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codeName="EstaPastaDeTrabalho"/>
  <bookViews>
    <workbookView xWindow="-120" yWindow="-120" windowWidth="29040" windowHeight="15840" tabRatio="894" firstSheet="1" activeTab="1"/>
  </bookViews>
  <sheets>
    <sheet name="CLIENTE-OBJETO" sheetId="113" state="hidden" r:id="rId1"/>
    <sheet name="Plan. Orçamentária" sheetId="1" r:id="rId2"/>
    <sheet name="MEMORIA CALCULO" sheetId="48" state="hidden" r:id="rId3"/>
    <sheet name="CURVA ABC" sheetId="120" state="hidden" r:id="rId4"/>
    <sheet name="ATESTADOS" sheetId="121" state="hidden" r:id="rId5"/>
    <sheet name="CDHU_Desonerado-FEV.2026 (201)" sheetId="80" state="hidden" r:id="rId6"/>
    <sheet name="FDE-01.26" sheetId="60" state="hidden" r:id="rId7"/>
    <sheet name="EDIF COM Des JAN.2026" sheetId="62" state="hidden" r:id="rId8"/>
    <sheet name="COMPOSIÇÃO " sheetId="122" state="hidden" r:id="rId9"/>
    <sheet name="SINAPI_DESONERADO-04.2026" sheetId="61" state="hidden" r:id="rId10"/>
    <sheet name="INFRA COM Des JAN.2026" sheetId="63" state="hidden" r:id="rId11"/>
    <sheet name="SICRO.DNIT DESONERADA 01.26" sheetId="64" state="hidden" r:id="rId12"/>
    <sheet name="INSUMO SINAPI" sheetId="110" state="hidden" r:id="rId13"/>
  </sheets>
  <definedNames>
    <definedName name="\z" localSheetId="4">#REF!</definedName>
    <definedName name="\z" localSheetId="5">#REF!</definedName>
    <definedName name="\z" localSheetId="3">#REF!</definedName>
    <definedName name="\z" localSheetId="12">#REF!</definedName>
    <definedName name="\z">#REF!</definedName>
    <definedName name="____________OUT98" hidden="1">{#N/A,#N/A,TRUE,"Serviços"}</definedName>
    <definedName name="__________OUT98" hidden="1">{#N/A,#N/A,TRUE,"Serviços"}</definedName>
    <definedName name="________OUT98" hidden="1">{#N/A,#N/A,TRUE,"Serviços"}</definedName>
    <definedName name="______OUT98" hidden="1">{#N/A,#N/A,TRUE,"Serviços"}</definedName>
    <definedName name="______REC3">#REF!</definedName>
    <definedName name="______REC35">#REF!</definedName>
    <definedName name="______REC4">#REF!</definedName>
    <definedName name="______REP1">#REF!</definedName>
    <definedName name="______REP15">#REF!</definedName>
    <definedName name="______REP2">#REF!</definedName>
    <definedName name="______SE2">#REF!</definedName>
    <definedName name="_____OUT98" hidden="1">{#N/A,#N/A,TRUE,"Serviços"}</definedName>
    <definedName name="_____REC3">#REF!</definedName>
    <definedName name="_____REC35">#REF!</definedName>
    <definedName name="_____REC4">#REF!</definedName>
    <definedName name="_____REP1">#REF!</definedName>
    <definedName name="_____REP15">#REF!</definedName>
    <definedName name="_____REP2">#REF!</definedName>
    <definedName name="____OUT98" hidden="1">{#N/A,#N/A,TRUE,"Serviços"}</definedName>
    <definedName name="____REC3">#REF!</definedName>
    <definedName name="____REC35">#REF!</definedName>
    <definedName name="____REC4">#REF!</definedName>
    <definedName name="____REP1">#REF!</definedName>
    <definedName name="____REP15">#REF!</definedName>
    <definedName name="____REP2">#REF!</definedName>
    <definedName name="____SE2">#REF!</definedName>
    <definedName name="___REC3">#REF!</definedName>
    <definedName name="___REC35">#REF!</definedName>
    <definedName name="___REC4">#REF!</definedName>
    <definedName name="___REP1">#REF!</definedName>
    <definedName name="___REP15">#REF!</definedName>
    <definedName name="___REP2">#REF!</definedName>
    <definedName name="___SE2">#REF!</definedName>
    <definedName name="__OUT98" hidden="1">{#N/A,#N/A,TRUE,"Serviços"}</definedName>
    <definedName name="__REC3">#REF!</definedName>
    <definedName name="__REC35">#REF!</definedName>
    <definedName name="__REC4">#REF!</definedName>
    <definedName name="__REP1">#REF!</definedName>
    <definedName name="__REP15">#REF!</definedName>
    <definedName name="__REP2">#REF!</definedName>
    <definedName name="__SE2">#REF!</definedName>
    <definedName name="_01.00.00">#REF!</definedName>
    <definedName name="_01.01.00">#REF!</definedName>
    <definedName name="_01.02.00">#REF!</definedName>
    <definedName name="_01.03.00">#REF!</definedName>
    <definedName name="_01.04.00">#REF!</definedName>
    <definedName name="_01.05.00">#REF!</definedName>
    <definedName name="_01.06.00">#REF!</definedName>
    <definedName name="_01.07.00">#REF!</definedName>
    <definedName name="_01.08.00">#REF!</definedName>
    <definedName name="_01.09.00">#REF!</definedName>
    <definedName name="_01.10.00">#REF!</definedName>
    <definedName name="_01.11.00">#REF!</definedName>
    <definedName name="_01.12.00">#REF!</definedName>
    <definedName name="_01.13.00">#REF!</definedName>
    <definedName name="_01.14.00">#REF!</definedName>
    <definedName name="_01.15.00">#REF!</definedName>
    <definedName name="_01.16.00">#REF!</definedName>
    <definedName name="_01.17.00">#REF!</definedName>
    <definedName name="_01.18.00">#REF!</definedName>
    <definedName name="_02.00.00">#REF!</definedName>
    <definedName name="_02.01.00">#REF!</definedName>
    <definedName name="_02.02.00">#REF!</definedName>
    <definedName name="_02.02.01">#REF!</definedName>
    <definedName name="_02.02.02">#REF!</definedName>
    <definedName name="_02.02.03">#REF!</definedName>
    <definedName name="_02.02.04">#REF!</definedName>
    <definedName name="_02.02.05">#REF!</definedName>
    <definedName name="_02.02.06">#REF!</definedName>
    <definedName name="_02.02.07">#REF!</definedName>
    <definedName name="_02.02.08">#REF!</definedName>
    <definedName name="_02.02.09">#REF!</definedName>
    <definedName name="_02.02.10">#REF!</definedName>
    <definedName name="_02.02.11">#REF!</definedName>
    <definedName name="_02.02.15">#REF!</definedName>
    <definedName name="_02.03.00">#REF!</definedName>
    <definedName name="_02.03.01">#REF!</definedName>
    <definedName name="_02.03.02">#REF!</definedName>
    <definedName name="_02.03.03">#REF!</definedName>
    <definedName name="_02.03.05">#REF!</definedName>
    <definedName name="_02.03.06">#REF!</definedName>
    <definedName name="_02.03.07">#REF!</definedName>
    <definedName name="_02.03.08">#REF!</definedName>
    <definedName name="_02.03.09">#REF!</definedName>
    <definedName name="_02.03.10">#REF!</definedName>
    <definedName name="_02.03.11">#REF!</definedName>
    <definedName name="_02.03.12">#REF!</definedName>
    <definedName name="_02.03.13">#REF!</definedName>
    <definedName name="_02.03.14">#REF!</definedName>
    <definedName name="_02.03.15">#REF!</definedName>
    <definedName name="_02.03.16">#REF!</definedName>
    <definedName name="_02.04.00">#REF!</definedName>
    <definedName name="_02.04.01">#REF!</definedName>
    <definedName name="_02.04.02">#REF!</definedName>
    <definedName name="_02.04.03">#REF!</definedName>
    <definedName name="_02.05.00">#REF!</definedName>
    <definedName name="_02.05.01">#REF!</definedName>
    <definedName name="_02.05.02">#REF!</definedName>
    <definedName name="_02.05.03">#REF!</definedName>
    <definedName name="_02.05.04">#REF!</definedName>
    <definedName name="_02.06.00">#REF!</definedName>
    <definedName name="_02.06.01">#REF!</definedName>
    <definedName name="_02.06.02">#REF!</definedName>
    <definedName name="_02.06.03">#REF!</definedName>
    <definedName name="_02.06.04">#REF!</definedName>
    <definedName name="_02.06.05">#REF!</definedName>
    <definedName name="_02.06.06">#REF!</definedName>
    <definedName name="_02.06.07">#REF!</definedName>
    <definedName name="_02.06.08">#REF!</definedName>
    <definedName name="_02.06.09">#REF!</definedName>
    <definedName name="_02.06.10">#REF!</definedName>
    <definedName name="_02.06.11">#REF!</definedName>
    <definedName name="_02.06.12">#REF!</definedName>
    <definedName name="_02.06.13">#REF!</definedName>
    <definedName name="_02.06.14">#REF!</definedName>
    <definedName name="_02.06.15">#REF!</definedName>
    <definedName name="_02.06.16">#REF!</definedName>
    <definedName name="_02.06.17">#REF!</definedName>
    <definedName name="_02.06.18">#REF!</definedName>
    <definedName name="_02.06.19">#REF!</definedName>
    <definedName name="_02.06.21">#REF!</definedName>
    <definedName name="_03.00.00">#REF!</definedName>
    <definedName name="_03.01.00">#REF!</definedName>
    <definedName name="_03.02.00">#REF!</definedName>
    <definedName name="_03.03.00">#REF!</definedName>
    <definedName name="_03.04.00">#REF!</definedName>
    <definedName name="_03.05.00">#REF!</definedName>
    <definedName name="_03.06.00">#REF!</definedName>
    <definedName name="_03.07.00">#REF!</definedName>
    <definedName name="_03.08.00">#REF!</definedName>
    <definedName name="_03.09.00">#REF!</definedName>
    <definedName name="_03.10.00">#REF!</definedName>
    <definedName name="_03.11.00">#REF!</definedName>
    <definedName name="_03.12.00">#REF!</definedName>
    <definedName name="_03.13.00">#REF!</definedName>
    <definedName name="_03.14.00">#REF!</definedName>
    <definedName name="_03.15.00">#REF!</definedName>
    <definedName name="_03.15.01">#REF!</definedName>
    <definedName name="_03.15.02">#REF!</definedName>
    <definedName name="_03.15.03">#REF!</definedName>
    <definedName name="_03.15.04">#REF!</definedName>
    <definedName name="_03.15.05">#REF!</definedName>
    <definedName name="_03.15.06">#REF!</definedName>
    <definedName name="_03.15.07">#REF!</definedName>
    <definedName name="_03.15.08">#REF!</definedName>
    <definedName name="_03.15.09">#REF!</definedName>
    <definedName name="_03.16.00">#REF!</definedName>
    <definedName name="_03.16.01">#REF!</definedName>
    <definedName name="_03.16.02">#REF!</definedName>
    <definedName name="_03.16.03">#REF!</definedName>
    <definedName name="_03.16.04">#REF!</definedName>
    <definedName name="_03.16.05">#REF!</definedName>
    <definedName name="_03.17.00">#REF!</definedName>
    <definedName name="_03.18.00">#REF!</definedName>
    <definedName name="_03.19.00">#REF!</definedName>
    <definedName name="_03.20.00">#REF!</definedName>
    <definedName name="_03.21.00">#REF!</definedName>
    <definedName name="_03.22.00">#REF!</definedName>
    <definedName name="_03.23.00">#REF!</definedName>
    <definedName name="_03.24.00">#REF!</definedName>
    <definedName name="_03.25.00">#REF!</definedName>
    <definedName name="_03.26.00">#REF!</definedName>
    <definedName name="_03.27.00">#REF!</definedName>
    <definedName name="_03.28.00">#REF!</definedName>
    <definedName name="_03.29.00">#REF!</definedName>
    <definedName name="_03.30.00">#REF!</definedName>
    <definedName name="_03.31.00">#REF!</definedName>
    <definedName name="_03.32.00">#REF!</definedName>
    <definedName name="_03.33.00">#REF!</definedName>
    <definedName name="_03.34.00">#REF!</definedName>
    <definedName name="_03.35.00">#REF!</definedName>
    <definedName name="_03.36.00">#REF!</definedName>
    <definedName name="_03.37.00">#REF!</definedName>
    <definedName name="_03.38.00">#REF!</definedName>
    <definedName name="_03.39.00">#REF!</definedName>
    <definedName name="_03.40.00">#REF!</definedName>
    <definedName name="_03.41.00">#REF!</definedName>
    <definedName name="_03.42.00">#REF!</definedName>
    <definedName name="_03.43.00">#REF!</definedName>
    <definedName name="_03.44.00">#REF!</definedName>
    <definedName name="_03.45.00">#REF!</definedName>
    <definedName name="_03.46.00">#REF!</definedName>
    <definedName name="_03.47.00">#REF!</definedName>
    <definedName name="_03.48.00">#REF!</definedName>
    <definedName name="_03.49.00">#REF!</definedName>
    <definedName name="_04.00.00">#REF!</definedName>
    <definedName name="_04.01.00">#REF!</definedName>
    <definedName name="_04.02.00">#REF!</definedName>
    <definedName name="_04.03.00">#REF!</definedName>
    <definedName name="_04.04.00">#REF!</definedName>
    <definedName name="_04.05.00">#REF!</definedName>
    <definedName name="_04.06.00">#REF!</definedName>
    <definedName name="_04.07.00">#REF!</definedName>
    <definedName name="_04.08.00">#REF!</definedName>
    <definedName name="_04.09.00">#REF!</definedName>
    <definedName name="_04.11.00">#REF!</definedName>
    <definedName name="_04.15.00">#REF!</definedName>
    <definedName name="_04.16.00">#REF!</definedName>
    <definedName name="_04.17.00">#REF!</definedName>
    <definedName name="_04.18.00">#REF!</definedName>
    <definedName name="_04.19.00">#REF!</definedName>
    <definedName name="_04.20.00">#REF!</definedName>
    <definedName name="_04.21.00">#REF!</definedName>
    <definedName name="_04.22.00">#REF!</definedName>
    <definedName name="_04.23.00">#REF!</definedName>
    <definedName name="_04.24.00">#REF!</definedName>
    <definedName name="_04.25.00">#REF!</definedName>
    <definedName name="_04.26.00">#REF!</definedName>
    <definedName name="_04.27.00">#REF!</definedName>
    <definedName name="_04.28.00">#REF!</definedName>
    <definedName name="_04.29.00">#REF!</definedName>
    <definedName name="_04.30.00">#REF!</definedName>
    <definedName name="_04.31.00">#REF!</definedName>
    <definedName name="_04.32.00">#REF!</definedName>
    <definedName name="_04.33.00">#REF!</definedName>
    <definedName name="_04.34.00">#REF!</definedName>
    <definedName name="_04.35.00">#REF!</definedName>
    <definedName name="_05.01.00">#REF!</definedName>
    <definedName name="_05.02.00">#REF!</definedName>
    <definedName name="_05.03.00">#REF!</definedName>
    <definedName name="_05.04.00">#REF!</definedName>
    <definedName name="_05.05.00">#REF!</definedName>
    <definedName name="_05.06.00">#REF!</definedName>
    <definedName name="_05.07.00">#REF!</definedName>
    <definedName name="_05.08.00">#REF!</definedName>
    <definedName name="_05.09.00">#REF!</definedName>
    <definedName name="_05.10.00">#REF!</definedName>
    <definedName name="_05.11.00">#REF!</definedName>
    <definedName name="_05.13.00">#REF!</definedName>
    <definedName name="_05.14.00">#REF!</definedName>
    <definedName name="_05.14.01">#REF!</definedName>
    <definedName name="_05.14.02">#REF!</definedName>
    <definedName name="_05.14.03">#REF!</definedName>
    <definedName name="_05.16.00">#REF!</definedName>
    <definedName name="_05.17.00">#REF!</definedName>
    <definedName name="_05.18.00">#REF!</definedName>
    <definedName name="_05.19.00">#REF!</definedName>
    <definedName name="_05.19.01">#REF!</definedName>
    <definedName name="_05.19.02">#REF!</definedName>
    <definedName name="_05.20.00">#REF!</definedName>
    <definedName name="_05.21.00">#REF!</definedName>
    <definedName name="_05.21.01">#REF!</definedName>
    <definedName name="_05.21.02">#REF!</definedName>
    <definedName name="_05.22.00">#REF!</definedName>
    <definedName name="_05.23.00">#REF!</definedName>
    <definedName name="_05.24.00">#REF!</definedName>
    <definedName name="_05.24.01">#REF!</definedName>
    <definedName name="_05.24.02">#REF!</definedName>
    <definedName name="_05.25.00">#REF!</definedName>
    <definedName name="_05.25.01">#REF!</definedName>
    <definedName name="_05.25.02">#REF!</definedName>
    <definedName name="_05.26.00">#REF!</definedName>
    <definedName name="_05.27.00">#REF!</definedName>
    <definedName name="_05.28.00">#REF!</definedName>
    <definedName name="_05.29.00">#REF!</definedName>
    <definedName name="_05.30.00">#REF!</definedName>
    <definedName name="_05.31.00">#REF!</definedName>
    <definedName name="_05.32.00">#REF!</definedName>
    <definedName name="_05.33.00">#REF!</definedName>
    <definedName name="_05.34.00">#REF!</definedName>
    <definedName name="_05.35.00">#REF!</definedName>
    <definedName name="_05.36.00">#REF!</definedName>
    <definedName name="_05.37.00">#REF!</definedName>
    <definedName name="_05.38.00">#REF!</definedName>
    <definedName name="_05.39.00">#REF!</definedName>
    <definedName name="_05.40.00">#REF!</definedName>
    <definedName name="_05.41.00">#REF!</definedName>
    <definedName name="_05.42.00">#REF!</definedName>
    <definedName name="_05.43.00">#REF!</definedName>
    <definedName name="_05.44.00">#REF!</definedName>
    <definedName name="_05.45.00">#REF!</definedName>
    <definedName name="_05.46.00">#REF!</definedName>
    <definedName name="_05.47.00">#REF!</definedName>
    <definedName name="_05.48.00">#REF!</definedName>
    <definedName name="_05.49.00">#REF!</definedName>
    <definedName name="_05.50.00">#REF!</definedName>
    <definedName name="_05.51.00">#REF!</definedName>
    <definedName name="_05.52.00">#REF!</definedName>
    <definedName name="_05.54.00">#REF!</definedName>
    <definedName name="_05.55.00">#REF!</definedName>
    <definedName name="_05.56.00">#REF!</definedName>
    <definedName name="_05.57.00">#REF!</definedName>
    <definedName name="_05.59.00">#REF!</definedName>
    <definedName name="_05.60.00">#REF!</definedName>
    <definedName name="_05.61.00">#REF!</definedName>
    <definedName name="_05.62.00">#REF!</definedName>
    <definedName name="_05.63.00">#REF!</definedName>
    <definedName name="_05.64.00">#REF!</definedName>
    <definedName name="_05.65.00">#REF!</definedName>
    <definedName name="_05.66.00">#REF!</definedName>
    <definedName name="_05.67.00">#REF!</definedName>
    <definedName name="_05.68.00">#REF!</definedName>
    <definedName name="_05.69.00">#REF!</definedName>
    <definedName name="_05.70.00">#REF!</definedName>
    <definedName name="_05.71.00">#REF!</definedName>
    <definedName name="_05.72.00">#REF!</definedName>
    <definedName name="_05.73.00">#REF!</definedName>
    <definedName name="_05.74.00">#REF!</definedName>
    <definedName name="_05.75.00">#REF!</definedName>
    <definedName name="_05.76.00">#REF!</definedName>
    <definedName name="_05.77.00">#REF!</definedName>
    <definedName name="_05.77.01">#REF!</definedName>
    <definedName name="_05.77.02">#REF!</definedName>
    <definedName name="_05.77.03">#REF!</definedName>
    <definedName name="_05.77.04">#REF!</definedName>
    <definedName name="_05.77.05">#REF!</definedName>
    <definedName name="_05.77.06">#REF!</definedName>
    <definedName name="_05.78.00">#REF!</definedName>
    <definedName name="_05.78.01">#REF!</definedName>
    <definedName name="_05.78.02">#REF!</definedName>
    <definedName name="_05.78.03">#REF!</definedName>
    <definedName name="_05.78.04">#REF!</definedName>
    <definedName name="_05.78.05">#REF!</definedName>
    <definedName name="_05.78.06">#REF!</definedName>
    <definedName name="_05.79.00">#REF!</definedName>
    <definedName name="_05.79.01">#REF!</definedName>
    <definedName name="_05.79.02">#REF!</definedName>
    <definedName name="_05.79.03">#REF!</definedName>
    <definedName name="_05.79.04">#REF!</definedName>
    <definedName name="_05.79.05">#REF!</definedName>
    <definedName name="_05.79.06">#REF!</definedName>
    <definedName name="_05.80.00">#REF!</definedName>
    <definedName name="_05.80.01">#REF!</definedName>
    <definedName name="_05.80.02">#REF!</definedName>
    <definedName name="_05.80.03">#REF!</definedName>
    <definedName name="_05.80.04">#REF!</definedName>
    <definedName name="_05.80.05">#REF!</definedName>
    <definedName name="_05.80.06">#REF!</definedName>
    <definedName name="_05.81.00">#REF!</definedName>
    <definedName name="_05.82.00">#REF!</definedName>
    <definedName name="_05.83.00">#REF!</definedName>
    <definedName name="_05.84.00">#REF!</definedName>
    <definedName name="_05.85.00">#REF!</definedName>
    <definedName name="_05.86.00">#REF!</definedName>
    <definedName name="_05.86.01">#REF!</definedName>
    <definedName name="_05.86.02">#REF!</definedName>
    <definedName name="_05.86.03">#REF!</definedName>
    <definedName name="_06.00.00">#REF!</definedName>
    <definedName name="_06.01.00">#REF!</definedName>
    <definedName name="_06.02.00">#REF!</definedName>
    <definedName name="_06.03.00">#REF!</definedName>
    <definedName name="_06.04.00">#REF!</definedName>
    <definedName name="_06.05.00">#REF!</definedName>
    <definedName name="_06.06.00">#REF!</definedName>
    <definedName name="_06.07.00">#REF!</definedName>
    <definedName name="_06.08.00">#REF!</definedName>
    <definedName name="_06.09.00">#REF!</definedName>
    <definedName name="_06.10.00">#REF!</definedName>
    <definedName name="_06.10.01">#REF!</definedName>
    <definedName name="_06.10.02">#REF!</definedName>
    <definedName name="_06.11.00">#REF!</definedName>
    <definedName name="_06.11.01">#REF!</definedName>
    <definedName name="_06.11.02">#REF!</definedName>
    <definedName name="_06.12.00">#REF!</definedName>
    <definedName name="_06.12.01">#REF!</definedName>
    <definedName name="_06.12.02">#REF!</definedName>
    <definedName name="_06.13.00">#REF!</definedName>
    <definedName name="_06.13.01">#REF!</definedName>
    <definedName name="_06.13.02">#REF!</definedName>
    <definedName name="_06.14.00">#REF!</definedName>
    <definedName name="_06.14.01">#REF!</definedName>
    <definedName name="_06.14.02">#REF!</definedName>
    <definedName name="_06.15.00">#REF!</definedName>
    <definedName name="_06.15.01">#REF!</definedName>
    <definedName name="_06.15.02">#REF!</definedName>
    <definedName name="_06.16.00">#REF!</definedName>
    <definedName name="_06.16.01">#REF!</definedName>
    <definedName name="_06.16.02">#REF!</definedName>
    <definedName name="_06.17.00">#REF!</definedName>
    <definedName name="_06.17.01">#REF!</definedName>
    <definedName name="_06.17.02">#REF!</definedName>
    <definedName name="_06.18.00">#REF!</definedName>
    <definedName name="_06.18.01">#REF!</definedName>
    <definedName name="_06.18.02">#REF!</definedName>
    <definedName name="_06.18.03">#REF!</definedName>
    <definedName name="_06.19.00">#REF!</definedName>
    <definedName name="_06.20.00">#REF!</definedName>
    <definedName name="_06.21.00">#REF!</definedName>
    <definedName name="_06.22.00">#REF!</definedName>
    <definedName name="_06.22.01">#REF!</definedName>
    <definedName name="_06.22.02">#REF!</definedName>
    <definedName name="_06.23.00">#REF!</definedName>
    <definedName name="_06.23.01">#REF!</definedName>
    <definedName name="_06.23.02">#REF!</definedName>
    <definedName name="_06.24.00">#REF!</definedName>
    <definedName name="_06.25.00">#REF!</definedName>
    <definedName name="_06.26.00">#REF!</definedName>
    <definedName name="_06.27.00">#REF!</definedName>
    <definedName name="_06.28.00">#REF!</definedName>
    <definedName name="_06.31.00">#REF!</definedName>
    <definedName name="_06.32.00">#REF!</definedName>
    <definedName name="_06.33.00">#REF!</definedName>
    <definedName name="_06.34.00">#REF!</definedName>
    <definedName name="_06.35.00">#REF!</definedName>
    <definedName name="_06.37.00">#REF!</definedName>
    <definedName name="_06.38.00">#REF!</definedName>
    <definedName name="_06.39.00">#REF!</definedName>
    <definedName name="_06.40.00">#REF!</definedName>
    <definedName name="_06.41.00">#REF!</definedName>
    <definedName name="_06.42.00">#REF!</definedName>
    <definedName name="_06.43.00">#REF!</definedName>
    <definedName name="_06.44.00">#REF!</definedName>
    <definedName name="_06.45.00">#REF!</definedName>
    <definedName name="_06.47.00">#REF!</definedName>
    <definedName name="_06.48.00">#REF!</definedName>
    <definedName name="_06.49.00">#REF!</definedName>
    <definedName name="_06.50.00">#REF!</definedName>
    <definedName name="_06.51.00">#REF!</definedName>
    <definedName name="_06.52.00">#REF!</definedName>
    <definedName name="_06.53.00">#REF!</definedName>
    <definedName name="_06.54.00">#REF!</definedName>
    <definedName name="_06.55.00">#REF!</definedName>
    <definedName name="_06.56.00">#REF!</definedName>
    <definedName name="_06.57.00">#REF!</definedName>
    <definedName name="_06.58.00">#REF!</definedName>
    <definedName name="_06.59.00">#REF!</definedName>
    <definedName name="_06.60.00">#REF!</definedName>
    <definedName name="_06.61.00">#REF!</definedName>
    <definedName name="_06.62.00">#REF!</definedName>
    <definedName name="_06.63.00">#REF!</definedName>
    <definedName name="_06.64.00">#REF!</definedName>
    <definedName name="_06.65.00">#REF!</definedName>
    <definedName name="_06.65.01">#REF!</definedName>
    <definedName name="_06.65.02">#REF!</definedName>
    <definedName name="_06.65.03">#REF!</definedName>
    <definedName name="_06.65.04">#REF!</definedName>
    <definedName name="_06.66.00">#REF!</definedName>
    <definedName name="_06.66.01">#REF!</definedName>
    <definedName name="_06.67.01">#REF!</definedName>
    <definedName name="_06.67.02">#REF!</definedName>
    <definedName name="_06.67.020">#REF!</definedName>
    <definedName name="_06.67.03">#REF!</definedName>
    <definedName name="_06.67.04">#REF!</definedName>
    <definedName name="_06.67.05">#REF!</definedName>
    <definedName name="_06.67.06">#REF!</definedName>
    <definedName name="_06.68.00">#REF!</definedName>
    <definedName name="_06.68.01">#REF!</definedName>
    <definedName name="_06.68.02">#REF!</definedName>
    <definedName name="_06.68.03">#REF!</definedName>
    <definedName name="_07.00.00">#REF!</definedName>
    <definedName name="_07.01.00">#REF!</definedName>
    <definedName name="_07.02.00">#REF!</definedName>
    <definedName name="_07.03.00">#REF!</definedName>
    <definedName name="_07.03.01">#REF!</definedName>
    <definedName name="_07.03.02">#REF!</definedName>
    <definedName name="_07.03.03">#REF!</definedName>
    <definedName name="_07.03.04">#REF!</definedName>
    <definedName name="_07.03.05">#REF!</definedName>
    <definedName name="_07.03.06">#REF!</definedName>
    <definedName name="_07.04.00">#REF!</definedName>
    <definedName name="_07.04.01">#REF!</definedName>
    <definedName name="_07.04.02">#REF!</definedName>
    <definedName name="_07.04.03">#REF!</definedName>
    <definedName name="_07.04.04">#REF!</definedName>
    <definedName name="_07.04.05">#REF!</definedName>
    <definedName name="_07.04.06">#REF!</definedName>
    <definedName name="_07.05.00">#REF!</definedName>
    <definedName name="_07.06.00">#REF!</definedName>
    <definedName name="_07.07.00">#REF!</definedName>
    <definedName name="_07.08.00">#REF!</definedName>
    <definedName name="_07.09.00">#REF!</definedName>
    <definedName name="_07.10.00">#REF!</definedName>
    <definedName name="_07.11.00">#REF!</definedName>
    <definedName name="_07.12.00">#REF!</definedName>
    <definedName name="_07.13.00">#REF!</definedName>
    <definedName name="_07.14.00">#REF!</definedName>
    <definedName name="_07.15.00">#REF!</definedName>
    <definedName name="_07.16.00">#REF!</definedName>
    <definedName name="_07.17.00">#REF!</definedName>
    <definedName name="_07.18.00">#REF!</definedName>
    <definedName name="_07.19.00">#REF!</definedName>
    <definedName name="_07.20.00">#REF!</definedName>
    <definedName name="_07.22.00">#REF!</definedName>
    <definedName name="_07.23.00">#REF!</definedName>
    <definedName name="_07.24.00">#REF!</definedName>
    <definedName name="_07.25.00">#REF!</definedName>
    <definedName name="_07.26.00">#REF!</definedName>
    <definedName name="_07.27.00">#REF!</definedName>
    <definedName name="_07.28.00">#REF!</definedName>
    <definedName name="_07.29.00">#REF!</definedName>
    <definedName name="_07.30.00">#REF!</definedName>
    <definedName name="_07.31.00">#REF!</definedName>
    <definedName name="_07.32.00">#REF!</definedName>
    <definedName name="_07.33.00">#REF!</definedName>
    <definedName name="_07.34.00">#REF!</definedName>
    <definedName name="_07.35.00">#REF!</definedName>
    <definedName name="_07.36.00">#REF!</definedName>
    <definedName name="_07.37.00">#REF!</definedName>
    <definedName name="_07.38.00">#REF!</definedName>
    <definedName name="_07.39.00">#REF!</definedName>
    <definedName name="_08.00.00">#REF!</definedName>
    <definedName name="_08.01.00">#REF!</definedName>
    <definedName name="_08.02.00">#REF!</definedName>
    <definedName name="_08.03.00">#REF!</definedName>
    <definedName name="_08.04.00">#REF!</definedName>
    <definedName name="_08.05.00">#REF!</definedName>
    <definedName name="_08.06.00">#REF!</definedName>
    <definedName name="_08.07.00">#REF!</definedName>
    <definedName name="_08.08.00">#REF!</definedName>
    <definedName name="_08.09.00">#REF!</definedName>
    <definedName name="_08.13.00">#REF!</definedName>
    <definedName name="_08.14.00">#REF!</definedName>
    <definedName name="_08.14.01">#REF!</definedName>
    <definedName name="_08.14.02">#REF!</definedName>
    <definedName name="_08.15.00">#REF!</definedName>
    <definedName name="_08.15.01">#REF!</definedName>
    <definedName name="_08.15.02">#REF!</definedName>
    <definedName name="_08.16.00">#REF!</definedName>
    <definedName name="_08.18.00">#REF!</definedName>
    <definedName name="_08.19.00">#REF!</definedName>
    <definedName name="_08.20.00">#REF!</definedName>
    <definedName name="_08.21.00">#REF!</definedName>
    <definedName name="_08.23.00">#REF!</definedName>
    <definedName name="_08.24.00">#REF!</definedName>
    <definedName name="_08.25.00">#REF!</definedName>
    <definedName name="_08.26.00">#REF!</definedName>
    <definedName name="_08.27.00">#REF!</definedName>
    <definedName name="_08.28.00">#REF!</definedName>
    <definedName name="_08.29.00">#REF!</definedName>
    <definedName name="_08.30.00">#REF!</definedName>
    <definedName name="_08.31.00">#REF!</definedName>
    <definedName name="_08.32.00">#REF!</definedName>
    <definedName name="_08.33.00">#REF!</definedName>
    <definedName name="_08.34.00">#REF!</definedName>
    <definedName name="_08.35.00">#REF!</definedName>
    <definedName name="_08.36.00">#REF!</definedName>
    <definedName name="_08.37.00">#REF!</definedName>
    <definedName name="_08.38.00">#REF!</definedName>
    <definedName name="_08.39.00">#REF!</definedName>
    <definedName name="_08.40.00">#REF!</definedName>
    <definedName name="_08.41.00">#REF!</definedName>
    <definedName name="_08.42.00">#REF!</definedName>
    <definedName name="_08.43.00">#REF!</definedName>
    <definedName name="_08.44.00">#REF!</definedName>
    <definedName name="_08.45.00">#REF!</definedName>
    <definedName name="_08.46.00">#REF!</definedName>
    <definedName name="_08.48.00">#REF!</definedName>
    <definedName name="_08.48.01">#REF!</definedName>
    <definedName name="_08.48.02">#REF!</definedName>
    <definedName name="_08.49.00">#REF!</definedName>
    <definedName name="_08.50.00">#REF!</definedName>
    <definedName name="_08.51.00">#REF!</definedName>
    <definedName name="_08.52.00">#REF!</definedName>
    <definedName name="_08.53.00">#REF!</definedName>
    <definedName name="_08.54.00">#REF!</definedName>
    <definedName name="_08.56.00">#REF!</definedName>
    <definedName name="_08.57.00">#REF!</definedName>
    <definedName name="_08.58.00">#REF!</definedName>
    <definedName name="_08.59.00">#REF!</definedName>
    <definedName name="_08.60.00">#REF!</definedName>
    <definedName name="_08.61.00">#REF!</definedName>
    <definedName name="_08.62.00">#REF!</definedName>
    <definedName name="_08.63.00">#REF!</definedName>
    <definedName name="_08.64.00">#REF!</definedName>
    <definedName name="_08.65.00">#REF!</definedName>
    <definedName name="_08.66.00">#REF!</definedName>
    <definedName name="_08.67.00">#REF!</definedName>
    <definedName name="_08.68.00">#REF!</definedName>
    <definedName name="_08.70.00">#REF!</definedName>
    <definedName name="_09.00.00">#REF!</definedName>
    <definedName name="_09.01.00">#REF!</definedName>
    <definedName name="_09.02.00">#REF!</definedName>
    <definedName name="_09.03.00">#REF!</definedName>
    <definedName name="_09.04.00">#REF!</definedName>
    <definedName name="_1.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2">#REF!</definedName>
    <definedName name="_1.3">#REF!</definedName>
    <definedName name="_1.4">#REF!</definedName>
    <definedName name="_1.5">#REF!</definedName>
    <definedName name="_1.6">#REF!</definedName>
    <definedName name="_1.7">#REF!</definedName>
    <definedName name="_1.8">#REF!</definedName>
    <definedName name="_1.9">#REF!</definedName>
    <definedName name="_10.00.00">#REF!</definedName>
    <definedName name="_10.01.00">#REF!</definedName>
    <definedName name="_10.01.01">#REF!</definedName>
    <definedName name="_10.01.02">#REF!</definedName>
    <definedName name="_10.02.00">#REF!</definedName>
    <definedName name="_10.03.00">#REF!</definedName>
    <definedName name="_10.04.00">#REF!</definedName>
    <definedName name="_10.05.00">#REF!</definedName>
    <definedName name="_10.06.00">#REF!</definedName>
    <definedName name="_10.07.00">#REF!</definedName>
    <definedName name="_10.08.00">#REF!</definedName>
    <definedName name="_10.09.00">#REF!</definedName>
    <definedName name="_10.11.00">#REF!</definedName>
    <definedName name="_10.12.00">#REF!</definedName>
    <definedName name="_10.13.00">#REF!</definedName>
    <definedName name="_10.13.01">#REF!</definedName>
    <definedName name="_10.13.02">#REF!</definedName>
    <definedName name="_10.14.00">#REF!</definedName>
    <definedName name="_10.15.00">#REF!</definedName>
    <definedName name="_10.16.00">#REF!</definedName>
    <definedName name="_10.16.01">#REF!</definedName>
    <definedName name="_10.16.02">#REF!</definedName>
    <definedName name="_11.00.00">#REF!</definedName>
    <definedName name="_11.01.00">#REF!</definedName>
    <definedName name="_11.02.00">#REF!</definedName>
    <definedName name="_11.03.00">#REF!</definedName>
    <definedName name="_11.04.00">#REF!</definedName>
    <definedName name="_11.05.00">#REF!</definedName>
    <definedName name="_11.06.00">#REF!</definedName>
    <definedName name="_11.07.00">#REF!</definedName>
    <definedName name="_11.08.00">#REF!</definedName>
    <definedName name="_11.09.00">#REF!</definedName>
    <definedName name="_11.10.00">#REF!</definedName>
    <definedName name="_11.11.00">#REF!</definedName>
    <definedName name="_11.13.00">#REF!</definedName>
    <definedName name="_11.14.00">#REF!</definedName>
    <definedName name="_11.15.00">#REF!</definedName>
    <definedName name="_11.17.00">#REF!</definedName>
    <definedName name="_11.18.00">#REF!</definedName>
    <definedName name="_11.19.00">#REF!</definedName>
    <definedName name="_11.20.00">#REF!</definedName>
    <definedName name="_11.21.00">#REF!</definedName>
    <definedName name="_11.22.00">#REF!</definedName>
    <definedName name="_11.23.00">#REF!</definedName>
    <definedName name="_12.00.00">#REF!</definedName>
    <definedName name="_12.02.00">#REF!</definedName>
    <definedName name="_12.03.00">#REF!</definedName>
    <definedName name="_12.04.00">#REF!</definedName>
    <definedName name="_12.05.00">#REF!</definedName>
    <definedName name="_12.06.00">#REF!</definedName>
    <definedName name="_12.07.00">#REF!</definedName>
    <definedName name="_12.08.00">#REF!</definedName>
    <definedName name="_12.09.00">#REF!</definedName>
    <definedName name="_12.10.00">#REF!</definedName>
    <definedName name="_4.1">#REF!</definedName>
    <definedName name="_4.11">#REF!</definedName>
    <definedName name="_4.15">#REF!</definedName>
    <definedName name="_4.16">#REF!</definedName>
    <definedName name="_4.17">#REF!</definedName>
    <definedName name="_4.18">#REF!</definedName>
    <definedName name="_4.19">#REF!</definedName>
    <definedName name="_4.2">#REF!</definedName>
    <definedName name="_4.20">#REF!</definedName>
    <definedName name="_4.21">#REF!</definedName>
    <definedName name="_4.22">#REF!</definedName>
    <definedName name="_4.23">#REF!</definedName>
    <definedName name="_4.24">#REF!</definedName>
    <definedName name="_4.25">#REF!</definedName>
    <definedName name="_4.26">#REF!</definedName>
    <definedName name="_4.27">#REF!</definedName>
    <definedName name="_4.28">#REF!</definedName>
    <definedName name="_4.29">#REF!</definedName>
    <definedName name="_4.3">#REF!</definedName>
    <definedName name="_4.30">#REF!</definedName>
    <definedName name="_4.31">#REF!</definedName>
    <definedName name="_4.32">#REF!</definedName>
    <definedName name="_4.33">#REF!</definedName>
    <definedName name="_4.34">#REF!</definedName>
    <definedName name="_4.35">#REF!</definedName>
    <definedName name="_4.36">#REF!</definedName>
    <definedName name="_4.37">#REF!</definedName>
    <definedName name="_4.38">#REF!</definedName>
    <definedName name="_4.39">#REF!</definedName>
    <definedName name="_4.4">#REF!</definedName>
    <definedName name="_4.40">#REF!</definedName>
    <definedName name="_4.41">#REF!</definedName>
    <definedName name="_4.42">#REF!</definedName>
    <definedName name="_4.43">#REF!</definedName>
    <definedName name="_4.44">#REF!</definedName>
    <definedName name="_4.45">#REF!</definedName>
    <definedName name="_4.46">#REF!</definedName>
    <definedName name="_4.47">#REF!</definedName>
    <definedName name="_4.48">#REF!</definedName>
    <definedName name="_4.49">#REF!</definedName>
    <definedName name="_4.5">#REF!</definedName>
    <definedName name="_4.50">#REF!</definedName>
    <definedName name="_4.6">#REF!</definedName>
    <definedName name="_4.7">#REF!</definedName>
    <definedName name="_4.8">#REF!</definedName>
    <definedName name="_4.9">#REF!</definedName>
    <definedName name="_5.1">#REF!</definedName>
    <definedName name="_BLC1">#N/A</definedName>
    <definedName name="_BLC2">#N/A</definedName>
    <definedName name="_BLC3">#N/A</definedName>
    <definedName name="_BLC4">#N/A</definedName>
    <definedName name="_Fill" hidden="1">#REF!</definedName>
    <definedName name="_fill1" hidden="1">#REF!</definedName>
    <definedName name="_FilterDatabase" localSheetId="4" hidden="1">ATESTADOS!$A$1:$G$324</definedName>
    <definedName name="_FilterDatabase" localSheetId="3" hidden="1">'CURVA ABC'!$B$2:$I$3</definedName>
    <definedName name="_FilterDatabase" localSheetId="2" hidden="1">'MEMORIA CALCULO'!$Q$1:$Q$22</definedName>
    <definedName name="_FilterDatabase" localSheetId="1" hidden="1">'Plan. Orçamentária'!$D$1:$L$128</definedName>
    <definedName name="_FilterDatabase" hidden="1">#REF!</definedName>
    <definedName name="_xlnm._FilterDatabase" localSheetId="5" hidden="1">'CDHU_Desonerado-FEV.2026 (201)'!$A$10:$H$4109</definedName>
    <definedName name="_xlnm._FilterDatabase" localSheetId="8" hidden="1">'COMPOSIÇÃO '!$A$1:$K$271</definedName>
    <definedName name="_xlnm._FilterDatabase" localSheetId="3" hidden="1">'CURVA ABC'!$B$2:$M$70</definedName>
    <definedName name="_xlnm._FilterDatabase" localSheetId="7" hidden="1">'EDIF COM Des JAN.2026'!$A$2:$D$2781</definedName>
    <definedName name="_xlnm._FilterDatabase" localSheetId="6" hidden="1">'FDE-01.26'!$A$2:$E$3435</definedName>
    <definedName name="_xlnm._FilterDatabase" localSheetId="10" hidden="1">'INFRA COM Des JAN.2026'!$A$2:$D$935</definedName>
    <definedName name="_xlnm._FilterDatabase" localSheetId="12" hidden="1">'INSUMO SINAPI'!$A$10:$F$4845</definedName>
    <definedName name="_xlnm._FilterDatabase" localSheetId="2" hidden="1">'MEMORIA CALCULO'!$A$1:$P$374</definedName>
    <definedName name="_xlnm._FilterDatabase" localSheetId="1" hidden="1">'Plan. Orçamentária'!$A$1:$L$130</definedName>
    <definedName name="_xlnm._FilterDatabase" localSheetId="11" hidden="1">'SICRO.DNIT DESONERADA 01.26'!$A$1:$D$6492</definedName>
    <definedName name="_xlnm._FilterDatabase" localSheetId="9" hidden="1">'SINAPI_DESONERADO-04.2026'!$A$10:$E$9663</definedName>
    <definedName name="_xlnm._FilterDatabase" hidden="1">#REF!</definedName>
    <definedName name="_Key1" hidden="1">#REF!</definedName>
    <definedName name="_Key2" hidden="1">#REF!</definedName>
    <definedName name="_MatMult_A" hidden="1">#REF!</definedName>
    <definedName name="_Order1" hidden="1">255</definedName>
    <definedName name="_Order2" hidden="1">255</definedName>
    <definedName name="_OUT98" hidden="1">{#N/A,#N/A,TRUE,"Serviços"}</definedName>
    <definedName name="_REC3">#REF!</definedName>
    <definedName name="_REC35">#REF!</definedName>
    <definedName name="_REC4">#REF!</definedName>
    <definedName name="_Regression_Int" hidden="1">1</definedName>
    <definedName name="_REP1">#REF!</definedName>
    <definedName name="_REP15">#REF!</definedName>
    <definedName name="_REP2">#REF!</definedName>
    <definedName name="_SE2">#REF!</definedName>
    <definedName name="_Sort" hidden="1">#REF!</definedName>
    <definedName name="A" localSheetId="4" hidden="1">#REF!</definedName>
    <definedName name="A" localSheetId="5" hidden="1">#REF!</definedName>
    <definedName name="A" localSheetId="3" hidden="1">#REF!</definedName>
    <definedName name="A" localSheetId="12" hidden="1">#REF!</definedName>
    <definedName name="A" hidden="1">#REF!</definedName>
    <definedName name="AAAA" localSheetId="5" hidden="1">IF(ISNUMBER(#REF!),OFFSET(INDIRECT(ORÇAMENTO.BancoRef),#REF!-1,3,1),#REF!)</definedName>
    <definedName name="AAAA" localSheetId="8" hidden="1">IF(ISNUMBER(#REF!),OFFSET(INDIRECT(ORÇAMENTO.BancoRef),#REF!-1,3,1),#REF!)</definedName>
    <definedName name="AAAA" localSheetId="12" hidden="1">IF(ISNUMBER(#REF!),OFFSET(INDIRECT(ORÇAMENTO.BancoRef),#REF!-1,3,1),#REF!)</definedName>
    <definedName name="AAAA" hidden="1">#N/A</definedName>
    <definedName name="ABC" hidden="1">#REF!</definedName>
    <definedName name="AC">#REF!</definedName>
    <definedName name="AccessDatabase" hidden="1">"C:\Documents and Settings\JPMELLO\Meus documentos\ARQUIVOS 2004\MONITORAMENTO OAC\Monitoramento de OAC.mdb"</definedName>
    <definedName name="ACOMPANHAMENTO" localSheetId="4" hidden="1">IF(VALUE(#REF!)=2,"BM","PLE")</definedName>
    <definedName name="ACOMPANHAMENTO" localSheetId="5" hidden="1">IF(VALUE(#REF!)=2,"BM","PLE")</definedName>
    <definedName name="ACOMPANHAMENTO" localSheetId="3" hidden="1">IF(VALUE(#REF!)=2,"BM","PLE")</definedName>
    <definedName name="ACOMPANHAMENTO" localSheetId="12" hidden="1">IF(VALUE(#REF!)=2,"BM","PLE")</definedName>
    <definedName name="ACOMPANHAMENTO" hidden="1">IF(VALUE(#REF!)=2,"BM","PLE")</definedName>
    <definedName name="amanha" hidden="1">#REF!</definedName>
    <definedName name="anscount" hidden="1">1</definedName>
    <definedName name="ao">#REF!</definedName>
    <definedName name="APOIO">#REF!</definedName>
    <definedName name="_xlnm.Extract">#REF!</definedName>
    <definedName name="_xlnm.Print_Area" localSheetId="4">ATESTADOS!$A$1:$J$338</definedName>
    <definedName name="_xlnm.Print_Area" localSheetId="8">'COMPOSIÇÃO '!$A$1:$I$276</definedName>
    <definedName name="_xlnm.Print_Area" localSheetId="3">'CURVA ABC'!$A$1:$M$173</definedName>
    <definedName name="_xlnm.Print_Area" localSheetId="2">'MEMORIA CALCULO'!$B$2:$P$375</definedName>
    <definedName name="_xlnm.Print_Area" localSheetId="1">'Plan. Orçamentária'!$D$1:$L$124</definedName>
    <definedName name="_xlnm.Print_Area">#REF!</definedName>
    <definedName name="Arial" localSheetId="4">#REF!</definedName>
    <definedName name="Arial" localSheetId="8">#REF!</definedName>
    <definedName name="Arial">#REF!</definedName>
    <definedName name="asdasdasdasd" hidden="1">IF(VALUE(#REF!)=2,"BM","PLE")</definedName>
    <definedName name="asfa">#REF!</definedName>
    <definedName name="ASFASDF">#REF!</definedName>
    <definedName name="Aut_original" localSheetId="5">#REF!</definedName>
    <definedName name="Aut_original" localSheetId="8">#REF!</definedName>
    <definedName name="Aut_original" localSheetId="12">#REF!</definedName>
    <definedName name="Aut_original">#REF!</definedName>
    <definedName name="Aut_resumo" localSheetId="5">#REF!</definedName>
    <definedName name="Aut_resumo" localSheetId="8">#REF!</definedName>
    <definedName name="Aut_resumo" localSheetId="12">#REF!</definedName>
    <definedName name="Aut_resumo">#REF!</definedName>
    <definedName name="aux">#REF!</definedName>
    <definedName name="_xlnm.Database">#REF!</definedName>
    <definedName name="BASE">#REF!</definedName>
    <definedName name="bdi">#REF!</definedName>
    <definedName name="BE">#REF!</definedName>
    <definedName name="BI">#REF!</definedName>
    <definedName name="BL">#REF!</definedName>
    <definedName name="Bloco" hidden="1">#REF!</definedName>
    <definedName name="Bloco2" hidden="1">#REF!</definedName>
    <definedName name="CadIns" hidden="1">#REF!</definedName>
    <definedName name="CadSrv" hidden="1">#REF!</definedName>
    <definedName name="CAPA" hidden="1">{#N/A,#N/A,TRUE,"Serviços"}</definedName>
    <definedName name="capa1" hidden="1">{#N/A,#N/A,TRUE,"Serviços"}</definedName>
    <definedName name="capa2" hidden="1">{#N/A,#N/A,TRUE,"Serviços"}</definedName>
    <definedName name="CC" localSheetId="4">éformula</definedName>
    <definedName name="CC" localSheetId="8">éformula</definedName>
    <definedName name="CC" localSheetId="3">éformula</definedName>
    <definedName name="CC">éformula</definedName>
    <definedName name="cch" hidden="1">#N/A</definedName>
    <definedName name="CER">#REF!</definedName>
    <definedName name="Chave" hidden="1">#REF!</definedName>
    <definedName name="Chave1" hidden="1">#REF!</definedName>
    <definedName name="CI">#REF!</definedName>
    <definedName name="CL">#REF!</definedName>
    <definedName name="çl">#REF!</definedName>
    <definedName name="Código">#REF!</definedName>
    <definedName name="Coluna" hidden="1">#REF!</definedName>
    <definedName name="COM" localSheetId="4" hidden="1">IF(ISNUMBER(#REF!),OFFSET(INDIRECT(XXX),#REF!-1,3,1),#REF!)</definedName>
    <definedName name="COM" localSheetId="5" hidden="1">IF(ISNUMBER(#REF!),OFFSET(INDIRECT('CDHU_Desonerado-FEV.2026 (201)'!XXX),#REF!-1,3,1),#REF!)</definedName>
    <definedName name="COM" localSheetId="8" hidden="1">IF(ISNUMBER(#REF!),OFFSET(INDIRECT(XXX),#REF!-1,3,1),#REF!)</definedName>
    <definedName name="COM" localSheetId="3" hidden="1">IF(ISNUMBER(#REF!),OFFSET(INDIRECT(XXX),#REF!-1,3,1),#REF!)</definedName>
    <definedName name="COM" localSheetId="12" hidden="1">IF(ISNUMBER(#REF!),OFFSET(INDIRECT('INSUMO SINAPI'!XXX),#REF!-1,3,1),#REF!)</definedName>
    <definedName name="COM" hidden="1">IF(ISNUMBER(#REF!),OFFSET(INDIRECT(XXX),#REF!-1,3,1),#REF!)</definedName>
    <definedName name="Comercial">#REF!</definedName>
    <definedName name="COMP" localSheetId="4">#REF!</definedName>
    <definedName name="COMP" localSheetId="5">#REF!</definedName>
    <definedName name="COMP" localSheetId="3">#REF!</definedName>
    <definedName name="COMP" localSheetId="12">#REF!</definedName>
    <definedName name="COMP">#REF!</definedName>
    <definedName name="COOMM9" localSheetId="4" hidden="1">IF(ISNUMBER(#REF!),OFFSET(INDIRECT(EEEEEEEE),#REF!-1,3,1),#REF!)</definedName>
    <definedName name="COOMM9" localSheetId="5" hidden="1">IF(ISNUMBER(#REF!),OFFSET(INDIRECT(EEEEEEEE),#REF!-1,3,1),#REF!)</definedName>
    <definedName name="COOMM9" localSheetId="8" hidden="1">IF(ISNUMBER(#REF!),OFFSET(INDIRECT(EEEEEEEE),#REF!-1,3,1),#REF!)</definedName>
    <definedName name="COOMM9" localSheetId="3" hidden="1">IF(ISNUMBER(#REF!),OFFSET(INDIRECT(EEEEEEEE),#REF!-1,3,1),#REF!)</definedName>
    <definedName name="COOMM9" localSheetId="12" hidden="1">IF(ISNUMBER(#REF!),OFFSET(INDIRECT(EEEEEEEE),#REF!-1,3,1),#REF!)</definedName>
    <definedName name="COOMM9" hidden="1">IF(ISNUMBER(#REF!),OFFSET(INDIRECT(EEEEEEEE),#REF!-1,3,1),#REF!)</definedName>
    <definedName name="COT.3" localSheetId="4">#REF!</definedName>
    <definedName name="COT.3" localSheetId="5">#REF!</definedName>
    <definedName name="COT.3" localSheetId="3">#REF!</definedName>
    <definedName name="COT.3" localSheetId="12">#REF!</definedName>
    <definedName name="COT.3">#REF!</definedName>
    <definedName name="COT.4" localSheetId="5">#REF!</definedName>
    <definedName name="COT.4" localSheetId="12">#REF!</definedName>
    <definedName name="COT.4">#REF!</definedName>
    <definedName name="cpu">#REF!</definedName>
    <definedName name="CpuAux" hidden="1">#REF!</definedName>
    <definedName name="CR">#REF!</definedName>
    <definedName name="CRIT" hidden="1">#REF!</definedName>
    <definedName name="_xlnm.Criteria">#REF!</definedName>
    <definedName name="CRONOGRAMA" localSheetId="4">#REF!</definedName>
    <definedName name="CRONOGRAMA" localSheetId="8">#REF!</definedName>
    <definedName name="CRONOGRAMA">#REF!</definedName>
    <definedName name="CunEq" hidden="1">SUM(IF(#REF! =#REF!,(#REF!)*(#REF!="EQ")))</definedName>
    <definedName name="CunMo" hidden="1">SUM(IF(#REF! =#REF!,(#REF!)*(#REF!="MO")))</definedName>
    <definedName name="CunMp" hidden="1">SUM(IF(#REF! =#REF!,(#REF!)*(#REF!="MP")))</definedName>
    <definedName name="DAER1" hidden="1">{#N/A,#N/A,TRUE,"Serviços"}</definedName>
    <definedName name="dasd">#REF!</definedName>
    <definedName name="database">#REF!</definedName>
    <definedName name="dddd">#REF!</definedName>
    <definedName name="DDDDD">#REF!</definedName>
    <definedName name="DescAux" hidden="1">#N/A</definedName>
    <definedName name="DESNIVEL" hidden="1">{#N/A,#N/A,FALSE,"RESUMO-BB1";#N/A,#N/A,FALSE,"MOD-A01-R - BB1";#N/A,#N/A,FALSE,"URB-BB1"}</definedName>
    <definedName name="DEZEMBRO2021">#REF!</definedName>
    <definedName name="dfre" hidden="1">{"'INDICE'!$A$1:$K$78"}</definedName>
    <definedName name="dfs">#REF!</definedName>
    <definedName name="dr">#REF!</definedName>
    <definedName name="DRE">#REF!</definedName>
    <definedName name="DRI">#REF!</definedName>
    <definedName name="DRN">#REF!</definedName>
    <definedName name="dsad">#REF!</definedName>
    <definedName name="EA">#REF!</definedName>
    <definedName name="EB">#REF!</definedName>
    <definedName name="EC">#REF!</definedName>
    <definedName name="eeeeeee">#REF!</definedName>
    <definedName name="EEEEEEEE" hidden="1">#REF!</definedName>
    <definedName name="elton">#REF!</definedName>
    <definedName name="Emenda_de_topo_de_perfil_de_aço_I_10_e_12">#REF!</definedName>
    <definedName name="empresa">#REF!</definedName>
    <definedName name="encargos">#REF!</definedName>
    <definedName name="EQ" hidden="1">#REF!</definedName>
    <definedName name="EQUI" hidden="1">{"'INDICE'!$A$1:$K$78"}</definedName>
    <definedName name="Equip">#REF!</definedName>
    <definedName name="EQUIPAMENTOS">#REF!</definedName>
    <definedName name="erte" hidden="1">#REF!</definedName>
    <definedName name="eu" hidden="1">{#N/A,#N/A,FALSE,"MO (2)"}</definedName>
    <definedName name="ex">#REF!</definedName>
    <definedName name="Excel_BuiltIn_Print_Area_1">#REF!</definedName>
    <definedName name="Excel_BuiltIn_Print_Area_1_1">#REF!</definedName>
    <definedName name="Excel_BuiltIn_Print_Area_1_1_1">#REF!</definedName>
    <definedName name="Excel_BuiltIn_Print_Area_2">#REF!</definedName>
    <definedName name="Excel_BuiltIn_Print_Area_2_1">#REF!</definedName>
    <definedName name="Excel_BuiltIn_Print_Area_3_1">#REF!</definedName>
    <definedName name="Excel_BuiltIn_Print_Area_3_1_1">#REF!</definedName>
    <definedName name="Excel_BuiltIn_Print_Area_4_1">#REF!</definedName>
    <definedName name="Excel_BuiltIn_Print_Titles_1_1">#REF!</definedName>
    <definedName name="Excel_BuiltIn_Print_Titles_1_1_1">#REF!</definedName>
    <definedName name="Excel_BuiltIn_Print_Titles_4">#REF!</definedName>
    <definedName name="Excel_Builtn_2">#REF!</definedName>
    <definedName name="EXT">#REF!</definedName>
    <definedName name="FAL">#REF!</definedName>
    <definedName name="FATURAS2002" hidden="1">{#N/A,#N/A,TRUE,"Serviços"}</definedName>
    <definedName name="FDWFDWVD">#REF!</definedName>
    <definedName name="ff" localSheetId="4">#REF!</definedName>
    <definedName name="ff" localSheetId="5">#REF!</definedName>
    <definedName name="ff" localSheetId="8">#REF!</definedName>
    <definedName name="FF" localSheetId="3" hidden="1">IF(ISNUMBER(#REF!),OFFSET(INDIRECT(ORÇAMENTO.BancoRef),#REF!-1,3,1),#REF!)</definedName>
    <definedName name="ff" localSheetId="12">#REF!</definedName>
    <definedName name="FF" hidden="1">IF(ISNUMBER(#REF!),OFFSET(INDIRECT(ORÇAMENTO.BancoRef),#REF!-1,3,1),#REF!)</definedName>
    <definedName name="FFFFF">#REF!</definedName>
    <definedName name="fi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PINI">#REF!</definedName>
    <definedName name="flavio" localSheetId="4">#REF!</definedName>
    <definedName name="flavio" localSheetId="5">#REF!</definedName>
    <definedName name="flavio" localSheetId="3">#REF!</definedName>
    <definedName name="flavio">#REF!</definedName>
    <definedName name="FOLHA01" hidden="1">{#N/A,#N/A,TRUE,"Serviços"}</definedName>
    <definedName name="folha1" hidden="1">{#N/A,#N/A,TRUE,"Serviços"}</definedName>
    <definedName name="formato.formula">CELL(48,INDIRECT("rc",FALSE))</definedName>
    <definedName name="formatoformula" localSheetId="4">éformula</definedName>
    <definedName name="formatoformula" localSheetId="5">éformula</definedName>
    <definedName name="formatoformula" localSheetId="8">éformula</definedName>
    <definedName name="formatoformula" localSheetId="3">éformula</definedName>
    <definedName name="formatoformula" localSheetId="12">éformula</definedName>
    <definedName name="formatoformula">éformula</definedName>
    <definedName name="fss">#REF!</definedName>
    <definedName name="fthju" hidden="1">{"VENTAS1",#N/A,FALSE,"VENTAS";"VENTAS2",#N/A,FALSE,"VENTAS";"VENTAS3",#N/A,FALSE,"VENTAS";"VENTAS4",#N/A,FALSE,"VENTAS";"VENTAS5",#N/A,FALSE,"VENTAS";"VENTAS6",#N/A,FALSE,"VENTAS";"VENTAS7",#N/A,FALSE,"VENTAS";"VENTAS8",#N/A,FALSE,"VENTAS"}</definedName>
    <definedName name="GAC">#REF!</definedName>
    <definedName name="GCD">#REF!</definedName>
    <definedName name="GCE">#REF!</definedName>
    <definedName name="gfgfg">#REF!</definedName>
    <definedName name="GGG" localSheetId="4" hidden="1">IF(ISNUMBER(#REF!),OFFSET(INDIRECT(ORÇAMENTO.BancoRef),#REF!-1,3,1),#REF!)</definedName>
    <definedName name="GGG" localSheetId="8" hidden="1">IF(ISNUMBER(#REF!),OFFSET(INDIRECT(ORÇAMENTO.BancoRef),#REF!-1,3,1),#REF!)</definedName>
    <definedName name="GGG" localSheetId="3" hidden="1">IF(ISNUMBER(#REF!),OFFSET(INDIRECT(ORÇAMENTO.BancoRef),#REF!-1,3,1),#REF!)</definedName>
    <definedName name="GGG" hidden="1">IF(ISNUMBER(#REF!),OFFSET(INDIRECT(ORÇAMENTO.BancoRef),#REF!-1,3,1),#REF!)</definedName>
    <definedName name="GGGG" localSheetId="4">#REF!</definedName>
    <definedName name="GGGG" localSheetId="5">#REF!</definedName>
    <definedName name="GGGG" localSheetId="3">#REF!</definedName>
    <definedName name="GGGG" localSheetId="12">#REF!</definedName>
    <definedName name="GGGG">#REF!</definedName>
    <definedName name="gh">#REF!</definedName>
    <definedName name="ghhh" localSheetId="5" hidden="1">IF(ISNUMBER(#REF!),OFFSET(INDIRECT(ORÇAMENTO.BancoRef),#REF!-1,3,1),#REF!)</definedName>
    <definedName name="ghhh" localSheetId="8" hidden="1">IF(ISNUMBER(#REF!),OFFSET(INDIRECT(ORÇAMENTO.BancoRef),#REF!-1,3,1),#REF!)</definedName>
    <definedName name="ghhh" localSheetId="12" hidden="1">IF(ISNUMBER(#REF!),OFFSET(INDIRECT(ORÇAMENTO.BancoRef),#REF!-1,3,1),#REF!)</definedName>
    <definedName name="ghhh" hidden="1">#N/A</definedName>
    <definedName name="GR">#REF!</definedName>
    <definedName name="_xlnm.Recorder">#REF!</definedName>
    <definedName name="gtryfj" hidden="1">{#N/A,#N/A,TRUE,"Serviços"}</definedName>
    <definedName name="HHH" localSheetId="4">#REF!</definedName>
    <definedName name="HHH" localSheetId="5">#REF!</definedName>
    <definedName name="HHH" localSheetId="3">#REF!</definedName>
    <definedName name="HHH" localSheetId="12">#REF!</definedName>
    <definedName name="HHH">#REF!</definedName>
    <definedName name="HHHHH" localSheetId="5" hidden="1">#REF!</definedName>
    <definedName name="HHHHH" localSheetId="12" hidden="1">#REF!</definedName>
    <definedName name="HHHHH" hidden="1">#REF!</definedName>
    <definedName name="hhhhhhhhhhhhhhhhhhhhhçççllll" localSheetId="4" hidden="1">IF(ISNUMBER(#REF!),OFFSET(INDIRECT(EEEEEEEE),#REF!-1,3,1),#REF!)</definedName>
    <definedName name="hhhhhhhhhhhhhhhhhhhhhçççllll" localSheetId="5" hidden="1">IF(ISNUMBER(#REF!),OFFSET(INDIRECT(EEEEEEEE),#REF!-1,3,1),#REF!)</definedName>
    <definedName name="hhhhhhhhhhhhhhhhhhhhhçççllll" localSheetId="8" hidden="1">IF(ISNUMBER(#REF!),OFFSET(INDIRECT(EEEEEEEE),#REF!-1,3,1),#REF!)</definedName>
    <definedName name="hhhhhhhhhhhhhhhhhhhhhçççllll" localSheetId="3" hidden="1">IF(ISNUMBER(#REF!),OFFSET(INDIRECT(EEEEEEEE),#REF!-1,3,1),#REF!)</definedName>
    <definedName name="hhhhhhhhhhhhhhhhhhhhhçççllll" localSheetId="12" hidden="1">IF(ISNUMBER(#REF!),OFFSET(INDIRECT(EEEEEEEE),#REF!-1,3,1),#REF!)</definedName>
    <definedName name="hhhhhhhhhhhhhhhhhhhhhçççllll" hidden="1">IF(ISNUMBER(#REF!),OFFSET(INDIRECT(EEEEEEEE),#REF!-1,3,1),#REF!)</definedName>
    <definedName name="hthj"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HTML_CodePage" hidden="1">1252</definedName>
    <definedName name="HTML_Control" hidden="1">{"'Índice'!$A$1:$K$49"}</definedName>
    <definedName name="HTML_Description" hidden="1">""</definedName>
    <definedName name="HTML_Email" hidden="1">""</definedName>
    <definedName name="HTML_Header" hidden="1">"Índice"</definedName>
    <definedName name="HTML_LastUpdate" hidden="1">"12/08/1999"</definedName>
    <definedName name="HTML_LineAfter" hidden="1">FALSE</definedName>
    <definedName name="HTML_LineBefore" hidden="1">FALSE</definedName>
    <definedName name="HTML_Name" hidden="1">"Rodovia das Cataratas"</definedName>
    <definedName name="HTML_OBDlg2" hidden="1">TRUE</definedName>
    <definedName name="HTML_OBDlg4" hidden="1">TRUE</definedName>
    <definedName name="HTML_OS" hidden="1">0</definedName>
    <definedName name="HTML_PathFile" hidden="1">"\\Server_1\sig\07 Julho\Informe\MeuHTML.htm"</definedName>
    <definedName name="HTML_Title" hidden="1">"Gerência de Administração e Controle de Gestão"</definedName>
    <definedName name="iiiiiiiiiiii" localSheetId="4">#REF!</definedName>
    <definedName name="iiiiiiiiiiii" localSheetId="5">#REF!</definedName>
    <definedName name="iiiiiiiiiiii" localSheetId="3">#REF!</definedName>
    <definedName name="iiiiiiiiiiii" localSheetId="12">#REF!</definedName>
    <definedName name="iiiiiiiiiiii">#REF!</definedName>
    <definedName name="Itens" hidden="1">#REF!</definedName>
    <definedName name="itensdeinvestimento">OFFSET(#REF!,1,0,COUNTA(#REF!)-1)</definedName>
    <definedName name="JANEIRO2003" hidden="1">{#N/A,#N/A,TRUE,"Serviços"}</definedName>
    <definedName name="jhe" hidden="1">#REF!</definedName>
    <definedName name="JR_PAGE_ANCHOR_0_1" localSheetId="4">#REF!</definedName>
    <definedName name="JR_PAGE_ANCHOR_0_1" localSheetId="8">#REF!</definedName>
    <definedName name="JR_PAGE_ANCHOR_0_1">#REF!</definedName>
    <definedName name="kf" hidden="1">{"VENTAS1",#N/A,FALSE,"VENTAS";"VENTAS2",#N/A,FALSE,"VENTAS";"VENTAS3",#N/A,FALSE,"VENTAS";"VENTAS4",#N/A,FALSE,"VENTAS";"VENTAS5",#N/A,FALSE,"VENTAS";"VENTAS6",#N/A,FALSE,"VENTAS";"VENTAS7",#N/A,FALSE,"VENTAS";"VENTAS8",#N/A,FALSE,"VENTAS"}</definedName>
    <definedName name="kjkhjkh"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KKKKKK">#REF!</definedName>
    <definedName name="LARG">#REF!</definedName>
    <definedName name="LB">#REF!</definedName>
    <definedName name="Leste"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ist" hidden="1">#REF!</definedName>
    <definedName name="listaCTEF">#REF!</definedName>
    <definedName name="listalotes">#REF!</definedName>
    <definedName name="ll"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LLLL">#REF!</definedName>
    <definedName name="Local" hidden="1">""</definedName>
    <definedName name="LT">#REF!</definedName>
    <definedName name="MAO_DE_OBRA">#REF!</definedName>
    <definedName name="Mat">#REF!</definedName>
    <definedName name="MATERIAL">#REF!</definedName>
    <definedName name="Max" hidden="1">COUNTIF(#REF!,"&lt;&gt;0")+3</definedName>
    <definedName name="Máximo" hidden="1">{"'Índice'!$A$1:$K$49"}</definedName>
    <definedName name="MDO">#REF!</definedName>
    <definedName name="MDO_DIR_MÉDIA">#REF!</definedName>
    <definedName name="MDO_IND_MÉDIA">#REF!</definedName>
    <definedName name="mmmmm"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mm" hidden="1">{#N/A,#N/A,FALSE,"QD_F1 Invest Detalhado";#N/A,#N/A,FALSE,"QD_F3 Invest_Comparado";#N/A,#N/A,FALSE,"QD_B Trafego";#N/A,#N/A,FALSE,"QD_D0 Custos Operacionais";#N/A,#N/A,FALSE,"QD_C Receita";#N/A,#N/A,FALSE,"QD_D Custos";#N/A,#N/A,FALSE,"QD_E Resultado";#N/A,#N/A,FALSE,"QD_G Fluxo Caixa"}</definedName>
    <definedName name="Modelo" hidden="1">#REF!</definedName>
    <definedName name="MOI_PICO">#REF!</definedName>
    <definedName name="MP" hidden="1">#REF!</definedName>
    <definedName name="NCOMPOSICOES">34</definedName>
    <definedName name="NCOTACOES">18</definedName>
    <definedName name="NNNNN" hidden="1">#REF!</definedName>
    <definedName name="OAE">#REF!</definedName>
    <definedName name="Obra" hidden="1">""</definedName>
    <definedName name="ORÇAMENTO">#REF!</definedName>
    <definedName name="ORÇAMENTO.BancoRef" localSheetId="4" hidden="1">#REF!</definedName>
    <definedName name="ORÇAMENTO.BancoRef" localSheetId="8" hidden="1">#REF!</definedName>
    <definedName name="ORÇAMENTO.BancoRef" hidden="1">#REF!</definedName>
    <definedName name="orçamrest" hidden="1">{#N/A,#N/A,TRUE,"Serviços"}</definedName>
    <definedName name="Ordem" hidden="1">#REF!</definedName>
    <definedName name="Origem" hidden="1">#REF!</definedName>
    <definedName name="PAV">#REF!</definedName>
    <definedName name="peso">#REF!</definedName>
    <definedName name="PET_">#REF!</definedName>
    <definedName name="PG">#REF!</definedName>
    <definedName name="PLAN">#REF!</definedName>
    <definedName name="Posição" hidden="1">#REF!</definedName>
    <definedName name="Prazo">#REF!</definedName>
    <definedName name="PrdAux" hidden="1">#N/A</definedName>
    <definedName name="PRE">#REF!</definedName>
    <definedName name="Print" localSheetId="5">#REF!</definedName>
    <definedName name="Print" localSheetId="8">#REF!</definedName>
    <definedName name="Print" localSheetId="12">#REF!</definedName>
    <definedName name="Print">#REF!</definedName>
    <definedName name="Print_Area" localSheetId="4">ATESTADOS!$A$10:$J$24</definedName>
    <definedName name="Print_Area" localSheetId="8">'COMPOSIÇÃO '!$A$1:$I$93</definedName>
    <definedName name="Print_Area" localSheetId="2">'MEMORIA CALCULO'!$B$2:$P$22</definedName>
    <definedName name="Print_Area" localSheetId="1">'Plan. Orçamentária'!$D$1:$L$125</definedName>
    <definedName name="Print_Area_MI" localSheetId="4">#REF!</definedName>
    <definedName name="Print_Area_MI" localSheetId="5">#REF!</definedName>
    <definedName name="Print_Area_MI" localSheetId="3">#REF!</definedName>
    <definedName name="Print_Area_MI" localSheetId="12">#REF!</definedName>
    <definedName name="Print_Area_MI">#REF!</definedName>
    <definedName name="Print_Titles" localSheetId="4">ATESTADOS!$1:$13</definedName>
    <definedName name="Print_Titles" localSheetId="8">'COMPOSIÇÃO '!$1:$10</definedName>
    <definedName name="Print_Titles" localSheetId="1">'Plan. Orçamentária'!$1:$15</definedName>
    <definedName name="PROD_1" hidden="1">{#N/A,#N/A,TRUE,"Serviços"}</definedName>
    <definedName name="QD" hidden="1">#REF!</definedName>
    <definedName name="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Q" localSheetId="4" hidden="1">#REF!</definedName>
    <definedName name="QQQQQ" localSheetId="5" hidden="1">#REF!</definedName>
    <definedName name="QQQQQ" localSheetId="3" hidden="1">#REF!</definedName>
    <definedName name="QQQQQ" localSheetId="12" hidden="1">#REF!</definedName>
    <definedName name="QQQQQ" hidden="1">#REF!</definedName>
    <definedName name="qqqqqq" hidden="1">{"VENTAS1",#N/A,FALSE,"VENTAS";"VENTAS2",#N/A,FALSE,"VENTAS";"VENTAS3",#N/A,FALSE,"VENTAS";"VENTAS4",#N/A,FALSE,"VENTAS";"VENTAS5",#N/A,FALSE,"VENTAS";"VENTAS6",#N/A,FALSE,"VENTAS";"VENTAS7",#N/A,FALSE,"VENTAS";"VENTAS8",#N/A,FALSE,"VENTAS"}</definedName>
    <definedName name="qqqqqqq" hidden="1">{"VENTAS1",#N/A,FALSE,"VENTAS";"VENTAS2",#N/A,FALSE,"VENTAS";"VENTAS3",#N/A,FALSE,"VENTAS";"VENTAS4",#N/A,FALSE,"VENTAS";"VENTAS5",#N/A,FALSE,"VENTAS";"VENTAS6",#N/A,FALSE,"VENTAS";"VENTAS7",#N/A,FALSE,"VENTAS";"VENTAS8",#N/A,FALSE,"VENTAS"}</definedName>
    <definedName name="qqqqqqqq" hidden="1">{TRUE,TRUE,-1.25,-15.5,484.5,276.75,FALSE,TRUE,TRUE,TRUE,0,1,1,300,1,1.96296296296296,1.15384615384615,4,TRUE,TRUE,3,TRUE,1,FALSE,75,"Swvu.Print_Todo.","ACwvu.Print_Todo.",#N/A,FALSE,FALSE,0,0,0,0,2,"","",FALSE,FALSE,TRUE,FALSE,1,#N/A,2,10,"=R1C1:R636C40",FALSE,#N/A,#N/A,FALSE,FALSE,FALSE,9,300,300,FALSE,TRUE,TRUE,TRUE,TRUE}</definedName>
    <definedName name="qqqqqqqqq"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tEq" hidden="1">#REF!</definedName>
    <definedName name="QtMo" hidden="1">#REF!</definedName>
    <definedName name="QtMp" hidden="1">#REF!</definedName>
    <definedName name="QtTr" hidden="1">#REF!</definedName>
    <definedName name="Quantidades" hidden="1">{#N/A,#N/A,FALSE,"MO (2)"}</definedName>
    <definedName name="re">#REF!</definedName>
    <definedName name="REFERENCIA.Descricao" localSheetId="4" hidden="1">IF(ISNUMBER(#REF!),OFFSET(INDIRECT(ATESTADOS!ORÇAMENTO.BancoRef),#REF!-1,3,1),#REF!)</definedName>
    <definedName name="REFERENCIA.Descricao" localSheetId="5" hidden="1">IF(ISNUMBER(#REF!),OFFSET(INDIRECT(ORÇAMENTO.BancoRef),#REF!-1,3,1),#REF!)</definedName>
    <definedName name="REFERENCIA.Descricao" localSheetId="8" hidden="1">IF(ISNUMBER(#REF!),OFFSET(INDIRECT('COMPOSIÇÃO '!ORÇAMENTO.BancoRef),#REF!-1,3,1),#REF!)</definedName>
    <definedName name="REFERENCIA.Descricao" localSheetId="3" hidden="1">IF(ISNUMBER(#REF!),OFFSET(INDIRECT(ORÇAMENTO.BancoRef),#REF!-1,3,1),#REF!)</definedName>
    <definedName name="REFERENCIA.Descricao" localSheetId="12" hidden="1">IF(ISNUMBER(#REF!),OFFSET(INDIRECT(ORÇAMENTO.BancoRef),#REF!-1,3,1),#REF!)</definedName>
    <definedName name="REFERENCIA.Descricao" hidden="1">IF(ISNUMBER(#REF!),OFFSET(INDIRECT(ORÇAMENTO.BancoRef),#REF!-1,3,1),#REF!)</definedName>
    <definedName name="REL" hidden="1">{#N/A,#N/A,TRUE,"Serviços"}</definedName>
    <definedName name="Relat" hidden="1">#REF!</definedName>
    <definedName name="Residencial">#REF!</definedName>
    <definedName name="Resumo">#REF!</definedName>
    <definedName name="REV">#REF!</definedName>
    <definedName name="RFF">#REF!</definedName>
    <definedName name="RLC">#REF!</definedName>
    <definedName name="rr" hidden="1">{#N/A,#N/A,TRUE,"Serviços"}</definedName>
    <definedName name="rrff" hidden="1">{#N/A,#N/A,TRUE,"Serviços"}</definedName>
    <definedName name="s" hidden="1">{#N/A,#N/A,FALSE,"MO (2)"}</definedName>
    <definedName name="SA">#REF!</definedName>
    <definedName name="saa">#REF!</definedName>
    <definedName name="SAKA">#REF!</definedName>
    <definedName name="SDASDAWDA">#REF!</definedName>
    <definedName name="SE" hidden="1">#REF!</definedName>
    <definedName name="SEÇÃO_TIPO">#REF!</definedName>
    <definedName name="SEEE" localSheetId="4">#REF!</definedName>
    <definedName name="SEEE" localSheetId="5">#REF!</definedName>
    <definedName name="SEEE" localSheetId="3">#REF!</definedName>
    <definedName name="SEEE" localSheetId="12">#REF!</definedName>
    <definedName name="SEEE">#REF!</definedName>
    <definedName name="SEG">#REF!</definedName>
    <definedName name="sencount" hidden="1">1</definedName>
    <definedName name="Serviços">#REF!</definedName>
    <definedName name="SETEMBRO" hidden="1">{#N/A,#N/A,TRUE,"Serviços"}</definedName>
    <definedName name="SHARED_FORMULA_6_230_6_230_0">ROUND(9.98+(11.39*0.15+7.45*0.15),2)</definedName>
    <definedName name="SHARED_FORMULA_6_230_6_230_1">ROUND(9.98+(11.39*0.15+7.45*0.15),2)</definedName>
    <definedName name="SHARED_FORMULA_6_233_6_233_0">ROUND(5.37+(11.39*0.15+7.45*0.15),2)</definedName>
    <definedName name="SHARED_FORMULA_6_233_6_233_1">ROUND(5.37+(11.39*0.15+7.45*0.15),2)</definedName>
    <definedName name="SIH">#REF!</definedName>
    <definedName name="SIN">#REF!</definedName>
    <definedName name="SINAPI_SET2013">#REF!</definedName>
    <definedName name="SIURB_SINAPI_SET2013_R2">#REF!</definedName>
    <definedName name="SIV">#REF!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3</definedName>
    <definedName name="solver_val" hidden="1">19.66</definedName>
    <definedName name="ss">#REF!</definedName>
    <definedName name="ssssshhhhh" localSheetId="5">#REF!</definedName>
    <definedName name="ssssshhhhh" localSheetId="12">#REF!</definedName>
    <definedName name="ssssshhhhh">#REF!</definedName>
    <definedName name="ssssss" localSheetId="5" hidden="1">#REF!</definedName>
    <definedName name="ssssss" localSheetId="12" hidden="1">#REF!</definedName>
    <definedName name="ssssss" hidden="1">#REF!</definedName>
    <definedName name="subitemdeinvestimento">OFFSET(#REF!,1,MATCH(#REF!,#REF!,0)-1,OFFSET(#REF!,0,MATCH(#REF!,#REF!,0)))</definedName>
    <definedName name="TABELAPMSP">#REF!</definedName>
    <definedName name="TESTE">#REF!</definedName>
    <definedName name="_xlnm.Print_Titles" localSheetId="8">'COMPOSIÇÃO '!$1:$10</definedName>
    <definedName name="_xlnm.Print_Titles" localSheetId="1">'Plan. Orçamentária'!$1:$15</definedName>
    <definedName name="todas" hidden="1">#REF!</definedName>
    <definedName name="TOTAL">#REF!</definedName>
    <definedName name="TRP">#REF!</definedName>
    <definedName name="ttttt">#REF!</definedName>
    <definedName name="TVA">#REF!</definedName>
    <definedName name="TYUIO" hidden="1">{#N/A,#N/A,TRUE,"Serviços"}</definedName>
    <definedName name="un" hidden="1">#N/A</definedName>
    <definedName name="UN.">#REF!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dAux" hidden="1">#N/A</definedName>
    <definedName name="VOLTARPMS">#REF!</definedName>
    <definedName name="VR">#REF!</definedName>
    <definedName name="WEFEWFW">#REF!</definedName>
    <definedName name="wrn" hidden="1">{#N/A,#N/A,FALSE,"ET-CAPA";#N/A,#N/A,FALSE,"ET-PAG1";#N/A,#N/A,FALSE,"ET-PAG2";#N/A,#N/A,FALSE,"ET-PAG3";#N/A,#N/A,FALSE,"ET-PAG4";#N/A,#N/A,FALSE,"ET-PAG5"}</definedName>
    <definedName name="wrn.ESTIMAT." hidden="1">{#N/A,#N/A,FALSE,"RA";#N/A,#N/A,FALSE,"APO";#N/A,#N/A,FALSE,"MOD";#N/A,#N/A,FALSE,"ESA";#N/A,#N/A,FALSE,"MOI";#N/A,#N/A,FALSE,"ALIM_TRANS";#N/A,#N/A,FALSE,"EQUIP.";#N/A,#N/A,FALSE,"EPI_FER.CONS";#N/A,#N/A,FALSE,"GAS_SOLDA_TINTA_AREIA";#N/A,#N/A,FALSE,"MAT.CONS";#N/A,#N/A,FALSE,"RES.SUB";#N/A,#N/A,FALSE,"CANT.";#N/A,#N/A,FALSE,"MAT.PERM";#N/A,#N/A,FALSE,"CUS.DIR";#N/A,#N/A,FALSE,"2.3";#N/A,#N/A,FALSE,"total";#N/A,#N/A,FALSE,"CUSTO";#N/A,#N/A,FALSE,"ORÇAM"}</definedName>
    <definedName name="wrn.GERAL." hidden="1">{#N/A,#N/A,FALSE,"ET-CAPA";#N/A,#N/A,FALSE,"ET-PAG1";#N/A,#N/A,FALSE,"ET-PAG2";#N/A,#N/A,FALSE,"ET-PAG3";#N/A,#N/A,FALSE,"ET-PAG4";#N/A,#N/A,FALSE,"ET-PAG5"}</definedName>
    <definedName name="wrn.impresió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mo2." hidden="1">{#N/A,#N/A,FALSE,"MO (2)"}</definedName>
    <definedName name="wrn.PENDENCIAS." hidden="1">{#N/A,#N/A,FALSE,"GERAL";#N/A,#N/A,FALSE,"012-96";#N/A,#N/A,FALSE,"018-96";#N/A,#N/A,FALSE,"027-96";#N/A,#N/A,FALSE,"059-96";#N/A,#N/A,FALSE,"076-96";#N/A,#N/A,FALSE,"019-97";#N/A,#N/A,FALSE,"021-97";#N/A,#N/A,FALSE,"022-97";#N/A,#N/A,FALSE,"028-97"}</definedName>
    <definedName name="wrn.Quadros._.relatório." hidden="1">{#N/A,#N/A,FALSE,"QD_F1 Invest Detalhado";#N/A,#N/A,FALSE,"QD_F3 Invest_Comparado";#N/A,#N/A,FALSE,"QD_B Trafego";#N/A,#N/A,FALSE,"QD_D0 Custos Operacionais";#N/A,#N/A,FALSE,"QD_C Receita";#N/A,#N/A,FALSE,"QD_D Custos";#N/A,#N/A,FALSE,"QD_E Resultado";#N/A,#N/A,FALSE,"QD_G Fluxo Caixa"}</definedName>
    <definedName name="wrn.Tipo." hidden="1">{#N/A,#N/A,TRUE,"Serviços"}</definedName>
    <definedName name="wrn.VENTAS." hidden="1">{"VENTAS1",#N/A,FALSE,"VENTAS";"VENTAS2",#N/A,FALSE,"VENTAS";"VENTAS3",#N/A,FALSE,"VENTAS";"VENTAS4",#N/A,FALSE,"VENTAS";"VENTAS5",#N/A,FALSE,"VENTAS";"VENTAS6",#N/A,FALSE,"VENTAS";"VENTAS7",#N/A,FALSE,"VENTAS";"VENTAS8",#N/A,FALSE,"VENTAS"}</definedName>
    <definedName name="wrn.ventas.1" hidden="1">{"VENTAS1",#N/A,FALSE,"VENTAS";"VENTAS2",#N/A,FALSE,"VENTAS";"VENTAS3",#N/A,FALSE,"VENTAS";"VENTAS4",#N/A,FALSE,"VENTAS";"VENTAS5",#N/A,FALSE,"VENTAS";"VENTAS6",#N/A,FALSE,"VENTAS";"VENTAS7",#N/A,FALSE,"VENTAS";"VENTAS8",#N/A,FALSE,"VENTAS"}</definedName>
    <definedName name="wvu.Print_Todo." hidden="1">{TRUE,TRUE,-1.25,-15.5,484.5,276.75,FALSE,TRUE,TRUE,TRUE,0,1,1,300,1,1.96296296296296,1.15384615384615,4,TRUE,TRUE,3,TRUE,1,FALSE,75,"Swvu.Print_Todo.","ACwvu.Print_Todo.",#N/A,FALSE,FALSE,0,0,0,0,2,"","",FALSE,FALSE,TRUE,FALSE,1,#N/A,2,10,"=R1C1:R636C40",FALSE,#N/A,#N/A,FALSE,FALSE,FALSE,9,300,300,FALSE,TRUE,TRUE,TRUE,TRUE}</definedName>
    <definedName name="wvu.Socios._.95."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WW" localSheetId="4" hidden="1">#REF!</definedName>
    <definedName name="WWW" localSheetId="5" hidden="1">#REF!</definedName>
    <definedName name="WWW" localSheetId="3" hidden="1">#REF!</definedName>
    <definedName name="WWW" localSheetId="12" hidden="1">#REF!</definedName>
    <definedName name="WWW" hidden="1">#REF!</definedName>
    <definedName name="WWWW" hidden="1">#REF!</definedName>
    <definedName name="WWWWW">#REF!</definedName>
    <definedName name="x" localSheetId="5">#REF!</definedName>
    <definedName name="x" localSheetId="12">#REF!</definedName>
    <definedName name="x">#REF!</definedName>
    <definedName name="XXX" localSheetId="5" hidden="1">#REF!</definedName>
    <definedName name="XXX" localSheetId="12" hidden="1">#REF!</definedName>
    <definedName name="XXX" hidden="1">#REF!</definedName>
    <definedName name="xxxx">#REF!</definedName>
    <definedName name="XXXXX">#REF!</definedName>
    <definedName name="XXXXXXXXXXXXXXXXX" localSheetId="8">éformula</definedName>
    <definedName name="XXXXXXXXXXXXXXXXX">éformula</definedName>
    <definedName name="YYY">#REF!</definedName>
    <definedName name="yyyyy" localSheetId="4" hidden="1">IF(ISNUMBER(#REF!),OFFSET(INDIRECT(EEEEEEEE),#REF!-1,3,1),#REF!)</definedName>
    <definedName name="yyyyy" localSheetId="5" hidden="1">IF(ISNUMBER(#REF!),OFFSET(INDIRECT(EEEEEEEE),#REF!-1,3,1),#REF!)</definedName>
    <definedName name="yyyyy" localSheetId="8" hidden="1">IF(ISNUMBER(#REF!),OFFSET(INDIRECT(EEEEEEEE),#REF!-1,3,1),#REF!)</definedName>
    <definedName name="yyyyy" localSheetId="3" hidden="1">IF(ISNUMBER(#REF!),OFFSET(INDIRECT(EEEEEEEE),#REF!-1,3,1),#REF!)</definedName>
    <definedName name="yyyyy" localSheetId="12" hidden="1">IF(ISNUMBER(#REF!),OFFSET(INDIRECT(EEEEEEEE),#REF!-1,3,1),#REF!)</definedName>
    <definedName name="yyyyy" hidden="1">IF(ISNUMBER(#REF!),OFFSET(INDIRECT(EEEEEEEE),#REF!-1,3,1),#REF!)</definedName>
    <definedName name="Z_022B7420_7F94_427F_B370_84030F9B3342_.wvu.FilterData" hidden="1">#REF!</definedName>
    <definedName name="Z_04BC043C_175B_412D_8093_6F29CD74FBAE_.wvu.FilterData" hidden="1">#REF!</definedName>
    <definedName name="Z_058B9256_CB4D_4C39_834D_D693FEEB491F_.wvu.FilterData" hidden="1">#REF!</definedName>
    <definedName name="Z_05D1A71D_3B7B_4FB7_8DF3_B8E29CA3927A_.wvu.FilterData" hidden="1">#REF!</definedName>
    <definedName name="Z_07C2CF55_E6DF_411A_AB00_7E155615468C_.wvu.FilterData" hidden="1">#REF!</definedName>
    <definedName name="Z_0B1003A7_69DB_4D5B_966D_57B9E8AF76FB_.wvu.FilterData" hidden="1">#REF!</definedName>
    <definedName name="Z_0C3EE359_64F6_4049_9576_8EACA8563EA4_.wvu.FilterData" hidden="1">#REF!</definedName>
    <definedName name="Z_0D05AC4E_32D3_4985_8208_9776E00AC749_.wvu.FilterData" hidden="1">#REF!</definedName>
    <definedName name="Z_0DC459DE_F68C_4E33_8D1E_F1663ABAC944_.wvu.FilterData" hidden="1">#REF!</definedName>
    <definedName name="Z_0FACBA89_1203_4ED8_87E5_EC1D45B051B7_.wvu.FilterData" hidden="1">#REF!</definedName>
    <definedName name="Z_0FEA3536_5108_4591_BECF_C3181387F85F_.wvu.FilterData" hidden="1">#REF!</definedName>
    <definedName name="Z_0FEFDB42_ECBC_4500_A6C8_FEE3D368790B_.wvu.FilterData" hidden="1">#REF!</definedName>
    <definedName name="Z_110A0651_47C7_408E_B3BF_0C80D30B95FC_.wvu.FilterData" hidden="1">#REF!</definedName>
    <definedName name="Z_128E64DD_BE84_40EE_A6D2_C9B0EB25CBBD_.wvu.FilterData" hidden="1">#REF!</definedName>
    <definedName name="Z_12F2973E_0018_407B_98AD_CD9C5D1F65FA_.wvu.FilterData" hidden="1">#REF!</definedName>
    <definedName name="Z_137DAE61_8A8D_4219_A4CC_0EEC18A94882_.wvu.FilterData" hidden="1">#REF!</definedName>
    <definedName name="Z_13E06FB5_D019_406D_B278_1B53AD2F6386_.wvu.FilterData" hidden="1">#REF!</definedName>
    <definedName name="Z_14D375AC_5615_46DE_8EE3_95915B2A8B54_.wvu.FilterData" hidden="1">#REF!</definedName>
    <definedName name="Z_15B5DC78_B02F_4AC6_8572_015040A55619_.wvu.FilterData" hidden="1">#REF!</definedName>
    <definedName name="Z_166D6F0F_4D44_46E7_8C36_48FD4848B5AA_.wvu.FilterData" hidden="1">#REF!</definedName>
    <definedName name="Z_16FAB836_2255_4D4C_90E4_6B46255F3759_.wvu.FilterData" hidden="1">#REF!</definedName>
    <definedName name="Z_198D391C_95CB_49F5_8924_5FEA3CE5C98A_.wvu.FilterData" hidden="1">#REF!</definedName>
    <definedName name="Z_1D9C37CC_3E33_4D4D_B7CD_819F75C83D65_.wvu.FilterData" hidden="1">#REF!</definedName>
    <definedName name="Z_1DF9838C_880D_4C4E_BFFE_89B5894EC40F_.wvu.FilterData" hidden="1">#REF!</definedName>
    <definedName name="Z_1EF42BFC_874B_4E01_B67D_1607E823ACD0_.wvu.FilterData" hidden="1">#REF!</definedName>
    <definedName name="Z_1F94C6E7_3CCA_4599_AF6F_4D6291B2AD93_.wvu.FilterData" hidden="1">#REF!</definedName>
    <definedName name="Z_20A9AA17_0DEB_4190_8DAD_FC60D0D33A52_.wvu.FilterData" hidden="1">#REF!</definedName>
    <definedName name="Z_2103F656_ECB2_4F99_BE9B_56F4D7A5CEE2_.wvu.FilterData" hidden="1">#REF!</definedName>
    <definedName name="Z_2158A2BC_8DB5_455D_AFDE_914B22949288_.wvu.FilterData" hidden="1">#REF!</definedName>
    <definedName name="Z_21A967FF_561E_495F_AEB9_4DD3BEDA53BC_.wvu.FilterData" hidden="1">#REF!</definedName>
    <definedName name="Z_227E7522_DC52_4EA7_A11A_0741FF23CC42_.wvu.FilterData" hidden="1">#REF!</definedName>
    <definedName name="Z_23BA0C23_280B_4568_A53C_1C6D2E85772A_.wvu.FilterData" hidden="1">#REF!</definedName>
    <definedName name="Z_244346C6_3866_4160_9E2E_C77913F25398_.wvu.FilterData" hidden="1">#REF!</definedName>
    <definedName name="Z_25117F67_F0EE_43EF_8FF9_79F533CE10B0_.wvu.FilterData" hidden="1">#REF!</definedName>
    <definedName name="Z_259E2DDE_5459_4510_B7A2_66F49964C56E_.wvu.FilterData" hidden="1">#REF!</definedName>
    <definedName name="Z_25C7DFCF_BE54_4A41_B957_DE39B9B2A5B5_.wvu.FilterData" hidden="1">#REF!</definedName>
    <definedName name="Z_272E0E4D_901D_11D7_B59C_0050DAB35C7B_.wvu.FilterData" hidden="1">#REF!</definedName>
    <definedName name="Z_27D9353E_5A5F_49BF_8724_FA312A4073FF_.wvu.FilterData" hidden="1">#REF!</definedName>
    <definedName name="Z_299BE965_B904_49FA_A79D_B9538F94936F_.wvu.FilterData" hidden="1">#REF!</definedName>
    <definedName name="Z_29D37CE9_76D1_4D09_99A0_55ABA6929929_.wvu.FilterData" hidden="1">#REF!</definedName>
    <definedName name="Z_2C05BC27_731C_41F4_980F_CD81E4A7A662_.wvu.FilterData" hidden="1">#REF!</definedName>
    <definedName name="Z_2C0BDCBF_705B_4E5A_9659_05D99EC56641_.wvu.FilterData" hidden="1">#REF!</definedName>
    <definedName name="Z_2CD580B5_D99D_45ED_AC1E_45F8CBBBB9F1_.wvu.FilterData" hidden="1">#REF!</definedName>
    <definedName name="Z_2D98D706_A306_4353_8B3D_DA92F9EAEC9A_.wvu.FilterData" hidden="1">#REF!</definedName>
    <definedName name="Z_2F8736FC_F07E_49E8_9C13_8E0A0F5EFE5F_.wvu.FilterData" hidden="1">#REF!</definedName>
    <definedName name="Z_304C2F7A_D3A6_4DBA_A568_C3E56D7C6E2F_.wvu.FilterData" hidden="1">#REF!</definedName>
    <definedName name="Z_30E0ACE8_B29A_44E9_B542_E8C1CA3FD802_.wvu.FilterData" hidden="1">#REF!</definedName>
    <definedName name="Z_31A27EA2_D574_43B8_A671_7419A12151C9_.wvu.FilterData" hidden="1">#REF!</definedName>
    <definedName name="Z_32D1B352_62AB_4105_8DFC_EAA2DF743365_.wvu.FilterData" hidden="1">#REF!</definedName>
    <definedName name="Z_330DF436_5BED_40AF_AC51_73D268BD9DF4_.wvu.FilterData" hidden="1">#REF!</definedName>
    <definedName name="Z_33B8EF57_2FB1_4600_9590_B0A2F2FE409B_.wvu.FilterData" hidden="1">#REF!</definedName>
    <definedName name="Z_3404588C_6CE7_4C97_A62C_D19D9EE290D3_.wvu.FilterData" hidden="1">#REF!</definedName>
    <definedName name="Z_34E71878_8D1A_4343_91A1_3FE085136D2B_.wvu.FilterData" hidden="1">#REF!</definedName>
    <definedName name="Z_37611AA0_E86A_42C8_8705_108B25E060A1_.wvu.FilterData" hidden="1">#REF!</definedName>
    <definedName name="Z_38FE6CED_4C19_4332_9788_ACC902B20A46_.wvu.FilterData" hidden="1">#REF!</definedName>
    <definedName name="Z_394E75CB_4F7F_4C88_A08F_29E48E587341_.wvu.FilterData" hidden="1">#REF!</definedName>
    <definedName name="Z_3C200595_20A3_4A0C_B071_705F4AD5DAD3_.wvu.FilterData" hidden="1">#REF!</definedName>
    <definedName name="Z_3E93FF4A_0B7F_475C_A63C_54FBDB9DB4C5_.wvu.FilterData" hidden="1">#REF!</definedName>
    <definedName name="Z_3FF05DC4_CA9E_470D_A193_91785ACE00EF_.wvu.FilterData" hidden="1">#REF!</definedName>
    <definedName name="Z_43791B95_57D7_42F4_8815_D1B7E488543E_.wvu.FilterData" hidden="1">#REF!</definedName>
    <definedName name="Z_445AA90F_6D9B_40F5_8E1D_CE1EF57CF450_.wvu.FilterData" hidden="1">#REF!</definedName>
    <definedName name="Z_454E0C40_F84F_42A3_A371_6F23C1F38595_.wvu.FilterData" hidden="1">#REF!</definedName>
    <definedName name="Z_4608FCB3_3552_4D58_B6CE_B8F34D78221E_.wvu.FilterData" hidden="1">#REF!</definedName>
    <definedName name="Z_46E47F7C_9185_4E39_BED5_B4A69FF64CC1_.wvu.FilterData" hidden="1">#REF!</definedName>
    <definedName name="Z_48202D5D_77CB_41DE_8C59_9325C98D7C97_.wvu.FilterData" hidden="1">#REF!</definedName>
    <definedName name="Z_48824DFE_B714_4D0B_9E95_F01C5BAD5D1F_.wvu.FilterData" hidden="1">#REF!</definedName>
    <definedName name="Z_4C45D885_33EE_4DA9_BF96_6B10CFBA5596_.wvu.FilterData" hidden="1">#REF!</definedName>
    <definedName name="Z_4D344757_9064_4D2F_A3A5_69132D23B7B9_.wvu.FilterData" hidden="1">#REF!</definedName>
    <definedName name="Z_4E773EE1_0A5B_43A9_9C28_FFB0A27D19C3_.wvu.FilterData" hidden="1">#REF!</definedName>
    <definedName name="Z_5122F04C_91B2_4031_BAE2_43203D520992_.wvu.FilterData" hidden="1">#REF!</definedName>
    <definedName name="Z_52B8D0B0_5872_4367_8D38_9AA5A4B975B3_.wvu.FilterData" hidden="1">#REF!</definedName>
    <definedName name="Z_532423B2_94C7_44C1_9A2A_9712DAE92CE9_.wvu.FilterData" hidden="1">#REF!</definedName>
    <definedName name="Z_53F31130_5EA7_42BA_93EB_88A7CB743782_.wvu.FilterData" hidden="1">#REF!</definedName>
    <definedName name="Z_55213581_1831_4A94_AB4D_23E4F8BC8085_.wvu.FilterData" hidden="1">#REF!</definedName>
    <definedName name="Z_552B9204_1C85_45BC_B148_AF3E206BDAA2_.wvu.FilterData" hidden="1">#REF!</definedName>
    <definedName name="Z_566671FC_5910_47FD_B961_1065A17D262D_.wvu.FilterData" hidden="1">#REF!</definedName>
    <definedName name="Z_569D17FA_30FE_42CA_8D65_E126C1C01EC2_.wvu.FilterData" hidden="1">#REF!</definedName>
    <definedName name="Z_573E904E_5C2F_4CA2_AFCF_918B916322E4_.wvu.FilterData" hidden="1">#REF!</definedName>
    <definedName name="Z_58DA6172_DC47_4A5F_B420_207BB6987764_.wvu.FilterData" hidden="1">#REF!</definedName>
    <definedName name="Z_58FCB891_F6F4_46F2_BF6B_861E585C9231_.wvu.FilterData" hidden="1">#REF!</definedName>
    <definedName name="Z_59A87EBA_E018_40E8_A580_AB2176E95D7E_.wvu.FilterData" hidden="1">#REF!</definedName>
    <definedName name="Z_5A3E740D_87C0_4F85_AB6D_B402AD860D04_.wvu.FilterData" hidden="1">#REF!</definedName>
    <definedName name="Z_5B42E6B5_40AA_4D3F_B932_EF1583491CDE_.wvu.FilterData" hidden="1">#REF!</definedName>
    <definedName name="Z_5B7B4951_7310_4C66_B906_4D046076272E_.wvu.FilterData" hidden="1">#REF!</definedName>
    <definedName name="Z_5D41F4B9_83DF_4509_9C07_453BA5A62846_.wvu.FilterData" hidden="1">#REF!</definedName>
    <definedName name="Z_5DB05E9F_8F3B_4886_A6CB_2CC53331BA7A_.wvu.FilterData" hidden="1">#REF!</definedName>
    <definedName name="Z_5F096896_2CB8_4B96_A0FE_9AB50EEEEFAB_.wvu.FilterData" hidden="1">#REF!</definedName>
    <definedName name="Z_60DF8B29_1C1F_4B50_BDA8_B8E0C7DD04C3_.wvu.Cols" hidden="1">#REF!,#REF!</definedName>
    <definedName name="Z_60DF8B29_1C1F_4B50_BDA8_B8E0C7DD04C3_.wvu.FilterData" hidden="1">#REF!</definedName>
    <definedName name="Z_615F4A4D_D5AB_4A04_81F5_F436484247A5_.wvu.FilterData" hidden="1">#REF!</definedName>
    <definedName name="Z_616443B5_6F0D_4082_9223_F71B54305366_.wvu.FilterData" hidden="1">#REF!</definedName>
    <definedName name="Z_631F0312_B404_409F_AF2B_39FB2D25040B_.wvu.FilterData" hidden="1">#REF!</definedName>
    <definedName name="Z_632CF316_8294_4588_87E1_2B69E184A62B_.wvu.FilterData" hidden="1">#REF!</definedName>
    <definedName name="Z_66D1BA5F_F4AE_443C_8583_CE89D6674A73_.wvu.FilterData" hidden="1">#REF!</definedName>
    <definedName name="Z_66DD4806_8039_438A_B1CE_46CC5B464050_.wvu.FilterData" hidden="1">#REF!</definedName>
    <definedName name="Z_67B65FDF_FF67_490E_B8E5_92DC66C9FC9D_.wvu.FilterData" hidden="1">#REF!</definedName>
    <definedName name="Z_68B709DF_9429_4090_9106_386C5F16C4D7_.wvu.FilterData" hidden="1">#REF!</definedName>
    <definedName name="Z_690BC25F_5AA3_4B4B_9507_8C197E768E98_.wvu.FilterData" hidden="1">#REF!</definedName>
    <definedName name="Z_6A66B8A7_491B_4A29_94A1_39F4FDA32C48_.wvu.FilterData" hidden="1">#REF!</definedName>
    <definedName name="Z_6A6F36C8_24A1_4147_9C63_27B7978935DD_.wvu.FilterData" hidden="1">#REF!</definedName>
    <definedName name="Z_6C2050D3_ABE5_4B48_B2A7_DDDD21669987_.wvu.FilterData" hidden="1">#REF!</definedName>
    <definedName name="Z_6CD84A0B_C00D_4BC8_A655_6383CCA4B296_.wvu.FilterData" hidden="1">#REF!</definedName>
    <definedName name="Z_6D5E5F42_E924_48A0_A50F_5BB481AFD1D5_.wvu.FilterData" hidden="1">#REF!</definedName>
    <definedName name="Z_6D789842_F56B_40C4_8907_F36C02855F76_.wvu.FilterData" hidden="1">#REF!</definedName>
    <definedName name="Z_6E345713_0818_471C_B54B_D890B987A0BC_.wvu.FilterData" hidden="1">#REF!</definedName>
    <definedName name="Z_701DEAE4_9CF1_491A_A54B_A6AE3235639D_.wvu.FilterData" hidden="1">#REF!</definedName>
    <definedName name="Z_7319B1DA_C8AE_4D1D_AB4C_B14141921483_.wvu.FilterData" hidden="1">#REF!</definedName>
    <definedName name="Z_75A1B66F_9EE1_4406_8264_C9BF12113183_.wvu.FilterData" hidden="1">#REF!</definedName>
    <definedName name="Z_7651BD63_D75B_41A5_B133_06AE6A84AE8F_.wvu.FilterData" hidden="1">#REF!</definedName>
    <definedName name="Z_767B7DB4_B657_4E6E_831B_84CA933FFCBE_.wvu.FilterData" hidden="1">#REF!</definedName>
    <definedName name="Z_76FA93EF_40A9_4929_9B4A_2213742C1620_.wvu.FilterData" hidden="1">#REF!</definedName>
    <definedName name="Z_78A33412_D032_45F7_9C2D_D4A31DB937D9_.wvu.FilterData" hidden="1">#REF!</definedName>
    <definedName name="Z_796E4E5E_16C3_474D_B1D5_F6D39CD34051_.wvu.FilterData" hidden="1">#REF!</definedName>
    <definedName name="Z_7BFA9C41_C881_48A8_90C2_F93F8E16E599_.wvu.FilterData" hidden="1">#REF!</definedName>
    <definedName name="Z_7BFBCE1E_B6C5_4BAC_AD95_2B50D2ED28AB_.wvu.FilterData" hidden="1">#REF!</definedName>
    <definedName name="Z_7C6FEBF3_4382_4282_BBB0_E0269BEE42DE_.wvu.FilterData" hidden="1">#REF!</definedName>
    <definedName name="Z_7D057642_92FA_4DD6_84C5_B10B17893E1F_.wvu.FilterData" hidden="1">#REF!</definedName>
    <definedName name="Z_7ED5F3D1_B838_492E_9467_7E7CE6B348ED_.wvu.FilterData" hidden="1">#REF!</definedName>
    <definedName name="Z_8090FD3B_94DF_4ACF_9708_D5B9ADEFD29C_.wvu.FilterData" hidden="1">#REF!</definedName>
    <definedName name="Z_8149A5A7_8307_4FA6_B457_A66B8A6DFABD_.wvu.FilterData" hidden="1">#REF!</definedName>
    <definedName name="Z_819A0FD3_B678_47E8_9DFB_641B3990B590_.wvu.FilterData" hidden="1">#REF!</definedName>
    <definedName name="Z_82999604_BD48_4054_BDCB_CB8B074A34A3_.wvu.FilterData" hidden="1">#REF!</definedName>
    <definedName name="Z_8473B3F0_0740_4E9F_9BAE_9113E5077DE8_.wvu.FilterData" hidden="1">#REF!</definedName>
    <definedName name="Z_85A83A94_71B4_44C8_8B5A_68CAA2461241_.wvu.FilterData" hidden="1">#REF!</definedName>
    <definedName name="Z_86E0C273_91AF_11D7_9C1E_0004231B06E7_.wvu.FilterData" hidden="1">#REF!</definedName>
    <definedName name="Z_87F04A72_68BF_497D_8569_47D1A3B89590_.wvu.FilterData" hidden="1">#REF!</definedName>
    <definedName name="Z_893CBEFD_F317_41F0_BA87_CC1860E1F73B_.wvu.FilterData" hidden="1">#REF!</definedName>
    <definedName name="Z_89D83FA2_2F4F_4275_9074_3A6247C2CDA6_.wvu.FilterData" hidden="1">#REF!</definedName>
    <definedName name="Z_8B2E8E84_1A68_4B75_A867_04E8EAC8E685_.wvu.FilterData" hidden="1">#REF!</definedName>
    <definedName name="Z_8B5FADF8_BAFC_44E0_9D1D_DE21657D83CA_.wvu.FilterData" hidden="1">#REF!</definedName>
    <definedName name="Z_8CBA7976_3F45_4926_8F5C_251343B1DCDB_.wvu.FilterData" hidden="1">#REF!</definedName>
    <definedName name="Z_8D213052_8AFD_4E06_B410_DCB431062572_.wvu.FilterData" hidden="1">#REF!</definedName>
    <definedName name="Z_8EA755F4_0515_4AA0_970C_55F473C7FD9B_.wvu.FilterData" hidden="1">#REF!</definedName>
    <definedName name="Z_8F33F4E3_A14E_4DD4_ADD4_B19023A45B10_.wvu.FilterData" hidden="1">#REF!</definedName>
    <definedName name="Z_901BF8EA_CA8A_411C_8FD3_BCB793FCF48A_.wvu.FilterData" hidden="1">#REF!</definedName>
    <definedName name="Z_91488B6D_F045_4050_BA1B_41C2E3B3B10A_.wvu.FilterData" hidden="1">#REF!</definedName>
    <definedName name="Z_92919032_3A1D_4E0A_A8D8_FD23494D13A8_.wvu.FilterData" hidden="1">#REF!</definedName>
    <definedName name="Z_9587B38A_B060_410B_8598_4B23623A371C_.wvu.FilterData" hidden="1">#REF!</definedName>
    <definedName name="Z_96EB0306_BB94_45E8_9D0D_4C07A6623010_.wvu.FilterData" hidden="1">#REF!</definedName>
    <definedName name="Z_97666733_8666_4F9D_9588_AF9B6CF9224C_.wvu.FilterData" hidden="1">#REF!</definedName>
    <definedName name="Z_98599B4F_1D05_4040_9183_E1D7A1DDEB9C_.wvu.FilterData" hidden="1">#REF!</definedName>
    <definedName name="Z_98C8BF36_C172_45C3_8EFB_521E6ACCA0D3_.wvu.FilterData" hidden="1">#REF!</definedName>
    <definedName name="Z_9A372634_7C2D_4502_BF44_0C63FD1FB6D2_.wvu.FilterData" hidden="1">#REF!</definedName>
    <definedName name="Z_9A5CC0D4_28E7_4461_BE2E_802002496535_.wvu.FilterData" hidden="1">#REF!</definedName>
    <definedName name="Z_9C86BF25_210A_4B5C_9F2A_856CA801294A_.wvu.FilterData" hidden="1">#REF!</definedName>
    <definedName name="Z_9C8AF864_7E20_415C_848E_C2849E8CBF0C_.wvu.FilterData" hidden="1">#REF!</definedName>
    <definedName name="Z_9E7B61E2_2701_4257_A261_86548A6D7D7C_.wvu.FilterData" hidden="1">#REF!</definedName>
    <definedName name="Z_A0276843_5A14_4A7A_AD1C_583475FE9ED2_.wvu.FilterData" hidden="1">#REF!</definedName>
    <definedName name="Z_A2CB926C_E33A_4E38_9626_682814771DB1_.wvu.FilterData" hidden="1">#REF!</definedName>
    <definedName name="Z_A320C8A7_8D87_4204_85D4_AE25493D1363_.wvu.FilterData" hidden="1">#REF!</definedName>
    <definedName name="Z_A5F4C2AC_640B_40D9_88C9_69B3215DBE96_.wvu.FilterData" hidden="1">#REF!</definedName>
    <definedName name="Z_A686C168_1672_48B1_ADFD_481A1276CC81_.wvu.FilterData" hidden="1">#REF!</definedName>
    <definedName name="Z_A933351F_4BD3_4901_98D5_53D192BD61DC_.wvu.FilterData" hidden="1">#REF!</definedName>
    <definedName name="Z_AA0BD2F5_1513_40DB_B224_CC27CA57E181_.wvu.FilterData" hidden="1">#REF!</definedName>
    <definedName name="Z_AA329A38_94E6_4014_8D54_EFB48C7FA433_.wvu.FilterData" hidden="1">#REF!</definedName>
    <definedName name="Z_AC5679A6_5A24_441C_BBA3_F0C9D8E8E441_.wvu.FilterData" hidden="1">#REF!</definedName>
    <definedName name="Z_ACE528A7_3516_429C_8E77_FA07F86ED2D8_.wvu.Cols" hidden="1">#REF!</definedName>
    <definedName name="Z_AE302359_F16A_4874_8921_3865B0ECD878_.wvu.FilterData" hidden="1">#REF!</definedName>
    <definedName name="Z_AF0BF736_181F_4A59_8FB9_D3BCA8E591F7_.wvu.FilterData" hidden="1">#REF!</definedName>
    <definedName name="Z_AF12B415_1D2E_4088_9C86_BB0173951217_.wvu.FilterData" hidden="1">#REF!</definedName>
    <definedName name="Z_AF537E87_E5DE_4792_8C82_FFA1FC35463A_.wvu.FilterData" hidden="1">#REF!</definedName>
    <definedName name="Z_B1269BAB_A618_45E5_8379_9ECE98405A14_.wvu.FilterData" hidden="1">#REF!</definedName>
    <definedName name="Z_B20EEB3D_E9E6_496E_8678_B417DDC74718_.wvu.FilterData" hidden="1">#REF!</definedName>
    <definedName name="Z_B4864B96_AD18_4114_8AFA_A8BAA8915737_.wvu.FilterData" hidden="1">#REF!</definedName>
    <definedName name="Z_B645C4A8_1830_42C7_9DBF_0F519499A6CE_.wvu.FilterData" hidden="1">#REF!</definedName>
    <definedName name="Z_B7475313_60A1_440E_A07B_6B97978B34F2_.wvu.FilterData" hidden="1">#REF!</definedName>
    <definedName name="Z_B891B51F_1CA2_435F_A819_8A494B08D3EE_.wvu.FilterData" hidden="1">#REF!</definedName>
    <definedName name="Z_B8CE2FA5_D3F2_48A0_8603_A3FBA2808CB4_.wvu.FilterData" hidden="1">#REF!</definedName>
    <definedName name="Z_B9837360_94DA_11D7_9C1E_0004231B06E7_.wvu.FilterData" hidden="1">#REF!</definedName>
    <definedName name="Z_BBE1AFA0_C6F6_4019_9D53_075DA4654337_.wvu.FilterData" hidden="1">#REF!</definedName>
    <definedName name="Z_BC0EED6A_3F15_49FF_A48F_B40AC74B528A_.wvu.FilterData" hidden="1">#REF!</definedName>
    <definedName name="Z_BC4212E8_2D54_48E9_A2B4_66875F86EBEF_.wvu.FilterData" hidden="1">#REF!</definedName>
    <definedName name="Z_BE48B5BF_102F_4FB8_8807_DA126440E01B_.wvu.FilterData" hidden="1">#REF!</definedName>
    <definedName name="Z_BE949522_4A35_4352_9A91_0CE0E28D3461_.wvu.FilterData" hidden="1">#REF!</definedName>
    <definedName name="Z_C1310828_8567_4952_A9D3_7183F1221321_.wvu.FilterData" hidden="1">#REF!</definedName>
    <definedName name="Z_C581774C_2FCD_4906_B930_CCB3F9F9A50B_.wvu.FilterData" hidden="1">#REF!</definedName>
    <definedName name="Z_C67C9A44_7556_4756_AC39_E00F137116ED_.wvu.FilterData" hidden="1">#REF!</definedName>
    <definedName name="Z_C908089F_9A5A_11D7_9C1E_0004231B06E7_.wvu.FilterData" hidden="1">#REF!</definedName>
    <definedName name="Z_C942EE3A_8DBF_41D7_ADAF_F43C01F31E23_.wvu.FilterData" hidden="1">#REF!</definedName>
    <definedName name="Z_CB8FB7EE_B771_11D7_9C1E_0004231B06E7_.wvu.FilterData" hidden="1">#REF!</definedName>
    <definedName name="Z_CB8FB7F1_B771_11D7_9C1E_0004231B06E7_.wvu.FilterData" hidden="1">#REF!</definedName>
    <definedName name="Z_CD48E0DF_E307_492A_9CFD_ADF6DE6ECCFB_.wvu.FilterData" hidden="1">#REF!</definedName>
    <definedName name="Z_CDAD3BC7_95B1_4949_91B3_EAB234D2A550_.wvu.FilterData" hidden="1">#REF!</definedName>
    <definedName name="Z_CE1A6073_4007_44EE_88D3_3C79CF746C78_.wvu.FilterData" hidden="1">#REF!</definedName>
    <definedName name="Z_D0500033_B90B_46E5_BD62_60D0DA033A55_.wvu.FilterData" hidden="1">#REF!</definedName>
    <definedName name="Z_D11C04A2_606C_4EF4_9AD3_4865E5EFAE70_.wvu.FilterData" hidden="1">#REF!</definedName>
    <definedName name="Z_D1371C66_ADFD_11D7_9C1E_0004231B06E7_.wvu.FilterData" hidden="1">#REF!</definedName>
    <definedName name="Z_D1371C82_ADFD_11D7_9C1E_0004231B06E7_.wvu.FilterData" hidden="1">#REF!</definedName>
    <definedName name="Z_D1371C98_ADFD_11D7_9C1E_0004231B06E7_.wvu.FilterData" hidden="1">#REF!</definedName>
    <definedName name="Z_D15727E9_9BC2_420E_AC98_E8E9B60BD754_.wvu.FilterData" hidden="1">#REF!</definedName>
    <definedName name="Z_D371D622_5497_46A4_826D_01F2F492E39D_.wvu.FilterData" hidden="1">#REF!</definedName>
    <definedName name="Z_D3FF2053_BD11_4CA8_9648_A06F387C0C79_.wvu.FilterData" hidden="1">#REF!</definedName>
    <definedName name="Z_D4D6DC3A_302F_4BF4_8221_EFB7EA05B30F_.wvu.FilterData" hidden="1">#REF!</definedName>
    <definedName name="Z_D4FF4BA0_F9BE_4CEE_B334_FBD19DA86BF4_.wvu.FilterData" hidden="1">#REF!</definedName>
    <definedName name="Z_D5810466_54E3_455B_B341_3E7B86FB72D3_.wvu.FilterData" hidden="1">#REF!</definedName>
    <definedName name="Z_D60B1DF7_D653_4F01_B5AD_6A66E578C24F_.wvu.FilterData" hidden="1">#REF!</definedName>
    <definedName name="Z_D684BA0E_B94B_4BF7_8F27_4E3A1924425C_.wvu.FilterData" hidden="1">#REF!</definedName>
    <definedName name="Z_D9443332_B48E_4E65_8F23_AC96FB75A5A9_.wvu.FilterData" hidden="1">#REF!</definedName>
    <definedName name="Z_DAA35AF8_874B_4671_A195_994D9700CFB0_.wvu.FilterData" hidden="1">#REF!</definedName>
    <definedName name="Z_DB31579F_8662_40C5_BB19_660F0F7B70E5_.wvu.FilterData" hidden="1">#REF!</definedName>
    <definedName name="Z_DB349C77_BBCF_4BF0_8906_770DC9CEB279_.wvu.FilterData" hidden="1">#REF!</definedName>
    <definedName name="Z_DBA9A16F_C863_43D6_BEF6_4907AD7FF11A_.wvu.FilterData" hidden="1">#REF!</definedName>
    <definedName name="Z_DC39DC03_5BF1_41DE_A26D_8DA774859990_.wvu.FilterData" hidden="1">#REF!</definedName>
    <definedName name="Z_DC4BE57B_E9B6_4823_AAB5_0B4AD0A1C9F8_.wvu.FilterData" hidden="1">#REF!</definedName>
    <definedName name="Z_DD40B456_B833_4D7B_A3C9_47AA2D6A0830_.wvu.FilterData" hidden="1">#REF!</definedName>
    <definedName name="Z_DDC9046D_2716_4CA3_9471_7091058B3C12_.wvu.FilterData" hidden="1">#REF!</definedName>
    <definedName name="Z_DF3B204A_F509_4DA0_BCB7_F89536B5FEBF_.wvu.FilterData" hidden="1">#REF!</definedName>
    <definedName name="Z_E3FFE9E0_6C4F_4FB4_A56E_FBE96871B5C8_.wvu.Cols" hidden="1">#REF!,#REF!</definedName>
    <definedName name="Z_E3FFE9E0_6C4F_4FB4_A56E_FBE96871B5C8_.wvu.FilterData" hidden="1">#REF!</definedName>
    <definedName name="Z_E42D429F_E4E8_41D2_9176_83C726BAF8E3_.wvu.FilterData" hidden="1">#REF!</definedName>
    <definedName name="Z_E491B72F_902A_11D7_9C1E_0004231B06E7_.wvu.FilterData" hidden="1">#REF!</definedName>
    <definedName name="Z_E491B77E_902A_11D7_9C1E_0004231B06E7_.wvu.FilterData" hidden="1">#REF!</definedName>
    <definedName name="Z_E4A534A8_CD89_4423_9F3F_8134353F3CAC_.wvu.FilterData" hidden="1">#REF!</definedName>
    <definedName name="Z_E4E1532E_DC25_47E7_8CAC_8E70342889F1_.wvu.FilterData" hidden="1">#REF!</definedName>
    <definedName name="Z_E74731A0_5CEF_4B97_AFDD_B1DCA3953478_.wvu.FilterData" hidden="1">#REF!</definedName>
    <definedName name="Z_E7582842_0D7F_4174_A223_2AB1DD8C9047_.wvu.FilterData" hidden="1">#REF!</definedName>
    <definedName name="Z_E7E3B215_0D2B_424B_B9A9_091ABF42A9B2_.wvu.FilterData" hidden="1">#REF!</definedName>
    <definedName name="Z_E833D806_B408_4951_8EA0_84873DD98CC6_.wvu.FilterData" hidden="1">#REF!</definedName>
    <definedName name="Z_E84FA520_D8B7_472A_9913_1B62E15D532D_.wvu.FilterData" hidden="1">#REF!</definedName>
    <definedName name="Z_E856A7FB_F0DE_4CE8_85BE_FBD78193AF0B_.wvu.FilterData" hidden="1">#REF!</definedName>
    <definedName name="Z_E8B81FC8_C17A_451A_B505_641DE5886245_.wvu.FilterData" hidden="1">#REF!</definedName>
    <definedName name="Z_EA900FC6_5EC3_4E18_9ED9_37FAC8862A4C_.wvu.FilterData" hidden="1">#REF!</definedName>
    <definedName name="Z_EC12F0CE_807C_4CF2_B52D_1E5945238C05_.wvu.FilterData" hidden="1">#REF!</definedName>
    <definedName name="Z_EC74CDC8_4C91_4C55_BE9F_24DF0A9793FF_.wvu.FilterData" hidden="1">#REF!</definedName>
    <definedName name="Z_ED3E33DB_FBFA_4FDE_929F_AD12074101A3_.wvu.FilterData" hidden="1">#REF!</definedName>
    <definedName name="Z_EE21DFC7_81AA_40DA_B313_9BC83DA41DD6_.wvu.FilterData" hidden="1">#REF!</definedName>
    <definedName name="Z_EE5311D7_3149_40F1_82F5_7EEC6ACB6C85_.wvu.FilterData" hidden="1">#REF!</definedName>
    <definedName name="Z_EEE8CD21_C3A5_4786_B8BE_B9E68F0A5347_.wvu.FilterData" hidden="1">#REF!</definedName>
    <definedName name="Z_F0522591_4E2E_4AD6_B99B_B69551272A68_.wvu.FilterData" hidden="1">#REF!</definedName>
    <definedName name="Z_F1326E0B_5376_4D6E_9BC8_214AA525DE83_.wvu.FilterData" hidden="1">#REF!</definedName>
    <definedName name="Z_F300E2D5_C458_4E4B_AB71_FF06367EF684_.wvu.FilterData" hidden="1">#REF!</definedName>
    <definedName name="Z_F3F443DB_8EE1_48F9_9BF4_EAF21EDD719F_.wvu.FilterData" hidden="1">#REF!</definedName>
    <definedName name="Z_F6923408_DB58_4A59_8717_D0133A922204_.wvu.FilterData" hidden="1">#REF!</definedName>
    <definedName name="Z_F9CB3A99_6D24_412C_93C4_575819594890_.wvu.FilterData" hidden="1">#REF!</definedName>
    <definedName name="Z_FA40CB26_17FE_4901_96A4_2176E8FA5EEE_.wvu.FilterData" hidden="1">#REF!</definedName>
    <definedName name="Z_FC4D1412_4B52_4393_A184_1BAD70B9C231_.wvu.FilterData" hidden="1">#REF!</definedName>
    <definedName name="Z_FD259A29_AD61_4284_9BC7_5C3B20DD002B_.wvu.FilterData" hidden="1">#REF!</definedName>
    <definedName name="Z_FDFF93A6_D487_497C_8FA1_B8636451E74C_.wvu.FilterData" hidden="1">#REF!</definedName>
    <definedName name="Z_FE37516D_56E4_424C_8DE6_6B2719F76EF4_.wvu.FilterData" hidden="1">#REF!</definedName>
    <definedName name="Z_FEBB3479_FB57_4CDC_BCCD_5D8B83257FC7_.wvu.FilterData" hidden="1">#REF!</definedName>
    <definedName name="zz" localSheetId="5" hidden="1">IF(ISNUMBER(#REF!),OFFSET(INDIRECT(ORÇAMENTO.BancoRef),#REF!-1,3,1),#REF!)</definedName>
    <definedName name="zz" localSheetId="8" hidden="1">IF(ISNUMBER(#REF!),OFFSET(INDIRECT(ORÇAMENTO.BancoRef),#REF!-1,3,1),#REF!)</definedName>
    <definedName name="zz" localSheetId="12" hidden="1">IF(ISNUMBER(#REF!),OFFSET(INDIRECT(ORÇAMENTO.BancoRef),#REF!-1,3,1),#REF!)</definedName>
    <definedName name="zz" hidden="1">#N/A</definedName>
    <definedName name="zzz" hidden="1">{#N/A,#N/A,FALSE,"QD_F1 Invest Detalhado";#N/A,#N/A,FALSE,"QD_F3 Invest_Comparado";#N/A,#N/A,FALSE,"QD_B Trafego";#N/A,#N/A,FALSE,"QD_D0 Custos Operacionais";#N/A,#N/A,FALSE,"QD_C Receita";#N/A,#N/A,FALSE,"QD_D Custos";#N/A,#N/A,FALSE,"QD_E Resultado";#N/A,#N/A,FALSE,"QD_G Fluxo Caixa"}</definedName>
    <definedName name="zzzz" localSheetId="4" hidden="1">#REF!</definedName>
    <definedName name="zzzz" localSheetId="5" hidden="1">#REF!</definedName>
    <definedName name="zzzz" localSheetId="3" hidden="1">#REF!</definedName>
    <definedName name="zzzz" localSheetId="12" hidden="1">#REF!</definedName>
    <definedName name="zzzz" hidden="1">#REF!</definedName>
  </definedNames>
  <calcPr calcId="124519" fullPrecision="0"/>
  <fileRecoveryPr repairLoad="1"/>
</workbook>
</file>

<file path=xl/calcChain.xml><?xml version="1.0" encoding="utf-8"?>
<calcChain xmlns="http://schemas.openxmlformats.org/spreadsheetml/2006/main">
  <c r="E2" i="1"/>
  <c r="E3"/>
  <c r="E4"/>
  <c r="E5"/>
  <c r="D18"/>
  <c r="D19" s="1"/>
  <c r="D20" s="1"/>
  <c r="G18"/>
  <c r="H18"/>
  <c r="G19"/>
  <c r="H19"/>
  <c r="G20"/>
  <c r="H20"/>
  <c r="D22"/>
  <c r="D23" s="1"/>
  <c r="G23"/>
  <c r="H23"/>
  <c r="G24"/>
  <c r="H24"/>
  <c r="G28"/>
  <c r="H28"/>
  <c r="G29"/>
  <c r="H29"/>
  <c r="G30"/>
  <c r="H30"/>
  <c r="G32"/>
  <c r="H32"/>
  <c r="G33"/>
  <c r="H33"/>
  <c r="G34"/>
  <c r="H34"/>
  <c r="G35"/>
  <c r="H35"/>
  <c r="G36"/>
  <c r="H36"/>
  <c r="G38"/>
  <c r="H38"/>
  <c r="G39"/>
  <c r="H39"/>
  <c r="G41"/>
  <c r="H41"/>
  <c r="G42"/>
  <c r="H42"/>
  <c r="G43"/>
  <c r="H43"/>
  <c r="G44"/>
  <c r="H44"/>
  <c r="G45"/>
  <c r="H45"/>
  <c r="G47"/>
  <c r="H47"/>
  <c r="G48"/>
  <c r="H48"/>
  <c r="G49"/>
  <c r="H49"/>
  <c r="G51"/>
  <c r="H51"/>
  <c r="G52"/>
  <c r="H52"/>
  <c r="G54"/>
  <c r="H54"/>
  <c r="G55"/>
  <c r="H55"/>
  <c r="G56"/>
  <c r="H56"/>
  <c r="G57"/>
  <c r="H57"/>
  <c r="G58"/>
  <c r="H58"/>
  <c r="G62"/>
  <c r="H62"/>
  <c r="G63"/>
  <c r="H63"/>
  <c r="G65"/>
  <c r="H65"/>
  <c r="G67"/>
  <c r="H67"/>
  <c r="G68"/>
  <c r="H68"/>
  <c r="G70"/>
  <c r="H70"/>
  <c r="G71"/>
  <c r="H71"/>
  <c r="G72"/>
  <c r="H72"/>
  <c r="G73"/>
  <c r="H73"/>
  <c r="G74"/>
  <c r="H74"/>
  <c r="G75"/>
  <c r="H75"/>
  <c r="G77"/>
  <c r="H77"/>
  <c r="G78"/>
  <c r="H78"/>
  <c r="G79"/>
  <c r="H79"/>
  <c r="G80"/>
  <c r="H80"/>
  <c r="G81"/>
  <c r="H81"/>
  <c r="G83"/>
  <c r="H83"/>
  <c r="G84"/>
  <c r="H84"/>
  <c r="G85"/>
  <c r="H85"/>
  <c r="G86"/>
  <c r="H86"/>
  <c r="G87"/>
  <c r="H87"/>
  <c r="G88"/>
  <c r="H88"/>
  <c r="G89"/>
  <c r="H89"/>
  <c r="G90"/>
  <c r="H90"/>
  <c r="G91"/>
  <c r="H91"/>
  <c r="G92"/>
  <c r="H92"/>
  <c r="G93"/>
  <c r="H93"/>
  <c r="G94"/>
  <c r="H94"/>
  <c r="G95"/>
  <c r="H95"/>
  <c r="G96"/>
  <c r="H96"/>
  <c r="G99"/>
  <c r="H99"/>
  <c r="G102"/>
  <c r="H102"/>
  <c r="G105"/>
  <c r="H105"/>
  <c r="G106"/>
  <c r="H106"/>
  <c r="G107"/>
  <c r="H107"/>
  <c r="G108"/>
  <c r="H108"/>
  <c r="G109"/>
  <c r="H109"/>
  <c r="G112"/>
  <c r="H112"/>
  <c r="D115"/>
  <c r="D26" l="1"/>
  <c r="D24"/>
  <c r="O10" i="113"/>
  <c r="D28" i="1" l="1"/>
  <c r="D29" s="1"/>
  <c r="D30" s="1"/>
  <c r="D60"/>
  <c r="E3541" i="60"/>
  <c r="E3540"/>
  <c r="E3539"/>
  <c r="E3538"/>
  <c r="E3537"/>
  <c r="E3536"/>
  <c r="E3535"/>
  <c r="E3534"/>
  <c r="E3533"/>
  <c r="E3532"/>
  <c r="E3531"/>
  <c r="E3530"/>
  <c r="E3529"/>
  <c r="E3528"/>
  <c r="E3527"/>
  <c r="E3526"/>
  <c r="E3525"/>
  <c r="E3524"/>
  <c r="E3523"/>
  <c r="E3522"/>
  <c r="E3521"/>
  <c r="E3520"/>
  <c r="E3519"/>
  <c r="E3518"/>
  <c r="E3517"/>
  <c r="E3516"/>
  <c r="E3515"/>
  <c r="E3514"/>
  <c r="E3513"/>
  <c r="E3512"/>
  <c r="E3511"/>
  <c r="E3510"/>
  <c r="E3509"/>
  <c r="E3508"/>
  <c r="E3507"/>
  <c r="E3506"/>
  <c r="E3505"/>
  <c r="E3504"/>
  <c r="E3503"/>
  <c r="E3502"/>
  <c r="E3501"/>
  <c r="E3500"/>
  <c r="E3499"/>
  <c r="E3498"/>
  <c r="E3497"/>
  <c r="E3496"/>
  <c r="E3495"/>
  <c r="E3494"/>
  <c r="E3493"/>
  <c r="E3492"/>
  <c r="E3491"/>
  <c r="E3490"/>
  <c r="E3489"/>
  <c r="E3488"/>
  <c r="E3487"/>
  <c r="E3486"/>
  <c r="E3485"/>
  <c r="E3484"/>
  <c r="E3483"/>
  <c r="E3482"/>
  <c r="E3481"/>
  <c r="E3480"/>
  <c r="E3479"/>
  <c r="E3478"/>
  <c r="E3477"/>
  <c r="E3476"/>
  <c r="E3475"/>
  <c r="E3474"/>
  <c r="E3473"/>
  <c r="E3472"/>
  <c r="E3471"/>
  <c r="E3470"/>
  <c r="E3469"/>
  <c r="E3468"/>
  <c r="E3467"/>
  <c r="E3466"/>
  <c r="E3465"/>
  <c r="E3464"/>
  <c r="E3463"/>
  <c r="E3462"/>
  <c r="E3461"/>
  <c r="E3460"/>
  <c r="E3459"/>
  <c r="E3458"/>
  <c r="E3457"/>
  <c r="E3456"/>
  <c r="E3455"/>
  <c r="E3454"/>
  <c r="E3453"/>
  <c r="E3452"/>
  <c r="E3451"/>
  <c r="E3450"/>
  <c r="E3449"/>
  <c r="E3448"/>
  <c r="E3447"/>
  <c r="E3446"/>
  <c r="E3445"/>
  <c r="E3444"/>
  <c r="E3443"/>
  <c r="E3442"/>
  <c r="E3441"/>
  <c r="E3440"/>
  <c r="E3439"/>
  <c r="E3438"/>
  <c r="E3437"/>
  <c r="E3436"/>
  <c r="E3435"/>
  <c r="E3434"/>
  <c r="E3433"/>
  <c r="E3432"/>
  <c r="E3431"/>
  <c r="E3430"/>
  <c r="E3429"/>
  <c r="E3428"/>
  <c r="E3427"/>
  <c r="E3426"/>
  <c r="E3425"/>
  <c r="E3424"/>
  <c r="E3423"/>
  <c r="E3422"/>
  <c r="E3421"/>
  <c r="E3420"/>
  <c r="E3419"/>
  <c r="E3418"/>
  <c r="E3417"/>
  <c r="E3416"/>
  <c r="E3415"/>
  <c r="E3414"/>
  <c r="E3413"/>
  <c r="E3412"/>
  <c r="E3411"/>
  <c r="E3410"/>
  <c r="E3409"/>
  <c r="E3408"/>
  <c r="E3407"/>
  <c r="E3406"/>
  <c r="E3405"/>
  <c r="E3404"/>
  <c r="E3403"/>
  <c r="E3402"/>
  <c r="E3401"/>
  <c r="E3400"/>
  <c r="E3399"/>
  <c r="E3398"/>
  <c r="E3397"/>
  <c r="E3396"/>
  <c r="E3395"/>
  <c r="E3394"/>
  <c r="E3393"/>
  <c r="E3392"/>
  <c r="E3391"/>
  <c r="E3390"/>
  <c r="E3389"/>
  <c r="E3388"/>
  <c r="E3387"/>
  <c r="E3386"/>
  <c r="E3385"/>
  <c r="E3384"/>
  <c r="E3383"/>
  <c r="E3382"/>
  <c r="E3381"/>
  <c r="E3380"/>
  <c r="E3379"/>
  <c r="E3378"/>
  <c r="E3377"/>
  <c r="E3376"/>
  <c r="E3375"/>
  <c r="E3374"/>
  <c r="E3373"/>
  <c r="E3372"/>
  <c r="E3371"/>
  <c r="E3370"/>
  <c r="E3369"/>
  <c r="E3368"/>
  <c r="E3367"/>
  <c r="E3366"/>
  <c r="E3365"/>
  <c r="E3364"/>
  <c r="E3363"/>
  <c r="E3362"/>
  <c r="E3361"/>
  <c r="E3360"/>
  <c r="E3359"/>
  <c r="E3358"/>
  <c r="E3357"/>
  <c r="E3356"/>
  <c r="E3355"/>
  <c r="E3354"/>
  <c r="E3353"/>
  <c r="E3352"/>
  <c r="E3351"/>
  <c r="E3350"/>
  <c r="E3349"/>
  <c r="E3348"/>
  <c r="E3347"/>
  <c r="E3346"/>
  <c r="E3345"/>
  <c r="E3344"/>
  <c r="E3343"/>
  <c r="E3342"/>
  <c r="E3341"/>
  <c r="E3340"/>
  <c r="E3339"/>
  <c r="E3338"/>
  <c r="E3337"/>
  <c r="E3336"/>
  <c r="E3335"/>
  <c r="E3334"/>
  <c r="E3333"/>
  <c r="E3332"/>
  <c r="E3331"/>
  <c r="E3330"/>
  <c r="E3329"/>
  <c r="E3328"/>
  <c r="E3327"/>
  <c r="E3326"/>
  <c r="E3325"/>
  <c r="E3324"/>
  <c r="E3323"/>
  <c r="E3322"/>
  <c r="E3321"/>
  <c r="E3320"/>
  <c r="E3319"/>
  <c r="E3318"/>
  <c r="E3317"/>
  <c r="E3316"/>
  <c r="E3315"/>
  <c r="E3314"/>
  <c r="E3313"/>
  <c r="E3312"/>
  <c r="E3311"/>
  <c r="E3310"/>
  <c r="E3309"/>
  <c r="E3308"/>
  <c r="E3307"/>
  <c r="E3306"/>
  <c r="E3305"/>
  <c r="E3304"/>
  <c r="E3303"/>
  <c r="E3302"/>
  <c r="E3301"/>
  <c r="E3300"/>
  <c r="E3299"/>
  <c r="E3298"/>
  <c r="E3297"/>
  <c r="E3296"/>
  <c r="E3295"/>
  <c r="E3294"/>
  <c r="E3293"/>
  <c r="E3292"/>
  <c r="E3291"/>
  <c r="E3290"/>
  <c r="E3289"/>
  <c r="E3288"/>
  <c r="E3287"/>
  <c r="E3286"/>
  <c r="E3285"/>
  <c r="E3284"/>
  <c r="E3283"/>
  <c r="E3282"/>
  <c r="E3281"/>
  <c r="E3280"/>
  <c r="E3279"/>
  <c r="E3278"/>
  <c r="E3277"/>
  <c r="E3276"/>
  <c r="E3275"/>
  <c r="E3274"/>
  <c r="E3273"/>
  <c r="E3272"/>
  <c r="E3271"/>
  <c r="E3270"/>
  <c r="E3269"/>
  <c r="E3268"/>
  <c r="E3267"/>
  <c r="E3266"/>
  <c r="E3265"/>
  <c r="E3264"/>
  <c r="E3263"/>
  <c r="E3262"/>
  <c r="E3261"/>
  <c r="E3260"/>
  <c r="E3259"/>
  <c r="E3258"/>
  <c r="E3257"/>
  <c r="E3256"/>
  <c r="E3255"/>
  <c r="E3254"/>
  <c r="E3253"/>
  <c r="E3252"/>
  <c r="E3251"/>
  <c r="E3250"/>
  <c r="E3249"/>
  <c r="E3248"/>
  <c r="E3247"/>
  <c r="E3246"/>
  <c r="E3245"/>
  <c r="E3244"/>
  <c r="E3243"/>
  <c r="E3242"/>
  <c r="E3241"/>
  <c r="E3240"/>
  <c r="E3239"/>
  <c r="E3238"/>
  <c r="E3237"/>
  <c r="E3236"/>
  <c r="E3235"/>
  <c r="E3234"/>
  <c r="E3233"/>
  <c r="E3232"/>
  <c r="E3231"/>
  <c r="E3230"/>
  <c r="E3229"/>
  <c r="E3228"/>
  <c r="E3227"/>
  <c r="E3226"/>
  <c r="E3225"/>
  <c r="E3224"/>
  <c r="E3223"/>
  <c r="E3222"/>
  <c r="E3221"/>
  <c r="E3220"/>
  <c r="E3219"/>
  <c r="E3218"/>
  <c r="E3217"/>
  <c r="E3216"/>
  <c r="E3215"/>
  <c r="E3214"/>
  <c r="E3213"/>
  <c r="E3212"/>
  <c r="E3211"/>
  <c r="E3210"/>
  <c r="E3209"/>
  <c r="E3208"/>
  <c r="E3207"/>
  <c r="E3206"/>
  <c r="E3205"/>
  <c r="E3204"/>
  <c r="E3203"/>
  <c r="E3202"/>
  <c r="E3201"/>
  <c r="E3200"/>
  <c r="E3199"/>
  <c r="E3198"/>
  <c r="E3197"/>
  <c r="E3196"/>
  <c r="E3195"/>
  <c r="E3194"/>
  <c r="E3193"/>
  <c r="E3192"/>
  <c r="E3191"/>
  <c r="E3190"/>
  <c r="E3189"/>
  <c r="E3188"/>
  <c r="E3187"/>
  <c r="E3186"/>
  <c r="E3185"/>
  <c r="E3184"/>
  <c r="E3183"/>
  <c r="E3182"/>
  <c r="E3181"/>
  <c r="E3180"/>
  <c r="E3179"/>
  <c r="E3178"/>
  <c r="E3177"/>
  <c r="E3176"/>
  <c r="E3175"/>
  <c r="E3174"/>
  <c r="E3173"/>
  <c r="E3172"/>
  <c r="E3171"/>
  <c r="E3170"/>
  <c r="E3169"/>
  <c r="E3168"/>
  <c r="E3167"/>
  <c r="E3166"/>
  <c r="E3165"/>
  <c r="E3164"/>
  <c r="E3163"/>
  <c r="E3162"/>
  <c r="E3161"/>
  <c r="E3160"/>
  <c r="E3159"/>
  <c r="E3158"/>
  <c r="E3157"/>
  <c r="E3156"/>
  <c r="E3155"/>
  <c r="E3154"/>
  <c r="E3153"/>
  <c r="E3152"/>
  <c r="E3151"/>
  <c r="E3150"/>
  <c r="E3149"/>
  <c r="E3148"/>
  <c r="E3147"/>
  <c r="E3146"/>
  <c r="E3145"/>
  <c r="E3144"/>
  <c r="E3143"/>
  <c r="E3142"/>
  <c r="E3141"/>
  <c r="E3140"/>
  <c r="E3139"/>
  <c r="E3138"/>
  <c r="E3137"/>
  <c r="E3136"/>
  <c r="E3135"/>
  <c r="E3134"/>
  <c r="E3133"/>
  <c r="E3132"/>
  <c r="E3131"/>
  <c r="E3130"/>
  <c r="E3129"/>
  <c r="E3128"/>
  <c r="E3127"/>
  <c r="E3126"/>
  <c r="E3125"/>
  <c r="E3124"/>
  <c r="E3123"/>
  <c r="E3122"/>
  <c r="E3121"/>
  <c r="E3120"/>
  <c r="E3119"/>
  <c r="E3118"/>
  <c r="E3117"/>
  <c r="E3116"/>
  <c r="E3115"/>
  <c r="E3114"/>
  <c r="E3113"/>
  <c r="E3112"/>
  <c r="E3111"/>
  <c r="E3110"/>
  <c r="E3109"/>
  <c r="E3108"/>
  <c r="E3107"/>
  <c r="E3106"/>
  <c r="E3105"/>
  <c r="E3104"/>
  <c r="E3103"/>
  <c r="E3102"/>
  <c r="E3101"/>
  <c r="E3100"/>
  <c r="E3099"/>
  <c r="E3098"/>
  <c r="E3097"/>
  <c r="E3096"/>
  <c r="E3095"/>
  <c r="E3094"/>
  <c r="E3093"/>
  <c r="E3092"/>
  <c r="E3091"/>
  <c r="E3090"/>
  <c r="E3089"/>
  <c r="E3088"/>
  <c r="E3087"/>
  <c r="E3086"/>
  <c r="E3085"/>
  <c r="E3084"/>
  <c r="E3083"/>
  <c r="E3082"/>
  <c r="E3081"/>
  <c r="E3080"/>
  <c r="E3079"/>
  <c r="E3078"/>
  <c r="E3077"/>
  <c r="E3076"/>
  <c r="E3075"/>
  <c r="E3074"/>
  <c r="E3073"/>
  <c r="E3072"/>
  <c r="E3071"/>
  <c r="E3070"/>
  <c r="E3069"/>
  <c r="E3068"/>
  <c r="E3067"/>
  <c r="E3066"/>
  <c r="E3065"/>
  <c r="E3064"/>
  <c r="E3063"/>
  <c r="E3062"/>
  <c r="E3061"/>
  <c r="E3060"/>
  <c r="E3059"/>
  <c r="E3058"/>
  <c r="E3057"/>
  <c r="E3056"/>
  <c r="E3055"/>
  <c r="E3054"/>
  <c r="E3053"/>
  <c r="E3052"/>
  <c r="E3051"/>
  <c r="E3050"/>
  <c r="E3049"/>
  <c r="E3048"/>
  <c r="E3047"/>
  <c r="E3046"/>
  <c r="E3045"/>
  <c r="E3044"/>
  <c r="E3043"/>
  <c r="E3042"/>
  <c r="E3041"/>
  <c r="E3040"/>
  <c r="E3039"/>
  <c r="E3038"/>
  <c r="E3037"/>
  <c r="E3036"/>
  <c r="E3035"/>
  <c r="E3034"/>
  <c r="E3033"/>
  <c r="E3032"/>
  <c r="E3031"/>
  <c r="E3030"/>
  <c r="E3029"/>
  <c r="E3028"/>
  <c r="E3027"/>
  <c r="E3026"/>
  <c r="E3025"/>
  <c r="E3024"/>
  <c r="E3023"/>
  <c r="E3022"/>
  <c r="E3021"/>
  <c r="E3020"/>
  <c r="E3019"/>
  <c r="E3018"/>
  <c r="E3017"/>
  <c r="E3016"/>
  <c r="E3015"/>
  <c r="E3014"/>
  <c r="E3013"/>
  <c r="E3012"/>
  <c r="E3011"/>
  <c r="E3010"/>
  <c r="E3009"/>
  <c r="E3008"/>
  <c r="E3007"/>
  <c r="E3006"/>
  <c r="E3005"/>
  <c r="E3004"/>
  <c r="E3003"/>
  <c r="E3002"/>
  <c r="E3001"/>
  <c r="E3000"/>
  <c r="E2999"/>
  <c r="E2998"/>
  <c r="E2997"/>
  <c r="E2996"/>
  <c r="E2995"/>
  <c r="E2994"/>
  <c r="E2993"/>
  <c r="E2992"/>
  <c r="E2991"/>
  <c r="E2990"/>
  <c r="E2989"/>
  <c r="E2988"/>
  <c r="E2987"/>
  <c r="E2986"/>
  <c r="E2985"/>
  <c r="E2984"/>
  <c r="E2983"/>
  <c r="E2982"/>
  <c r="E2981"/>
  <c r="E2980"/>
  <c r="E2979"/>
  <c r="E2978"/>
  <c r="E2977"/>
  <c r="E2976"/>
  <c r="E2975"/>
  <c r="E2974"/>
  <c r="E2973"/>
  <c r="E2972"/>
  <c r="E2971"/>
  <c r="E2970"/>
  <c r="E2969"/>
  <c r="E2968"/>
  <c r="E2967"/>
  <c r="E2966"/>
  <c r="E2965"/>
  <c r="E2964"/>
  <c r="E2963"/>
  <c r="E2962"/>
  <c r="E2961"/>
  <c r="E2960"/>
  <c r="E2959"/>
  <c r="E2958"/>
  <c r="E2957"/>
  <c r="E2956"/>
  <c r="E2955"/>
  <c r="E2954"/>
  <c r="E2953"/>
  <c r="E2952"/>
  <c r="E2951"/>
  <c r="E2950"/>
  <c r="E2949"/>
  <c r="E2948"/>
  <c r="E2947"/>
  <c r="E2946"/>
  <c r="E2945"/>
  <c r="E2944"/>
  <c r="E2943"/>
  <c r="E2942"/>
  <c r="E2941"/>
  <c r="E2940"/>
  <c r="E2939"/>
  <c r="E2938"/>
  <c r="E2937"/>
  <c r="E2936"/>
  <c r="E2935"/>
  <c r="E2934"/>
  <c r="E2933"/>
  <c r="E2932"/>
  <c r="E2931"/>
  <c r="E2930"/>
  <c r="E2929"/>
  <c r="E2928"/>
  <c r="E2927"/>
  <c r="E2926"/>
  <c r="E2925"/>
  <c r="E2924"/>
  <c r="E2923"/>
  <c r="E2922"/>
  <c r="E2921"/>
  <c r="E2920"/>
  <c r="E2919"/>
  <c r="E2918"/>
  <c r="E2917"/>
  <c r="E2916"/>
  <c r="E2915"/>
  <c r="E2914"/>
  <c r="E2913"/>
  <c r="E2912"/>
  <c r="E2911"/>
  <c r="E2910"/>
  <c r="E2909"/>
  <c r="E2908"/>
  <c r="E2907"/>
  <c r="E2906"/>
  <c r="E2905"/>
  <c r="E2904"/>
  <c r="E2903"/>
  <c r="E2902"/>
  <c r="E2901"/>
  <c r="E2900"/>
  <c r="E2899"/>
  <c r="E2898"/>
  <c r="E2897"/>
  <c r="E2896"/>
  <c r="E2895"/>
  <c r="E2894"/>
  <c r="E2893"/>
  <c r="E2892"/>
  <c r="E2891"/>
  <c r="E2890"/>
  <c r="E2889"/>
  <c r="E2888"/>
  <c r="E2887"/>
  <c r="E2886"/>
  <c r="E2885"/>
  <c r="E2884"/>
  <c r="E2883"/>
  <c r="E2882"/>
  <c r="E2881"/>
  <c r="E2880"/>
  <c r="E2879"/>
  <c r="E2878"/>
  <c r="E2877"/>
  <c r="E2876"/>
  <c r="E2875"/>
  <c r="E2874"/>
  <c r="E2873"/>
  <c r="E2872"/>
  <c r="E2871"/>
  <c r="E2870"/>
  <c r="E2869"/>
  <c r="E2868"/>
  <c r="E2867"/>
  <c r="E2866"/>
  <c r="E2865"/>
  <c r="E2864"/>
  <c r="E2863"/>
  <c r="E2862"/>
  <c r="E2861"/>
  <c r="E2860"/>
  <c r="E2859"/>
  <c r="E2858"/>
  <c r="E2857"/>
  <c r="E2856"/>
  <c r="E2855"/>
  <c r="E2854"/>
  <c r="E2853"/>
  <c r="E2852"/>
  <c r="E2851"/>
  <c r="E2850"/>
  <c r="E2849"/>
  <c r="E2848"/>
  <c r="E2847"/>
  <c r="E2846"/>
  <c r="E2845"/>
  <c r="E2844"/>
  <c r="E2843"/>
  <c r="E2842"/>
  <c r="E2841"/>
  <c r="E2840"/>
  <c r="E2839"/>
  <c r="E2838"/>
  <c r="E2837"/>
  <c r="E2836"/>
  <c r="E2835"/>
  <c r="E2834"/>
  <c r="E2833"/>
  <c r="E2832"/>
  <c r="E2831"/>
  <c r="E2830"/>
  <c r="E2829"/>
  <c r="E2828"/>
  <c r="E2827"/>
  <c r="E2826"/>
  <c r="E2825"/>
  <c r="E2824"/>
  <c r="E2823"/>
  <c r="E2822"/>
  <c r="E2821"/>
  <c r="E2820"/>
  <c r="E2819"/>
  <c r="E2818"/>
  <c r="E2817"/>
  <c r="E2816"/>
  <c r="E2815"/>
  <c r="E2814"/>
  <c r="E2813"/>
  <c r="E2812"/>
  <c r="E2811"/>
  <c r="E2810"/>
  <c r="E2809"/>
  <c r="E2808"/>
  <c r="E2807"/>
  <c r="E2806"/>
  <c r="E2805"/>
  <c r="E2804"/>
  <c r="E2803"/>
  <c r="E2802"/>
  <c r="E2801"/>
  <c r="E2800"/>
  <c r="E2799"/>
  <c r="E2798"/>
  <c r="E2797"/>
  <c r="E2796"/>
  <c r="E2795"/>
  <c r="E2794"/>
  <c r="E2793"/>
  <c r="E2792"/>
  <c r="E2791"/>
  <c r="E2790"/>
  <c r="E2789"/>
  <c r="E2788"/>
  <c r="E2787"/>
  <c r="E2786"/>
  <c r="E2785"/>
  <c r="E2784"/>
  <c r="E2783"/>
  <c r="E2782"/>
  <c r="E2781"/>
  <c r="E2780"/>
  <c r="E2779"/>
  <c r="E2778"/>
  <c r="E2777"/>
  <c r="E2776"/>
  <c r="E2775"/>
  <c r="E2774"/>
  <c r="E2773"/>
  <c r="E2772"/>
  <c r="E2771"/>
  <c r="E2770"/>
  <c r="E2769"/>
  <c r="E2768"/>
  <c r="E2767"/>
  <c r="E2766"/>
  <c r="E2765"/>
  <c r="E2764"/>
  <c r="E2763"/>
  <c r="E2762"/>
  <c r="E2761"/>
  <c r="E2760"/>
  <c r="E2759"/>
  <c r="E2758"/>
  <c r="E2757"/>
  <c r="E2756"/>
  <c r="E2755"/>
  <c r="E2754"/>
  <c r="E2753"/>
  <c r="E2752"/>
  <c r="E2751"/>
  <c r="E2750"/>
  <c r="E2749"/>
  <c r="E2748"/>
  <c r="E2747"/>
  <c r="E2746"/>
  <c r="E2745"/>
  <c r="E2744"/>
  <c r="E2743"/>
  <c r="E2742"/>
  <c r="E2741"/>
  <c r="E2740"/>
  <c r="E2739"/>
  <c r="E2738"/>
  <c r="E2737"/>
  <c r="E2736"/>
  <c r="E2735"/>
  <c r="E2734"/>
  <c r="E2733"/>
  <c r="E2732"/>
  <c r="E2731"/>
  <c r="E2730"/>
  <c r="E2729"/>
  <c r="E2728"/>
  <c r="E2727"/>
  <c r="E2726"/>
  <c r="E2725"/>
  <c r="E2724"/>
  <c r="E2723"/>
  <c r="E2722"/>
  <c r="E2721"/>
  <c r="E2720"/>
  <c r="E2719"/>
  <c r="E2718"/>
  <c r="E2717"/>
  <c r="E2716"/>
  <c r="E2715"/>
  <c r="E2714"/>
  <c r="E2713"/>
  <c r="E2712"/>
  <c r="E2711"/>
  <c r="E2710"/>
  <c r="E2709"/>
  <c r="E2708"/>
  <c r="E2707"/>
  <c r="E2706"/>
  <c r="E2705"/>
  <c r="E2704"/>
  <c r="E2703"/>
  <c r="E2702"/>
  <c r="E2701"/>
  <c r="E2700"/>
  <c r="E2699"/>
  <c r="E2698"/>
  <c r="E2697"/>
  <c r="E2696"/>
  <c r="E2695"/>
  <c r="E2694"/>
  <c r="E2693"/>
  <c r="E2692"/>
  <c r="E2691"/>
  <c r="E2690"/>
  <c r="E2689"/>
  <c r="E2688"/>
  <c r="E2687"/>
  <c r="E2686"/>
  <c r="E2685"/>
  <c r="E2684"/>
  <c r="E2683"/>
  <c r="E2682"/>
  <c r="E2681"/>
  <c r="E2680"/>
  <c r="E2679"/>
  <c r="E2678"/>
  <c r="E2677"/>
  <c r="E2676"/>
  <c r="E2675"/>
  <c r="E2674"/>
  <c r="E2673"/>
  <c r="E2672"/>
  <c r="E2671"/>
  <c r="E2670"/>
  <c r="E2669"/>
  <c r="E2668"/>
  <c r="E2667"/>
  <c r="E2666"/>
  <c r="E2665"/>
  <c r="E2664"/>
  <c r="E2663"/>
  <c r="E2662"/>
  <c r="E2661"/>
  <c r="E2660"/>
  <c r="E2659"/>
  <c r="E2658"/>
  <c r="E2657"/>
  <c r="E2656"/>
  <c r="E2655"/>
  <c r="E2654"/>
  <c r="E2653"/>
  <c r="E2652"/>
  <c r="E2651"/>
  <c r="E2650"/>
  <c r="E2649"/>
  <c r="E2648"/>
  <c r="E2647"/>
  <c r="E2646"/>
  <c r="E2645"/>
  <c r="E2644"/>
  <c r="E2643"/>
  <c r="E2642"/>
  <c r="E2641"/>
  <c r="E2640"/>
  <c r="E2639"/>
  <c r="E2638"/>
  <c r="E2637"/>
  <c r="E2636"/>
  <c r="E2635"/>
  <c r="E2634"/>
  <c r="E2633"/>
  <c r="E2632"/>
  <c r="E2631"/>
  <c r="E2630"/>
  <c r="E2629"/>
  <c r="E2628"/>
  <c r="E2627"/>
  <c r="E2626"/>
  <c r="E2625"/>
  <c r="E2624"/>
  <c r="E2623"/>
  <c r="E2622"/>
  <c r="E2621"/>
  <c r="E2620"/>
  <c r="E2619"/>
  <c r="E2618"/>
  <c r="E2617"/>
  <c r="E2616"/>
  <c r="E2615"/>
  <c r="E2614"/>
  <c r="E2613"/>
  <c r="E2612"/>
  <c r="E2611"/>
  <c r="E2610"/>
  <c r="E2609"/>
  <c r="E2608"/>
  <c r="E2607"/>
  <c r="E2606"/>
  <c r="E2605"/>
  <c r="E2604"/>
  <c r="E2603"/>
  <c r="E2602"/>
  <c r="E2601"/>
  <c r="E2600"/>
  <c r="E2599"/>
  <c r="E2598"/>
  <c r="E2597"/>
  <c r="E2596"/>
  <c r="E2595"/>
  <c r="E2594"/>
  <c r="E2593"/>
  <c r="E2592"/>
  <c r="E2591"/>
  <c r="E2590"/>
  <c r="E2589"/>
  <c r="E2588"/>
  <c r="E2587"/>
  <c r="E2586"/>
  <c r="E2585"/>
  <c r="E2584"/>
  <c r="E2583"/>
  <c r="E2582"/>
  <c r="E2581"/>
  <c r="E2580"/>
  <c r="E2579"/>
  <c r="E2578"/>
  <c r="E2577"/>
  <c r="E2576"/>
  <c r="E2575"/>
  <c r="E2574"/>
  <c r="E2573"/>
  <c r="E2572"/>
  <c r="E2571"/>
  <c r="E2570"/>
  <c r="E2569"/>
  <c r="E2568"/>
  <c r="E2567"/>
  <c r="E2566"/>
  <c r="E2565"/>
  <c r="E2564"/>
  <c r="E2563"/>
  <c r="E2562"/>
  <c r="E2561"/>
  <c r="E2560"/>
  <c r="E2559"/>
  <c r="E2558"/>
  <c r="E2557"/>
  <c r="E2556"/>
  <c r="E2555"/>
  <c r="E2554"/>
  <c r="E2553"/>
  <c r="E2552"/>
  <c r="E2551"/>
  <c r="E2550"/>
  <c r="E2549"/>
  <c r="E2548"/>
  <c r="E2547"/>
  <c r="E2546"/>
  <c r="E2545"/>
  <c r="E2544"/>
  <c r="E2543"/>
  <c r="E2542"/>
  <c r="E2541"/>
  <c r="E2540"/>
  <c r="E2539"/>
  <c r="E2538"/>
  <c r="E2537"/>
  <c r="E2536"/>
  <c r="E2535"/>
  <c r="E2534"/>
  <c r="E2533"/>
  <c r="E2532"/>
  <c r="E2531"/>
  <c r="E2530"/>
  <c r="E2529"/>
  <c r="E2528"/>
  <c r="E2527"/>
  <c r="E2526"/>
  <c r="E2525"/>
  <c r="E2524"/>
  <c r="E2523"/>
  <c r="E2522"/>
  <c r="E2521"/>
  <c r="E2520"/>
  <c r="E2519"/>
  <c r="E2518"/>
  <c r="E2517"/>
  <c r="E2516"/>
  <c r="E2515"/>
  <c r="E2514"/>
  <c r="E2513"/>
  <c r="E2512"/>
  <c r="E2511"/>
  <c r="E2510"/>
  <c r="E2509"/>
  <c r="E2508"/>
  <c r="E2507"/>
  <c r="E2506"/>
  <c r="E2505"/>
  <c r="E2504"/>
  <c r="E2503"/>
  <c r="E2502"/>
  <c r="E2501"/>
  <c r="E2500"/>
  <c r="E2499"/>
  <c r="E2498"/>
  <c r="E2497"/>
  <c r="E2496"/>
  <c r="E2495"/>
  <c r="E2494"/>
  <c r="E2493"/>
  <c r="E2492"/>
  <c r="E2491"/>
  <c r="E2490"/>
  <c r="E2489"/>
  <c r="E2488"/>
  <c r="E2487"/>
  <c r="E2486"/>
  <c r="E2485"/>
  <c r="E2484"/>
  <c r="E2483"/>
  <c r="E2482"/>
  <c r="E2481"/>
  <c r="E2480"/>
  <c r="E2479"/>
  <c r="E2478"/>
  <c r="E2477"/>
  <c r="E2476"/>
  <c r="E2475"/>
  <c r="E2474"/>
  <c r="E2473"/>
  <c r="E2472"/>
  <c r="E2471"/>
  <c r="E2470"/>
  <c r="E2469"/>
  <c r="E2468"/>
  <c r="E2467"/>
  <c r="E2466"/>
  <c r="E2465"/>
  <c r="E2464"/>
  <c r="E2463"/>
  <c r="E2462"/>
  <c r="E2461"/>
  <c r="E2460"/>
  <c r="E2459"/>
  <c r="E2458"/>
  <c r="E2457"/>
  <c r="E2456"/>
  <c r="E2455"/>
  <c r="E2454"/>
  <c r="E2453"/>
  <c r="E2452"/>
  <c r="E2451"/>
  <c r="E2450"/>
  <c r="E2449"/>
  <c r="E2448"/>
  <c r="E2447"/>
  <c r="E2446"/>
  <c r="E2445"/>
  <c r="E2444"/>
  <c r="E2443"/>
  <c r="E2442"/>
  <c r="E2441"/>
  <c r="E2440"/>
  <c r="E2439"/>
  <c r="E2438"/>
  <c r="E2437"/>
  <c r="E2436"/>
  <c r="E2435"/>
  <c r="E2434"/>
  <c r="E2433"/>
  <c r="E2432"/>
  <c r="E2431"/>
  <c r="E2430"/>
  <c r="E2429"/>
  <c r="E2428"/>
  <c r="E2427"/>
  <c r="E2426"/>
  <c r="E2425"/>
  <c r="E2424"/>
  <c r="E2423"/>
  <c r="E2422"/>
  <c r="E2421"/>
  <c r="E2420"/>
  <c r="E2419"/>
  <c r="E2418"/>
  <c r="E2417"/>
  <c r="E2416"/>
  <c r="E2415"/>
  <c r="E2414"/>
  <c r="E2413"/>
  <c r="E2412"/>
  <c r="E2411"/>
  <c r="E2410"/>
  <c r="E2409"/>
  <c r="E2408"/>
  <c r="E2407"/>
  <c r="E2406"/>
  <c r="E2405"/>
  <c r="E2404"/>
  <c r="E2403"/>
  <c r="E2402"/>
  <c r="E2401"/>
  <c r="E2400"/>
  <c r="E2399"/>
  <c r="E2398"/>
  <c r="E2397"/>
  <c r="E2396"/>
  <c r="E2395"/>
  <c r="E2394"/>
  <c r="E2393"/>
  <c r="E2392"/>
  <c r="E2391"/>
  <c r="E2390"/>
  <c r="E2389"/>
  <c r="E2388"/>
  <c r="E2387"/>
  <c r="E2386"/>
  <c r="E2385"/>
  <c r="E2384"/>
  <c r="E2383"/>
  <c r="E2382"/>
  <c r="E2381"/>
  <c r="E2380"/>
  <c r="E2379"/>
  <c r="E2378"/>
  <c r="E2377"/>
  <c r="E2376"/>
  <c r="E2375"/>
  <c r="E2374"/>
  <c r="E2373"/>
  <c r="E2372"/>
  <c r="E2371"/>
  <c r="E2370"/>
  <c r="E2369"/>
  <c r="E2368"/>
  <c r="E2367"/>
  <c r="E2366"/>
  <c r="E2365"/>
  <c r="E2364"/>
  <c r="E2363"/>
  <c r="E2362"/>
  <c r="E2361"/>
  <c r="E2360"/>
  <c r="E2359"/>
  <c r="E2358"/>
  <c r="E2357"/>
  <c r="E2356"/>
  <c r="E2355"/>
  <c r="E2354"/>
  <c r="E2353"/>
  <c r="E2352"/>
  <c r="E2351"/>
  <c r="E2350"/>
  <c r="E2349"/>
  <c r="E2348"/>
  <c r="E2347"/>
  <c r="E2346"/>
  <c r="E2345"/>
  <c r="E2344"/>
  <c r="E2343"/>
  <c r="E2342"/>
  <c r="E2341"/>
  <c r="E2340"/>
  <c r="E2339"/>
  <c r="E2338"/>
  <c r="E2337"/>
  <c r="E2336"/>
  <c r="E2335"/>
  <c r="E2334"/>
  <c r="E2333"/>
  <c r="E2332"/>
  <c r="E2331"/>
  <c r="E2330"/>
  <c r="E2329"/>
  <c r="E2328"/>
  <c r="E2327"/>
  <c r="E2326"/>
  <c r="E2325"/>
  <c r="E2324"/>
  <c r="E2323"/>
  <c r="E2322"/>
  <c r="E2321"/>
  <c r="E2320"/>
  <c r="E2319"/>
  <c r="E2318"/>
  <c r="E2317"/>
  <c r="E2316"/>
  <c r="E2315"/>
  <c r="E2314"/>
  <c r="E2313"/>
  <c r="E2312"/>
  <c r="E2311"/>
  <c r="E2310"/>
  <c r="E2309"/>
  <c r="E2308"/>
  <c r="E2307"/>
  <c r="E2306"/>
  <c r="E2305"/>
  <c r="E2304"/>
  <c r="E2303"/>
  <c r="E2302"/>
  <c r="E2301"/>
  <c r="E2300"/>
  <c r="E2299"/>
  <c r="E2298"/>
  <c r="E2297"/>
  <c r="E2296"/>
  <c r="E2295"/>
  <c r="E2294"/>
  <c r="E2293"/>
  <c r="E2292"/>
  <c r="E2291"/>
  <c r="E2290"/>
  <c r="E2289"/>
  <c r="E2288"/>
  <c r="E2287"/>
  <c r="E2286"/>
  <c r="E2285"/>
  <c r="E2284"/>
  <c r="E2283"/>
  <c r="E2282"/>
  <c r="E2281"/>
  <c r="E2280"/>
  <c r="E2279"/>
  <c r="E2278"/>
  <c r="E2277"/>
  <c r="E2276"/>
  <c r="E2275"/>
  <c r="E2274"/>
  <c r="E2273"/>
  <c r="E2272"/>
  <c r="E2271"/>
  <c r="E2270"/>
  <c r="E2269"/>
  <c r="E2268"/>
  <c r="E2267"/>
  <c r="E2266"/>
  <c r="E2265"/>
  <c r="E2264"/>
  <c r="E2263"/>
  <c r="E2262"/>
  <c r="E2261"/>
  <c r="E2260"/>
  <c r="E2259"/>
  <c r="E2258"/>
  <c r="E2257"/>
  <c r="E2256"/>
  <c r="E2255"/>
  <c r="E2254"/>
  <c r="E2253"/>
  <c r="E2252"/>
  <c r="E2251"/>
  <c r="E2250"/>
  <c r="E2249"/>
  <c r="E2248"/>
  <c r="E2247"/>
  <c r="E2246"/>
  <c r="E2245"/>
  <c r="E2244"/>
  <c r="E2243"/>
  <c r="E2242"/>
  <c r="E2241"/>
  <c r="E2240"/>
  <c r="E2239"/>
  <c r="E2238"/>
  <c r="E2237"/>
  <c r="E2236"/>
  <c r="E2235"/>
  <c r="E2234"/>
  <c r="E2233"/>
  <c r="E2232"/>
  <c r="E2231"/>
  <c r="E2230"/>
  <c r="E2229"/>
  <c r="E2228"/>
  <c r="E2227"/>
  <c r="E2226"/>
  <c r="E2225"/>
  <c r="E2224"/>
  <c r="E2223"/>
  <c r="E2222"/>
  <c r="E2221"/>
  <c r="E2220"/>
  <c r="E2219"/>
  <c r="E2218"/>
  <c r="E2217"/>
  <c r="E2216"/>
  <c r="E2215"/>
  <c r="E2214"/>
  <c r="E2213"/>
  <c r="E2212"/>
  <c r="E2211"/>
  <c r="E2210"/>
  <c r="E2209"/>
  <c r="E2208"/>
  <c r="E2207"/>
  <c r="E2206"/>
  <c r="E2205"/>
  <c r="E2204"/>
  <c r="E2203"/>
  <c r="E2202"/>
  <c r="E2201"/>
  <c r="E2200"/>
  <c r="E2199"/>
  <c r="E2198"/>
  <c r="E2197"/>
  <c r="E2196"/>
  <c r="E2195"/>
  <c r="E2194"/>
  <c r="E2193"/>
  <c r="E2192"/>
  <c r="E2191"/>
  <c r="E2190"/>
  <c r="E2189"/>
  <c r="E2188"/>
  <c r="E2187"/>
  <c r="E2186"/>
  <c r="E2185"/>
  <c r="E2184"/>
  <c r="E2183"/>
  <c r="E2182"/>
  <c r="E2181"/>
  <c r="E2180"/>
  <c r="E2179"/>
  <c r="E2178"/>
  <c r="E2177"/>
  <c r="E2176"/>
  <c r="E2175"/>
  <c r="E2174"/>
  <c r="E2173"/>
  <c r="E2172"/>
  <c r="E2171"/>
  <c r="E2170"/>
  <c r="E2169"/>
  <c r="E2168"/>
  <c r="E2167"/>
  <c r="E2166"/>
  <c r="E2165"/>
  <c r="E2164"/>
  <c r="E2163"/>
  <c r="E2162"/>
  <c r="E2161"/>
  <c r="E2160"/>
  <c r="E2159"/>
  <c r="E2158"/>
  <c r="E2157"/>
  <c r="E2156"/>
  <c r="E2155"/>
  <c r="E2154"/>
  <c r="E2153"/>
  <c r="E2152"/>
  <c r="E2151"/>
  <c r="E2150"/>
  <c r="E2149"/>
  <c r="E2148"/>
  <c r="E2147"/>
  <c r="E2146"/>
  <c r="E2145"/>
  <c r="E2144"/>
  <c r="E2143"/>
  <c r="E2142"/>
  <c r="E2141"/>
  <c r="E2140"/>
  <c r="E2139"/>
  <c r="E2138"/>
  <c r="E2137"/>
  <c r="E2136"/>
  <c r="E2135"/>
  <c r="E2134"/>
  <c r="E2133"/>
  <c r="E2132"/>
  <c r="E2131"/>
  <c r="E2130"/>
  <c r="E2129"/>
  <c r="E2128"/>
  <c r="E2127"/>
  <c r="E2126"/>
  <c r="E2125"/>
  <c r="E2124"/>
  <c r="E2123"/>
  <c r="E2122"/>
  <c r="E2121"/>
  <c r="E2120"/>
  <c r="E2119"/>
  <c r="E2118"/>
  <c r="E2117"/>
  <c r="E2116"/>
  <c r="E2115"/>
  <c r="E2114"/>
  <c r="E2113"/>
  <c r="E2112"/>
  <c r="E2111"/>
  <c r="E2110"/>
  <c r="E2109"/>
  <c r="E2108"/>
  <c r="E2107"/>
  <c r="E2106"/>
  <c r="E2105"/>
  <c r="E2104"/>
  <c r="E2103"/>
  <c r="E2102"/>
  <c r="E2101"/>
  <c r="E2100"/>
  <c r="E2099"/>
  <c r="E2098"/>
  <c r="E2097"/>
  <c r="E2096"/>
  <c r="E2095"/>
  <c r="E2094"/>
  <c r="E2093"/>
  <c r="E2092"/>
  <c r="E2091"/>
  <c r="E2090"/>
  <c r="E2089"/>
  <c r="E2088"/>
  <c r="E2087"/>
  <c r="E2086"/>
  <c r="E2085"/>
  <c r="E2084"/>
  <c r="E2083"/>
  <c r="E2082"/>
  <c r="E2081"/>
  <c r="E2080"/>
  <c r="E2079"/>
  <c r="E2078"/>
  <c r="E2077"/>
  <c r="E2076"/>
  <c r="E2075"/>
  <c r="E2074"/>
  <c r="E2073"/>
  <c r="E2072"/>
  <c r="E2071"/>
  <c r="E2070"/>
  <c r="E2069"/>
  <c r="E2068"/>
  <c r="E2067"/>
  <c r="E2066"/>
  <c r="E2065"/>
  <c r="E2064"/>
  <c r="E2063"/>
  <c r="E2062"/>
  <c r="E2061"/>
  <c r="E2060"/>
  <c r="E2059"/>
  <c r="E2058"/>
  <c r="E2057"/>
  <c r="E2056"/>
  <c r="E2055"/>
  <c r="E2054"/>
  <c r="E2053"/>
  <c r="E2052"/>
  <c r="E2051"/>
  <c r="E2050"/>
  <c r="E2049"/>
  <c r="E2048"/>
  <c r="E2047"/>
  <c r="E2046"/>
  <c r="E2045"/>
  <c r="E2044"/>
  <c r="E2043"/>
  <c r="E2042"/>
  <c r="E2041"/>
  <c r="E2040"/>
  <c r="E2039"/>
  <c r="E2038"/>
  <c r="E2037"/>
  <c r="E2036"/>
  <c r="E2035"/>
  <c r="E2034"/>
  <c r="E2033"/>
  <c r="E2032"/>
  <c r="E2031"/>
  <c r="E2030"/>
  <c r="E2029"/>
  <c r="E2028"/>
  <c r="E2027"/>
  <c r="E2026"/>
  <c r="E2025"/>
  <c r="E2024"/>
  <c r="E2023"/>
  <c r="E2022"/>
  <c r="E2021"/>
  <c r="E2020"/>
  <c r="E2019"/>
  <c r="E2018"/>
  <c r="E2017"/>
  <c r="E2016"/>
  <c r="E2015"/>
  <c r="E2014"/>
  <c r="E2013"/>
  <c r="E2012"/>
  <c r="E2011"/>
  <c r="E2010"/>
  <c r="E2009"/>
  <c r="E2008"/>
  <c r="E2007"/>
  <c r="E2006"/>
  <c r="E2005"/>
  <c r="E2004"/>
  <c r="E2003"/>
  <c r="E2002"/>
  <c r="E2001"/>
  <c r="E2000"/>
  <c r="E1999"/>
  <c r="E1998"/>
  <c r="E1997"/>
  <c r="E1996"/>
  <c r="E1995"/>
  <c r="E1994"/>
  <c r="E1993"/>
  <c r="E1992"/>
  <c r="E1991"/>
  <c r="E1990"/>
  <c r="E1989"/>
  <c r="E1988"/>
  <c r="E1987"/>
  <c r="E1986"/>
  <c r="E1985"/>
  <c r="E1984"/>
  <c r="E1983"/>
  <c r="E1982"/>
  <c r="E1981"/>
  <c r="E1980"/>
  <c r="E1979"/>
  <c r="E1978"/>
  <c r="E1977"/>
  <c r="E1976"/>
  <c r="E1975"/>
  <c r="E1974"/>
  <c r="E1973"/>
  <c r="E1972"/>
  <c r="E1971"/>
  <c r="E1970"/>
  <c r="E1969"/>
  <c r="E1968"/>
  <c r="E1967"/>
  <c r="E1966"/>
  <c r="E1965"/>
  <c r="E1964"/>
  <c r="E1963"/>
  <c r="E1962"/>
  <c r="E1961"/>
  <c r="E1960"/>
  <c r="E1959"/>
  <c r="E1958"/>
  <c r="E1957"/>
  <c r="E1956"/>
  <c r="E1955"/>
  <c r="E1954"/>
  <c r="E1953"/>
  <c r="E1952"/>
  <c r="E1951"/>
  <c r="E1950"/>
  <c r="E1949"/>
  <c r="E1948"/>
  <c r="E1947"/>
  <c r="E1946"/>
  <c r="E1945"/>
  <c r="E1944"/>
  <c r="E1943"/>
  <c r="E1942"/>
  <c r="E1941"/>
  <c r="E1940"/>
  <c r="E1939"/>
  <c r="E1938"/>
  <c r="E1937"/>
  <c r="E1936"/>
  <c r="E1935"/>
  <c r="E1934"/>
  <c r="E1933"/>
  <c r="E1932"/>
  <c r="E1931"/>
  <c r="E1930"/>
  <c r="E1929"/>
  <c r="E1928"/>
  <c r="E1927"/>
  <c r="E1926"/>
  <c r="E1925"/>
  <c r="E1924"/>
  <c r="E1923"/>
  <c r="E1922"/>
  <c r="E1921"/>
  <c r="E1920"/>
  <c r="E1919"/>
  <c r="E1918"/>
  <c r="E1917"/>
  <c r="E1916"/>
  <c r="E1915"/>
  <c r="E1914"/>
  <c r="E1913"/>
  <c r="E1912"/>
  <c r="E1911"/>
  <c r="E1910"/>
  <c r="E1909"/>
  <c r="E1908"/>
  <c r="E1907"/>
  <c r="E1906"/>
  <c r="E1905"/>
  <c r="E1904"/>
  <c r="E1903"/>
  <c r="E1902"/>
  <c r="E1901"/>
  <c r="E1900"/>
  <c r="E1899"/>
  <c r="E1898"/>
  <c r="E1897"/>
  <c r="E1896"/>
  <c r="E1895"/>
  <c r="E1894"/>
  <c r="E1893"/>
  <c r="E1892"/>
  <c r="E1891"/>
  <c r="E1890"/>
  <c r="E1889"/>
  <c r="E1888"/>
  <c r="E1887"/>
  <c r="E1886"/>
  <c r="E1885"/>
  <c r="E1884"/>
  <c r="E1883"/>
  <c r="E1882"/>
  <c r="E1881"/>
  <c r="E1880"/>
  <c r="E1879"/>
  <c r="E1878"/>
  <c r="E1877"/>
  <c r="E1876"/>
  <c r="E1875"/>
  <c r="E1874"/>
  <c r="E1873"/>
  <c r="E1872"/>
  <c r="E1871"/>
  <c r="E1870"/>
  <c r="E1869"/>
  <c r="E1868"/>
  <c r="E1867"/>
  <c r="E1866"/>
  <c r="E1865"/>
  <c r="E1864"/>
  <c r="E1863"/>
  <c r="E1862"/>
  <c r="E1861"/>
  <c r="E1860"/>
  <c r="E1859"/>
  <c r="E1858"/>
  <c r="E1857"/>
  <c r="E1856"/>
  <c r="E1855"/>
  <c r="E1854"/>
  <c r="E1853"/>
  <c r="E1852"/>
  <c r="E1851"/>
  <c r="E1850"/>
  <c r="E1849"/>
  <c r="E1848"/>
  <c r="E1847"/>
  <c r="E1846"/>
  <c r="E1845"/>
  <c r="E1844"/>
  <c r="E1843"/>
  <c r="E1842"/>
  <c r="E1841"/>
  <c r="E1840"/>
  <c r="E1839"/>
  <c r="E1838"/>
  <c r="E1837"/>
  <c r="E1836"/>
  <c r="E1835"/>
  <c r="E1834"/>
  <c r="E1833"/>
  <c r="E1832"/>
  <c r="E1831"/>
  <c r="E1830"/>
  <c r="E1829"/>
  <c r="E1828"/>
  <c r="E1827"/>
  <c r="E1826"/>
  <c r="E1825"/>
  <c r="E1824"/>
  <c r="E1823"/>
  <c r="E1822"/>
  <c r="E1821"/>
  <c r="E1820"/>
  <c r="E1819"/>
  <c r="E1818"/>
  <c r="E1817"/>
  <c r="E1816"/>
  <c r="E1815"/>
  <c r="E1814"/>
  <c r="E1813"/>
  <c r="E1812"/>
  <c r="E1811"/>
  <c r="E1810"/>
  <c r="E1809"/>
  <c r="E1808"/>
  <c r="E1807"/>
  <c r="E1806"/>
  <c r="E1805"/>
  <c r="E1804"/>
  <c r="E1803"/>
  <c r="E1802"/>
  <c r="E1801"/>
  <c r="E1800"/>
  <c r="E1799"/>
  <c r="E1798"/>
  <c r="E1797"/>
  <c r="E1796"/>
  <c r="E1795"/>
  <c r="E1794"/>
  <c r="E1793"/>
  <c r="E1792"/>
  <c r="E1791"/>
  <c r="E1790"/>
  <c r="E1789"/>
  <c r="E1788"/>
  <c r="E1787"/>
  <c r="E1786"/>
  <c r="E1785"/>
  <c r="E1784"/>
  <c r="E1783"/>
  <c r="E1782"/>
  <c r="E1781"/>
  <c r="E1780"/>
  <c r="E1779"/>
  <c r="E1778"/>
  <c r="E1777"/>
  <c r="E1776"/>
  <c r="E1775"/>
  <c r="E1774"/>
  <c r="E1773"/>
  <c r="E1772"/>
  <c r="E1771"/>
  <c r="E1770"/>
  <c r="E1769"/>
  <c r="E1768"/>
  <c r="E1767"/>
  <c r="E1766"/>
  <c r="E1765"/>
  <c r="E1764"/>
  <c r="E1763"/>
  <c r="E1762"/>
  <c r="E1761"/>
  <c r="E1760"/>
  <c r="E1759"/>
  <c r="E1758"/>
  <c r="E1757"/>
  <c r="E1756"/>
  <c r="E1755"/>
  <c r="E1754"/>
  <c r="E1753"/>
  <c r="E1752"/>
  <c r="E1751"/>
  <c r="E1750"/>
  <c r="E1749"/>
  <c r="E1748"/>
  <c r="E1747"/>
  <c r="E1746"/>
  <c r="E1745"/>
  <c r="E1744"/>
  <c r="E1743"/>
  <c r="E1742"/>
  <c r="E1741"/>
  <c r="E1740"/>
  <c r="E1739"/>
  <c r="E1738"/>
  <c r="E1737"/>
  <c r="E1736"/>
  <c r="E1735"/>
  <c r="E1734"/>
  <c r="E1733"/>
  <c r="E1732"/>
  <c r="E1731"/>
  <c r="E1730"/>
  <c r="E1729"/>
  <c r="E1728"/>
  <c r="E1727"/>
  <c r="E1726"/>
  <c r="E1725"/>
  <c r="E1724"/>
  <c r="E1723"/>
  <c r="E1722"/>
  <c r="E1721"/>
  <c r="E1720"/>
  <c r="E1719"/>
  <c r="E1718"/>
  <c r="E1717"/>
  <c r="E1716"/>
  <c r="E1715"/>
  <c r="E1714"/>
  <c r="E1713"/>
  <c r="E1712"/>
  <c r="E1711"/>
  <c r="E1710"/>
  <c r="E1709"/>
  <c r="E1708"/>
  <c r="E1707"/>
  <c r="E1706"/>
  <c r="E1705"/>
  <c r="E1704"/>
  <c r="E1703"/>
  <c r="E1702"/>
  <c r="E1701"/>
  <c r="E1700"/>
  <c r="E1699"/>
  <c r="E1698"/>
  <c r="E1697"/>
  <c r="E1696"/>
  <c r="E1695"/>
  <c r="E1694"/>
  <c r="E1693"/>
  <c r="E1692"/>
  <c r="E1691"/>
  <c r="E1690"/>
  <c r="E1689"/>
  <c r="E1688"/>
  <c r="E1687"/>
  <c r="E1686"/>
  <c r="E1685"/>
  <c r="E1684"/>
  <c r="E1683"/>
  <c r="E1682"/>
  <c r="E1681"/>
  <c r="E1680"/>
  <c r="E1679"/>
  <c r="E1678"/>
  <c r="E1677"/>
  <c r="E1676"/>
  <c r="E1675"/>
  <c r="E1674"/>
  <c r="E1673"/>
  <c r="E1672"/>
  <c r="E1671"/>
  <c r="E1670"/>
  <c r="E1669"/>
  <c r="E1668"/>
  <c r="E1667"/>
  <c r="E1666"/>
  <c r="E1665"/>
  <c r="E1664"/>
  <c r="E1663"/>
  <c r="E1662"/>
  <c r="E1661"/>
  <c r="E1660"/>
  <c r="E1659"/>
  <c r="E1658"/>
  <c r="E1657"/>
  <c r="E1656"/>
  <c r="E1655"/>
  <c r="E1654"/>
  <c r="E1653"/>
  <c r="E1652"/>
  <c r="E1651"/>
  <c r="E1650"/>
  <c r="E1649"/>
  <c r="E1648"/>
  <c r="E1647"/>
  <c r="E1646"/>
  <c r="E1645"/>
  <c r="E1644"/>
  <c r="E1643"/>
  <c r="E1642"/>
  <c r="E1641"/>
  <c r="E1640"/>
  <c r="E1639"/>
  <c r="E1638"/>
  <c r="E1637"/>
  <c r="E1636"/>
  <c r="E1635"/>
  <c r="E1634"/>
  <c r="E1633"/>
  <c r="E1632"/>
  <c r="E1631"/>
  <c r="E1630"/>
  <c r="E1629"/>
  <c r="E1628"/>
  <c r="E1627"/>
  <c r="E1626"/>
  <c r="E1625"/>
  <c r="E1624"/>
  <c r="E1623"/>
  <c r="E1622"/>
  <c r="E1621"/>
  <c r="E1620"/>
  <c r="E1619"/>
  <c r="E1618"/>
  <c r="E1617"/>
  <c r="E1616"/>
  <c r="E1615"/>
  <c r="E1614"/>
  <c r="E1613"/>
  <c r="E1612"/>
  <c r="E1611"/>
  <c r="E1610"/>
  <c r="E1609"/>
  <c r="E1608"/>
  <c r="E1607"/>
  <c r="E1606"/>
  <c r="E1605"/>
  <c r="E1604"/>
  <c r="E1603"/>
  <c r="E1602"/>
  <c r="E1601"/>
  <c r="E1600"/>
  <c r="E1599"/>
  <c r="E1598"/>
  <c r="E1597"/>
  <c r="E1596"/>
  <c r="E1595"/>
  <c r="E1594"/>
  <c r="E1593"/>
  <c r="E1592"/>
  <c r="E1591"/>
  <c r="E1590"/>
  <c r="E1589"/>
  <c r="E1588"/>
  <c r="E1587"/>
  <c r="E1586"/>
  <c r="E1585"/>
  <c r="E1584"/>
  <c r="E1583"/>
  <c r="E1582"/>
  <c r="E1581"/>
  <c r="E1580"/>
  <c r="E1579"/>
  <c r="E1578"/>
  <c r="E1577"/>
  <c r="E1576"/>
  <c r="E1575"/>
  <c r="E1574"/>
  <c r="E1573"/>
  <c r="E1572"/>
  <c r="E1571"/>
  <c r="E1570"/>
  <c r="E1569"/>
  <c r="E1568"/>
  <c r="E1567"/>
  <c r="E1566"/>
  <c r="E1565"/>
  <c r="E1564"/>
  <c r="E1563"/>
  <c r="E1562"/>
  <c r="E1561"/>
  <c r="E1560"/>
  <c r="E1559"/>
  <c r="E1558"/>
  <c r="E1557"/>
  <c r="E1556"/>
  <c r="E1555"/>
  <c r="E1554"/>
  <c r="E1553"/>
  <c r="E1552"/>
  <c r="E1551"/>
  <c r="E1550"/>
  <c r="E1549"/>
  <c r="E1548"/>
  <c r="E1547"/>
  <c r="E1546"/>
  <c r="E1545"/>
  <c r="E1544"/>
  <c r="E1543"/>
  <c r="E1542"/>
  <c r="E1541"/>
  <c r="E1540"/>
  <c r="E1539"/>
  <c r="E1538"/>
  <c r="E1537"/>
  <c r="E1536"/>
  <c r="E1535"/>
  <c r="E1534"/>
  <c r="E1533"/>
  <c r="E1532"/>
  <c r="E1531"/>
  <c r="E1530"/>
  <c r="E1529"/>
  <c r="E1528"/>
  <c r="E1527"/>
  <c r="E1526"/>
  <c r="E1525"/>
  <c r="E1524"/>
  <c r="E1523"/>
  <c r="E1522"/>
  <c r="E1521"/>
  <c r="E1520"/>
  <c r="E1519"/>
  <c r="E1518"/>
  <c r="E1517"/>
  <c r="E1516"/>
  <c r="E1515"/>
  <c r="E1514"/>
  <c r="E1513"/>
  <c r="E1512"/>
  <c r="E1511"/>
  <c r="E1510"/>
  <c r="E1509"/>
  <c r="E1508"/>
  <c r="E1507"/>
  <c r="E1506"/>
  <c r="E1505"/>
  <c r="E1504"/>
  <c r="E1503"/>
  <c r="E1502"/>
  <c r="E1501"/>
  <c r="E1500"/>
  <c r="E1499"/>
  <c r="E1498"/>
  <c r="E1497"/>
  <c r="E1496"/>
  <c r="E1495"/>
  <c r="E1494"/>
  <c r="E1493"/>
  <c r="E1492"/>
  <c r="E1491"/>
  <c r="E1490"/>
  <c r="E1489"/>
  <c r="E1488"/>
  <c r="E1487"/>
  <c r="E1486"/>
  <c r="E1485"/>
  <c r="E1484"/>
  <c r="E1483"/>
  <c r="E1482"/>
  <c r="E1481"/>
  <c r="E1480"/>
  <c r="E1479"/>
  <c r="E1478"/>
  <c r="E1477"/>
  <c r="E1476"/>
  <c r="E1475"/>
  <c r="E1474"/>
  <c r="E1473"/>
  <c r="E1472"/>
  <c r="E1471"/>
  <c r="E1470"/>
  <c r="E1469"/>
  <c r="E1468"/>
  <c r="E1467"/>
  <c r="E1466"/>
  <c r="E1465"/>
  <c r="E1464"/>
  <c r="E1463"/>
  <c r="E1462"/>
  <c r="E1461"/>
  <c r="E1460"/>
  <c r="E1459"/>
  <c r="E1458"/>
  <c r="E1457"/>
  <c r="E1456"/>
  <c r="E1455"/>
  <c r="E1454"/>
  <c r="E1453"/>
  <c r="E1452"/>
  <c r="E1451"/>
  <c r="E1450"/>
  <c r="E1449"/>
  <c r="E1448"/>
  <c r="E1447"/>
  <c r="E1446"/>
  <c r="E1445"/>
  <c r="E1444"/>
  <c r="E1443"/>
  <c r="E1442"/>
  <c r="E1441"/>
  <c r="E1440"/>
  <c r="E1439"/>
  <c r="E1438"/>
  <c r="E1437"/>
  <c r="E1436"/>
  <c r="E1435"/>
  <c r="E1434"/>
  <c r="E1433"/>
  <c r="E1432"/>
  <c r="E1431"/>
  <c r="E1430"/>
  <c r="E1429"/>
  <c r="E1428"/>
  <c r="E1427"/>
  <c r="E1426"/>
  <c r="E1425"/>
  <c r="E1424"/>
  <c r="E1423"/>
  <c r="E1422"/>
  <c r="E1421"/>
  <c r="E1420"/>
  <c r="E1419"/>
  <c r="E1418"/>
  <c r="E1417"/>
  <c r="E1416"/>
  <c r="E1415"/>
  <c r="E1414"/>
  <c r="E1413"/>
  <c r="E1412"/>
  <c r="E1411"/>
  <c r="E1410"/>
  <c r="E1409"/>
  <c r="E1408"/>
  <c r="E1407"/>
  <c r="E1406"/>
  <c r="E1405"/>
  <c r="E1404"/>
  <c r="E1403"/>
  <c r="E1402"/>
  <c r="E1401"/>
  <c r="E1400"/>
  <c r="E1399"/>
  <c r="E1398"/>
  <c r="E1397"/>
  <c r="E1396"/>
  <c r="E1395"/>
  <c r="E1394"/>
  <c r="E1393"/>
  <c r="E1392"/>
  <c r="E1391"/>
  <c r="E1390"/>
  <c r="E1389"/>
  <c r="E1388"/>
  <c r="E1387"/>
  <c r="E1386"/>
  <c r="E1385"/>
  <c r="E1384"/>
  <c r="E1383"/>
  <c r="E1382"/>
  <c r="E1381"/>
  <c r="E1380"/>
  <c r="E1379"/>
  <c r="E1378"/>
  <c r="E1377"/>
  <c r="E1376"/>
  <c r="E1375"/>
  <c r="E1374"/>
  <c r="E1373"/>
  <c r="E1372"/>
  <c r="E1371"/>
  <c r="E1370"/>
  <c r="E1369"/>
  <c r="E1368"/>
  <c r="E1367"/>
  <c r="E1366"/>
  <c r="E1365"/>
  <c r="E1364"/>
  <c r="E1363"/>
  <c r="E1362"/>
  <c r="E1361"/>
  <c r="E1360"/>
  <c r="E1359"/>
  <c r="E1358"/>
  <c r="E1357"/>
  <c r="E1356"/>
  <c r="E1355"/>
  <c r="E1354"/>
  <c r="E1353"/>
  <c r="E1352"/>
  <c r="E1351"/>
  <c r="E1350"/>
  <c r="E1349"/>
  <c r="E1348"/>
  <c r="E1347"/>
  <c r="E1346"/>
  <c r="E1345"/>
  <c r="E1344"/>
  <c r="E1343"/>
  <c r="E1342"/>
  <c r="E1341"/>
  <c r="E1340"/>
  <c r="E1339"/>
  <c r="E1338"/>
  <c r="E1337"/>
  <c r="E1336"/>
  <c r="E1335"/>
  <c r="E1334"/>
  <c r="E1333"/>
  <c r="E1332"/>
  <c r="E1331"/>
  <c r="E1330"/>
  <c r="E1329"/>
  <c r="E1328"/>
  <c r="E1327"/>
  <c r="E1326"/>
  <c r="E1325"/>
  <c r="E1324"/>
  <c r="E1323"/>
  <c r="E1322"/>
  <c r="E1321"/>
  <c r="E1320"/>
  <c r="E1319"/>
  <c r="E1318"/>
  <c r="E1317"/>
  <c r="E1316"/>
  <c r="E1315"/>
  <c r="E1314"/>
  <c r="E1313"/>
  <c r="E1312"/>
  <c r="E1311"/>
  <c r="E1310"/>
  <c r="E1309"/>
  <c r="E1308"/>
  <c r="E1307"/>
  <c r="E1306"/>
  <c r="E1305"/>
  <c r="E1304"/>
  <c r="E1303"/>
  <c r="E1302"/>
  <c r="E1301"/>
  <c r="E1300"/>
  <c r="E1299"/>
  <c r="E1298"/>
  <c r="E1297"/>
  <c r="E1296"/>
  <c r="E1295"/>
  <c r="E1294"/>
  <c r="E1293"/>
  <c r="E1292"/>
  <c r="E1291"/>
  <c r="E1290"/>
  <c r="E1289"/>
  <c r="E1288"/>
  <c r="E1287"/>
  <c r="E1286"/>
  <c r="E1285"/>
  <c r="E1284"/>
  <c r="E1283"/>
  <c r="E1282"/>
  <c r="E1281"/>
  <c r="E1280"/>
  <c r="E1279"/>
  <c r="E1278"/>
  <c r="E1277"/>
  <c r="E1276"/>
  <c r="E1275"/>
  <c r="E1274"/>
  <c r="E1273"/>
  <c r="E1272"/>
  <c r="E1271"/>
  <c r="E1270"/>
  <c r="E1269"/>
  <c r="E1268"/>
  <c r="E1267"/>
  <c r="E1266"/>
  <c r="E1265"/>
  <c r="E1264"/>
  <c r="E1263"/>
  <c r="E1262"/>
  <c r="E1261"/>
  <c r="E1260"/>
  <c r="E1259"/>
  <c r="E1258"/>
  <c r="E1257"/>
  <c r="E1256"/>
  <c r="E1255"/>
  <c r="E1254"/>
  <c r="E1253"/>
  <c r="E1252"/>
  <c r="E1251"/>
  <c r="E1250"/>
  <c r="E1249"/>
  <c r="E1248"/>
  <c r="E1247"/>
  <c r="E1246"/>
  <c r="E1245"/>
  <c r="E1244"/>
  <c r="E1243"/>
  <c r="E1242"/>
  <c r="E1241"/>
  <c r="E1240"/>
  <c r="E1239"/>
  <c r="E1238"/>
  <c r="E1237"/>
  <c r="E1236"/>
  <c r="E1235"/>
  <c r="E1234"/>
  <c r="E1233"/>
  <c r="E1232"/>
  <c r="E1231"/>
  <c r="E1230"/>
  <c r="E1229"/>
  <c r="E1228"/>
  <c r="E1227"/>
  <c r="E1226"/>
  <c r="E1225"/>
  <c r="E1224"/>
  <c r="E1223"/>
  <c r="E1222"/>
  <c r="E1221"/>
  <c r="E1220"/>
  <c r="E1219"/>
  <c r="E1218"/>
  <c r="E1217"/>
  <c r="E1216"/>
  <c r="E1215"/>
  <c r="E1214"/>
  <c r="E1213"/>
  <c r="E1212"/>
  <c r="E1211"/>
  <c r="E1210"/>
  <c r="E1209"/>
  <c r="E1208"/>
  <c r="E1207"/>
  <c r="E1206"/>
  <c r="E1205"/>
  <c r="E1204"/>
  <c r="E1203"/>
  <c r="E1202"/>
  <c r="E1201"/>
  <c r="E1200"/>
  <c r="E1199"/>
  <c r="E1198"/>
  <c r="E1197"/>
  <c r="E1196"/>
  <c r="E1195"/>
  <c r="E1194"/>
  <c r="E1193"/>
  <c r="E1192"/>
  <c r="E1191"/>
  <c r="E1190"/>
  <c r="E1189"/>
  <c r="E1188"/>
  <c r="E1187"/>
  <c r="E1186"/>
  <c r="E1185"/>
  <c r="E1184"/>
  <c r="E1183"/>
  <c r="E1182"/>
  <c r="E1181"/>
  <c r="E1180"/>
  <c r="E1179"/>
  <c r="E1178"/>
  <c r="E1177"/>
  <c r="E1176"/>
  <c r="E1175"/>
  <c r="E1174"/>
  <c r="E1173"/>
  <c r="E1172"/>
  <c r="E1171"/>
  <c r="E1170"/>
  <c r="E1169"/>
  <c r="E1168"/>
  <c r="E1167"/>
  <c r="E1166"/>
  <c r="E1165"/>
  <c r="E1164"/>
  <c r="E1163"/>
  <c r="E1162"/>
  <c r="E1161"/>
  <c r="E1160"/>
  <c r="E1159"/>
  <c r="E1158"/>
  <c r="E1157"/>
  <c r="E1156"/>
  <c r="E1155"/>
  <c r="E1154"/>
  <c r="E1153"/>
  <c r="E1152"/>
  <c r="E1151"/>
  <c r="E1150"/>
  <c r="E1149"/>
  <c r="E1148"/>
  <c r="E1147"/>
  <c r="E1146"/>
  <c r="E1145"/>
  <c r="E1144"/>
  <c r="E1143"/>
  <c r="E1142"/>
  <c r="E1141"/>
  <c r="E1140"/>
  <c r="E1139"/>
  <c r="E1138"/>
  <c r="E1137"/>
  <c r="E1136"/>
  <c r="E1135"/>
  <c r="E1134"/>
  <c r="E1133"/>
  <c r="E1132"/>
  <c r="E1131"/>
  <c r="E1130"/>
  <c r="E1129"/>
  <c r="E1128"/>
  <c r="E1127"/>
  <c r="E1126"/>
  <c r="E1125"/>
  <c r="E1124"/>
  <c r="E1123"/>
  <c r="E1122"/>
  <c r="E1121"/>
  <c r="E1120"/>
  <c r="E1119"/>
  <c r="E1118"/>
  <c r="E1117"/>
  <c r="E1116"/>
  <c r="E1115"/>
  <c r="E1114"/>
  <c r="E1113"/>
  <c r="E1112"/>
  <c r="E1111"/>
  <c r="E1110"/>
  <c r="E1109"/>
  <c r="E1108"/>
  <c r="E1107"/>
  <c r="E1106"/>
  <c r="E1105"/>
  <c r="E1104"/>
  <c r="E1103"/>
  <c r="E1102"/>
  <c r="E1101"/>
  <c r="E1100"/>
  <c r="E1099"/>
  <c r="E1098"/>
  <c r="E1097"/>
  <c r="E1096"/>
  <c r="E1095"/>
  <c r="E1094"/>
  <c r="E1093"/>
  <c r="E1092"/>
  <c r="E1091"/>
  <c r="E1090"/>
  <c r="E1089"/>
  <c r="E1088"/>
  <c r="E1087"/>
  <c r="E1086"/>
  <c r="E1085"/>
  <c r="E1084"/>
  <c r="E1083"/>
  <c r="E1082"/>
  <c r="E1081"/>
  <c r="E1080"/>
  <c r="E1079"/>
  <c r="E1078"/>
  <c r="E1077"/>
  <c r="E1076"/>
  <c r="E1075"/>
  <c r="E1074"/>
  <c r="E1073"/>
  <c r="E1072"/>
  <c r="E1071"/>
  <c r="E1070"/>
  <c r="E1069"/>
  <c r="E1068"/>
  <c r="E1067"/>
  <c r="E1066"/>
  <c r="E1065"/>
  <c r="E1064"/>
  <c r="E1063"/>
  <c r="E1062"/>
  <c r="E1061"/>
  <c r="E1060"/>
  <c r="E1059"/>
  <c r="E1058"/>
  <c r="E1057"/>
  <c r="E1056"/>
  <c r="E1055"/>
  <c r="E1054"/>
  <c r="E1053"/>
  <c r="E1052"/>
  <c r="E1051"/>
  <c r="E1050"/>
  <c r="E1049"/>
  <c r="E1048"/>
  <c r="E1047"/>
  <c r="E1046"/>
  <c r="E1045"/>
  <c r="E1044"/>
  <c r="E1043"/>
  <c r="E1042"/>
  <c r="E1041"/>
  <c r="E1040"/>
  <c r="E1039"/>
  <c r="E1038"/>
  <c r="E1037"/>
  <c r="E1036"/>
  <c r="E1035"/>
  <c r="E1034"/>
  <c r="E1033"/>
  <c r="E1032"/>
  <c r="E1031"/>
  <c r="E1030"/>
  <c r="E1029"/>
  <c r="E1028"/>
  <c r="E1027"/>
  <c r="E1026"/>
  <c r="E1025"/>
  <c r="E1024"/>
  <c r="E1023"/>
  <c r="E1022"/>
  <c r="E1021"/>
  <c r="E1020"/>
  <c r="E1019"/>
  <c r="E1018"/>
  <c r="E1017"/>
  <c r="E1016"/>
  <c r="E1015"/>
  <c r="E1014"/>
  <c r="E1013"/>
  <c r="E1012"/>
  <c r="E1011"/>
  <c r="E1010"/>
  <c r="E1009"/>
  <c r="E1008"/>
  <c r="E1007"/>
  <c r="E1006"/>
  <c r="E1005"/>
  <c r="E1004"/>
  <c r="E1003"/>
  <c r="E1002"/>
  <c r="E1001"/>
  <c r="E1000"/>
  <c r="E999"/>
  <c r="E998"/>
  <c r="E997"/>
  <c r="E996"/>
  <c r="E995"/>
  <c r="E994"/>
  <c r="E993"/>
  <c r="E992"/>
  <c r="E991"/>
  <c r="E990"/>
  <c r="E989"/>
  <c r="E988"/>
  <c r="E987"/>
  <c r="E986"/>
  <c r="E985"/>
  <c r="E984"/>
  <c r="E983"/>
  <c r="E982"/>
  <c r="E981"/>
  <c r="E980"/>
  <c r="E979"/>
  <c r="E978"/>
  <c r="E977"/>
  <c r="E976"/>
  <c r="E975"/>
  <c r="E974"/>
  <c r="E973"/>
  <c r="E972"/>
  <c r="E971"/>
  <c r="E970"/>
  <c r="E969"/>
  <c r="E968"/>
  <c r="E967"/>
  <c r="E966"/>
  <c r="E965"/>
  <c r="E964"/>
  <c r="E963"/>
  <c r="E962"/>
  <c r="E961"/>
  <c r="E960"/>
  <c r="E959"/>
  <c r="E958"/>
  <c r="E957"/>
  <c r="E956"/>
  <c r="E955"/>
  <c r="E954"/>
  <c r="E953"/>
  <c r="E952"/>
  <c r="E951"/>
  <c r="E950"/>
  <c r="E949"/>
  <c r="E948"/>
  <c r="E947"/>
  <c r="E946"/>
  <c r="E945"/>
  <c r="E944"/>
  <c r="E943"/>
  <c r="E942"/>
  <c r="E941"/>
  <c r="E940"/>
  <c r="E939"/>
  <c r="E938"/>
  <c r="E937"/>
  <c r="E936"/>
  <c r="E935"/>
  <c r="E934"/>
  <c r="E933"/>
  <c r="E932"/>
  <c r="E931"/>
  <c r="E930"/>
  <c r="E929"/>
  <c r="E928"/>
  <c r="E927"/>
  <c r="E926"/>
  <c r="E925"/>
  <c r="E924"/>
  <c r="E923"/>
  <c r="E922"/>
  <c r="E921"/>
  <c r="E920"/>
  <c r="E919"/>
  <c r="E918"/>
  <c r="E917"/>
  <c r="E916"/>
  <c r="E915"/>
  <c r="E914"/>
  <c r="E913"/>
  <c r="E912"/>
  <c r="E911"/>
  <c r="E910"/>
  <c r="E909"/>
  <c r="E908"/>
  <c r="E907"/>
  <c r="E906"/>
  <c r="E905"/>
  <c r="E904"/>
  <c r="E903"/>
  <c r="E902"/>
  <c r="E901"/>
  <c r="E900"/>
  <c r="E899"/>
  <c r="E898"/>
  <c r="E897"/>
  <c r="E896"/>
  <c r="E895"/>
  <c r="E894"/>
  <c r="E893"/>
  <c r="E892"/>
  <c r="E891"/>
  <c r="E890"/>
  <c r="E889"/>
  <c r="E888"/>
  <c r="E887"/>
  <c r="E886"/>
  <c r="E885"/>
  <c r="E884"/>
  <c r="E883"/>
  <c r="E882"/>
  <c r="E881"/>
  <c r="E880"/>
  <c r="E879"/>
  <c r="E878"/>
  <c r="E877"/>
  <c r="E876"/>
  <c r="E875"/>
  <c r="E874"/>
  <c r="E873"/>
  <c r="E872"/>
  <c r="E871"/>
  <c r="E870"/>
  <c r="E869"/>
  <c r="E868"/>
  <c r="E867"/>
  <c r="E866"/>
  <c r="E865"/>
  <c r="E864"/>
  <c r="E863"/>
  <c r="E862"/>
  <c r="E861"/>
  <c r="E860"/>
  <c r="E859"/>
  <c r="E858"/>
  <c r="E857"/>
  <c r="E856"/>
  <c r="E855"/>
  <c r="E854"/>
  <c r="E853"/>
  <c r="E852"/>
  <c r="E851"/>
  <c r="E850"/>
  <c r="E849"/>
  <c r="E848"/>
  <c r="E847"/>
  <c r="E846"/>
  <c r="E845"/>
  <c r="E844"/>
  <c r="E843"/>
  <c r="E842"/>
  <c r="E841"/>
  <c r="E840"/>
  <c r="E839"/>
  <c r="E838"/>
  <c r="E837"/>
  <c r="E836"/>
  <c r="E835"/>
  <c r="E834"/>
  <c r="E833"/>
  <c r="E832"/>
  <c r="E831"/>
  <c r="E830"/>
  <c r="E829"/>
  <c r="E828"/>
  <c r="E827"/>
  <c r="E826"/>
  <c r="E825"/>
  <c r="E824"/>
  <c r="E823"/>
  <c r="E822"/>
  <c r="E821"/>
  <c r="E820"/>
  <c r="E819"/>
  <c r="E818"/>
  <c r="E817"/>
  <c r="E816"/>
  <c r="E815"/>
  <c r="E814"/>
  <c r="E813"/>
  <c r="E812"/>
  <c r="E811"/>
  <c r="E810"/>
  <c r="E809"/>
  <c r="E808"/>
  <c r="E807"/>
  <c r="E806"/>
  <c r="E805"/>
  <c r="E804"/>
  <c r="E803"/>
  <c r="E802"/>
  <c r="E801"/>
  <c r="E800"/>
  <c r="E799"/>
  <c r="E798"/>
  <c r="E797"/>
  <c r="E796"/>
  <c r="E795"/>
  <c r="E794"/>
  <c r="E793"/>
  <c r="E792"/>
  <c r="E791"/>
  <c r="E790"/>
  <c r="E789"/>
  <c r="E788"/>
  <c r="E787"/>
  <c r="E786"/>
  <c r="E785"/>
  <c r="E784"/>
  <c r="E783"/>
  <c r="E782"/>
  <c r="E781"/>
  <c r="E780"/>
  <c r="E779"/>
  <c r="E778"/>
  <c r="E777"/>
  <c r="E776"/>
  <c r="E775"/>
  <c r="E774"/>
  <c r="E773"/>
  <c r="E772"/>
  <c r="E771"/>
  <c r="E770"/>
  <c r="E769"/>
  <c r="E768"/>
  <c r="E767"/>
  <c r="E766"/>
  <c r="E765"/>
  <c r="E764"/>
  <c r="E763"/>
  <c r="E762"/>
  <c r="E761"/>
  <c r="E760"/>
  <c r="E759"/>
  <c r="E758"/>
  <c r="E757"/>
  <c r="E756"/>
  <c r="E755"/>
  <c r="E754"/>
  <c r="E753"/>
  <c r="E752"/>
  <c r="E751"/>
  <c r="E750"/>
  <c r="E749"/>
  <c r="E748"/>
  <c r="E747"/>
  <c r="E746"/>
  <c r="E745"/>
  <c r="E744"/>
  <c r="E743"/>
  <c r="E742"/>
  <c r="E741"/>
  <c r="E740"/>
  <c r="E739"/>
  <c r="E738"/>
  <c r="E737"/>
  <c r="E736"/>
  <c r="E735"/>
  <c r="E734"/>
  <c r="E733"/>
  <c r="E732"/>
  <c r="E731"/>
  <c r="E730"/>
  <c r="E729"/>
  <c r="E728"/>
  <c r="E727"/>
  <c r="E726"/>
  <c r="E725"/>
  <c r="E724"/>
  <c r="E723"/>
  <c r="E722"/>
  <c r="E721"/>
  <c r="E720"/>
  <c r="E719"/>
  <c r="E718"/>
  <c r="E717"/>
  <c r="E716"/>
  <c r="E715"/>
  <c r="E714"/>
  <c r="E713"/>
  <c r="E712"/>
  <c r="E711"/>
  <c r="E710"/>
  <c r="E709"/>
  <c r="E708"/>
  <c r="E707"/>
  <c r="E706"/>
  <c r="E705"/>
  <c r="E704"/>
  <c r="E703"/>
  <c r="E702"/>
  <c r="E701"/>
  <c r="E700"/>
  <c r="E699"/>
  <c r="E698"/>
  <c r="E697"/>
  <c r="E696"/>
  <c r="E695"/>
  <c r="E694"/>
  <c r="E693"/>
  <c r="E692"/>
  <c r="E691"/>
  <c r="E690"/>
  <c r="E689"/>
  <c r="E688"/>
  <c r="E687"/>
  <c r="E686"/>
  <c r="E685"/>
  <c r="E684"/>
  <c r="E683"/>
  <c r="E682"/>
  <c r="E681"/>
  <c r="E680"/>
  <c r="E679"/>
  <c r="E678"/>
  <c r="E677"/>
  <c r="E676"/>
  <c r="E675"/>
  <c r="E674"/>
  <c r="E673"/>
  <c r="E672"/>
  <c r="E671"/>
  <c r="E670"/>
  <c r="E669"/>
  <c r="E668"/>
  <c r="E667"/>
  <c r="E666"/>
  <c r="E665"/>
  <c r="E664"/>
  <c r="E663"/>
  <c r="E662"/>
  <c r="E661"/>
  <c r="E660"/>
  <c r="E659"/>
  <c r="E658"/>
  <c r="E657"/>
  <c r="E656"/>
  <c r="E655"/>
  <c r="E654"/>
  <c r="E653"/>
  <c r="E652"/>
  <c r="E651"/>
  <c r="E650"/>
  <c r="E649"/>
  <c r="E648"/>
  <c r="E647"/>
  <c r="E646"/>
  <c r="E645"/>
  <c r="E644"/>
  <c r="E643"/>
  <c r="E642"/>
  <c r="E641"/>
  <c r="E640"/>
  <c r="E639"/>
  <c r="E638"/>
  <c r="E637"/>
  <c r="E636"/>
  <c r="E635"/>
  <c r="E634"/>
  <c r="E633"/>
  <c r="E632"/>
  <c r="E631"/>
  <c r="E630"/>
  <c r="E629"/>
  <c r="E628"/>
  <c r="E627"/>
  <c r="E626"/>
  <c r="E625"/>
  <c r="E624"/>
  <c r="E623"/>
  <c r="E622"/>
  <c r="E621"/>
  <c r="E620"/>
  <c r="E619"/>
  <c r="E618"/>
  <c r="E617"/>
  <c r="E616"/>
  <c r="E615"/>
  <c r="E614"/>
  <c r="E613"/>
  <c r="E612"/>
  <c r="E611"/>
  <c r="E610"/>
  <c r="E609"/>
  <c r="E608"/>
  <c r="E607"/>
  <c r="E606"/>
  <c r="E605"/>
  <c r="E604"/>
  <c r="E603"/>
  <c r="E602"/>
  <c r="E601"/>
  <c r="E600"/>
  <c r="E599"/>
  <c r="E598"/>
  <c r="E597"/>
  <c r="E596"/>
  <c r="E595"/>
  <c r="E594"/>
  <c r="E593"/>
  <c r="E592"/>
  <c r="E591"/>
  <c r="E590"/>
  <c r="E589"/>
  <c r="E588"/>
  <c r="E587"/>
  <c r="E586"/>
  <c r="E585"/>
  <c r="E584"/>
  <c r="E583"/>
  <c r="E582"/>
  <c r="E581"/>
  <c r="E580"/>
  <c r="E579"/>
  <c r="E578"/>
  <c r="E577"/>
  <c r="E576"/>
  <c r="E575"/>
  <c r="E574"/>
  <c r="E573"/>
  <c r="E572"/>
  <c r="E571"/>
  <c r="E570"/>
  <c r="E569"/>
  <c r="E568"/>
  <c r="E567"/>
  <c r="E566"/>
  <c r="E565"/>
  <c r="E564"/>
  <c r="E563"/>
  <c r="E562"/>
  <c r="E561"/>
  <c r="E560"/>
  <c r="E559"/>
  <c r="E558"/>
  <c r="E557"/>
  <c r="E556"/>
  <c r="E555"/>
  <c r="E554"/>
  <c r="E553"/>
  <c r="E552"/>
  <c r="E551"/>
  <c r="E550"/>
  <c r="E549"/>
  <c r="E548"/>
  <c r="E547"/>
  <c r="E546"/>
  <c r="E545"/>
  <c r="E544"/>
  <c r="E543"/>
  <c r="E542"/>
  <c r="E541"/>
  <c r="E540"/>
  <c r="E539"/>
  <c r="E538"/>
  <c r="E537"/>
  <c r="E536"/>
  <c r="E535"/>
  <c r="E534"/>
  <c r="E533"/>
  <c r="E532"/>
  <c r="E531"/>
  <c r="E530"/>
  <c r="E529"/>
  <c r="E528"/>
  <c r="E527"/>
  <c r="E526"/>
  <c r="E525"/>
  <c r="E524"/>
  <c r="E523"/>
  <c r="E522"/>
  <c r="E521"/>
  <c r="E520"/>
  <c r="E519"/>
  <c r="E518"/>
  <c r="E517"/>
  <c r="E516"/>
  <c r="E515"/>
  <c r="E514"/>
  <c r="E513"/>
  <c r="E512"/>
  <c r="E511"/>
  <c r="E510"/>
  <c r="E509"/>
  <c r="E508"/>
  <c r="E507"/>
  <c r="E506"/>
  <c r="E505"/>
  <c r="E504"/>
  <c r="E503"/>
  <c r="E502"/>
  <c r="E501"/>
  <c r="E500"/>
  <c r="E499"/>
  <c r="E498"/>
  <c r="E497"/>
  <c r="E496"/>
  <c r="E495"/>
  <c r="E494"/>
  <c r="E493"/>
  <c r="E492"/>
  <c r="E491"/>
  <c r="E490"/>
  <c r="E489"/>
  <c r="E488"/>
  <c r="E487"/>
  <c r="E486"/>
  <c r="E485"/>
  <c r="E484"/>
  <c r="E483"/>
  <c r="E482"/>
  <c r="E481"/>
  <c r="E480"/>
  <c r="E479"/>
  <c r="E478"/>
  <c r="E477"/>
  <c r="E476"/>
  <c r="E475"/>
  <c r="E474"/>
  <c r="E473"/>
  <c r="E472"/>
  <c r="E471"/>
  <c r="E470"/>
  <c r="E469"/>
  <c r="E468"/>
  <c r="E467"/>
  <c r="E466"/>
  <c r="E465"/>
  <c r="E464"/>
  <c r="E463"/>
  <c r="E462"/>
  <c r="E461"/>
  <c r="E460"/>
  <c r="E459"/>
  <c r="E458"/>
  <c r="E457"/>
  <c r="E456"/>
  <c r="E455"/>
  <c r="E454"/>
  <c r="E453"/>
  <c r="E452"/>
  <c r="E451"/>
  <c r="E450"/>
  <c r="E449"/>
  <c r="E448"/>
  <c r="E447"/>
  <c r="E446"/>
  <c r="E445"/>
  <c r="E444"/>
  <c r="E443"/>
  <c r="E442"/>
  <c r="E441"/>
  <c r="E440"/>
  <c r="E439"/>
  <c r="E438"/>
  <c r="E437"/>
  <c r="E436"/>
  <c r="E435"/>
  <c r="E434"/>
  <c r="E433"/>
  <c r="E432"/>
  <c r="E431"/>
  <c r="E430"/>
  <c r="E429"/>
  <c r="E428"/>
  <c r="E427"/>
  <c r="E426"/>
  <c r="E425"/>
  <c r="E424"/>
  <c r="E423"/>
  <c r="E422"/>
  <c r="E421"/>
  <c r="E420"/>
  <c r="E419"/>
  <c r="E418"/>
  <c r="E417"/>
  <c r="E416"/>
  <c r="E415"/>
  <c r="E414"/>
  <c r="E413"/>
  <c r="E412"/>
  <c r="E411"/>
  <c r="E410"/>
  <c r="E409"/>
  <c r="E408"/>
  <c r="E407"/>
  <c r="E406"/>
  <c r="E405"/>
  <c r="E404"/>
  <c r="E403"/>
  <c r="E402"/>
  <c r="E401"/>
  <c r="E400"/>
  <c r="E399"/>
  <c r="E398"/>
  <c r="E397"/>
  <c r="E396"/>
  <c r="E395"/>
  <c r="E394"/>
  <c r="E393"/>
  <c r="E392"/>
  <c r="E391"/>
  <c r="E390"/>
  <c r="E389"/>
  <c r="E388"/>
  <c r="E387"/>
  <c r="E386"/>
  <c r="E385"/>
  <c r="E384"/>
  <c r="E383"/>
  <c r="E382"/>
  <c r="E381"/>
  <c r="E380"/>
  <c r="E379"/>
  <c r="E378"/>
  <c r="E377"/>
  <c r="E376"/>
  <c r="E375"/>
  <c r="E374"/>
  <c r="E373"/>
  <c r="E372"/>
  <c r="E371"/>
  <c r="E370"/>
  <c r="E369"/>
  <c r="E368"/>
  <c r="E367"/>
  <c r="E366"/>
  <c r="E365"/>
  <c r="E364"/>
  <c r="E363"/>
  <c r="E362"/>
  <c r="E361"/>
  <c r="E360"/>
  <c r="E359"/>
  <c r="E358"/>
  <c r="E357"/>
  <c r="E356"/>
  <c r="E355"/>
  <c r="E354"/>
  <c r="E353"/>
  <c r="E352"/>
  <c r="E351"/>
  <c r="E350"/>
  <c r="E349"/>
  <c r="E348"/>
  <c r="E347"/>
  <c r="E346"/>
  <c r="E345"/>
  <c r="E344"/>
  <c r="E343"/>
  <c r="E342"/>
  <c r="E341"/>
  <c r="E340"/>
  <c r="E339"/>
  <c r="E338"/>
  <c r="E337"/>
  <c r="E336"/>
  <c r="E335"/>
  <c r="E334"/>
  <c r="E333"/>
  <c r="E332"/>
  <c r="E331"/>
  <c r="E330"/>
  <c r="E329"/>
  <c r="E328"/>
  <c r="E327"/>
  <c r="E326"/>
  <c r="E325"/>
  <c r="E324"/>
  <c r="E323"/>
  <c r="E322"/>
  <c r="E321"/>
  <c r="E320"/>
  <c r="E319"/>
  <c r="E318"/>
  <c r="E317"/>
  <c r="E316"/>
  <c r="E315"/>
  <c r="E314"/>
  <c r="E313"/>
  <c r="E312"/>
  <c r="E311"/>
  <c r="E310"/>
  <c r="E309"/>
  <c r="E308"/>
  <c r="E307"/>
  <c r="E306"/>
  <c r="E305"/>
  <c r="E304"/>
  <c r="E303"/>
  <c r="E302"/>
  <c r="E301"/>
  <c r="E300"/>
  <c r="E299"/>
  <c r="E298"/>
  <c r="E297"/>
  <c r="E296"/>
  <c r="E295"/>
  <c r="E294"/>
  <c r="E293"/>
  <c r="E292"/>
  <c r="E291"/>
  <c r="E290"/>
  <c r="E289"/>
  <c r="E288"/>
  <c r="E287"/>
  <c r="E286"/>
  <c r="E285"/>
  <c r="E284"/>
  <c r="E283"/>
  <c r="E282"/>
  <c r="E281"/>
  <c r="E280"/>
  <c r="E279"/>
  <c r="E278"/>
  <c r="E277"/>
  <c r="E276"/>
  <c r="E275"/>
  <c r="E274"/>
  <c r="E273"/>
  <c r="E272"/>
  <c r="E271"/>
  <c r="E270"/>
  <c r="E269"/>
  <c r="E268"/>
  <c r="E267"/>
  <c r="E266"/>
  <c r="E265"/>
  <c r="E264"/>
  <c r="E263"/>
  <c r="E262"/>
  <c r="E261"/>
  <c r="E260"/>
  <c r="E259"/>
  <c r="E258"/>
  <c r="E257"/>
  <c r="E256"/>
  <c r="E255"/>
  <c r="E254"/>
  <c r="E253"/>
  <c r="E252"/>
  <c r="E251"/>
  <c r="E250"/>
  <c r="E249"/>
  <c r="E248"/>
  <c r="E247"/>
  <c r="E246"/>
  <c r="E245"/>
  <c r="E244"/>
  <c r="E243"/>
  <c r="E242"/>
  <c r="E241"/>
  <c r="E240"/>
  <c r="E239"/>
  <c r="E238"/>
  <c r="E237"/>
  <c r="E236"/>
  <c r="E235"/>
  <c r="E234"/>
  <c r="E233"/>
  <c r="E232"/>
  <c r="E231"/>
  <c r="E230"/>
  <c r="E229"/>
  <c r="E228"/>
  <c r="E227"/>
  <c r="E226"/>
  <c r="E225"/>
  <c r="E224"/>
  <c r="E223"/>
  <c r="E222"/>
  <c r="E221"/>
  <c r="E220"/>
  <c r="E219"/>
  <c r="E218"/>
  <c r="E217"/>
  <c r="E216"/>
  <c r="E215"/>
  <c r="E214"/>
  <c r="E213"/>
  <c r="E212"/>
  <c r="E211"/>
  <c r="E210"/>
  <c r="E209"/>
  <c r="E208"/>
  <c r="E207"/>
  <c r="E206"/>
  <c r="E205"/>
  <c r="E204"/>
  <c r="E203"/>
  <c r="E202"/>
  <c r="E201"/>
  <c r="E200"/>
  <c r="E199"/>
  <c r="E198"/>
  <c r="E197"/>
  <c r="E196"/>
  <c r="E195"/>
  <c r="E194"/>
  <c r="E193"/>
  <c r="E192"/>
  <c r="E191"/>
  <c r="E190"/>
  <c r="E189"/>
  <c r="E188"/>
  <c r="E187"/>
  <c r="E186"/>
  <c r="E185"/>
  <c r="E184"/>
  <c r="E183"/>
  <c r="E182"/>
  <c r="E181"/>
  <c r="E180"/>
  <c r="E179"/>
  <c r="E178"/>
  <c r="E177"/>
  <c r="E176"/>
  <c r="E175"/>
  <c r="E174"/>
  <c r="E173"/>
  <c r="E172"/>
  <c r="E171"/>
  <c r="E170"/>
  <c r="E169"/>
  <c r="E168"/>
  <c r="E167"/>
  <c r="E166"/>
  <c r="E165"/>
  <c r="E164"/>
  <c r="E163"/>
  <c r="E162"/>
  <c r="E161"/>
  <c r="E160"/>
  <c r="E159"/>
  <c r="E158"/>
  <c r="E157"/>
  <c r="E156"/>
  <c r="E155"/>
  <c r="E154"/>
  <c r="E153"/>
  <c r="E152"/>
  <c r="E151"/>
  <c r="E150"/>
  <c r="E149"/>
  <c r="E148"/>
  <c r="E147"/>
  <c r="E146"/>
  <c r="E145"/>
  <c r="E144"/>
  <c r="E143"/>
  <c r="E142"/>
  <c r="E141"/>
  <c r="E140"/>
  <c r="E139"/>
  <c r="E138"/>
  <c r="E137"/>
  <c r="E136"/>
  <c r="E135"/>
  <c r="E134"/>
  <c r="E133"/>
  <c r="E132"/>
  <c r="E131"/>
  <c r="E130"/>
  <c r="E129"/>
  <c r="E128"/>
  <c r="E127"/>
  <c r="E126"/>
  <c r="E125"/>
  <c r="E124"/>
  <c r="E123"/>
  <c r="E122"/>
  <c r="E121"/>
  <c r="E120"/>
  <c r="E119"/>
  <c r="E118"/>
  <c r="E117"/>
  <c r="E116"/>
  <c r="E115"/>
  <c r="E114"/>
  <c r="E113"/>
  <c r="E112"/>
  <c r="E111"/>
  <c r="E110"/>
  <c r="E109"/>
  <c r="E108"/>
  <c r="E107"/>
  <c r="E106"/>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E7"/>
  <c r="E6"/>
  <c r="E5"/>
  <c r="E4"/>
  <c r="D62" i="1" l="1"/>
  <c r="D63" s="1"/>
  <c r="D65" s="1"/>
  <c r="D67" s="1"/>
  <c r="D98"/>
  <c r="D32"/>
  <c r="M367" i="48"/>
  <c r="N367"/>
  <c r="P365" s="1"/>
  <c r="H9" i="120"/>
  <c r="C340" i="48"/>
  <c r="C335"/>
  <c r="N345"/>
  <c r="N344"/>
  <c r="N343"/>
  <c r="N338"/>
  <c r="P336" s="1"/>
  <c r="M355"/>
  <c r="N355" s="1"/>
  <c r="P353" s="1"/>
  <c r="N351"/>
  <c r="P361"/>
  <c r="P357"/>
  <c r="C348"/>
  <c r="P349"/>
  <c r="D101" i="1" l="1"/>
  <c r="D99"/>
  <c r="D33"/>
  <c r="D68"/>
  <c r="N346" i="48"/>
  <c r="P341" s="1"/>
  <c r="S182"/>
  <c r="S253" s="1"/>
  <c r="N252" s="1"/>
  <c r="N85"/>
  <c r="N84"/>
  <c r="N83"/>
  <c r="N82"/>
  <c r="S333"/>
  <c r="N333" s="1"/>
  <c r="S329"/>
  <c r="N328" s="1"/>
  <c r="S324"/>
  <c r="N323" s="1"/>
  <c r="S319"/>
  <c r="N318" s="1"/>
  <c r="S314"/>
  <c r="N313" s="1"/>
  <c r="S309"/>
  <c r="N308" s="1"/>
  <c r="S304"/>
  <c r="N303" s="1"/>
  <c r="S299"/>
  <c r="N298" s="1"/>
  <c r="S294"/>
  <c r="N293" s="1"/>
  <c r="S289"/>
  <c r="N288" s="1"/>
  <c r="S284"/>
  <c r="N283" s="1"/>
  <c r="S279"/>
  <c r="N278" s="1"/>
  <c r="S274"/>
  <c r="N273" s="1"/>
  <c r="S269"/>
  <c r="N268" s="1"/>
  <c r="A24" i="121"/>
  <c r="A23"/>
  <c r="A22"/>
  <c r="A21"/>
  <c r="A20"/>
  <c r="A19"/>
  <c r="A18"/>
  <c r="A17"/>
  <c r="A16"/>
  <c r="A15"/>
  <c r="D104" i="1" l="1"/>
  <c r="D102"/>
  <c r="D70"/>
  <c r="D34"/>
  <c r="S212" i="48"/>
  <c r="N211" s="1"/>
  <c r="S231"/>
  <c r="N230" s="1"/>
  <c r="P228" s="1"/>
  <c r="S196"/>
  <c r="N195" s="1"/>
  <c r="P193" s="1"/>
  <c r="S217"/>
  <c r="N216" s="1"/>
  <c r="P214" s="1"/>
  <c r="S236"/>
  <c r="N235" s="1"/>
  <c r="P233" s="1"/>
  <c r="S243"/>
  <c r="N242" s="1"/>
  <c r="P240" s="1"/>
  <c r="S263"/>
  <c r="N262" s="1"/>
  <c r="P260" s="1"/>
  <c r="S202"/>
  <c r="N200" s="1"/>
  <c r="P198" s="1"/>
  <c r="S222"/>
  <c r="N221" s="1"/>
  <c r="P219" s="1"/>
  <c r="S248"/>
  <c r="N247" s="1"/>
  <c r="P245" s="1"/>
  <c r="S259"/>
  <c r="N257" s="1"/>
  <c r="P255" s="1"/>
  <c r="S206"/>
  <c r="N205" s="1"/>
  <c r="P203" s="1"/>
  <c r="S226"/>
  <c r="N225" s="1"/>
  <c r="P223" s="1"/>
  <c r="P331"/>
  <c r="P326"/>
  <c r="P321"/>
  <c r="P316"/>
  <c r="P311"/>
  <c r="P306"/>
  <c r="P301"/>
  <c r="P296"/>
  <c r="P291"/>
  <c r="C265"/>
  <c r="P286"/>
  <c r="P281"/>
  <c r="P276"/>
  <c r="P271"/>
  <c r="P266"/>
  <c r="P250"/>
  <c r="C239"/>
  <c r="C208"/>
  <c r="P209"/>
  <c r="P161"/>
  <c r="P166"/>
  <c r="P170"/>
  <c r="P174"/>
  <c r="C197"/>
  <c r="C192"/>
  <c r="M190"/>
  <c r="K190"/>
  <c r="I190"/>
  <c r="C183"/>
  <c r="N186"/>
  <c r="P184" s="1"/>
  <c r="C182"/>
  <c r="P371"/>
  <c r="C370"/>
  <c r="D111" i="1" l="1"/>
  <c r="D112" s="1"/>
  <c r="D105"/>
  <c r="D106" s="1"/>
  <c r="D107" s="1"/>
  <c r="D35"/>
  <c r="D71"/>
  <c r="N190" i="48"/>
  <c r="P188" s="1"/>
  <c r="P95"/>
  <c r="P112"/>
  <c r="P118"/>
  <c r="P124"/>
  <c r="P145"/>
  <c r="N154" s="1"/>
  <c r="P152" s="1"/>
  <c r="P157"/>
  <c r="C156"/>
  <c r="C144"/>
  <c r="M142"/>
  <c r="M141"/>
  <c r="N132"/>
  <c r="P130" s="1"/>
  <c r="N136"/>
  <c r="P134" s="1"/>
  <c r="C129"/>
  <c r="P101"/>
  <c r="P105"/>
  <c r="P58"/>
  <c r="P66"/>
  <c r="P80"/>
  <c r="P35"/>
  <c r="C100"/>
  <c r="C88"/>
  <c r="C57"/>
  <c r="C34"/>
  <c r="N52"/>
  <c r="N53"/>
  <c r="N51"/>
  <c r="N45"/>
  <c r="N46"/>
  <c r="N44"/>
  <c r="C24"/>
  <c r="P29"/>
  <c r="P25"/>
  <c r="B23" i="1"/>
  <c r="B24" s="1"/>
  <c r="D36" l="1"/>
  <c r="D108"/>
  <c r="D72"/>
  <c r="K141" i="48"/>
  <c r="N141" s="1"/>
  <c r="K142"/>
  <c r="N142" s="1"/>
  <c r="P49"/>
  <c r="P42"/>
  <c r="B22" i="1"/>
  <c r="A24" i="48"/>
  <c r="A25"/>
  <c r="A22" i="1"/>
  <c r="D109" l="1"/>
  <c r="D38"/>
  <c r="D73"/>
  <c r="P139" i="48"/>
  <c r="A29"/>
  <c r="C23" i="1"/>
  <c r="A23"/>
  <c r="A24"/>
  <c r="B26"/>
  <c r="A26"/>
  <c r="D39" l="1"/>
  <c r="D74"/>
  <c r="B60"/>
  <c r="B63" s="1"/>
  <c r="B65" s="1"/>
  <c r="B77" s="1"/>
  <c r="B78" s="1"/>
  <c r="B80" s="1"/>
  <c r="A60"/>
  <c r="A182" i="48"/>
  <c r="A184"/>
  <c r="A188" s="1"/>
  <c r="B62" i="1"/>
  <c r="C24"/>
  <c r="D41" l="1"/>
  <c r="D75"/>
  <c r="B67"/>
  <c r="B68" s="1"/>
  <c r="B70" s="1"/>
  <c r="B71" s="1"/>
  <c r="B83" s="1"/>
  <c r="A335" i="48"/>
  <c r="A62" i="1"/>
  <c r="C62"/>
  <c r="B79"/>
  <c r="B81" s="1"/>
  <c r="A193" i="48"/>
  <c r="A198" s="1"/>
  <c r="D77" i="1" l="1"/>
  <c r="D42"/>
  <c r="B72"/>
  <c r="B73" s="1"/>
  <c r="B75" s="1"/>
  <c r="A340" i="48"/>
  <c r="C63" i="1"/>
  <c r="A63"/>
  <c r="A203" i="48"/>
  <c r="B85" i="1"/>
  <c r="B87" s="1"/>
  <c r="B89" s="1"/>
  <c r="B91" s="1"/>
  <c r="B93" s="1"/>
  <c r="B95" s="1"/>
  <c r="B84"/>
  <c r="B86" s="1"/>
  <c r="B88" s="1"/>
  <c r="B90" s="1"/>
  <c r="B92" s="1"/>
  <c r="B94" s="1"/>
  <c r="B96" s="1"/>
  <c r="D78" l="1"/>
  <c r="D43"/>
  <c r="B74"/>
  <c r="A348" i="48"/>
  <c r="A104" i="1"/>
  <c r="B105"/>
  <c r="B106" s="1"/>
  <c r="B107" s="1"/>
  <c r="B108" s="1"/>
  <c r="B109" s="1"/>
  <c r="B104"/>
  <c r="A67"/>
  <c r="C67"/>
  <c r="A209" i="48"/>
  <c r="C65" i="1"/>
  <c r="A65"/>
  <c r="D79" l="1"/>
  <c r="D44"/>
  <c r="B112"/>
  <c r="B111"/>
  <c r="A370" i="48"/>
  <c r="A111" i="1"/>
  <c r="A105"/>
  <c r="A349" i="48"/>
  <c r="A353" s="1"/>
  <c r="A357" s="1"/>
  <c r="A361" s="1"/>
  <c r="A365" s="1"/>
  <c r="C105" i="1"/>
  <c r="C68"/>
  <c r="A68"/>
  <c r="A214" i="48"/>
  <c r="D80" i="1" l="1"/>
  <c r="D45"/>
  <c r="A106"/>
  <c r="C106"/>
  <c r="A371" i="48"/>
  <c r="A112" i="1"/>
  <c r="C112"/>
  <c r="A70"/>
  <c r="C70"/>
  <c r="A219" i="48"/>
  <c r="D81" i="1" l="1"/>
  <c r="D47"/>
  <c r="C107"/>
  <c r="A107"/>
  <c r="A71"/>
  <c r="C71"/>
  <c r="A223" i="48"/>
  <c r="D48" i="1" l="1"/>
  <c r="D83"/>
  <c r="A109"/>
  <c r="C109"/>
  <c r="A108"/>
  <c r="C108"/>
  <c r="C72"/>
  <c r="A72"/>
  <c r="A228" i="48"/>
  <c r="A233" s="1"/>
  <c r="P15"/>
  <c r="P89"/>
  <c r="P76"/>
  <c r="P72"/>
  <c r="N21"/>
  <c r="P19" s="1"/>
  <c r="D49" i="1" l="1"/>
  <c r="D84"/>
  <c r="A73"/>
  <c r="C73"/>
  <c r="A240" i="48"/>
  <c r="A245" s="1"/>
  <c r="N13"/>
  <c r="P11" s="1"/>
  <c r="B75" i="122"/>
  <c r="B76"/>
  <c r="B74"/>
  <c r="D70"/>
  <c r="D41"/>
  <c r="D14"/>
  <c r="E41"/>
  <c r="B47"/>
  <c r="B46"/>
  <c r="B45"/>
  <c r="B20"/>
  <c r="B19"/>
  <c r="B18"/>
  <c r="F13"/>
  <c r="E13"/>
  <c r="F12"/>
  <c r="E12"/>
  <c r="F40"/>
  <c r="E40"/>
  <c r="F39"/>
  <c r="E39"/>
  <c r="F69"/>
  <c r="E69"/>
  <c r="F68"/>
  <c r="E68"/>
  <c r="F101"/>
  <c r="F100"/>
  <c r="E101"/>
  <c r="E100"/>
  <c r="A102"/>
  <c r="E102"/>
  <c r="F102"/>
  <c r="H102"/>
  <c r="I102" s="1"/>
  <c r="H101"/>
  <c r="I101" s="1"/>
  <c r="H100"/>
  <c r="I100" s="1"/>
  <c r="H69"/>
  <c r="I69" s="1"/>
  <c r="H68"/>
  <c r="I68" s="1"/>
  <c r="H39"/>
  <c r="H40"/>
  <c r="H13"/>
  <c r="D51" i="1" l="1"/>
  <c r="D85"/>
  <c r="C74"/>
  <c r="A74"/>
  <c r="I99" i="122"/>
  <c r="A250" i="48"/>
  <c r="A255" s="1"/>
  <c r="D86" i="1" l="1"/>
  <c r="D52"/>
  <c r="C75"/>
  <c r="A75"/>
  <c r="A260" i="48"/>
  <c r="D87" i="1" l="1"/>
  <c r="D54"/>
  <c r="C77"/>
  <c r="A77"/>
  <c r="A266" i="48"/>
  <c r="D88" i="1" l="1"/>
  <c r="D55"/>
  <c r="C78"/>
  <c r="A78"/>
  <c r="A271" i="48"/>
  <c r="D56" i="1" l="1"/>
  <c r="D89"/>
  <c r="C79"/>
  <c r="A79"/>
  <c r="A276" i="48"/>
  <c r="D57" i="1" l="1"/>
  <c r="D90"/>
  <c r="C80"/>
  <c r="A80"/>
  <c r="A281" i="48"/>
  <c r="D58" i="1" l="1"/>
  <c r="D91"/>
  <c r="A81"/>
  <c r="C81"/>
  <c r="A286" i="48"/>
  <c r="A291" s="1"/>
  <c r="D92" i="1" l="1"/>
  <c r="A83"/>
  <c r="C83"/>
  <c r="A296" i="48"/>
  <c r="D93" i="1" l="1"/>
  <c r="A84"/>
  <c r="C84"/>
  <c r="A301" i="48"/>
  <c r="A38" i="122"/>
  <c r="A67" s="1"/>
  <c r="A99" s="1"/>
  <c r="D94" i="1" l="1"/>
  <c r="A85"/>
  <c r="C85"/>
  <c r="A306" i="48"/>
  <c r="A311" s="1"/>
  <c r="D99" i="122"/>
  <c r="A100"/>
  <c r="A101" s="1"/>
  <c r="H73"/>
  <c r="G73"/>
  <c r="F73"/>
  <c r="F44"/>
  <c r="D67"/>
  <c r="A74" s="1"/>
  <c r="I74"/>
  <c r="H70" s="1"/>
  <c r="D38"/>
  <c r="H44"/>
  <c r="G44"/>
  <c r="I45"/>
  <c r="H41" s="1"/>
  <c r="D95" i="1" l="1"/>
  <c r="C86"/>
  <c r="A86"/>
  <c r="A316" i="48"/>
  <c r="A45" i="122"/>
  <c r="G17"/>
  <c r="H17"/>
  <c r="F17"/>
  <c r="I18"/>
  <c r="H14" s="1"/>
  <c r="D11"/>
  <c r="D96" i="1" l="1"/>
  <c r="A87"/>
  <c r="C87"/>
  <c r="A321" i="48"/>
  <c r="A18" i="122"/>
  <c r="A2"/>
  <c r="A3"/>
  <c r="A4"/>
  <c r="A5"/>
  <c r="A1"/>
  <c r="I13"/>
  <c r="H12"/>
  <c r="I12" s="1"/>
  <c r="I70"/>
  <c r="A68"/>
  <c r="A69" s="1"/>
  <c r="A70" s="1"/>
  <c r="E70"/>
  <c r="I41"/>
  <c r="I40"/>
  <c r="I39"/>
  <c r="A39"/>
  <c r="A40" s="1"/>
  <c r="A41" s="1"/>
  <c r="I14"/>
  <c r="A12"/>
  <c r="A13" s="1"/>
  <c r="A14" s="1"/>
  <c r="E14"/>
  <c r="C88" i="1" l="1"/>
  <c r="A88"/>
  <c r="A326" i="48"/>
  <c r="A331" s="1"/>
  <c r="I38" i="122"/>
  <c r="I67"/>
  <c r="I11"/>
  <c r="A89" i="1" l="1"/>
  <c r="C89"/>
  <c r="A90" l="1"/>
  <c r="C90"/>
  <c r="A91" l="1"/>
  <c r="C91"/>
  <c r="A92" l="1"/>
  <c r="C92"/>
  <c r="C33" i="48"/>
  <c r="A114" i="1"/>
  <c r="A116"/>
  <c r="C93" l="1"/>
  <c r="A93"/>
  <c r="A336" i="48"/>
  <c r="B99" i="1"/>
  <c r="A98"/>
  <c r="B98"/>
  <c r="C10" i="48"/>
  <c r="A99" i="1" l="1"/>
  <c r="C99"/>
  <c r="B102"/>
  <c r="A341" i="48"/>
  <c r="A94" i="1"/>
  <c r="C94"/>
  <c r="A102" l="1"/>
  <c r="C102"/>
  <c r="C95"/>
  <c r="A95"/>
  <c r="C96" l="1"/>
  <c r="A96"/>
  <c r="B28" l="1"/>
  <c r="B18"/>
  <c r="B19" s="1"/>
  <c r="B20" s="1"/>
  <c r="A10" i="48"/>
  <c r="A17" i="1"/>
  <c r="B17"/>
  <c r="I18" l="1"/>
  <c r="I20"/>
  <c r="A35" i="48"/>
  <c r="A42" s="1"/>
  <c r="A28" i="1"/>
  <c r="C28"/>
  <c r="A11" i="48"/>
  <c r="A15" s="1"/>
  <c r="A19" s="1"/>
  <c r="C18" i="1"/>
  <c r="A18"/>
  <c r="I19" l="1"/>
  <c r="I23"/>
  <c r="I24"/>
  <c r="C19"/>
  <c r="A19"/>
  <c r="E23" i="121" l="1"/>
  <c r="E21"/>
  <c r="E22"/>
  <c r="E24"/>
  <c r="E17"/>
  <c r="E15"/>
  <c r="E16"/>
  <c r="E20"/>
  <c r="E18"/>
  <c r="E19"/>
  <c r="C25" i="48"/>
  <c r="O25"/>
  <c r="A20" i="1"/>
  <c r="O29" i="48"/>
  <c r="B29"/>
  <c r="B25"/>
  <c r="C20" i="1"/>
  <c r="C29" i="48"/>
  <c r="B29" i="1"/>
  <c r="A33" i="48"/>
  <c r="I28" i="1" l="1"/>
  <c r="I29"/>
  <c r="B30"/>
  <c r="B32" l="1"/>
  <c r="B33" s="1"/>
  <c r="B34" s="1"/>
  <c r="B35" s="1"/>
  <c r="B36" s="1"/>
  <c r="B38" l="1"/>
  <c r="B39" s="1"/>
  <c r="A29"/>
  <c r="C29"/>
  <c r="B42" l="1"/>
  <c r="B43" s="1"/>
  <c r="B44" s="1"/>
  <c r="B45" s="1"/>
  <c r="B47" s="1"/>
  <c r="B48" s="1"/>
  <c r="B49" s="1"/>
  <c r="B51" s="1"/>
  <c r="B41"/>
  <c r="A30"/>
  <c r="C30"/>
  <c r="B54" l="1"/>
  <c r="B55" s="1"/>
  <c r="B52"/>
  <c r="B56" l="1"/>
  <c r="B58" s="1"/>
  <c r="C32"/>
  <c r="A32"/>
  <c r="B57" l="1"/>
  <c r="A33"/>
  <c r="C33"/>
  <c r="C11" i="48"/>
  <c r="C34" i="1" l="1"/>
  <c r="A34"/>
  <c r="B11" i="48"/>
  <c r="O11"/>
  <c r="A35" i="1" l="1"/>
  <c r="C35"/>
  <c r="A49" i="48"/>
  <c r="I30" i="1" l="1"/>
  <c r="A39"/>
  <c r="A41"/>
  <c r="C39"/>
  <c r="A36"/>
  <c r="C36"/>
  <c r="C42" i="48"/>
  <c r="B42"/>
  <c r="O42"/>
  <c r="A58"/>
  <c r="B336" i="121"/>
  <c r="B335"/>
  <c r="B334"/>
  <c r="E270" i="122" l="1"/>
  <c r="E269"/>
  <c r="E271"/>
  <c r="C41" i="1"/>
  <c r="B49" i="48"/>
  <c r="C49"/>
  <c r="O49"/>
  <c r="A66"/>
  <c r="I33" i="1" s="1"/>
  <c r="B2" i="121"/>
  <c r="A5"/>
  <c r="B10" i="113"/>
  <c r="E115" i="1" s="1"/>
  <c r="C4" i="48"/>
  <c r="C3"/>
  <c r="C2"/>
  <c r="A25" i="121"/>
  <c r="A26"/>
  <c r="A27"/>
  <c r="A28"/>
  <c r="A29"/>
  <c r="A30"/>
  <c r="A31"/>
  <c r="A32"/>
  <c r="A33"/>
  <c r="A34"/>
  <c r="A35"/>
  <c r="A36"/>
  <c r="A37"/>
  <c r="A38"/>
  <c r="A39"/>
  <c r="A40"/>
  <c r="A41"/>
  <c r="A42"/>
  <c r="A43"/>
  <c r="A44"/>
  <c r="A45"/>
  <c r="A46"/>
  <c r="A47"/>
  <c r="A48"/>
  <c r="A49"/>
  <c r="A50"/>
  <c r="A51"/>
  <c r="A52"/>
  <c r="A53"/>
  <c r="B53"/>
  <c r="C53"/>
  <c r="A54"/>
  <c r="A55"/>
  <c r="A56"/>
  <c r="B56"/>
  <c r="C56"/>
  <c r="A57"/>
  <c r="A58"/>
  <c r="A59"/>
  <c r="A60"/>
  <c r="A61"/>
  <c r="A62"/>
  <c r="A63"/>
  <c r="A64"/>
  <c r="A65"/>
  <c r="A66"/>
  <c r="A67"/>
  <c r="A68"/>
  <c r="A69"/>
  <c r="A70"/>
  <c r="A71"/>
  <c r="A72"/>
  <c r="A73"/>
  <c r="A74"/>
  <c r="A75"/>
  <c r="A76"/>
  <c r="A77"/>
  <c r="A78"/>
  <c r="A79"/>
  <c r="A80"/>
  <c r="A81"/>
  <c r="A82"/>
  <c r="A83"/>
  <c r="A84"/>
  <c r="A85"/>
  <c r="A86"/>
  <c r="A87"/>
  <c r="A88"/>
  <c r="A89"/>
  <c r="A90"/>
  <c r="B90"/>
  <c r="C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D192"/>
  <c r="A193"/>
  <c r="A194"/>
  <c r="A195"/>
  <c r="A196"/>
  <c r="A197"/>
  <c r="A198"/>
  <c r="A199"/>
  <c r="A200"/>
  <c r="A201"/>
  <c r="A202"/>
  <c r="A203"/>
  <c r="A204"/>
  <c r="A205"/>
  <c r="D205"/>
  <c r="A206"/>
  <c r="A207"/>
  <c r="A208"/>
  <c r="D208"/>
  <c r="A209"/>
  <c r="A210"/>
  <c r="A211"/>
  <c r="A212"/>
  <c r="D212"/>
  <c r="A213"/>
  <c r="A214"/>
  <c r="D214"/>
  <c r="A215"/>
  <c r="D215"/>
  <c r="A216"/>
  <c r="A217"/>
  <c r="A218"/>
  <c r="D218"/>
  <c r="A219"/>
  <c r="D219"/>
  <c r="A220"/>
  <c r="A221"/>
  <c r="A222"/>
  <c r="A223"/>
  <c r="A224"/>
  <c r="D224"/>
  <c r="A225"/>
  <c r="D225"/>
  <c r="A226"/>
  <c r="A227"/>
  <c r="D227"/>
  <c r="A228"/>
  <c r="A229"/>
  <c r="A230"/>
  <c r="D230"/>
  <c r="A231"/>
  <c r="A232"/>
  <c r="A233"/>
  <c r="D233"/>
  <c r="A234"/>
  <c r="D234"/>
  <c r="A235"/>
  <c r="D235"/>
  <c r="A236"/>
  <c r="D236"/>
  <c r="A237"/>
  <c r="A238"/>
  <c r="A239"/>
  <c r="A240"/>
  <c r="D240"/>
  <c r="A241"/>
  <c r="A242"/>
  <c r="D242"/>
  <c r="A243"/>
  <c r="D243"/>
  <c r="A244"/>
  <c r="D244"/>
  <c r="A245"/>
  <c r="D245"/>
  <c r="A246"/>
  <c r="D246"/>
  <c r="A247"/>
  <c r="D247"/>
  <c r="A248"/>
  <c r="D248"/>
  <c r="A249"/>
  <c r="D249"/>
  <c r="A250"/>
  <c r="A251"/>
  <c r="A252"/>
  <c r="A253"/>
  <c r="A254"/>
  <c r="D254"/>
  <c r="A255"/>
  <c r="D255"/>
  <c r="A256"/>
  <c r="A257"/>
  <c r="D257"/>
  <c r="A258"/>
  <c r="D258"/>
  <c r="A259"/>
  <c r="A260"/>
  <c r="D260"/>
  <c r="A261"/>
  <c r="A262"/>
  <c r="A263"/>
  <c r="D263"/>
  <c r="A264"/>
  <c r="A265"/>
  <c r="D265"/>
  <c r="A266"/>
  <c r="D266"/>
  <c r="A267"/>
  <c r="D267"/>
  <c r="A268"/>
  <c r="D268"/>
  <c r="A269"/>
  <c r="A270"/>
  <c r="D270"/>
  <c r="A271"/>
  <c r="A272"/>
  <c r="D272"/>
  <c r="A273"/>
  <c r="A274"/>
  <c r="A275"/>
  <c r="D275"/>
  <c r="A276"/>
  <c r="A277"/>
  <c r="A278"/>
  <c r="D278"/>
  <c r="A279"/>
  <c r="D279"/>
  <c r="A280"/>
  <c r="A281"/>
  <c r="D281"/>
  <c r="A282"/>
  <c r="A283"/>
  <c r="D283"/>
  <c r="A284"/>
  <c r="A285"/>
  <c r="D285"/>
  <c r="A286"/>
  <c r="A287"/>
  <c r="D287"/>
  <c r="A288"/>
  <c r="D288"/>
  <c r="A289"/>
  <c r="D289"/>
  <c r="A290"/>
  <c r="A291"/>
  <c r="D291"/>
  <c r="A292"/>
  <c r="A293"/>
  <c r="D293"/>
  <c r="A294"/>
  <c r="D294"/>
  <c r="A295"/>
  <c r="D295"/>
  <c r="A296"/>
  <c r="D296"/>
  <c r="A297"/>
  <c r="D297"/>
  <c r="A298"/>
  <c r="D298"/>
  <c r="A299"/>
  <c r="A300"/>
  <c r="D300"/>
  <c r="A301"/>
  <c r="D301"/>
  <c r="A302"/>
  <c r="D302"/>
  <c r="A303"/>
  <c r="D303"/>
  <c r="A304"/>
  <c r="D304"/>
  <c r="A305"/>
  <c r="D305"/>
  <c r="A306"/>
  <c r="D306"/>
  <c r="A307"/>
  <c r="A308"/>
  <c r="D308"/>
  <c r="A309"/>
  <c r="D309"/>
  <c r="A310"/>
  <c r="A311"/>
  <c r="A312"/>
  <c r="D312"/>
  <c r="A313"/>
  <c r="D313"/>
  <c r="A314"/>
  <c r="D314"/>
  <c r="A315"/>
  <c r="A316"/>
  <c r="A317"/>
  <c r="D317"/>
  <c r="A318"/>
  <c r="D318"/>
  <c r="A319"/>
  <c r="D319"/>
  <c r="A320"/>
  <c r="A321"/>
  <c r="D321"/>
  <c r="A322"/>
  <c r="A323"/>
  <c r="D323"/>
  <c r="A324"/>
  <c r="A325"/>
  <c r="D325"/>
  <c r="A326"/>
  <c r="D326"/>
  <c r="A327"/>
  <c r="A328"/>
  <c r="A14"/>
  <c r="B4"/>
  <c r="B3"/>
  <c r="A38" i="1" l="1"/>
  <c r="C38"/>
  <c r="B2" i="122"/>
  <c r="A72" i="48"/>
  <c r="B5" i="121"/>
  <c r="A76" i="48" l="1"/>
  <c r="P3" i="113"/>
  <c r="A42" i="1" l="1"/>
  <c r="C42"/>
  <c r="A80" i="48"/>
  <c r="B5" i="113"/>
  <c r="B6"/>
  <c r="E6" i="1" s="1"/>
  <c r="A89" i="48" l="1"/>
  <c r="A95" s="1"/>
  <c r="A43" i="1"/>
  <c r="C43"/>
  <c r="B3" i="122"/>
  <c r="B4"/>
  <c r="B5"/>
  <c r="A101" i="48" l="1"/>
  <c r="A105" s="1"/>
  <c r="A112" s="1"/>
  <c r="B95"/>
  <c r="O95"/>
  <c r="C95"/>
  <c r="C44" i="1"/>
  <c r="A44"/>
  <c r="O4" i="113"/>
  <c r="N4"/>
  <c r="O101" i="48" l="1"/>
  <c r="B101"/>
  <c r="C101"/>
  <c r="C45" i="1"/>
  <c r="A45"/>
  <c r="A118" i="48"/>
  <c r="P4" i="113"/>
  <c r="B7" s="1"/>
  <c r="E7" i="1" s="1"/>
  <c r="A124" i="48" l="1"/>
  <c r="A130" l="1"/>
  <c r="A134" s="1"/>
  <c r="A139" s="1"/>
  <c r="A145" s="1"/>
  <c r="A152" s="1"/>
  <c r="C124"/>
  <c r="B124"/>
  <c r="O124"/>
  <c r="C47" i="1"/>
  <c r="A47"/>
  <c r="F269" i="121"/>
  <c r="F328"/>
  <c r="F282"/>
  <c r="F209"/>
  <c r="F262"/>
  <c r="F277"/>
  <c r="F210"/>
  <c r="F216"/>
  <c r="F221"/>
  <c r="F222"/>
  <c r="F229"/>
  <c r="F174"/>
  <c r="F232"/>
  <c r="F259"/>
  <c r="F274"/>
  <c r="F290"/>
  <c r="F292"/>
  <c r="F284"/>
  <c r="F286"/>
  <c r="F237"/>
  <c r="F261"/>
  <c r="F213"/>
  <c r="F324"/>
  <c r="F231"/>
  <c r="F211"/>
  <c r="F159"/>
  <c r="F180"/>
  <c r="F238"/>
  <c r="F98"/>
  <c r="F158"/>
  <c r="F95"/>
  <c r="F220"/>
  <c r="F93"/>
  <c r="F83"/>
  <c r="F41"/>
  <c r="F146"/>
  <c r="F96"/>
  <c r="F241"/>
  <c r="F171"/>
  <c r="F152"/>
  <c r="F264"/>
  <c r="F33"/>
  <c r="F228"/>
  <c r="F162"/>
  <c r="F181"/>
  <c r="F75"/>
  <c r="F176"/>
  <c r="F322"/>
  <c r="F320"/>
  <c r="F62"/>
  <c r="F71"/>
  <c r="F161"/>
  <c r="F118"/>
  <c r="F271"/>
  <c r="F84"/>
  <c r="F110"/>
  <c r="F177"/>
  <c r="F239"/>
  <c r="F48"/>
  <c r="F151"/>
  <c r="F66"/>
  <c r="F156"/>
  <c r="F50"/>
  <c r="F148"/>
  <c r="F138"/>
  <c r="F172"/>
  <c r="F54"/>
  <c r="F226"/>
  <c r="F100"/>
  <c r="F143"/>
  <c r="F123"/>
  <c r="F104"/>
  <c r="F97"/>
  <c r="F44"/>
  <c r="F55"/>
  <c r="F107"/>
  <c r="F88"/>
  <c r="F116"/>
  <c r="F105"/>
  <c r="F91"/>
  <c r="F280"/>
  <c r="F217"/>
  <c r="F154"/>
  <c r="F92"/>
  <c r="F60"/>
  <c r="H10" i="120" l="1"/>
  <c r="H23"/>
  <c r="H24"/>
  <c r="H22"/>
  <c r="H18"/>
  <c r="H37"/>
  <c r="H49"/>
  <c r="H38"/>
  <c r="H3"/>
  <c r="H64"/>
  <c r="H14"/>
  <c r="H46"/>
  <c r="H28"/>
  <c r="A157" i="48"/>
  <c r="A161" s="1"/>
  <c r="A166" s="1"/>
  <c r="C134"/>
  <c r="B134"/>
  <c r="O134"/>
  <c r="C130"/>
  <c r="O130"/>
  <c r="B130"/>
  <c r="C48" i="1"/>
  <c r="A48"/>
  <c r="H63" i="120"/>
  <c r="H42"/>
  <c r="H51"/>
  <c r="H39"/>
  <c r="H41"/>
  <c r="H56"/>
  <c r="H25"/>
  <c r="H4"/>
  <c r="H52"/>
  <c r="H57"/>
  <c r="H55"/>
  <c r="H50"/>
  <c r="H45"/>
  <c r="H8"/>
  <c r="H19"/>
  <c r="H53"/>
  <c r="H13"/>
  <c r="H30"/>
  <c r="H34"/>
  <c r="H60"/>
  <c r="H6"/>
  <c r="H31"/>
  <c r="H16"/>
  <c r="H54"/>
  <c r="H12"/>
  <c r="H59"/>
  <c r="H62"/>
  <c r="H58"/>
  <c r="H26"/>
  <c r="H48"/>
  <c r="H33"/>
  <c r="H15"/>
  <c r="H32"/>
  <c r="H20"/>
  <c r="H11"/>
  <c r="H65"/>
  <c r="H7"/>
  <c r="H17"/>
  <c r="H35"/>
  <c r="H5"/>
  <c r="H40"/>
  <c r="H27"/>
  <c r="H44"/>
  <c r="H61"/>
  <c r="H36"/>
  <c r="H47"/>
  <c r="H21"/>
  <c r="H29"/>
  <c r="H43"/>
  <c r="G244" i="121"/>
  <c r="F193"/>
  <c r="F200"/>
  <c r="F186"/>
  <c r="F252"/>
  <c r="F204"/>
  <c r="F196"/>
  <c r="F198"/>
  <c r="F251"/>
  <c r="G258"/>
  <c r="F258"/>
  <c r="G233"/>
  <c r="F233"/>
  <c r="G291"/>
  <c r="F291"/>
  <c r="F81"/>
  <c r="F149"/>
  <c r="F316"/>
  <c r="F25"/>
  <c r="F188"/>
  <c r="F40"/>
  <c r="F89"/>
  <c r="F103"/>
  <c r="G260"/>
  <c r="F260"/>
  <c r="G272"/>
  <c r="F272"/>
  <c r="G224"/>
  <c r="F224"/>
  <c r="G326"/>
  <c r="F326"/>
  <c r="G265"/>
  <c r="F265"/>
  <c r="F59"/>
  <c r="F187"/>
  <c r="F28"/>
  <c r="F90"/>
  <c r="F207"/>
  <c r="F79"/>
  <c r="G247"/>
  <c r="F247"/>
  <c r="F139"/>
  <c r="F199"/>
  <c r="F114"/>
  <c r="F276"/>
  <c r="F72"/>
  <c r="F168"/>
  <c r="F142"/>
  <c r="G212"/>
  <c r="F212"/>
  <c r="G278"/>
  <c r="F278"/>
  <c r="G257"/>
  <c r="F257"/>
  <c r="G300"/>
  <c r="F300"/>
  <c r="F124"/>
  <c r="F87"/>
  <c r="F192"/>
  <c r="G246"/>
  <c r="F246"/>
  <c r="F249"/>
  <c r="F69"/>
  <c r="G245"/>
  <c r="F245"/>
  <c r="G279"/>
  <c r="F279"/>
  <c r="G235"/>
  <c r="F235"/>
  <c r="F179"/>
  <c r="G254"/>
  <c r="F254"/>
  <c r="G255"/>
  <c r="F255"/>
  <c r="G314"/>
  <c r="F314"/>
  <c r="G281"/>
  <c r="F281"/>
  <c r="G242"/>
  <c r="F242"/>
  <c r="G219"/>
  <c r="F219"/>
  <c r="G318"/>
  <c r="F318"/>
  <c r="G266"/>
  <c r="F266"/>
  <c r="G218"/>
  <c r="F218"/>
  <c r="F166"/>
  <c r="F102"/>
  <c r="F195"/>
  <c r="G325"/>
  <c r="F325"/>
  <c r="G285"/>
  <c r="F285"/>
  <c r="F39"/>
  <c r="F160"/>
  <c r="G214"/>
  <c r="F214"/>
  <c r="F167"/>
  <c r="F191"/>
  <c r="F184"/>
  <c r="F43"/>
  <c r="F65"/>
  <c r="F182"/>
  <c r="F137"/>
  <c r="F311"/>
  <c r="F165"/>
  <c r="F61"/>
  <c r="F132"/>
  <c r="F70"/>
  <c r="F223"/>
  <c r="G267"/>
  <c r="F267"/>
  <c r="F117"/>
  <c r="F36"/>
  <c r="F206"/>
  <c r="F122"/>
  <c r="G230"/>
  <c r="F230"/>
  <c r="G287"/>
  <c r="F287"/>
  <c r="F80"/>
  <c r="F147"/>
  <c r="F202"/>
  <c r="G227"/>
  <c r="F227"/>
  <c r="G298"/>
  <c r="F298"/>
  <c r="G309"/>
  <c r="F309"/>
  <c r="G208"/>
  <c r="F208"/>
  <c r="G275"/>
  <c r="F275"/>
  <c r="F178"/>
  <c r="F145"/>
  <c r="F136"/>
  <c r="G308"/>
  <c r="F308"/>
  <c r="G305"/>
  <c r="F305"/>
  <c r="G296"/>
  <c r="F296"/>
  <c r="G303"/>
  <c r="F303"/>
  <c r="G302"/>
  <c r="F302"/>
  <c r="F173"/>
  <c r="F73"/>
  <c r="F310"/>
  <c r="G263"/>
  <c r="F263"/>
  <c r="G293"/>
  <c r="F293"/>
  <c r="G243"/>
  <c r="F243"/>
  <c r="F111"/>
  <c r="F125"/>
  <c r="F256"/>
  <c r="G323"/>
  <c r="F323"/>
  <c r="F134"/>
  <c r="F299"/>
  <c r="F315"/>
  <c r="F163"/>
  <c r="F164"/>
  <c r="F273"/>
  <c r="F121"/>
  <c r="F131"/>
  <c r="F307"/>
  <c r="F74"/>
  <c r="F194"/>
  <c r="F127"/>
  <c r="F327"/>
  <c r="F56"/>
  <c r="F253"/>
  <c r="G240"/>
  <c r="F240"/>
  <c r="F32"/>
  <c r="G297"/>
  <c r="F297"/>
  <c r="G317"/>
  <c r="F317"/>
  <c r="G319"/>
  <c r="F319"/>
  <c r="F150"/>
  <c r="F153"/>
  <c r="G306"/>
  <c r="F306"/>
  <c r="G283"/>
  <c r="F283"/>
  <c r="G304"/>
  <c r="F304"/>
  <c r="F169"/>
  <c r="F250"/>
  <c r="G312"/>
  <c r="F312"/>
  <c r="G288"/>
  <c r="F288"/>
  <c r="G321"/>
  <c r="F321"/>
  <c r="G270"/>
  <c r="F270"/>
  <c r="G313"/>
  <c r="F313"/>
  <c r="G236"/>
  <c r="F236"/>
  <c r="F190"/>
  <c r="F52"/>
  <c r="F78"/>
  <c r="F77"/>
  <c r="F34"/>
  <c r="F47"/>
  <c r="F37"/>
  <c r="F128"/>
  <c r="F113"/>
  <c r="F106"/>
  <c r="F64"/>
  <c r="F67"/>
  <c r="F140"/>
  <c r="F157"/>
  <c r="F129"/>
  <c r="F45"/>
  <c r="F126"/>
  <c r="F144"/>
  <c r="F175"/>
  <c r="F155"/>
  <c r="F115"/>
  <c r="F86"/>
  <c r="F58"/>
  <c r="F94"/>
  <c r="F135"/>
  <c r="F76"/>
  <c r="F51"/>
  <c r="F26"/>
  <c r="F68"/>
  <c r="F101"/>
  <c r="F85"/>
  <c r="F82"/>
  <c r="F141"/>
  <c r="F170"/>
  <c r="F109"/>
  <c r="F133"/>
  <c r="F99"/>
  <c r="F30"/>
  <c r="F57"/>
  <c r="F119"/>
  <c r="F38"/>
  <c r="F120"/>
  <c r="F63"/>
  <c r="F49"/>
  <c r="F27"/>
  <c r="F29"/>
  <c r="F130"/>
  <c r="F53"/>
  <c r="F112"/>
  <c r="F108"/>
  <c r="F35"/>
  <c r="F46"/>
  <c r="F42"/>
  <c r="F31"/>
  <c r="F21" l="1"/>
  <c r="F18"/>
  <c r="F22"/>
  <c r="F24"/>
  <c r="F20"/>
  <c r="F19"/>
  <c r="F23"/>
  <c r="F16"/>
  <c r="F15"/>
  <c r="F17"/>
  <c r="B152" i="48"/>
  <c r="O152"/>
  <c r="C157"/>
  <c r="A52" i="1"/>
  <c r="C52"/>
  <c r="C152" i="48"/>
  <c r="O145"/>
  <c r="C139"/>
  <c r="C145"/>
  <c r="B139"/>
  <c r="O139"/>
  <c r="B145"/>
  <c r="B157"/>
  <c r="C54" i="1"/>
  <c r="C49"/>
  <c r="A49"/>
  <c r="F14" i="121"/>
  <c r="F244"/>
  <c r="F203"/>
  <c r="F185"/>
  <c r="F189"/>
  <c r="G249"/>
  <c r="G192"/>
  <c r="F197"/>
  <c r="F201"/>
  <c r="G215"/>
  <c r="F215"/>
  <c r="G301"/>
  <c r="F301"/>
  <c r="G294"/>
  <c r="F294"/>
  <c r="G205"/>
  <c r="F205"/>
  <c r="G225"/>
  <c r="F225"/>
  <c r="G268"/>
  <c r="F268"/>
  <c r="G234"/>
  <c r="F234"/>
  <c r="G248"/>
  <c r="F248"/>
  <c r="G295"/>
  <c r="F295"/>
  <c r="F183"/>
  <c r="G289"/>
  <c r="F289"/>
  <c r="O161" i="48" l="1"/>
  <c r="A54" i="1"/>
  <c r="O157" i="48"/>
  <c r="C161"/>
  <c r="B161"/>
  <c r="C55" i="1"/>
  <c r="A55"/>
  <c r="A56" l="1"/>
  <c r="C56"/>
  <c r="A170" i="48"/>
  <c r="A174" s="1"/>
  <c r="A51" i="1"/>
  <c r="C51"/>
  <c r="I109" l="1"/>
  <c r="I67"/>
  <c r="I32"/>
  <c r="I88"/>
  <c r="I83"/>
  <c r="I38"/>
  <c r="I105"/>
  <c r="I43"/>
  <c r="I78"/>
  <c r="I107"/>
  <c r="G23" i="120" s="1"/>
  <c r="I23" s="1"/>
  <c r="I92" i="1"/>
  <c r="I87"/>
  <c r="I112"/>
  <c r="I63"/>
  <c r="I84"/>
  <c r="I96"/>
  <c r="I102"/>
  <c r="I62"/>
  <c r="I99"/>
  <c r="I74"/>
  <c r="I34"/>
  <c r="I48"/>
  <c r="I58"/>
  <c r="I44"/>
  <c r="I71"/>
  <c r="I90"/>
  <c r="I85"/>
  <c r="I47"/>
  <c r="I72"/>
  <c r="I57"/>
  <c r="I65"/>
  <c r="I106"/>
  <c r="I36"/>
  <c r="I68"/>
  <c r="I49"/>
  <c r="I73"/>
  <c r="I75"/>
  <c r="I35"/>
  <c r="I94"/>
  <c r="I41"/>
  <c r="I81"/>
  <c r="I77"/>
  <c r="I51"/>
  <c r="I79"/>
  <c r="I80"/>
  <c r="I91"/>
  <c r="I56"/>
  <c r="I54"/>
  <c r="I52"/>
  <c r="I108"/>
  <c r="I55"/>
  <c r="I89"/>
  <c r="I39"/>
  <c r="I86"/>
  <c r="I93"/>
  <c r="I95"/>
  <c r="I45"/>
  <c r="I70"/>
  <c r="I42"/>
  <c r="G9" i="120"/>
  <c r="I9" s="1"/>
  <c r="G22"/>
  <c r="I22" s="1"/>
  <c r="G38"/>
  <c r="I38" s="1"/>
  <c r="G14"/>
  <c r="I14" s="1"/>
  <c r="G37" l="1"/>
  <c r="I37" s="1"/>
  <c r="G24"/>
  <c r="I24" s="1"/>
  <c r="G28"/>
  <c r="I28" s="1"/>
  <c r="G18"/>
  <c r="I18" s="1"/>
  <c r="G3"/>
  <c r="I3" s="1"/>
  <c r="G63"/>
  <c r="I63" s="1"/>
  <c r="G49"/>
  <c r="I49" s="1"/>
  <c r="G10"/>
  <c r="I10" s="1"/>
  <c r="D54" i="121"/>
  <c r="C166" i="48" l="1"/>
  <c r="A57" i="1"/>
  <c r="C57"/>
  <c r="C170" i="48"/>
  <c r="G54" i="121"/>
  <c r="B341" i="48" l="1"/>
  <c r="O365"/>
  <c r="C365"/>
  <c r="C341"/>
  <c r="O341"/>
  <c r="B365"/>
  <c r="B336"/>
  <c r="C336"/>
  <c r="O336"/>
  <c r="O170"/>
  <c r="O357"/>
  <c r="B357"/>
  <c r="B361"/>
  <c r="C361"/>
  <c r="O361"/>
  <c r="C357"/>
  <c r="B170"/>
  <c r="O166"/>
  <c r="B166"/>
  <c r="B353"/>
  <c r="C353"/>
  <c r="O353"/>
  <c r="O349"/>
  <c r="C349"/>
  <c r="B349"/>
  <c r="O174"/>
  <c r="B233"/>
  <c r="C233"/>
  <c r="O233"/>
  <c r="A58" i="1"/>
  <c r="B321" i="48"/>
  <c r="C188"/>
  <c r="O260"/>
  <c r="C301"/>
  <c r="B311"/>
  <c r="C198"/>
  <c r="B228"/>
  <c r="B214"/>
  <c r="B276"/>
  <c r="O281"/>
  <c r="B316"/>
  <c r="C203"/>
  <c r="O301"/>
  <c r="O193"/>
  <c r="O228"/>
  <c r="C240"/>
  <c r="O214"/>
  <c r="C286"/>
  <c r="O219"/>
  <c r="C250"/>
  <c r="B286"/>
  <c r="C245"/>
  <c r="C255"/>
  <c r="C281"/>
  <c r="O316"/>
  <c r="B223"/>
  <c r="B266"/>
  <c r="C209"/>
  <c r="O188"/>
  <c r="O250"/>
  <c r="B245"/>
  <c r="B255"/>
  <c r="C193"/>
  <c r="O245"/>
  <c r="O296"/>
  <c r="O209"/>
  <c r="C214"/>
  <c r="O255"/>
  <c r="C306"/>
  <c r="B209"/>
  <c r="O321"/>
  <c r="B219"/>
  <c r="C223"/>
  <c r="B281"/>
  <c r="O306"/>
  <c r="C271"/>
  <c r="O271"/>
  <c r="O240"/>
  <c r="B250"/>
  <c r="O286"/>
  <c r="B260"/>
  <c r="C331"/>
  <c r="C219"/>
  <c r="C260"/>
  <c r="B296"/>
  <c r="B301"/>
  <c r="B198"/>
  <c r="O198"/>
  <c r="C228"/>
  <c r="O266"/>
  <c r="C266"/>
  <c r="B291"/>
  <c r="B326"/>
  <c r="B193"/>
  <c r="B240"/>
  <c r="B306"/>
  <c r="B203"/>
  <c r="O203"/>
  <c r="O223"/>
  <c r="O331"/>
  <c r="C311"/>
  <c r="C321"/>
  <c r="B188"/>
  <c r="O311"/>
  <c r="B331"/>
  <c r="O276"/>
  <c r="C326"/>
  <c r="C291"/>
  <c r="O291"/>
  <c r="B271"/>
  <c r="C276"/>
  <c r="C296"/>
  <c r="C316"/>
  <c r="O326"/>
  <c r="B174"/>
  <c r="C371"/>
  <c r="B371"/>
  <c r="O371"/>
  <c r="C58" i="1"/>
  <c r="C174" i="48"/>
  <c r="B184"/>
  <c r="O184"/>
  <c r="C184"/>
  <c r="B66"/>
  <c r="C58"/>
  <c r="B58"/>
  <c r="O66"/>
  <c r="C66"/>
  <c r="O58"/>
  <c r="O105"/>
  <c r="B72"/>
  <c r="O72"/>
  <c r="C72"/>
  <c r="C80"/>
  <c r="C89"/>
  <c r="B76"/>
  <c r="C76"/>
  <c r="B80"/>
  <c r="O89"/>
  <c r="B105"/>
  <c r="C105"/>
  <c r="O76"/>
  <c r="B89"/>
  <c r="O80"/>
  <c r="O118"/>
  <c r="B112"/>
  <c r="C118"/>
  <c r="O112"/>
  <c r="B118"/>
  <c r="C112"/>
  <c r="L17" i="1" l="1"/>
  <c r="G61" i="120"/>
  <c r="I61" s="1"/>
  <c r="O15" i="48"/>
  <c r="C19"/>
  <c r="O19"/>
  <c r="B15"/>
  <c r="C15"/>
  <c r="B19"/>
  <c r="B35"/>
  <c r="C35"/>
  <c r="O35"/>
  <c r="D250" i="121"/>
  <c r="D56"/>
  <c r="G56" l="1"/>
  <c r="G64" i="120" l="1"/>
  <c r="I64" s="1"/>
  <c r="G250" i="121"/>
  <c r="D190" l="1"/>
  <c r="D158" l="1"/>
  <c r="D102"/>
  <c r="D100"/>
  <c r="D55"/>
  <c r="D40"/>
  <c r="D125"/>
  <c r="D172"/>
  <c r="D167"/>
  <c r="D74"/>
  <c r="D177"/>
  <c r="D162"/>
  <c r="D66"/>
  <c r="D88"/>
  <c r="D81"/>
  <c r="D28"/>
  <c r="D149"/>
  <c r="D48"/>
  <c r="D117"/>
  <c r="D116"/>
  <c r="D43"/>
  <c r="D44"/>
  <c r="D131"/>
  <c r="D173"/>
  <c r="D118"/>
  <c r="D130"/>
  <c r="D107"/>
  <c r="D65"/>
  <c r="D93"/>
  <c r="D50"/>
  <c r="D36"/>
  <c r="D139"/>
  <c r="D146"/>
  <c r="D83"/>
  <c r="D39"/>
  <c r="D143"/>
  <c r="D123"/>
  <c r="D142"/>
  <c r="D134"/>
  <c r="D82"/>
  <c r="D114"/>
  <c r="D148"/>
  <c r="D84"/>
  <c r="D98"/>
  <c r="D85"/>
  <c r="D156"/>
  <c r="D90"/>
  <c r="D96"/>
  <c r="D79"/>
  <c r="D110"/>
  <c r="D61"/>
  <c r="D97"/>
  <c r="D176"/>
  <c r="D75"/>
  <c r="D62"/>
  <c r="D132"/>
  <c r="D105"/>
  <c r="D70"/>
  <c r="D159"/>
  <c r="D41"/>
  <c r="D165"/>
  <c r="G190" l="1"/>
  <c r="G165"/>
  <c r="G159"/>
  <c r="G62"/>
  <c r="G110"/>
  <c r="G85"/>
  <c r="G148"/>
  <c r="G39"/>
  <c r="G146"/>
  <c r="G93"/>
  <c r="G41"/>
  <c r="G70"/>
  <c r="G61"/>
  <c r="G79"/>
  <c r="G156"/>
  <c r="G98"/>
  <c r="G114"/>
  <c r="G134"/>
  <c r="G123"/>
  <c r="G36"/>
  <c r="G50"/>
  <c r="G130"/>
  <c r="G118"/>
  <c r="G131"/>
  <c r="G43"/>
  <c r="G116"/>
  <c r="G48"/>
  <c r="G28"/>
  <c r="G88"/>
  <c r="G162"/>
  <c r="G167"/>
  <c r="G125"/>
  <c r="G55"/>
  <c r="G100"/>
  <c r="G158"/>
  <c r="G132"/>
  <c r="G75"/>
  <c r="G97"/>
  <c r="G90"/>
  <c r="G84"/>
  <c r="G82"/>
  <c r="G142"/>
  <c r="G139"/>
  <c r="G105"/>
  <c r="G176"/>
  <c r="G96"/>
  <c r="G143"/>
  <c r="G83"/>
  <c r="G65"/>
  <c r="G107"/>
  <c r="G173"/>
  <c r="G44"/>
  <c r="G117"/>
  <c r="G149"/>
  <c r="G81"/>
  <c r="G66"/>
  <c r="G177"/>
  <c r="G74"/>
  <c r="G172"/>
  <c r="G40"/>
  <c r="G102"/>
  <c r="G310" l="1"/>
  <c r="D310"/>
  <c r="G87" l="1"/>
  <c r="D87"/>
  <c r="D127" l="1"/>
  <c r="G127" l="1"/>
  <c r="D111"/>
  <c r="G111" l="1"/>
  <c r="G76" l="1"/>
  <c r="D76"/>
  <c r="G138"/>
  <c r="D138"/>
  <c r="D168" l="1"/>
  <c r="D104"/>
  <c r="D174"/>
  <c r="D163"/>
  <c r="D135"/>
  <c r="D72"/>
  <c r="D157"/>
  <c r="D95"/>
  <c r="D140"/>
  <c r="D126"/>
  <c r="D171"/>
  <c r="D73"/>
  <c r="D33"/>
  <c r="D121"/>
  <c r="G33" l="1"/>
  <c r="G95"/>
  <c r="G72"/>
  <c r="G135"/>
  <c r="G174"/>
  <c r="G121"/>
  <c r="G73"/>
  <c r="G171"/>
  <c r="G126"/>
  <c r="G140"/>
  <c r="G157"/>
  <c r="G163"/>
  <c r="G104"/>
  <c r="G168"/>
  <c r="D151" l="1"/>
  <c r="G151" l="1"/>
  <c r="D144" l="1"/>
  <c r="D175"/>
  <c r="G47" i="120" l="1"/>
  <c r="I47" s="1"/>
  <c r="G11"/>
  <c r="G51"/>
  <c r="I51" s="1"/>
  <c r="G52"/>
  <c r="I52" s="1"/>
  <c r="G46"/>
  <c r="I46" s="1"/>
  <c r="G45"/>
  <c r="I45" s="1"/>
  <c r="G175" i="121"/>
  <c r="G144"/>
  <c r="I11" i="120" l="1"/>
  <c r="G32"/>
  <c r="I32" s="1"/>
  <c r="G53"/>
  <c r="I53" s="1"/>
  <c r="G41"/>
  <c r="I41" s="1"/>
  <c r="G56"/>
  <c r="I56" s="1"/>
  <c r="G5"/>
  <c r="I5" s="1"/>
  <c r="G33"/>
  <c r="G60"/>
  <c r="G7"/>
  <c r="I7" s="1"/>
  <c r="G59"/>
  <c r="I59" s="1"/>
  <c r="G57"/>
  <c r="I57" s="1"/>
  <c r="G55"/>
  <c r="I55" s="1"/>
  <c r="G48"/>
  <c r="I48" s="1"/>
  <c r="G58"/>
  <c r="G31"/>
  <c r="G27"/>
  <c r="I27" s="1"/>
  <c r="G50"/>
  <c r="I50" s="1"/>
  <c r="G4"/>
  <c r="I4" s="1"/>
  <c r="G16"/>
  <c r="I16" s="1"/>
  <c r="G62"/>
  <c r="I62" s="1"/>
  <c r="G12"/>
  <c r="I12" s="1"/>
  <c r="G25"/>
  <c r="I25" s="1"/>
  <c r="G6"/>
  <c r="I6" s="1"/>
  <c r="G30"/>
  <c r="I30" s="1"/>
  <c r="G34"/>
  <c r="I34" s="1"/>
  <c r="G36"/>
  <c r="I36" s="1"/>
  <c r="G40"/>
  <c r="I40" s="1"/>
  <c r="G19"/>
  <c r="I19" s="1"/>
  <c r="G15"/>
  <c r="I15" s="1"/>
  <c r="G21"/>
  <c r="I21" s="1"/>
  <c r="G17"/>
  <c r="I17" s="1"/>
  <c r="G44"/>
  <c r="I44" s="1"/>
  <c r="G65"/>
  <c r="G13"/>
  <c r="I13" s="1"/>
  <c r="G29"/>
  <c r="G42"/>
  <c r="I42" s="1"/>
  <c r="G8"/>
  <c r="I8" s="1"/>
  <c r="G35"/>
  <c r="G20"/>
  <c r="I20" s="1"/>
  <c r="G43"/>
  <c r="I43" s="1"/>
  <c r="G54"/>
  <c r="D42" i="121"/>
  <c r="D19" l="1"/>
  <c r="I35" i="120"/>
  <c r="D20" i="121"/>
  <c r="I29" i="120"/>
  <c r="G16" i="121" s="1"/>
  <c r="D16"/>
  <c r="I54" i="120"/>
  <c r="D21" i="121"/>
  <c r="D22"/>
  <c r="I65" i="120"/>
  <c r="G17" i="121" s="1"/>
  <c r="D17"/>
  <c r="I60" i="120"/>
  <c r="G18" i="121" s="1"/>
  <c r="D18"/>
  <c r="I31" i="120"/>
  <c r="G15" i="121" s="1"/>
  <c r="D15"/>
  <c r="I33" i="120"/>
  <c r="D23" i="121"/>
  <c r="I58" i="120"/>
  <c r="G24" i="121" s="1"/>
  <c r="D24"/>
  <c r="G42"/>
  <c r="G22" l="1"/>
  <c r="G20"/>
  <c r="G21"/>
  <c r="G23"/>
  <c r="G19"/>
  <c r="L56"/>
  <c r="L50"/>
  <c r="L130"/>
  <c r="L131"/>
  <c r="L43"/>
  <c r="L116"/>
  <c r="L28"/>
  <c r="L162"/>
  <c r="L167"/>
  <c r="L55"/>
  <c r="L158"/>
  <c r="L132"/>
  <c r="L75"/>
  <c r="L97"/>
  <c r="L90"/>
  <c r="L84"/>
  <c r="L142"/>
  <c r="L96"/>
  <c r="L107"/>
  <c r="L173"/>
  <c r="L149"/>
  <c r="L66"/>
  <c r="L74"/>
  <c r="L40"/>
  <c r="L102"/>
  <c r="L165"/>
  <c r="L148"/>
  <c r="L39"/>
  <c r="L93"/>
  <c r="L70"/>
  <c r="L61"/>
  <c r="L156"/>
  <c r="L114"/>
  <c r="L123"/>
  <c r="L36"/>
  <c r="L118"/>
  <c r="L48"/>
  <c r="L88"/>
  <c r="L125"/>
  <c r="L100"/>
  <c r="L76"/>
  <c r="L82"/>
  <c r="L139"/>
  <c r="L105"/>
  <c r="L176"/>
  <c r="L143"/>
  <c r="L83"/>
  <c r="L65"/>
  <c r="L44"/>
  <c r="L117"/>
  <c r="L81"/>
  <c r="L177"/>
  <c r="L172"/>
  <c r="L87"/>
  <c r="L159"/>
  <c r="L62"/>
  <c r="L110"/>
  <c r="L85"/>
  <c r="L146"/>
  <c r="L41"/>
  <c r="L138"/>
  <c r="L79"/>
  <c r="L98"/>
  <c r="L134"/>
  <c r="L127"/>
  <c r="L111"/>
  <c r="L72"/>
  <c r="L174"/>
  <c r="L121"/>
  <c r="L171"/>
  <c r="L140"/>
  <c r="L104"/>
  <c r="L73"/>
  <c r="L126"/>
  <c r="L157"/>
  <c r="L168"/>
  <c r="L95"/>
  <c r="L135"/>
  <c r="L33"/>
  <c r="L163"/>
  <c r="L151"/>
  <c r="L175"/>
  <c r="L144"/>
  <c r="L42"/>
  <c r="L54" l="1"/>
  <c r="E313" l="1"/>
  <c r="E95"/>
  <c r="E210"/>
  <c r="E300"/>
  <c r="E213"/>
  <c r="E83"/>
  <c r="E279"/>
  <c r="E142"/>
  <c r="E271"/>
  <c r="E49"/>
  <c r="E234"/>
  <c r="E30"/>
  <c r="E84"/>
  <c r="E71"/>
  <c r="E309"/>
  <c r="E228"/>
  <c r="E197"/>
  <c r="E57"/>
  <c r="E276"/>
  <c r="E98"/>
  <c r="E240"/>
  <c r="E290"/>
  <c r="E88"/>
  <c r="E205"/>
  <c r="E152"/>
  <c r="E220"/>
  <c r="E221"/>
  <c r="E255"/>
  <c r="E291"/>
  <c r="E68"/>
  <c r="E196"/>
  <c r="E328"/>
  <c r="E29"/>
  <c r="E288"/>
  <c r="E43"/>
  <c r="E67"/>
  <c r="E163"/>
  <c r="E96"/>
  <c r="E263"/>
  <c r="E165"/>
  <c r="E42"/>
  <c r="E283"/>
  <c r="E225"/>
  <c r="E131"/>
  <c r="E219"/>
  <c r="E222"/>
  <c r="E41"/>
  <c r="E306"/>
  <c r="E92"/>
  <c r="E91"/>
  <c r="E235"/>
  <c r="E89"/>
  <c r="E150"/>
  <c r="E155"/>
  <c r="E33"/>
  <c r="E201"/>
  <c r="E239"/>
  <c r="E324"/>
  <c r="E110"/>
  <c r="E189"/>
  <c r="E275"/>
  <c r="E202"/>
  <c r="E139"/>
  <c r="E138"/>
  <c r="E232"/>
  <c r="E238"/>
  <c r="E208"/>
  <c r="E181"/>
  <c r="E214"/>
  <c r="E244"/>
  <c r="E62"/>
  <c r="E102"/>
  <c r="E156"/>
  <c r="E80"/>
  <c r="E257"/>
  <c r="E121"/>
  <c r="E90"/>
  <c r="E287"/>
  <c r="E325"/>
  <c r="E233"/>
  <c r="E70"/>
  <c r="E58"/>
  <c r="E134"/>
  <c r="E261"/>
  <c r="E230"/>
  <c r="E237"/>
  <c r="E267"/>
  <c r="E44"/>
  <c r="E141"/>
  <c r="E115"/>
  <c r="E218"/>
  <c r="E158"/>
  <c r="E135"/>
  <c r="E61"/>
  <c r="E317"/>
  <c r="E209"/>
  <c r="E46"/>
  <c r="E316"/>
  <c r="E86"/>
  <c r="E147"/>
  <c r="E157"/>
  <c r="E188"/>
  <c r="E269"/>
  <c r="E130"/>
  <c r="E59"/>
  <c r="E63"/>
  <c r="E191"/>
  <c r="E99"/>
  <c r="E177"/>
  <c r="E171"/>
  <c r="E303"/>
  <c r="E55"/>
  <c r="E254"/>
  <c r="E50"/>
  <c r="E281"/>
  <c r="E116"/>
  <c r="E36"/>
  <c r="E248"/>
  <c r="E69"/>
  <c r="E299"/>
  <c r="E101"/>
  <c r="E108"/>
  <c r="E295"/>
  <c r="E327"/>
  <c r="E215"/>
  <c r="E176"/>
  <c r="E268"/>
  <c r="E185"/>
  <c r="E48"/>
  <c r="E167"/>
  <c r="E109"/>
  <c r="E326"/>
  <c r="E114"/>
  <c r="E304"/>
  <c r="E251"/>
  <c r="E65"/>
  <c r="E118"/>
  <c r="E265"/>
  <c r="E32"/>
  <c r="E187"/>
  <c r="E113"/>
  <c r="E168"/>
  <c r="E180"/>
  <c r="E252"/>
  <c r="E314"/>
  <c r="E174"/>
  <c r="E307"/>
  <c r="E146"/>
  <c r="E82"/>
  <c r="E203"/>
  <c r="E308"/>
  <c r="E319"/>
  <c r="E195"/>
  <c r="E312"/>
  <c r="E133"/>
  <c r="E106"/>
  <c r="E74"/>
  <c r="E270"/>
  <c r="E66"/>
  <c r="E186"/>
  <c r="E236"/>
  <c r="E151"/>
  <c r="E242"/>
  <c r="E264"/>
  <c r="E14"/>
  <c r="E136"/>
  <c r="E266"/>
  <c r="E192"/>
  <c r="E38"/>
  <c r="E94"/>
  <c r="E227"/>
  <c r="E73"/>
  <c r="E207"/>
  <c r="E77"/>
  <c r="E302"/>
  <c r="E169"/>
  <c r="E229"/>
  <c r="E278"/>
  <c r="E194"/>
  <c r="E280"/>
  <c r="E297"/>
  <c r="E126"/>
  <c r="E315"/>
  <c r="E97"/>
  <c r="E76"/>
  <c r="E78"/>
  <c r="E217"/>
  <c r="E182"/>
  <c r="E175"/>
  <c r="E311"/>
  <c r="E39"/>
  <c r="E199"/>
  <c r="E128"/>
  <c r="E250"/>
  <c r="E249"/>
  <c r="E253"/>
  <c r="E52"/>
  <c r="E284"/>
  <c r="E104"/>
  <c r="E162"/>
  <c r="E241"/>
  <c r="E286"/>
  <c r="E273"/>
  <c r="E223"/>
  <c r="E119"/>
  <c r="E321"/>
  <c r="E153"/>
  <c r="E193"/>
  <c r="E179"/>
  <c r="E93"/>
  <c r="E323"/>
  <c r="E318"/>
  <c r="E27"/>
  <c r="E31"/>
  <c r="E160"/>
  <c r="E143"/>
  <c r="E173"/>
  <c r="E145"/>
  <c r="E296"/>
  <c r="E231"/>
  <c r="E161"/>
  <c r="E166"/>
  <c r="E75"/>
  <c r="E277"/>
  <c r="E60"/>
  <c r="E137"/>
  <c r="E320"/>
  <c r="E129"/>
  <c r="E34"/>
  <c r="E310"/>
  <c r="E293"/>
  <c r="E85"/>
  <c r="E183"/>
  <c r="E81"/>
  <c r="E204"/>
  <c r="E111"/>
  <c r="E87"/>
  <c r="E226"/>
  <c r="E37"/>
  <c r="E301"/>
  <c r="E272"/>
  <c r="E259"/>
  <c r="E144"/>
  <c r="E247"/>
  <c r="E140"/>
  <c r="E245"/>
  <c r="E100"/>
  <c r="E322"/>
  <c r="E164"/>
  <c r="E178"/>
  <c r="E117"/>
  <c r="E72"/>
  <c r="E224"/>
  <c r="E298"/>
  <c r="E200"/>
  <c r="E25"/>
  <c r="E260"/>
  <c r="E184"/>
  <c r="E122"/>
  <c r="E64"/>
  <c r="E125"/>
  <c r="E149"/>
  <c r="E305"/>
  <c r="E123"/>
  <c r="E56"/>
  <c r="E112"/>
  <c r="E285"/>
  <c r="E154"/>
  <c r="E172"/>
  <c r="E274"/>
  <c r="E79"/>
  <c r="E124"/>
  <c r="E246"/>
  <c r="E51"/>
  <c r="E243"/>
  <c r="E212"/>
  <c r="E289"/>
  <c r="E26"/>
  <c r="E28"/>
  <c r="E47"/>
  <c r="E159"/>
  <c r="E103"/>
  <c r="E282"/>
  <c r="E170"/>
  <c r="E211"/>
  <c r="E148"/>
  <c r="E198"/>
  <c r="E132"/>
  <c r="E120"/>
  <c r="E45"/>
  <c r="E105"/>
  <c r="E127"/>
  <c r="E35"/>
  <c r="E216"/>
  <c r="E40"/>
  <c r="E107"/>
  <c r="E256"/>
  <c r="E206"/>
  <c r="E258"/>
  <c r="E292"/>
  <c r="E294"/>
  <c r="E54"/>
  <c r="E262"/>
  <c r="E190"/>
  <c r="E53"/>
  <c r="B54" l="1"/>
  <c r="C54"/>
  <c r="B125" l="1"/>
  <c r="B127"/>
  <c r="C68"/>
  <c r="B149"/>
  <c r="C92"/>
  <c r="B147"/>
  <c r="B46"/>
  <c r="B110"/>
  <c r="C157"/>
  <c r="C124"/>
  <c r="C108"/>
  <c r="C133"/>
  <c r="B94"/>
  <c r="B89"/>
  <c r="B37"/>
  <c r="B83"/>
  <c r="C84"/>
  <c r="B74"/>
  <c r="B136"/>
  <c r="B134"/>
  <c r="B162"/>
  <c r="C37"/>
  <c r="B151"/>
  <c r="C27"/>
  <c r="C123"/>
  <c r="C72"/>
  <c r="C125"/>
  <c r="C28"/>
  <c r="B132"/>
  <c r="B84"/>
  <c r="B171"/>
  <c r="C70"/>
  <c r="C26"/>
  <c r="C97"/>
  <c r="B78"/>
  <c r="B55"/>
  <c r="B152"/>
  <c r="C122"/>
  <c r="C44"/>
  <c r="C99"/>
  <c r="B65"/>
  <c r="C76"/>
  <c r="B82"/>
  <c r="B121"/>
  <c r="C120"/>
  <c r="C31"/>
  <c r="B79"/>
  <c r="B81"/>
  <c r="C155"/>
  <c r="B43"/>
  <c r="C139"/>
  <c r="B38"/>
  <c r="C103"/>
  <c r="B137"/>
  <c r="C140"/>
  <c r="B68"/>
  <c r="C66"/>
  <c r="B88"/>
  <c r="B150"/>
  <c r="B49"/>
  <c r="B91"/>
  <c r="C174"/>
  <c r="B60"/>
  <c r="B155"/>
  <c r="C203"/>
  <c r="C162"/>
  <c r="B133"/>
  <c r="B161"/>
  <c r="C59"/>
  <c r="C134"/>
  <c r="B169"/>
  <c r="C150"/>
  <c r="C50"/>
  <c r="B34"/>
  <c r="B166"/>
  <c r="C62"/>
  <c r="C94"/>
  <c r="C118"/>
  <c r="C113"/>
  <c r="C136"/>
  <c r="C85"/>
  <c r="B156"/>
  <c r="C46"/>
  <c r="C177"/>
  <c r="C172"/>
  <c r="C106"/>
  <c r="C51"/>
  <c r="C171"/>
  <c r="B26"/>
  <c r="B35"/>
  <c r="B172"/>
  <c r="C74"/>
  <c r="C40"/>
  <c r="B36"/>
  <c r="B86"/>
  <c r="B67"/>
  <c r="C69"/>
  <c r="B105"/>
  <c r="C126"/>
  <c r="B126"/>
  <c r="B50"/>
  <c r="B111"/>
  <c r="C166"/>
  <c r="C83"/>
  <c r="C87"/>
  <c r="B44"/>
  <c r="C55"/>
  <c r="C121"/>
  <c r="C38"/>
  <c r="B143"/>
  <c r="B138"/>
  <c r="B57"/>
  <c r="B141"/>
  <c r="C112"/>
  <c r="B77"/>
  <c r="C33"/>
  <c r="B115"/>
  <c r="C78"/>
  <c r="C42"/>
  <c r="C178"/>
  <c r="C107"/>
  <c r="C151"/>
  <c r="C82"/>
  <c r="C131"/>
  <c r="C61"/>
  <c r="B106"/>
  <c r="C132"/>
  <c r="B27"/>
  <c r="C163"/>
  <c r="B122"/>
  <c r="B174"/>
  <c r="B159"/>
  <c r="B25"/>
  <c r="C93"/>
  <c r="B114"/>
  <c r="B128"/>
  <c r="B168"/>
  <c r="C179"/>
  <c r="C91"/>
  <c r="B96"/>
  <c r="C43"/>
  <c r="B144"/>
  <c r="C96"/>
  <c r="C153"/>
  <c r="B52"/>
  <c r="B153"/>
  <c r="C164"/>
  <c r="B123"/>
  <c r="C52"/>
  <c r="C57"/>
  <c r="C86"/>
  <c r="B59"/>
  <c r="B157"/>
  <c r="B92"/>
  <c r="C167"/>
  <c r="C60"/>
  <c r="B62"/>
  <c r="C100"/>
  <c r="C48"/>
  <c r="C105"/>
  <c r="C130"/>
  <c r="C30"/>
  <c r="B40"/>
  <c r="B66"/>
  <c r="C32"/>
  <c r="B101"/>
  <c r="B104"/>
  <c r="B30"/>
  <c r="B97"/>
  <c r="C80"/>
  <c r="C58"/>
  <c r="C169"/>
  <c r="C116"/>
  <c r="C29"/>
  <c r="B119"/>
  <c r="B130"/>
  <c r="B103"/>
  <c r="C98"/>
  <c r="B173"/>
  <c r="B108"/>
  <c r="B124"/>
  <c r="C142"/>
  <c r="B85"/>
  <c r="C173"/>
  <c r="C104"/>
  <c r="C65"/>
  <c r="C138"/>
  <c r="B129"/>
  <c r="B45"/>
  <c r="C145"/>
  <c r="B28"/>
  <c r="C115"/>
  <c r="C149"/>
  <c r="B116"/>
  <c r="C36"/>
  <c r="C114"/>
  <c r="B165"/>
  <c r="B99"/>
  <c r="B135"/>
  <c r="C79"/>
  <c r="B131"/>
  <c r="B145"/>
  <c r="C160"/>
  <c r="B75"/>
  <c r="C146"/>
  <c r="C165"/>
  <c r="B175"/>
  <c r="C127"/>
  <c r="C34"/>
  <c r="C109"/>
  <c r="B112"/>
  <c r="B167"/>
  <c r="C45"/>
  <c r="C170"/>
  <c r="B164"/>
  <c r="B61"/>
  <c r="B47"/>
  <c r="B51"/>
  <c r="C117"/>
  <c r="C147"/>
  <c r="C64"/>
  <c r="B203"/>
  <c r="B109"/>
  <c r="B31"/>
  <c r="B160"/>
  <c r="C175"/>
  <c r="C67"/>
  <c r="C39"/>
  <c r="B142"/>
  <c r="B41"/>
  <c r="B170"/>
  <c r="B73"/>
  <c r="B33"/>
  <c r="B154"/>
  <c r="B64"/>
  <c r="B120"/>
  <c r="C144"/>
  <c r="C25"/>
  <c r="C89"/>
  <c r="B148"/>
  <c r="B93"/>
  <c r="C119"/>
  <c r="B42"/>
  <c r="C148"/>
  <c r="B140"/>
  <c r="C158"/>
  <c r="B98"/>
  <c r="C49"/>
  <c r="C154"/>
  <c r="B107"/>
  <c r="B158"/>
  <c r="C102"/>
  <c r="C143"/>
  <c r="C77"/>
  <c r="B29"/>
  <c r="B163"/>
  <c r="C73"/>
  <c r="C47"/>
  <c r="B139"/>
  <c r="C111"/>
  <c r="C152"/>
  <c r="B76"/>
  <c r="B100"/>
  <c r="C35"/>
  <c r="B48"/>
  <c r="B95"/>
  <c r="B176"/>
  <c r="B69"/>
  <c r="C137"/>
  <c r="B177"/>
  <c r="C156"/>
  <c r="B70"/>
  <c r="C168"/>
  <c r="C71"/>
  <c r="C95"/>
  <c r="C41"/>
  <c r="C159"/>
  <c r="B32"/>
  <c r="C135"/>
  <c r="B87"/>
  <c r="B63"/>
  <c r="B117"/>
  <c r="C129"/>
  <c r="B179"/>
  <c r="C110"/>
  <c r="C88"/>
  <c r="B102"/>
  <c r="B71"/>
  <c r="B118"/>
  <c r="C141"/>
  <c r="C63"/>
  <c r="C101"/>
  <c r="C176"/>
  <c r="C128"/>
  <c r="B113"/>
  <c r="C75"/>
  <c r="B39"/>
  <c r="B58"/>
  <c r="B72"/>
  <c r="C81"/>
  <c r="B80"/>
  <c r="B146"/>
  <c r="B178"/>
  <c r="C161"/>
  <c r="D184" l="1"/>
  <c r="D251"/>
  <c r="D189"/>
  <c r="D261" l="1"/>
  <c r="D328"/>
  <c r="D206"/>
  <c r="D195"/>
  <c r="G251"/>
  <c r="D191"/>
  <c r="G184"/>
  <c r="D322"/>
  <c r="D209"/>
  <c r="D202"/>
  <c r="D299"/>
  <c r="D237"/>
  <c r="D252"/>
  <c r="D264"/>
  <c r="D183"/>
  <c r="D262"/>
  <c r="D269"/>
  <c r="D238"/>
  <c r="D194"/>
  <c r="D241"/>
  <c r="D182"/>
  <c r="D186"/>
  <c r="D271"/>
  <c r="G189"/>
  <c r="D228"/>
  <c r="G290" l="1"/>
  <c r="D290"/>
  <c r="D274"/>
  <c r="D292"/>
  <c r="D286"/>
  <c r="D216"/>
  <c r="G238"/>
  <c r="G262"/>
  <c r="G264"/>
  <c r="G252"/>
  <c r="D253"/>
  <c r="D256"/>
  <c r="D320"/>
  <c r="D226"/>
  <c r="D203"/>
  <c r="D232"/>
  <c r="D311"/>
  <c r="G206"/>
  <c r="D207"/>
  <c r="D200"/>
  <c r="D231"/>
  <c r="D273"/>
  <c r="G261"/>
  <c r="D199"/>
  <c r="D239"/>
  <c r="D316"/>
  <c r="G194"/>
  <c r="D196"/>
  <c r="D282"/>
  <c r="D284"/>
  <c r="D181"/>
  <c r="G299"/>
  <c r="D259"/>
  <c r="D201"/>
  <c r="D220"/>
  <c r="D327"/>
  <c r="D324"/>
  <c r="D187"/>
  <c r="D180"/>
  <c r="D315"/>
  <c r="G202"/>
  <c r="D204"/>
  <c r="D210"/>
  <c r="G322"/>
  <c r="G191"/>
  <c r="D193"/>
  <c r="D223"/>
  <c r="D221"/>
  <c r="G195"/>
  <c r="D197"/>
  <c r="D211"/>
  <c r="D222"/>
  <c r="G228"/>
  <c r="G271"/>
  <c r="G269"/>
  <c r="D307"/>
  <c r="D280"/>
  <c r="D276"/>
  <c r="D213"/>
  <c r="G186"/>
  <c r="D188"/>
  <c r="G182"/>
  <c r="G241"/>
  <c r="D217"/>
  <c r="D198"/>
  <c r="G183"/>
  <c r="D185"/>
  <c r="D277"/>
  <c r="G237"/>
  <c r="G209"/>
  <c r="D229"/>
  <c r="G328"/>
  <c r="D161"/>
  <c r="D137"/>
  <c r="D77"/>
  <c r="D106"/>
  <c r="D32"/>
  <c r="D129"/>
  <c r="D164"/>
  <c r="D178"/>
  <c r="D92"/>
  <c r="D150"/>
  <c r="D153"/>
  <c r="D113"/>
  <c r="D169"/>
  <c r="D145"/>
  <c r="D94"/>
  <c r="D64"/>
  <c r="D91"/>
  <c r="D103"/>
  <c r="D128"/>
  <c r="D160"/>
  <c r="D147"/>
  <c r="D69"/>
  <c r="D71"/>
  <c r="D80"/>
  <c r="D115"/>
  <c r="D136"/>
  <c r="D60"/>
  <c r="D152"/>
  <c r="D179"/>
  <c r="D52"/>
  <c r="D34"/>
  <c r="D78"/>
  <c r="D155"/>
  <c r="D67"/>
  <c r="D141"/>
  <c r="D133"/>
  <c r="D68"/>
  <c r="D59"/>
  <c r="D166"/>
  <c r="D109"/>
  <c r="D89"/>
  <c r="D170"/>
  <c r="D154"/>
  <c r="D122"/>
  <c r="D101"/>
  <c r="D124"/>
  <c r="D99"/>
  <c r="D30"/>
  <c r="D108"/>
  <c r="D37"/>
  <c r="D25"/>
  <c r="D86"/>
  <c r="D29"/>
  <c r="D31"/>
  <c r="D35"/>
  <c r="D45"/>
  <c r="D112"/>
  <c r="D51"/>
  <c r="D46"/>
  <c r="D63"/>
  <c r="D120"/>
  <c r="D26"/>
  <c r="D38"/>
  <c r="D119"/>
  <c r="D47"/>
  <c r="D53"/>
  <c r="D49"/>
  <c r="D57"/>
  <c r="D27"/>
  <c r="D58"/>
  <c r="G229" l="1"/>
  <c r="G188"/>
  <c r="G280"/>
  <c r="G185"/>
  <c r="G217"/>
  <c r="G276"/>
  <c r="G211"/>
  <c r="G284"/>
  <c r="G196"/>
  <c r="G231"/>
  <c r="G311"/>
  <c r="G277"/>
  <c r="G307"/>
  <c r="G221"/>
  <c r="G193"/>
  <c r="G315"/>
  <c r="G180"/>
  <c r="G324"/>
  <c r="G259"/>
  <c r="G239"/>
  <c r="G207"/>
  <c r="G203"/>
  <c r="G320"/>
  <c r="G253"/>
  <c r="G216"/>
  <c r="G274"/>
  <c r="G198"/>
  <c r="G213"/>
  <c r="G197"/>
  <c r="G210"/>
  <c r="G201"/>
  <c r="G181"/>
  <c r="G282"/>
  <c r="G273"/>
  <c r="G232"/>
  <c r="G222"/>
  <c r="G223"/>
  <c r="G204"/>
  <c r="G187"/>
  <c r="G327"/>
  <c r="G220"/>
  <c r="G316"/>
  <c r="G199"/>
  <c r="G200"/>
  <c r="G226"/>
  <c r="G256"/>
  <c r="G286"/>
  <c r="G292"/>
  <c r="G161"/>
  <c r="L161"/>
  <c r="G77"/>
  <c r="L77"/>
  <c r="G32"/>
  <c r="L32"/>
  <c r="G106"/>
  <c r="L106"/>
  <c r="G137"/>
  <c r="L137"/>
  <c r="G179"/>
  <c r="L179"/>
  <c r="G103"/>
  <c r="L103"/>
  <c r="G94"/>
  <c r="L94"/>
  <c r="G169"/>
  <c r="L169"/>
  <c r="G164"/>
  <c r="L164"/>
  <c r="G152"/>
  <c r="L152"/>
  <c r="G136"/>
  <c r="L136"/>
  <c r="G80"/>
  <c r="L80"/>
  <c r="G69"/>
  <c r="L69"/>
  <c r="G160"/>
  <c r="L160"/>
  <c r="G64"/>
  <c r="L64"/>
  <c r="G153"/>
  <c r="L153"/>
  <c r="G92"/>
  <c r="L92"/>
  <c r="G91"/>
  <c r="L91"/>
  <c r="G178"/>
  <c r="L178"/>
  <c r="G60"/>
  <c r="L60"/>
  <c r="G115"/>
  <c r="L115"/>
  <c r="G71"/>
  <c r="L71"/>
  <c r="G147"/>
  <c r="L147"/>
  <c r="G128"/>
  <c r="L128"/>
  <c r="G145"/>
  <c r="L145"/>
  <c r="G113"/>
  <c r="L113"/>
  <c r="G150"/>
  <c r="L150"/>
  <c r="G129"/>
  <c r="L129"/>
  <c r="G34"/>
  <c r="L34"/>
  <c r="G52"/>
  <c r="L52"/>
  <c r="G78"/>
  <c r="L78"/>
  <c r="G155"/>
  <c r="L155"/>
  <c r="G67"/>
  <c r="L67"/>
  <c r="G99"/>
  <c r="L99"/>
  <c r="G101"/>
  <c r="L101"/>
  <c r="G154"/>
  <c r="L154"/>
  <c r="G89"/>
  <c r="L89"/>
  <c r="G166"/>
  <c r="L166"/>
  <c r="G68"/>
  <c r="L68"/>
  <c r="G141"/>
  <c r="L141"/>
  <c r="G124"/>
  <c r="L124"/>
  <c r="G122"/>
  <c r="L122"/>
  <c r="G170"/>
  <c r="L170"/>
  <c r="G109"/>
  <c r="L109"/>
  <c r="G59"/>
  <c r="L59"/>
  <c r="G133"/>
  <c r="L133"/>
  <c r="G30"/>
  <c r="L30"/>
  <c r="G108"/>
  <c r="L108"/>
  <c r="G53"/>
  <c r="G57"/>
  <c r="G29"/>
  <c r="G25"/>
  <c r="G49"/>
  <c r="G38"/>
  <c r="G58"/>
  <c r="G63"/>
  <c r="G51"/>
  <c r="G45"/>
  <c r="G119"/>
  <c r="G120"/>
  <c r="G112"/>
  <c r="G35"/>
  <c r="G31"/>
  <c r="G37"/>
  <c r="G27"/>
  <c r="G47"/>
  <c r="G26"/>
  <c r="G46"/>
  <c r="G86"/>
  <c r="L216" l="1"/>
  <c r="L282"/>
  <c r="L232"/>
  <c r="L320"/>
  <c r="L286"/>
  <c r="L226"/>
  <c r="L220"/>
  <c r="L223"/>
  <c r="L324"/>
  <c r="L315"/>
  <c r="L221"/>
  <c r="L231"/>
  <c r="L284"/>
  <c r="L276"/>
  <c r="L257"/>
  <c r="L267"/>
  <c r="L247"/>
  <c r="L225"/>
  <c r="L244"/>
  <c r="L294"/>
  <c r="L290"/>
  <c r="L323"/>
  <c r="L208"/>
  <c r="L285"/>
  <c r="L212"/>
  <c r="L268"/>
  <c r="L278"/>
  <c r="L215"/>
  <c r="L275"/>
  <c r="L240"/>
  <c r="L310"/>
  <c r="L300"/>
  <c r="L261"/>
  <c r="L322"/>
  <c r="L228"/>
  <c r="L238"/>
  <c r="L264"/>
  <c r="L186"/>
  <c r="L299"/>
  <c r="L269"/>
  <c r="L237"/>
  <c r="L271"/>
  <c r="L241"/>
  <c r="L328"/>
  <c r="L182"/>
  <c r="L292"/>
  <c r="L256"/>
  <c r="L316"/>
  <c r="L327"/>
  <c r="L204"/>
  <c r="L307"/>
  <c r="L311"/>
  <c r="L211"/>
  <c r="L217"/>
  <c r="L280"/>
  <c r="L273"/>
  <c r="L213"/>
  <c r="L274"/>
  <c r="L239"/>
  <c r="L35"/>
  <c r="L120"/>
  <c r="L46"/>
  <c r="L37"/>
  <c r="L38"/>
  <c r="L86"/>
  <c r="L47"/>
  <c r="L27"/>
  <c r="L58"/>
  <c r="L49"/>
  <c r="L25"/>
  <c r="L29"/>
  <c r="L45"/>
  <c r="L63"/>
  <c r="L57"/>
  <c r="L26"/>
  <c r="L31"/>
  <c r="L112"/>
  <c r="L119"/>
  <c r="L51"/>
  <c r="L53"/>
  <c r="L196" l="1"/>
  <c r="L195"/>
  <c r="L199"/>
  <c r="L203"/>
  <c r="L193"/>
  <c r="L206"/>
  <c r="L183"/>
  <c r="L253"/>
  <c r="L200"/>
  <c r="L185"/>
  <c r="L252"/>
  <c r="L187"/>
  <c r="L190"/>
  <c r="L198"/>
  <c r="L201"/>
  <c r="L188"/>
  <c r="L191"/>
  <c r="L251"/>
  <c r="L184"/>
  <c r="L205"/>
  <c r="L248"/>
  <c r="L194"/>
  <c r="L250"/>
  <c r="L197"/>
  <c r="L207"/>
  <c r="L210"/>
  <c r="L259"/>
  <c r="L243"/>
  <c r="L309"/>
  <c r="L298"/>
  <c r="L265"/>
  <c r="L192"/>
  <c r="L306"/>
  <c r="L235"/>
  <c r="L272"/>
  <c r="L291"/>
  <c r="L245"/>
  <c r="L303"/>
  <c r="L242"/>
  <c r="L302"/>
  <c r="L227"/>
  <c r="L289"/>
  <c r="L314"/>
  <c r="L283"/>
  <c r="L214"/>
  <c r="L181"/>
  <c r="L222"/>
  <c r="L262"/>
  <c r="L224"/>
  <c r="L297"/>
  <c r="L234"/>
  <c r="L313"/>
  <c r="L318"/>
  <c r="L279"/>
  <c r="L287"/>
  <c r="L249"/>
  <c r="L255"/>
  <c r="L304"/>
  <c r="L260"/>
  <c r="L281"/>
  <c r="L277"/>
  <c r="L319"/>
  <c r="L295"/>
  <c r="L325"/>
  <c r="L263"/>
  <c r="L219"/>
  <c r="L254"/>
  <c r="L296"/>
  <c r="L317"/>
  <c r="L236"/>
  <c r="L218"/>
  <c r="L312"/>
  <c r="L270"/>
  <c r="B233"/>
  <c r="C327"/>
  <c r="C273"/>
  <c r="B259"/>
  <c r="C310"/>
  <c r="C295"/>
  <c r="C233"/>
  <c r="C265"/>
  <c r="B232"/>
  <c r="B270"/>
  <c r="B303"/>
  <c r="B309"/>
  <c r="B242"/>
  <c r="B277"/>
  <c r="B295"/>
  <c r="C232"/>
  <c r="B235"/>
  <c r="B312"/>
  <c r="B279"/>
  <c r="C210"/>
  <c r="B282"/>
  <c r="B260"/>
  <c r="B327"/>
  <c r="C302"/>
  <c r="B263"/>
  <c r="B319"/>
  <c r="C222"/>
  <c r="C301"/>
  <c r="B236"/>
  <c r="B290"/>
  <c r="B289"/>
  <c r="C262"/>
  <c r="B219"/>
  <c r="C304"/>
  <c r="C290"/>
  <c r="B227"/>
  <c r="C321"/>
  <c r="B208"/>
  <c r="B310"/>
  <c r="B325"/>
  <c r="C259"/>
  <c r="B224"/>
  <c r="C235"/>
  <c r="B229"/>
  <c r="B292"/>
  <c r="B210"/>
  <c r="C298"/>
  <c r="C293"/>
  <c r="C218"/>
  <c r="C322"/>
  <c r="B230"/>
  <c r="B255"/>
  <c r="C285"/>
  <c r="B218"/>
  <c r="C306"/>
  <c r="B275"/>
  <c r="B258"/>
  <c r="C281"/>
  <c r="B283"/>
  <c r="C224"/>
  <c r="C208"/>
  <c r="C255"/>
  <c r="B326"/>
  <c r="B318"/>
  <c r="C245"/>
  <c r="B243"/>
  <c r="B285"/>
  <c r="C236"/>
  <c r="B222"/>
  <c r="B264"/>
  <c r="B291"/>
  <c r="B313"/>
  <c r="B266"/>
  <c r="C314"/>
  <c r="B306"/>
  <c r="B281"/>
  <c r="B314"/>
  <c r="C260"/>
  <c r="B321"/>
  <c r="B301"/>
  <c r="C317"/>
  <c r="B293"/>
  <c r="C283"/>
  <c r="C297"/>
  <c r="C242"/>
  <c r="C305"/>
  <c r="B304"/>
  <c r="B317"/>
  <c r="C303"/>
  <c r="C272"/>
  <c r="C246"/>
  <c r="C227"/>
  <c r="C243"/>
  <c r="C263"/>
  <c r="C296"/>
  <c r="C274"/>
  <c r="C319"/>
  <c r="B322"/>
  <c r="C254"/>
  <c r="C258"/>
  <c r="C266"/>
  <c r="C289"/>
  <c r="B246"/>
  <c r="B305"/>
  <c r="B272"/>
  <c r="B209"/>
  <c r="B302"/>
  <c r="C288"/>
  <c r="B273"/>
  <c r="C308"/>
  <c r="B234"/>
  <c r="C270"/>
  <c r="B288"/>
  <c r="C312"/>
  <c r="B265"/>
  <c r="B297"/>
  <c r="B214"/>
  <c r="B254"/>
  <c r="C234"/>
  <c r="C264"/>
  <c r="C326"/>
  <c r="C209"/>
  <c r="C292"/>
  <c r="C282"/>
  <c r="C313"/>
  <c r="C325"/>
  <c r="B298"/>
  <c r="C291"/>
  <c r="B274"/>
  <c r="B296"/>
  <c r="C275"/>
  <c r="C279"/>
  <c r="C219"/>
  <c r="B262"/>
  <c r="B287"/>
  <c r="B245"/>
  <c r="C214"/>
  <c r="B308"/>
  <c r="C287"/>
  <c r="C318"/>
  <c r="C309"/>
  <c r="C277"/>
  <c r="C229"/>
  <c r="C230"/>
  <c r="L229"/>
  <c r="L180"/>
  <c r="L209"/>
  <c r="L305"/>
  <c r="L258"/>
  <c r="L233"/>
  <c r="L293"/>
  <c r="L246"/>
  <c r="L189"/>
  <c r="L288"/>
  <c r="L326"/>
  <c r="L266"/>
  <c r="L202"/>
  <c r="L230"/>
  <c r="L321"/>
  <c r="L301"/>
  <c r="L308"/>
  <c r="B187" l="1"/>
  <c r="B249"/>
  <c r="B248"/>
  <c r="B200"/>
  <c r="C200"/>
  <c r="C187"/>
  <c r="C190"/>
  <c r="B190"/>
  <c r="C249"/>
  <c r="C248"/>
  <c r="B188" l="1"/>
  <c r="C188"/>
  <c r="C205"/>
  <c r="C207"/>
  <c r="C253"/>
  <c r="B253"/>
  <c r="B205"/>
  <c r="B207"/>
  <c r="C202"/>
  <c r="C193"/>
  <c r="C237"/>
  <c r="C228"/>
  <c r="C206"/>
  <c r="C197"/>
  <c r="C192"/>
  <c r="B256"/>
  <c r="B240"/>
  <c r="C267"/>
  <c r="B225"/>
  <c r="C299"/>
  <c r="B221"/>
  <c r="C323"/>
  <c r="C221"/>
  <c r="C250"/>
  <c r="B195"/>
  <c r="C238"/>
  <c r="B215"/>
  <c r="C256"/>
  <c r="C185"/>
  <c r="B202"/>
  <c r="B199"/>
  <c r="B284"/>
  <c r="C257"/>
  <c r="C198"/>
  <c r="B206"/>
  <c r="B204"/>
  <c r="C186"/>
  <c r="B252"/>
  <c r="B223"/>
  <c r="C183"/>
  <c r="C278"/>
  <c r="B328"/>
  <c r="B196"/>
  <c r="B213"/>
  <c r="B237"/>
  <c r="C324"/>
  <c r="C212"/>
  <c r="C191"/>
  <c r="B231"/>
  <c r="B269"/>
  <c r="C252"/>
  <c r="C217"/>
  <c r="B189"/>
  <c r="B268"/>
  <c r="B320"/>
  <c r="B192"/>
  <c r="B244"/>
  <c r="C286"/>
  <c r="C223"/>
  <c r="C241"/>
  <c r="C225"/>
  <c r="C284"/>
  <c r="B323"/>
  <c r="B194"/>
  <c r="C261"/>
  <c r="C231"/>
  <c r="C226"/>
  <c r="C320"/>
  <c r="B311"/>
  <c r="B191"/>
  <c r="B238"/>
  <c r="B241"/>
  <c r="C201"/>
  <c r="B286"/>
  <c r="C180"/>
  <c r="C269"/>
  <c r="C199"/>
  <c r="B181"/>
  <c r="B267"/>
  <c r="B216"/>
  <c r="C194"/>
  <c r="C220"/>
  <c r="B278"/>
  <c r="B220"/>
  <c r="B226"/>
  <c r="C184"/>
  <c r="B271"/>
  <c r="B184"/>
  <c r="C204"/>
  <c r="B186"/>
  <c r="C195"/>
  <c r="B197"/>
  <c r="B185"/>
  <c r="B261"/>
  <c r="C316"/>
  <c r="C328"/>
  <c r="B294"/>
  <c r="B228"/>
  <c r="C216"/>
  <c r="B211"/>
  <c r="C300"/>
  <c r="B316"/>
  <c r="C311"/>
  <c r="C181"/>
  <c r="C240"/>
  <c r="C215"/>
  <c r="C268"/>
  <c r="B300"/>
  <c r="B193"/>
  <c r="C211"/>
  <c r="B239"/>
  <c r="B257"/>
  <c r="C315"/>
  <c r="B280"/>
  <c r="C189"/>
  <c r="B307"/>
  <c r="B198"/>
  <c r="B182"/>
  <c r="B250"/>
  <c r="C239"/>
  <c r="B212"/>
  <c r="B183"/>
  <c r="C280"/>
  <c r="C247"/>
  <c r="B324"/>
  <c r="B247"/>
  <c r="B276"/>
  <c r="C213"/>
  <c r="B315"/>
  <c r="C196"/>
  <c r="C251"/>
  <c r="C182"/>
  <c r="B251"/>
  <c r="C244"/>
  <c r="C307"/>
  <c r="B299"/>
  <c r="C294"/>
  <c r="B201"/>
  <c r="B217"/>
  <c r="C276"/>
  <c r="B180"/>
  <c r="C271"/>
  <c r="E23" i="120" l="1"/>
  <c r="F9"/>
  <c r="F38"/>
  <c r="F23"/>
  <c r="E38"/>
  <c r="E14"/>
  <c r="F22"/>
  <c r="F14"/>
  <c r="E22"/>
  <c r="E37"/>
  <c r="E9"/>
  <c r="F37"/>
  <c r="E3"/>
  <c r="E10"/>
  <c r="F28"/>
  <c r="E28"/>
  <c r="F3"/>
  <c r="F64"/>
  <c r="E64"/>
  <c r="F10"/>
  <c r="E18"/>
  <c r="F18"/>
  <c r="F24"/>
  <c r="E49"/>
  <c r="F49"/>
  <c r="E24"/>
  <c r="G39" l="1"/>
  <c r="I39" s="1"/>
  <c r="G26"/>
  <c r="I26" l="1"/>
  <c r="G14" i="121" s="1"/>
  <c r="D14"/>
  <c r="I1" i="120" l="1"/>
  <c r="F54"/>
  <c r="E44"/>
  <c r="E65"/>
  <c r="E48"/>
  <c r="F48"/>
  <c r="F26"/>
  <c r="F5"/>
  <c r="F20"/>
  <c r="E30"/>
  <c r="F17"/>
  <c r="E26"/>
  <c r="E5"/>
  <c r="E58"/>
  <c r="E36"/>
  <c r="F44"/>
  <c r="F62"/>
  <c r="F8"/>
  <c r="E43"/>
  <c r="F65"/>
  <c r="E6"/>
  <c r="E12"/>
  <c r="F35"/>
  <c r="E21"/>
  <c r="E62"/>
  <c r="F47"/>
  <c r="F27"/>
  <c r="F6"/>
  <c r="F21"/>
  <c r="E15"/>
  <c r="F40"/>
  <c r="E29"/>
  <c r="E54"/>
  <c r="F30"/>
  <c r="F61"/>
  <c r="F13"/>
  <c r="E33"/>
  <c r="F58"/>
  <c r="F7"/>
  <c r="E13"/>
  <c r="E47"/>
  <c r="E17"/>
  <c r="F33"/>
  <c r="F29"/>
  <c r="F36"/>
  <c r="F19"/>
  <c r="E40"/>
  <c r="F53"/>
  <c r="F63"/>
  <c r="F42"/>
  <c r="F32"/>
  <c r="E35"/>
  <c r="E42"/>
  <c r="E27"/>
  <c r="F12"/>
  <c r="F43"/>
  <c r="E19"/>
  <c r="E61"/>
  <c r="E63"/>
  <c r="F15"/>
  <c r="E32"/>
  <c r="E53"/>
  <c r="E7"/>
  <c r="E20"/>
  <c r="E8"/>
  <c r="K63" l="1"/>
  <c r="K23"/>
  <c r="K9"/>
  <c r="K14"/>
  <c r="K38"/>
  <c r="K22"/>
  <c r="K37"/>
  <c r="K47"/>
  <c r="K61"/>
  <c r="K43"/>
  <c r="K64"/>
  <c r="K49"/>
  <c r="K10"/>
  <c r="K28"/>
  <c r="K3"/>
  <c r="L3" s="1"/>
  <c r="K24"/>
  <c r="K18"/>
  <c r="C17" i="121"/>
  <c r="B17"/>
  <c r="B21"/>
  <c r="C21"/>
  <c r="K13" i="120"/>
  <c r="K20"/>
  <c r="K54"/>
  <c r="K30"/>
  <c r="K19"/>
  <c r="K53"/>
  <c r="K11"/>
  <c r="K65"/>
  <c r="K27"/>
  <c r="K41"/>
  <c r="K34"/>
  <c r="K46"/>
  <c r="K57"/>
  <c r="K31"/>
  <c r="K42"/>
  <c r="K8"/>
  <c r="K44"/>
  <c r="K48"/>
  <c r="K50"/>
  <c r="K36"/>
  <c r="K33"/>
  <c r="K21"/>
  <c r="K45"/>
  <c r="K51"/>
  <c r="K39"/>
  <c r="K62"/>
  <c r="K5"/>
  <c r="K15"/>
  <c r="K12"/>
  <c r="K55"/>
  <c r="K4"/>
  <c r="K56"/>
  <c r="K16"/>
  <c r="K29"/>
  <c r="K6"/>
  <c r="K17"/>
  <c r="K26"/>
  <c r="K32"/>
  <c r="K25"/>
  <c r="K60"/>
  <c r="K35"/>
  <c r="K59"/>
  <c r="K7"/>
  <c r="K58"/>
  <c r="K40"/>
  <c r="K52"/>
  <c r="F45"/>
  <c r="E52"/>
  <c r="F46"/>
  <c r="C24" i="121" s="1"/>
  <c r="F52" i="120"/>
  <c r="E45"/>
  <c r="E46"/>
  <c r="B24" i="121" s="1"/>
  <c r="E4" i="120"/>
  <c r="F55"/>
  <c r="E56"/>
  <c r="F50"/>
  <c r="E34"/>
  <c r="E60"/>
  <c r="F16"/>
  <c r="F59"/>
  <c r="E55"/>
  <c r="E16"/>
  <c r="F41"/>
  <c r="F39"/>
  <c r="E41"/>
  <c r="F25"/>
  <c r="C16" i="121" s="1"/>
  <c r="F31" i="120"/>
  <c r="F51"/>
  <c r="E39"/>
  <c r="F56"/>
  <c r="E31"/>
  <c r="E59"/>
  <c r="E50"/>
  <c r="E57"/>
  <c r="F4"/>
  <c r="F57"/>
  <c r="E25"/>
  <c r="B16" i="121" s="1"/>
  <c r="E51" i="120"/>
  <c r="F60"/>
  <c r="F34"/>
  <c r="E11"/>
  <c r="B19" i="121" s="1"/>
  <c r="F11" i="120"/>
  <c r="C19" i="121" s="1"/>
  <c r="B14"/>
  <c r="C14"/>
  <c r="B15" l="1"/>
  <c r="C22"/>
  <c r="C15"/>
  <c r="B22"/>
  <c r="C18"/>
  <c r="B18"/>
  <c r="L24"/>
  <c r="C23"/>
  <c r="B23"/>
  <c r="L15"/>
  <c r="L22"/>
  <c r="L18"/>
  <c r="C20"/>
  <c r="B20"/>
  <c r="L23"/>
  <c r="L19"/>
  <c r="L20"/>
  <c r="L21"/>
  <c r="L16"/>
  <c r="L17"/>
  <c r="L14"/>
  <c r="M3" i="120" l="1"/>
  <c r="L4" l="1"/>
  <c r="L5" s="1"/>
  <c r="M5" s="1"/>
  <c r="M4" l="1"/>
  <c r="L6" l="1"/>
  <c r="M6" l="1"/>
  <c r="L7" l="1"/>
  <c r="M7" l="1"/>
  <c r="L8" l="1"/>
  <c r="M8" l="1"/>
  <c r="L9" l="1"/>
  <c r="L10" s="1"/>
  <c r="L11" l="1"/>
  <c r="M10"/>
  <c r="M9"/>
  <c r="M11" l="1"/>
  <c r="L12"/>
  <c r="L13" l="1"/>
  <c r="M12"/>
  <c r="M13" l="1"/>
  <c r="L14"/>
  <c r="M14" l="1"/>
  <c r="L15"/>
  <c r="M15" l="1"/>
  <c r="L16"/>
  <c r="L17" s="1"/>
  <c r="M17" s="1"/>
  <c r="M16" l="1"/>
  <c r="L18"/>
  <c r="L19" l="1"/>
  <c r="M18"/>
  <c r="M19" l="1"/>
  <c r="L20"/>
  <c r="M20" l="1"/>
  <c r="L21"/>
  <c r="L22" l="1"/>
  <c r="M21"/>
  <c r="L23" l="1"/>
  <c r="M22"/>
  <c r="M23" l="1"/>
  <c r="L24"/>
  <c r="M24" l="1"/>
  <c r="L25"/>
  <c r="M25" l="1"/>
  <c r="L26"/>
  <c r="L27" l="1"/>
  <c r="M26"/>
  <c r="M27" l="1"/>
  <c r="L28"/>
  <c r="M28" l="1"/>
  <c r="L29"/>
  <c r="L30" l="1"/>
  <c r="M29"/>
  <c r="L31" l="1"/>
  <c r="M30"/>
  <c r="L32" l="1"/>
  <c r="M31"/>
  <c r="M32" l="1"/>
  <c r="L33"/>
  <c r="L34" l="1"/>
  <c r="M33"/>
  <c r="L35" l="1"/>
  <c r="M34"/>
  <c r="M35" l="1"/>
  <c r="L36"/>
  <c r="L37" l="1"/>
  <c r="M36"/>
  <c r="M37" l="1"/>
  <c r="L38"/>
  <c r="L39" l="1"/>
  <c r="M38"/>
  <c r="L40" l="1"/>
  <c r="M39"/>
  <c r="M40" l="1"/>
  <c r="L41"/>
  <c r="L42" l="1"/>
  <c r="M41"/>
  <c r="L43" l="1"/>
  <c r="M42"/>
  <c r="L44" l="1"/>
  <c r="M43"/>
  <c r="L45" l="1"/>
  <c r="M44"/>
  <c r="M45" l="1"/>
  <c r="L46"/>
  <c r="L47" l="1"/>
  <c r="M46"/>
  <c r="L48" l="1"/>
  <c r="M47"/>
  <c r="M48" l="1"/>
  <c r="L49"/>
  <c r="M49" l="1"/>
  <c r="L50"/>
  <c r="L51" l="1"/>
  <c r="M50"/>
  <c r="M51" l="1"/>
  <c r="L52"/>
  <c r="M52" l="1"/>
  <c r="L53"/>
  <c r="L54" l="1"/>
  <c r="M53"/>
  <c r="L55" l="1"/>
  <c r="M54"/>
  <c r="L56" l="1"/>
  <c r="M55"/>
  <c r="L57" l="1"/>
  <c r="M56"/>
  <c r="L58" l="1"/>
  <c r="M57"/>
  <c r="L59" l="1"/>
  <c r="M58"/>
  <c r="L60" l="1"/>
  <c r="M59"/>
  <c r="M60" l="1"/>
  <c r="L61"/>
  <c r="L62" l="1"/>
  <c r="M61"/>
  <c r="M62" l="1"/>
  <c r="L63"/>
  <c r="L64" l="1"/>
  <c r="M63"/>
  <c r="M64" l="1"/>
  <c r="L65"/>
  <c r="M65" s="1"/>
  <c r="L116" i="1" l="1"/>
  <c r="S1" i="113" l="1"/>
  <c r="L13" i="1"/>
  <c r="S2" i="113"/>
  <c r="J1" i="120" l="1"/>
  <c r="O1" s="1"/>
  <c r="G11" i="121"/>
  <c r="S4" i="113"/>
  <c r="H78" i="121" l="1"/>
  <c r="H97"/>
  <c r="H200"/>
  <c r="H177"/>
  <c r="H15"/>
  <c r="H143"/>
  <c r="H221"/>
  <c r="H198"/>
  <c r="H169"/>
  <c r="H238"/>
  <c r="H70"/>
  <c r="H211"/>
  <c r="H161"/>
  <c r="H252"/>
  <c r="H26"/>
  <c r="H181"/>
  <c r="H57"/>
  <c r="H235"/>
  <c r="H47"/>
  <c r="H157"/>
  <c r="H101"/>
  <c r="H260"/>
  <c r="H293"/>
  <c r="H123"/>
  <c r="H212"/>
  <c r="H232"/>
  <c r="H117"/>
  <c r="H272"/>
  <c r="H215"/>
  <c r="H91"/>
  <c r="H290"/>
  <c r="H133"/>
  <c r="H203"/>
  <c r="H283"/>
  <c r="H40"/>
  <c r="H56"/>
  <c r="H168"/>
  <c r="H94"/>
  <c r="H323"/>
  <c r="H48"/>
  <c r="H165"/>
  <c r="H139"/>
  <c r="H100"/>
  <c r="H247"/>
  <c r="H121"/>
  <c r="H36"/>
  <c r="H192"/>
  <c r="H92"/>
  <c r="H34"/>
  <c r="H119"/>
  <c r="H71"/>
  <c r="H308"/>
  <c r="H214"/>
  <c r="H44"/>
  <c r="H62"/>
  <c r="H234"/>
  <c r="H218"/>
  <c r="H176"/>
  <c r="H103"/>
  <c r="H134"/>
  <c r="H110"/>
  <c r="H59"/>
  <c r="H251"/>
  <c r="H142"/>
  <c r="H273"/>
  <c r="H223"/>
  <c r="H173"/>
  <c r="H24"/>
  <c r="H72"/>
  <c r="H167"/>
  <c r="H99"/>
  <c r="H179"/>
  <c r="H244"/>
  <c r="H75"/>
  <c r="H249"/>
  <c r="H46"/>
  <c r="H315"/>
  <c r="H84"/>
  <c r="H281"/>
  <c r="H227"/>
  <c r="H278"/>
  <c r="H241"/>
  <c r="H205"/>
  <c r="H102"/>
  <c r="H250"/>
  <c r="H228"/>
  <c r="H52"/>
  <c r="H316"/>
  <c r="H265"/>
  <c r="H120"/>
  <c r="H45"/>
  <c r="H25"/>
  <c r="H114"/>
  <c r="H138"/>
  <c r="H292"/>
  <c r="H69"/>
  <c r="H254"/>
  <c r="H185"/>
  <c r="H111"/>
  <c r="H135"/>
  <c r="H29"/>
  <c r="H314"/>
  <c r="H201"/>
  <c r="H33"/>
  <c r="H160"/>
  <c r="H149"/>
  <c r="H268"/>
  <c r="H41"/>
  <c r="H54"/>
  <c r="H282"/>
  <c r="H21"/>
  <c r="H285"/>
  <c r="H154"/>
  <c r="H322"/>
  <c r="H321"/>
  <c r="H274"/>
  <c r="H230"/>
  <c r="H302"/>
  <c r="H317"/>
  <c r="H253"/>
  <c r="H20"/>
  <c r="H224"/>
  <c r="H158"/>
  <c r="H148"/>
  <c r="H289"/>
  <c r="H18"/>
  <c r="H225"/>
  <c r="H309"/>
  <c r="H132"/>
  <c r="H53"/>
  <c r="H284"/>
  <c r="H304"/>
  <c r="H87"/>
  <c r="H137"/>
  <c r="H136"/>
  <c r="H245"/>
  <c r="H294"/>
  <c r="H197"/>
  <c r="H183"/>
  <c r="H279"/>
  <c r="H39"/>
  <c r="H152"/>
  <c r="H141"/>
  <c r="H88"/>
  <c r="H182"/>
  <c r="H85"/>
  <c r="H277"/>
  <c r="H187"/>
  <c r="H296"/>
  <c r="H50"/>
  <c r="H19"/>
  <c r="H202"/>
  <c r="H313"/>
  <c r="H150"/>
  <c r="H128"/>
  <c r="H95"/>
  <c r="H327"/>
  <c r="H307"/>
  <c r="H206"/>
  <c r="H147"/>
  <c r="H17"/>
  <c r="H236"/>
  <c r="H275"/>
  <c r="H49"/>
  <c r="H188"/>
  <c r="H43"/>
  <c r="H98"/>
  <c r="H248"/>
  <c r="H178"/>
  <c r="H264"/>
  <c r="H231"/>
  <c r="H191"/>
  <c r="H93"/>
  <c r="H89"/>
  <c r="H122"/>
  <c r="H86"/>
  <c r="H79"/>
  <c r="H257"/>
  <c r="H311"/>
  <c r="H155"/>
  <c r="H180"/>
  <c r="H270"/>
  <c r="H37"/>
  <c r="H115"/>
  <c r="H64"/>
  <c r="H104"/>
  <c r="H280"/>
  <c r="H66"/>
  <c r="H258"/>
  <c r="H266"/>
  <c r="H16"/>
  <c r="H288"/>
  <c r="H186"/>
  <c r="H243"/>
  <c r="H65"/>
  <c r="H171"/>
  <c r="H107"/>
  <c r="H113"/>
  <c r="H267"/>
  <c r="H199"/>
  <c r="H22"/>
  <c r="H109"/>
  <c r="H174"/>
  <c r="H319"/>
  <c r="H194"/>
  <c r="H35"/>
  <c r="H51"/>
  <c r="H217"/>
  <c r="H80"/>
  <c r="H106"/>
  <c r="H263"/>
  <c r="H287"/>
  <c r="H130"/>
  <c r="H222"/>
  <c r="H208"/>
  <c r="H153"/>
  <c r="H301"/>
  <c r="H112"/>
  <c r="H306"/>
  <c r="H58"/>
  <c r="H131"/>
  <c r="H145"/>
  <c r="H159"/>
  <c r="H68"/>
  <c r="H271"/>
  <c r="H55"/>
  <c r="H146"/>
  <c r="H193"/>
  <c r="H96"/>
  <c r="H38"/>
  <c r="H166"/>
  <c r="H298"/>
  <c r="H196"/>
  <c r="H74"/>
  <c r="H67"/>
  <c r="H156"/>
  <c r="H76"/>
  <c r="H190"/>
  <c r="H300"/>
  <c r="H213"/>
  <c r="H77"/>
  <c r="H189"/>
  <c r="H32"/>
  <c r="H195"/>
  <c r="H204"/>
  <c r="H23"/>
  <c r="H261"/>
  <c r="H269"/>
  <c r="H239"/>
  <c r="H125"/>
  <c r="H209"/>
  <c r="H233"/>
  <c r="H229"/>
  <c r="H255"/>
  <c r="H240"/>
  <c r="H108"/>
  <c r="H216"/>
  <c r="H126"/>
  <c r="H207"/>
  <c r="H162"/>
  <c r="H175"/>
  <c r="H325"/>
  <c r="H226"/>
  <c r="H144"/>
  <c r="H220"/>
  <c r="H116"/>
  <c r="H318"/>
  <c r="H286"/>
  <c r="H164"/>
  <c r="H262"/>
  <c r="H256"/>
  <c r="H320"/>
  <c r="H82"/>
  <c r="H276"/>
  <c r="H305"/>
  <c r="H81"/>
  <c r="H61"/>
  <c r="H310"/>
  <c r="H170"/>
  <c r="H259"/>
  <c r="H237"/>
  <c r="H299"/>
  <c r="H328"/>
  <c r="H151"/>
  <c r="H297"/>
  <c r="H31"/>
  <c r="H127"/>
  <c r="H172"/>
  <c r="H105"/>
  <c r="H42"/>
  <c r="H90"/>
  <c r="H140"/>
  <c r="H30"/>
  <c r="H60"/>
  <c r="H184"/>
  <c r="H129"/>
  <c r="H326"/>
  <c r="H83"/>
  <c r="H63"/>
  <c r="H242"/>
  <c r="H210"/>
  <c r="H124"/>
  <c r="H312"/>
  <c r="H27"/>
  <c r="H118"/>
  <c r="H291"/>
  <c r="H73"/>
  <c r="H163"/>
  <c r="H14"/>
  <c r="H303"/>
  <c r="H324"/>
  <c r="H246"/>
  <c r="H295"/>
  <c r="H219"/>
  <c r="H28"/>
  <c r="S3" i="113" l="1"/>
  <c r="S6" l="1"/>
  <c r="S5"/>
</calcChain>
</file>

<file path=xl/sharedStrings.xml><?xml version="1.0" encoding="utf-8"?>
<sst xmlns="http://schemas.openxmlformats.org/spreadsheetml/2006/main" count="94064" uniqueCount="40358">
  <si>
    <t>VALOR GLOBAL</t>
  </si>
  <si>
    <t>Dados da Obra</t>
  </si>
  <si>
    <t>Objeto</t>
  </si>
  <si>
    <t>Local</t>
  </si>
  <si>
    <t>TOTAL</t>
  </si>
  <si>
    <t>Base</t>
  </si>
  <si>
    <t>BDI</t>
  </si>
  <si>
    <t>Item</t>
  </si>
  <si>
    <t>Fonte</t>
  </si>
  <si>
    <t>Código</t>
  </si>
  <si>
    <t>FDE</t>
  </si>
  <si>
    <t>L</t>
  </si>
  <si>
    <t>DESONERADO</t>
  </si>
  <si>
    <t>M</t>
  </si>
  <si>
    <t>UN</t>
  </si>
  <si>
    <t>KG</t>
  </si>
  <si>
    <t>M2</t>
  </si>
  <si>
    <t>H</t>
  </si>
  <si>
    <t>M3</t>
  </si>
  <si>
    <t>ENCARREGADO GERAL COM ENCARGOS COMPLEMENTARES</t>
  </si>
  <si>
    <t>ENGENHEIRO CIVIL DE OBRA PLENO COM ENCARGOS COMPLEMENTARES</t>
  </si>
  <si>
    <t>02.02.140</t>
  </si>
  <si>
    <t>02.02.150</t>
  </si>
  <si>
    <t>PORTÃO DE PEDESTRES - 1,15M, PARA TAPUME</t>
  </si>
  <si>
    <t>PORTÃO METÁLICO DE OBRA - 5M, PIVOTANTE, 2 FOLHAS, PARA TAPUME</t>
  </si>
  <si>
    <t>DESCRIÇÃO</t>
  </si>
  <si>
    <t>CÓDIGO</t>
  </si>
  <si>
    <t>SINAPI</t>
  </si>
  <si>
    <t>BDI Geral</t>
  </si>
  <si>
    <t>Valor Global</t>
  </si>
  <si>
    <t>BDI Diferen.</t>
  </si>
  <si>
    <t>Diferença</t>
  </si>
  <si>
    <t>Preço Unitário</t>
  </si>
  <si>
    <t>RESUMO</t>
  </si>
  <si>
    <t>Quant.</t>
  </si>
  <si>
    <t>CONTRATADO - ORIGINAL</t>
  </si>
  <si>
    <t>PLANILHA ORÇAMENTÁRIA</t>
  </si>
  <si>
    <t>Preço Total</t>
  </si>
  <si>
    <t>TOTAL FINAL</t>
  </si>
  <si>
    <t>Descrição dos Serviços</t>
  </si>
  <si>
    <t>Custo Unitário</t>
  </si>
  <si>
    <t>Unid.</t>
  </si>
  <si>
    <t>UNID.</t>
  </si>
  <si>
    <t>ESCOLHIDO</t>
  </si>
  <si>
    <t>OBRA:</t>
  </si>
  <si>
    <t>FL:</t>
  </si>
  <si>
    <t>CLIENTE:</t>
  </si>
  <si>
    <t>REV:</t>
  </si>
  <si>
    <t>LOCAL:</t>
  </si>
  <si>
    <t>DATA:</t>
  </si>
  <si>
    <t>ITEM</t>
  </si>
  <si>
    <t>DISCRIMINAÇÃO DE CÁLCULO</t>
  </si>
  <si>
    <t>QUANTIDADE</t>
  </si>
  <si>
    <t>MEMÓRIA DE CÁLCULO</t>
  </si>
  <si>
    <t>MÊS</t>
  </si>
  <si>
    <t>Locação de container tipo depósito - área mínima de 13,80 m²</t>
  </si>
  <si>
    <t>UNMES</t>
  </si>
  <si>
    <t>05.09.007</t>
  </si>
  <si>
    <t>Taxa de destinação de resíduo sólido em aterro, tipo solo/terra</t>
  </si>
  <si>
    <t>10.01.040</t>
  </si>
  <si>
    <t>Locação de container tipo sanitário com 2 vasos sanitários, 2 lavatórios, 2 mictórios e 4 pontos para chuveiro - área mínima de 13,80 m²</t>
  </si>
  <si>
    <t>TÉCNICO EM SEGURANÇA DO TRABALHO COM ENCARGOS COMPLEMENTARES</t>
  </si>
  <si>
    <t>QUANT.</t>
  </si>
  <si>
    <t>CDHU</t>
  </si>
  <si>
    <t>APILOAMENTO DO FUNDO DE VALAS, PARA SIMPLES REGULARIZAÇÃO</t>
  </si>
  <si>
    <t>TOPOGRAFO COM ENCARGOS COMPLEMENTARES</t>
  </si>
  <si>
    <t>AUXILIAR DE TOPÓGRAFO COM ENCARGOS COMPLEMENTARES</t>
  </si>
  <si>
    <t>02.02.130</t>
  </si>
  <si>
    <t>Locação de container tipo escritório com 1 vaso sanitário, 1 lavatório e 1 ponto para chuveiro - área mínima de 13,80 m²</t>
  </si>
  <si>
    <t>TAPUME CHAPA COMPENSADA RESINADA 10MM</t>
  </si>
  <si>
    <t>02.08.050</t>
  </si>
  <si>
    <t>Placa em lona com impressão digital e estrutura em madeira</t>
  </si>
  <si>
    <t>TX</t>
  </si>
  <si>
    <t>CAMADA SEPARADORA PARA EXECUÇÃO DE RADIER, PISO DE CONCRETO OU LAJE SOBRE SOLO, EM LONA PLÁSTICA. AF_09/2021</t>
  </si>
  <si>
    <t>CORTE</t>
  </si>
  <si>
    <t>11.18.040</t>
  </si>
  <si>
    <t>54.01.030</t>
  </si>
  <si>
    <t>PAISAGISMO</t>
  </si>
  <si>
    <t>17.02.020</t>
  </si>
  <si>
    <t>Chapisco</t>
  </si>
  <si>
    <t>LIMPEZA</t>
  </si>
  <si>
    <t>Lastro de pedra britada</t>
  </si>
  <si>
    <t>Reboco</t>
  </si>
  <si>
    <t>17.02.220</t>
  </si>
  <si>
    <t>Abertura e preparo de caixa até 40 cm, compactação do subleito mínimo de 95% do PN e transporte até o raio de 1 km</t>
  </si>
  <si>
    <t>07.01.020</t>
  </si>
  <si>
    <t>Escavação e carga mecanizada em solo de 1ª categoria, em campo aberto</t>
  </si>
  <si>
    <t>05.10.025</t>
  </si>
  <si>
    <t>Transporte de solo de 1ª e 2ª categoria por caminhão para distâncias superiores ao 15° km até o 20° km</t>
  </si>
  <si>
    <t>MONTAGEM DE ARMADURA TRANSVERSAL DE ESTACAS DE SEÇÃO CIRCULAR, DIÂMETRO = 6,30 MM. AF_09/2021_PS</t>
  </si>
  <si>
    <t>MONTAGEM DE ARMADURA DE ESTACAS, DIÂMETRO = 12,5 MM. AF_09/2021_PS</t>
  </si>
  <si>
    <t>Armadura em barra de aço CA-50 (A ou B) fyk = 500 MPa</t>
  </si>
  <si>
    <t>MONTAGEM E DESMONTAGEM DE FÔRMA DE LAJE MACIÇA, PÉ-DIREITO SIMPLES, EM CHAPA DE MADEIRA COMPENSADA RESINADA, 2 UTILIZAÇÕES. AF_09/2020</t>
  </si>
  <si>
    <t>15.03.110</t>
  </si>
  <si>
    <t>Fornecimento e montagem de estrutura em aço patinável, sem pintura</t>
  </si>
  <si>
    <t>TINTA BETUMINOSA - INTERIOR DE CALHAS, RUFOS E RINCÕES METÁLICOS</t>
  </si>
  <si>
    <t>ANDAIMES METÁLICOS - FORNECIMENTO</t>
  </si>
  <si>
    <t>M3xMÊS</t>
  </si>
  <si>
    <t>17.02.120</t>
  </si>
  <si>
    <t>Emboço comum</t>
  </si>
  <si>
    <t>33.02.080</t>
  </si>
  <si>
    <t>Massa corrida à base de resina acrílica</t>
  </si>
  <si>
    <t>CJ</t>
  </si>
  <si>
    <t>46.01.020</t>
  </si>
  <si>
    <t>Tubo de PVC rígido soldável marrom, DN= 25 mm, (3/4´), inclusive conexões</t>
  </si>
  <si>
    <t>CABO DE COBRE FLEXÍVEL ISOLADO, 6 MM², ANTI-CHAMA 0,6/1,0 KV, PARA CIRCUITOS TERMINAIS - FORNECIMENTO E INSTALAÇÃO. AF_03/2023</t>
  </si>
  <si>
    <t>37.13.660</t>
  </si>
  <si>
    <t>Disjuntor termomagnético, tripolar 220/380 V, corrente de 60 A até 100 A</t>
  </si>
  <si>
    <t>50.05.312</t>
  </si>
  <si>
    <t>Bloco autônomo de iluminação de emergência LED, com autonomia mínima de 3 horas, fluxo luminoso de 2.000 até 3.000 lúmens, equipado com 2 faróis</t>
  </si>
  <si>
    <t>42.05.440</t>
  </si>
  <si>
    <t>Barra condutora chata em alumínio de 7/8´ x 1/8´, inclusive acessórios de fixação</t>
  </si>
  <si>
    <t>42.20.160</t>
  </si>
  <si>
    <t>Solda exotérmica conexão cabo-cabo horizontal em T, bitola do cabo de 50-50mm² a 95-50mm²</t>
  </si>
  <si>
    <t>38.01.060</t>
  </si>
  <si>
    <t>Eletroduto de PVC rígido roscável de 1´ - com acessórios</t>
  </si>
  <si>
    <t>55.01.020</t>
  </si>
  <si>
    <t>Limpeza final da obra</t>
  </si>
  <si>
    <t>REMOÇÃO DE ENTULHO COM CAÇAMBA METÁLICA, INCLUSIVE CARGA MANUAL E DESCARGA EM BOTA-FORA</t>
  </si>
  <si>
    <t>50.10.120</t>
  </si>
  <si>
    <t>Extintor manual de pó químico seco ABC - capacidade de 6 kg</t>
  </si>
  <si>
    <t>97.02.195</t>
  </si>
  <si>
    <t>Placa de sinalização em PVC fotoluminescente (240x120mm), com indicação de rota de evacuação e saída de emergência</t>
  </si>
  <si>
    <t>35.20.050</t>
  </si>
  <si>
    <t>Conjunto de 4 lixeiras para coleta seletiva, com tampa basculante, capacidade 50 litros</t>
  </si>
  <si>
    <t>35.01.170</t>
  </si>
  <si>
    <t>Poste oficial completo com rede para voleibol</t>
  </si>
  <si>
    <t>TUBO PVC, SÉRIE R, ÁGUA PLUVIAL, DN 100 MM, FORNECIDO E INSTALADO EM RAMAL DE ENCAMINHAMENTO. AF_06/2022</t>
  </si>
  <si>
    <t>33.07.140</t>
  </si>
  <si>
    <t>Pintura com esmalte alquídico em estrutura metálica</t>
  </si>
  <si>
    <t>54.01.400</t>
  </si>
  <si>
    <t>Abertura de caixa até 25 cm, inclui escavação, compactação, transporte e preparo do sub-leito</t>
  </si>
  <si>
    <t>ACABAMENTO DE PISO DE CONCRETO TIPO BAMBOLÊ</t>
  </si>
  <si>
    <t>35.01.150</t>
  </si>
  <si>
    <t>Trave oficial completa com rede para futebol de salão</t>
  </si>
  <si>
    <t>34.05.290</t>
  </si>
  <si>
    <t>Portão de abrir em grade de aço galvanizado eletrofundida, malha 65 x 132 mm, e pintura eletrostática</t>
  </si>
  <si>
    <t>ANDAIMES METÁLICOS - MONTAGEM E DESMONTAGEM</t>
  </si>
  <si>
    <t>DEMOLIÇÃO MECANIZADA DE CONCRETO ARMADO</t>
  </si>
  <si>
    <t>RETIRADA DE ELETRODUTOS APARENTES - ATÉ 2"</t>
  </si>
  <si>
    <t>04.21.130</t>
  </si>
  <si>
    <t>Remoção de poste de concreto</t>
  </si>
  <si>
    <t>DEMOLIÇÃO DE ALVENARIA EM GERAL (TIJOLOS OU BLOCOS)</t>
  </si>
  <si>
    <t>42.05.120</t>
  </si>
  <si>
    <t>Conector de emenda em latão para cabo de até 50 mm² com 4 parafusos</t>
  </si>
  <si>
    <t>39.10.160</t>
  </si>
  <si>
    <t>Terminal de pressão/compressão para cabo de 50 mm²</t>
  </si>
  <si>
    <t>42.05.380</t>
  </si>
  <si>
    <t>Caixa de equalização, de embutir, em aço com barramento, de 200 x 200 mm e tampa</t>
  </si>
  <si>
    <t>Terminal estanhado com 2 furos e 1 compressão - 50 mm²</t>
  </si>
  <si>
    <t>42.05.620</t>
  </si>
  <si>
    <t>ELETRODUTO FLEXÍVEL CORRUGADO, PEAD, DN 40 MM (1 1/4"), PARA CIRCUITOS TERMINAIS, INSTALADO EM PAREDE - FORNECIMENTO E INSTALAÇÃO. AF_03/2023</t>
  </si>
  <si>
    <t>Disjuntor termomagnético, unipolar 127/220 V, corrente de 10 A até 30 A</t>
  </si>
  <si>
    <t>37.13.600</t>
  </si>
  <si>
    <t>ELETRODUTO FLEXÍVEL CORRUGADO, PEAD, DN 90 (3"), PARA REDE ENTERRADA DE DISTRIBUIÇÃO DE ENERGIA ELÉTRICA - FORNECIMENTO E INSTALAÇÃO. AF_12/2021</t>
  </si>
  <si>
    <t>Lastro de areia</t>
  </si>
  <si>
    <t>11.18.020</t>
  </si>
  <si>
    <t>EXECUÇÃO DE PASSEIO EM PISO INTERTRAVADO, COM BLOCO RETANGULAR COLORIDO DE 20 X 10 CM, ESPESSURA 6 CM.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</si>
  <si>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</si>
  <si>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</si>
  <si>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100 (4"), PARA REDE ENTERRADA DE DISTRIBUIÇÃO DE ENERGIA ELÉTRICA - FORNECIMENTO E INSTALAÇÃO. AF_12/2021</t>
  </si>
  <si>
    <t>CABO DE COBRE FLEXÍVEL ISOLADO, 16 MM², ANTI-CHAMA 0,6/1,0 KV, PARA CIRCUITOS TERMINAIS - FORNECIMENTO E INSTALAÇÃO. AF_03/2023</t>
  </si>
  <si>
    <t>35.04.130</t>
  </si>
  <si>
    <t>Banco de madeira sobre alvenaria</t>
  </si>
  <si>
    <t>m³</t>
  </si>
  <si>
    <t>Un</t>
  </si>
  <si>
    <t>CONDUTOR EM TUBO DE PVC RÍGIDO, PONTA E BOLSA - 200MM (8")</t>
  </si>
  <si>
    <t>PINTURA DE DEMARCAÇÃO DE VAGA COM TINTA ACRÍLICA, E = 10 CM, APLICAÇÃO MANUAL. AF_05/2021</t>
  </si>
  <si>
    <t>Retirada de estrutura metálica</t>
  </si>
  <si>
    <t>04.02.140</t>
  </si>
  <si>
    <t>12.12.010</t>
  </si>
  <si>
    <t>Taxa de mobilização e desmobilização de equipamentos para execução de estaca tipo hélice contínua em solo</t>
  </si>
  <si>
    <t>07.11.020</t>
  </si>
  <si>
    <t>Reaterro compactado mecanizado de vala ou cava com compactador</t>
  </si>
  <si>
    <t>MONTAGEM E DESMONTAGEM DE FÔRMA DE VIGA, ESCORAMENTO COM GARFO DE MADEIRA, PÉ-DIREITO SIMPLES, EM CHAPA DE MADEIRA RESINADA, 2 UTILIZAÇÕES. AF_09/2020</t>
  </si>
  <si>
    <t>MONTAGEM E DESMONTAGEM DE FÔRMA DE PILARES RETANGULARES E ESTRUTURAS SIMILARES, PÉ-DIREITO DUPLO, EM CHAPA DE MADEIRA COMPENSADA RESINADA, 2 UTILIZAÇÕES. AF_09/2020</t>
  </si>
  <si>
    <t>16.33.052</t>
  </si>
  <si>
    <t>Calha, rufo, afins em chapa galvanizada nº 24 - corte 0,50 m</t>
  </si>
  <si>
    <t>14.10.121</t>
  </si>
  <si>
    <t>46.05.020</t>
  </si>
  <si>
    <t>Tubo PVC rígido, tipo Coletor Esgoto, junta elástica, DN= 100 mm, inclusive conexões</t>
  </si>
  <si>
    <t>CABO DE COBRE FLEXÍVEL ISOLADO, 4 MM², ANTI-CHAMA 450/750 V, PARA CIRCUITOS TERMINAIS - FORNECIMENTO E INSTALAÇÃO. AF_03/2023</t>
  </si>
  <si>
    <t>17.12.302</t>
  </si>
  <si>
    <t>Piso epóxi autonivelante, múltiplas camadas, espessura 4 mm</t>
  </si>
  <si>
    <t>11.20.050</t>
  </si>
  <si>
    <t>M3XMES</t>
  </si>
  <si>
    <t>EXECUÇÃO DE PAVIMENTO EM PISO INTERTRAVADO, COM BLOCO SEXTAVADO DE 25 X 25 CM, ESPESSURA 10 CM. AF_10/2022</t>
  </si>
  <si>
    <t>EXECUÇÃO DE PASSEIO (CALÇADA) OU PISO DE CONCRETO COM CONCRETO MOLDADO IN LOCO, USINADO, ACABAMENTO CONVENCIONAL, ESPESSURA 8 CM, ARMADO. AF_08/2022</t>
  </si>
  <si>
    <t>Lastro de areia comercial - espalhamento manual</t>
  </si>
  <si>
    <t>46.05.040</t>
  </si>
  <si>
    <t>Tubo PVC rígido, tipo Coletor Esgoto, junta elástica, DN= 150 mm, inclusive conexões</t>
  </si>
  <si>
    <t>30.06.090</t>
  </si>
  <si>
    <t>Placa de identificação para estacionamento, com desenho universal de acessibilidade, tipo pedestal</t>
  </si>
  <si>
    <t>30.06.110</t>
  </si>
  <si>
    <t>Sinalização com pictograma para vaga de estacionamento, com faixas demarcatórias</t>
  </si>
  <si>
    <t>ESCAVAÇÃO MANUAL COM PROFUNDIDADE IGUAL OU INFERIOR A 1,50M</t>
  </si>
  <si>
    <t>FABRICAÇÃO DE FÔRMA PARA PILARES E ESTRUTURAS SIMILARES, EM MADEIRA SERRADA, E=25 MM. AF_09/2020</t>
  </si>
  <si>
    <t>Forma em madeira comum para fundação</t>
  </si>
  <si>
    <t>09.01.020</t>
  </si>
  <si>
    <t>11.01.100</t>
  </si>
  <si>
    <t>45.03.200</t>
  </si>
  <si>
    <t>Filtro tipo cesto para hidrômetro de 50 mm (2´)</t>
  </si>
  <si>
    <t>47.02.020</t>
  </si>
  <si>
    <t>Registro de gaveta em latão fundido cromado com canopla, DN= 3/4´ - linha especial</t>
  </si>
  <si>
    <t>44.20.110</t>
  </si>
  <si>
    <t>Engate flexível de PVC DN= 1/2´</t>
  </si>
  <si>
    <t>Tampa de encaixe para eletrocalha, galvanizada a fogo, L= 50 mm</t>
  </si>
  <si>
    <t>38.22.610</t>
  </si>
  <si>
    <t>Eletrocalha lisa galvanizada a fogo, 50 x 50 mm, com acessórios</t>
  </si>
  <si>
    <t>38.21.110</t>
  </si>
  <si>
    <t>Poste telecônico reto em aço SAE 1010/1020 galvanizado a fogo, altura de 4,00 m</t>
  </si>
  <si>
    <t>41.10.500</t>
  </si>
  <si>
    <t>Poste telecônico reto em aço SAE 1010/1020 galvanizado a fogo, altura de 8,00 m</t>
  </si>
  <si>
    <t>41.10.340</t>
  </si>
  <si>
    <t>Suporte tubular de fixação em poste para 1 luminária tipo pétala</t>
  </si>
  <si>
    <t>41.11.440</t>
  </si>
  <si>
    <t>50.10.220</t>
  </si>
  <si>
    <t>Suporte para extintor de piso em aço inoxidável</t>
  </si>
  <si>
    <t>ARMAÇÃO PARA EXECUÇÃO DE RADIER, PISO DE CONCRETO OU LAJE SOBRE SOLO, COM USO DE TELA Q-138. AF_09/2021</t>
  </si>
  <si>
    <t>Corte de junta de dilatação, com serra de disco diamantado para pisos</t>
  </si>
  <si>
    <t>un</t>
  </si>
  <si>
    <t>16.12.040</t>
  </si>
  <si>
    <t>Placa em alumínio composto, espessura de 3,0 mm, modulada, aérea - película retrorrefletiva tipo I + III - fornecimento e implantação</t>
  </si>
  <si>
    <t>SETA PARA HIDRANTE/EXTINTOR DE INCÊNDIO</t>
  </si>
  <si>
    <t>SERVIÇOS TÉCNICOS PROFISSIONAIS PARA OBTENÇÃO DO AVCB JUNTO AO CORPO DE BOMBEIROS PARA EDIFICAÇÕES ATÉ 2000 M2</t>
  </si>
  <si>
    <t>GL</t>
  </si>
  <si>
    <t>EXECUÇÃO DE PASSEIO EM PISO INTERTRAVADO, COM BLOCO RETANGULAR COR NATURAL DE 20 X 10 CM, ESPESSURA 6 CM. AF_10/2022</t>
  </si>
  <si>
    <t>QUARESMEIRA (TIBOUCHINA GRANULOSA)</t>
  </si>
  <si>
    <t>Árvore ornamental tipo Areca Bambu - h= 2,00 m</t>
  </si>
  <si>
    <t>34.04.160</t>
  </si>
  <si>
    <t>PÓ DE BRITA COM COMPACTAÇÃO MECÂNICA - ESPESSURA 10CM</t>
  </si>
  <si>
    <t>36.20.380</t>
  </si>
  <si>
    <t>Tapete de borracha isolante elétrico de 1000 x 1000 mm</t>
  </si>
  <si>
    <t>54.03.230</t>
  </si>
  <si>
    <t>Imprimação betuminosa ligante</t>
  </si>
  <si>
    <t>21.01.160</t>
  </si>
  <si>
    <t>Revestimento em grama sintética, com espessura de 20 a 32 mm</t>
  </si>
  <si>
    <t>BROCA DE CONCRETO - DIÂMETRO DE 30CM</t>
  </si>
  <si>
    <t>BROCA DE CONCRETO - DIÂMETRO DE 20CM</t>
  </si>
  <si>
    <t>TABUAS DE MADEIRA MACIÇA PARA ASSOALHO - CUMARU</t>
  </si>
  <si>
    <t>ESTRUTURA</t>
  </si>
  <si>
    <t>Corrimão em tubo de aço inoxidável escovado, diâmetro de 1 1/2´ e montantes com diâmetro de 2´</t>
  </si>
  <si>
    <t>24.08.040</t>
  </si>
  <si>
    <t>TUBO PVC, SÉRIE R, ÁGUA PLUVIAL, DN 150 MM, FORNECIDO E INSTALADO EM RAMAL DE ENCAMINHAMENTO. AF_06/2022</t>
  </si>
  <si>
    <t>ACRÉSCIMO PARA POÇO DE VISITA CIRCULAR PARA DRENAGEM, EM CONCRETO PRÉ-MOLDADO, DIÂMETRO INTERNO = 1,2 M. AF_12/2020</t>
  </si>
  <si>
    <t>CABO DE COBRE FLEXÍVEL ISOLADO, 35 MM², ANTI-CHAMA 0,6/1,0 KV, PARA REDE ENTERRADA DE DISTRIBUIÇÃO DE ENERGIA ELÉTRICA - FORNECIMENTO E INSTALAÇÃO. AF_12/2021</t>
  </si>
  <si>
    <t>49.01.030</t>
  </si>
  <si>
    <t>46.03.080</t>
  </si>
  <si>
    <t>46.03.040</t>
  </si>
  <si>
    <t>46.03.050</t>
  </si>
  <si>
    <t>Caixa sifonada de PVC rígido de 150 x 150 x 50 mm, com grelha</t>
  </si>
  <si>
    <t>Tubo de PVC rígido, pontas lisas, soldável, linha esgoto série reforçada ´R´, DN= 40 mm, inclusive conexões</t>
  </si>
  <si>
    <t>Tubo de PVC rígido PxB com virola e anel de borracha, linha esgoto série reforçada ´R´, DN= 75 mm, inclusive conexões</t>
  </si>
  <si>
    <t>Tubo de PVC rígido PxB com virola e anel de borracha, linha esgoto série reforçada ´R´, DN= 100 mm, inclusive conexões</t>
  </si>
  <si>
    <t>CAIXA ENTERRADA SEPARADORA DE ÓLEO RETANGULAR, EM ALVENARIA COM BLOCOS DE CONCRETO, DIMENSÕES INTERNAS: 1,00 X 1,00 X 1,00 M, EXCLUINDO TAMPÃO. AF_12/2020</t>
  </si>
  <si>
    <t>16.13.130</t>
  </si>
  <si>
    <t>16.12.200</t>
  </si>
  <si>
    <t>16.33.062</t>
  </si>
  <si>
    <t>Calha, rufo, afins em chapa galvanizada nº 24 - corte 1,00 m</t>
  </si>
  <si>
    <t>VG</t>
  </si>
  <si>
    <t>CONCRETO - ENSAIOS DE RUPTURA A COMPRESSÃO (CORPOS DE PROVA)</t>
  </si>
  <si>
    <t>CONCRETO - ESTUDOS E ENSAIOS</t>
  </si>
  <si>
    <t>CONTROLE TECNOLÓGICO DE CONCRETO - ENSAIO DE ESCLEROMETRIA EM 10 PONTOS COM 16 TIROS POR PONTO</t>
  </si>
  <si>
    <t>CONTROLE TECNOLÓGICO</t>
  </si>
  <si>
    <t>ENS.</t>
  </si>
  <si>
    <t>FECHAMENTOS</t>
  </si>
  <si>
    <t>LIMPEZA DO TERRENO</t>
  </si>
  <si>
    <t>CORTE, RECORTE E REMOÇÃO DE ÁRVORES INCLUSIVE RAIZES DIÂM. &gt; 15 E &lt; 30CM</t>
  </si>
  <si>
    <t>ARRANCAMENTO DE GUIAS, INCLUI CARGA EM CAMINHÃO</t>
  </si>
  <si>
    <t>DEMOLIÇÃO DE PAVIMENTO DE CONCRETO, SARJETA OU SARJETÃO, INCLUI CARGA EM CAMINHÃO</t>
  </si>
  <si>
    <t>FORNECIMENTO DE TERRA, INCLUSIVE CORTE, CARGA, DESCARGA E TRANSPORTE ATÉ 1KM</t>
  </si>
  <si>
    <t>07.12.020</t>
  </si>
  <si>
    <t>Compactação de aterro mecanizado mínimo de 95% PN, sem fornecimento de solo em campo aberto</t>
  </si>
  <si>
    <t>02.05.195</t>
  </si>
  <si>
    <t>Balancim elétrico tipo plataforma para transporte vertical, com altura até 60 m</t>
  </si>
  <si>
    <t>14.11.271</t>
  </si>
  <si>
    <t>14.10.101</t>
  </si>
  <si>
    <t>MONTAGEM E DESMONTAGEM DE FÔRMA DE VIGA, ESCORAMENTO COM GARFO DE MADEIRA, PÉ-DIREITO SIMPLES, EM CHAPA DE MADEIRA RESINADA, 4 UTILIZAÇÕES. AF_09/2020</t>
  </si>
  <si>
    <t>33.07.303</t>
  </si>
  <si>
    <t>Proteção passiva contra incêndio com tinta intumescente, com tempo requerido de resistência ao fogo TRRF = 60 min - aplicação em estrutura metálica</t>
  </si>
  <si>
    <t>PISOS</t>
  </si>
  <si>
    <t>17.01.020</t>
  </si>
  <si>
    <t>Argamassa de regularização e/ou proteção</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</si>
  <si>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</si>
  <si>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</si>
  <si>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18.08.110</t>
  </si>
  <si>
    <t>Revestimento em porcelanato técnico antiderrapante para área externa, grupo de absorção BIa, assentado com argamassa colante industrializada, rejuntado</t>
  </si>
  <si>
    <t>PORTAS</t>
  </si>
  <si>
    <t>25.01.361</t>
  </si>
  <si>
    <t>19.01.064</t>
  </si>
  <si>
    <t>Peitoril e/ou soleira em granito, espessura de 2 cm e largura de 21 cm até 30 cm, acabamento polido</t>
  </si>
  <si>
    <t>48.02.400</t>
  </si>
  <si>
    <t>Reservatório em polietileno com tampa de rosca - capacidade de 1.000 litros</t>
  </si>
  <si>
    <t>48.05.010</t>
  </si>
  <si>
    <t>Torneira de boia, DN= 3/4´</t>
  </si>
  <si>
    <t>47.01.020</t>
  </si>
  <si>
    <t>Registro de gaveta em latão fundido sem acabamento, DN= 3/4´</t>
  </si>
  <si>
    <t>47.02.110</t>
  </si>
  <si>
    <t>Registro de pressão em latão fundido cromado com canopla, DN= 3/4´ - linha especial</t>
  </si>
  <si>
    <t>46.01.030</t>
  </si>
  <si>
    <t>Tubo de PVC rígido soldável marrom, DN= 32 mm, (1´), inclusive conexões</t>
  </si>
  <si>
    <t>49.03.020</t>
  </si>
  <si>
    <t>Caixa de gordura em alvenaria, 600 x 600 x 600 mm</t>
  </si>
  <si>
    <t>CAIXA SIFONADA, COM GRELHA QUADRADA, PVC, DN 150 X 150 X 50 MM, JUNTA SOLDÁVEL, FORNECIDA E INSTALADA EM RAMAL DE DESCARGA OU EM RAMAL DE ESGOTO SANITÁRIO. AF_08/2022</t>
  </si>
  <si>
    <t>46.03.038</t>
  </si>
  <si>
    <t>Tubo de PVC rígido PxB com virola e anel de borracha, linha esgoto série reforçada ´R´, DN= 50 mm, inclusive conexões</t>
  </si>
  <si>
    <t>46.02.010</t>
  </si>
  <si>
    <t>Tubo de PVC rígido branco, pontas lisas, soldável, linha esgoto série normal, DN= 40 mm, inclusive conexões</t>
  </si>
  <si>
    <t>46.03.060</t>
  </si>
  <si>
    <t>Tubo de PVC rígido PxB com virola e anel de borracha, linha esgoto série reforçada ´R´. DN= 150 mm, inclusive conexões</t>
  </si>
  <si>
    <t>46.02.060</t>
  </si>
  <si>
    <t>Tubo de PVC rígido branco PxB com virola e anel de borracha, linha esgoto série normal, DN= 75 mm, inclusive conexões</t>
  </si>
  <si>
    <t>15.05.520</t>
  </si>
  <si>
    <t>CAIXA SIFONADA DE PVC RÍGIDO - 150X150MM</t>
  </si>
  <si>
    <t>JOELHO 45 GRAUS, PVC, SERIE R, ÁGUA PLUVIAL, DN 100 MM, JUNTA ELÁSTICA, FORNECIDO E INSTALADO EM CONDUTORES VERTICAIS DE ÁGUAS PLUVIAIS. AF_06/2022</t>
  </si>
  <si>
    <t>JOELHO 90 GRAUS, PVC, SERIE R, ÁGUA PLUVIAL, DN 100 MM, JUNTA ELÁSTICA, FORNECIDO E INSTALADO EM CONDUTORES VERTICAIS DE ÁGUAS PLUVIAIS. AF_06/2022</t>
  </si>
  <si>
    <t>CABO DE COBRE FLEXÍVEL ISOLADO, 2,5 MM², ANTI-CHAMA 450/750 V, PARA CIRCUITOS TERMINAIS - FORNECIMENTO E INSTALAÇÃO. AF_03/2023</t>
  </si>
  <si>
    <t>40.07.040</t>
  </si>
  <si>
    <t>Caixa em PVC octogonal de 4´ x 4´</t>
  </si>
  <si>
    <t>40.07.010</t>
  </si>
  <si>
    <t>Caixa em PVC de 4´ x 2´</t>
  </si>
  <si>
    <t>ELETRODUTO FLEXÍVEL CORRUGADO REFORÇADO, PVC, DN 32 MM (1"), PARA CIRCUITOS TERMINAIS, INSTALADO EM PAREDE - FORNECIMENTO E INSTALAÇÃO. AF_03/2023</t>
  </si>
  <si>
    <t>37.13.630</t>
  </si>
  <si>
    <t>Disjuntor termomagnético, bipolar 220/380 V, corrente de 10 A até 50 A</t>
  </si>
  <si>
    <t>37.13.650</t>
  </si>
  <si>
    <t>Disjuntor termomagnético, tripolar 220/380 V, corrente de 10 A até 50 A</t>
  </si>
  <si>
    <t>40.05.020</t>
  </si>
  <si>
    <t>INTERRUPTOR PULSADOR CAMPAINHA (1 MÓDULO), 10A/250V, INCLUINDO SUPORTE E PLACA - FORNECIMENTO E INSTALAÇÃO. AF_03/2023</t>
  </si>
  <si>
    <t>41.11.115</t>
  </si>
  <si>
    <t>Luminária retangular tipo arandela externa para 2 lâmpadas, com difusor em polietileno ou vidro leitoso</t>
  </si>
  <si>
    <t>LÂMPADA DE LED (BULBO) SOQUETE E-27/E-40 - 100W</t>
  </si>
  <si>
    <t>38.19.040</t>
  </si>
  <si>
    <t>Eletroduto de PVC corrugado flexível leve, diâmetro externo de 32 mm</t>
  </si>
  <si>
    <t>69.03.130</t>
  </si>
  <si>
    <t>69.03.140</t>
  </si>
  <si>
    <t>CAIXA DE PVC 10X5X5CM, INCLUSIVE ESPELHO</t>
  </si>
  <si>
    <t>CORTE, RECORTE E REMOÇÃO DE ÁRVORES INCLUSIVE RAIZES DIÂM. &gt; 30 E &lt; 60CM</t>
  </si>
  <si>
    <t>02.09.030</t>
  </si>
  <si>
    <t>Limpeza manual do terreno, inclusive troncos até 5 cm de diâmetro, com caminhão à disposição dentro da obra, até o raio de 1 km</t>
  </si>
  <si>
    <t>05.10.036</t>
  </si>
  <si>
    <t>Transporte de solo de 1ª e 2ª categoria por caminhão para distâncias superiores ao 20° km</t>
  </si>
  <si>
    <t>M3XKM</t>
  </si>
  <si>
    <t>04.30.100</t>
  </si>
  <si>
    <t>Remoção de reservatório em fibrocimento até 1000 litros</t>
  </si>
  <si>
    <t>REMOÇÃO DE LÂMPADA INCANDESCENTE OU FLUORESCENTE</t>
  </si>
  <si>
    <t>04.22.110</t>
  </si>
  <si>
    <t>Remoção de tubulação elétrica aparente com diâmetro externo até 50 mm</t>
  </si>
  <si>
    <t>08.01.060</t>
  </si>
  <si>
    <t>Escoramento de solo pontaletado</t>
  </si>
  <si>
    <t>12.07.010</t>
  </si>
  <si>
    <t>Taxa de mobilização e desmobilização de equipamentos para execução de estaca tipo Raiz em solo</t>
  </si>
  <si>
    <t>12.07.270</t>
  </si>
  <si>
    <t>Taxa de mobilização e desmobilização de equipamentos para execução de estaca tipo Raiz em rocha</t>
  </si>
  <si>
    <t>12.07.151</t>
  </si>
  <si>
    <t>Estaca tipo Raiz, diâmetro de 31 cm, sem armação, em solo</t>
  </si>
  <si>
    <t>12.07.271</t>
  </si>
  <si>
    <t>Estaca tipo Raiz, diâmetro de 31 cm, sem armação, em rocha</t>
  </si>
  <si>
    <t>11.11.030</t>
  </si>
  <si>
    <t>Argamassa de cimento e areia, fck = 20 MPa, consumo de cimento 600 kg/m³ - material para injeção em estaca raiz</t>
  </si>
  <si>
    <t>ARRASAMENTO MECANICO DE ESTACA DE CONCRETO ARMADO, DIAMETROS DE ATÉ 40 CM. AF_05/2021</t>
  </si>
  <si>
    <t>CONCRETO MAGRO PARA LASTRO, TRAÇO 1:4,5:4,5 (EM MASSA SECA DE CIMENTO/ AREIA MÉDIA/ BRITA 1) - PREPARO MECÂNICO COM BETONEIRA 400 L. AF_05/2021</t>
  </si>
  <si>
    <t>IMPRIMAÇÃO BETUMINOSA IMPERMEABILIZANTE</t>
  </si>
  <si>
    <t>Camada drenante para proteção de muros de contenção - brita comercial</t>
  </si>
  <si>
    <t>08.05.190</t>
  </si>
  <si>
    <t>Manta geotêxtil com resistência à tração longitudinal de 16kN/m e transversal de 14kN/m</t>
  </si>
  <si>
    <t>CAIXA COM GRELHA SIMPLES RETANGULAR, EM CONCRETO PRÉ-MOLDADO, DIMENSÕES INTERNAS: 0,6X1,0X1,0 M. AF_12/2020</t>
  </si>
  <si>
    <t>CANALETA MEIA CANA EM CONCRETO D=40CM</t>
  </si>
  <si>
    <t>MONTAGEM DE ARMADURA DE ESTACAS, DIÂMETRO = 16,0 MM. AF_09/2021_PS</t>
  </si>
  <si>
    <t>LASTRO DE BRITA</t>
  </si>
  <si>
    <t>ARMAÇÃO PARA EXECUÇÃO DE RADIER, PISO DE CONCRETO OU LAJE SOBRE SOLO, COM USO DE TELA Q-283. AF_09/2021</t>
  </si>
  <si>
    <t>PINTURA COM TINTA ACRÍLICA DE ACABAMENTO APLICADA A ROLO OU PINCEL SOBRE SUPERFÍCIES METÁLICAS (EXCETO PERFIL) EXECUTADO EM OBRA (02 DEMÃOS). AF_01/2020</t>
  </si>
  <si>
    <t>CAIXA SIFONADA, PVC, DN 100 X 100 X 50 MM, JUNTA ELÁSTICA, FORNECIDA E INSTALADA EM RAMAL DE DESCARGA OU EM RAMAL DE ESGOTO SANITÁRIO. AF_08/2022</t>
  </si>
  <si>
    <t>RALO SIFONADO REDONDO, PVC, DN 100 X 40 MM, JUNTA SOLDÁVEL, FORNECIDO E INSTALADO EM RAMAL DE DESCARGA OU EM RAMAL DE ESGOTO SANITÁRIO. AF_08/2022</t>
  </si>
  <si>
    <t>14.11.261</t>
  </si>
  <si>
    <t>48.02.300</t>
  </si>
  <si>
    <t>Reservatório em polietileno de alta densidade (cisterna) com antioxidante e proteção contra raios ultravioleta (UV) - capacidade de 5.000 litros</t>
  </si>
  <si>
    <t>47.01.060</t>
  </si>
  <si>
    <t>Registro de gaveta em latão fundido sem acabamento, DN= 2´</t>
  </si>
  <si>
    <t>46.01.050</t>
  </si>
  <si>
    <t>Tubo de PVC rígido soldável marrom, DN= 50 mm, (1 1/2´), inclusive conexões</t>
  </si>
  <si>
    <t>CABO DE COBRE FLEXÍVEL ISOLADO, 4 MM², ANTI-CHAMA 0,6/1,0 KV, PARA CIRCUITOS TERMINAIS - FORNECIMENTO E INSTALAÇÃO. AF_03/2023</t>
  </si>
  <si>
    <t>CABO DE COBRE FLEXÍVEL ISOLADO, 10 MM², ANTI-CHAMA 0,6/1,0 KV, PARA CIRCUITOS TERMINAIS - FORNECIMENTO E INSTALAÇÃO. AF_03/2023</t>
  </si>
  <si>
    <t>38.21.920</t>
  </si>
  <si>
    <t>Eletrocalha perfurada galvanizada a fogo, 100 x 50 mm, com acessórios</t>
  </si>
  <si>
    <t>38.22.120</t>
  </si>
  <si>
    <t>Eletrocalha perfurada galvanizada a fogo, 150x100 mm, com acessórios</t>
  </si>
  <si>
    <t>38.07.210</t>
  </si>
  <si>
    <t>Vergalhão com rosca, porca e arruela de diâmetro 1/4´ (tirante)</t>
  </si>
  <si>
    <t>PÁRA-RAIOS TIPO "FRANKLIN", EXCLUSIVE DESCIDA E ATERRAMENTO</t>
  </si>
  <si>
    <t>66.02.130</t>
  </si>
  <si>
    <t>Porteiro eletrônico com um interfone</t>
  </si>
  <si>
    <t>CAIXA DE PASSAGEM EM CHAPA METÁLICA COM PORTA E FECHADURA - 40X40X15CM - USO PARA TELEFONIA</t>
  </si>
  <si>
    <t>REATERRO COMPACTADO DE FUNDAÇÃO</t>
  </si>
  <si>
    <t>05.10.024</t>
  </si>
  <si>
    <t>Transporte de solo de 1ª e 2ª categoria por caminhão para distâncias superiores ao 10° km até o 15° km</t>
  </si>
  <si>
    <t>12.05.030</t>
  </si>
  <si>
    <t>Estaca escavada mecanicamente, diâmetro de 30 cm até 30 t</t>
  </si>
  <si>
    <t>MONTAGEM DE ARMADURA DE ESTACAS, DIÂMETRO = 8,0 MM. AF_09/2021_PS</t>
  </si>
  <si>
    <t>12.05.010</t>
  </si>
  <si>
    <t>Taxa de mobilização e desmobilização de equipamentos para execução de estaca escavada</t>
  </si>
  <si>
    <t>MONTAGEM E DESMONTAGEM DE FÔRMA DE LAJE MACIÇA, PÉ-DIREITO SIMPLES, EM CHAPA DE MADEIRA COMPENSADA RESINADA E CIMBRAMENTO DE MADEIRA, 2 UTILIZAÇÕES. AF_03/2022</t>
  </si>
  <si>
    <t>MONTAGEM E DESMONTAGEM DE FÔRMA DE PILARES RETANGULARES E ESTRUTURAS SIMILARES, PÉ-DIREITO SIMPLES, EM CHAPA DE MADEIRA COMPENSADA RESINADA, 2 UTILIZAÇÕES. AF_09/2020</t>
  </si>
  <si>
    <t>ARMAÇÃO PARA EXECUÇÃO DE RADIER, PISO DE CONCRETO OU LAJE SOBRE SOLO, COM USO DE TELA Q-196. AF_09/2021</t>
  </si>
  <si>
    <t>14.11.231</t>
  </si>
  <si>
    <t>INTERRUPTOR SIMPLES - 1 TECLA</t>
  </si>
  <si>
    <t>40.04.450</t>
  </si>
  <si>
    <t>Tomada 2P+T de 10 A - 250 V, completa</t>
  </si>
  <si>
    <t>DPS - DISPOSITIVO PROTEÇÃO CONTRA SURTOS 275V - 40KA</t>
  </si>
  <si>
    <t>INTERRUPTOR DIFERENCIAL RESIDUAL BIPOLAR 25A - SENSIBILIDADE 30MA - 220V</t>
  </si>
  <si>
    <t>REGISTRO DE GAVETA BRUTO, LATÃO, ROSCÁVEL, 3/4", COM ACABAMENTO E CANOPLA CROMADOS - FORNECIMENTO E INSTALAÇÃO. AF_08/2021</t>
  </si>
  <si>
    <t>48.02.401</t>
  </si>
  <si>
    <t>Reservatório em polietileno com tampa de rosca - capacidade de 500 litros</t>
  </si>
  <si>
    <t>VÁLVULA DE ESFERA BRUTA, BRONZE, ROSCÁVEL, 1 1/2'' - FORNECIMENTO E INSTALAÇÃO. AF_08/2021</t>
  </si>
  <si>
    <t>46.02.070</t>
  </si>
  <si>
    <t>Tubo de PVC rígido branco PxB com virola e anel de borracha, linha esgoto série normal, DN= 100 mm, inclusive conexões</t>
  </si>
  <si>
    <t>46.02.050</t>
  </si>
  <si>
    <t>Tubo de PVC rígido branco PxB com virola e anel de borracha, linha esgoto série normal, DN= 50 mm, inclusive conexões</t>
  </si>
  <si>
    <t>CHAPISCO COMUM - ARGAMASSA DE CIMENTO E AREIA 1:3</t>
  </si>
  <si>
    <t>17.02.140</t>
  </si>
  <si>
    <t>Emboço desempenado com espuma de poliéster</t>
  </si>
  <si>
    <t>14.31.030</t>
  </si>
  <si>
    <t>Fechamento em placa cimentícia com espessura de 12 mm</t>
  </si>
  <si>
    <t>44.06.320</t>
  </si>
  <si>
    <t>Cuba em aço inoxidável simples de 560x330x140mm</t>
  </si>
  <si>
    <t>TORNEIRA DE PRESSÃO PARA PIA, COM CORPO LONGO E AERADOR - 3/4"</t>
  </si>
  <si>
    <t>DISPENSER DE SABÃO, DE PAREDE, MANUAL, PARA SANITÁRIOS, ABS, ALTO IMPACTO, COM RESERVATÓRIO DE 800/ 900ML</t>
  </si>
  <si>
    <t>DISPENSER PAPEL TOALHA, DE PAREDE, MANUAL, PARA SANITÁRIOS - ABS - ALTO IMPACTO - AUTO CORTE</t>
  </si>
  <si>
    <t>44.03.050</t>
  </si>
  <si>
    <t>Dispenser papel higiênico em ABS para rolão 300 / 600 m, com visor</t>
  </si>
  <si>
    <t>ESPELHO COMUM - ESPESSURA 3MM</t>
  </si>
  <si>
    <t>EXECUÇÃO DE PASSEIO (CALÇADA) OU PISO DE CONCRETO COM CONCRETO MOLDADO IN LOCO, FEITO EM OBRA, ACABAMENTO CONVENCIONAL, ESPESSURA 8 CM, ARMADO. AF_08/2022</t>
  </si>
  <si>
    <t>PINTURA DE PISO COM TINTA EPÓXI, APLICAÇÃO MANUAL, 2 DEMÃOS, INCLUSO PRIMER EPÓXI. AF_05/2021</t>
  </si>
  <si>
    <t>12.01.041</t>
  </si>
  <si>
    <t>Broca em concreto armado diâmetro de 25 cm - completa</t>
  </si>
  <si>
    <t>14.04.220</t>
  </si>
  <si>
    <t>ASSENTAMENTO DE GUIAS PARA JARDIM 7 X 11 X 100CM (IE-3)</t>
  </si>
  <si>
    <t>ABERTURA DE CAIXA ATÉ 25CM, INCLUI ESCAVAÇÃO, COMPACTAÇÃO, TRANSPORTE E PREPARO DO SUB-LEITO</t>
  </si>
  <si>
    <t>54.01.210</t>
  </si>
  <si>
    <t>Base de brita graduada</t>
  </si>
  <si>
    <t>EXECUÇÃO DE PASSEIO (CALÇADA) OU PISO DE CONCRETO COM CONCRETO MOLDADO IN LOCO, USINADO, ACABAMENTO CONVENCIONAL, ESPESSURA 6 CM, ARMADO. AF_08/2022</t>
  </si>
  <si>
    <t>GRAMA ESMERALDA</t>
  </si>
  <si>
    <t>BELA EMÍLIA (PLUMBAGO CAPENSIS)</t>
  </si>
  <si>
    <t>11.18.140</t>
  </si>
  <si>
    <t>Lastro e/ou fundação em rachão mecanizado</t>
  </si>
  <si>
    <t>BASE DE BRITA GRADUADA</t>
  </si>
  <si>
    <t>54.06.040</t>
  </si>
  <si>
    <t>54.06.170</t>
  </si>
  <si>
    <t>CABO DE COBRE FLEXÍVEL ISOLADO, 10 MM², ANTI-CHAMA 450/750 V, PARA CIRCUITOS TERMINAIS - FORNECIMENTO E INSTALAÇÃO. AF_03/2023</t>
  </si>
  <si>
    <t>CABO DE COBRE FLEXÍVEL ISOLADO, 25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</si>
  <si>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</si>
  <si>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</si>
  <si>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DISJUNTOR CAIXA MOLDADA TRIPOLAR 100A COM DISPARADOR TERMOMAGNÉTICO AJUSTÁVEL</t>
  </si>
  <si>
    <t>DISJUNTOR CAIXA MOLDADA TRIPOLAR 200A COM DISPARADOR TERMOMAGNÉTICO AJUSTÁVEL</t>
  </si>
  <si>
    <t>39.21.080</t>
  </si>
  <si>
    <t>Cabo de cobre flexível de 35 mm², isolamento 0,6/1kV - isolação HEPR 90°C</t>
  </si>
  <si>
    <t>39.21.100</t>
  </si>
  <si>
    <t>Cabo de cobre flexível de 70 mm², isolamento 0,6/1kV - isolação HEPR 90°C</t>
  </si>
  <si>
    <t>39.21.110</t>
  </si>
  <si>
    <t>Cabo de cobre flexível de 95 mm², isolamento 0,6/1kV - isolação HEPR 90°C</t>
  </si>
  <si>
    <t>39.21.130</t>
  </si>
  <si>
    <t>Cabo de cobre flexível de 185 mm², isolamento 0,6/1kV - isolação HEPR 90°C</t>
  </si>
  <si>
    <t>DISJUNTOR CAIXA MOLDADA TRIPOLAR 400A COM DISPARADOR TERMOMAGNÉTICO AJUSTÁVEL</t>
  </si>
  <si>
    <t>DISJUNTOR CAIXA MOLDADA TRIPOLAR 150A COM DISPARADOR TERMOMAGNÉTICO AJUSTÁVEL</t>
  </si>
  <si>
    <t>41.11.450</t>
  </si>
  <si>
    <t>Suporte tubular de fixação em poste para 2 luminárias tipo pétala</t>
  </si>
  <si>
    <t>41.12.210</t>
  </si>
  <si>
    <t>Projetor LED modular, fluxo luminoso de 26294 lm, eficiência mínima de 125 l/W - 150 W/200 W</t>
  </si>
  <si>
    <t>TRANSFORMADOR DE DISTRIBUIÇÃO, 150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</si>
  <si>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</si>
  <si>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COTOVELO EM COBRE, DN 22 MM, 90 GRAUS, SEM ANEL DE SOLDA, INSTALADO EM RAMAL E SUB-RAMAL DE GÁS COMBUSTÍVEL - FORNECIMENTO E INSTALAÇÃO. AF_04/2022</t>
  </si>
  <si>
    <t>REGISTRO OU REGULADOR DE GÁS DE COZINHA - FORNECIMENTO E INSTALAÇÃO. AF_08/2021</t>
  </si>
  <si>
    <t>45.02.080</t>
  </si>
  <si>
    <t>Entrada completa de gás GLP com 6 cilindros de 45 kg</t>
  </si>
  <si>
    <t>CAIXA ENTERRADA HIDRÁULICA RETANGULAR, EM ALVENARIA COM BLOCOS DE CONCRETO, DIMENSÕES INTERNAS: 0,8X0,8X0,6 M PARA REDE DE DRENAGEM. AF_12/2020</t>
  </si>
  <si>
    <t>MANACA DA SERRA (TIBOUCHINA MUTABILIS)</t>
  </si>
  <si>
    <t>50.01.330</t>
  </si>
  <si>
    <t>Abrigo de hidrante de 2 1/2´ completo - inclusive mangueira de 30 m (2 x 15 m)</t>
  </si>
  <si>
    <t>40.20.110</t>
  </si>
  <si>
    <t>Alarme sonoro bitonal 220 V para painel de comando</t>
  </si>
  <si>
    <t>50.01.090</t>
  </si>
  <si>
    <t>Botoeira para acionamento de bomba de incêndio tipo quebra-vidro</t>
  </si>
  <si>
    <t>66.02.500</t>
  </si>
  <si>
    <t>Central de alarme microprocessada, para até 125 zonas</t>
  </si>
  <si>
    <t>43.10.480</t>
  </si>
  <si>
    <t>33.07.304</t>
  </si>
  <si>
    <t>Proteção passiva contra incêndio com tinta intumescente, com tempo requerido de resistência ao fogo TRRF = 120 min - aplicação em estrutura metálica</t>
  </si>
  <si>
    <t>AÇO - ENSAIOS DE DOBRAMENTO EM BARRAS</t>
  </si>
  <si>
    <t>AÇO - ENSAIOS DE TRAÇÃO EM BARRAS</t>
  </si>
  <si>
    <t>AÇO - ENSAIOS DE VERIFICAÇÃO DE BITOLA</t>
  </si>
  <si>
    <t>ENSAIOS DE LABORATÓRIO - COMPACTAÇÃO</t>
  </si>
  <si>
    <t>ENSAIOS DE LABORATÓRIO - PROCTOR SIMPLES</t>
  </si>
  <si>
    <t>COMPANHIA DE DESENVOLVIMENTO HABITACIONAL E URBANO</t>
  </si>
  <si>
    <t>DO ESTADO DE SÃO PAULO</t>
  </si>
  <si>
    <t>Data Base:</t>
  </si>
  <si>
    <t>BDI :</t>
  </si>
  <si>
    <t>L.S.:</t>
  </si>
  <si>
    <t>Referência</t>
  </si>
  <si>
    <t xml:space="preserve"> Descrição</t>
  </si>
  <si>
    <t>Material</t>
  </si>
  <si>
    <t>Mão de Obra</t>
  </si>
  <si>
    <t>Custo Total</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</si>
  <si>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</si>
  <si>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</si>
  <si>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</si>
  <si>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</si>
  <si>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</si>
  <si>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</si>
  <si>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</si>
  <si>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</si>
  <si>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</si>
  <si>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</si>
  <si>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</si>
  <si>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</si>
  <si>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</si>
  <si>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</si>
  <si>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</si>
  <si>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</si>
  <si>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</si>
  <si>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</si>
  <si>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</si>
  <si>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</si>
  <si>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</si>
  <si>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</si>
  <si>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</si>
  <si>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</si>
  <si>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</si>
  <si>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</si>
  <si>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</si>
  <si>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</si>
  <si>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</si>
  <si>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</si>
  <si>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</si>
  <si>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</si>
  <si>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</si>
  <si>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</si>
  <si>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</si>
  <si>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</si>
  <si>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</si>
  <si>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</si>
  <si>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</si>
  <si>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</si>
  <si>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</si>
  <si>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</si>
  <si>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</si>
  <si>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</si>
  <si>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</si>
  <si>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</si>
  <si>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</si>
  <si>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</si>
  <si>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</si>
  <si>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</si>
  <si>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</si>
  <si>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</si>
  <si>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</si>
  <si>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</si>
  <si>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</si>
  <si>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</si>
  <si>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</si>
  <si>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</si>
  <si>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</si>
  <si>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</si>
  <si>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</si>
  <si>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</si>
  <si>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</si>
  <si>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</si>
  <si>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</si>
  <si>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</si>
  <si>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</si>
  <si>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</si>
  <si>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</si>
  <si>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</si>
  <si>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</si>
  <si>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</si>
  <si>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</si>
  <si>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</si>
  <si>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</si>
  <si>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</si>
  <si>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</si>
  <si>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</si>
  <si>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</si>
  <si>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</si>
  <si>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</si>
  <si>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</si>
  <si>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</si>
  <si>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</si>
  <si>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</si>
  <si>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</si>
  <si>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</si>
  <si>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</si>
  <si>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</si>
  <si>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</si>
  <si>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</si>
  <si>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</si>
  <si>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</si>
  <si>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</si>
  <si>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</si>
  <si>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</si>
  <si>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</si>
  <si>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</si>
  <si>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</si>
  <si>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</si>
  <si>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</si>
  <si>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</si>
  <si>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</si>
  <si>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</si>
  <si>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</si>
  <si>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</si>
  <si>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</si>
  <si>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</si>
  <si>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</si>
  <si>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</si>
  <si>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</si>
  <si>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</si>
  <si>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</si>
  <si>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</si>
  <si>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</si>
  <si>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</si>
  <si>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</si>
  <si>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</si>
  <si>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</si>
  <si>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</si>
  <si>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</si>
  <si>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</si>
  <si>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</si>
  <si>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</si>
  <si>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</si>
  <si>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</si>
  <si>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</si>
  <si>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</si>
  <si>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</si>
  <si>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</si>
  <si>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</si>
  <si>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</si>
  <si>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</si>
  <si>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</si>
  <si>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</si>
  <si>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</si>
  <si>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</si>
  <si>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</si>
  <si>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</si>
  <si>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</si>
  <si>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</si>
  <si>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</si>
  <si>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</si>
  <si>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</si>
  <si>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</si>
  <si>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</si>
  <si>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</si>
  <si>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</si>
  <si>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</si>
  <si>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</si>
  <si>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</si>
  <si>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</si>
  <si>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</si>
  <si>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</si>
  <si>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</si>
  <si>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</si>
  <si>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</si>
  <si>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</si>
  <si>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</si>
  <si>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</si>
  <si>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</si>
  <si>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</si>
  <si>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</si>
  <si>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</si>
  <si>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</si>
  <si>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</si>
  <si>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</si>
  <si>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</si>
  <si>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</si>
  <si>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</si>
  <si>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</si>
  <si>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</si>
  <si>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</si>
  <si>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</si>
  <si>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</si>
  <si>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</si>
  <si>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</si>
  <si>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</si>
  <si>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</si>
  <si>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</si>
  <si>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</si>
  <si>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</si>
  <si>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</si>
  <si>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</si>
  <si>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</si>
  <si>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</si>
  <si>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</si>
  <si>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</si>
  <si>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</si>
  <si>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</si>
  <si>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</si>
  <si>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</si>
  <si>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</si>
  <si>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</si>
  <si>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</si>
  <si>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</si>
  <si>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</si>
  <si>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</si>
  <si>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</si>
  <si>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</si>
  <si>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</si>
  <si>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</si>
  <si>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</si>
  <si>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</si>
  <si>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</si>
  <si>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</si>
  <si>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</si>
  <si>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</si>
  <si>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</si>
  <si>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</si>
  <si>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</si>
  <si>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</si>
  <si>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</si>
  <si>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</si>
  <si>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</si>
  <si>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</si>
  <si>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</si>
  <si>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</si>
  <si>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</si>
  <si>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</si>
  <si>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</si>
  <si>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</si>
  <si>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</si>
  <si>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</si>
  <si>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</si>
  <si>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</si>
  <si>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</si>
  <si>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</si>
  <si>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</si>
  <si>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</si>
  <si>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</si>
  <si>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</si>
  <si>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</si>
  <si>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</si>
  <si>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</si>
  <si>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</si>
  <si>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</si>
  <si>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</si>
  <si>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</si>
  <si>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</si>
  <si>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</si>
  <si>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</si>
  <si>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</si>
  <si>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</si>
  <si>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</si>
  <si>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</si>
  <si>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</si>
  <si>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</si>
  <si>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</si>
  <si>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</si>
  <si>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</si>
  <si>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</si>
  <si>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</si>
  <si>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</si>
  <si>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</si>
  <si>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</si>
  <si>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</si>
  <si>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</si>
  <si>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</si>
  <si>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</si>
  <si>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</si>
  <si>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</si>
  <si>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</si>
  <si>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</si>
  <si>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</si>
  <si>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</si>
  <si>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</si>
  <si>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</si>
  <si>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</si>
  <si>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</si>
  <si>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</si>
  <si>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</si>
  <si>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</si>
  <si>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</si>
  <si>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</si>
  <si>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</si>
  <si>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</si>
  <si>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</si>
  <si>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</si>
  <si>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</si>
  <si>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</si>
  <si>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</si>
  <si>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</si>
  <si>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</si>
  <si>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</si>
  <si>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</si>
  <si>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</si>
  <si>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</si>
  <si>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</si>
  <si>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</si>
  <si>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</si>
  <si>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</si>
  <si>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</si>
  <si>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</si>
  <si>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</si>
  <si>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</si>
  <si>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</si>
  <si>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</si>
  <si>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</si>
  <si>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</si>
  <si>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</si>
  <si>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</si>
  <si>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</si>
  <si>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</si>
  <si>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</si>
  <si>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</si>
  <si>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</si>
  <si>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</si>
  <si>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</si>
  <si>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</si>
  <si>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</si>
  <si>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</si>
  <si>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</si>
  <si>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</si>
  <si>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</si>
  <si>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</si>
  <si>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</si>
  <si>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</si>
  <si>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</si>
  <si>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</si>
  <si>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</si>
  <si>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</si>
  <si>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</si>
  <si>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</si>
  <si>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</si>
  <si>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</si>
  <si>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</si>
  <si>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</si>
  <si>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</si>
  <si>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</si>
  <si>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</si>
  <si>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</si>
  <si>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</si>
  <si>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</si>
  <si>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</si>
  <si>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02.01.200</t>
  </si>
  <si>
    <t>Desmobilização de construção provisória</t>
  </si>
  <si>
    <t>02.02</t>
  </si>
  <si>
    <t>Container</t>
  </si>
  <si>
    <t>02.02.120</t>
  </si>
  <si>
    <t>Locação de container tipo alojamento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</si>
  <si>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</si>
  <si>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</si>
  <si>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</si>
  <si>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</si>
  <si>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</si>
  <si>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</si>
  <si>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</si>
  <si>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</si>
  <si>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</si>
  <si>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</si>
  <si>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</si>
  <si>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</si>
  <si>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</si>
  <si>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</si>
  <si>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</si>
  <si>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</si>
  <si>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</si>
  <si>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</si>
  <si>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</si>
  <si>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</si>
  <si>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</si>
  <si>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</si>
  <si>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</si>
  <si>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</si>
  <si>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</si>
  <si>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</si>
  <si>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</si>
  <si>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</si>
  <si>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</si>
  <si>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</si>
  <si>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</si>
  <si>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</si>
  <si>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</si>
  <si>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</si>
  <si>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</si>
  <si>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</si>
  <si>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</si>
  <si>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</si>
  <si>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</si>
  <si>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</si>
  <si>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</si>
  <si>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</si>
  <si>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</si>
  <si>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</si>
  <si>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</si>
  <si>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</si>
  <si>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</si>
  <si>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</si>
  <si>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</si>
  <si>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</si>
  <si>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</si>
  <si>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</si>
  <si>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02.09</t>
  </si>
  <si>
    <t>Limpeza de terreno</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</si>
  <si>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</si>
  <si>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</si>
  <si>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</si>
  <si>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</si>
  <si>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</si>
  <si>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</si>
  <si>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</si>
  <si>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</si>
  <si>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</si>
  <si>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</si>
  <si>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</si>
  <si>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</si>
  <si>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</si>
  <si>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</si>
  <si>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</si>
  <si>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</si>
  <si>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</si>
  <si>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</si>
  <si>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</si>
  <si>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</si>
  <si>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</si>
  <si>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</si>
  <si>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</si>
  <si>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</si>
  <si>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</si>
  <si>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</si>
  <si>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</si>
  <si>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</si>
  <si>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</si>
  <si>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</si>
  <si>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</si>
  <si>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</si>
  <si>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</si>
  <si>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</si>
  <si>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</si>
  <si>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</si>
  <si>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</si>
  <si>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</si>
  <si>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</si>
  <si>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</si>
  <si>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</si>
  <si>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</si>
  <si>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</si>
  <si>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</si>
  <si>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</si>
  <si>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</si>
  <si>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</si>
  <si>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</si>
  <si>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</si>
  <si>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</si>
  <si>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</si>
  <si>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</si>
  <si>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</si>
  <si>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</si>
  <si>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</si>
  <si>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</si>
  <si>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</si>
  <si>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</si>
  <si>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</si>
  <si>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</si>
  <si>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</si>
  <si>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</si>
  <si>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</si>
  <si>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</si>
  <si>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</si>
  <si>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</si>
  <si>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</si>
  <si>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</si>
  <si>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</si>
  <si>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</si>
  <si>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</si>
  <si>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</si>
  <si>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</si>
  <si>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</si>
  <si>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</si>
  <si>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</si>
  <si>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</si>
  <si>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</si>
  <si>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</si>
  <si>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</si>
  <si>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</si>
  <si>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</si>
  <si>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</si>
  <si>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</si>
  <si>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</si>
  <si>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</si>
  <si>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</si>
  <si>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</si>
  <si>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</si>
  <si>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</si>
  <si>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</si>
  <si>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</si>
  <si>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</si>
  <si>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</si>
  <si>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</si>
  <si>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</si>
  <si>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</si>
  <si>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</si>
  <si>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</si>
  <si>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</si>
  <si>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</si>
  <si>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</si>
  <si>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</si>
  <si>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</si>
  <si>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</si>
  <si>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</si>
  <si>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</si>
  <si>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</si>
  <si>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</si>
  <si>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</si>
  <si>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</si>
  <si>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</si>
  <si>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</si>
  <si>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</si>
  <si>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</si>
  <si>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</si>
  <si>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</si>
  <si>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</si>
  <si>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</si>
  <si>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</si>
  <si>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</si>
  <si>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</si>
  <si>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</si>
  <si>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</si>
  <si>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</si>
  <si>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</si>
  <si>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</si>
  <si>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</si>
  <si>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</si>
  <si>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</si>
  <si>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</si>
  <si>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</si>
  <si>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</si>
  <si>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</si>
  <si>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</si>
  <si>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</si>
  <si>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</si>
  <si>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</si>
  <si>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</si>
  <si>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</si>
  <si>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</si>
  <si>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</si>
  <si>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</si>
  <si>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</si>
  <si>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</si>
  <si>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</si>
  <si>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</si>
  <si>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</si>
  <si>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</si>
  <si>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</si>
  <si>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</si>
  <si>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</si>
  <si>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</si>
  <si>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</si>
  <si>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</si>
  <si>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</si>
  <si>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</si>
  <si>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</si>
  <si>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</si>
  <si>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</si>
  <si>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</si>
  <si>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</si>
  <si>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</si>
  <si>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</si>
  <si>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</si>
  <si>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</si>
  <si>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</si>
  <si>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</si>
  <si>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</si>
  <si>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</si>
  <si>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</si>
  <si>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</si>
  <si>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</si>
  <si>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</si>
  <si>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</si>
  <si>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</si>
  <si>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</si>
  <si>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</si>
  <si>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</si>
  <si>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</si>
  <si>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</si>
  <si>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</si>
  <si>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</si>
  <si>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</si>
  <si>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</si>
  <si>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</si>
  <si>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</si>
  <si>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</si>
  <si>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</si>
  <si>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</si>
  <si>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</si>
  <si>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</si>
  <si>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</si>
  <si>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</si>
  <si>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</si>
  <si>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</si>
  <si>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</si>
  <si>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</si>
  <si>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</si>
  <si>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</si>
  <si>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</si>
  <si>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</si>
  <si>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</si>
  <si>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</si>
  <si>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</si>
  <si>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</si>
  <si>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</si>
  <si>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</si>
  <si>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</si>
  <si>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</si>
  <si>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</si>
  <si>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</si>
  <si>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</si>
  <si>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</si>
  <si>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</si>
  <si>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</si>
  <si>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</si>
  <si>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</si>
  <si>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</si>
  <si>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</si>
  <si>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</si>
  <si>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</si>
  <si>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</si>
  <si>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</si>
  <si>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</si>
  <si>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</si>
  <si>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</si>
  <si>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</si>
  <si>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</si>
  <si>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</si>
  <si>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</si>
  <si>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</si>
  <si>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</si>
  <si>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</si>
  <si>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</si>
  <si>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</si>
  <si>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</si>
  <si>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</si>
  <si>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</si>
  <si>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</si>
  <si>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</si>
  <si>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</si>
  <si>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</si>
  <si>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</si>
  <si>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</si>
  <si>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</si>
  <si>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</si>
  <si>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</si>
  <si>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</si>
  <si>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</si>
  <si>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</si>
  <si>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</si>
  <si>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</si>
  <si>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</si>
  <si>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</si>
  <si>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</si>
  <si>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</si>
  <si>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</si>
  <si>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</si>
  <si>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</si>
  <si>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</si>
  <si>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</si>
  <si>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</si>
  <si>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</si>
  <si>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</si>
  <si>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</si>
  <si>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</si>
  <si>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</si>
  <si>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</si>
  <si>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</si>
  <si>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</si>
  <si>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</si>
  <si>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</si>
  <si>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</si>
  <si>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</si>
  <si>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</si>
  <si>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</si>
  <si>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</si>
  <si>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</si>
  <si>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</si>
  <si>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</si>
  <si>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</si>
  <si>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</si>
  <si>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</si>
  <si>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</si>
  <si>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</si>
  <si>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</si>
  <si>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</si>
  <si>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</si>
  <si>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</si>
  <si>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</si>
  <si>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</si>
  <si>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</si>
  <si>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</si>
  <si>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</si>
  <si>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</si>
  <si>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</si>
  <si>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</si>
  <si>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</si>
  <si>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</si>
  <si>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</si>
  <si>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</si>
  <si>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</si>
  <si>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</si>
  <si>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</si>
  <si>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</si>
  <si>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</si>
  <si>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</si>
  <si>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</si>
  <si>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</si>
  <si>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</si>
  <si>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</si>
  <si>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</si>
  <si>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</si>
  <si>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</si>
  <si>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</si>
  <si>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</si>
  <si>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</si>
  <si>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</si>
  <si>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</si>
  <si>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</si>
  <si>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</si>
  <si>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</si>
  <si>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</si>
  <si>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</si>
  <si>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</si>
  <si>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</si>
  <si>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</si>
  <si>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</si>
  <si>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</si>
  <si>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</si>
  <si>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</si>
  <si>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</si>
  <si>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</si>
  <si>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</si>
  <si>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</si>
  <si>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</si>
  <si>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</si>
  <si>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</si>
  <si>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</si>
  <si>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</si>
  <si>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</si>
  <si>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</si>
  <si>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</si>
  <si>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</si>
  <si>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</si>
  <si>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</si>
  <si>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</si>
  <si>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</si>
  <si>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</si>
  <si>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</si>
  <si>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</si>
  <si>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</si>
  <si>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</si>
  <si>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</si>
  <si>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</si>
  <si>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</si>
  <si>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</si>
  <si>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</si>
  <si>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</si>
  <si>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</si>
  <si>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</si>
  <si>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</si>
  <si>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</si>
  <si>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</si>
  <si>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</si>
  <si>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</si>
  <si>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</si>
  <si>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</si>
  <si>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</si>
  <si>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</si>
  <si>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</si>
  <si>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</si>
  <si>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</si>
  <si>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</si>
  <si>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</si>
  <si>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</si>
  <si>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</si>
  <si>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</si>
  <si>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</si>
  <si>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</si>
  <si>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</si>
  <si>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</si>
  <si>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</si>
  <si>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</si>
  <si>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</si>
  <si>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</si>
  <si>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</si>
  <si>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</si>
  <si>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</si>
  <si>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</si>
  <si>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</si>
  <si>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</si>
  <si>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</si>
  <si>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</si>
  <si>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</si>
  <si>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</si>
  <si>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</si>
  <si>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</si>
  <si>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</si>
  <si>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</si>
  <si>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</si>
  <si>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</si>
  <si>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</si>
  <si>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</si>
  <si>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</si>
  <si>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</si>
  <si>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</si>
  <si>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</si>
  <si>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</si>
  <si>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</si>
  <si>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</si>
  <si>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</si>
  <si>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</si>
  <si>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</si>
  <si>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</si>
  <si>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</si>
  <si>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</si>
  <si>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</si>
  <si>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</si>
  <si>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</si>
  <si>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</si>
  <si>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</si>
  <si>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</si>
  <si>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</si>
  <si>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</si>
  <si>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</si>
  <si>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</si>
  <si>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</si>
  <si>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</si>
  <si>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</si>
  <si>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</si>
  <si>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</si>
  <si>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</si>
  <si>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</si>
  <si>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</si>
  <si>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</si>
  <si>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</si>
  <si>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</si>
  <si>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</si>
  <si>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</si>
  <si>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</si>
  <si>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</si>
  <si>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</si>
  <si>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</si>
  <si>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</si>
  <si>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</si>
  <si>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</si>
  <si>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</si>
  <si>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</si>
  <si>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</si>
  <si>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</si>
  <si>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</si>
  <si>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</si>
  <si>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</si>
  <si>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</si>
  <si>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</si>
  <si>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</si>
  <si>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</si>
  <si>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</si>
  <si>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</si>
  <si>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</si>
  <si>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</si>
  <si>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</si>
  <si>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</si>
  <si>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</si>
  <si>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</si>
  <si>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</si>
  <si>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</si>
  <si>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</si>
  <si>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</si>
  <si>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</si>
  <si>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</si>
  <si>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</si>
  <si>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</si>
  <si>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</si>
  <si>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</si>
  <si>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</si>
  <si>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</si>
  <si>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</si>
  <si>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</si>
  <si>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</si>
  <si>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</si>
  <si>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</si>
  <si>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</si>
  <si>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</si>
  <si>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</si>
  <si>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</si>
  <si>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</si>
  <si>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</si>
  <si>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</si>
  <si>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</si>
  <si>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</si>
  <si>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</si>
  <si>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</si>
  <si>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</si>
  <si>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</si>
  <si>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</si>
  <si>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</si>
  <si>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</si>
  <si>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</si>
  <si>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</si>
  <si>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</si>
  <si>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</si>
  <si>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</si>
  <si>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</si>
  <si>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</si>
  <si>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</si>
  <si>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</si>
  <si>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</si>
  <si>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</si>
  <si>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</si>
  <si>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</si>
  <si>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</si>
  <si>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</si>
  <si>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</si>
  <si>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</si>
  <si>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</si>
  <si>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</si>
  <si>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</si>
  <si>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</si>
  <si>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</si>
  <si>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</si>
  <si>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</si>
  <si>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</si>
  <si>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</si>
  <si>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</si>
  <si>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</si>
  <si>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</si>
  <si>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</si>
  <si>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</si>
  <si>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</si>
  <si>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</si>
  <si>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</si>
  <si>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</si>
  <si>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</si>
  <si>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</si>
  <si>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</si>
  <si>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</si>
  <si>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</si>
  <si>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</si>
  <si>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</si>
  <si>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</si>
  <si>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</si>
  <si>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</si>
  <si>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</si>
  <si>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</si>
  <si>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</si>
  <si>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05.10.026</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</si>
  <si>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</si>
  <si>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</si>
  <si>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</si>
  <si>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</si>
  <si>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</si>
  <si>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</si>
  <si>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</si>
  <si>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</si>
  <si>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</si>
  <si>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</si>
  <si>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</si>
  <si>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</si>
  <si>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Transporte de solo brejoso por caminhão para distâncias superiores ao 20° km</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</si>
  <si>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</si>
  <si>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</si>
  <si>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</si>
  <si>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</si>
  <si>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</si>
  <si>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</si>
  <si>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</si>
  <si>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</si>
  <si>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</si>
  <si>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</si>
  <si>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</si>
  <si>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</si>
  <si>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</si>
  <si>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</si>
  <si>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</si>
  <si>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</si>
  <si>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</si>
  <si>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</si>
  <si>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</si>
  <si>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</si>
  <si>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</si>
  <si>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</si>
  <si>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</si>
  <si>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</si>
  <si>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</si>
  <si>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</si>
  <si>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</si>
  <si>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</si>
  <si>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</si>
  <si>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SERVICO EM SOLO E ROCHA, MECANIZADO</t>
  </si>
  <si>
    <t>07.01</t>
  </si>
  <si>
    <t>Escavação ou corte mecanizados em campo aberto de solo, exceto rocha</t>
  </si>
  <si>
    <t>07.01.010</t>
  </si>
  <si>
    <t>Escavação e carga mecanizada para exploração de solo em jazida</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</si>
  <si>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</si>
  <si>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</si>
  <si>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</si>
  <si>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</si>
  <si>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</si>
  <si>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</si>
  <si>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</si>
  <si>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</si>
  <si>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</si>
  <si>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</si>
  <si>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</si>
  <si>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</si>
  <si>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</si>
  <si>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</si>
  <si>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</si>
  <si>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</si>
  <si>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</si>
  <si>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</si>
  <si>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</si>
  <si>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</si>
  <si>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</si>
  <si>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</si>
  <si>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</si>
  <si>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</si>
  <si>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</si>
  <si>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</si>
  <si>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</si>
  <si>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</si>
  <si>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</si>
  <si>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</si>
  <si>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</si>
  <si>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</si>
  <si>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</si>
  <si>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</si>
  <si>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</si>
  <si>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</si>
  <si>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07.12.030</t>
  </si>
  <si>
    <t>Compactação de aterro mecanizado a 100% PN, sem fornecimento de solo em campo aberto</t>
  </si>
  <si>
    <t>07.12.040</t>
  </si>
  <si>
    <t>Aterro mecanizado por compensação, solo de 1ª categoria em campo aberto, sem compactação do aterro</t>
  </si>
  <si>
    <t>ESCORAMENTO, CONTENCAO E DRENAGEM</t>
  </si>
  <si>
    <t>08.01</t>
  </si>
  <si>
    <t>Escoramento</t>
  </si>
  <si>
    <t>08.01.020</t>
  </si>
  <si>
    <t>Escoramento de solo contínuo</t>
  </si>
  <si>
    <t>08.01.040</t>
  </si>
  <si>
    <t>Escoramento de solo descontínuo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</si>
  <si>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</si>
  <si>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</si>
  <si>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</si>
  <si>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</si>
  <si>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</si>
  <si>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</si>
  <si>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</si>
  <si>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</si>
  <si>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</si>
  <si>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</si>
  <si>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</si>
  <si>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</si>
  <si>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</si>
  <si>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</si>
  <si>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</si>
  <si>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</si>
  <si>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</si>
  <si>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</si>
  <si>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</si>
  <si>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</si>
  <si>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</si>
  <si>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</si>
  <si>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</si>
  <si>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</si>
  <si>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</si>
  <si>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</si>
  <si>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</si>
  <si>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</si>
  <si>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</si>
  <si>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</si>
  <si>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</si>
  <si>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</si>
  <si>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</si>
  <si>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</si>
  <si>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</si>
  <si>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</si>
  <si>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</si>
  <si>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</si>
  <si>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</si>
  <si>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</si>
  <si>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</si>
  <si>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</si>
  <si>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</si>
  <si>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</si>
  <si>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</si>
  <si>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</si>
  <si>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</si>
  <si>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</si>
  <si>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</si>
  <si>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</si>
  <si>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</si>
  <si>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</si>
  <si>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</si>
  <si>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</si>
  <si>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</si>
  <si>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</si>
  <si>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</si>
  <si>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</si>
  <si>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</si>
  <si>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</si>
  <si>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</si>
  <si>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</si>
  <si>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</si>
  <si>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</si>
  <si>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</si>
  <si>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FORMA</t>
  </si>
  <si>
    <t>09.01</t>
  </si>
  <si>
    <t>Forma em tabua</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</si>
  <si>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</si>
  <si>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</si>
  <si>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</si>
  <si>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</si>
  <si>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</si>
  <si>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</si>
  <si>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</si>
  <si>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</si>
  <si>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</si>
  <si>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</si>
  <si>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</si>
  <si>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</si>
  <si>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</si>
  <si>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</si>
  <si>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</si>
  <si>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</si>
  <si>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</si>
  <si>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</si>
  <si>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</si>
  <si>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</si>
  <si>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</si>
  <si>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</si>
  <si>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</si>
  <si>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</si>
  <si>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</si>
  <si>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</si>
  <si>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</si>
  <si>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</si>
  <si>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</si>
  <si>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</si>
  <si>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</si>
  <si>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</si>
  <si>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</si>
  <si>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</si>
  <si>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</si>
  <si>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</si>
  <si>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</si>
  <si>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</si>
  <si>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</si>
  <si>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</si>
  <si>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</si>
  <si>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</si>
  <si>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</si>
  <si>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</si>
  <si>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</si>
  <si>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</si>
  <si>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</si>
  <si>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</si>
  <si>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</si>
  <si>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</si>
  <si>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</si>
  <si>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</si>
  <si>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</si>
  <si>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</si>
  <si>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</si>
  <si>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</si>
  <si>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</si>
  <si>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</si>
  <si>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</si>
  <si>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</si>
  <si>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</si>
  <si>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</si>
  <si>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</si>
  <si>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</si>
  <si>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</si>
  <si>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</si>
  <si>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</si>
  <si>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</si>
  <si>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</si>
  <si>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</si>
  <si>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</si>
  <si>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</si>
  <si>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</si>
  <si>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</si>
  <si>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</si>
  <si>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</si>
  <si>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</si>
  <si>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</si>
  <si>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</si>
  <si>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</si>
  <si>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</si>
  <si>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</si>
  <si>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</si>
  <si>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</si>
  <si>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</si>
  <si>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</si>
  <si>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</si>
  <si>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</si>
  <si>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</si>
  <si>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</si>
  <si>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</si>
  <si>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</si>
  <si>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</si>
  <si>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</si>
  <si>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</si>
  <si>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</si>
  <si>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</si>
  <si>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</si>
  <si>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</si>
  <si>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</si>
  <si>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</si>
  <si>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</si>
  <si>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</si>
  <si>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</si>
  <si>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</si>
  <si>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</si>
  <si>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</si>
  <si>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</si>
  <si>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</si>
  <si>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</si>
  <si>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</si>
  <si>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</si>
  <si>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</si>
  <si>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</si>
  <si>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</si>
  <si>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</si>
  <si>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</si>
  <si>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</si>
  <si>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</si>
  <si>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</si>
  <si>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</si>
  <si>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</si>
  <si>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</si>
  <si>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</si>
  <si>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</si>
  <si>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</si>
  <si>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</si>
  <si>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</si>
  <si>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</si>
  <si>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</si>
  <si>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</si>
  <si>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</si>
  <si>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</si>
  <si>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</si>
  <si>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</si>
  <si>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</si>
  <si>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</si>
  <si>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</si>
  <si>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11.18.060</t>
  </si>
  <si>
    <t>11.18.070</t>
  </si>
  <si>
    <t>Enchimento de laje com concreto celular com densidade de 1.200 kg/m³</t>
  </si>
  <si>
    <t>11.18.080</t>
  </si>
  <si>
    <t>Enchimento de laje com tijolos cerâmicos furados</t>
  </si>
  <si>
    <t>11.18.110</t>
  </si>
  <si>
    <t>Enchimento de nichos em geral, com material proveniente de entulho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</si>
  <si>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</si>
  <si>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</si>
  <si>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</si>
  <si>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</si>
  <si>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</si>
  <si>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</si>
  <si>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</si>
  <si>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</si>
  <si>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</si>
  <si>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</si>
  <si>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</si>
  <si>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</si>
  <si>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</si>
  <si>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</si>
  <si>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</si>
  <si>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</si>
  <si>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</si>
  <si>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</si>
  <si>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</si>
  <si>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</si>
  <si>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</si>
  <si>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</si>
  <si>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</si>
  <si>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</si>
  <si>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</si>
  <si>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</si>
  <si>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</si>
  <si>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</si>
  <si>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</si>
  <si>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</si>
  <si>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</si>
  <si>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</si>
  <si>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</si>
  <si>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</si>
  <si>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</si>
  <si>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</si>
  <si>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</si>
  <si>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</si>
  <si>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</si>
  <si>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</si>
  <si>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</si>
  <si>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</si>
  <si>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</si>
  <si>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</si>
  <si>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12.05.020</t>
  </si>
  <si>
    <t>Estaca escavada mecanicamente, diâmetro de 25 cm até 20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</si>
  <si>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</si>
  <si>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</si>
  <si>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</si>
  <si>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</si>
  <si>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</si>
  <si>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</si>
  <si>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</si>
  <si>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</si>
  <si>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</si>
  <si>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</si>
  <si>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</si>
  <si>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</si>
  <si>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</si>
  <si>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</si>
  <si>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</si>
  <si>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</si>
  <si>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</si>
  <si>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</si>
  <si>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</si>
  <si>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</si>
  <si>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</si>
  <si>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</si>
  <si>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</si>
  <si>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</si>
  <si>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</si>
  <si>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</si>
  <si>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</si>
  <si>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</si>
  <si>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</si>
  <si>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</si>
  <si>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</si>
  <si>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</si>
  <si>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</si>
  <si>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</si>
  <si>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12.07.153</t>
  </si>
  <si>
    <t>Estaca tipo Raiz, diâmetro de 45 cm, sem armação, em solo</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</si>
  <si>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</si>
  <si>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</si>
  <si>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</si>
  <si>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</si>
  <si>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</si>
  <si>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</si>
  <si>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</si>
  <si>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</si>
  <si>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</si>
  <si>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</si>
  <si>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</si>
  <si>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</si>
  <si>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</si>
  <si>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</si>
  <si>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</si>
  <si>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</si>
  <si>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</si>
  <si>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</si>
  <si>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</si>
  <si>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</si>
  <si>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</si>
  <si>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</si>
  <si>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</si>
  <si>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</si>
  <si>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</si>
  <si>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</si>
  <si>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</si>
  <si>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</si>
  <si>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</si>
  <si>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</si>
  <si>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</si>
  <si>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</si>
  <si>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</si>
  <si>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</si>
  <si>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</si>
  <si>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</si>
  <si>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</si>
  <si>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</si>
  <si>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</si>
  <si>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</si>
  <si>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</si>
  <si>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</si>
  <si>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</si>
  <si>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</si>
  <si>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</si>
  <si>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</si>
  <si>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</si>
  <si>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</si>
  <si>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</si>
  <si>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</si>
  <si>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</si>
  <si>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</si>
  <si>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</si>
  <si>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</si>
  <si>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</si>
  <si>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</si>
  <si>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</si>
  <si>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</si>
  <si>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</si>
  <si>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</si>
  <si>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</si>
  <si>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</si>
  <si>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</si>
  <si>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</si>
  <si>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</si>
  <si>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</si>
  <si>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</si>
  <si>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</si>
  <si>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</si>
  <si>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</si>
  <si>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</si>
  <si>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</si>
  <si>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</si>
  <si>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</si>
  <si>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</si>
  <si>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</si>
  <si>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</si>
  <si>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</si>
  <si>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</si>
  <si>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</si>
  <si>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</si>
  <si>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</si>
  <si>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</si>
  <si>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</si>
  <si>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</si>
  <si>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</si>
  <si>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</si>
  <si>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</si>
  <si>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</si>
  <si>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</si>
  <si>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</si>
  <si>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</si>
  <si>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</si>
  <si>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</si>
  <si>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</si>
  <si>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</si>
  <si>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</si>
  <si>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</si>
  <si>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</si>
  <si>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</si>
  <si>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</si>
  <si>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</si>
  <si>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</si>
  <si>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</si>
  <si>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</si>
  <si>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</si>
  <si>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</si>
  <si>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</si>
  <si>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</si>
  <si>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</si>
  <si>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</si>
  <si>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</si>
  <si>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</si>
  <si>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</si>
  <si>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</si>
  <si>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</si>
  <si>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</si>
  <si>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</si>
  <si>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</si>
  <si>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</si>
  <si>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</si>
  <si>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</si>
  <si>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</si>
  <si>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</si>
  <si>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</si>
  <si>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</si>
  <si>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</si>
  <si>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</si>
  <si>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</si>
  <si>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</si>
  <si>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</si>
  <si>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</si>
  <si>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</si>
  <si>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</si>
  <si>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</si>
  <si>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</si>
  <si>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</si>
  <si>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</si>
  <si>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</si>
  <si>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</si>
  <si>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</si>
  <si>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</si>
  <si>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</si>
  <si>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14.10.111</t>
  </si>
  <si>
    <t>14.11</t>
  </si>
  <si>
    <t>Alvenaria com bloco de concreto estrutural</t>
  </si>
  <si>
    <t>14.11.221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</si>
  <si>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</si>
  <si>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</si>
  <si>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</si>
  <si>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</si>
  <si>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</si>
  <si>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</si>
  <si>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</si>
  <si>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</si>
  <si>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</si>
  <si>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</si>
  <si>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</si>
  <si>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</si>
  <si>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</si>
  <si>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</si>
  <si>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</si>
  <si>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</si>
  <si>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</si>
  <si>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</si>
  <si>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</si>
  <si>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</si>
  <si>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</si>
  <si>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</si>
  <si>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</si>
  <si>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</si>
  <si>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</si>
  <si>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</si>
  <si>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</si>
  <si>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</si>
  <si>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</si>
  <si>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</si>
  <si>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</si>
  <si>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</si>
  <si>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</si>
  <si>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</si>
  <si>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</si>
  <si>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</si>
  <si>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</si>
  <si>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</si>
  <si>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</si>
  <si>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</si>
  <si>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</si>
  <si>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</si>
  <si>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</si>
  <si>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</si>
  <si>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</si>
  <si>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</si>
  <si>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</si>
  <si>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</si>
  <si>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</si>
  <si>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</si>
  <si>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</si>
  <si>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</si>
  <si>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</si>
  <si>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</si>
  <si>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</si>
  <si>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</si>
  <si>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</si>
  <si>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</si>
  <si>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</si>
  <si>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</si>
  <si>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</si>
  <si>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</si>
  <si>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</si>
  <si>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</si>
  <si>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</si>
  <si>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</si>
  <si>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</si>
  <si>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</si>
  <si>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</si>
  <si>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</si>
  <si>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</si>
  <si>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</si>
  <si>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</si>
  <si>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</si>
  <si>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</si>
  <si>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</si>
  <si>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</si>
  <si>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</si>
  <si>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</si>
  <si>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</si>
  <si>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</si>
  <si>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</si>
  <si>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</si>
  <si>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</si>
  <si>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</si>
  <si>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</si>
  <si>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</si>
  <si>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</si>
  <si>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</si>
  <si>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</si>
  <si>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</si>
  <si>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</si>
  <si>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</si>
  <si>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</si>
  <si>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</si>
  <si>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</si>
  <si>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</si>
  <si>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</si>
  <si>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</si>
  <si>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</si>
  <si>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</si>
  <si>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</si>
  <si>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</si>
  <si>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</si>
  <si>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</si>
  <si>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</si>
  <si>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</si>
  <si>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</si>
  <si>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</si>
  <si>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</si>
  <si>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</si>
  <si>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</si>
  <si>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</si>
  <si>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</si>
  <si>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</si>
  <si>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</si>
  <si>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</si>
  <si>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</si>
  <si>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</si>
  <si>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</si>
  <si>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</si>
  <si>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</si>
  <si>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</si>
  <si>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</si>
  <si>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</si>
  <si>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</si>
  <si>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</si>
  <si>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</si>
  <si>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</si>
  <si>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</si>
  <si>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</si>
  <si>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</si>
  <si>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</si>
  <si>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</si>
  <si>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</si>
  <si>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</si>
  <si>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</si>
  <si>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</si>
  <si>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</si>
  <si>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</si>
  <si>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</si>
  <si>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</si>
  <si>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</si>
  <si>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</si>
  <si>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</si>
  <si>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</si>
  <si>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</si>
  <si>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</si>
  <si>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</si>
  <si>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</si>
  <si>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</si>
  <si>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</si>
  <si>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</si>
  <si>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</si>
  <si>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</si>
  <si>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</si>
  <si>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</si>
  <si>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</si>
  <si>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</si>
  <si>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</si>
  <si>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</si>
  <si>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</si>
  <si>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</si>
  <si>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</si>
  <si>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</si>
  <si>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</si>
  <si>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</si>
  <si>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</si>
  <si>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</si>
  <si>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</si>
  <si>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</si>
  <si>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</si>
  <si>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</si>
  <si>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</si>
  <si>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</si>
  <si>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</si>
  <si>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</si>
  <si>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</si>
  <si>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</si>
  <si>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</si>
  <si>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</si>
  <si>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</si>
  <si>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</si>
  <si>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</si>
  <si>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</si>
  <si>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</si>
  <si>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</si>
  <si>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</si>
  <si>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</si>
  <si>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</si>
  <si>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</si>
  <si>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</si>
  <si>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</si>
  <si>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</si>
  <si>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</si>
  <si>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</si>
  <si>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</si>
  <si>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</si>
  <si>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</si>
  <si>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</si>
  <si>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</si>
  <si>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</si>
  <si>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</si>
  <si>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</si>
  <si>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16.12.050</t>
  </si>
  <si>
    <t>16.12.060</t>
  </si>
  <si>
    <t>16.12.220</t>
  </si>
  <si>
    <t>16.13</t>
  </si>
  <si>
    <t>Telhamento metálico especial</t>
  </si>
  <si>
    <t>16.13.060</t>
  </si>
  <si>
    <t>16.13.070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</si>
  <si>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</si>
  <si>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</si>
  <si>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</si>
  <si>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</si>
  <si>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</si>
  <si>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</si>
  <si>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</si>
  <si>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</si>
  <si>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</si>
  <si>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</si>
  <si>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</si>
  <si>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</si>
  <si>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</si>
  <si>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</si>
  <si>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</si>
  <si>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</si>
  <si>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</si>
  <si>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</si>
  <si>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</si>
  <si>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</si>
  <si>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</si>
  <si>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</si>
  <si>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</si>
  <si>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</si>
  <si>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</si>
  <si>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</si>
  <si>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</si>
  <si>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</si>
  <si>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</si>
  <si>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</si>
  <si>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</si>
  <si>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</si>
  <si>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</si>
  <si>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</si>
  <si>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</si>
  <si>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</si>
  <si>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</si>
  <si>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</si>
  <si>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</si>
  <si>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</si>
  <si>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</si>
  <si>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</si>
  <si>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</si>
  <si>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</si>
  <si>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</si>
  <si>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</si>
  <si>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</si>
  <si>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</si>
  <si>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</si>
  <si>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</si>
  <si>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</si>
  <si>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</si>
  <si>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</si>
  <si>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</si>
  <si>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</si>
  <si>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</si>
  <si>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</si>
  <si>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</si>
  <si>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</si>
  <si>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REVESTIMENTO EM MASSA OU FUNDIDO NO LOCAL</t>
  </si>
  <si>
    <t>17.01</t>
  </si>
  <si>
    <t>Regularização de base</t>
  </si>
  <si>
    <t>17.01.010</t>
  </si>
  <si>
    <t>Argamassa de proteção com argila expandida</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</si>
  <si>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</si>
  <si>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</si>
  <si>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</si>
  <si>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</si>
  <si>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</si>
  <si>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</si>
  <si>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</si>
  <si>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</si>
  <si>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</si>
  <si>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</si>
  <si>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17.02.030</t>
  </si>
  <si>
    <t>Chapisco 1:4 com areia grossa</t>
  </si>
  <si>
    <t>17.02.040</t>
  </si>
  <si>
    <t>Chapisco com adesivo de alto desempenho</t>
  </si>
  <si>
    <t>17.02.060</t>
  </si>
  <si>
    <t>Chapisco fino peneirado</t>
  </si>
  <si>
    <t>17.02.080</t>
  </si>
  <si>
    <t>Chapisco rústico com pedra britada nº 1</t>
  </si>
  <si>
    <t>17.02.160</t>
  </si>
  <si>
    <t>Emboço desempenado com argamassa industrializada</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</si>
  <si>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</si>
  <si>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</si>
  <si>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</si>
  <si>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</si>
  <si>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</si>
  <si>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</si>
  <si>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</si>
  <si>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</si>
  <si>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</si>
  <si>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</si>
  <si>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</si>
  <si>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</si>
  <si>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</si>
  <si>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</si>
  <si>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</si>
  <si>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</si>
  <si>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</si>
  <si>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</si>
  <si>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</si>
  <si>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</si>
  <si>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</si>
  <si>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</si>
  <si>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</si>
  <si>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</si>
  <si>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</si>
  <si>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</si>
  <si>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</si>
  <si>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</si>
  <si>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</si>
  <si>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</si>
  <si>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</si>
  <si>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</si>
  <si>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</si>
  <si>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</si>
  <si>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</si>
  <si>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</si>
  <si>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</si>
  <si>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</si>
  <si>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</si>
  <si>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</si>
  <si>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</si>
  <si>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</si>
  <si>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</si>
  <si>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</si>
  <si>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</si>
  <si>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</si>
  <si>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</si>
  <si>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</si>
  <si>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</si>
  <si>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</si>
  <si>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</si>
  <si>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</si>
  <si>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</si>
  <si>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</si>
  <si>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</si>
  <si>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</si>
  <si>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</si>
  <si>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</si>
  <si>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</si>
  <si>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</si>
  <si>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</si>
  <si>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</si>
  <si>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</si>
  <si>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</si>
  <si>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</si>
  <si>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</si>
  <si>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</si>
  <si>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</si>
  <si>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</si>
  <si>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</si>
  <si>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</si>
  <si>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</si>
  <si>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</si>
  <si>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</si>
  <si>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</si>
  <si>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</si>
  <si>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</si>
  <si>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</si>
  <si>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</si>
  <si>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</si>
  <si>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</si>
  <si>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</si>
  <si>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</si>
  <si>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</si>
  <si>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</si>
  <si>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</si>
  <si>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</si>
  <si>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</si>
  <si>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</si>
  <si>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</si>
  <si>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</si>
  <si>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</si>
  <si>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</si>
  <si>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</si>
  <si>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</si>
  <si>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</si>
  <si>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</si>
  <si>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</si>
  <si>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</si>
  <si>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</si>
  <si>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</si>
  <si>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</si>
  <si>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</si>
  <si>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</si>
  <si>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</si>
  <si>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</si>
  <si>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</si>
  <si>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</si>
  <si>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</si>
  <si>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</si>
  <si>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</si>
  <si>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</si>
  <si>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</si>
  <si>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</si>
  <si>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</si>
  <si>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</si>
  <si>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</si>
  <si>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</si>
  <si>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</si>
  <si>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</si>
  <si>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</si>
  <si>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</si>
  <si>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</si>
  <si>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</si>
  <si>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</si>
  <si>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</si>
  <si>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</si>
  <si>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</si>
  <si>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</si>
  <si>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</si>
  <si>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</si>
  <si>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</si>
  <si>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</si>
  <si>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</si>
  <si>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</si>
  <si>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</si>
  <si>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</si>
  <si>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</si>
  <si>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</si>
  <si>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</si>
  <si>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</si>
  <si>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</si>
  <si>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</si>
  <si>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</si>
  <si>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</si>
  <si>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</si>
  <si>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</si>
  <si>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</si>
  <si>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</si>
  <si>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</si>
  <si>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</si>
  <si>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</si>
  <si>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</si>
  <si>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</si>
  <si>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</si>
  <si>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</si>
  <si>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</si>
  <si>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</si>
  <si>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</si>
  <si>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</si>
  <si>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</si>
  <si>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</si>
  <si>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</si>
  <si>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</si>
  <si>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</si>
  <si>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</si>
  <si>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</si>
  <si>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</si>
  <si>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</si>
  <si>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</si>
  <si>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</si>
  <si>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</si>
  <si>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</si>
  <si>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</si>
  <si>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</si>
  <si>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</si>
  <si>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</si>
  <si>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</si>
  <si>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</si>
  <si>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</si>
  <si>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</si>
  <si>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</si>
  <si>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</si>
  <si>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</si>
  <si>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</si>
  <si>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</si>
  <si>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</si>
  <si>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</si>
  <si>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</si>
  <si>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</si>
  <si>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</si>
  <si>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</si>
  <si>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</si>
  <si>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</si>
  <si>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</si>
  <si>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</si>
  <si>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</si>
  <si>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</si>
  <si>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</si>
  <si>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</si>
  <si>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</si>
  <si>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</si>
  <si>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</si>
  <si>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</si>
  <si>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</si>
  <si>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</si>
  <si>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</si>
  <si>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</si>
  <si>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</si>
  <si>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</si>
  <si>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</si>
  <si>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</si>
  <si>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</si>
  <si>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</si>
  <si>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</si>
  <si>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</si>
  <si>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</si>
  <si>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</si>
  <si>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</si>
  <si>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</si>
  <si>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</si>
  <si>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</si>
  <si>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</si>
  <si>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</si>
  <si>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</si>
  <si>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REVESTIMENTO EM PEDRA</t>
  </si>
  <si>
    <t>19.01</t>
  </si>
  <si>
    <t>Granito</t>
  </si>
  <si>
    <t>19.01.022</t>
  </si>
  <si>
    <t>Revestimento em granito, espessura de 2 cm, acabamento polido</t>
  </si>
  <si>
    <t>19.01.062</t>
  </si>
  <si>
    <t>Peitoril e/ou soleira em granito, espessura de 2 cm e largura até 20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</si>
  <si>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</si>
  <si>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</si>
  <si>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</si>
  <si>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</si>
  <si>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</si>
  <si>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</si>
  <si>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</si>
  <si>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</si>
  <si>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</si>
  <si>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</si>
  <si>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</si>
  <si>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</si>
  <si>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</si>
  <si>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</si>
  <si>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</si>
  <si>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</si>
  <si>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</si>
  <si>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</si>
  <si>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</si>
  <si>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</si>
  <si>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</si>
  <si>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</si>
  <si>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</si>
  <si>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</si>
  <si>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</si>
  <si>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</si>
  <si>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</si>
  <si>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</si>
  <si>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</si>
  <si>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</si>
  <si>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</si>
  <si>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</si>
  <si>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</si>
  <si>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</si>
  <si>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</si>
  <si>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</si>
  <si>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</si>
  <si>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</si>
  <si>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</si>
  <si>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</si>
  <si>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</si>
  <si>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</si>
  <si>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</si>
  <si>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</si>
  <si>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</si>
  <si>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</si>
  <si>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</si>
  <si>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</si>
  <si>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</si>
  <si>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</si>
  <si>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</si>
  <si>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</si>
  <si>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</si>
  <si>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</si>
  <si>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</si>
  <si>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</si>
  <si>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</si>
  <si>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</si>
  <si>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</si>
  <si>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</si>
  <si>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</si>
  <si>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</si>
  <si>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</si>
  <si>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</si>
  <si>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</si>
  <si>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</si>
  <si>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</si>
  <si>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</si>
  <si>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</si>
  <si>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</si>
  <si>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</si>
  <si>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REVESTIMENTO SINTETICO E METALICO</t>
  </si>
  <si>
    <t>21.01</t>
  </si>
  <si>
    <t>Revestimento em borracha</t>
  </si>
  <si>
    <t>21.01.100</t>
  </si>
  <si>
    <t>Revestimento em borracha sintética preta, espessura de 4 mm - colado</t>
  </si>
  <si>
    <t>21.02</t>
  </si>
  <si>
    <t>Revestimento vinilico</t>
  </si>
  <si>
    <t>21.02.050</t>
  </si>
  <si>
    <t>Revestimento vinílico, espessura de 2 mm, para tráfego médio, com impermeabilizante acrílico</t>
  </si>
  <si>
    <t>21.02.060</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</si>
  <si>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</si>
  <si>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</si>
  <si>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</si>
  <si>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</si>
  <si>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</si>
  <si>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</si>
  <si>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</si>
  <si>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</si>
  <si>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</si>
  <si>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</si>
  <si>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</si>
  <si>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</si>
  <si>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</si>
  <si>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</si>
  <si>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</si>
  <si>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</si>
  <si>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</si>
  <si>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</si>
  <si>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</si>
  <si>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</si>
  <si>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</si>
  <si>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</si>
  <si>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</si>
  <si>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</si>
  <si>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</si>
  <si>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</si>
  <si>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</si>
  <si>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</si>
  <si>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</si>
  <si>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</si>
  <si>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</si>
  <si>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</si>
  <si>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</si>
  <si>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</si>
  <si>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</si>
  <si>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</si>
  <si>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</si>
  <si>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</si>
  <si>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</si>
  <si>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</si>
  <si>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</si>
  <si>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</si>
  <si>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</si>
  <si>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</si>
  <si>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</si>
  <si>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</si>
  <si>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</si>
  <si>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</si>
  <si>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</si>
  <si>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</si>
  <si>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</si>
  <si>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</si>
  <si>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</si>
  <si>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</si>
  <si>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</si>
  <si>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</si>
  <si>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</si>
  <si>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</si>
  <si>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</si>
  <si>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</si>
  <si>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</si>
  <si>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</si>
  <si>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</si>
  <si>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</si>
  <si>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</si>
  <si>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</si>
  <si>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</si>
  <si>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</si>
  <si>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</si>
  <si>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</si>
  <si>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</si>
  <si>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</si>
  <si>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</si>
  <si>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</si>
  <si>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</si>
  <si>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</si>
  <si>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</si>
  <si>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</si>
  <si>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</si>
  <si>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</si>
  <si>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</si>
  <si>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</si>
  <si>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</si>
  <si>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</si>
  <si>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</si>
  <si>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</si>
  <si>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</si>
  <si>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</si>
  <si>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</si>
  <si>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</si>
  <si>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</si>
  <si>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</si>
  <si>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</si>
  <si>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</si>
  <si>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</si>
  <si>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</si>
  <si>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</si>
  <si>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</si>
  <si>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</si>
  <si>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</si>
  <si>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</si>
  <si>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</si>
  <si>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</si>
  <si>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</si>
  <si>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</si>
  <si>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</si>
  <si>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</si>
  <si>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</si>
  <si>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</si>
  <si>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</si>
  <si>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</si>
  <si>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</si>
  <si>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</si>
  <si>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</si>
  <si>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</si>
  <si>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</si>
  <si>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</si>
  <si>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</si>
  <si>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</si>
  <si>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</si>
  <si>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</si>
  <si>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</si>
  <si>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</si>
  <si>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</si>
  <si>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</si>
  <si>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</si>
  <si>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</si>
  <si>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</si>
  <si>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</si>
  <si>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</si>
  <si>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</si>
  <si>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</si>
  <si>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</si>
  <si>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</si>
  <si>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</si>
  <si>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</si>
  <si>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</si>
  <si>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</si>
  <si>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</si>
  <si>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</si>
  <si>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</si>
  <si>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</si>
  <si>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</si>
  <si>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</si>
  <si>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</si>
  <si>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</si>
  <si>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</si>
  <si>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</si>
  <si>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</si>
  <si>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</si>
  <si>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</si>
  <si>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</si>
  <si>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</si>
  <si>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</si>
  <si>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</si>
  <si>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</si>
  <si>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</si>
  <si>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</si>
  <si>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</si>
  <si>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</si>
  <si>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</si>
  <si>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</si>
  <si>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</si>
  <si>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</si>
  <si>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</si>
  <si>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</si>
  <si>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</si>
  <si>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</si>
  <si>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</si>
  <si>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</si>
  <si>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</si>
  <si>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</si>
  <si>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</si>
  <si>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</si>
  <si>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</si>
  <si>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</si>
  <si>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</si>
  <si>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</si>
  <si>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</si>
  <si>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</si>
  <si>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</si>
  <si>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</si>
  <si>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</si>
  <si>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</si>
  <si>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</si>
  <si>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</si>
  <si>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</si>
  <si>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</si>
  <si>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</si>
  <si>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</si>
  <si>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</si>
  <si>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</si>
  <si>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</si>
  <si>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</si>
  <si>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</si>
  <si>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</si>
  <si>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</si>
  <si>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</si>
  <si>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</si>
  <si>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</si>
  <si>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</si>
  <si>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</si>
  <si>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</si>
  <si>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</si>
  <si>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</si>
  <si>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</si>
  <si>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</si>
  <si>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</si>
  <si>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</si>
  <si>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</si>
  <si>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</si>
  <si>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</si>
  <si>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</si>
  <si>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</si>
  <si>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</si>
  <si>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</si>
  <si>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</si>
  <si>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</si>
  <si>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</si>
  <si>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</si>
  <si>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</si>
  <si>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</si>
  <si>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</si>
  <si>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</si>
  <si>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</si>
  <si>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</si>
  <si>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</si>
  <si>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</si>
  <si>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</si>
  <si>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</si>
  <si>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</si>
  <si>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</si>
  <si>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</si>
  <si>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</si>
  <si>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</si>
  <si>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</si>
  <si>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</si>
  <si>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</si>
  <si>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</si>
  <si>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</si>
  <si>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</si>
  <si>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</si>
  <si>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</si>
  <si>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</si>
  <si>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</si>
  <si>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</si>
  <si>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</si>
  <si>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</si>
  <si>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</si>
  <si>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</si>
  <si>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</si>
  <si>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</si>
  <si>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</si>
  <si>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</si>
  <si>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</si>
  <si>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</si>
  <si>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</si>
  <si>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</si>
  <si>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</si>
  <si>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</si>
  <si>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</si>
  <si>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</si>
  <si>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</si>
  <si>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</si>
  <si>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</si>
  <si>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</si>
  <si>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</si>
  <si>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</si>
  <si>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</si>
  <si>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</si>
  <si>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</si>
  <si>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</si>
  <si>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</si>
  <si>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</si>
  <si>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</si>
  <si>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</si>
  <si>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</si>
  <si>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</si>
  <si>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</si>
  <si>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</si>
  <si>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</si>
  <si>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</si>
  <si>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</si>
  <si>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</si>
  <si>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</si>
  <si>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</si>
  <si>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</si>
  <si>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</si>
  <si>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</si>
  <si>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</si>
  <si>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</si>
  <si>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</si>
  <si>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</si>
  <si>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</si>
  <si>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</si>
  <si>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</si>
  <si>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</si>
  <si>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</si>
  <si>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</si>
  <si>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</si>
  <si>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</si>
  <si>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</si>
  <si>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</si>
  <si>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</si>
  <si>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</si>
  <si>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</si>
  <si>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</si>
  <si>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</si>
  <si>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</si>
  <si>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</si>
  <si>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</si>
  <si>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</si>
  <si>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</si>
  <si>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</si>
  <si>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</si>
  <si>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</si>
  <si>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</si>
  <si>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</si>
  <si>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</si>
  <si>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</si>
  <si>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</si>
  <si>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</si>
  <si>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</si>
  <si>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</si>
  <si>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</si>
  <si>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</si>
  <si>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</si>
  <si>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</si>
  <si>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</si>
  <si>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</si>
  <si>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</si>
  <si>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</si>
  <si>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</si>
  <si>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</si>
  <si>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</si>
  <si>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</si>
  <si>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</si>
  <si>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</si>
  <si>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</si>
  <si>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</si>
  <si>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</si>
  <si>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</si>
  <si>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</si>
  <si>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</si>
  <si>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</si>
  <si>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</si>
  <si>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</si>
  <si>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</si>
  <si>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</si>
  <si>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</si>
  <si>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</si>
  <si>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</si>
  <si>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</si>
  <si>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</si>
  <si>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</si>
  <si>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</si>
  <si>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</si>
  <si>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</si>
  <si>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</si>
  <si>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</si>
  <si>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</si>
  <si>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</si>
  <si>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</si>
  <si>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</si>
  <si>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</si>
  <si>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</si>
  <si>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</si>
  <si>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</si>
  <si>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</si>
  <si>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</si>
  <si>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</si>
  <si>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</si>
  <si>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</si>
  <si>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</si>
  <si>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</si>
  <si>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</si>
  <si>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</si>
  <si>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</si>
  <si>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</si>
  <si>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</si>
  <si>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</si>
  <si>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</si>
  <si>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</si>
  <si>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</si>
  <si>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</si>
  <si>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</si>
  <si>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</si>
  <si>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</si>
  <si>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</si>
  <si>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</si>
  <si>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</si>
  <si>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</si>
  <si>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</si>
  <si>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</si>
  <si>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</si>
  <si>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</si>
  <si>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</si>
  <si>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</si>
  <si>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</si>
  <si>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</si>
  <si>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</si>
  <si>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</si>
  <si>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</si>
  <si>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</si>
  <si>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</si>
  <si>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</si>
  <si>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</si>
  <si>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</si>
  <si>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</si>
  <si>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</si>
  <si>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</si>
  <si>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</si>
  <si>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</si>
  <si>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</si>
  <si>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</si>
  <si>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</si>
  <si>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</si>
  <si>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</si>
  <si>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</si>
  <si>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</si>
  <si>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</si>
  <si>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</si>
  <si>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</si>
  <si>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</si>
  <si>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</si>
  <si>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</si>
  <si>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</si>
  <si>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</si>
  <si>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</si>
  <si>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</si>
  <si>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</si>
  <si>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</si>
  <si>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</si>
  <si>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</si>
  <si>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</si>
  <si>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</si>
  <si>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</si>
  <si>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</si>
  <si>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</si>
  <si>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</si>
  <si>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</si>
  <si>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</si>
  <si>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</si>
  <si>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</si>
  <si>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</si>
  <si>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</si>
  <si>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</si>
  <si>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</si>
  <si>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</si>
  <si>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</si>
  <si>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</si>
  <si>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</si>
  <si>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</si>
  <si>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</si>
  <si>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</si>
  <si>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</si>
  <si>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</si>
  <si>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</si>
  <si>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</si>
  <si>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</si>
  <si>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</si>
  <si>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</si>
  <si>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</si>
  <si>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</si>
  <si>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</si>
  <si>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</si>
  <si>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</si>
  <si>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</si>
  <si>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</si>
  <si>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</si>
  <si>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</si>
  <si>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</si>
  <si>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</si>
  <si>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</si>
  <si>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</si>
  <si>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</si>
  <si>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</si>
  <si>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</si>
  <si>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</si>
  <si>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</si>
  <si>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</si>
  <si>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</si>
  <si>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</si>
  <si>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</si>
  <si>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</si>
  <si>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</si>
  <si>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</si>
  <si>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</si>
  <si>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</si>
  <si>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</si>
  <si>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</si>
  <si>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</si>
  <si>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</si>
  <si>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</si>
  <si>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</si>
  <si>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</si>
  <si>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</si>
  <si>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</si>
  <si>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</si>
  <si>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</si>
  <si>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</si>
  <si>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</si>
  <si>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</si>
  <si>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</si>
  <si>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</si>
  <si>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</si>
  <si>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</si>
  <si>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</si>
  <si>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</si>
  <si>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</si>
  <si>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</si>
  <si>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</si>
  <si>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</si>
  <si>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</si>
  <si>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</si>
  <si>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</si>
  <si>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</si>
  <si>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</si>
  <si>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</si>
  <si>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</si>
  <si>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</si>
  <si>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</si>
  <si>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</si>
  <si>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</si>
  <si>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</si>
  <si>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</si>
  <si>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</si>
  <si>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</si>
  <si>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</si>
  <si>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</si>
  <si>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</si>
  <si>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</si>
  <si>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</si>
  <si>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</si>
  <si>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</si>
  <si>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</si>
  <si>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</si>
  <si>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</si>
  <si>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</si>
  <si>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</si>
  <si>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</si>
  <si>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</si>
  <si>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</si>
  <si>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</si>
  <si>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</si>
  <si>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</si>
  <si>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</si>
  <si>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</si>
  <si>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</si>
  <si>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</si>
  <si>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ESQUADRIA, SERRALHERIA E ELEMENTO EM ALUMINIO</t>
  </si>
  <si>
    <t>25.01</t>
  </si>
  <si>
    <t>Caixilho em aluminio</t>
  </si>
  <si>
    <t>25.01.020</t>
  </si>
  <si>
    <t>25.01.030</t>
  </si>
  <si>
    <t>25.01.040</t>
  </si>
  <si>
    <t>25.01.050</t>
  </si>
  <si>
    <t>25.01.060</t>
  </si>
  <si>
    <t>25.01.070</t>
  </si>
  <si>
    <t>25.01.080</t>
  </si>
  <si>
    <t>25.01.090</t>
  </si>
  <si>
    <t>25.01.100</t>
  </si>
  <si>
    <t>25.01.110</t>
  </si>
  <si>
    <t>Caixilho guilhotina em alumínio anodizado, sob medida</t>
  </si>
  <si>
    <t>25.01.120</t>
  </si>
  <si>
    <t>25.01.240</t>
  </si>
  <si>
    <t>25.01.371</t>
  </si>
  <si>
    <t>25.01.380</t>
  </si>
  <si>
    <t>25.01.400</t>
  </si>
  <si>
    <t>25.01.410</t>
  </si>
  <si>
    <t>25.01.430</t>
  </si>
  <si>
    <t>25.01.440</t>
  </si>
  <si>
    <t>25.01.450</t>
  </si>
  <si>
    <t>25.01.460</t>
  </si>
  <si>
    <t>Gradil em alumínio natural, sob medida</t>
  </si>
  <si>
    <t>25.01.470</t>
  </si>
  <si>
    <t>Caixilho fixo tipo veneziana em alumínio anodizado, sob medida - branco</t>
  </si>
  <si>
    <t>25.01.480</t>
  </si>
  <si>
    <t>25.01.490</t>
  </si>
  <si>
    <t>25.01.500</t>
  </si>
  <si>
    <t>25.01.510</t>
  </si>
  <si>
    <t>25.01.520</t>
  </si>
  <si>
    <t>25.01.530</t>
  </si>
  <si>
    <t>25.02</t>
  </si>
  <si>
    <t>Porta em aluminio</t>
  </si>
  <si>
    <t>25.02.010</t>
  </si>
  <si>
    <t>25.02.020</t>
  </si>
  <si>
    <t>25.02.040</t>
  </si>
  <si>
    <t>25.02.042</t>
  </si>
  <si>
    <t>25.02.050</t>
  </si>
  <si>
    <t>25.02.060</t>
  </si>
  <si>
    <t>25.02.070</t>
  </si>
  <si>
    <t>25.02.110</t>
  </si>
  <si>
    <t>25.02.211</t>
  </si>
  <si>
    <t>25.02.221</t>
  </si>
  <si>
    <t>25.02.230</t>
  </si>
  <si>
    <t>25.02.240</t>
  </si>
  <si>
    <t>25.02.250</t>
  </si>
  <si>
    <t>25.02.260</t>
  </si>
  <si>
    <t>25.02.300</t>
  </si>
  <si>
    <t>25.02.310</t>
  </si>
  <si>
    <t>25.20</t>
  </si>
  <si>
    <t>Reparos, conservacoes e complementos - GRUPO 25</t>
  </si>
  <si>
    <t>25.20.020</t>
  </si>
  <si>
    <t>Tela de proteção tipo mosquiteira removível, em fibra de vidro com revestimento em PVC e requadro em alumínio</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</si>
  <si>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</si>
  <si>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</si>
  <si>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</si>
  <si>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</si>
  <si>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</si>
  <si>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</si>
  <si>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</si>
  <si>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</si>
  <si>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</si>
  <si>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</si>
  <si>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</si>
  <si>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</si>
  <si>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</si>
  <si>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</si>
  <si>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</si>
  <si>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</si>
  <si>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</si>
  <si>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</si>
  <si>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</si>
  <si>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</si>
  <si>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</si>
  <si>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</si>
  <si>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</si>
  <si>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</si>
  <si>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</si>
  <si>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</si>
  <si>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</si>
  <si>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</si>
  <si>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</si>
  <si>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</si>
  <si>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</si>
  <si>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</si>
  <si>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</si>
  <si>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</si>
  <si>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</si>
  <si>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</si>
  <si>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</si>
  <si>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</si>
  <si>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</si>
  <si>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</si>
  <si>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</si>
  <si>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</si>
  <si>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</si>
  <si>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</si>
  <si>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</si>
  <si>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</si>
  <si>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</si>
  <si>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</si>
  <si>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</si>
  <si>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</si>
  <si>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</si>
  <si>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</si>
  <si>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</si>
  <si>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</si>
  <si>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</si>
  <si>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</si>
  <si>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</si>
  <si>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</si>
  <si>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</si>
  <si>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</si>
  <si>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</si>
  <si>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</si>
  <si>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</si>
  <si>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</si>
  <si>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</si>
  <si>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</si>
  <si>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</si>
  <si>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</si>
  <si>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</si>
  <si>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</si>
  <si>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</si>
  <si>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</si>
  <si>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</si>
  <si>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</si>
  <si>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</si>
  <si>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</si>
  <si>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</si>
  <si>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</si>
  <si>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</si>
  <si>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</si>
  <si>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</si>
  <si>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</si>
  <si>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</si>
  <si>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</si>
  <si>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</si>
  <si>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</si>
  <si>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</si>
  <si>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</si>
  <si>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</si>
  <si>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</si>
  <si>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</si>
  <si>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</si>
  <si>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</si>
  <si>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</si>
  <si>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</si>
  <si>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</si>
  <si>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</si>
  <si>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</si>
  <si>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</si>
  <si>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</si>
  <si>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</si>
  <si>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</si>
  <si>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</si>
  <si>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</si>
  <si>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</si>
  <si>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</si>
  <si>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</si>
  <si>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</si>
  <si>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</si>
  <si>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</si>
  <si>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</si>
  <si>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</si>
  <si>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</si>
  <si>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</si>
  <si>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</si>
  <si>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</si>
  <si>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</si>
  <si>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</si>
  <si>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</si>
  <si>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</si>
  <si>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</si>
  <si>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</si>
  <si>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</si>
  <si>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</si>
  <si>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</si>
  <si>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</si>
  <si>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</si>
  <si>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</si>
  <si>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</si>
  <si>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</si>
  <si>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</si>
  <si>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</si>
  <si>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</si>
  <si>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</si>
  <si>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</si>
  <si>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</si>
  <si>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</si>
  <si>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</si>
  <si>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</si>
  <si>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</si>
  <si>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</si>
  <si>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</si>
  <si>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</si>
  <si>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</si>
  <si>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</si>
  <si>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</si>
  <si>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</si>
  <si>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</si>
  <si>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</si>
  <si>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</si>
  <si>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</si>
  <si>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</si>
  <si>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</si>
  <si>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</si>
  <si>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</si>
  <si>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</si>
  <si>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</si>
  <si>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</si>
  <si>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</si>
  <si>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</si>
  <si>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</si>
  <si>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</si>
  <si>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</si>
  <si>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</si>
  <si>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</si>
  <si>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</si>
  <si>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</si>
  <si>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</si>
  <si>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</si>
  <si>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</si>
  <si>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</si>
  <si>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</si>
  <si>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</si>
  <si>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</si>
  <si>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</si>
  <si>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</si>
  <si>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</si>
  <si>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</si>
  <si>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</si>
  <si>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</si>
  <si>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</si>
  <si>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</si>
  <si>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</si>
  <si>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</si>
  <si>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</si>
  <si>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</si>
  <si>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</si>
  <si>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</si>
  <si>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</si>
  <si>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</si>
  <si>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</si>
  <si>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</si>
  <si>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</si>
  <si>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</si>
  <si>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</si>
  <si>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</si>
  <si>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</si>
  <si>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</si>
  <si>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</si>
  <si>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</si>
  <si>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</si>
  <si>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</si>
  <si>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</si>
  <si>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</si>
  <si>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</si>
  <si>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</si>
  <si>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</si>
  <si>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</si>
  <si>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</si>
  <si>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</si>
  <si>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</si>
  <si>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</si>
  <si>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</si>
  <si>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</si>
  <si>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</si>
  <si>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</si>
  <si>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</si>
  <si>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</si>
  <si>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</si>
  <si>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</si>
  <si>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</si>
  <si>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</si>
  <si>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</si>
  <si>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</si>
  <si>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</si>
  <si>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</si>
  <si>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</si>
  <si>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</si>
  <si>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</si>
  <si>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</si>
  <si>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</si>
  <si>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</si>
  <si>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</si>
  <si>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</si>
  <si>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</si>
  <si>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</si>
  <si>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</si>
  <si>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</si>
  <si>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</si>
  <si>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</si>
  <si>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</si>
  <si>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</si>
  <si>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</si>
  <si>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</si>
  <si>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</si>
  <si>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</si>
  <si>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</si>
  <si>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</si>
  <si>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</si>
  <si>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</si>
  <si>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</si>
  <si>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</si>
  <si>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</si>
  <si>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</si>
  <si>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</si>
  <si>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</si>
  <si>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</si>
  <si>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</si>
  <si>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</si>
  <si>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</si>
  <si>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</si>
  <si>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</si>
  <si>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</si>
  <si>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</si>
  <si>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</si>
  <si>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</si>
  <si>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</si>
  <si>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</si>
  <si>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</si>
  <si>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</si>
  <si>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</si>
  <si>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</si>
  <si>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</si>
  <si>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</si>
  <si>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</si>
  <si>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</si>
  <si>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</si>
  <si>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</si>
  <si>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</si>
  <si>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</si>
  <si>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</si>
  <si>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</si>
  <si>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</si>
  <si>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</si>
  <si>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</si>
  <si>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</si>
  <si>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</si>
  <si>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</si>
  <si>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</si>
  <si>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</si>
  <si>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</si>
  <si>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</si>
  <si>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</si>
  <si>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</si>
  <si>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</si>
  <si>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</si>
  <si>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</si>
  <si>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</si>
  <si>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</si>
  <si>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</si>
  <si>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</si>
  <si>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</si>
  <si>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</si>
  <si>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30.06.100</t>
  </si>
  <si>
    <t>Sinalização com pictograma para vaga de estacionamento</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</si>
  <si>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</si>
  <si>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</si>
  <si>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</si>
  <si>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</si>
  <si>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</si>
  <si>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</si>
  <si>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</si>
  <si>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</si>
  <si>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</si>
  <si>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</si>
  <si>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</si>
  <si>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</si>
  <si>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</si>
  <si>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</si>
  <si>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</si>
  <si>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</si>
  <si>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</si>
  <si>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</si>
  <si>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</si>
  <si>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</si>
  <si>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</si>
  <si>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</si>
  <si>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</si>
  <si>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</si>
  <si>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</si>
  <si>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</si>
  <si>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</si>
  <si>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</si>
  <si>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</si>
  <si>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</si>
  <si>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</si>
  <si>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</si>
  <si>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</si>
  <si>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</si>
  <si>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</si>
  <si>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</si>
  <si>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</si>
  <si>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</si>
  <si>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</si>
  <si>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</si>
  <si>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</si>
  <si>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</si>
  <si>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</si>
  <si>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</si>
  <si>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</si>
  <si>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</si>
  <si>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</si>
  <si>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</si>
  <si>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</si>
  <si>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</si>
  <si>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</si>
  <si>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</si>
  <si>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</si>
  <si>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</si>
  <si>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</si>
  <si>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</si>
  <si>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</si>
  <si>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</si>
  <si>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</si>
  <si>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</si>
  <si>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</si>
  <si>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</si>
  <si>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</si>
  <si>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</si>
  <si>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</si>
  <si>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</si>
  <si>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</si>
  <si>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</si>
  <si>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</si>
  <si>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</si>
  <si>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</si>
  <si>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</si>
  <si>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</si>
  <si>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</si>
  <si>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</si>
  <si>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</si>
  <si>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</si>
  <si>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</si>
  <si>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</si>
  <si>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</si>
  <si>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</si>
  <si>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</si>
  <si>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</si>
  <si>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</si>
  <si>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</si>
  <si>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</si>
  <si>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</si>
  <si>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</si>
  <si>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</si>
  <si>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</si>
  <si>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</si>
  <si>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</si>
  <si>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</si>
  <si>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</si>
  <si>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</si>
  <si>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</si>
  <si>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</si>
  <si>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</si>
  <si>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</si>
  <si>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</si>
  <si>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</si>
  <si>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</si>
  <si>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</si>
  <si>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</si>
  <si>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</si>
  <si>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</si>
  <si>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</si>
  <si>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</si>
  <si>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</si>
  <si>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</si>
  <si>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</si>
  <si>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</si>
  <si>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</si>
  <si>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</si>
  <si>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</si>
  <si>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</si>
  <si>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</si>
  <si>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</si>
  <si>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</si>
  <si>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</si>
  <si>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</si>
  <si>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</si>
  <si>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</si>
  <si>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</si>
  <si>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</si>
  <si>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</si>
  <si>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</si>
  <si>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</si>
  <si>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</si>
  <si>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</si>
  <si>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</si>
  <si>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</si>
  <si>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</si>
  <si>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</si>
  <si>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</si>
  <si>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</si>
  <si>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</si>
  <si>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</si>
  <si>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</si>
  <si>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</si>
  <si>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</si>
  <si>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</si>
  <si>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</si>
  <si>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</si>
  <si>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</si>
  <si>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</si>
  <si>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</si>
  <si>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</si>
  <si>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</si>
  <si>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</si>
  <si>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</si>
  <si>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</si>
  <si>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</si>
  <si>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</si>
  <si>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</si>
  <si>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</si>
  <si>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</si>
  <si>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</si>
  <si>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</si>
  <si>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</si>
  <si>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</si>
  <si>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</si>
  <si>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</si>
  <si>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</si>
  <si>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</si>
  <si>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</si>
  <si>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</si>
  <si>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</si>
  <si>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</si>
  <si>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</si>
  <si>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</si>
  <si>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</si>
  <si>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</si>
  <si>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</si>
  <si>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</si>
  <si>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</si>
  <si>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</si>
  <si>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</si>
  <si>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</si>
  <si>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</si>
  <si>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</si>
  <si>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</si>
  <si>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</si>
  <si>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</si>
  <si>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</si>
  <si>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</si>
  <si>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</si>
  <si>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</si>
  <si>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</si>
  <si>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</si>
  <si>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</si>
  <si>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</si>
  <si>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</si>
  <si>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</si>
  <si>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</si>
  <si>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</si>
  <si>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</si>
  <si>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</si>
  <si>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</si>
  <si>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</si>
  <si>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</si>
  <si>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</si>
  <si>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</si>
  <si>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</si>
  <si>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</si>
  <si>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</si>
  <si>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</si>
  <si>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</si>
  <si>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</si>
  <si>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</si>
  <si>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</si>
  <si>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</si>
  <si>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</si>
  <si>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</si>
  <si>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</si>
  <si>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</si>
  <si>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</si>
  <si>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</si>
  <si>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</si>
  <si>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</si>
  <si>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</si>
  <si>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</si>
  <si>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</si>
  <si>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</si>
  <si>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</si>
  <si>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</si>
  <si>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</si>
  <si>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</si>
  <si>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</si>
  <si>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</si>
  <si>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</si>
  <si>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</si>
  <si>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</si>
  <si>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</si>
  <si>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</si>
  <si>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</si>
  <si>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</si>
  <si>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</si>
  <si>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</si>
  <si>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</si>
  <si>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</si>
  <si>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</si>
  <si>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</si>
  <si>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</si>
  <si>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</si>
  <si>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</si>
  <si>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</si>
  <si>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</si>
  <si>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</si>
  <si>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</si>
  <si>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</si>
  <si>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</si>
  <si>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</si>
  <si>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</si>
  <si>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</si>
  <si>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</si>
  <si>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</si>
  <si>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</si>
  <si>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</si>
  <si>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</si>
  <si>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</si>
  <si>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</si>
  <si>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</si>
  <si>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</si>
  <si>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</si>
  <si>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</si>
  <si>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</si>
  <si>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</si>
  <si>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</si>
  <si>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</si>
  <si>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</si>
  <si>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</si>
  <si>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</si>
  <si>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</si>
  <si>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</si>
  <si>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</si>
  <si>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</si>
  <si>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</si>
  <si>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</si>
  <si>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</si>
  <si>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</si>
  <si>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</si>
  <si>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</si>
  <si>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</si>
  <si>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</si>
  <si>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</si>
  <si>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</si>
  <si>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</si>
  <si>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</si>
  <si>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</si>
  <si>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</si>
  <si>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</si>
  <si>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</si>
  <si>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</si>
  <si>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</si>
  <si>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</si>
  <si>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</si>
  <si>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</si>
  <si>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</si>
  <si>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</si>
  <si>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</si>
  <si>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</si>
  <si>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</si>
  <si>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</si>
  <si>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</si>
  <si>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</si>
  <si>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</si>
  <si>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</si>
  <si>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</si>
  <si>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</si>
  <si>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</si>
  <si>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</si>
  <si>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</si>
  <si>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</si>
  <si>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</si>
  <si>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</si>
  <si>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</si>
  <si>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</si>
  <si>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</si>
  <si>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</si>
  <si>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</si>
  <si>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</si>
  <si>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</si>
  <si>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</si>
  <si>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</si>
  <si>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</si>
  <si>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</si>
  <si>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</si>
  <si>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</si>
  <si>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</si>
  <si>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</si>
  <si>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</si>
  <si>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</si>
  <si>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</si>
  <si>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</si>
  <si>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</si>
  <si>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</si>
  <si>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</si>
  <si>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</si>
  <si>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</si>
  <si>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</si>
  <si>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</si>
  <si>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</si>
  <si>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</si>
  <si>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</si>
  <si>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</si>
  <si>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</si>
  <si>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</si>
  <si>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</si>
  <si>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</si>
  <si>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</si>
  <si>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</si>
  <si>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</si>
  <si>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</si>
  <si>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</si>
  <si>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</si>
  <si>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</si>
  <si>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</si>
  <si>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</si>
  <si>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</si>
  <si>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</si>
  <si>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</si>
  <si>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</si>
  <si>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</si>
  <si>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</si>
  <si>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</si>
  <si>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</si>
  <si>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</si>
  <si>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</si>
  <si>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</si>
  <si>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</si>
  <si>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</si>
  <si>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</si>
  <si>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</si>
  <si>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</si>
  <si>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</si>
  <si>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</si>
  <si>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</si>
  <si>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</si>
  <si>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</si>
  <si>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</si>
  <si>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</si>
  <si>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</si>
  <si>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</si>
  <si>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</si>
  <si>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</si>
  <si>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</si>
  <si>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</si>
  <si>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</si>
  <si>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</si>
  <si>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</si>
  <si>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</si>
  <si>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</si>
  <si>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</si>
  <si>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</si>
  <si>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</si>
  <si>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</si>
  <si>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</si>
  <si>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</si>
  <si>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</si>
  <si>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</si>
  <si>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</si>
  <si>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</si>
  <si>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</si>
  <si>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</si>
  <si>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</si>
  <si>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</si>
  <si>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</si>
  <si>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</si>
  <si>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PLAYGROUND E EQUIPAMENTO RECREATIVO</t>
  </si>
  <si>
    <t>35.01</t>
  </si>
  <si>
    <t>Quadra e equipamento de esportes</t>
  </si>
  <si>
    <t>35.01.070</t>
  </si>
  <si>
    <t>Tela de arame galvanizado fio nº 12 BWG, malha de 2´</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</si>
  <si>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</si>
  <si>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</si>
  <si>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</si>
  <si>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</si>
  <si>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</si>
  <si>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</si>
  <si>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</si>
  <si>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</si>
  <si>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</si>
  <si>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</si>
  <si>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</si>
  <si>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</si>
  <si>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</si>
  <si>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</si>
  <si>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</si>
  <si>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</si>
  <si>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</si>
  <si>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</si>
  <si>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</si>
  <si>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</si>
  <si>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</si>
  <si>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</si>
  <si>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</si>
  <si>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</si>
  <si>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</si>
  <si>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</si>
  <si>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</si>
  <si>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</si>
  <si>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</si>
  <si>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</si>
  <si>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</si>
  <si>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</si>
  <si>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</si>
  <si>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</si>
  <si>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</si>
  <si>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</si>
  <si>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</si>
  <si>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</si>
  <si>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</si>
  <si>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</si>
  <si>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</si>
  <si>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</si>
  <si>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</si>
  <si>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</si>
  <si>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</si>
  <si>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</si>
  <si>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</si>
  <si>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</si>
  <si>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</si>
  <si>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</si>
  <si>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</si>
  <si>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</si>
  <si>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</si>
  <si>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</si>
  <si>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</si>
  <si>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</si>
  <si>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</si>
  <si>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</si>
  <si>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</si>
  <si>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</si>
  <si>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</si>
  <si>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</si>
  <si>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</si>
  <si>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</si>
  <si>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</si>
  <si>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</si>
  <si>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</si>
  <si>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</si>
  <si>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</si>
  <si>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</si>
  <si>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</si>
  <si>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</si>
  <si>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</si>
  <si>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</si>
  <si>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</si>
  <si>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</si>
  <si>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</si>
  <si>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</si>
  <si>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</si>
  <si>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</si>
  <si>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</si>
  <si>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</si>
  <si>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</si>
  <si>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</si>
  <si>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</si>
  <si>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</si>
  <si>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</si>
  <si>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</si>
  <si>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</si>
  <si>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</si>
  <si>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</si>
  <si>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</si>
  <si>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</si>
  <si>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</si>
  <si>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</si>
  <si>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</si>
  <si>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</si>
  <si>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</si>
  <si>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</si>
  <si>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</si>
  <si>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</si>
  <si>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</si>
  <si>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</si>
  <si>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</si>
  <si>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</si>
  <si>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</si>
  <si>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</si>
  <si>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</si>
  <si>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</si>
  <si>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</si>
  <si>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</si>
  <si>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</si>
  <si>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</si>
  <si>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</si>
  <si>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</si>
  <si>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</si>
  <si>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</si>
  <si>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</si>
  <si>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</si>
  <si>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</si>
  <si>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</si>
  <si>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</si>
  <si>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</si>
  <si>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</si>
  <si>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</si>
  <si>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</si>
  <si>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</si>
  <si>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</si>
  <si>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</si>
  <si>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</si>
  <si>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</si>
  <si>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</si>
  <si>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</si>
  <si>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</si>
  <si>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</si>
  <si>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</si>
  <si>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</si>
  <si>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</si>
  <si>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</si>
  <si>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</si>
  <si>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</si>
  <si>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</si>
  <si>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</si>
  <si>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</si>
  <si>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</si>
  <si>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</si>
  <si>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</si>
  <si>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</si>
  <si>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</si>
  <si>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</si>
  <si>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</si>
  <si>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</si>
  <si>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</si>
  <si>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</si>
  <si>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</si>
  <si>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</si>
  <si>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</si>
  <si>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</si>
  <si>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</si>
  <si>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</si>
  <si>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</si>
  <si>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</si>
  <si>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</si>
  <si>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</si>
  <si>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</si>
  <si>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</si>
  <si>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</si>
  <si>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</si>
  <si>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</si>
  <si>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</si>
  <si>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</si>
  <si>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</si>
  <si>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</si>
  <si>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</si>
  <si>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</si>
  <si>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</si>
  <si>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</si>
  <si>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</si>
  <si>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</si>
  <si>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</si>
  <si>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</si>
  <si>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</si>
  <si>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</si>
  <si>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</si>
  <si>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</si>
  <si>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</si>
  <si>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</si>
  <si>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</si>
  <si>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</si>
  <si>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</si>
  <si>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</si>
  <si>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</si>
  <si>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</si>
  <si>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</si>
  <si>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</si>
  <si>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</si>
  <si>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</si>
  <si>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</si>
  <si>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</si>
  <si>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</si>
  <si>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</si>
  <si>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</si>
  <si>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</si>
  <si>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</si>
  <si>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</si>
  <si>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</si>
  <si>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</si>
  <si>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</si>
  <si>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</si>
  <si>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</si>
  <si>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</si>
  <si>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</si>
  <si>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</si>
  <si>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</si>
  <si>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</si>
  <si>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</si>
  <si>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</si>
  <si>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</si>
  <si>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</si>
  <si>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</si>
  <si>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</si>
  <si>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</si>
  <si>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</si>
  <si>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</si>
  <si>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</si>
  <si>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</si>
  <si>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</si>
  <si>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</si>
  <si>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</si>
  <si>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</si>
  <si>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</si>
  <si>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</si>
  <si>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</si>
  <si>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</si>
  <si>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</si>
  <si>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</si>
  <si>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</si>
  <si>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</si>
  <si>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</si>
  <si>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</si>
  <si>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</si>
  <si>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</si>
  <si>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</si>
  <si>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</si>
  <si>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</si>
  <si>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</si>
  <si>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</si>
  <si>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</si>
  <si>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</si>
  <si>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</si>
  <si>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</si>
  <si>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</si>
  <si>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</si>
  <si>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</si>
  <si>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</si>
  <si>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</si>
  <si>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</si>
  <si>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</si>
  <si>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</si>
  <si>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</si>
  <si>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</si>
  <si>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</si>
  <si>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</si>
  <si>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</si>
  <si>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</si>
  <si>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</si>
  <si>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</si>
  <si>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</si>
  <si>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</si>
  <si>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</si>
  <si>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</si>
  <si>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</si>
  <si>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</si>
  <si>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</si>
  <si>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</si>
  <si>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</si>
  <si>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</si>
  <si>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</si>
  <si>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</si>
  <si>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</si>
  <si>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</si>
  <si>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</si>
  <si>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</si>
  <si>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</si>
  <si>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</si>
  <si>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</si>
  <si>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</si>
  <si>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</si>
  <si>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</si>
  <si>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</si>
  <si>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</si>
  <si>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</si>
  <si>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</si>
  <si>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</si>
  <si>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</si>
  <si>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</si>
  <si>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</si>
  <si>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</si>
  <si>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</si>
  <si>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</si>
  <si>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</si>
  <si>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</si>
  <si>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</si>
  <si>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</si>
  <si>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</si>
  <si>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</si>
  <si>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</si>
  <si>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</si>
  <si>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</si>
  <si>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</si>
  <si>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</si>
  <si>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</si>
  <si>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</si>
  <si>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</si>
  <si>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</si>
  <si>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</si>
  <si>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</si>
  <si>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</si>
  <si>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</si>
  <si>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</si>
  <si>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</si>
  <si>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</si>
  <si>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37.13.550</t>
  </si>
  <si>
    <t>37.13.570</t>
  </si>
  <si>
    <t>37.13.610</t>
  </si>
  <si>
    <t>Disjuntor termomagnético, unipolar 127/220 V, corrente de 35 A até 50 A</t>
  </si>
  <si>
    <t>37.13.640</t>
  </si>
  <si>
    <t>Disjuntor termomagnético, bipolar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</si>
  <si>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</si>
  <si>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</si>
  <si>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</si>
  <si>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</si>
  <si>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</si>
  <si>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</si>
  <si>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</si>
  <si>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</si>
  <si>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</si>
  <si>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</si>
  <si>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</si>
  <si>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</si>
  <si>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</si>
  <si>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</si>
  <si>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</si>
  <si>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</si>
  <si>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</si>
  <si>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</si>
  <si>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</si>
  <si>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</si>
  <si>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</si>
  <si>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</si>
  <si>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</si>
  <si>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</si>
  <si>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</si>
  <si>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</si>
  <si>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</si>
  <si>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</si>
  <si>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</si>
  <si>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</si>
  <si>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</si>
  <si>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</si>
  <si>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</si>
  <si>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</si>
  <si>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</si>
  <si>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</si>
  <si>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</si>
  <si>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</si>
  <si>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</si>
  <si>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</si>
  <si>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</si>
  <si>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</si>
  <si>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</si>
  <si>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</si>
  <si>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</si>
  <si>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</si>
  <si>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</si>
  <si>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</si>
  <si>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</si>
  <si>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</si>
  <si>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</si>
  <si>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</si>
  <si>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</si>
  <si>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</si>
  <si>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</si>
  <si>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</si>
  <si>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</si>
  <si>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</si>
  <si>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</si>
  <si>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</si>
  <si>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</si>
  <si>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</si>
  <si>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</si>
  <si>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</si>
  <si>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</si>
  <si>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</si>
  <si>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</si>
  <si>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</si>
  <si>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</si>
  <si>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</si>
  <si>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</si>
  <si>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</si>
  <si>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</si>
  <si>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</si>
  <si>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</si>
  <si>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</si>
  <si>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</si>
  <si>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</si>
  <si>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</si>
  <si>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</si>
  <si>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</si>
  <si>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</si>
  <si>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</si>
  <si>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</si>
  <si>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</si>
  <si>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</si>
  <si>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</si>
  <si>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</si>
  <si>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</si>
  <si>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</si>
  <si>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</si>
  <si>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</si>
  <si>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</si>
  <si>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</si>
  <si>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</si>
  <si>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</si>
  <si>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</si>
  <si>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</si>
  <si>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</si>
  <si>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</si>
  <si>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</si>
  <si>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</si>
  <si>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</si>
  <si>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</si>
  <si>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</si>
  <si>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</si>
  <si>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</si>
  <si>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</si>
  <si>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</si>
  <si>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</si>
  <si>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</si>
  <si>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</si>
  <si>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</si>
  <si>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</si>
  <si>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</si>
  <si>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</si>
  <si>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</si>
  <si>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</si>
  <si>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</si>
  <si>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</si>
  <si>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</si>
  <si>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</si>
  <si>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</si>
  <si>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</si>
  <si>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</si>
  <si>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</si>
  <si>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</si>
  <si>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</si>
  <si>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</si>
  <si>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</si>
  <si>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</si>
  <si>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</si>
  <si>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</si>
  <si>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</si>
  <si>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</si>
  <si>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</si>
  <si>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</si>
  <si>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</si>
  <si>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</si>
  <si>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</si>
  <si>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</si>
  <si>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</si>
  <si>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</si>
  <si>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</si>
  <si>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</si>
  <si>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</si>
  <si>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</si>
  <si>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</si>
  <si>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</si>
  <si>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</si>
  <si>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</si>
  <si>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</si>
  <si>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</si>
  <si>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</si>
  <si>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</si>
  <si>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</si>
  <si>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</si>
  <si>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</si>
  <si>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</si>
  <si>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</si>
  <si>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</si>
  <si>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</si>
  <si>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</si>
  <si>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</si>
  <si>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</si>
  <si>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</si>
  <si>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</si>
  <si>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</si>
  <si>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</si>
  <si>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</si>
  <si>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</si>
  <si>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</si>
  <si>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</si>
  <si>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</si>
  <si>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</si>
  <si>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</si>
  <si>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</si>
  <si>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</si>
  <si>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</si>
  <si>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</si>
  <si>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</si>
  <si>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</si>
  <si>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</si>
  <si>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</si>
  <si>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</si>
  <si>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</si>
  <si>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</si>
  <si>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</si>
  <si>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</si>
  <si>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</si>
  <si>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</si>
  <si>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</si>
  <si>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</si>
  <si>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</si>
  <si>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</si>
  <si>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</si>
  <si>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</si>
  <si>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</si>
  <si>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TUBULACAO E CONDUTOR PARA ENERGIA ELETRICA E TELEFONIA BASICA</t>
  </si>
  <si>
    <t>38.01</t>
  </si>
  <si>
    <t>Eletroduto em PVC rigido roscavel</t>
  </si>
  <si>
    <t>38.01.040</t>
  </si>
  <si>
    <t>Eletroduto de PVC rígido roscável de 3/4´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</si>
  <si>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</si>
  <si>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</si>
  <si>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</si>
  <si>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</si>
  <si>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</si>
  <si>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</si>
  <si>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</si>
  <si>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</si>
  <si>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</si>
  <si>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</si>
  <si>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</si>
  <si>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</si>
  <si>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</si>
  <si>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</si>
  <si>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</si>
  <si>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</si>
  <si>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</si>
  <si>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</si>
  <si>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</si>
  <si>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</si>
  <si>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</si>
  <si>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</si>
  <si>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</si>
  <si>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</si>
  <si>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</si>
  <si>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</si>
  <si>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</si>
  <si>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</si>
  <si>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</si>
  <si>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</si>
  <si>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</si>
  <si>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</si>
  <si>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</si>
  <si>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</si>
  <si>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</si>
  <si>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</si>
  <si>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</si>
  <si>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</si>
  <si>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</si>
  <si>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</si>
  <si>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</si>
  <si>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</si>
  <si>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</si>
  <si>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</si>
  <si>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</si>
  <si>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</si>
  <si>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</si>
  <si>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</si>
  <si>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</si>
  <si>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</si>
  <si>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</si>
  <si>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</si>
  <si>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</si>
  <si>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</si>
  <si>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</si>
  <si>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</si>
  <si>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</si>
  <si>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</si>
  <si>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</si>
  <si>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</si>
  <si>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</si>
  <si>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</si>
  <si>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</si>
  <si>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</si>
  <si>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</si>
  <si>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</si>
  <si>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</si>
  <si>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</si>
  <si>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</si>
  <si>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</si>
  <si>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</si>
  <si>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</si>
  <si>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</si>
  <si>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</si>
  <si>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</si>
  <si>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</si>
  <si>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</si>
  <si>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</si>
  <si>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</si>
  <si>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</si>
  <si>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</si>
  <si>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</si>
  <si>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</si>
  <si>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</si>
  <si>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</si>
  <si>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</si>
  <si>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</si>
  <si>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</si>
  <si>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</si>
  <si>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</si>
  <si>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</si>
  <si>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</si>
  <si>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</si>
  <si>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</si>
  <si>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</si>
  <si>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</si>
  <si>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</si>
  <si>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</si>
  <si>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</si>
  <si>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</si>
  <si>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</si>
  <si>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</si>
  <si>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</si>
  <si>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</si>
  <si>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</si>
  <si>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</si>
  <si>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</si>
  <si>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</si>
  <si>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</si>
  <si>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</si>
  <si>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</si>
  <si>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</si>
  <si>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</si>
  <si>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</si>
  <si>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</si>
  <si>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</si>
  <si>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</si>
  <si>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</si>
  <si>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</si>
  <si>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</si>
  <si>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</si>
  <si>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</si>
  <si>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</si>
  <si>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</si>
  <si>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</si>
  <si>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</si>
  <si>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</si>
  <si>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</si>
  <si>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</si>
  <si>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</si>
  <si>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</si>
  <si>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</si>
  <si>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</si>
  <si>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</si>
  <si>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</si>
  <si>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</si>
  <si>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</si>
  <si>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</si>
  <si>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</si>
  <si>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</si>
  <si>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</si>
  <si>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</si>
  <si>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</si>
  <si>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</si>
  <si>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</si>
  <si>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</si>
  <si>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</si>
  <si>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</si>
  <si>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</si>
  <si>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</si>
  <si>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</si>
  <si>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</si>
  <si>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</si>
  <si>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</si>
  <si>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</si>
  <si>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</si>
  <si>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</si>
  <si>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</si>
  <si>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</si>
  <si>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</si>
  <si>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</si>
  <si>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</si>
  <si>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</si>
  <si>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</si>
  <si>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</si>
  <si>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</si>
  <si>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</si>
  <si>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</si>
  <si>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</si>
  <si>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</si>
  <si>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</si>
  <si>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</si>
  <si>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</si>
  <si>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</si>
  <si>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</si>
  <si>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</si>
  <si>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</si>
  <si>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</si>
  <si>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</si>
  <si>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</si>
  <si>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</si>
  <si>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</si>
  <si>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</si>
  <si>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</si>
  <si>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</si>
  <si>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</si>
  <si>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</si>
  <si>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</si>
  <si>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</si>
  <si>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</si>
  <si>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</si>
  <si>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</si>
  <si>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</si>
  <si>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</si>
  <si>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</si>
  <si>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</si>
  <si>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</si>
  <si>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</si>
  <si>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</si>
  <si>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</si>
  <si>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</si>
  <si>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</si>
  <si>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</si>
  <si>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</si>
  <si>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</si>
  <si>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</si>
  <si>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</si>
  <si>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</si>
  <si>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</si>
  <si>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</si>
  <si>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</si>
  <si>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</si>
  <si>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</si>
  <si>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</si>
  <si>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</si>
  <si>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</si>
  <si>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</si>
  <si>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</si>
  <si>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</si>
  <si>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</si>
  <si>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</si>
  <si>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</si>
  <si>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</si>
  <si>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</si>
  <si>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</si>
  <si>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</si>
  <si>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</si>
  <si>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</si>
  <si>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</si>
  <si>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</si>
  <si>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</si>
  <si>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</si>
  <si>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</si>
  <si>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</si>
  <si>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</si>
  <si>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</si>
  <si>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</si>
  <si>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</si>
  <si>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</si>
  <si>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</si>
  <si>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</si>
  <si>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</si>
  <si>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</si>
  <si>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</si>
  <si>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</si>
  <si>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</si>
  <si>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</si>
  <si>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</si>
  <si>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</si>
  <si>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</si>
  <si>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</si>
  <si>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</si>
  <si>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</si>
  <si>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</si>
  <si>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</si>
  <si>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</si>
  <si>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</si>
  <si>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</si>
  <si>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</si>
  <si>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</si>
  <si>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</si>
  <si>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</si>
  <si>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</si>
  <si>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</si>
  <si>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</si>
  <si>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</si>
  <si>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</si>
  <si>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</si>
  <si>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</si>
  <si>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</si>
  <si>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</si>
  <si>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</si>
  <si>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</si>
  <si>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</si>
  <si>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</si>
  <si>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</si>
  <si>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</si>
  <si>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</si>
  <si>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</si>
  <si>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</si>
  <si>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</si>
  <si>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</si>
  <si>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</si>
  <si>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</si>
  <si>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</si>
  <si>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</si>
  <si>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</si>
  <si>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</si>
  <si>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</si>
  <si>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</si>
  <si>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</si>
  <si>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</si>
  <si>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</si>
  <si>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</si>
  <si>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</si>
  <si>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</si>
  <si>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</si>
  <si>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</si>
  <si>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</si>
  <si>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</si>
  <si>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</si>
  <si>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</si>
  <si>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</si>
  <si>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</si>
  <si>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</si>
  <si>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</si>
  <si>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</si>
  <si>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</si>
  <si>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</si>
  <si>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</si>
  <si>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</si>
  <si>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</si>
  <si>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</si>
  <si>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</si>
  <si>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</si>
  <si>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</si>
  <si>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</si>
  <si>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</si>
  <si>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</si>
  <si>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</si>
  <si>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</si>
  <si>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</si>
  <si>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</si>
  <si>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</si>
  <si>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</si>
  <si>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</si>
  <si>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</si>
  <si>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</si>
  <si>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</si>
  <si>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</si>
  <si>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</si>
  <si>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</si>
  <si>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</si>
  <si>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</si>
  <si>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</si>
  <si>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</si>
  <si>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</si>
  <si>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</si>
  <si>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</si>
  <si>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</si>
  <si>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</si>
  <si>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</si>
  <si>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</si>
  <si>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</si>
  <si>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</si>
  <si>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</si>
  <si>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</si>
  <si>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</si>
  <si>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</si>
  <si>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</si>
  <si>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</si>
  <si>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</si>
  <si>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</si>
  <si>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</si>
  <si>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</si>
  <si>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</si>
  <si>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</si>
  <si>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</si>
  <si>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</si>
  <si>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</si>
  <si>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</si>
  <si>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</si>
  <si>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</si>
  <si>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</si>
  <si>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</si>
  <si>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</si>
  <si>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</si>
  <si>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</si>
  <si>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</si>
  <si>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</si>
  <si>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</si>
  <si>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</si>
  <si>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</si>
  <si>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</si>
  <si>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</si>
  <si>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</si>
  <si>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</si>
  <si>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</si>
  <si>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</si>
  <si>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</si>
  <si>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</si>
  <si>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</si>
  <si>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</si>
  <si>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</si>
  <si>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</si>
  <si>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</si>
  <si>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</si>
  <si>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</si>
  <si>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</si>
  <si>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</si>
  <si>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</si>
  <si>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</si>
  <si>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</si>
  <si>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</si>
  <si>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</si>
  <si>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</si>
  <si>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</si>
  <si>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</si>
  <si>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</si>
  <si>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</si>
  <si>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</si>
  <si>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</si>
  <si>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</si>
  <si>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</si>
  <si>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</si>
  <si>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</si>
  <si>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</si>
  <si>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</si>
  <si>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</si>
  <si>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</si>
  <si>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</si>
  <si>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</si>
  <si>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</si>
  <si>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</si>
  <si>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</si>
  <si>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</si>
  <si>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</si>
  <si>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</si>
  <si>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</si>
  <si>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</si>
  <si>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</si>
  <si>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</si>
  <si>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</si>
  <si>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</si>
  <si>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</si>
  <si>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</si>
  <si>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</si>
  <si>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</si>
  <si>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</si>
  <si>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</si>
  <si>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</si>
  <si>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</si>
  <si>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</si>
  <si>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</si>
  <si>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</si>
  <si>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</si>
  <si>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</si>
  <si>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</si>
  <si>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</si>
  <si>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</si>
  <si>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</si>
  <si>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</si>
  <si>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</si>
  <si>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</si>
  <si>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</si>
  <si>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</si>
  <si>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</si>
  <si>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</si>
  <si>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</si>
  <si>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</si>
  <si>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</si>
  <si>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</si>
  <si>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</si>
  <si>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</si>
  <si>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</si>
  <si>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</si>
  <si>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</si>
  <si>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</si>
  <si>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</si>
  <si>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</si>
  <si>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</si>
  <si>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</si>
  <si>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</si>
  <si>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</si>
  <si>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</si>
  <si>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</si>
  <si>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</si>
  <si>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</si>
  <si>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</si>
  <si>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</si>
  <si>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</si>
  <si>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</si>
  <si>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</si>
  <si>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</si>
  <si>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</si>
  <si>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</si>
  <si>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</si>
  <si>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</si>
  <si>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</si>
  <si>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</si>
  <si>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</si>
  <si>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</si>
  <si>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</si>
  <si>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</si>
  <si>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</si>
  <si>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</si>
  <si>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</si>
  <si>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</si>
  <si>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</si>
  <si>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</si>
  <si>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</si>
  <si>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</si>
  <si>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</si>
  <si>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</si>
  <si>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</si>
  <si>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</si>
  <si>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</si>
  <si>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</si>
  <si>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</si>
  <si>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</si>
  <si>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</si>
  <si>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</si>
  <si>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39.21.090</t>
  </si>
  <si>
    <t>Cabo de cobre flexível de 50 mm², isolamento 0,6/1kV - isolação HEPR 90°C</t>
  </si>
  <si>
    <t>39.21.120</t>
  </si>
  <si>
    <t>Cabo de cobre flexível de 120 mm², isolamento 0,6/1kV - isolação HEPR 90°C</t>
  </si>
  <si>
    <t>39.21.125</t>
  </si>
  <si>
    <t>Cabo de cobre flexível de 150 mm², isolamento 0,6/1 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</si>
  <si>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</si>
  <si>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</si>
  <si>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</si>
  <si>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</si>
  <si>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</si>
  <si>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</si>
  <si>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</si>
  <si>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</si>
  <si>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</si>
  <si>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</si>
  <si>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</si>
  <si>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</si>
  <si>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</si>
  <si>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</si>
  <si>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</si>
  <si>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</si>
  <si>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</si>
  <si>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</si>
  <si>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</si>
  <si>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</si>
  <si>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</si>
  <si>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</si>
  <si>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</si>
  <si>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</si>
  <si>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</si>
  <si>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</si>
  <si>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</si>
  <si>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</si>
  <si>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</si>
  <si>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</si>
  <si>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</si>
  <si>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</si>
  <si>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</si>
  <si>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</si>
  <si>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</si>
  <si>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</si>
  <si>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</si>
  <si>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</si>
  <si>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</si>
  <si>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</si>
  <si>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</si>
  <si>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</si>
  <si>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</si>
  <si>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</si>
  <si>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</si>
  <si>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</si>
  <si>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</si>
  <si>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</si>
  <si>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</si>
  <si>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</si>
  <si>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</si>
  <si>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</si>
  <si>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</si>
  <si>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</si>
  <si>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</si>
  <si>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</si>
  <si>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</si>
  <si>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</si>
  <si>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</si>
  <si>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</si>
  <si>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</si>
  <si>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</si>
  <si>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</si>
  <si>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</si>
  <si>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</si>
  <si>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</si>
  <si>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</si>
  <si>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</si>
  <si>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</si>
  <si>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</si>
  <si>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</si>
  <si>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</si>
  <si>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</si>
  <si>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</si>
  <si>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</si>
  <si>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</si>
  <si>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</si>
  <si>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</si>
  <si>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</si>
  <si>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</si>
  <si>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</si>
  <si>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</si>
  <si>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</si>
  <si>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</si>
  <si>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</si>
  <si>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</si>
  <si>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</si>
  <si>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</si>
  <si>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</si>
  <si>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</si>
  <si>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</si>
  <si>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</si>
  <si>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</si>
  <si>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</si>
  <si>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</si>
  <si>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</si>
  <si>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</si>
  <si>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</si>
  <si>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</si>
  <si>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</si>
  <si>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</si>
  <si>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</si>
  <si>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</si>
  <si>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</si>
  <si>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</si>
  <si>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</si>
  <si>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</si>
  <si>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</si>
  <si>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</si>
  <si>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</si>
  <si>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</si>
  <si>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</si>
  <si>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</si>
  <si>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</si>
  <si>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</si>
  <si>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</si>
  <si>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</si>
  <si>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</si>
  <si>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</si>
  <si>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</si>
  <si>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</si>
  <si>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</si>
  <si>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</si>
  <si>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</si>
  <si>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</si>
  <si>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</si>
  <si>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</si>
  <si>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</si>
  <si>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</si>
  <si>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</si>
  <si>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</si>
  <si>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</si>
  <si>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</si>
  <si>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</si>
  <si>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</si>
  <si>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</si>
  <si>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</si>
  <si>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</si>
  <si>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</si>
  <si>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</si>
  <si>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</si>
  <si>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</si>
  <si>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</si>
  <si>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</si>
  <si>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</si>
  <si>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</si>
  <si>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</si>
  <si>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</si>
  <si>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</si>
  <si>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</si>
  <si>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</si>
  <si>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40.05.040</t>
  </si>
  <si>
    <t>40.05.060</t>
  </si>
  <si>
    <t>40.05.080</t>
  </si>
  <si>
    <t>40.05.100</t>
  </si>
  <si>
    <t>40.05.120</t>
  </si>
  <si>
    <t>40.05.140</t>
  </si>
  <si>
    <t>40.05.160</t>
  </si>
  <si>
    <t>40.05.170</t>
  </si>
  <si>
    <t>40.05.180</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</si>
  <si>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</si>
  <si>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</si>
  <si>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</si>
  <si>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</si>
  <si>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</si>
  <si>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</si>
  <si>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</si>
  <si>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</si>
  <si>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</si>
  <si>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</si>
  <si>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</si>
  <si>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</si>
  <si>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</si>
  <si>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</si>
  <si>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</si>
  <si>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</si>
  <si>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</si>
  <si>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</si>
  <si>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</si>
  <si>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</si>
  <si>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</si>
  <si>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</si>
  <si>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</si>
  <si>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</si>
  <si>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</si>
  <si>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</si>
  <si>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</si>
  <si>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</si>
  <si>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</si>
  <si>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40.07.020</t>
  </si>
  <si>
    <t>Caixa em PVC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</si>
  <si>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</si>
  <si>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</si>
  <si>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</si>
  <si>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</si>
  <si>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</si>
  <si>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</si>
  <si>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</si>
  <si>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</si>
  <si>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</si>
  <si>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</si>
  <si>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</si>
  <si>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</si>
  <si>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</si>
  <si>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</si>
  <si>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</si>
  <si>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</si>
  <si>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</si>
  <si>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</si>
  <si>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</si>
  <si>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</si>
  <si>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</si>
  <si>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</si>
  <si>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</si>
  <si>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</si>
  <si>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</si>
  <si>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</si>
  <si>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</si>
  <si>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</si>
  <si>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</si>
  <si>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</si>
  <si>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</si>
  <si>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</si>
  <si>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</si>
  <si>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</si>
  <si>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</si>
  <si>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</si>
  <si>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</si>
  <si>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</si>
  <si>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</si>
  <si>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</si>
  <si>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</si>
  <si>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</si>
  <si>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</si>
  <si>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</si>
  <si>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</si>
  <si>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</si>
  <si>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</si>
  <si>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</si>
  <si>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</si>
  <si>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</si>
  <si>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</si>
  <si>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</si>
  <si>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</si>
  <si>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</si>
  <si>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</si>
  <si>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</si>
  <si>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</si>
  <si>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</si>
  <si>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</si>
  <si>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</si>
  <si>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</si>
  <si>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</si>
  <si>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</si>
  <si>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</si>
  <si>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</si>
  <si>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</si>
  <si>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</si>
  <si>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</si>
  <si>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</si>
  <si>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</si>
  <si>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</si>
  <si>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</si>
  <si>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</si>
  <si>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</si>
  <si>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</si>
  <si>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</si>
  <si>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</si>
  <si>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</si>
  <si>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</si>
  <si>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</si>
  <si>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</si>
  <si>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</si>
  <si>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</si>
  <si>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</si>
  <si>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</si>
  <si>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</si>
  <si>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</si>
  <si>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</si>
  <si>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</si>
  <si>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</si>
  <si>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</si>
  <si>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</si>
  <si>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</si>
  <si>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</si>
  <si>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</si>
  <si>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</si>
  <si>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</si>
  <si>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</si>
  <si>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</si>
  <si>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</si>
  <si>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</si>
  <si>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</si>
  <si>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</si>
  <si>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</si>
  <si>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</si>
  <si>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</si>
  <si>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</si>
  <si>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</si>
  <si>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</si>
  <si>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</si>
  <si>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</si>
  <si>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</si>
  <si>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</si>
  <si>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</si>
  <si>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</si>
  <si>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</si>
  <si>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</si>
  <si>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</si>
  <si>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</si>
  <si>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</si>
  <si>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</si>
  <si>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</si>
  <si>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</si>
  <si>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</si>
  <si>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</si>
  <si>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</si>
  <si>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</si>
  <si>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</si>
  <si>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</si>
  <si>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</si>
  <si>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</si>
  <si>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</si>
  <si>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</si>
  <si>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</si>
  <si>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</si>
  <si>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</si>
  <si>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</si>
  <si>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</si>
  <si>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</si>
  <si>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</si>
  <si>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</si>
  <si>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</si>
  <si>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</si>
  <si>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</si>
  <si>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</si>
  <si>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</si>
  <si>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</si>
  <si>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</si>
  <si>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</si>
  <si>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</si>
  <si>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</si>
  <si>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</si>
  <si>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</si>
  <si>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</si>
  <si>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</si>
  <si>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</si>
  <si>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</si>
  <si>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</si>
  <si>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</si>
  <si>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</si>
  <si>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</si>
  <si>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</si>
  <si>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</si>
  <si>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</si>
  <si>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</si>
  <si>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</si>
  <si>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</si>
  <si>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</si>
  <si>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</si>
  <si>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</si>
  <si>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</si>
  <si>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</si>
  <si>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</si>
  <si>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</si>
  <si>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</si>
  <si>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</si>
  <si>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</si>
  <si>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</si>
  <si>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</si>
  <si>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</si>
  <si>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</si>
  <si>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</si>
  <si>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</si>
  <si>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</si>
  <si>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</si>
  <si>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</si>
  <si>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</si>
  <si>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</si>
  <si>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</si>
  <si>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</si>
  <si>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</si>
  <si>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</si>
  <si>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</si>
  <si>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</si>
  <si>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</si>
  <si>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</si>
  <si>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</si>
  <si>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</si>
  <si>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</si>
  <si>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</si>
  <si>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</si>
  <si>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</si>
  <si>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</si>
  <si>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41.11.116</t>
  </si>
  <si>
    <t>Luminária LED retangular para poste, fluxo luminoso de 5000 a 5500 lm - potência de 50W</t>
  </si>
  <si>
    <t>41.11.702</t>
  </si>
  <si>
    <t>Luminária LED solar integrada para poste, fluxo luminoso de 8000 lm, eficiência mínima de 130,5 lm/W - potência de 80 W</t>
  </si>
  <si>
    <t>41.11.703</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</si>
  <si>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</si>
  <si>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</si>
  <si>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</si>
  <si>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</si>
  <si>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</si>
  <si>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</si>
  <si>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</si>
  <si>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41.12</t>
  </si>
  <si>
    <t>Aparelho de iluminacao de longo alcance e especifica</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</si>
  <si>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</si>
  <si>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</si>
  <si>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</si>
  <si>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</si>
  <si>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</si>
  <si>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</si>
  <si>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</si>
  <si>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</si>
  <si>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</si>
  <si>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</si>
  <si>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</si>
  <si>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</si>
  <si>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</si>
  <si>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</si>
  <si>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</si>
  <si>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</si>
  <si>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</si>
  <si>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</si>
  <si>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</si>
  <si>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</si>
  <si>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</si>
  <si>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</si>
  <si>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</si>
  <si>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</si>
  <si>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</si>
  <si>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</si>
  <si>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</si>
  <si>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</si>
  <si>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41.14.620</t>
  </si>
  <si>
    <t>Luminária retangular de sobrepor tipo calha aberta com refletor e aletas parabólicas para 2 lâmpadas fluorescentes tubulares 28 W/54 W</t>
  </si>
  <si>
    <t>41.14.640</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</si>
  <si>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</si>
  <si>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</si>
  <si>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</si>
  <si>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</si>
  <si>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</si>
  <si>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</si>
  <si>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</si>
  <si>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</si>
  <si>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</si>
  <si>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</si>
  <si>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</si>
  <si>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</si>
  <si>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</si>
  <si>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</si>
  <si>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</si>
  <si>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</si>
  <si>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</si>
  <si>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</si>
  <si>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</si>
  <si>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</si>
  <si>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</si>
  <si>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</si>
  <si>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</si>
  <si>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</si>
  <si>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</si>
  <si>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</si>
  <si>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</si>
  <si>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</si>
  <si>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</si>
  <si>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</si>
  <si>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</si>
  <si>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</si>
  <si>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41.31.101</t>
  </si>
  <si>
    <t>Projetor LED retangular, potência de 30 W, fluxo luminoso de 2250 a 2400 lm, temperatura cor 6.500 K, bivolt</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</si>
  <si>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</si>
  <si>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</si>
  <si>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</si>
  <si>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</si>
  <si>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</si>
  <si>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</si>
  <si>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</si>
  <si>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</si>
  <si>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</si>
  <si>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</si>
  <si>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</si>
  <si>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</si>
  <si>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</si>
  <si>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</si>
  <si>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</si>
  <si>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</si>
  <si>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</si>
  <si>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</si>
  <si>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</si>
  <si>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</si>
  <si>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</si>
  <si>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</si>
  <si>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</si>
  <si>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</si>
  <si>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</si>
  <si>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</si>
  <si>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</si>
  <si>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</si>
  <si>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</si>
  <si>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</si>
  <si>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</si>
  <si>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</si>
  <si>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</si>
  <si>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</si>
  <si>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</si>
  <si>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</si>
  <si>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</si>
  <si>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</si>
  <si>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</si>
  <si>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</si>
  <si>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</si>
  <si>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</si>
  <si>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</si>
  <si>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</si>
  <si>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</si>
  <si>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</si>
  <si>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</si>
  <si>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</si>
  <si>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</si>
  <si>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</si>
  <si>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</si>
  <si>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</si>
  <si>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</si>
  <si>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</si>
  <si>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</si>
  <si>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</si>
  <si>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</si>
  <si>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</si>
  <si>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</si>
  <si>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</si>
  <si>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</si>
  <si>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</si>
  <si>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</si>
  <si>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</si>
  <si>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</si>
  <si>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</si>
  <si>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</si>
  <si>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</si>
  <si>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</si>
  <si>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</si>
  <si>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</si>
  <si>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</si>
  <si>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</si>
  <si>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</si>
  <si>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</si>
  <si>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</si>
  <si>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</si>
  <si>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</si>
  <si>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</si>
  <si>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</si>
  <si>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</si>
  <si>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</si>
  <si>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</si>
  <si>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</si>
  <si>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</si>
  <si>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</si>
  <si>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</si>
  <si>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</si>
  <si>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</si>
  <si>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</si>
  <si>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</si>
  <si>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</si>
  <si>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</si>
  <si>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</si>
  <si>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</si>
  <si>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</si>
  <si>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</si>
  <si>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</si>
  <si>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</si>
  <si>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</si>
  <si>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</si>
  <si>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</si>
  <si>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</si>
  <si>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</si>
  <si>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</si>
  <si>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</si>
  <si>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</si>
  <si>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</si>
  <si>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</si>
  <si>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</si>
  <si>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</si>
  <si>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</si>
  <si>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</si>
  <si>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</si>
  <si>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</si>
  <si>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42.05.390</t>
  </si>
  <si>
    <t>Presilha em latão para cabos de 16 até 50 mm²</t>
  </si>
  <si>
    <t>42.05.410</t>
  </si>
  <si>
    <t>Suporte para fixação de terminal aéreo e/ou de cabo de cobre nu, com base ondulada</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</si>
  <si>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</si>
  <si>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</si>
  <si>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</si>
  <si>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</si>
  <si>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</si>
  <si>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</si>
  <si>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</si>
  <si>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</si>
  <si>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</si>
  <si>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</si>
  <si>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</si>
  <si>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</si>
  <si>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</si>
  <si>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</si>
  <si>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</si>
  <si>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</si>
  <si>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</si>
  <si>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</si>
  <si>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</si>
  <si>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</si>
  <si>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</si>
  <si>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</si>
  <si>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</si>
  <si>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</si>
  <si>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</si>
  <si>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</si>
  <si>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</si>
  <si>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</si>
  <si>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</si>
  <si>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</si>
  <si>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</si>
  <si>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</si>
  <si>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</si>
  <si>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</si>
  <si>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</si>
  <si>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</si>
  <si>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</si>
  <si>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</si>
  <si>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</si>
  <si>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</si>
  <si>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</si>
  <si>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</si>
  <si>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</si>
  <si>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</si>
  <si>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</si>
  <si>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</si>
  <si>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</si>
  <si>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</si>
  <si>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</si>
  <si>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</si>
  <si>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</si>
  <si>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</si>
  <si>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</si>
  <si>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</si>
  <si>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</si>
  <si>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</si>
  <si>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</si>
  <si>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</si>
  <si>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</si>
  <si>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</si>
  <si>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</si>
  <si>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</si>
  <si>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</si>
  <si>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</si>
  <si>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</si>
  <si>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</si>
  <si>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</si>
  <si>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</si>
  <si>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</si>
  <si>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</si>
  <si>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</si>
  <si>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</si>
  <si>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</si>
  <si>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</si>
  <si>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</si>
  <si>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</si>
  <si>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</si>
  <si>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</si>
  <si>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</si>
  <si>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</si>
  <si>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</si>
  <si>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</si>
  <si>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</si>
  <si>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</si>
  <si>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</si>
  <si>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</si>
  <si>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</si>
  <si>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</si>
  <si>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</si>
  <si>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</si>
  <si>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</si>
  <si>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</si>
  <si>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</si>
  <si>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</si>
  <si>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</si>
  <si>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</si>
  <si>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</si>
  <si>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</si>
  <si>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</si>
  <si>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</si>
  <si>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</si>
  <si>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</si>
  <si>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</si>
  <si>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</si>
  <si>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</si>
  <si>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</si>
  <si>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</si>
  <si>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</si>
  <si>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</si>
  <si>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</si>
  <si>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</si>
  <si>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</si>
  <si>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</si>
  <si>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</si>
  <si>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</si>
  <si>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</si>
  <si>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</si>
  <si>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</si>
  <si>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</si>
  <si>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</si>
  <si>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</si>
  <si>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</si>
  <si>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</si>
  <si>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</si>
  <si>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</si>
  <si>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</si>
  <si>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</si>
  <si>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</si>
  <si>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</si>
  <si>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</si>
  <si>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</si>
  <si>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</si>
  <si>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</si>
  <si>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</si>
  <si>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</si>
  <si>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</si>
  <si>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</si>
  <si>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</si>
  <si>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</si>
  <si>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</si>
  <si>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</si>
  <si>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</si>
  <si>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</si>
  <si>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</si>
  <si>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</si>
  <si>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</si>
  <si>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</si>
  <si>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</si>
  <si>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</si>
  <si>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</si>
  <si>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</si>
  <si>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</si>
  <si>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</si>
  <si>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</si>
  <si>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</si>
  <si>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</si>
  <si>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</si>
  <si>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</si>
  <si>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</si>
  <si>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</si>
  <si>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</si>
  <si>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</si>
  <si>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</si>
  <si>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</si>
  <si>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</si>
  <si>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</si>
  <si>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</si>
  <si>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</si>
  <si>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</si>
  <si>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</si>
  <si>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</si>
  <si>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</si>
  <si>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</si>
  <si>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</si>
  <si>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</si>
  <si>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</si>
  <si>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</si>
  <si>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</si>
  <si>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</si>
  <si>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</si>
  <si>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</si>
  <si>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</si>
  <si>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</si>
  <si>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</si>
  <si>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</si>
  <si>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</si>
  <si>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</si>
  <si>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</si>
  <si>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</si>
  <si>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</si>
  <si>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</si>
  <si>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</si>
  <si>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</si>
  <si>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</si>
  <si>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</si>
  <si>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</si>
  <si>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</si>
  <si>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</si>
  <si>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</si>
  <si>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</si>
  <si>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</si>
  <si>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</si>
  <si>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</si>
  <si>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</si>
  <si>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</si>
  <si>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</si>
  <si>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</si>
  <si>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</si>
  <si>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</si>
  <si>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</si>
  <si>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</si>
  <si>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</si>
  <si>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</si>
  <si>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</si>
  <si>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</si>
  <si>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</si>
  <si>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</si>
  <si>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</si>
  <si>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</si>
  <si>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</si>
  <si>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</si>
  <si>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</si>
  <si>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</si>
  <si>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</si>
  <si>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</si>
  <si>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</si>
  <si>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</si>
  <si>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</si>
  <si>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</si>
  <si>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</si>
  <si>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</si>
  <si>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</si>
  <si>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</si>
  <si>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</si>
  <si>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</si>
  <si>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</si>
  <si>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</si>
  <si>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</si>
  <si>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</si>
  <si>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</si>
  <si>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</si>
  <si>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</si>
  <si>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</si>
  <si>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</si>
  <si>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</si>
  <si>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</si>
  <si>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</si>
  <si>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</si>
  <si>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</si>
  <si>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</si>
  <si>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</si>
  <si>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</si>
  <si>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</si>
  <si>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</si>
  <si>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</si>
  <si>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</si>
  <si>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</si>
  <si>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</si>
  <si>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</si>
  <si>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</si>
  <si>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</si>
  <si>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</si>
  <si>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</si>
  <si>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</si>
  <si>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</si>
  <si>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</si>
  <si>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</si>
  <si>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</si>
  <si>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</si>
  <si>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APARELHOS E METAIS HIDRAULICOS</t>
  </si>
  <si>
    <t>44.01</t>
  </si>
  <si>
    <t>Aparelhos e loucas</t>
  </si>
  <si>
    <t>44.01.030</t>
  </si>
  <si>
    <t>Bacia turca de louça - 6 litros</t>
  </si>
  <si>
    <t>44.01.040</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</si>
  <si>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</si>
  <si>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</si>
  <si>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</si>
  <si>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</si>
  <si>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</si>
  <si>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</si>
  <si>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</si>
  <si>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</si>
  <si>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</si>
  <si>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</si>
  <si>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</si>
  <si>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</si>
  <si>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</si>
  <si>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</si>
  <si>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</si>
  <si>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</si>
  <si>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</si>
  <si>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</si>
  <si>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</si>
  <si>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</si>
  <si>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</si>
  <si>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</si>
  <si>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</si>
  <si>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</si>
  <si>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</si>
  <si>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</si>
  <si>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</si>
  <si>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</si>
  <si>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</si>
  <si>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</si>
  <si>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</si>
  <si>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</si>
  <si>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</si>
  <si>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</si>
  <si>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</si>
  <si>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</si>
  <si>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</si>
  <si>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</si>
  <si>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</si>
  <si>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</si>
  <si>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</si>
  <si>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</si>
  <si>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</si>
  <si>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</si>
  <si>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</si>
  <si>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</si>
  <si>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</si>
  <si>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</si>
  <si>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</si>
  <si>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</si>
  <si>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</si>
  <si>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</si>
  <si>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</si>
  <si>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</si>
  <si>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</si>
  <si>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</si>
  <si>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</si>
  <si>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</si>
  <si>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</si>
  <si>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</si>
  <si>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</si>
  <si>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</si>
  <si>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</si>
  <si>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</si>
  <si>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</si>
  <si>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</si>
  <si>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</si>
  <si>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</si>
  <si>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</si>
  <si>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</si>
  <si>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</si>
  <si>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</si>
  <si>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</si>
  <si>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</si>
  <si>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</si>
  <si>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</si>
  <si>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</si>
  <si>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</si>
  <si>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</si>
  <si>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</si>
  <si>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</si>
  <si>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</si>
  <si>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</si>
  <si>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</si>
  <si>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</si>
  <si>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</si>
  <si>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</si>
  <si>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</si>
  <si>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</si>
  <si>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</si>
  <si>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</si>
  <si>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</si>
  <si>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</si>
  <si>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</si>
  <si>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</si>
  <si>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</si>
  <si>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</si>
  <si>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</si>
  <si>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</si>
  <si>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</si>
  <si>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</si>
  <si>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</si>
  <si>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</si>
  <si>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</si>
  <si>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</si>
  <si>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</si>
  <si>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</si>
  <si>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</si>
  <si>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</si>
  <si>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</si>
  <si>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</si>
  <si>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</si>
  <si>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</si>
  <si>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</si>
  <si>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</si>
  <si>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</si>
  <si>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</si>
  <si>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</si>
  <si>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</si>
  <si>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</si>
  <si>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</si>
  <si>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</si>
  <si>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</si>
  <si>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</si>
  <si>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</si>
  <si>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</si>
  <si>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</si>
  <si>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</si>
  <si>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</si>
  <si>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</si>
  <si>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</si>
  <si>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</si>
  <si>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</si>
  <si>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</si>
  <si>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</si>
  <si>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</si>
  <si>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</si>
  <si>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</si>
  <si>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</si>
  <si>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</si>
  <si>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</si>
  <si>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</si>
  <si>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</si>
  <si>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</si>
  <si>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</si>
  <si>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</si>
  <si>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</si>
  <si>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</si>
  <si>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</si>
  <si>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</si>
  <si>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</si>
  <si>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</si>
  <si>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</si>
  <si>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</si>
  <si>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</si>
  <si>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</si>
  <si>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</si>
  <si>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</si>
  <si>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</si>
  <si>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</si>
  <si>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</si>
  <si>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</si>
  <si>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</si>
  <si>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</si>
  <si>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</si>
  <si>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</si>
  <si>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</si>
  <si>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</si>
  <si>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</si>
  <si>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</si>
  <si>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</si>
  <si>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</si>
  <si>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</si>
  <si>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</si>
  <si>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</si>
  <si>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</si>
  <si>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</si>
  <si>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</si>
  <si>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</si>
  <si>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</si>
  <si>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</si>
  <si>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</si>
  <si>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</si>
  <si>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</si>
  <si>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</si>
  <si>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</si>
  <si>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</si>
  <si>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</si>
  <si>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</si>
  <si>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</si>
  <si>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</si>
  <si>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</si>
  <si>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</si>
  <si>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</si>
  <si>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</si>
  <si>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</si>
  <si>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</si>
  <si>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</si>
  <si>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</si>
  <si>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</si>
  <si>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</si>
  <si>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</si>
  <si>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</si>
  <si>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</si>
  <si>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</si>
  <si>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</si>
  <si>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</si>
  <si>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</si>
  <si>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</si>
  <si>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</si>
  <si>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</si>
  <si>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</si>
  <si>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</si>
  <si>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</si>
  <si>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</si>
  <si>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</si>
  <si>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</si>
  <si>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</si>
  <si>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</si>
  <si>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</si>
  <si>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</si>
  <si>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</si>
  <si>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</si>
  <si>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</si>
  <si>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</si>
  <si>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</si>
  <si>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</si>
  <si>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</si>
  <si>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</si>
  <si>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</si>
  <si>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</si>
  <si>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</si>
  <si>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</si>
  <si>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</si>
  <si>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</si>
  <si>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</si>
  <si>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</si>
  <si>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</si>
  <si>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</si>
  <si>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</si>
  <si>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</si>
  <si>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</si>
  <si>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</si>
  <si>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</si>
  <si>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</si>
  <si>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</si>
  <si>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</si>
  <si>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</si>
  <si>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</si>
  <si>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</si>
  <si>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</si>
  <si>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</si>
  <si>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</si>
  <si>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</si>
  <si>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</si>
  <si>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45.20</t>
  </si>
  <si>
    <t>Reparos, conservacoes e complementos - GRUPO 45</t>
  </si>
  <si>
    <t>45.20.020</t>
  </si>
  <si>
    <t>Cilindro de gás (GLP) de 45 kg, com carga</t>
  </si>
  <si>
    <t>TUBULACAO E CONDUTORES PARA LIQUIDOS E GASES.</t>
  </si>
  <si>
    <t>46.01</t>
  </si>
  <si>
    <t>Tubulacao em PVC rigido marrom para sistemas prediais de agua fria</t>
  </si>
  <si>
    <t>46.01.010</t>
  </si>
  <si>
    <t>Tubo de PVC rígido soldável marrom, DN= 20 mm, (1/2´), inclusive conexões</t>
  </si>
  <si>
    <t>46.01.040</t>
  </si>
  <si>
    <t>Tubo de PVC rígido soldável marrom, DN= 40 mm, (1 1/4´),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</si>
  <si>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</si>
  <si>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</si>
  <si>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</si>
  <si>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</si>
  <si>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</si>
  <si>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</si>
  <si>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</si>
  <si>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</si>
  <si>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</si>
  <si>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</si>
  <si>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46.03</t>
  </si>
  <si>
    <t>Tubulacao em PVC rigido branco serie R - A.P e esgoto domiciliar</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</si>
  <si>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</si>
  <si>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</si>
  <si>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</si>
  <si>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</si>
  <si>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</si>
  <si>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</si>
  <si>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</si>
  <si>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</si>
  <si>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</si>
  <si>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</si>
  <si>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</si>
  <si>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</si>
  <si>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</si>
  <si>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</si>
  <si>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</si>
  <si>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</si>
  <si>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</si>
  <si>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</si>
  <si>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</si>
  <si>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</si>
  <si>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</si>
  <si>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</si>
  <si>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</si>
  <si>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</si>
  <si>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</si>
  <si>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</si>
  <si>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</si>
  <si>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</si>
  <si>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</si>
  <si>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</si>
  <si>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</si>
  <si>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</si>
  <si>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</si>
  <si>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</si>
  <si>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</si>
  <si>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</si>
  <si>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</si>
  <si>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</si>
  <si>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</si>
  <si>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</si>
  <si>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</si>
  <si>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</si>
  <si>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</si>
  <si>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</si>
  <si>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</si>
  <si>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</si>
  <si>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</si>
  <si>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</si>
  <si>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</si>
  <si>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</si>
  <si>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</si>
  <si>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</si>
  <si>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</si>
  <si>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</si>
  <si>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</si>
  <si>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</si>
  <si>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</si>
  <si>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</si>
  <si>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</si>
  <si>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</si>
  <si>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</si>
  <si>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</si>
  <si>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</si>
  <si>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</si>
  <si>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</si>
  <si>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</si>
  <si>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</si>
  <si>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</si>
  <si>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</si>
  <si>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</si>
  <si>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</si>
  <si>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</si>
  <si>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</si>
  <si>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</si>
  <si>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</si>
  <si>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</si>
  <si>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</si>
  <si>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</si>
  <si>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</si>
  <si>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</si>
  <si>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</si>
  <si>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</si>
  <si>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</si>
  <si>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</si>
  <si>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</si>
  <si>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</si>
  <si>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</si>
  <si>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</si>
  <si>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</si>
  <si>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</si>
  <si>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</si>
  <si>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</si>
  <si>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</si>
  <si>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</si>
  <si>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</si>
  <si>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</si>
  <si>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</si>
  <si>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</si>
  <si>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</si>
  <si>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</si>
  <si>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</si>
  <si>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</si>
  <si>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</si>
  <si>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</si>
  <si>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</si>
  <si>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</si>
  <si>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</si>
  <si>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</si>
  <si>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</si>
  <si>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</si>
  <si>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</si>
  <si>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</si>
  <si>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</si>
  <si>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</si>
  <si>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</si>
  <si>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</si>
  <si>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</si>
  <si>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</si>
  <si>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</si>
  <si>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</si>
  <si>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</si>
  <si>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</si>
  <si>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</si>
  <si>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</si>
  <si>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</si>
  <si>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</si>
  <si>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</si>
  <si>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</si>
  <si>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</si>
  <si>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</si>
  <si>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</si>
  <si>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</si>
  <si>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</si>
  <si>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</si>
  <si>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</si>
  <si>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</si>
  <si>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</si>
  <si>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</si>
  <si>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</si>
  <si>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</si>
  <si>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</si>
  <si>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</si>
  <si>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</si>
  <si>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</si>
  <si>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</si>
  <si>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</si>
  <si>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</si>
  <si>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</si>
  <si>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</si>
  <si>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</si>
  <si>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</si>
  <si>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</si>
  <si>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</si>
  <si>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</si>
  <si>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</si>
  <si>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</si>
  <si>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</si>
  <si>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</si>
  <si>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</si>
  <si>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</si>
  <si>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</si>
  <si>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</si>
  <si>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</si>
  <si>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</si>
  <si>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</si>
  <si>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</si>
  <si>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</si>
  <si>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</si>
  <si>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</si>
  <si>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</si>
  <si>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</si>
  <si>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</si>
  <si>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</si>
  <si>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</si>
  <si>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</si>
  <si>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</si>
  <si>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</si>
  <si>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</si>
  <si>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</si>
  <si>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</si>
  <si>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</si>
  <si>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</si>
  <si>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</si>
  <si>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</si>
  <si>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</si>
  <si>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</si>
  <si>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</si>
  <si>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</si>
  <si>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</si>
  <si>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</si>
  <si>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</si>
  <si>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</si>
  <si>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</si>
  <si>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</si>
  <si>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</si>
  <si>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</si>
  <si>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</si>
  <si>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</si>
  <si>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</si>
  <si>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</si>
  <si>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</si>
  <si>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</si>
  <si>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</si>
  <si>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</si>
  <si>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</si>
  <si>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</si>
  <si>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</si>
  <si>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</si>
  <si>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</si>
  <si>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</si>
  <si>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</si>
  <si>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</si>
  <si>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</si>
  <si>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</si>
  <si>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</si>
  <si>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</si>
  <si>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</si>
  <si>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</si>
  <si>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</si>
  <si>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</si>
  <si>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</si>
  <si>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</si>
  <si>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</si>
  <si>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</si>
  <si>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</si>
  <si>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</si>
  <si>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</si>
  <si>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</si>
  <si>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</si>
  <si>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</si>
  <si>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</si>
  <si>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</si>
  <si>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</si>
  <si>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</si>
  <si>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</si>
  <si>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</si>
  <si>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</si>
  <si>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</si>
  <si>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</si>
  <si>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</si>
  <si>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</si>
  <si>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</si>
  <si>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</si>
  <si>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</si>
  <si>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</si>
  <si>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</si>
  <si>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</si>
  <si>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</si>
  <si>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</si>
  <si>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</si>
  <si>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</si>
  <si>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</si>
  <si>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</si>
  <si>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</si>
  <si>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</si>
  <si>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</si>
  <si>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</si>
  <si>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</si>
  <si>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</si>
  <si>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</si>
  <si>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</si>
  <si>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</si>
  <si>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</si>
  <si>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</si>
  <si>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</si>
  <si>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</si>
  <si>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</si>
  <si>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</si>
  <si>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</si>
  <si>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</si>
  <si>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</si>
  <si>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</si>
  <si>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</si>
  <si>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</si>
  <si>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</si>
  <si>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</si>
  <si>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</si>
  <si>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</si>
  <si>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</si>
  <si>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</si>
  <si>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</si>
  <si>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</si>
  <si>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</si>
  <si>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</si>
  <si>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</si>
  <si>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</si>
  <si>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</si>
  <si>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</si>
  <si>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</si>
  <si>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</si>
  <si>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</si>
  <si>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</si>
  <si>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</si>
  <si>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</si>
  <si>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</si>
  <si>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</si>
  <si>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</si>
  <si>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</si>
  <si>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</si>
  <si>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</si>
  <si>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</si>
  <si>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</si>
  <si>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</si>
  <si>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</si>
  <si>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</si>
  <si>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</si>
  <si>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</si>
  <si>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</si>
  <si>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</si>
  <si>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</si>
  <si>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</si>
  <si>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</si>
  <si>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</si>
  <si>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</si>
  <si>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</si>
  <si>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</si>
  <si>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</si>
  <si>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</si>
  <si>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</si>
  <si>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</si>
  <si>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</si>
  <si>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</si>
  <si>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</si>
  <si>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</si>
  <si>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</si>
  <si>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</si>
  <si>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</si>
  <si>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</si>
  <si>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</si>
  <si>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</si>
  <si>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</si>
  <si>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</si>
  <si>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</si>
  <si>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</si>
  <si>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</si>
  <si>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</si>
  <si>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</si>
  <si>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</si>
  <si>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</si>
  <si>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</si>
  <si>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</si>
  <si>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</si>
  <si>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</si>
  <si>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</si>
  <si>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</si>
  <si>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</si>
  <si>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</si>
  <si>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</si>
  <si>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</si>
  <si>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</si>
  <si>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</si>
  <si>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</si>
  <si>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</si>
  <si>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</si>
  <si>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</si>
  <si>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</si>
  <si>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</si>
  <si>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</si>
  <si>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</si>
  <si>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</si>
  <si>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</si>
  <si>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</si>
  <si>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</si>
  <si>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</si>
  <si>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</si>
  <si>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</si>
  <si>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</si>
  <si>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</si>
  <si>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</si>
  <si>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</si>
  <si>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</si>
  <si>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</si>
  <si>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</si>
  <si>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</si>
  <si>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</si>
  <si>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</si>
  <si>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</si>
  <si>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</si>
  <si>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</si>
  <si>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</si>
  <si>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</si>
  <si>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</si>
  <si>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</si>
  <si>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</si>
  <si>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</si>
  <si>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</si>
  <si>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</si>
  <si>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</si>
  <si>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</si>
  <si>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</si>
  <si>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</si>
  <si>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</si>
  <si>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</si>
  <si>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</si>
  <si>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</si>
  <si>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</si>
  <si>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</si>
  <si>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</si>
  <si>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</si>
  <si>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</si>
  <si>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</si>
  <si>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</si>
  <si>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</si>
  <si>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</si>
  <si>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</si>
  <si>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</si>
  <si>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</si>
  <si>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</si>
  <si>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</si>
  <si>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</si>
  <si>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</si>
  <si>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</si>
  <si>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</si>
  <si>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</si>
  <si>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</si>
  <si>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</si>
  <si>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</si>
  <si>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</si>
  <si>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</si>
  <si>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</si>
  <si>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</si>
  <si>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</si>
  <si>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</si>
  <si>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</si>
  <si>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</si>
  <si>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</si>
  <si>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</si>
  <si>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</si>
  <si>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</si>
  <si>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</si>
  <si>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</si>
  <si>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</si>
  <si>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</si>
  <si>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</si>
  <si>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</si>
  <si>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</si>
  <si>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</si>
  <si>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</si>
  <si>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</si>
  <si>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</si>
  <si>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</si>
  <si>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</si>
  <si>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</si>
  <si>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</si>
  <si>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</si>
  <si>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</si>
  <si>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</si>
  <si>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</si>
  <si>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</si>
  <si>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</si>
  <si>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</si>
  <si>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</si>
  <si>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</si>
  <si>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</si>
  <si>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</si>
  <si>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</si>
  <si>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</si>
  <si>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</si>
  <si>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</si>
  <si>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</si>
  <si>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</si>
  <si>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</si>
  <si>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</si>
  <si>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</si>
  <si>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</si>
  <si>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</si>
  <si>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</si>
  <si>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</si>
  <si>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</si>
  <si>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</si>
  <si>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</si>
  <si>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</si>
  <si>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</si>
  <si>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</si>
  <si>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</si>
  <si>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</si>
  <si>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</si>
  <si>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</si>
  <si>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</si>
  <si>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</si>
  <si>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</si>
  <si>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</si>
  <si>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</si>
  <si>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</si>
  <si>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</si>
  <si>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</si>
  <si>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</si>
  <si>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</si>
  <si>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</si>
  <si>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</si>
  <si>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</si>
  <si>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</si>
  <si>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</si>
  <si>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</si>
  <si>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</si>
  <si>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</si>
  <si>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</si>
  <si>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</si>
  <si>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</si>
  <si>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</si>
  <si>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</si>
  <si>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</si>
  <si>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</si>
  <si>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</si>
  <si>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</si>
  <si>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</si>
  <si>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</si>
  <si>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</si>
  <si>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</si>
  <si>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</si>
  <si>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</si>
  <si>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</si>
  <si>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</si>
  <si>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</si>
  <si>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</si>
  <si>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</si>
  <si>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</si>
  <si>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</si>
  <si>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</si>
  <si>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</si>
  <si>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</si>
  <si>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</si>
  <si>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</si>
  <si>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</si>
  <si>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</si>
  <si>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</si>
  <si>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</si>
  <si>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</si>
  <si>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</si>
  <si>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</si>
  <si>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</si>
  <si>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</si>
  <si>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</si>
  <si>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</si>
  <si>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</si>
  <si>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</si>
  <si>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</si>
  <si>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</si>
  <si>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</si>
  <si>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</si>
  <si>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</si>
  <si>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</si>
  <si>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</si>
  <si>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</si>
  <si>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</si>
  <si>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</si>
  <si>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</si>
  <si>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</si>
  <si>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</si>
  <si>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</si>
  <si>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</si>
  <si>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</si>
  <si>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</si>
  <si>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</si>
  <si>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</si>
  <si>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</si>
  <si>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</si>
  <si>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</si>
  <si>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</si>
  <si>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</si>
  <si>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</si>
  <si>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</si>
  <si>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</si>
  <si>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</si>
  <si>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</si>
  <si>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</si>
  <si>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</si>
  <si>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</si>
  <si>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</si>
  <si>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</si>
  <si>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</si>
  <si>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</si>
  <si>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</si>
  <si>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</si>
  <si>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</si>
  <si>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</si>
  <si>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</si>
  <si>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</si>
  <si>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</si>
  <si>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</si>
  <si>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</si>
  <si>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</si>
  <si>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</si>
  <si>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</si>
  <si>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</si>
  <si>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</si>
  <si>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</si>
  <si>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</si>
  <si>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</si>
  <si>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</si>
  <si>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</si>
  <si>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</si>
  <si>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</si>
  <si>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</si>
  <si>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</si>
  <si>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</si>
  <si>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</si>
  <si>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</si>
  <si>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</si>
  <si>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</si>
  <si>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</si>
  <si>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</si>
  <si>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</si>
  <si>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</si>
  <si>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</si>
  <si>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</si>
  <si>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</si>
  <si>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</si>
  <si>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</si>
  <si>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</si>
  <si>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</si>
  <si>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</si>
  <si>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</si>
  <si>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</si>
  <si>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</si>
  <si>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</si>
  <si>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</si>
  <si>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</si>
  <si>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</si>
  <si>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</si>
  <si>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</si>
  <si>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</si>
  <si>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</si>
  <si>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</si>
  <si>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</si>
  <si>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</si>
  <si>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</si>
  <si>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</si>
  <si>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</si>
  <si>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</si>
  <si>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</si>
  <si>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</si>
  <si>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</si>
  <si>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</si>
  <si>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</si>
  <si>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</si>
  <si>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</si>
  <si>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</si>
  <si>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</si>
  <si>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</si>
  <si>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</si>
  <si>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</si>
  <si>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</si>
  <si>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</si>
  <si>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</si>
  <si>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</si>
  <si>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</si>
  <si>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</si>
  <si>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</si>
  <si>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</si>
  <si>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</si>
  <si>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</si>
  <si>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</si>
  <si>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</si>
  <si>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</si>
  <si>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</si>
  <si>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VALVULAS E APARELHOS DE MEDICAO E CONTROLE PARA LIQUIDOS E GASES</t>
  </si>
  <si>
    <t>47.01</t>
  </si>
  <si>
    <t>Registro e / ou valvula em latao fundido sem acabamento</t>
  </si>
  <si>
    <t>47.01.010</t>
  </si>
  <si>
    <t>Registro de gaveta em latão fundido sem acabamento, DN= 1/2´</t>
  </si>
  <si>
    <t>47.01.030</t>
  </si>
  <si>
    <t>Registro de gaveta em latão fundido sem acabamento, DN= 1´</t>
  </si>
  <si>
    <t>47.01.040</t>
  </si>
  <si>
    <t>Registro de gaveta em latão fundido sem acabamento, DN= 1 1/4´</t>
  </si>
  <si>
    <t>47.01.050</t>
  </si>
  <si>
    <t>Registro de gaveta em latão fundido sem acabamento, DN= 1 1/2´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</si>
  <si>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</si>
  <si>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</si>
  <si>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</si>
  <si>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</si>
  <si>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</si>
  <si>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</si>
  <si>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</si>
  <si>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</si>
  <si>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</si>
  <si>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</si>
  <si>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</si>
  <si>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</si>
  <si>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</si>
  <si>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</si>
  <si>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</si>
  <si>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</si>
  <si>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</si>
  <si>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</si>
  <si>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</si>
  <si>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</si>
  <si>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</si>
  <si>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</si>
  <si>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</si>
  <si>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</si>
  <si>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</si>
  <si>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</si>
  <si>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</si>
  <si>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</si>
  <si>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</si>
  <si>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</si>
  <si>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</si>
  <si>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</si>
  <si>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</si>
  <si>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</si>
  <si>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</si>
  <si>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</si>
  <si>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</si>
  <si>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</si>
  <si>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</si>
  <si>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</si>
  <si>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</si>
  <si>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</si>
  <si>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</si>
  <si>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</si>
  <si>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</si>
  <si>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</si>
  <si>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</si>
  <si>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</si>
  <si>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</si>
  <si>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</si>
  <si>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</si>
  <si>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</si>
  <si>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</si>
  <si>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</si>
  <si>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</si>
  <si>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</si>
  <si>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</si>
  <si>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</si>
  <si>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</si>
  <si>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</si>
  <si>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</si>
  <si>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</si>
  <si>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</si>
  <si>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</si>
  <si>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</si>
  <si>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</si>
  <si>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</si>
  <si>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</si>
  <si>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</si>
  <si>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</si>
  <si>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</si>
  <si>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</si>
  <si>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</si>
  <si>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</si>
  <si>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</si>
  <si>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</si>
  <si>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</si>
  <si>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</si>
  <si>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</si>
  <si>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</si>
  <si>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</si>
  <si>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</si>
  <si>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</si>
  <si>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</si>
  <si>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</si>
  <si>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</si>
  <si>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</si>
  <si>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</si>
  <si>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</si>
  <si>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</si>
  <si>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</si>
  <si>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</si>
  <si>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</si>
  <si>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</si>
  <si>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</si>
  <si>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</si>
  <si>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</si>
  <si>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</si>
  <si>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</si>
  <si>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</si>
  <si>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</si>
  <si>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</si>
  <si>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</si>
  <si>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</si>
  <si>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</si>
  <si>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</si>
  <si>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</si>
  <si>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</si>
  <si>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</si>
  <si>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</si>
  <si>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</si>
  <si>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</si>
  <si>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</si>
  <si>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</si>
  <si>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</si>
  <si>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</si>
  <si>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</si>
  <si>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</si>
  <si>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</si>
  <si>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</si>
  <si>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</si>
  <si>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</si>
  <si>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</si>
  <si>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</si>
  <si>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</si>
  <si>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</si>
  <si>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</si>
  <si>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</si>
  <si>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</si>
  <si>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</si>
  <si>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</si>
  <si>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</si>
  <si>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</si>
  <si>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</si>
  <si>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</si>
  <si>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</si>
  <si>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</si>
  <si>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</si>
  <si>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</si>
  <si>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</si>
  <si>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</si>
  <si>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</si>
  <si>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</si>
  <si>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</si>
  <si>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</si>
  <si>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</si>
  <si>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</si>
  <si>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</si>
  <si>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</si>
  <si>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</si>
  <si>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</si>
  <si>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</si>
  <si>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</si>
  <si>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</si>
  <si>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</si>
  <si>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</si>
  <si>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</si>
  <si>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</si>
  <si>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</si>
  <si>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</si>
  <si>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</si>
  <si>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</si>
  <si>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</si>
  <si>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</si>
  <si>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</si>
  <si>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</si>
  <si>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</si>
  <si>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</si>
  <si>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</si>
  <si>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</si>
  <si>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</si>
  <si>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</si>
  <si>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</si>
  <si>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</si>
  <si>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</si>
  <si>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</si>
  <si>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</si>
  <si>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</si>
  <si>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</si>
  <si>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</si>
  <si>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</si>
  <si>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</si>
  <si>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</si>
  <si>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</si>
  <si>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</si>
  <si>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</si>
  <si>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</si>
  <si>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</si>
  <si>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</si>
  <si>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</si>
  <si>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</si>
  <si>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</si>
  <si>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</si>
  <si>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</si>
  <si>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</si>
  <si>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</si>
  <si>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</si>
  <si>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</si>
  <si>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</si>
  <si>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</si>
  <si>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</si>
  <si>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</si>
  <si>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</si>
  <si>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</si>
  <si>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</si>
  <si>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</si>
  <si>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</si>
  <si>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</si>
  <si>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</si>
  <si>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</si>
  <si>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</si>
  <si>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</si>
  <si>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</si>
  <si>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</si>
  <si>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</si>
  <si>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</si>
  <si>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</si>
  <si>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</si>
  <si>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</si>
  <si>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</si>
  <si>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</si>
  <si>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</si>
  <si>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</si>
  <si>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</si>
  <si>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</si>
  <si>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</si>
  <si>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</si>
  <si>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</si>
  <si>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</si>
  <si>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</si>
  <si>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</si>
  <si>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</si>
  <si>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</si>
  <si>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</si>
  <si>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</si>
  <si>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</si>
  <si>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</si>
  <si>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</si>
  <si>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</si>
  <si>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</si>
  <si>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</si>
  <si>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</si>
  <si>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</si>
  <si>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</si>
  <si>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</si>
  <si>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</si>
  <si>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</si>
  <si>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</si>
  <si>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</si>
  <si>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</si>
  <si>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</si>
  <si>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</si>
  <si>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</si>
  <si>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</si>
  <si>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</si>
  <si>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</si>
  <si>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</si>
  <si>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</si>
  <si>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</si>
  <si>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</si>
  <si>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</si>
  <si>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</si>
  <si>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</si>
  <si>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</si>
  <si>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</si>
  <si>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</si>
  <si>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</si>
  <si>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</si>
  <si>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</si>
  <si>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</si>
  <si>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</si>
  <si>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</si>
  <si>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</si>
  <si>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</si>
  <si>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</si>
  <si>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</si>
  <si>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</si>
  <si>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</si>
  <si>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</si>
  <si>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</si>
  <si>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</si>
  <si>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</si>
  <si>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</si>
  <si>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</si>
  <si>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</si>
  <si>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</si>
  <si>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</si>
  <si>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</si>
  <si>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</si>
  <si>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48.02.310</t>
  </si>
  <si>
    <t>Reservatório em polietileno de alta densidade (cisterna) com antioxidante e proteção contra raios ultravioleta (UV) - capacidade de 10.000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</si>
  <si>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</si>
  <si>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</si>
  <si>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</si>
  <si>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</si>
  <si>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</si>
  <si>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</si>
  <si>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</si>
  <si>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</si>
  <si>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</si>
  <si>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</si>
  <si>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</si>
  <si>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</si>
  <si>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</si>
  <si>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</si>
  <si>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</si>
  <si>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</si>
  <si>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</si>
  <si>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</si>
  <si>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</si>
  <si>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</si>
  <si>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</si>
  <si>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</si>
  <si>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</si>
  <si>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</si>
  <si>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</si>
  <si>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</si>
  <si>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</si>
  <si>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</si>
  <si>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</si>
  <si>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</si>
  <si>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</si>
  <si>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</si>
  <si>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</si>
  <si>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</si>
  <si>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</si>
  <si>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</si>
  <si>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</si>
  <si>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</si>
  <si>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</si>
  <si>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</si>
  <si>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</si>
  <si>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</si>
  <si>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</si>
  <si>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</si>
  <si>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</si>
  <si>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</si>
  <si>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</si>
  <si>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</si>
  <si>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</si>
  <si>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</si>
  <si>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</si>
  <si>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</si>
  <si>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</si>
  <si>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</si>
  <si>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</si>
  <si>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</si>
  <si>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</si>
  <si>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</si>
  <si>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</si>
  <si>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</si>
  <si>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</si>
  <si>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</si>
  <si>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</si>
  <si>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</si>
  <si>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</si>
  <si>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</si>
  <si>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</si>
  <si>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</si>
  <si>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</si>
  <si>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</si>
  <si>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</si>
  <si>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</si>
  <si>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</si>
  <si>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</si>
  <si>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</si>
  <si>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</si>
  <si>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</si>
  <si>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</si>
  <si>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</si>
  <si>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</si>
  <si>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</si>
  <si>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</si>
  <si>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</si>
  <si>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</si>
  <si>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</si>
  <si>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</si>
  <si>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</si>
  <si>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</si>
  <si>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</si>
  <si>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</si>
  <si>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</si>
  <si>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</si>
  <si>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</si>
  <si>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</si>
  <si>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</si>
  <si>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</si>
  <si>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</si>
  <si>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</si>
  <si>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</si>
  <si>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</si>
  <si>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</si>
  <si>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</si>
  <si>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</si>
  <si>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</si>
  <si>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</si>
  <si>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</si>
  <si>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</si>
  <si>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</si>
  <si>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</si>
  <si>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</si>
  <si>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</si>
  <si>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</si>
  <si>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</si>
  <si>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</si>
  <si>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</si>
  <si>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</si>
  <si>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</si>
  <si>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</si>
  <si>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</si>
  <si>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</si>
  <si>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</si>
  <si>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</si>
  <si>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</si>
  <si>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</si>
  <si>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</si>
  <si>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</si>
  <si>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</si>
  <si>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</si>
  <si>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</si>
  <si>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</si>
  <si>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</si>
  <si>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</si>
  <si>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</si>
  <si>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</si>
  <si>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</si>
  <si>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</si>
  <si>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</si>
  <si>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</si>
  <si>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</si>
  <si>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</si>
  <si>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</si>
  <si>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</si>
  <si>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</si>
  <si>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</si>
  <si>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</si>
  <si>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</si>
  <si>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</si>
  <si>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</si>
  <si>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</si>
  <si>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</si>
  <si>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</si>
  <si>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</si>
  <si>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</si>
  <si>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</si>
  <si>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</si>
  <si>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</si>
  <si>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</si>
  <si>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</si>
  <si>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</si>
  <si>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</si>
  <si>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</si>
  <si>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</si>
  <si>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</si>
  <si>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</si>
  <si>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</si>
  <si>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</si>
  <si>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</si>
  <si>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</si>
  <si>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</si>
  <si>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</si>
  <si>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</si>
  <si>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</si>
  <si>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</si>
  <si>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</si>
  <si>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</si>
  <si>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</si>
  <si>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</si>
  <si>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</si>
  <si>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</si>
  <si>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</si>
  <si>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</si>
  <si>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</si>
  <si>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</si>
  <si>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</si>
  <si>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</si>
  <si>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</si>
  <si>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</si>
  <si>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</si>
  <si>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</si>
  <si>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</si>
  <si>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</si>
  <si>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</si>
  <si>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</si>
  <si>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</si>
  <si>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</si>
  <si>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</si>
  <si>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</si>
  <si>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</si>
  <si>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</si>
  <si>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</si>
  <si>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</si>
  <si>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</si>
  <si>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</si>
  <si>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</si>
  <si>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</si>
  <si>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</si>
  <si>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</si>
  <si>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</si>
  <si>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</si>
  <si>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</si>
  <si>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</si>
  <si>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</si>
  <si>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</si>
  <si>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</si>
  <si>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</si>
  <si>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</si>
  <si>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</si>
  <si>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</si>
  <si>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</si>
  <si>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</si>
  <si>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</si>
  <si>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</si>
  <si>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</si>
  <si>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</si>
  <si>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</si>
  <si>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</si>
  <si>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</si>
  <si>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</si>
  <si>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</si>
  <si>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</si>
  <si>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</si>
  <si>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</si>
  <si>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</si>
  <si>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</si>
  <si>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</si>
  <si>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</si>
  <si>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</si>
  <si>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</si>
  <si>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</si>
  <si>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</si>
  <si>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</si>
  <si>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</si>
  <si>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</si>
  <si>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</si>
  <si>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</si>
  <si>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</si>
  <si>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</si>
  <si>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</si>
  <si>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</si>
  <si>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</si>
  <si>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</si>
  <si>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</si>
  <si>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</si>
  <si>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</si>
  <si>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</si>
  <si>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</si>
  <si>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</si>
  <si>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</si>
  <si>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</si>
  <si>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</si>
  <si>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</si>
  <si>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</si>
  <si>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</si>
  <si>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</si>
  <si>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</si>
  <si>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</si>
  <si>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</si>
  <si>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</si>
  <si>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</si>
  <si>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</si>
  <si>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</si>
  <si>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</si>
  <si>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</si>
  <si>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</si>
  <si>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</si>
  <si>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</si>
  <si>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</si>
  <si>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</si>
  <si>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</si>
  <si>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</si>
  <si>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50.10.140</t>
  </si>
  <si>
    <t>Extintor manual de gás carbônico 5 BC - capacidade de 6 kg</t>
  </si>
  <si>
    <t>50.10.210</t>
  </si>
  <si>
    <t>Suporte para extintor de piso em fibra de vidro</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</si>
  <si>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</si>
  <si>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</si>
  <si>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</si>
  <si>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</si>
  <si>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</si>
  <si>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</si>
  <si>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</si>
  <si>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</si>
  <si>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</si>
  <si>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</si>
  <si>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</si>
  <si>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</si>
  <si>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</si>
  <si>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</si>
  <si>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PAVIMENTACAO E PASSEIO</t>
  </si>
  <si>
    <t>54.01</t>
  </si>
  <si>
    <t>Pavimentacao preparo de base</t>
  </si>
  <si>
    <t>54.01.010</t>
  </si>
  <si>
    <t>Regularização e compactação mecanizada de superfície, sem controle do proctor normal</t>
  </si>
  <si>
    <t>54.01.050</t>
  </si>
  <si>
    <t>Compactação do subleito mínimo de 95% do PN</t>
  </si>
  <si>
    <t>54.01.200</t>
  </si>
  <si>
    <t>Base de macadame hidráulico</t>
  </si>
  <si>
    <t>54.01.220</t>
  </si>
  <si>
    <t>Base de bica corrida</t>
  </si>
  <si>
    <t>54.01.230</t>
  </si>
  <si>
    <t>Base de macadame betuminoso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</si>
  <si>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</si>
  <si>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</si>
  <si>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</si>
  <si>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</si>
  <si>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</si>
  <si>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</si>
  <si>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</si>
  <si>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</si>
  <si>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</si>
  <si>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</si>
  <si>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</si>
  <si>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</si>
  <si>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</si>
  <si>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</si>
  <si>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</si>
  <si>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</si>
  <si>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</si>
  <si>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</si>
  <si>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</si>
  <si>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</si>
  <si>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</si>
  <si>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</si>
  <si>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</si>
  <si>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</si>
  <si>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</si>
  <si>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</si>
  <si>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</si>
  <si>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</si>
  <si>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</si>
  <si>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</si>
  <si>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</si>
  <si>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</si>
  <si>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</si>
  <si>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</si>
  <si>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</si>
  <si>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</si>
  <si>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</si>
  <si>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</si>
  <si>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</si>
  <si>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</si>
  <si>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</si>
  <si>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</si>
  <si>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</si>
  <si>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</si>
  <si>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</si>
  <si>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</si>
  <si>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</si>
  <si>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</si>
  <si>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</si>
  <si>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</si>
  <si>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</si>
  <si>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</si>
  <si>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</si>
  <si>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</si>
  <si>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</si>
  <si>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</si>
  <si>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</si>
  <si>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</si>
  <si>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</si>
  <si>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</si>
  <si>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</si>
  <si>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</si>
  <si>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</si>
  <si>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</si>
  <si>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</si>
  <si>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</si>
  <si>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</si>
  <si>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</si>
  <si>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</si>
  <si>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</si>
  <si>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</si>
  <si>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</si>
  <si>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</si>
  <si>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</si>
  <si>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</si>
  <si>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</si>
  <si>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</si>
  <si>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</si>
  <si>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</si>
  <si>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</si>
  <si>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</si>
  <si>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</si>
  <si>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</si>
  <si>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</si>
  <si>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</si>
  <si>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</si>
  <si>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</si>
  <si>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</si>
  <si>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</si>
  <si>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</si>
  <si>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</si>
  <si>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</si>
  <si>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</si>
  <si>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</si>
  <si>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</si>
  <si>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</si>
  <si>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</si>
  <si>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LIMPEZA E ARREMATE</t>
  </si>
  <si>
    <t>55.01</t>
  </si>
  <si>
    <t>Limpeza de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</si>
  <si>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</si>
  <si>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</si>
  <si>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</si>
  <si>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</si>
  <si>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</si>
  <si>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</si>
  <si>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</si>
  <si>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</si>
  <si>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</si>
  <si>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</si>
  <si>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</si>
  <si>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</si>
  <si>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</si>
  <si>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</si>
  <si>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</si>
  <si>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</si>
  <si>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</si>
  <si>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</si>
  <si>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</si>
  <si>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</si>
  <si>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</si>
  <si>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</si>
  <si>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</si>
  <si>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</si>
  <si>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</si>
  <si>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</si>
  <si>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</si>
  <si>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</si>
  <si>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</si>
  <si>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</si>
  <si>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</si>
  <si>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</si>
  <si>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</si>
  <si>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</si>
  <si>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</si>
  <si>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</si>
  <si>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</si>
  <si>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</si>
  <si>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</si>
  <si>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</si>
  <si>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</si>
  <si>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</si>
  <si>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</si>
  <si>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</si>
  <si>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</si>
  <si>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</si>
  <si>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</si>
  <si>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</si>
  <si>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</si>
  <si>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</si>
  <si>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</si>
  <si>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</si>
  <si>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</si>
  <si>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</si>
  <si>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</si>
  <si>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</si>
  <si>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</si>
  <si>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</si>
  <si>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</si>
  <si>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</si>
  <si>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</si>
  <si>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</si>
  <si>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</si>
  <si>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</si>
  <si>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</si>
  <si>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</si>
  <si>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</si>
  <si>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</si>
  <si>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</si>
  <si>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</si>
  <si>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</si>
  <si>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</si>
  <si>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</si>
  <si>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</si>
  <si>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</si>
  <si>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</si>
  <si>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</si>
  <si>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</si>
  <si>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</si>
  <si>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</si>
  <si>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</si>
  <si>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</si>
  <si>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</si>
  <si>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</si>
  <si>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</si>
  <si>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</si>
  <si>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</si>
  <si>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</si>
  <si>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</si>
  <si>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</si>
  <si>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</si>
  <si>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</si>
  <si>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</si>
  <si>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</si>
  <si>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</si>
  <si>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</si>
  <si>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</si>
  <si>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</si>
  <si>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</si>
  <si>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</si>
  <si>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</si>
  <si>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</si>
  <si>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</si>
  <si>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</si>
  <si>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</si>
  <si>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</si>
  <si>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</si>
  <si>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</si>
  <si>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</si>
  <si>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</si>
  <si>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</si>
  <si>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</si>
  <si>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</si>
  <si>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</si>
  <si>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</si>
  <si>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</si>
  <si>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</si>
  <si>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</si>
  <si>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</si>
  <si>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</si>
  <si>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</si>
  <si>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</si>
  <si>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</si>
  <si>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</si>
  <si>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</si>
  <si>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</si>
  <si>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</si>
  <si>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</si>
  <si>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</si>
  <si>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</si>
  <si>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</si>
  <si>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</si>
  <si>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</si>
  <si>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</si>
  <si>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</si>
  <si>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</si>
  <si>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</si>
  <si>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</si>
  <si>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</si>
  <si>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</si>
  <si>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</si>
  <si>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</si>
  <si>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</si>
  <si>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</si>
  <si>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</si>
  <si>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</si>
  <si>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</si>
  <si>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</si>
  <si>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</si>
  <si>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</si>
  <si>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</si>
  <si>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</si>
  <si>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</si>
  <si>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</si>
  <si>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</si>
  <si>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</si>
  <si>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</si>
  <si>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</si>
  <si>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</si>
  <si>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</si>
  <si>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</si>
  <si>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</si>
  <si>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</si>
  <si>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</si>
  <si>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</si>
  <si>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</si>
  <si>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</si>
  <si>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</si>
  <si>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</si>
  <si>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</si>
  <si>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</si>
  <si>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</si>
  <si>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</si>
  <si>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</si>
  <si>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</si>
  <si>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</si>
  <si>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</si>
  <si>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</si>
  <si>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</si>
  <si>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</si>
  <si>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</si>
  <si>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</si>
  <si>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</si>
  <si>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</si>
  <si>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</si>
  <si>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</si>
  <si>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</si>
  <si>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</si>
  <si>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</si>
  <si>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</si>
  <si>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</si>
  <si>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</si>
  <si>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</si>
  <si>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</si>
  <si>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</si>
  <si>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</si>
  <si>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</si>
  <si>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</si>
  <si>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</si>
  <si>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</si>
  <si>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</si>
  <si>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</si>
  <si>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</si>
  <si>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</si>
  <si>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</si>
  <si>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</si>
  <si>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</si>
  <si>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</si>
  <si>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</si>
  <si>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</si>
  <si>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</si>
  <si>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</si>
  <si>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</si>
  <si>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</si>
  <si>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</si>
  <si>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</si>
  <si>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</si>
  <si>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</si>
  <si>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</si>
  <si>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</si>
  <si>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</si>
  <si>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</si>
  <si>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</si>
  <si>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</si>
  <si>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</si>
  <si>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</si>
  <si>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</si>
  <si>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</si>
  <si>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</si>
  <si>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</si>
  <si>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</si>
  <si>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</si>
  <si>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</si>
  <si>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</si>
  <si>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</si>
  <si>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</si>
  <si>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</si>
  <si>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</si>
  <si>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</si>
  <si>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</si>
  <si>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</si>
  <si>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</si>
  <si>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</si>
  <si>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</si>
  <si>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</si>
  <si>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</si>
  <si>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</si>
  <si>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</si>
  <si>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</si>
  <si>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</si>
  <si>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</si>
  <si>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</si>
  <si>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</si>
  <si>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</si>
  <si>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</si>
  <si>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</si>
  <si>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</si>
  <si>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</si>
  <si>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</si>
  <si>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</si>
  <si>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</si>
  <si>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</si>
  <si>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</si>
  <si>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</si>
  <si>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</si>
  <si>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</si>
  <si>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</si>
  <si>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</si>
  <si>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</si>
  <si>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</si>
  <si>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</si>
  <si>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</si>
  <si>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</si>
  <si>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</si>
  <si>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</si>
  <si>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</si>
  <si>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</si>
  <si>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</si>
  <si>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</si>
  <si>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</si>
  <si>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</si>
  <si>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</si>
  <si>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</si>
  <si>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</si>
  <si>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</si>
  <si>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</si>
  <si>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</si>
  <si>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</si>
  <si>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</si>
  <si>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</si>
  <si>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</si>
  <si>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</si>
  <si>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</si>
  <si>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</si>
  <si>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</si>
  <si>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</si>
  <si>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</si>
  <si>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</si>
  <si>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</si>
  <si>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</si>
  <si>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</si>
  <si>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</si>
  <si>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</si>
  <si>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</si>
  <si>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</si>
  <si>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</si>
  <si>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</si>
  <si>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</si>
  <si>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</si>
  <si>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</si>
  <si>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</si>
  <si>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</si>
  <si>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</si>
  <si>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</si>
  <si>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</si>
  <si>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</si>
  <si>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</si>
  <si>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</si>
  <si>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</si>
  <si>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</si>
  <si>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</si>
  <si>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</si>
  <si>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</si>
  <si>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</si>
  <si>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</si>
  <si>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</si>
  <si>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</si>
  <si>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</si>
  <si>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</si>
  <si>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</si>
  <si>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</si>
  <si>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</si>
  <si>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</si>
  <si>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</si>
  <si>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</si>
  <si>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</si>
  <si>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</si>
  <si>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</si>
  <si>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</si>
  <si>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</si>
  <si>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</si>
  <si>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</si>
  <si>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</si>
  <si>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</si>
  <si>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</si>
  <si>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</si>
  <si>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</si>
  <si>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</si>
  <si>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</si>
  <si>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</si>
  <si>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</si>
  <si>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</si>
  <si>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</si>
  <si>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</si>
  <si>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</si>
  <si>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</si>
  <si>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</si>
  <si>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</si>
  <si>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</si>
  <si>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</si>
  <si>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</si>
  <si>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</si>
  <si>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</si>
  <si>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</si>
  <si>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</si>
  <si>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</si>
  <si>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</si>
  <si>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</si>
  <si>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</si>
  <si>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</si>
  <si>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</si>
  <si>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</si>
  <si>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</si>
  <si>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</si>
  <si>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</si>
  <si>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</si>
  <si>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</si>
  <si>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</si>
  <si>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</si>
  <si>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</si>
  <si>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</si>
  <si>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</si>
  <si>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</si>
  <si>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</si>
  <si>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</si>
  <si>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</si>
  <si>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</si>
  <si>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</si>
  <si>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</si>
  <si>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</si>
  <si>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</si>
  <si>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</si>
  <si>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</si>
  <si>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</si>
  <si>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</si>
  <si>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</si>
  <si>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</si>
  <si>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</si>
  <si>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</si>
  <si>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</si>
  <si>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</si>
  <si>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</si>
  <si>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</si>
  <si>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</si>
  <si>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</si>
  <si>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</si>
  <si>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</si>
  <si>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</si>
  <si>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</si>
  <si>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TELEFONIA, LOGICA E TRANSMISSAO DE DADOS, EQUIPAMENTOS E SISTEMA</t>
  </si>
  <si>
    <t>69.03</t>
  </si>
  <si>
    <t>Distribuicao e comando, caixas e equipamentos especificos</t>
  </si>
  <si>
    <t>69.03.090</t>
  </si>
  <si>
    <t>Aparelho telefônico multifrequencial, com teclas ´FLASH´, ´HOOK´, ´PAUSE´, ´LND´, ´MODE´</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</si>
  <si>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</si>
  <si>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</si>
  <si>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</si>
  <si>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</si>
  <si>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</si>
  <si>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</si>
  <si>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</si>
  <si>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</si>
  <si>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</si>
  <si>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</si>
  <si>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</si>
  <si>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</si>
  <si>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</si>
  <si>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</si>
  <si>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</si>
  <si>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</si>
  <si>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</si>
  <si>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</si>
  <si>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</si>
  <si>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</si>
  <si>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</si>
  <si>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</si>
  <si>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</si>
  <si>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</si>
  <si>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</si>
  <si>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</si>
  <si>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</si>
  <si>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</si>
  <si>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</si>
  <si>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</si>
  <si>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</si>
  <si>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</si>
  <si>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</si>
  <si>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</si>
  <si>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</si>
  <si>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</si>
  <si>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</si>
  <si>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</si>
  <si>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</si>
  <si>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</si>
  <si>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</si>
  <si>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</si>
  <si>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</si>
  <si>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</si>
  <si>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</si>
  <si>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</si>
  <si>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</si>
  <si>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</si>
  <si>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</si>
  <si>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</si>
  <si>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</si>
  <si>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</si>
  <si>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</si>
  <si>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</si>
  <si>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</si>
  <si>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</si>
  <si>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</si>
  <si>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</si>
  <si>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</si>
  <si>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</si>
  <si>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</si>
  <si>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</si>
  <si>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</si>
  <si>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</si>
  <si>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</si>
  <si>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</si>
  <si>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</si>
  <si>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</si>
  <si>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</si>
  <si>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</si>
  <si>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</si>
  <si>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</si>
  <si>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</si>
  <si>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</si>
  <si>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</si>
  <si>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</si>
  <si>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</si>
  <si>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</si>
  <si>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</si>
  <si>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</si>
  <si>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</si>
  <si>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</si>
  <si>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</si>
  <si>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</si>
  <si>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</si>
  <si>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</si>
  <si>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</si>
  <si>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</si>
  <si>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</si>
  <si>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</si>
  <si>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</si>
  <si>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</si>
  <si>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</si>
  <si>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</si>
  <si>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</si>
  <si>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</si>
  <si>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</si>
  <si>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</si>
  <si>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</si>
  <si>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</si>
  <si>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</si>
  <si>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</si>
  <si>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</si>
  <si>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</si>
  <si>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</si>
  <si>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</si>
  <si>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</si>
  <si>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</si>
  <si>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</si>
  <si>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</si>
  <si>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</si>
  <si>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</si>
  <si>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</si>
  <si>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</si>
  <si>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</si>
  <si>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</si>
  <si>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</si>
  <si>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</si>
  <si>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</si>
  <si>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</si>
  <si>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</si>
  <si>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</si>
  <si>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</si>
  <si>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</si>
  <si>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</si>
  <si>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</si>
  <si>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</si>
  <si>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</si>
  <si>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</si>
  <si>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</si>
  <si>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</si>
  <si>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</si>
  <si>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</si>
  <si>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</si>
  <si>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</si>
  <si>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</si>
  <si>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</si>
  <si>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</si>
  <si>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</si>
  <si>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</si>
  <si>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</si>
  <si>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</si>
  <si>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</si>
  <si>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</si>
  <si>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</si>
  <si>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</si>
  <si>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</si>
  <si>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</si>
  <si>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</si>
  <si>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</si>
  <si>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</si>
  <si>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</si>
  <si>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</si>
  <si>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</si>
  <si>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</si>
  <si>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</si>
  <si>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</si>
  <si>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</si>
  <si>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</si>
  <si>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</si>
  <si>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</si>
  <si>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</si>
  <si>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</si>
  <si>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</si>
  <si>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</si>
  <si>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</si>
  <si>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</si>
  <si>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</si>
  <si>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</si>
  <si>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</si>
  <si>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</si>
  <si>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</si>
  <si>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</si>
  <si>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</si>
  <si>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</si>
  <si>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</si>
  <si>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</si>
  <si>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</si>
  <si>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</si>
  <si>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</si>
  <si>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</si>
  <si>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</si>
  <si>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</si>
  <si>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</si>
  <si>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</si>
  <si>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</si>
  <si>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</si>
  <si>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</si>
  <si>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</si>
  <si>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</si>
  <si>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</si>
  <si>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</si>
  <si>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</si>
  <si>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</si>
  <si>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</si>
  <si>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</si>
  <si>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</si>
  <si>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</si>
  <si>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</si>
  <si>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</si>
  <si>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</si>
  <si>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</si>
  <si>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</si>
  <si>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</si>
  <si>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</si>
  <si>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</si>
  <si>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</si>
  <si>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</si>
  <si>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</si>
  <si>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</si>
  <si>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</si>
  <si>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</si>
  <si>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</si>
  <si>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</si>
  <si>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</si>
  <si>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</si>
  <si>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</si>
  <si>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</si>
  <si>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</si>
  <si>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</si>
  <si>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</si>
  <si>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</si>
  <si>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</si>
  <si>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</si>
  <si>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</si>
  <si>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</si>
  <si>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</si>
  <si>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</si>
  <si>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</si>
  <si>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</si>
  <si>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</si>
  <si>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</si>
  <si>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</si>
  <si>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</si>
  <si>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</si>
  <si>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</si>
  <si>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</si>
  <si>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</si>
  <si>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</si>
  <si>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</si>
  <si>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</si>
  <si>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</si>
  <si>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</si>
  <si>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</si>
  <si>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</si>
  <si>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</si>
  <si>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</si>
  <si>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</si>
  <si>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</si>
  <si>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</si>
  <si>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</si>
  <si>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</si>
  <si>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</si>
  <si>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</si>
  <si>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</si>
  <si>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</si>
  <si>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</si>
  <si>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</si>
  <si>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</si>
  <si>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</si>
  <si>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</si>
  <si>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</si>
  <si>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</si>
  <si>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</si>
  <si>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</si>
  <si>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</si>
  <si>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</si>
  <si>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</si>
  <si>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</si>
  <si>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</si>
  <si>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</si>
  <si>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</si>
  <si>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</si>
  <si>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</si>
  <si>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</si>
  <si>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</si>
  <si>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</si>
  <si>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</si>
  <si>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</si>
  <si>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ARQUITETURA DE INTERIORES</t>
  </si>
  <si>
    <t>98.02</t>
  </si>
  <si>
    <t>Mobiliario</t>
  </si>
  <si>
    <t>98.02.210</t>
  </si>
  <si>
    <t>Banco de madeira com encosto e pés em ferro fundido pintado</t>
  </si>
  <si>
    <t>UNIDADE</t>
  </si>
  <si>
    <t>RETIRADAS</t>
  </si>
  <si>
    <t>IMPERMEABILIZACOES</t>
  </si>
  <si>
    <t>RETIRADA DE DOBRADIÇAS</t>
  </si>
  <si>
    <t>JG</t>
  </si>
  <si>
    <t>RETIRADA DE BRAÇO DE ALAVANCA</t>
  </si>
  <si>
    <t>RETIRADA DE ALAVANCA</t>
  </si>
  <si>
    <t>RECOLOCAÇÃO DE BRAÇO DE ALAVANCA</t>
  </si>
  <si>
    <t>RECOLOCAÇÃO DE ALAVANCA</t>
  </si>
  <si>
    <t>ESTRUTURAS DE COBERTURA</t>
  </si>
  <si>
    <t>COBERTURAS</t>
  </si>
  <si>
    <t>DEMOLIÇÃO DE CONDUTORES APARENTES</t>
  </si>
  <si>
    <t>RETIRADA DE TORNEIRAS</t>
  </si>
  <si>
    <t>RETIRADA DE SIFÕES</t>
  </si>
  <si>
    <t>RECOLOCAÇÃO DE TORNEIRAS</t>
  </si>
  <si>
    <t>RECOLOCAÇÃO DE SIFÕES</t>
  </si>
  <si>
    <t>LIMPEZA DE CANALETAS DE ÁGUAS PLUVIAIS</t>
  </si>
  <si>
    <t>RETIRADA DE PERFILADOS</t>
  </si>
  <si>
    <t>RECOLOCAÇÃO DE ISOLADOR TIPO PINO PARA A.T. INCLUSIVE PINO</t>
  </si>
  <si>
    <t>RECOLOCAÇÃO DE PERFILADOS</t>
  </si>
  <si>
    <t>FORROS</t>
  </si>
  <si>
    <t>REBOCO</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</si>
  <si>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</si>
  <si>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</si>
  <si>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</si>
  <si>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</si>
  <si>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</si>
  <si>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</si>
  <si>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</si>
  <si>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</si>
  <si>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</si>
  <si>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</si>
  <si>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</si>
  <si>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</si>
  <si>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</si>
  <si>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</si>
  <si>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</si>
  <si>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</si>
  <si>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</si>
  <si>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</si>
  <si>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</si>
  <si>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</si>
  <si>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</si>
  <si>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</si>
  <si>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</si>
  <si>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</si>
  <si>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</si>
  <si>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</si>
  <si>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</si>
  <si>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</si>
  <si>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</si>
  <si>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</si>
  <si>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</si>
  <si>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</si>
  <si>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</si>
  <si>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</si>
  <si>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</si>
  <si>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</si>
  <si>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</si>
  <si>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</si>
  <si>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</si>
  <si>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</si>
  <si>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</si>
  <si>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</si>
  <si>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</si>
  <si>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</si>
  <si>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</si>
  <si>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</si>
  <si>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</si>
  <si>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</si>
  <si>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</si>
  <si>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</si>
  <si>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</si>
  <si>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</si>
  <si>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</si>
  <si>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</si>
  <si>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</si>
  <si>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</si>
  <si>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</si>
  <si>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</si>
  <si>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</si>
  <si>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</si>
  <si>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</si>
  <si>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</si>
  <si>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</si>
  <si>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</si>
  <si>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</si>
  <si>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</si>
  <si>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</si>
  <si>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</si>
  <si>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</si>
  <si>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</si>
  <si>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</si>
  <si>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</si>
  <si>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</si>
  <si>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</si>
  <si>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</si>
  <si>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</si>
  <si>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</si>
  <si>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</si>
  <si>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</si>
  <si>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</si>
  <si>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</si>
  <si>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</si>
  <si>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</si>
  <si>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</si>
  <si>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</si>
  <si>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</si>
  <si>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</si>
  <si>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</si>
  <si>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</si>
  <si>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</si>
  <si>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</si>
  <si>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</si>
  <si>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</si>
  <si>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</si>
  <si>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</si>
  <si>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</si>
  <si>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</si>
  <si>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</si>
  <si>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</si>
  <si>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</si>
  <si>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</si>
  <si>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</si>
  <si>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</si>
  <si>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</si>
  <si>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</si>
  <si>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</si>
  <si>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</si>
  <si>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</si>
  <si>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</si>
  <si>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</si>
  <si>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</si>
  <si>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</si>
  <si>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</si>
  <si>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</si>
  <si>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</si>
  <si>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</si>
  <si>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</si>
  <si>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</si>
  <si>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</si>
  <si>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</si>
  <si>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</si>
  <si>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</si>
  <si>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</si>
  <si>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</si>
  <si>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</si>
  <si>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</si>
  <si>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</si>
  <si>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</si>
  <si>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</si>
  <si>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</si>
  <si>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</si>
  <si>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</si>
  <si>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</si>
  <si>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</si>
  <si>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</si>
  <si>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</si>
  <si>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</si>
  <si>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</si>
  <si>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</si>
  <si>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</si>
  <si>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</si>
  <si>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</si>
  <si>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</si>
  <si>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</si>
  <si>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</si>
  <si>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</si>
  <si>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</si>
  <si>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</si>
  <si>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</si>
  <si>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</si>
  <si>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</si>
  <si>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</si>
  <si>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</si>
  <si>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</si>
  <si>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</si>
  <si>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</si>
  <si>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</si>
  <si>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</si>
  <si>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</si>
  <si>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</si>
  <si>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</si>
  <si>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</si>
  <si>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</si>
  <si>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</si>
  <si>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</si>
  <si>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</si>
  <si>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</si>
  <si>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</si>
  <si>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</si>
  <si>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</si>
  <si>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</si>
  <si>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</si>
  <si>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</si>
  <si>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</si>
  <si>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</si>
  <si>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</si>
  <si>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</si>
  <si>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</si>
  <si>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</si>
  <si>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</si>
  <si>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</si>
  <si>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</si>
  <si>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</si>
  <si>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</si>
  <si>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</si>
  <si>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</si>
  <si>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</si>
  <si>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</si>
  <si>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</si>
  <si>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</si>
  <si>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</si>
  <si>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</si>
  <si>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</si>
  <si>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</si>
  <si>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</si>
  <si>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</si>
  <si>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</si>
  <si>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</si>
  <si>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</si>
  <si>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</si>
  <si>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</si>
  <si>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</si>
  <si>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</si>
  <si>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</si>
  <si>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</si>
  <si>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</si>
  <si>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</si>
  <si>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</si>
  <si>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</si>
  <si>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</si>
  <si>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</si>
  <si>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</si>
  <si>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</si>
  <si>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</si>
  <si>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</si>
  <si>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</si>
  <si>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</si>
  <si>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</si>
  <si>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</si>
  <si>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</si>
  <si>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</si>
  <si>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</si>
  <si>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</si>
  <si>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</si>
  <si>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</si>
  <si>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</si>
  <si>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</si>
  <si>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</si>
  <si>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</si>
  <si>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</si>
  <si>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</si>
  <si>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</si>
  <si>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</si>
  <si>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</si>
  <si>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</si>
  <si>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</si>
  <si>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</si>
  <si>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</si>
  <si>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</si>
  <si>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</si>
  <si>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</si>
  <si>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</si>
  <si>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</si>
  <si>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</si>
  <si>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</si>
  <si>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</si>
  <si>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</si>
  <si>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</si>
  <si>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</si>
  <si>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</si>
  <si>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</si>
  <si>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</si>
  <si>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</si>
  <si>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</si>
  <si>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</si>
  <si>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</si>
  <si>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</si>
  <si>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</si>
  <si>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</si>
  <si>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</si>
  <si>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</si>
  <si>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</si>
  <si>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</si>
  <si>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</si>
  <si>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</si>
  <si>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</si>
  <si>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</si>
  <si>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</si>
  <si>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</si>
  <si>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</si>
  <si>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</si>
  <si>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</si>
  <si>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</si>
  <si>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</si>
  <si>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</si>
  <si>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</si>
  <si>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</si>
  <si>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</si>
  <si>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</si>
  <si>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</si>
  <si>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</si>
  <si>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</si>
  <si>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</si>
  <si>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</si>
  <si>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</si>
  <si>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</si>
  <si>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</si>
  <si>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</si>
  <si>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</si>
  <si>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</si>
  <si>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</si>
  <si>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</si>
  <si>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</si>
  <si>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</si>
  <si>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</si>
  <si>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</si>
  <si>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</si>
  <si>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</si>
  <si>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</si>
  <si>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</si>
  <si>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</si>
  <si>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</si>
  <si>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</si>
  <si>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</si>
  <si>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</si>
  <si>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</si>
  <si>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</si>
  <si>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</si>
  <si>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</si>
  <si>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</si>
  <si>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</si>
  <si>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</si>
  <si>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</si>
  <si>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</si>
  <si>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</si>
  <si>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</si>
  <si>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</si>
  <si>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</si>
  <si>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</si>
  <si>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</si>
  <si>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</si>
  <si>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</si>
  <si>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</si>
  <si>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</si>
  <si>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</si>
  <si>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</si>
  <si>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</si>
  <si>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</si>
  <si>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</si>
  <si>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</si>
  <si>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</si>
  <si>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</si>
  <si>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</si>
  <si>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</si>
  <si>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</si>
  <si>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</si>
  <si>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</si>
  <si>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</si>
  <si>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</si>
  <si>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</si>
  <si>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</si>
  <si>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</si>
  <si>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</si>
  <si>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</si>
  <si>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</si>
  <si>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</si>
  <si>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</si>
  <si>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</si>
  <si>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</si>
  <si>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</si>
  <si>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</si>
  <si>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</si>
  <si>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</si>
  <si>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</si>
  <si>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</si>
  <si>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</si>
  <si>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</si>
  <si>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</si>
  <si>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</si>
  <si>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</si>
  <si>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</si>
  <si>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</si>
  <si>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</si>
  <si>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</si>
  <si>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</si>
  <si>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</si>
  <si>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</si>
  <si>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</si>
  <si>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</si>
  <si>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</si>
  <si>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</si>
  <si>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</si>
  <si>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</si>
  <si>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</si>
  <si>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</si>
  <si>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</si>
  <si>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</si>
  <si>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</si>
  <si>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</si>
  <si>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</si>
  <si>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</si>
  <si>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</si>
  <si>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</si>
  <si>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</si>
  <si>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</si>
  <si>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</si>
  <si>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</si>
  <si>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</si>
  <si>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</si>
  <si>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</si>
  <si>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</si>
  <si>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</si>
  <si>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</si>
  <si>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</si>
  <si>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</si>
  <si>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</si>
  <si>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</si>
  <si>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</si>
  <si>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</si>
  <si>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</si>
  <si>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</si>
  <si>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</si>
  <si>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</si>
  <si>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</si>
  <si>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</si>
  <si>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</si>
  <si>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</si>
  <si>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</si>
  <si>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</si>
  <si>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</si>
  <si>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</si>
  <si>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</si>
  <si>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</si>
  <si>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</si>
  <si>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</si>
  <si>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</si>
  <si>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</si>
  <si>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</si>
  <si>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</si>
  <si>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</si>
  <si>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</si>
  <si>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</si>
  <si>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</si>
  <si>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</si>
  <si>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</si>
  <si>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</si>
  <si>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</si>
  <si>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</si>
  <si>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</si>
  <si>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</si>
  <si>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</si>
  <si>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</si>
  <si>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</si>
  <si>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</si>
  <si>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</si>
  <si>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</si>
  <si>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</si>
  <si>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</si>
  <si>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</si>
  <si>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</si>
  <si>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</si>
  <si>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</si>
  <si>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</si>
  <si>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</si>
  <si>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</si>
  <si>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</si>
  <si>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</si>
  <si>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</si>
  <si>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</si>
  <si>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</si>
  <si>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</si>
  <si>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</si>
  <si>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</si>
  <si>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</si>
  <si>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</si>
  <si>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</si>
  <si>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</si>
  <si>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</si>
  <si>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</si>
  <si>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</si>
  <si>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</si>
  <si>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</si>
  <si>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</si>
  <si>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</si>
  <si>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</si>
  <si>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</si>
  <si>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</si>
  <si>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</si>
  <si>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</si>
  <si>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</si>
  <si>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</si>
  <si>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</si>
  <si>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</si>
  <si>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</si>
  <si>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</si>
  <si>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</si>
  <si>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</si>
  <si>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</si>
  <si>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</si>
  <si>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</si>
  <si>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</si>
  <si>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</si>
  <si>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</si>
  <si>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</si>
  <si>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</si>
  <si>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</si>
  <si>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</si>
  <si>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</si>
  <si>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</si>
  <si>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</si>
  <si>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</si>
  <si>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</si>
  <si>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</si>
  <si>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</si>
  <si>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</si>
  <si>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</si>
  <si>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</si>
  <si>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</si>
  <si>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</si>
  <si>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</si>
  <si>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</si>
  <si>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</si>
  <si>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</si>
  <si>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</si>
  <si>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</si>
  <si>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</si>
  <si>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</si>
  <si>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</si>
  <si>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</si>
  <si>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</si>
  <si>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</si>
  <si>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</si>
  <si>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</si>
  <si>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</si>
  <si>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</si>
  <si>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</si>
  <si>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</si>
  <si>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</si>
  <si>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</si>
  <si>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</si>
  <si>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</si>
  <si>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</si>
  <si>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</si>
  <si>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</si>
  <si>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</si>
  <si>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</si>
  <si>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</si>
  <si>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</si>
  <si>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</si>
  <si>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</si>
  <si>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</si>
  <si>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</si>
  <si>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</si>
  <si>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</si>
  <si>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</si>
  <si>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</si>
  <si>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</si>
  <si>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</si>
  <si>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</si>
  <si>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</si>
  <si>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</si>
  <si>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</si>
  <si>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</si>
  <si>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</si>
  <si>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</si>
  <si>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</si>
  <si>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</si>
  <si>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</si>
  <si>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</si>
  <si>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</si>
  <si>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</si>
  <si>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</si>
  <si>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</si>
  <si>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</si>
  <si>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</si>
  <si>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</si>
  <si>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</si>
  <si>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</si>
  <si>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</si>
  <si>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</si>
  <si>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</si>
  <si>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</si>
  <si>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</si>
  <si>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</si>
  <si>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</si>
  <si>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</si>
  <si>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</si>
  <si>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</si>
  <si>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</si>
  <si>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</si>
  <si>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</si>
  <si>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</si>
  <si>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</si>
  <si>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</si>
  <si>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</si>
  <si>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</si>
  <si>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</si>
  <si>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</si>
  <si>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</si>
  <si>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</si>
  <si>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</si>
  <si>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</si>
  <si>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</si>
  <si>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</si>
  <si>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</si>
  <si>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</si>
  <si>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</si>
  <si>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</si>
  <si>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</si>
  <si>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</si>
  <si>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</si>
  <si>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</si>
  <si>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</si>
  <si>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</si>
  <si>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</si>
  <si>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</si>
  <si>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</si>
  <si>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</si>
  <si>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</si>
  <si>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</si>
  <si>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</si>
  <si>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</si>
  <si>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</si>
  <si>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</si>
  <si>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</si>
  <si>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</si>
  <si>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</si>
  <si>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</si>
  <si>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</si>
  <si>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</si>
  <si>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</si>
  <si>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</si>
  <si>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</si>
  <si>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</si>
  <si>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</si>
  <si>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</si>
  <si>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</si>
  <si>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</si>
  <si>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</si>
  <si>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</si>
  <si>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</si>
  <si>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</si>
  <si>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</si>
  <si>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</si>
  <si>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</si>
  <si>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</si>
  <si>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</si>
  <si>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</si>
  <si>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</si>
  <si>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</si>
  <si>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</si>
  <si>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</si>
  <si>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</si>
  <si>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</si>
  <si>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</si>
  <si>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</si>
  <si>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</si>
  <si>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</si>
  <si>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</si>
  <si>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</si>
  <si>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</si>
  <si>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</si>
  <si>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</si>
  <si>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</si>
  <si>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</si>
  <si>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</si>
  <si>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</si>
  <si>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</si>
  <si>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</si>
  <si>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</si>
  <si>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</si>
  <si>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</si>
  <si>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</si>
  <si>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</si>
  <si>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</si>
  <si>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</si>
  <si>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</si>
  <si>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</si>
  <si>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</si>
  <si>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</si>
  <si>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</si>
  <si>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</si>
  <si>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</si>
  <si>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</si>
  <si>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</si>
  <si>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</si>
  <si>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</si>
  <si>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</si>
  <si>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</si>
  <si>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</si>
  <si>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</si>
  <si>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</si>
  <si>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</si>
  <si>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</si>
  <si>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</si>
  <si>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</si>
  <si>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</si>
  <si>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</si>
  <si>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</si>
  <si>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</si>
  <si>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</si>
  <si>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</si>
  <si>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</si>
  <si>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</si>
  <si>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</si>
  <si>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</si>
  <si>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</si>
  <si>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</si>
  <si>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</si>
  <si>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</si>
  <si>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</si>
  <si>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</si>
  <si>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</si>
  <si>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</si>
  <si>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</si>
  <si>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</si>
  <si>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</si>
  <si>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</si>
  <si>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</si>
  <si>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</si>
  <si>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</si>
  <si>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</si>
  <si>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</si>
  <si>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</si>
  <si>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</si>
  <si>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</si>
  <si>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</si>
  <si>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</si>
  <si>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</si>
  <si>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</si>
  <si>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</si>
  <si>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</si>
  <si>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</si>
  <si>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</si>
  <si>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</si>
  <si>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</si>
  <si>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</si>
  <si>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</si>
  <si>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</si>
  <si>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</si>
  <si>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</si>
  <si>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</si>
  <si>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</si>
  <si>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</si>
  <si>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</si>
  <si>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</si>
  <si>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</si>
  <si>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</si>
  <si>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</si>
  <si>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</si>
  <si>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</si>
  <si>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</si>
  <si>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</si>
  <si>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</si>
  <si>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</si>
  <si>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</si>
  <si>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</si>
  <si>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</si>
  <si>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</si>
  <si>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</si>
  <si>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</si>
  <si>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</si>
  <si>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</si>
  <si>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</si>
  <si>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</si>
  <si>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</si>
  <si>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</si>
  <si>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</si>
  <si>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</si>
  <si>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</si>
  <si>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</si>
  <si>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</si>
  <si>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</si>
  <si>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</si>
  <si>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</si>
  <si>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</si>
  <si>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</si>
  <si>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</si>
  <si>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</si>
  <si>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</si>
  <si>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</si>
  <si>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</si>
  <si>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</si>
  <si>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</si>
  <si>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</si>
  <si>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</si>
  <si>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</si>
  <si>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</si>
  <si>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</si>
  <si>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</si>
  <si>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</si>
  <si>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</si>
  <si>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</si>
  <si>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</si>
  <si>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</si>
  <si>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</si>
  <si>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</si>
  <si>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</si>
  <si>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</si>
  <si>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</si>
  <si>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</si>
  <si>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</si>
  <si>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</si>
  <si>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</si>
  <si>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</si>
  <si>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</si>
  <si>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</si>
  <si>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</si>
  <si>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</si>
  <si>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</si>
  <si>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</si>
  <si>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</si>
  <si>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</si>
  <si>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</si>
  <si>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</si>
  <si>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</si>
  <si>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</si>
  <si>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</si>
  <si>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</si>
  <si>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</si>
  <si>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</si>
  <si>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</si>
  <si>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</si>
  <si>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</si>
  <si>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</si>
  <si>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</si>
  <si>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</si>
  <si>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</si>
  <si>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</si>
  <si>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</si>
  <si>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</si>
  <si>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</si>
  <si>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</si>
  <si>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</si>
  <si>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</si>
  <si>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</si>
  <si>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</si>
  <si>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</si>
  <si>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</si>
  <si>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</si>
  <si>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</si>
  <si>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</si>
  <si>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</si>
  <si>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</si>
  <si>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</si>
  <si>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</si>
  <si>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</si>
  <si>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</si>
  <si>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</si>
  <si>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</si>
  <si>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</si>
  <si>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</si>
  <si>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</si>
  <si>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</si>
  <si>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</si>
  <si>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</si>
  <si>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</si>
  <si>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</si>
  <si>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</si>
  <si>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</si>
  <si>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</si>
  <si>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</si>
  <si>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</si>
  <si>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</si>
  <si>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</si>
  <si>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</si>
  <si>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</si>
  <si>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</si>
  <si>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</si>
  <si>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</si>
  <si>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</si>
  <si>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</si>
  <si>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</si>
  <si>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</si>
  <si>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</si>
  <si>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</si>
  <si>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</si>
  <si>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</si>
  <si>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</si>
  <si>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</si>
  <si>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</si>
  <si>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</si>
  <si>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</si>
  <si>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</si>
  <si>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</si>
  <si>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</si>
  <si>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</si>
  <si>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</si>
  <si>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</si>
  <si>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</si>
  <si>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</si>
  <si>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</si>
  <si>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</si>
  <si>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</si>
  <si>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</si>
  <si>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</si>
  <si>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</si>
  <si>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</si>
  <si>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</si>
  <si>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</si>
  <si>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</si>
  <si>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</si>
  <si>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</si>
  <si>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</si>
  <si>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</si>
  <si>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</si>
  <si>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</si>
  <si>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</si>
  <si>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</si>
  <si>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</si>
  <si>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</si>
  <si>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</si>
  <si>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</si>
  <si>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</si>
  <si>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</si>
  <si>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</si>
  <si>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</si>
  <si>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</si>
  <si>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</si>
  <si>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</si>
  <si>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</si>
  <si>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</si>
  <si>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</si>
  <si>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</si>
  <si>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</si>
  <si>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</si>
  <si>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</si>
  <si>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</si>
  <si>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</si>
  <si>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</si>
  <si>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</si>
  <si>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</si>
  <si>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</si>
  <si>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</si>
  <si>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</si>
  <si>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</si>
  <si>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</si>
  <si>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</si>
  <si>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</si>
  <si>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</si>
  <si>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</si>
  <si>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</si>
  <si>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</si>
  <si>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</si>
  <si>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</si>
  <si>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</si>
  <si>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</si>
  <si>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</si>
  <si>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</si>
  <si>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</si>
  <si>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</si>
  <si>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</si>
  <si>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</si>
  <si>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</si>
  <si>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</si>
  <si>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</si>
  <si>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</si>
  <si>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</si>
  <si>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</si>
  <si>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</si>
  <si>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</si>
  <si>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</si>
  <si>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</si>
  <si>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</si>
  <si>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</si>
  <si>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</si>
  <si>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</si>
  <si>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</si>
  <si>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</si>
  <si>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</si>
  <si>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</si>
  <si>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</si>
  <si>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</si>
  <si>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</si>
  <si>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</si>
  <si>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</si>
  <si>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</si>
  <si>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</si>
  <si>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</si>
  <si>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</si>
  <si>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</si>
  <si>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</si>
  <si>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</si>
  <si>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</si>
  <si>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</si>
  <si>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</si>
  <si>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</si>
  <si>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</si>
  <si>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</si>
  <si>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</si>
  <si>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</si>
  <si>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</si>
  <si>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</si>
  <si>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</si>
  <si>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</si>
  <si>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</si>
  <si>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</si>
  <si>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</si>
  <si>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</si>
  <si>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</si>
  <si>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</si>
  <si>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</si>
  <si>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</si>
  <si>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</si>
  <si>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</si>
  <si>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</si>
  <si>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</si>
  <si>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</si>
  <si>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</si>
  <si>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</si>
  <si>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</si>
  <si>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</si>
  <si>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</si>
  <si>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</si>
  <si>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</si>
  <si>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</si>
  <si>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</si>
  <si>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</si>
  <si>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</si>
  <si>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</si>
  <si>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</si>
  <si>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</si>
  <si>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</si>
  <si>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</si>
  <si>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</si>
  <si>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</si>
  <si>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</si>
  <si>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</si>
  <si>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</si>
  <si>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</si>
  <si>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</si>
  <si>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</si>
  <si>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</si>
  <si>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</si>
  <si>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</si>
  <si>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</si>
  <si>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</si>
  <si>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</si>
  <si>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</si>
  <si>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</si>
  <si>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</si>
  <si>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</si>
  <si>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</si>
  <si>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</si>
  <si>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</si>
  <si>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</si>
  <si>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</si>
  <si>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</si>
  <si>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</si>
  <si>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</si>
  <si>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</si>
  <si>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</si>
  <si>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</si>
  <si>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</si>
  <si>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</si>
  <si>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</si>
  <si>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</si>
  <si>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</si>
  <si>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</si>
  <si>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</si>
  <si>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</si>
  <si>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</si>
  <si>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</si>
  <si>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</si>
  <si>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</si>
  <si>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</si>
  <si>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</si>
  <si>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</si>
  <si>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</si>
  <si>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</si>
  <si>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</si>
  <si>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</si>
  <si>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</si>
  <si>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</si>
  <si>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</si>
  <si>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</si>
  <si>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</si>
  <si>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</si>
  <si>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</si>
  <si>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</si>
  <si>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</si>
  <si>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</si>
  <si>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</si>
  <si>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</si>
  <si>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</si>
  <si>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</si>
  <si>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</si>
  <si>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</si>
  <si>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</si>
  <si>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</si>
  <si>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</si>
  <si>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</si>
  <si>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</si>
  <si>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</si>
  <si>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</si>
  <si>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</si>
  <si>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</si>
  <si>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</si>
  <si>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</si>
  <si>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</si>
  <si>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</si>
  <si>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</si>
  <si>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</si>
  <si>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</si>
  <si>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</si>
  <si>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</si>
  <si>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</si>
  <si>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</si>
  <si>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</si>
  <si>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</si>
  <si>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</si>
  <si>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</si>
  <si>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</si>
  <si>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</si>
  <si>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</si>
  <si>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</si>
  <si>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</si>
  <si>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</si>
  <si>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</si>
  <si>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</si>
  <si>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</si>
  <si>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</si>
  <si>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</si>
  <si>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</si>
  <si>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</si>
  <si>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</si>
  <si>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</si>
  <si>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</si>
  <si>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</si>
  <si>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</si>
  <si>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</si>
  <si>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</si>
  <si>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</si>
  <si>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</si>
  <si>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</si>
  <si>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</si>
  <si>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</si>
  <si>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</si>
  <si>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</si>
  <si>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</si>
  <si>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</si>
  <si>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</si>
  <si>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</si>
  <si>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</si>
  <si>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</si>
  <si>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</si>
  <si>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</si>
  <si>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</si>
  <si>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</si>
  <si>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</si>
  <si>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</si>
  <si>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</si>
  <si>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</si>
  <si>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</si>
  <si>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</si>
  <si>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</si>
  <si>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</si>
  <si>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</si>
  <si>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</si>
  <si>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</si>
  <si>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</si>
  <si>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</si>
  <si>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</si>
  <si>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</si>
  <si>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</si>
  <si>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</si>
  <si>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</si>
  <si>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</si>
  <si>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</si>
  <si>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</si>
  <si>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</si>
  <si>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</si>
  <si>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</si>
  <si>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</si>
  <si>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</si>
  <si>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</si>
  <si>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</si>
  <si>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</si>
  <si>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</si>
  <si>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</si>
  <si>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</si>
  <si>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</si>
  <si>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</si>
  <si>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</si>
  <si>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</si>
  <si>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</si>
  <si>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</si>
  <si>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</si>
  <si>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</si>
  <si>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</si>
  <si>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</si>
  <si>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</si>
  <si>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</si>
  <si>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</si>
  <si>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</si>
  <si>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</si>
  <si>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</si>
  <si>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</si>
  <si>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</si>
  <si>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</si>
  <si>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</si>
  <si>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</si>
  <si>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</si>
  <si>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</si>
  <si>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</si>
  <si>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</si>
  <si>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</si>
  <si>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</si>
  <si>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</si>
  <si>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</si>
  <si>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</si>
  <si>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</si>
  <si>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</si>
  <si>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</si>
  <si>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</si>
  <si>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</si>
  <si>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</si>
  <si>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</si>
  <si>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</si>
  <si>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</si>
  <si>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</si>
  <si>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</si>
  <si>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</si>
  <si>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</si>
  <si>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</si>
  <si>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</si>
  <si>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</si>
  <si>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</si>
  <si>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</si>
  <si>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</si>
  <si>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</si>
  <si>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</si>
  <si>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</si>
  <si>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</si>
  <si>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</si>
  <si>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</si>
  <si>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</si>
  <si>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</si>
  <si>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</si>
  <si>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</si>
  <si>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</si>
  <si>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</si>
  <si>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</si>
  <si>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</si>
  <si>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</si>
  <si>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</si>
  <si>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</si>
  <si>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</si>
  <si>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</si>
  <si>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Q-159.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</si>
  <si>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</si>
  <si>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</si>
  <si>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</si>
  <si>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</si>
  <si>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</si>
  <si>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</si>
  <si>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</si>
  <si>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</si>
  <si>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</si>
  <si>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</si>
  <si>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</si>
  <si>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</si>
  <si>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</si>
  <si>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</si>
  <si>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</si>
  <si>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</si>
  <si>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</si>
  <si>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</si>
  <si>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</si>
  <si>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</si>
  <si>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</si>
  <si>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</si>
  <si>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</si>
  <si>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</si>
  <si>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</si>
  <si>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</si>
  <si>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</si>
  <si>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</si>
  <si>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</si>
  <si>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</si>
  <si>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</si>
  <si>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</si>
  <si>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</si>
  <si>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</si>
  <si>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</si>
  <si>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</si>
  <si>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</si>
  <si>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</si>
  <si>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</si>
  <si>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</si>
  <si>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</si>
  <si>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</si>
  <si>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</si>
  <si>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</si>
  <si>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</si>
  <si>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</si>
  <si>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</si>
  <si>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</si>
  <si>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</si>
  <si>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</si>
  <si>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</si>
  <si>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</si>
  <si>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</si>
  <si>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</si>
  <si>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</si>
  <si>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</si>
  <si>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</si>
  <si>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</si>
  <si>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</si>
  <si>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</si>
  <si>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</si>
  <si>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</si>
  <si>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</si>
  <si>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</si>
  <si>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</si>
  <si>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</si>
  <si>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</si>
  <si>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</si>
  <si>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</si>
  <si>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</si>
  <si>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</si>
  <si>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</si>
  <si>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</si>
  <si>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</si>
  <si>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</si>
  <si>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</si>
  <si>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</si>
  <si>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</si>
  <si>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</si>
  <si>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</si>
  <si>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</si>
  <si>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</si>
  <si>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</si>
  <si>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</si>
  <si>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</si>
  <si>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</si>
  <si>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</si>
  <si>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</si>
  <si>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</si>
  <si>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</si>
  <si>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</si>
  <si>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</si>
  <si>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</si>
  <si>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</si>
  <si>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</si>
  <si>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</si>
  <si>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</si>
  <si>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</si>
  <si>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</si>
  <si>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</si>
  <si>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</si>
  <si>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</si>
  <si>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</si>
  <si>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</si>
  <si>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</si>
  <si>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</si>
  <si>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</si>
  <si>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</si>
  <si>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</si>
  <si>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</si>
  <si>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</si>
  <si>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</si>
  <si>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</si>
  <si>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</si>
  <si>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</si>
  <si>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</si>
  <si>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</si>
  <si>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</si>
  <si>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</si>
  <si>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</si>
  <si>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</si>
  <si>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</si>
  <si>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</si>
  <si>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</si>
  <si>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</si>
  <si>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</si>
  <si>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</si>
  <si>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</si>
  <si>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</si>
  <si>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</si>
  <si>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</si>
  <si>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</si>
  <si>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</si>
  <si>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</si>
  <si>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</si>
  <si>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</si>
  <si>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</si>
  <si>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</si>
  <si>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</si>
  <si>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</si>
  <si>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</si>
  <si>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</si>
  <si>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</si>
  <si>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</si>
  <si>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</si>
  <si>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</si>
  <si>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</si>
  <si>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</si>
  <si>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</si>
  <si>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</si>
  <si>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</si>
  <si>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</si>
  <si>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</si>
  <si>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</si>
  <si>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</si>
  <si>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</si>
  <si>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</si>
  <si>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</si>
  <si>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</si>
  <si>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</si>
  <si>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</si>
  <si>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</si>
  <si>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</si>
  <si>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</si>
  <si>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</si>
  <si>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</si>
  <si>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</si>
  <si>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</si>
  <si>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</si>
  <si>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</si>
  <si>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</si>
  <si>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</si>
  <si>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</si>
  <si>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</si>
  <si>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</si>
  <si>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</si>
  <si>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</si>
  <si>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</si>
  <si>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</si>
  <si>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</si>
  <si>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</si>
  <si>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</si>
  <si>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</si>
  <si>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</si>
  <si>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</si>
  <si>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</si>
  <si>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</si>
  <si>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</si>
  <si>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</si>
  <si>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</si>
  <si>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</si>
  <si>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</si>
  <si>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</si>
  <si>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</si>
  <si>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</si>
  <si>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</si>
  <si>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</si>
  <si>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</si>
  <si>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</si>
  <si>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</si>
  <si>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</si>
  <si>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</si>
  <si>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</si>
  <si>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</si>
  <si>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</si>
  <si>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</si>
  <si>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</si>
  <si>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</si>
  <si>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</si>
  <si>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</si>
  <si>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</si>
  <si>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</si>
  <si>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</si>
  <si>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</si>
  <si>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</si>
  <si>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</si>
  <si>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</si>
  <si>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</si>
  <si>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</si>
  <si>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</si>
  <si>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</si>
  <si>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</si>
  <si>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</si>
  <si>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</si>
  <si>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</si>
  <si>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</si>
  <si>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</si>
  <si>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</si>
  <si>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</si>
  <si>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</si>
  <si>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</si>
  <si>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</si>
  <si>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</si>
  <si>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</si>
  <si>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</si>
  <si>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</si>
  <si>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10,0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</si>
  <si>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</si>
  <si>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</si>
  <si>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</si>
  <si>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</si>
  <si>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</si>
  <si>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</si>
  <si>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</si>
  <si>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</si>
  <si>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</si>
  <si>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</si>
  <si>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</si>
  <si>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</si>
  <si>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</si>
  <si>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</si>
  <si>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</si>
  <si>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</si>
  <si>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</si>
  <si>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</si>
  <si>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</si>
  <si>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</si>
  <si>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</si>
  <si>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</si>
  <si>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</si>
  <si>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</si>
  <si>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</si>
  <si>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</si>
  <si>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</si>
  <si>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</si>
  <si>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</si>
  <si>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</si>
  <si>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</si>
  <si>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</si>
  <si>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</si>
  <si>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</si>
  <si>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</si>
  <si>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</si>
  <si>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</si>
  <si>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</si>
  <si>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</si>
  <si>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</si>
  <si>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</si>
  <si>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</si>
  <si>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</si>
  <si>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</si>
  <si>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</si>
  <si>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</si>
  <si>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</si>
  <si>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</si>
  <si>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</si>
  <si>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</si>
  <si>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</si>
  <si>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</si>
  <si>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</si>
  <si>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</si>
  <si>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</si>
  <si>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</si>
  <si>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</si>
  <si>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</si>
  <si>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</si>
  <si>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</si>
  <si>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</si>
  <si>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</si>
  <si>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</si>
  <si>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</si>
  <si>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</si>
  <si>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</si>
  <si>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</si>
  <si>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</si>
  <si>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</si>
  <si>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</si>
  <si>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</si>
  <si>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</si>
  <si>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</si>
  <si>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</si>
  <si>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</si>
  <si>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</si>
  <si>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</si>
  <si>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</si>
  <si>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</si>
  <si>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</si>
  <si>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</si>
  <si>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</si>
  <si>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</si>
  <si>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</si>
  <si>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</si>
  <si>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</si>
  <si>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</si>
  <si>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</si>
  <si>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</si>
  <si>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</si>
  <si>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</si>
  <si>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</si>
  <si>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</si>
  <si>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</si>
  <si>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</si>
  <si>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</si>
  <si>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</si>
  <si>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</si>
  <si>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</si>
  <si>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</si>
  <si>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</si>
  <si>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</si>
  <si>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</si>
  <si>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</si>
  <si>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</si>
  <si>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</si>
  <si>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</si>
  <si>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</si>
  <si>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</si>
  <si>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</si>
  <si>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</si>
  <si>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</si>
  <si>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LISO, PEAD, DN 32 MM (1"),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</si>
  <si>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</si>
  <si>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</si>
  <si>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</si>
  <si>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</si>
  <si>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</si>
  <si>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</si>
  <si>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</si>
  <si>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</si>
  <si>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</si>
  <si>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</si>
  <si>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</si>
  <si>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</si>
  <si>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</si>
  <si>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</si>
  <si>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</si>
  <si>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</si>
  <si>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</si>
  <si>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</si>
  <si>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</si>
  <si>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</si>
  <si>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</si>
  <si>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</si>
  <si>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</si>
  <si>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</si>
  <si>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</si>
  <si>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</si>
  <si>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</si>
  <si>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</si>
  <si>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</si>
  <si>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</si>
  <si>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</si>
  <si>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</si>
  <si>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</si>
  <si>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</si>
  <si>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</si>
  <si>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</si>
  <si>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</si>
  <si>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</si>
  <si>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</si>
  <si>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</si>
  <si>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</si>
  <si>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</si>
  <si>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</si>
  <si>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</si>
  <si>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</si>
  <si>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</si>
  <si>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</si>
  <si>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</si>
  <si>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</si>
  <si>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</si>
  <si>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</si>
  <si>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</si>
  <si>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</si>
  <si>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</si>
  <si>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</si>
  <si>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</si>
  <si>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</si>
  <si>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</si>
  <si>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</si>
  <si>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</si>
  <si>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</si>
  <si>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</si>
  <si>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</si>
  <si>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</si>
  <si>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</si>
  <si>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</si>
  <si>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</si>
  <si>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</si>
  <si>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</si>
  <si>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0,6/1,0 KV, PARA CIRCUITOS TERMINAIS - FORNECIMENTO E INSTALAÇÃO. AF_03/2023</t>
  </si>
  <si>
    <t>CABO DE COBRE FLEXÍVEL ISOLADO, 6 MM², ANTI-CHAMA 450/750 V, PARA CIRCUITOS TERMINAIS - FORNECIMENTO E INSTALAÇÃO. AF_03/2023</t>
  </si>
  <si>
    <t>CABO DE COBRE FLEXÍVEL ISOLADO, 16 MM², ANTI-CHAMA 450/750 V, PARA CIRCUITOS TERMINAIS - FORNECIMENTO E INSTALAÇÃO. AF_03/2023</t>
  </si>
  <si>
    <t>CABO DE COBRE FLEXÍVEL ISOLADO, 70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</si>
  <si>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</si>
  <si>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</si>
  <si>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</si>
  <si>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</si>
  <si>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</si>
  <si>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</si>
  <si>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</si>
  <si>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</si>
  <si>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</si>
  <si>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</si>
  <si>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</si>
  <si>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</si>
  <si>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</si>
  <si>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</si>
  <si>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</si>
  <si>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</si>
  <si>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</si>
  <si>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</si>
  <si>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</si>
  <si>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</si>
  <si>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</si>
  <si>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</si>
  <si>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</si>
  <si>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</si>
  <si>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</si>
  <si>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</si>
  <si>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</si>
  <si>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</si>
  <si>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</si>
  <si>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</si>
  <si>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</si>
  <si>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</si>
  <si>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</si>
  <si>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</si>
  <si>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</si>
  <si>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</si>
  <si>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</si>
  <si>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</si>
  <si>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</si>
  <si>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</si>
  <si>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</si>
  <si>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</si>
  <si>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</si>
  <si>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</si>
  <si>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</si>
  <si>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</si>
  <si>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</si>
  <si>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</si>
  <si>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</si>
  <si>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</si>
  <si>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</si>
  <si>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</si>
  <si>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</si>
  <si>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</si>
  <si>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</si>
  <si>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</si>
  <si>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</si>
  <si>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</si>
  <si>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</si>
  <si>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</si>
  <si>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</si>
  <si>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</si>
  <si>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</si>
  <si>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</si>
  <si>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</si>
  <si>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</si>
  <si>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</si>
  <si>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</si>
  <si>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</si>
  <si>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</si>
  <si>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</si>
  <si>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</si>
  <si>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</si>
  <si>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</si>
  <si>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</si>
  <si>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</si>
  <si>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</si>
  <si>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</si>
  <si>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</si>
  <si>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</si>
  <si>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</si>
  <si>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</si>
  <si>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</si>
  <si>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</si>
  <si>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</si>
  <si>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</si>
  <si>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</si>
  <si>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</si>
  <si>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</si>
  <si>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</si>
  <si>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</si>
  <si>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</si>
  <si>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</si>
  <si>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</si>
  <si>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</si>
  <si>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</si>
  <si>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</si>
  <si>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</si>
  <si>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</si>
  <si>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</si>
  <si>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</si>
  <si>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</si>
  <si>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</si>
  <si>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</si>
  <si>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</si>
  <si>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</si>
  <si>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</si>
  <si>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</si>
  <si>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</si>
  <si>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</si>
  <si>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</si>
  <si>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</si>
  <si>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</si>
  <si>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</si>
  <si>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</si>
  <si>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</si>
  <si>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</si>
  <si>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</si>
  <si>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</si>
  <si>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</si>
  <si>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</si>
  <si>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</si>
  <si>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</si>
  <si>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</si>
  <si>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</si>
  <si>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</si>
  <si>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</si>
  <si>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</si>
  <si>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</si>
  <si>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</si>
  <si>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</si>
  <si>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</si>
  <si>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</si>
  <si>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</si>
  <si>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</si>
  <si>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</si>
  <si>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</si>
  <si>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</si>
  <si>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</si>
  <si>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</si>
  <si>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</si>
  <si>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</si>
  <si>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</si>
  <si>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</si>
  <si>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</si>
  <si>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</si>
  <si>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</si>
  <si>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</si>
  <si>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</si>
  <si>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</si>
  <si>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</si>
  <si>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</si>
  <si>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</si>
  <si>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</si>
  <si>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</si>
  <si>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</si>
  <si>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</si>
  <si>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</si>
  <si>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</si>
  <si>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</si>
  <si>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</si>
  <si>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</si>
  <si>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</si>
  <si>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</si>
  <si>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</si>
  <si>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</si>
  <si>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</si>
  <si>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</si>
  <si>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</si>
  <si>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</si>
  <si>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</si>
  <si>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</si>
  <si>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</si>
  <si>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</si>
  <si>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</si>
  <si>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</si>
  <si>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</si>
  <si>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</si>
  <si>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</si>
  <si>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</si>
  <si>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</si>
  <si>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</si>
  <si>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</si>
  <si>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</si>
  <si>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</si>
  <si>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</si>
  <si>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</si>
  <si>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</si>
  <si>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</si>
  <si>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</si>
  <si>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</si>
  <si>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</si>
  <si>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</si>
  <si>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</si>
  <si>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</si>
  <si>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</si>
  <si>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</si>
  <si>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</si>
  <si>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</si>
  <si>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</si>
  <si>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</si>
  <si>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</si>
  <si>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</si>
  <si>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</si>
  <si>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</si>
  <si>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</si>
  <si>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</si>
  <si>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</si>
  <si>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</si>
  <si>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</si>
  <si>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</si>
  <si>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</si>
  <si>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</si>
  <si>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</si>
  <si>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</si>
  <si>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</si>
  <si>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</si>
  <si>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</si>
  <si>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</si>
  <si>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</si>
  <si>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</si>
  <si>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</si>
  <si>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</si>
  <si>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</si>
  <si>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</si>
  <si>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</si>
  <si>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</si>
  <si>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</si>
  <si>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</si>
  <si>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</si>
  <si>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</si>
  <si>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</si>
  <si>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</si>
  <si>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</si>
  <si>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</si>
  <si>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</si>
  <si>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</si>
  <si>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</si>
  <si>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</si>
  <si>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</si>
  <si>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</si>
  <si>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</si>
  <si>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</si>
  <si>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</si>
  <si>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</si>
  <si>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</si>
  <si>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</si>
  <si>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</si>
  <si>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</si>
  <si>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</si>
  <si>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</si>
  <si>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</si>
  <si>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</si>
  <si>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</si>
  <si>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</si>
  <si>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</si>
  <si>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</si>
  <si>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</si>
  <si>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</si>
  <si>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</si>
  <si>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</si>
  <si>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</si>
  <si>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</si>
  <si>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</si>
  <si>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</si>
  <si>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</si>
  <si>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</si>
  <si>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</si>
  <si>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</si>
  <si>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</si>
  <si>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</si>
  <si>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</si>
  <si>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</si>
  <si>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</si>
  <si>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</si>
  <si>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</si>
  <si>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</si>
  <si>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</si>
  <si>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</si>
  <si>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</si>
  <si>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</si>
  <si>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</si>
  <si>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</si>
  <si>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</si>
  <si>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</si>
  <si>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</si>
  <si>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</si>
  <si>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</si>
  <si>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</si>
  <si>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</si>
  <si>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</si>
  <si>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</si>
  <si>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</si>
  <si>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</si>
  <si>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</si>
  <si>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</si>
  <si>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</si>
  <si>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</si>
  <si>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</si>
  <si>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</si>
  <si>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</si>
  <si>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</si>
  <si>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</si>
  <si>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</si>
  <si>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</si>
  <si>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</si>
  <si>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</si>
  <si>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</si>
  <si>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</si>
  <si>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</si>
  <si>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</si>
  <si>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</si>
  <si>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</si>
  <si>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</si>
  <si>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</si>
  <si>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</si>
  <si>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</si>
  <si>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</si>
  <si>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</si>
  <si>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</si>
  <si>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</si>
  <si>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</si>
  <si>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</si>
  <si>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</si>
  <si>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</si>
  <si>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</si>
  <si>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</si>
  <si>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</si>
  <si>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</si>
  <si>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</si>
  <si>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</si>
  <si>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</si>
  <si>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</si>
  <si>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</si>
  <si>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</si>
  <si>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</si>
  <si>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</si>
  <si>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</si>
  <si>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</si>
  <si>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</si>
  <si>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</si>
  <si>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</si>
  <si>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</si>
  <si>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</si>
  <si>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</si>
  <si>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</si>
  <si>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</si>
  <si>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</si>
  <si>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</si>
  <si>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</si>
  <si>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</si>
  <si>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</si>
  <si>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</si>
  <si>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</si>
  <si>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</si>
  <si>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</si>
  <si>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</si>
  <si>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</si>
  <si>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</si>
  <si>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</si>
  <si>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</si>
  <si>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</si>
  <si>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</si>
  <si>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</si>
  <si>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</si>
  <si>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</si>
  <si>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</si>
  <si>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</si>
  <si>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</si>
  <si>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</si>
  <si>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</si>
  <si>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</si>
  <si>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</si>
  <si>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</si>
  <si>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</si>
  <si>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</si>
  <si>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</si>
  <si>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</si>
  <si>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</si>
  <si>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</si>
  <si>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</si>
  <si>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</si>
  <si>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</si>
  <si>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</si>
  <si>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</si>
  <si>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</si>
  <si>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</si>
  <si>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</si>
  <si>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</si>
  <si>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</si>
  <si>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</si>
  <si>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</si>
  <si>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</si>
  <si>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</si>
  <si>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</si>
  <si>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</si>
  <si>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</si>
  <si>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</si>
  <si>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</si>
  <si>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</si>
  <si>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</si>
  <si>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</si>
  <si>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</si>
  <si>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</si>
  <si>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</si>
  <si>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</si>
  <si>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</si>
  <si>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</si>
  <si>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</si>
  <si>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</si>
  <si>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</si>
  <si>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</si>
  <si>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</si>
  <si>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</si>
  <si>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</si>
  <si>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</si>
  <si>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</si>
  <si>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</si>
  <si>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</si>
  <si>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</si>
  <si>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</si>
  <si>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</si>
  <si>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</si>
  <si>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</si>
  <si>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</si>
  <si>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</si>
  <si>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</si>
  <si>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</si>
  <si>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</si>
  <si>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</si>
  <si>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</si>
  <si>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</si>
  <si>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</si>
  <si>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</si>
  <si>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</si>
  <si>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</si>
  <si>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</si>
  <si>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</si>
  <si>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</si>
  <si>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</si>
  <si>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</si>
  <si>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</si>
  <si>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</si>
  <si>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</si>
  <si>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</si>
  <si>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</si>
  <si>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</si>
  <si>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</si>
  <si>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</si>
  <si>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</si>
  <si>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</si>
  <si>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</si>
  <si>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</si>
  <si>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</si>
  <si>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</si>
  <si>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</si>
  <si>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</si>
  <si>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</si>
  <si>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</si>
  <si>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</si>
  <si>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</si>
  <si>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</si>
  <si>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</si>
  <si>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</si>
  <si>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</si>
  <si>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</si>
  <si>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</si>
  <si>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</si>
  <si>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</si>
  <si>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</si>
  <si>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</si>
  <si>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</si>
  <si>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</si>
  <si>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</si>
  <si>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</si>
  <si>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</si>
  <si>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</si>
  <si>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</si>
  <si>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</si>
  <si>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</si>
  <si>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</si>
  <si>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</si>
  <si>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</si>
  <si>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</si>
  <si>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</si>
  <si>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</si>
  <si>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</si>
  <si>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</si>
  <si>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</si>
  <si>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</si>
  <si>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</si>
  <si>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</si>
  <si>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</si>
  <si>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</si>
  <si>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</si>
  <si>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</si>
  <si>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</si>
  <si>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</si>
  <si>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</si>
  <si>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</si>
  <si>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</si>
  <si>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</si>
  <si>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</si>
  <si>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</si>
  <si>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</si>
  <si>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</si>
  <si>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</si>
  <si>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</si>
  <si>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</si>
  <si>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</si>
  <si>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</si>
  <si>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</si>
  <si>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</si>
  <si>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</si>
  <si>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</si>
  <si>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</si>
  <si>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</si>
  <si>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</si>
  <si>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</si>
  <si>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</si>
  <si>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</si>
  <si>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</si>
  <si>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</si>
  <si>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</si>
  <si>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</si>
  <si>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</si>
  <si>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</si>
  <si>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</si>
  <si>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</si>
  <si>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</si>
  <si>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</si>
  <si>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</si>
  <si>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</si>
  <si>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</si>
  <si>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</si>
  <si>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</si>
  <si>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</si>
  <si>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</si>
  <si>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</si>
  <si>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</si>
  <si>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</si>
  <si>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</si>
  <si>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</si>
  <si>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</si>
  <si>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</si>
  <si>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</si>
  <si>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</si>
  <si>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</si>
  <si>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</si>
  <si>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</si>
  <si>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</si>
  <si>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</si>
  <si>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</si>
  <si>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</si>
  <si>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</si>
  <si>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</si>
  <si>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</si>
  <si>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</si>
  <si>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</si>
  <si>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</si>
  <si>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</si>
  <si>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</si>
  <si>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</si>
  <si>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</si>
  <si>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</si>
  <si>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</si>
  <si>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</si>
  <si>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</si>
  <si>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</si>
  <si>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</si>
  <si>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</si>
  <si>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</si>
  <si>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</si>
  <si>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</si>
  <si>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</si>
  <si>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</si>
  <si>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</si>
  <si>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</si>
  <si>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</si>
  <si>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</si>
  <si>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</si>
  <si>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</si>
  <si>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</si>
  <si>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</si>
  <si>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</si>
  <si>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</si>
  <si>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</si>
  <si>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</si>
  <si>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</si>
  <si>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</si>
  <si>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</si>
  <si>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</si>
  <si>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</si>
  <si>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</si>
  <si>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</si>
  <si>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</si>
  <si>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</si>
  <si>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</si>
  <si>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</si>
  <si>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</si>
  <si>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</si>
  <si>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</si>
  <si>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</si>
  <si>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</si>
  <si>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</si>
  <si>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</si>
  <si>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</si>
  <si>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</si>
  <si>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</si>
  <si>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</si>
  <si>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</si>
  <si>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</si>
  <si>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</si>
  <si>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</si>
  <si>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</si>
  <si>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</si>
  <si>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</si>
  <si>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</si>
  <si>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</si>
  <si>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</si>
  <si>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</si>
  <si>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</si>
  <si>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</si>
  <si>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</si>
  <si>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</si>
  <si>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</si>
  <si>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</si>
  <si>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</si>
  <si>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</si>
  <si>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</si>
  <si>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</si>
  <si>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</si>
  <si>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</si>
  <si>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</si>
  <si>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</si>
  <si>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</si>
  <si>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</si>
  <si>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</si>
  <si>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</si>
  <si>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</si>
  <si>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</si>
  <si>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</si>
  <si>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</si>
  <si>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</si>
  <si>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</si>
  <si>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</si>
  <si>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</si>
  <si>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</si>
  <si>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</si>
  <si>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</si>
  <si>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</si>
  <si>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</si>
  <si>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</si>
  <si>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</si>
  <si>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</si>
  <si>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</si>
  <si>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</si>
  <si>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</si>
  <si>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</si>
  <si>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</si>
  <si>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</si>
  <si>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</si>
  <si>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</si>
  <si>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</si>
  <si>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</si>
  <si>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</si>
  <si>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</si>
  <si>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</si>
  <si>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</si>
  <si>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</si>
  <si>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</si>
  <si>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</si>
  <si>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</si>
  <si>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</si>
  <si>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</si>
  <si>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</si>
  <si>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</si>
  <si>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</si>
  <si>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</si>
  <si>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</si>
  <si>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</si>
  <si>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</si>
  <si>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</si>
  <si>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</si>
  <si>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</si>
  <si>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</si>
  <si>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</si>
  <si>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</si>
  <si>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</si>
  <si>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</si>
  <si>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</si>
  <si>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</si>
  <si>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</si>
  <si>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</si>
  <si>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</si>
  <si>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</si>
  <si>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</si>
  <si>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</si>
  <si>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</si>
  <si>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</si>
  <si>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</si>
  <si>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</si>
  <si>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</si>
  <si>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</si>
  <si>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</si>
  <si>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</si>
  <si>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</si>
  <si>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</si>
  <si>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</si>
  <si>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</si>
  <si>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</si>
  <si>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</si>
  <si>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</si>
  <si>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</si>
  <si>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</si>
  <si>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</si>
  <si>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</si>
  <si>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</si>
  <si>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</si>
  <si>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</si>
  <si>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</si>
  <si>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</si>
  <si>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</si>
  <si>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</si>
  <si>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</si>
  <si>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</si>
  <si>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</si>
  <si>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</si>
  <si>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</si>
  <si>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</si>
  <si>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</si>
  <si>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</si>
  <si>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</si>
  <si>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</si>
  <si>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</si>
  <si>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</si>
  <si>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</si>
  <si>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</si>
  <si>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</si>
  <si>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</si>
  <si>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</si>
  <si>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</si>
  <si>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</si>
  <si>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</si>
  <si>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</si>
  <si>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</si>
  <si>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</si>
  <si>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</si>
  <si>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</si>
  <si>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</si>
  <si>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</si>
  <si>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</si>
  <si>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</si>
  <si>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</si>
  <si>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</si>
  <si>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</si>
  <si>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</si>
  <si>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</si>
  <si>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</si>
  <si>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</si>
  <si>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</si>
  <si>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</si>
  <si>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</si>
  <si>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</si>
  <si>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</si>
  <si>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</si>
  <si>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</si>
  <si>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</si>
  <si>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</si>
  <si>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</si>
  <si>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</si>
  <si>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</si>
  <si>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</si>
  <si>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</si>
  <si>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</si>
  <si>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</si>
  <si>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</si>
  <si>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</si>
  <si>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</si>
  <si>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</si>
  <si>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</si>
  <si>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</si>
  <si>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</si>
  <si>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</si>
  <si>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</si>
  <si>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</si>
  <si>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</si>
  <si>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</si>
  <si>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</si>
  <si>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</si>
  <si>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</si>
  <si>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</si>
  <si>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</si>
  <si>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</si>
  <si>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</si>
  <si>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</si>
  <si>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</si>
  <si>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</si>
  <si>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</si>
  <si>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</si>
  <si>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</si>
  <si>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</si>
  <si>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</si>
  <si>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</si>
  <si>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</si>
  <si>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</si>
  <si>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</si>
  <si>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</si>
  <si>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</si>
  <si>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</si>
  <si>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</si>
  <si>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</si>
  <si>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</si>
  <si>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</si>
  <si>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</si>
  <si>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</si>
  <si>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</si>
  <si>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</si>
  <si>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</si>
  <si>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</si>
  <si>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</si>
  <si>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</si>
  <si>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</si>
  <si>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</si>
  <si>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</si>
  <si>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</si>
  <si>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</si>
  <si>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</si>
  <si>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</si>
  <si>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</si>
  <si>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</si>
  <si>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</si>
  <si>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</si>
  <si>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</si>
  <si>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</si>
  <si>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</si>
  <si>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</si>
  <si>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</si>
  <si>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</si>
  <si>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</si>
  <si>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</si>
  <si>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</si>
  <si>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</si>
  <si>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</si>
  <si>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</si>
  <si>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</si>
  <si>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</si>
  <si>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</si>
  <si>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</si>
  <si>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</si>
  <si>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</si>
  <si>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</si>
  <si>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</si>
  <si>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</si>
  <si>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</si>
  <si>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</si>
  <si>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</si>
  <si>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</si>
  <si>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</si>
  <si>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</si>
  <si>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</si>
  <si>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</si>
  <si>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</si>
  <si>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</si>
  <si>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</si>
  <si>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</si>
  <si>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</si>
  <si>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</si>
  <si>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</si>
  <si>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</si>
  <si>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</si>
  <si>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</si>
  <si>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</si>
  <si>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</si>
  <si>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</si>
  <si>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</si>
  <si>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</si>
  <si>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</si>
  <si>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</si>
  <si>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</si>
  <si>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</si>
  <si>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</si>
  <si>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</si>
  <si>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</si>
  <si>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</si>
  <si>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</si>
  <si>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</si>
  <si>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</si>
  <si>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</si>
  <si>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</si>
  <si>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</si>
  <si>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</si>
  <si>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</si>
  <si>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</si>
  <si>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</si>
  <si>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</si>
  <si>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</si>
  <si>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</si>
  <si>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</si>
  <si>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</si>
  <si>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</si>
  <si>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</si>
  <si>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</si>
  <si>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</si>
  <si>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</si>
  <si>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</si>
  <si>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</si>
  <si>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</si>
  <si>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</si>
  <si>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</si>
  <si>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</si>
  <si>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</si>
  <si>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</si>
  <si>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</si>
  <si>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</si>
  <si>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</si>
  <si>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</si>
  <si>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</si>
  <si>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</si>
  <si>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</si>
  <si>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</si>
  <si>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</si>
  <si>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</si>
  <si>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</si>
  <si>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</si>
  <si>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</si>
  <si>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</si>
  <si>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</si>
  <si>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</si>
  <si>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</si>
  <si>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</si>
  <si>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</si>
  <si>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</si>
  <si>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</si>
  <si>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</si>
  <si>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</si>
  <si>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</si>
  <si>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</si>
  <si>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</si>
  <si>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</si>
  <si>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</si>
  <si>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</si>
  <si>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</si>
  <si>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</si>
  <si>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</si>
  <si>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</si>
  <si>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</si>
  <si>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</si>
  <si>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</si>
  <si>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</si>
  <si>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</si>
  <si>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</si>
  <si>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</si>
  <si>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</si>
  <si>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</si>
  <si>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</si>
  <si>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</si>
  <si>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</si>
  <si>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</si>
  <si>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</si>
  <si>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</si>
  <si>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</si>
  <si>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</si>
  <si>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</si>
  <si>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</si>
  <si>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</si>
  <si>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</si>
  <si>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</si>
  <si>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</si>
  <si>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</si>
  <si>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</si>
  <si>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</si>
  <si>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</si>
  <si>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</si>
  <si>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</si>
  <si>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</si>
  <si>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</si>
  <si>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</si>
  <si>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</si>
  <si>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</si>
  <si>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</si>
  <si>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</si>
  <si>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</si>
  <si>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</si>
  <si>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</si>
  <si>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</si>
  <si>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</si>
  <si>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</si>
  <si>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</si>
  <si>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</si>
  <si>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</si>
  <si>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</si>
  <si>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</si>
  <si>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</si>
  <si>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</si>
  <si>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</si>
  <si>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</si>
  <si>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</si>
  <si>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</si>
  <si>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</si>
  <si>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</si>
  <si>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</si>
  <si>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</si>
  <si>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</si>
  <si>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</si>
  <si>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</si>
  <si>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</si>
  <si>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</si>
  <si>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</si>
  <si>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</si>
  <si>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</si>
  <si>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</si>
  <si>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</si>
  <si>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</si>
  <si>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</si>
  <si>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</si>
  <si>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</si>
  <si>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</si>
  <si>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</si>
  <si>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</si>
  <si>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</si>
  <si>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</si>
  <si>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</si>
  <si>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</si>
  <si>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</si>
  <si>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</si>
  <si>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</si>
  <si>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</si>
  <si>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</si>
  <si>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</si>
  <si>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</si>
  <si>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</si>
  <si>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</si>
  <si>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</si>
  <si>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</si>
  <si>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</si>
  <si>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</si>
  <si>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</si>
  <si>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</si>
  <si>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</si>
  <si>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</si>
  <si>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</si>
  <si>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</si>
  <si>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</si>
  <si>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</si>
  <si>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</si>
  <si>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</si>
  <si>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</si>
  <si>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</si>
  <si>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</si>
  <si>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</si>
  <si>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</si>
  <si>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</si>
  <si>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</si>
  <si>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</si>
  <si>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</si>
  <si>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</si>
  <si>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</si>
  <si>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</si>
  <si>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</si>
  <si>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</si>
  <si>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</si>
  <si>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</si>
  <si>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</si>
  <si>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</si>
  <si>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</si>
  <si>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</si>
  <si>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</si>
  <si>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</si>
  <si>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</si>
  <si>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</si>
  <si>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</si>
  <si>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</si>
  <si>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</si>
  <si>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</si>
  <si>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</si>
  <si>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</si>
  <si>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</si>
  <si>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</si>
  <si>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</si>
  <si>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</si>
  <si>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</si>
  <si>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</si>
  <si>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</si>
  <si>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</si>
  <si>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</si>
  <si>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</si>
  <si>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</si>
  <si>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</si>
  <si>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</si>
  <si>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</si>
  <si>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</si>
  <si>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</si>
  <si>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</si>
  <si>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</si>
  <si>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</si>
  <si>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</si>
  <si>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</si>
  <si>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</si>
  <si>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</si>
  <si>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</si>
  <si>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</si>
  <si>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</si>
  <si>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</si>
  <si>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</si>
  <si>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</si>
  <si>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</si>
  <si>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</si>
  <si>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</si>
  <si>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</si>
  <si>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</si>
  <si>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</si>
  <si>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</si>
  <si>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</si>
  <si>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</si>
  <si>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</si>
  <si>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</si>
  <si>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</si>
  <si>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</si>
  <si>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</si>
  <si>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</si>
  <si>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</si>
  <si>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</si>
  <si>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</si>
  <si>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MOVIMENTO DE TERRA</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</si>
  <si>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</si>
  <si>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</si>
  <si>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</si>
  <si>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</si>
  <si>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</si>
  <si>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</si>
  <si>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</si>
  <si>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</si>
  <si>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</si>
  <si>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</si>
  <si>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</si>
  <si>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</si>
  <si>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</si>
  <si>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</si>
  <si>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</si>
  <si>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</si>
  <si>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</si>
  <si>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</si>
  <si>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</si>
  <si>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</si>
  <si>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</si>
  <si>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</si>
  <si>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</si>
  <si>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</si>
  <si>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</si>
  <si>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</si>
  <si>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</si>
  <si>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</si>
  <si>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</si>
  <si>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</si>
  <si>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</si>
  <si>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</si>
  <si>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</si>
  <si>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</si>
  <si>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</si>
  <si>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</si>
  <si>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</si>
  <si>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</si>
  <si>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</si>
  <si>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</si>
  <si>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</si>
  <si>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</si>
  <si>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</si>
  <si>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</si>
  <si>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</si>
  <si>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</si>
  <si>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</si>
  <si>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</si>
  <si>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</si>
  <si>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</si>
  <si>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</si>
  <si>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</si>
  <si>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</si>
  <si>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</si>
  <si>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</si>
  <si>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</si>
  <si>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</si>
  <si>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</si>
  <si>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</si>
  <si>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</si>
  <si>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</si>
  <si>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</si>
  <si>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</si>
  <si>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</si>
  <si>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</si>
  <si>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</si>
  <si>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</si>
  <si>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</si>
  <si>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</si>
  <si>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</si>
  <si>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</si>
  <si>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</si>
  <si>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</si>
  <si>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</si>
  <si>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</si>
  <si>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</si>
  <si>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</si>
  <si>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</si>
  <si>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</si>
  <si>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</si>
  <si>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</si>
  <si>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</si>
  <si>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</si>
  <si>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</si>
  <si>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</si>
  <si>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</si>
  <si>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</si>
  <si>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</si>
  <si>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</si>
  <si>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</si>
  <si>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</si>
  <si>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</si>
  <si>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</si>
  <si>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</si>
  <si>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</si>
  <si>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</si>
  <si>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</si>
  <si>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</si>
  <si>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</si>
  <si>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</si>
  <si>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</si>
  <si>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</si>
  <si>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</si>
  <si>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</si>
  <si>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</si>
  <si>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TXKM</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</si>
  <si>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</si>
  <si>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</si>
  <si>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</si>
  <si>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</si>
  <si>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</si>
  <si>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</si>
  <si>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</si>
  <si>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</si>
  <si>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</si>
  <si>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</si>
  <si>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</si>
  <si>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</si>
  <si>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</si>
  <si>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</si>
  <si>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</si>
  <si>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</si>
  <si>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</si>
  <si>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</si>
  <si>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</si>
  <si>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</si>
  <si>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</si>
  <si>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</si>
  <si>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</si>
  <si>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</si>
  <si>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</si>
  <si>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</si>
  <si>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</si>
  <si>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</si>
  <si>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</si>
  <si>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</si>
  <si>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</si>
  <si>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</si>
  <si>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</si>
  <si>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</si>
  <si>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</si>
  <si>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</si>
  <si>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</si>
  <si>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</si>
  <si>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</si>
  <si>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</si>
  <si>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</si>
  <si>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</si>
  <si>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</si>
  <si>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</si>
  <si>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</si>
  <si>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</si>
  <si>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</si>
  <si>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</si>
  <si>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</si>
  <si>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</si>
  <si>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</si>
  <si>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</si>
  <si>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</si>
  <si>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</si>
  <si>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</si>
  <si>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</si>
  <si>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</si>
  <si>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</si>
  <si>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</si>
  <si>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</si>
  <si>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</si>
  <si>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</si>
  <si>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</si>
  <si>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</si>
  <si>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</si>
  <si>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</si>
  <si>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</si>
  <si>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</si>
  <si>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</si>
  <si>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</si>
  <si>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</si>
  <si>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</si>
  <si>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</si>
  <si>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</si>
  <si>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</si>
  <si>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</si>
  <si>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</si>
  <si>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</si>
  <si>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</si>
  <si>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</si>
  <si>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</si>
  <si>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</si>
  <si>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</si>
  <si>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</si>
  <si>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</si>
  <si>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</si>
  <si>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</si>
  <si>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</si>
  <si>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</si>
  <si>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</si>
  <si>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</si>
  <si>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</si>
  <si>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</si>
  <si>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</si>
  <si>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</si>
  <si>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</si>
  <si>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</si>
  <si>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</si>
  <si>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</si>
  <si>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</si>
  <si>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</si>
  <si>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</si>
  <si>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</si>
  <si>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</si>
  <si>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</si>
  <si>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</si>
  <si>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</si>
  <si>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</si>
  <si>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</si>
  <si>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</si>
  <si>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</si>
  <si>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</si>
  <si>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</si>
  <si>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</si>
  <si>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</si>
  <si>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</si>
  <si>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</si>
  <si>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</si>
  <si>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</si>
  <si>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</si>
  <si>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</si>
  <si>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</si>
  <si>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</si>
  <si>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</si>
  <si>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</si>
  <si>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</si>
  <si>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</si>
  <si>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</si>
  <si>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</si>
  <si>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</si>
  <si>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</si>
  <si>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</si>
  <si>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</si>
  <si>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</si>
  <si>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</si>
  <si>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</si>
  <si>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</si>
  <si>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</si>
  <si>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</si>
  <si>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</si>
  <si>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</si>
  <si>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</si>
  <si>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</si>
  <si>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</si>
  <si>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</si>
  <si>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</si>
  <si>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</si>
  <si>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</si>
  <si>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</si>
  <si>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</si>
  <si>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</si>
  <si>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</si>
  <si>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</si>
  <si>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</si>
  <si>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</si>
  <si>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</si>
  <si>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</si>
  <si>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</si>
  <si>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</si>
  <si>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</si>
  <si>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</si>
  <si>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</si>
  <si>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</si>
  <si>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</si>
  <si>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</si>
  <si>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</si>
  <si>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</si>
  <si>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</si>
  <si>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</si>
  <si>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</si>
  <si>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</si>
  <si>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</si>
  <si>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</si>
  <si>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</si>
  <si>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</si>
  <si>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</si>
  <si>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</si>
  <si>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</si>
  <si>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</si>
  <si>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</si>
  <si>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</si>
  <si>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</si>
  <si>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EM MADEIRA</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</si>
  <si>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</si>
  <si>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</si>
  <si>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</si>
  <si>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</si>
  <si>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</si>
  <si>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</si>
  <si>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</si>
  <si>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</si>
  <si>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</si>
  <si>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</si>
  <si>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</si>
  <si>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</si>
  <si>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</si>
  <si>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</si>
  <si>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</si>
  <si>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</si>
  <si>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</si>
  <si>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</si>
  <si>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</si>
  <si>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</si>
  <si>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</si>
  <si>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</si>
  <si>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</si>
  <si>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</si>
  <si>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</si>
  <si>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</si>
  <si>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</si>
  <si>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</si>
  <si>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</si>
  <si>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</si>
  <si>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</si>
  <si>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</si>
  <si>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</si>
  <si>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</si>
  <si>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</si>
  <si>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</si>
  <si>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</si>
  <si>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</si>
  <si>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</si>
  <si>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</si>
  <si>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</si>
  <si>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</si>
  <si>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</si>
  <si>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</si>
  <si>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</si>
  <si>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</si>
  <si>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</si>
  <si>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</si>
  <si>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</si>
  <si>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</si>
  <si>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</si>
  <si>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</si>
  <si>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</si>
  <si>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</si>
  <si>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</si>
  <si>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</si>
  <si>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</si>
  <si>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</si>
  <si>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</si>
  <si>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</si>
  <si>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</si>
  <si>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</si>
  <si>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</si>
  <si>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</si>
  <si>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</si>
  <si>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</si>
  <si>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</si>
  <si>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</si>
  <si>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</si>
  <si>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</si>
  <si>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</si>
  <si>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</si>
  <si>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</si>
  <si>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</si>
  <si>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</si>
  <si>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</si>
  <si>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</si>
  <si>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</si>
  <si>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</si>
  <si>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</si>
  <si>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</si>
  <si>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</si>
  <si>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REVESTIMENTO CERÂMICO PARA PISO COM PLACAS TIPO PORCELANATO DE DIMENSÕES 60X60 CM APLICADA EM AMBIENTES DE ÁREA MENOR QUE 5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</si>
  <si>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</si>
  <si>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</si>
  <si>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</si>
  <si>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</si>
  <si>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</si>
  <si>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</si>
  <si>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C25, ACABAMENTO CONVENCIONAL, NÃO ARMADO. AF_03/2023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</si>
  <si>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</si>
  <si>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</si>
  <si>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</si>
  <si>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</si>
  <si>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</si>
  <si>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</si>
  <si>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</si>
  <si>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</si>
  <si>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</si>
  <si>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</si>
  <si>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</si>
  <si>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</si>
  <si>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</si>
  <si>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</si>
  <si>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</si>
  <si>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</si>
  <si>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</si>
  <si>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</si>
  <si>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</si>
  <si>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</si>
  <si>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</si>
  <si>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</si>
  <si>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</si>
  <si>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</si>
  <si>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</si>
  <si>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</si>
  <si>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</si>
  <si>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</si>
  <si>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</si>
  <si>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</si>
  <si>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</si>
  <si>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</si>
  <si>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</si>
  <si>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</si>
  <si>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</si>
  <si>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</si>
  <si>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</si>
  <si>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</si>
  <si>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</si>
  <si>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</si>
  <si>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</si>
  <si>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</si>
  <si>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</si>
  <si>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</si>
  <si>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</si>
  <si>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</si>
  <si>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</si>
  <si>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</si>
  <si>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</si>
  <si>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</si>
  <si>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</si>
  <si>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</si>
  <si>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</si>
  <si>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</si>
  <si>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</si>
  <si>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</si>
  <si>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</si>
  <si>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</si>
  <si>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</si>
  <si>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</si>
  <si>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</si>
  <si>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</si>
  <si>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</si>
  <si>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</si>
  <si>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</si>
  <si>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</si>
  <si>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</si>
  <si>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</si>
  <si>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</si>
  <si>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</si>
  <si>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</si>
  <si>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</si>
  <si>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</si>
  <si>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</si>
  <si>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</si>
  <si>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</si>
  <si>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</si>
  <si>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</si>
  <si>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</si>
  <si>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</si>
  <si>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</si>
  <si>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</si>
  <si>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</si>
  <si>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</si>
  <si>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</si>
  <si>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</si>
  <si>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</si>
  <si>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</si>
  <si>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</si>
  <si>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</si>
  <si>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</si>
  <si>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</si>
  <si>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</si>
  <si>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</si>
  <si>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</si>
  <si>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</si>
  <si>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</si>
  <si>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</si>
  <si>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</si>
  <si>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</si>
  <si>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</si>
  <si>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</si>
  <si>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</si>
  <si>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</si>
  <si>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</si>
  <si>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</si>
  <si>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</si>
  <si>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</si>
  <si>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</si>
  <si>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</si>
  <si>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</si>
  <si>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</si>
  <si>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</si>
  <si>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</si>
  <si>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</si>
  <si>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</si>
  <si>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</si>
  <si>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</si>
  <si>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</si>
  <si>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</si>
  <si>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</si>
  <si>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</si>
  <si>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</si>
  <si>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</si>
  <si>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</si>
  <si>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</si>
  <si>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</si>
  <si>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</si>
  <si>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</si>
  <si>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</si>
  <si>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</si>
  <si>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</si>
  <si>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</si>
  <si>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</si>
  <si>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</si>
  <si>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</si>
  <si>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</si>
  <si>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</si>
  <si>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</si>
  <si>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</si>
  <si>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</si>
  <si>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</si>
  <si>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</si>
  <si>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</si>
  <si>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</si>
  <si>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</si>
  <si>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</si>
  <si>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</si>
  <si>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</si>
  <si>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</si>
  <si>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</si>
  <si>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</si>
  <si>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</si>
  <si>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</si>
  <si>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</si>
  <si>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</si>
  <si>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</si>
  <si>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</si>
  <si>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</si>
  <si>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</si>
  <si>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</si>
  <si>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</si>
  <si>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</si>
  <si>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</si>
  <si>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</si>
  <si>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</si>
  <si>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</si>
  <si>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</si>
  <si>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</si>
  <si>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</si>
  <si>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</si>
  <si>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</si>
  <si>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</si>
  <si>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</si>
  <si>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</si>
  <si>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</si>
  <si>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</si>
  <si>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</si>
  <si>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</si>
  <si>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</si>
  <si>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</si>
  <si>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</si>
  <si>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</si>
  <si>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</si>
  <si>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</si>
  <si>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</si>
  <si>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</si>
  <si>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</si>
  <si>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</si>
  <si>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</si>
  <si>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</si>
  <si>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</si>
  <si>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</si>
  <si>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</si>
  <si>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</si>
  <si>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</si>
  <si>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</si>
  <si>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</si>
  <si>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CHAPIM SOBRE MUROS LINEARES, EM GRANITO OU MÁRMORE, L = 25 CM, ASSENTADO COM ARGAMASSA 1:6 COM ADITIVO. AF_11/2020</t>
  </si>
  <si>
    <t>CHAPIM (RUFO CAPA) EM AÇO GALVANIZADO, CORTE 33. AF_11/2020</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</si>
  <si>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</si>
  <si>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</si>
  <si>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</si>
  <si>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</si>
  <si>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</si>
  <si>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</si>
  <si>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</si>
  <si>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</si>
  <si>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</si>
  <si>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</si>
  <si>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</si>
  <si>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</si>
  <si>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</si>
  <si>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</si>
  <si>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</si>
  <si>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</si>
  <si>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</si>
  <si>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</si>
  <si>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</si>
  <si>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</si>
  <si>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</si>
  <si>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</si>
  <si>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</si>
  <si>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</si>
  <si>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</si>
  <si>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</si>
  <si>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</si>
  <si>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</si>
  <si>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</si>
  <si>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</si>
  <si>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</si>
  <si>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</si>
  <si>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</si>
  <si>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</si>
  <si>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</si>
  <si>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</si>
  <si>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</si>
  <si>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</si>
  <si>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</si>
  <si>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</si>
  <si>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</si>
  <si>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</si>
  <si>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</si>
  <si>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</si>
  <si>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</si>
  <si>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</si>
  <si>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</si>
  <si>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</si>
  <si>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</si>
  <si>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</si>
  <si>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</si>
  <si>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</si>
  <si>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</si>
  <si>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</si>
  <si>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</si>
  <si>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</si>
  <si>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</si>
  <si>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</si>
  <si>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</si>
  <si>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</si>
  <si>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</si>
  <si>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</si>
  <si>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</si>
  <si>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</si>
  <si>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</si>
  <si>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</si>
  <si>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</si>
  <si>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</si>
  <si>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</si>
  <si>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</si>
  <si>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</si>
  <si>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</si>
  <si>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</si>
  <si>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</si>
  <si>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</si>
  <si>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</si>
  <si>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</si>
  <si>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</si>
  <si>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</si>
  <si>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</si>
  <si>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</si>
  <si>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</si>
  <si>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</si>
  <si>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</si>
  <si>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</si>
  <si>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</si>
  <si>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</si>
  <si>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</si>
  <si>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</si>
  <si>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</si>
  <si>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</si>
  <si>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</si>
  <si>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</si>
  <si>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</si>
  <si>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</si>
  <si>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</si>
  <si>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</si>
  <si>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</si>
  <si>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</si>
  <si>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</si>
  <si>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</si>
  <si>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</si>
  <si>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</si>
  <si>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</si>
  <si>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</si>
  <si>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</si>
  <si>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</si>
  <si>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</si>
  <si>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</si>
  <si>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</si>
  <si>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</si>
  <si>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</si>
  <si>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</si>
  <si>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</si>
  <si>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</si>
  <si>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</si>
  <si>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</si>
  <si>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</si>
  <si>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</si>
  <si>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</si>
  <si>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</si>
  <si>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</si>
  <si>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</si>
  <si>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</si>
  <si>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</si>
  <si>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</si>
  <si>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</si>
  <si>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</si>
  <si>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</si>
  <si>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</si>
  <si>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</si>
  <si>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</si>
  <si>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</si>
  <si>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</si>
  <si>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</si>
  <si>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</si>
  <si>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</si>
  <si>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</si>
  <si>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</si>
  <si>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</si>
  <si>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</si>
  <si>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</si>
  <si>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</si>
  <si>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</si>
  <si>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</si>
  <si>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</si>
  <si>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</si>
  <si>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</si>
  <si>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</si>
  <si>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</si>
  <si>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KGXKM</t>
  </si>
  <si>
    <t>UNXKM</t>
  </si>
  <si>
    <t>M2XKM</t>
  </si>
  <si>
    <t>LXKM</t>
  </si>
  <si>
    <t>MXKM</t>
  </si>
  <si>
    <t>SERVICOS PRELIMINARES</t>
  </si>
  <si>
    <t>SERVICOS TECNICOS</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</si>
  <si>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</si>
  <si>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</si>
  <si>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</si>
  <si>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</si>
  <si>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</si>
  <si>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</si>
  <si>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</si>
  <si>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</si>
  <si>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</si>
  <si>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</si>
  <si>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</si>
  <si>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</si>
  <si>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</si>
  <si>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</si>
  <si>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</si>
  <si>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</si>
  <si>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</si>
  <si>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</si>
  <si>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</si>
  <si>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</si>
  <si>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</si>
  <si>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</si>
  <si>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</si>
  <si>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</si>
  <si>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</si>
  <si>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</si>
  <si>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</si>
  <si>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</si>
  <si>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</si>
  <si>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</si>
  <si>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</si>
  <si>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</si>
  <si>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</si>
  <si>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</si>
  <si>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</si>
  <si>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</si>
  <si>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</si>
  <si>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</si>
  <si>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</si>
  <si>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</si>
  <si>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</si>
  <si>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</si>
  <si>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</si>
  <si>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</si>
  <si>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</si>
  <si>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</si>
  <si>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</si>
  <si>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</si>
  <si>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</si>
  <si>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</si>
  <si>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</si>
  <si>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</si>
  <si>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</si>
  <si>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</si>
  <si>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</si>
  <si>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</si>
  <si>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</si>
  <si>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</si>
  <si>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</si>
  <si>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</si>
  <si>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</si>
  <si>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</si>
  <si>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</si>
  <si>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</si>
  <si>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</si>
  <si>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</si>
  <si>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</si>
  <si>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</si>
  <si>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</si>
  <si>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</si>
  <si>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</si>
  <si>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</si>
  <si>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</si>
  <si>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</si>
  <si>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</si>
  <si>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</si>
  <si>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</si>
  <si>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</si>
  <si>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</si>
  <si>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</si>
  <si>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</si>
  <si>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</si>
  <si>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</si>
  <si>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</si>
  <si>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</si>
  <si>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</si>
  <si>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</si>
  <si>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</si>
  <si>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</si>
  <si>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</si>
  <si>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</si>
  <si>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</si>
  <si>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</si>
  <si>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</si>
  <si>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</si>
  <si>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</si>
  <si>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</si>
  <si>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</si>
  <si>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ENGENHEIRO CIVIL DE OBRA JUNIOR COM ENCARGOS COMPLEMENTARES</t>
  </si>
  <si>
    <t>ENGENHEIRO CIVIL DE OBRA SENIOR COM ENCARGOS COMPLEMENTARES</t>
  </si>
  <si>
    <t>MESTRE DE OBRAS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</si>
  <si>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</si>
  <si>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</si>
  <si>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</si>
  <si>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</si>
  <si>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</si>
  <si>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</si>
  <si>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</si>
  <si>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</si>
  <si>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</si>
  <si>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</si>
  <si>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</si>
  <si>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</si>
  <si>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</si>
  <si>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</si>
  <si>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</si>
  <si>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</si>
  <si>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</si>
  <si>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</si>
  <si>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</si>
  <si>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</si>
  <si>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</si>
  <si>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</si>
  <si>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</si>
  <si>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</si>
  <si>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</si>
  <si>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</si>
  <si>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</si>
  <si>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</si>
  <si>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</si>
  <si>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</si>
  <si>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</si>
  <si>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</si>
  <si>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</si>
  <si>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</si>
  <si>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</si>
  <si>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</si>
  <si>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</si>
  <si>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</si>
  <si>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</si>
  <si>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</si>
  <si>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</si>
  <si>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</si>
  <si>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</si>
  <si>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</si>
  <si>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</si>
  <si>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</si>
  <si>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</si>
  <si>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</si>
  <si>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</si>
  <si>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</si>
  <si>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</si>
  <si>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</si>
  <si>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</si>
  <si>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</si>
  <si>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</si>
  <si>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</si>
  <si>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</si>
  <si>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</si>
  <si>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</si>
  <si>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</si>
  <si>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</si>
  <si>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</si>
  <si>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</si>
  <si>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</si>
  <si>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</si>
  <si>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</si>
  <si>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</si>
  <si>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</si>
  <si>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</si>
  <si>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</si>
  <si>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</si>
  <si>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</si>
  <si>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</si>
  <si>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</si>
  <si>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</si>
  <si>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</si>
  <si>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</si>
  <si>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</si>
  <si>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</si>
  <si>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</si>
  <si>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</si>
  <si>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</si>
  <si>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</si>
  <si>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</si>
  <si>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</si>
  <si>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</si>
  <si>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</si>
  <si>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</si>
  <si>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</si>
  <si>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</si>
  <si>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</si>
  <si>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</si>
  <si>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</si>
  <si>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</si>
  <si>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</si>
  <si>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</si>
  <si>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</si>
  <si>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</si>
  <si>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</si>
  <si>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</si>
  <si>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</si>
  <si>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</si>
  <si>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</si>
  <si>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</si>
  <si>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</si>
  <si>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</si>
  <si>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</si>
  <si>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</si>
  <si>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</si>
  <si>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</si>
  <si>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</si>
  <si>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</si>
  <si>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</si>
  <si>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</si>
  <si>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</si>
  <si>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</si>
  <si>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</si>
  <si>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</si>
  <si>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</si>
  <si>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</si>
  <si>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</si>
  <si>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</si>
  <si>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</si>
  <si>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</si>
  <si>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</si>
  <si>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</si>
  <si>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</si>
  <si>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</si>
  <si>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</si>
  <si>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</si>
  <si>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</si>
  <si>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</si>
  <si>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</si>
  <si>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</si>
  <si>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</si>
  <si>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</si>
  <si>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</si>
  <si>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</si>
  <si>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</si>
  <si>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</si>
  <si>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</si>
  <si>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</si>
  <si>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</si>
  <si>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</si>
  <si>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</si>
  <si>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</si>
  <si>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</si>
  <si>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</si>
  <si>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</si>
  <si>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</si>
  <si>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</si>
  <si>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</si>
  <si>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</si>
  <si>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</si>
  <si>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</si>
  <si>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</si>
  <si>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</si>
  <si>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</si>
  <si>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</si>
  <si>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</si>
  <si>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</si>
  <si>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</si>
  <si>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</si>
  <si>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</si>
  <si>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</si>
  <si>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</si>
  <si>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</si>
  <si>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</si>
  <si>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</si>
  <si>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</si>
  <si>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</si>
  <si>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</si>
  <si>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</si>
  <si>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</si>
  <si>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</si>
  <si>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</si>
  <si>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</si>
  <si>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</si>
  <si>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</si>
  <si>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</si>
  <si>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</si>
  <si>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</si>
  <si>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</si>
  <si>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</si>
  <si>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</si>
  <si>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</si>
  <si>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</si>
  <si>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</si>
  <si>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</si>
  <si>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</si>
  <si>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</si>
  <si>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</si>
  <si>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</si>
  <si>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</si>
  <si>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</si>
  <si>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</si>
  <si>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</si>
  <si>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</si>
  <si>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</si>
  <si>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</si>
  <si>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</si>
  <si>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</si>
  <si>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</si>
  <si>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</si>
  <si>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</si>
  <si>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</si>
  <si>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</si>
  <si>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</si>
  <si>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</si>
  <si>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</si>
  <si>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</si>
  <si>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</si>
  <si>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</si>
  <si>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</si>
  <si>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</si>
  <si>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</si>
  <si>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</si>
  <si>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</si>
  <si>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</si>
  <si>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</si>
  <si>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</si>
  <si>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</si>
  <si>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</si>
  <si>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</si>
  <si>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</si>
  <si>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</si>
  <si>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</si>
  <si>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</si>
  <si>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</si>
  <si>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CUSTO UNIT R$</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</si>
  <si>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</si>
  <si>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</si>
  <si>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</si>
  <si>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</si>
  <si>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</si>
  <si>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</si>
  <si>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</si>
  <si>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</si>
  <si>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</si>
  <si>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</si>
  <si>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</si>
  <si>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60 E &lt; 90CM</t>
  </si>
  <si>
    <t>CORTE, RECORTE E REMOÇÃO DE ÁRVORES INCLUSIVE RAIZES DIÂM. &gt; 90CM</t>
  </si>
  <si>
    <t>MOVIMENTO DE TERRA MANUAL</t>
  </si>
  <si>
    <t>CORTE E ESPALHAMENTO DENTRO DA OBRA</t>
  </si>
  <si>
    <t>ATERRO, INCLUSIVE COMPACTAÇÃO</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</si>
  <si>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</si>
  <si>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</si>
  <si>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</si>
  <si>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</si>
  <si>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</si>
  <si>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TRANSPORTE DE TERRA POR CAMINHÃO BASCULANTE, A PARTIR DE 1KM</t>
  </si>
  <si>
    <t>DRENAGEM DO TERRENO</t>
  </si>
  <si>
    <t>ESCORAMENTO DE VALAS, CONTINUO</t>
  </si>
  <si>
    <t>ESCORAMENTO DE VALAS, DESCONTINUO</t>
  </si>
  <si>
    <t>LASTRO DE AGREGADO RECICLADO</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</si>
  <si>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</si>
  <si>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</si>
  <si>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</si>
  <si>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</si>
  <si>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</si>
  <si>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</si>
  <si>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</si>
  <si>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</si>
  <si>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</si>
  <si>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TAPUMES</t>
  </si>
  <si>
    <t>TAPUME CHAPA COMPENSADA 6MM</t>
  </si>
  <si>
    <t>TAPUME METÁLICO COM TELHA METÁLICA, SEM PINTURA, TRAPEZOIDAL 40 ESP=0,43MM, COLUNAS, BASES E PARAFUSOS</t>
  </si>
  <si>
    <t>TELA PARA PROTEÇÃO DE OBRAS, MALHA 2 MM</t>
  </si>
  <si>
    <t>FUNDACOES</t>
  </si>
  <si>
    <t>FUNDAÇÃO PROFUNDA</t>
  </si>
  <si>
    <t>BROCA DE CONCRETO - DIÂMETRO DE 25CM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</si>
  <si>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</si>
  <si>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</si>
  <si>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</si>
  <si>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</si>
  <si>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</si>
  <si>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</si>
  <si>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</si>
  <si>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</si>
  <si>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</si>
  <si>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</si>
  <si>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</si>
  <si>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</si>
  <si>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</si>
  <si>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</si>
  <si>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</si>
  <si>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</si>
  <si>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</si>
  <si>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</si>
  <si>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</si>
  <si>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</si>
  <si>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</si>
  <si>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</si>
  <si>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</si>
  <si>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</si>
  <si>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</si>
  <si>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</si>
  <si>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</si>
  <si>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</si>
  <si>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</si>
  <si>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</si>
  <si>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</si>
  <si>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</si>
  <si>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</si>
  <si>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</si>
  <si>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</si>
  <si>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</si>
  <si>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</si>
  <si>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</si>
  <si>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</si>
  <si>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</si>
  <si>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</si>
  <si>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</si>
  <si>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</si>
  <si>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</si>
  <si>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</si>
  <si>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</si>
  <si>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</si>
  <si>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</si>
  <si>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</si>
  <si>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</si>
  <si>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</si>
  <si>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</si>
  <si>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</si>
  <si>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</si>
  <si>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</si>
  <si>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</si>
  <si>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</si>
  <si>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</si>
  <si>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</si>
  <si>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</si>
  <si>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</si>
  <si>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</si>
  <si>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</si>
  <si>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</si>
  <si>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</si>
  <si>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</si>
  <si>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</si>
  <si>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</si>
  <si>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</si>
  <si>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</si>
  <si>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</si>
  <si>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OUTROS SERVIÇOS</t>
  </si>
  <si>
    <t>BUZINOTE PVC - 2", C=0,30 M</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</si>
  <si>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</si>
  <si>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</si>
  <si>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</si>
  <si>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</si>
  <si>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</si>
  <si>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</si>
  <si>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</si>
  <si>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</si>
  <si>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</si>
  <si>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</si>
  <si>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</si>
  <si>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</si>
  <si>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</si>
  <si>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</si>
  <si>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</si>
  <si>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</si>
  <si>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</si>
  <si>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</si>
  <si>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</si>
  <si>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</si>
  <si>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</si>
  <si>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</si>
  <si>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</si>
  <si>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</si>
  <si>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</si>
  <si>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</si>
  <si>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</si>
  <si>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</si>
  <si>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</si>
  <si>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</si>
  <si>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</si>
  <si>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</si>
  <si>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</si>
  <si>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</si>
  <si>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</si>
  <si>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</si>
  <si>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</si>
  <si>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</si>
  <si>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</si>
  <si>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</si>
  <si>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</si>
  <si>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</si>
  <si>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</si>
  <si>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</si>
  <si>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</si>
  <si>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</si>
  <si>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</si>
  <si>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</si>
  <si>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</si>
  <si>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</si>
  <si>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</si>
  <si>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</si>
  <si>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</si>
  <si>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VEDOS</t>
  </si>
  <si>
    <t>ALVENARIA DE TIJOLOS E BLOCOS</t>
  </si>
  <si>
    <t>ALVENARIA DE ELEMENTOS VAZADOS</t>
  </si>
  <si>
    <t>OUTROS ELEMENTOS DIVISÓRIOS</t>
  </si>
  <si>
    <t>DIVISÓRIA EM ARDÓSIA CINZA - POLIDA 2 LADOS - ESPESSURA 30MM</t>
  </si>
  <si>
    <t>DEMOLIÇÃO DE ALVENARIA ESTRUTURAL DE BLOCOS VAZADOS DE CONCRETO</t>
  </si>
  <si>
    <t>DEMOLIÇÃO DE ALVENARIA DE ELEMENTOS VAZADOS</t>
  </si>
  <si>
    <t>DEMOLIÇÃO DE VERGAS, CINTAS E PILARETES DE CONCRETO</t>
  </si>
  <si>
    <t>DEMOLIÇÃO DE PLACAS DIVISÓRIAS DE GRANILITE OU SIMILAR</t>
  </si>
  <si>
    <t>DEMOLIÇÃO DE DIVISÓRIAS - CHAPAS OU TÁBUAS, INCLUSIVE ENTARUGAMENTO</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</si>
  <si>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</si>
  <si>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</si>
  <si>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</si>
  <si>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</si>
  <si>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</si>
  <si>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</si>
  <si>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</si>
  <si>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</si>
  <si>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</si>
  <si>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FIB.MADEIRA, COM MONTANTES METÁLICOS</t>
  </si>
  <si>
    <t>IMPERMEABILIZANTE CONTRA UMIDADE DO SOLO</t>
  </si>
  <si>
    <t>CIMENTO IMPERMEABILIZANTE DE CRISTALIZAÇÃO - ESTRUTUTURA ENTERRADA</t>
  </si>
  <si>
    <t>REGULARIZAÇÃO COM ARGAMASSA DE CIMENTO E AREIA - TRAÇO 1:3, ESPESSURA MÉDIA 30MM</t>
  </si>
  <si>
    <t>PROTEÇÃO MECÂNICA COM ARGAMASSA DE CIMENTO E AREIA - TRAÇO 1:7, ESPESSURA MÉDIA 30MM</t>
  </si>
  <si>
    <t>IMPERMEABILIZANTE CONTRA ÁGUA SOB PRESSÃO</t>
  </si>
  <si>
    <t>CIMENTO IMPERMEABILIZANTE DE CRISTALIZAÇÃO - ESTRUTURA ELEVADA</t>
  </si>
  <si>
    <t>PINTURA PROTETORA COM TINTA BETUMINOSA (PARA ARGAMASSA IMPERMEÁVEL) - 2 DEMÃOS</t>
  </si>
  <si>
    <t>IMPERMEABILIZANTE CONTRA ÁGUA DE PERCOLAÇÃO</t>
  </si>
  <si>
    <t>MANTA ASFÁLTICA ESPESSURA DE 3MM COM VÉU DE POLIÉSTER COLADA A MAÇARICO</t>
  </si>
  <si>
    <t>MANTA ASFÁLTICA ESPESSURA DE 4MM COM VÉU DE POLIÉSTER COLADA A MAÇARICO</t>
  </si>
  <si>
    <t>MANTA ASFÁLTICA ESPESSURA DE 4MM ANTI RAIZ COM VÉU DE POLIÉSTER</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</si>
  <si>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</si>
  <si>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</si>
  <si>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</si>
  <si>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</si>
  <si>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</si>
  <si>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</si>
  <si>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</si>
  <si>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</si>
  <si>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</si>
  <si>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</si>
  <si>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</si>
  <si>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</si>
  <si>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</si>
  <si>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</si>
  <si>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</si>
  <si>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</si>
  <si>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</si>
  <si>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</si>
  <si>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</si>
  <si>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</si>
  <si>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</si>
  <si>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</si>
  <si>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</si>
  <si>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</si>
  <si>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FORNECIMENTO DE ESTRUTURA METÁLICA PARA COBERTURA</t>
  </si>
  <si>
    <t>MONTAGEM DE ESTRUTURA METÁLICA PARA COBERTURA</t>
  </si>
  <si>
    <t>TELHADOS</t>
  </si>
  <si>
    <t>TELHAS DE BARRO COZIDO - PAULISTA</t>
  </si>
  <si>
    <t>TELHAS DE BARRO COZIDO - SUPER-PAULISTA (PLAN)</t>
  </si>
  <si>
    <t>TELHAS DE BARRO COZIDO - FRANCESA</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</si>
  <si>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</si>
  <si>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</si>
  <si>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</si>
  <si>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</si>
  <si>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</si>
  <si>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</si>
  <si>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</si>
  <si>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</si>
  <si>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</si>
  <si>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</si>
  <si>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</si>
  <si>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SUBCOBERTURA COM FOLHA DE ALUMÍNIO</t>
  </si>
  <si>
    <t>DOMOS DE VENTILAÇÃO E ILUMINAÇÃO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</si>
  <si>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</si>
  <si>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</si>
  <si>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</si>
  <si>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</si>
  <si>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</si>
  <si>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</si>
  <si>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</si>
  <si>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</si>
  <si>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</si>
  <si>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</si>
  <si>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</si>
  <si>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</si>
  <si>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</si>
  <si>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</si>
  <si>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</si>
  <si>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</si>
  <si>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</si>
  <si>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</si>
  <si>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</si>
  <si>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</si>
  <si>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</si>
  <si>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</si>
  <si>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</si>
  <si>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</si>
  <si>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</si>
  <si>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</si>
  <si>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</si>
  <si>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</si>
  <si>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</si>
  <si>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</si>
  <si>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</si>
  <si>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</si>
  <si>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</si>
  <si>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</si>
  <si>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</si>
  <si>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</si>
  <si>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</si>
  <si>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</si>
  <si>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</si>
  <si>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</si>
  <si>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ESQUADRIAS DE MADEIRA</t>
  </si>
  <si>
    <t>PORTAS DE PASSAGEM</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</si>
  <si>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</si>
  <si>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</si>
  <si>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</si>
  <si>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</si>
  <si>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</si>
  <si>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</si>
  <si>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</si>
  <si>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</si>
  <si>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</si>
  <si>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</si>
  <si>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</si>
  <si>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</si>
  <si>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</si>
  <si>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</si>
  <si>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</si>
  <si>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</si>
  <si>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</si>
  <si>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</si>
  <si>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</si>
  <si>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</si>
  <si>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</si>
  <si>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</si>
  <si>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</si>
  <si>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</si>
  <si>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</si>
  <si>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</si>
  <si>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</si>
  <si>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</si>
  <si>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</si>
  <si>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</si>
  <si>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</si>
  <si>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</si>
  <si>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</si>
  <si>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</si>
  <si>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</si>
  <si>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</si>
  <si>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</si>
  <si>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</si>
  <si>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</si>
  <si>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</si>
  <si>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</si>
  <si>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</si>
  <si>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</si>
  <si>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</si>
  <si>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</si>
  <si>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</si>
  <si>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</si>
  <si>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</si>
  <si>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</si>
  <si>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</si>
  <si>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</si>
  <si>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</si>
  <si>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</si>
  <si>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</si>
  <si>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</si>
  <si>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</si>
  <si>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</si>
  <si>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</si>
  <si>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</si>
  <si>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</si>
  <si>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</si>
  <si>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</si>
  <si>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</si>
  <si>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</si>
  <si>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DOBRADIÇA EM AÇO LAMINADO, CROMADA - 3 1/2"X3"</t>
  </si>
  <si>
    <t>ESQUADRIAS METALICAS</t>
  </si>
  <si>
    <t>PORTA DE ENROLAR, EM CHAPA ONDULADA N.22</t>
  </si>
  <si>
    <t>BATENTE DE ALUMÍNIO PARA DIVISÓRIA DE GRANILITE</t>
  </si>
  <si>
    <t>CAIXILHOS</t>
  </si>
  <si>
    <t>GRADE DE PROTEÇÃO EM FERRO GALVANIZADO ELETROFUNDIDO - BARRA 25X2MM, MALHA 65X132MM</t>
  </si>
  <si>
    <t>PORTAS ESPECIAIS</t>
  </si>
  <si>
    <t>RETIRADA DE ESQUADRIAS METÁLICAS EM GERAL, PORTAS OU CAIXILHOS</t>
  </si>
  <si>
    <t>RETIRADA DE BATENTES METÁLICOS</t>
  </si>
  <si>
    <t>RETIRADA DE PUXADOR DE ENGATE, PARA CAIXILHOS DE CORRER</t>
  </si>
  <si>
    <t>RECOLOCAÇÃO DE ESQUADRIAS METÁLICAS EM GERAL, PORTAS OU CAIXILHOS</t>
  </si>
  <si>
    <t>RECOLOCAÇÃO DE BATENTES METÁLICOS</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</si>
  <si>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</si>
  <si>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</si>
  <si>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</si>
  <si>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</si>
  <si>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</si>
  <si>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</si>
  <si>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INSTALACOES ELETRICAS</t>
  </si>
  <si>
    <t>ENTRADA DE ENERGIA E TELEFONE</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</si>
  <si>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</si>
  <si>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</si>
  <si>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</si>
  <si>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</si>
  <si>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</si>
  <si>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</si>
  <si>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</si>
  <si>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</si>
  <si>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</si>
  <si>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</si>
  <si>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</si>
  <si>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</si>
  <si>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</si>
  <si>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</si>
  <si>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</si>
  <si>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</si>
  <si>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</si>
  <si>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</si>
  <si>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</si>
  <si>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</si>
  <si>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</si>
  <si>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</si>
  <si>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</si>
  <si>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</si>
  <si>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</si>
  <si>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</si>
  <si>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</si>
  <si>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</si>
  <si>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</si>
  <si>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</si>
  <si>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</si>
  <si>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</si>
  <si>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TUBO METÁLICO FLEXÍVEL REVESTIDO COM PVC-3/4"</t>
  </si>
  <si>
    <t>TUBO METÁLICO FLEXÍVEL REVESTIDO COM PVC-1"</t>
  </si>
  <si>
    <t>TUBO METÁLICO FLEXÍVEL REVESTIDO COM PVC-1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</si>
  <si>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</si>
  <si>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</si>
  <si>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</si>
  <si>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</si>
  <si>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</si>
  <si>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</si>
  <si>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</si>
  <si>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</si>
  <si>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</si>
  <si>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</si>
  <si>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</si>
  <si>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</si>
  <si>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</si>
  <si>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</si>
  <si>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</si>
  <si>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</si>
  <si>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</si>
  <si>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</si>
  <si>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</si>
  <si>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</si>
  <si>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</si>
  <si>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</si>
  <si>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</si>
  <si>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</si>
  <si>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</si>
  <si>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</si>
  <si>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</si>
  <si>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</si>
  <si>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</si>
  <si>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</si>
  <si>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</si>
  <si>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</si>
  <si>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</si>
  <si>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</si>
  <si>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</si>
  <si>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</si>
  <si>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</si>
  <si>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</si>
  <si>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</si>
  <si>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</si>
  <si>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</si>
  <si>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FLEXÍVEL PVC-750V - 2 CONDUTORES - 1,5MM2</t>
  </si>
  <si>
    <t>CABO FLEXÍVEL PVC - 750V - 2 CONDUTORES - 4,00MM2</t>
  </si>
  <si>
    <t>CABO FLEXÍVEL PVC-750V - 3 CONDUTORES - 1,5MM2</t>
  </si>
  <si>
    <t>CABO FLEXÍVEL PVC - 750V - 3 CONDUTORES - 2,50MM2</t>
  </si>
  <si>
    <t>CABO FLEXÍVEL PVC-750V - 4 CONDUTORES - 1,5MM2</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</si>
  <si>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</si>
  <si>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</si>
  <si>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</si>
  <si>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</si>
  <si>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</si>
  <si>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</si>
  <si>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</si>
  <si>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</si>
  <si>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</si>
  <si>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</si>
  <si>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</si>
  <si>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</si>
  <si>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</si>
  <si>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</si>
  <si>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</si>
  <si>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</si>
  <si>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</si>
  <si>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</si>
  <si>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</si>
  <si>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</si>
  <si>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</si>
  <si>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</si>
  <si>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</si>
  <si>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</si>
  <si>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</si>
  <si>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</si>
  <si>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</si>
  <si>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</si>
  <si>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</si>
  <si>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</si>
  <si>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</si>
  <si>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</si>
  <si>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</si>
  <si>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</si>
  <si>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</si>
  <si>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</si>
  <si>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</si>
  <si>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</si>
  <si>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</si>
  <si>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</si>
  <si>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</si>
  <si>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</si>
  <si>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</si>
  <si>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</si>
  <si>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</si>
  <si>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</si>
  <si>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</si>
  <si>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</si>
  <si>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</si>
  <si>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</si>
  <si>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</si>
  <si>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</si>
  <si>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</si>
  <si>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</si>
  <si>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</si>
  <si>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</si>
  <si>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</si>
  <si>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</si>
  <si>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</si>
  <si>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</si>
  <si>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</si>
  <si>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</si>
  <si>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</si>
  <si>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</si>
  <si>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</si>
  <si>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</si>
  <si>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</si>
  <si>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</si>
  <si>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</si>
  <si>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</si>
  <si>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</si>
  <si>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</si>
  <si>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</si>
  <si>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</si>
  <si>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</si>
  <si>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</si>
  <si>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</si>
  <si>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</si>
  <si>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</si>
  <si>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</si>
  <si>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</si>
  <si>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</si>
  <si>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</si>
  <si>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</si>
  <si>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</si>
  <si>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</si>
  <si>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</si>
  <si>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</si>
  <si>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</si>
  <si>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</si>
  <si>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</si>
  <si>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</si>
  <si>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</si>
  <si>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</si>
  <si>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</si>
  <si>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</si>
  <si>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</si>
  <si>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</si>
  <si>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</si>
  <si>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</si>
  <si>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</si>
  <si>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</si>
  <si>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</si>
  <si>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</si>
  <si>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</si>
  <si>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</si>
  <si>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</si>
  <si>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</si>
  <si>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</si>
  <si>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</si>
  <si>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</si>
  <si>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</si>
  <si>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</si>
  <si>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</si>
  <si>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</si>
  <si>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</si>
  <si>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</si>
  <si>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</si>
  <si>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</si>
  <si>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</si>
  <si>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</si>
  <si>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</si>
  <si>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</si>
  <si>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</si>
  <si>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</si>
  <si>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</si>
  <si>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</si>
  <si>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</si>
  <si>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</si>
  <si>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</si>
  <si>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</si>
  <si>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</si>
  <si>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</si>
  <si>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</si>
  <si>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</si>
  <si>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</si>
  <si>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</si>
  <si>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</si>
  <si>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</si>
  <si>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</si>
  <si>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</si>
  <si>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</si>
  <si>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</si>
  <si>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</si>
  <si>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</si>
  <si>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</si>
  <si>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</si>
  <si>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</si>
  <si>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</si>
  <si>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</si>
  <si>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</si>
  <si>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</si>
  <si>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</si>
  <si>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</si>
  <si>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</si>
  <si>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</si>
  <si>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</si>
  <si>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</si>
  <si>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</si>
  <si>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</si>
  <si>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</si>
  <si>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</si>
  <si>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</si>
  <si>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</si>
  <si>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</si>
  <si>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</si>
  <si>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</si>
  <si>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</si>
  <si>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</si>
  <si>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</si>
  <si>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</si>
  <si>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</si>
  <si>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</si>
  <si>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</si>
  <si>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</si>
  <si>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</si>
  <si>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</si>
  <si>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</si>
  <si>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</si>
  <si>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</si>
  <si>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TRIPOLAR 125A COM DISPARADOR TERMOMAGNÉTICO AJUSTÁVEL</t>
  </si>
  <si>
    <t>DISJUNTOR CAIXA MOLDADA TRIPOLAR 250A COM DISPARADOR TERMOMAGNÉTICO AJUSTÁVEL</t>
  </si>
  <si>
    <t>DISJUNTOR CAIXA MOLDADA TRIPOLAR 300A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</si>
  <si>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</si>
  <si>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</si>
  <si>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</si>
  <si>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</si>
  <si>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</si>
  <si>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</si>
  <si>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</si>
  <si>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</si>
  <si>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</si>
  <si>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</si>
  <si>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</si>
  <si>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REPUXADO COM VIDRO PARA LÂMPADA ATÉ 400W</t>
  </si>
  <si>
    <t>PROJETOR PARA USO EXTERNO COM LÂMPADA LED DE 100W - COMPLETA</t>
  </si>
  <si>
    <t>PROJETOR PARA USO EXTERNO COM LÂMPADA LED DE 150W - COMPLETA</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</si>
  <si>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</si>
  <si>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</si>
  <si>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</si>
  <si>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</si>
  <si>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</si>
  <si>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</si>
  <si>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HERMÉTICA EM ALUMÍNIO FUNDIDO PARA LÂMPADA ATÉ 250W - COM APROVAÇÃO DE ILUME/ PMSP</t>
  </si>
  <si>
    <t>LUMINÁRIA INDUSTRIAL - 2 LÂMPADAS FLUORESCENTE 32/40W</t>
  </si>
  <si>
    <t>LUMINÁRIA TIPO PLAFONIER BRANCA PARA LÂMPADA FLUORESCENTE 2X32W, COM DIFUSOR EM POLIESTIRENO TRANSPARENTE E SOQUETES (REF. COVISA)</t>
  </si>
  <si>
    <t>LUMINÁRIA COMERCIAL DE SOBREPOR, COM CORPO, ALETAS PLANAS E TAMPA PORTA LÂMPADAS EM CHAPA DE AÇO TRATADA E PINTURA NA COR BRANCA, REFLETOR COM ACABAMENTO ESPECULAR DE ALTO BRILHO - 2 LÂMPADAS FLUORESCENTES 32/40W</t>
  </si>
  <si>
    <t>EQUIPAMENTOS DE EMERGÊNCIA E SEGURANÇA</t>
  </si>
  <si>
    <t>LUMINÁRIA DE EMERGÊNCIA AUTÔNOMA COM LÂMPADA FLUORESCENTE 15W</t>
  </si>
  <si>
    <t>LUMINÁRIA DE EMERGÊNCIA AUTÔNOMA COM 2 PROJETORES 55W/12VCC</t>
  </si>
  <si>
    <t>LUMINÁRIA DE EMERGÊNCIA AUTÔNOMA COM 30 LEDS - 2W - AUTONOMIA MIN. 3H - COMPLETA</t>
  </si>
  <si>
    <t>BATERIA AUTOMOTIVA SELADA SEM COMPLEMENTAÇÃO DE NÍVEL 40AH-12V</t>
  </si>
  <si>
    <t>CENTRAL DE ALARME DE INCÊNDIO ATÉ 12 LAÇOS</t>
  </si>
  <si>
    <t>CENTRAL DE ALARME DE INCÊNDIO ATÉ 24 LAÇOS</t>
  </si>
  <si>
    <t>ACIONADOR LIGA-DESLIGA PARA BOMBA COM MARTELO QUEBRA VIDRO</t>
  </si>
  <si>
    <t>ACIONADOR MANUAL TIPO "QUEBRE O VIDRO"</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</si>
  <si>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</si>
  <si>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</si>
  <si>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</si>
  <si>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</si>
  <si>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</si>
  <si>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NO-BREAK TRIFÁSICO - 15 KVA - AUTONOMIA DE 15MIN.</t>
  </si>
  <si>
    <t>NO BREAK BIFÁSICO 10 KVA - AUTONOMIA DE 15 MINUTOS</t>
  </si>
  <si>
    <t>ESTABILIZADOR ELETRÔNICO TRIFÁSICO - 15KVA</t>
  </si>
  <si>
    <t>PÁRA-RAIOS</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</si>
  <si>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</si>
  <si>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</si>
  <si>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</si>
  <si>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</si>
  <si>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</si>
  <si>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</si>
  <si>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</si>
  <si>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</si>
  <si>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</si>
  <si>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</si>
  <si>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</si>
  <si>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</si>
  <si>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</si>
  <si>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</si>
  <si>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</si>
  <si>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</si>
  <si>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</si>
  <si>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</si>
  <si>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</si>
  <si>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</si>
  <si>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</si>
  <si>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</si>
  <si>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</si>
  <si>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</si>
  <si>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</si>
  <si>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</si>
  <si>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</si>
  <si>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</si>
  <si>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</si>
  <si>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</si>
  <si>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</si>
  <si>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</si>
  <si>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</si>
  <si>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</si>
  <si>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</si>
  <si>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</si>
  <si>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</si>
  <si>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</si>
  <si>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</si>
  <si>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</si>
  <si>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</si>
  <si>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</si>
  <si>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</si>
  <si>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</si>
  <si>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</si>
  <si>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</si>
  <si>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</si>
  <si>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</si>
  <si>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</si>
  <si>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</si>
  <si>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</si>
  <si>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</si>
  <si>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</si>
  <si>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</si>
  <si>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</si>
  <si>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</si>
  <si>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</si>
  <si>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</si>
  <si>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</si>
  <si>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</si>
  <si>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</si>
  <si>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</si>
  <si>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</si>
  <si>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</si>
  <si>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</si>
  <si>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</si>
  <si>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</si>
  <si>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</si>
  <si>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</si>
  <si>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FUSIVEL PARA TRANSFORMADOR DE POTENCIAL</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</si>
  <si>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</si>
  <si>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</si>
  <si>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</si>
  <si>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</si>
  <si>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</si>
  <si>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</si>
  <si>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</si>
  <si>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</si>
  <si>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</si>
  <si>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</si>
  <si>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</si>
  <si>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</si>
  <si>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</si>
  <si>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</si>
  <si>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</si>
  <si>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</si>
  <si>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</si>
  <si>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</si>
  <si>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</si>
  <si>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</si>
  <si>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</si>
  <si>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DE POTENCIAL A SECO 15KV - 220V - 1000VA</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</si>
  <si>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</si>
  <si>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</si>
  <si>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</si>
  <si>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</si>
  <si>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</si>
  <si>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</si>
  <si>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</si>
  <si>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</si>
  <si>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</si>
  <si>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</si>
  <si>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</si>
  <si>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</si>
  <si>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DISPOSITIVO DE PROTEÇÃO CONTRA SURTOS - DPS - 500 VCC - 45 KA - CLASSE II</t>
  </si>
  <si>
    <t>DISPOSITIVO DE PROTEÇÃO CONTRA SURTOS - DPS - 1000 VCC - 45 KA - CLASSE I</t>
  </si>
  <si>
    <t>BARRAMENTO DE COBRE TIPO DIN BIPOLAR PARA 63A</t>
  </si>
  <si>
    <t>BARRAMENTO DE COBRE TIPO DIN TRIPOLAR PARA 80A</t>
  </si>
  <si>
    <t>EMENDA PARA CABO DE MÉDIA TENSÃO 12/20KV - 1X25/ 1X35MM2 - UNIPOLAR</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</si>
  <si>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</si>
  <si>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</si>
  <si>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</si>
  <si>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</si>
  <si>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</si>
  <si>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</si>
  <si>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</si>
  <si>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</si>
  <si>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</si>
  <si>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</si>
  <si>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</si>
  <si>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</si>
  <si>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</si>
  <si>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</si>
  <si>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</si>
  <si>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</si>
  <si>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</si>
  <si>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</si>
  <si>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</si>
  <si>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</si>
  <si>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</si>
  <si>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</si>
  <si>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</si>
  <si>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CONJUNTOS DE ILUMINAÇÃO</t>
  </si>
  <si>
    <t>ILUMINAÇÃO DE QUADRA COM POSTE DE CONCRETO TUBULAR, ALT. UTIL 10M COM 3 PROJETORES COM LÂMPADA DE LED 100W,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</si>
  <si>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</si>
  <si>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</si>
  <si>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</si>
  <si>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</si>
  <si>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</si>
  <si>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</si>
  <si>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</si>
  <si>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</si>
  <si>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</si>
  <si>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</si>
  <si>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</si>
  <si>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</si>
  <si>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</si>
  <si>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</si>
  <si>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</si>
  <si>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</si>
  <si>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</si>
  <si>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</si>
  <si>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</si>
  <si>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</si>
  <si>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</si>
  <si>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</si>
  <si>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</si>
  <si>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</si>
  <si>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</si>
  <si>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</si>
  <si>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</si>
  <si>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</si>
  <si>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</si>
  <si>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</si>
  <si>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</si>
  <si>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</si>
  <si>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</si>
  <si>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</si>
  <si>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</si>
  <si>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</si>
  <si>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</si>
  <si>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</si>
  <si>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</si>
  <si>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</si>
  <si>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</si>
  <si>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</si>
  <si>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</si>
  <si>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</si>
  <si>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</si>
  <si>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</si>
  <si>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</si>
  <si>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</si>
  <si>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</si>
  <si>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</si>
  <si>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</si>
  <si>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</si>
  <si>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</si>
  <si>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</si>
  <si>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</si>
  <si>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</si>
  <si>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</si>
  <si>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</si>
  <si>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</si>
  <si>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</si>
  <si>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</si>
  <si>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</si>
  <si>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</si>
  <si>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</si>
  <si>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</si>
  <si>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</si>
  <si>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</si>
  <si>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</si>
  <si>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</si>
  <si>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</si>
  <si>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</si>
  <si>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</si>
  <si>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</si>
  <si>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</si>
  <si>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</si>
  <si>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</si>
  <si>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</si>
  <si>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</si>
  <si>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</si>
  <si>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</si>
  <si>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</si>
  <si>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</si>
  <si>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</si>
  <si>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</si>
  <si>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</si>
  <si>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</si>
  <si>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</si>
  <si>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</si>
  <si>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</si>
  <si>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</si>
  <si>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</si>
  <si>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</si>
  <si>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</si>
  <si>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</si>
  <si>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</si>
  <si>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</si>
  <si>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</si>
  <si>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</si>
  <si>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</si>
  <si>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</si>
  <si>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</si>
  <si>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</si>
  <si>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</si>
  <si>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</si>
  <si>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</si>
  <si>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</si>
  <si>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</si>
  <si>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</si>
  <si>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</si>
  <si>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</si>
  <si>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</si>
  <si>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</si>
  <si>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</si>
  <si>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</si>
  <si>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</si>
  <si>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</si>
  <si>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</si>
  <si>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</si>
  <si>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</si>
  <si>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</si>
  <si>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</si>
  <si>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</si>
  <si>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</si>
  <si>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</si>
  <si>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</si>
  <si>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</si>
  <si>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</si>
  <si>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</si>
  <si>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</si>
  <si>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</si>
  <si>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</si>
  <si>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</si>
  <si>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</si>
  <si>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</si>
  <si>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</si>
  <si>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</si>
  <si>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</si>
  <si>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</si>
  <si>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</si>
  <si>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</si>
  <si>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</si>
  <si>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</si>
  <si>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</si>
  <si>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</si>
  <si>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</si>
  <si>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</si>
  <si>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</si>
  <si>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</si>
  <si>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</si>
  <si>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</si>
  <si>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</si>
  <si>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</si>
  <si>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</si>
  <si>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</si>
  <si>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</si>
  <si>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</si>
  <si>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</si>
  <si>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</si>
  <si>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</si>
  <si>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</si>
  <si>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</si>
  <si>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</si>
  <si>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</si>
  <si>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</si>
  <si>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</si>
  <si>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</si>
  <si>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</si>
  <si>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</si>
  <si>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</si>
  <si>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</si>
  <si>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</si>
  <si>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</si>
  <si>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</si>
  <si>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</si>
  <si>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</si>
  <si>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</si>
  <si>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</si>
  <si>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</si>
  <si>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</si>
  <si>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</si>
  <si>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</si>
  <si>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</si>
  <si>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</si>
  <si>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</si>
  <si>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</si>
  <si>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</si>
  <si>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</si>
  <si>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</si>
  <si>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</si>
  <si>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</si>
  <si>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</si>
  <si>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</si>
  <si>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</si>
  <si>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</si>
  <si>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</si>
  <si>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</si>
  <si>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</si>
  <si>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</si>
  <si>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</si>
  <si>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</si>
  <si>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</si>
  <si>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</si>
  <si>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</si>
  <si>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</si>
  <si>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</si>
  <si>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</si>
  <si>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</si>
  <si>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</si>
  <si>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</si>
  <si>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</si>
  <si>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</si>
  <si>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</si>
  <si>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</si>
  <si>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</si>
  <si>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</si>
  <si>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</si>
  <si>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</si>
  <si>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</si>
  <si>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</si>
  <si>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</si>
  <si>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</si>
  <si>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</si>
  <si>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</si>
  <si>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</si>
  <si>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</si>
  <si>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</si>
  <si>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</si>
  <si>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</si>
  <si>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</si>
  <si>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</si>
  <si>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</si>
  <si>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</si>
  <si>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</si>
  <si>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</si>
  <si>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</si>
  <si>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</si>
  <si>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</si>
  <si>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</si>
  <si>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</si>
  <si>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</si>
  <si>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</si>
  <si>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</si>
  <si>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</si>
  <si>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</si>
  <si>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</si>
  <si>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</si>
  <si>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</si>
  <si>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</si>
  <si>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</si>
  <si>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</si>
  <si>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</si>
  <si>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</si>
  <si>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</si>
  <si>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</si>
  <si>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</si>
  <si>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</si>
  <si>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- 2 TECLAS</t>
  </si>
  <si>
    <t>INTERRUPTOR SIMPLES - 3 TECLAS</t>
  </si>
  <si>
    <t>INTERRUPTOR SIMPLES BIPOLAR - 1 TECLA</t>
  </si>
  <si>
    <t>INTERRUPTOR PARALELO - 1 TECLA</t>
  </si>
  <si>
    <t>ESPELHO PLÁSTICO - 3"X3"</t>
  </si>
  <si>
    <t>ESPELHO PLÁSTICO - 4"X2"</t>
  </si>
  <si>
    <t>ESPELHO PLÁSTICO - 4"X4"</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</si>
  <si>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</si>
  <si>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</si>
  <si>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</si>
  <si>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</si>
  <si>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</si>
  <si>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</si>
  <si>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</si>
  <si>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</si>
  <si>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REATOR DUPLO PARA LÂMPADA FLUORESCENTE PARTIDA RÁPIDA, ALTO F.POTÊNCIA - 110-220V/2X20W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</si>
  <si>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</si>
  <si>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</si>
  <si>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</si>
  <si>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</si>
  <si>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</si>
  <si>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</si>
  <si>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- 110W TIPO HO</t>
  </si>
  <si>
    <t>LÂMPADA VAPOR DE SÓDIO ALTA PRESSÃO - 70W</t>
  </si>
  <si>
    <t>LÂMPADA VAPOR DE SÓDIO ALTA PRESSÃO - 150W</t>
  </si>
  <si>
    <t>LÂMPADA VAPOR DE SÓDIO ALTA PRESSÃO - 250W</t>
  </si>
  <si>
    <t>LÂMPADA VAPOR DE SÓDIO ALTA PRESSÃO - 400W</t>
  </si>
  <si>
    <t>LÂMPADA DE LED (BULBO) SOQUETE E-27/ E-40 - 40W</t>
  </si>
  <si>
    <t>LÂMPADA DE LED (BULBO) SOQUETE E-27/ E-40 - 70W</t>
  </si>
  <si>
    <t>LÂMPADA DE LED TUBULAR T8 - 9/10W</t>
  </si>
  <si>
    <t>LÂMPADA DE LED TUBULAR T8 - 18/20W</t>
  </si>
  <si>
    <t>LÂMPADA DE LED BULBO 10W - SOQUETE E-27</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</si>
  <si>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</si>
  <si>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</si>
  <si>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</si>
  <si>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</si>
  <si>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</si>
  <si>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</si>
  <si>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</si>
  <si>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</si>
  <si>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SERVIÇOS PARCIAIS - PÁRA-RAIOS E OUTROS</t>
  </si>
  <si>
    <t>COLOCAÇÃO DE ARAME GUIA #14 DE AÇO GALVANIZADO EM ELETRODUTO</t>
  </si>
  <si>
    <t>FOTOCELULA SOLAR-RELÊ FOTOELÉTRICO CAPACIDADE - 1000W</t>
  </si>
  <si>
    <t>BASE E ESTAIS PARA HASTE DE PÁRA-RAIOS</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</si>
  <si>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</si>
  <si>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</si>
  <si>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</si>
  <si>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</si>
  <si>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</si>
  <si>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</si>
  <si>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</si>
  <si>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</si>
  <si>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</si>
  <si>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</si>
  <si>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</si>
  <si>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</si>
  <si>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</si>
  <si>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</si>
  <si>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</si>
  <si>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</si>
  <si>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</si>
  <si>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</si>
  <si>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</si>
  <si>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</si>
  <si>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</si>
  <si>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</si>
  <si>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</si>
  <si>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</si>
  <si>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</si>
  <si>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</si>
  <si>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</si>
  <si>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</si>
  <si>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</si>
  <si>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</si>
  <si>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</si>
  <si>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</si>
  <si>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</si>
  <si>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</si>
  <si>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</si>
  <si>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</si>
  <si>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</si>
  <si>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</si>
  <si>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</si>
  <si>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</si>
  <si>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</si>
  <si>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</si>
  <si>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</si>
  <si>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FLUORESCENTE DUPLO AFP - 2X16W - 127/220V</t>
  </si>
  <si>
    <t>REATOR ELETRÔNICO FLUORESCENTE DUPLO AFP - 2X32W - 127/220V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</si>
  <si>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</si>
  <si>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</si>
  <si>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</si>
  <si>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</si>
  <si>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</si>
  <si>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</si>
  <si>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</si>
  <si>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</si>
  <si>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</si>
  <si>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</si>
  <si>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</si>
  <si>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</si>
  <si>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</si>
  <si>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</si>
  <si>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</si>
  <si>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</si>
  <si>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</si>
  <si>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</si>
  <si>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</si>
  <si>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</si>
  <si>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</si>
  <si>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</si>
  <si>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INST.HIDRO-SANITARIAS</t>
  </si>
  <si>
    <t>ALIMENTAÇÃO PREDIAL DE ÁGUA E GÁS</t>
  </si>
  <si>
    <t>PROTEÇÃO ANTICORROSIVA PARA TUBULAÇÃO ENTERRADA</t>
  </si>
  <si>
    <t>ENVELOPAMENTO DE TUBULAÇÃO ENTERRADA, COM CONCRETO</t>
  </si>
  <si>
    <t>RESERVAÇÃO DE ÁGUA</t>
  </si>
  <si>
    <t>CAIXA D'ÁGUA DE FIBRA DE VIDRO - 1500 LITROS</t>
  </si>
  <si>
    <t>ANÉIS PRÉ-MOLDADOS EM CONCRETO ARMADO P/ RESERVATÓRIO DE ÁGUA D=2,50M</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</si>
  <si>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</si>
  <si>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</si>
  <si>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</si>
  <si>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</si>
  <si>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</si>
  <si>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</si>
  <si>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</si>
  <si>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</si>
  <si>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</si>
  <si>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</si>
  <si>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- 1"</t>
  </si>
  <si>
    <t>REGISTRO DE GAVETA, METAL AMARELO - 1 1/2"</t>
  </si>
  <si>
    <t>REGISTRO DE GAVETA, METAL AMARELO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</si>
  <si>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</si>
  <si>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</si>
  <si>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</si>
  <si>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</si>
  <si>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</si>
  <si>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</si>
  <si>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</si>
  <si>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</si>
  <si>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</si>
  <si>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</si>
  <si>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</si>
  <si>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</si>
  <si>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</si>
  <si>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</si>
  <si>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</si>
  <si>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</si>
  <si>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</si>
  <si>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</si>
  <si>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</si>
  <si>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</si>
  <si>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</si>
  <si>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</si>
  <si>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</si>
  <si>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</si>
  <si>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</si>
  <si>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</si>
  <si>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</si>
  <si>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</si>
  <si>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</si>
  <si>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</si>
  <si>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</si>
  <si>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</si>
  <si>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</si>
  <si>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</si>
  <si>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</si>
  <si>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</si>
  <si>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</si>
  <si>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</si>
  <si>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</si>
  <si>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</si>
  <si>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</si>
  <si>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</si>
  <si>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</si>
  <si>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</si>
  <si>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</si>
  <si>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</si>
  <si>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</si>
  <si>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</si>
  <si>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</si>
  <si>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</si>
  <si>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</si>
  <si>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</si>
  <si>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</si>
  <si>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</si>
  <si>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</si>
  <si>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</si>
  <si>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</si>
  <si>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</si>
  <si>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</si>
  <si>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</si>
  <si>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</si>
  <si>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</si>
  <si>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</si>
  <si>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</si>
  <si>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</si>
  <si>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</si>
  <si>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</si>
  <si>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</si>
  <si>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</si>
  <si>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</si>
  <si>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</si>
  <si>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</si>
  <si>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</si>
  <si>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</si>
  <si>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</si>
  <si>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</si>
  <si>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</si>
  <si>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</si>
  <si>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</si>
  <si>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</si>
  <si>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</si>
  <si>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</si>
  <si>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</si>
  <si>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</si>
  <si>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</si>
  <si>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</si>
  <si>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</si>
  <si>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</si>
  <si>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</si>
  <si>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</si>
  <si>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</si>
  <si>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</si>
  <si>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</si>
  <si>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</si>
  <si>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</si>
  <si>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</si>
  <si>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</si>
  <si>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</si>
  <si>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</si>
  <si>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</si>
  <si>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</si>
  <si>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</si>
  <si>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</si>
  <si>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</si>
  <si>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</si>
  <si>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</si>
  <si>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</si>
  <si>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</si>
  <si>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</si>
  <si>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</si>
  <si>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</si>
  <si>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</si>
  <si>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</si>
  <si>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</si>
  <si>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</si>
  <si>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</si>
  <si>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</si>
  <si>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REDE DE ÁGUAS PLUVIAIS - CAPTAÇÃO</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</si>
  <si>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</si>
  <si>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</si>
  <si>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</si>
  <si>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</si>
  <si>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130CM</t>
  </si>
  <si>
    <t>RUFO EM CHAPA DE AÇO GALVANIZADO N.24 - DESENVOLVIMENTO 140 CM</t>
  </si>
  <si>
    <t>CANALETA MEIA CANA EM CONCRETO D=30CM</t>
  </si>
  <si>
    <t>CANTONEIRA DE FERRO 1"X1"X1/8" PARA APOIO E CHUMBAMENTO DAS GRELHAS DE FERRO</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</si>
  <si>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</si>
  <si>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</si>
  <si>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</si>
  <si>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</si>
  <si>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</si>
  <si>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</si>
  <si>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</si>
  <si>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</si>
  <si>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</si>
  <si>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</si>
  <si>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</si>
  <si>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</si>
  <si>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</si>
  <si>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</si>
  <si>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</si>
  <si>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</si>
  <si>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</si>
  <si>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</si>
  <si>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</si>
  <si>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</si>
  <si>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</si>
  <si>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</si>
  <si>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</si>
  <si>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</si>
  <si>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</si>
  <si>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</si>
  <si>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MICTÓRIO INDIVIDUAL DE LOUÇA BRANCA, TIPO BACIA - DE CENTRO</t>
  </si>
  <si>
    <t>MICTÓRIO INDIVIDUAL DE LOUÇA, PARA DEFICIENTE</t>
  </si>
  <si>
    <t>CONJUNTO ANTIVANDALISMO PARA MICTÓRIO FORMADO  POR VÁLVULA DE FECHAMENTO AUTOMÁTICO E RABICHO DE METAL</t>
  </si>
  <si>
    <t>TANQUE DE LOUÇA BRANCA, SEM COLUNA, CAPACIDADE MÍNIMA 30L, EXCLUSIVE TORNEIRA</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</si>
  <si>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</si>
  <si>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</si>
  <si>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</si>
  <si>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</si>
  <si>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</si>
  <si>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</si>
  <si>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</si>
  <si>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</si>
  <si>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</si>
  <si>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</si>
  <si>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</si>
  <si>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</si>
  <si>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</si>
  <si>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</si>
  <si>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</si>
  <si>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</si>
  <si>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</si>
  <si>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</si>
  <si>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</si>
  <si>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</si>
  <si>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</si>
  <si>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</si>
  <si>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</si>
  <si>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</si>
  <si>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</si>
  <si>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</si>
  <si>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</si>
  <si>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</si>
  <si>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</si>
  <si>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</si>
  <si>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</si>
  <si>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CHUVEIRO FIXO DE METAL CROMADO - CRIVO COM DIÂMETRO DE NO MÍNIMO 6CM</t>
  </si>
  <si>
    <t>CHUVEIRO ELÉTRICO AUTOMÁTICO, CORPO EM PVC CROMADO - 220V-2800/4400W</t>
  </si>
  <si>
    <t>CHUVEIRO DUCHA MODELO JET-SET METÁLICA OU SIMILAR</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</si>
  <si>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</si>
  <si>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</si>
  <si>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</si>
  <si>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</si>
  <si>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FRONTÃO OU TESTEIRA DE MÁRMORE BRANCO ESPIRITO SANTO - H. ATÉ 10CM</t>
  </si>
  <si>
    <t>FRONTÃO OU TESTEIRA DE GRANITO CINZA MAUA - H ATÉ 10CM</t>
  </si>
  <si>
    <t>TAMPO PARA BANCADA ÚMIDA - GRANITO CINZA ANDORINHA - ESPESSURA 2CM</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</si>
  <si>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</si>
  <si>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</si>
  <si>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</si>
  <si>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</si>
  <si>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</si>
  <si>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</si>
  <si>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</si>
  <si>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</si>
  <si>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</si>
  <si>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</si>
  <si>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</si>
  <si>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</si>
  <si>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</si>
  <si>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</si>
  <si>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</si>
  <si>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</si>
  <si>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</si>
  <si>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</si>
  <si>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</si>
  <si>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</si>
  <si>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</si>
  <si>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</si>
  <si>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</si>
  <si>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</si>
  <si>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</si>
  <si>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</si>
  <si>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</si>
  <si>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</si>
  <si>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</si>
  <si>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</si>
  <si>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</si>
  <si>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</si>
  <si>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</si>
  <si>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</si>
  <si>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</si>
  <si>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</si>
  <si>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</si>
  <si>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</si>
  <si>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</si>
  <si>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</si>
  <si>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</si>
  <si>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</si>
  <si>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</si>
  <si>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</si>
  <si>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</si>
  <si>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</si>
  <si>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</si>
  <si>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</si>
  <si>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</si>
  <si>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</si>
  <si>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</si>
  <si>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</si>
  <si>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</si>
  <si>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REVESTIMENTOS</t>
  </si>
  <si>
    <t>REVESTIMENTO DE FORROS</t>
  </si>
  <si>
    <t>EMBOÇO - ARGAMASSA MISTA DE CIMENTO, CAL E AREIA 1:4/12</t>
  </si>
  <si>
    <t>EMBOÇO DESEMPENADO PARA PINTURA - ARGAMASSA MISTA CIMENTO, CAL E AREIA 1:3/12</t>
  </si>
  <si>
    <t>REBOCO INTERNO - ARGAMASSA PRÉ-FABRICADA</t>
  </si>
  <si>
    <t>REVESTIMENTO DE PAREDES INTERNAS</t>
  </si>
  <si>
    <t>REVESTIMENTO DE PAREDES EXTERNAS</t>
  </si>
  <si>
    <t>ARREMATES DE REVESTIMENTO</t>
  </si>
  <si>
    <t>CANTONEIRA DE PROTEÇÃO - PERFIL "L" DE FERRO, 1 1/4" X 1 1/4" X 1/8"</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</si>
  <si>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</si>
  <si>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</si>
  <si>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</si>
  <si>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</si>
  <si>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</si>
  <si>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</si>
  <si>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</si>
  <si>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</si>
  <si>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</si>
  <si>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</si>
  <si>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</si>
  <si>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</si>
  <si>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 FALSOS</t>
  </si>
  <si>
    <t>FORRO FIBRA MINERAL MODELADO ÚMIDA - ACABAMENTO SUPERFÍCIE PINTURA VINÍLICA A BASE DE LÁTEX BRANCA - ESPESSURA 13MM, NRC=0,50, CAC=MÍNIMO 35</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</si>
  <si>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</si>
  <si>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</si>
  <si>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</si>
  <si>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</si>
  <si>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</si>
  <si>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</si>
  <si>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</si>
  <si>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</si>
  <si>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</si>
  <si>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</si>
  <si>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LASTROS E ENCHIMENTOS</t>
  </si>
  <si>
    <t>ENCHIMENTO COM TIJOLOS CERÂMICOS FURADOS</t>
  </si>
  <si>
    <t>ENCHIMENTO COM ARGILA EXPANDIDA</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</si>
  <si>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</si>
  <si>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</si>
  <si>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</si>
  <si>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</si>
  <si>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</si>
  <si>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</si>
  <si>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</si>
  <si>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</si>
  <si>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</si>
  <si>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CIMENTADO COM AGREGADO RECICLADO, COM CORANTE DESEMPENADO  ALISADO</t>
  </si>
  <si>
    <t>CIMENTADO COMUM COM AGREGADO RECICLADO, DESEMPENADO - ESPESSURA 20MM</t>
  </si>
  <si>
    <t>PISO ESTRUTURAL EM CONCRETO ARMADO - 7CM</t>
  </si>
  <si>
    <t>MOSAICO PORTUGUÊS UMA OU DUAS CORES SOBRE BASE DE AREIA RECICLADA</t>
  </si>
  <si>
    <t>PISO CERÂMICO NÃO ESMALTADO ANTIDERRAPANTE  - ASSENTADO COM ARGAMASSA COMUM (PARA COZINHAS E REFEITÓRIOS)</t>
  </si>
  <si>
    <t>PISO CERÂMICO ESMALTADO  (PEI-5) - ASSENTADO COM ARGAMASSA COMUM</t>
  </si>
  <si>
    <t>PISO EM GRANITO CINZA MAUA, PLACAS - ESPESSURA 2CM</t>
  </si>
  <si>
    <t>GRANITO POLIDO, FORRAS DE 20MM - VERDE UBATUBA</t>
  </si>
  <si>
    <t>MÁRMORE POLIDO, FORRAS DE 20MM - BRANCO ESPIRITO SANTO</t>
  </si>
  <si>
    <t>PISO PORTÁTIL DE POLIPROPILENO EM QUADRAS DE TÊNIS - FORNECIMENTO E INSTALAÇÃO</t>
  </si>
  <si>
    <t xml:space="preserve"> PISO PORTÁTIL DE POLIPROPILENO EM QUADRAS POLIESPORTIVAS,
ÁREA EXTERNA - FORNECIMENTO E INSTALAÇÃO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</si>
  <si>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</si>
  <si>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</si>
  <si>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</si>
  <si>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</si>
  <si>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ARREMATE DE PISOS E ESCADAS</t>
  </si>
  <si>
    <t>RODAPÉ CERÂMICO ESMALTADO PEIV 7CM À 10CM</t>
  </si>
  <si>
    <t>RODAPÉ DE FIBRO-VINIL - 7,5CM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</si>
  <si>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</si>
  <si>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</si>
  <si>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</si>
  <si>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</si>
  <si>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</si>
  <si>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</si>
  <si>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</si>
  <si>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</si>
  <si>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</si>
  <si>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</si>
  <si>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</si>
  <si>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</si>
  <si>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</si>
  <si>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</si>
  <si>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</si>
  <si>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</si>
  <si>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</si>
  <si>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</si>
  <si>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</si>
  <si>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</si>
  <si>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</si>
  <si>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</si>
  <si>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</si>
  <si>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</si>
  <si>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</si>
  <si>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</si>
  <si>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</si>
  <si>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</si>
  <si>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</si>
  <si>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</si>
  <si>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</si>
  <si>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</si>
  <si>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</si>
  <si>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</si>
  <si>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</si>
  <si>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</si>
  <si>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</si>
  <si>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</si>
  <si>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</si>
  <si>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</si>
  <si>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</si>
  <si>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</si>
  <si>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</si>
  <si>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</si>
  <si>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</si>
  <si>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</si>
  <si>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</si>
  <si>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</si>
  <si>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</si>
  <si>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E=3MM COM MOLDURA DE ALUMÍNIO</t>
  </si>
  <si>
    <t>DEMOLIÇÃO DE VIDROS ENCAIXILHADOS EM GERAL, INCLUSIVE LIMPEZA DO CAIXILHO</t>
  </si>
  <si>
    <t>RECOLOCAÇÃO DE VIDROS ENCAIXILHADOS EM GERAL</t>
  </si>
  <si>
    <t>PINTURA EM ALVENARIA E CONCRETO</t>
  </si>
  <si>
    <t>AGUADA DE CAL - CONCRETO OU REBOCO SEM MASSA CORRIDA, INTERIOR</t>
  </si>
  <si>
    <t>AGUADA DE CAL - CONCRETO OU REBOCO SEM MASSA CORRIDA, EXTERIOR</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</si>
  <si>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</si>
  <si>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</si>
  <si>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</si>
  <si>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</si>
  <si>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</si>
  <si>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</si>
  <si>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</si>
  <si>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</si>
  <si>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TINTA EPÓXI - REBOCO COM MASSA BASE EPÓXI</t>
  </si>
  <si>
    <t>HIDRO-REPELENTE A BASE DE SILICONE - CONCRETO OU ALVENARIA APARENTE (2 DEMÃOS)</t>
  </si>
  <si>
    <t>VERNIZ ACRÍLICO - CONCRETO APARENTE/ ALVENARIA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</si>
  <si>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</si>
  <si>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</si>
  <si>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</si>
  <si>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</si>
  <si>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</si>
  <si>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</si>
  <si>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</si>
  <si>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</si>
  <si>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</si>
  <si>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</si>
  <si>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</si>
  <si>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</si>
  <si>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</si>
  <si>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</si>
  <si>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</si>
  <si>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</si>
  <si>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</si>
  <si>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</si>
  <si>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</si>
  <si>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</si>
  <si>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</si>
  <si>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</si>
  <si>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</si>
  <si>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</si>
  <si>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</si>
  <si>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</si>
  <si>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</si>
  <si>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</si>
  <si>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SERV.COMPLEMENTARES</t>
  </si>
  <si>
    <t>MURO DE ARRIMO H=1,40M, COM DRENAGEM</t>
  </si>
  <si>
    <t>MURO DE ARRIMO H=2,50M, COM DRENAGEM</t>
  </si>
  <si>
    <t>MURO DE ARRIMO H=3,50M, COM DRENAGEM</t>
  </si>
  <si>
    <t>MURO DE ARRIMO H=4,50M, COM DRENAGEM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</si>
  <si>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</si>
  <si>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</si>
  <si>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</si>
  <si>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</si>
  <si>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</si>
  <si>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</si>
  <si>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</si>
  <si>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</si>
  <si>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</si>
  <si>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</si>
  <si>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CONCRETO SIMPLES COM AGREGADO RECICLADO, DESEMPENADO E RIPADO -200KG CIM/M3</t>
  </si>
  <si>
    <t>CONCRETO COM AGREGADO RECICLADO DESEMPENADO E RIPADO, TIPO PMSP -DL1009/47,335KGCIM/M3-7CM</t>
  </si>
  <si>
    <t>PEDRISCO - FORNECIMENTO E ESPALHAMENTO COM COMPACTAÇÃO MECÂNICA</t>
  </si>
  <si>
    <t>PEDRISCO COM COMPACTAÇÃO MANUAL - ESPESSURA 5CM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</si>
  <si>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</si>
  <si>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</si>
  <si>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</si>
  <si>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</si>
  <si>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</si>
  <si>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</si>
  <si>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</si>
  <si>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REBAIXAMENTO DE GUIA</t>
  </si>
  <si>
    <t>REBAIXAMENTO DE GUIA COM CONCRETO RECICLADO</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</si>
  <si>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</si>
  <si>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</si>
  <si>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DEMARCAÇÃO DE VAGA DE ESTACIONAMENTO PARA PORTADORES DE DEFICIÊNCIA FÍSICA</t>
  </si>
  <si>
    <t>TABELA PARA BASQUETE, ENGLOBANDO DESDE FUNDAÇÃO ATÉ A CESTA DE NYLON</t>
  </si>
  <si>
    <t>TELA DE NYLON PARA COBERTURA DE QUADRA</t>
  </si>
  <si>
    <t>BANCADA DE CONCRETO POLIDO COM BORDAS ARREDONDADAS - ESPESSURA 30MM</t>
  </si>
  <si>
    <t>BANCADA DE CONCRETO POLIDO COM BORDAS ARREDONDADAS - ESPESSURA 40MM</t>
  </si>
  <si>
    <t>BANCADA DE CONCRETO POLIDO COM BORDAS ARREDONDADAS - ESPESSURA 50MM</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</si>
  <si>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</si>
  <si>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</si>
  <si>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</si>
  <si>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</si>
  <si>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</si>
  <si>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</si>
  <si>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</si>
  <si>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</si>
  <si>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</si>
  <si>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CAIXA DE INSPEÇÃO</t>
  </si>
  <si>
    <t>LIMPEZA DE FOSSA SÉPTICA</t>
  </si>
  <si>
    <t>LIMPEZA DE SUMIDOURO, POR VIAGEM DE 7M3</t>
  </si>
  <si>
    <t>ENCERAMENTO E LUSTRAÇÃO DE REVESTIMENTOS E PISOS EM GERAL</t>
  </si>
  <si>
    <t>COMPLEMENTOS DO EDIFÍCIO</t>
  </si>
  <si>
    <t>PRATELEIRA EM ARDÓSIA CINZA, POLIDA 2 LADOS, ESPESSURA 30MM, EXCLUSIVE APOIO</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</si>
  <si>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</si>
  <si>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</si>
  <si>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</si>
  <si>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</si>
  <si>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ANEL DE TEXTURA PARA CORRIMÃO</t>
  </si>
  <si>
    <t>BARRA DE APOIO PARA LAVATÓRIO EM "L" - PPDF</t>
  </si>
  <si>
    <t>ARMÁRIO DE AÇO COM 4 PORTAS E FECHADURA L 640XP420XH1980</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</si>
  <si>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</si>
  <si>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</si>
  <si>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</si>
  <si>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</si>
  <si>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</si>
  <si>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</si>
  <si>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</si>
  <si>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</si>
  <si>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</si>
  <si>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</si>
  <si>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</si>
  <si>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</si>
  <si>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</si>
  <si>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</si>
  <si>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CHAPÉU CHINÊS PARA DUTO GALVANIZADO 35CM BIT.22 PARA EXAUSTÃO DE AR</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</si>
  <si>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</si>
  <si>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</si>
  <si>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</si>
  <si>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</si>
  <si>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</si>
  <si>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</si>
  <si>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</si>
  <si>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</si>
  <si>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PLACAS DE OBRA</t>
  </si>
  <si>
    <t>PLACA INAUGURAL - 600X500X3MM - CHAPA DE  AÇO INOX EM BAIXO RELEVO</t>
  </si>
  <si>
    <t>PLACA DE OBRA EM CHAPA DE AÇO GALVANIZADO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</si>
  <si>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</si>
  <si>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</si>
  <si>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</si>
  <si>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</si>
  <si>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</si>
  <si>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</si>
  <si>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</si>
  <si>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</si>
  <si>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</si>
  <si>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</si>
  <si>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</si>
  <si>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</si>
  <si>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</si>
  <si>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</si>
  <si>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</si>
  <si>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</si>
  <si>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</si>
  <si>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</si>
  <si>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</si>
  <si>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</si>
  <si>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</si>
  <si>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</si>
  <si>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</si>
  <si>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</si>
  <si>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</si>
  <si>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</si>
  <si>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</si>
  <si>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</si>
  <si>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</si>
  <si>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</si>
  <si>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</si>
  <si>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</si>
  <si>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</si>
  <si>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</si>
  <si>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</si>
  <si>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</si>
  <si>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</si>
  <si>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</si>
  <si>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</si>
  <si>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</si>
  <si>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</si>
  <si>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</si>
  <si>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</si>
  <si>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</si>
  <si>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</si>
  <si>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</si>
  <si>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</si>
  <si>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</si>
  <si>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</si>
  <si>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</si>
  <si>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</si>
  <si>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TELA GALVANIZADA PARA ALAMBRADO - MALHA 2" FIO 10</t>
  </si>
  <si>
    <t>FERRO TRABALHADO PARA GRADIS</t>
  </si>
  <si>
    <t>TABELA DE BASQUETE, INCLUSIVE ARO E CESTA - MADEIRA PINTADA</t>
  </si>
  <si>
    <t>REPINTURA DE FAIXAS ATÉ 10CM - BORRACHA CLORADA</t>
  </si>
  <si>
    <t>REPINTURA DE FAIXAS ATÉ 10CM - EPÓXI</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</si>
  <si>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</si>
  <si>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</si>
  <si>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</si>
  <si>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</si>
  <si>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</si>
  <si>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</si>
  <si>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</si>
  <si>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</si>
  <si>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</si>
  <si>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</si>
  <si>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</si>
  <si>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</si>
  <si>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</si>
  <si>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</si>
  <si>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</si>
  <si>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</si>
  <si>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</si>
  <si>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</si>
  <si>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</si>
  <si>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</si>
  <si>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</si>
  <si>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</si>
  <si>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</si>
  <si>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</si>
  <si>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</si>
  <si>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</si>
  <si>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</si>
  <si>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</si>
  <si>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</si>
  <si>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</si>
  <si>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</si>
  <si>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</si>
  <si>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</si>
  <si>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</si>
  <si>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</si>
  <si>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</si>
  <si>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</si>
  <si>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</si>
  <si>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</si>
  <si>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</si>
  <si>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</si>
  <si>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</si>
  <si>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</si>
  <si>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</si>
  <si>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</si>
  <si>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</si>
  <si>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</si>
  <si>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</si>
  <si>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</si>
  <si>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</si>
  <si>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</si>
  <si>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</si>
  <si>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</si>
  <si>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</si>
  <si>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</si>
  <si>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</si>
  <si>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</si>
  <si>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ARBUSTOS, FORRAÇÕES E TREPADEIRAS - FORNECIMENTO E PLANTIO</t>
  </si>
  <si>
    <t>GRAMA BATATAES EM PLACAS (PASPALUM NOTATUM)</t>
  </si>
  <si>
    <t>GRAMA SÃO CARLOS EM PLACAS (ANOXONOPUS OBTUSIFOLIUS)</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</si>
  <si>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</si>
  <si>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</si>
  <si>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</si>
  <si>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</si>
  <si>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</si>
  <si>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</si>
  <si>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</si>
  <si>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</si>
  <si>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</si>
  <si>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</si>
  <si>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</si>
  <si>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</si>
  <si>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</si>
  <si>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</si>
  <si>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</si>
  <si>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</si>
  <si>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</si>
  <si>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</si>
  <si>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</si>
  <si>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</si>
  <si>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</si>
  <si>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</si>
  <si>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</si>
  <si>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</si>
  <si>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</si>
  <si>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</si>
  <si>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</si>
  <si>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</si>
  <si>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</si>
  <si>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</si>
  <si>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</si>
  <si>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</si>
  <si>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GRELHA DE CONCRETO PARA PISOS GRAMADOS 60X45X9,5CM</t>
  </si>
  <si>
    <t>MOBILIÁRIO EXTERNO</t>
  </si>
  <si>
    <t>BRINQUEDOS EDIFICADOS</t>
  </si>
  <si>
    <t>BRINQUEDO - TRENZINHO DE TUBOS DE CONCRETO/FABES</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</si>
  <si>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</si>
  <si>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</si>
  <si>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</si>
  <si>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</si>
  <si>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</si>
  <si>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</si>
  <si>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</si>
  <si>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</si>
  <si>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</si>
  <si>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</si>
  <si>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</si>
  <si>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</si>
  <si>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</si>
  <si>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</si>
  <si>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</si>
  <si>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</si>
  <si>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</si>
  <si>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</si>
  <si>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</si>
  <si>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</si>
  <si>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</si>
  <si>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</si>
  <si>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</si>
  <si>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</si>
  <si>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</si>
  <si>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</si>
  <si>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</si>
  <si>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</si>
  <si>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</si>
  <si>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</si>
  <si>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</si>
  <si>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</si>
  <si>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</si>
  <si>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</si>
  <si>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</si>
  <si>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</si>
  <si>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</si>
  <si>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</si>
  <si>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</si>
  <si>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</si>
  <si>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</si>
  <si>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</si>
  <si>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</si>
  <si>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</si>
  <si>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</si>
  <si>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</si>
  <si>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</si>
  <si>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</si>
  <si>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</si>
  <si>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</si>
  <si>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</si>
  <si>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</si>
  <si>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</si>
  <si>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</si>
  <si>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</si>
  <si>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</si>
  <si>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</si>
  <si>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</si>
  <si>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</si>
  <si>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</si>
  <si>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</si>
  <si>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</si>
  <si>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</si>
  <si>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</si>
  <si>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</si>
  <si>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</si>
  <si>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</si>
  <si>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</si>
  <si>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</si>
  <si>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</si>
  <si>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</si>
  <si>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</si>
  <si>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</si>
  <si>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</si>
  <si>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</si>
  <si>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</si>
  <si>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</si>
  <si>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</si>
  <si>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</si>
  <si>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</si>
  <si>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</si>
  <si>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</si>
  <si>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</si>
  <si>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</si>
  <si>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</si>
  <si>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</si>
  <si>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</si>
  <si>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</si>
  <si>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</si>
  <si>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</si>
  <si>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</si>
  <si>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</si>
  <si>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</si>
  <si>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</si>
  <si>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</si>
  <si>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</si>
  <si>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</si>
  <si>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</si>
  <si>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</si>
  <si>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</si>
  <si>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</si>
  <si>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</si>
  <si>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</si>
  <si>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</si>
  <si>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</si>
  <si>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</si>
  <si>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</si>
  <si>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</si>
  <si>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</si>
  <si>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</si>
  <si>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</si>
  <si>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</si>
  <si>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</si>
  <si>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</si>
  <si>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</si>
  <si>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</si>
  <si>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</si>
  <si>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</si>
  <si>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</si>
  <si>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</si>
  <si>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</si>
  <si>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</si>
  <si>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 DE CONCRETO - MOBILIZAÇÃO PARA MOLDAGEM E/OU COLETA DOS CORPOS DE PROVA DE CONCRETO</t>
  </si>
  <si>
    <t>VIAGEM</t>
  </si>
  <si>
    <t>CONTROLE TECNOLÓGICO DE CONCRETO MOLDAGEM DE CORPO DE PROVA</t>
  </si>
  <si>
    <t>PERÍODO</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</si>
  <si>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</si>
  <si>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</si>
  <si>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</si>
  <si>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</si>
  <si>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</si>
  <si>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</si>
  <si>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</si>
  <si>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</si>
  <si>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</si>
  <si>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</si>
  <si>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</si>
  <si>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</si>
  <si>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</si>
  <si>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</si>
  <si>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</si>
  <si>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</si>
  <si>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</si>
  <si>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</si>
  <si>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</si>
  <si>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</si>
  <si>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</si>
  <si>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</si>
  <si>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</si>
  <si>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</si>
  <si>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</si>
  <si>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</si>
  <si>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</si>
  <si>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</si>
  <si>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</si>
  <si>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</si>
  <si>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</si>
  <si>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</si>
  <si>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</si>
  <si>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</si>
  <si>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</si>
  <si>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</si>
  <si>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</si>
  <si>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</si>
  <si>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</si>
  <si>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</si>
  <si>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</si>
  <si>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</si>
  <si>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</si>
  <si>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</si>
  <si>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</si>
  <si>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</si>
  <si>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</si>
  <si>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</si>
  <si>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</si>
  <si>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</si>
  <si>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</si>
  <si>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</si>
  <si>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</si>
  <si>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</si>
  <si>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</si>
  <si>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</si>
  <si>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</si>
  <si>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</si>
  <si>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</si>
  <si>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</si>
  <si>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</si>
  <si>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</si>
  <si>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</si>
  <si>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</si>
  <si>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</si>
  <si>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</si>
  <si>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</si>
  <si>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</si>
  <si>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</si>
  <si>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ENSAIOS DE LABORATÓRIO - LIMITE DE LIQUIDEZ</t>
  </si>
  <si>
    <t>ENSAIOS DE LABORATÓRIO - PLASTICIDADE</t>
  </si>
  <si>
    <t>ENSAIOS DE LABORATÓRIO - GRANULOMETRIA</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</si>
  <si>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</si>
  <si>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</si>
  <si>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</si>
  <si>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</si>
  <si>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</si>
  <si>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</si>
  <si>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</si>
  <si>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</si>
  <si>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</si>
  <si>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</si>
  <si>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</si>
  <si>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</si>
  <si>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</si>
  <si>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</si>
  <si>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</si>
  <si>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</si>
  <si>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</si>
  <si>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</si>
  <si>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</si>
  <si>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</si>
  <si>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</si>
  <si>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</si>
  <si>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</si>
  <si>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</si>
  <si>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</si>
  <si>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</si>
  <si>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</si>
  <si>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</si>
  <si>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</si>
  <si>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</si>
  <si>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</si>
  <si>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</si>
  <si>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</si>
  <si>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</si>
  <si>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</si>
  <si>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</si>
  <si>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</si>
  <si>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</si>
  <si>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</si>
  <si>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</si>
  <si>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</si>
  <si>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</si>
  <si>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</si>
  <si>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</si>
  <si>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</si>
  <si>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</si>
  <si>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</si>
  <si>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</si>
  <si>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</si>
  <si>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</si>
  <si>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M/VIA</t>
  </si>
  <si>
    <t>PLANILHA DE QUANTIDADE DE SERVIÇOS DE VIAS DO PROGRAMA DE PAVIMENTAÇÃO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</si>
  <si>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</si>
  <si>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</si>
  <si>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</si>
  <si>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</si>
  <si>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</si>
  <si>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</si>
  <si>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ENGENHEIRO/ ARQUITETO  PLENO</t>
  </si>
  <si>
    <t>AUXILIAR DE LABORATÓRIO</t>
  </si>
  <si>
    <t>AUXILIAR DE TOPOGRAFIA</t>
  </si>
  <si>
    <t>TECNÓLOGO  EM CONSTRUÇÃO CIVIL NÍVEL SUPERIOR, COM 5 À 10 ANOS DE EXPERIÊNCIA</t>
  </si>
  <si>
    <t>DESENHISTA - CADISTA</t>
  </si>
  <si>
    <t>LABORATORISTA DE SOLO/PAVIMENTAÇÃO</t>
  </si>
  <si>
    <t>TOPÓGRAFO</t>
  </si>
  <si>
    <t>AJUDANTE GERAL</t>
  </si>
  <si>
    <t>DIGITADOR</t>
  </si>
  <si>
    <t>SECRETÁRIA</t>
  </si>
  <si>
    <t>SECRETÁRIA EXECUTIVA</t>
  </si>
  <si>
    <t>DESENHISTA DE TOPOGRAFIA</t>
  </si>
  <si>
    <t>TÉCNICO - NÍVEL MÉDIO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</si>
  <si>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</si>
  <si>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</si>
  <si>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</si>
  <si>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</si>
  <si>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</si>
  <si>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</si>
  <si>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</si>
  <si>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</si>
  <si>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</si>
  <si>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</si>
  <si>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</si>
  <si>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</si>
  <si>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</si>
  <si>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</si>
  <si>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</si>
  <si>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</si>
  <si>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</si>
  <si>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</si>
  <si>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</si>
  <si>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</si>
  <si>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</si>
  <si>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</si>
  <si>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REENCHIMENTO DE VALA COM COMPACTAÇÃO, SEM FORNECIMENTO DE TERRA</t>
  </si>
  <si>
    <t>ESCAVAÇÃO MECÂNICA, CARGA E REMOÇÃO DE TERRA ATÉ A DISTÂNCIA MÉDIA DE 1,0KM, COM CAMINHÃO BASCULANTE DE 10M3</t>
  </si>
  <si>
    <t>ESCAVAÇÃO MECÂNICA, CARGA E REMOÇÃO DE TERRA ATÉ A DISTÂNCIA MÉDIA DE 1,0KM, COM CAMINHÃO BASCULANTE DE 17M3</t>
  </si>
  <si>
    <t>CARGA E REMOÇÃO DE TERRA ATÉ A DISTÂNCIA MÉDIA DE 1,0KM, COM CAMINHÃO BASCULANTE DE 10M3</t>
  </si>
  <si>
    <t>CARGA E REMOÇÃO DE TERRA ATÉ A DISTÂNCIA MÉDIA DE 1,0KM, COM CAMINHÃO BASCULANTE DE 17M3</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</si>
  <si>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</si>
  <si>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</si>
  <si>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</si>
  <si>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60 E &lt; 90 CM</t>
  </si>
  <si>
    <t>APILOAMENTO MANUAL DE CAVA DE FUNDAÇÃO</t>
  </si>
  <si>
    <t>REMOÇÃO DE TERRA ALÉM DO PRIMEIRO KM, COM CAMINHÃO DE 17M3</t>
  </si>
  <si>
    <t>REMOÇÃO DE TERRA ALÉM DO PRIMEIRO KM, COM CAMINHÃO DE 10M3</t>
  </si>
  <si>
    <t>M3xKM</t>
  </si>
  <si>
    <t>ARRANCAMENTO DE PARALELEPÍPEDOS,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</si>
  <si>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</si>
  <si>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</si>
  <si>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</si>
  <si>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</si>
  <si>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</si>
  <si>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</si>
  <si>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</si>
  <si>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FORNECIMENTO E ASSENTAMENTO DE GUIAS TIPO PMSP 100, INCLUSIVE ENCOSTAMENTO DE TERRA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</si>
  <si>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</si>
  <si>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</si>
  <si>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</si>
  <si>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GUIAS PARA JARDIM 7 X 11 X 100CM (IE-3)</t>
  </si>
  <si>
    <t>ARRANCAMENTO E REASSENTAMENTO DE GUIAS SOBRE CONCRETO</t>
  </si>
  <si>
    <t>ABERTURA DE GARGULA COM RECONSTRUÇÃO DE TRECHO DA CANALIZAÇÃO</t>
  </si>
  <si>
    <t>CONSTRUÇÃO DE SARJETA OU SARJETÃO DE CONCRETO</t>
  </si>
  <si>
    <t>FUNDAÇÃO DE RACHÃO</t>
  </si>
  <si>
    <t>BASE DE MACADAME HIDRÁULICO</t>
  </si>
  <si>
    <t>CAMADA DE ISOLAMENTO SOB O MACADAME HIDRÁULICO CONFORME IE-8</t>
  </si>
  <si>
    <t>BASE DE COXIM DE AREIA</t>
  </si>
  <si>
    <t>BASE DE MACADAME BETUMINOSO</t>
  </si>
  <si>
    <t>BASE DE MACADAME BETUMINOSO COM EMULSÃO ASFÁLTICA CATIÔNICA</t>
  </si>
  <si>
    <t>BASE DE BINDER</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</si>
  <si>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</si>
  <si>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</si>
  <si>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</si>
  <si>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</si>
  <si>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</si>
  <si>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</si>
  <si>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</si>
  <si>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</si>
  <si>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</si>
  <si>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</si>
  <si>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</si>
  <si>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</si>
  <si>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</si>
  <si>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</si>
  <si>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</si>
  <si>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</si>
  <si>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</si>
  <si>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</si>
  <si>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</si>
  <si>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</si>
  <si>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</si>
  <si>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</si>
  <si>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</si>
  <si>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</si>
  <si>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</si>
  <si>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</si>
  <si>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</si>
  <si>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</si>
  <si>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</si>
  <si>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</si>
  <si>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</si>
  <si>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</si>
  <si>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</si>
  <si>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</si>
  <si>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</si>
  <si>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</si>
  <si>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</si>
  <si>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</si>
  <si>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</si>
  <si>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</si>
  <si>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</si>
  <si>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</si>
  <si>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</si>
  <si>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</si>
  <si>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</si>
  <si>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</si>
  <si>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</si>
  <si>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</si>
  <si>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</si>
  <si>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</si>
  <si>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</si>
  <si>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</si>
  <si>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</si>
  <si>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</si>
  <si>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</si>
  <si>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</si>
  <si>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</si>
  <si>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</si>
  <si>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</si>
  <si>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</si>
  <si>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</si>
  <si>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</si>
  <si>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</si>
  <si>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MICROREVESTIMENTO A QUENTE DE MISTURA ASFÁLTICA  TIPO SMA COM POLÍMERO E FIBRA (SEM TRANSPORTE), ESPESSURA INDICADA 1,5 À 2,5CM</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</si>
  <si>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</si>
  <si>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</si>
  <si>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MICRO REVESTIMENTO ASFÁLTICO À FRIO COM EMULSÃO MODIFICADA COM POLÍMERO, COM TAXA MÉDIA DE APLICAÇÃO DE 12 KG/M2 CONFORME NORMA DNIT 035/2018 - ES</t>
  </si>
  <si>
    <t>SELAGEM DE TRINCAS À QUENTE COM EQUIPAMENTO SELA TRINCA ACOPLADO AO CAMINHÃO CARROCERIA DE MADEIRA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</si>
  <si>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</si>
  <si>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</si>
  <si>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</si>
  <si>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</si>
  <si>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</si>
  <si>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</si>
  <si>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</si>
  <si>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</si>
  <si>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</si>
  <si>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</si>
  <si>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</si>
  <si>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</si>
  <si>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</si>
  <si>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</si>
  <si>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</si>
  <si>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</si>
  <si>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</si>
  <si>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</si>
  <si>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</si>
  <si>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</si>
  <si>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</si>
  <si>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</si>
  <si>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</si>
  <si>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</si>
  <si>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</si>
  <si>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</si>
  <si>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</si>
  <si>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</si>
  <si>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</si>
  <si>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</si>
  <si>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</si>
  <si>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</si>
  <si>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</si>
  <si>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</si>
  <si>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</si>
  <si>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</si>
  <si>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</si>
  <si>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</si>
  <si>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</si>
  <si>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</si>
  <si>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</si>
  <si>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TAMPÃO PARA GALERIAS DE ÁGUAS PLUVIAIS</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</si>
  <si>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</si>
  <si>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</si>
  <si>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</si>
  <si>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</si>
  <si>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</si>
  <si>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</si>
  <si>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</si>
  <si>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</si>
  <si>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</si>
  <si>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</si>
  <si>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</si>
  <si>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</si>
  <si>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</si>
  <si>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</si>
  <si>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</si>
  <si>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</si>
  <si>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</si>
  <si>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</si>
  <si>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</si>
  <si>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</si>
  <si>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</si>
  <si>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</si>
  <si>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</si>
  <si>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</si>
  <si>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</si>
  <si>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</si>
  <si>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</si>
  <si>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</si>
  <si>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</si>
  <si>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</si>
  <si>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</si>
  <si>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</si>
  <si>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</si>
  <si>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</si>
  <si>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</si>
  <si>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</si>
  <si>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</si>
  <si>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</si>
  <si>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</si>
  <si>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</si>
  <si>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</si>
  <si>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</si>
  <si>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</si>
  <si>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</si>
  <si>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</si>
  <si>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</si>
  <si>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</si>
  <si>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</si>
  <si>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</si>
  <si>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</si>
  <si>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</si>
  <si>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</si>
  <si>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</si>
  <si>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</si>
  <si>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</si>
  <si>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</si>
  <si>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</si>
  <si>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</si>
  <si>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</si>
  <si>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</si>
  <si>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</si>
  <si>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</si>
  <si>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</si>
  <si>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</si>
  <si>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</si>
  <si>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</si>
  <si>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</si>
  <si>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</si>
  <si>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</si>
  <si>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</si>
  <si>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</si>
  <si>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</si>
  <si>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</si>
  <si>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</si>
  <si>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</si>
  <si>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</si>
  <si>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</si>
  <si>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</si>
  <si>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</si>
  <si>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</si>
  <si>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</si>
  <si>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</si>
  <si>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</si>
  <si>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</si>
  <si>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</si>
  <si>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</si>
  <si>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</si>
  <si>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</si>
  <si>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</si>
  <si>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</si>
  <si>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</si>
  <si>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</si>
  <si>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</si>
  <si>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</si>
  <si>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</si>
  <si>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</si>
  <si>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</si>
  <si>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</si>
  <si>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PONTES E VIADUTOS</t>
  </si>
  <si>
    <t>FORNECIMENTO E CRAVAÇÃO DE ESTACAS DE EUCALIPTO - DIÂMETRO 20 À 30CM</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</si>
  <si>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</si>
  <si>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</si>
  <si>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</si>
  <si>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</si>
  <si>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</si>
  <si>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</si>
  <si>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</si>
  <si>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</si>
  <si>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</si>
  <si>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</si>
  <si>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</si>
  <si>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</si>
  <si>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</si>
  <si>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</si>
  <si>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</si>
  <si>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</si>
  <si>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</si>
  <si>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</si>
  <si>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</si>
  <si>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</si>
  <si>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</si>
  <si>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</si>
  <si>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</si>
  <si>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</si>
  <si>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</si>
  <si>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</si>
  <si>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</si>
  <si>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</si>
  <si>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</si>
  <si>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</si>
  <si>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</si>
  <si>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</si>
  <si>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</si>
  <si>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</si>
  <si>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</si>
  <si>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</si>
  <si>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</si>
  <si>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</si>
  <si>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</si>
  <si>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</si>
  <si>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</si>
  <si>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</si>
  <si>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</si>
  <si>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</si>
  <si>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</si>
  <si>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BROCA, DIÂMETRO 25CM, PROFUNDIDADE ATÉ 4M</t>
  </si>
  <si>
    <t>ALVENARIA DE BLOCOS DE CONCRETO 14 X 19 X 39CM</t>
  </si>
  <si>
    <t>FORNECIMENTO E COLOCAÇÃO DE AÇO DE PROTENSÃO CP-190 RB 12 DIÂMETRO 5/8", INCLUIDO BAINHA, PROTENSÃO E INJEÇÃO</t>
  </si>
  <si>
    <t>CARGA E REMOÇÃO DE ENTULHO ATÉ A DISTÂNCIA MÉDIA DE IDA E VOLTA DE 1KM</t>
  </si>
  <si>
    <t>REMOÇÃO DE ENTULHO ALÉM DO PRIMEIRO KM</t>
  </si>
  <si>
    <t>BRITAGEM DOS MATERIAIS PROVENIENTES DOS RESÍDUOS DA CONSTRUÇÃO CIVIL</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</si>
  <si>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</si>
  <si>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</si>
  <si>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</si>
  <si>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</si>
  <si>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</si>
  <si>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</si>
  <si>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</si>
  <si>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PLATAFORMA DE MADEIRA A SEREM ARMADAS SOBRE ANDAIMES METÁLICOS</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</si>
  <si>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</si>
  <si>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</si>
  <si>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</si>
  <si>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</si>
  <si>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</si>
  <si>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</si>
  <si>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</si>
  <si>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</si>
  <si>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</si>
  <si>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</si>
  <si>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</si>
  <si>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</si>
  <si>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</si>
  <si>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</si>
  <si>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</si>
  <si>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</si>
  <si>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</si>
  <si>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</si>
  <si>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</si>
  <si>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</si>
  <si>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</si>
  <si>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</si>
  <si>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</si>
  <si>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</si>
  <si>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</si>
  <si>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</si>
  <si>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</si>
  <si>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</si>
  <si>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</si>
  <si>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</si>
  <si>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</si>
  <si>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</si>
  <si>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</si>
  <si>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</si>
  <si>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APLICAÇÃO DE TINTA ANTI-PICHAÇÃO - BASE SOLVENTE - 2 DEMÃOS</t>
  </si>
  <si>
    <t>APLICAÇÃO DE VERNIZ ANTI-PICHAÇÃO - BASE SOLVENTE - 2 DEMÃOS (REMOÇÃO DA PICHAÇÃO SOMENTE A SECO OU COM ÁGUA E SABÃO)</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</si>
  <si>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</si>
  <si>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</si>
  <si>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</si>
  <si>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</si>
  <si>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</si>
  <si>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</si>
  <si>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</si>
  <si>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</si>
  <si>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</si>
  <si>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</si>
  <si>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</si>
  <si>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</si>
  <si>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</si>
  <si>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</si>
  <si>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</si>
  <si>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</si>
  <si>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</si>
  <si>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</si>
  <si>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</si>
  <si>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</si>
  <si>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</si>
  <si>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</si>
  <si>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</si>
  <si>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</si>
  <si>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</si>
  <si>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</si>
  <si>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</si>
  <si>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</si>
  <si>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</si>
  <si>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</si>
  <si>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</si>
  <si>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</si>
  <si>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</si>
  <si>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</si>
  <si>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</si>
  <si>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</si>
  <si>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</si>
  <si>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</si>
  <si>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</si>
  <si>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</si>
  <si>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</si>
  <si>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</si>
  <si>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</si>
  <si>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</si>
  <si>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</si>
  <si>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</si>
  <si>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</si>
  <si>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</si>
  <si>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</si>
  <si>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</si>
  <si>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</si>
  <si>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</si>
  <si>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</si>
  <si>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</si>
  <si>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</si>
  <si>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</si>
  <si>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</si>
  <si>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</si>
  <si>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</si>
  <si>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</si>
  <si>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</si>
  <si>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</si>
  <si>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</si>
  <si>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</si>
  <si>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</si>
  <si>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</si>
  <si>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</si>
  <si>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</si>
  <si>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</si>
  <si>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</si>
  <si>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</si>
  <si>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</si>
  <si>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</si>
  <si>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</si>
  <si>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</si>
  <si>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</si>
  <si>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</si>
  <si>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</si>
  <si>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</si>
  <si>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</si>
  <si>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</si>
  <si>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</si>
  <si>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</si>
  <si>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</si>
  <si>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</si>
  <si>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</si>
  <si>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</si>
  <si>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</si>
  <si>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</si>
  <si>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</si>
  <si>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</si>
  <si>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</si>
  <si>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</si>
  <si>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</si>
  <si>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</si>
  <si>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</si>
  <si>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</si>
  <si>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</si>
  <si>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</si>
  <si>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</si>
  <si>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</si>
  <si>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</si>
  <si>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</si>
  <si>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</si>
  <si>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</si>
  <si>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</si>
  <si>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</si>
  <si>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</si>
  <si>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</si>
  <si>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</si>
  <si>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</si>
  <si>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</si>
  <si>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</si>
  <si>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</si>
  <si>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</si>
  <si>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</si>
  <si>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</si>
  <si>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</si>
  <si>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</si>
  <si>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</si>
  <si>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</si>
  <si>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</si>
  <si>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</si>
  <si>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</si>
  <si>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</si>
  <si>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</si>
  <si>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</si>
  <si>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</si>
  <si>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</si>
  <si>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</si>
  <si>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</si>
  <si>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</si>
  <si>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</si>
  <si>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</si>
  <si>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</si>
  <si>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</si>
  <si>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</si>
  <si>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AUDIÊNCIA PÚBLICA</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</si>
  <si>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</si>
  <si>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</si>
  <si>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</si>
  <si>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</si>
  <si>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</si>
  <si>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</si>
  <si>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</si>
  <si>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</si>
  <si>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</si>
  <si>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ELABORAÇÃO DE ADITIVO AO TERMO DE COMPROMISSO AMBIENTAL - TCA</t>
  </si>
  <si>
    <t>RELATÓRIO DE AVALIAÇÃO PRELIMINAR CONFORME CETESB DD N°38/2017/C</t>
  </si>
  <si>
    <t>SISTEMA DE CUSTOS REFERENCIAIS DE OBRAS - SICRO</t>
  </si>
  <si>
    <t>Descrição do Serviço</t>
  </si>
  <si>
    <t>Unidade</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</si>
  <si>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</si>
  <si>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</si>
  <si>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</si>
  <si>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</si>
  <si>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</si>
  <si>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</si>
  <si>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</si>
  <si>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</si>
  <si>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</si>
  <si>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</si>
  <si>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</si>
  <si>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</si>
  <si>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</si>
  <si>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</si>
  <si>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</si>
  <si>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</si>
  <si>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</si>
  <si>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</si>
  <si>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</si>
  <si>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</si>
  <si>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</si>
  <si>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</si>
  <si>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</si>
  <si>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</si>
  <si>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</si>
  <si>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</si>
  <si>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</si>
  <si>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</si>
  <si>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</si>
  <si>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</si>
  <si>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</si>
  <si>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</si>
  <si>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</si>
  <si>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</si>
  <si>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</si>
  <si>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</si>
  <si>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</si>
  <si>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</si>
  <si>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</si>
  <si>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</si>
  <si>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</si>
  <si>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</si>
  <si>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</si>
  <si>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</si>
  <si>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</si>
  <si>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</si>
  <si>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</si>
  <si>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</si>
  <si>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</si>
  <si>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</si>
  <si>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</si>
  <si>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</si>
  <si>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</si>
  <si>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</si>
  <si>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</si>
  <si>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</si>
  <si>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</si>
  <si>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</si>
  <si>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</si>
  <si>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</si>
  <si>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</si>
  <si>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</si>
  <si>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</si>
  <si>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</si>
  <si>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</si>
  <si>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</si>
  <si>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</si>
  <si>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</si>
  <si>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</si>
  <si>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</si>
  <si>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</si>
  <si>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</si>
  <si>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</si>
  <si>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</si>
  <si>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</si>
  <si>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</si>
  <si>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</si>
  <si>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</si>
  <si>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</si>
  <si>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</si>
  <si>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</si>
  <si>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</si>
  <si>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m</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</si>
  <si>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</si>
  <si>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</si>
  <si>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</si>
  <si>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</si>
  <si>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</si>
  <si>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</si>
  <si>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</si>
  <si>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</si>
  <si>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</si>
  <si>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</si>
  <si>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</si>
  <si>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</si>
  <si>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</si>
  <si>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</si>
  <si>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</si>
  <si>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</si>
  <si>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</si>
  <si>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</si>
  <si>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</si>
  <si>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</si>
  <si>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</si>
  <si>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</si>
  <si>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</si>
  <si>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</si>
  <si>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</si>
  <si>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</si>
  <si>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</si>
  <si>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</si>
  <si>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</si>
  <si>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</si>
  <si>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</si>
  <si>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</si>
  <si>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</si>
  <si>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</si>
  <si>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</si>
  <si>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</si>
  <si>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</si>
  <si>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</si>
  <si>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</si>
  <si>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</si>
  <si>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</si>
  <si>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</si>
  <si>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</si>
  <si>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</si>
  <si>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</si>
  <si>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</si>
  <si>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</si>
  <si>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</si>
  <si>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</si>
  <si>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</si>
  <si>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</si>
  <si>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</si>
  <si>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</si>
  <si>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</si>
  <si>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</si>
  <si>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</si>
  <si>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</si>
  <si>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</si>
  <si>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</si>
  <si>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</si>
  <si>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</si>
  <si>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</si>
  <si>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</si>
  <si>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</si>
  <si>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</si>
  <si>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</si>
  <si>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</si>
  <si>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</si>
  <si>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</si>
  <si>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</si>
  <si>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</si>
  <si>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</si>
  <si>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</si>
  <si>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</si>
  <si>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</si>
  <si>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</si>
  <si>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</si>
  <si>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</si>
  <si>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</si>
  <si>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</si>
  <si>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</si>
  <si>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</si>
  <si>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</si>
  <si>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</si>
  <si>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</si>
  <si>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</si>
  <si>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</si>
  <si>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</si>
  <si>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</si>
  <si>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</si>
  <si>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</si>
  <si>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</si>
  <si>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</si>
  <si>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</si>
  <si>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</si>
  <si>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</si>
  <si>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</si>
  <si>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</si>
  <si>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</si>
  <si>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</si>
  <si>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</si>
  <si>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</si>
  <si>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</si>
  <si>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</si>
  <si>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</si>
  <si>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</si>
  <si>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</si>
  <si>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</si>
  <si>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</si>
  <si>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</si>
  <si>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</si>
  <si>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</si>
  <si>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</si>
  <si>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</si>
  <si>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</si>
  <si>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</si>
  <si>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</si>
  <si>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</si>
  <si>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</si>
  <si>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</si>
  <si>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</si>
  <si>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</si>
  <si>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</si>
  <si>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</si>
  <si>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</si>
  <si>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</si>
  <si>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</si>
  <si>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</si>
  <si>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</si>
  <si>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</si>
  <si>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</si>
  <si>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</si>
  <si>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</si>
  <si>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</si>
  <si>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</si>
  <si>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</si>
  <si>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</si>
  <si>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</si>
  <si>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</si>
  <si>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</si>
  <si>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</si>
  <si>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</si>
  <si>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</si>
  <si>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</si>
  <si>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</si>
  <si>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</si>
  <si>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</si>
  <si>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</si>
  <si>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</si>
  <si>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</si>
  <si>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</si>
  <si>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</si>
  <si>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</si>
  <si>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</si>
  <si>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</si>
  <si>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</si>
  <si>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</si>
  <si>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</si>
  <si>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</si>
  <si>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</si>
  <si>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</si>
  <si>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</si>
  <si>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</si>
  <si>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</si>
  <si>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</si>
  <si>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</si>
  <si>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</si>
  <si>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</si>
  <si>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</si>
  <si>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</si>
  <si>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</si>
  <si>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</si>
  <si>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</si>
  <si>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</si>
  <si>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</si>
  <si>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</si>
  <si>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</si>
  <si>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</si>
  <si>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</si>
  <si>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</si>
  <si>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</si>
  <si>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</si>
  <si>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</si>
  <si>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</si>
  <si>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</si>
  <si>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</si>
  <si>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</si>
  <si>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</si>
  <si>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</si>
  <si>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</si>
  <si>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</si>
  <si>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</si>
  <si>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</si>
  <si>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</si>
  <si>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</si>
  <si>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</si>
  <si>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</si>
  <si>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</si>
  <si>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</si>
  <si>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</si>
  <si>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</si>
  <si>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</si>
  <si>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</si>
  <si>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</si>
  <si>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</si>
  <si>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</si>
  <si>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</si>
  <si>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</si>
  <si>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</si>
  <si>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</si>
  <si>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</si>
  <si>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</si>
  <si>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</si>
  <si>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</si>
  <si>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</si>
  <si>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</si>
  <si>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</si>
  <si>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</si>
  <si>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</si>
  <si>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</si>
  <si>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</si>
  <si>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</si>
  <si>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</si>
  <si>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</si>
  <si>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</si>
  <si>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</si>
  <si>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</si>
  <si>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</si>
  <si>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</si>
  <si>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</si>
  <si>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</si>
  <si>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</si>
  <si>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</si>
  <si>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</si>
  <si>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</si>
  <si>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</si>
  <si>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</si>
  <si>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</si>
  <si>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</si>
  <si>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</si>
  <si>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</si>
  <si>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</si>
  <si>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</si>
  <si>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</si>
  <si>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</si>
  <si>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</si>
  <si>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</si>
  <si>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</si>
  <si>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</si>
  <si>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</si>
  <si>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</si>
  <si>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</si>
  <si>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</si>
  <si>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</si>
  <si>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</si>
  <si>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</si>
  <si>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</si>
  <si>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</si>
  <si>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</si>
  <si>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</si>
  <si>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</si>
  <si>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</si>
  <si>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</si>
  <si>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</si>
  <si>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</si>
  <si>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</si>
  <si>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</si>
  <si>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</si>
  <si>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</si>
  <si>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</si>
  <si>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</si>
  <si>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</si>
  <si>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</si>
  <si>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</si>
  <si>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</si>
  <si>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</si>
  <si>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</si>
  <si>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</si>
  <si>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</si>
  <si>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</si>
  <si>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</si>
  <si>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</si>
  <si>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</si>
  <si>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</si>
  <si>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</si>
  <si>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</si>
  <si>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</si>
  <si>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</si>
  <si>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</si>
  <si>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</si>
  <si>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</si>
  <si>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</si>
  <si>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</si>
  <si>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</si>
  <si>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</si>
  <si>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</si>
  <si>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</si>
  <si>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</si>
  <si>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</si>
  <si>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</si>
  <si>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</si>
  <si>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</si>
  <si>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</si>
  <si>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</si>
  <si>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</si>
  <si>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</si>
  <si>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</si>
  <si>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</si>
  <si>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</si>
  <si>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</si>
  <si>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</si>
  <si>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</si>
  <si>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</si>
  <si>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</si>
  <si>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</si>
  <si>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</si>
  <si>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</si>
  <si>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</si>
  <si>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</si>
  <si>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</si>
  <si>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</si>
  <si>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</si>
  <si>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</si>
  <si>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</si>
  <si>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</si>
  <si>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</si>
  <si>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</si>
  <si>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</si>
  <si>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</si>
  <si>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</si>
  <si>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</si>
  <si>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</si>
  <si>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</si>
  <si>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</si>
  <si>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</si>
  <si>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</si>
  <si>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</si>
  <si>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</si>
  <si>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</si>
  <si>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</si>
  <si>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</si>
  <si>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</si>
  <si>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</si>
  <si>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</si>
  <si>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</si>
  <si>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</si>
  <si>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</si>
  <si>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</si>
  <si>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</si>
  <si>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</si>
  <si>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</si>
  <si>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</si>
  <si>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</si>
  <si>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</si>
  <si>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</si>
  <si>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</si>
  <si>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</si>
  <si>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</si>
  <si>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</si>
  <si>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</si>
  <si>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</si>
  <si>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</si>
  <si>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</si>
  <si>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</si>
  <si>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</si>
  <si>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</si>
  <si>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</si>
  <si>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</si>
  <si>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</si>
  <si>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</si>
  <si>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</si>
  <si>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</si>
  <si>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</si>
  <si>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</si>
  <si>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</si>
  <si>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</si>
  <si>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</si>
  <si>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</si>
  <si>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</si>
  <si>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</si>
  <si>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</si>
  <si>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</si>
  <si>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</si>
  <si>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</si>
  <si>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</si>
  <si>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</si>
  <si>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</si>
  <si>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</si>
  <si>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</si>
  <si>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</si>
  <si>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</si>
  <si>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</si>
  <si>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</si>
  <si>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</si>
  <si>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</si>
  <si>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</si>
  <si>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</si>
  <si>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</si>
  <si>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</si>
  <si>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</si>
  <si>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</si>
  <si>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</si>
  <si>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</si>
  <si>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</si>
  <si>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</si>
  <si>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</si>
  <si>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</si>
  <si>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</si>
  <si>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</si>
  <si>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</si>
  <si>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</si>
  <si>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</si>
  <si>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</si>
  <si>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</si>
  <si>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</si>
  <si>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</si>
  <si>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</si>
  <si>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</si>
  <si>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</si>
  <si>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</si>
  <si>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</si>
  <si>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</si>
  <si>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</si>
  <si>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</si>
  <si>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</si>
  <si>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</si>
  <si>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</si>
  <si>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</si>
  <si>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</si>
  <si>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</si>
  <si>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</si>
  <si>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</si>
  <si>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</si>
  <si>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</si>
  <si>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</si>
  <si>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</si>
  <si>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</si>
  <si>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</si>
  <si>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</si>
  <si>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</si>
  <si>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</si>
  <si>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</si>
  <si>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</si>
  <si>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</si>
  <si>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</si>
  <si>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</si>
  <si>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</si>
  <si>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</si>
  <si>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</si>
  <si>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</si>
  <si>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</si>
  <si>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</si>
  <si>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</si>
  <si>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</si>
  <si>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</si>
  <si>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</si>
  <si>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</si>
  <si>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</si>
  <si>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</si>
  <si>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</si>
  <si>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</si>
  <si>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</si>
  <si>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</si>
  <si>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</si>
  <si>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</si>
  <si>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</si>
  <si>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</si>
  <si>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</si>
  <si>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</si>
  <si>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</si>
  <si>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</si>
  <si>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</si>
  <si>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</si>
  <si>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</si>
  <si>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</si>
  <si>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</si>
  <si>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</si>
  <si>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</si>
  <si>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</si>
  <si>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</si>
  <si>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</si>
  <si>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</si>
  <si>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</si>
  <si>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</si>
  <si>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</si>
  <si>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</si>
  <si>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</si>
  <si>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</si>
  <si>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</si>
  <si>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</si>
  <si>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</si>
  <si>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</si>
  <si>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</si>
  <si>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</si>
  <si>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</si>
  <si>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</si>
  <si>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</si>
  <si>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</si>
  <si>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</si>
  <si>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</si>
  <si>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</si>
  <si>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</si>
  <si>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</si>
  <si>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</si>
  <si>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</si>
  <si>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</si>
  <si>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</si>
  <si>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</si>
  <si>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</si>
  <si>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</si>
  <si>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</si>
  <si>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</si>
  <si>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</si>
  <si>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</si>
  <si>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</si>
  <si>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</si>
  <si>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</si>
  <si>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</si>
  <si>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</si>
  <si>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</si>
  <si>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</si>
  <si>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</si>
  <si>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</si>
  <si>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</si>
  <si>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</si>
  <si>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</si>
  <si>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</si>
  <si>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</si>
  <si>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</si>
  <si>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</si>
  <si>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</si>
  <si>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</si>
  <si>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</si>
  <si>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</si>
  <si>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</si>
  <si>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</si>
  <si>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</si>
  <si>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</si>
  <si>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</si>
  <si>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</si>
  <si>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</si>
  <si>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</si>
  <si>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</si>
  <si>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</si>
  <si>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</si>
  <si>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</si>
  <si>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</si>
  <si>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</si>
  <si>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</si>
  <si>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</si>
  <si>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</si>
  <si>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</si>
  <si>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</si>
  <si>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</si>
  <si>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</si>
  <si>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</si>
  <si>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</si>
  <si>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</si>
  <si>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</si>
  <si>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</si>
  <si>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</si>
  <si>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</si>
  <si>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</si>
  <si>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</si>
  <si>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</si>
  <si>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</si>
  <si>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</si>
  <si>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</si>
  <si>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</si>
  <si>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</si>
  <si>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</si>
  <si>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</si>
  <si>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</si>
  <si>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</si>
  <si>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</si>
  <si>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</si>
  <si>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</si>
  <si>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</si>
  <si>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</si>
  <si>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</si>
  <si>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</si>
  <si>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</si>
  <si>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</si>
  <si>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</si>
  <si>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</si>
  <si>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</si>
  <si>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</si>
  <si>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</si>
  <si>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</si>
  <si>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</si>
  <si>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</si>
  <si>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</si>
  <si>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</si>
  <si>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</si>
  <si>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</si>
  <si>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</si>
  <si>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</si>
  <si>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</si>
  <si>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</si>
  <si>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</si>
  <si>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</si>
  <si>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</si>
  <si>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</si>
  <si>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</si>
  <si>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</si>
  <si>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</si>
  <si>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</si>
  <si>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</si>
  <si>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</si>
  <si>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</si>
  <si>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</si>
  <si>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</si>
  <si>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</si>
  <si>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</si>
  <si>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</si>
  <si>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</si>
  <si>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</si>
  <si>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</si>
  <si>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</si>
  <si>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</si>
  <si>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</si>
  <si>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</si>
  <si>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</si>
  <si>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</si>
  <si>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</si>
  <si>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</si>
  <si>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</si>
  <si>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</si>
  <si>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</si>
  <si>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</si>
  <si>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</si>
  <si>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</si>
  <si>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</si>
  <si>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</si>
  <si>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</si>
  <si>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</si>
  <si>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</si>
  <si>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</si>
  <si>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</si>
  <si>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</si>
  <si>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</si>
  <si>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</si>
  <si>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</si>
  <si>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</si>
  <si>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</si>
  <si>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</si>
  <si>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</si>
  <si>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</si>
  <si>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</si>
  <si>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</si>
  <si>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</si>
  <si>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</si>
  <si>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</si>
  <si>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</si>
  <si>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</si>
  <si>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</si>
  <si>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</si>
  <si>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</si>
  <si>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</si>
  <si>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</si>
  <si>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</si>
  <si>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</si>
  <si>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</si>
  <si>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</si>
  <si>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</si>
  <si>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</si>
  <si>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</si>
  <si>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</si>
  <si>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</si>
  <si>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</si>
  <si>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</si>
  <si>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</si>
  <si>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</si>
  <si>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</si>
  <si>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</si>
  <si>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</si>
  <si>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</si>
  <si>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</si>
  <si>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</si>
  <si>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</si>
  <si>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</si>
  <si>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</si>
  <si>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</si>
  <si>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</si>
  <si>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</si>
  <si>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</si>
  <si>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</si>
  <si>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</si>
  <si>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</si>
  <si>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</si>
  <si>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</si>
  <si>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</si>
  <si>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</si>
  <si>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</si>
  <si>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</si>
  <si>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</si>
  <si>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</si>
  <si>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</si>
  <si>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</si>
  <si>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</si>
  <si>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</si>
  <si>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</si>
  <si>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</si>
  <si>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</si>
  <si>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</si>
  <si>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</si>
  <si>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</si>
  <si>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</si>
  <si>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</si>
  <si>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</si>
  <si>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</si>
  <si>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</si>
  <si>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</si>
  <si>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</si>
  <si>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</si>
  <si>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</si>
  <si>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</si>
  <si>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</si>
  <si>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</si>
  <si>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</si>
  <si>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</si>
  <si>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</si>
  <si>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</si>
  <si>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</si>
  <si>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</si>
  <si>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</si>
  <si>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</si>
  <si>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</si>
  <si>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</si>
  <si>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</si>
  <si>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</si>
  <si>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</si>
  <si>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</si>
  <si>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</si>
  <si>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</si>
  <si>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</si>
  <si>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</si>
  <si>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</si>
  <si>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</si>
  <si>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</si>
  <si>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</si>
  <si>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</si>
  <si>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</si>
  <si>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</si>
  <si>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</si>
  <si>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</si>
  <si>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</si>
  <si>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</si>
  <si>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</si>
  <si>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</si>
  <si>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</si>
  <si>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</si>
  <si>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</si>
  <si>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</si>
  <si>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</si>
  <si>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</si>
  <si>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</si>
  <si>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</si>
  <si>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</si>
  <si>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</si>
  <si>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</si>
  <si>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</si>
  <si>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</si>
  <si>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</si>
  <si>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</si>
  <si>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</si>
  <si>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</si>
  <si>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</si>
  <si>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</si>
  <si>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</si>
  <si>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</si>
  <si>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</si>
  <si>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</si>
  <si>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</si>
  <si>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</si>
  <si>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</si>
  <si>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</si>
  <si>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</si>
  <si>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</si>
  <si>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</si>
  <si>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</si>
  <si>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</si>
  <si>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</si>
  <si>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</si>
  <si>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</si>
  <si>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</si>
  <si>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</si>
  <si>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</si>
  <si>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</si>
  <si>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</si>
  <si>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</si>
  <si>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</si>
  <si>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</si>
  <si>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</si>
  <si>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</si>
  <si>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</si>
  <si>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</si>
  <si>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</si>
  <si>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</si>
  <si>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</si>
  <si>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</si>
  <si>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</si>
  <si>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</si>
  <si>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</si>
  <si>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</si>
  <si>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</si>
  <si>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</si>
  <si>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</si>
  <si>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</si>
  <si>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</si>
  <si>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</si>
  <si>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</si>
  <si>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</si>
  <si>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</si>
  <si>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</si>
  <si>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</si>
  <si>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</si>
  <si>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</si>
  <si>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</si>
  <si>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</si>
  <si>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</si>
  <si>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</si>
  <si>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</si>
  <si>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</si>
  <si>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</si>
  <si>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</si>
  <si>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</si>
  <si>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</si>
  <si>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</si>
  <si>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</si>
  <si>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</si>
  <si>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</si>
  <si>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</si>
  <si>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</si>
  <si>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</si>
  <si>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</si>
  <si>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</si>
  <si>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</si>
  <si>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</si>
  <si>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</si>
  <si>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</si>
  <si>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</si>
  <si>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</si>
  <si>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</si>
  <si>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</si>
  <si>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</si>
  <si>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</si>
  <si>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</si>
  <si>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</si>
  <si>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</si>
  <si>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</si>
  <si>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</si>
  <si>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</si>
  <si>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</si>
  <si>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</si>
  <si>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</si>
  <si>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</si>
  <si>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</si>
  <si>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</si>
  <si>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</si>
  <si>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</si>
  <si>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</si>
  <si>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</si>
  <si>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</si>
  <si>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</si>
  <si>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</si>
  <si>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</si>
  <si>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</si>
  <si>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</si>
  <si>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</si>
  <si>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</si>
  <si>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</si>
  <si>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</si>
  <si>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</si>
  <si>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</si>
  <si>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</si>
  <si>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</si>
  <si>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</si>
  <si>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</si>
  <si>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</si>
  <si>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</si>
  <si>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</si>
  <si>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</si>
  <si>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</si>
  <si>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</si>
  <si>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</si>
  <si>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</si>
  <si>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</si>
  <si>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</si>
  <si>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</si>
  <si>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</si>
  <si>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</si>
  <si>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</si>
  <si>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</si>
  <si>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</si>
  <si>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</si>
  <si>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</si>
  <si>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</si>
  <si>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</si>
  <si>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</si>
  <si>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</si>
  <si>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</si>
  <si>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</si>
  <si>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</si>
  <si>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</si>
  <si>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</si>
  <si>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</si>
  <si>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</si>
  <si>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</si>
  <si>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</si>
  <si>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</si>
  <si>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</si>
  <si>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</si>
  <si>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</si>
  <si>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</si>
  <si>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</si>
  <si>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</si>
  <si>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</si>
  <si>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</si>
  <si>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</si>
  <si>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</si>
  <si>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</si>
  <si>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</si>
  <si>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</si>
  <si>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</si>
  <si>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</si>
  <si>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</si>
  <si>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</si>
  <si>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</si>
  <si>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</si>
  <si>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</si>
  <si>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</si>
  <si>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</si>
  <si>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</si>
  <si>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</si>
  <si>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</si>
  <si>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</si>
  <si>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</si>
  <si>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</si>
  <si>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</si>
  <si>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</si>
  <si>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</si>
  <si>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</si>
  <si>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</si>
  <si>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</si>
  <si>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</si>
  <si>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</si>
  <si>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</si>
  <si>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</si>
  <si>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</si>
  <si>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</si>
  <si>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</si>
  <si>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</si>
  <si>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</si>
  <si>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</si>
  <si>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</si>
  <si>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</si>
  <si>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</si>
  <si>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</si>
  <si>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</si>
  <si>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</si>
  <si>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</si>
  <si>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</si>
  <si>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</si>
  <si>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</si>
  <si>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</si>
  <si>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</si>
  <si>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</si>
  <si>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</si>
  <si>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</si>
  <si>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</si>
  <si>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</si>
  <si>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</si>
  <si>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</si>
  <si>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</si>
  <si>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</si>
  <si>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</si>
  <si>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</si>
  <si>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</si>
  <si>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</si>
  <si>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</si>
  <si>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</si>
  <si>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</si>
  <si>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</si>
  <si>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</si>
  <si>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</si>
  <si>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</si>
  <si>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</si>
  <si>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</si>
  <si>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</si>
  <si>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</si>
  <si>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</si>
  <si>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</si>
  <si>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</si>
  <si>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</si>
  <si>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</si>
  <si>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</si>
  <si>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</si>
  <si>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</si>
  <si>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</si>
  <si>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</si>
  <si>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</si>
  <si>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</si>
  <si>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</si>
  <si>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</si>
  <si>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</si>
  <si>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</si>
  <si>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</si>
  <si>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</si>
  <si>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</si>
  <si>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</si>
  <si>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</si>
  <si>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</si>
  <si>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</si>
  <si>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</si>
  <si>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</si>
  <si>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</si>
  <si>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</si>
  <si>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</si>
  <si>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</si>
  <si>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</si>
  <si>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</si>
  <si>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</si>
  <si>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</si>
  <si>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</si>
  <si>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</si>
  <si>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</si>
  <si>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</si>
  <si>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</si>
  <si>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</si>
  <si>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</si>
  <si>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</si>
  <si>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</si>
  <si>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</si>
  <si>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</si>
  <si>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</si>
  <si>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</si>
  <si>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</si>
  <si>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</si>
  <si>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</si>
  <si>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</si>
  <si>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</si>
  <si>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</si>
  <si>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</si>
  <si>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</si>
  <si>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</si>
  <si>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</si>
  <si>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</si>
  <si>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</si>
  <si>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</si>
  <si>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</si>
  <si>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</si>
  <si>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</si>
  <si>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</si>
  <si>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</si>
  <si>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</si>
  <si>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</si>
  <si>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</si>
  <si>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</si>
  <si>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</si>
  <si>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</si>
  <si>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</si>
  <si>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</si>
  <si>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</si>
  <si>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</si>
  <si>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</si>
  <si>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</si>
  <si>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</si>
  <si>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</si>
  <si>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</si>
  <si>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</si>
  <si>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</si>
  <si>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</si>
  <si>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</si>
  <si>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</si>
  <si>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</si>
  <si>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</si>
  <si>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</si>
  <si>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</si>
  <si>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</si>
  <si>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</si>
  <si>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</si>
  <si>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</si>
  <si>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</si>
  <si>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</si>
  <si>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</si>
  <si>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</si>
  <si>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</si>
  <si>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</si>
  <si>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</si>
  <si>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</si>
  <si>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</si>
  <si>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</si>
  <si>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</si>
  <si>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</si>
  <si>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</si>
  <si>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</si>
  <si>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</si>
  <si>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</si>
  <si>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</si>
  <si>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</si>
  <si>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</si>
  <si>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</si>
  <si>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</si>
  <si>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</si>
  <si>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</si>
  <si>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</si>
  <si>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</si>
  <si>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</si>
  <si>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</si>
  <si>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</si>
  <si>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</si>
  <si>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</si>
  <si>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</si>
  <si>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</si>
  <si>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</si>
  <si>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</si>
  <si>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</si>
  <si>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</si>
  <si>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</si>
  <si>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</si>
  <si>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</si>
  <si>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</si>
  <si>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</si>
  <si>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</si>
  <si>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</si>
  <si>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</si>
  <si>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</si>
  <si>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</si>
  <si>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</si>
  <si>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</si>
  <si>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</si>
  <si>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</si>
  <si>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</si>
  <si>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</si>
  <si>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</si>
  <si>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</si>
  <si>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</si>
  <si>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</si>
  <si>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</si>
  <si>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</si>
  <si>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</si>
  <si>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</si>
  <si>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</si>
  <si>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</si>
  <si>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</si>
  <si>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</si>
  <si>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</si>
  <si>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</si>
  <si>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</si>
  <si>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</si>
  <si>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</si>
  <si>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</si>
  <si>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</si>
  <si>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</si>
  <si>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</si>
  <si>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</si>
  <si>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</si>
  <si>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</si>
  <si>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</si>
  <si>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</si>
  <si>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</si>
  <si>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</si>
  <si>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</si>
  <si>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</si>
  <si>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</si>
  <si>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</si>
  <si>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</si>
  <si>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</si>
  <si>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</si>
  <si>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</si>
  <si>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</si>
  <si>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</si>
  <si>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</si>
  <si>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</si>
  <si>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</si>
  <si>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</si>
  <si>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</si>
  <si>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</si>
  <si>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</si>
  <si>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</si>
  <si>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</si>
  <si>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</si>
  <si>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</si>
  <si>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</si>
  <si>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</si>
  <si>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</si>
  <si>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</si>
  <si>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</si>
  <si>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</si>
  <si>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</si>
  <si>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</si>
  <si>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</si>
  <si>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</si>
  <si>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</si>
  <si>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</si>
  <si>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</si>
  <si>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</si>
  <si>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</si>
  <si>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</si>
  <si>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</si>
  <si>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</si>
  <si>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</si>
  <si>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</si>
  <si>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</si>
  <si>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</si>
  <si>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</si>
  <si>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</si>
  <si>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</si>
  <si>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</si>
  <si>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</si>
  <si>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</si>
  <si>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</si>
  <si>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</si>
  <si>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</si>
  <si>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</si>
  <si>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</si>
  <si>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</si>
  <si>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</si>
  <si>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</si>
  <si>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</si>
  <si>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</si>
  <si>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</si>
  <si>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</si>
  <si>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</si>
  <si>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</si>
  <si>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</si>
  <si>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</si>
  <si>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</si>
  <si>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</si>
  <si>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</si>
  <si>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</si>
  <si>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</si>
  <si>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</si>
  <si>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</si>
  <si>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</si>
  <si>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</si>
  <si>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</si>
  <si>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</si>
  <si>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</si>
  <si>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</si>
  <si>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</si>
  <si>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</si>
  <si>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</si>
  <si>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</si>
  <si>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</si>
  <si>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</si>
  <si>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</si>
  <si>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</si>
  <si>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</si>
  <si>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</si>
  <si>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</si>
  <si>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</si>
  <si>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</si>
  <si>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</si>
  <si>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</si>
  <si>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</si>
  <si>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</si>
  <si>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</si>
  <si>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</si>
  <si>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</si>
  <si>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</si>
  <si>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</si>
  <si>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</si>
  <si>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</si>
  <si>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</si>
  <si>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</si>
  <si>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</si>
  <si>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</si>
  <si>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</si>
  <si>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</si>
  <si>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</si>
  <si>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</si>
  <si>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</si>
  <si>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</si>
  <si>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</si>
  <si>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</si>
  <si>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</si>
  <si>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</si>
  <si>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</si>
  <si>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</si>
  <si>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</si>
  <si>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</si>
  <si>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</si>
  <si>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</si>
  <si>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</si>
  <si>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</si>
  <si>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</si>
  <si>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</si>
  <si>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</si>
  <si>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</si>
  <si>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</si>
  <si>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</si>
  <si>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</si>
  <si>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</si>
  <si>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</si>
  <si>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</si>
  <si>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</si>
  <si>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</si>
  <si>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</si>
  <si>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</si>
  <si>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</si>
  <si>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</si>
  <si>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</si>
  <si>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</si>
  <si>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</si>
  <si>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</si>
  <si>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</si>
  <si>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</si>
  <si>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</si>
  <si>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</si>
  <si>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</si>
  <si>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</si>
  <si>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</si>
  <si>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</si>
  <si>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</si>
  <si>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</si>
  <si>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</si>
  <si>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</si>
  <si>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</si>
  <si>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</si>
  <si>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</si>
  <si>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</si>
  <si>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</si>
  <si>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</si>
  <si>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</si>
  <si>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</si>
  <si>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</si>
  <si>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</si>
  <si>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</si>
  <si>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</si>
  <si>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</si>
  <si>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</si>
  <si>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</si>
  <si>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</si>
  <si>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</si>
  <si>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</si>
  <si>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</si>
  <si>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</si>
  <si>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</si>
  <si>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</si>
  <si>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</si>
  <si>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</si>
  <si>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</si>
  <si>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</si>
  <si>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</si>
  <si>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</si>
  <si>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</si>
  <si>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</si>
  <si>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</si>
  <si>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</si>
  <si>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</si>
  <si>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</si>
  <si>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</si>
  <si>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</si>
  <si>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</si>
  <si>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</si>
  <si>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Chapisco com argamassa de cimento e areia 1:3 - aplicação manual</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</si>
  <si>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</si>
  <si>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</si>
  <si>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</si>
  <si>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</si>
  <si>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</si>
  <si>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</si>
  <si>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</si>
  <si>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</si>
  <si>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</si>
  <si>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</si>
  <si>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</si>
  <si>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</si>
  <si>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</si>
  <si>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</si>
  <si>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</si>
  <si>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</si>
  <si>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</si>
  <si>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</si>
  <si>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</si>
  <si>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</si>
  <si>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</si>
  <si>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</si>
  <si>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</si>
  <si>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</si>
  <si>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</si>
  <si>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</si>
  <si>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</si>
  <si>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</si>
  <si>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</si>
  <si>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</si>
  <si>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</si>
  <si>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</si>
  <si>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</si>
  <si>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</si>
  <si>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</si>
  <si>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</si>
  <si>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</si>
  <si>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</si>
  <si>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</si>
  <si>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</si>
  <si>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</si>
  <si>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</si>
  <si>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</si>
  <si>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</si>
  <si>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</si>
  <si>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</si>
  <si>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</si>
  <si>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</si>
  <si>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</si>
  <si>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</si>
  <si>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</si>
  <si>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</si>
  <si>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</si>
  <si>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</si>
  <si>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</si>
  <si>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</si>
  <si>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</si>
  <si>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</si>
  <si>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</si>
  <si>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</si>
  <si>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</si>
  <si>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</si>
  <si>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</si>
  <si>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</si>
  <si>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</si>
  <si>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</si>
  <si>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</si>
  <si>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</si>
  <si>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</si>
  <si>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</si>
  <si>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</si>
  <si>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</si>
  <si>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</si>
  <si>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</si>
  <si>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</si>
  <si>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</si>
  <si>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</si>
  <si>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</si>
  <si>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</si>
  <si>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</si>
  <si>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</si>
  <si>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</si>
  <si>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</si>
  <si>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</si>
  <si>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</si>
  <si>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</si>
  <si>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</si>
  <si>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</si>
  <si>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</si>
  <si>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</si>
  <si>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</si>
  <si>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</si>
  <si>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</si>
  <si>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</si>
  <si>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</si>
  <si>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</si>
  <si>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</si>
  <si>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</si>
  <si>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</si>
  <si>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</si>
  <si>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</si>
  <si>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</si>
  <si>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</si>
  <si>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</si>
  <si>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</si>
  <si>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</si>
  <si>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</si>
  <si>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</si>
  <si>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</si>
  <si>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</si>
  <si>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</si>
  <si>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</si>
  <si>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</si>
  <si>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</si>
  <si>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</si>
  <si>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</si>
  <si>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</si>
  <si>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</si>
  <si>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</si>
  <si>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</si>
  <si>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</si>
  <si>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</si>
  <si>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</si>
  <si>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</si>
  <si>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</si>
  <si>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</si>
  <si>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</si>
  <si>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</si>
  <si>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</si>
  <si>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</si>
  <si>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</si>
  <si>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</si>
  <si>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</si>
  <si>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</si>
  <si>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</si>
  <si>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</si>
  <si>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</si>
  <si>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</si>
  <si>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</si>
  <si>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</si>
  <si>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</si>
  <si>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</si>
  <si>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</si>
  <si>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</si>
  <si>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</si>
  <si>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</si>
  <si>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</si>
  <si>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</si>
  <si>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</si>
  <si>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</si>
  <si>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</si>
  <si>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</si>
  <si>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</si>
  <si>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</si>
  <si>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</si>
  <si>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</si>
  <si>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</si>
  <si>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</si>
  <si>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</si>
  <si>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</si>
  <si>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</si>
  <si>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</si>
  <si>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</si>
  <si>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</si>
  <si>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</si>
  <si>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</si>
  <si>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</si>
  <si>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</si>
  <si>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</si>
  <si>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</si>
  <si>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</si>
  <si>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</si>
  <si>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</si>
  <si>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</si>
  <si>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</si>
  <si>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</si>
  <si>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</si>
  <si>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</si>
  <si>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</si>
  <si>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</si>
  <si>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</si>
  <si>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</si>
  <si>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</si>
  <si>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</si>
  <si>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</si>
  <si>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</si>
  <si>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</si>
  <si>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</si>
  <si>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</si>
  <si>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</si>
  <si>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</si>
  <si>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</si>
  <si>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</si>
  <si>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</si>
  <si>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</si>
  <si>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</si>
  <si>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</si>
  <si>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</si>
  <si>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</si>
  <si>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</si>
  <si>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</si>
  <si>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</si>
  <si>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</si>
  <si>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</si>
  <si>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</si>
  <si>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</si>
  <si>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</si>
  <si>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</si>
  <si>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</si>
  <si>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</si>
  <si>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</si>
  <si>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</si>
  <si>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</si>
  <si>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</si>
  <si>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</si>
  <si>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</si>
  <si>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cm²</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</si>
  <si>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</si>
  <si>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</si>
  <si>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</si>
  <si>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</si>
  <si>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</si>
  <si>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</si>
  <si>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</si>
  <si>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</si>
  <si>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</si>
  <si>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</si>
  <si>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</si>
  <si>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</si>
  <si>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</si>
  <si>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</si>
  <si>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</si>
  <si>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</si>
  <si>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</si>
  <si>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</si>
  <si>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</si>
  <si>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</si>
  <si>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</si>
  <si>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</si>
  <si>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</si>
  <si>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</si>
  <si>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</si>
  <si>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</si>
  <si>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</si>
  <si>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</si>
  <si>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</si>
  <si>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</si>
  <si>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</si>
  <si>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</si>
  <si>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</si>
  <si>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</si>
  <si>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</si>
  <si>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</si>
  <si>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</si>
  <si>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</si>
  <si>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</si>
  <si>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</si>
  <si>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</si>
  <si>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</si>
  <si>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</si>
  <si>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</si>
  <si>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</si>
  <si>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</si>
  <si>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</si>
  <si>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</si>
  <si>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</si>
  <si>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</si>
  <si>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</si>
  <si>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</si>
  <si>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</si>
  <si>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</si>
  <si>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</si>
  <si>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</si>
  <si>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</si>
  <si>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</si>
  <si>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</si>
  <si>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</si>
  <si>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</si>
  <si>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</si>
  <si>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</si>
  <si>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</si>
  <si>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</si>
  <si>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</si>
  <si>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</si>
  <si>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</si>
  <si>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</si>
  <si>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</si>
  <si>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</si>
  <si>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</si>
  <si>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</si>
  <si>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</si>
  <si>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</si>
  <si>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</si>
  <si>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</si>
  <si>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</si>
  <si>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</si>
  <si>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</si>
  <si>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</si>
  <si>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</si>
  <si>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</si>
  <si>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</si>
  <si>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</si>
  <si>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</si>
  <si>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</si>
  <si>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</si>
  <si>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</si>
  <si>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</si>
  <si>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</si>
  <si>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</si>
  <si>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</si>
  <si>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</si>
  <si>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</si>
  <si>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</si>
  <si>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</si>
  <si>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</si>
  <si>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</si>
  <si>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</si>
  <si>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</si>
  <si>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</si>
  <si>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</si>
  <si>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</si>
  <si>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</si>
  <si>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</si>
  <si>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</si>
  <si>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</si>
  <si>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</si>
  <si>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</si>
  <si>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</si>
  <si>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</si>
  <si>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</si>
  <si>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</si>
  <si>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</si>
  <si>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</si>
  <si>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</si>
  <si>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</si>
  <si>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</si>
  <si>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</si>
  <si>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</si>
  <si>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</si>
  <si>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</si>
  <si>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</si>
  <si>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</si>
  <si>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</si>
  <si>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</si>
  <si>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</si>
  <si>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</si>
  <si>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</si>
  <si>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</si>
  <si>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</si>
  <si>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</si>
  <si>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</si>
  <si>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</si>
  <si>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</si>
  <si>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</si>
  <si>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</si>
  <si>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</si>
  <si>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</si>
  <si>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</si>
  <si>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</si>
  <si>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</si>
  <si>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</si>
  <si>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</si>
  <si>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</si>
  <si>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</si>
  <si>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</si>
  <si>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</si>
  <si>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</si>
  <si>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</si>
  <si>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</si>
  <si>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</si>
  <si>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</si>
  <si>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</si>
  <si>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</si>
  <si>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</si>
  <si>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</si>
  <si>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</si>
  <si>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</si>
  <si>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</si>
  <si>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</si>
  <si>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</si>
  <si>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</si>
  <si>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</si>
  <si>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</si>
  <si>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</si>
  <si>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</si>
  <si>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</si>
  <si>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</si>
  <si>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</si>
  <si>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</si>
  <si>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</si>
  <si>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</si>
  <si>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</si>
  <si>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</si>
  <si>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</si>
  <si>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</si>
  <si>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</si>
  <si>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</si>
  <si>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</si>
  <si>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</si>
  <si>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</si>
  <si>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</si>
  <si>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</si>
  <si>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</si>
  <si>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</si>
  <si>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</si>
  <si>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</si>
  <si>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</si>
  <si>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</si>
  <si>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</si>
  <si>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</si>
  <si>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</si>
  <si>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</si>
  <si>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</si>
  <si>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</si>
  <si>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</si>
  <si>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</si>
  <si>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</si>
  <si>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</si>
  <si>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</si>
  <si>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</si>
  <si>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</si>
  <si>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</si>
  <si>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</si>
  <si>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</si>
  <si>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</si>
  <si>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</si>
  <si>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</si>
  <si>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</si>
  <si>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</si>
  <si>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</si>
  <si>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</si>
  <si>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</si>
  <si>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</si>
  <si>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</si>
  <si>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</si>
  <si>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</si>
  <si>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</si>
  <si>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</si>
  <si>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</si>
  <si>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</si>
  <si>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</si>
  <si>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</si>
  <si>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</si>
  <si>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</si>
  <si>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</si>
  <si>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</si>
  <si>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</si>
  <si>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</si>
  <si>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</si>
  <si>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</si>
  <si>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</si>
  <si>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</si>
  <si>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</si>
  <si>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</si>
  <si>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</si>
  <si>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</si>
  <si>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</si>
  <si>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</si>
  <si>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</si>
  <si>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</si>
  <si>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</si>
  <si>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</si>
  <si>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</si>
  <si>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</si>
  <si>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</si>
  <si>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</si>
  <si>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</si>
  <si>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</si>
  <si>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</si>
  <si>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</si>
  <si>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</si>
  <si>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</si>
  <si>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</si>
  <si>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</si>
  <si>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</si>
  <si>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</si>
  <si>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</si>
  <si>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</si>
  <si>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</si>
  <si>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</si>
  <si>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</si>
  <si>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</si>
  <si>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</si>
  <si>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</si>
  <si>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</si>
  <si>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</si>
  <si>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</si>
  <si>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</si>
  <si>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</si>
  <si>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</si>
  <si>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</si>
  <si>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</si>
  <si>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</si>
  <si>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</si>
  <si>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</si>
  <si>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</si>
  <si>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</si>
  <si>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</si>
  <si>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</si>
  <si>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</si>
  <si>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</si>
  <si>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</si>
  <si>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</si>
  <si>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</si>
  <si>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</si>
  <si>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</si>
  <si>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</si>
  <si>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</si>
  <si>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</si>
  <si>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</si>
  <si>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</si>
  <si>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</si>
  <si>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</si>
  <si>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</si>
  <si>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</si>
  <si>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</si>
  <si>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</si>
  <si>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</si>
  <si>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</si>
  <si>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</si>
  <si>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</si>
  <si>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</si>
  <si>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</si>
  <si>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</si>
  <si>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</si>
  <si>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</si>
  <si>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</si>
  <si>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</si>
  <si>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</si>
  <si>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</si>
  <si>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</si>
  <si>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</si>
  <si>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</si>
  <si>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</si>
  <si>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</si>
  <si>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</si>
  <si>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</si>
  <si>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</si>
  <si>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</si>
  <si>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</si>
  <si>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</si>
  <si>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</si>
  <si>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</si>
  <si>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</si>
  <si>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</si>
  <si>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</si>
  <si>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</si>
  <si>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</si>
  <si>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</si>
  <si>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</si>
  <si>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</si>
  <si>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</si>
  <si>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</si>
  <si>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</si>
  <si>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</si>
  <si>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</si>
  <si>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</si>
  <si>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</si>
  <si>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</si>
  <si>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</si>
  <si>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</si>
  <si>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</si>
  <si>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</si>
  <si>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</si>
  <si>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</si>
  <si>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</si>
  <si>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</si>
  <si>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</si>
  <si>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</si>
  <si>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</si>
  <si>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</si>
  <si>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</si>
  <si>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</si>
  <si>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</si>
  <si>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</si>
  <si>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</si>
  <si>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</si>
  <si>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</si>
  <si>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</si>
  <si>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</si>
  <si>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</si>
  <si>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</si>
  <si>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</si>
  <si>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</si>
  <si>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</si>
  <si>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</si>
  <si>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</si>
  <si>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</si>
  <si>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</si>
  <si>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</si>
  <si>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</si>
  <si>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</si>
  <si>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</si>
  <si>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</si>
  <si>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</si>
  <si>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</si>
  <si>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</si>
  <si>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</si>
  <si>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</si>
  <si>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</si>
  <si>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</si>
  <si>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</si>
  <si>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</si>
  <si>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</si>
  <si>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</si>
  <si>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</si>
  <si>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</si>
  <si>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</si>
  <si>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</si>
  <si>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</si>
  <si>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</si>
  <si>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</si>
  <si>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</si>
  <si>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</si>
  <si>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</si>
  <si>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</si>
  <si>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</si>
  <si>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</si>
  <si>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</si>
  <si>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</si>
  <si>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</si>
  <si>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</si>
  <si>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</si>
  <si>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</si>
  <si>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</si>
  <si>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</si>
  <si>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</si>
  <si>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</si>
  <si>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</si>
  <si>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</si>
  <si>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</si>
  <si>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</si>
  <si>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</si>
  <si>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</si>
  <si>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</si>
  <si>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</si>
  <si>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</si>
  <si>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</si>
  <si>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</si>
  <si>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</si>
  <si>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</si>
  <si>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</si>
  <si>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</si>
  <si>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</si>
  <si>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</si>
  <si>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</si>
  <si>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</si>
  <si>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</si>
  <si>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</si>
  <si>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</si>
  <si>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</si>
  <si>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</si>
  <si>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</si>
  <si>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</si>
  <si>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</si>
  <si>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</si>
  <si>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</si>
  <si>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</si>
  <si>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</si>
  <si>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</si>
  <si>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</si>
  <si>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</si>
  <si>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</si>
  <si>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</si>
  <si>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</si>
  <si>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</si>
  <si>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</si>
  <si>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</si>
  <si>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</si>
  <si>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</si>
  <si>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</si>
  <si>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</si>
  <si>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</si>
  <si>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</si>
  <si>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</si>
  <si>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</si>
  <si>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</si>
  <si>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</si>
  <si>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</si>
  <si>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</si>
  <si>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</si>
  <si>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</si>
  <si>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</si>
  <si>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</si>
  <si>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</si>
  <si>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</si>
  <si>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</si>
  <si>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</si>
  <si>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</si>
  <si>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</si>
  <si>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</si>
  <si>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</si>
  <si>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</si>
  <si>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</si>
  <si>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</si>
  <si>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</si>
  <si>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</si>
  <si>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</si>
  <si>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</si>
  <si>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</si>
  <si>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</si>
  <si>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</si>
  <si>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</si>
  <si>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</si>
  <si>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</si>
  <si>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</si>
  <si>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</si>
  <si>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</si>
  <si>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</si>
  <si>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</si>
  <si>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</si>
  <si>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</si>
  <si>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</si>
  <si>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</si>
  <si>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</si>
  <si>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</si>
  <si>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</si>
  <si>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</si>
  <si>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</si>
  <si>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</si>
  <si>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</si>
  <si>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</si>
  <si>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</si>
  <si>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</si>
  <si>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</si>
  <si>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</si>
  <si>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</si>
  <si>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</si>
  <si>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</si>
  <si>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</si>
  <si>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</si>
  <si>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</si>
  <si>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</si>
  <si>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</si>
  <si>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</si>
  <si>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</si>
  <si>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</si>
  <si>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</si>
  <si>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</si>
  <si>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</si>
  <si>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</si>
  <si>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</si>
  <si>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</si>
  <si>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</si>
  <si>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</si>
  <si>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</si>
  <si>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</si>
  <si>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</si>
  <si>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</si>
  <si>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</si>
  <si>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</si>
  <si>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</si>
  <si>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</si>
  <si>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</si>
  <si>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</si>
  <si>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</si>
  <si>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</si>
  <si>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</si>
  <si>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</si>
  <si>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</si>
  <si>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</si>
  <si>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</si>
  <si>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</si>
  <si>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</si>
  <si>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</si>
  <si>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</si>
  <si>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</si>
  <si>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</si>
  <si>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</si>
  <si>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</si>
  <si>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</si>
  <si>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</si>
  <si>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</si>
  <si>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</si>
  <si>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</si>
  <si>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</si>
  <si>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</si>
  <si>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</si>
  <si>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</si>
  <si>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</si>
  <si>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</si>
  <si>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</si>
  <si>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</si>
  <si>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</si>
  <si>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</si>
  <si>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</si>
  <si>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</si>
  <si>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</si>
  <si>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</si>
  <si>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</si>
  <si>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</si>
  <si>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</si>
  <si>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</si>
  <si>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</si>
  <si>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</si>
  <si>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</si>
  <si>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</si>
  <si>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</si>
  <si>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</si>
  <si>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</si>
  <si>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</si>
  <si>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</si>
  <si>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</si>
  <si>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</si>
  <si>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</si>
  <si>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</si>
  <si>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</si>
  <si>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</si>
  <si>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</si>
  <si>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</si>
  <si>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</si>
  <si>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</si>
  <si>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</si>
  <si>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</si>
  <si>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</si>
  <si>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</si>
  <si>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</si>
  <si>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</si>
  <si>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</si>
  <si>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</si>
  <si>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</si>
  <si>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</si>
  <si>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</si>
  <si>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</si>
  <si>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</si>
  <si>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</si>
  <si>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</si>
  <si>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</si>
  <si>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</si>
  <si>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</si>
  <si>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</si>
  <si>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</si>
  <si>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</si>
  <si>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</si>
  <si>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</si>
  <si>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</si>
  <si>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</si>
  <si>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</si>
  <si>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</si>
  <si>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</si>
  <si>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</si>
  <si>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</si>
  <si>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</si>
  <si>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</si>
  <si>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</si>
  <si>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</si>
  <si>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</si>
  <si>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</si>
  <si>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</si>
  <si>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</si>
  <si>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</si>
  <si>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</si>
  <si>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</si>
  <si>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</si>
  <si>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</si>
  <si>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</si>
  <si>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</si>
  <si>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</si>
  <si>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</si>
  <si>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</si>
  <si>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</si>
  <si>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</si>
  <si>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</si>
  <si>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</si>
  <si>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</si>
  <si>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</si>
  <si>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</si>
  <si>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</si>
  <si>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</si>
  <si>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</si>
  <si>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</si>
  <si>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</si>
  <si>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</si>
  <si>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</si>
  <si>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</si>
  <si>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</si>
  <si>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</si>
  <si>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</si>
  <si>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</si>
  <si>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</si>
  <si>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</si>
  <si>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</si>
  <si>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</si>
  <si>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</si>
  <si>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</si>
  <si>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</si>
  <si>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</si>
  <si>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</si>
  <si>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</si>
  <si>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</si>
  <si>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</si>
  <si>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</si>
  <si>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</si>
  <si>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</si>
  <si>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</si>
  <si>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</si>
  <si>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</si>
  <si>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</si>
  <si>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</si>
  <si>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</si>
  <si>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</si>
  <si>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</si>
  <si>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</si>
  <si>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</si>
  <si>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</si>
  <si>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</si>
  <si>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</si>
  <si>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</si>
  <si>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</si>
  <si>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</si>
  <si>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</si>
  <si>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</si>
  <si>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</si>
  <si>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</si>
  <si>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</si>
  <si>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</si>
  <si>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</si>
  <si>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</si>
  <si>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</si>
  <si>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</si>
  <si>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</si>
  <si>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</si>
  <si>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</si>
  <si>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</si>
  <si>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</si>
  <si>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</si>
  <si>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</si>
  <si>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</si>
  <si>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</si>
  <si>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</si>
  <si>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</si>
  <si>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</si>
  <si>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</si>
  <si>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</si>
  <si>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</si>
  <si>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</si>
  <si>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</si>
  <si>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</si>
  <si>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</si>
  <si>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</si>
  <si>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</si>
  <si>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</si>
  <si>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</si>
  <si>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</si>
  <si>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</si>
  <si>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</si>
  <si>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</si>
  <si>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</si>
  <si>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</si>
  <si>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</si>
  <si>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</si>
  <si>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</si>
  <si>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</si>
  <si>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</si>
  <si>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</si>
  <si>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</si>
  <si>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</si>
  <si>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</si>
  <si>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</si>
  <si>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</si>
  <si>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</si>
  <si>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</si>
  <si>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</si>
  <si>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</si>
  <si>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</si>
  <si>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</si>
  <si>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</si>
  <si>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</si>
  <si>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</si>
  <si>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</si>
  <si>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</si>
  <si>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</si>
  <si>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</si>
  <si>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</si>
  <si>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</si>
  <si>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</si>
  <si>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</si>
  <si>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</si>
  <si>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</si>
  <si>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</si>
  <si>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</si>
  <si>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</si>
  <si>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</si>
  <si>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</si>
  <si>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</si>
  <si>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</si>
  <si>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</si>
  <si>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</si>
  <si>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</si>
  <si>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</si>
  <si>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</si>
  <si>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</si>
  <si>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</si>
  <si>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</si>
  <si>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</si>
  <si>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</si>
  <si>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</si>
  <si>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</si>
  <si>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</si>
  <si>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</si>
  <si>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</si>
  <si>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</si>
  <si>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</si>
  <si>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</si>
  <si>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</si>
  <si>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</si>
  <si>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</si>
  <si>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</si>
  <si>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</si>
  <si>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</si>
  <si>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</si>
  <si>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</si>
  <si>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</si>
  <si>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</si>
  <si>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</si>
  <si>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</si>
  <si>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</si>
  <si>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</si>
  <si>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</si>
  <si>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</si>
  <si>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</si>
  <si>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</si>
  <si>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</si>
  <si>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</si>
  <si>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</si>
  <si>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</si>
  <si>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</si>
  <si>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</si>
  <si>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</si>
  <si>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</si>
  <si>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</si>
  <si>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</si>
  <si>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</si>
  <si>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</si>
  <si>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</si>
  <si>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</si>
  <si>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</si>
  <si>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</si>
  <si>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</si>
  <si>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</si>
  <si>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</si>
  <si>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</si>
  <si>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</si>
  <si>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</si>
  <si>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</si>
  <si>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</si>
  <si>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</si>
  <si>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</si>
  <si>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</si>
  <si>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</si>
  <si>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</si>
  <si>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</si>
  <si>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</si>
  <si>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</si>
  <si>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</si>
  <si>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</si>
  <si>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</si>
  <si>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</si>
  <si>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</si>
  <si>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</si>
  <si>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</si>
  <si>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</si>
  <si>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</si>
  <si>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</si>
  <si>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</si>
  <si>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</si>
  <si>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</si>
  <si>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</si>
  <si>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</si>
  <si>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</si>
  <si>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</si>
  <si>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</si>
  <si>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</si>
  <si>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</si>
  <si>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</si>
  <si>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</si>
  <si>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</si>
  <si>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</si>
  <si>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</si>
  <si>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</si>
  <si>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</si>
  <si>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</si>
  <si>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</si>
  <si>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</si>
  <si>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</si>
  <si>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</si>
  <si>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</si>
  <si>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</si>
  <si>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</si>
  <si>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</si>
  <si>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</si>
  <si>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</si>
  <si>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</si>
  <si>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</si>
  <si>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</si>
  <si>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</si>
  <si>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</si>
  <si>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</si>
  <si>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</si>
  <si>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</si>
  <si>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</si>
  <si>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</si>
  <si>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</si>
  <si>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</si>
  <si>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</si>
  <si>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</si>
  <si>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</si>
  <si>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</si>
  <si>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</si>
  <si>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</si>
  <si>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</si>
  <si>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</si>
  <si>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</si>
  <si>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</si>
  <si>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</si>
  <si>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</si>
  <si>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</si>
  <si>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</si>
  <si>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</si>
  <si>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</si>
  <si>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</si>
  <si>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</si>
  <si>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</si>
  <si>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</si>
  <si>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</si>
  <si>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</si>
  <si>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</si>
  <si>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</si>
  <si>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</si>
  <si>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</si>
  <si>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</si>
  <si>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</si>
  <si>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</si>
  <si>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</si>
  <si>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</si>
  <si>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</si>
  <si>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</si>
  <si>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</si>
  <si>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</si>
  <si>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</si>
  <si>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</si>
  <si>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</si>
  <si>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</si>
  <si>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</si>
  <si>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</si>
  <si>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</si>
  <si>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</si>
  <si>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</si>
  <si>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</si>
  <si>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</si>
  <si>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</si>
  <si>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</si>
  <si>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</si>
  <si>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</si>
  <si>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</si>
  <si>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</si>
  <si>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</si>
  <si>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</si>
  <si>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</si>
  <si>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</si>
  <si>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</si>
  <si>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</si>
  <si>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</si>
  <si>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</si>
  <si>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</si>
  <si>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</si>
  <si>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</si>
  <si>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</si>
  <si>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</si>
  <si>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</si>
  <si>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</si>
  <si>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</si>
  <si>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</si>
  <si>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</si>
  <si>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</si>
  <si>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</si>
  <si>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</si>
  <si>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</si>
  <si>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</si>
  <si>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</si>
  <si>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</si>
  <si>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</si>
  <si>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</si>
  <si>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</si>
  <si>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</si>
  <si>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</si>
  <si>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</si>
  <si>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</si>
  <si>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</si>
  <si>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</si>
  <si>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</si>
  <si>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</si>
  <si>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</si>
  <si>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</si>
  <si>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</si>
  <si>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</si>
  <si>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</si>
  <si>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</si>
  <si>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</si>
  <si>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</si>
  <si>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</si>
  <si>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</si>
  <si>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</si>
  <si>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</si>
  <si>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</si>
  <si>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</si>
  <si>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</si>
  <si>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</si>
  <si>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</si>
  <si>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</si>
  <si>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</si>
  <si>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</si>
  <si>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</si>
  <si>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</si>
  <si>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</si>
  <si>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</si>
  <si>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</si>
  <si>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</si>
  <si>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</si>
  <si>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</si>
  <si>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</si>
  <si>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</si>
  <si>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</si>
  <si>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</si>
  <si>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</si>
  <si>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</si>
  <si>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</si>
  <si>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</si>
  <si>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</si>
  <si>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</si>
  <si>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</si>
  <si>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</si>
  <si>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</si>
  <si>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</si>
  <si>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</si>
  <si>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</si>
  <si>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</si>
  <si>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</si>
  <si>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</si>
  <si>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</si>
  <si>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</si>
  <si>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</si>
  <si>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</si>
  <si>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</si>
  <si>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</si>
  <si>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</si>
  <si>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</si>
  <si>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</si>
  <si>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</si>
  <si>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</si>
  <si>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</si>
  <si>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</si>
  <si>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</si>
  <si>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</si>
  <si>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</si>
  <si>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</si>
  <si>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</si>
  <si>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</si>
  <si>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</si>
  <si>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</si>
  <si>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</si>
  <si>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</si>
  <si>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</si>
  <si>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</si>
  <si>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</si>
  <si>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</si>
  <si>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</si>
  <si>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</si>
  <si>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</si>
  <si>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</si>
  <si>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</si>
  <si>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</si>
  <si>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</si>
  <si>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</si>
  <si>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</si>
  <si>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</si>
  <si>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</si>
  <si>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</si>
  <si>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</si>
  <si>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</si>
  <si>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</si>
  <si>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</si>
  <si>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</si>
  <si>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</si>
  <si>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</si>
  <si>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</si>
  <si>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</si>
  <si>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</si>
  <si>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</si>
  <si>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</si>
  <si>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</si>
  <si>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</si>
  <si>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</si>
  <si>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</si>
  <si>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</si>
  <si>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</si>
  <si>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</si>
  <si>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</si>
  <si>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</si>
  <si>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</si>
  <si>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</si>
  <si>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</si>
  <si>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</si>
  <si>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</si>
  <si>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</si>
  <si>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</si>
  <si>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</si>
  <si>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</si>
  <si>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</si>
  <si>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</si>
  <si>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</si>
  <si>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</si>
  <si>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</si>
  <si>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</si>
  <si>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</si>
  <si>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</si>
  <si>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</si>
  <si>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</si>
  <si>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</si>
  <si>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</si>
  <si>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</si>
  <si>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</si>
  <si>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</si>
  <si>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</si>
  <si>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</si>
  <si>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</si>
  <si>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</si>
  <si>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</si>
  <si>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</si>
  <si>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</si>
  <si>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</si>
  <si>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</si>
  <si>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</si>
  <si>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</si>
  <si>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</si>
  <si>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</si>
  <si>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</si>
  <si>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</si>
  <si>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</si>
  <si>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</si>
  <si>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</si>
  <si>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</si>
  <si>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</si>
  <si>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</si>
  <si>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</si>
  <si>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</si>
  <si>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</si>
  <si>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</si>
  <si>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</si>
  <si>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</si>
  <si>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</si>
  <si>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</si>
  <si>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</si>
  <si>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</si>
  <si>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</si>
  <si>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</si>
  <si>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</si>
  <si>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</si>
  <si>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</si>
  <si>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</si>
  <si>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</si>
  <si>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</si>
  <si>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</si>
  <si>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</si>
  <si>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</si>
  <si>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</si>
  <si>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</si>
  <si>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</si>
  <si>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</si>
  <si>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</si>
  <si>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</si>
  <si>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</si>
  <si>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</si>
  <si>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</si>
  <si>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</si>
  <si>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</si>
  <si>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</si>
  <si>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</si>
  <si>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</si>
  <si>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</si>
  <si>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</si>
  <si>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</si>
  <si>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</si>
  <si>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</si>
  <si>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</si>
  <si>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</si>
  <si>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</si>
  <si>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</si>
  <si>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</si>
  <si>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</si>
  <si>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</si>
  <si>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</si>
  <si>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</si>
  <si>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</si>
  <si>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</si>
  <si>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</si>
  <si>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</si>
  <si>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</si>
  <si>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</si>
  <si>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</si>
  <si>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</si>
  <si>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</si>
  <si>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</si>
  <si>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</si>
  <si>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</si>
  <si>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</si>
  <si>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</si>
  <si>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</si>
  <si>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</si>
  <si>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</si>
  <si>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</si>
  <si>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</si>
  <si>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</si>
  <si>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</si>
  <si>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</si>
  <si>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</si>
  <si>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</si>
  <si>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</si>
  <si>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</si>
  <si>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</si>
  <si>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</si>
  <si>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</si>
  <si>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</si>
  <si>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</si>
  <si>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</si>
  <si>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</si>
  <si>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</si>
  <si>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</si>
  <si>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</si>
  <si>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</si>
  <si>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</si>
  <si>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</si>
  <si>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</si>
  <si>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</si>
  <si>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</si>
  <si>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</si>
  <si>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</si>
  <si>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</si>
  <si>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</si>
  <si>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</si>
  <si>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</si>
  <si>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</si>
  <si>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</si>
  <si>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</si>
  <si>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</si>
  <si>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</si>
  <si>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</si>
  <si>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</si>
  <si>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</si>
  <si>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</si>
  <si>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</si>
  <si>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</si>
  <si>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</si>
  <si>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</si>
  <si>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</si>
  <si>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</si>
  <si>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</si>
  <si>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</si>
  <si>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</si>
  <si>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</si>
  <si>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</si>
  <si>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</si>
  <si>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</si>
  <si>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</si>
  <si>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</si>
  <si>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</si>
  <si>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</si>
  <si>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</si>
  <si>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</si>
  <si>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</si>
  <si>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</si>
  <si>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</si>
  <si>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</si>
  <si>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</si>
  <si>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</si>
  <si>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</si>
  <si>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</si>
  <si>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</si>
  <si>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</si>
  <si>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</si>
  <si>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</si>
  <si>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</si>
  <si>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</si>
  <si>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</si>
  <si>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</si>
  <si>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</si>
  <si>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</si>
  <si>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</si>
  <si>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</si>
  <si>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</si>
  <si>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</si>
  <si>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</si>
  <si>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</si>
  <si>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</si>
  <si>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</si>
  <si>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</si>
  <si>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</si>
  <si>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</si>
  <si>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</si>
  <si>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</si>
  <si>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</si>
  <si>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</si>
  <si>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</si>
  <si>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</si>
  <si>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</si>
  <si>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</si>
  <si>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</si>
  <si>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</si>
  <si>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</si>
  <si>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</si>
  <si>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</si>
  <si>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</si>
  <si>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</si>
  <si>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</si>
  <si>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</si>
  <si>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</si>
  <si>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</si>
  <si>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</si>
  <si>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</si>
  <si>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</si>
  <si>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</si>
  <si>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</si>
  <si>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</si>
  <si>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</si>
  <si>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</si>
  <si>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</si>
  <si>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</si>
  <si>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</si>
  <si>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</si>
  <si>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</si>
  <si>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</si>
  <si>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</si>
  <si>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</si>
  <si>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</si>
  <si>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</si>
  <si>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</si>
  <si>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</si>
  <si>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</si>
  <si>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</si>
  <si>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</si>
  <si>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</si>
  <si>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</si>
  <si>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</si>
  <si>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</si>
  <si>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</si>
  <si>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</si>
  <si>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</si>
  <si>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</si>
  <si>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</si>
  <si>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</si>
  <si>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</si>
  <si>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</si>
  <si>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</si>
  <si>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</si>
  <si>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</si>
  <si>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</si>
  <si>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</si>
  <si>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</si>
  <si>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</si>
  <si>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</si>
  <si>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</si>
  <si>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</si>
  <si>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</si>
  <si>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</si>
  <si>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</si>
  <si>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</si>
  <si>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</si>
  <si>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</si>
  <si>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</si>
  <si>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</si>
  <si>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</si>
  <si>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</si>
  <si>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</si>
  <si>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</si>
  <si>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</si>
  <si>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</si>
  <si>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</si>
  <si>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</si>
  <si>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</si>
  <si>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</si>
  <si>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</si>
  <si>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</si>
  <si>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</si>
  <si>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</si>
  <si>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</si>
  <si>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</si>
  <si>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</si>
  <si>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</si>
  <si>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</si>
  <si>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</si>
  <si>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</si>
  <si>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</si>
  <si>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</si>
  <si>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</si>
  <si>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</si>
  <si>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</si>
  <si>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</si>
  <si>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</si>
  <si>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</si>
  <si>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</si>
  <si>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</si>
  <si>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</si>
  <si>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</si>
  <si>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</si>
  <si>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</si>
  <si>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</si>
  <si>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</si>
  <si>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</si>
  <si>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</si>
  <si>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</si>
  <si>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</si>
  <si>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</si>
  <si>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</si>
  <si>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</si>
  <si>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</si>
  <si>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</si>
  <si>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</si>
  <si>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</si>
  <si>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</si>
  <si>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</si>
  <si>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</si>
  <si>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</si>
  <si>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</si>
  <si>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</si>
  <si>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</si>
  <si>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</si>
  <si>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</si>
  <si>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</si>
  <si>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</si>
  <si>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</si>
  <si>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</si>
  <si>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</si>
  <si>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</si>
  <si>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</si>
  <si>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</si>
  <si>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</si>
  <si>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</si>
  <si>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</si>
  <si>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</si>
  <si>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</si>
  <si>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</si>
  <si>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</si>
  <si>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</si>
  <si>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</si>
  <si>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</si>
  <si>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</si>
  <si>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</si>
  <si>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</si>
  <si>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</si>
  <si>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</si>
  <si>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</si>
  <si>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</si>
  <si>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</si>
  <si>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</si>
  <si>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</si>
  <si>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</si>
  <si>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</si>
  <si>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</si>
  <si>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</si>
  <si>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</si>
  <si>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</si>
  <si>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</si>
  <si>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</si>
  <si>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</si>
  <si>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</si>
  <si>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</si>
  <si>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</si>
  <si>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</si>
  <si>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</si>
  <si>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</si>
  <si>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</si>
  <si>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</si>
  <si>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</si>
  <si>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</si>
  <si>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</si>
  <si>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</si>
  <si>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</si>
  <si>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</si>
  <si>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</si>
  <si>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</si>
  <si>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</si>
  <si>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</si>
  <si>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</si>
  <si>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</si>
  <si>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</si>
  <si>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</si>
  <si>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</si>
  <si>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</si>
  <si>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</si>
  <si>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</si>
  <si>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</si>
  <si>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</si>
  <si>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</si>
  <si>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</si>
  <si>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</si>
  <si>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</si>
  <si>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</si>
  <si>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</si>
  <si>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</si>
  <si>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</si>
  <si>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</si>
  <si>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</si>
  <si>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</si>
  <si>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</si>
  <si>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</si>
  <si>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</si>
  <si>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</si>
  <si>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</si>
  <si>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</si>
  <si>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</si>
  <si>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</si>
  <si>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</si>
  <si>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</si>
  <si>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</si>
  <si>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</si>
  <si>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</si>
  <si>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</si>
  <si>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</si>
  <si>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</si>
  <si>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</si>
  <si>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</si>
  <si>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</si>
  <si>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</si>
  <si>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</si>
  <si>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</si>
  <si>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</si>
  <si>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</si>
  <si>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</si>
  <si>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</si>
  <si>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</si>
  <si>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</si>
  <si>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</si>
  <si>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</si>
  <si>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</si>
  <si>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</si>
  <si>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</si>
  <si>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</si>
  <si>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</si>
  <si>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</si>
  <si>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</si>
  <si>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</si>
  <si>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</si>
  <si>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</si>
  <si>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</si>
  <si>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</si>
  <si>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</si>
  <si>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</si>
  <si>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</si>
  <si>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</si>
  <si>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</si>
  <si>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</si>
  <si>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</si>
  <si>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</si>
  <si>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</si>
  <si>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</si>
  <si>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</si>
  <si>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</si>
  <si>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</si>
  <si>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</si>
  <si>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</si>
  <si>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</si>
  <si>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</si>
  <si>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</si>
  <si>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</si>
  <si>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</si>
  <si>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</si>
  <si>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</si>
  <si>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</si>
  <si>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</si>
  <si>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</si>
  <si>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</si>
  <si>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</si>
  <si>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</si>
  <si>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</si>
  <si>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</si>
  <si>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</si>
  <si>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</si>
  <si>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</si>
  <si>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</si>
  <si>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</si>
  <si>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</si>
  <si>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</si>
  <si>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</si>
  <si>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</si>
  <si>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</si>
  <si>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</si>
  <si>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</si>
  <si>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</si>
  <si>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</si>
  <si>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</si>
  <si>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</si>
  <si>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</si>
  <si>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</si>
  <si>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</si>
  <si>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</si>
  <si>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</si>
  <si>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</si>
  <si>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</si>
  <si>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</si>
  <si>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</si>
  <si>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</si>
  <si>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</si>
  <si>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</si>
  <si>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</si>
  <si>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</si>
  <si>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</si>
  <si>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</si>
  <si>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</si>
  <si>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</si>
  <si>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</si>
  <si>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</si>
  <si>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</si>
  <si>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</si>
  <si>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</si>
  <si>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</si>
  <si>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</si>
  <si>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</si>
  <si>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</si>
  <si>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</si>
  <si>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</si>
  <si>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</si>
  <si>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</si>
  <si>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</si>
  <si>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</si>
  <si>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</si>
  <si>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</si>
  <si>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</si>
  <si>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</si>
  <si>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</si>
  <si>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</si>
  <si>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</si>
  <si>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</si>
  <si>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</si>
  <si>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</si>
  <si>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</si>
  <si>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</si>
  <si>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</si>
  <si>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</si>
  <si>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</si>
  <si>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</si>
  <si>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</si>
  <si>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</si>
  <si>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</si>
  <si>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</si>
  <si>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</si>
  <si>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</si>
  <si>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</si>
  <si>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</si>
  <si>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</si>
  <si>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</si>
  <si>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</si>
  <si>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</si>
  <si>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</si>
  <si>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</si>
  <si>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</si>
  <si>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</si>
  <si>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</si>
  <si>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</si>
  <si>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</si>
  <si>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</si>
  <si>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</si>
  <si>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</si>
  <si>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</si>
  <si>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</si>
  <si>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</si>
  <si>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</si>
  <si>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</si>
  <si>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</si>
  <si>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</si>
  <si>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</si>
  <si>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</si>
  <si>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</si>
  <si>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</si>
  <si>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</si>
  <si>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</si>
  <si>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</si>
  <si>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</si>
  <si>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</si>
  <si>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</si>
  <si>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</si>
  <si>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</si>
  <si>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</si>
  <si>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</si>
  <si>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</si>
  <si>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</si>
  <si>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</si>
  <si>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</si>
  <si>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</si>
  <si>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</si>
  <si>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</si>
  <si>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</si>
  <si>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</si>
  <si>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</si>
  <si>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</si>
  <si>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</si>
  <si>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</si>
  <si>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</si>
  <si>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</si>
  <si>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</si>
  <si>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</si>
  <si>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</si>
  <si>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</si>
  <si>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</si>
  <si>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</si>
  <si>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</si>
  <si>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</si>
  <si>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</si>
  <si>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</si>
  <si>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</si>
  <si>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</si>
  <si>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</si>
  <si>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</si>
  <si>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</si>
  <si>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</si>
  <si>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</si>
  <si>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</si>
  <si>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</si>
  <si>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</si>
  <si>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</si>
  <si>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</si>
  <si>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</si>
  <si>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</si>
  <si>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</si>
  <si>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</si>
  <si>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</si>
  <si>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</si>
  <si>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</si>
  <si>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</si>
  <si>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</si>
  <si>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</si>
  <si>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</si>
  <si>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</si>
  <si>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</si>
  <si>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</si>
  <si>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</si>
  <si>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</si>
  <si>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</si>
  <si>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</si>
  <si>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</si>
  <si>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</si>
  <si>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</si>
  <si>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</si>
  <si>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</si>
  <si>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</si>
  <si>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</si>
  <si>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</si>
  <si>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</si>
  <si>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</si>
  <si>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</si>
  <si>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</si>
  <si>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</si>
  <si>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</si>
  <si>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</si>
  <si>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</si>
  <si>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</si>
  <si>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</si>
  <si>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</si>
  <si>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</si>
  <si>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</si>
  <si>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</si>
  <si>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</si>
  <si>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</si>
  <si>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</si>
  <si>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</si>
  <si>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</si>
  <si>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</si>
  <si>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</si>
  <si>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</si>
  <si>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</si>
  <si>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</si>
  <si>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</si>
  <si>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</si>
  <si>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</si>
  <si>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</si>
  <si>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</si>
  <si>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</si>
  <si>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</si>
  <si>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</si>
  <si>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</si>
  <si>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</si>
  <si>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</si>
  <si>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</si>
  <si>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</si>
  <si>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</si>
  <si>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</si>
  <si>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</si>
  <si>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</si>
  <si>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</si>
  <si>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</si>
  <si>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</si>
  <si>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</si>
  <si>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</si>
  <si>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</si>
  <si>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</si>
  <si>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</si>
  <si>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</si>
  <si>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</si>
  <si>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</si>
  <si>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</si>
  <si>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</si>
  <si>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</si>
  <si>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</si>
  <si>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</si>
  <si>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</si>
  <si>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</si>
  <si>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</si>
  <si>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</si>
  <si>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</si>
  <si>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</si>
  <si>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</si>
  <si>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</si>
  <si>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</si>
  <si>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</si>
  <si>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</si>
  <si>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</si>
  <si>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</si>
  <si>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</si>
  <si>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</si>
  <si>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</si>
  <si>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</si>
  <si>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</si>
  <si>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</si>
  <si>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</si>
  <si>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</si>
  <si>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</si>
  <si>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</si>
  <si>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</si>
  <si>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</si>
  <si>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</si>
  <si>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</si>
  <si>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</si>
  <si>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</si>
  <si>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</si>
  <si>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</si>
  <si>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</si>
  <si>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</si>
  <si>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</si>
  <si>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</si>
  <si>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</si>
  <si>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</si>
  <si>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</si>
  <si>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</si>
  <si>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</si>
  <si>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</si>
  <si>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</si>
  <si>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</si>
  <si>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</si>
  <si>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</si>
  <si>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</si>
  <si>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</si>
  <si>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</si>
  <si>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</si>
  <si>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</si>
  <si>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</si>
  <si>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</si>
  <si>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</si>
  <si>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</si>
  <si>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</si>
  <si>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</si>
  <si>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</si>
  <si>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</si>
  <si>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</si>
  <si>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</si>
  <si>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</si>
  <si>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</si>
  <si>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</si>
  <si>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</si>
  <si>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</si>
  <si>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</si>
  <si>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</si>
  <si>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</si>
  <si>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</si>
  <si>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</si>
  <si>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</si>
  <si>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</si>
  <si>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</si>
  <si>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</si>
  <si>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</si>
  <si>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</si>
  <si>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</si>
  <si>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</si>
  <si>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</si>
  <si>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</si>
  <si>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</si>
  <si>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</si>
  <si>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</si>
  <si>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</si>
  <si>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</si>
  <si>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</si>
  <si>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</si>
  <si>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</si>
  <si>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</si>
  <si>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</si>
  <si>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</si>
  <si>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</si>
  <si>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</si>
  <si>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</si>
  <si>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</si>
  <si>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</si>
  <si>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</si>
  <si>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</si>
  <si>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</si>
  <si>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</si>
  <si>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</si>
  <si>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</si>
  <si>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</si>
  <si>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</si>
  <si>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</si>
  <si>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</si>
  <si>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</si>
  <si>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</si>
  <si>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</si>
  <si>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</si>
  <si>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</si>
  <si>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</si>
  <si>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</si>
  <si>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</si>
  <si>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</si>
  <si>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</si>
  <si>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</si>
  <si>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</si>
  <si>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</si>
  <si>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</si>
  <si>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</si>
  <si>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</si>
  <si>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</si>
  <si>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</si>
  <si>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</si>
  <si>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</si>
  <si>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</si>
  <si>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</si>
  <si>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</si>
  <si>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</si>
  <si>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</si>
  <si>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</si>
  <si>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</si>
  <si>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</si>
  <si>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</si>
  <si>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</si>
  <si>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</si>
  <si>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</si>
  <si>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</si>
  <si>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</si>
  <si>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</si>
  <si>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</si>
  <si>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</si>
  <si>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</si>
  <si>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</si>
  <si>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</si>
  <si>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</si>
  <si>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</si>
  <si>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</si>
  <si>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</si>
  <si>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</si>
  <si>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</si>
  <si>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</si>
  <si>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</si>
  <si>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</si>
  <si>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</si>
  <si>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</si>
  <si>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</si>
  <si>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</si>
  <si>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</si>
  <si>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</si>
  <si>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</si>
  <si>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</si>
  <si>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</si>
  <si>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</si>
  <si>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</si>
  <si>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</si>
  <si>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</si>
  <si>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</si>
  <si>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</si>
  <si>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</si>
  <si>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</si>
  <si>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</si>
  <si>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</si>
  <si>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</si>
  <si>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</si>
  <si>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</si>
  <si>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</si>
  <si>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</si>
  <si>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</si>
  <si>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</si>
  <si>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</si>
  <si>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</si>
  <si>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</si>
  <si>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</si>
  <si>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</si>
  <si>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</si>
  <si>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</si>
  <si>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</si>
  <si>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</si>
  <si>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</si>
  <si>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</si>
  <si>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</si>
  <si>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</si>
  <si>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</si>
  <si>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</si>
  <si>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</si>
  <si>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</si>
  <si>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</si>
  <si>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</si>
  <si>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</si>
  <si>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</si>
  <si>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</si>
  <si>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</si>
  <si>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</si>
  <si>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</si>
  <si>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</si>
  <si>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</si>
  <si>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</si>
  <si>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</si>
  <si>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</si>
  <si>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</si>
  <si>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</si>
  <si>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</si>
  <si>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</si>
  <si>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</si>
  <si>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</si>
  <si>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</si>
  <si>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</si>
  <si>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</si>
  <si>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</si>
  <si>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</si>
  <si>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</si>
  <si>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</si>
  <si>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</si>
  <si>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</si>
  <si>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</si>
  <si>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</si>
  <si>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</si>
  <si>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</si>
  <si>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</si>
  <si>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</si>
  <si>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</si>
  <si>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</si>
  <si>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</si>
  <si>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</si>
  <si>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</si>
  <si>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</si>
  <si>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</si>
  <si>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</si>
  <si>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</si>
  <si>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</si>
  <si>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</si>
  <si>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</si>
  <si>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</si>
  <si>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</si>
  <si>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</si>
  <si>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</si>
  <si>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</si>
  <si>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</si>
  <si>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</si>
  <si>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</si>
  <si>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</si>
  <si>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</si>
  <si>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</si>
  <si>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</si>
  <si>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</si>
  <si>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</si>
  <si>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</si>
  <si>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</si>
  <si>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</si>
  <si>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</si>
  <si>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</si>
  <si>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</si>
  <si>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</si>
  <si>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</si>
  <si>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</si>
  <si>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</si>
  <si>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</si>
  <si>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</si>
  <si>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</si>
  <si>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</si>
  <si>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</si>
  <si>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</si>
  <si>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</si>
  <si>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</si>
  <si>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</si>
  <si>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</si>
  <si>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</si>
  <si>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</si>
  <si>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</si>
  <si>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</si>
  <si>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</si>
  <si>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</si>
  <si>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</si>
  <si>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</si>
  <si>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</si>
  <si>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</si>
  <si>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</si>
  <si>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</si>
  <si>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</si>
  <si>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</si>
  <si>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</si>
  <si>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</si>
  <si>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</si>
  <si>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</si>
  <si>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</si>
  <si>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</si>
  <si>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</si>
  <si>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</si>
  <si>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</si>
  <si>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</si>
  <si>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</si>
  <si>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</si>
  <si>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</si>
  <si>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</si>
  <si>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</si>
  <si>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</si>
  <si>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</si>
  <si>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</si>
  <si>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</si>
  <si>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</si>
  <si>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</si>
  <si>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</si>
  <si>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</si>
  <si>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</si>
  <si>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</si>
  <si>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</si>
  <si>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</si>
  <si>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</si>
  <si>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</si>
  <si>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</si>
  <si>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</si>
  <si>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</si>
  <si>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</si>
  <si>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</si>
  <si>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</si>
  <si>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</si>
  <si>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</si>
  <si>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</si>
  <si>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</si>
  <si>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</si>
  <si>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</si>
  <si>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</si>
  <si>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</si>
  <si>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</si>
  <si>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</si>
  <si>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</si>
  <si>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</si>
  <si>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</si>
  <si>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</si>
  <si>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</si>
  <si>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</si>
  <si>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</si>
  <si>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</si>
  <si>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</si>
  <si>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</si>
  <si>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</si>
  <si>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</si>
  <si>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</si>
  <si>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</si>
  <si>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</si>
  <si>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</si>
  <si>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</si>
  <si>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</si>
  <si>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</si>
  <si>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</si>
  <si>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</si>
  <si>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</si>
  <si>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</si>
  <si>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</si>
  <si>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</si>
  <si>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</si>
  <si>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</si>
  <si>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</si>
  <si>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</si>
  <si>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</si>
  <si>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</si>
  <si>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</si>
  <si>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</si>
  <si>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</si>
  <si>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</si>
  <si>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</si>
  <si>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</si>
  <si>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</si>
  <si>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</si>
  <si>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</si>
  <si>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</si>
  <si>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</si>
  <si>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</si>
  <si>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</si>
  <si>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</si>
  <si>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</si>
  <si>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</si>
  <si>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</si>
  <si>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</si>
  <si>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</si>
  <si>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</si>
  <si>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</si>
  <si>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</si>
  <si>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</si>
  <si>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</si>
  <si>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</si>
  <si>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</si>
  <si>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</si>
  <si>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</si>
  <si>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</si>
  <si>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</si>
  <si>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</si>
  <si>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</si>
  <si>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</si>
  <si>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</si>
  <si>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</si>
  <si>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</si>
  <si>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</si>
  <si>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</si>
  <si>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</si>
  <si>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</si>
  <si>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</si>
  <si>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</si>
  <si>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</si>
  <si>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</si>
  <si>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</si>
  <si>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</si>
  <si>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</si>
  <si>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</si>
  <si>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</si>
  <si>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</si>
  <si>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</si>
  <si>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</si>
  <si>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</si>
  <si>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</si>
  <si>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</si>
  <si>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</si>
  <si>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</si>
  <si>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</si>
  <si>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</si>
  <si>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</si>
  <si>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</si>
  <si>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</si>
  <si>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</si>
  <si>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</si>
  <si>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</si>
  <si>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</si>
  <si>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</si>
  <si>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</si>
  <si>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</si>
  <si>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</si>
  <si>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</si>
  <si>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</si>
  <si>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</si>
  <si>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</si>
  <si>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</si>
  <si>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</si>
  <si>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</si>
  <si>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</si>
  <si>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</si>
  <si>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</si>
  <si>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</si>
  <si>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</si>
  <si>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</si>
  <si>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</si>
  <si>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</si>
  <si>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</si>
  <si>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</si>
  <si>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</si>
  <si>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</si>
  <si>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</si>
  <si>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</si>
  <si>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</si>
  <si>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</si>
  <si>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</si>
  <si>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</si>
  <si>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</si>
  <si>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</si>
  <si>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</si>
  <si>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</si>
  <si>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</si>
  <si>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</si>
  <si>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</si>
  <si>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</si>
  <si>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</si>
  <si>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</si>
  <si>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</si>
  <si>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</si>
  <si>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</si>
  <si>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</si>
  <si>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</si>
  <si>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</si>
  <si>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</si>
  <si>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</si>
  <si>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</si>
  <si>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</si>
  <si>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</si>
  <si>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</si>
  <si>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</si>
  <si>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</si>
  <si>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</si>
  <si>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</si>
  <si>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</si>
  <si>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</si>
  <si>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</si>
  <si>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</si>
  <si>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</si>
  <si>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</si>
  <si>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</si>
  <si>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</si>
  <si>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</si>
  <si>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</si>
  <si>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</si>
  <si>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</si>
  <si>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</si>
  <si>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</si>
  <si>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</si>
  <si>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</si>
  <si>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</si>
  <si>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</si>
  <si>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</si>
  <si>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</si>
  <si>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</si>
  <si>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</si>
  <si>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</si>
  <si>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</si>
  <si>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</si>
  <si>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</si>
  <si>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</si>
  <si>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</si>
  <si>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</si>
  <si>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</si>
  <si>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</si>
  <si>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</si>
  <si>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</si>
  <si>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</si>
  <si>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</si>
  <si>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</si>
  <si>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</si>
  <si>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</si>
  <si>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</si>
  <si>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</si>
  <si>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</si>
  <si>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</si>
  <si>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</si>
  <si>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</si>
  <si>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</si>
  <si>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</si>
  <si>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</si>
  <si>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</si>
  <si>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</si>
  <si>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</si>
  <si>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</si>
  <si>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</si>
  <si>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</si>
  <si>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</si>
  <si>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</si>
  <si>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</si>
  <si>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</si>
  <si>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</si>
  <si>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</si>
  <si>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</si>
  <si>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</si>
  <si>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</si>
  <si>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</si>
  <si>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</si>
  <si>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</si>
  <si>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</si>
  <si>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</si>
  <si>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</si>
  <si>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</si>
  <si>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</si>
  <si>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</si>
  <si>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</si>
  <si>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</si>
  <si>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</si>
  <si>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</si>
  <si>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</si>
  <si>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</si>
  <si>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</si>
  <si>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</si>
  <si>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</si>
  <si>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</si>
  <si>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</si>
  <si>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</si>
  <si>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</si>
  <si>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</si>
  <si>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</si>
  <si>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</si>
  <si>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</si>
  <si>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</si>
  <si>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</si>
  <si>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</si>
  <si>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</si>
  <si>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</si>
  <si>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</si>
  <si>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</si>
  <si>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</si>
  <si>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</si>
  <si>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</si>
  <si>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</si>
  <si>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</si>
  <si>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</si>
  <si>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</si>
  <si>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</si>
  <si>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</si>
  <si>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</si>
  <si>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</si>
  <si>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</si>
  <si>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</si>
  <si>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</si>
  <si>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</si>
  <si>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</si>
  <si>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</si>
  <si>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</si>
  <si>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</si>
  <si>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</si>
  <si>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</si>
  <si>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</si>
  <si>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</si>
  <si>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</si>
  <si>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</si>
  <si>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</si>
  <si>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</si>
  <si>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</si>
  <si>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</si>
  <si>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</si>
  <si>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</si>
  <si>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</si>
  <si>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</si>
  <si>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</si>
  <si>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</si>
  <si>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</si>
  <si>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</si>
  <si>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</si>
  <si>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</si>
  <si>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</si>
  <si>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</si>
  <si>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</si>
  <si>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</si>
  <si>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</si>
  <si>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</si>
  <si>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</si>
  <si>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</si>
  <si>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</si>
  <si>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</si>
  <si>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</si>
  <si>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</si>
  <si>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</si>
  <si>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</si>
  <si>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</si>
  <si>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</si>
  <si>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</si>
  <si>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</si>
  <si>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</si>
  <si>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</si>
  <si>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</si>
  <si>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</si>
  <si>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</si>
  <si>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</si>
  <si>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</si>
  <si>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</si>
  <si>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</si>
  <si>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</si>
  <si>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</si>
  <si>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</si>
  <si>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</si>
  <si>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</si>
  <si>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</si>
  <si>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</si>
  <si>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</si>
  <si>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</si>
  <si>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</si>
  <si>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</si>
  <si>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</si>
  <si>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</si>
  <si>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</si>
  <si>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</si>
  <si>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</si>
  <si>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</si>
  <si>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</si>
  <si>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</si>
  <si>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</si>
  <si>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</si>
  <si>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</si>
  <si>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</si>
  <si>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</si>
  <si>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</si>
  <si>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</si>
  <si>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</si>
  <si>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</si>
  <si>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</si>
  <si>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</si>
  <si>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</si>
  <si>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</si>
  <si>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</si>
  <si>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</si>
  <si>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</si>
  <si>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</si>
  <si>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</si>
  <si>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</si>
  <si>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</si>
  <si>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</si>
  <si>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</si>
  <si>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</si>
  <si>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</si>
  <si>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</si>
  <si>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</si>
  <si>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</si>
  <si>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</si>
  <si>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</si>
  <si>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</si>
  <si>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</si>
  <si>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</si>
  <si>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</si>
  <si>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</si>
  <si>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</si>
  <si>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</si>
  <si>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</si>
  <si>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</si>
  <si>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</si>
  <si>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</si>
  <si>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</si>
  <si>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</si>
  <si>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</si>
  <si>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</si>
  <si>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</si>
  <si>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</si>
  <si>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</si>
  <si>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</si>
  <si>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</si>
  <si>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</si>
  <si>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</si>
  <si>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</si>
  <si>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</si>
  <si>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</si>
  <si>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</si>
  <si>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</si>
  <si>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</si>
  <si>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</si>
  <si>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</si>
  <si>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</si>
  <si>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</si>
  <si>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</si>
  <si>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</si>
  <si>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</si>
  <si>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</si>
  <si>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</si>
  <si>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</si>
  <si>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</si>
  <si>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</si>
  <si>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</si>
  <si>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</si>
  <si>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</si>
  <si>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</si>
  <si>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</si>
  <si>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</si>
  <si>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</si>
  <si>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</si>
  <si>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</si>
  <si>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</si>
  <si>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</si>
  <si>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</si>
  <si>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</si>
  <si>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</si>
  <si>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</si>
  <si>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</si>
  <si>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</si>
  <si>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</si>
  <si>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</si>
  <si>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</si>
  <si>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</si>
  <si>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</si>
  <si>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</si>
  <si>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</si>
  <si>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</si>
  <si>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</si>
  <si>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</si>
  <si>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</si>
  <si>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</si>
  <si>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</si>
  <si>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</si>
  <si>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</si>
  <si>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</si>
  <si>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</si>
  <si>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</si>
  <si>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</si>
  <si>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</si>
  <si>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</si>
  <si>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</si>
  <si>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</si>
  <si>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</si>
  <si>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</si>
  <si>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</si>
  <si>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</si>
  <si>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</si>
  <si>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</si>
  <si>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</si>
  <si>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</si>
  <si>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</si>
  <si>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</si>
  <si>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</si>
  <si>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</si>
  <si>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</si>
  <si>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</si>
  <si>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</si>
  <si>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</si>
  <si>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</si>
  <si>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</si>
  <si>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</si>
  <si>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</si>
  <si>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</si>
  <si>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</si>
  <si>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</si>
  <si>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</si>
  <si>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</si>
  <si>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</si>
  <si>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</si>
  <si>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</si>
  <si>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</si>
  <si>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</si>
  <si>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</si>
  <si>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</si>
  <si>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</si>
  <si>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</si>
  <si>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</si>
  <si>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</si>
  <si>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</si>
  <si>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</si>
  <si>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</si>
  <si>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</si>
  <si>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</si>
  <si>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</si>
  <si>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</si>
  <si>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</si>
  <si>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</si>
  <si>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</si>
  <si>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</si>
  <si>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</si>
  <si>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</si>
  <si>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</si>
  <si>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</si>
  <si>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</si>
  <si>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</si>
  <si>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</si>
  <si>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</si>
  <si>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</si>
  <si>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</si>
  <si>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</si>
  <si>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</si>
  <si>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</si>
  <si>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</si>
  <si>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</si>
  <si>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</si>
  <si>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</si>
  <si>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</si>
  <si>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</si>
  <si>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</si>
  <si>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</si>
  <si>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</si>
  <si>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</si>
  <si>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</si>
  <si>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</si>
  <si>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</si>
  <si>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</si>
  <si>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</si>
  <si>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</si>
  <si>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</si>
  <si>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</si>
  <si>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</si>
  <si>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</si>
  <si>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</si>
  <si>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</si>
  <si>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</si>
  <si>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</si>
  <si>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</si>
  <si>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</si>
  <si>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</si>
  <si>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</si>
  <si>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</si>
  <si>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</si>
  <si>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</si>
  <si>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</si>
  <si>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</si>
  <si>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</si>
  <si>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</si>
  <si>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</si>
  <si>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</si>
  <si>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</si>
  <si>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</si>
  <si>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</si>
  <si>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</si>
  <si>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</si>
  <si>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</si>
  <si>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</si>
  <si>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</si>
  <si>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</si>
  <si>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</si>
  <si>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</si>
  <si>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</si>
  <si>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</si>
  <si>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</si>
  <si>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</si>
  <si>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</si>
  <si>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</si>
  <si>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</si>
  <si>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</si>
  <si>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</si>
  <si>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</si>
  <si>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</si>
  <si>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</si>
  <si>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</si>
  <si>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</si>
  <si>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</si>
  <si>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</si>
  <si>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</si>
  <si>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</si>
  <si>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</si>
  <si>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</si>
  <si>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</si>
  <si>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</si>
  <si>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</si>
  <si>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</si>
  <si>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</si>
  <si>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</si>
  <si>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</si>
  <si>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</si>
  <si>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</si>
  <si>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</si>
  <si>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</si>
  <si>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</si>
  <si>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</si>
  <si>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</si>
  <si>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</si>
  <si>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</si>
  <si>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</si>
  <si>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</si>
  <si>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</si>
  <si>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</si>
  <si>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</si>
  <si>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</si>
  <si>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</si>
  <si>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</si>
  <si>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</si>
  <si>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</si>
  <si>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</si>
  <si>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</si>
  <si>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</si>
  <si>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</si>
  <si>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</si>
  <si>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</si>
  <si>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</si>
  <si>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</si>
  <si>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</si>
  <si>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</si>
  <si>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</si>
  <si>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</si>
  <si>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</si>
  <si>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</si>
  <si>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</si>
  <si>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</si>
  <si>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</si>
  <si>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</si>
  <si>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</si>
  <si>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</si>
  <si>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</si>
  <si>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</si>
  <si>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</si>
  <si>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</si>
  <si>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</si>
  <si>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</si>
  <si>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</si>
  <si>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</si>
  <si>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</si>
  <si>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</si>
  <si>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</si>
  <si>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</si>
  <si>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</si>
  <si>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</si>
  <si>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</si>
  <si>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</si>
  <si>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</si>
  <si>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</si>
  <si>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</si>
  <si>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</si>
  <si>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</si>
  <si>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</si>
  <si>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</si>
  <si>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</si>
  <si>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</si>
  <si>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</si>
  <si>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</si>
  <si>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</si>
  <si>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</si>
  <si>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</si>
  <si>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</si>
  <si>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</si>
  <si>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</si>
  <si>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</si>
  <si>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</si>
  <si>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</si>
  <si>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</si>
  <si>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</si>
  <si>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</si>
  <si>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</si>
  <si>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</si>
  <si>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</si>
  <si>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</si>
  <si>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</si>
  <si>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</si>
  <si>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</si>
  <si>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</si>
  <si>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</si>
  <si>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</si>
  <si>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</si>
  <si>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</si>
  <si>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</si>
  <si>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</si>
  <si>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</si>
  <si>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</si>
  <si>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</si>
  <si>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</si>
  <si>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</si>
  <si>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</si>
  <si>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</si>
  <si>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</si>
  <si>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</si>
  <si>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</si>
  <si>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</si>
  <si>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</si>
  <si>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</si>
  <si>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</si>
  <si>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</si>
  <si>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</si>
  <si>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</si>
  <si>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</si>
  <si>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</si>
  <si>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</si>
  <si>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</si>
  <si>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</si>
  <si>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</si>
  <si>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</si>
  <si>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</si>
  <si>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</si>
  <si>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</si>
  <si>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</si>
  <si>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</si>
  <si>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</si>
  <si>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</si>
  <si>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</si>
  <si>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</si>
  <si>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</si>
  <si>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</si>
  <si>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</si>
  <si>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</si>
  <si>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</si>
  <si>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</si>
  <si>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</si>
  <si>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</si>
  <si>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</si>
  <si>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</si>
  <si>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</si>
  <si>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</si>
  <si>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</si>
  <si>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</si>
  <si>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</si>
  <si>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</si>
  <si>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</si>
  <si>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</si>
  <si>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</si>
  <si>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</si>
  <si>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</si>
  <si>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</si>
  <si>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</si>
  <si>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</si>
  <si>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</si>
  <si>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</si>
  <si>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</si>
  <si>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</si>
  <si>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</si>
  <si>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</si>
  <si>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</si>
  <si>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</si>
  <si>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</si>
  <si>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</si>
  <si>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</si>
  <si>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</si>
  <si>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</si>
  <si>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</si>
  <si>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</si>
  <si>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</si>
  <si>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</si>
  <si>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</si>
  <si>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</si>
  <si>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</si>
  <si>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</si>
  <si>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</si>
  <si>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</si>
  <si>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</si>
  <si>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</si>
  <si>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</si>
  <si>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</si>
  <si>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</si>
  <si>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</si>
  <si>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</si>
  <si>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</si>
  <si>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</si>
  <si>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</si>
  <si>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</si>
  <si>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</si>
  <si>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</si>
  <si>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</si>
  <si>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</si>
  <si>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</si>
  <si>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</si>
  <si>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</si>
  <si>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</si>
  <si>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</si>
  <si>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</si>
  <si>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</si>
  <si>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</si>
  <si>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</si>
  <si>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</si>
  <si>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</si>
  <si>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</si>
  <si>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</si>
  <si>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</si>
  <si>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</si>
  <si>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</si>
  <si>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</si>
  <si>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</si>
  <si>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</si>
  <si>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</si>
  <si>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</si>
  <si>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</si>
  <si>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</si>
  <si>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</si>
  <si>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</si>
  <si>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</si>
  <si>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</si>
  <si>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</si>
  <si>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</si>
  <si>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</si>
  <si>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</si>
  <si>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</si>
  <si>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</si>
  <si>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</si>
  <si>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</si>
  <si>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</si>
  <si>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</si>
  <si>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</si>
  <si>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</si>
  <si>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</si>
  <si>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</si>
  <si>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</si>
  <si>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</si>
  <si>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</si>
  <si>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</si>
  <si>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</si>
  <si>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</si>
  <si>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</si>
  <si>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</si>
  <si>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</si>
  <si>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</si>
  <si>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</si>
  <si>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</si>
  <si>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</si>
  <si>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</si>
  <si>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</si>
  <si>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</si>
  <si>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</si>
  <si>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</si>
  <si>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</si>
  <si>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</si>
  <si>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</si>
  <si>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</si>
  <si>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</si>
  <si>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</si>
  <si>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</si>
  <si>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</si>
  <si>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</si>
  <si>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</si>
  <si>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</si>
  <si>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</si>
  <si>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</si>
  <si>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</si>
  <si>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</si>
  <si>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</si>
  <si>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</si>
  <si>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</si>
  <si>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</si>
  <si>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</si>
  <si>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</si>
  <si>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</si>
  <si>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</si>
  <si>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</si>
  <si>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</si>
  <si>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</si>
  <si>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</si>
  <si>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</si>
  <si>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</si>
  <si>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</si>
  <si>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</si>
  <si>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</si>
  <si>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</si>
  <si>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</si>
  <si>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</si>
  <si>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</si>
  <si>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</si>
  <si>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</si>
  <si>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</si>
  <si>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</si>
  <si>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</si>
  <si>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</si>
  <si>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</si>
  <si>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</si>
  <si>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</si>
  <si>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</si>
  <si>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</si>
  <si>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</si>
  <si>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</si>
  <si>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</si>
  <si>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</si>
  <si>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</si>
  <si>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</si>
  <si>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</si>
  <si>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</si>
  <si>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</si>
  <si>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</si>
  <si>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</si>
  <si>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</si>
  <si>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</si>
  <si>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</si>
  <si>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</si>
  <si>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</si>
  <si>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</si>
  <si>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</si>
  <si>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</si>
  <si>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</si>
  <si>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</si>
  <si>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</si>
  <si>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</si>
  <si>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</si>
  <si>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</si>
  <si>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</si>
  <si>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</si>
  <si>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</si>
  <si>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</si>
  <si>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</si>
  <si>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</si>
  <si>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</si>
  <si>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</si>
  <si>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</si>
  <si>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</si>
  <si>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</si>
  <si>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</si>
  <si>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</si>
  <si>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</si>
  <si>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</si>
  <si>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</si>
  <si>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</si>
  <si>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</si>
  <si>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</si>
  <si>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</si>
  <si>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</si>
  <si>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</si>
  <si>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</si>
  <si>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</si>
  <si>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</si>
  <si>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</si>
  <si>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</si>
  <si>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</si>
  <si>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</si>
  <si>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</si>
  <si>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</si>
  <si>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</si>
  <si>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</si>
  <si>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</si>
  <si>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</si>
  <si>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</si>
  <si>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</si>
  <si>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</si>
  <si>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</si>
  <si>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</si>
  <si>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</si>
  <si>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</si>
  <si>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</si>
  <si>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</si>
  <si>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</si>
  <si>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</si>
  <si>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</si>
  <si>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</si>
  <si>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</si>
  <si>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</si>
  <si>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</si>
  <si>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</si>
  <si>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</si>
  <si>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</si>
  <si>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</si>
  <si>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</si>
  <si>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</si>
  <si>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</si>
  <si>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</si>
  <si>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</si>
  <si>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</si>
  <si>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</si>
  <si>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</si>
  <si>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</si>
  <si>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</si>
  <si>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</si>
  <si>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</si>
  <si>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</si>
  <si>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</si>
  <si>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</si>
  <si>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</si>
  <si>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</si>
  <si>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</si>
  <si>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</si>
  <si>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</si>
  <si>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</si>
  <si>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</si>
  <si>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</si>
  <si>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</si>
  <si>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</si>
  <si>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</si>
  <si>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</si>
  <si>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</si>
  <si>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</si>
  <si>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</si>
  <si>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</si>
  <si>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</si>
  <si>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</si>
  <si>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</si>
  <si>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</si>
  <si>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</si>
  <si>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</si>
  <si>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</si>
  <si>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</si>
  <si>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</si>
  <si>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</si>
  <si>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</si>
  <si>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</si>
  <si>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</si>
  <si>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</si>
  <si>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</si>
  <si>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</si>
  <si>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</si>
  <si>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</si>
  <si>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</si>
  <si>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</si>
  <si>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</si>
  <si>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</si>
  <si>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</si>
  <si>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</si>
  <si>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</si>
  <si>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</si>
  <si>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</si>
  <si>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</si>
  <si>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</si>
  <si>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</si>
  <si>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</si>
  <si>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</si>
  <si>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</si>
  <si>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</si>
  <si>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</si>
  <si>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</si>
  <si>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</si>
  <si>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</si>
  <si>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</si>
  <si>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</si>
  <si>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</si>
  <si>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</si>
  <si>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</si>
  <si>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</si>
  <si>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</si>
  <si>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</si>
  <si>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</si>
  <si>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</si>
  <si>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</si>
  <si>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</si>
  <si>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</si>
  <si>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</si>
  <si>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</si>
  <si>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</si>
  <si>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</si>
  <si>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</si>
  <si>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</si>
  <si>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</si>
  <si>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</si>
  <si>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</si>
  <si>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</si>
  <si>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</si>
  <si>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</si>
  <si>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</si>
  <si>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</si>
  <si>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</si>
  <si>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</si>
  <si>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</si>
  <si>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</si>
  <si>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</si>
  <si>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</si>
  <si>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</si>
  <si>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</si>
  <si>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</si>
  <si>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</si>
  <si>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</si>
  <si>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</si>
  <si>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</si>
  <si>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</si>
  <si>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</si>
  <si>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</si>
  <si>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</si>
  <si>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</si>
  <si>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</si>
  <si>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</si>
  <si>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</si>
  <si>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</si>
  <si>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</si>
  <si>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</si>
  <si>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</si>
  <si>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</si>
  <si>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</si>
  <si>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</si>
  <si>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</si>
  <si>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</si>
  <si>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</si>
  <si>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</si>
  <si>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</si>
  <si>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</si>
  <si>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</si>
  <si>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</si>
  <si>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</si>
  <si>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</si>
  <si>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</si>
  <si>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</si>
  <si>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</si>
  <si>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</si>
  <si>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</si>
  <si>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</si>
  <si>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</si>
  <si>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</si>
  <si>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</si>
  <si>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</si>
  <si>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</si>
  <si>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</si>
  <si>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</si>
  <si>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</si>
  <si>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</si>
  <si>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</si>
  <si>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</si>
  <si>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</si>
  <si>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</si>
  <si>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</si>
  <si>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</si>
  <si>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</si>
  <si>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</si>
  <si>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</si>
  <si>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</si>
  <si>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</si>
  <si>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</si>
  <si>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</si>
  <si>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</si>
  <si>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</si>
  <si>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</si>
  <si>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</si>
  <si>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</si>
  <si>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</si>
  <si>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</si>
  <si>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</si>
  <si>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</si>
  <si>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</si>
  <si>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</si>
  <si>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</si>
  <si>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</si>
  <si>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</si>
  <si>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</si>
  <si>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</si>
  <si>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</si>
  <si>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</si>
  <si>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</si>
  <si>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</si>
  <si>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</si>
  <si>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</si>
  <si>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</si>
  <si>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</si>
  <si>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</si>
  <si>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</si>
  <si>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</si>
  <si>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</si>
  <si>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</si>
  <si>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</si>
  <si>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</si>
  <si>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</si>
  <si>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</si>
  <si>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</si>
  <si>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</si>
  <si>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</si>
  <si>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</si>
  <si>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</si>
  <si>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</si>
  <si>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</si>
  <si>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</si>
  <si>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</si>
  <si>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</si>
  <si>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</si>
  <si>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</si>
  <si>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</si>
  <si>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</si>
  <si>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</si>
  <si>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</si>
  <si>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</si>
  <si>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</si>
  <si>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</si>
  <si>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</si>
  <si>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</si>
  <si>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</si>
  <si>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</si>
  <si>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</si>
  <si>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</si>
  <si>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</si>
  <si>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</si>
  <si>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</si>
  <si>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</si>
  <si>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</si>
  <si>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</si>
  <si>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</si>
  <si>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</si>
  <si>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</si>
  <si>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</si>
  <si>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</si>
  <si>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</si>
  <si>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</si>
  <si>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</si>
  <si>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</si>
  <si>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</si>
  <si>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</si>
  <si>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</si>
  <si>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</si>
  <si>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</si>
  <si>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</si>
  <si>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</si>
  <si>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</si>
  <si>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</si>
  <si>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</si>
  <si>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</si>
  <si>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</si>
  <si>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</si>
  <si>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</si>
  <si>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</si>
  <si>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</si>
  <si>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</si>
  <si>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</si>
  <si>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</si>
  <si>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</si>
  <si>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</si>
  <si>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</si>
  <si>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</si>
  <si>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</si>
  <si>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</si>
  <si>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</si>
  <si>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</si>
  <si>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</si>
  <si>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</si>
  <si>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</si>
  <si>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</si>
  <si>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</si>
  <si>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</si>
  <si>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</si>
  <si>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</si>
  <si>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</si>
  <si>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</si>
  <si>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</si>
  <si>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</si>
  <si>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</si>
  <si>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</si>
  <si>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</si>
  <si>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</si>
  <si>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</si>
  <si>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</si>
  <si>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</si>
  <si>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</si>
  <si>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</si>
  <si>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</si>
  <si>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</si>
  <si>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</si>
  <si>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</si>
  <si>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</si>
  <si>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</si>
  <si>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</si>
  <si>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</si>
  <si>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</si>
  <si>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</si>
  <si>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</si>
  <si>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</si>
  <si>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</si>
  <si>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</si>
  <si>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</si>
  <si>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</si>
  <si>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</si>
  <si>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</si>
  <si>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</si>
  <si>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</si>
  <si>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</si>
  <si>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</si>
  <si>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</si>
  <si>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</si>
  <si>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</si>
  <si>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</si>
  <si>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</si>
  <si>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</si>
  <si>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</si>
  <si>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</si>
  <si>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</si>
  <si>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</si>
  <si>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</si>
  <si>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</si>
  <si>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</si>
  <si>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</si>
  <si>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</si>
  <si>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</si>
  <si>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</si>
  <si>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</si>
  <si>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</si>
  <si>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</si>
  <si>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</si>
  <si>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</si>
  <si>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</si>
  <si>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</si>
  <si>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</si>
  <si>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</si>
  <si>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</si>
  <si>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</si>
  <si>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</si>
  <si>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</si>
  <si>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</si>
  <si>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</si>
  <si>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</si>
  <si>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</si>
  <si>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</si>
  <si>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</si>
  <si>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</si>
  <si>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</si>
  <si>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</si>
  <si>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</si>
  <si>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</si>
  <si>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</si>
  <si>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</si>
  <si>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</si>
  <si>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</si>
  <si>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</si>
  <si>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</si>
  <si>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</si>
  <si>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</si>
  <si>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</si>
  <si>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</si>
  <si>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</si>
  <si>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</si>
  <si>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</si>
  <si>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</si>
  <si>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</si>
  <si>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</si>
  <si>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</si>
  <si>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</si>
  <si>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</si>
  <si>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</si>
  <si>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</si>
  <si>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</si>
  <si>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</si>
  <si>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</si>
  <si>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</si>
  <si>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</si>
  <si>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</si>
  <si>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</si>
  <si>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</si>
  <si>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</si>
  <si>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</si>
  <si>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</si>
  <si>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</si>
  <si>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</si>
  <si>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</si>
  <si>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</si>
  <si>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</si>
  <si>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</si>
  <si>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</si>
  <si>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</si>
  <si>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</si>
  <si>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</si>
  <si>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</si>
  <si>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</si>
  <si>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</si>
  <si>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</si>
  <si>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</si>
  <si>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</si>
  <si>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</si>
  <si>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</si>
  <si>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</si>
  <si>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</si>
  <si>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</si>
  <si>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</si>
  <si>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</si>
  <si>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</si>
  <si>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</si>
  <si>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</si>
  <si>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</si>
  <si>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</si>
  <si>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</si>
  <si>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</si>
  <si>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</si>
  <si>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</si>
  <si>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</si>
  <si>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</si>
  <si>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</si>
  <si>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</si>
  <si>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</si>
  <si>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</si>
  <si>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</si>
  <si>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</si>
  <si>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</si>
  <si>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</si>
  <si>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</si>
  <si>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</si>
  <si>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</si>
  <si>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</si>
  <si>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</si>
  <si>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</si>
  <si>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</si>
  <si>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</si>
  <si>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</si>
  <si>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</si>
  <si>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</si>
  <si>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</si>
  <si>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</si>
  <si>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</si>
  <si>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</si>
  <si>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</si>
  <si>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</si>
  <si>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</si>
  <si>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</si>
  <si>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</si>
  <si>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</si>
  <si>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</si>
  <si>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</si>
  <si>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</si>
  <si>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</si>
  <si>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</si>
  <si>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</si>
  <si>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</si>
  <si>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</si>
  <si>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</si>
  <si>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</si>
  <si>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</si>
  <si>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</si>
  <si>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</si>
  <si>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</si>
  <si>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</si>
  <si>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</si>
  <si>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</si>
  <si>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</si>
  <si>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</si>
  <si>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</si>
  <si>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</si>
  <si>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</si>
  <si>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</si>
  <si>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</si>
  <si>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</si>
  <si>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</si>
  <si>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</si>
  <si>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</si>
  <si>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</si>
  <si>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</si>
  <si>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</si>
  <si>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</si>
  <si>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</si>
  <si>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</si>
  <si>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</si>
  <si>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</si>
  <si>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</si>
  <si>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</si>
  <si>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</si>
  <si>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</si>
  <si>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</si>
  <si>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</si>
  <si>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</si>
  <si>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</si>
  <si>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</si>
  <si>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</si>
  <si>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</si>
  <si>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</si>
  <si>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</si>
  <si>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</si>
  <si>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</si>
  <si>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</si>
  <si>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</si>
  <si>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</si>
  <si>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</si>
  <si>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</si>
  <si>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</si>
  <si>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</si>
  <si>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</si>
  <si>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</si>
  <si>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</si>
  <si>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</si>
  <si>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</si>
  <si>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</si>
  <si>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</si>
  <si>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</si>
  <si>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</si>
  <si>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</si>
  <si>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</si>
  <si>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</si>
  <si>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</si>
  <si>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</si>
  <si>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</si>
  <si>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</si>
  <si>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</si>
  <si>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</si>
  <si>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</si>
  <si>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</si>
  <si>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</si>
  <si>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</si>
  <si>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</si>
  <si>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</si>
  <si>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</si>
  <si>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</si>
  <si>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</si>
  <si>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</si>
  <si>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</si>
  <si>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</si>
  <si>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</si>
  <si>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</si>
  <si>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</si>
  <si>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</si>
  <si>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</si>
  <si>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</si>
  <si>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</si>
  <si>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</si>
  <si>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</si>
  <si>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</si>
  <si>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</si>
  <si>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</si>
  <si>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</si>
  <si>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</si>
  <si>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</si>
  <si>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</si>
  <si>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</si>
  <si>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</si>
  <si>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</si>
  <si>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</si>
  <si>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</si>
  <si>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</si>
  <si>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</si>
  <si>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</si>
  <si>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</si>
  <si>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</si>
  <si>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</si>
  <si>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</si>
  <si>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</si>
  <si>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</si>
  <si>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</si>
  <si>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</si>
  <si>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</si>
  <si>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</si>
  <si>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</si>
  <si>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</si>
  <si>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</si>
  <si>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</si>
  <si>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</si>
  <si>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</si>
  <si>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</si>
  <si>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</si>
  <si>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</si>
  <si>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</si>
  <si>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</si>
  <si>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</si>
  <si>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</si>
  <si>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</si>
  <si>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</si>
  <si>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</si>
  <si>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</si>
  <si>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</si>
  <si>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</si>
  <si>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</si>
  <si>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</si>
  <si>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</si>
  <si>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</si>
  <si>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</si>
  <si>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</si>
  <si>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</si>
  <si>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</si>
  <si>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</si>
  <si>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</si>
  <si>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</si>
  <si>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</si>
  <si>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</si>
  <si>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</si>
  <si>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</si>
  <si>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</si>
  <si>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</si>
  <si>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</si>
  <si>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</si>
  <si>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</si>
  <si>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</si>
  <si>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</si>
  <si>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</si>
  <si>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</si>
  <si>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</si>
  <si>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</si>
  <si>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</si>
  <si>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</si>
  <si>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</si>
  <si>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</si>
  <si>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</si>
  <si>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</si>
  <si>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</si>
  <si>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</si>
  <si>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</si>
  <si>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</si>
  <si>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</si>
  <si>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</si>
  <si>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</si>
  <si>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</si>
  <si>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</si>
  <si>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</si>
  <si>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</si>
  <si>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</si>
  <si>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</si>
  <si>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</si>
  <si>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</si>
  <si>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</si>
  <si>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</si>
  <si>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</si>
  <si>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</si>
  <si>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</si>
  <si>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</si>
  <si>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</si>
  <si>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</si>
  <si>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</si>
  <si>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</si>
  <si>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</si>
  <si>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</si>
  <si>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</si>
  <si>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</si>
  <si>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</si>
  <si>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</si>
  <si>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</si>
  <si>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</si>
  <si>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</si>
  <si>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</si>
  <si>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</si>
  <si>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</si>
  <si>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</si>
  <si>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</si>
  <si>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</si>
  <si>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</si>
  <si>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</si>
  <si>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</si>
  <si>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</si>
  <si>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</si>
  <si>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</si>
  <si>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</si>
  <si>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</si>
  <si>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</si>
  <si>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</si>
  <si>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</si>
  <si>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</si>
  <si>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</si>
  <si>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</si>
  <si>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</si>
  <si>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</si>
  <si>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</si>
  <si>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</si>
  <si>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</si>
  <si>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</si>
  <si>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</si>
  <si>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</si>
  <si>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</si>
  <si>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</si>
  <si>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</si>
  <si>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</si>
  <si>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</si>
  <si>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</si>
  <si>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</si>
  <si>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</si>
  <si>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</si>
  <si>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</si>
  <si>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</si>
  <si>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</si>
  <si>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</si>
  <si>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</si>
  <si>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</si>
  <si>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</si>
  <si>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</si>
  <si>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</si>
  <si>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</si>
  <si>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</si>
  <si>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</si>
  <si>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</si>
  <si>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</si>
  <si>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</si>
  <si>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</si>
  <si>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</si>
  <si>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</si>
  <si>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</si>
  <si>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</si>
  <si>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</si>
  <si>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</si>
  <si>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</si>
  <si>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</si>
  <si>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</si>
  <si>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</si>
  <si>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</si>
  <si>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</si>
  <si>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</si>
  <si>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</si>
  <si>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</si>
  <si>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</si>
  <si>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</si>
  <si>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</si>
  <si>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</si>
  <si>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</si>
  <si>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</si>
  <si>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</si>
  <si>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</si>
  <si>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</si>
  <si>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</si>
  <si>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</si>
  <si>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</si>
  <si>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</si>
  <si>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</si>
  <si>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</si>
  <si>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</si>
  <si>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</si>
  <si>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</si>
  <si>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</si>
  <si>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</si>
  <si>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</si>
  <si>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</si>
  <si>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</si>
  <si>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</si>
  <si>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</si>
  <si>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</si>
  <si>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</si>
  <si>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</si>
  <si>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</si>
  <si>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</si>
  <si>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</si>
  <si>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</si>
  <si>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</si>
  <si>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</si>
  <si>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</si>
  <si>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</si>
  <si>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</si>
  <si>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</si>
  <si>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</si>
  <si>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</si>
  <si>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</si>
  <si>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</si>
  <si>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</si>
  <si>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</si>
  <si>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</si>
  <si>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</si>
  <si>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</si>
  <si>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</si>
  <si>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</si>
  <si>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</si>
  <si>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</si>
  <si>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</si>
  <si>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</si>
  <si>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</si>
  <si>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</si>
  <si>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</si>
  <si>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</si>
  <si>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</si>
  <si>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</si>
  <si>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</si>
  <si>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</si>
  <si>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</si>
  <si>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</si>
  <si>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</si>
  <si>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</si>
  <si>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</si>
  <si>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</si>
  <si>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</si>
  <si>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</si>
  <si>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</si>
  <si>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</si>
  <si>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</si>
  <si>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</si>
  <si>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</si>
  <si>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</si>
  <si>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</si>
  <si>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</si>
  <si>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</si>
  <si>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</si>
  <si>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</si>
  <si>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</si>
  <si>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</si>
  <si>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</si>
  <si>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</si>
  <si>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</si>
  <si>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</si>
  <si>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</si>
  <si>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</si>
  <si>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</si>
  <si>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</si>
  <si>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</si>
  <si>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</si>
  <si>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</si>
  <si>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</si>
  <si>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</si>
  <si>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</si>
  <si>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</si>
  <si>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</si>
  <si>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</si>
  <si>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</si>
  <si>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</si>
  <si>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</si>
  <si>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</si>
  <si>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</si>
  <si>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</si>
  <si>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</si>
  <si>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</si>
  <si>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</si>
  <si>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</si>
  <si>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</si>
  <si>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</si>
  <si>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</si>
  <si>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</si>
  <si>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</si>
  <si>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</si>
  <si>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</si>
  <si>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</si>
  <si>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</si>
  <si>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</si>
  <si>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</si>
  <si>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</si>
  <si>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</si>
  <si>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</si>
  <si>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</si>
  <si>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</si>
  <si>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</si>
  <si>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</si>
  <si>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</si>
  <si>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</si>
  <si>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</si>
  <si>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</si>
  <si>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</si>
  <si>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</si>
  <si>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</si>
  <si>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</si>
  <si>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</si>
  <si>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</si>
  <si>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</si>
  <si>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</si>
  <si>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</si>
  <si>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</si>
  <si>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</si>
  <si>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</si>
  <si>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</si>
  <si>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</si>
  <si>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</si>
  <si>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</si>
  <si>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</si>
  <si>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</si>
  <si>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</si>
  <si>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</si>
  <si>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</si>
  <si>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</si>
  <si>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</si>
  <si>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</si>
  <si>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</si>
  <si>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</si>
  <si>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</si>
  <si>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</si>
  <si>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</si>
  <si>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</si>
  <si>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</si>
  <si>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</si>
  <si>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</si>
  <si>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</si>
  <si>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</si>
  <si>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</si>
  <si>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</si>
  <si>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</si>
  <si>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</si>
  <si>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</si>
  <si>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</si>
  <si>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</si>
  <si>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</si>
  <si>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</si>
  <si>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</si>
  <si>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</si>
  <si>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</si>
  <si>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</si>
  <si>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</si>
  <si>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</si>
  <si>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</si>
  <si>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</si>
  <si>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</si>
  <si>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</si>
  <si>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</si>
  <si>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</si>
  <si>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</si>
  <si>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</si>
  <si>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</si>
  <si>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</si>
  <si>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</si>
  <si>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</si>
  <si>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</si>
  <si>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</si>
  <si>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</si>
  <si>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</si>
  <si>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</si>
  <si>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</si>
  <si>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</si>
  <si>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</si>
  <si>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</si>
  <si>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</si>
  <si>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</si>
  <si>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</si>
  <si>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</si>
  <si>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</si>
  <si>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</si>
  <si>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</si>
  <si>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</si>
  <si>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</si>
  <si>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</si>
  <si>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</si>
  <si>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</si>
  <si>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</si>
  <si>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</si>
  <si>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</si>
  <si>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</si>
  <si>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</si>
  <si>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</si>
  <si>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</si>
  <si>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</si>
  <si>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</si>
  <si>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</si>
  <si>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</si>
  <si>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</si>
  <si>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</si>
  <si>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</si>
  <si>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</si>
  <si>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</si>
  <si>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</si>
  <si>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</si>
  <si>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</si>
  <si>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</si>
  <si>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</si>
  <si>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</si>
  <si>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</si>
  <si>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</si>
  <si>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</si>
  <si>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</si>
  <si>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</si>
  <si>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</si>
  <si>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</si>
  <si>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</si>
  <si>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</si>
  <si>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</si>
  <si>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</si>
  <si>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</si>
  <si>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</si>
  <si>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</si>
  <si>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</si>
  <si>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</si>
  <si>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</si>
  <si>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</si>
  <si>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</si>
  <si>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</si>
  <si>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</si>
  <si>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</si>
  <si>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</si>
  <si>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</si>
  <si>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</si>
  <si>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</si>
  <si>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</si>
  <si>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</si>
  <si>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</si>
  <si>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</si>
  <si>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</si>
  <si>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</si>
  <si>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</si>
  <si>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</si>
  <si>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</si>
  <si>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</si>
  <si>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</si>
  <si>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</si>
  <si>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</si>
  <si>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</si>
  <si>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</si>
  <si>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</si>
  <si>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</si>
  <si>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</si>
  <si>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</si>
  <si>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</si>
  <si>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</si>
  <si>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</si>
  <si>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</si>
  <si>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</si>
  <si>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</si>
  <si>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</si>
  <si>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</si>
  <si>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</si>
  <si>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</si>
  <si>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</si>
  <si>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</si>
  <si>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</si>
  <si>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</si>
  <si>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</si>
  <si>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</si>
  <si>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</si>
  <si>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</si>
  <si>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</si>
  <si>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</si>
  <si>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</si>
  <si>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</si>
  <si>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</si>
  <si>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</si>
  <si>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</si>
  <si>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</si>
  <si>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</si>
  <si>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</si>
  <si>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</si>
  <si>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</si>
  <si>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</si>
  <si>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</si>
  <si>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</si>
  <si>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</si>
  <si>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</si>
  <si>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</si>
  <si>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</si>
  <si>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</si>
  <si>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</si>
  <si>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</si>
  <si>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</si>
  <si>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</si>
  <si>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</si>
  <si>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</si>
  <si>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</si>
  <si>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</si>
  <si>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</si>
  <si>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</si>
  <si>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</si>
  <si>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</si>
  <si>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</si>
  <si>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</si>
  <si>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</si>
  <si>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</si>
  <si>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</si>
  <si>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</si>
  <si>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</si>
  <si>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</si>
  <si>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</si>
  <si>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</si>
  <si>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</si>
  <si>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</si>
  <si>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</si>
  <si>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</si>
  <si>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</si>
  <si>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</si>
  <si>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</si>
  <si>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</si>
  <si>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</si>
  <si>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</si>
  <si>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</si>
  <si>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</si>
  <si>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</si>
  <si>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</si>
  <si>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</si>
  <si>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</si>
  <si>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</si>
  <si>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</si>
  <si>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</si>
  <si>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</si>
  <si>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</si>
  <si>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</si>
  <si>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</si>
  <si>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</si>
  <si>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</si>
  <si>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</si>
  <si>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</si>
  <si>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</si>
  <si>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</si>
  <si>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</si>
  <si>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</si>
  <si>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</si>
  <si>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</si>
  <si>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</si>
  <si>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</si>
  <si>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</si>
  <si>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</si>
  <si>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</si>
  <si>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</si>
  <si>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</si>
  <si>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</si>
  <si>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</si>
  <si>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</si>
  <si>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</si>
  <si>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</si>
  <si>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</si>
  <si>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</si>
  <si>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</si>
  <si>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</si>
  <si>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</si>
  <si>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</si>
  <si>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</si>
  <si>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</si>
  <si>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</si>
  <si>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</si>
  <si>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</si>
  <si>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</si>
  <si>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</si>
  <si>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</si>
  <si>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</si>
  <si>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</si>
  <si>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</si>
  <si>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</si>
  <si>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</si>
  <si>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</si>
  <si>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</si>
  <si>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</si>
  <si>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</si>
  <si>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</si>
  <si>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</si>
  <si>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</si>
  <si>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</si>
  <si>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</si>
  <si>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</si>
  <si>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</si>
  <si>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</si>
  <si>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</si>
  <si>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</si>
  <si>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</si>
  <si>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</si>
  <si>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</si>
  <si>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</si>
  <si>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</si>
  <si>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</si>
  <si>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</si>
  <si>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</si>
  <si>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</si>
  <si>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</si>
  <si>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</si>
  <si>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</si>
  <si>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</si>
  <si>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</si>
  <si>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</si>
  <si>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</si>
  <si>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</si>
  <si>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</si>
  <si>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</si>
  <si>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</si>
  <si>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</si>
  <si>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</si>
  <si>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</si>
  <si>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</si>
  <si>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</si>
  <si>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</si>
  <si>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</si>
  <si>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</si>
  <si>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</si>
  <si>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</si>
  <si>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</si>
  <si>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</si>
  <si>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</si>
  <si>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</si>
  <si>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</si>
  <si>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</si>
  <si>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</si>
  <si>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</si>
  <si>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</si>
  <si>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</si>
  <si>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</si>
  <si>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</si>
  <si>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</si>
  <si>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</si>
  <si>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</si>
  <si>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</si>
  <si>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</si>
  <si>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</si>
  <si>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</si>
  <si>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</si>
  <si>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</si>
  <si>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</si>
  <si>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</si>
  <si>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</si>
  <si>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</si>
  <si>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</si>
  <si>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</si>
  <si>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</si>
  <si>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</si>
  <si>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</si>
  <si>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</si>
  <si>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</si>
  <si>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</si>
  <si>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</si>
  <si>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</si>
  <si>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</si>
  <si>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</si>
  <si>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</si>
  <si>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</si>
  <si>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</si>
  <si>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</si>
  <si>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</si>
  <si>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</si>
  <si>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mês</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</si>
  <si>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</si>
  <si>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</si>
  <si>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</si>
  <si>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</si>
  <si>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</si>
  <si>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</si>
  <si>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</si>
  <si>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</si>
  <si>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</si>
  <si>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</si>
  <si>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</si>
  <si>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</si>
  <si>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</si>
  <si>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</si>
  <si>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</si>
  <si>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</si>
  <si>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</si>
  <si>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</si>
  <si>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</si>
  <si>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</si>
  <si>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</si>
  <si>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</si>
  <si>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</si>
  <si>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</si>
  <si>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</si>
  <si>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</si>
  <si>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</si>
  <si>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</si>
  <si>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</si>
  <si>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</si>
  <si>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</si>
  <si>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</si>
  <si>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Molinete manual para sistema de fundeio com capacidade de tração de 70 kN - fornecimento e instalação</t>
  </si>
  <si>
    <t>SIURB (E)</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</si>
  <si>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</si>
  <si>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</si>
  <si>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</si>
  <si>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</si>
  <si>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</si>
  <si>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</si>
  <si>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</si>
  <si>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</si>
  <si>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</si>
  <si>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</si>
  <si>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</si>
  <si>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</si>
  <si>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</si>
  <si>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</si>
  <si>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</si>
  <si>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</si>
  <si>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</si>
  <si>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</si>
  <si>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</si>
  <si>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</si>
  <si>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</si>
  <si>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</si>
  <si>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</si>
  <si>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</si>
  <si>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</si>
  <si>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</si>
  <si>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</si>
  <si>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</si>
  <si>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</si>
  <si>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</si>
  <si>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</si>
  <si>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</si>
  <si>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</si>
  <si>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</si>
  <si>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</si>
  <si>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</si>
  <si>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</si>
  <si>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</si>
  <si>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</si>
  <si>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</si>
  <si>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</si>
  <si>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</si>
  <si>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</si>
  <si>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</si>
  <si>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</si>
  <si>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</si>
  <si>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</si>
  <si>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</si>
  <si>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</si>
  <si>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</si>
  <si>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</si>
  <si>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</si>
  <si>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</si>
  <si>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</si>
  <si>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</si>
  <si>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</si>
  <si>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</si>
  <si>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</si>
  <si>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</si>
  <si>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</si>
  <si>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</si>
  <si>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</si>
  <si>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</si>
  <si>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</si>
  <si>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</si>
  <si>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</si>
  <si>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</si>
  <si>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</si>
  <si>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</si>
  <si>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</si>
  <si>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</si>
  <si>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</si>
  <si>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</si>
  <si>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</si>
  <si>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</si>
  <si>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</si>
  <si>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</si>
  <si>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</si>
  <si>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</si>
  <si>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</si>
  <si>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</si>
  <si>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</si>
  <si>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</si>
  <si>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</si>
  <si>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</si>
  <si>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</si>
  <si>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</si>
  <si>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</si>
  <si>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</si>
  <si>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</si>
  <si>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</si>
  <si>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</si>
  <si>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</si>
  <si>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</si>
  <si>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</si>
  <si>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</si>
  <si>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</si>
  <si>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</si>
  <si>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</si>
  <si>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</si>
  <si>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</si>
  <si>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</si>
  <si>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</si>
  <si>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</si>
  <si>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</si>
  <si>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</si>
  <si>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</si>
  <si>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</si>
  <si>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</si>
  <si>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</si>
  <si>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</si>
  <si>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</si>
  <si>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</si>
  <si>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</si>
  <si>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</si>
  <si>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</si>
  <si>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</si>
  <si>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</si>
  <si>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</si>
  <si>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</si>
  <si>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</si>
  <si>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</si>
  <si>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</si>
  <si>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</si>
  <si>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</si>
  <si>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</si>
  <si>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</si>
  <si>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</si>
  <si>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</si>
  <si>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</si>
  <si>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</si>
  <si>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</si>
  <si>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</si>
  <si>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</si>
  <si>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</si>
  <si>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</si>
  <si>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</si>
  <si>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</si>
  <si>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</si>
  <si>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</si>
  <si>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</si>
  <si>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</si>
  <si>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</si>
  <si>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</si>
  <si>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</si>
  <si>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</si>
  <si>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</si>
  <si>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</si>
  <si>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</si>
  <si>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</si>
  <si>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</si>
  <si>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</si>
  <si>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</si>
  <si>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</si>
  <si>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</si>
  <si>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TE DE REDUÇÃO, CPVC, SOLDÁVEL, DN 28 X 22 MM, INSTALADO EM RAMAL DE DISTRIBUIÇÃO DE ÁGUA - FORNECIMENTO E INSTALAÇÃO. AF_06/2022</t>
  </si>
  <si>
    <t>Nº</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</si>
  <si>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</si>
  <si>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</si>
  <si>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</si>
  <si>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</si>
  <si>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</si>
  <si>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</si>
  <si>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</si>
  <si>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Porta/portão de abrir tipo veneziana de ferro, sob medida</t>
  </si>
  <si>
    <t>Tela de proteção em malha ondulada de 1´, fio 12 (BWG), com requadro</t>
  </si>
  <si>
    <t>32.06.240</t>
  </si>
  <si>
    <t>Película adesiva jateada para vidros - uso interno</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</si>
  <si>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</si>
  <si>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</si>
  <si>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embutir tipo calha aberta com refletor assimétrico em alumínio de alto brilho para 2 lâmpadas tubulares de 28 W/54 W</t>
  </si>
  <si>
    <t>Bloco diagonal em concreto tipo piso drenante para plantio de grama - espessura de 10 cm</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</si>
  <si>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</si>
  <si>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</si>
  <si>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</si>
  <si>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</si>
  <si>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</si>
  <si>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</si>
  <si>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</si>
  <si>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</si>
  <si>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</si>
  <si>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</si>
  <si>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</si>
  <si>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</si>
  <si>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</si>
  <si>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</si>
  <si>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</si>
  <si>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</si>
  <si>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</si>
  <si>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</si>
  <si>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</si>
  <si>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</si>
  <si>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</si>
  <si>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</si>
  <si>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</si>
  <si>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</si>
  <si>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</si>
  <si>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</si>
  <si>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</si>
  <si>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</si>
  <si>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</si>
  <si>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</si>
  <si>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</si>
  <si>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</si>
  <si>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</si>
  <si>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</si>
  <si>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</si>
  <si>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</si>
  <si>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</si>
  <si>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</si>
  <si>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</si>
  <si>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</si>
  <si>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</si>
  <si>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</si>
  <si>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</si>
  <si>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</si>
  <si>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</si>
  <si>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</si>
  <si>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</si>
  <si>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</si>
  <si>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</si>
  <si>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</si>
  <si>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</si>
  <si>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</si>
  <si>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</si>
  <si>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</si>
  <si>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</si>
  <si>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</si>
  <si>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</si>
  <si>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</si>
  <si>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</si>
  <si>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</si>
  <si>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</si>
  <si>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</si>
  <si>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</si>
  <si>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</si>
  <si>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</si>
  <si>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</si>
  <si>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</si>
  <si>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</si>
  <si>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</si>
  <si>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</si>
  <si>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</si>
  <si>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</si>
  <si>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</si>
  <si>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</si>
  <si>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</si>
  <si>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</si>
  <si>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</si>
  <si>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</si>
  <si>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</si>
  <si>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</si>
  <si>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</si>
  <si>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</si>
  <si>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</si>
  <si>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</si>
  <si>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</si>
  <si>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</si>
  <si>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</si>
  <si>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</si>
  <si>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</si>
  <si>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</si>
  <si>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</si>
  <si>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</si>
  <si>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</si>
  <si>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</si>
  <si>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</si>
  <si>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</si>
  <si>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</si>
  <si>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</si>
  <si>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</si>
  <si>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</si>
  <si>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</si>
  <si>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</si>
  <si>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</si>
  <si>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</si>
  <si>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</si>
  <si>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</si>
  <si>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</si>
  <si>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</si>
  <si>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CONTRAPISO EM ARGAMASSA PRONTA, PREPARO MANUAL, APLICADO EM ÁREAS SECAS SOBRE LAJE, ADERIDO, ACABAMENTO NÃO REFORÇADO, ESPESSURA 2CM. AF_07/2021</t>
  </si>
  <si>
    <t>Canaleta perfil cartola 50 x 70 x 3 mm - aba 20 mm</t>
  </si>
  <si>
    <t>Estrutura em perfil de aço ASTM A36 corte, solda e montagem - fornecimento e instalação</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</si>
  <si>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</si>
  <si>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</si>
  <si>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</si>
  <si>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</si>
  <si>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</si>
  <si>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</si>
  <si>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</si>
  <si>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</si>
  <si>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</si>
  <si>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</si>
  <si>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</si>
  <si>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</si>
  <si>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</si>
  <si>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</si>
  <si>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</si>
  <si>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</si>
  <si>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</si>
  <si>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</si>
  <si>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</si>
  <si>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</si>
  <si>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</si>
  <si>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</si>
  <si>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</si>
  <si>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</si>
  <si>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</si>
  <si>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</si>
  <si>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SUBTOTAL</t>
  </si>
  <si>
    <t>Descrição</t>
  </si>
  <si>
    <t>Demolição mecânica de concreto simples com escavadeira hidráulica</t>
  </si>
  <si>
    <t>Usinagem de concreto asfáltico reciclado a frio com espuma de asfalto, agregado produzido e cimento</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</si>
  <si>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</si>
  <si>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</si>
  <si>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</si>
  <si>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</si>
  <si>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</si>
  <si>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</si>
  <si>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</si>
  <si>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</si>
  <si>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</si>
  <si>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</si>
  <si>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</si>
  <si>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</si>
  <si>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</si>
  <si>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</si>
  <si>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</si>
  <si>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</si>
  <si>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</si>
  <si>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</si>
  <si>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</si>
  <si>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</si>
  <si>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</si>
  <si>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</si>
  <si>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</si>
  <si>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</si>
  <si>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</si>
  <si>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</si>
  <si>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</si>
  <si>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</si>
  <si>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</si>
  <si>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</si>
  <si>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</si>
  <si>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</si>
  <si>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</si>
  <si>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</si>
  <si>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</si>
  <si>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</si>
  <si>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</si>
  <si>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</si>
  <si>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</si>
  <si>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</si>
  <si>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</si>
  <si>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</si>
  <si>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</si>
  <si>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</si>
  <si>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</si>
  <si>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</si>
  <si>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</si>
  <si>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</si>
  <si>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</si>
  <si>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</si>
  <si>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</si>
  <si>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</si>
  <si>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</si>
  <si>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</si>
  <si>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</si>
  <si>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</si>
  <si>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</si>
  <si>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</si>
  <si>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</si>
  <si>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</si>
  <si>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</si>
  <si>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</si>
  <si>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</si>
  <si>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</si>
  <si>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</si>
  <si>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</si>
  <si>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</si>
  <si>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</si>
  <si>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</si>
  <si>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</si>
  <si>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</si>
  <si>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</si>
  <si>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</si>
  <si>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</si>
  <si>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</si>
  <si>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</si>
  <si>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</si>
  <si>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</si>
  <si>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</si>
  <si>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</si>
  <si>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</si>
  <si>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</si>
  <si>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</si>
  <si>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</si>
  <si>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</si>
  <si>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</si>
  <si>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</si>
  <si>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</si>
  <si>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</si>
  <si>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</si>
  <si>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</si>
  <si>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</si>
  <si>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</si>
  <si>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</si>
  <si>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</si>
  <si>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</si>
  <si>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</si>
  <si>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</si>
  <si>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</si>
  <si>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</si>
  <si>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</si>
  <si>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</si>
  <si>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</si>
  <si>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</si>
  <si>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</si>
  <si>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</si>
  <si>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</si>
  <si>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</si>
  <si>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</si>
  <si>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</si>
  <si>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</si>
  <si>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</si>
  <si>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</si>
  <si>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</si>
  <si>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</si>
  <si>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</si>
  <si>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</si>
  <si>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</si>
  <si>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</si>
  <si>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</si>
  <si>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</si>
  <si>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</si>
  <si>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</si>
  <si>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</si>
  <si>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</si>
  <si>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</si>
  <si>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</si>
  <si>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</si>
  <si>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</si>
  <si>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</si>
  <si>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</si>
  <si>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</si>
  <si>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</si>
  <si>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</si>
  <si>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</si>
  <si>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</si>
  <si>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</si>
  <si>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</si>
  <si>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</si>
  <si>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</si>
  <si>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</si>
  <si>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</si>
  <si>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</si>
  <si>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</si>
  <si>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</si>
  <si>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</si>
  <si>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</si>
  <si>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</si>
  <si>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</si>
  <si>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</si>
  <si>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</si>
  <si>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</si>
  <si>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</si>
  <si>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</si>
  <si>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</si>
  <si>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</si>
  <si>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</si>
  <si>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</si>
  <si>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</si>
  <si>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</si>
  <si>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</si>
  <si>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</si>
  <si>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</si>
  <si>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</si>
  <si>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</si>
  <si>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</si>
  <si>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</si>
  <si>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</si>
  <si>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</si>
  <si>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</si>
  <si>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</si>
  <si>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</si>
  <si>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</si>
  <si>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</si>
  <si>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</si>
  <si>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</si>
  <si>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</si>
  <si>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</si>
  <si>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</si>
  <si>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</si>
  <si>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</si>
  <si>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</si>
  <si>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</si>
  <si>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</si>
  <si>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</si>
  <si>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</si>
  <si>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</si>
  <si>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</si>
  <si>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</si>
  <si>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</si>
  <si>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</si>
  <si>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</si>
  <si>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</si>
  <si>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</si>
  <si>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PINTURA ANTICORROSIVA DE DUTO METÁLICO. AF_03/2024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</si>
  <si>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</si>
  <si>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</si>
  <si>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</si>
  <si>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</si>
  <si>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</si>
  <si>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</si>
  <si>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</si>
  <si>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</si>
  <si>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</si>
  <si>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</si>
  <si>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</si>
  <si>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</si>
  <si>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</si>
  <si>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</si>
  <si>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</si>
  <si>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</si>
  <si>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</si>
  <si>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</si>
  <si>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</si>
  <si>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</si>
  <si>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</si>
  <si>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</si>
  <si>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</si>
  <si>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</si>
  <si>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</si>
  <si>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</si>
  <si>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</si>
  <si>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</si>
  <si>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</si>
  <si>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</si>
  <si>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</si>
  <si>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</si>
  <si>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</si>
  <si>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</si>
  <si>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</si>
  <si>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</si>
  <si>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</si>
  <si>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</si>
  <si>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</si>
  <si>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</si>
  <si>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</si>
  <si>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</si>
  <si>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</si>
  <si>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</si>
  <si>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</si>
  <si>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</si>
  <si>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</si>
  <si>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</si>
  <si>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</si>
  <si>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</si>
  <si>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</si>
  <si>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</si>
  <si>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</si>
  <si>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</si>
  <si>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</si>
  <si>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</si>
  <si>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</si>
  <si>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</si>
  <si>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</si>
  <si>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</si>
  <si>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</si>
  <si>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</si>
  <si>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</si>
  <si>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</si>
  <si>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</si>
  <si>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</si>
  <si>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</si>
  <si>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</si>
  <si>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</si>
  <si>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</si>
  <si>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</si>
  <si>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</si>
  <si>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</si>
  <si>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</si>
  <si>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</si>
  <si>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</si>
  <si>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</si>
  <si>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</si>
  <si>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</si>
  <si>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</si>
  <si>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</si>
  <si>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</si>
  <si>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</si>
  <si>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</si>
  <si>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</si>
  <si>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</si>
  <si>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</si>
  <si>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</si>
  <si>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</si>
  <si>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</si>
  <si>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</si>
  <si>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</si>
  <si>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</si>
  <si>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</si>
  <si>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</si>
  <si>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</si>
  <si>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</si>
  <si>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</si>
  <si>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</si>
  <si>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</si>
  <si>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</si>
  <si>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</si>
  <si>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</si>
  <si>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</si>
  <si>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</si>
  <si>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</si>
  <si>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</si>
  <si>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</si>
  <si>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</si>
  <si>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</si>
  <si>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</si>
  <si>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</si>
  <si>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</si>
  <si>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</si>
  <si>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</si>
  <si>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</si>
  <si>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</si>
  <si>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</si>
  <si>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</si>
  <si>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</si>
  <si>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</si>
  <si>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</si>
  <si>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</si>
  <si>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</si>
  <si>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</si>
  <si>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</si>
  <si>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</si>
  <si>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</si>
  <si>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</si>
  <si>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</si>
  <si>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</si>
  <si>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</si>
  <si>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</si>
  <si>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</si>
  <si>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</si>
  <si>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</si>
  <si>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</si>
  <si>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</si>
  <si>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</si>
  <si>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</si>
  <si>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</si>
  <si>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</si>
  <si>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</si>
  <si>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</si>
  <si>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</si>
  <si>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</si>
  <si>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</si>
  <si>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</si>
  <si>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</si>
  <si>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</si>
  <si>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</si>
  <si>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</si>
  <si>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</si>
  <si>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</si>
  <si>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</si>
  <si>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</si>
  <si>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</si>
  <si>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</si>
  <si>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</si>
  <si>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</si>
  <si>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</si>
  <si>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</si>
  <si>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</si>
  <si>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</si>
  <si>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</si>
  <si>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</si>
  <si>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</si>
  <si>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</si>
  <si>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</si>
  <si>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</si>
  <si>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</si>
  <si>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</si>
  <si>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</si>
  <si>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</si>
  <si>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</si>
  <si>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</si>
  <si>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</si>
  <si>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</si>
  <si>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</si>
  <si>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</si>
  <si>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</si>
  <si>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</si>
  <si>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</si>
  <si>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</si>
  <si>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</si>
  <si>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</si>
  <si>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</si>
  <si>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</si>
  <si>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</si>
  <si>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</si>
  <si>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</si>
  <si>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</si>
  <si>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</si>
  <si>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</si>
  <si>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</si>
  <si>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</si>
  <si>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</si>
  <si>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</si>
  <si>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</si>
  <si>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</si>
  <si>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</si>
  <si>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</si>
  <si>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</si>
  <si>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</si>
  <si>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</si>
  <si>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</si>
  <si>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</si>
  <si>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</si>
  <si>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</si>
  <si>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</si>
  <si>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</si>
  <si>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</si>
  <si>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</si>
  <si>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</si>
  <si>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</si>
  <si>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ATERRO, INCLUSIVE COMPACTAÇÃO MANUAL</t>
  </si>
  <si>
    <t>ARRASAMENTO DE ESTACA</t>
  </si>
  <si>
    <t>APICOAMENTO MECÂNICO DE SUPERFÍCIE DE CONCRETO</t>
  </si>
  <si>
    <t>FECHADURA TIPO GORGE (55MM) - TRÁFEGO INTENSO, MAÇANETA EM ZEMAC, GUARNIÇÕES EM AÇO, ACABAMENTO CROMADO BRILHANTE</t>
  </si>
  <si>
    <t>PORTA EM FERRO PERFILADO FIXO COMPLEMENTO PORTA (INCLUSIVE VIDRO E PINTURA)</t>
  </si>
  <si>
    <t>ALÇAPÃO EM FERRO PERFILADO COM CHAPA</t>
  </si>
  <si>
    <t>CONDUTOR EM AÇO CA - 25 - 3/8" P/ PARA-RAIO</t>
  </si>
  <si>
    <t>CHAVE SECCIONADORA TRIPOLAR, PARA USO INTERNO, MANOBRA SEM CARGA INTERNA, 15KV/400A, COM BASE PARA FUSÍVEL HH</t>
  </si>
  <si>
    <t>CONEXÃO EXOTÉRMICA CABO-HASTE EM T, PARA BITOLA DO CABO ENTRE 50MM2 ATÉ 95MM2 PARA HASTE DE 5/8"; E 3/4"</t>
  </si>
  <si>
    <t>REMOÇÃO DE LÂMPADA LED TUBULAR</t>
  </si>
  <si>
    <t>RETIRADA DE LÂMPADA LED</t>
  </si>
  <si>
    <t>RETIRADA DE LÂMPADA LED TUBULAR</t>
  </si>
  <si>
    <t>CAVALETE DE ENTRADA QUÁDRUPLO GALVANIZADO - 3/4"</t>
  </si>
  <si>
    <t>CAVALETE DE ENTRADA SEXTUPLO GALVANIZADO - 3/4"</t>
  </si>
  <si>
    <t>CHAPISCO COMUM - ARGAMASSA DE CIMENTO E AREIA 1:4</t>
  </si>
  <si>
    <t>ENCHIMENTO DE CONCRETO COM AGREGADO RECICLADO</t>
  </si>
  <si>
    <t>PISO CERÂMICO NÃO ESMALTADO ANTIDERRAPANTE - ASSENTADO COM ARGAMASSA COLANTE (PARA COZINHAS E REFEITÓRIOS)</t>
  </si>
  <si>
    <t>PISO CERÂMICO ESMALTADO (PEI-5) - ASSENTADO COM ARGAMASSA COLANTE</t>
  </si>
  <si>
    <t xml:space="preserve"> PISO PORTÁTIL DE POLIPROPILENO EM QUADRAS POLIESPORTIVAS,
ÁREA INTERNA - FORNECIMENTO E INSTALAÇÃO</t>
  </si>
  <si>
    <t>CONTRAPISO CONVENCIONAL COM ESPESSURA ATÉ 4 CM</t>
  </si>
  <si>
    <t>CONTRAPISO EM ARGAMASSA PRONTA</t>
  </si>
  <si>
    <t>RECOLOCAÇÃO DE PLACAS DE PISO ELEVADO EM ÁREA INTERNA OU EXTERNA</t>
  </si>
  <si>
    <t>RETIRADA DE VIDROS ENCAIXILHADOS EM GERAL, INCLUSIVE LIMPEZA DO JANELA</t>
  </si>
  <si>
    <t>TINTA HIDROFUGA A BASE DE CIMENTO - CONCRETO OU REBOCO SEM MASSA CORRIDA</t>
  </si>
  <si>
    <t>LOUSA EM LAMINADO MELAMÍNICO BRANCO SOBRE COMPENSADO</t>
  </si>
  <si>
    <t>MESA DE PREPARO PARA COZINHAS - EM MÁRMORE</t>
  </si>
  <si>
    <t>RETIRADA DE MINI GUIAS DE CONCRETO</t>
  </si>
  <si>
    <t>RETIRADA DE TAPUME METÁLICO</t>
  </si>
  <si>
    <t>RECOLOCAÇÃO DE MINI GUIAS DE CONCRETO</t>
  </si>
  <si>
    <t>ESCAVAÇÃO MECÂNICA, CARGA E REMOÇÃO DE TERRA ATÉ A DISTÂNCIA MÉDIA DE 1,0KM COM CAMINHÃO BASCULANTE DE 14 M3</t>
  </si>
  <si>
    <t>CARGA E REMOÇÃO DE TERRA ATÉ A DISTÂNCIA MÉDIA DE 1,0KM COM CAMINHÃO BASCULANTE DE 14 M3</t>
  </si>
  <si>
    <t>REMOÇÃO DE TERRA ALÉM DO PRIMEIRO KM COM CAMINHÃO DE 14 M3</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</si>
  <si>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</si>
  <si>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</si>
  <si>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</si>
  <si>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</si>
  <si>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REMANEJAMENTO DE PLACAS DE SINALIZAÇÃO VERTICAL VIÁRIA</t>
  </si>
  <si>
    <t>RETIRADA DE PLACAS DE SINALIZAÇÃO VERTICAL VIÁRIA</t>
  </si>
  <si>
    <t>DEMOLIÇÃO DE PAVIMENTO RÍGIDO DE CONCRETO ARMADO</t>
  </si>
  <si>
    <t>CANTEIRO AVANÇADO PARA ABRIGO TIPO BRT COM VIGILÂNCIA E TAPUME METÁLICO COM REAPROVEITAMENTO DE 3 USOS DO MATERIAL</t>
  </si>
  <si>
    <t>CARGA DE PNEUS EM CAMINHÃO</t>
  </si>
  <si>
    <t>TON</t>
  </si>
  <si>
    <t>FORNECIMENTO E APLICAÇÃO DE AÇO CA-50 - DIÂMETRO &lt; 1/2"</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</si>
  <si>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</si>
  <si>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</si>
  <si>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</si>
  <si>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</si>
  <si>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CORTE E REMOÇÃO SUPERFICIAL DE CONCRETO ATÉ 3 CM DE PROFUNDIDADE</t>
  </si>
  <si>
    <t>LIXAMENTO MANUAL DE SUPERFÍCIE DE CONCRETO</t>
  </si>
  <si>
    <t>PINTURA COM SELADOR PARA TINTA ACRILICA</t>
  </si>
  <si>
    <t>Grelha em aço inoxidável com fecho rotativo, DN= 100mm</t>
  </si>
  <si>
    <t>Grelha em aço inoxidável com fecho rotativo, DN= 150mm</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</si>
  <si>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</si>
  <si>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</si>
  <si>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</si>
  <si>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</si>
  <si>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Tratamento superficial e pintura da ponte e demais estruturas metálicas navais - exceto fundo do flutuante</t>
  </si>
  <si>
    <t>Tratamento superficial e pintura do fundo do flutuante</t>
  </si>
  <si>
    <t>SC25KG</t>
  </si>
  <si>
    <t>M2XMES</t>
  </si>
  <si>
    <t>UNXMES</t>
  </si>
  <si>
    <t>Custo (R$)</t>
  </si>
  <si>
    <t>FONTE</t>
  </si>
  <si>
    <t>Cliente</t>
  </si>
  <si>
    <t>ONERADO</t>
  </si>
  <si>
    <t>ATUALIZAÇÃO</t>
  </si>
  <si>
    <t>SIURB EDIF</t>
  </si>
  <si>
    <t>SIURB INFRA</t>
  </si>
  <si>
    <t>MENSAL</t>
  </si>
  <si>
    <t>TRIMESTRAL</t>
  </si>
  <si>
    <t>SEMESTRAL</t>
  </si>
  <si>
    <t>(3-6-9-12)</t>
  </si>
  <si>
    <t>(01-07)</t>
  </si>
  <si>
    <t>(01-04-07-10)</t>
  </si>
  <si>
    <t>(1-2-3-...)</t>
  </si>
  <si>
    <t>LEIS SOCIAIS</t>
  </si>
  <si>
    <t>Leis Sociais:</t>
  </si>
  <si>
    <t>INTERVALO (MÊS)</t>
  </si>
  <si>
    <t>VERSÃO BASE</t>
  </si>
  <si>
    <t>R$ UNIT. C/ BDI</t>
  </si>
  <si>
    <t>R$ TOTAL</t>
  </si>
  <si>
    <t>% INDIVIDUAL</t>
  </si>
  <si>
    <t>% ACUMULADA</t>
  </si>
  <si>
    <t>CLASSIFICAÇÃO</t>
  </si>
  <si>
    <t>ATESTADOS</t>
  </si>
  <si>
    <t>DESCRIÇÃO DOS SERVIÇOS</t>
  </si>
  <si>
    <t>EXIGÊNCIA
ATESTADOS</t>
  </si>
  <si>
    <t>QTDE</t>
  </si>
  <si>
    <t>Data:</t>
  </si>
  <si>
    <t>ASSINATURA:</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</si>
  <si>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</si>
  <si>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</si>
  <si>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</si>
  <si>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</si>
  <si>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</si>
  <si>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</si>
  <si>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</si>
  <si>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</si>
  <si>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</si>
  <si>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</si>
  <si>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</si>
  <si>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</si>
  <si>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</si>
  <si>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</si>
  <si>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</si>
  <si>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Argamassa graute autonivelante de alta resistência</t>
  </si>
  <si>
    <t>Lona plástica preta - uso geral</t>
  </si>
  <si>
    <t>11.20.140</t>
  </si>
  <si>
    <t>Controlador de retração de concreto, a base de óxido de cálcio</t>
  </si>
  <si>
    <t>23.20.560</t>
  </si>
  <si>
    <t>Folha de madeira sarrafeada, revestida nas 2 faces com laminado melamínico</t>
  </si>
  <si>
    <t>Corrimão, bate-maca ou protetor de parede em PVC, com amortecimento à impacto</t>
  </si>
  <si>
    <t>32.07.226</t>
  </si>
  <si>
    <t>Selante elástico monocomponente a base de poliuretano (PU) para juntas de dilatação</t>
  </si>
  <si>
    <t>32.20.066</t>
  </si>
  <si>
    <t>Lona plástica em polietileno, 150 micras, para camada separadora de piso/pavimento</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</si>
  <si>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</si>
  <si>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</si>
  <si>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39.11.092</t>
  </si>
  <si>
    <t>Cabo telefônico CCI, com 1 par de 0,50 mm, para ligação de aparelhos telefônicos</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</si>
  <si>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</si>
  <si>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</si>
  <si>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</si>
  <si>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LED redonda de sobrepor com difusor translucido, 4000 K, fluxo luminoso de 1900 a 2000 lm, potência de 17 W a 19 W</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</si>
  <si>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</si>
  <si>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</si>
  <si>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</si>
  <si>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</si>
  <si>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</si>
  <si>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</si>
  <si>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</si>
  <si>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49.06.194</t>
  </si>
  <si>
    <t>49.06.196</t>
  </si>
  <si>
    <t>54.08.005</t>
  </si>
  <si>
    <t>Agente de cura química, retardador de evaporação, em pavimento de concreto</t>
  </si>
  <si>
    <t>54.20.160</t>
  </si>
  <si>
    <t>Corte para junta de dilatação através de cortadora a gasolina, com serra de disco diamantado segmentado para pavimento de concreto e asfalto</t>
  </si>
  <si>
    <t>Caixa subterrânea de entrada de telefonia, tipo R1 (550 x 350 x 550) mm, padrão TELEBRÁS, com tampa</t>
  </si>
  <si>
    <t>Caixa subterrânea de entrada de telefonia, tipo R2 (1050 x 550 x 800) mm, padrão TELEBRÁS, com tampa</t>
  </si>
  <si>
    <t>ESCAVAÇÃO MANUAL, PROFUNDIDADE IGUAL OU INFERIOR A 1,50M</t>
  </si>
  <si>
    <t>LASTRO DE CONCRETO, 150KG CIM/M3</t>
  </si>
  <si>
    <t>LASTRO DE CONCRETO COM AGREGADO RECICLADO, 150 KG CIM/M3</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</si>
  <si>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</si>
  <si>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</si>
  <si>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</si>
  <si>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</si>
  <si>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</si>
  <si>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REATERRO DE VALAS, INCLUSIVE COMPACTAÇÃO</t>
  </si>
  <si>
    <t>ALVENARIA DE EMBASAMENTO - BLOCOS VAZADO DE CONCRETO ESTRUTURAL - 14CM - 10MPA</t>
  </si>
  <si>
    <t>ALVENARIA EM TIJOLOS MACIÇOS COMUNS - 1/2 TIJOLO</t>
  </si>
  <si>
    <t>ALVENARIA EM TIJOLOS MACIÇOS COMUNS - 1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</si>
  <si>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</si>
  <si>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</si>
  <si>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</si>
  <si>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</si>
  <si>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</si>
  <si>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</si>
  <si>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</si>
  <si>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</si>
  <si>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</si>
  <si>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ALVENARIA EM BLOCO DE CONCRETO CELULAR AUTOCLAVADO - 15CM</t>
  </si>
  <si>
    <t>ALVENARIA EM BLOCO DE CONCRETO CELULAR AUTOCLAVADO - 20CM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</si>
  <si>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</si>
  <si>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</si>
  <si>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</si>
  <si>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</si>
  <si>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</si>
  <si>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</si>
  <si>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ELEMENTOS VAZADOS DE TIJOLOS CERÂMICOS</t>
  </si>
  <si>
    <t>ALVENARIA DE VEDAÇÃO COM ELEMENTO VAZADO DE CONCRETO - COBOGÓ DE 39x39x10 CM</t>
  </si>
  <si>
    <t>PLACAS DE GRANILITE - 30MM DE ESPESSURA</t>
  </si>
  <si>
    <t>PLACAS DE GRANILITE - 40MM DE ESPESSURA</t>
  </si>
  <si>
    <t>PLACAS DE GRANILITE - 50MM DE ESPESSURA</t>
  </si>
  <si>
    <t>FORNECIMENTO E APLICAÇÃO DE PLACA CIMENTÍCIA CORTA-FOGO - CHAPA 10 MM</t>
  </si>
  <si>
    <t xml:space="preserve"> FORNECIMENTO E INSTALAÇÃO DE PAREDE TIPO DRYWALL DE FACE DUPLA EM GESSO ACARTONADO ST - 1ST 12,5 + 1ST 12,5</t>
  </si>
  <si>
    <t xml:space="preserve"> FORNECIMENTO E INSTALAÇÃO DE PAREDE TIPO DRYWALL DE FACE DUPLA EM GESSO ACARTONADO RF - 1RF 12,5 + 1RF 12,5</t>
  </si>
  <si>
    <t xml:space="preserve"> ISOLAMENTO ACÚSTICO PARA SISTEMA DE DRYWALL</t>
  </si>
  <si>
    <t xml:space="preserve"> ISOLAMENTO TÉRMICO PARA SISTEMA DE DRYWALL</t>
  </si>
  <si>
    <t>PINTURA PROTETORA COM TINTA BETUMINOSA (PARA  ARGAMASSA IMPERMEÁVEL) - 2 DEMÃOS</t>
  </si>
  <si>
    <t>PINTURA PROTETORA COM TINTA A BASE DE EPÓXI (PARA ARGAMASSA IMPERMEÁVEL)</t>
  </si>
  <si>
    <t>TELHA ONDULADA CRFS 6MM</t>
  </si>
  <si>
    <t>TELHA ONDULADA CRFS 8MM</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</si>
  <si>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</si>
  <si>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</si>
  <si>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</si>
  <si>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</si>
  <si>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</si>
  <si>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</si>
  <si>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</si>
  <si>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</si>
  <si>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CUMEEIRA TRAPEZOIDAL EM AÇO GALVANIZADO E=0,5MM, REVESTIMENTO B, H=40MM, L=0,60M, COM PINTURA BRANCA 2 FACES</t>
  </si>
  <si>
    <t>CUMEEIRA ONDULADA EM AÇO GALVANIZADO E=0,5MM, REVESTIMENTO B, H=17,5MM, L=0,60M, COM PINTURA BRANCA 2 FACES</t>
  </si>
  <si>
    <t>PORTA LISA ESPECIAL/ SÓLIDA PARA BOX, PARA PORTADORES DE DEFICIÊNCIA FÍSICA - 82X170CM</t>
  </si>
  <si>
    <t>PORTA LISA ESPECIAL/ SÓLIDA PARA PORTADORES DE DEFICIÊNCIA FÍSICA - 82X210CM</t>
  </si>
  <si>
    <t>FECHO DE EMBUTIR,TRAVA ACIONADA POR ALAVANCA, 3/4"X200MM - PORTA 2 FOLHAS</t>
  </si>
  <si>
    <t>PEITORIL DE MADEIRA</t>
  </si>
  <si>
    <t>ENTRADA AÉREA DE ENERGIA E TELEFONE - 13 À 16KVA</t>
  </si>
  <si>
    <t>ENTRADA AÉREA DE ENERGIA E TELEFONE - 17 À 20KVA</t>
  </si>
  <si>
    <t>ENTRADA AÉREA DE ENERGIA E TELEFONE - 21 À 23KVA</t>
  </si>
  <si>
    <t>ELETRODUTO DE PVC CORRUGADO REFORÇADO, ANTICHAMA - 32MM (1")</t>
  </si>
  <si>
    <t>ELETRODUTO DE PEAD CORRUGADO FLEXÍVEL - 1 1/4"</t>
  </si>
  <si>
    <t>ELETRODUTO DE PEAD CORRUGADO FLEXÍVEL - 1 1/2"</t>
  </si>
  <si>
    <t>CABO TELEFÔNICO TIPO CI-50 (50 PARES)</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</si>
  <si>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</si>
  <si>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</si>
  <si>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</si>
  <si>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</si>
  <si>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</si>
  <si>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</si>
  <si>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</si>
  <si>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</si>
  <si>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</si>
  <si>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</si>
  <si>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</si>
  <si>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</si>
  <si>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</si>
  <si>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</si>
  <si>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</si>
  <si>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</si>
  <si>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</si>
  <si>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</si>
  <si>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</si>
  <si>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</si>
  <si>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</si>
  <si>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CAIXA DE PASSAGEM E LIGAÇÃO EM PVC 6,5X10,5X5,0CM - (4X2"), INCLUSIVE ESPELHO</t>
  </si>
  <si>
    <t>QUADRO DE DISTRIBUIÇÃO EM PVC - PARA ATÉ 16 DISJUNTORES</t>
  </si>
  <si>
    <t>QUADRO DE DISTRIBUIÇÃO EM PVC - PARA ATÉ 24 DISJUNTORES</t>
  </si>
  <si>
    <t>PROJETOR DE SOBREPOR LED DE 200W IP 65</t>
  </si>
  <si>
    <t>LUMINÁRIA LED DE SOBREPOR SLIM LINEAR 36W</t>
  </si>
  <si>
    <t>LUMINÁRIA PENDENTE COM UMA LÂMPADA DE LED DE 150W</t>
  </si>
  <si>
    <t>LUMINÁRIA RETANGULAR DE SOBREPOR COM ALETAS DE ALUMÍNIO PARA 2 LÂMPADAS TUBULARES DE LED 9/10W</t>
  </si>
  <si>
    <t>PAINEL REPETIDOR DE DETECÇÃO E ALARME DE INCÊNDIO TIPO ENDEREÇÁVEL</t>
  </si>
  <si>
    <t>LUMINÁRIA DE EMERGÊNCIA AUTÔNOMA COM 30 LEDS E AUTONOMIA MIN DE 6H</t>
  </si>
  <si>
    <t>DETECTOR DE TEMPERATURA PARA SISTEMAS ENDEREÇÁVEIS</t>
  </si>
  <si>
    <t>CABO DE MÉDIA TENSÃO PARA 12/20KV - 1 X 25MM2 UNIPOLAR</t>
  </si>
  <si>
    <t>CABO DE MÉDIA TENSÃO PARA 12/20KV - 1 X 50MM2 UNIPOLAR</t>
  </si>
  <si>
    <t>BASE TRIPOLAR PARA FUSIVEL LIMITADOR HH - 15KV/ 400A</t>
  </si>
  <si>
    <t>CHAVE REVERSORA TRIFÁSICA 400A - FORNECIMENTO E INSTALAÇÃO</t>
  </si>
  <si>
    <t>CHAVE SECCIONADORA TRIPOLAR COM CARGA INTERNA 15KV/200A</t>
  </si>
  <si>
    <t>TRANSFORMADOR TRIFÁSICO À ÓLEO 500KVA - 13,8/13,2/12,6KV - 220/127V, CLASSE 15KV</t>
  </si>
  <si>
    <t>TRANSFORMADOR TRIFÁSICO À ÓLEO 750KVA - 13,8/13,2/12,6KV - 220/127V, CLASSE 15KV</t>
  </si>
  <si>
    <t>TRANSFORMADOR TRIFÁSICO À ÓLEO 1000KVA - 13,8/13,2/12,6KV - 220/127V, CLASSE 15KV</t>
  </si>
  <si>
    <t>TRANSFORMADOR TRIFÁSICO À SECO, 1000KVA - 13,8/13,2/12,6 KV - 220/127V, CLASSE 15KV</t>
  </si>
  <si>
    <t>TRANSFORMADOR TRIFÁSICO À SECO, 750KVA - 13,8/13,2/12,6 KV - 220/127V, CLASSE 15KV</t>
  </si>
  <si>
    <t>FUSIVEL HH PARA 5A/ 15KV</t>
  </si>
  <si>
    <t>FUSIVEL HH PARA 16A/ 15KV</t>
  </si>
  <si>
    <t>FUSIVEL HH PARA 25A/ 15KV</t>
  </si>
  <si>
    <t>FUSIVEL HH PARA 50A/ 15KV</t>
  </si>
  <si>
    <t>FUSIVEL HH PARA 63A/ 15KV</t>
  </si>
  <si>
    <t>MANOPLA ROTATIVA PARA DISJUNTOR PARA PORTA DE PAINEL</t>
  </si>
  <si>
    <t>REMOÇÃO DE LÂMPADA LED</t>
  </si>
  <si>
    <t>RECOLOCAÇÃO DE LÂMPADAS LED</t>
  </si>
  <si>
    <t>SENSOR DE PRESENÇA COM FOTOCÉLULA, TENSÃO 127/220 V (BIVOLT)</t>
  </si>
  <si>
    <t>CAPTOR TIPO TERMINAL AÉREO, H=600 MM OU BANDEIRA MÓVEL, GALVANIZADO</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</si>
  <si>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</si>
  <si>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</si>
  <si>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</si>
  <si>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RESERVATÓRIO  DE POLIETILENO 2.500 LITROS</t>
  </si>
  <si>
    <t>REGISTRO DE GAVETA, METAL AMARELO - 3/4"</t>
  </si>
  <si>
    <t>TORNEIRA DE BÓIA, DE LATÃO - 3/4"</t>
  </si>
  <si>
    <t>TORNEIRA DE BÓIA, DE LATÃO - 1"</t>
  </si>
  <si>
    <t>TORNEIRA DE BÓIA, DE LATÃO - 1 1/2"</t>
  </si>
  <si>
    <t>TORNEIRA DE BÓIA, DE LATÃO - 2"</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</si>
  <si>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</si>
  <si>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</si>
  <si>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</si>
  <si>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</si>
  <si>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</si>
  <si>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</si>
  <si>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TUBO DE COBRE SEM COSTURA, CLASSE A - 2"</t>
  </si>
  <si>
    <t>TUBO DE COBRE SEM COSTURA, CLASSE A - 2 1/2"</t>
  </si>
  <si>
    <t>TUBO DE COBRE SEM COSTURA, CLASSE E - 2"</t>
  </si>
  <si>
    <t>TUBO DE COBRE SEM COSTURA, CLASSE E - 2 1/2"</t>
  </si>
  <si>
    <t>INSTALAÇÃO DE TERMINAL DE VENTILAÇÃO - 100 MM</t>
  </si>
  <si>
    <t>INSTALAÇÃO DE TERMINAL DE VENTILAÇÃO - 75 MM</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</si>
  <si>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</si>
  <si>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</si>
  <si>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</si>
  <si>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</si>
  <si>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</si>
  <si>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</si>
  <si>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</si>
  <si>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</si>
  <si>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100CM</t>
  </si>
  <si>
    <t>CUBA SIMPLES DE AÇO INOXIDÁVEL CHAPA 20 - 500X400X200MM</t>
  </si>
  <si>
    <t>CUBA SIMPLES DE AÇO INOXIDÁVEL CHAPA 20 - 560X335X150MM</t>
  </si>
  <si>
    <t>VÁLVULA DE DESCARGA - 1.1/2"</t>
  </si>
  <si>
    <t>REGISTRO DE ESFERA VS SOLDÁVEL , PVC - 1"</t>
  </si>
  <si>
    <t>DUCHA HIGIÊNICA FLEXÍVEL COM REGISTRO DE PAREDE</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</si>
  <si>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</si>
  <si>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</si>
  <si>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</si>
  <si>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</si>
  <si>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</si>
  <si>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</si>
  <si>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</si>
  <si>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</si>
  <si>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</si>
  <si>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</si>
  <si>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</si>
  <si>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</si>
  <si>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</si>
  <si>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</si>
  <si>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</si>
  <si>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</si>
  <si>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</si>
  <si>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</si>
  <si>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</si>
  <si>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</si>
  <si>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</si>
  <si>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</si>
  <si>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</si>
  <si>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PEITORIL DE ARDÓSIA POLIDA</t>
  </si>
  <si>
    <t>PEITORIL DE MÁRMORE - ESP=2CM, L=25CM</t>
  </si>
  <si>
    <t>FORRO DE GESSO COMUM - PLACA CONVENCIONAL (FORNECIMENTO E INSTALAÇÃO)</t>
  </si>
  <si>
    <t>FORRO DE GESSO ACARTONADO TIPO FGA (FORNECIMENTO E INSTALAÇÃO)</t>
  </si>
  <si>
    <t>FORRO DE GESSO ACARTONADO TIPO FGE (FORNECIMENTO E INSTALAÇÃO)</t>
  </si>
  <si>
    <t>ENCHIMENTO DE CONCRETO COM AGREGADO LEVE</t>
  </si>
  <si>
    <t>CIMENTADO COMUM COM AGREGADO RECLICLADO, DESEMPENADO ALISADO - ESPESSURA 20MM</t>
  </si>
  <si>
    <t xml:space="preserve"> CONTRAPISO CONVENCIONAL COM ESPESSURA ATÉ 4 CM</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</si>
  <si>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</si>
  <si>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</si>
  <si>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</si>
  <si>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</si>
  <si>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</si>
  <si>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REVESTIMENTO DE PISO EM PEDRA ARDÓSIA SELECIONADA</t>
  </si>
  <si>
    <t>RODAPÉ DE ARGAMASSA DE CIMENTO E AREIA 1:3 - 10CM</t>
  </si>
  <si>
    <t>RODAPÉ DE GRANILITE - 10CM</t>
  </si>
  <si>
    <t>RODAPÉ DE GRANILITE - MEIA CANA, 10CM</t>
  </si>
  <si>
    <t>RODAPÉ DE ARGAMASSA DE ALTA RESISTÊNCIA - MEIA CANA, 10CM</t>
  </si>
  <si>
    <t>RODAPÉ DE BORRACHA SINTÉTICA - BOLEADO, 7CM</t>
  </si>
  <si>
    <t>SOLEIRA PARA PORTA EM GRANITO CINZA SEM POLIMENTO (FOSCO)</t>
  </si>
  <si>
    <t>SOLEIRA EM ARDÓSIA, E = 20 MM, L = 18 CM</t>
  </si>
  <si>
    <t>DEMARCAÇÃO E PINTURA DE SUPERFÍCIES - BORRACHA CLORADA</t>
  </si>
  <si>
    <t>DEMARCAÇÃO E PINTURA DE SUPERFÍCIES - EPÓXI</t>
  </si>
  <si>
    <t>DEMARCAÇÃO E PINTURA DE FAIXAS ATÉ 10CM - BORRACHA CLORADA</t>
  </si>
  <si>
    <t>DEMARCAÇÃO E PINTURA DE FAIXAS ATÉ 10CM - EPÓXI</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</si>
  <si>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</si>
  <si>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</si>
  <si>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</si>
  <si>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</si>
  <si>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DUTO EM CHAPA DE AÇO GALVANIZADO N.22 - DIÂMETRO 35CM</t>
  </si>
  <si>
    <t>EXAUSTOR 1/2 HP PARA COIFAS</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</si>
  <si>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</si>
  <si>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</si>
  <si>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</si>
  <si>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</si>
  <si>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</si>
  <si>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</si>
  <si>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PISO TETO COM CAPACIDADE DE 24.000 BTUS/H</t>
  </si>
  <si>
    <t>FORNECIMENTO DE AR CONDICIONADO A FRIO, TIPO SPLIT PISO TETO COM CAPACIDADE DE 36.000 BTUS/H</t>
  </si>
  <si>
    <t>FORNECIMENTO DE CORTINA DE AR COM DUAS VELOCIDADES, PARA VÃO DE 1,00 M</t>
  </si>
  <si>
    <t>FORNECIMENTO DE CORTINA DE AR COM DUAS VELOCIDADES, PARA VÃO DE 1,20 M</t>
  </si>
  <si>
    <t>FORNECIMENTO DE CORTINA DE AR COM DUAS VELOCIDADES, PARA VÃO DE 1,50 M</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</si>
  <si>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</si>
  <si>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</si>
  <si>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</si>
  <si>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</si>
  <si>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</si>
  <si>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ENSAIO DE CARACTERIZAÇÃO DE RESÍDUOS SÓLIDOS CONFORME NBR 10.004</t>
  </si>
  <si>
    <t>ENSAIOS DE LABORATÓRIO - GRANULOMETRIA COM SEDIMENTAÇÃO</t>
  </si>
  <si>
    <t>FORNECIMENTO DE MATERIAL PARA ATERRO, ATÉ 1 KM</t>
  </si>
  <si>
    <t>FORNECIMENTO E ASSENTAMENTO DE MINI GUIAS</t>
  </si>
  <si>
    <t>REVESTIMENTO DE PRÉ-MISTURADO À FRIO (SEM TRANSPORTE)</t>
  </si>
  <si>
    <t>PASSEIO DE CONCRETO FCK=15,0MPA, INCLUSIVE PREPARO DE CAIXA E LASTRO DE BRITA</t>
  </si>
  <si>
    <t>PAINEL DE MENSAGEM VARIÁVEL MÓVEL 1800 x 2800 MM</t>
  </si>
  <si>
    <t>PAINEL DE MENSAGEM VARIÁVEL MÓVEL 900 x 1800 MM</t>
  </si>
  <si>
    <t>ANCORAGEM ATIVA SÉRIE V-10 - Ø= 12,7 MM</t>
  </si>
  <si>
    <t>ANCORAGEM ATIVA SÉRIE V-19 - Ø= 12,7 MM</t>
  </si>
  <si>
    <t xml:space="preserve"> ANCORAGEM ATIVA SÉRIE V-19 - Ø= 15,2 MM</t>
  </si>
  <si>
    <t xml:space="preserve"> ANCORAGEM PASSIVA TIPO LAÇO SÉRIE V-19 - Ø= 12,7 MM</t>
  </si>
  <si>
    <t>FURAÇÃO EM CONCRETO ARMADO - DIÂMETRO 2 1/2"</t>
  </si>
  <si>
    <t>ARGAMASSA CIMENTÍCIA COM POLÍMERO INCORPORADO</t>
  </si>
  <si>
    <t xml:space="preserve"> REPARO SUPERFICIAL DO CONCRETO COM ARGAMASSA INDUSTRIALIZADA POLIMÉRICA BICOMPONENTE</t>
  </si>
  <si>
    <t>FORNECIMENTO E INSTALAÇÃO DE FIBRA DE CARBONO PARA REFORÇO ESTRUTURAL DE ALTA RESISTÊNCIA</t>
  </si>
  <si>
    <t>ESTUCAMENTO COM ARGAMASSA POLIMÉRICA RESISTENTE A SULFATOS</t>
  </si>
  <si>
    <t>PLANO DE TRABALHO</t>
  </si>
  <si>
    <t>Dobramento de chapas metálicas com espessuras de até 10 mm</t>
  </si>
  <si>
    <t>Perfuração de chapas metálicas com espessura de até 3 mm - D = 25 mm</t>
  </si>
  <si>
    <t>Proteção de taludes rochosos com telas metálicas - resistência longitudinal à tração de 121 kN/m - fornecimento e posicionamento - inclusive cabos de aço, grampos e clipes de junção</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</si>
  <si>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</si>
  <si>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</si>
  <si>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</si>
  <si>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</si>
  <si>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</si>
  <si>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</si>
  <si>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</si>
  <si>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</si>
  <si>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</si>
  <si>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</si>
  <si>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</si>
  <si>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</si>
  <si>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</si>
  <si>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</si>
  <si>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</si>
  <si>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</si>
  <si>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</si>
  <si>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</si>
  <si>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</si>
  <si>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</si>
  <si>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</si>
  <si>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</si>
  <si>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</si>
  <si>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</si>
  <si>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</si>
  <si>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</si>
  <si>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</si>
  <si>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</si>
  <si>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</si>
  <si>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</si>
  <si>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</si>
  <si>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</si>
  <si>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</si>
  <si>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</si>
  <si>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</si>
  <si>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</si>
  <si>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</si>
  <si>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</si>
  <si>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</si>
  <si>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</si>
  <si>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</si>
  <si>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</si>
  <si>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</si>
  <si>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</si>
  <si>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</si>
  <si>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</si>
  <si>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</si>
  <si>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</si>
  <si>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</si>
  <si>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</si>
  <si>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</si>
  <si>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</si>
  <si>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</si>
  <si>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</si>
  <si>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</si>
  <si>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</si>
  <si>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</si>
  <si>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</si>
  <si>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</si>
  <si>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</si>
  <si>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</si>
  <si>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</si>
  <si>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</si>
  <si>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</si>
  <si>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</si>
  <si>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</si>
  <si>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</si>
  <si>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</si>
  <si>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</si>
  <si>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</si>
  <si>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</si>
  <si>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</si>
  <si>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</si>
  <si>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</si>
  <si>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</si>
  <si>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</si>
  <si>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</si>
  <si>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</si>
  <si>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</si>
  <si>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</si>
  <si>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</si>
  <si>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</si>
  <si>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</si>
  <si>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</si>
  <si>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</si>
  <si>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</si>
  <si>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</si>
  <si>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</si>
  <si>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</si>
  <si>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</si>
  <si>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</si>
  <si>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</si>
  <si>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</si>
  <si>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</si>
  <si>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</si>
  <si>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</si>
  <si>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</si>
  <si>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</si>
  <si>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</si>
  <si>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</si>
  <si>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</si>
  <si>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</si>
  <si>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</si>
  <si>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</si>
  <si>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</si>
  <si>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</si>
  <si>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</si>
  <si>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</si>
  <si>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</si>
  <si>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</si>
  <si>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</si>
  <si>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</si>
  <si>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</si>
  <si>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</si>
  <si>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</si>
  <si>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</si>
  <si>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</si>
  <si>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</si>
  <si>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</si>
  <si>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</si>
  <si>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</si>
  <si>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</si>
  <si>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</si>
  <si>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</si>
  <si>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</si>
  <si>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</si>
  <si>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</si>
  <si>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</si>
  <si>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</si>
  <si>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</si>
  <si>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</si>
  <si>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</si>
  <si>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</si>
  <si>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</si>
  <si>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</si>
  <si>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</si>
  <si>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</si>
  <si>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</si>
  <si>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</si>
  <si>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</si>
  <si>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</si>
  <si>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</si>
  <si>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</si>
  <si>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</si>
  <si>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</si>
  <si>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</si>
  <si>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</si>
  <si>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</si>
  <si>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</si>
  <si>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</si>
  <si>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</si>
  <si>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</si>
  <si>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</si>
  <si>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</si>
  <si>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</si>
  <si>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</si>
  <si>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</si>
  <si>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</si>
  <si>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</si>
  <si>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</si>
  <si>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</si>
  <si>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</si>
  <si>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</si>
  <si>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</si>
  <si>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</si>
  <si>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</si>
  <si>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</si>
  <si>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</si>
  <si>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</si>
  <si>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</si>
  <si>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</si>
  <si>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</si>
  <si>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</si>
  <si>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</si>
  <si>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</si>
  <si>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</si>
  <si>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</si>
  <si>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</si>
  <si>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</si>
  <si>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</si>
  <si>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</si>
  <si>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</si>
  <si>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</si>
  <si>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</si>
  <si>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</si>
  <si>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</si>
  <si>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</si>
  <si>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</si>
  <si>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</si>
  <si>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</si>
  <si>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</si>
  <si>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</si>
  <si>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</si>
  <si>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</si>
  <si>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</si>
  <si>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</si>
  <si>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</si>
  <si>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</si>
  <si>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</si>
  <si>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</si>
  <si>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</si>
  <si>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</si>
  <si>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</si>
  <si>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</si>
  <si>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</si>
  <si>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</si>
  <si>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</si>
  <si>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</si>
  <si>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</si>
  <si>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</si>
  <si>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</si>
  <si>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</si>
  <si>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</si>
  <si>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</si>
  <si>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</si>
  <si>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</si>
  <si>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</si>
  <si>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</si>
  <si>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</si>
  <si>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</si>
  <si>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</si>
  <si>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</si>
  <si>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</si>
  <si>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</si>
  <si>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</si>
  <si>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</si>
  <si>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</si>
  <si>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</si>
  <si>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</si>
  <si>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</si>
  <si>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</si>
  <si>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</si>
  <si>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</si>
  <si>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</si>
  <si>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</si>
  <si>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</si>
  <si>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</si>
  <si>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</si>
  <si>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</si>
  <si>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</si>
  <si>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</si>
  <si>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</si>
  <si>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</si>
  <si>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</si>
  <si>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</si>
  <si>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</si>
  <si>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</si>
  <si>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</si>
  <si>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</si>
  <si>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</si>
  <si>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</si>
  <si>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</si>
  <si>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</si>
  <si>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</si>
  <si>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</si>
  <si>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</si>
  <si>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</si>
  <si>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</si>
  <si>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</si>
  <si>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</si>
  <si>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</si>
  <si>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</si>
  <si>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</si>
  <si>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</si>
  <si>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</si>
  <si>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</si>
  <si>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</si>
  <si>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</si>
  <si>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</si>
  <si>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</si>
  <si>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</si>
  <si>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</si>
  <si>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</si>
  <si>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</si>
  <si>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</si>
  <si>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</si>
  <si>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</si>
  <si>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</si>
  <si>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</si>
  <si>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</si>
  <si>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</si>
  <si>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</si>
  <si>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</si>
  <si>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</si>
  <si>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</si>
  <si>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</si>
  <si>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</si>
  <si>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</si>
  <si>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</si>
  <si>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</si>
  <si>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</si>
  <si>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</si>
  <si>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</si>
  <si>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</si>
  <si>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</si>
  <si>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</si>
  <si>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</si>
  <si>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Tratamento de superfície de aço com ferramenta mecânica grau SP-11</t>
  </si>
  <si>
    <t>Tratamento de superfície de aço com ferramenta mecânica grau SP-11 - em espaço confinado</t>
  </si>
  <si>
    <t>Retirada manual de dormente de madeira, bitola larga ou mista, com separação e empilhamento</t>
  </si>
  <si>
    <t>Retirada manual de dormente de madeira, bitola métrica, com separação e empilhamento</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</si>
  <si>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</si>
  <si>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</si>
  <si>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</si>
  <si>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</si>
  <si>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</si>
  <si>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</si>
  <si>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</si>
  <si>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Fôrma metálica para pavimento de concreto - utilização de 100 vezes - confecção, instalação e retirada</t>
  </si>
  <si>
    <t>Cura com pintura asfáltica para camadas granulares com adição de cimento</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</si>
  <si>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</si>
  <si>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</si>
  <si>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</si>
  <si>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</si>
  <si>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</si>
  <si>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</si>
  <si>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</si>
  <si>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Protensão de tirante permanente protendido de aço D = 32 mm, tensão de escoamento = 520 MPa e tensão de ruptura = 690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</si>
  <si>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</si>
  <si>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</si>
  <si>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</si>
  <si>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</si>
  <si>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</si>
  <si>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</si>
  <si>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</si>
  <si>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SINAPI - Sistema Nacional de Pesquisa de Custos e Índices da Construção Civil</t>
  </si>
  <si>
    <t>RELATÓRIO DE CUSTOS DE COMPOSIÇÕES - ENCARGOS SOCIAIS COM DESONERAÇÃO</t>
  </si>
  <si>
    <t>Mês de Referência:</t>
  </si>
  <si>
    <t>Encargos sociais sobre a mão de obra:</t>
  </si>
  <si>
    <t>Data de emissão:</t>
  </si>
  <si>
    <t>(COM DESONERAÇÃO)</t>
  </si>
  <si>
    <t>SP</t>
  </si>
  <si>
    <t>Localidade</t>
  </si>
  <si>
    <t>SAO PAULO</t>
  </si>
  <si>
    <t>Observação:</t>
  </si>
  <si>
    <t>%AS (porcentagem Atribuído São Paulo) corresponde a porcentagem do custo total da</t>
  </si>
  <si>
    <t>Horista</t>
  </si>
  <si>
    <t>composição que foi obtida utilizando preços de insumos de São Paulo por indisponibilidade</t>
  </si>
  <si>
    <t>Mensalista</t>
  </si>
  <si>
    <t>Grupo</t>
  </si>
  <si>
    <t>Código da
Composição</t>
  </si>
  <si>
    <t>Acessibilidade</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</si>
  <si>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</si>
  <si>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</si>
  <si>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</si>
  <si>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</si>
  <si>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</si>
  <si>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</si>
  <si>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Estrutural - Blocos Cerâmicos</t>
  </si>
  <si>
    <t>Alvenaria Estrutural - Blocos de Concreto</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</si>
  <si>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</si>
  <si>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</si>
  <si>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</si>
  <si>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</si>
  <si>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</si>
  <si>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</si>
  <si>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</si>
  <si>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</si>
  <si>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</si>
  <si>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</si>
  <si>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</si>
  <si>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</si>
  <si>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</si>
  <si>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</si>
  <si>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</si>
  <si>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</si>
  <si>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</si>
  <si>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</si>
  <si>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</si>
  <si>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</si>
  <si>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</si>
  <si>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</si>
  <si>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</si>
  <si>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</si>
  <si>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</si>
  <si>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</si>
  <si>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</si>
  <si>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</si>
  <si>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</si>
  <si>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Alvenarias Diversas</t>
  </si>
  <si>
    <t>Argamassas</t>
  </si>
  <si>
    <t>ARGAMASSA INDUSTRIALIZADA PARA REVESTIMENTOS, MISTURA E PROJEÇÃO DE 2 M³/H DE ARGAMASSA. AF_08/2019</t>
  </si>
  <si>
    <t>ARGAMASSA PARA REVESTIMENTO DECORATIVO MONOCAMADA (MONOCAPA), MISTURA E PROJEÇÃO DE 2 M3/H DE ARGAMASSA. AF_08/2019</t>
  </si>
  <si>
    <t>ARGAMASSA TRAÇO 1:1,5:7,5 (EM VOLUME DE CIMENTO, CAL E AREIA MÉDIA ÚMIDA) PARA EMBOÇO/MASSA ÚNICA/ASSENTAMENTO DE ALVENARIA DE VEDAÇÃO, PREPARO MECÂNICO COM BETONEIRA 250 L.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</si>
  <si>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</si>
  <si>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</si>
  <si>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</si>
  <si>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</si>
  <si>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</si>
  <si>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</si>
  <si>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</si>
  <si>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</si>
  <si>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(CIMENTO E AREIA MÉDIA), PREPARO MECÂNICO COM BETONEIRA 400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</si>
  <si>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</si>
  <si>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</si>
  <si>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</si>
  <si>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</si>
  <si>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</si>
  <si>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</si>
  <si>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</si>
  <si>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</si>
  <si>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</si>
  <si>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</si>
  <si>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</si>
  <si>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Armação de Estacas</t>
  </si>
  <si>
    <t>Armação para Estruturas de Concreto Armado</t>
  </si>
  <si>
    <t>CORTE E DOBRA DE AÇO CA-50, DIÂMETRO DE 32 MM. AF_06/2022</t>
  </si>
  <si>
    <t>Arrasamento de Estacas</t>
  </si>
  <si>
    <t>Asfalto</t>
  </si>
  <si>
    <t>Assentamento de Tubos de Esgoto em PVC e PEAD</t>
  </si>
  <si>
    <t>Assentamento de Tubos de PVC e Metálicos em Redes de Água</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</si>
  <si>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</si>
  <si>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</si>
  <si>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</si>
  <si>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</si>
  <si>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</si>
  <si>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</si>
  <si>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</si>
  <si>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</si>
  <si>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</si>
  <si>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</si>
  <si>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</si>
  <si>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</si>
  <si>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</si>
  <si>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</si>
  <si>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</si>
  <si>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</si>
  <si>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</si>
  <si>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</si>
  <si>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</si>
  <si>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</si>
  <si>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</si>
  <si>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</si>
  <si>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</si>
  <si>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</si>
  <si>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</si>
  <si>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</si>
  <si>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</si>
  <si>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</si>
  <si>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</si>
  <si>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</si>
  <si>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</si>
  <si>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</si>
  <si>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</si>
  <si>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</si>
  <si>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</si>
  <si>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</si>
  <si>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</si>
  <si>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</si>
  <si>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</si>
  <si>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</si>
  <si>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</si>
  <si>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</si>
  <si>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</si>
  <si>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</si>
  <si>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</si>
  <si>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</si>
  <si>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</si>
  <si>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</si>
  <si>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</si>
  <si>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</si>
  <si>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</si>
  <si>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</si>
  <si>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</si>
  <si>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</si>
  <si>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</si>
  <si>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</si>
  <si>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</si>
  <si>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</si>
  <si>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</si>
  <si>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</si>
  <si>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</si>
  <si>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</si>
  <si>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</si>
  <si>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</si>
  <si>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</si>
  <si>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</si>
  <si>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</si>
  <si>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</si>
  <si>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</si>
  <si>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</si>
  <si>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</si>
  <si>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</si>
  <si>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</si>
  <si>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</si>
  <si>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</si>
  <si>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</si>
  <si>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</si>
  <si>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</si>
  <si>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</si>
  <si>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</si>
  <si>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</si>
  <si>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</si>
  <si>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</si>
  <si>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</si>
  <si>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</si>
  <si>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</si>
  <si>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</si>
  <si>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</si>
  <si>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</si>
  <si>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</si>
  <si>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</si>
  <si>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</si>
  <si>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</si>
  <si>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</si>
  <si>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</si>
  <si>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</si>
  <si>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</si>
  <si>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</si>
  <si>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</si>
  <si>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</si>
  <si>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</si>
  <si>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</si>
  <si>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</si>
  <si>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</si>
  <si>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</si>
  <si>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</si>
  <si>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</si>
  <si>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</si>
  <si>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</si>
  <si>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</si>
  <si>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</si>
  <si>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</si>
  <si>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</si>
  <si>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</si>
  <si>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</si>
  <si>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</si>
  <si>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</si>
  <si>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</si>
  <si>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</si>
  <si>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</si>
  <si>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</si>
  <si>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</si>
  <si>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</si>
  <si>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</si>
  <si>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</si>
  <si>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</si>
  <si>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</si>
  <si>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</si>
  <si>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</si>
  <si>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</si>
  <si>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</si>
  <si>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</si>
  <si>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</si>
  <si>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</si>
  <si>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</si>
  <si>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</si>
  <si>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</si>
  <si>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</si>
  <si>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</si>
  <si>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</si>
  <si>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</si>
  <si>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</si>
  <si>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</si>
  <si>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</si>
  <si>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</si>
  <si>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</si>
  <si>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</si>
  <si>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</si>
  <si>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</si>
  <si>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</si>
  <si>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</si>
  <si>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</si>
  <si>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</si>
  <si>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</si>
  <si>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</si>
  <si>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</si>
  <si>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</si>
  <si>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</si>
  <si>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</si>
  <si>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</si>
  <si>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</si>
  <si>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</si>
  <si>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</si>
  <si>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</si>
  <si>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</si>
  <si>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</si>
  <si>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</si>
  <si>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</si>
  <si>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</si>
  <si>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</si>
  <si>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</si>
  <si>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</si>
  <si>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</si>
  <si>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</si>
  <si>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</si>
  <si>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</si>
  <si>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</si>
  <si>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</si>
  <si>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</si>
  <si>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</si>
  <si>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</si>
  <si>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</si>
  <si>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</si>
  <si>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</si>
  <si>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</si>
  <si>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</si>
  <si>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</si>
  <si>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</si>
  <si>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</si>
  <si>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</si>
  <si>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</si>
  <si>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</si>
  <si>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</si>
  <si>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</si>
  <si>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</si>
  <si>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</si>
  <si>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</si>
  <si>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</si>
  <si>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</si>
  <si>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</si>
  <si>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</si>
  <si>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</si>
  <si>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</si>
  <si>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</si>
  <si>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</si>
  <si>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</si>
  <si>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</si>
  <si>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</si>
  <si>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</si>
  <si>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</si>
  <si>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</si>
  <si>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</si>
  <si>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</si>
  <si>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</si>
  <si>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</si>
  <si>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</si>
  <si>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</si>
  <si>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</si>
  <si>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</si>
  <si>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</si>
  <si>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</si>
  <si>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</si>
  <si>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</si>
  <si>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</si>
  <si>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</si>
  <si>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</si>
  <si>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tubos de esgoto ou drenagem pluvial em concreto</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</si>
  <si>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</si>
  <si>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</si>
  <si>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</si>
  <si>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</si>
  <si>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</si>
  <si>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</si>
  <si>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</si>
  <si>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</si>
  <si>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Aterro e Reaterro de Valas</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</si>
  <si>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</si>
  <si>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</si>
  <si>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</si>
  <si>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</si>
  <si>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</si>
  <si>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</si>
  <si>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</si>
  <si>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</si>
  <si>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</si>
  <si>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</si>
  <si>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</si>
  <si>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</si>
  <si>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</si>
  <si>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</si>
  <si>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</si>
  <si>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</si>
  <si>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</si>
  <si>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</si>
  <si>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</si>
  <si>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</si>
  <si>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</si>
  <si>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</si>
  <si>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</si>
  <si>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</si>
  <si>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</si>
  <si>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</si>
  <si>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</si>
  <si>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</si>
  <si>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</si>
  <si>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</si>
  <si>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</si>
  <si>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</si>
  <si>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</si>
  <si>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</si>
  <si>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</si>
  <si>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</si>
  <si>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</si>
  <si>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</si>
  <si>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</si>
  <si>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</si>
  <si>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</si>
  <si>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</si>
  <si>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</si>
  <si>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</si>
  <si>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</si>
  <si>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</si>
  <si>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</si>
  <si>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</si>
  <si>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</si>
  <si>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</si>
  <si>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</si>
  <si>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</si>
  <si>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</si>
  <si>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</si>
  <si>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</si>
  <si>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</si>
  <si>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</si>
  <si>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</si>
  <si>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</si>
  <si>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</si>
  <si>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</si>
  <si>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</si>
  <si>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</si>
  <si>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</si>
  <si>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</si>
  <si>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</si>
  <si>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</si>
  <si>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</si>
  <si>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</si>
  <si>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</si>
  <si>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</si>
  <si>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</si>
  <si>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</si>
  <si>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</si>
  <si>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</si>
  <si>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</si>
  <si>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</si>
  <si>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</si>
  <si>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</si>
  <si>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</si>
  <si>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</si>
  <si>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</si>
  <si>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</si>
  <si>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</si>
  <si>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</si>
  <si>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</si>
  <si>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</si>
  <si>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</si>
  <si>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</si>
  <si>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</si>
  <si>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</si>
  <si>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</si>
  <si>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</si>
  <si>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</si>
  <si>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</si>
  <si>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</si>
  <si>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</si>
  <si>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</si>
  <si>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</si>
  <si>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</si>
  <si>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</si>
  <si>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</si>
  <si>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</si>
  <si>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</si>
  <si>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</si>
  <si>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</si>
  <si>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</si>
  <si>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</si>
  <si>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</si>
  <si>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</si>
  <si>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</si>
  <si>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</si>
  <si>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</si>
  <si>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</si>
  <si>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</si>
  <si>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</si>
  <si>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</si>
  <si>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</si>
  <si>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</si>
  <si>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</si>
  <si>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</si>
  <si>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</si>
  <si>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</si>
  <si>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</si>
  <si>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</si>
  <si>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</si>
  <si>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</si>
  <si>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</si>
  <si>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</si>
  <si>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</si>
  <si>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</si>
  <si>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</si>
  <si>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</si>
  <si>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</si>
  <si>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</si>
  <si>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</si>
  <si>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</si>
  <si>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</si>
  <si>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</si>
  <si>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</si>
  <si>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</si>
  <si>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</si>
  <si>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</si>
  <si>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</si>
  <si>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</si>
  <si>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</si>
  <si>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</si>
  <si>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</si>
  <si>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</si>
  <si>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</si>
  <si>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</si>
  <si>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</si>
  <si>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</si>
  <si>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</si>
  <si>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</si>
  <si>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</si>
  <si>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</si>
  <si>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</si>
  <si>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</si>
  <si>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</si>
  <si>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</si>
  <si>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</si>
  <si>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</si>
  <si>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</si>
  <si>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</si>
  <si>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</si>
  <si>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</si>
  <si>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</si>
  <si>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</si>
  <si>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</si>
  <si>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</si>
  <si>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</si>
  <si>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</si>
  <si>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</si>
  <si>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</si>
  <si>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</si>
  <si>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</si>
  <si>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</si>
  <si>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</si>
  <si>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</si>
  <si>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</si>
  <si>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</si>
  <si>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</si>
  <si>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</si>
  <si>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</si>
  <si>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</si>
  <si>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</si>
  <si>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</si>
  <si>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</si>
  <si>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</si>
  <si>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</si>
  <si>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</si>
  <si>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</si>
  <si>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</si>
  <si>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</si>
  <si>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</si>
  <si>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</si>
  <si>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</si>
  <si>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</si>
  <si>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</si>
  <si>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</si>
  <si>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</si>
  <si>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</si>
  <si>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</si>
  <si>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</si>
  <si>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</si>
  <si>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</si>
  <si>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</si>
  <si>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</si>
  <si>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</si>
  <si>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</si>
  <si>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</si>
  <si>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</si>
  <si>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</si>
  <si>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</si>
  <si>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</si>
  <si>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</si>
  <si>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</si>
  <si>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</si>
  <si>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</si>
  <si>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</si>
  <si>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</si>
  <si>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</si>
  <si>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</si>
  <si>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</si>
  <si>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</si>
  <si>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</si>
  <si>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</si>
  <si>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</si>
  <si>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</si>
  <si>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</si>
  <si>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</si>
  <si>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</si>
  <si>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</si>
  <si>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Bombas Hidráulicas - Centrífugas, Horizontais e Submersíveis</t>
  </si>
  <si>
    <t>Brises</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</si>
  <si>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</si>
  <si>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</si>
  <si>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</si>
  <si>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</si>
  <si>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Caixas Enterradas</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</si>
  <si>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</si>
  <si>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</si>
  <si>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</si>
  <si>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Caixas de Água para Edificações</t>
  </si>
  <si>
    <t>Canaletas, Grelhas e Caixas com Grelha para Drenagem</t>
  </si>
  <si>
    <t>Cercas, Protetores e Alambrados</t>
  </si>
  <si>
    <t>Concretagem para Estruturas de Concreto Armado</t>
  </si>
  <si>
    <t>Concreto Projetado</t>
  </si>
  <si>
    <t>REVESTIMENTO VEGETAL PARA SOLO GRAMPEADO VERDE, ATRAVÉS DE HIDROSSEMEADURA. AF_07/2024</t>
  </si>
  <si>
    <t>Concreto Protendido</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</si>
  <si>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</si>
  <si>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</si>
  <si>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</si>
  <si>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</si>
  <si>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</si>
  <si>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</si>
  <si>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</si>
  <si>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</si>
  <si>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</si>
  <si>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</si>
  <si>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</si>
  <si>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</si>
  <si>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</si>
  <si>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</si>
  <si>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</si>
  <si>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</si>
  <si>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</si>
  <si>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</si>
  <si>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</si>
  <si>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</si>
  <si>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</si>
  <si>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</si>
  <si>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</si>
  <si>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</si>
  <si>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</si>
  <si>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</si>
  <si>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</si>
  <si>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</si>
  <si>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</si>
  <si>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</si>
  <si>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</si>
  <si>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</si>
  <si>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</si>
  <si>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</si>
  <si>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</si>
  <si>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</si>
  <si>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</si>
  <si>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</si>
  <si>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</si>
  <si>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</si>
  <si>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</si>
  <si>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</si>
  <si>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</si>
  <si>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</si>
  <si>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</si>
  <si>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</si>
  <si>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</si>
  <si>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t>
  </si>
  <si>
    <t>Custos Horários Produtivo e Improdutivo dos Equipamentos</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</si>
  <si>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</si>
  <si>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</si>
  <si>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</si>
  <si>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</si>
  <si>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</si>
  <si>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</si>
  <si>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</si>
  <si>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</si>
  <si>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</si>
  <si>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</si>
  <si>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</si>
  <si>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</si>
  <si>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</si>
  <si>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</si>
  <si>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</si>
  <si>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</si>
  <si>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</si>
  <si>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CHI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</si>
  <si>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</si>
  <si>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</si>
  <si>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</si>
  <si>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</si>
  <si>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</si>
  <si>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</si>
  <si>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</si>
  <si>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</si>
  <si>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</si>
  <si>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</si>
  <si>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</si>
  <si>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</si>
  <si>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</si>
  <si>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</si>
  <si>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</si>
  <si>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</si>
  <si>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</si>
  <si>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</si>
  <si>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</si>
  <si>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</si>
  <si>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</si>
  <si>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</si>
  <si>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</si>
  <si>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</si>
  <si>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</si>
  <si>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</si>
  <si>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</si>
  <si>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</si>
  <si>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MINIESCAVADEIRA SOBRE ESTEIRAS, POTÊNCIA LÍQUIDA DE *30* HP, PESO OPERACIONAL DE *3.500* KG - CHI DIURNO. AF_04/2017</t>
  </si>
  <si>
    <t>MINIESCAVADEIRA SOBRE ESTEIRAS, POTÊNCIA LÍQUIDA DE *30* HP, PESO OPERACIONAL DE *3.500* KG - CHP DIURNO. AF_04/2017</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</si>
  <si>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</si>
  <si>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</si>
  <si>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</si>
  <si>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</si>
  <si>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</si>
  <si>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</si>
  <si>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</si>
  <si>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</si>
  <si>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</si>
  <si>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</si>
  <si>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</si>
  <si>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</si>
  <si>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</si>
  <si>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</si>
  <si>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</si>
  <si>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</si>
  <si>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</si>
  <si>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</si>
  <si>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</si>
  <si>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</si>
  <si>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</si>
  <si>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</si>
  <si>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</si>
  <si>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</si>
  <si>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</si>
  <si>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</si>
  <si>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</si>
  <si>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</si>
  <si>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</si>
  <si>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</si>
  <si>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</si>
  <si>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</si>
  <si>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</si>
  <si>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</si>
  <si>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</si>
  <si>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</si>
  <si>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</si>
  <si>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</si>
  <si>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</si>
  <si>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</si>
  <si>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</si>
  <si>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</si>
  <si>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</si>
  <si>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</si>
  <si>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</si>
  <si>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</si>
  <si>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</si>
  <si>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</si>
  <si>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Demolições e Remoções</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</si>
  <si>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</si>
  <si>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</si>
  <si>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Depreciação, Juros, Impostos e Seguros, Manutenção e Materiais na Operação dos Equipamentos</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</si>
  <si>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</si>
  <si>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</si>
  <si>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</si>
  <si>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</si>
  <si>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</si>
  <si>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</si>
  <si>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</si>
  <si>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</si>
  <si>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</si>
  <si>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</si>
  <si>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</si>
  <si>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</si>
  <si>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</si>
  <si>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</si>
  <si>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</si>
  <si>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</si>
  <si>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</si>
  <si>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</si>
  <si>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</si>
  <si>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</si>
  <si>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</si>
  <si>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</si>
  <si>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</si>
  <si>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</si>
  <si>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</si>
  <si>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</si>
  <si>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</si>
  <si>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</si>
  <si>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</si>
  <si>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</si>
  <si>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</si>
  <si>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</si>
  <si>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</si>
  <si>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</si>
  <si>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</si>
  <si>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</si>
  <si>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</si>
  <si>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</si>
  <si>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</si>
  <si>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</si>
  <si>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</si>
  <si>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</si>
  <si>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</si>
  <si>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</si>
  <si>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</si>
  <si>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</si>
  <si>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</si>
  <si>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</si>
  <si>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</si>
  <si>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</si>
  <si>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</si>
  <si>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</si>
  <si>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</si>
  <si>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</si>
  <si>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</si>
  <si>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</si>
  <si>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</si>
  <si>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</si>
  <si>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</si>
  <si>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</si>
  <si>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</si>
  <si>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</si>
  <si>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</si>
  <si>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</si>
  <si>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</si>
  <si>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</si>
  <si>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</si>
  <si>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</si>
  <si>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</si>
  <si>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</si>
  <si>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</si>
  <si>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</si>
  <si>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</si>
  <si>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</si>
  <si>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</si>
  <si>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</si>
  <si>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</si>
  <si>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</si>
  <si>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</si>
  <si>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</si>
  <si>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</si>
  <si>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</si>
  <si>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</si>
  <si>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</si>
  <si>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</si>
  <si>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</si>
  <si>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</si>
  <si>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</si>
  <si>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</si>
  <si>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</si>
  <si>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</si>
  <si>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</si>
  <si>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</si>
  <si>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</si>
  <si>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</si>
  <si>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</si>
  <si>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</si>
  <si>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</si>
  <si>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</si>
  <si>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</si>
  <si>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</si>
  <si>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</si>
  <si>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</si>
  <si>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</si>
  <si>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</si>
  <si>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</si>
  <si>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</si>
  <si>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</si>
  <si>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</si>
  <si>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</si>
  <si>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</si>
  <si>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</si>
  <si>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</si>
  <si>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</si>
  <si>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</si>
  <si>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</si>
  <si>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</si>
  <si>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</si>
  <si>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</si>
  <si>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</si>
  <si>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</si>
  <si>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</si>
  <si>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</si>
  <si>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</si>
  <si>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</si>
  <si>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</si>
  <si>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</si>
  <si>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</si>
  <si>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</si>
  <si>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</si>
  <si>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</si>
  <si>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</si>
  <si>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</si>
  <si>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</si>
  <si>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</si>
  <si>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</si>
  <si>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</si>
  <si>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</si>
  <si>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</si>
  <si>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</si>
  <si>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</si>
  <si>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</si>
  <si>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</si>
  <si>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</si>
  <si>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</si>
  <si>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</si>
  <si>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</si>
  <si>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</si>
  <si>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</si>
  <si>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</si>
  <si>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</si>
  <si>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</si>
  <si>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</si>
  <si>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</si>
  <si>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Dissipadores de Energia</t>
  </si>
  <si>
    <t>Dragagem</t>
  </si>
  <si>
    <t>DRAGAGEM DE MATERIAIS DE 1A CATEGORIA E COMPOSTOS ORGÂNICOS E INORGÂNICOS COM DRAGLINE (CAÇAMBA: 0,76 M3/ 43 T). AF_03/2024</t>
  </si>
  <si>
    <t>DRAGAGEM DE MATERIAIS DE 1A CATEGORIA E COMPOSTOS ORGÂNICOS E INORGÂNICOS COM ESCAVADEIRA HIDRÁULICA DE LONGO ALCANCE (CAÇAMBA: 0,52 M3/155 HP). AF_03/2024</t>
  </si>
  <si>
    <t>Drenagem de ar condicionado</t>
  </si>
  <si>
    <t>CAIXA DE PASSAGEM PARA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</si>
  <si>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</si>
  <si>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</si>
  <si>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</si>
  <si>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</si>
  <si>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DRENO EM MURO DE CONTENÇÃO, EXECUTADO NO PÉ DO MURO, COM TUBO DE PEAD CORRUGADO FLEXÍVEL PERFURADO, ENVOLVIDO COM GEOCOMPOSTO DRENANTE. AF_07/2021</t>
  </si>
  <si>
    <t>GEOCOMPOSTO DRENANTE, INSTALADO EM MURO DE CONTENÇÃO - EXCLUSIVE DRENO NO PÉ DO MURO. AF_07/2021</t>
  </si>
  <si>
    <t>Dutos para ar condicionado</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</si>
  <si>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</si>
  <si>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</si>
  <si>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</si>
  <si>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</si>
  <si>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</si>
  <si>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</si>
  <si>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</si>
  <si>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</si>
  <si>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</si>
  <si>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</si>
  <si>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</si>
  <si>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</si>
  <si>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</si>
  <si>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</si>
  <si>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</si>
  <si>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</si>
  <si>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</si>
  <si>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</si>
  <si>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</si>
  <si>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</si>
  <si>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</si>
  <si>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</si>
  <si>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</si>
  <si>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</si>
  <si>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</si>
  <si>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</si>
  <si>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</si>
  <si>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</si>
  <si>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</si>
  <si>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</si>
  <si>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</si>
  <si>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</si>
  <si>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</si>
  <si>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</si>
  <si>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</si>
  <si>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</si>
  <si>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</si>
  <si>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</si>
  <si>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</si>
  <si>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</si>
  <si>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</si>
  <si>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</si>
  <si>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</si>
  <si>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</si>
  <si>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</si>
  <si>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</si>
  <si>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</si>
  <si>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</si>
  <si>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Eletrocalhas</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</si>
  <si>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</si>
  <si>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</si>
  <si>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</si>
  <si>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</si>
  <si>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</si>
  <si>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</si>
  <si>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</si>
  <si>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</si>
  <si>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</si>
  <si>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</si>
  <si>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</si>
  <si>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</si>
  <si>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</si>
  <si>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</si>
  <si>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</si>
  <si>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</si>
  <si>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</si>
  <si>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</si>
  <si>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</si>
  <si>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</si>
  <si>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</si>
  <si>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</si>
  <si>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</si>
  <si>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</si>
  <si>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</si>
  <si>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</si>
  <si>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</si>
  <si>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</si>
  <si>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</si>
  <si>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</si>
  <si>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</si>
  <si>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</si>
  <si>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</si>
  <si>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</si>
  <si>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</si>
  <si>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</si>
  <si>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</si>
  <si>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</si>
  <si>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</si>
  <si>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</si>
  <si>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</si>
  <si>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</si>
  <si>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</si>
  <si>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</si>
  <si>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</si>
  <si>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</si>
  <si>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</si>
  <si>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</si>
  <si>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</si>
  <si>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</si>
  <si>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</si>
  <si>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</si>
  <si>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</si>
  <si>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</si>
  <si>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</si>
  <si>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</si>
  <si>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</si>
  <si>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</si>
  <si>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</si>
  <si>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</si>
  <si>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</si>
  <si>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</si>
  <si>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</si>
  <si>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</si>
  <si>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</si>
  <si>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</si>
  <si>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</si>
  <si>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</si>
  <si>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</si>
  <si>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</si>
  <si>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</si>
  <si>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</si>
  <si>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</si>
  <si>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</si>
  <si>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</si>
  <si>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</si>
  <si>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</si>
  <si>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</si>
  <si>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</si>
  <si>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</si>
  <si>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</si>
  <si>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</si>
  <si>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</si>
  <si>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</si>
  <si>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</si>
  <si>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</si>
  <si>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</si>
  <si>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</si>
  <si>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</si>
  <si>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Energia Solar para Edificações</t>
  </si>
  <si>
    <t>Equipamentos de Proteção Coletiva</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</si>
  <si>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</si>
  <si>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</si>
  <si>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</si>
  <si>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NO PISO EM MADEIRA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</si>
  <si>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</si>
  <si>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</si>
  <si>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</si>
  <si>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</si>
  <si>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</si>
  <si>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</si>
  <si>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</si>
  <si>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</si>
  <si>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</si>
  <si>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</si>
  <si>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</si>
  <si>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</si>
  <si>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</si>
  <si>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</si>
  <si>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</si>
  <si>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</si>
  <si>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</si>
  <si>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</si>
  <si>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</si>
  <si>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</si>
  <si>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</si>
  <si>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</si>
  <si>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</si>
  <si>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</si>
  <si>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</si>
  <si>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</si>
  <si>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</si>
  <si>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</si>
  <si>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</si>
  <si>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</si>
  <si>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</si>
  <si>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</si>
  <si>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</si>
  <si>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</si>
  <si>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</si>
  <si>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</si>
  <si>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</si>
  <si>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</si>
  <si>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</si>
  <si>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</si>
  <si>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</si>
  <si>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</si>
  <si>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FUNDAÇÕES. AF_03/2024</t>
  </si>
  <si>
    <t>PROTEÇÃO DE ACESSO A CREMALHEIRA, COM CANCELA FIXADA EM LAJE - 1 MONTAGEM (EXCLUSO CANCELA).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</si>
  <si>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</si>
  <si>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</si>
  <si>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</si>
  <si>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</si>
  <si>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</si>
  <si>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</si>
  <si>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</si>
  <si>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</si>
  <si>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</si>
  <si>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</si>
  <si>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Escadas</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</si>
  <si>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</si>
  <si>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</si>
  <si>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</si>
  <si>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</si>
  <si>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</si>
  <si>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</si>
  <si>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MADEIRA SERRADA, E=25 MM. AF_11/2020</t>
  </si>
  <si>
    <t>FABRICAÇÃO DE FÔRMA PARA ESCADA DUPLA COM 2 LANCES EM X E LAJE PLANA, EM MADEIRA SERRADA, E=25 MM. AF_11/2020</t>
  </si>
  <si>
    <t>Escavação Horizontal</t>
  </si>
  <si>
    <t>Escavação Vertical a Céu Aberto</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</si>
  <si>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</si>
  <si>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</si>
  <si>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</si>
  <si>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</si>
  <si>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</si>
  <si>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</si>
  <si>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</si>
  <si>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</si>
  <si>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</si>
  <si>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</si>
  <si>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</si>
  <si>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</si>
  <si>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</si>
  <si>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</si>
  <si>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</si>
  <si>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</si>
  <si>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</si>
  <si>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</si>
  <si>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</si>
  <si>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</si>
  <si>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</si>
  <si>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</si>
  <si>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</si>
  <si>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</si>
  <si>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</si>
  <si>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</si>
  <si>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</si>
  <si>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</si>
  <si>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</si>
  <si>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</si>
  <si>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</si>
  <si>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</si>
  <si>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</si>
  <si>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</si>
  <si>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</si>
  <si>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</si>
  <si>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</si>
  <si>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</si>
  <si>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</si>
  <si>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</si>
  <si>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</si>
  <si>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</si>
  <si>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</si>
  <si>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</si>
  <si>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</si>
  <si>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</si>
  <si>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</si>
  <si>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</si>
  <si>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</si>
  <si>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</si>
  <si>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</si>
  <si>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</si>
  <si>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</si>
  <si>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</si>
  <si>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</si>
  <si>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</si>
  <si>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</si>
  <si>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</si>
  <si>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</si>
  <si>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</si>
  <si>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</si>
  <si>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</si>
  <si>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</si>
  <si>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</si>
  <si>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</si>
  <si>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</si>
  <si>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</si>
  <si>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</si>
  <si>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</si>
  <si>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</si>
  <si>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</si>
  <si>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</si>
  <si>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</si>
  <si>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</si>
  <si>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</si>
  <si>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</si>
  <si>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</si>
  <si>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</si>
  <si>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</si>
  <si>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</si>
  <si>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</si>
  <si>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</si>
  <si>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</si>
  <si>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</si>
  <si>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</si>
  <si>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</si>
  <si>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e Preparo de Fundo de Valas</t>
  </si>
  <si>
    <t>Esgotamento de Vala e Rebaixamento do Lençol Freático</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</si>
  <si>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</si>
  <si>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</si>
  <si>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</si>
  <si>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</si>
  <si>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</si>
  <si>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</si>
  <si>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</si>
  <si>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</si>
  <si>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</si>
  <si>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</si>
  <si>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Esquadrias - Janelas</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</si>
  <si>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</si>
  <si>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</si>
  <si>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</si>
  <si>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</si>
  <si>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</si>
  <si>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</si>
  <si>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</si>
  <si>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</si>
  <si>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</si>
  <si>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</si>
  <si>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</si>
  <si>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</si>
  <si>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</si>
  <si>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</si>
  <si>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</si>
  <si>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</si>
  <si>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</si>
  <si>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</si>
  <si>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</si>
  <si>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</si>
  <si>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</si>
  <si>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</si>
  <si>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</si>
  <si>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</si>
  <si>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</si>
  <si>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</si>
  <si>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</si>
  <si>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</si>
  <si>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</si>
  <si>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</si>
  <si>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Esquadrias - Portas</t>
  </si>
  <si>
    <t>Estacas Broca, Strauss e Escavada com Fluido Estabilizante</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</si>
  <si>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</si>
  <si>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</si>
  <si>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</si>
  <si>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</si>
  <si>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</si>
  <si>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</si>
  <si>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</si>
  <si>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</si>
  <si>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</si>
  <si>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</si>
  <si>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</si>
  <si>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</si>
  <si>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</si>
  <si>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</si>
  <si>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</si>
  <si>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</si>
  <si>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</si>
  <si>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</si>
  <si>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</si>
  <si>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 METÁLICA PARA FUNDAÇÃO, UTILIZANDO PERFIL LAMINADO HP310X125 (EXCLUSIVE MOBILIZAÇÃO E DESMOBILIZAÇÃO). AF_01/2020</t>
  </si>
  <si>
    <t>Estacas Pré-Moldadas</t>
  </si>
  <si>
    <t>Estacas Raiz</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</si>
  <si>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</si>
  <si>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</si>
  <si>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</si>
  <si>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</si>
  <si>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</si>
  <si>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</si>
  <si>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</si>
  <si>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</si>
  <si>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Estacas em Hélice Contínua</t>
  </si>
  <si>
    <t>Estrutura e Trama para Cobertura</t>
  </si>
  <si>
    <t>Estruturas Pré-Fabricadas e Pré-Moldadas</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</si>
  <si>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</si>
  <si>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</si>
  <si>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</si>
  <si>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</si>
  <si>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</si>
  <si>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</si>
  <si>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</si>
  <si>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</si>
  <si>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</si>
  <si>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</si>
  <si>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DE 10 A 30 LITROS, TAXA DE FIBRA DE POLIPROPILENO APROXIMADA DE 6 KG/M³. AF_03/2024_PS</t>
  </si>
  <si>
    <t>PEÇA RETANGULAR PRÉ-MOLDADA, VOLUME DE CONCRETO DE 30 A 70 LITROS, TAXA DE AÇO APROXIMADA DE 70KG/M³.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</si>
  <si>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</si>
  <si>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</si>
  <si>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</si>
  <si>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</si>
  <si>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</si>
  <si>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</si>
  <si>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</si>
  <si>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</si>
  <si>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</si>
  <si>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</si>
  <si>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</si>
  <si>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</si>
  <si>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</si>
  <si>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</si>
  <si>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</si>
  <si>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</si>
  <si>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</si>
  <si>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</si>
  <si>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</si>
  <si>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</si>
  <si>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</si>
  <si>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</si>
  <si>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</si>
  <si>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</si>
  <si>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</si>
  <si>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</si>
  <si>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</si>
  <si>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</si>
  <si>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</si>
  <si>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</si>
  <si>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</si>
  <si>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</si>
  <si>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</si>
  <si>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</si>
  <si>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Estruturas de Madeira</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</si>
  <si>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</si>
  <si>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</si>
  <si>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</si>
  <si>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</si>
  <si>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</si>
  <si>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</si>
  <si>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</si>
  <si>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</si>
  <si>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</si>
  <si>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</si>
  <si>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</si>
  <si>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</si>
  <si>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</si>
  <si>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</si>
  <si>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</si>
  <si>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</si>
  <si>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</si>
  <si>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</si>
  <si>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</si>
  <si>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</si>
  <si>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</si>
  <si>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</si>
  <si>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</si>
  <si>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</si>
  <si>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</si>
  <si>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</si>
  <si>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</si>
  <si>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</si>
  <si>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</si>
  <si>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</si>
  <si>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</si>
  <si>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</si>
  <si>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</si>
  <si>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</si>
  <si>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</si>
  <si>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</si>
  <si>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</si>
  <si>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</si>
  <si>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</si>
  <si>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</si>
  <si>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</si>
  <si>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</si>
  <si>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</si>
  <si>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</si>
  <si>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</si>
  <si>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</si>
  <si>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</si>
  <si>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</si>
  <si>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</si>
  <si>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</si>
  <si>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</si>
  <si>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</si>
  <si>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</si>
  <si>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</si>
  <si>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</si>
  <si>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</si>
  <si>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</si>
  <si>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</si>
  <si>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</si>
  <si>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</si>
  <si>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PAREDE DIAFRAGMA COM COROA DIAMANTADA DE DIÂMETRO DE 102 MM. AF_11/2023</t>
  </si>
  <si>
    <t>Forros</t>
  </si>
  <si>
    <t>FORRO METÁLICO, PARA AMBIENTES COMERCIAIS, INCLUSIVE ESTRUTURA DE FIXAÇÃO. AF_08/2023</t>
  </si>
  <si>
    <t>Fossas e Sumidouros</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</si>
  <si>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</si>
  <si>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</si>
  <si>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</si>
  <si>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</si>
  <si>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</si>
  <si>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</si>
  <si>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</si>
  <si>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</si>
  <si>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</si>
  <si>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</si>
  <si>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</si>
  <si>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</si>
  <si>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</si>
  <si>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</si>
  <si>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Fundações Rasas (Blocos, Sapatas, Vigas Baldrame)</t>
  </si>
  <si>
    <t>Fôrmas Curvas para Paredes de Reservatórios de Concreto</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</si>
  <si>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</si>
  <si>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</si>
  <si>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</si>
  <si>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</si>
  <si>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Fôrmas para Estruturas de Concreto Armado</t>
  </si>
  <si>
    <t>MONTAGEM E DESMONTAGEM DE FÔRMA DE VIGA, ESCORAMENTO METÁLICO, PÉ-DIREITO DUPLO, EM CHAPA DE MADEIRA RESINADA, 6 UTILIZAÇÕES. AF_09/2020</t>
  </si>
  <si>
    <t>Fôrmas para Pilares Circulares</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</si>
  <si>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</si>
  <si>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</si>
  <si>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</si>
  <si>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</si>
  <si>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</si>
  <si>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</si>
  <si>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</si>
  <si>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</si>
  <si>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</si>
  <si>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</si>
  <si>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Gabiões - Execução de Muro e Proteção Superficial</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</si>
  <si>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</si>
  <si>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</si>
  <si>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</si>
  <si>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</si>
  <si>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</si>
  <si>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</si>
  <si>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</si>
  <si>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</si>
  <si>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</si>
  <si>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</si>
  <si>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</si>
  <si>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</si>
  <si>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</si>
  <si>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</si>
  <si>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</si>
  <si>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</si>
  <si>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Galerias com Aduelas de Concreto</t>
  </si>
  <si>
    <t>Gesso</t>
  </si>
  <si>
    <t>Graute e Armação</t>
  </si>
  <si>
    <t>Guarda-Corpo, Corrimão e Grade para Esquadrias</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</si>
  <si>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</si>
  <si>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</si>
  <si>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Iluminação Predial e Monitoramento</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</si>
  <si>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</si>
  <si>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</si>
  <si>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</si>
  <si>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</si>
  <si>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</si>
  <si>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</si>
  <si>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</si>
  <si>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</si>
  <si>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</si>
  <si>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</si>
  <si>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</si>
  <si>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</si>
  <si>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</si>
  <si>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</si>
  <si>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</si>
  <si>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</si>
  <si>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</si>
  <si>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</si>
  <si>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</si>
  <si>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</si>
  <si>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</si>
  <si>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</si>
  <si>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</si>
  <si>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</si>
  <si>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</si>
  <si>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</si>
  <si>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</si>
  <si>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</si>
  <si>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</si>
  <si>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</si>
  <si>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</si>
  <si>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</si>
  <si>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</si>
  <si>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</si>
  <si>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</si>
  <si>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</si>
  <si>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</si>
  <si>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</si>
  <si>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</si>
  <si>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</si>
  <si>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</si>
  <si>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</si>
  <si>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</si>
  <si>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</si>
  <si>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</si>
  <si>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</si>
  <si>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</si>
  <si>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</si>
  <si>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</si>
  <si>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</si>
  <si>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</si>
  <si>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</si>
  <si>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Instalações Elétricas - Eletrodutos Embutidos, Cabos, Caixas, Tomadas e Interruptores</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</si>
  <si>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</si>
  <si>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</si>
  <si>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</si>
  <si>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</si>
  <si>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</si>
  <si>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</si>
  <si>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</si>
  <si>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</si>
  <si>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</si>
  <si>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Instalações Elétricas - Eletrodutos, Conexões e Conduletes Aparentes</t>
  </si>
  <si>
    <t>Instalações Elétricas - Quadros, Cabos, Disjuntores, Contatores e Barramentos Blindados</t>
  </si>
  <si>
    <t>Instalações Elétricas - Rede de Distribuição</t>
  </si>
  <si>
    <t>Instalações Hidráulicas - Reservação e Bombas de Recalque</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</si>
  <si>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</si>
  <si>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</si>
  <si>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</si>
  <si>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</si>
  <si>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</si>
  <si>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</si>
  <si>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</si>
  <si>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</si>
  <si>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</si>
  <si>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</si>
  <si>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</si>
  <si>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</si>
  <si>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</si>
  <si>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</si>
  <si>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</si>
  <si>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</si>
  <si>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</si>
  <si>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</si>
  <si>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</si>
  <si>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</si>
  <si>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</si>
  <si>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</si>
  <si>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</si>
  <si>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</si>
  <si>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</si>
  <si>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</si>
  <si>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</si>
  <si>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</si>
  <si>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</si>
  <si>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</si>
  <si>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</si>
  <si>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</si>
  <si>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</si>
  <si>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</si>
  <si>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</si>
  <si>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</si>
  <si>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</si>
  <si>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</si>
  <si>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</si>
  <si>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</si>
  <si>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</si>
  <si>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</si>
  <si>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</si>
  <si>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</si>
  <si>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</si>
  <si>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</si>
  <si>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</si>
  <si>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</si>
  <si>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</si>
  <si>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</si>
  <si>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</si>
  <si>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</si>
  <si>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</si>
  <si>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</si>
  <si>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</si>
  <si>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</si>
  <si>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</si>
  <si>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</si>
  <si>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</si>
  <si>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</si>
  <si>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</si>
  <si>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</si>
  <si>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</si>
  <si>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</si>
  <si>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</si>
  <si>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</si>
  <si>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</si>
  <si>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</si>
  <si>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</si>
  <si>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</si>
  <si>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</si>
  <si>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</si>
  <si>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</si>
  <si>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</si>
  <si>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</si>
  <si>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</si>
  <si>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</si>
  <si>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</si>
  <si>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</si>
  <si>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</si>
  <si>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</si>
  <si>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</si>
  <si>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</si>
  <si>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</si>
  <si>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</si>
  <si>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</si>
  <si>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</si>
  <si>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</si>
  <si>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</si>
  <si>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</si>
  <si>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</si>
  <si>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</si>
  <si>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</si>
  <si>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</si>
  <si>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</si>
  <si>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</si>
  <si>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</si>
  <si>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</si>
  <si>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</si>
  <si>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</si>
  <si>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</si>
  <si>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</si>
  <si>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</si>
  <si>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</si>
  <si>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</si>
  <si>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</si>
  <si>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</si>
  <si>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</si>
  <si>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</si>
  <si>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</si>
  <si>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</si>
  <si>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</si>
  <si>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</si>
  <si>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</si>
  <si>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</si>
  <si>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</si>
  <si>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</si>
  <si>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</si>
  <si>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</si>
  <si>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</si>
  <si>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</si>
  <si>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</si>
  <si>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</si>
  <si>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</si>
  <si>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</si>
  <si>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</si>
  <si>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</si>
  <si>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</si>
  <si>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</si>
  <si>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</si>
  <si>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</si>
  <si>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</si>
  <si>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</si>
  <si>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</si>
  <si>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</si>
  <si>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</si>
  <si>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</si>
  <si>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</si>
  <si>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</si>
  <si>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</si>
  <si>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</si>
  <si>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</si>
  <si>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</si>
  <si>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</si>
  <si>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</si>
  <si>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</si>
  <si>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</si>
  <si>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</si>
  <si>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</si>
  <si>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</si>
  <si>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</si>
  <si>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</si>
  <si>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</si>
  <si>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</si>
  <si>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</si>
  <si>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</si>
  <si>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</si>
  <si>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</si>
  <si>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</si>
  <si>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</si>
  <si>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</si>
  <si>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</si>
  <si>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</si>
  <si>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</si>
  <si>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</si>
  <si>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</si>
  <si>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</si>
  <si>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</si>
  <si>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</si>
  <si>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</si>
  <si>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</si>
  <si>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</si>
  <si>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</si>
  <si>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</si>
  <si>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</si>
  <si>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</si>
  <si>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</si>
  <si>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</si>
  <si>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</si>
  <si>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</si>
  <si>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</si>
  <si>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</si>
  <si>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</si>
  <si>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</si>
  <si>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</si>
  <si>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</si>
  <si>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</si>
  <si>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</si>
  <si>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</si>
  <si>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</si>
  <si>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</si>
  <si>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</si>
  <si>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</si>
  <si>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</si>
  <si>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</si>
  <si>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</si>
  <si>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</si>
  <si>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</si>
  <si>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</si>
  <si>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</si>
  <si>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</si>
  <si>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</si>
  <si>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</si>
  <si>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</si>
  <si>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</si>
  <si>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</si>
  <si>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</si>
  <si>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</si>
  <si>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</si>
  <si>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</si>
  <si>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</si>
  <si>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</si>
  <si>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</si>
  <si>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</si>
  <si>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</si>
  <si>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</si>
  <si>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</si>
  <si>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</si>
  <si>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</si>
  <si>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</si>
  <si>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</si>
  <si>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</si>
  <si>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</si>
  <si>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</si>
  <si>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</si>
  <si>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</si>
  <si>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</si>
  <si>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</si>
  <si>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</si>
  <si>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</si>
  <si>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</si>
  <si>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</si>
  <si>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</si>
  <si>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</si>
  <si>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</si>
  <si>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</si>
  <si>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</si>
  <si>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</si>
  <si>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</si>
  <si>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</si>
  <si>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</si>
  <si>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</si>
  <si>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</si>
  <si>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</si>
  <si>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</si>
  <si>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</si>
  <si>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</si>
  <si>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</si>
  <si>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</si>
  <si>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DE REDUÇÃO, PVC, SOLDÁVEL, DN 110 MM X 60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</si>
  <si>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</si>
  <si>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</si>
  <si>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</si>
  <si>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</si>
  <si>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</si>
  <si>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</si>
  <si>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</si>
  <si>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</si>
  <si>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</si>
  <si>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</si>
  <si>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</si>
  <si>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</si>
  <si>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</si>
  <si>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</si>
  <si>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</si>
  <si>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</si>
  <si>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</si>
  <si>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</si>
  <si>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</si>
  <si>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</si>
  <si>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</si>
  <si>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</si>
  <si>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</si>
  <si>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</si>
  <si>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</si>
  <si>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</si>
  <si>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</si>
  <si>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</si>
  <si>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Instalações Hidráulicas em PEX</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</si>
  <si>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</si>
  <si>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</si>
  <si>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</si>
  <si>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</si>
  <si>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</si>
  <si>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</si>
  <si>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</si>
  <si>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</si>
  <si>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</si>
  <si>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</si>
  <si>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</si>
  <si>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</si>
  <si>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</si>
  <si>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</si>
  <si>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</si>
  <si>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</si>
  <si>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</si>
  <si>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</si>
  <si>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</si>
  <si>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</si>
  <si>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</si>
  <si>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</si>
  <si>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</si>
  <si>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</si>
  <si>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</si>
  <si>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</si>
  <si>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</si>
  <si>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</si>
  <si>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</si>
  <si>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</si>
  <si>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</si>
  <si>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</si>
  <si>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</si>
  <si>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</si>
  <si>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</si>
  <si>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</si>
  <si>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</si>
  <si>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</si>
  <si>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</si>
  <si>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</si>
  <si>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</si>
  <si>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</si>
  <si>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</si>
  <si>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</si>
  <si>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</si>
  <si>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</si>
  <si>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</si>
  <si>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</si>
  <si>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</si>
  <si>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</si>
  <si>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</si>
  <si>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</si>
  <si>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</si>
  <si>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</si>
  <si>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</si>
  <si>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</si>
  <si>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Instalações Hidráulicas em PPR</t>
  </si>
  <si>
    <t>Instalações Prediais de Esgoto - Caixas e Ralos</t>
  </si>
  <si>
    <t>RALO LINEAR, EM PVC COM GRELHA INOX, JUNTA SOLDÁVEL, FORNECIDO E INSTALADO EM RAMAL DE DESCARGA OU EM RAMAL DE ESGOTO SANITÁRIO. AF_08/2022</t>
  </si>
  <si>
    <t>Instalações Prediais de Esgoto - Tubos e Conexões</t>
  </si>
  <si>
    <t>Instalações Prediais de Água Fria em PVC</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</si>
  <si>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</si>
  <si>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</si>
  <si>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</si>
  <si>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</si>
  <si>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</si>
  <si>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</si>
  <si>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</si>
  <si>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</si>
  <si>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</si>
  <si>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</si>
  <si>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</si>
  <si>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</si>
  <si>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</si>
  <si>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</si>
  <si>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</si>
  <si>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Instalações Prediais de Água Quente em CPVC</t>
  </si>
  <si>
    <t>Instalações Prediais de Águas Pluviais - Tubos, Conexões, Caixas e Ralos</t>
  </si>
  <si>
    <t>Instalações de Divisórias Diversas</t>
  </si>
  <si>
    <t>Instalações de Gás e Incêndio em Aço e Ferro Galvanizado</t>
  </si>
  <si>
    <t>Instalações de Gás em PEX Multicamadas</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</si>
  <si>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</si>
  <si>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</si>
  <si>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</si>
  <si>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</si>
  <si>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</si>
  <si>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</si>
  <si>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</si>
  <si>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</si>
  <si>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</si>
  <si>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</si>
  <si>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</si>
  <si>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</si>
  <si>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</si>
  <si>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</si>
  <si>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</si>
  <si>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</si>
  <si>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</si>
  <si>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</si>
  <si>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</si>
  <si>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</si>
  <si>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</si>
  <si>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</si>
  <si>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</si>
  <si>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</si>
  <si>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</si>
  <si>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</si>
  <si>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</si>
  <si>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</si>
  <si>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</si>
  <si>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</si>
  <si>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</si>
  <si>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</si>
  <si>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</si>
  <si>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</si>
  <si>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</si>
  <si>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Instalações de ar condicionado</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</si>
  <si>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</si>
  <si>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</si>
  <si>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</si>
  <si>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</si>
  <si>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</si>
  <si>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</si>
  <si>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</si>
  <si>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</si>
  <si>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</si>
  <si>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</si>
  <si>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</si>
  <si>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</si>
  <si>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</si>
  <si>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</si>
  <si>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</si>
  <si>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</si>
  <si>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Instalações de ar condicionado em cobre</t>
  </si>
  <si>
    <t>Instalações em Cobre</t>
  </si>
  <si>
    <t>Instalações para Canteiros de Obras</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</si>
  <si>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</si>
  <si>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</si>
  <si>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</si>
  <si>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</si>
  <si>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</si>
  <si>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</si>
  <si>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</si>
  <si>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</si>
  <si>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</si>
  <si>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</si>
  <si>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</si>
  <si>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</si>
  <si>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</si>
  <si>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</si>
  <si>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</si>
  <si>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</si>
  <si>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</si>
  <si>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</si>
  <si>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Lajes Pré-Moldadas</t>
  </si>
  <si>
    <t>Lastro</t>
  </si>
  <si>
    <t>Ligações Prediais de Água e Esgoto</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</si>
  <si>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</si>
  <si>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</si>
  <si>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</si>
  <si>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</si>
  <si>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</si>
  <si>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</si>
  <si>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</si>
  <si>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</si>
  <si>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</si>
  <si>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Obra</t>
  </si>
  <si>
    <t>Livro SINAPI: Cálculos e Parâmetros</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</si>
  <si>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</si>
  <si>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</si>
  <si>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</si>
  <si>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</si>
  <si>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de Obras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</si>
  <si>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</si>
  <si>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</si>
  <si>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</si>
  <si>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</si>
  <si>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Louças e Metais</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</si>
  <si>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</si>
  <si>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</si>
  <si>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</si>
  <si>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</si>
  <si>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</si>
  <si>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</si>
  <si>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</si>
  <si>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</si>
  <si>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</si>
  <si>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</si>
  <si>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</si>
  <si>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</si>
  <si>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</si>
  <si>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</si>
  <si>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</si>
  <si>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</si>
  <si>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</si>
  <si>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</si>
  <si>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</si>
  <si>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</si>
  <si>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</si>
  <si>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</si>
  <si>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</si>
  <si>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</si>
  <si>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</si>
  <si>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</si>
  <si>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</si>
  <si>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</si>
  <si>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</si>
  <si>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</si>
  <si>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</si>
  <si>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</si>
  <si>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</si>
  <si>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Interna</t>
  </si>
  <si>
    <t>Mobiliário Urbano</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</si>
  <si>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</si>
  <si>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</si>
  <si>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</si>
  <si>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</si>
  <si>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</si>
  <si>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</si>
  <si>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</si>
  <si>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</si>
  <si>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</si>
  <si>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</si>
  <si>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</si>
  <si>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</si>
  <si>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</si>
  <si>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</si>
  <si>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</si>
  <si>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</si>
  <si>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</si>
  <si>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</si>
  <si>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Monocapa</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</si>
  <si>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</si>
  <si>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</si>
  <si>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</si>
  <si>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MANUALMENTE EM FACHADA DE UM EDIFÍCIO DE ESTRUTURA CONVENCIONAL E ACABAMENTO CHAPISCADO/FLOCADO. AF_03/2024</t>
  </si>
  <si>
    <t>Montagem de gruas e cremalheiras</t>
  </si>
  <si>
    <t>MONTAGEM E DESMONTAGEM DE GRUA ASCENSIONAL, UTILIZAÇÃO DE GUINDASTE AUTOPROPELIDO 90T. AF_03/2024</t>
  </si>
  <si>
    <t>MONTAGEM E DESMONTAGEM DE GRUA ASCENSIONAL, UTILIZAÇÃO DE GUINDASTE DERRICK. AF_03/2024</t>
  </si>
  <si>
    <t>Paisagismo - Plantio</t>
  </si>
  <si>
    <t>APLICAÇÃO DE ADUBO EM SOLO. AF_07/2024</t>
  </si>
  <si>
    <t>APLICAÇÃO DE CALCÁRIO PARA CORREÇÃO DO PH DO SOLO. AF_07/2024</t>
  </si>
  <si>
    <t>ESPALHAMENTO DE TERRA VEGETAL PARA O PLANTIO.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</si>
  <si>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</si>
  <si>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</si>
  <si>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</si>
  <si>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</si>
  <si>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</si>
  <si>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</si>
  <si>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</si>
  <si>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</si>
  <si>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</si>
  <si>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</si>
  <si>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</si>
  <si>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</si>
  <si>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</si>
  <si>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</si>
  <si>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</si>
  <si>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</si>
  <si>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</si>
  <si>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</si>
  <si>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</si>
  <si>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</si>
  <si>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</si>
  <si>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</si>
  <si>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</si>
  <si>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</si>
  <si>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</si>
  <si>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</si>
  <si>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</si>
  <si>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</si>
  <si>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</si>
  <si>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</si>
  <si>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</si>
  <si>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</si>
  <si>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</si>
  <si>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</si>
  <si>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</si>
  <si>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</si>
  <si>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</si>
  <si>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</si>
  <si>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</si>
  <si>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</si>
  <si>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</si>
  <si>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</si>
  <si>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</si>
  <si>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</si>
  <si>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</si>
  <si>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</si>
  <si>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</si>
  <si>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</si>
  <si>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</si>
  <si>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</si>
  <si>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</si>
  <si>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</si>
  <si>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</si>
  <si>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</si>
  <si>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</si>
  <si>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</si>
  <si>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</si>
  <si>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</si>
  <si>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</si>
  <si>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</si>
  <si>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</si>
  <si>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</si>
  <si>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</si>
  <si>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</si>
  <si>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</si>
  <si>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</si>
  <si>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</si>
  <si>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</si>
  <si>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</si>
  <si>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</si>
  <si>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</si>
  <si>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</si>
  <si>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</si>
  <si>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</si>
  <si>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</si>
  <si>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</si>
  <si>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</si>
  <si>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</si>
  <si>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</si>
  <si>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</si>
  <si>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</si>
  <si>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</si>
  <si>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</si>
  <si>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</si>
  <si>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</si>
  <si>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</si>
  <si>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</si>
  <si>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de Concreto - Fôrmas</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</si>
  <si>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</si>
  <si>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</si>
  <si>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</si>
  <si>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</si>
  <si>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</si>
  <si>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</si>
  <si>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</si>
  <si>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</si>
  <si>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</si>
  <si>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</si>
  <si>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Paredes em Drywall</t>
  </si>
  <si>
    <t>INSTALAÇÃO DE ISOLAMENTO COM LÃ DE PET EM PAREDE DRYWALL. AF_07/2023</t>
  </si>
  <si>
    <t>INSTALAÇÃO DE ISOLAMENTO COM LÃ DE VIDRO EM PAREDE DRYWALL. AF_07/2023</t>
  </si>
  <si>
    <t>Parquinhos e Equipamentos de Ginástica ao Ar Livre</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</si>
  <si>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</si>
  <si>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</si>
  <si>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</si>
  <si>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</si>
  <si>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</si>
  <si>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</si>
  <si>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</si>
  <si>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</si>
  <si>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</si>
  <si>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</si>
  <si>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</si>
  <si>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</si>
  <si>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</si>
  <si>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</si>
  <si>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</si>
  <si>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</si>
  <si>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</si>
  <si>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</si>
  <si>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Passeios de Concreto</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</si>
  <si>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</si>
  <si>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</si>
  <si>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</si>
  <si>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</si>
  <si>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</si>
  <si>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</si>
  <si>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</si>
  <si>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</si>
  <si>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</si>
  <si>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</si>
  <si>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Pavimentações Diversas - Paralelepípedos e Pedras Poliédricas</t>
  </si>
  <si>
    <t>EXECUÇÃO DE PAVIMENTO EM PARALELEPÍPEDOS, REJUNTAMENTO COM PEDRISCO E EMULSÃO ASFÁLTICA. AF_05/2020</t>
  </si>
  <si>
    <t>EXECUÇÃO DE PAVIMENTO EM PEDRAS POLIÉDRICAS, REJUNTAMENTO COM PEDRISCO E EMULSÃO ASFÁLTICA. AF_05/2020</t>
  </si>
  <si>
    <t>Pavimento Intertravado</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</si>
  <si>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</si>
  <si>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</si>
  <si>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</si>
  <si>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</si>
  <si>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</si>
  <si>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</si>
  <si>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</si>
  <si>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</si>
  <si>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</si>
  <si>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</si>
  <si>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</si>
  <si>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</si>
  <si>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</si>
  <si>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Pavimento Rígido de Concreto</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</si>
  <si>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</si>
  <si>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</si>
  <si>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</si>
  <si>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</si>
  <si>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</si>
  <si>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Peitoris e Chapins</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</si>
  <si>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</si>
  <si>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</si>
  <si>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</si>
  <si>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</si>
  <si>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</si>
  <si>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</si>
  <si>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</si>
  <si>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Pele de Vidro em Fachadas</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</si>
  <si>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</si>
  <si>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</si>
  <si>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</si>
  <si>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</si>
  <si>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Peneiramento e Ensacamento de Areia em Obra</t>
  </si>
  <si>
    <t>Perfuração Horizontal Direcional - HDD</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</si>
  <si>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</si>
  <si>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</si>
  <si>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</si>
  <si>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</si>
  <si>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</si>
  <si>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</si>
  <si>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</si>
  <si>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</si>
  <si>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</si>
  <si>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</si>
  <si>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</si>
  <si>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</si>
  <si>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</si>
  <si>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</si>
  <si>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</si>
  <si>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</si>
  <si>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</si>
  <si>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</si>
  <si>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</si>
  <si>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</si>
  <si>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</si>
  <si>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</si>
  <si>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</si>
  <si>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</si>
  <si>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</si>
  <si>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</si>
  <si>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</si>
  <si>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</si>
  <si>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</si>
  <si>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</si>
  <si>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</si>
  <si>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</si>
  <si>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</si>
  <si>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</si>
  <si>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</si>
  <si>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</si>
  <si>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</si>
  <si>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</si>
  <si>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</si>
  <si>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</si>
  <si>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</si>
  <si>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</si>
  <si>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</si>
  <si>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</si>
  <si>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</si>
  <si>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</si>
  <si>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</si>
  <si>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</si>
  <si>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</si>
  <si>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</si>
  <si>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</si>
  <si>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</si>
  <si>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</si>
  <si>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</si>
  <si>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</si>
  <si>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</si>
  <si>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</si>
  <si>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</si>
  <si>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</si>
  <si>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</si>
  <si>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</si>
  <si>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</si>
  <si>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</si>
  <si>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</si>
  <si>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</si>
  <si>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</si>
  <si>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Pintura Externa</t>
  </si>
  <si>
    <t>Pintura Interna</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</si>
  <si>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</si>
  <si>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</si>
  <si>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</si>
  <si>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</si>
  <si>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</si>
  <si>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</si>
  <si>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</si>
  <si>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</si>
  <si>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em Madeira</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</si>
  <si>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</si>
  <si>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</si>
  <si>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</si>
  <si>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</si>
  <si>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</si>
  <si>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</si>
  <si>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</si>
  <si>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</si>
  <si>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</si>
  <si>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</si>
  <si>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</si>
  <si>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</si>
  <si>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</si>
  <si>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em Superfícies Metálicas</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</si>
  <si>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</si>
  <si>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</si>
  <si>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</si>
  <si>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</si>
  <si>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</si>
  <si>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</si>
  <si>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para Pisos e para Sinalização Horizontal e Vertical</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</si>
  <si>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</si>
  <si>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</si>
  <si>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</si>
  <si>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</si>
  <si>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</si>
  <si>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</si>
  <si>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</si>
  <si>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</si>
  <si>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</si>
  <si>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</si>
  <si>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Pisos</t>
  </si>
  <si>
    <t>Postes de Concreto e Metálicos</t>
  </si>
  <si>
    <t>Poços de Visita e Caixas para Bocas de Lobo</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</si>
  <si>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</si>
  <si>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</si>
  <si>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</si>
  <si>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</si>
  <si>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</si>
  <si>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</si>
  <si>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</si>
  <si>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</si>
  <si>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</si>
  <si>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</si>
  <si>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</si>
  <si>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</si>
  <si>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</si>
  <si>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</si>
  <si>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</si>
  <si>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</si>
  <si>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</si>
  <si>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</si>
  <si>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</si>
  <si>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</si>
  <si>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</si>
  <si>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</si>
  <si>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</si>
  <si>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</si>
  <si>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</si>
  <si>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</si>
  <si>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</si>
  <si>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</si>
  <si>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</si>
  <si>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</si>
  <si>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</si>
  <si>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</si>
  <si>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</si>
  <si>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</si>
  <si>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</si>
  <si>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</si>
  <si>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</si>
  <si>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</si>
  <si>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</si>
  <si>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</si>
  <si>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</si>
  <si>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</si>
  <si>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</si>
  <si>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</si>
  <si>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</si>
  <si>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</si>
  <si>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</si>
  <si>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</si>
  <si>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</si>
  <si>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</si>
  <si>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</si>
  <si>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</si>
  <si>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</si>
  <si>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</si>
  <si>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</si>
  <si>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</si>
  <si>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</si>
  <si>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</si>
  <si>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</si>
  <si>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</si>
  <si>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</si>
  <si>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</si>
  <si>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</si>
  <si>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</si>
  <si>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</si>
  <si>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</si>
  <si>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</si>
  <si>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</si>
  <si>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</si>
  <si>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</si>
  <si>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</si>
  <si>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</si>
  <si>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</si>
  <si>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</si>
  <si>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</si>
  <si>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Produção de Concreto</t>
  </si>
  <si>
    <t>Produção de Concretos e Argamassas Utilizando Agregado Reciclado</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</si>
  <si>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</si>
  <si>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</si>
  <si>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</si>
  <si>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</si>
  <si>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</si>
  <si>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</si>
  <si>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</si>
  <si>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</si>
  <si>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</si>
  <si>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</si>
  <si>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</si>
  <si>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</si>
  <si>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Quadras e seus Equipamentos</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</si>
  <si>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</si>
  <si>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</si>
  <si>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</si>
  <si>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</si>
  <si>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</si>
  <si>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</si>
  <si>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</si>
  <si>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</si>
  <si>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</si>
  <si>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</si>
  <si>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</si>
  <si>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</si>
  <si>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</si>
  <si>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</si>
  <si>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</si>
  <si>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</si>
  <si>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</si>
  <si>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Radier, Piso de Concreto e Laje sobre Solo</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</si>
  <si>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</si>
  <si>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</si>
  <si>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</si>
  <si>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</si>
  <si>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</si>
  <si>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</si>
  <si>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</si>
  <si>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</si>
  <si>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</si>
  <si>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</si>
  <si>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</si>
  <si>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</si>
  <si>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</si>
  <si>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</si>
  <si>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</si>
  <si>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</si>
  <si>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</si>
  <si>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</si>
  <si>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</si>
  <si>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</si>
  <si>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</si>
  <si>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</si>
  <si>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</si>
  <si>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Rasgos e Fixações</t>
  </si>
  <si>
    <t>Recomposição de Pavimentos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</si>
  <si>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</si>
  <si>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</si>
  <si>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</si>
  <si>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</si>
  <si>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</si>
  <si>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</si>
  <si>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</si>
  <si>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</si>
  <si>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</si>
  <si>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</si>
  <si>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</si>
  <si>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</si>
  <si>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</si>
  <si>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Redes Enterradas de Distribuição Elétrica</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</si>
  <si>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</si>
  <si>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</si>
  <si>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</si>
  <si>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</si>
  <si>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</si>
  <si>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Redes de Lógica, Telefonia e Imagem</t>
  </si>
  <si>
    <t>Redes de Água e Esgoto em PEAD Liso (Tubos e Conexões)</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</si>
  <si>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</si>
  <si>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</si>
  <si>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</si>
  <si>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</si>
  <si>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</si>
  <si>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</si>
  <si>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</si>
  <si>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</si>
  <si>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</si>
  <si>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</si>
  <si>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</si>
  <si>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</si>
  <si>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</si>
  <si>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</si>
  <si>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</si>
  <si>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</si>
  <si>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</si>
  <si>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</si>
  <si>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</si>
  <si>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</si>
  <si>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</si>
  <si>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</si>
  <si>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</si>
  <si>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</si>
  <si>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</si>
  <si>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</si>
  <si>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</si>
  <si>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</si>
  <si>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</si>
  <si>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</si>
  <si>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</si>
  <si>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</si>
  <si>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</si>
  <si>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</si>
  <si>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</si>
  <si>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</si>
  <si>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</si>
  <si>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</si>
  <si>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</si>
  <si>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</si>
  <si>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</si>
  <si>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</si>
  <si>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</si>
  <si>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</si>
  <si>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</si>
  <si>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</si>
  <si>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</si>
  <si>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</si>
  <si>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</si>
  <si>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</si>
  <si>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</si>
  <si>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</si>
  <si>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</si>
  <si>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</si>
  <si>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</si>
  <si>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</si>
  <si>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Revestimentos Cerâmicos Externos</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</si>
  <si>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</si>
  <si>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</si>
  <si>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</si>
  <si>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</si>
  <si>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</si>
  <si>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</si>
  <si>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</si>
  <si>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</si>
  <si>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</si>
  <si>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</si>
  <si>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</si>
  <si>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</si>
  <si>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</si>
  <si>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</si>
  <si>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</si>
  <si>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</si>
  <si>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</si>
  <si>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</si>
  <si>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</si>
  <si>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</si>
  <si>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</si>
  <si>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</si>
  <si>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</si>
  <si>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</si>
  <si>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</si>
  <si>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</si>
  <si>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</si>
  <si>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</si>
  <si>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</si>
  <si>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</si>
  <si>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</si>
  <si>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</si>
  <si>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</si>
  <si>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</si>
  <si>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Horizontal Viária</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</si>
  <si>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</si>
  <si>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</si>
  <si>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</si>
  <si>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</si>
  <si>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</si>
  <si>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</si>
  <si>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</si>
  <si>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</si>
  <si>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</si>
  <si>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</si>
  <si>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</si>
  <si>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</si>
  <si>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</si>
  <si>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</si>
  <si>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</si>
  <si>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</si>
  <si>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</si>
  <si>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</si>
  <si>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</si>
  <si>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</si>
  <si>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</si>
  <si>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</si>
  <si>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</si>
  <si>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</si>
  <si>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</si>
  <si>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Sinalização Vertical Viária</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</si>
  <si>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</si>
  <si>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</si>
  <si>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</si>
  <si>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</si>
  <si>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</si>
  <si>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</si>
  <si>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</si>
  <si>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</si>
  <si>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</si>
  <si>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</si>
  <si>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</si>
  <si>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</si>
  <si>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</si>
  <si>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</si>
  <si>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</si>
  <si>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</si>
  <si>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</si>
  <si>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</si>
  <si>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</si>
  <si>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</si>
  <si>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</si>
  <si>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</si>
  <si>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</si>
  <si>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</si>
  <si>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</si>
  <si>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</si>
  <si>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</si>
  <si>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</si>
  <si>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</si>
  <si>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</si>
  <si>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</si>
  <si>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</si>
  <si>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</si>
  <si>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</si>
  <si>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</si>
  <si>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</si>
  <si>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</si>
  <si>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</si>
  <si>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</si>
  <si>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</si>
  <si>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Sistema de Proteção contra Descargas Atmosféricas - SPDA</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</si>
  <si>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</si>
  <si>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</si>
  <si>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</si>
  <si>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</si>
  <si>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</si>
  <si>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</si>
  <si>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</si>
  <si>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</si>
  <si>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</si>
  <si>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</si>
  <si>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</si>
  <si>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</si>
  <si>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</si>
  <si>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Sistemas Hospitalares - Pontos de Consumo</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</si>
  <si>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</si>
  <si>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</si>
  <si>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</si>
  <si>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</si>
  <si>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</si>
  <si>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Sistemas de Medição</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</si>
  <si>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</si>
  <si>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</si>
  <si>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</si>
  <si>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</si>
  <si>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</si>
  <si>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</si>
  <si>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</si>
  <si>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</si>
  <si>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</si>
  <si>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</si>
  <si>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</si>
  <si>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</si>
  <si>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</si>
  <si>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</si>
  <si>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</si>
  <si>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</si>
  <si>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</si>
  <si>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</si>
  <si>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</si>
  <si>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Supressão Vegetal</t>
  </si>
  <si>
    <t>Telhamento para Cobertura</t>
  </si>
  <si>
    <t>CUMEEIRA NORMAL PARA TELHA TRAPEZOIDAL DE AÇO, E = 0,5 MM, INCLUSO ACESSÓRIOS DE FIXAÇÃO E IÇAMENTO. AF_07/2019</t>
  </si>
  <si>
    <t>ISOLAMENTO TERMOACÚSTICO COM LÃ MINERAL NA SUBCOBERTURA, INCLUSO TRANSPORTE VERTICAL. AF_07/2019</t>
  </si>
  <si>
    <t>Transformadores</t>
  </si>
  <si>
    <t>Transporte Fluvial - Carga e Descarga</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</si>
  <si>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</si>
  <si>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</si>
  <si>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</si>
  <si>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</si>
  <si>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</si>
  <si>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</si>
  <si>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</si>
  <si>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</si>
  <si>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</si>
  <si>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</si>
  <si>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</si>
  <si>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</si>
  <si>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</si>
  <si>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</si>
  <si>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</si>
  <si>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</si>
  <si>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</si>
  <si>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</si>
  <si>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</si>
  <si>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</si>
  <si>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</si>
  <si>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</si>
  <si>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</si>
  <si>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</si>
  <si>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</si>
  <si>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</si>
  <si>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</si>
  <si>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</si>
  <si>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</si>
  <si>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</si>
  <si>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</si>
  <si>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</si>
  <si>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</si>
  <si>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</si>
  <si>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</si>
  <si>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</si>
  <si>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</si>
  <si>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</si>
  <si>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</si>
  <si>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</si>
  <si>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</si>
  <si>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</si>
  <si>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</si>
  <si>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</si>
  <si>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</si>
  <si>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</si>
  <si>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</si>
  <si>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</si>
  <si>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</si>
  <si>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</si>
  <si>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</si>
  <si>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</si>
  <si>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</si>
  <si>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</si>
  <si>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</si>
  <si>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</si>
  <si>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</si>
  <si>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</si>
  <si>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</si>
  <si>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</si>
  <si>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</si>
  <si>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</si>
  <si>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</si>
  <si>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</si>
  <si>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</si>
  <si>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</si>
  <si>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</si>
  <si>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</si>
  <si>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</si>
  <si>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</si>
  <si>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</si>
  <si>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</si>
  <si>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</si>
  <si>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</si>
  <si>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</si>
  <si>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</si>
  <si>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</si>
  <si>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</si>
  <si>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</si>
  <si>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</si>
  <si>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</si>
  <si>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</si>
  <si>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</si>
  <si>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</si>
  <si>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</si>
  <si>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</si>
  <si>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</si>
  <si>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</si>
  <si>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</si>
  <si>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</si>
  <si>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</si>
  <si>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</si>
  <si>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</si>
  <si>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</si>
  <si>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</si>
  <si>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</si>
  <si>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</si>
  <si>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</si>
  <si>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</si>
  <si>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</si>
  <si>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 Momento de Transporte</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</si>
  <si>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</si>
  <si>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</si>
  <si>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</si>
  <si>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</si>
  <si>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</si>
  <si>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</si>
  <si>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</si>
  <si>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</si>
  <si>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de Materiais dentro do Canteiro de Obras</t>
  </si>
  <si>
    <t>Transporte, Carga e Descarga de Materiais</t>
  </si>
  <si>
    <t>Tratamentos Superficiais</t>
  </si>
  <si>
    <t>Tubulação Flangeada para Redes de Água</t>
  </si>
  <si>
    <t>Tubulões</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</si>
  <si>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</si>
  <si>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</si>
  <si>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</si>
  <si>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</si>
  <si>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</si>
  <si>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</si>
  <si>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</si>
  <si>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</si>
  <si>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</si>
  <si>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</si>
  <si>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</si>
  <si>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</si>
  <si>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</si>
  <si>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</si>
  <si>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</si>
  <si>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</si>
  <si>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</si>
  <si>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Vergas, contravergas e fixação de alvenaria</t>
  </si>
  <si>
    <t>Vidros e Espelhos</t>
  </si>
  <si>
    <t>Válvulas e Registros para Sistemas Prediais</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</si>
  <si>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</si>
  <si>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</si>
  <si>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</si>
  <si>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</si>
  <si>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</si>
  <si>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</si>
  <si>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</si>
  <si>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</si>
  <si>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</si>
  <si>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</si>
  <si>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</si>
  <si>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</si>
  <si>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</si>
  <si>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</si>
  <si>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</si>
  <si>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Válvulas para Redes de Saneamento</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</si>
  <si>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</si>
  <si>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</si>
  <si>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</si>
  <si>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</si>
  <si>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</si>
  <si>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</si>
  <si>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</si>
  <si>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</si>
  <si>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</si>
  <si>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</si>
  <si>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</si>
  <si>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</si>
  <si>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</si>
  <si>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</si>
  <si>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</si>
  <si>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</si>
  <si>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</si>
  <si>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</si>
  <si>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</si>
  <si>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</si>
  <si>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</si>
  <si>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</si>
  <si>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</si>
  <si>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</si>
  <si>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</si>
  <si>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</si>
  <si>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</si>
  <si>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</si>
  <si>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</si>
  <si>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</si>
  <si>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</si>
  <si>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</si>
  <si>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</si>
  <si>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</si>
  <si>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</si>
  <si>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</si>
  <si>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</si>
  <si>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</si>
  <si>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</si>
  <si>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</si>
  <si>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</si>
  <si>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</si>
  <si>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</si>
  <si>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</si>
  <si>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</si>
  <si>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</si>
  <si>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</si>
  <si>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</si>
  <si>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</si>
  <si>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</si>
  <si>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</si>
  <si>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</si>
  <si>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</si>
  <si>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</si>
  <si>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</si>
  <si>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</si>
  <si>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</si>
  <si>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</si>
  <si>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</si>
  <si>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</si>
  <si>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BOLETIM REFERENCIAL DE CUSTOS - TABELA DE SERVIÇOS</t>
  </si>
  <si>
    <t>COM DESONERAÇÃO</t>
  </si>
  <si>
    <t>Forro em placa de gesso liso, espessura de 12,5mm, fixo</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</si>
  <si>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</si>
  <si>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</si>
  <si>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</si>
  <si>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</si>
  <si>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</si>
  <si>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</si>
  <si>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</si>
  <si>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</si>
  <si>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</si>
  <si>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</si>
  <si>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</si>
  <si>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Entrada completa de gás GLP domiciliar com 2 botijões de 13 kg</t>
  </si>
  <si>
    <t>Sensor de temperatura ambiente PT100</t>
  </si>
  <si>
    <t>Switch Gigabit para servidor central com 24 portas frontais e 4 portas SFP, capacidade 10 / 100 / 1000 Mbps</t>
  </si>
  <si>
    <t>69.08.012</t>
  </si>
  <si>
    <t>Distribuidor interno óptico 1U de até 24 fibras - completo</t>
  </si>
  <si>
    <t>CJDIA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</si>
  <si>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</si>
  <si>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</si>
  <si>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</si>
  <si>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</si>
  <si>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</si>
  <si>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</si>
  <si>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</si>
  <si>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</si>
  <si>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</si>
  <si>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</si>
  <si>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</si>
  <si>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</si>
  <si>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</si>
  <si>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</si>
  <si>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</si>
  <si>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</si>
  <si>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</si>
  <si>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</si>
  <si>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</si>
  <si>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</si>
  <si>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</si>
  <si>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</si>
  <si>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</si>
  <si>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</si>
  <si>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</si>
  <si>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</si>
  <si>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</si>
  <si>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</si>
  <si>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</si>
  <si>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</si>
  <si>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</si>
  <si>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</si>
  <si>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</si>
  <si>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</si>
  <si>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</si>
  <si>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</si>
  <si>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</si>
  <si>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</si>
  <si>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</si>
  <si>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</si>
  <si>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</si>
  <si>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</si>
  <si>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</si>
  <si>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</si>
  <si>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</si>
  <si>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</si>
  <si>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</si>
  <si>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</si>
  <si>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</si>
  <si>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</si>
  <si>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</si>
  <si>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</si>
  <si>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</si>
  <si>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</si>
  <si>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</si>
  <si>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</si>
  <si>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</si>
  <si>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</si>
  <si>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</si>
  <si>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</si>
  <si>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</si>
  <si>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</si>
  <si>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</si>
  <si>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</si>
  <si>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</si>
  <si>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</si>
  <si>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</si>
  <si>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</si>
  <si>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</si>
  <si>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</si>
  <si>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</si>
  <si>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</si>
  <si>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</si>
  <si>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</si>
  <si>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</si>
  <si>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</si>
  <si>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Unid. 1</t>
  </si>
  <si>
    <t>dos preços de insumos necessários à composição no estado em questão. Custo zerado (hífen)</t>
  </si>
  <si>
    <t>indica que pelo menos um dos itens da composição não tem custo/preço.</t>
  </si>
  <si>
    <t>Fachadas com Placas Cerâmicas e Granito - Insertadas</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</si>
  <si>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</si>
  <si>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</si>
  <si>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</si>
  <si>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</si>
  <si>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</si>
  <si>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</si>
  <si>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X</t>
  </si>
  <si>
    <t>ÁREA</t>
  </si>
  <si>
    <t>RELATÓRIO DE PREÇOS DE INSUMOS - ENCARGOS SOCIAIS COM DESONERAÇÃO</t>
  </si>
  <si>
    <t>Origem de preço:</t>
  </si>
  <si>
    <t>C = COLETADO</t>
  </si>
  <si>
    <t>CR = COEFICIENTE DE REPRESENTATIVIDADE</t>
  </si>
  <si>
    <t>Preço em branco para determinado estado significa que não houve coleta mínima de preços no mês de referência</t>
  </si>
  <si>
    <t>Acessar Fichas de Especificação Técnico dos Insumos</t>
  </si>
  <si>
    <t>Preços Medianos (R$):</t>
  </si>
  <si>
    <t>Classificação</t>
  </si>
  <si>
    <t>Código do
Insumo</t>
  </si>
  <si>
    <t>Descrição do Insumo</t>
  </si>
  <si>
    <t>Origem de
Preço</t>
  </si>
  <si>
    <t>MATERIAL</t>
  </si>
  <si>
    <t>ABRACADEIRA DE LATAO PARA FIXACAO DE CABO PARA-RAIO, DIMENSOES 32 X 24 X 24 MM</t>
  </si>
  <si>
    <t>CR</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</si>
  <si>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</si>
  <si>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</si>
  <si>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</si>
  <si>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</si>
  <si>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</si>
  <si>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</si>
  <si>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</si>
  <si>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</si>
  <si>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</si>
  <si>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</si>
  <si>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</si>
  <si>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</si>
  <si>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</si>
  <si>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</si>
  <si>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</si>
  <si>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</si>
  <si>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</si>
  <si>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</si>
  <si>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</si>
  <si>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</si>
  <si>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</si>
  <si>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</si>
  <si>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</si>
  <si>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</si>
  <si>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</si>
  <si>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</si>
  <si>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</si>
  <si>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</si>
  <si>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</si>
  <si>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</si>
  <si>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</si>
  <si>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</si>
  <si>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</si>
  <si>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</si>
  <si>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</si>
  <si>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</si>
  <si>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</si>
  <si>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</si>
  <si>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</si>
  <si>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</si>
  <si>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</si>
  <si>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</si>
  <si>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</si>
  <si>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</si>
  <si>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</si>
  <si>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</si>
  <si>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</si>
  <si>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</si>
  <si>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</si>
  <si>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</si>
  <si>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</si>
  <si>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</si>
  <si>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</si>
  <si>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</si>
  <si>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</si>
  <si>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</si>
  <si>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</si>
  <si>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</si>
  <si>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</si>
  <si>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</si>
  <si>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</si>
  <si>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</si>
  <si>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</si>
  <si>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</si>
  <si>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</si>
  <si>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</si>
  <si>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</si>
  <si>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</si>
  <si>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</si>
  <si>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</si>
  <si>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</si>
  <si>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</si>
  <si>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</si>
  <si>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</si>
  <si>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</si>
  <si>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</si>
  <si>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</si>
  <si>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</si>
  <si>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</si>
  <si>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</si>
  <si>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</si>
  <si>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</si>
  <si>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</si>
  <si>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</si>
  <si>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</si>
  <si>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</si>
  <si>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</si>
  <si>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</si>
  <si>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</si>
  <si>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</si>
  <si>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</si>
  <si>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</si>
  <si>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</si>
  <si>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</si>
  <si>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</si>
  <si>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</si>
  <si>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</si>
  <si>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</si>
  <si>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</si>
  <si>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</si>
  <si>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</si>
  <si>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</si>
  <si>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</si>
  <si>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</si>
  <si>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</si>
  <si>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</si>
  <si>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</si>
  <si>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</si>
  <si>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</si>
  <si>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</si>
  <si>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</si>
  <si>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</si>
  <si>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</si>
  <si>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</si>
  <si>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</si>
  <si>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</si>
  <si>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</si>
  <si>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</si>
  <si>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</si>
  <si>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</si>
  <si>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</si>
  <si>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</si>
  <si>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</si>
  <si>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</si>
  <si>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</si>
  <si>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</si>
  <si>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</si>
  <si>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</si>
  <si>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</si>
  <si>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</si>
  <si>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</si>
  <si>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</si>
  <si>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</si>
  <si>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</si>
  <si>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</si>
  <si>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</si>
  <si>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</si>
  <si>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</si>
  <si>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</si>
  <si>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</si>
  <si>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</si>
  <si>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MAO DE OBRA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</si>
  <si>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</si>
  <si>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</si>
  <si>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</si>
  <si>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</si>
  <si>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</si>
  <si>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</si>
  <si>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</si>
  <si>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</si>
  <si>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</si>
  <si>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</si>
  <si>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</si>
  <si>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</si>
  <si>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</si>
  <si>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</si>
  <si>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</si>
  <si>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</si>
  <si>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</si>
  <si>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</si>
  <si>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</si>
  <si>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</si>
  <si>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</si>
  <si>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</si>
  <si>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</si>
  <si>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</si>
  <si>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</si>
  <si>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</si>
  <si>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</si>
  <si>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</si>
  <si>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EQUIPAMENTO (AQUISIÇÃO)</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</si>
  <si>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</si>
  <si>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</si>
  <si>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</si>
  <si>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</si>
  <si>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</si>
  <si>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</si>
  <si>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</si>
  <si>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</si>
  <si>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</si>
  <si>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</si>
  <si>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</si>
  <si>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</si>
  <si>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</si>
  <si>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</si>
  <si>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</si>
  <si>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</si>
  <si>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</si>
  <si>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</si>
  <si>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</si>
  <si>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</si>
  <si>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</si>
  <si>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</si>
  <si>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</si>
  <si>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</si>
  <si>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</si>
  <si>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</si>
  <si>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</si>
  <si>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</si>
  <si>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</si>
  <si>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</si>
  <si>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</si>
  <si>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</si>
  <si>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</si>
  <si>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</si>
  <si>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</si>
  <si>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</si>
  <si>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</si>
  <si>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</si>
  <si>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</si>
  <si>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</si>
  <si>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</si>
  <si>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</si>
  <si>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</si>
  <si>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</si>
  <si>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</si>
  <si>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</si>
  <si>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</si>
  <si>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</si>
  <si>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</si>
  <si>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</si>
  <si>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</si>
  <si>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</si>
  <si>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</si>
  <si>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</si>
  <si>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</si>
  <si>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</si>
  <si>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</si>
  <si>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</si>
  <si>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</si>
  <si>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</si>
  <si>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</si>
  <si>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</si>
  <si>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</si>
  <si>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</si>
  <si>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</si>
  <si>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</si>
  <si>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</si>
  <si>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</si>
  <si>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</si>
  <si>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</si>
  <si>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</si>
  <si>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</si>
  <si>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</si>
  <si>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</si>
  <si>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</si>
  <si>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</si>
  <si>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</si>
  <si>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</si>
  <si>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</si>
  <si>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</si>
  <si>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</si>
  <si>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</si>
  <si>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</si>
  <si>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</si>
  <si>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</si>
  <si>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</si>
  <si>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</si>
  <si>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</si>
  <si>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</si>
  <si>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</si>
  <si>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</si>
  <si>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</si>
  <si>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</si>
  <si>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</si>
  <si>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</si>
  <si>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</si>
  <si>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</si>
  <si>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</si>
  <si>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</si>
  <si>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</si>
  <si>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</si>
  <si>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</si>
  <si>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</si>
  <si>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</si>
  <si>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</si>
  <si>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</si>
  <si>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</si>
  <si>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</si>
  <si>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</si>
  <si>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</si>
  <si>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</si>
  <si>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</si>
  <si>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</si>
  <si>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</si>
  <si>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</si>
  <si>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</si>
  <si>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</si>
  <si>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</si>
  <si>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</si>
  <si>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</si>
  <si>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</si>
  <si>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</si>
  <si>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</si>
  <si>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</si>
  <si>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</si>
  <si>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</si>
  <si>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</si>
  <si>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</si>
  <si>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</si>
  <si>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</si>
  <si>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</si>
  <si>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</si>
  <si>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</si>
  <si>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</si>
  <si>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</si>
  <si>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</si>
  <si>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</si>
  <si>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</si>
  <si>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</si>
  <si>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</si>
  <si>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</si>
  <si>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</si>
  <si>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</si>
  <si>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</si>
  <si>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</si>
  <si>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</si>
  <si>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</si>
  <si>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</si>
  <si>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</si>
  <si>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</si>
  <si>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</si>
  <si>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</si>
  <si>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</si>
  <si>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</si>
  <si>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</si>
  <si>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</si>
  <si>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</si>
  <si>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</si>
  <si>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</si>
  <si>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</si>
  <si>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</si>
  <si>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</si>
  <si>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</si>
  <si>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</si>
  <si>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</si>
  <si>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</si>
  <si>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</si>
  <si>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</si>
  <si>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</si>
  <si>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</si>
  <si>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</si>
  <si>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</si>
  <si>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</si>
  <si>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</si>
  <si>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</si>
  <si>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</si>
  <si>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</si>
  <si>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</si>
  <si>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</si>
  <si>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</si>
  <si>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</si>
  <si>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</si>
  <si>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</si>
  <si>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</si>
  <si>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</si>
  <si>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</si>
  <si>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</si>
  <si>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</si>
  <si>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</si>
  <si>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</si>
  <si>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</si>
  <si>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</si>
  <si>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</si>
  <si>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</si>
  <si>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</si>
  <si>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</si>
  <si>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</si>
  <si>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</si>
  <si>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</si>
  <si>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</si>
  <si>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</si>
  <si>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</si>
  <si>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</si>
  <si>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</si>
  <si>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</si>
  <si>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</si>
  <si>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</si>
  <si>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</si>
  <si>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</si>
  <si>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</si>
  <si>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</si>
  <si>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</si>
  <si>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</si>
  <si>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</si>
  <si>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</si>
  <si>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</si>
  <si>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</si>
  <si>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</si>
  <si>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</si>
  <si>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</si>
  <si>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</si>
  <si>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</si>
  <si>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</si>
  <si>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</si>
  <si>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</si>
  <si>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</si>
  <si>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</si>
  <si>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</si>
  <si>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</si>
  <si>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</si>
  <si>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</si>
  <si>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</si>
  <si>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</si>
  <si>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</si>
  <si>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</si>
  <si>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</si>
  <si>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</si>
  <si>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</si>
  <si>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</si>
  <si>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</si>
  <si>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</si>
  <si>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</si>
  <si>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</si>
  <si>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</si>
  <si>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</si>
  <si>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</si>
  <si>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</si>
  <si>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</si>
  <si>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</si>
  <si>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</si>
  <si>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</si>
  <si>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</si>
  <si>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</si>
  <si>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</si>
  <si>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</si>
  <si>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</si>
  <si>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</si>
  <si>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</si>
  <si>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</si>
  <si>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</si>
  <si>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</si>
  <si>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</si>
  <si>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</si>
  <si>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</si>
  <si>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</si>
  <si>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</si>
  <si>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</si>
  <si>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</si>
  <si>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</si>
  <si>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</si>
  <si>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</si>
  <si>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</si>
  <si>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</si>
  <si>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</si>
  <si>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</si>
  <si>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</si>
  <si>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</si>
  <si>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</si>
  <si>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</si>
  <si>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</si>
  <si>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</si>
  <si>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</si>
  <si>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</si>
  <si>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</si>
  <si>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</si>
  <si>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</si>
  <si>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</si>
  <si>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</si>
  <si>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</si>
  <si>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</si>
  <si>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</si>
  <si>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</si>
  <si>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</si>
  <si>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</si>
  <si>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</si>
  <si>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</si>
  <si>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</si>
  <si>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</si>
  <si>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</si>
  <si>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</si>
  <si>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</si>
  <si>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</si>
  <si>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</si>
  <si>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</si>
  <si>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</si>
  <si>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</si>
  <si>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</si>
  <si>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</si>
  <si>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</si>
  <si>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</si>
  <si>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</si>
  <si>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</si>
  <si>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</si>
  <si>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</si>
  <si>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</si>
  <si>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</si>
  <si>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</si>
  <si>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</si>
  <si>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</si>
  <si>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</si>
  <si>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</si>
  <si>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</si>
  <si>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</si>
  <si>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</si>
  <si>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</si>
  <si>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</si>
  <si>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</si>
  <si>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</si>
  <si>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</si>
  <si>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</si>
  <si>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</si>
  <si>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</si>
  <si>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</si>
  <si>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</si>
  <si>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</si>
  <si>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</si>
  <si>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</si>
  <si>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</si>
  <si>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</si>
  <si>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</si>
  <si>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</si>
  <si>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</si>
  <si>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</si>
  <si>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</si>
  <si>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</si>
  <si>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</si>
  <si>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</si>
  <si>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</si>
  <si>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</si>
  <si>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</si>
  <si>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</si>
  <si>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</si>
  <si>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</si>
  <si>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</si>
  <si>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</si>
  <si>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</si>
  <si>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</si>
  <si>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</si>
  <si>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</si>
  <si>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</si>
  <si>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</si>
  <si>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</si>
  <si>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</si>
  <si>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</si>
  <si>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</si>
  <si>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</si>
  <si>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</si>
  <si>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</si>
  <si>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</si>
  <si>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</si>
  <si>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</si>
  <si>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</si>
  <si>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</si>
  <si>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</si>
  <si>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</si>
  <si>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</si>
  <si>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</si>
  <si>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</si>
  <si>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</si>
  <si>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</si>
  <si>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</si>
  <si>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</si>
  <si>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</si>
  <si>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</si>
  <si>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</si>
  <si>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</si>
  <si>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</si>
  <si>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</si>
  <si>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</si>
  <si>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</si>
  <si>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</si>
  <si>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</si>
  <si>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</si>
  <si>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</si>
  <si>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</si>
  <si>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</si>
  <si>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</si>
  <si>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</si>
  <si>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</si>
  <si>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</si>
  <si>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</si>
  <si>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</si>
  <si>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</si>
  <si>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</si>
  <si>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</si>
  <si>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</si>
  <si>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</si>
  <si>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</si>
  <si>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</si>
  <si>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</si>
  <si>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</si>
  <si>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</si>
  <si>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</si>
  <si>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</si>
  <si>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</si>
  <si>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</si>
  <si>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</si>
  <si>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</si>
  <si>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</si>
  <si>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</si>
  <si>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</si>
  <si>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</si>
  <si>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</si>
  <si>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</si>
  <si>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</si>
  <si>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</si>
  <si>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</si>
  <si>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</si>
  <si>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</si>
  <si>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</si>
  <si>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</si>
  <si>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</si>
  <si>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</si>
  <si>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</si>
  <si>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</si>
  <si>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</si>
  <si>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</si>
  <si>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</si>
  <si>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</si>
  <si>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</si>
  <si>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</si>
  <si>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</si>
  <si>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</si>
  <si>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</si>
  <si>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</si>
  <si>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</si>
  <si>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</si>
  <si>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</si>
  <si>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</si>
  <si>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</si>
  <si>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</si>
  <si>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</si>
  <si>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</si>
  <si>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</si>
  <si>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</si>
  <si>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</si>
  <si>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</si>
  <si>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</si>
  <si>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</si>
  <si>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</si>
  <si>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</si>
  <si>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</si>
  <si>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</si>
  <si>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</si>
  <si>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</si>
  <si>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</si>
  <si>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</si>
  <si>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</si>
  <si>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</si>
  <si>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</si>
  <si>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</si>
  <si>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</si>
  <si>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</si>
  <si>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</si>
  <si>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</si>
  <si>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</si>
  <si>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</si>
  <si>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</si>
  <si>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</si>
  <si>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</si>
  <si>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</si>
  <si>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</si>
  <si>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</si>
  <si>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</si>
  <si>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</si>
  <si>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</si>
  <si>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</si>
  <si>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</si>
  <si>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</si>
  <si>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</si>
  <si>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</si>
  <si>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</si>
  <si>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</si>
  <si>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</si>
  <si>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</si>
  <si>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</si>
  <si>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</si>
  <si>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</si>
  <si>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</si>
  <si>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</si>
  <si>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</si>
  <si>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</si>
  <si>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</si>
  <si>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</si>
  <si>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</si>
  <si>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</si>
  <si>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</si>
  <si>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</si>
  <si>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</si>
  <si>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</si>
  <si>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</si>
  <si>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</si>
  <si>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</si>
  <si>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</si>
  <si>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</si>
  <si>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</si>
  <si>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</si>
  <si>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</si>
  <si>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</si>
  <si>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</si>
  <si>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</si>
  <si>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</si>
  <si>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</si>
  <si>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</si>
  <si>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</si>
  <si>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</si>
  <si>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</si>
  <si>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</si>
  <si>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</si>
  <si>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</si>
  <si>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</si>
  <si>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</si>
  <si>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</si>
  <si>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</si>
  <si>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</si>
  <si>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</si>
  <si>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</si>
  <si>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</si>
  <si>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</si>
  <si>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</si>
  <si>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</si>
  <si>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</si>
  <si>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</si>
  <si>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</si>
  <si>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</si>
  <si>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</si>
  <si>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</si>
  <si>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</si>
  <si>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</si>
  <si>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</si>
  <si>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</si>
  <si>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</si>
  <si>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</si>
  <si>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</si>
  <si>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</si>
  <si>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</si>
  <si>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</si>
  <si>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</si>
  <si>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</si>
  <si>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</si>
  <si>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</si>
  <si>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</si>
  <si>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</si>
  <si>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</si>
  <si>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</si>
  <si>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</si>
  <si>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</si>
  <si>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</si>
  <si>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</si>
  <si>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</si>
  <si>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</si>
  <si>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</si>
  <si>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</si>
  <si>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</si>
  <si>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</si>
  <si>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</si>
  <si>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</si>
  <si>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</si>
  <si>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</si>
  <si>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</si>
  <si>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</si>
  <si>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</si>
  <si>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</si>
  <si>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</si>
  <si>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</si>
  <si>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</si>
  <si>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</si>
  <si>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</si>
  <si>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</si>
  <si>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</si>
  <si>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</si>
  <si>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</si>
  <si>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</si>
  <si>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</si>
  <si>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</si>
  <si>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</si>
  <si>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</si>
  <si>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</si>
  <si>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</si>
  <si>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</si>
  <si>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</si>
  <si>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</si>
  <si>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</si>
  <si>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</si>
  <si>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</si>
  <si>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</si>
  <si>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</si>
  <si>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</si>
  <si>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</si>
  <si>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</si>
  <si>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</si>
  <si>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</si>
  <si>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</si>
  <si>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</si>
  <si>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</si>
  <si>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</si>
  <si>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</si>
  <si>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</si>
  <si>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</si>
  <si>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</si>
  <si>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</si>
  <si>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</si>
  <si>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</si>
  <si>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</si>
  <si>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</si>
  <si>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</si>
  <si>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</si>
  <si>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</si>
  <si>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</si>
  <si>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</si>
  <si>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</si>
  <si>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</si>
  <si>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</si>
  <si>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</si>
  <si>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</si>
  <si>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</si>
  <si>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</si>
  <si>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</si>
  <si>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</si>
  <si>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</si>
  <si>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</si>
  <si>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</si>
  <si>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</si>
  <si>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</si>
  <si>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</si>
  <si>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</si>
  <si>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</si>
  <si>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</si>
  <si>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</si>
  <si>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</si>
  <si>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</si>
  <si>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</si>
  <si>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</si>
  <si>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</si>
  <si>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</si>
  <si>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</si>
  <si>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</si>
  <si>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</si>
  <si>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</si>
  <si>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</si>
  <si>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</si>
  <si>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</si>
  <si>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</si>
  <si>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</si>
  <si>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</si>
  <si>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</si>
  <si>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</si>
  <si>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</si>
  <si>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</si>
  <si>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</si>
  <si>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</si>
  <si>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</si>
  <si>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</si>
  <si>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</si>
  <si>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</si>
  <si>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</si>
  <si>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</si>
  <si>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</si>
  <si>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</si>
  <si>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</si>
  <si>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</si>
  <si>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</si>
  <si>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</si>
  <si>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</si>
  <si>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</si>
  <si>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</si>
  <si>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</si>
  <si>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</si>
  <si>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</si>
  <si>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</si>
  <si>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</si>
  <si>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</si>
  <si>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</si>
  <si>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</si>
  <si>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</si>
  <si>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</si>
  <si>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</si>
  <si>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</si>
  <si>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</si>
  <si>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</si>
  <si>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</si>
  <si>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</si>
  <si>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</si>
  <si>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</si>
  <si>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</si>
  <si>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</si>
  <si>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</si>
  <si>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</si>
  <si>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</si>
  <si>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</si>
  <si>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</si>
  <si>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</si>
  <si>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</si>
  <si>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</si>
  <si>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</si>
  <si>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</si>
  <si>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</si>
  <si>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</si>
  <si>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</si>
  <si>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</si>
  <si>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</si>
  <si>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</si>
  <si>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</si>
  <si>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</si>
  <si>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</si>
  <si>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</si>
  <si>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</si>
  <si>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</si>
  <si>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</si>
  <si>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</si>
  <si>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</si>
  <si>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</si>
  <si>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</si>
  <si>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</si>
  <si>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</si>
  <si>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</si>
  <si>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</si>
  <si>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</si>
  <si>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</si>
  <si>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</si>
  <si>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</si>
  <si>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</si>
  <si>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</si>
  <si>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</si>
  <si>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</si>
  <si>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</si>
  <si>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</si>
  <si>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</si>
  <si>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</si>
  <si>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</si>
  <si>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</si>
  <si>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</si>
  <si>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</si>
  <si>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</si>
  <si>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</si>
  <si>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</si>
  <si>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</si>
  <si>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</si>
  <si>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</si>
  <si>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</si>
  <si>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</si>
  <si>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</si>
  <si>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</si>
  <si>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</si>
  <si>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</si>
  <si>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</si>
  <si>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</si>
  <si>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</si>
  <si>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</si>
  <si>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</si>
  <si>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</si>
  <si>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</si>
  <si>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</si>
  <si>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</si>
  <si>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SERVIÇOS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</si>
  <si>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</si>
  <si>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</si>
  <si>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</si>
  <si>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</si>
  <si>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</si>
  <si>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</si>
  <si>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</si>
  <si>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</si>
  <si>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</si>
  <si>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</si>
  <si>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</si>
  <si>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</si>
  <si>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</si>
  <si>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</si>
  <si>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</si>
  <si>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</si>
  <si>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</si>
  <si>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</si>
  <si>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</si>
  <si>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</si>
  <si>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</si>
  <si>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</si>
  <si>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</si>
  <si>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</si>
  <si>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</si>
  <si>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</si>
  <si>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</si>
  <si>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</si>
  <si>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</si>
  <si>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</si>
  <si>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</si>
  <si>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</si>
  <si>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</si>
  <si>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</si>
  <si>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</si>
  <si>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</si>
  <si>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</si>
  <si>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</si>
  <si>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</si>
  <si>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</si>
  <si>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</si>
  <si>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</si>
  <si>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</si>
  <si>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</si>
  <si>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</si>
  <si>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</si>
  <si>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</si>
  <si>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</si>
  <si>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</si>
  <si>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</si>
  <si>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</si>
  <si>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</si>
  <si>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</si>
  <si>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</si>
  <si>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</si>
  <si>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</si>
  <si>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</si>
  <si>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</si>
  <si>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</si>
  <si>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</si>
  <si>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</si>
  <si>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</si>
  <si>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</si>
  <si>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</si>
  <si>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</si>
  <si>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</si>
  <si>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</si>
  <si>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</si>
  <si>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</si>
  <si>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</si>
  <si>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</si>
  <si>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</si>
  <si>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</si>
  <si>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</si>
  <si>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</si>
  <si>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</si>
  <si>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</si>
  <si>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</si>
  <si>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</si>
  <si>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</si>
  <si>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</si>
  <si>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</si>
  <si>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</si>
  <si>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</si>
  <si>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</si>
  <si>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</si>
  <si>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</si>
  <si>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</si>
  <si>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</si>
  <si>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</si>
  <si>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</si>
  <si>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</si>
  <si>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</si>
  <si>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</si>
  <si>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</si>
  <si>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</si>
  <si>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</si>
  <si>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</si>
  <si>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</si>
  <si>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</si>
  <si>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</si>
  <si>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</si>
  <si>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</si>
  <si>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</si>
  <si>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</si>
  <si>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</si>
  <si>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</si>
  <si>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</si>
  <si>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</si>
  <si>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</si>
  <si>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</si>
  <si>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</si>
  <si>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</si>
  <si>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</si>
  <si>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</si>
  <si>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</si>
  <si>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</si>
  <si>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</si>
  <si>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</si>
  <si>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</si>
  <si>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</si>
  <si>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</si>
  <si>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</si>
  <si>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</si>
  <si>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</si>
  <si>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</si>
  <si>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</si>
  <si>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</si>
  <si>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</si>
  <si>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</si>
  <si>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</si>
  <si>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</si>
  <si>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</si>
  <si>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</si>
  <si>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</si>
  <si>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</si>
  <si>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</si>
  <si>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</si>
  <si>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</si>
  <si>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</si>
  <si>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</si>
  <si>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</si>
  <si>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</si>
  <si>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</si>
  <si>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</si>
  <si>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</si>
  <si>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</si>
  <si>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</si>
  <si>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</si>
  <si>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</si>
  <si>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</si>
  <si>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</si>
  <si>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</si>
  <si>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</si>
  <si>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</si>
  <si>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</si>
  <si>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</si>
  <si>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</si>
  <si>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</si>
  <si>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</si>
  <si>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</si>
  <si>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</si>
  <si>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</si>
  <si>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</si>
  <si>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</si>
  <si>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</si>
  <si>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</si>
  <si>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</si>
  <si>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</si>
  <si>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</si>
  <si>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</si>
  <si>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</si>
  <si>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</si>
  <si>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</si>
  <si>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</si>
  <si>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</si>
  <si>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</si>
  <si>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</si>
  <si>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</si>
  <si>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</si>
  <si>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</si>
  <si>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</si>
  <si>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</si>
  <si>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</si>
  <si>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</si>
  <si>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</si>
  <si>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</si>
  <si>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</si>
  <si>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</si>
  <si>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</si>
  <si>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</si>
  <si>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</si>
  <si>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</si>
  <si>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</si>
  <si>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</si>
  <si>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</si>
  <si>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</si>
  <si>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</si>
  <si>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</si>
  <si>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</si>
  <si>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</si>
  <si>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</si>
  <si>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</si>
  <si>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</si>
  <si>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</si>
  <si>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</si>
  <si>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</si>
  <si>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</si>
  <si>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</si>
  <si>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</si>
  <si>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</si>
  <si>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</si>
  <si>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</si>
  <si>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</si>
  <si>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</si>
  <si>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</si>
  <si>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</si>
  <si>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</si>
  <si>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</si>
  <si>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</si>
  <si>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</si>
  <si>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</si>
  <si>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</si>
  <si>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</si>
  <si>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</si>
  <si>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</si>
  <si>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</si>
  <si>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</si>
  <si>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</si>
  <si>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</si>
  <si>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</si>
  <si>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</si>
  <si>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</si>
  <si>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</si>
  <si>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</si>
  <si>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</si>
  <si>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</si>
  <si>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</si>
  <si>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</si>
  <si>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</si>
  <si>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</si>
  <si>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</si>
  <si>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</si>
  <si>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</si>
  <si>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</si>
  <si>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</si>
  <si>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</si>
  <si>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</si>
  <si>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</si>
  <si>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</si>
  <si>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</si>
  <si>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</si>
  <si>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</si>
  <si>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</si>
  <si>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</si>
  <si>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</si>
  <si>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</si>
  <si>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</si>
  <si>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</si>
  <si>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</si>
  <si>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</si>
  <si>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</si>
  <si>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</si>
  <si>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</si>
  <si>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</si>
  <si>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</si>
  <si>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</si>
  <si>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</si>
  <si>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</si>
  <si>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</si>
  <si>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</si>
  <si>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</si>
  <si>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</si>
  <si>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</si>
  <si>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</si>
  <si>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</si>
  <si>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</si>
  <si>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</si>
  <si>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</si>
  <si>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</si>
  <si>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</si>
  <si>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</si>
  <si>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</si>
  <si>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</si>
  <si>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</si>
  <si>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</si>
  <si>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</si>
  <si>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</si>
  <si>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</si>
  <si>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</si>
  <si>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</si>
  <si>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</si>
  <si>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</si>
  <si>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</si>
  <si>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</si>
  <si>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</si>
  <si>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</si>
  <si>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</si>
  <si>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</si>
  <si>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</si>
  <si>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</si>
  <si>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</si>
  <si>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</si>
  <si>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</si>
  <si>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</si>
  <si>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</si>
  <si>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</si>
  <si>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</si>
  <si>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</si>
  <si>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</si>
  <si>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</si>
  <si>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</si>
  <si>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</si>
  <si>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</si>
  <si>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</si>
  <si>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</si>
  <si>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</si>
  <si>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</si>
  <si>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</si>
  <si>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</si>
  <si>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</si>
  <si>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</si>
  <si>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</si>
  <si>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</si>
  <si>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</si>
  <si>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</si>
  <si>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</si>
  <si>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</si>
  <si>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</si>
  <si>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</si>
  <si>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</si>
  <si>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</si>
  <si>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</si>
  <si>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</si>
  <si>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</si>
  <si>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</si>
  <si>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</si>
  <si>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</si>
  <si>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</si>
  <si>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</si>
  <si>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</si>
  <si>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</si>
  <si>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</si>
  <si>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</si>
  <si>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</si>
  <si>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</si>
  <si>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</si>
  <si>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</si>
  <si>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</si>
  <si>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</si>
  <si>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</si>
  <si>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</si>
  <si>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</si>
  <si>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</si>
  <si>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</si>
  <si>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</si>
  <si>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</si>
  <si>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</si>
  <si>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</si>
  <si>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</si>
  <si>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</si>
  <si>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</si>
  <si>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</si>
  <si>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</si>
  <si>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</si>
  <si>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</si>
  <si>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</si>
  <si>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</si>
  <si>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</si>
  <si>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</si>
  <si>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</si>
  <si>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</si>
  <si>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</si>
  <si>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</si>
  <si>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</si>
  <si>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</si>
  <si>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</si>
  <si>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</si>
  <si>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</si>
  <si>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</si>
  <si>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</si>
  <si>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</si>
  <si>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</si>
  <si>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</si>
  <si>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</si>
  <si>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</si>
  <si>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</si>
  <si>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</si>
  <si>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</si>
  <si>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</si>
  <si>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</si>
  <si>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</si>
  <si>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</si>
  <si>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</si>
  <si>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</si>
  <si>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</si>
  <si>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</si>
  <si>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</si>
  <si>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</si>
  <si>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</si>
  <si>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</si>
  <si>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</si>
  <si>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</si>
  <si>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</si>
  <si>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</si>
  <si>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</si>
  <si>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</si>
  <si>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</si>
  <si>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</si>
  <si>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</si>
  <si>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</si>
  <si>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</si>
  <si>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</si>
  <si>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</si>
  <si>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</si>
  <si>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</si>
  <si>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</si>
  <si>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</si>
  <si>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</si>
  <si>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</si>
  <si>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</si>
  <si>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</si>
  <si>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</si>
  <si>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</si>
  <si>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</si>
  <si>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</si>
  <si>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</si>
  <si>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</si>
  <si>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</si>
  <si>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</si>
  <si>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</si>
  <si>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</si>
  <si>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</si>
  <si>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</si>
  <si>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</si>
  <si>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</si>
  <si>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</si>
  <si>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</si>
  <si>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</si>
  <si>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</si>
  <si>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</si>
  <si>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</si>
  <si>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</si>
  <si>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</si>
  <si>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</si>
  <si>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</si>
  <si>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</si>
  <si>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</si>
  <si>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</si>
  <si>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</si>
  <si>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</si>
  <si>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</si>
  <si>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</si>
  <si>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</si>
  <si>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</si>
  <si>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</si>
  <si>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</si>
  <si>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</si>
  <si>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</si>
  <si>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</si>
  <si>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</si>
  <si>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</si>
  <si>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</si>
  <si>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</si>
  <si>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</si>
  <si>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</si>
  <si>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</si>
  <si>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</si>
  <si>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</si>
  <si>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</si>
  <si>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</si>
  <si>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</si>
  <si>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</si>
  <si>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</si>
  <si>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</si>
  <si>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</si>
  <si>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</si>
  <si>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</si>
  <si>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</si>
  <si>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</si>
  <si>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</si>
  <si>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</si>
  <si>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</si>
  <si>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</si>
  <si>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</si>
  <si>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</si>
  <si>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</si>
  <si>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</si>
  <si>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</si>
  <si>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</si>
  <si>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</si>
  <si>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</si>
  <si>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</si>
  <si>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</si>
  <si>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</si>
  <si>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</si>
  <si>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</si>
  <si>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</si>
  <si>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</si>
  <si>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</si>
  <si>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</si>
  <si>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</si>
  <si>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</si>
  <si>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</si>
  <si>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</si>
  <si>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</si>
  <si>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</si>
  <si>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</si>
  <si>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</si>
  <si>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</si>
  <si>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</si>
  <si>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</si>
  <si>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</si>
  <si>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</si>
  <si>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</si>
  <si>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</si>
  <si>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</si>
  <si>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</si>
  <si>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</si>
  <si>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</si>
  <si>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</si>
  <si>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</si>
  <si>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</si>
  <si>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</si>
  <si>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</si>
  <si>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</si>
  <si>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</si>
  <si>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</si>
  <si>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</si>
  <si>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</si>
  <si>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</si>
  <si>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</si>
  <si>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</si>
  <si>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</si>
  <si>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</si>
  <si>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</si>
  <si>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</si>
  <si>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</si>
  <si>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</si>
  <si>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</si>
  <si>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</si>
  <si>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</si>
  <si>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</si>
  <si>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</si>
  <si>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</si>
  <si>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</si>
  <si>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</si>
  <si>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</si>
  <si>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</si>
  <si>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</si>
  <si>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</si>
  <si>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</si>
  <si>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</si>
  <si>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</si>
  <si>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</si>
  <si>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</si>
  <si>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</si>
  <si>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</si>
  <si>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</si>
  <si>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</si>
  <si>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</si>
  <si>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</si>
  <si>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</si>
  <si>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</si>
  <si>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</si>
  <si>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</si>
  <si>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</si>
  <si>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</si>
  <si>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</si>
  <si>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</si>
  <si>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</si>
  <si>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</si>
  <si>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</si>
  <si>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</si>
  <si>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</si>
  <si>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</si>
  <si>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</si>
  <si>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</si>
  <si>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</si>
  <si>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</si>
  <si>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</si>
  <si>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</si>
  <si>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</si>
  <si>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</si>
  <si>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</si>
  <si>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</si>
  <si>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</si>
  <si>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</si>
  <si>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</si>
  <si>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</si>
  <si>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</si>
  <si>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</si>
  <si>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</si>
  <si>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</si>
  <si>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</si>
  <si>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</si>
  <si>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</si>
  <si>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</si>
  <si>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</si>
  <si>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</si>
  <si>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</si>
  <si>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</si>
  <si>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</si>
  <si>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</si>
  <si>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</si>
  <si>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</si>
  <si>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</si>
  <si>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</si>
  <si>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</si>
  <si>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</si>
  <si>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</si>
  <si>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</si>
  <si>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</si>
  <si>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</si>
  <si>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</si>
  <si>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</si>
  <si>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</si>
  <si>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</si>
  <si>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</si>
  <si>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</si>
  <si>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</si>
  <si>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</si>
  <si>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</si>
  <si>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</si>
  <si>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</si>
  <si>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</si>
  <si>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</si>
  <si>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</si>
  <si>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</si>
  <si>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</si>
  <si>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</si>
  <si>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</si>
  <si>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</si>
  <si>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</si>
  <si>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</si>
  <si>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</si>
  <si>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</si>
  <si>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</si>
  <si>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</si>
  <si>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</si>
  <si>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</si>
  <si>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</si>
  <si>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</si>
  <si>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</si>
  <si>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</si>
  <si>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</si>
  <si>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</si>
  <si>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</si>
  <si>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</si>
  <si>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</si>
  <si>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</si>
  <si>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</si>
  <si>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</si>
  <si>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</si>
  <si>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</si>
  <si>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</si>
  <si>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</si>
  <si>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</si>
  <si>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</si>
  <si>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</si>
  <si>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</si>
  <si>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</si>
  <si>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</si>
  <si>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</si>
  <si>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</si>
  <si>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</si>
  <si>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</si>
  <si>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</si>
  <si>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</si>
  <si>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</si>
  <si>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</si>
  <si>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</si>
  <si>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</si>
  <si>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</si>
  <si>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</si>
  <si>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</si>
  <si>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</si>
  <si>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</si>
  <si>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</si>
  <si>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</si>
  <si>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</si>
  <si>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</si>
  <si>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</si>
  <si>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</si>
  <si>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</si>
  <si>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</si>
  <si>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</si>
  <si>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</si>
  <si>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</si>
  <si>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</si>
  <si>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</si>
  <si>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</si>
  <si>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</si>
  <si>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</si>
  <si>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</si>
  <si>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</si>
  <si>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</si>
  <si>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</si>
  <si>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</si>
  <si>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</si>
  <si>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</si>
  <si>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</si>
  <si>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</si>
  <si>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</si>
  <si>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</si>
  <si>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</si>
  <si>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</si>
  <si>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</si>
  <si>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</si>
  <si>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</si>
  <si>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</si>
  <si>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</si>
  <si>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</si>
  <si>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</si>
  <si>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</si>
  <si>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</si>
  <si>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</si>
  <si>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</si>
  <si>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</si>
  <si>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</si>
  <si>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</si>
  <si>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</si>
  <si>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</si>
  <si>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</si>
  <si>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</si>
  <si>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</si>
  <si>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</si>
  <si>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</si>
  <si>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</si>
  <si>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</si>
  <si>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</si>
  <si>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</si>
  <si>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</si>
  <si>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</si>
  <si>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</si>
  <si>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</si>
  <si>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</si>
  <si>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</si>
  <si>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</si>
  <si>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</si>
  <si>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</si>
  <si>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</si>
  <si>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</si>
  <si>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</si>
  <si>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</si>
  <si>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</si>
  <si>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</si>
  <si>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</si>
  <si>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</si>
  <si>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</si>
  <si>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</si>
  <si>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</si>
  <si>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</si>
  <si>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</si>
  <si>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</si>
  <si>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</si>
  <si>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</si>
  <si>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</si>
  <si>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</si>
  <si>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</si>
  <si>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</si>
  <si>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</si>
  <si>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</si>
  <si>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</si>
  <si>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</si>
  <si>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</si>
  <si>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</si>
  <si>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</si>
  <si>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</si>
  <si>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</si>
  <si>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</si>
  <si>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</si>
  <si>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</si>
  <si>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</si>
  <si>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</si>
  <si>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</si>
  <si>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</si>
  <si>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</si>
  <si>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</si>
  <si>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</si>
  <si>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</si>
  <si>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</si>
  <si>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</si>
  <si>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</si>
  <si>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</si>
  <si>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</si>
  <si>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</si>
  <si>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ESPECIAIS</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</si>
  <si>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</si>
  <si>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</si>
  <si>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</si>
  <si>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</si>
  <si>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</si>
  <si>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</si>
  <si>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</si>
  <si>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</si>
  <si>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</si>
  <si>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</si>
  <si>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</si>
  <si>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</si>
  <si>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</si>
  <si>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</si>
  <si>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</si>
  <si>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</si>
  <si>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</si>
  <si>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</si>
  <si>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</si>
  <si>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</si>
  <si>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</si>
  <si>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</si>
  <si>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</si>
  <si>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</si>
  <si>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</si>
  <si>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</si>
  <si>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</si>
  <si>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</si>
  <si>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</si>
  <si>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</si>
  <si>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</si>
  <si>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</si>
  <si>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</si>
  <si>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</si>
  <si>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</si>
  <si>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</si>
  <si>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</si>
  <si>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</si>
  <si>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</si>
  <si>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</si>
  <si>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</si>
  <si>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</si>
  <si>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</si>
  <si>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</si>
  <si>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</si>
  <si>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</si>
  <si>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</si>
  <si>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</si>
  <si>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</si>
  <si>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</si>
  <si>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</si>
  <si>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</si>
  <si>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</si>
  <si>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</si>
  <si>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</si>
  <si>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</si>
  <si>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</si>
  <si>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</si>
  <si>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</si>
  <si>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</si>
  <si>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</si>
  <si>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</si>
  <si>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</si>
  <si>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</si>
  <si>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</si>
  <si>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</si>
  <si>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</si>
  <si>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</si>
  <si>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</si>
  <si>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</si>
  <si>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</si>
  <si>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</si>
  <si>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</si>
  <si>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</si>
  <si>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</si>
  <si>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</si>
  <si>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</si>
  <si>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</si>
  <si>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</si>
  <si>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</si>
  <si>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</si>
  <si>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</si>
  <si>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</si>
  <si>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</si>
  <si>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</si>
  <si>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</si>
  <si>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</si>
  <si>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</si>
  <si>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</si>
  <si>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</si>
  <si>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</si>
  <si>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</si>
  <si>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</si>
  <si>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</si>
  <si>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</si>
  <si>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</si>
  <si>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</si>
  <si>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</si>
  <si>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</si>
  <si>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</si>
  <si>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</si>
  <si>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</si>
  <si>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</si>
  <si>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</si>
  <si>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</si>
  <si>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</si>
  <si>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</si>
  <si>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</si>
  <si>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</si>
  <si>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</si>
  <si>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</si>
  <si>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</si>
  <si>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</si>
  <si>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</si>
  <si>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</si>
  <si>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</si>
  <si>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</si>
  <si>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</si>
  <si>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</si>
  <si>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</si>
  <si>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</si>
  <si>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</si>
  <si>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</si>
  <si>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</si>
  <si>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</si>
  <si>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</si>
  <si>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</si>
  <si>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</si>
  <si>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</si>
  <si>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</si>
  <si>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</si>
  <si>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</si>
  <si>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</si>
  <si>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</si>
  <si>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</si>
  <si>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</si>
  <si>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</si>
  <si>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</si>
  <si>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</si>
  <si>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</si>
  <si>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</si>
  <si>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</si>
  <si>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</si>
  <si>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</si>
  <si>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</si>
  <si>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</si>
  <si>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</si>
  <si>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</si>
  <si>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</si>
  <si>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</si>
  <si>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</si>
  <si>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</si>
  <si>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</si>
  <si>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</si>
  <si>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</si>
  <si>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</si>
  <si>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</si>
  <si>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</si>
  <si>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</si>
  <si>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</si>
  <si>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</si>
  <si>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</si>
  <si>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</si>
  <si>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</si>
  <si>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</si>
  <si>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</si>
  <si>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</si>
  <si>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</si>
  <si>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</si>
  <si>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</si>
  <si>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</si>
  <si>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</si>
  <si>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</si>
  <si>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</si>
  <si>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</si>
  <si>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</si>
  <si>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</si>
  <si>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</si>
  <si>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</si>
  <si>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</si>
  <si>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</si>
  <si>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</si>
  <si>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</si>
  <si>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</si>
  <si>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</si>
  <si>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</si>
  <si>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</si>
  <si>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</si>
  <si>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</si>
  <si>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</si>
  <si>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</si>
  <si>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</si>
  <si>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</si>
  <si>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</si>
  <si>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</si>
  <si>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</si>
  <si>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</si>
  <si>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</si>
  <si>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</si>
  <si>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</si>
  <si>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</si>
  <si>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</si>
  <si>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</si>
  <si>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</si>
  <si>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</si>
  <si>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</si>
  <si>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</si>
  <si>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</si>
  <si>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</si>
  <si>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</si>
  <si>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</si>
  <si>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</si>
  <si>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</si>
  <si>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</si>
  <si>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</si>
  <si>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</si>
  <si>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</si>
  <si>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</si>
  <si>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</si>
  <si>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</si>
  <si>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</si>
  <si>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</si>
  <si>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</si>
  <si>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</si>
  <si>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</si>
  <si>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</si>
  <si>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</si>
  <si>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</si>
  <si>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</si>
  <si>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</si>
  <si>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</si>
  <si>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</si>
  <si>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</si>
  <si>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</si>
  <si>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</si>
  <si>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</si>
  <si>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</si>
  <si>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</si>
  <si>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</si>
  <si>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</si>
  <si>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</si>
  <si>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</si>
  <si>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</si>
  <si>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</si>
  <si>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</si>
  <si>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</si>
  <si>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</si>
  <si>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</si>
  <si>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</si>
  <si>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</si>
  <si>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</si>
  <si>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</si>
  <si>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</si>
  <si>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</si>
  <si>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</si>
  <si>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</si>
  <si>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</si>
  <si>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</si>
  <si>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</si>
  <si>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</si>
  <si>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</si>
  <si>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</si>
  <si>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</si>
  <si>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</si>
  <si>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</si>
  <si>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</si>
  <si>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</si>
  <si>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</si>
  <si>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</si>
  <si>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</si>
  <si>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</si>
  <si>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</si>
  <si>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</si>
  <si>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</si>
  <si>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</si>
  <si>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</si>
  <si>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</si>
  <si>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</si>
  <si>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</si>
  <si>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</si>
  <si>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</si>
  <si>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</si>
  <si>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</si>
  <si>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</si>
  <si>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</si>
  <si>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</si>
  <si>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</si>
  <si>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</si>
  <si>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</si>
  <si>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</si>
  <si>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</si>
  <si>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</si>
  <si>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</si>
  <si>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</si>
  <si>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</si>
  <si>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</si>
  <si>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</si>
  <si>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</si>
  <si>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</si>
  <si>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</si>
  <si>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</si>
  <si>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</si>
  <si>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</si>
  <si>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</si>
  <si>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</si>
  <si>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</si>
  <si>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</si>
  <si>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</si>
  <si>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</si>
  <si>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</si>
  <si>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</si>
  <si>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</si>
  <si>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</si>
  <si>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</si>
  <si>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</si>
  <si>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</si>
  <si>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</si>
  <si>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</si>
  <si>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</si>
  <si>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</si>
  <si>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</si>
  <si>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</si>
  <si>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</si>
  <si>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</si>
  <si>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</si>
  <si>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</si>
  <si>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</si>
  <si>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</si>
  <si>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</si>
  <si>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</si>
  <si>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</si>
  <si>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</si>
  <si>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</si>
  <si>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</si>
  <si>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</si>
  <si>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</si>
  <si>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</si>
  <si>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</si>
  <si>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</si>
  <si>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</si>
  <si>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</si>
  <si>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</si>
  <si>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</si>
  <si>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</si>
  <si>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</si>
  <si>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</si>
  <si>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</si>
  <si>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</si>
  <si>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</si>
  <si>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</si>
  <si>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</si>
  <si>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</si>
  <si>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</si>
  <si>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</si>
  <si>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</si>
  <si>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</si>
  <si>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</si>
  <si>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</si>
  <si>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</si>
  <si>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</si>
  <si>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</si>
  <si>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</si>
  <si>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</si>
  <si>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</si>
  <si>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</si>
  <si>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</si>
  <si>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</si>
  <si>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</si>
  <si>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</si>
  <si>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</si>
  <si>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</si>
  <si>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</si>
  <si>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</si>
  <si>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</si>
  <si>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</si>
  <si>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</si>
  <si>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</si>
  <si>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</si>
  <si>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</si>
  <si>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</si>
  <si>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</si>
  <si>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</si>
  <si>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</si>
  <si>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</si>
  <si>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</si>
  <si>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</si>
  <si>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</si>
  <si>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</si>
  <si>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</si>
  <si>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</si>
  <si>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</si>
  <si>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</si>
  <si>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</si>
  <si>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</si>
  <si>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</si>
  <si>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</si>
  <si>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</si>
  <si>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</si>
  <si>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</si>
  <si>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</si>
  <si>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</si>
  <si>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</si>
  <si>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</si>
  <si>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</si>
  <si>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</si>
  <si>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</si>
  <si>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</si>
  <si>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</si>
  <si>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</si>
  <si>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</si>
  <si>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</si>
  <si>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</si>
  <si>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</si>
  <si>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</si>
  <si>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</si>
  <si>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</si>
  <si>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</si>
  <si>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</si>
  <si>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</si>
  <si>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</si>
  <si>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</si>
  <si>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</si>
  <si>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</si>
  <si>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</si>
  <si>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</si>
  <si>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</si>
  <si>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</si>
  <si>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</si>
  <si>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</si>
  <si>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</si>
  <si>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</si>
  <si>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</si>
  <si>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</si>
  <si>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</si>
  <si>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</si>
  <si>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</si>
  <si>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</si>
  <si>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</si>
  <si>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</si>
  <si>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</si>
  <si>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</si>
  <si>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</si>
  <si>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</si>
  <si>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</si>
  <si>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</si>
  <si>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</si>
  <si>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</si>
  <si>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</si>
  <si>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</si>
  <si>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</si>
  <si>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</si>
  <si>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</si>
  <si>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</si>
  <si>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</si>
  <si>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</si>
  <si>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</si>
  <si>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</si>
  <si>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</si>
  <si>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</si>
  <si>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</si>
  <si>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</si>
  <si>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</si>
  <si>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</si>
  <si>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</si>
  <si>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</si>
  <si>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</si>
  <si>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</si>
  <si>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</si>
  <si>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</si>
  <si>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</si>
  <si>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</si>
  <si>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</si>
  <si>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</si>
  <si>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</si>
  <si>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</si>
  <si>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</si>
  <si>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</si>
  <si>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</si>
  <si>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</si>
  <si>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</si>
  <si>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</si>
  <si>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</si>
  <si>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</si>
  <si>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</si>
  <si>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</si>
  <si>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</si>
  <si>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</si>
  <si>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</si>
  <si>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</si>
  <si>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</si>
  <si>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</si>
  <si>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</si>
  <si>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</si>
  <si>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</si>
  <si>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</si>
  <si>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</si>
  <si>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</si>
  <si>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</si>
  <si>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</si>
  <si>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</si>
  <si>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</si>
  <si>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</si>
  <si>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</si>
  <si>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</si>
  <si>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</si>
  <si>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</si>
  <si>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</si>
  <si>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</si>
  <si>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</si>
  <si>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</si>
  <si>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</si>
  <si>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</si>
  <si>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</si>
  <si>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</si>
  <si>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</si>
  <si>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</si>
  <si>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</si>
  <si>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</si>
  <si>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</si>
  <si>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</si>
  <si>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</si>
  <si>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</si>
  <si>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</si>
  <si>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</si>
  <si>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</si>
  <si>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</si>
  <si>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</si>
  <si>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</si>
  <si>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</si>
  <si>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</si>
  <si>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</si>
  <si>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</si>
  <si>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</si>
  <si>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</si>
  <si>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</si>
  <si>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</si>
  <si>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</si>
  <si>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</si>
  <si>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</si>
  <si>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</si>
  <si>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</si>
  <si>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</si>
  <si>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</si>
  <si>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</si>
  <si>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</si>
  <si>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</si>
  <si>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</si>
  <si>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</si>
  <si>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</si>
  <si>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</si>
  <si>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</si>
  <si>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</si>
  <si>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</si>
  <si>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</si>
  <si>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</si>
  <si>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</si>
  <si>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</si>
  <si>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</si>
  <si>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</si>
  <si>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</si>
  <si>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</si>
  <si>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</si>
  <si>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</si>
  <si>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</si>
  <si>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</si>
  <si>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</si>
  <si>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</si>
  <si>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</si>
  <si>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</si>
  <si>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</si>
  <si>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</si>
  <si>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</si>
  <si>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</si>
  <si>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</si>
  <si>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</si>
  <si>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</si>
  <si>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</si>
  <si>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</si>
  <si>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</si>
  <si>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</si>
  <si>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</si>
  <si>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</si>
  <si>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</si>
  <si>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</si>
  <si>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</si>
  <si>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</si>
  <si>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</si>
  <si>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</si>
  <si>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</si>
  <si>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</si>
  <si>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</si>
  <si>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</si>
  <si>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</si>
  <si>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</si>
  <si>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</si>
  <si>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</si>
  <si>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</si>
  <si>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</si>
  <si>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</si>
  <si>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</si>
  <si>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</si>
  <si>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</si>
  <si>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</si>
  <si>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</si>
  <si>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</si>
  <si>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</si>
  <si>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</si>
  <si>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</si>
  <si>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</si>
  <si>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</si>
  <si>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</si>
  <si>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</si>
  <si>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</si>
  <si>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</si>
  <si>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</si>
  <si>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</si>
  <si>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</si>
  <si>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</si>
  <si>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</si>
  <si>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EQUIPAMENTO (LOCAÇÃO)</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</si>
  <si>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</si>
  <si>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</si>
  <si>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</si>
  <si>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</si>
  <si>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</si>
  <si>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</si>
  <si>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</si>
  <si>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</si>
  <si>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</si>
  <si>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</si>
  <si>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</si>
  <si>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</si>
  <si>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</si>
  <si>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</si>
  <si>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</si>
  <si>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</si>
  <si>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</si>
  <si>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</si>
  <si>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</si>
  <si>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</si>
  <si>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</si>
  <si>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</si>
  <si>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</si>
  <si>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</si>
  <si>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</si>
  <si>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</si>
  <si>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</si>
  <si>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</si>
  <si>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</si>
  <si>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</si>
  <si>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</si>
  <si>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</si>
  <si>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</si>
  <si>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</si>
  <si>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</si>
  <si>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</si>
  <si>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</si>
  <si>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</si>
  <si>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</si>
  <si>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</si>
  <si>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</si>
  <si>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</si>
  <si>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</si>
  <si>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</si>
  <si>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</si>
  <si>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</si>
  <si>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</si>
  <si>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</si>
  <si>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</si>
  <si>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</si>
  <si>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</si>
  <si>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</si>
  <si>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</si>
  <si>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</si>
  <si>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</si>
  <si>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</si>
  <si>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</si>
  <si>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</si>
  <si>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</si>
  <si>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</si>
  <si>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</si>
  <si>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</si>
  <si>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</si>
  <si>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</si>
  <si>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</si>
  <si>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</si>
  <si>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</si>
  <si>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</si>
  <si>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</si>
  <si>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</si>
  <si>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</si>
  <si>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</si>
  <si>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</si>
  <si>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</si>
  <si>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</si>
  <si>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</si>
  <si>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</si>
  <si>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</si>
  <si>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</si>
  <si>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</si>
  <si>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</si>
  <si>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</si>
  <si>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</si>
  <si>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</si>
  <si>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</si>
  <si>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</si>
  <si>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</si>
  <si>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</si>
  <si>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</si>
  <si>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</si>
  <si>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</si>
  <si>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</si>
  <si>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</si>
  <si>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</si>
  <si>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</si>
  <si>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</si>
  <si>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</si>
  <si>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</si>
  <si>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</si>
  <si>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</si>
  <si>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</si>
  <si>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</si>
  <si>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</si>
  <si>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</si>
  <si>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</si>
  <si>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</si>
  <si>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</si>
  <si>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</si>
  <si>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</si>
  <si>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</si>
  <si>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</si>
  <si>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</si>
  <si>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</si>
  <si>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</si>
  <si>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</si>
  <si>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</si>
  <si>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</si>
  <si>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</si>
  <si>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</si>
  <si>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</si>
  <si>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</si>
  <si>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</si>
  <si>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</si>
  <si>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</si>
  <si>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</si>
  <si>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</si>
  <si>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</si>
  <si>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</si>
  <si>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</si>
  <si>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</si>
  <si>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</si>
  <si>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</si>
  <si>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</si>
  <si>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</si>
  <si>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</si>
  <si>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</si>
  <si>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</si>
  <si>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</si>
  <si>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</si>
  <si>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</si>
  <si>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</si>
  <si>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</si>
  <si>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</si>
  <si>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</si>
  <si>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</si>
  <si>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</si>
  <si>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</si>
  <si>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</si>
  <si>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</si>
  <si>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</si>
  <si>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</si>
  <si>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</si>
  <si>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</si>
  <si>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</si>
  <si>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</si>
  <si>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</si>
  <si>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</si>
  <si>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</si>
  <si>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</si>
  <si>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</si>
  <si>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</si>
  <si>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</si>
  <si>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</si>
  <si>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</si>
  <si>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</si>
  <si>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</si>
  <si>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</si>
  <si>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</si>
  <si>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</si>
  <si>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</si>
  <si>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</si>
  <si>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</si>
  <si>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</si>
  <si>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</si>
  <si>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</si>
  <si>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</si>
  <si>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</si>
  <si>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</si>
  <si>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</si>
  <si>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</si>
  <si>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</si>
  <si>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</si>
  <si>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</si>
  <si>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</si>
  <si>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</si>
  <si>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</si>
  <si>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</si>
  <si>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</si>
  <si>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</si>
  <si>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</si>
  <si>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</si>
  <si>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</si>
  <si>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</si>
  <si>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</si>
  <si>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</si>
  <si>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</si>
  <si>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</si>
  <si>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</si>
  <si>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</si>
  <si>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</si>
  <si>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</si>
  <si>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</si>
  <si>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</si>
  <si>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</si>
  <si>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</si>
  <si>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</si>
  <si>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</si>
  <si>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</si>
  <si>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</si>
  <si>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</si>
  <si>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</si>
  <si>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</si>
  <si>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</si>
  <si>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</si>
  <si>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</si>
  <si>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</si>
  <si>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</si>
  <si>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</si>
  <si>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</si>
  <si>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</si>
  <si>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</si>
  <si>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</si>
  <si>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</si>
  <si>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</si>
  <si>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</si>
  <si>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</si>
  <si>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</si>
  <si>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</si>
  <si>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</si>
  <si>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</si>
  <si>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</si>
  <si>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</si>
  <si>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</si>
  <si>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</si>
  <si>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</si>
  <si>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</si>
  <si>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</si>
  <si>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</si>
  <si>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</si>
  <si>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</si>
  <si>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</si>
  <si>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</si>
  <si>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</si>
  <si>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</si>
  <si>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</si>
  <si>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</si>
  <si>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</si>
  <si>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</si>
  <si>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</si>
  <si>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</si>
  <si>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</si>
  <si>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</si>
  <si>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</si>
  <si>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</si>
  <si>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</si>
  <si>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</si>
  <si>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</si>
  <si>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</si>
  <si>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</si>
  <si>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</si>
  <si>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</si>
  <si>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</si>
  <si>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</si>
  <si>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</si>
  <si>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</si>
  <si>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</si>
  <si>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</si>
  <si>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</si>
  <si>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</si>
  <si>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</si>
  <si>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</si>
  <si>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</si>
  <si>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</si>
  <si>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</si>
  <si>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</si>
  <si>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</si>
  <si>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</si>
  <si>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</si>
  <si>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</si>
  <si>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</si>
  <si>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</si>
  <si>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</si>
  <si>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</si>
  <si>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</si>
  <si>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</si>
  <si>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</si>
  <si>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</si>
  <si>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</si>
  <si>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</si>
  <si>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</si>
  <si>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</si>
  <si>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</si>
  <si>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</si>
  <si>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</si>
  <si>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</si>
  <si>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</si>
  <si>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</si>
  <si>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</si>
  <si>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</si>
  <si>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</si>
  <si>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</si>
  <si>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</si>
  <si>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</si>
  <si>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</si>
  <si>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</si>
  <si>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</si>
  <si>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</si>
  <si>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</si>
  <si>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</si>
  <si>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</si>
  <si>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</si>
  <si>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</si>
  <si>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</si>
  <si>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</si>
  <si>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</si>
  <si>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</si>
  <si>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</si>
  <si>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</si>
  <si>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</si>
  <si>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</si>
  <si>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</si>
  <si>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</si>
  <si>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</si>
  <si>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</si>
  <si>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</si>
  <si>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</si>
  <si>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</si>
  <si>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</si>
  <si>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</si>
  <si>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</si>
  <si>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</si>
  <si>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</si>
  <si>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</si>
  <si>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</si>
  <si>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</si>
  <si>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</si>
  <si>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</si>
  <si>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</si>
  <si>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</si>
  <si>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</si>
  <si>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</si>
  <si>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</si>
  <si>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</si>
  <si>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</si>
  <si>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</si>
  <si>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</si>
  <si>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</si>
  <si>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</si>
  <si>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</si>
  <si>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</si>
  <si>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</si>
  <si>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</si>
  <si>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</si>
  <si>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</si>
  <si>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</si>
  <si>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</si>
  <si>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</si>
  <si>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</si>
  <si>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</si>
  <si>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</si>
  <si>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</si>
  <si>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</si>
  <si>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</si>
  <si>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</si>
  <si>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</si>
  <si>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</si>
  <si>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</si>
  <si>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</si>
  <si>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</si>
  <si>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</si>
  <si>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</si>
  <si>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</si>
  <si>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</si>
  <si>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</si>
  <si>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</si>
  <si>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</si>
  <si>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</si>
  <si>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</si>
  <si>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</si>
  <si>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</si>
  <si>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</si>
  <si>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</si>
  <si>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</si>
  <si>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</si>
  <si>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</si>
  <si>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</si>
  <si>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</si>
  <si>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</si>
  <si>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</si>
  <si>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</si>
  <si>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</si>
  <si>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</si>
  <si>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</si>
  <si>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</si>
  <si>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</si>
  <si>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</si>
  <si>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</si>
  <si>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</si>
  <si>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</si>
  <si>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</si>
  <si>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</si>
  <si>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</si>
  <si>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</si>
  <si>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</si>
  <si>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</si>
  <si>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</si>
  <si>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</si>
  <si>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</si>
  <si>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</si>
  <si>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</si>
  <si>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</si>
  <si>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</si>
  <si>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</si>
  <si>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</si>
  <si>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</si>
  <si>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</si>
  <si>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</si>
  <si>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</si>
  <si>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</si>
  <si>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</si>
  <si>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</si>
  <si>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</si>
  <si>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</si>
  <si>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</si>
  <si>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</si>
  <si>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</si>
  <si>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</si>
  <si>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</si>
  <si>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</si>
  <si>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</si>
  <si>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</si>
  <si>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</si>
  <si>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</si>
  <si>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</si>
  <si>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</si>
  <si>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</si>
  <si>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</si>
  <si>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</si>
  <si>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</si>
  <si>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</si>
  <si>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</si>
  <si>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</si>
  <si>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</si>
  <si>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</si>
  <si>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</si>
  <si>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</si>
  <si>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</si>
  <si>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</si>
  <si>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</si>
  <si>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</si>
  <si>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</si>
  <si>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</si>
  <si>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</si>
  <si>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</si>
  <si>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</si>
  <si>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</si>
  <si>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</si>
  <si>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</si>
  <si>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</si>
  <si>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</si>
  <si>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</si>
  <si>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</si>
  <si>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</si>
  <si>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</si>
  <si>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</si>
  <si>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</si>
  <si>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</si>
  <si>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</si>
  <si>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</si>
  <si>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</si>
  <si>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</si>
  <si>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</si>
  <si>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</si>
  <si>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</si>
  <si>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</si>
  <si>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</si>
  <si>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</si>
  <si>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</si>
  <si>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</si>
  <si>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</si>
  <si>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</si>
  <si>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</si>
  <si>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</si>
  <si>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</si>
  <si>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</si>
  <si>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</si>
  <si>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</si>
  <si>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</si>
  <si>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</si>
  <si>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</si>
  <si>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</si>
  <si>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</si>
  <si>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</si>
  <si>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</si>
  <si>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</si>
  <si>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</si>
  <si>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</si>
  <si>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</si>
  <si>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</si>
  <si>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</si>
  <si>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</si>
  <si>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</si>
  <si>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</si>
  <si>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</si>
  <si>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</si>
  <si>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</si>
  <si>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</si>
  <si>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</si>
  <si>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</si>
  <si>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</si>
  <si>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</si>
  <si>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</si>
  <si>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</si>
  <si>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</si>
  <si>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</si>
  <si>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</si>
  <si>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</si>
  <si>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</si>
  <si>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</si>
  <si>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</si>
  <si>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</si>
  <si>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</si>
  <si>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</si>
  <si>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</si>
  <si>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</si>
  <si>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</si>
  <si>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</si>
  <si>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</si>
  <si>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</si>
  <si>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</si>
  <si>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</si>
  <si>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</si>
  <si>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</si>
  <si>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</si>
  <si>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</si>
  <si>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</si>
  <si>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</si>
  <si>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</si>
  <si>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</si>
  <si>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</si>
  <si>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</si>
  <si>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</si>
  <si>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</si>
  <si>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</si>
  <si>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</si>
  <si>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</si>
  <si>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</si>
  <si>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</si>
  <si>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</si>
  <si>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</si>
  <si>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</si>
  <si>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</si>
  <si>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</si>
  <si>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</si>
  <si>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</si>
  <si>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</si>
  <si>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</si>
  <si>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</si>
  <si>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</si>
  <si>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</si>
  <si>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</si>
  <si>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</si>
  <si>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</si>
  <si>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</si>
  <si>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</si>
  <si>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</si>
  <si>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</si>
  <si>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</si>
  <si>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</si>
  <si>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</si>
  <si>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</si>
  <si>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</si>
  <si>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</si>
  <si>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</si>
  <si>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</si>
  <si>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</si>
  <si>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</si>
  <si>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</si>
  <si>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</si>
  <si>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</si>
  <si>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</si>
  <si>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</si>
  <si>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</si>
  <si>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</si>
  <si>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</si>
  <si>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</si>
  <si>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</si>
  <si>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</si>
  <si>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</si>
  <si>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</si>
  <si>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</si>
  <si>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</si>
  <si>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</si>
  <si>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</si>
  <si>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</si>
  <si>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</si>
  <si>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</si>
  <si>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</si>
  <si>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</si>
  <si>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</si>
  <si>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</si>
  <si>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</si>
  <si>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</si>
  <si>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</si>
  <si>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</si>
  <si>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</si>
  <si>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</si>
  <si>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</si>
  <si>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</si>
  <si>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</si>
  <si>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</si>
  <si>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</si>
  <si>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</si>
  <si>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</si>
  <si>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</si>
  <si>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</si>
  <si>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</si>
  <si>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</si>
  <si>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</si>
  <si>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</si>
  <si>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</si>
  <si>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</si>
  <si>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</si>
  <si>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</si>
  <si>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</si>
  <si>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</si>
  <si>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</si>
  <si>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</si>
  <si>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</si>
  <si>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</si>
  <si>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</si>
  <si>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</si>
  <si>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</si>
  <si>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</si>
  <si>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</si>
  <si>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</si>
  <si>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</si>
  <si>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</si>
  <si>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</si>
  <si>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</si>
  <si>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</si>
  <si>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</si>
  <si>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</si>
  <si>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</si>
  <si>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</si>
  <si>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</si>
  <si>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</si>
  <si>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</si>
  <si>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</si>
  <si>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</si>
  <si>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</si>
  <si>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</si>
  <si>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</si>
  <si>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</si>
  <si>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</si>
  <si>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</si>
  <si>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</si>
  <si>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</si>
  <si>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</si>
  <si>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</si>
  <si>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</si>
  <si>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</si>
  <si>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</si>
  <si>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</si>
  <si>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</si>
  <si>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</si>
  <si>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</si>
  <si>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</si>
  <si>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</si>
  <si>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</si>
  <si>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</si>
  <si>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</si>
  <si>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</si>
  <si>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</si>
  <si>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</si>
  <si>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</si>
  <si>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</si>
  <si>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</si>
  <si>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</si>
  <si>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</si>
  <si>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</si>
  <si>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</si>
  <si>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</si>
  <si>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</si>
  <si>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</si>
  <si>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</si>
  <si>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</si>
  <si>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</si>
  <si>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</si>
  <si>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</si>
  <si>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</si>
  <si>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</si>
  <si>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</si>
  <si>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</si>
  <si>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</si>
  <si>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</si>
  <si>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</si>
  <si>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</si>
  <si>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</si>
  <si>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</si>
  <si>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</si>
  <si>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</si>
  <si>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</si>
  <si>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</si>
  <si>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</si>
  <si>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</si>
  <si>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</si>
  <si>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</si>
  <si>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</si>
  <si>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</si>
  <si>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</si>
  <si>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</si>
  <si>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</si>
  <si>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</si>
  <si>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</si>
  <si>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</si>
  <si>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</si>
  <si>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</si>
  <si>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</si>
  <si>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</si>
  <si>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</si>
  <si>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</si>
  <si>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</si>
  <si>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</si>
  <si>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</si>
  <si>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</si>
  <si>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</si>
  <si>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</si>
  <si>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</si>
  <si>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</si>
  <si>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</si>
  <si>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</si>
  <si>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</si>
  <si>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</si>
  <si>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</si>
  <si>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</si>
  <si>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</si>
  <si>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</si>
  <si>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</si>
  <si>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</si>
  <si>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</si>
  <si>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</si>
  <si>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</si>
  <si>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</si>
  <si>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</si>
  <si>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</si>
  <si>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</si>
  <si>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</si>
  <si>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</si>
  <si>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</si>
  <si>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</si>
  <si>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</si>
  <si>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</si>
  <si>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</si>
  <si>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</si>
  <si>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</si>
  <si>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</si>
  <si>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</si>
  <si>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</si>
  <si>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</si>
  <si>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</si>
  <si>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</si>
  <si>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</si>
  <si>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</si>
  <si>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</si>
  <si>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</si>
  <si>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</si>
  <si>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</si>
  <si>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</si>
  <si>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</si>
  <si>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</si>
  <si>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</si>
  <si>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</si>
  <si>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</si>
  <si>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</si>
  <si>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</si>
  <si>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</si>
  <si>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</si>
  <si>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</si>
  <si>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</si>
  <si>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</si>
  <si>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</si>
  <si>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</si>
  <si>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</si>
  <si>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</si>
  <si>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</si>
  <si>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</si>
  <si>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</si>
  <si>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</si>
  <si>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</si>
  <si>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</si>
  <si>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</si>
  <si>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</si>
  <si>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</si>
  <si>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</si>
  <si>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</si>
  <si>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</si>
  <si>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</si>
  <si>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</si>
  <si>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</si>
  <si>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</si>
  <si>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</si>
  <si>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</si>
  <si>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</si>
  <si>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</si>
  <si>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</si>
  <si>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</si>
  <si>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</si>
  <si>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</si>
  <si>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</si>
  <si>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</si>
  <si>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</si>
  <si>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</si>
  <si>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</si>
  <si>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</si>
  <si>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</si>
  <si>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</si>
  <si>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</si>
  <si>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</si>
  <si>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</si>
  <si>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</si>
  <si>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</si>
  <si>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</si>
  <si>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</si>
  <si>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</si>
  <si>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</si>
  <si>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</si>
  <si>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</si>
  <si>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</si>
  <si>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</si>
  <si>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</si>
  <si>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</si>
  <si>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</si>
  <si>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</si>
  <si>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</si>
  <si>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</si>
  <si>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</si>
  <si>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</si>
  <si>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</si>
  <si>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</si>
  <si>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</si>
  <si>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</si>
  <si>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</si>
  <si>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</si>
  <si>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</si>
  <si>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</si>
  <si>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</si>
  <si>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</si>
  <si>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</si>
  <si>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</si>
  <si>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</si>
  <si>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</si>
  <si>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</si>
  <si>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</si>
  <si>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</si>
  <si>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</si>
  <si>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</si>
  <si>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</si>
  <si>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</si>
  <si>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</si>
  <si>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</si>
  <si>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</si>
  <si>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</si>
  <si>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</si>
  <si>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</si>
  <si>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</si>
  <si>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</si>
  <si>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</si>
  <si>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</si>
  <si>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</si>
  <si>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</si>
  <si>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</si>
  <si>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</si>
  <si>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</si>
  <si>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</si>
  <si>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</si>
  <si>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</si>
  <si>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</si>
  <si>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</si>
  <si>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</si>
  <si>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</si>
  <si>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</si>
  <si>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</si>
  <si>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</si>
  <si>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</si>
  <si>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</si>
  <si>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</si>
  <si>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</si>
  <si>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</si>
  <si>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</si>
  <si>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</si>
  <si>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</si>
  <si>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</si>
  <si>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</si>
  <si>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</si>
  <si>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</si>
  <si>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</si>
  <si>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</si>
  <si>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</si>
  <si>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</si>
  <si>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</si>
  <si>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</si>
  <si>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</si>
  <si>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</si>
  <si>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</si>
  <si>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</si>
  <si>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</si>
  <si>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</si>
  <si>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</si>
  <si>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</si>
  <si>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</si>
  <si>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</si>
  <si>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</si>
  <si>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</si>
  <si>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</si>
  <si>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</si>
  <si>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</si>
  <si>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</si>
  <si>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</si>
  <si>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</si>
  <si>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</si>
  <si>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</si>
  <si>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</si>
  <si>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</si>
  <si>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</si>
  <si>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</si>
  <si>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</si>
  <si>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</si>
  <si>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</si>
  <si>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</si>
  <si>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</si>
  <si>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</si>
  <si>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</si>
  <si>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</si>
  <si>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</si>
  <si>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</si>
  <si>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</si>
  <si>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</si>
  <si>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</si>
  <si>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</si>
  <si>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</si>
  <si>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</si>
  <si>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</si>
  <si>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</si>
  <si>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</si>
  <si>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</si>
  <si>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</si>
  <si>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</si>
  <si>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</si>
  <si>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</si>
  <si>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</si>
  <si>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</si>
  <si>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</si>
  <si>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</si>
  <si>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</si>
  <si>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</si>
  <si>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</si>
  <si>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</si>
  <si>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</si>
  <si>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</si>
  <si>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</si>
  <si>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</si>
  <si>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</si>
  <si>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</si>
  <si>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</si>
  <si>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</si>
  <si>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</si>
  <si>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</si>
  <si>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</si>
  <si>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</si>
  <si>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</si>
  <si>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</si>
  <si>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</si>
  <si>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</si>
  <si>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</si>
  <si>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</si>
  <si>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</si>
  <si>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</si>
  <si>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</si>
  <si>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</si>
  <si>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</si>
  <si>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</si>
  <si>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</si>
  <si>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</si>
  <si>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</si>
  <si>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</si>
  <si>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</si>
  <si>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</si>
  <si>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</si>
  <si>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</si>
  <si>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</si>
  <si>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</si>
  <si>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</si>
  <si>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</si>
  <si>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</si>
  <si>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</si>
  <si>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</si>
  <si>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</si>
  <si>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</si>
  <si>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</si>
  <si>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</si>
  <si>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</si>
  <si>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</si>
  <si>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</si>
  <si>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</si>
  <si>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</si>
  <si>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</si>
  <si>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</si>
  <si>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</si>
  <si>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</si>
  <si>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</si>
  <si>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</si>
  <si>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</si>
  <si>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</si>
  <si>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</si>
  <si>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</si>
  <si>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</si>
  <si>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</si>
  <si>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</si>
  <si>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</si>
  <si>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</si>
  <si>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</si>
  <si>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</si>
  <si>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</si>
  <si>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</si>
  <si>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</si>
  <si>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</si>
  <si>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</si>
  <si>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</si>
  <si>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</si>
  <si>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</si>
  <si>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</si>
  <si>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</si>
  <si>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</si>
  <si>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</si>
  <si>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</si>
  <si>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</si>
  <si>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</si>
  <si>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</si>
  <si>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</si>
  <si>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</si>
  <si>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</si>
  <si>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</si>
  <si>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</si>
  <si>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</si>
  <si>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</si>
  <si>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</si>
  <si>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</si>
  <si>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</si>
  <si>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</si>
  <si>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</si>
  <si>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</si>
  <si>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</si>
  <si>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</si>
  <si>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</si>
  <si>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</si>
  <si>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</si>
  <si>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</si>
  <si>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</si>
  <si>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</si>
  <si>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</si>
  <si>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</si>
  <si>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</si>
  <si>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</si>
  <si>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</si>
  <si>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</si>
  <si>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</si>
  <si>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</si>
  <si>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</si>
  <si>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</si>
  <si>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</si>
  <si>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</si>
  <si>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</si>
  <si>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</si>
  <si>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</si>
  <si>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</si>
  <si>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</si>
  <si>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</si>
  <si>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</si>
  <si>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</si>
  <si>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</si>
  <si>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</si>
  <si>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</si>
  <si>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</si>
  <si>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</si>
  <si>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</si>
  <si>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</si>
  <si>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</si>
  <si>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</si>
  <si>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</si>
  <si>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</si>
  <si>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</si>
  <si>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</si>
  <si>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</si>
  <si>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</si>
  <si>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</si>
  <si>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</si>
  <si>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</si>
  <si>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</si>
  <si>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</si>
  <si>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</si>
  <si>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</si>
  <si>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</si>
  <si>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</si>
  <si>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</si>
  <si>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</si>
  <si>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</si>
  <si>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</si>
  <si>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</si>
  <si>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</si>
  <si>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</si>
  <si>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</si>
  <si>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</si>
  <si>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</si>
  <si>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</si>
  <si>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</si>
  <si>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</si>
  <si>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</si>
  <si>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</si>
  <si>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</si>
  <si>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</si>
  <si>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</si>
  <si>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</si>
  <si>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</si>
  <si>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</si>
  <si>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</si>
  <si>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</si>
  <si>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</si>
  <si>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</si>
  <si>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</si>
  <si>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</si>
  <si>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</si>
  <si>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</si>
  <si>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</si>
  <si>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</si>
  <si>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</si>
  <si>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</si>
  <si>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</si>
  <si>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</si>
  <si>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</si>
  <si>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</si>
  <si>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</si>
  <si>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</si>
  <si>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</si>
  <si>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</si>
  <si>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</si>
  <si>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</si>
  <si>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</si>
  <si>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</si>
  <si>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</si>
  <si>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</si>
  <si>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</si>
  <si>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</si>
  <si>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</si>
  <si>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</si>
  <si>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</si>
  <si>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</si>
  <si>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</si>
  <si>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</si>
  <si>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</si>
  <si>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</si>
  <si>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</si>
  <si>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</si>
  <si>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</si>
  <si>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</si>
  <si>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</si>
  <si>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</si>
  <si>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</si>
  <si>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</si>
  <si>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</si>
  <si>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</si>
  <si>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</si>
  <si>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</si>
  <si>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</si>
  <si>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</si>
  <si>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</si>
  <si>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</si>
  <si>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</si>
  <si>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</si>
  <si>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</si>
  <si>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</si>
  <si>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</si>
  <si>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</si>
  <si>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</si>
  <si>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</si>
  <si>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</si>
  <si>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</si>
  <si>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</si>
  <si>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</si>
  <si>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</si>
  <si>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</si>
  <si>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</si>
  <si>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</si>
  <si>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</si>
  <si>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</si>
  <si>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</si>
  <si>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</si>
  <si>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</si>
  <si>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</si>
  <si>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</si>
  <si>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</si>
  <si>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</si>
  <si>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</si>
  <si>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</si>
  <si>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</si>
  <si>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</si>
  <si>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</si>
  <si>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</si>
  <si>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</si>
  <si>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</si>
  <si>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</si>
  <si>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</si>
  <si>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</si>
  <si>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</si>
  <si>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</si>
  <si>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</si>
  <si>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</si>
  <si>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</si>
  <si>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</si>
  <si>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</si>
  <si>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</si>
  <si>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</si>
  <si>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</si>
  <si>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</si>
  <si>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</si>
  <si>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</si>
  <si>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</si>
  <si>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</si>
  <si>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</si>
  <si>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</si>
  <si>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</si>
  <si>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</si>
  <si>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</si>
  <si>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</si>
  <si>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</si>
  <si>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</si>
  <si>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</si>
  <si>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</si>
  <si>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</si>
  <si>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</si>
  <si>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</si>
  <si>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</si>
  <si>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</si>
  <si>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</si>
  <si>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</si>
  <si>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</si>
  <si>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</si>
  <si>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</si>
  <si>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</si>
  <si>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</si>
  <si>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</si>
  <si>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</si>
  <si>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</si>
  <si>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</si>
  <si>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</si>
  <si>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</si>
  <si>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</si>
  <si>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</si>
  <si>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</si>
  <si>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</si>
  <si>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</si>
  <si>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</si>
  <si>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</si>
  <si>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</si>
  <si>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</si>
  <si>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</si>
  <si>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</si>
  <si>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</si>
  <si>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</si>
  <si>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</si>
  <si>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</si>
  <si>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</si>
  <si>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</si>
  <si>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</si>
  <si>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</si>
  <si>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</si>
  <si>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</si>
  <si>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</si>
  <si>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</si>
  <si>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</si>
  <si>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</si>
  <si>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</si>
  <si>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</si>
  <si>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</si>
  <si>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</si>
  <si>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</si>
  <si>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</si>
  <si>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</si>
  <si>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</si>
  <si>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</si>
  <si>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</si>
  <si>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</si>
  <si>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</si>
  <si>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</si>
  <si>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</si>
  <si>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</si>
  <si>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</si>
  <si>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</si>
  <si>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</si>
  <si>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</si>
  <si>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</si>
  <si>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</si>
  <si>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</si>
  <si>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</si>
  <si>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</si>
  <si>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</si>
  <si>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</si>
  <si>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</si>
  <si>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</si>
  <si>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</si>
  <si>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</si>
  <si>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</si>
  <si>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</si>
  <si>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</si>
  <si>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</si>
  <si>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</si>
  <si>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</si>
  <si>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</si>
  <si>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</si>
  <si>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</si>
  <si>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</si>
  <si>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</si>
  <si>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</si>
  <si>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</si>
  <si>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</si>
  <si>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</si>
  <si>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</si>
  <si>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</si>
  <si>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</si>
  <si>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</si>
  <si>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</si>
  <si>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</si>
  <si>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</si>
  <si>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</si>
  <si>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</si>
  <si>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</si>
  <si>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</si>
  <si>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</si>
  <si>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</si>
  <si>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</si>
  <si>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</si>
  <si>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</si>
  <si>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</si>
  <si>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</si>
  <si>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</si>
  <si>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</si>
  <si>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</si>
  <si>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</si>
  <si>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</si>
  <si>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</si>
  <si>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</si>
  <si>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</si>
  <si>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</si>
  <si>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</si>
  <si>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</si>
  <si>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</si>
  <si>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</si>
  <si>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</si>
  <si>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</si>
  <si>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</si>
  <si>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</si>
  <si>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</si>
  <si>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</si>
  <si>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</si>
  <si>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</si>
  <si>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</si>
  <si>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</si>
  <si>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</si>
  <si>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</si>
  <si>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</si>
  <si>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</si>
  <si>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</si>
  <si>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</si>
  <si>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</si>
  <si>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</si>
  <si>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</si>
  <si>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</si>
  <si>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</si>
  <si>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</si>
  <si>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</si>
  <si>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</si>
  <si>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</si>
  <si>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</si>
  <si>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</si>
  <si>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</si>
  <si>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</si>
  <si>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</si>
  <si>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</si>
  <si>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</si>
  <si>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</si>
  <si>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</si>
  <si>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</si>
  <si>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</si>
  <si>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</si>
  <si>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</si>
  <si>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</si>
  <si>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</si>
  <si>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</si>
  <si>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</si>
  <si>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</si>
  <si>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</si>
  <si>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</si>
  <si>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</si>
  <si>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</si>
  <si>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</si>
  <si>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</si>
  <si>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</si>
  <si>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</si>
  <si>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</si>
  <si>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</si>
  <si>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</si>
  <si>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</si>
  <si>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</si>
  <si>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</si>
  <si>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</si>
  <si>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</si>
  <si>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</si>
  <si>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</si>
  <si>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</si>
  <si>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</si>
  <si>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</si>
  <si>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</si>
  <si>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</si>
  <si>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</si>
  <si>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</si>
  <si>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</si>
  <si>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</si>
  <si>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</si>
  <si>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</si>
  <si>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</si>
  <si>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</si>
  <si>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</si>
  <si>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</si>
  <si>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</si>
  <si>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</si>
  <si>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</si>
  <si>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</si>
  <si>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</si>
  <si>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</si>
  <si>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</si>
  <si>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</si>
  <si>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</si>
  <si>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</si>
  <si>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</si>
  <si>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</si>
  <si>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</si>
  <si>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</si>
  <si>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</si>
  <si>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</si>
  <si>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</si>
  <si>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</si>
  <si>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</si>
  <si>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</si>
  <si>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</si>
  <si>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</si>
  <si>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</si>
  <si>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</si>
  <si>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</si>
  <si>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</si>
  <si>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</si>
  <si>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</si>
  <si>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</si>
  <si>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</si>
  <si>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</si>
  <si>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</si>
  <si>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</si>
  <si>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</si>
  <si>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</si>
  <si>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</si>
  <si>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</si>
  <si>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</si>
  <si>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</si>
  <si>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</si>
  <si>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</si>
  <si>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</si>
  <si>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</si>
  <si>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</si>
  <si>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</si>
  <si>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</si>
  <si>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</si>
  <si>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</si>
  <si>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</si>
  <si>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</si>
  <si>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</si>
  <si>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</si>
  <si>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</si>
  <si>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</si>
  <si>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</si>
  <si>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</si>
  <si>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</si>
  <si>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</si>
  <si>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</si>
  <si>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</si>
  <si>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</si>
  <si>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</si>
  <si>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</si>
  <si>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</si>
  <si>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</si>
  <si>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</si>
  <si>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</si>
  <si>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</si>
  <si>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</si>
  <si>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</si>
  <si>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</si>
  <si>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</si>
  <si>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</si>
  <si>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</si>
  <si>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</si>
  <si>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</si>
  <si>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</si>
  <si>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</si>
  <si>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</si>
  <si>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</si>
  <si>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</si>
  <si>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</si>
  <si>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</si>
  <si>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</si>
  <si>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</si>
  <si>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</si>
  <si>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</si>
  <si>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</si>
  <si>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</si>
  <si>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</si>
  <si>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</si>
  <si>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</si>
  <si>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</si>
  <si>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</si>
  <si>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</si>
  <si>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</si>
  <si>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</si>
  <si>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</si>
  <si>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</si>
  <si>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</si>
  <si>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</si>
  <si>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</si>
  <si>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</si>
  <si>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</si>
  <si>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</si>
  <si>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</si>
  <si>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</si>
  <si>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</si>
  <si>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</si>
  <si>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</si>
  <si>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</si>
  <si>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</si>
  <si>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</si>
  <si>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</si>
  <si>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</si>
  <si>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</si>
  <si>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</si>
  <si>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</si>
  <si>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</si>
  <si>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</si>
  <si>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</si>
  <si>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</si>
  <si>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</si>
  <si>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</si>
  <si>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</si>
  <si>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</si>
  <si>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</si>
  <si>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</si>
  <si>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</si>
  <si>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</si>
  <si>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</si>
  <si>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</si>
  <si>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</si>
  <si>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</si>
  <si>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</si>
  <si>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</si>
  <si>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</si>
  <si>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</si>
  <si>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</si>
  <si>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</si>
  <si>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</si>
  <si>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</si>
  <si>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</si>
  <si>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</si>
  <si>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</si>
  <si>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</si>
  <si>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</si>
  <si>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</si>
  <si>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</si>
  <si>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</si>
  <si>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</si>
  <si>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</si>
  <si>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</si>
  <si>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</si>
  <si>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</si>
  <si>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</si>
  <si>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</si>
  <si>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</si>
  <si>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</si>
  <si>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</si>
  <si>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</si>
  <si>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</si>
  <si>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</si>
  <si>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</si>
  <si>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</si>
  <si>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</si>
  <si>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</si>
  <si>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</si>
  <si>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</si>
  <si>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</si>
  <si>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</si>
  <si>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</si>
  <si>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</si>
  <si>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</si>
  <si>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</si>
  <si>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</si>
  <si>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</si>
  <si>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</si>
  <si>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</si>
  <si>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</si>
  <si>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</si>
  <si>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</si>
  <si>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</si>
  <si>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</si>
  <si>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</si>
  <si>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</si>
  <si>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</si>
  <si>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</si>
  <si>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</si>
  <si>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</si>
  <si>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</si>
  <si>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</si>
  <si>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</si>
  <si>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</si>
  <si>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</si>
  <si>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</si>
  <si>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</si>
  <si>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</si>
  <si>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</si>
  <si>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</si>
  <si>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</si>
  <si>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</si>
  <si>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</si>
  <si>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</si>
  <si>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</si>
  <si>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</si>
  <si>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</si>
  <si>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</si>
  <si>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</si>
  <si>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</si>
  <si>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</si>
  <si>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</si>
  <si>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</si>
  <si>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</si>
  <si>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</si>
  <si>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</si>
  <si>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</si>
  <si>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</si>
  <si>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</si>
  <si>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</si>
  <si>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</si>
  <si>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</si>
  <si>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</si>
  <si>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</si>
  <si>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</si>
  <si>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</si>
  <si>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</si>
  <si>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</si>
  <si>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</si>
  <si>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</si>
  <si>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</si>
  <si>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</si>
  <si>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</si>
  <si>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</si>
  <si>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</si>
  <si>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</si>
  <si>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</si>
  <si>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</si>
  <si>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</si>
  <si>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</si>
  <si>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</si>
  <si>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</si>
  <si>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</si>
  <si>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</si>
  <si>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</si>
  <si>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</si>
  <si>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</si>
  <si>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</si>
  <si>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</si>
  <si>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</si>
  <si>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</si>
  <si>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</si>
  <si>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</si>
  <si>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</si>
  <si>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</si>
  <si>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</si>
  <si>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</si>
  <si>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</si>
  <si>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</si>
  <si>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</si>
  <si>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</si>
  <si>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</si>
  <si>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</si>
  <si>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</si>
  <si>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</si>
  <si>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</si>
  <si>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</si>
  <si>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</si>
  <si>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</si>
  <si>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</si>
  <si>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</si>
  <si>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</si>
  <si>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</si>
  <si>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</si>
  <si>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</si>
  <si>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</si>
  <si>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</si>
  <si>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</si>
  <si>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</si>
  <si>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</si>
  <si>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</si>
  <si>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</si>
  <si>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</si>
  <si>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</si>
  <si>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</si>
  <si>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</si>
  <si>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</si>
  <si>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</si>
  <si>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</si>
  <si>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</si>
  <si>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</si>
  <si>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</si>
  <si>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</si>
  <si>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</si>
  <si>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</si>
  <si>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</si>
  <si>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</si>
  <si>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</si>
  <si>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</si>
  <si>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</si>
  <si>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</si>
  <si>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</si>
  <si>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</si>
  <si>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</si>
  <si>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</si>
  <si>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</si>
  <si>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</si>
  <si>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</si>
  <si>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</si>
  <si>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</si>
  <si>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</si>
  <si>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</si>
  <si>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</si>
  <si>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</si>
  <si>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</si>
  <si>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</si>
  <si>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</si>
  <si>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</si>
  <si>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</si>
  <si>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</si>
  <si>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</si>
  <si>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</si>
  <si>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</si>
  <si>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</si>
  <si>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</si>
  <si>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</si>
  <si>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</si>
  <si>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</si>
  <si>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</si>
  <si>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</si>
  <si>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</si>
  <si>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</si>
  <si>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</si>
  <si>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</si>
  <si>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</si>
  <si>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</si>
  <si>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</si>
  <si>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</si>
  <si>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</si>
  <si>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</si>
  <si>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</si>
  <si>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</si>
  <si>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</si>
  <si>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</si>
  <si>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</si>
  <si>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</si>
  <si>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</si>
  <si>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</si>
  <si>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</si>
  <si>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</si>
  <si>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</si>
  <si>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</si>
  <si>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</si>
  <si>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</si>
  <si>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</si>
  <si>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</si>
  <si>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</si>
  <si>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</si>
  <si>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</si>
  <si>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</si>
  <si>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</si>
  <si>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</si>
  <si>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</si>
  <si>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</si>
  <si>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</si>
  <si>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</si>
  <si>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</si>
  <si>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</si>
  <si>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</si>
  <si>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</si>
  <si>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</si>
  <si>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</si>
  <si>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</si>
  <si>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</si>
  <si>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</si>
  <si>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</si>
  <si>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</si>
  <si>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</si>
  <si>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</si>
  <si>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</si>
  <si>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</si>
  <si>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</si>
  <si>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</si>
  <si>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</si>
  <si>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</si>
  <si>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</si>
  <si>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</si>
  <si>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</si>
  <si>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</si>
  <si>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</si>
  <si>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</si>
  <si>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</si>
  <si>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</si>
  <si>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</si>
  <si>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</si>
  <si>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</si>
  <si>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</si>
  <si>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</si>
  <si>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</si>
  <si>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</si>
  <si>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</si>
  <si>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</si>
  <si>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</si>
  <si>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</si>
  <si>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</si>
  <si>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</si>
  <si>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</si>
  <si>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</si>
  <si>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</si>
  <si>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</si>
  <si>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</si>
  <si>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</si>
  <si>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</si>
  <si>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</si>
  <si>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</si>
  <si>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</si>
  <si>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</si>
  <si>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</si>
  <si>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</si>
  <si>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</si>
  <si>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</si>
  <si>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</si>
  <si>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</si>
  <si>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</si>
  <si>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</si>
  <si>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</si>
  <si>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</si>
  <si>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</si>
  <si>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</si>
  <si>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</si>
  <si>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</si>
  <si>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</si>
  <si>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</si>
  <si>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</si>
  <si>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</si>
  <si>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</si>
  <si>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</si>
  <si>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</si>
  <si>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</si>
  <si>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</si>
  <si>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</si>
  <si>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</si>
  <si>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</si>
  <si>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</si>
  <si>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</si>
  <si>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</si>
  <si>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</si>
  <si>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</si>
  <si>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</si>
  <si>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</si>
  <si>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</si>
  <si>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</si>
  <si>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</si>
  <si>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</si>
  <si>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</si>
  <si>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</si>
  <si>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</si>
  <si>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</si>
  <si>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</si>
  <si>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</si>
  <si>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</si>
  <si>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</si>
  <si>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</si>
  <si>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</si>
  <si>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</si>
  <si>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</si>
  <si>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</si>
  <si>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</si>
  <si>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</si>
  <si>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</si>
  <si>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</si>
  <si>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</si>
  <si>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</si>
  <si>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</si>
  <si>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</si>
  <si>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</si>
  <si>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</si>
  <si>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</si>
  <si>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</si>
  <si>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</si>
  <si>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</si>
  <si>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</si>
  <si>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</si>
  <si>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</si>
  <si>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</si>
  <si>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</si>
  <si>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</si>
  <si>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</si>
  <si>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</si>
  <si>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</si>
  <si>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</si>
  <si>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</si>
  <si>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</si>
  <si>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</si>
  <si>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</si>
  <si>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</si>
  <si>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</si>
  <si>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</si>
  <si>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</si>
  <si>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</si>
  <si>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</si>
  <si>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</si>
  <si>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</si>
  <si>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</si>
  <si>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</si>
  <si>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</si>
  <si>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</si>
  <si>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</si>
  <si>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</si>
  <si>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</si>
  <si>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</si>
  <si>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</si>
  <si>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</si>
  <si>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</si>
  <si>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</si>
  <si>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</si>
  <si>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</si>
  <si>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</si>
  <si>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</si>
  <si>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</si>
  <si>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</si>
  <si>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</si>
  <si>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</si>
  <si>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</si>
  <si>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</si>
  <si>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</si>
  <si>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</si>
  <si>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</si>
  <si>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</si>
  <si>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</si>
  <si>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</si>
  <si>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</si>
  <si>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</si>
  <si>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</si>
  <si>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</si>
  <si>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</si>
  <si>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</si>
  <si>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</si>
  <si>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</si>
  <si>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</si>
  <si>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</si>
  <si>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</si>
  <si>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</si>
  <si>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</si>
  <si>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</si>
  <si>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</si>
  <si>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</si>
  <si>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</si>
  <si>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</si>
  <si>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</si>
  <si>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</si>
  <si>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</si>
  <si>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</si>
  <si>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</si>
  <si>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</si>
  <si>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</si>
  <si>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</si>
  <si>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</si>
  <si>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</si>
  <si>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</si>
  <si>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</si>
  <si>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</si>
  <si>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</si>
  <si>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</si>
  <si>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</si>
  <si>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</si>
  <si>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</si>
  <si>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</si>
  <si>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</si>
  <si>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</si>
  <si>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</si>
  <si>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</si>
  <si>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</si>
  <si>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</si>
  <si>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</si>
  <si>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</si>
  <si>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</si>
  <si>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</si>
  <si>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</si>
  <si>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</si>
  <si>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</si>
  <si>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</si>
  <si>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</si>
  <si>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</si>
  <si>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</si>
  <si>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</si>
  <si>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</si>
  <si>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</si>
  <si>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</si>
  <si>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</si>
  <si>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</si>
  <si>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</si>
  <si>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</si>
  <si>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</si>
  <si>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</si>
  <si>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</si>
  <si>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</si>
  <si>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</si>
  <si>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</si>
  <si>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</si>
  <si>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</si>
  <si>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</si>
  <si>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</si>
  <si>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</si>
  <si>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</si>
  <si>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</si>
  <si>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</si>
  <si>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</si>
  <si>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</si>
  <si>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</si>
  <si>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</si>
  <si>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</si>
  <si>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</si>
  <si>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</si>
  <si>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</si>
  <si>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</si>
  <si>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</si>
  <si>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</si>
  <si>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</si>
  <si>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</si>
  <si>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</si>
  <si>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</si>
  <si>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</si>
  <si>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</si>
  <si>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</si>
  <si>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</si>
  <si>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</si>
  <si>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</si>
  <si>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</si>
  <si>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</si>
  <si>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</si>
  <si>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</si>
  <si>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</si>
  <si>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</si>
  <si>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</si>
  <si>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</si>
  <si>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</si>
  <si>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</si>
  <si>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</si>
  <si>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</si>
  <si>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</si>
  <si>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</si>
  <si>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</si>
  <si>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</si>
  <si>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</si>
  <si>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</si>
  <si>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</si>
  <si>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</si>
  <si>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</si>
  <si>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</si>
  <si>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</si>
  <si>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</si>
  <si>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</si>
  <si>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</si>
  <si>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</si>
  <si>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</si>
  <si>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</si>
  <si>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</si>
  <si>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</si>
  <si>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</si>
  <si>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</si>
  <si>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</si>
  <si>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</si>
  <si>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</si>
  <si>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</si>
  <si>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</si>
  <si>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</si>
  <si>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</si>
  <si>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</si>
  <si>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</si>
  <si>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</si>
  <si>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</si>
  <si>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</si>
  <si>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</si>
  <si>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</si>
  <si>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</si>
  <si>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</si>
  <si>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</si>
  <si>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</si>
  <si>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</si>
  <si>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</si>
  <si>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</si>
  <si>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</si>
  <si>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</si>
  <si>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</si>
  <si>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</si>
  <si>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</si>
  <si>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</si>
  <si>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</si>
  <si>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</si>
  <si>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</si>
  <si>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</si>
  <si>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</si>
  <si>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</si>
  <si>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</si>
  <si>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</si>
  <si>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</si>
  <si>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</si>
  <si>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</si>
  <si>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</si>
  <si>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</si>
  <si>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</si>
  <si>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</si>
  <si>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</si>
  <si>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</si>
  <si>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</si>
  <si>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</si>
  <si>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</si>
  <si>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</si>
  <si>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</si>
  <si>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</si>
  <si>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</si>
  <si>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</si>
  <si>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</si>
  <si>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</si>
  <si>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</si>
  <si>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</si>
  <si>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</si>
  <si>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</si>
  <si>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</si>
  <si>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</si>
  <si>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</si>
  <si>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</si>
  <si>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</si>
  <si>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</si>
  <si>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</si>
  <si>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</si>
  <si>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</si>
  <si>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</si>
  <si>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</si>
  <si>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</si>
  <si>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</si>
  <si>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</si>
  <si>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</si>
  <si>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</si>
  <si>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</si>
  <si>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</si>
  <si>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</si>
  <si>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</si>
  <si>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 xml:space="preserve"> ESCAVAÇÃO MANUAL,  PROFUNDIDADE SUPERIOR A 1,50M</t>
  </si>
  <si>
    <t>HD.23 - TUBO DE PEAD CORRUGADO E PERFURADOPARA DRENAGEM - DIÂMETRO 2,5" (EM ACORDO COM AS NORMAS DNIT 093/06, NBR 15073 E NBR 14692)</t>
  </si>
  <si>
    <t>HD.23 - TUBO DE PEAD CORRUGADO E PERFURADOPARA DRENAGEM - DIÂMETRO 3,0" (EM ACORDO COM AS NORMAS DNIT 093/06, NBR 15073 E NBR 14692)</t>
  </si>
  <si>
    <t>HD.23 - TUBO DE PEAD CORRUGADO E PERFURADOPARA DRENAGEM - DIÂMETRO 4,0" (EM ACORDO COM AS NORMAS DNIT 093/06, NBR 15073 E NBR 14692)</t>
  </si>
  <si>
    <t>HD.23 - TUBO DE PEAD CORRUGADO E PERFURADOPARA DRENAGEM - DIÂMETRO 6,0" (EM ACORDO COM AS NORMAS DNIT 093/06, NBR 15073 E NBR 14692)</t>
  </si>
  <si>
    <t>HA.01 - CAIXA DE LIGAÇÃO OU INSPEÇÃO - ESCAVAÇÃO E APILOAMENTO</t>
  </si>
  <si>
    <t>HA.01 - CAIXA DE LIGAÇÃO OU INSPEÇÃO - LASTRO DE CONCRETO (FUNDO)</t>
  </si>
  <si>
    <t>HA.01 - CAIXA DE LIGAÇÃO OU INSPEÇÃO - ALVENARIA DE 1/2 TIJOLO, REVESTIDA</t>
  </si>
  <si>
    <t>HA.01 - CAIXA DE LIGAÇÃO OU INSPEÇÃO - ALVENARIA DE 1 TIJOLO, REVESTIDA</t>
  </si>
  <si>
    <t>HA.01 - CAIXA DE LIGAÇÃO OU INSPEÇÃO - TAMPA DE CONCRETO</t>
  </si>
  <si>
    <t xml:space="preserve"> FORNECIMENTO E APLICAÇÃO DE GEOCOMPOSTO FORMADO POR NÚCLEO TRIDIMENSIONAL, FLEXÍVEL DE FILAMENTO DE POLIPROPILENO, ASSOCIADO ÀS SUAS DUAS SUPERFÍCIES GEOTEXTEIS NÃO TECIDOS</t>
  </si>
  <si>
    <t xml:space="preserve"> ALVENARIA EM TIJOLOS MACIÇOS COMUNS - ESPELHO</t>
  </si>
  <si>
    <t>VB.02 - ALVENARIA EM BLOCOS DE CONCRETO ESTRUTURAL 14 X 19 X 39CM - 8MPA</t>
  </si>
  <si>
    <t>VB.02 - ALVENARIA EM BLOCOS DE CONCRETO ESTRUTURAL 14 X 19 X 39CM - 10MPA</t>
  </si>
  <si>
    <t>VB.02 - ALVENARIA EM BLOCOS DE CONCRETO ESTRUTURAL 14 X 19 X 39CM - 12MPA</t>
  </si>
  <si>
    <t>VB.02 - ALVENARIA EM BLOCOS DE CONCRETO ESTRUTURAL 14 X 19 X 39CM - 14MPA</t>
  </si>
  <si>
    <t>VB.02 - ALVENARIA EM BLOCOS DE CONCRETO ESTRUTURAL 19 X 19 X 39CM - 8MPA</t>
  </si>
  <si>
    <t>VB.02 - ALVENARIA EM BLOCOS DE CONCRETO ESTRUTURAL 19 X 19 X 39CM - 10MPA</t>
  </si>
  <si>
    <t>VB.02 - ALVENARIA EM BLOCOS DE CONCRETO ESTRUTURAL 19 X 19 X 39CM - 12MPA</t>
  </si>
  <si>
    <t>VB.02 - ALVENARIA EM BLOCOS DE CONCRETO ESTRUTURAL 19 X 19 X 39CM - 14MPA</t>
  </si>
  <si>
    <t>VB.01 - ALVENARIA EM BLOCOS DE CONCRETO 09 X 19 X 39CM</t>
  </si>
  <si>
    <t>VB.01 - ALVENARIA EM BLOCOS DE CONCRETO 14 X 19 X 39CM</t>
  </si>
  <si>
    <t>VB.01 - ALVENARIA EM BLOCOS DE CONCRETO 19 X 19 X 39CM</t>
  </si>
  <si>
    <t>VB.01 -ALVENARIA EM  BLOCOS VAZADOS DE CONCRETO APARENTE - 09CM</t>
  </si>
  <si>
    <t xml:space="preserve"> VB.01 - ALVENARIA EM BLOCOS VAZADOS DE CONCRETO APARENTE - 14CM</t>
  </si>
  <si>
    <t>VB.01 - ALVENARIA APARENTE EM BLOCOS DE CONCRETO 19 X 19 X 39CM</t>
  </si>
  <si>
    <t>VB.02 - ALVENARIA EM BLOCOS DE CONCRETO ESTRUTURAL 14 X 19 X 39CM - ATÉ 6MPA</t>
  </si>
  <si>
    <t>VB.02 - ALVENARIA EM BLOCOS DE CONCRETO ESTRUTURAL 19 X 19 X 39CM - ATÉ 6MPA</t>
  </si>
  <si>
    <t>VB.02 - ALVENARIA EM BLOCOS VAZADOS DE CONCRETO ESTRUTURAL APARENTE - 14CM - ATÉ 6MPA</t>
  </si>
  <si>
    <t xml:space="preserve"> VB.02 - ALVENARIA EM  BLOCOS VAZADOS DE CONCRETO ESTRUTURAL APARENTE - 19CM - ATÉ 6MPA</t>
  </si>
  <si>
    <t>ALVENARIA EM BLOCO CERÂMICO COMUM - 14CM</t>
  </si>
  <si>
    <t>ALVENARIA EM BLOCO CERÂMICO COMUM - 19CM</t>
  </si>
  <si>
    <t>VA. 01- ALVENARIA DE VEDAÇÃO COM ELEMENTO VAZADO DE CONCRETO - COBOGÓ DE 19x19x10 CM</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</si>
  <si>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</si>
  <si>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</si>
  <si>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</si>
  <si>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</si>
  <si>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</si>
  <si>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</si>
  <si>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</si>
  <si>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</si>
  <si>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</si>
  <si>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BD.01 - ARGAMASSA IMPERMEABILIZANTE DE CIMENTO E AREIA (REBOCO IMPERMEÁVEL) - TRAÇO 1:3, ESPESSURA DE 20MM</t>
  </si>
  <si>
    <t>BD.01 - ARGAMASSA IMPERMEABILIZANTE DE CIMENTO E AREIA (SUBSOLOS) - TRAÇO 1:2,5, ESPESSURA DE 20MM</t>
  </si>
  <si>
    <t>BD.01 - ARGAMASSA IMPERMEABILIZANTE DE CIMENTO E AREIA (RESERVATÓRIOS E PISCINAS) - TRAÇO 1:3, ESPESSURA 30MM</t>
  </si>
  <si>
    <t>BD.01 - ARGAMASSA IMPERMEABILIZANTE DE CIMENTO E AREIA (CALHAS E MARQUISES) - TRAÇO 1:3, ESPESSURA 30MM</t>
  </si>
  <si>
    <t>BD.12 - IMPERMEABILIZAÇÃO A BASE DE EMULSÃO ASFÁLTICA - ESTRUTURADA COM TECIDO POLIÉSTER - 2 CAMADAS DE ESTRUTURANTE</t>
  </si>
  <si>
    <t>BD.12 - IMPERMEABILIZAÇÃO A BASE DE EMULSÃO ASFÁLTICA ESTRUTURADA COM TECIDO DE POLIÉSTER - 3 CAMADAS DE ESTRUTURANTE</t>
  </si>
  <si>
    <t>BD-12 IMPERMEABILIZAÇÃO A BASE DE EMULSÃO ASFÁLTICA MODIFICADA COM ELASTÔMEROS - ESTRUTURADA COM TECIDO DE POLIÉSTER - 2 CAMADAS DE ESTRUTURANTE</t>
  </si>
  <si>
    <t>BD.01 - PINTURA PROTETORA COM TINTA BETUMINOSA (PARA ARGAMASSA IMPERMEÁVEL) - 2 DEMÃOS</t>
  </si>
  <si>
    <t xml:space="preserve"> CUMEEIRA ONDULADA EM AÇO GALVANIZADO ESP=0,50MM, REVESTIMENTO B, H=17,5MM, LARG=0,60M</t>
  </si>
  <si>
    <t>CI.01 - DOMO ACRÍLICO PARA ILUMINAÇÃO E VENTILAÇÃO</t>
  </si>
  <si>
    <t>PM.05 - PORTA LISA ESPECIAL/ SÓLIDA - 62X210CM</t>
  </si>
  <si>
    <t xml:space="preserve"> PM.07 -  PORTA LISA ESPECIAL/ SÓLIDA - 82X210CM</t>
  </si>
  <si>
    <t>PM.08 -  PORTA LISA ESPECIAL/ SÓLIDA - 92X210CM</t>
  </si>
  <si>
    <t>PM.09 - PORTA LISA ESPECIAL/ SÓLIDA - 102X210CM</t>
  </si>
  <si>
    <t>PM.11 - PORTA LISA COMUM/ ENCABEÇADA - 72X210CM</t>
  </si>
  <si>
    <t xml:space="preserve"> PM.12 - PORTA LISA COMUM/ ENCABEÇADA - 82X210CM</t>
  </si>
  <si>
    <t>PM.13 - PORTA LISA COMUM/ ENCABEÇADA - 92X210CM</t>
  </si>
  <si>
    <t xml:space="preserve"> PM.14 - PORTA LISA COMUM/ ENCABEÇADA - 102X210CM</t>
  </si>
  <si>
    <t>PM.37 - PORTA VENEZIANA - 82X210CM</t>
  </si>
  <si>
    <t>PM.38 - PORTA VENEZIANA - 92X210CM</t>
  </si>
  <si>
    <t>PM.39 - PORTA DE MADEIRA LISA COMUM/ ENCABEÇADA DE CORRER, 2 FOLHAS, TRILHO DE ALUMÍNIO</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</si>
  <si>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</si>
  <si>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</si>
  <si>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</si>
  <si>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</si>
  <si>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</si>
  <si>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</si>
  <si>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</si>
  <si>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</si>
  <si>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</si>
  <si>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</si>
  <si>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</si>
  <si>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</si>
  <si>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t>
  </si>
  <si>
    <t>EM.21 - VISOR FIXO COM VIDRO E REQUADRO DE MADEIRA PARA PORTA</t>
  </si>
  <si>
    <t>EM.26 - FAIXA BATE MACA EM LAMINADO  MELAMÍNICO PARA PORTA DE MADEIRA</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</si>
  <si>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</si>
  <si>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</si>
  <si>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</si>
  <si>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</si>
  <si>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</si>
  <si>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</si>
  <si>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</si>
  <si>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</si>
  <si>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PM.57 - PORTA GUICHÊ EM MADEIRA LISA ESPECIAL/ SÓLIDA - 82X210CM - REVESTIDA COM LAMINADO  MELAMÍNICO</t>
  </si>
  <si>
    <t>MM.13 -  ARMÁRIO PARA CUMBUCAS</t>
  </si>
  <si>
    <t>MM.14 -  ARMÁRIO PARA CANECAS</t>
  </si>
  <si>
    <t>MM.15 -  ARMÁRIO PARA PRATOS</t>
  </si>
  <si>
    <t>MM.20 - CABIDE DE MADEIRA PARA SACOLAS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</si>
  <si>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</si>
  <si>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</si>
  <si>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</si>
  <si>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</si>
  <si>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</si>
  <si>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PORTA EM FERRO PERFILADO (TIPO PP 01)- INSTALAÇÃO SANITÁRIA PARA PORTADORES DE DEFICIÊNCIA - 90 X 210CM</t>
  </si>
  <si>
    <t>PF.10 - PORTA EM PERFIL DE CHAPA DOBRADA, MEIO VIDRO - ABRIR, 1 FOLHA</t>
  </si>
  <si>
    <t>PF.23 - PORTA EM PERFIL DE CHAPA DOBRADA, VENEZIANA, ABRIR 1 FOLHA</t>
  </si>
  <si>
    <t>PF.28 - PORTA EM PERFIL DE CHAPA DOBRADA, VENEZIANA, ABRIR 2 FOLHAS</t>
  </si>
  <si>
    <t>PA.10 - PORTA EM ALUMÍNIO ANODIZADO, MEIO VIDRO - ABRIR, 1 FOLHA</t>
  </si>
  <si>
    <t>PA.11 - PORTA EM ALUMÍNIO ANODIZADO, MEIO VIDRO, DE ABRIR, 2 FOLHAS</t>
  </si>
  <si>
    <t>PA.12 - PORTA EM ALUMÍNIO ANODIZADO, MEIO VIDRO - CORRER</t>
  </si>
  <si>
    <t>PA.16 - PORTA EM ALUMÍNIO ANODIZADO, VENEZIANA - ABRIR, 1 FOLHA</t>
  </si>
  <si>
    <t>PF.20 - PORTA DE ENROLAR, EM TIRAS ARTICULADAS E RAIADAS DE CHAPA N.22</t>
  </si>
  <si>
    <t>PF.20 - COLUNA FIXA OU MÓVEL PARA PORTAS OU GRADES DE ENROLAR</t>
  </si>
  <si>
    <t>PF.20 - CAVALETE CENTRAL - PARA COLUNA MÓVEL DE PORTA DE ENROLAR</t>
  </si>
  <si>
    <t>EF.02 - BATENTE ESPECIAL EM PERFIL DE CHAPA DOBRADA N. 14</t>
  </si>
  <si>
    <t>EF.03 - BATENTE EM PERFIL DE CHAPA DOBRADA Nº20,1 FOLHA, SEM BANDEIRA</t>
  </si>
  <si>
    <t>EF.04 - BATENTE EM PERFIL DE CHAPA DOBRADA NÚMERO 20, 2 FOLHAS, SEM BANDEIRA</t>
  </si>
  <si>
    <t>EP.14/16 - BANDEIRA FIXA EM FERRO PERFILADO COM SUBDIVISÕES PARA VIDRO</t>
  </si>
  <si>
    <t>CP.01 - CAIXILHO EM FERRO PERFILADO - FIXO, SEM VENTILAÇÃO PERMANENTE</t>
  </si>
  <si>
    <t>CP.03 - CAIXILHO EM FERRO PERFILADO - FIXO, COM VENTILAÇÃO PERMANENTE</t>
  </si>
  <si>
    <t>CP.05 - CAIXILHO EM FERRO PERFILADO - PIVOTANTE</t>
  </si>
  <si>
    <t>CP.09 - CAIXILHO EM FERRO PERFILADO - MAXIMAR</t>
  </si>
  <si>
    <t>CP.13 - CAIXILHO EM FERRO PERFILADO - BASCULANTE</t>
  </si>
  <si>
    <t>CP.17 - CAIXILHO EM FERRO PERFILADO - DE CORRER</t>
  </si>
  <si>
    <t>CF.13 - CAIXILHO EM PERFIL DE CHAPA DOBRADA - BASCULANTE</t>
  </si>
  <si>
    <t>CF.19 - CAIXILHO EM PERFIL DE CHAPA DOBRADA, VENEZIANA, FIXO COM VENTILAÇÃO PERMANENTE</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</si>
  <si>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</si>
  <si>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</si>
  <si>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</si>
  <si>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</si>
  <si>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</si>
  <si>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VENEZIANA - DE CORRER</t>
  </si>
  <si>
    <t>JANELA EM ALUMÍNIO ANODIZADO - DE CORRER - COM 3 FOLHAS  COM TELA DE AÇO INOX - 1,00 x 1,20 M</t>
  </si>
  <si>
    <t>JANELA EM ALUMÍNIO ANODIZADO - VENEZIANA - 2,00 x 0,60 M</t>
  </si>
  <si>
    <t>EP.06 - GRADE DE PROTEÇÃO EM FERRO REDONDO</t>
  </si>
  <si>
    <t>EP.07 - GRADE DE PROTEÇÃO EM FERRO CHATO</t>
  </si>
  <si>
    <t>EP.10 - TELA DE PROTEÇÃO EM ARAME N.12, MALHA DE 1/2" - INCLUSIVE REQUADRO</t>
  </si>
  <si>
    <t>EP.11 - TELA MOSQUITEIRO EM ARAME GALVANIZADO MALHA 14, FIO 28 INCLUSIVE  REQUADRO</t>
  </si>
  <si>
    <t>PP.47 - PORTA EM FERRO PERFILADO COM CHAPA PARA ENTRADA DE ÁGUA OU GÁS ENCANADO</t>
  </si>
  <si>
    <t>PP.35 - PORTA EM FERRO PERFILADO COM CHAPA PARA ABRIGO DE LIXO</t>
  </si>
  <si>
    <t>PP.36 - PORTA EM FERRO PERFILADO COM TELA PARA ABRIGO DE GÁS</t>
  </si>
  <si>
    <t>PP.48 - PORTA EM FERRO PERFILADO COM CHAPA PARA PASSA-PRATOS</t>
  </si>
  <si>
    <t>PUXADOR ALAVANCA MAXIM-AR PARA JANELA</t>
  </si>
  <si>
    <t>LD.06 - ENTRADA AÉREA DE ENERGIA E TELEFONE - 24 À 30KVA</t>
  </si>
  <si>
    <t>LD.07 - ENTRADA AÉREA DE ENERGIA E TELEFONE - 31 À 39KVA</t>
  </si>
  <si>
    <t>LD.08 - ENTRADA AÉREA DE ENERGIA E TELEFONE - 40 À 47KVA</t>
  </si>
  <si>
    <t>LD.09 - ENTRADA AÉREA DE ENERGIA E TELEFONE - 48 À 54KVA</t>
  </si>
  <si>
    <t>LD.10 - ENTRADA AÉREA DE ENERGIA E TELEFONE - 55 À 62KVA</t>
  </si>
  <si>
    <t>LD.11 - ENTRADA AÉREA DE ENERGIA E TELEFONE - 63 À 70KVA</t>
  </si>
  <si>
    <t>LD.12 - ENTRADA AÉREA DE ENERGIA E TELEFONE - 71 À 75KVA</t>
  </si>
  <si>
    <t>CABO FLEXÍVEL PVC-750V - 3 CONDUTORES - 6MM2</t>
  </si>
  <si>
    <t>CABO FLEXÍVEL PVC-750V - 3 CONDUTORES - 10MM2</t>
  </si>
  <si>
    <t>CABO DE COBRE 300MM2 - ISOLAMENTO PARA 0,6/1KV - CLASSE 5 - FLEXÍVEL - ISOLAÇÃO EM PVC 70 C</t>
  </si>
  <si>
    <t>QUADRO DE DISTRIBUIÇÃO EM PVC - PARA ATÉ 08 DISJUNTORES</t>
  </si>
  <si>
    <t>QUADRO DE DISTRIBUIÇÃO EM PVC - PARA ATÉ 32 DISJUNTORES</t>
  </si>
  <si>
    <t>QUADRO DE DISTRIBUIÇÃO EM PVC - PARA ATÉ 48 DISJUNTORES</t>
  </si>
  <si>
    <t>QUADRO DE DISTRIBUIÇÃO EM PVC - PARA ATÉ 64 DISJUNTORES</t>
  </si>
  <si>
    <t>ARANDELA PAINEL LED DE SOBREPOR CORPO EM POLICARBONATO TIPO TARTARUGA COM PROTEÇÃO IP65, 12W</t>
  </si>
  <si>
    <t>LUMINÁRIA BALIZADOR DE SOBREPOR DE LED COM PROTEÇÃO IP65, CORPO EM ALUMÍNIO E DIFUSOR JATEADO</t>
  </si>
  <si>
    <t>LUMINÁRIA QUADRADA DE EMBUTIR, TIPO CALHA FECHADA COM DIFUSOR TRANSPARENTE OU FOSCO PARA 4 LÂMPADAS TUBULARES DE LED 9/10W</t>
  </si>
  <si>
    <t>LUMINÁRIA RETANGULAR DE EMBUTIR COM ALETAS DE ALUMÍNIO PARA 2 LÂMPADAS TUBULARES DE LED 18/20W</t>
  </si>
  <si>
    <t>LUMINÁRIA RETANGULAR DE EMBUTIR COM ALETAS DE ALUMÍNIO PARA 2 LÂMPADAS TUBULARES DE LED 9/10W</t>
  </si>
  <si>
    <t>BOTOEIRA DE COMANDO "LIGA-DESLIGA"</t>
  </si>
  <si>
    <t>ESPUMA CORTA-FOGO (FIRESTOP) PARA JUNTAS ESTRUTURAIS E SHAFTS DE PRUMADAS - PROTEÇÃO PASSIVA CONTRA INCÊNDIO - FORNECIMENTO DE MATERIAIS E EXECUÇÃO DE SERVIÇO ESPECIALIZADO</t>
  </si>
  <si>
    <t>POSTE GALVANIZADO TUBULAR RETO H= 3,00M P/ DUAS LUMINÁRIAS P/ LAMPADAS DE 160 W</t>
  </si>
  <si>
    <t>IN.09 -  POSTE GALVANIZADO, RETO, FLANGEADO, H=5M COM LUMINÁRIA HERMÉTICA TIPO LED DE 150W COM APROVAÇÃO DE ILUME/PMSP, INCLUSIVE CAIXA DE INSPEÇÃO DE ALVENARIA 40X40X40CM DE 1 TIJOLO COM TAMPA DE CONCRETO</t>
  </si>
  <si>
    <t>IN.09 -  POSTE DE AÇO GALVANIZADO, RETO, FLANGEADO, H=5M COM LUMINÁRIA HERMÉTICA TIPO LED DE 120W COM APROVAÇÃO DE ILUME/PMSP, INCLUSIVE CAIXA DE INSPEÇÃO DE ALVENARIA 40X40X40CM DE 1 TIJOLO COM TAMPA DE CONCRETO</t>
  </si>
  <si>
    <t>IN.09 - POSTE DE AÇO GALVANIZADO, TIPO RETO FLANGEADO H=5M</t>
  </si>
  <si>
    <t>IN.09 - POSTE DE AÇO GALVANIZADO, TIPO RETO FLANGEADO H=7M</t>
  </si>
  <si>
    <t>CABO UTP - CAT 6 - 4 PARES</t>
  </si>
  <si>
    <t>CRIMPAGEM DE CABOS COM CONECTOR RJ</t>
  </si>
  <si>
    <t>FORNECIMENTO DE AR CONDICIONADO A FRIO, TIPO SPLIT PAREDE-INVERTER COM CAPACIDADE DE 9.000 BTUS/H</t>
  </si>
  <si>
    <t>FORNECIMENTO DE AR CONDICIONADO A FRIO, TIPO SPLIT PAREDE-INVERTER COM CAPACIDADE DE 36.000 BTUS/H</t>
  </si>
  <si>
    <t>HD.01 - CAVALETE DE ENTRADA - 3/4"</t>
  </si>
  <si>
    <t>HD.02 - CAVALETE DE ENTRADA - 1"</t>
  </si>
  <si>
    <t>HD.04 - CAVALETE DE ENTRADA - 1 1/2"</t>
  </si>
  <si>
    <t>HV.09 - ABRIGO PARA CAVALETE ENTRADA, D=3/4" OU 1" EM ALVENARIA REVESTIDA</t>
  </si>
  <si>
    <t>HV.10 - ABRIGO PARA CAVALETE ENTRADA, D=1 1/4", D=1 1/2"OU 2" EM ALVENARIA REVESTIDA</t>
  </si>
  <si>
    <t>CAIXA D'ÁGUA DE FIBRA DE VIDRO - 1000 LITROS</t>
  </si>
  <si>
    <t>HD.21 - RESERVATÓRIO DE POLIETILENO 5000 LITROS</t>
  </si>
  <si>
    <t>HD.21 - RSERVATÓRIO   DE POLIETILENO 10.000 LITROS</t>
  </si>
  <si>
    <t>HD.21 - RESERVATÓRIO  DE POLIETILENO 15.000 LITROS</t>
  </si>
  <si>
    <t>HD.21 - RESERVATÓRIO  DE POLIETILENO 310 LITROS</t>
  </si>
  <si>
    <t>HD.21 - RESERVATÓRIO  DE POLIETILENO 500 LITROS</t>
  </si>
  <si>
    <t>HD.21 - RESERVATÓRIO  DE POLIETILENO 1.000 LITROS</t>
  </si>
  <si>
    <t xml:space="preserve"> RESERVATÓRIO  DE POLIETILENO 2.000 LITROS</t>
  </si>
  <si>
    <t>TUBO DE CPVC, SOLDÁVEL (LINHA ÁGUA) - 22MM (7/8")</t>
  </si>
  <si>
    <t>HV.04 - ABRIGO PARA GÁS EM BLOCO DE CONCRETO APARENTE PARA 2 BOTIJÕES</t>
  </si>
  <si>
    <t>HV.11 -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</si>
  <si>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</si>
  <si>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</si>
  <si>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</si>
  <si>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</si>
  <si>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</si>
  <si>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</si>
  <si>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ABRIGO PARA GÁS EM ALVENARIA REVESTIDA PARA 4 CILINDROS</t>
  </si>
  <si>
    <t>HV.21 - ABRIGO PARA GÁS EM ALVENARIA REVESTIDA PARA 6 CILINDROS</t>
  </si>
  <si>
    <t>HD.10 - INSTALAÇÃO PARA 2 BOTIJÕES GLP 13KG, EXCLUSIVE ABRIGO</t>
  </si>
  <si>
    <t>HD.11 - INSTALAÇÃO PARA 2 CILINDROS GLP 45 KG, EXCLUSIVE ABRIGO</t>
  </si>
  <si>
    <t>HD.12 - INSTALAÇÃO PARA 4 CILINDRO GLP 45KG, EXCLUSIVE ABRIGO</t>
  </si>
  <si>
    <t>HD.13  - INSTALAÇÃO PARA 6 CILINDROS GLP 45KG, EXCLUSIVE ABRIGO</t>
  </si>
  <si>
    <t>SPRINKLER COM RESPOSTA PADRÃO BULBO VERMELHO</t>
  </si>
  <si>
    <t>HC.10 - CANALETA DE CONCRETO, TIPO GUIA E SARJETA - SECÇÃO 15X40CM</t>
  </si>
  <si>
    <t>HC.11 - CANALETA DE CONCRETO, TIPO GUIA E SARJETA - SECÇÃO 15X50CM</t>
  </si>
  <si>
    <t>HC.01 - CANALETA DE CONCRETO DE A.P.P/TAMPA/GRELHA DE CONCRETO OU FERRO L=30CM</t>
  </si>
  <si>
    <t>HC.02 - CANALETA DE CONCRETO DE A.P.P/TAMPA/GRELHA DE CONCRETO OU FERRO L=40CM</t>
  </si>
  <si>
    <t>HV.24 - CANALETA DE ALVENARIA PARA GRELHA DE FERRO  L=20CM</t>
  </si>
  <si>
    <t>HV.22 - CANALETA DE ALVENARIA PARA GRELHA OU TAMPA DE CONCRETO  L=30CM</t>
  </si>
  <si>
    <t>HV.23 - CANALETA DE ALVENARIA PARA GRELHA OU TAMPA DE CONCRETO  L=40CM</t>
  </si>
  <si>
    <t>HC.05 - GRELHA DE CONCRETO PARA CANALETA - L=30CM - SEM PASSAGEM DE VEÍCULOS</t>
  </si>
  <si>
    <t>HP.02 - GRELHA DE FERRO PERFILADO PARA CANALETA - L=30CM</t>
  </si>
  <si>
    <t>HP.03 - GRELHA DE FERRO PERFILADO PARA CANALETA - L=40CM</t>
  </si>
  <si>
    <t>HP.04 - GRELHA DE FERRO PERFILADO PARA CANALETA - L=50CM</t>
  </si>
  <si>
    <t>HC.03 - TAMPA DE CONCRETO PARA CANALETA DE A.P.L=0,30M</t>
  </si>
  <si>
    <t>HC.04 - TAMPA DE CONCRETO PARA CANALETA DE A.P.L=0,40M</t>
  </si>
  <si>
    <t>HX.01 - LAVATÓRIO E BEBEDOURO DE CHAPA AÇO INOX CHAPA 18 - EXCLUSIVE TORNEIRA</t>
  </si>
  <si>
    <t>HX.02 - MICTÓRIO COLETIVO DE AÇO INOXIDÁVEL - COMPRIMENTO 0/2000MM</t>
  </si>
  <si>
    <t>HX.04 - TANQUE DE PANELA EM AÇO INOXIDÁVEL CHAPA 18 - 600X800X300MM</t>
  </si>
  <si>
    <t>VA.09 - CHAPISCO ROLADO APLICADO EM ALVENARIA COM ROLO PARA TEXTURA ACRÍLICA</t>
  </si>
  <si>
    <t>DA.04 - CANTONEIRA DE PROTEÇÃO - PERFIL "L" DE FERRO, 1"X1"X1/8"</t>
  </si>
  <si>
    <t>DA.01 - CANTONEIRA DE PROTEÇÃO - PERFIL "L" DE ALUMÍNIO, 1"X1"X1/8"</t>
  </si>
  <si>
    <t>DA.02 - CANTONEIRA DE PROTEÇÃO PARA REBOCO - PERFIL "Y" DE ALUMÍNIO</t>
  </si>
  <si>
    <t>DA.03 - CANTONEIRA DE PROTEÇÃO PARA AZULEJOS - PERFIL "TRIFACE" DE ALUMÍNIO</t>
  </si>
  <si>
    <t>DG.10 - PEITORIL DE ARGAMASSA DE CIMENTO QUEIMADO - ESP=2CM, L=20CM</t>
  </si>
  <si>
    <t>DG.10/16 - PEITORIL DE GRANILITE - ESPESSURA 2CM, LARGURA 20CM</t>
  </si>
  <si>
    <t>PEITORIL DE GRANITO POLIDO - ESP=2CM, L=25CM</t>
  </si>
  <si>
    <t>NG.05 - GRANILITE - ESPESSURA 8MM</t>
  </si>
  <si>
    <t>NG.07 - ARGAMASSA DE ALTA RESISTÊNCIA, TIPO LEVE - ESPESSURA 8MM</t>
  </si>
  <si>
    <t>NG.08 - ARGAMASSA DE ALTA RESISTÊNCIA, TIPO MÉDIO - ESPESSURA 12MM</t>
  </si>
  <si>
    <t>NS.13 - CHAPAS DE BORRACHA SINTÉTICA ASSENTES COM ARGAMASSA, E=8 A 10MM - LISAS</t>
  </si>
  <si>
    <t>NS.13 - CHAPAS DE BORRACHA SINTÉTICA ASSENTES COM ARGAMASSA, E=8 A 10MM - COM RELEVO</t>
  </si>
  <si>
    <t>NP.02 - CONTRAPISO AUTONIVELANTE, APLICADO SOBRE LAJE, ADERIDO - ESPESSURA ATÉ 4 CM</t>
  </si>
  <si>
    <t xml:space="preserve"> DA.09 - RODAPÉ DE MADEIRA - PADRÃO CUMARU 7CM</t>
  </si>
  <si>
    <t>DA.09 - RODAPÉ EM GRANITO CINZA MAUA, ESP. 2CM, ALT. 7CM</t>
  </si>
  <si>
    <t>ESMALTE SINTÉTICO APLICADO DE FORMA MECÂNICA - ESQUADRIAS E PEÇAS DE SERRALHERIA</t>
  </si>
  <si>
    <t>FP.04 - ALAMBRADO EM TUBO GALVANIZADO E TELA GALVANIZADA H=2,00M</t>
  </si>
  <si>
    <t>FP.05 - ALAMBRADO EM TUBO GALVANIZADO E TELA GALVANIZADA H=1,00M</t>
  </si>
  <si>
    <t>FP.03 - ALAMBRADO PARA QUADRAS DE ESPORTE - GP.6/EDIF - TG/4,5M</t>
  </si>
  <si>
    <t>FP.07 - GRADIL DE FERRO PERFILADO - GE-1/EDIF</t>
  </si>
  <si>
    <t>FP.01 - GRADIL DE FERRO PERFILADO, TIPO PARQUE SEM MURETA - GP-5/DEPAVE</t>
  </si>
  <si>
    <t>FP.02 - GRADIL DE FERRO PERFILADO, TIPO PARQUE COM MURETA - GPM-1/DEPAVE</t>
  </si>
  <si>
    <t>FP.06 - GRADIL/PEITORIL DE FERRO PERFILADO H=1,00M</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</si>
  <si>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</si>
  <si>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</si>
  <si>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</si>
  <si>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</si>
  <si>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</si>
  <si>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</si>
  <si>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</si>
  <si>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</si>
  <si>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</si>
  <si>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</si>
  <si>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</si>
  <si>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FV.15/16 - MURO DE FECHO EM BLOCOS E ESTRUTURA DE CONCRETO, FUNDAÇÃO COM BROCAS</t>
  </si>
  <si>
    <t>FV.08 - MURETA DE BLOCOS DE CONCRETO</t>
  </si>
  <si>
    <t>FV.12/13 - MURETA DE ARRIMO EM BLOCOS DE CONCRETO, H=1,00 M</t>
  </si>
  <si>
    <t>FV.14 - MURETA DE ARRIMO EM BLOCOS DE CONCRETO H=1,00M - CHAPISCADO</t>
  </si>
  <si>
    <t>FV15/16 - MURO FECHO EM BLOCO E ESTRUT. CONCRETO FUND. EM BROCAS (H=2,5M)</t>
  </si>
  <si>
    <t>NC.01 - CONCRETO SIMPLES DESEMPENADO E RIPADO, 200KG CIM/M3</t>
  </si>
  <si>
    <t>NC.02 - CONCRETO DESEMPENADO E RIPADO (PMSP-DL.1009/47), 335KG CIM/M3 - 7CM</t>
  </si>
  <si>
    <t>NC.10 - PISO DE CONCRETO INTERTRAVADO, ESPESSURA 6CM</t>
  </si>
  <si>
    <t>NC.11 - PISO DE CONCRETO INTERTRAVADO, ESPESSURA 8CM</t>
  </si>
  <si>
    <t>NC.12 - PISO DE CONCRETO INTERTRAVADO, ESPESSURA 10CM</t>
  </si>
  <si>
    <t>NC.15 - LAJOTA PRÉ-MOLDADA DE CONCRETO E=7CM - JUNTA DE GRAMA</t>
  </si>
  <si>
    <t>NC.18 - LAJOTA DE CONCRETO MOLDADA "IN LOCO", TIPO PMSP E=7CM JUNTA DE PEDRISCO</t>
  </si>
  <si>
    <t>NC.19 - LAJOTA DE CONCRETO MOLDADA "IN LOCO", TIPO PMSP E=7CM - JUNTA DE ARGAMASSA</t>
  </si>
  <si>
    <t>NC.05 -  MOSAICO PORTUGUÊS, UMA OU DUAS CORES, SOBRE BASE DE AREIA</t>
  </si>
  <si>
    <t>NC.06 -  MOSAICO PORTUGUÊS, UMA OU DUAS CORES, SOBRE BASE DE CONCRETO</t>
  </si>
  <si>
    <t>NC.27 - PASSEIO DE CONCRETO, FCK=25MPA, INCLUINDO PREPARO DA CAIXA E LASTRO DE BRITA</t>
  </si>
  <si>
    <t>NC.27 - PASSEIO DE CONCRETO ARMADO, FCK=25MPA, INCLUINDO PREPARO DA CAIXA E LASTRO DE BRITA</t>
  </si>
  <si>
    <t>NC.27 - PASSEIO DE CONCRETO, FCK=30MPA, INCLUINDO PREPARO DA CAIXA E LASTRO DE BRITA</t>
  </si>
  <si>
    <t>NC.27 - PASSEIO DE CONCRETO ARMADO, FCK=30MPA, INCLUINDO PREPARO DA CAIXA E LASTRO DE BRITA</t>
  </si>
  <si>
    <t>NC.27 - PISO/ PASSEIO DE CONCRETO, INCLUINDO O PREPARO DA CAIXA, LASTRO DE BRITA E A MÃO DE OBRA REFERENTE AOS SERVIÇOS NO CONCRETO: LANÇAMENTO E ACABAMENTO (RIPADO E DESEMPENADO) EXCLUSIVE O FORNECIMENTO DO CONCRETO</t>
  </si>
  <si>
    <t>NC.27 - PISO/ PASSEIO DE CONCRETO ARMADO, INCLUINDO O PREPARO DA CAIXA, LASTRO DE BRITA, TELA METÁLICA E A MÃO DE OBRA REFERENTE AOS SERVIÇOS NO CONCRETO: LANÇAMENTO E ACABAMENTO (RIPADO E DESEMPENADO), EXCLUSIVE O FORNECIMENTO DO CONCRETO</t>
  </si>
  <si>
    <t>NC.20 - GUIA DE CONCRETO RETA OU CURVA, TIPO PMSP</t>
  </si>
  <si>
    <t>NC.21 - GUIA DE CONCRETO COM AGREGADO RECICLADO, RETA OU CURVA TIPO PMSP</t>
  </si>
  <si>
    <t>NC.22 - SARJETA DE CONCRETO, INCLUSIVE PREPARO DE CAIXA</t>
  </si>
  <si>
    <t>NC.28 - PISO DE CONCRETO INTERTRAVADO DRENANTE, ESPESSURA 6CM</t>
  </si>
  <si>
    <t>NC.28 - PISO DE CONCRETO INTERTRAVADO DRENANTE, ESPESSURA 8CM</t>
  </si>
  <si>
    <t>NC.28 - PAVIMENTOS PERMEÁVEIS - PERFIL PARA CALÇADAS E PASSEIOS COM PISO DE CONCRETO PRÉ-MOLDADO INTERTRAVADO DRENANTE COM INFILTRAÇÃO TOTAL</t>
  </si>
  <si>
    <t>NC.28 - PAVIMENTOS PERMEÁVEIS - PERFIL PARA ESTACIONAMENTO DE VEÍCULOS LEVES COM PISOS DE CONCRETO PRÉ-MOLDADO INTERTRAVADO DRENANTE COM INFILTRAÇÃO TOTAL</t>
  </si>
  <si>
    <t>IP.03 - PLATAFORMA COM 3 MASTROS DE BANDEIRA H.LIVRE=7,00M (EXCLUSIVE ENGASTAMENTO)</t>
  </si>
  <si>
    <t>IP.04 - PLATAFORMA COM 3 MASTROS DE BANDEIRA H LIVRE=9,00M (EXCLUSIVE ENGASTAMENTO)</t>
  </si>
  <si>
    <t>QC.02 - QUADRA POLIESPORTIVA - PISO ARMADO</t>
  </si>
  <si>
    <t>QC.02 - QUADRA POLIESPORTIVA PISO ARMADO COM AGREGADO RECICLADO</t>
  </si>
  <si>
    <t>QD.01 - DEMARCAÇÃO DE QUADRA COM TINTA A BASE DE BORRACHA CLORADA - VOLEIBOL</t>
  </si>
  <si>
    <t>QD.02 - DEMARCAÇÃO DE QUADRA COM TINTA A BASE DE BORRACHA. CLORADA - FUTEBOL DE SALÃO</t>
  </si>
  <si>
    <t>QD.03 - DEMARCAÇÃO DE QUADRA COM TINTA A BASE DE BORRACHA CLORADA - BASQUETE</t>
  </si>
  <si>
    <t>QD.05 - DEMARCAÇÃO DE QUADRA COM TINTA A BASE DE BORRACHA CLORADA - HANDBOL</t>
  </si>
  <si>
    <t>QD.04 - POSTES PARA VOLEIBOL, INCLUSIVE PINTURA E REDE</t>
  </si>
  <si>
    <t>QD.04 - TRAVE PARA FUTEBOL DE SALÃO, INCLUSIVE PINTURA E REDE</t>
  </si>
  <si>
    <t>HV.20 - ABRIGO PARA LIXO EM ALVENARIA - REVESTIMENTO EXTERNO COM ARGAMASSA E INTERNO COM AZULEJOS</t>
  </si>
  <si>
    <t>IV.06 - LIXEIRA JUNTO AO ALINHAMENTO COM REVESTIMENTO INTERNO EM AZULEJOS</t>
  </si>
  <si>
    <t>EP.01 - MÃO FRANCESA DE FERRO PERFILADO</t>
  </si>
  <si>
    <t>EP.02 - MÃO FRANCESA DE FERRO PERFILADO</t>
  </si>
  <si>
    <t>DM.01 - ESTRADO DE MADEIRA APARELHADA PARA DESPENSA</t>
  </si>
  <si>
    <t>DM.02/04 - ESTRADO DE MADEIRA APARELHADA PARA DESPENSA</t>
  </si>
  <si>
    <t>DP.04 - CORRIMÃO EM TUBO GALVANIZADO</t>
  </si>
  <si>
    <t>DP.05 - CORRIMÃO EM TUBO GALVANIZADO COM GUARDA CORPO</t>
  </si>
  <si>
    <t>DM.07 - QUADRO DE AVISOS DE MADEIRA</t>
  </si>
  <si>
    <t>DM.05 - FAIXA BATE-CARTEIRA PARA SALA DE AULA</t>
  </si>
  <si>
    <t>DM.06 - FIXADOR DE CARTAZES PARA SALA DE AULA</t>
  </si>
  <si>
    <t>DP.01 - ESCADA MARINHEIRO DE FERRO GALVANIZADO</t>
  </si>
  <si>
    <t>DP.02 - ESCADA MARINHEIRO DE FERRO GALVANIZADO COM GUARDA CORPO</t>
  </si>
  <si>
    <t>DP.03 - COMPLEMENTOS PARA ESCADA MARINHEIRO DE FERRO PERFILADO</t>
  </si>
  <si>
    <t>DP.06 - BATE PNEU EM TUBO DE AÇO GALVANIZADO D=3" C=2,50M</t>
  </si>
  <si>
    <t>DX.01/06 - COIFA EM CHAPA DE AÇO GALVANIZADO PARA FOGÃO DE 3 OU 4 BOCAS</t>
  </si>
  <si>
    <t>DX.01/06 - COIFA EM CHAPA DE AÇO GALVANIZADO PARA FOGÃO DE 6 BOCAS</t>
  </si>
  <si>
    <t xml:space="preserve"> CURVA PARA DUTO EM CHAPA GALVANIZADA 35CM BIT.22 PARA EXAUSTÃO AR RECRAVADA A CADA 10GRAUS</t>
  </si>
  <si>
    <t>RETIRADA DE GRADIL E GUARDA-CORPO</t>
  </si>
  <si>
    <t>ABACAXI ROXO (TRADESCANIA SPATHACEA)</t>
  </si>
  <si>
    <t>BEIJO PINTADO (IMPATIENS HAWKERI)</t>
  </si>
  <si>
    <t>BOCA DE LEÃO (ANTIRRHINUM MAJUS)</t>
  </si>
  <si>
    <t>CÓLEUS (COLEUS SCUTELLARIOIDES)</t>
  </si>
  <si>
    <t>GRAMA AMENDOIM (ARACHIS REPENS)</t>
  </si>
  <si>
    <t>MORÉIA (DIETES IRIDIOIDES)</t>
  </si>
  <si>
    <t>NR.10 - ORLA PARA ÁRVORE EM PARALELEPÍPEDO - 1,20 X 1,20 M</t>
  </si>
  <si>
    <t>NC.26 - ORLA DE SEPARAÇÃO EM CONCRETO</t>
  </si>
  <si>
    <t>HD.16 - TORNEIRA PARA JARDIM</t>
  </si>
  <si>
    <t>IC.01 - BANCO DE CONCRETO POLIDO COM PINTURA EM POLIURETANO</t>
  </si>
  <si>
    <t>IC.02 - CONJUNTO MESA E BANCOS EM CONCRETO</t>
  </si>
  <si>
    <t>IC.03 - BANCO EM CONCRETO APARENTE - L=40CM</t>
  </si>
  <si>
    <t>IC.04 - BANCO EM CONCRETO APARENTE - L=50CM</t>
  </si>
  <si>
    <t>IC.05 - BANCO EM CONCRETO APARENTE COM BALANÇO DE 40CM</t>
  </si>
  <si>
    <t>IC.06 - BANCO EM CONCRETO APARENTE, TIPO PMSP</t>
  </si>
  <si>
    <t>IV.02/03 - BANCO EM BLOCOS DE CONCRETO APARENTE</t>
  </si>
  <si>
    <t>IV.07 - BANCO EM ALVENARIA APARENTE E CONCRETO</t>
  </si>
  <si>
    <t>IV.08 - BANCO EM ALVENARIA REVESTIDA E CONCRETO</t>
  </si>
  <si>
    <t>IV.09 - BANCO JARDINEIRA EM ALVENARIA DE TIJOLO APARENTE</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</si>
  <si>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</si>
  <si>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</si>
  <si>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</si>
  <si>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</si>
  <si>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</si>
  <si>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</si>
  <si>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</si>
  <si>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</si>
  <si>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RV.07 - FORTINHO</t>
  </si>
  <si>
    <t>RD.06 - CARACOL - DEMARCAÇÃO DE PISO</t>
  </si>
  <si>
    <t>RD.04 - AMARELINHA DEMARCAÇÃO DE PISO</t>
  </si>
  <si>
    <t>RD.05 - XADREZ - DEMARCAÇÃO DE PISO</t>
  </si>
  <si>
    <t>RV.12 - PISO EMBORRACHADO PARA AMORTECIMENTO DE IMPACTO, ESPESSURA 2,5 CM OU SIMILAR QUE ATENDA ABSORÇÃO DE IMPACTO A QUEDA DE ALTURA DE 1,20M CONFORME NBR 16071</t>
  </si>
  <si>
    <t>RV.12 - PISO EMBORRACHADO PARA AMORTECIMENTO DE IMPACTO, ESPESSURA 5,0 CM OU SIMILAR QUE ATENDA ABSORÇÃO DE IMPACTO A QUEDA DE ALTURA DE 1,50M CONFORME NBR 16071</t>
  </si>
  <si>
    <t>ENSAIO DE CARACTERIZAÇÃO DE SOLO CONFORME SMA 039/2004 E VOR 256/E/2016</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</si>
  <si>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</si>
  <si>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</si>
  <si>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</si>
  <si>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INC.27 - BASE DE CONCRETO FCK=15,00MPA PARA GUIAS, SARJETAS OU SARJETÕES</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</si>
  <si>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</si>
  <si>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</si>
  <si>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</si>
  <si>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INC.27 - CONSTRUÇÃO DE SARJETA OU SARJETÃO DE CONCRETO - FCK=25,0MPA</t>
  </si>
  <si>
    <t>INC.27 - CONSTRUÇÃO DE SARJETA OU SARJETÃO DE CONCRETO - FCK= 20,0MPA</t>
  </si>
  <si>
    <t>INA.01 - BASE DE CONCRETO FCK=15,0MPA, PARA PAVIMENTO</t>
  </si>
  <si>
    <t>INA.01 - BASE DE BINDER ABERTO (SEM TRANSPORTE)</t>
  </si>
  <si>
    <t>INA.01 - BASE DE BINDER DENSO (SEM TRANSPORTE)</t>
  </si>
  <si>
    <t>INA.01 - IMPRIMAÇÃO BETUMINOSA LIGANTE</t>
  </si>
  <si>
    <t>INA.01 - REVESTIMENTO DE CONCRETO ASFÁLTICO (SEM TRANSPORTE)</t>
  </si>
  <si>
    <t>INA.01 - REVESTIMENTO DE CONCRETO ASFÁLTICO, SEM O FORNECIMENTO DOS MATERIAIS</t>
  </si>
  <si>
    <t>INA.01 - REVESTIMENTO DE PRÉ-MISTURADO À QUENTE (SEM TRANSPORTE)</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</si>
  <si>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</si>
  <si>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</si>
  <si>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</si>
  <si>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</si>
  <si>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</si>
  <si>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</si>
  <si>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</si>
  <si>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INA.01 - REVESTIMENTO DE MISTURA ASFÁLTICA COM POLÍMERO - FAIXA III (SEM TRANSPORTE)</t>
  </si>
  <si>
    <t>INA.01 - REVESTIMENTO DE CONCRETO ASFÁLTICO USINADO MORNO ( SEM TRANSPORTE)</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</si>
  <si>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</si>
  <si>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</si>
  <si>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</si>
  <si>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</si>
  <si>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</si>
  <si>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</si>
  <si>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</si>
  <si>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IN.07 - REMOÇÃO DE TACHA/TACHÕES</t>
  </si>
  <si>
    <t>BOTOEIRA CONVENCIONAL PARA PEDESTRE</t>
  </si>
  <si>
    <t>IHD.23 - LASTRO DE BRITA E PÓ DE PEDRA</t>
  </si>
  <si>
    <t>IHD.23 - LASTRO DE CONCRETO FCK=10MPA</t>
  </si>
  <si>
    <t>CHAMINÉ DE POÇO DE VISITA PRÉ-MOLDADA DE CONCRETO - DI 600 MM</t>
  </si>
  <si>
    <t>INC.27 - INSTALAÇÃO DE TAMPÃO PARA GALERIA DE ÁGUAS PLUVIAIS - ARTICULADO, EXCETO FORNECIMENTO DE TAMPÃO</t>
  </si>
  <si>
    <t>INC.27 - INSTALAÇÃO DE TAMPÃO PARA GALERIA DE ÁGUAS PLUVIAIS - NÃO ARTICULADO, EXCETO FORNECIMENTO DE TAMPÃO</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</si>
  <si>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</si>
  <si>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</si>
  <si>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</si>
  <si>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</si>
  <si>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</si>
  <si>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</si>
  <si>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</si>
  <si>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</si>
  <si>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</si>
  <si>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</si>
  <si>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</si>
  <si>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</si>
  <si>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</si>
  <si>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</si>
  <si>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</si>
  <si>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</si>
  <si>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</si>
  <si>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</si>
  <si>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</si>
  <si>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</si>
  <si>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</si>
  <si>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</si>
  <si>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</si>
  <si>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</si>
  <si>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</si>
  <si>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</si>
  <si>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</si>
  <si>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</si>
  <si>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</si>
  <si>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</si>
  <si>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</si>
  <si>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</si>
  <si>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</si>
  <si>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</si>
  <si>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</si>
  <si>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</si>
  <si>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</si>
  <si>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</si>
  <si>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</si>
  <si>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</si>
  <si>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</si>
  <si>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</si>
  <si>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</si>
  <si>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</si>
  <si>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</si>
  <si>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</si>
  <si>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</si>
  <si>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</si>
  <si>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</si>
  <si>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</si>
  <si>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</si>
  <si>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</si>
  <si>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</si>
  <si>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</si>
  <si>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</si>
  <si>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</si>
  <si>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</si>
  <si>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</si>
  <si>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</si>
  <si>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</si>
  <si>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</si>
  <si>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</si>
  <si>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</si>
  <si>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</si>
  <si>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</si>
  <si>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</si>
  <si>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</si>
  <si>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</si>
  <si>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</si>
  <si>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</si>
  <si>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</si>
  <si>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</si>
  <si>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</si>
  <si>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</si>
  <si>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</si>
  <si>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</si>
  <si>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</si>
  <si>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</si>
  <si>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</si>
  <si>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</si>
  <si>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</si>
  <si>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COLOCAÇÃO DE GABIÃO TIPO CAIXA, H = 1,00M, DE MALHA 8 X 10CM, GALVANIZADO E REVESTIDO EM PVC, DE FIO Ø = 2,7MM, ENCHIMENTO COM RESÍDUO DE CONSTRUÇÃO E DEMOLIÇÃO</t>
  </si>
  <si>
    <t>ICO.03 - ANCORAGEM ATIVA SÉRIE V- 4 Ø = 1/2"</t>
  </si>
  <si>
    <t>ICO.03 - ANCORAGEM ATIVA SÉRIE V-6 - Ø = 1/2"</t>
  </si>
  <si>
    <t>ICO.03 - ANCORAGEM ATIVA SÉRIE V-12 - Ø = 1/2"</t>
  </si>
  <si>
    <t>INC.27 - FORNECIMENTO E COLOCAÇÃO DE JUNTA DE DILATAÇÃO DE ELASTÔMERO DE NEOPRENE, TIPO JEENE JJ6080VV OU SIMILAR</t>
  </si>
  <si>
    <t>INC.27 - FORNECIMENTO E COLOCAÇÃO DE JUNTA DE DILATAÇÃO DE ELASTÔMERO DE NEOPRENE, TIPO JEENE JJ 99120 VV OU SIMILAR</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</si>
  <si>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</si>
  <si>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</si>
  <si>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</si>
  <si>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</si>
  <si>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IN.21 - APICOAMENTO DE SUPERFÍCIES DE CONCRETO (COM EQUIPAMENTO PNEUMÁTICO)</t>
  </si>
  <si>
    <t>APLICAÇÃO MECANIZADA DE CURA QUÍMICA</t>
  </si>
  <si>
    <t xml:space="preserve"> ESTUCAMENTO E LIXAMENTO DE ELEMENTO CONCRETO DETERIORADO</t>
  </si>
  <si>
    <t>PLATAFORMA ELEVATÓRIA ARTICULADA ELÉTRICA COM ALCANCE DE 14 M</t>
  </si>
  <si>
    <t>DIA</t>
  </si>
  <si>
    <t>PLATAFORMA ELEVATÓRIA ARTICULADA ELÉTRICA COM ALCANCE DE 7 M</t>
  </si>
  <si>
    <t>PLATAFORMA ELEVATÓRIA TESOURA ELÉTRICA COM ALTURA MÁXIMA DE TRABALHO ATÉ 10 M</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</si>
  <si>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</si>
  <si>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</si>
  <si>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</si>
  <si>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</si>
  <si>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</si>
  <si>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</si>
  <si>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</si>
  <si>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</si>
  <si>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</si>
  <si>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</si>
  <si>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</si>
  <si>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</si>
  <si>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</si>
  <si>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</si>
  <si>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</si>
  <si>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</si>
  <si>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</si>
  <si>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</si>
  <si>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</si>
  <si>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</si>
  <si>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</si>
  <si>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</si>
  <si>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</si>
  <si>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VERSÃO</t>
  </si>
  <si>
    <t>DATA</t>
  </si>
  <si>
    <t>ELAB.</t>
  </si>
  <si>
    <t>VER.</t>
  </si>
  <si>
    <t>APROV.</t>
  </si>
  <si>
    <t>V00</t>
  </si>
  <si>
    <t>D.N.</t>
  </si>
  <si>
    <t>EMISSÃO INICIAL</t>
  </si>
  <si>
    <t>ALTURA</t>
  </si>
  <si>
    <t>S.F.</t>
  </si>
  <si>
    <t>PREFEITURA MUNICIPAL DE PIRACICABA</t>
  </si>
  <si>
    <t>05.10.041</t>
  </si>
  <si>
    <t>Transporte de material escavado - rocha</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</si>
  <si>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</si>
  <si>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</si>
  <si>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</si>
  <si>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</si>
  <si>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</si>
  <si>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</si>
  <si>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</si>
  <si>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</si>
  <si>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</si>
  <si>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</si>
  <si>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</si>
  <si>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</si>
  <si>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</si>
  <si>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</si>
  <si>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</si>
  <si>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</si>
  <si>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</si>
  <si>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</si>
  <si>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</si>
  <si>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</si>
  <si>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</si>
  <si>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</si>
  <si>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</si>
  <si>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</si>
  <si>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</si>
  <si>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</si>
  <si>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</si>
  <si>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</si>
  <si>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</si>
  <si>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Tela para equipotencial em aço inoxidável</t>
  </si>
  <si>
    <t>43.03.222</t>
  </si>
  <si>
    <t>Sistema de aquecimento de passagem a gás com sistema misturador para abastecimento de até 04 duchas</t>
  </si>
  <si>
    <t>50.01.062</t>
  </si>
  <si>
    <t>Abrigo para hidrante de recalque (embutir e interno)</t>
  </si>
  <si>
    <t>Bico de sprinkler resposta rápida, posição pendente, temperatura nominal 68°C</t>
  </si>
  <si>
    <t>Bico de sprinkler resposta rápida, posição para cima, temperatura nominal 68°C</t>
  </si>
  <si>
    <t>54.09</t>
  </si>
  <si>
    <t>Pavimentação sustentável de vias, calçadas e passeios</t>
  </si>
  <si>
    <t>54.09.001</t>
  </si>
  <si>
    <t>Concreto asfáltico modificado por borracha AB8</t>
  </si>
  <si>
    <t>Bloco de distribuição para 10 pares</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</si>
  <si>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</si>
  <si>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</si>
  <si>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</si>
  <si>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</si>
  <si>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</si>
  <si>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</si>
  <si>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</si>
  <si>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</si>
  <si>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</si>
  <si>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</si>
  <si>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</si>
  <si>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</si>
  <si>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</si>
  <si>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</si>
  <si>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</si>
  <si>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</si>
  <si>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</si>
  <si>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</si>
  <si>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</si>
  <si>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</si>
  <si>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</si>
  <si>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</si>
  <si>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</si>
  <si>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</si>
  <si>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</si>
  <si>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</si>
  <si>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</si>
  <si>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</si>
  <si>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</si>
  <si>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</si>
  <si>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</si>
  <si>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</si>
  <si>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</si>
  <si>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</si>
  <si>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</si>
  <si>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</si>
  <si>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</si>
  <si>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</si>
  <si>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</si>
  <si>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</si>
  <si>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</si>
  <si>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</si>
  <si>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</si>
  <si>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</si>
  <si>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</si>
  <si>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</si>
  <si>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</si>
  <si>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</si>
  <si>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</si>
  <si>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</si>
  <si>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</si>
  <si>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</si>
  <si>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</si>
  <si>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</si>
  <si>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</si>
  <si>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</si>
  <si>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</si>
  <si>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</si>
  <si>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</si>
  <si>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</si>
  <si>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</si>
  <si>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</si>
  <si>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</si>
  <si>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</si>
  <si>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</si>
  <si>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</si>
  <si>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</si>
  <si>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</si>
  <si>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</si>
  <si>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</si>
  <si>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</si>
  <si>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</si>
  <si>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</si>
  <si>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</si>
  <si>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</si>
  <si>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</si>
  <si>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</si>
  <si>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</si>
  <si>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</si>
  <si>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</si>
  <si>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</si>
  <si>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</si>
  <si>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</si>
  <si>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</si>
  <si>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</si>
  <si>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</si>
  <si>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</si>
  <si>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</si>
  <si>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</si>
  <si>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</si>
  <si>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</si>
  <si>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</si>
  <si>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</si>
  <si>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</si>
  <si>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</si>
  <si>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</si>
  <si>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</si>
  <si>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</si>
  <si>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</si>
  <si>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</si>
  <si>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</si>
  <si>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</si>
  <si>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</si>
  <si>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</si>
  <si>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</si>
  <si>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</si>
  <si>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</si>
  <si>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</si>
  <si>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</si>
  <si>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</si>
  <si>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</si>
  <si>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</si>
  <si>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</si>
  <si>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</si>
  <si>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</si>
  <si>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</si>
  <si>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</si>
  <si>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</si>
  <si>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</si>
  <si>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</si>
  <si>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</si>
  <si>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</si>
  <si>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</si>
  <si>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</si>
  <si>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</si>
  <si>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</si>
  <si>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</si>
  <si>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</si>
  <si>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</si>
  <si>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</si>
  <si>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</si>
  <si>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</si>
  <si>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</si>
  <si>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</si>
  <si>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</si>
  <si>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</si>
  <si>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</si>
  <si>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</si>
  <si>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</si>
  <si>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</si>
  <si>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</si>
  <si>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</si>
  <si>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</si>
  <si>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</si>
  <si>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</si>
  <si>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</si>
  <si>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</si>
  <si>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</si>
  <si>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</si>
  <si>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</si>
  <si>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</si>
  <si>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</si>
  <si>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</si>
  <si>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</si>
  <si>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</si>
  <si>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</si>
  <si>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MARTELO DEMOLIDOR ELÉTRICO, COM POTÊNCIA DE 2.000 W, 1.000 IMPACTOS POR MINUTO, PESO DE 30 KG - CHI DIURNO. AF_01/2021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</si>
  <si>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</si>
  <si>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</si>
  <si>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</si>
  <si>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</si>
  <si>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</si>
  <si>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</si>
  <si>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</si>
  <si>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</si>
  <si>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</si>
  <si>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</si>
  <si>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</si>
  <si>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</si>
  <si>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</si>
  <si>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</si>
  <si>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</si>
  <si>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</si>
  <si>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</si>
  <si>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</si>
  <si>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</si>
  <si>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</si>
  <si>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</si>
  <si>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</si>
  <si>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</si>
  <si>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</si>
  <si>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</si>
  <si>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</si>
  <si>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</si>
  <si>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</si>
  <si>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</si>
  <si>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</si>
  <si>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</si>
  <si>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</si>
  <si>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</si>
  <si>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</si>
  <si>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</si>
  <si>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</si>
  <si>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</si>
  <si>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</si>
  <si>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</si>
  <si>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</si>
  <si>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</si>
  <si>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</si>
  <si>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</si>
  <si>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</si>
  <si>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</si>
  <si>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</si>
  <si>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</si>
  <si>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</si>
  <si>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</si>
  <si>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</si>
  <si>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</si>
  <si>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</si>
  <si>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</si>
  <si>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</si>
  <si>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</si>
  <si>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</si>
  <si>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</si>
  <si>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</si>
  <si>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</si>
  <si>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</si>
  <si>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</si>
  <si>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</si>
  <si>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</si>
  <si>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</si>
  <si>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</si>
  <si>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</si>
  <si>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</si>
  <si>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</si>
  <si>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</si>
  <si>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</si>
  <si>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</si>
  <si>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</si>
  <si>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</si>
  <si>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</si>
  <si>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</si>
  <si>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</si>
  <si>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</si>
  <si>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</si>
  <si>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</si>
  <si>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</si>
  <si>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</si>
  <si>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</si>
  <si>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</si>
  <si>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</si>
  <si>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</si>
  <si>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</si>
  <si>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</si>
  <si>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</si>
  <si>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</si>
  <si>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</si>
  <si>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</si>
  <si>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</si>
  <si>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</si>
  <si>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</si>
  <si>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</si>
  <si>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</si>
  <si>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</si>
  <si>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</si>
  <si>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</si>
  <si>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</si>
  <si>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</si>
  <si>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</si>
  <si>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</si>
  <si>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</si>
  <si>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</si>
  <si>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</si>
  <si>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</si>
  <si>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</si>
  <si>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</si>
  <si>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</si>
  <si>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</si>
  <si>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</si>
  <si>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</si>
  <si>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</si>
  <si>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</si>
  <si>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</si>
  <si>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</si>
  <si>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</si>
  <si>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</si>
  <si>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</si>
  <si>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</si>
  <si>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</si>
  <si>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</si>
  <si>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</si>
  <si>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</si>
  <si>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</si>
  <si>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</si>
  <si>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</si>
  <si>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</si>
  <si>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</si>
  <si>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</si>
  <si>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</si>
  <si>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</si>
  <si>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</si>
  <si>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</si>
  <si>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</si>
  <si>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</si>
  <si>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</si>
  <si>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</si>
  <si>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</si>
  <si>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</si>
  <si>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</si>
  <si>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</si>
  <si>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</si>
  <si>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</si>
  <si>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</si>
  <si>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</si>
  <si>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</si>
  <si>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</si>
  <si>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</si>
  <si>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</si>
  <si>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</si>
  <si>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</si>
  <si>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</si>
  <si>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</si>
  <si>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</si>
  <si>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</si>
  <si>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</si>
  <si>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</si>
  <si>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</si>
  <si>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</si>
  <si>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</si>
  <si>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</si>
  <si>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</si>
  <si>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</si>
  <si>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</si>
  <si>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</si>
  <si>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</si>
  <si>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</si>
  <si>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</si>
  <si>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</si>
  <si>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</si>
  <si>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</si>
  <si>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</si>
  <si>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</si>
  <si>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</si>
  <si>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</si>
  <si>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</si>
  <si>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</si>
  <si>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</si>
  <si>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</si>
  <si>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</si>
  <si>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</si>
  <si>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</si>
  <si>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</si>
  <si>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</si>
  <si>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</si>
  <si>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</si>
  <si>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</si>
  <si>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</si>
  <si>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</si>
  <si>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</si>
  <si>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</si>
  <si>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</si>
  <si>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</si>
  <si>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</si>
  <si>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</si>
  <si>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</si>
  <si>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</si>
  <si>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</si>
  <si>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</si>
  <si>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</si>
  <si>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</si>
  <si>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</si>
  <si>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</si>
  <si>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</si>
  <si>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</si>
  <si>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</si>
  <si>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</si>
  <si>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</si>
  <si>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</si>
  <si>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</si>
  <si>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</si>
  <si>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</si>
  <si>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</si>
  <si>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</si>
  <si>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</si>
  <si>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</si>
  <si>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</si>
  <si>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</si>
  <si>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</si>
  <si>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</si>
  <si>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</si>
  <si>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</si>
  <si>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</si>
  <si>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</si>
  <si>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</si>
  <si>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</si>
  <si>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</si>
  <si>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</si>
  <si>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</si>
  <si>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</si>
  <si>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</si>
  <si>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</si>
  <si>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</si>
  <si>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</si>
  <si>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</si>
  <si>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</si>
  <si>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</si>
  <si>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</si>
  <si>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</si>
  <si>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</si>
  <si>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</si>
  <si>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</si>
  <si>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</si>
  <si>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</si>
  <si>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</si>
  <si>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</si>
  <si>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</si>
  <si>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</si>
  <si>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</si>
  <si>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</si>
  <si>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</si>
  <si>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</si>
  <si>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</si>
  <si>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</si>
  <si>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</si>
  <si>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</si>
  <si>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</si>
  <si>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</si>
  <si>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</si>
  <si>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</si>
  <si>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</si>
  <si>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</si>
  <si>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</si>
  <si>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</si>
  <si>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</si>
  <si>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</si>
  <si>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</si>
  <si>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</si>
  <si>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</si>
  <si>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</si>
  <si>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</si>
  <si>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</si>
  <si>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</si>
  <si>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</si>
  <si>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</si>
  <si>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</si>
  <si>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</si>
  <si>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</si>
  <si>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</si>
  <si>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</si>
  <si>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</si>
  <si>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</si>
  <si>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</si>
  <si>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</si>
  <si>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</si>
  <si>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</si>
  <si>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</si>
  <si>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</si>
  <si>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</si>
  <si>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</si>
  <si>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</si>
  <si>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</si>
  <si>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</si>
  <si>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</si>
  <si>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</si>
  <si>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</si>
  <si>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</si>
  <si>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</si>
  <si>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</si>
  <si>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</si>
  <si>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</si>
  <si>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</si>
  <si>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</si>
  <si>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</si>
  <si>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</si>
  <si>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</si>
  <si>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</si>
  <si>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</si>
  <si>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</si>
  <si>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</si>
  <si>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</si>
  <si>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</si>
  <si>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</si>
  <si>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</si>
  <si>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</si>
  <si>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</si>
  <si>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</si>
  <si>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</si>
  <si>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</si>
  <si>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</si>
  <si>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</si>
  <si>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</si>
  <si>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</si>
  <si>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</si>
  <si>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</si>
  <si>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</si>
  <si>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</si>
  <si>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</si>
  <si>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</si>
  <si>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</si>
  <si>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</si>
  <si>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</si>
  <si>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</si>
  <si>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</si>
  <si>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</si>
  <si>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</si>
  <si>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</si>
  <si>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</si>
  <si>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</si>
  <si>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</si>
  <si>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</si>
  <si>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</si>
  <si>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</si>
  <si>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</si>
  <si>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</si>
  <si>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</si>
  <si>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</si>
  <si>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</si>
  <si>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</si>
  <si>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</si>
  <si>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</si>
  <si>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</si>
  <si>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</si>
  <si>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</si>
  <si>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</si>
  <si>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</si>
  <si>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</si>
  <si>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</si>
  <si>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</si>
  <si>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</si>
  <si>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</si>
  <si>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</si>
  <si>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</si>
  <si>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</si>
  <si>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</si>
  <si>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</si>
  <si>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</si>
  <si>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</si>
  <si>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</si>
  <si>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</si>
  <si>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</si>
  <si>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</si>
  <si>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</si>
  <si>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</si>
  <si>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</si>
  <si>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</si>
  <si>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</si>
  <si>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</si>
  <si>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</si>
  <si>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</si>
  <si>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</si>
  <si>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</si>
  <si>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</si>
  <si>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</si>
  <si>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</si>
  <si>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</si>
  <si>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</si>
  <si>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</si>
  <si>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</si>
  <si>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</si>
  <si>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</si>
  <si>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</si>
  <si>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</si>
  <si>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</si>
  <si>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</si>
  <si>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</si>
  <si>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</si>
  <si>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</si>
  <si>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</si>
  <si>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</si>
  <si>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</si>
  <si>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</si>
  <si>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</si>
  <si>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</si>
  <si>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</si>
  <si>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</si>
  <si>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</si>
  <si>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</si>
  <si>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</si>
  <si>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</si>
  <si>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</si>
  <si>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</si>
  <si>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</si>
  <si>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</si>
  <si>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</si>
  <si>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</si>
  <si>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</si>
  <si>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</si>
  <si>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</si>
  <si>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</si>
  <si>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</si>
  <si>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</si>
  <si>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</si>
  <si>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</si>
  <si>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</si>
  <si>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</si>
  <si>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</si>
  <si>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</si>
  <si>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</si>
  <si>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</si>
  <si>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</si>
  <si>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</si>
  <si>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</si>
  <si>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</si>
  <si>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</si>
  <si>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</si>
  <si>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</si>
  <si>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</si>
  <si>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</si>
  <si>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</si>
  <si>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</si>
  <si>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</si>
  <si>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</si>
  <si>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</si>
  <si>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</si>
  <si>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</si>
  <si>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</si>
  <si>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</si>
  <si>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</si>
  <si>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</si>
  <si>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</si>
  <si>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</si>
  <si>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</si>
  <si>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</si>
  <si>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</si>
  <si>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</si>
  <si>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</si>
  <si>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</si>
  <si>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</si>
  <si>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</si>
  <si>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</si>
  <si>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</si>
  <si>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</si>
  <si>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</si>
  <si>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</si>
  <si>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</si>
  <si>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</si>
  <si>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</si>
  <si>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</si>
  <si>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</si>
  <si>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</si>
  <si>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</si>
  <si>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</si>
  <si>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</si>
  <si>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</si>
  <si>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</si>
  <si>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</si>
  <si>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</si>
  <si>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</si>
  <si>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</si>
  <si>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</si>
  <si>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</si>
  <si>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</si>
  <si>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</si>
  <si>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</si>
  <si>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</si>
  <si>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</si>
  <si>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</si>
  <si>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</si>
  <si>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</si>
  <si>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</si>
  <si>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</si>
  <si>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</si>
  <si>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</si>
  <si>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</si>
  <si>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</si>
  <si>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</si>
  <si>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</si>
  <si>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</si>
  <si>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</si>
  <si>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</si>
  <si>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</si>
  <si>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</si>
  <si>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</si>
  <si>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</si>
  <si>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</si>
  <si>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</si>
  <si>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</si>
  <si>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</si>
  <si>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</si>
  <si>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</si>
  <si>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</si>
  <si>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</si>
  <si>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</si>
  <si>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</si>
  <si>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</si>
  <si>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</si>
  <si>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</si>
  <si>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</si>
  <si>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</si>
  <si>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</si>
  <si>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</si>
  <si>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</si>
  <si>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</si>
  <si>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</si>
  <si>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</si>
  <si>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</si>
  <si>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</si>
  <si>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</si>
  <si>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</si>
  <si>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</si>
  <si>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</si>
  <si>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</si>
  <si>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</si>
  <si>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</si>
  <si>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</si>
  <si>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</si>
  <si>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</si>
  <si>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</si>
  <si>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</si>
  <si>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</si>
  <si>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</si>
  <si>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</si>
  <si>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</si>
  <si>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</si>
  <si>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</si>
  <si>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</si>
  <si>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</si>
  <si>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</si>
  <si>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</si>
  <si>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</si>
  <si>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</si>
  <si>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</si>
  <si>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</si>
  <si>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</si>
  <si>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</si>
  <si>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</si>
  <si>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</si>
  <si>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</si>
  <si>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</si>
  <si>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</si>
  <si>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</si>
  <si>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</si>
  <si>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</si>
  <si>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</si>
  <si>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</si>
  <si>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</si>
  <si>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</si>
  <si>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</si>
  <si>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</si>
  <si>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</si>
  <si>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</si>
  <si>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</si>
  <si>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</si>
  <si>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</si>
  <si>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</si>
  <si>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</si>
  <si>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</si>
  <si>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</si>
  <si>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</si>
  <si>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</si>
  <si>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</si>
  <si>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</si>
  <si>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</si>
  <si>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</si>
  <si>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</si>
  <si>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</si>
  <si>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</si>
  <si>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</si>
  <si>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</si>
  <si>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</si>
  <si>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</si>
  <si>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MONTADOR ELETROMECÂNICO COM ENCARGOS COMPLEMENTARES</t>
  </si>
  <si>
    <t>LOCAÇÃO CONVENCIONAL DE OBRA, UTILIZANDO GABARITO DE TÁBUAS CORRIDAS PONTALETADAS A CADA 1,50M - 2 UTILIZAÇÕES. AF_03/2024</t>
  </si>
  <si>
    <t>LOCAÇÃO CONVENCIONAL DE OBRA, UTILIZANDO GABARITO DE TÁBUAS CORRIDAS PONTALETADAS A CADA 2,00M - 2 UTILIZAÇÕES. AF_03/2024</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</si>
  <si>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</si>
  <si>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</si>
  <si>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</si>
  <si>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</si>
  <si>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</si>
  <si>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</si>
  <si>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</si>
  <si>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</si>
  <si>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</si>
  <si>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</si>
  <si>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</si>
  <si>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</si>
  <si>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</si>
  <si>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</si>
  <si>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</si>
  <si>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</si>
  <si>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</si>
  <si>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</si>
  <si>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</si>
  <si>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</si>
  <si>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</si>
  <si>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</si>
  <si>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</si>
  <si>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</si>
  <si>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</si>
  <si>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</si>
  <si>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</si>
  <si>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</si>
  <si>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</si>
  <si>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</si>
  <si>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</si>
  <si>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</si>
  <si>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</si>
  <si>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</si>
  <si>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</si>
  <si>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</si>
  <si>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</si>
  <si>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</si>
  <si>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</si>
  <si>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</si>
  <si>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</si>
  <si>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</si>
  <si>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</si>
  <si>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</si>
  <si>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</si>
  <si>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</si>
  <si>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</si>
  <si>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</si>
  <si>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</si>
  <si>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</si>
  <si>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</si>
  <si>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</si>
  <si>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</si>
  <si>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</si>
  <si>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</si>
  <si>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</si>
  <si>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</si>
  <si>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</si>
  <si>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</si>
  <si>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</si>
  <si>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</si>
  <si>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</si>
  <si>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</si>
  <si>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</si>
  <si>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</si>
  <si>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</si>
  <si>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</si>
  <si>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</si>
  <si>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</si>
  <si>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</si>
  <si>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</si>
  <si>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</si>
  <si>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</si>
  <si>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</si>
  <si>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</si>
  <si>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</si>
  <si>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</si>
  <si>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</si>
  <si>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</si>
  <si>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</si>
  <si>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</si>
  <si>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</si>
  <si>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</si>
  <si>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</si>
  <si>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</si>
  <si>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</si>
  <si>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</si>
  <si>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</si>
  <si>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</si>
  <si>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</si>
  <si>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</si>
  <si>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</si>
  <si>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</si>
  <si>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</si>
  <si>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</si>
  <si>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</si>
  <si>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</si>
  <si>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</si>
  <si>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</si>
  <si>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</si>
  <si>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</si>
  <si>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</si>
  <si>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</si>
  <si>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</si>
  <si>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</si>
  <si>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</si>
  <si>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</si>
  <si>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</si>
  <si>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</si>
  <si>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</si>
  <si>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</si>
  <si>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</si>
  <si>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</si>
  <si>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</si>
  <si>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</si>
  <si>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</si>
  <si>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</si>
  <si>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</si>
  <si>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</si>
  <si>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</si>
  <si>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</si>
  <si>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</si>
  <si>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</si>
  <si>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</si>
  <si>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</si>
  <si>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</si>
  <si>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</si>
  <si>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</si>
  <si>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</si>
  <si>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</si>
  <si>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</si>
  <si>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</si>
  <si>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</si>
  <si>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</si>
  <si>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</si>
  <si>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</si>
  <si>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</si>
  <si>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</si>
  <si>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</si>
  <si>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</si>
  <si>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</si>
  <si>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</si>
  <si>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</si>
  <si>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</si>
  <si>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</si>
  <si>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</si>
  <si>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</si>
  <si>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</si>
  <si>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</si>
  <si>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</si>
  <si>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</si>
  <si>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</si>
  <si>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</si>
  <si>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</si>
  <si>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</si>
  <si>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</si>
  <si>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</si>
  <si>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</si>
  <si>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</si>
  <si>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</si>
  <si>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</si>
  <si>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</si>
  <si>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</si>
  <si>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</si>
  <si>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</si>
  <si>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</si>
  <si>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</si>
  <si>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</si>
  <si>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</si>
  <si>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</si>
  <si>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</si>
  <si>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</si>
  <si>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</si>
  <si>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</si>
  <si>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</si>
  <si>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</si>
  <si>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</si>
  <si>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</si>
  <si>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</si>
  <si>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</si>
  <si>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</si>
  <si>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</si>
  <si>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</si>
  <si>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</si>
  <si>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</si>
  <si>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e Descarte</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</si>
  <si>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</si>
  <si>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</si>
  <si>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</si>
  <si>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</si>
  <si>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</si>
  <si>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</si>
  <si>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</si>
  <si>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</si>
  <si>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</si>
  <si>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</si>
  <si>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</si>
  <si>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</si>
  <si>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</si>
  <si>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</si>
  <si>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</si>
  <si>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</si>
  <si>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</si>
  <si>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</si>
  <si>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</si>
  <si>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</si>
  <si>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</si>
  <si>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</si>
  <si>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</si>
  <si>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</si>
  <si>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</si>
  <si>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</si>
  <si>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</si>
  <si>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</si>
  <si>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</si>
  <si>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</si>
  <si>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</si>
  <si>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</si>
  <si>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</si>
  <si>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</si>
  <si>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</si>
  <si>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</si>
  <si>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</si>
  <si>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</si>
  <si>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</si>
  <si>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</si>
  <si>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</si>
  <si>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</si>
  <si>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</si>
  <si>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</si>
  <si>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</si>
  <si>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</si>
  <si>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</si>
  <si>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</si>
  <si>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</si>
  <si>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</si>
  <si>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</si>
  <si>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</si>
  <si>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</si>
  <si>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</si>
  <si>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</si>
  <si>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</si>
  <si>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</si>
  <si>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</si>
  <si>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</si>
  <si>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</si>
  <si>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</si>
  <si>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</si>
  <si>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</si>
  <si>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</si>
  <si>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</si>
  <si>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</si>
  <si>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</si>
  <si>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</si>
  <si>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</si>
  <si>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</si>
  <si>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</si>
  <si>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</si>
  <si>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</si>
  <si>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</si>
  <si>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</si>
  <si>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</si>
  <si>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</si>
  <si>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</si>
  <si>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</si>
  <si>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</si>
  <si>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</si>
  <si>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</si>
  <si>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</si>
  <si>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</si>
  <si>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</si>
  <si>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</si>
  <si>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</si>
  <si>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</si>
  <si>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</si>
  <si>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</si>
  <si>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</si>
  <si>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</si>
  <si>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</si>
  <si>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</si>
  <si>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</si>
  <si>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</si>
  <si>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</si>
  <si>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</si>
  <si>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</si>
  <si>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</si>
  <si>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</si>
  <si>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</si>
  <si>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</si>
  <si>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</si>
  <si>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</si>
  <si>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</si>
  <si>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</si>
  <si>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</si>
  <si>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SECRETARIA DE INFRAESTRUTURA URBANA E OBRAS</t>
  </si>
  <si>
    <t>CUSTOS UNITÁRIOS DE EDIFICAÇÕES - COM DESONERAÇÃO</t>
  </si>
  <si>
    <t>FIBRA EM POLIPROPILENO (MACROFIBRA) PARA CONCRETO, RESISTÊNCIA RESIDUAL 4,3+-0,3MPA</t>
  </si>
  <si>
    <t>FIBRA POLIMÉRICA (MICROFIBRA ANTIRACK) PARA CONCRETO, TENACIDADE MÍNIMA 5CN/DTEX</t>
  </si>
  <si>
    <t>LAJE EM PAINEL PRÉ-FABRICADO PROTENDIDO ALVEOLAR, ESPESSURA 12 CM - 500KGF/M2</t>
  </si>
  <si>
    <t>GRAUTE - ARGAMASSA FLUIDA</t>
  </si>
  <si>
    <t>TIJOLOS MACIÇOS COMUNS - APARENTE, 1/2 TIJOLO</t>
  </si>
  <si>
    <t>RECOLOCAÇÃO DE DIVISÓRIAS - CHAPAS OU TÁBUAS, INCLUSIVE ENTARUGAMENTO</t>
  </si>
  <si>
    <t>ROSETA OU ENTRADA DE CILINDRO COM CHAVE GORGE EM AÇO CROMADO BRILHANTE</t>
  </si>
  <si>
    <t>LUMINÁRIA DE SOBREPOR COM ALETAS COM 2 LÂMPADAS DE LED T8 DE 1,2M - 20W</t>
  </si>
  <si>
    <t>LUMINÁRIA DE EMERGÊNCIA AUTÔNOMA COM 30 LEDS E AUTONOMIA MIN DE 6H - INSTALADA</t>
  </si>
  <si>
    <t>LUMINÁRIA DE SOBREPOR COM ALETAS COM 2 LÂMPADAS DE LED T8 DE 1,2M</t>
  </si>
  <si>
    <t>TRANSFORMADOR DE POTENCIAL A SECO 13,2KV - 220V/127V - 1000VA</t>
  </si>
  <si>
    <t>FORNECIMENTO DE AR CONDICIONADO A FRIO, TIPO SPLIT PISO TETO COM CAPACIDADE DE 18.000 BTUS/h</t>
  </si>
  <si>
    <t>INSTALAÇÃO DE AR CONDICIONADO, TIPO SPLIT CASSETE-INVERTER COM CAPACIDADE DE 18.000 BTUS/H ATÉ 24.000 BTUS/H - REDE FRIGORÍGENA E DRENO ATÉ 5 METROS</t>
  </si>
  <si>
    <t>INSTALAÇÃO DE AR CONDICIONADO, TIPO SPLIT CASSETE-INVERTER COM CAPACIDADE DE 36.000 BTUS/h ATÉ 48.000 BTUS/h - REDE FRIGORÍGENA E DRENO ATÉ 5 METROS</t>
  </si>
  <si>
    <t>INSTALAÇÃO DE AR CONDICIONADO, TIPO SPLIT PAREDE-INVERTER COM CAPACIDADE DE 9.000 BTUS/h ATÉ 12.000 BTUS/h - REDE FRIGORÍGENA E DRENO ATÉ 5 METROS</t>
  </si>
  <si>
    <t>INSTALAÇÃO DE AR CONDICIONADO, TIPO SPLIT PAREDE-INVERTER COM CAPACIDADE DE 18.000 BTUS/H ATÉ 36.000 BTUS/H - REDE FRIGORÍGENA E DRENO ATÉ 5 METROS</t>
  </si>
  <si>
    <t>INSTALAÇÃO DE AR CONDICIONADO, TIPO SPLIT PISO TETO COM CAPACIDADE DE 18.000 BTUS/H ATÉ 24.000 BTUS/H - REDE FRIGORÍGENA E DRENO ATÉ 5 METROS</t>
  </si>
  <si>
    <t>INSTALAÇÃO DE AR CONDICIONADO, TIPO SPLIT PISO TETO COM CAPACIDADE DE 36.000 BTUS/h ATÉ 48.000 BTUS/h - REDE FRIGORÍGENA E DRENO ATÉ 5 METROS</t>
  </si>
  <si>
    <t>CHAVE DE BÓIA</t>
  </si>
  <si>
    <t>TUBO DE POLIETILENO DE ALTA DENSIDADE (PEAD LISO) - 32MM</t>
  </si>
  <si>
    <t>BANCO ARTICULADO PARA PCD EM AÇO INOX - 45X45CM</t>
  </si>
  <si>
    <t>BANCO ARTICULADO PARA PCD EM AÇO INOX - 70X45CM</t>
  </si>
  <si>
    <t>LAVATÓRIO DE LOUÇA BRANCA, COM COLUNA</t>
  </si>
  <si>
    <t>DEMOLIÇÃO MECANIZADA DE ARGAMASSA, CERÂMICA OU SIMILAR INCLUSIVE ARGAMASSA DE REGULARIZAÇÃO</t>
  </si>
  <si>
    <t xml:space="preserve"> PISO ELEVADO COM ESTRUTURA CONTRAVENTADA EM SISTEMA METÁLICO - EXCLUSIVE PLACAS DE REVESTIMENTO</t>
  </si>
  <si>
    <t>PISO DE CONCRETO INTERTRAVADO, ESPESSURA 6 CM, DUAS CORES</t>
  </si>
  <si>
    <t>GUARDA CORPO EM TUBO GALVANIZADO 2" E FECHAMENTO COM TELA DE AÇO MALHA 1" FIO 12, H=1,21 M, INCLUSA PINTURA</t>
  </si>
  <si>
    <t>SABONETEIRA DE PAREDE EM PLASTICO</t>
  </si>
  <si>
    <t>FECHADURA DE CENTRO E CONTRA FECHADURA PARA PORTA EM VIDRO TEMPERADO (CONTEMPLA RETIRADA DAS PEÇASEXISTENTES E O FORNECIMENTO E INSTALAÇÃO DAS PEÇAS NOVAS)</t>
  </si>
  <si>
    <t>DEMOLIÇÃO DE POSTE DE AMARRAÇÃO</t>
  </si>
  <si>
    <t>ALGODOEIRO-DA-PRAIA (HIBISCUS TILIACEUS)</t>
  </si>
  <si>
    <t>AROEIRA PIMENTEIRA (SCHINUS TEREBINTHIFOLIA)</t>
  </si>
  <si>
    <t>MOGNO BRASILEIRO (SWIETENIA MACROPHYLLA)</t>
  </si>
  <si>
    <t>CAPIM DO TEXAS (PENNISETUM SETACEUM)</t>
  </si>
  <si>
    <t>GRAMA SINTÉTICA DECORATIVA ALTURA 10 A 32 MM - FORNECIMENTO E INSTALAÇÃO, EXCLUSIVE CAMADAS DE BASE</t>
  </si>
  <si>
    <t>BANCO DE CONCRETO PRE-FABRICADO  - L=140CM</t>
  </si>
  <si>
    <t xml:space="preserve"> PLAYGROUND CONJUGADO TIPO 1 - TAMANHO GRANDE - PARA CRIANÇAS MAIORES QUE 5 ANOS DE IDADE. FORNECIMENTO E INSTALAÇÃO</t>
  </si>
  <si>
    <t>PLAYGROUND CONJUGADO TIPO 2 - TAMANHO GRANDE - PARA CRIANÇAS ATÉ 5 ANOS DE IDADE. FORNECIMENTO E INSTALAÇÃO</t>
  </si>
  <si>
    <t>PLAYGROUND CONJUGADO TIPO 3 - TAMANHO MÉDIO - PARA CRIANÇAS A PARTIR DE 5 ANOS DE IDADE. FORNECIMENTO E INSTALAÇÃO</t>
  </si>
  <si>
    <t>PLAYGROUND CONJUGADO TIPO 4 - TAMANHO MÉDIO - PARA CRIANÇAS ATÉ DE 5 ANOS DE IDADE. FORNECIMENTO E INSTALAÇÃO</t>
  </si>
  <si>
    <t>PLAYGROUND CONJUGADO TIPO 5 - TAMANHO PEQUENO - PARA CRIANÇAS A PARTIR DE 5 ANOS DE IDADE. FORNECIMENTO E INSTALAÇÃO</t>
  </si>
  <si>
    <t>PLAYGROUND CONJUGADO TIPO 6 - TAMANHO PEQUENO - PARA CRIANÇAS ATÉ 5 ANOS DE IDADE. FORNECIMENTO E INSTALAÇÃO</t>
  </si>
  <si>
    <t>PLAYGROUND CONJUGADO TIPO 7 - INCLUSIVO - PARA CRIANÇAS DE 1 A 14 ANOS DE IDADE. FORNECIMENTO E INSTALAÇÃO</t>
  </si>
  <si>
    <t>PISO INTERTRAVADO EMBORRACHADO PARA PLAYGROUND</t>
  </si>
  <si>
    <t>CUSTOS UNITÁRIOS DE INFRAESTRUTURA URBANA - COM DESONERAÇÃO</t>
  </si>
  <si>
    <t>ENSAIO DE CLASSIFICAÇÃO DE SOLO CONFORME METODOLOGIA MCT</t>
  </si>
  <si>
    <t>UM</t>
  </si>
  <si>
    <t>IN.07 - TACHA TIPO I BIDIRECIONAL REFLETIVA</t>
  </si>
  <si>
    <t>IN.07 - TACHA TIPO I MONODIRECIONAL REFLETIVA</t>
  </si>
  <si>
    <t>IN.07 - TACHÃO TIPO I BIDIRECIONAL</t>
  </si>
  <si>
    <t>IN.07 - TACHÃO TIPO I MONODIRECIONAL</t>
  </si>
  <si>
    <t>DEMOLIÇÃO DE PASSEIO COM MARTELETE ATÉ 30KG</t>
  </si>
  <si>
    <t>ESTRUTURA METÁLICA MODULAR PARA ABRIGOS DE TRANSPORTE URBANO TIPO BRT - BENEFICIAMENTO DO AÇO</t>
  </si>
  <si>
    <t>ESTRUTURA METÁLICA MODULAR PARA ABRIGOS DE TRANSPORTE URBANO TIPO BRT - PRÉ-MONTAGEM E TRANSPORTE</t>
  </si>
  <si>
    <t>ESTRUTURA METÁLICA MODULAR PARA ABRIGOS DE TRANSPORTE URBANO TIPO BRT - DESMONTAGEM, MONTAGEM E COMISSIONAMENTO DE ESTRUTURAS METÁLICAS</t>
  </si>
  <si>
    <t>ESTRUTURA METÁLICA MODULAR PARA ABRIGOS DE TRANSPORTE URBANO TIPO BRT - JATEAMENTO DE ESTRUTURA METÁLICA</t>
  </si>
  <si>
    <t>ESTRUTURA METÁLICA MODULAR PARA ABRIGOS DE TRANSPORTE URBANO TIPO BRT - FUNDO PREPARADOR DE PINTURA DE CROMATO DE ZINCO DUAS DEMÃOS</t>
  </si>
  <si>
    <t>ESTRUTURA METÁLICA MODULAR PARA ABRIGOS DE TRANSPORTE URBANO TIPO BRT - PINTURA DE ACABAMENTO COM TINTA EPÓXI DUAS DEMÃOS</t>
  </si>
  <si>
    <t>ESTRUTURA METÁLICA MODULAR PARA ABRIGOS DE TRANSPORTE URBANO TIPO BRT - PINTURA CATÓDICA DE PROTEÇÃO DE ESTRUTURAS (GALVANIZAÇÃO A FRIO)</t>
  </si>
  <si>
    <t>NP.01 - PAVIMENTO ESTRUTURAL DE CONCRETO ARMADO - FCTM,K = 4,2 MPA</t>
  </si>
  <si>
    <t>NP.01 - PAVIMENTO ESTRUTURAL DE CONCRETO ARMADO - FCTM,K = 4,5 MPA</t>
  </si>
  <si>
    <t>ICO.03 - ANCORAGEM ATIVA SÉRIE V-10 - Ø= 15,2 MM</t>
  </si>
  <si>
    <t>ICO.03 - ANCORAGEM PASSIVA TIPO LAÇO SÉRIE V-10 - Ø= 12,7 MM</t>
  </si>
  <si>
    <t>ICO.03 - ANCORAGEM PASSIVA TIPO LAÇO SÉRIE V-10 - Ø= 15,2 MM</t>
  </si>
  <si>
    <t>ICO.03 - ANCORAGEM PASSIVA TIPO LAÇO SÉRIE V-19 - Ø= 15,2 MM</t>
  </si>
  <si>
    <t>FURAÇÃO PARA 10,0MM EM CONCRETO ARMADO, INCLUSIVE COLAGEM DE ARMADURA (PARA 8MM)</t>
  </si>
  <si>
    <t>FURAÇÃO PARA 12,5MM EM CONCRETO ARMADO, INCLUSIVE COLAGEM DE ARMADURA (PARA 10MM)</t>
  </si>
  <si>
    <t>IX.01 - APICOAMENTO DE SUPERFÍCIES DE CONCRETO (COM EQUIPAMENTO ELÉTRICO)</t>
  </si>
  <si>
    <t>ICO.03 - BARRA DE AÇO ROSCADA DE ALTA CAPACIDADE PARA TIRANTE - D= 25 MM. TENSÃO DE ESCOAMENTO MÍNIMA 500 MPA</t>
  </si>
  <si>
    <t>ICO.03 - BARRA DE AÇO ROSCADA DE ALTA CAPACIDADE PARA TIRANTE - D= 32 MM. TENSÃO DE ESCOAMENTO MÍNIMA 500 MPA</t>
  </si>
  <si>
    <t>ICO.03 - BARRA DE AÇO ROSCADA DE ALTA CAPACIDADE PARA TIRANTE - D= 36 MM. TENSÃO DE ESCOAMENTO MÍNIMA 500 MPA</t>
  </si>
  <si>
    <t>Custo Unitário
(R$)</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</si>
  <si>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</si>
  <si>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</si>
  <si>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</si>
  <si>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</si>
  <si>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</si>
  <si>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</si>
  <si>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</si>
  <si>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</si>
  <si>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</si>
  <si>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</si>
  <si>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</si>
  <si>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</si>
  <si>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</si>
  <si>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</si>
  <si>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</si>
  <si>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</si>
  <si>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</si>
  <si>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</si>
  <si>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</si>
  <si>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</si>
  <si>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tetrápodes em cavalo mecânico com semirreboque com capacidade de 32 t - carga e descarga com guindaste</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</si>
  <si>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</si>
  <si>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</si>
  <si>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</si>
  <si>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</si>
  <si>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</si>
  <si>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</si>
  <si>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</si>
  <si>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</si>
  <si>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</si>
  <si>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</si>
  <si>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</si>
  <si>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</si>
  <si>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</si>
  <si>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</si>
  <si>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</si>
  <si>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</si>
  <si>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</si>
  <si>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</si>
  <si>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</si>
  <si>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</si>
  <si>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</si>
  <si>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</si>
  <si>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</si>
  <si>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</si>
  <si>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</si>
  <si>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</si>
  <si>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</si>
  <si>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</si>
  <si>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</si>
  <si>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</si>
  <si>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ARQº MARLON LIMA</t>
  </si>
  <si>
    <t>ARQUITETO E URBANISTA</t>
  </si>
  <si>
    <t>CAU / SP A96639-8</t>
  </si>
  <si>
    <t>L.D</t>
  </si>
  <si>
    <t>TEMPO DE OBRA</t>
  </si>
  <si>
    <t>COMPRIMENTO</t>
  </si>
  <si>
    <t>DISTANCIA BOTA FORA</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</si>
  <si>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</si>
  <si>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</si>
  <si>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</si>
  <si>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</si>
  <si>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</si>
  <si>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</si>
  <si>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</si>
  <si>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</si>
  <si>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</si>
  <si>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</si>
  <si>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</si>
  <si>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</si>
  <si>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</si>
  <si>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</si>
  <si>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</si>
  <si>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</si>
  <si>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</si>
  <si>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</si>
  <si>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</si>
  <si>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</si>
  <si>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</si>
  <si>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</si>
  <si>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</si>
  <si>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</si>
  <si>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</si>
  <si>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</si>
  <si>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</si>
  <si>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</si>
  <si>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</si>
  <si>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</si>
  <si>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</si>
  <si>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</si>
  <si>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</si>
  <si>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</si>
  <si>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</si>
  <si>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</si>
  <si>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</si>
  <si>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</si>
  <si>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</si>
  <si>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</si>
  <si>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</si>
  <si>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</si>
  <si>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</si>
  <si>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</si>
  <si>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</si>
  <si>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</si>
  <si>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</si>
  <si>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</si>
  <si>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</si>
  <si>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</si>
  <si>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</si>
  <si>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</si>
  <si>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</si>
  <si>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</si>
  <si>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</si>
  <si>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</si>
  <si>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</si>
  <si>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</si>
  <si>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</si>
  <si>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</si>
  <si>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</si>
  <si>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</si>
  <si>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</si>
  <si>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</si>
  <si>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</si>
  <si>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</si>
  <si>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</si>
  <si>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</si>
  <si>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</si>
  <si>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</si>
  <si>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</si>
  <si>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</si>
  <si>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</si>
  <si>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</si>
  <si>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</si>
  <si>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</si>
  <si>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</si>
  <si>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</si>
  <si>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</si>
  <si>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</si>
  <si>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</si>
  <si>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</si>
  <si>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</si>
  <si>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</si>
  <si>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</si>
  <si>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</si>
  <si>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</si>
  <si>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</si>
  <si>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</si>
  <si>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</si>
  <si>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</si>
  <si>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</si>
  <si>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</si>
  <si>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</si>
  <si>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</si>
  <si>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</si>
  <si>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</si>
  <si>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</si>
  <si>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</si>
  <si>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</si>
  <si>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</si>
  <si>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</si>
  <si>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</si>
  <si>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</si>
  <si>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</si>
  <si>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</si>
  <si>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</si>
  <si>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</si>
  <si>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</si>
  <si>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</si>
  <si>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</si>
  <si>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</si>
  <si>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</si>
  <si>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</si>
  <si>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</si>
  <si>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</si>
  <si>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</si>
  <si>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</si>
  <si>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</si>
  <si>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</si>
  <si>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</si>
  <si>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</si>
  <si>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</si>
  <si>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</si>
  <si>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</si>
  <si>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</si>
  <si>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</si>
  <si>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</si>
  <si>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</si>
  <si>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</si>
  <si>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</si>
  <si>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</si>
  <si>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</si>
  <si>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</si>
  <si>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</si>
  <si>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</si>
  <si>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</si>
  <si>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</si>
  <si>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</si>
  <si>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</si>
  <si>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</si>
  <si>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</si>
  <si>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</si>
  <si>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</si>
  <si>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</si>
  <si>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</si>
  <si>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</si>
  <si>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</si>
  <si>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</si>
  <si>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</si>
  <si>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</si>
  <si>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</si>
  <si>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</si>
  <si>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</si>
  <si>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</si>
  <si>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</si>
  <si>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</si>
  <si>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</si>
  <si>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</si>
  <si>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</si>
  <si>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</si>
  <si>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</si>
  <si>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</si>
  <si>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</si>
  <si>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</si>
  <si>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</si>
  <si>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</si>
  <si>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</si>
  <si>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</si>
  <si>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</si>
  <si>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</si>
  <si>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</si>
  <si>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</si>
  <si>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</si>
  <si>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</si>
  <si>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</si>
  <si>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</si>
  <si>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</si>
  <si>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</si>
  <si>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</si>
  <si>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</si>
  <si>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</si>
  <si>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</si>
  <si>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</si>
  <si>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</si>
  <si>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</si>
  <si>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</si>
  <si>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</si>
  <si>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</si>
  <si>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</si>
  <si>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</si>
  <si>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</si>
  <si>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</si>
  <si>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</si>
  <si>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</si>
  <si>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</si>
  <si>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</si>
  <si>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</si>
  <si>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</si>
  <si>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</si>
  <si>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</si>
  <si>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</si>
  <si>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</si>
  <si>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</si>
  <si>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</si>
  <si>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</si>
  <si>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</si>
  <si>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</si>
  <si>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</si>
  <si>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</si>
  <si>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</si>
  <si>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</si>
  <si>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</si>
  <si>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</si>
  <si>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Detecção de incêndio e alarme</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</si>
  <si>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</si>
  <si>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</si>
  <si>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</si>
  <si>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</si>
  <si>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</si>
  <si>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</si>
  <si>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</si>
  <si>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</si>
  <si>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</si>
  <si>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</si>
  <si>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</si>
  <si>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</si>
  <si>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</si>
  <si>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</si>
  <si>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</si>
  <si>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</si>
  <si>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</si>
  <si>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</si>
  <si>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</si>
  <si>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</si>
  <si>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</si>
  <si>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</si>
  <si>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</si>
  <si>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</si>
  <si>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</si>
  <si>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</si>
  <si>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</si>
  <si>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</si>
  <si>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</si>
  <si>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</si>
  <si>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</si>
  <si>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</si>
  <si>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</si>
  <si>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</si>
  <si>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</si>
  <si>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</si>
  <si>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</si>
  <si>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</si>
  <si>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</si>
  <si>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</si>
  <si>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</si>
  <si>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</si>
  <si>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</si>
  <si>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</si>
  <si>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</si>
  <si>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</si>
  <si>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</si>
  <si>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</si>
  <si>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</si>
  <si>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</si>
  <si>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</si>
  <si>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</si>
  <si>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</si>
  <si>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</si>
  <si>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</si>
  <si>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</si>
  <si>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</si>
  <si>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</si>
  <si>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</si>
  <si>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</si>
  <si>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</si>
  <si>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</si>
  <si>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</si>
  <si>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</si>
  <si>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</si>
  <si>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</si>
  <si>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</si>
  <si>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</si>
  <si>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</si>
  <si>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</si>
  <si>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</si>
  <si>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</si>
  <si>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</si>
  <si>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</si>
  <si>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</si>
  <si>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</si>
  <si>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</si>
  <si>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</si>
  <si>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</si>
  <si>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</si>
  <si>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</si>
  <si>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</si>
  <si>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</si>
  <si>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</si>
  <si>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</si>
  <si>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</si>
  <si>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</si>
  <si>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</si>
  <si>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</si>
  <si>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</si>
  <si>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</si>
  <si>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</si>
  <si>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</si>
  <si>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</si>
  <si>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</si>
  <si>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</si>
  <si>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</si>
  <si>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</si>
  <si>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</si>
  <si>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</si>
  <si>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</si>
  <si>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</si>
  <si>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</si>
  <si>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</si>
  <si>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</si>
  <si>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</si>
  <si>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</si>
  <si>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EM ALUMÍNIO DE ABRIR TIPO VENEZIANA COM GUARNIÇÃO,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</si>
  <si>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</si>
  <si>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</si>
  <si>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</si>
  <si>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</si>
  <si>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</si>
  <si>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</si>
  <si>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</si>
  <si>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</si>
  <si>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</si>
  <si>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</si>
  <si>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</si>
  <si>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</si>
  <si>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</si>
  <si>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</si>
  <si>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</si>
  <si>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</si>
  <si>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</si>
  <si>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</si>
  <si>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</si>
  <si>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</si>
  <si>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</si>
  <si>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</si>
  <si>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</si>
  <si>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</si>
  <si>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</si>
  <si>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</si>
  <si>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</si>
  <si>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</si>
  <si>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</si>
  <si>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</si>
  <si>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</si>
  <si>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</si>
  <si>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</si>
  <si>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</si>
  <si>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</si>
  <si>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</si>
  <si>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</si>
  <si>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</si>
  <si>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</si>
  <si>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</si>
  <si>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</si>
  <si>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</si>
  <si>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</si>
  <si>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</si>
  <si>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</si>
  <si>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</si>
  <si>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</si>
  <si>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</si>
  <si>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</si>
  <si>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</si>
  <si>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</si>
  <si>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</si>
  <si>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</si>
  <si>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</si>
  <si>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</si>
  <si>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</si>
  <si>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</si>
  <si>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</si>
  <si>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</si>
  <si>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</si>
  <si>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</si>
  <si>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</si>
  <si>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</si>
  <si>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</si>
  <si>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</si>
  <si>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</si>
  <si>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</si>
  <si>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</si>
  <si>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</si>
  <si>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</si>
  <si>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</si>
  <si>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</si>
  <si>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</si>
  <si>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</si>
  <si>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</si>
  <si>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</si>
  <si>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</si>
  <si>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</si>
  <si>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</si>
  <si>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</si>
  <si>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</si>
  <si>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</si>
  <si>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</si>
  <si>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</si>
  <si>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</si>
  <si>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</si>
  <si>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</si>
  <si>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</si>
  <si>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</si>
  <si>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</si>
  <si>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</si>
  <si>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</si>
  <si>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</si>
  <si>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</si>
  <si>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</si>
  <si>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</si>
  <si>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</si>
  <si>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</si>
  <si>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</si>
  <si>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</si>
  <si>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</si>
  <si>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</si>
  <si>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</si>
  <si>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</si>
  <si>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</si>
  <si>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</si>
  <si>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</si>
  <si>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</si>
  <si>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</si>
  <si>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</si>
  <si>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</si>
  <si>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</si>
  <si>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</si>
  <si>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</si>
  <si>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</si>
  <si>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</si>
  <si>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</si>
  <si>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</si>
  <si>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</si>
  <si>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</si>
  <si>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</si>
  <si>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</si>
  <si>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</si>
  <si>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</si>
  <si>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</si>
  <si>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</si>
  <si>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</si>
  <si>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</si>
  <si>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</si>
  <si>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</si>
  <si>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</si>
  <si>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</si>
  <si>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</si>
  <si>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</si>
  <si>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</si>
  <si>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</si>
  <si>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</si>
  <si>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</si>
  <si>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</si>
  <si>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</si>
  <si>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</si>
  <si>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</si>
  <si>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</si>
  <si>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</si>
  <si>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</si>
  <si>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</si>
  <si>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</si>
  <si>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</si>
  <si>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</si>
  <si>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</si>
  <si>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</si>
  <si>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</si>
  <si>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</si>
  <si>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</si>
  <si>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</si>
  <si>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</si>
  <si>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</si>
  <si>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</si>
  <si>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</si>
  <si>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</si>
  <si>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</si>
  <si>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</si>
  <si>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</si>
  <si>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</si>
  <si>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</si>
  <si>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</si>
  <si>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</si>
  <si>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</si>
  <si>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</si>
  <si>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</si>
  <si>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</si>
  <si>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</si>
  <si>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</si>
  <si>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</si>
  <si>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</si>
  <si>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</si>
  <si>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</si>
  <si>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</si>
  <si>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</si>
  <si>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</si>
  <si>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</si>
  <si>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</si>
  <si>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</si>
  <si>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</si>
  <si>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</si>
  <si>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</si>
  <si>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</si>
  <si>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</si>
  <si>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</si>
  <si>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</si>
  <si>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</si>
  <si>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</si>
  <si>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</si>
  <si>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</si>
  <si>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</si>
  <si>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</si>
  <si>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</si>
  <si>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</si>
  <si>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</si>
  <si>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</si>
  <si>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</si>
  <si>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</si>
  <si>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</si>
  <si>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</si>
  <si>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</si>
  <si>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</si>
  <si>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</si>
  <si>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</si>
  <si>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</si>
  <si>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</si>
  <si>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</si>
  <si>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</si>
  <si>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</si>
  <si>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</si>
  <si>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</si>
  <si>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</si>
  <si>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</si>
  <si>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</si>
  <si>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</si>
  <si>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</si>
  <si>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</si>
  <si>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</si>
  <si>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</si>
  <si>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</si>
  <si>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</si>
  <si>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</si>
  <si>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</si>
  <si>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</si>
  <si>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</si>
  <si>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</si>
  <si>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</si>
  <si>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</si>
  <si>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</si>
  <si>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</si>
  <si>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</si>
  <si>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</si>
  <si>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</si>
  <si>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</si>
  <si>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</si>
  <si>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</si>
  <si>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</si>
  <si>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</si>
  <si>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</si>
  <si>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</si>
  <si>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</si>
  <si>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</si>
  <si>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</si>
  <si>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</si>
  <si>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</si>
  <si>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</si>
  <si>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</si>
  <si>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</si>
  <si>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</si>
  <si>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</si>
  <si>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</si>
  <si>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</si>
  <si>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</si>
  <si>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</si>
  <si>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</si>
  <si>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</si>
  <si>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</si>
  <si>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</si>
  <si>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</si>
  <si>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</si>
  <si>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</si>
  <si>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</si>
  <si>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</si>
  <si>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</si>
  <si>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</si>
  <si>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</si>
  <si>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</si>
  <si>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</si>
  <si>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</si>
  <si>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</si>
  <si>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</si>
  <si>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</si>
  <si>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</si>
  <si>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</si>
  <si>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</si>
  <si>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</si>
  <si>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</si>
  <si>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</si>
  <si>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</si>
  <si>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</si>
  <si>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</si>
  <si>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</si>
  <si>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</si>
  <si>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</si>
  <si>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</si>
  <si>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</si>
  <si>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</si>
  <si>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</si>
  <si>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</si>
  <si>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</si>
  <si>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</si>
  <si>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</si>
  <si>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</si>
  <si>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</si>
  <si>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</si>
  <si>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</si>
  <si>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</si>
  <si>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</si>
  <si>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</si>
  <si>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</si>
  <si>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</si>
  <si>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</si>
  <si>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</si>
  <si>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</si>
  <si>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</si>
  <si>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</si>
  <si>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</si>
  <si>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</si>
  <si>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</si>
  <si>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</si>
  <si>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</si>
  <si>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</si>
  <si>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</si>
  <si>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</si>
  <si>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Quadros de automação de bombas</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</si>
  <si>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</si>
  <si>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</si>
  <si>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</si>
  <si>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</si>
  <si>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</si>
  <si>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</si>
  <si>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</si>
  <si>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</si>
  <si>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</si>
  <si>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</si>
  <si>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</si>
  <si>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</si>
  <si>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</si>
  <si>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</si>
  <si>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</si>
  <si>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</si>
  <si>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</si>
  <si>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</si>
  <si>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</si>
  <si>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</si>
  <si>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</si>
  <si>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</si>
  <si>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</si>
  <si>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</si>
  <si>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</si>
  <si>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</si>
  <si>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</si>
  <si>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</si>
  <si>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</si>
  <si>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</si>
  <si>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</si>
  <si>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</si>
  <si>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</si>
  <si>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</si>
  <si>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</si>
  <si>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</si>
  <si>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</si>
  <si>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</si>
  <si>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</si>
  <si>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</si>
  <si>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</si>
  <si>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</si>
  <si>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</si>
  <si>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</si>
  <si>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</si>
  <si>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</si>
  <si>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</si>
  <si>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Reservatórios de Concreto e Metálicos</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</si>
  <si>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</si>
  <si>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</si>
  <si>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</si>
  <si>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</si>
  <si>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</si>
  <si>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</si>
  <si>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</si>
  <si>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</si>
  <si>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</si>
  <si>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</si>
  <si>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</si>
  <si>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</si>
  <si>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</si>
  <si>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</si>
  <si>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</si>
  <si>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</si>
  <si>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</si>
  <si>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</si>
  <si>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</si>
  <si>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</si>
  <si>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</si>
  <si>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</si>
  <si>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</si>
  <si>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</si>
  <si>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</si>
  <si>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</si>
  <si>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</si>
  <si>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</si>
  <si>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</si>
  <si>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</si>
  <si>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</si>
  <si>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</si>
  <si>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</si>
  <si>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</si>
  <si>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</si>
  <si>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</si>
  <si>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</si>
  <si>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</si>
  <si>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</si>
  <si>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</si>
  <si>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</si>
  <si>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</si>
  <si>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</si>
  <si>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</si>
  <si>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</si>
  <si>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</si>
  <si>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</si>
  <si>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</si>
  <si>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</si>
  <si>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</si>
  <si>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</si>
  <si>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</si>
  <si>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</si>
  <si>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</si>
  <si>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</si>
  <si>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</si>
  <si>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</si>
  <si>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</si>
  <si>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</si>
  <si>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</si>
  <si>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</si>
  <si>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Tunnel Liner</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</si>
  <si>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</si>
  <si>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</si>
  <si>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</si>
  <si>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</si>
  <si>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</si>
  <si>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</si>
  <si>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</si>
  <si>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</si>
  <si>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</si>
  <si>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</si>
  <si>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</si>
  <si>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</si>
  <si>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</si>
  <si>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</si>
  <si>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</si>
  <si>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</si>
  <si>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</si>
  <si>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</si>
  <si>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</si>
  <si>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</si>
  <si>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</si>
  <si>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</si>
  <si>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</si>
  <si>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</si>
  <si>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</si>
  <si>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</si>
  <si>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</si>
  <si>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</si>
  <si>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</si>
  <si>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</si>
  <si>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</si>
  <si>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</si>
  <si>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</si>
  <si>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</si>
  <si>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</si>
  <si>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</si>
  <si>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</si>
  <si>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</si>
  <si>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</si>
  <si>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</si>
  <si>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</si>
  <si>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</si>
  <si>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</si>
  <si>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</si>
  <si>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</si>
  <si>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</si>
  <si>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</si>
  <si>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</si>
  <si>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</si>
  <si>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</si>
  <si>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</si>
  <si>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</si>
  <si>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</si>
  <si>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</si>
  <si>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</si>
  <si>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</si>
  <si>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</si>
  <si>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</si>
  <si>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</si>
  <si>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</si>
  <si>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</si>
  <si>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</si>
  <si>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</si>
  <si>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</si>
  <si>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</si>
  <si>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</si>
  <si>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</si>
  <si>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</si>
  <si>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</si>
  <si>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</si>
  <si>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</si>
  <si>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</si>
  <si>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</si>
  <si>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</si>
  <si>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</si>
  <si>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</si>
  <si>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</si>
  <si>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</si>
  <si>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</si>
  <si>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</si>
  <si>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</si>
  <si>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</si>
  <si>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</si>
  <si>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</si>
  <si>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</si>
  <si>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</si>
  <si>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</si>
  <si>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</si>
  <si>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</si>
  <si>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</si>
  <si>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</si>
  <si>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</si>
  <si>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01</t>
  </si>
  <si>
    <t>02</t>
  </si>
  <si>
    <t>02.03.280</t>
  </si>
  <si>
    <t>Tapume metálico com telha metálica tipo trapezoidal 40, sem pintura, espessura 0,43mm, colunas, bases e parafusos</t>
  </si>
  <si>
    <t>02.03.290</t>
  </si>
  <si>
    <t>Portão metálico com 2 folhas, pivotante, para tapume</t>
  </si>
  <si>
    <t>03</t>
  </si>
  <si>
    <t>04</t>
  </si>
  <si>
    <t>05</t>
  </si>
  <si>
    <t>06</t>
  </si>
  <si>
    <t>07</t>
  </si>
  <si>
    <t>08</t>
  </si>
  <si>
    <t>09</t>
  </si>
  <si>
    <t>13</t>
  </si>
  <si>
    <t>14</t>
  </si>
  <si>
    <t>15</t>
  </si>
  <si>
    <t>16</t>
  </si>
  <si>
    <t>17</t>
  </si>
  <si>
    <t>18</t>
  </si>
  <si>
    <t>19</t>
  </si>
  <si>
    <t>20</t>
  </si>
  <si>
    <t>21</t>
  </si>
  <si>
    <t>22</t>
  </si>
  <si>
    <t>23</t>
  </si>
  <si>
    <t>24</t>
  </si>
  <si>
    <t>25</t>
  </si>
  <si>
    <t>26</t>
  </si>
  <si>
    <t>27</t>
  </si>
  <si>
    <t>28</t>
  </si>
  <si>
    <t>29</t>
  </si>
  <si>
    <t>30</t>
  </si>
  <si>
    <t>32</t>
  </si>
  <si>
    <t>33</t>
  </si>
  <si>
    <t>34</t>
  </si>
  <si>
    <t>35</t>
  </si>
  <si>
    <t>36</t>
  </si>
  <si>
    <t>37</t>
  </si>
  <si>
    <t>38</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</si>
  <si>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</si>
  <si>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</si>
  <si>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</si>
  <si>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39</t>
  </si>
  <si>
    <t>40</t>
  </si>
  <si>
    <t>41</t>
  </si>
  <si>
    <t>42</t>
  </si>
  <si>
    <t>43</t>
  </si>
  <si>
    <t>44</t>
  </si>
  <si>
    <t xml:space="preserve">Bacia sifonada com caixa de descarga acoplada e tampa - infantil	</t>
  </si>
  <si>
    <t>45</t>
  </si>
  <si>
    <t>46</t>
  </si>
  <si>
    <t>47</t>
  </si>
  <si>
    <t>48</t>
  </si>
  <si>
    <t>49</t>
  </si>
  <si>
    <t>49.12.060</t>
  </si>
  <si>
    <t>Boca de leão dupla tipo PMSP com grelha</t>
  </si>
  <si>
    <t>50</t>
  </si>
  <si>
    <t>54</t>
  </si>
  <si>
    <t>55</t>
  </si>
  <si>
    <t>61</t>
  </si>
  <si>
    <t>62</t>
  </si>
  <si>
    <t>65</t>
  </si>
  <si>
    <t>66</t>
  </si>
  <si>
    <t>67</t>
  </si>
  <si>
    <t>68</t>
  </si>
  <si>
    <t>69</t>
  </si>
  <si>
    <t>70</t>
  </si>
  <si>
    <t>97</t>
  </si>
  <si>
    <t>98</t>
  </si>
  <si>
    <t>JANEIRO</t>
  </si>
  <si>
    <t>FEVEREIRO</t>
  </si>
  <si>
    <t>MARÇO</t>
  </si>
  <si>
    <t>ABRIL</t>
  </si>
  <si>
    <t>MAIO</t>
  </si>
  <si>
    <t>JUNHO</t>
  </si>
  <si>
    <t>JULHO</t>
  </si>
  <si>
    <t>AGOSTO</t>
  </si>
  <si>
    <t>SETEMBRO</t>
  </si>
  <si>
    <t>OUTUBRO</t>
  </si>
  <si>
    <t>NOVEMBRO</t>
  </si>
  <si>
    <t>DEZEMBRO</t>
  </si>
  <si>
    <t>ABERTURA PARA ENCAIXE DE CUBA OU LAVATORIO EM BANCADA DE MARMORE/ GRANITO OU OUTRO TIPO DE PEDRA NATURAL</t>
  </si>
  <si>
    <t>ACETILENO - RECARGA DE GAS PARA CILINDRO (NAO INCLUI TROCA/MANUTENCAO DO CILINDRO)</t>
  </si>
  <si>
    <t>ALICATE AMPERIMETRO, TENSAO AC/DC, CAPACIDADE MAXIMA 1000 A</t>
  </si>
  <si>
    <t>ALICATE BICO LONGO (MEIA CANA) 6", COM ISOLAMENTO ATE 1000 V</t>
  </si>
  <si>
    <t>ALICATE DESENCAPADOR AUTOMATICO 8"</t>
  </si>
  <si>
    <t>ALICATE PROFISSIONAL 8", UNIVERSAL, COM ISOLAMENTO ATE 1000 V</t>
  </si>
  <si>
    <t>ENCARGOS COMPLEMENTARES</t>
  </si>
  <si>
    <t>APOIO DO PORTA DENTE PARA FRESADORA DE ASFALTO</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</si>
  <si>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</si>
  <si>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</si>
  <si>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</si>
  <si>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</si>
  <si>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</si>
  <si>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</si>
  <si>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</si>
  <si>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</si>
  <si>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</si>
  <si>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</si>
  <si>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BRACO OU HASTE COM CANOPLA PLASTICA, 1/2", PARA CHUVEIRO SIMPLES</t>
  </si>
  <si>
    <t>BRACO OU HASTE RETA COM CANOPLA PLASTICA, 1/2", PARA CHUVEIRO ELETRICO</t>
  </si>
  <si>
    <t>BROCHA RETANGULAR, *15 X 5* CM</t>
  </si>
  <si>
    <t>BUCHA DE REDUCAO EM ALUMINIO, COM ROSCA, DE 3/4" X 1/2", PARA ELETRODUTO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</si>
  <si>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</si>
  <si>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</si>
  <si>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</si>
  <si>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</si>
  <si>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</si>
  <si>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</si>
  <si>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</si>
  <si>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</si>
  <si>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</si>
  <si>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</si>
  <si>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</si>
  <si>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</si>
  <si>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</si>
  <si>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</si>
  <si>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</si>
  <si>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COMPRESSOR DE AR PROFISSIONAL 10 PCM, *110* L, 140 PSI, 110/220 VOLTS, MONOFASICO</t>
  </si>
  <si>
    <t>CORTA-TUBOS COM CAPACIDADE DE 6 A 42 MM</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</si>
  <si>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</si>
  <si>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</si>
  <si>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</si>
  <si>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</si>
  <si>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</si>
  <si>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</si>
  <si>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</si>
  <si>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</si>
  <si>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</si>
  <si>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</si>
  <si>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</si>
  <si>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</si>
  <si>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</si>
  <si>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</si>
  <si>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</si>
  <si>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</si>
  <si>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</si>
  <si>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</si>
  <si>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</si>
  <si>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</si>
  <si>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</si>
  <si>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</si>
  <si>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</si>
  <si>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</si>
  <si>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</si>
  <si>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</si>
  <si>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CUBA ACO INOX (AISI 304) DE EMBUTIR COM VALVULA 3 1/2", DE *40 X 34 X 12* CM</t>
  </si>
  <si>
    <t>CUBA ACO INOX (AISI 304) DE EMBUTIR COM VALVULA 3 1/2", DE *46 X 30 X 12* CM</t>
  </si>
  <si>
    <t>CUBA ACO INOX (AISI 304) DE EMBUTIR COM VALVULA DE 3 1/2", DE *56 X 33 X 12* CM</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</si>
  <si>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</si>
  <si>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</si>
  <si>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</si>
  <si>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</si>
  <si>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</si>
  <si>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</si>
  <si>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</si>
  <si>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</si>
  <si>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</si>
  <si>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</si>
  <si>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</si>
  <si>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</si>
  <si>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</si>
  <si>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DENTE PARA FRESADORA</t>
  </si>
  <si>
    <t>DESEMPENADEIRA DE MADEIRA *16 X 27* CM</t>
  </si>
  <si>
    <t>DETECTOR DE TENSAO 90 V A 1000 V (CAT IV)</t>
  </si>
  <si>
    <t>DISCO DE LIXA PARA METAL, DIAMETRO = 180 MM, GRAO 120</t>
  </si>
  <si>
    <t>DISPOSITIVO DR, 2 POLOS, SENSIBILIDADE DE 300 MA, CORRENTE DE 80 A, TIPO AC</t>
  </si>
  <si>
    <t>DOBRADICA EM LATAO, 3" X 2 1/2", E= 1,9 A 2 MM, COM ANEL, CROMADO, TAMPA BOLA, COM PARAFUSOS</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</si>
  <si>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</si>
  <si>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</si>
  <si>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</si>
  <si>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</si>
  <si>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</si>
  <si>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</si>
  <si>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</si>
  <si>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</si>
  <si>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</si>
  <si>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</si>
  <si>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</si>
  <si>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</si>
  <si>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</si>
  <si>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</si>
  <si>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</si>
  <si>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</si>
  <si>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</si>
  <si>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</si>
  <si>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</si>
  <si>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</si>
  <si>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</si>
  <si>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</si>
  <si>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</si>
  <si>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</si>
  <si>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</si>
  <si>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</si>
  <si>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</si>
  <si>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</si>
  <si>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</si>
  <si>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</si>
  <si>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</si>
  <si>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</si>
  <si>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</si>
  <si>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</si>
  <si>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</si>
  <si>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</si>
  <si>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</si>
  <si>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</si>
  <si>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</si>
  <si>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</si>
  <si>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</si>
  <si>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</si>
  <si>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</si>
  <si>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</si>
  <si>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</si>
  <si>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</si>
  <si>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FURADEIRA ELETRICA DE IMPACTO 1/2", 600 W</t>
  </si>
  <si>
    <t>FURO PARA TORNEIRA OU OUTROS ACESSORIOS EM BANCADA DE MARMORE/ GRANITO OU OUTRO TIPO DE PEDRA NATURAL</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</si>
  <si>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</si>
  <si>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</si>
  <si>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</si>
  <si>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</si>
  <si>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</si>
  <si>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</si>
  <si>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</si>
  <si>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</si>
  <si>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</si>
  <si>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</si>
  <si>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</si>
  <si>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</si>
  <si>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</si>
  <si>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</si>
  <si>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</si>
  <si>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</si>
  <si>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</si>
  <si>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</si>
  <si>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</si>
  <si>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</si>
  <si>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</si>
  <si>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</si>
  <si>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</si>
  <si>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</si>
  <si>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</si>
  <si>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</si>
  <si>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</si>
  <si>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</si>
  <si>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</si>
  <si>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</si>
  <si>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</si>
  <si>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</si>
  <si>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</si>
  <si>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MARTELO PERFURADOR PNEUMATICO MANUAL, HASTE 19 X 108 MM, *11* KG</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</si>
  <si>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</si>
  <si>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</si>
  <si>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</si>
  <si>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</si>
  <si>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</si>
  <si>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</si>
  <si>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</si>
  <si>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OXIGENIO - RECARGA DE GAS PARA CILINDRO (NAO INCLUI TROCA/MANUTENCAO DO CILINDRO)</t>
  </si>
  <si>
    <t>PA QUADRADA COM CABO DE MADEIRA EM Y DE 71 CM</t>
  </si>
  <si>
    <t>PAINEL ESTRUTURAL PARA LAJE SECA REVESTIDO EM PLACA CIMENTICIA, DE *1,20 X 2,50* M, E = 55 MM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</si>
  <si>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</si>
  <si>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</si>
  <si>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</si>
  <si>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</si>
  <si>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</si>
  <si>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</si>
  <si>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</si>
  <si>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</si>
  <si>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</si>
  <si>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</si>
  <si>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</si>
  <si>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</si>
  <si>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</si>
  <si>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</si>
  <si>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</si>
  <si>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</si>
  <si>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</si>
  <si>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</si>
  <si>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</si>
  <si>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</si>
  <si>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</si>
  <si>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</si>
  <si>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</si>
  <si>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</si>
  <si>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</si>
  <si>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</si>
  <si>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</si>
  <si>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</si>
  <si>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</si>
  <si>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</si>
  <si>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</si>
  <si>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</si>
  <si>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RESPIRADOR / MASCARA SEMI FACIAL COM UMA VALVULA DE INALACAO E DUAS DE EXALACAO, PROTECAO CONTRA VAPORES ORGANICOS E GASES ACIDOS (1 FILTRO INCLUIDO)</t>
  </si>
  <si>
    <t>RISCADOR DE FORMICA COM COMPRIMENTO *16* CM E ALTURA *5* CM</t>
  </si>
  <si>
    <t>RODAPE DE BORRACHA LISO, H = *70* MM, E = *2* MM, PARA ARGAMASSA, PRETO</t>
  </si>
  <si>
    <t>ROLO DE ESPUMA POLIESTER, 9 CM X 10 MM, COM CABO</t>
  </si>
  <si>
    <t>SERROTE PROFISSIONAL EM ACO TEMPERADO 20", CABO DE MADEIRA</t>
  </si>
  <si>
    <t>SILICA ATIVA PARA ADICAO EM CONCRETO E ARGAMASSA</t>
  </si>
  <si>
    <t>SUPORTE MANUAL PARA LIXA, PLASTICO, COM 230 X 80 MM (COMPRIMENTO X LARGURA)</t>
  </si>
  <si>
    <t>TALA PARA EMENDA DE ELETROCALHA, SIMPLES / RETA, LISA OU PERFURADA, EM CHAPA DE ACO GALVANIZADO #22, ALTURA 50 MM</t>
  </si>
  <si>
    <t>TALHADEIRA CHATA, DE ACO, 10"</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</si>
  <si>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</si>
  <si>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</si>
  <si>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</si>
  <si>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</si>
  <si>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</si>
  <si>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</si>
  <si>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</si>
  <si>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</si>
  <si>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</si>
  <si>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</si>
  <si>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</si>
  <si>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</si>
  <si>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</si>
  <si>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</si>
  <si>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</si>
  <si>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</si>
  <si>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</si>
  <si>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</si>
  <si>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</si>
  <si>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</si>
  <si>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</si>
  <si>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</si>
  <si>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</si>
  <si>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</si>
  <si>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</si>
  <si>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</si>
  <si>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</si>
  <si>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</si>
  <si>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</si>
  <si>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</si>
  <si>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</si>
  <si>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</si>
  <si>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</si>
  <si>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</si>
  <si>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</si>
  <si>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</si>
  <si>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</si>
  <si>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</si>
  <si>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</si>
  <si>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</si>
  <si>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</si>
  <si>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COMPOSIÇÃO DE CUSTO UNITÁRIO</t>
  </si>
  <si>
    <t>Coeficiente</t>
  </si>
  <si>
    <t>Custo Unitário Total</t>
  </si>
  <si>
    <t>COMPOSIÇÃO</t>
  </si>
  <si>
    <t>SERVIÇO</t>
  </si>
  <si>
    <t>COT</t>
  </si>
  <si>
    <t>FORNECEDORES</t>
  </si>
  <si>
    <t>CNPJ/CPF</t>
  </si>
  <si>
    <t>E-MAIL / SITE</t>
  </si>
  <si>
    <t>DATA DA COTAÇÃO</t>
  </si>
  <si>
    <t>VALOR MÉDIO UNITÁRIO</t>
  </si>
  <si>
    <t>VALOR UNITÁRIO</t>
  </si>
  <si>
    <t>PLANILHA</t>
  </si>
  <si>
    <t>CRONOGRAMA</t>
  </si>
  <si>
    <t>VER 01</t>
  </si>
  <si>
    <t>VER 02</t>
  </si>
  <si>
    <t>VER 03</t>
  </si>
  <si>
    <t>COMBATE A INCÊNDIO</t>
  </si>
  <si>
    <t>SILENCIOSO PARA GRUPO GERADOR PADRÃO HOSPITALAR ENTRADA/SAÍDA Ø3''</t>
  </si>
  <si>
    <t>MANGOTE FLEXÍVEL METÁLICO Ø3''</t>
  </si>
  <si>
    <t>TAMPA OSCILANTE PARA CHAMINÉ DE GERADOR A DIESEL</t>
  </si>
  <si>
    <t>DESLOCAMENTO INTERNO E COMISSIONAMENTO DO SISTEMA DE GERAÇÃO DE ENERGIA (GRUPO GERADOR)</t>
  </si>
  <si>
    <t>92.753.268/0001-12</t>
  </si>
  <si>
    <t>28.275.641/0001-78</t>
  </si>
  <si>
    <t>https://voltmacgeradores.com.br/</t>
  </si>
  <si>
    <t>https://www.stemac.com.br/</t>
  </si>
  <si>
    <t>24.852.926/0001-73</t>
  </si>
  <si>
    <t>https://qualitygeradores.com.br/</t>
  </si>
  <si>
    <t>https://www.regisracing.com.br/</t>
  </si>
  <si>
    <t>79.211.439/0001-13</t>
  </si>
  <si>
    <t>56.840.051/0001-86</t>
  </si>
  <si>
    <t>https://www.pecascap.com.br/</t>
  </si>
  <si>
    <t>10.426.828/0001-60</t>
  </si>
  <si>
    <t>https://www.dubstore.com.br/</t>
  </si>
  <si>
    <t>31.490.052/0001-17</t>
  </si>
  <si>
    <t>https://www.lordenergygeradores.com.br/</t>
  </si>
  <si>
    <t>35.645.544/0001-95</t>
  </si>
  <si>
    <t>LIMPEZA FINAL DE OBRA</t>
  </si>
  <si>
    <t>RUA DO TRABALHO, 602 - VILA INDEPENDÊNCIA, PIRACICABA/SP</t>
  </si>
  <si>
    <t>16.06.047</t>
  </si>
  <si>
    <t>LARGURA</t>
  </si>
  <si>
    <t>TERREO</t>
  </si>
  <si>
    <t>1º PAVIMENTO</t>
  </si>
  <si>
    <t>2º PAVIMENTO</t>
  </si>
  <si>
    <t>25/02/2026</t>
  </si>
  <si>
    <t>PLACA DA OBRA E CANTEIRO</t>
  </si>
  <si>
    <t>APROVAÇÕES</t>
  </si>
  <si>
    <t>BOMBA E ACESSÓRIOS</t>
  </si>
  <si>
    <t>08.08.012</t>
  </si>
  <si>
    <t>TUBULAÇÕES</t>
  </si>
  <si>
    <t>ILUMINAÇÃO DE EMERGÊNCIA</t>
  </si>
  <si>
    <t>EXTINTORES</t>
  </si>
  <si>
    <t>COMUNICAÇÃO VISUAL</t>
  </si>
  <si>
    <t>RESERVA PARA INCÊNDIO</t>
  </si>
  <si>
    <t>DIREÇÃO FLUXO ROTA DE FUGA</t>
  </si>
  <si>
    <t>ALARME MANUAL</t>
  </si>
  <si>
    <t>RESERVATÓRIO</t>
  </si>
  <si>
    <t>SAÍDA FINAL - ROTA DE FUGA</t>
  </si>
  <si>
    <t>PORTA CORTA-FOGO</t>
  </si>
  <si>
    <t>TERREO = QUADRA</t>
  </si>
  <si>
    <t>HIDRANTE</t>
  </si>
  <si>
    <t>QUADRA</t>
  </si>
  <si>
    <t>COZINHA</t>
  </si>
  <si>
    <t>COPA</t>
  </si>
  <si>
    <t>PCD</t>
  </si>
  <si>
    <t>CENTRAL DE ALARME E DETECTORES</t>
  </si>
  <si>
    <r>
      <t xml:space="preserve">TUBULAÇÃO  </t>
    </r>
    <r>
      <rPr>
        <sz val="14"/>
        <rFont val="Calibri"/>
        <family val="2"/>
      </rPr>
      <t xml:space="preserve">ø </t>
    </r>
    <r>
      <rPr>
        <sz val="7"/>
        <rFont val="Arial"/>
        <family val="2"/>
      </rPr>
      <t xml:space="preserve">63 MM      </t>
    </r>
  </si>
  <si>
    <r>
      <t xml:space="preserve">TUBULAÇÃO  </t>
    </r>
    <r>
      <rPr>
        <sz val="14"/>
        <rFont val="Calibri"/>
        <family val="2"/>
      </rPr>
      <t xml:space="preserve">ø </t>
    </r>
    <r>
      <rPr>
        <sz val="7"/>
        <rFont val="Arial"/>
        <family val="2"/>
      </rPr>
      <t xml:space="preserve">75 MM      </t>
    </r>
  </si>
  <si>
    <t>ABRIGO, HIDRANTE, PEÇAS, MANGUEIRAS</t>
  </si>
  <si>
    <t>TERREO = PASSEIO</t>
  </si>
  <si>
    <t>TERREO = RESERVA</t>
  </si>
  <si>
    <t>09.05.089</t>
  </si>
  <si>
    <t>09.08.055</t>
  </si>
  <si>
    <t>INSTAÇÕES ELÉTRICAS</t>
  </si>
  <si>
    <t>ACESSO</t>
  </si>
  <si>
    <t>FUROS EM ALVENARIA</t>
  </si>
  <si>
    <t>ACIONAMENTO DOS HIDRANTES</t>
  </si>
  <si>
    <t>ACIONAMENTO DOS ALARMES DE INCÊNDIO</t>
  </si>
  <si>
    <t>ACIONAMENTO ILUMINAÇÃO DE EMERGÊNCIA</t>
  </si>
  <si>
    <t>ALIMENTAÇÃO E COMANDO - BOMBAS</t>
  </si>
  <si>
    <t>09.06.009</t>
  </si>
  <si>
    <t>JÁ DESCONTADO OS SANITÁRIOS NORMAIS</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</si>
  <si>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</si>
  <si>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</si>
  <si>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</si>
  <si>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</si>
  <si>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</si>
  <si>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</si>
  <si>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</si>
  <si>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</si>
  <si>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</si>
  <si>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</si>
  <si>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</si>
  <si>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</si>
  <si>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</si>
  <si>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</si>
  <si>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</si>
  <si>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</si>
  <si>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</si>
  <si>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</si>
  <si>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</si>
  <si>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</si>
  <si>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</si>
  <si>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</si>
  <si>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</si>
  <si>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</si>
  <si>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</si>
  <si>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</si>
  <si>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</si>
  <si>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</si>
  <si>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</si>
  <si>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</si>
  <si>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</si>
  <si>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</si>
  <si>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</si>
  <si>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</si>
  <si>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</si>
  <si>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</si>
  <si>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</si>
  <si>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</si>
  <si>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</si>
  <si>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</si>
  <si>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</si>
  <si>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</si>
  <si>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</si>
  <si>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</si>
  <si>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</si>
  <si>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</si>
  <si>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</si>
  <si>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</si>
  <si>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</si>
  <si>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</si>
  <si>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</si>
  <si>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</si>
  <si>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</si>
  <si>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</si>
  <si>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</si>
  <si>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</si>
  <si>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</si>
  <si>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</si>
  <si>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</si>
  <si>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</si>
  <si>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</si>
  <si>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</si>
  <si>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</si>
  <si>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</si>
  <si>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</si>
  <si>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</si>
  <si>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</si>
  <si>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</si>
  <si>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</si>
  <si>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</si>
  <si>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</si>
  <si>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</si>
  <si>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</si>
  <si>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</si>
  <si>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</si>
  <si>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</si>
  <si>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</si>
  <si>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</si>
  <si>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</si>
  <si>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</si>
  <si>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</si>
  <si>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</si>
  <si>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</si>
  <si>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</si>
  <si>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</si>
  <si>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</si>
  <si>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</si>
  <si>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</si>
  <si>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</si>
  <si>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</si>
  <si>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</si>
  <si>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</si>
  <si>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</si>
  <si>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</si>
  <si>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</si>
  <si>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</si>
  <si>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</si>
  <si>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</si>
  <si>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</si>
  <si>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</si>
  <si>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</si>
  <si>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</si>
  <si>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</si>
  <si>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</si>
  <si>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</si>
  <si>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EXECUÇÃO DE GEODRENO VERTICAL, PROFUNDIDADE MAIOR QUE 10 M E MENOR OU IGUAL A 30 M. AF_01/2026</t>
  </si>
  <si>
    <t>EXECUÇÃO DE GEODRENO VERTICAL, PROFUNDIDADE MENOR OU IGUAL A 10 M. AF_01/2026</t>
  </si>
  <si>
    <t>EXECUÇÃO DE PRÉ-FURO PARA GEODRENO VERTICAL. AF_01/2026</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</si>
  <si>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</si>
  <si>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</si>
  <si>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</si>
  <si>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</si>
  <si>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</si>
  <si>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</si>
  <si>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</si>
  <si>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</si>
  <si>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</si>
  <si>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</si>
  <si>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</si>
  <si>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</si>
  <si>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</si>
  <si>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</si>
  <si>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</si>
  <si>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</si>
  <si>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</si>
  <si>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</si>
  <si>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</si>
  <si>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</si>
  <si>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</si>
  <si>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</si>
  <si>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</si>
  <si>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</si>
  <si>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</si>
  <si>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</si>
  <si>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</si>
  <si>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</si>
  <si>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</si>
  <si>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</si>
  <si>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</si>
  <si>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</si>
  <si>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</si>
  <si>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</si>
  <si>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</si>
  <si>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</si>
  <si>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</si>
  <si>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</si>
  <si>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</si>
  <si>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</si>
  <si>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</si>
  <si>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</si>
  <si>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</si>
  <si>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</si>
  <si>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</si>
  <si>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</si>
  <si>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</si>
  <si>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</si>
  <si>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</si>
  <si>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</si>
  <si>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</si>
  <si>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</si>
  <si>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</si>
  <si>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</si>
  <si>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</si>
  <si>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</si>
  <si>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</si>
  <si>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</si>
  <si>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</si>
  <si>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</si>
  <si>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</si>
  <si>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</si>
  <si>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</si>
  <si>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</si>
  <si>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</si>
  <si>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</si>
  <si>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</si>
  <si>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</si>
  <si>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</si>
  <si>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</si>
  <si>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</si>
  <si>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</si>
  <si>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</si>
  <si>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</si>
  <si>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</si>
  <si>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</si>
  <si>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</si>
  <si>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</si>
  <si>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</si>
  <si>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</si>
  <si>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</si>
  <si>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</si>
  <si>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</si>
  <si>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</si>
  <si>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</si>
  <si>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</si>
  <si>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</si>
  <si>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</si>
  <si>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</si>
  <si>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</si>
  <si>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</si>
  <si>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</si>
  <si>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</si>
  <si>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</si>
  <si>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</si>
  <si>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</si>
  <si>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</si>
  <si>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</si>
  <si>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</si>
  <si>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</si>
  <si>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</si>
  <si>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</si>
  <si>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</si>
  <si>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</si>
  <si>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</si>
  <si>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</si>
  <si>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</si>
  <si>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</si>
  <si>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</si>
  <si>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</si>
  <si>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</si>
  <si>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</si>
  <si>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</si>
  <si>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</si>
  <si>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</si>
  <si>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</si>
  <si>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</si>
  <si>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</si>
  <si>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</si>
  <si>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</si>
  <si>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</si>
  <si>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</si>
  <si>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</si>
  <si>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</si>
  <si>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</si>
  <si>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</si>
  <si>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</si>
  <si>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</si>
  <si>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</si>
  <si>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</si>
  <si>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</si>
  <si>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</si>
  <si>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</si>
  <si>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</si>
  <si>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</si>
  <si>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</si>
  <si>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</si>
  <si>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</si>
  <si>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</si>
  <si>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</si>
  <si>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</si>
  <si>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</si>
  <si>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</si>
  <si>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</si>
  <si>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</si>
  <si>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</si>
  <si>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</si>
  <si>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</si>
  <si>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</si>
  <si>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</si>
  <si>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</si>
  <si>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</si>
  <si>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</si>
  <si>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</si>
  <si>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</si>
  <si>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</si>
  <si>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</si>
  <si>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</si>
  <si>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</si>
  <si>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</si>
  <si>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</si>
  <si>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</si>
  <si>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</si>
  <si>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</si>
  <si>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</si>
  <si>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</si>
  <si>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</si>
  <si>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</si>
  <si>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</si>
  <si>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</si>
  <si>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</si>
  <si>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</si>
  <si>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</si>
  <si>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</si>
  <si>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</si>
  <si>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</si>
  <si>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</si>
  <si>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</si>
  <si>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</si>
  <si>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</si>
  <si>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</si>
  <si>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</si>
  <si>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</si>
  <si>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</si>
  <si>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</si>
  <si>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</si>
  <si>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</si>
  <si>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</si>
  <si>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</si>
  <si>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</si>
  <si>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</si>
  <si>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</si>
  <si>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</si>
  <si>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</si>
  <si>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</si>
  <si>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</si>
  <si>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</si>
  <si>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</si>
  <si>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</si>
  <si>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</si>
  <si>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</si>
  <si>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</si>
  <si>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</si>
  <si>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</si>
  <si>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</si>
  <si>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</si>
  <si>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</si>
  <si>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</si>
  <si>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</si>
  <si>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</si>
  <si>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</si>
  <si>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</si>
  <si>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</si>
  <si>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</si>
  <si>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</si>
  <si>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</si>
  <si>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</si>
  <si>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</si>
  <si>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</si>
  <si>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</si>
  <si>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</si>
  <si>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</si>
  <si>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</si>
  <si>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</si>
  <si>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</si>
  <si>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</si>
  <si>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</si>
  <si>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</si>
  <si>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</si>
  <si>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</si>
  <si>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</si>
  <si>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</si>
  <si>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</si>
  <si>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</si>
  <si>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</si>
  <si>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</si>
  <si>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</si>
  <si>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</si>
  <si>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</si>
  <si>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</si>
  <si>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</si>
  <si>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</si>
  <si>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</si>
  <si>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</si>
  <si>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</si>
  <si>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</si>
  <si>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</si>
  <si>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</si>
  <si>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</si>
  <si>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</si>
  <si>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</si>
  <si>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</si>
  <si>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</si>
  <si>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</si>
  <si>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</si>
  <si>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</si>
  <si>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</si>
  <si>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</si>
  <si>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</si>
  <si>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</si>
  <si>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</si>
  <si>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</si>
  <si>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</si>
  <si>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</si>
  <si>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</si>
  <si>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</si>
  <si>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</si>
  <si>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</si>
  <si>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</si>
  <si>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</si>
  <si>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</si>
  <si>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</si>
  <si>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</si>
  <si>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</si>
  <si>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</si>
  <si>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</si>
  <si>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</si>
  <si>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</si>
  <si>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</si>
  <si>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</si>
  <si>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</si>
  <si>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</si>
  <si>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</si>
  <si>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</si>
  <si>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</si>
  <si>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</si>
  <si>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</si>
  <si>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</si>
  <si>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</si>
  <si>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</si>
  <si>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</si>
  <si>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</si>
  <si>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</si>
  <si>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</si>
  <si>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</si>
  <si>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</si>
  <si>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</si>
  <si>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</si>
  <si>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</si>
  <si>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</si>
  <si>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</si>
  <si>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</si>
  <si>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</si>
  <si>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</si>
  <si>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</si>
  <si>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</si>
  <si>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</si>
  <si>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</si>
  <si>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</si>
  <si>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</si>
  <si>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</si>
  <si>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</si>
  <si>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</si>
  <si>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</si>
  <si>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</si>
  <si>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</si>
  <si>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</si>
  <si>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</si>
  <si>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</si>
  <si>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</si>
  <si>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</si>
  <si>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</si>
  <si>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</si>
  <si>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</si>
  <si>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</si>
  <si>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</si>
  <si>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</si>
  <si>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</si>
  <si>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</si>
  <si>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</si>
  <si>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</si>
  <si>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</si>
  <si>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</si>
  <si>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</si>
  <si>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</si>
  <si>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</si>
  <si>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</si>
  <si>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</si>
  <si>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</si>
  <si>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</si>
  <si>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</si>
  <si>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</si>
  <si>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</si>
  <si>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</si>
  <si>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</si>
  <si>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</si>
  <si>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</si>
  <si>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</si>
  <si>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</si>
  <si>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</si>
  <si>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</si>
  <si>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</si>
  <si>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</si>
  <si>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</si>
  <si>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</si>
  <si>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</si>
  <si>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</si>
  <si>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</si>
  <si>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</si>
  <si>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</si>
  <si>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</si>
  <si>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</si>
  <si>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</si>
  <si>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</si>
  <si>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</si>
  <si>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</si>
  <si>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</si>
  <si>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</si>
  <si>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</si>
  <si>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</si>
  <si>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</si>
  <si>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</si>
  <si>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</si>
  <si>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</si>
  <si>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</si>
  <si>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</si>
  <si>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</si>
  <si>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</si>
  <si>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</si>
  <si>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</si>
  <si>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</si>
  <si>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</si>
  <si>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</si>
  <si>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</si>
  <si>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</si>
  <si>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</si>
  <si>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</si>
  <si>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</si>
  <si>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</si>
  <si>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</si>
  <si>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</si>
  <si>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</si>
  <si>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</si>
  <si>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</si>
  <si>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</si>
  <si>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</si>
  <si>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</si>
  <si>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</si>
  <si>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</si>
  <si>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</si>
  <si>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</si>
  <si>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</si>
  <si>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</si>
  <si>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</si>
  <si>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</si>
  <si>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</si>
  <si>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</si>
  <si>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</si>
  <si>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</si>
  <si>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</si>
  <si>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</si>
  <si>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</si>
  <si>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</si>
  <si>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</si>
  <si>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</si>
  <si>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</si>
  <si>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</si>
  <si>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</si>
  <si>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</si>
  <si>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</si>
  <si>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</si>
  <si>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</si>
  <si>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</si>
  <si>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</si>
  <si>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</si>
  <si>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</si>
  <si>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</si>
  <si>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</si>
  <si>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</si>
  <si>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</si>
  <si>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</si>
  <si>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</si>
  <si>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</si>
  <si>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</si>
  <si>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</si>
  <si>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</si>
  <si>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</si>
  <si>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</si>
  <si>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</si>
  <si>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</si>
  <si>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</si>
  <si>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</si>
  <si>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</si>
  <si>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</si>
  <si>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</si>
  <si>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</si>
  <si>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</si>
  <si>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</si>
  <si>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</si>
  <si>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</si>
  <si>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</si>
  <si>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</si>
  <si>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</si>
  <si>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</si>
  <si>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</si>
  <si>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</si>
  <si>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</si>
  <si>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</si>
  <si>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</si>
  <si>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</si>
  <si>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</si>
  <si>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</si>
  <si>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</si>
  <si>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</si>
  <si>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</si>
  <si>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</si>
  <si>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</si>
  <si>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</si>
  <si>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</si>
  <si>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</si>
  <si>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</si>
  <si>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</si>
  <si>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</si>
  <si>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</si>
  <si>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</si>
  <si>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</si>
  <si>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</si>
  <si>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</si>
  <si>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</si>
  <si>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</si>
  <si>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</si>
  <si>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</si>
  <si>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</si>
  <si>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</si>
  <si>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</si>
  <si>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</si>
  <si>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</si>
  <si>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</si>
  <si>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</si>
  <si>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</si>
  <si>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</si>
  <si>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</si>
  <si>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</si>
  <si>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</si>
  <si>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</si>
  <si>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</si>
  <si>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</si>
  <si>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</si>
  <si>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</si>
  <si>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JAN.2026</t>
  </si>
  <si>
    <t>ADOTADO</t>
  </si>
  <si>
    <t>HIDRANTE E ABRIGO</t>
  </si>
  <si>
    <t>TESTE HIDROSTÁTICO E TESTE DE ESTANQUEIDADE EM REDE DE INCÊNDIO (INCLUSO LAUDO)</t>
  </si>
  <si>
    <t>HORAS</t>
  </si>
  <si>
    <t>PLANO DE COMBATE A INCÊNDIO (PCI) CEREST</t>
  </si>
  <si>
    <t>Versão 201</t>
  </si>
  <si>
    <t>FEV/26</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</si>
  <si>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</si>
  <si>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</si>
  <si>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</si>
  <si>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</si>
  <si>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</si>
  <si>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</si>
  <si>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</si>
  <si>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</si>
  <si>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</si>
  <si>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</si>
  <si>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</si>
  <si>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</si>
  <si>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</si>
  <si>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</si>
  <si>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</si>
  <si>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</si>
  <si>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</si>
  <si>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</si>
  <si>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</si>
  <si>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</si>
  <si>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</si>
  <si>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</si>
  <si>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</si>
  <si>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</si>
  <si>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</si>
  <si>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</si>
  <si>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</si>
  <si>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</si>
  <si>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</si>
  <si>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</si>
  <si>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</si>
  <si>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</si>
  <si>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</si>
  <si>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</si>
  <si>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</si>
  <si>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</si>
  <si>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</si>
  <si>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</si>
  <si>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</si>
  <si>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</si>
  <si>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</si>
  <si>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</si>
  <si>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</si>
  <si>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</si>
  <si>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</si>
  <si>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</si>
  <si>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</si>
  <si>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</si>
  <si>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</si>
  <si>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</si>
  <si>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</si>
  <si>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</si>
  <si>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Limpeza de superfície rígida com hidrojateamento</t>
  </si>
  <si>
    <t>TABELA DE PREÇOS
Data Base 01/2026                                                                                               LS: 122 %          BDI:  23,00 %</t>
  </si>
  <si>
    <t>Serviço           Descrição</t>
  </si>
  <si>
    <t>Valor</t>
  </si>
  <si>
    <t>Valor S/ BDI (ARREDONDAR.PARA.CIMA 2 CASAS)</t>
  </si>
  <si>
    <t>01.01.001</t>
  </si>
  <si>
    <t>RETIRANDO A VEGETACAO, TRONCOS ATE 5CM DE DIAMETRO E RASPAGEM.</t>
  </si>
  <si>
    <t>01.01.010</t>
  </si>
  <si>
    <t>CORTE, RECORTE E REMOCAO DE ARVORES INCL RAIZES DIAM&gt;5&lt;15CM</t>
  </si>
  <si>
    <t>01.01.021</t>
  </si>
  <si>
    <t>CORTE, RECORTE E REMOÇÃO DE ÁRVORES INCL.RAIZES  15CM&lt;DIAM&lt;30CM</t>
  </si>
  <si>
    <t>01.01.022</t>
  </si>
  <si>
    <t>CORTE, RECORTE E REMOÇÃO DE ÁRVORES INCL.RAIZES  30CM&lt;DIAM&lt;45CM</t>
  </si>
  <si>
    <t>01.01.023</t>
  </si>
  <si>
    <t>CORTE, RECORTE E REMOÇÃO DE ÁRVORES INCL.RAIZES  45CM&lt;DIAM&lt;60CM</t>
  </si>
  <si>
    <t>01.01.024</t>
  </si>
  <si>
    <t>CORTE, RECORTE E REMOÇÃO DE ÁRVORES INCL.RAIZES  60CM&lt;DIAM&lt;100CM</t>
  </si>
  <si>
    <t>01.01.025</t>
  </si>
  <si>
    <t>CORTE, RECORTE E REMOÇÃO DE ÁRVORES INCL.RAIZES  DIAM &gt;100CM</t>
  </si>
  <si>
    <t>01.01.030</t>
  </si>
  <si>
    <t>CORTE RASO , RECORTE E REMOÇÃO DE ÁRVORES 5CM&lt;DIAM&lt;15CM</t>
  </si>
  <si>
    <t>01.01.031</t>
  </si>
  <si>
    <t>CORTE RASO, RECORTE E REMOÇÃO DE ÁRVORES 15CM&lt;DIAM&lt;30CM</t>
  </si>
  <si>
    <t>01.01.032</t>
  </si>
  <si>
    <t>CORTE RASO, RECORTE E REMOÇÃO DE ÁRVORES 30CM&lt;DIAM&lt;45CM</t>
  </si>
  <si>
    <t>01.01.033</t>
  </si>
  <si>
    <t>CORTE RASO, RECORTE E REMOÇÃO DE ÁRVORES  45CM&lt;DIAM&lt;60CM</t>
  </si>
  <si>
    <t>01.01.034</t>
  </si>
  <si>
    <t>CORTE RASO, RECORTE E REMOÇÃO DE ÁRVORES  60CM&lt;DIAM&lt;100CM</t>
  </si>
  <si>
    <t>01.01.035</t>
  </si>
  <si>
    <t>CORTE RASO, RECORTE E REMOÇÃO DE ÁRVORES 100CM&lt;DIAM&lt;150CM</t>
  </si>
  <si>
    <t>01.01.036</t>
  </si>
  <si>
    <t>CORTE RASO, RECORTE E REMOÇÃO DE ÁRVORES  150CM&lt;DIAM&lt;250CM</t>
  </si>
  <si>
    <t>01.01.037</t>
  </si>
  <si>
    <t>CORTE RASO, RECORTE E REMOÇÃO DE ÁRVORES  250CM&lt;DIAM&lt;350CM</t>
  </si>
  <si>
    <t>01.01.040</t>
  </si>
  <si>
    <t>REMOÇAO DE RAIZES (DESTOCA) REMANESCENTE DE TRONCO DE ARVORE 60CM&lt;DIAM&lt;100CM.</t>
  </si>
  <si>
    <t>01.01.041</t>
  </si>
  <si>
    <t>REMOÇAO DE RAIZES (DESTOCA) REMANESCENTE DE TRONCO DE ARVORE 100CM&lt;DIAM&lt;150CM.</t>
  </si>
  <si>
    <t>01.01.043</t>
  </si>
  <si>
    <t>REMOÇAO DE RAIZES (DESTOCA) REMANESCENTE DE TRONCO DE ARVORE 150CM&lt;DIAM&lt;250CM</t>
  </si>
  <si>
    <t>01.01.044</t>
  </si>
  <si>
    <t>REMOÇAO DE RAIZES (DESTOCA) REMANESCENTE DE TRONCO DE ARVORE 250CM&lt;DIAM&lt;350CM</t>
  </si>
  <si>
    <t>01.01.099</t>
  </si>
  <si>
    <t>LIMPEZAS DO TERRENO</t>
  </si>
  <si>
    <t>MV</t>
  </si>
  <si>
    <t>01.02.001</t>
  </si>
  <si>
    <t>CORTE E ATERRO DENTRO DA OBRA COM TRANSPORTE INTERNO</t>
  </si>
  <si>
    <t>01.02.002</t>
  </si>
  <si>
    <t>CORTE COM RETIRADA POR CAMINHAO NOS PRIMEIROS 100 M</t>
  </si>
  <si>
    <t>01.02.003</t>
  </si>
  <si>
    <t>ATERRO COM TRANSPORTE POR CAMINHAO NOS PRIMEIROS 100 M</t>
  </si>
  <si>
    <t>01.02.004</t>
  </si>
  <si>
    <t>TRANSPORTE POR CAMINHAO                                             M3X</t>
  </si>
  <si>
    <t>01.02.099</t>
  </si>
  <si>
    <t>MOVIMENTOS DE TERRA MANUAL</t>
  </si>
  <si>
    <t>01.03.001</t>
  </si>
  <si>
    <t>01.03.002</t>
  </si>
  <si>
    <t>01.03.004</t>
  </si>
  <si>
    <t>01.03.005</t>
  </si>
  <si>
    <t>01.03.099</t>
  </si>
  <si>
    <t>MOVIMENTOS DE TERRA MECANIZADOS</t>
  </si>
  <si>
    <t>01.04.006</t>
  </si>
  <si>
    <t>ESCORAMENTO PONTALETADO</t>
  </si>
  <si>
    <t>01.04.010</t>
  </si>
  <si>
    <t>ESCORAMENTO DE VALAS CONTINUO ATE 2,00M</t>
  </si>
  <si>
    <t>01.04.015</t>
  </si>
  <si>
    <t>ESCORAMENTO DE VALAS DESCONTINUO ATE 2,00M</t>
  </si>
  <si>
    <t>01.04.099</t>
  </si>
  <si>
    <t>ESCORAMENTOS DE TERRA</t>
  </si>
  <si>
    <t>01.05.001</t>
  </si>
  <si>
    <t>ESCAVACAO MANUAL - PROFUNDIDADE ATE 1.80 M</t>
  </si>
  <si>
    <t>01.05.002</t>
  </si>
  <si>
    <t>ESCAVACAO MANUAL - PROFUNDIDADE ALEM DE 1.80 M</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</si>
  <si>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</si>
  <si>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</si>
  <si>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</si>
  <si>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</si>
  <si>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</si>
  <si>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</si>
  <si>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</si>
  <si>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</si>
  <si>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</si>
  <si>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</si>
  <si>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</si>
  <si>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</si>
  <si>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</si>
  <si>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</si>
  <si>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</si>
  <si>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</si>
  <si>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01.08.015</t>
  </si>
  <si>
    <t>TUBO PVC OCRE JUNTA ELÁSTICA DN 150 INCLUSIVE CONEXÕES - ENTERRADO</t>
  </si>
  <si>
    <t>01.08.032</t>
  </si>
  <si>
    <t>TUBO DRENO PLASTICO CORRUGADO PERFURADO DE 100MM EM BARRAS</t>
  </si>
  <si>
    <t>01.08.033</t>
  </si>
  <si>
    <t>TUBO DRENO PLASTICO CORRUGADO PERFURADO DE 150MM EM BARRAS</t>
  </si>
  <si>
    <t>01.08.034</t>
  </si>
  <si>
    <t>MANTA GEOTÊXTIL NÃO TECIDO AGULHADO 100% POLIESTER, RT 10</t>
  </si>
  <si>
    <t>01.08.035</t>
  </si>
  <si>
    <t>MANTA GEOTÊXTIL NÃO TECIDO AGULHADO 100% POLIESTER, RT 21</t>
  </si>
  <si>
    <t>01.08.036</t>
  </si>
  <si>
    <t>MANTA GEOTÊXTIL NÃO TECIDO AGULHADO 100% POLIESTER, RT 31</t>
  </si>
  <si>
    <t>01.08.040</t>
  </si>
  <si>
    <t>ENVOLVIMENTO DE DRENOS COM PEDRA BRITADA</t>
  </si>
  <si>
    <t>01.08.041</t>
  </si>
  <si>
    <t>ENVOLVIMENTO DE DRENOS COM AREIA GROSSA</t>
  </si>
  <si>
    <t>01.08.044</t>
  </si>
  <si>
    <t>FORNEC E INST DE DHP EM FUROS DE 100MM C/TUBO PVC 1 1/2" INCL TXS INST</t>
  </si>
  <si>
    <t>01.08.045</t>
  </si>
  <si>
    <t>FORNEC E INST DE DHP EM FUROS DE 100MM C/TUBO PVC 2" INCL TXS INST</t>
  </si>
  <si>
    <t>01.08.050</t>
  </si>
  <si>
    <t>CAIXA DE LIGACAO OU INSPECAO - ALVENARIA DE 1/2 TIJOLO REVESTIDA</t>
  </si>
  <si>
    <t>01.08.051</t>
  </si>
  <si>
    <t>CAIXA DE LIGACAO OU INSPECAO - ALVENARIA DE 1 TIJOLO REVESTIDA</t>
  </si>
  <si>
    <t>01.08.052</t>
  </si>
  <si>
    <t>CAIXA DE LIGACAO OU INSPECAO - TAMPA DE CONCRETO ARMADO</t>
  </si>
  <si>
    <t>01.08.053</t>
  </si>
  <si>
    <t>TUBO CONCRETO SIMPLES (PS-1) COM PONTA E BOLSA  Ø 30CM  NBR 8890/2007</t>
  </si>
  <si>
    <t>01.08.054</t>
  </si>
  <si>
    <t>TUBO CONCRETO SIMPLES (PS-1) COM PONTA E BOLSA  Ø 40CM  NBR 8890/2007</t>
  </si>
  <si>
    <t>01.08.055</t>
  </si>
  <si>
    <t>TUBO CONCRETO SIMPLES (PS-1) COM PONTA E BOLSA  Ø 50CM  NBR 8890/2007</t>
  </si>
  <si>
    <t>01.08.056</t>
  </si>
  <si>
    <t>TUBO CONCRETO SIMPLES (PS-1) COM PONTA E BOLSA  Ø 60CM  NBR 8890/2007</t>
  </si>
  <si>
    <t>01.08.057</t>
  </si>
  <si>
    <t>TUBO CONCRETO ARMADO (PA-1) COM PONTA E BOLSA  Ø 80CM  NBR 8890/2007</t>
  </si>
  <si>
    <t>01.08.058</t>
  </si>
  <si>
    <t>TUBO CONCRETO ARMADO (PA-1) COM PONTA E BOLSA  Ø 100CM  NBR 8890/2007</t>
  </si>
  <si>
    <t>01.08.059</t>
  </si>
  <si>
    <t>TUBO CONCRETO ARMADO (PA-1) COM PONTA E BOLSA  Ø 120CM  NBR 8890/2007</t>
  </si>
  <si>
    <t>01.08.060</t>
  </si>
  <si>
    <t>TUBO DRENO PEAD CORRUG PERF DN 65MM EM ROLOS</t>
  </si>
  <si>
    <t>01.08.061</t>
  </si>
  <si>
    <t>TUBO DRENO PEAD CORRUG PERF DN 80MM EM ROLO</t>
  </si>
  <si>
    <t>01.08.062</t>
  </si>
  <si>
    <t>TUBO DRENO PEAD CORRUG PERF DN 100MM EM ROLO</t>
  </si>
  <si>
    <t>01.08.063</t>
  </si>
  <si>
    <t>TUBO DRENO PEAD CORRUG PERF DN 170MM EM ROLO</t>
  </si>
  <si>
    <t>01.08.064</t>
  </si>
  <si>
    <t>TUBO DRENO PEAD CORRUG PERF P/ PAISAGISMO DN 65MM EM ROLO</t>
  </si>
  <si>
    <t>01.08.065</t>
  </si>
  <si>
    <t>TUBO DRENO PEAD CORRUG PERF P/ PAISAGISMO DN 110MM EM ROLO</t>
  </si>
  <si>
    <t>01.08.099</t>
  </si>
  <si>
    <t>SERVICOS EM DRENAGEM DO TERRENO</t>
  </si>
  <si>
    <t>01.10.001</t>
  </si>
  <si>
    <t>GABARITO DE MADEIRA ESQUADRADO E NIVELADO PARA LOCAÇÃO DE OBRA</t>
  </si>
  <si>
    <t>01.50.099</t>
  </si>
  <si>
    <t>DEMOLICOES</t>
  </si>
  <si>
    <t>01.60.099</t>
  </si>
  <si>
    <t>01.70.099</t>
  </si>
  <si>
    <t>RECOLOCACOES</t>
  </si>
  <si>
    <t>01.80.099</t>
  </si>
  <si>
    <t>SERVICOS PRELIMINARES - CONSERVACAO</t>
  </si>
  <si>
    <t>02.01.001</t>
  </si>
  <si>
    <t>02.01.002</t>
  </si>
  <si>
    <t>02.01.005</t>
  </si>
  <si>
    <t>ESCORAMENTO DE TERRA CONTINUO</t>
  </si>
  <si>
    <t>02.01.006</t>
  </si>
  <si>
    <t>ESCORAMENTO DE TERRA DESCONTINUO</t>
  </si>
  <si>
    <t>02.01.010</t>
  </si>
  <si>
    <t>02.01.012</t>
  </si>
  <si>
    <t>02.01.015</t>
  </si>
  <si>
    <t>02.01.025</t>
  </si>
  <si>
    <t>02.01.027</t>
  </si>
  <si>
    <t>REATERRO COM ADICAO DE 2% DE CIMENTO</t>
  </si>
  <si>
    <t>02.01.099</t>
  </si>
  <si>
    <t>ESCAVACOES</t>
  </si>
  <si>
    <t>02.02.004</t>
  </si>
  <si>
    <t>TUBULÕES  ESCAVAÇÃO MANUAL - DIÂMETRO MÍNIMO DE 100CM</t>
  </si>
  <si>
    <t>02.02.005</t>
  </si>
  <si>
    <t>TUBULÕES  ENCAMISAMENTO COM ANEL DE CONCRETO PREMOLDADO DIÂMETRO EXTERNO Ø 100CM  H=50CM  E=3,50 CM</t>
  </si>
  <si>
    <t>02.02.018</t>
  </si>
  <si>
    <t>TUBULÕES CONCRETO DOSADO FCK=20MPa PARA BASE E FUSTE</t>
  </si>
  <si>
    <t>02.02.019</t>
  </si>
  <si>
    <t>PREENCHIMENTO COROA CIRCULAR ENCAMISAMENTO FUSTE TUBULAO ARGAMASSA CIMENTO AREIA TRAÇO 1:8</t>
  </si>
  <si>
    <t>02.02.021</t>
  </si>
  <si>
    <t>ACO CA-50 (A OU B) FYK = 500 MPA</t>
  </si>
  <si>
    <t>02.02.022</t>
  </si>
  <si>
    <t>ACO CA 60 (A OU B) FYK= 600 M PA</t>
  </si>
  <si>
    <t>02.02.026</t>
  </si>
  <si>
    <t>BROCA DE CONCRETO DE DIAMETRO 25CM - INCL ARRANQUES</t>
  </si>
  <si>
    <t>02.02.027</t>
  </si>
  <si>
    <t>BROCA DE CONCRETO DE DIAMETRO 30CM - INCL ARRANQUES</t>
  </si>
  <si>
    <t>02.02.035</t>
  </si>
  <si>
    <t>ESTACAS TIPO STRAUSS DIAM 25CM</t>
  </si>
  <si>
    <t>02.02.036</t>
  </si>
  <si>
    <t>ESTACAS TIPO STRAUSS DIAM 32CM</t>
  </si>
  <si>
    <t>02.02.037</t>
  </si>
  <si>
    <t>ESTACAS TIPO STRAUSS DIAM 38CM</t>
  </si>
  <si>
    <t>02.02.038</t>
  </si>
  <si>
    <t>ESTACAS TIPO STRAUSS DIAM 45CM</t>
  </si>
  <si>
    <t>02.02.070</t>
  </si>
  <si>
    <t>ESTACA TIPO HELICE DN 25CM</t>
  </si>
  <si>
    <t>02.02.071</t>
  </si>
  <si>
    <t>ESTACA TIPO HELICE DN 30CM</t>
  </si>
  <si>
    <t>02.02.072</t>
  </si>
  <si>
    <t>ESTACA TIPO HELICE DN 35CM</t>
  </si>
  <si>
    <t>02.02.073</t>
  </si>
  <si>
    <t>ESTACA TIPO HELICE DN 40CM</t>
  </si>
  <si>
    <t>02.02.074</t>
  </si>
  <si>
    <t>ESTACA TIPO HELICE DN 50CM</t>
  </si>
  <si>
    <t>02.02.075</t>
  </si>
  <si>
    <t>ESTACA TIPO HELICE DN 60CM</t>
  </si>
  <si>
    <t>02.02.076</t>
  </si>
  <si>
    <t>ESTACA TIPO HELICE DN 70CM</t>
  </si>
  <si>
    <t>02.02.077</t>
  </si>
  <si>
    <t>ESTACA TIPO HELICE DN 80CM</t>
  </si>
  <si>
    <t>02.02.078</t>
  </si>
  <si>
    <t>ESTACA TIPO HELICE DN 90CM</t>
  </si>
  <si>
    <t>02.02.085</t>
  </si>
  <si>
    <t>TRANSPORTE E ATERRO INTERNO DE MATERIAL ESCAVADO DE FUNDAÇÃO-ESTACA-TUBULÃO</t>
  </si>
  <si>
    <t>02.02.089</t>
  </si>
  <si>
    <t>TAXA DE MOBILIZACÃO DE EQUIPAMENTO PARA ESTACA TIPO HELICE SEGMENTAD</t>
  </si>
  <si>
    <t>02.02.091</t>
  </si>
  <si>
    <t>TAXA DE MOBILIZAÇÃO DE EQUIPAMENTO - ESTACA ESCAVADA</t>
  </si>
  <si>
    <t>02.02.093</t>
  </si>
  <si>
    <t>TAXA DE MOBILIZAÇÃO DE EQUIPAMENTO - ESTACA RAIZ</t>
  </si>
  <si>
    <t>02.02.094</t>
  </si>
  <si>
    <t>TAXA DE MOBILIZACAO DE EQUIPAMENTO PARA ESTACA TIPO HELICE</t>
  </si>
  <si>
    <t>02.02.095</t>
  </si>
  <si>
    <t>EMENDA COM ANEIS SOLDADOS PARA ESTACA</t>
  </si>
  <si>
    <t>02.02.097</t>
  </si>
  <si>
    <t>TAXA DE MOBILIZACAO DE EQUIPAMENTO - ESTACAS PRE-MOLDADAS</t>
  </si>
  <si>
    <t>02.02.098</t>
  </si>
  <si>
    <t>TAXA DE MOBILIZACAO DE EQUIPAMENTOS - ESTACAS STRAUSS</t>
  </si>
  <si>
    <t>02.02.099</t>
  </si>
  <si>
    <t>FUNDACOES PROFUNDAS</t>
  </si>
  <si>
    <t>02.02.100</t>
  </si>
  <si>
    <t>ESTACA ESCAVADA MECANICAMENTE DIAM 25CM</t>
  </si>
  <si>
    <t>02.02.101</t>
  </si>
  <si>
    <t>ESTACA ESCAVADA MECANICAMENTE DIAM 30CM</t>
  </si>
  <si>
    <t>02.02.102</t>
  </si>
  <si>
    <t>ESTACA ESCAVADA MECANICAMENTE DIAM 35CM</t>
  </si>
  <si>
    <t>02.02.103</t>
  </si>
  <si>
    <t>ESTACA ESCAVADA MECANICAMENTE DIAM 40CM</t>
  </si>
  <si>
    <t>02.02.104</t>
  </si>
  <si>
    <t>ESTACA ESCAVADA MECANICAMENTE DIAM 50CM</t>
  </si>
  <si>
    <t>02.02.105</t>
  </si>
  <si>
    <t>ESTACA ESCAVADA MECANICAMENTE DIAM 60CM</t>
  </si>
  <si>
    <t>02.02.106</t>
  </si>
  <si>
    <t>ESTACA ESCAVADA MECANICAMENTE DIAM 70CM</t>
  </si>
  <si>
    <t>02.02.107</t>
  </si>
  <si>
    <t>ESTACA PRE-MOLDADA CONCRETO SECÃO ATE 289 CM2  CRAVADA</t>
  </si>
  <si>
    <t>02.02.108</t>
  </si>
  <si>
    <t>ESTACA PRE-MOLDADA CONCRETO SECÃO DE 290 A 429 CM2  CRAVADA</t>
  </si>
  <si>
    <t>02.02.109</t>
  </si>
  <si>
    <t>ESTACA PRE-MOLDADA CONCRETO SECÃO DE 430 A 569 CM2  CRAVADA</t>
  </si>
  <si>
    <t>02.02.110</t>
  </si>
  <si>
    <t>ESTACA PRE-MOLDADA CONCRETO SECÃO DE 570 A 714 CM2  CRAVADA</t>
  </si>
  <si>
    <t>02.02.111</t>
  </si>
  <si>
    <t>ESTACA PRE-MOLDADA CONCRETO SECÃO DE 715 A 999 CM2  CRAVADA</t>
  </si>
  <si>
    <t>02.02.113</t>
  </si>
  <si>
    <t>ESTACA RAIZ DN 150MM PERFURAÇAO EM SOLO</t>
  </si>
  <si>
    <t>02.02.114</t>
  </si>
  <si>
    <t>ESTACA RAIZ DN 160MM PERFURAÇAO EM SOLO</t>
  </si>
  <si>
    <t>02.02.115</t>
  </si>
  <si>
    <t>ESTACA RAIZ DN 200MM PERFURAÇAO EM SOLO</t>
  </si>
  <si>
    <t>02.02.116</t>
  </si>
  <si>
    <t>ESTACA RAIZ DN 250MM PERFURAÇAO EM SOLO</t>
  </si>
  <si>
    <t>02.02.117</t>
  </si>
  <si>
    <t>ESTACA RAIZ DN 310MM PERFURAÇAO EM SOLO</t>
  </si>
  <si>
    <t>02.02.118</t>
  </si>
  <si>
    <t>ESTACA RAIZ DN 400MM PERFURAÇAO EM SOLO</t>
  </si>
  <si>
    <t>02.03.001</t>
  </si>
  <si>
    <t>FORMA DE MADEIRA MACICA</t>
  </si>
  <si>
    <t>02.03.099</t>
  </si>
  <si>
    <t>FORMAS</t>
  </si>
  <si>
    <t>02.04.002</t>
  </si>
  <si>
    <t>ACO CA 50 (A OU B) FYK= 500 M PA</t>
  </si>
  <si>
    <t>02.04.003</t>
  </si>
  <si>
    <t>02.04.004</t>
  </si>
  <si>
    <t>ARMAÇAO BARRA DE POLIESTER REFORÇADA COM FIBRA DE VIDRO (PRFV) INCLUSIVE ESPAÇADOR E AMARRAÇAO</t>
  </si>
  <si>
    <t>02.04.005</t>
  </si>
  <si>
    <t>TELA ARMADURA (MALHA ACO CA 60 FYK= 600 M PA)</t>
  </si>
  <si>
    <t>02.04.006</t>
  </si>
  <si>
    <t>ARMAÇAO TELA  DE POLIESTER REFORÇADA COM FIBRA DE VIDRO (PRFV ) MALHA QUADRADA 15CM X 15CM DENSIDADE 0,38KG/M2  INCLUSIVE ESPAÇADOR E AMARRAÇAO</t>
  </si>
  <si>
    <t>02.04.007</t>
  </si>
  <si>
    <t>ARMAÇAO TELA  DE POLIESTER REFORÇADA COM FIBRA DE VIDRO (PRFV ) MALHA QUADRADA 10CM X 10CM DENSIDADE 0,37 KG/M2  INCLUSIVE ESPAÇADOR E AMARRAÇAO</t>
  </si>
  <si>
    <t>02.04.008</t>
  </si>
  <si>
    <t>ARMAÇAO TELA  DE POLIESTER REFORÇADA COM FIBRA DE VIDRO (PRFV ) MALHA QUADRADA 10CM X 10CM DENSIDADE 0,58KG/M2  INCLUSIVE ESPAÇADOR E AMARRAÇAO</t>
  </si>
  <si>
    <t>02.04.009</t>
  </si>
  <si>
    <t>ARMAÇAO TELA  DE POLIESTER REFORÇADA COM FIBRA DE VIDRO (PRFV ) MALHA QUADRADA 10CM X 10CM DENSIDADE 2,05KG/M2  INCLUSIVE ESPAÇADOR E AMARRAÇAO</t>
  </si>
  <si>
    <t>02.04.099</t>
  </si>
  <si>
    <t>ARMADURAS</t>
  </si>
  <si>
    <t>02.05.014</t>
  </si>
  <si>
    <t>CONCRETO DOSADO E LANÇADO FCK=20MPA</t>
  </si>
  <si>
    <t>02.05.018</t>
  </si>
  <si>
    <t>CONCRETO DOSADO E LANCADO FCK=25MPA</t>
  </si>
  <si>
    <t>02.05.019</t>
  </si>
  <si>
    <t>CONCRETO DOSADO E LANCADO FCK=30MPA</t>
  </si>
  <si>
    <t>02.05.024</t>
  </si>
  <si>
    <t>CONCRETO DOSADO,BOMBEADO E LANÇADO FCK=20MPA</t>
  </si>
  <si>
    <t>02.05.028</t>
  </si>
  <si>
    <t>CONCRETO DOSADO,BOMBEADO E LANCADO FCK=25MPA</t>
  </si>
  <si>
    <t>02.05.029</t>
  </si>
  <si>
    <t>CONCRETO DOSADO, BOMBEADO E LANCADO FCK=30MPA</t>
  </si>
  <si>
    <t>02.05.050</t>
  </si>
  <si>
    <t>CONCRETO GROUT, PREPARADO NO LOCAL, LANÇADO E ADENSADO</t>
  </si>
  <si>
    <t>02.05.098</t>
  </si>
  <si>
    <t>FORNECIMENTO E MONTAGEM DE ESTRUTURA PRE-MOLDADA DE CONCRETO</t>
  </si>
  <si>
    <t>02.05.099</t>
  </si>
  <si>
    <t>CONCRETOS</t>
  </si>
  <si>
    <t>02.06.002</t>
  </si>
  <si>
    <t>ALVENARIA EMBASAMENTO TIJOLO BARRO MACIÇO E = 1/2 TIJOLO</t>
  </si>
  <si>
    <t>02.06.003</t>
  </si>
  <si>
    <t>ALVENARIA EMBASAMENTO TIJOLO BARRO MACIÇO E = 1 TIJOLO</t>
  </si>
  <si>
    <t>02.06.020</t>
  </si>
  <si>
    <t>ALVENARIA EMBASAMENTO BLOCO CONCRETO ESTRUTURAL 14X19X39CM CLASSE A</t>
  </si>
  <si>
    <t>02.06.021</t>
  </si>
  <si>
    <t>ALVENARIA EMBASAMENTO BLOCO CONCRETO ESTRUTURAL 19X19X39CM CLASSE A</t>
  </si>
  <si>
    <t>02.06.099</t>
  </si>
  <si>
    <t>EMBASAMENTOS</t>
  </si>
  <si>
    <t>02.07.001</t>
  </si>
  <si>
    <t>IMPERM RESP ALV EMBAS COM ARGAM CIM-AREIA 1:3 CONTENDO HIDROFUGO</t>
  </si>
  <si>
    <t>02.07.002</t>
  </si>
  <si>
    <t>IMPERM RESP ALV EMBAS C/ CIM-AREIA 1-3 HIDROFUGO/TINTA BETUMINOSA</t>
  </si>
  <si>
    <t>02.07.003</t>
  </si>
  <si>
    <t>IMPERMEABILIZACAO POR CRISTALIZACAO - SUB SOLOS</t>
  </si>
  <si>
    <t>02.07.099</t>
  </si>
  <si>
    <t>02.50.001</t>
  </si>
  <si>
    <t>DEMOLIÇÃO DE CONCRETO SIMPLES (MANUAL)</t>
  </si>
  <si>
    <t>02.50.002</t>
  </si>
  <si>
    <t>DEMOLIÇÃO DE LASTRO DE CONCRETO SIMPLES (MANUAL)</t>
  </si>
  <si>
    <t>02.50.003</t>
  </si>
  <si>
    <t>DEMOLIÇÃO DE ALVENARIA DE FUNDACÃO (MANUAL)</t>
  </si>
  <si>
    <t>02.50.099</t>
  </si>
  <si>
    <t>02.60.099</t>
  </si>
  <si>
    <t>02.70.099</t>
  </si>
  <si>
    <t>02.80.099</t>
  </si>
  <si>
    <t>SERVICOS INFRA ESTRUTURA - CONSERVACAO</t>
  </si>
  <si>
    <t>03.01.001</t>
  </si>
  <si>
    <t>FORMAS DE MADEIRA MACICA</t>
  </si>
  <si>
    <t>03.01.002</t>
  </si>
  <si>
    <t>FORMAS PLANAS PLASTIFICADA PARA CONCRETO APARENTE</t>
  </si>
  <si>
    <t>03.01.003</t>
  </si>
  <si>
    <t>FORMAS CURVAS PLASTIFICADA PARA CONCRETO APARENTE</t>
  </si>
  <si>
    <t>03.01.005</t>
  </si>
  <si>
    <t>CIMBRAMENTO DE MADEIRA</t>
  </si>
  <si>
    <t>03.01.021</t>
  </si>
  <si>
    <t>FORMA TUBO DE PAPELAO DIAMETRO DE 20CM COM GRAVATA E ESCORA DUAS DIREÇOES</t>
  </si>
  <si>
    <t>03.01.022</t>
  </si>
  <si>
    <t>FORMA TUBO DE PAPELAO DIAMETRO DE 25CM COM GRAVATA E ESCORA DUAS DIREÇOES</t>
  </si>
  <si>
    <t>03.01.023</t>
  </si>
  <si>
    <t>FORMA TUBO DE PAPELAO DIAMETRO DE 30CM COM GRAVATA E ESCORA DUAS DIREÇOES</t>
  </si>
  <si>
    <t>03.01.024</t>
  </si>
  <si>
    <t>FORMA TUBO DE PAPELAO DIAMETRO DE 35CM COM GRAVATA E ESCORA DUAS DIREÇOES</t>
  </si>
  <si>
    <t>03.01.026</t>
  </si>
  <si>
    <t>FORMA TUBO DE PAPELAO DIAMETRO DE 40CM COM GRAVATA E ESCORA DUAS DIREÇOES</t>
  </si>
  <si>
    <t>03.01.027</t>
  </si>
  <si>
    <t>FORMA TUBO DE PAPELAO DIAMETRO DE 45CM COM GRAVATA E ESCORA DUAS DIREÇOES</t>
  </si>
  <si>
    <t>03.01.028</t>
  </si>
  <si>
    <t>FORMA TUBO DE PAPELAO DIAMETRO DE 50CM COM GRAVATA E ESCORA DUAS DIREÇOES</t>
  </si>
  <si>
    <t>03.01.029</t>
  </si>
  <si>
    <t>FORMA TUBO DE PAPELAO DIAMETRO DE 55CM COM GRAVATA E ESCORA DUAS DIREÇOES</t>
  </si>
  <si>
    <t>03.01.031</t>
  </si>
  <si>
    <t>FORMA TUBO DE PAPELAO DIAMETRO DE 60CM COM GRAVATA E ESCORA DUAS DIREÇOES</t>
  </si>
  <si>
    <t>03.01.032</t>
  </si>
  <si>
    <t>FORMA TUBO DE PAPELAO DIAMETRO DE 70CM COM GRAVATA E ESCORA DUAS DIREÇOES</t>
  </si>
  <si>
    <t>03.01.099</t>
  </si>
  <si>
    <t>03.02.002</t>
  </si>
  <si>
    <t>03.02.003</t>
  </si>
  <si>
    <t>03.02.005</t>
  </si>
  <si>
    <t>03.02.006</t>
  </si>
  <si>
    <t>ARMAÇAO BARRA DE POLIESTER REFORÇADA COM FIBRA DE VIDRO (PRFV ) INCLUSIVE ESPAÇADOR E AMARRAÇAO</t>
  </si>
  <si>
    <t>03.02.007</t>
  </si>
  <si>
    <t>03.02.008</t>
  </si>
  <si>
    <t>03.02.009</t>
  </si>
  <si>
    <t>03.02.010</t>
  </si>
  <si>
    <t>INSERTS EM CANTONEIRAS OU CHAPA AÇO A-36 P/SOLIDARIZAÇÃO DE VIGAS E PILARES</t>
  </si>
  <si>
    <t>03.02.011</t>
  </si>
  <si>
    <t>03.02.014</t>
  </si>
  <si>
    <t>ANCORAGEM DE BARRAS DE ACO COM ADESIVO ESTRUTURAL RESINA BASE EPOXI</t>
  </si>
  <si>
    <t>D3</t>
  </si>
  <si>
    <t>CONJUNTO DE LUVAS E PINO ROSCAVEL DN 12,5MM P/SOLIDARIZAÇÃO DE VIGA FORNEC. E INST.</t>
  </si>
  <si>
    <t>03.02.021</t>
  </si>
  <si>
    <t>CONJUNTO DE LUVAS E PINO ROSCAVEL DN 16MM P/SOLIDARIZAÇÃO DE VIGA FORNEC. E INST.</t>
  </si>
  <si>
    <t>03.02.022</t>
  </si>
  <si>
    <t>CONJUNTO DE LUVAS E PINO ROSCAVEL DN 20MM P/SOLIDARIZAÇÃO DE VIGA FORNEC. E INST.</t>
  </si>
  <si>
    <t>03.02.023</t>
  </si>
  <si>
    <t>CONJUNTO DE LUVAS E PINO ROSCAVEL DN 25MM P/SOLIDARIZAÇÃO DE VIGA FORNEC. E INST.</t>
  </si>
  <si>
    <t>03.02.024</t>
  </si>
  <si>
    <t>CONJUNTO DE LUVAS E PINO ROSCAVEL DN 32MM P/SOLIDARIZAÇÃO DE VIGA FORNEC. E INST.</t>
  </si>
  <si>
    <t>03.02.099</t>
  </si>
  <si>
    <t>03.03.003</t>
  </si>
  <si>
    <t>LAJE PRE-FABRICADA UNID C/VIGOTAS PROTENDIDAS LP12-100KGF/M2</t>
  </si>
  <si>
    <t>03.03.005</t>
  </si>
  <si>
    <t>LAJE PRE-FABRICADA UNIDIRECIONAL C/VIGOTAS PROTENDIDAS LP12-300KGF/M2</t>
  </si>
  <si>
    <t>03.03.006</t>
  </si>
  <si>
    <t>LAJE PRE-FABRICADA UNIDIRECIONAL C/VIGOTAS PROTENDIDAS LP16-100KGF/M2</t>
  </si>
  <si>
    <t>03.03.007</t>
  </si>
  <si>
    <t>LAJE PRE-FABRICADA UNIDIRECIONAL C/VIGOTAS PROTENDIDAS LP16-300KGF/M2</t>
  </si>
  <si>
    <t>03.03.008</t>
  </si>
  <si>
    <t>LAJE PRE-FABRICADA UNIDIRECIONAL C/VIGOTAS PROTENDIDAS LP20-100KGF/M2</t>
  </si>
  <si>
    <t>03.03.009</t>
  </si>
  <si>
    <t>LAJE PRE-FABRICADA UNIDIRECIONAL C/VIGOTAS PROTENDIDAS LP20-300KGF/M2</t>
  </si>
  <si>
    <t>03.03.010</t>
  </si>
  <si>
    <t>LAJE PRE-FABRICADA UNIDIRECIONAL C/VIGOTAS PROTENDIDAS LP20-500KGF/M2</t>
  </si>
  <si>
    <t>03.03.012</t>
  </si>
  <si>
    <t>LAJE PRE-FABRICADA UNIDIRECIONAL C/VIGOTAS PROTENDIDAS LP24-100KGF/M2</t>
  </si>
  <si>
    <t>03.03.014</t>
  </si>
  <si>
    <t>CONCRETO DOSADO E LANCADO FCK= 20 M PA</t>
  </si>
  <si>
    <t>03.03.015</t>
  </si>
  <si>
    <t>LAJE PRE-FABRICADA UNIDIRECIONAL C/VIGOTAS PROTENDIDAS LP24-300KGF/M2</t>
  </si>
  <si>
    <t>03.03.016</t>
  </si>
  <si>
    <t>CONCRETO DOSADO E LANCADO FCK=25 MPA</t>
  </si>
  <si>
    <t>03.03.017</t>
  </si>
  <si>
    <t>LAJE PRE-FABRICADA UNIDIRECIONAL C/VIGOTAS PROTENDIDAS LP24-500KGF/M2</t>
  </si>
  <si>
    <t>03.03.018</t>
  </si>
  <si>
    <t>LAJE PRE-FABRICADA VIGOTA TRELICADA UNIDIRECIONAL LT12-100KGF/M2</t>
  </si>
  <si>
    <t>03.03.019</t>
  </si>
  <si>
    <t>LAJE PRE-FABRICADA VIGOTA TRELICADA UNIDIRECIONAL LT16-100KGF/M2</t>
  </si>
  <si>
    <t>03.03.022</t>
  </si>
  <si>
    <t>LAJE PRE-FABRICADA VIGOTA TRELICADA UNIDIRECIONAL LT16-300KGF/M2</t>
  </si>
  <si>
    <t>03.03.024</t>
  </si>
  <si>
    <t>CONCRETO DOSADO,BOMBEADO E LANCADO FCK= 20 M PA</t>
  </si>
  <si>
    <t>03.03.026</t>
  </si>
  <si>
    <t>CONCRETO DOSADO,BOMBEADO E LANCADO FCK 25 MPA</t>
  </si>
  <si>
    <t>03.03.027</t>
  </si>
  <si>
    <t>LAJE PRE-FABRICADA VIGOTA TRELICADA UNIDIRECIONAL LT20-100KGF/M2</t>
  </si>
  <si>
    <t>03.03.028</t>
  </si>
  <si>
    <t>LAJE PRE-FABRICADA VIGOTA TRELICADA UNIDIRECIONAL LT20-300KGF/M2</t>
  </si>
  <si>
    <t>03.03.029</t>
  </si>
  <si>
    <t>LAJE PRE-FABRICADA VIGOTA TRELICADA UNIDIRECIONAL LT20-500KGF/M2</t>
  </si>
  <si>
    <t>03.03.030</t>
  </si>
  <si>
    <t>03.03.031</t>
  </si>
  <si>
    <t>LAJE PRE-FABRICADA VIGOTA TRELICADA UNIDIRECIONAL LT25-300KGF/M2</t>
  </si>
  <si>
    <t>03.03.032</t>
  </si>
  <si>
    <t>LAJE PRE-FABRICADA VIGOTA TRELICADA UNIDIRECIONAL LT25-500KGF/M2</t>
  </si>
  <si>
    <t>03.03.034</t>
  </si>
  <si>
    <t>LAJE PRE-FABRICADA PAINEL ALVEOLAR CONCRETO PROTENDIDO H15-100KGF/M2</t>
  </si>
  <si>
    <t>03.03.036</t>
  </si>
  <si>
    <t>LAJE PRE-FABRICADA PAINEL ALVEOLAR CONCRETO PROTENDIDO H15-300KGF/M2</t>
  </si>
  <si>
    <t>03.03.037</t>
  </si>
  <si>
    <t>LAJE PRE-FABRICADA PAINEL ALVEOLAR CONCRETO PROTENDIDO H15-500KGF/M2</t>
  </si>
  <si>
    <t>03.03.038</t>
  </si>
  <si>
    <t>LAJE PRE-FABRICADA PAINEL ALVEOLAR CONCRETO PROTENDIDO H20-300KGF/M2</t>
  </si>
  <si>
    <t>03.03.039</t>
  </si>
  <si>
    <t>LAJE PRE-FABRICADA PAINEL ALVEOLAR CONCRETO PROTENDIDO H20-500KGF/M2</t>
  </si>
  <si>
    <t>03.03.048</t>
  </si>
  <si>
    <t>LAJE PRE-FABRICADA PRE-LAJE TRELICADA BIDIR C/ EPS PLT12-100KGF/M2</t>
  </si>
  <si>
    <t>03.03.049</t>
  </si>
  <si>
    <t>LAJE PRE-FABRICADA PRE-LAJE TRELICADA BIDIR C/ EPS PLT16-100KGF/M2</t>
  </si>
  <si>
    <t>03.03.050</t>
  </si>
  <si>
    <t>LAJE PRE-FABRICADA PRE-LAJE TRELICADA BIDIR C/ EPS PLT-16 300KGF/M2</t>
  </si>
  <si>
    <t>03.03.054</t>
  </si>
  <si>
    <t>LAJE PRE-FABRICADA PRE-LAJE TRELICADA BIDIR C/ EPS PLT20-100KGF/M2</t>
  </si>
  <si>
    <t>03.03.055</t>
  </si>
  <si>
    <t>TIJOLO FURADO CERAMICO P/ENCHIMENTO DE REBAIXO DE LAJE</t>
  </si>
  <si>
    <t>03.03.056</t>
  </si>
  <si>
    <t>CONCRETO PREPARADO NO LOCAL C/AGREGADO LEVE P/ENCHIMENTO</t>
  </si>
  <si>
    <t>03.03.058</t>
  </si>
  <si>
    <t>LAJE PRE-FABRICADA PRE-LAJE TRELICADA BIDIR C/ EPS PLT20-300KGF/M2</t>
  </si>
  <si>
    <t>03.03.059</t>
  </si>
  <si>
    <t>LAJE PRE-FABRICADA PRE-LAJE TRELICADA BIDIR C/ EPS PLT20-500KGF/M2</t>
  </si>
  <si>
    <t>03.03.063</t>
  </si>
  <si>
    <t>LAJE PRE-FABRICADA PRE-LAJE TRELICADA BIDIR C/ EPS PLT25-300KGF/M2</t>
  </si>
  <si>
    <t>03.03.067</t>
  </si>
  <si>
    <t>LAJE PRE-FABRICADA PRE-LAJE TRELICADA BIDIR C/ EPS PLT25-500KGF/M2</t>
  </si>
  <si>
    <t>03.03.080</t>
  </si>
  <si>
    <t>REFORÇO PARA LAJE PRÉ-FABRICADA</t>
  </si>
  <si>
    <t>03.03.082</t>
  </si>
  <si>
    <t>LAJE PRE-FABRICADA PRE-LAJE TRELICADA UNIDIR C/ EPS PLT12-100KGF/M2</t>
  </si>
  <si>
    <t>03.03.083</t>
  </si>
  <si>
    <t>LAJE PRE-FABRICADA PRE-LAJE TRELICADA UNIDIR C/ EPS PLT16-100KGF/M2</t>
  </si>
  <si>
    <t>03.03.084</t>
  </si>
  <si>
    <t>LAJE PRE-FABRICADA PRE-LAJE TRELICADA UNIDIR C/ EPS PLT16-300KGF/M2</t>
  </si>
  <si>
    <t>03.03.085</t>
  </si>
  <si>
    <t>LAJE PRE-FABRICADA PRE-LAJE TRELICADA UNIDIR C/ EPS PLT20-100KGF/M2</t>
  </si>
  <si>
    <t>03.03.086</t>
  </si>
  <si>
    <t>LAJE PRE-FABRICADA PRE-LAJE TRELICADA UNIDIR C/ EPS PLT20-300KGF/M2</t>
  </si>
  <si>
    <t>03.03.087</t>
  </si>
  <si>
    <t>LAJE PRE-FABRICADA PRE-LAJE TRELICADA UNIDIR C/ EPS PLT20-500KGF/M2</t>
  </si>
  <si>
    <t>03.03.088</t>
  </si>
  <si>
    <t>LAJE PRE-FABRICADA PRE-LAJE TRELICADA UNIDIR C/ EPS PLT25-300KGF/M2</t>
  </si>
  <si>
    <t>03.03.089</t>
  </si>
  <si>
    <t>LAJE PRE-FABRICADA PRE-LAJE TRELICADA UNIDIR C/ EPS PLT25-500KGF/M2</t>
  </si>
  <si>
    <t>03.03.095</t>
  </si>
  <si>
    <t>FORNEC. E MONTAGEM DE VIGA PROTENDIDA PRÉ-MOLDADA DE CONCRETO</t>
  </si>
  <si>
    <t>03.03.098</t>
  </si>
  <si>
    <t>03.03.099</t>
  </si>
  <si>
    <t>03.03.101</t>
  </si>
  <si>
    <t>LAJE PRE-FABRICADA VIGOTA TRELICADA UNIDIRECIONAL LT12-300KGF/M2</t>
  </si>
  <si>
    <t>03.03.110</t>
  </si>
  <si>
    <t>ESCORAMENTO METÁLICO PARA VIGAS ALTURA ATÉ 3,20M ESPAÇAMENTO MENOR OU IGUAL 60CM</t>
  </si>
  <si>
    <t>03.03.111</t>
  </si>
  <si>
    <t>ESCORAMENTO METÁLICO PARA LAJES ALTURA ATÉ 3,20M MALHA MENOR OU IGUAL 1,50X1,50</t>
  </si>
  <si>
    <t>03.04.010</t>
  </si>
  <si>
    <t>FORNECIMENTO E MONTAGEM DE ESTRUTURA METALICA COM AÇO NAO PATINAVE (ASTM A36/A570)</t>
  </si>
  <si>
    <t>03.04.016</t>
  </si>
  <si>
    <t>FORNECIMENTO E MONTAGEM DE ESTRUTURA METALICA COM AÇO RESISTENTE A CORROSAO (ASTM A709/A588)</t>
  </si>
  <si>
    <t>DESMONTAGEM DE ESTRUTURA METALICA</t>
  </si>
  <si>
    <t>03.04.099</t>
  </si>
  <si>
    <t>ESTRUTURAS METALICAS</t>
  </si>
  <si>
    <t>03.05.010</t>
  </si>
  <si>
    <t>PILAR DE MADEIRA (PASSAGEM COBERTA)</t>
  </si>
  <si>
    <t>03.05.011</t>
  </si>
  <si>
    <t>VIGA DE MADEIRA 6X12 CM (PASSAGEM COBERTA)</t>
  </si>
  <si>
    <t>03.05.012</t>
  </si>
  <si>
    <t>VIGA DE MADEIRA 6X16 CM (PASSAGEM COBERTA)</t>
  </si>
  <si>
    <t>03.05.099</t>
  </si>
  <si>
    <t>ESTRUTURAS DE MADEIRA</t>
  </si>
  <si>
    <t>03.50.001</t>
  </si>
  <si>
    <t>DEMOLIÇÃO DE CONCRETO INCLUINDO REVESTIMENTOS (MANUAL)</t>
  </si>
  <si>
    <t>03.50.005</t>
  </si>
  <si>
    <t>DEMOLIÇÃO DE LAJES MISTAS OU PRÉ-MOLDADAS INCLUINDO REVESTIMENTOS (MANUAL)</t>
  </si>
  <si>
    <t>03.50.099</t>
  </si>
  <si>
    <t>03.60.099</t>
  </si>
  <si>
    <t>03.70.099</t>
  </si>
  <si>
    <t>03.80.099</t>
  </si>
  <si>
    <t>SERVICOS SUPER ESTRUTURA - CONSERVACAO</t>
  </si>
  <si>
    <t>04.01.001</t>
  </si>
  <si>
    <t>ALVENARIA DE TIJOLO DE BARRO MACICO E=1/4 TIJOLO</t>
  </si>
  <si>
    <t>04.01.002</t>
  </si>
  <si>
    <t>ALVENARIA DE TIJOLO DE BARRO MACICO E=1/2 TIJOLO</t>
  </si>
  <si>
    <t>04.01.003</t>
  </si>
  <si>
    <t>ALVENARIA DE TIJOLO DE BARRO MACICO E=1 TIJOLO</t>
  </si>
  <si>
    <t>04.01.012</t>
  </si>
  <si>
    <t>ALVENARIA DE TIJOLO DE BARRO A VISTA E=1/4 TIJOLO</t>
  </si>
  <si>
    <t>04.01.013</t>
  </si>
  <si>
    <t>REVESTIMENTO COM TIJOLO DE BARRO A VISTA E=1/2 TIJOLO/DISP ALTERNADA</t>
  </si>
  <si>
    <t>04.01.014</t>
  </si>
  <si>
    <t>ALVENARIA DE TIJOLO DE BARRO A VISTA E=1/2 TIJOLO</t>
  </si>
  <si>
    <t>04.01.015</t>
  </si>
  <si>
    <t>ALVENARIA DE TIJOLO DE BARRO A VISTA E=1 TIJOLO</t>
  </si>
  <si>
    <t>04.01.017</t>
  </si>
  <si>
    <t>ALVENARIA DE TIJOLO LAMINADO A VISTA E=1/2 TIJOLO/DISP ALTERNADO</t>
  </si>
  <si>
    <t>04.01.018</t>
  </si>
  <si>
    <t>ALVENARIA DE TIJOLO LAMINADO A VISTA E=1/4 TIJOLO</t>
  </si>
  <si>
    <t>04.01.019</t>
  </si>
  <si>
    <t>ALVENARIA DE TIJOLO LAMINADO A VISTA E=1/2 TIJOLO</t>
  </si>
  <si>
    <t>ALVENARIA DE TIJOLO LAMINADO A VISTA E=1 TIJOLO</t>
  </si>
  <si>
    <t>04.01.030</t>
  </si>
  <si>
    <t>ALVENARIA DE BLOCOS DE CONCRETO E=9CM CLASSE C</t>
  </si>
  <si>
    <t>04.01.033</t>
  </si>
  <si>
    <t>ALVENARIA DE BLOCO DE CONCRETO 14X19X39 CM CLASSE C</t>
  </si>
  <si>
    <t>04.01.034</t>
  </si>
  <si>
    <t>ALVENARIA DE BLOCO DE CONCRETO 19X19X39 CM CLASSE C</t>
  </si>
  <si>
    <t>04.01.042</t>
  </si>
  <si>
    <t>ALVENARIA DE BLOCO CERAMICO PORTANTE E=14CM</t>
  </si>
  <si>
    <t>04.01.043</t>
  </si>
  <si>
    <t>ALVENARIA DE BLOCO CERAMICO PORTANTE E=19CM</t>
  </si>
  <si>
    <t>04.01.045</t>
  </si>
  <si>
    <t>04.01.046</t>
  </si>
  <si>
    <t>ARMADURA CA 50 PARA PAREDE AUTO-PORTANTE</t>
  </si>
  <si>
    <t>04.01.047</t>
  </si>
  <si>
    <t>ARMADURA CA 60 PARA PAREDE AUTO-PORTANTE</t>
  </si>
  <si>
    <t>04.01.049</t>
  </si>
  <si>
    <t>ALVENARIA AUTO-PORTANTE: BLOCO CONCRETO ESTRUTURAL DE 19X19X19CM CLASSE B</t>
  </si>
  <si>
    <t>04.01.050</t>
  </si>
  <si>
    <t>ALVENARIA AUTO-PORTANTE: BLOCO CONCRETO ESTRUTURAL DE 14X19X39CM CLASSE B</t>
  </si>
  <si>
    <t>04.01.051</t>
  </si>
  <si>
    <t>ALVENARIA AUTO-PORTANTE: BLOCO CONCRETO ESTRUTURAL DE 19X19X39CM CLASSE B</t>
  </si>
  <si>
    <t>04.01.058</t>
  </si>
  <si>
    <t>VERGA/CINTA EM BLOCO DE CONCRETO CANALETA - 14 CM</t>
  </si>
  <si>
    <t>04.01.059</t>
  </si>
  <si>
    <t>VERGA/CINTA EM BLOCO DE CONCRETO CANALETA - 19 CM</t>
  </si>
  <si>
    <t>04.01.063</t>
  </si>
  <si>
    <t>ALVENARIA DE CONCRETO CELULAR - BLOCOS E=7,5CM</t>
  </si>
  <si>
    <t>04.01.064</t>
  </si>
  <si>
    <t>ALVENARIA DE CONCRETO CELULAR - BLOCOS E=10CM</t>
  </si>
  <si>
    <t>04.01.065</t>
  </si>
  <si>
    <t>ALVENARIA DE CONCRETO CELULAR BLOCOS E=15CM</t>
  </si>
  <si>
    <t>04.01.066</t>
  </si>
  <si>
    <t>FORMA PILAR QUADRA DE ESPORTES  BLOCO DE CONCRETO 39x19x39CM 3 Mpa</t>
  </si>
  <si>
    <t>04.01.070</t>
  </si>
  <si>
    <t>ALVENARIA DE TIJOLO CERAMICO FURADO (BAIANO) ESP.NOM. 10 CM</t>
  </si>
  <si>
    <t>04.01.071</t>
  </si>
  <si>
    <t>ALVENARIA DE TIJOLO CERAMICO FURADO (BAIANO) ESP.NOM. 12.5 CM</t>
  </si>
  <si>
    <t>04.01.072</t>
  </si>
  <si>
    <t>ALVENARIA DE TIJOLO CERAMICO FURADO (BAIANO) ESP.NOM 15 CM</t>
  </si>
  <si>
    <t>04.01.073</t>
  </si>
  <si>
    <t>ALVENARIA DE TIJOLO CERAMICO FURADO (BAIANO) ESP.NOM. 20 CM</t>
  </si>
  <si>
    <t>04.01.099</t>
  </si>
  <si>
    <t>ALVENARIAS</t>
  </si>
  <si>
    <t>04.02.011</t>
  </si>
  <si>
    <t>ELEMENTO VAZADO DE CONCRETO TIPO QUADRICULADO 25 FUROS  39X39X8CM NEOREX 19C</t>
  </si>
  <si>
    <t>04.02.014</t>
  </si>
  <si>
    <t>ELEMENTO VAZADO DE CONCRETO TIPO QUADRICULADO 16 FUROS C/ALETAS INCLINADAS 39X39X10CM</t>
  </si>
  <si>
    <t>04.02.015</t>
  </si>
  <si>
    <t>ELEMENTO VAZADO DE CONCRETO TIPO CAIXILHO 40X40X20CM</t>
  </si>
  <si>
    <t>04.02.018</t>
  </si>
  <si>
    <t>ELEMENTO VAZADO DE BLOCO DE CONCRETO 19X19X39CM CLASSE C</t>
  </si>
  <si>
    <t>ELEMENTO VAZADO DE BLOCOS CERAMICOS DE VEDACAO</t>
  </si>
  <si>
    <t>04.02.062</t>
  </si>
  <si>
    <t>ELEMENTO VAZADO CERAMICO 18X18X7CM</t>
  </si>
  <si>
    <t>04.02.099</t>
  </si>
  <si>
    <t>ELEMENTOS VAZADOS</t>
  </si>
  <si>
    <t>04.03.001</t>
  </si>
  <si>
    <t>DV-01 DIVISORIA DE GRANILITE - LATERAL ABERTA</t>
  </si>
  <si>
    <t>04.03.002</t>
  </si>
  <si>
    <t>DV-02 DIVISORIA DE GRANILITE - LATERAL FECHADA</t>
  </si>
  <si>
    <t>04.03.003</t>
  </si>
  <si>
    <t>DV-03 DIVISORIA DE GRANILITE - FRONTAL</t>
  </si>
  <si>
    <t>04.03.005</t>
  </si>
  <si>
    <t>DV-06 DIVISORIA DE GRANILITE SANITARIO INFANTIL H=1,20M</t>
  </si>
  <si>
    <t>04.03.008</t>
  </si>
  <si>
    <t>DV-04 DIVISÓRIA DE GRANILITE - ANTEPARO</t>
  </si>
  <si>
    <t>04.03.009</t>
  </si>
  <si>
    <t>DV-07 DIVISÓRIA DE GRANILITE</t>
  </si>
  <si>
    <t>04.03.010</t>
  </si>
  <si>
    <t>DIVISORIA DV-03 CR  SANITARIO / VESTIARIO FUNCIONARIOS USO EXCLUSIVO PADRÃO CRECHE</t>
  </si>
  <si>
    <t>PLACAS DE CONCRETO - ESPESSURA 5 CM</t>
  </si>
  <si>
    <t>04.03.022</t>
  </si>
  <si>
    <t>DIVISORIA CHAPA FIBRA MAD PRENS BP/PAINEL/VIDRO/VENTIL PERM E=35MM</t>
  </si>
  <si>
    <t>04.03.023</t>
  </si>
  <si>
    <t>DIVISORIA CHAPA FIBRA MAD PRENS BP/PAINEL CEGO 1,20X2,11M E=35MM</t>
  </si>
  <si>
    <t>04.03.025</t>
  </si>
  <si>
    <t>DIVISORIA CHAPA FIBRA MAD PRENS BP/PAINEL VENT PERM 1,20X2,11M E=35MM</t>
  </si>
  <si>
    <t>04.03.026</t>
  </si>
  <si>
    <t>DV-05 DIVISORIA PARA SALA DE INFORMÁTICA</t>
  </si>
  <si>
    <t>04.03.028</t>
  </si>
  <si>
    <t>DIVISORIA DE  PLACA DE GESSO ACARTONADO STANDARD 15MM ESPESSURA 100/70  COM LÃ MINERAL. FORNECIDA E INSTALADA</t>
  </si>
  <si>
    <t>04.03.029</t>
  </si>
  <si>
    <t>DIVISORIA DE  PLACA DE GESSO ACARTONADO STANDARD 15MM ESPESSURA 120/90  COM LÃ MINERAL. FORNECIDA E INSTALADA</t>
  </si>
  <si>
    <t>04.03.034</t>
  </si>
  <si>
    <t>DV-08 DIVISORIA SANITARIA LAMINADO DE ALTA PRESSÃO -  HPL  ESPESSURA 10MM  ACABAMENTO TEXTURIZADO FORNERCIDA E INSTALADA INCLUSIVE FERRAGENS.</t>
  </si>
  <si>
    <t>04.03.099</t>
  </si>
  <si>
    <t>PLACAS DIVISORIAS</t>
  </si>
  <si>
    <t>04.50.001</t>
  </si>
  <si>
    <t>DEMOLIÇÃO DE ALVENARIAS EM GERAL E ELEMENTOS VAZADOS,INCL REVESTIMENTOS</t>
  </si>
  <si>
    <t>04.50.010</t>
  </si>
  <si>
    <t>DEMOLIÇÃO DE DIVISÓRIAS DE MADEIRA INCLUINDO ENTARUGAMENTO</t>
  </si>
  <si>
    <t>04.50.011</t>
  </si>
  <si>
    <t>DEMOLIÇÃO DE DIVISÓRIAS EM PLACAS PARA SANITÁRIOS</t>
  </si>
  <si>
    <t>04.50.012</t>
  </si>
  <si>
    <t>DEMOLIÇÃO DE PLACAS DE FIBRO CIMENTO</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</si>
  <si>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</si>
  <si>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</si>
  <si>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</si>
  <si>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</si>
  <si>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</si>
  <si>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</si>
  <si>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</si>
  <si>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</si>
  <si>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04.70.010</t>
  </si>
  <si>
    <t>RECOLOCAÇÃO DE DIVISÓRIAS EM CHAPAS DE MADEIRA INCLUSIVE ENTARUGAMENTO</t>
  </si>
  <si>
    <t>04.70.011</t>
  </si>
  <si>
    <t>RECOLOCAÇÃO DE DIVISÓRIAS EM CHAPAS DE MADEIRA EXCLUSIVE ENTARUGAMENTO</t>
  </si>
  <si>
    <t>04.70.012</t>
  </si>
  <si>
    <t>RECOLOCAÇÃO DE PAINÉIS DIVISÓRIOS COM MONTANTES METÁLICAS</t>
  </si>
  <si>
    <t>04.70.099</t>
  </si>
  <si>
    <t>RECOLOCACOES DE ALVENARIA E OUTROS ELEMENTOS DIVISORIOS</t>
  </si>
  <si>
    <t>04.80.002</t>
  </si>
  <si>
    <t>ELEMENTO VAZADO REF NEO REX 16 19X19X10CM</t>
  </si>
  <si>
    <t>04.80.003</t>
  </si>
  <si>
    <t>ELEMENTO VAZADO REF NEO REX 16DC 19X19X19CM</t>
  </si>
  <si>
    <t>04.80.004</t>
  </si>
  <si>
    <t>ELEMENTO VAZADO REF NEO REX 90 39X39X7CM</t>
  </si>
  <si>
    <t>04.80.011</t>
  </si>
  <si>
    <t>DIVISORIA CHAPA COMPENSADO E=4MM G1-C8  AMBAS FACES INCL ENTARUGAMENTO</t>
  </si>
  <si>
    <t>04.80.017</t>
  </si>
  <si>
    <t>DIVISORIAS DE CHAPAS DIVILUX OU SIMILAR</t>
  </si>
  <si>
    <t>04.80.099</t>
  </si>
  <si>
    <t>SERVICOS DE ALVENARIA E OUTROS ELEMENTOS DIVISORIOS - CONSERVACAO</t>
  </si>
  <si>
    <t>05.01.001</t>
  </si>
  <si>
    <t>PM-67 PORTA DE MADEIRA MACHO/FEMEA P/ PINT. BAT. MET. L=82CM</t>
  </si>
  <si>
    <t>05.01.002</t>
  </si>
  <si>
    <t>PM-68 PORTA DE MADEIRA MACHO/FEMEA P/ PINT. BAT. MET. L=92CM</t>
  </si>
  <si>
    <t>05.01.004</t>
  </si>
  <si>
    <t>PM-04 PORTA DE MADEIRA SARRAFEADA P/ PINT. BAT. MADEIRA L=82CM</t>
  </si>
  <si>
    <t>05.01.005</t>
  </si>
  <si>
    <t>PM-05 PORTA DE MADEIRA SARRAFEADA P/ PINT. BAT. MADEIRA L=92CM</t>
  </si>
  <si>
    <t>05.01.009</t>
  </si>
  <si>
    <t>PM-19 PORTA DE MADEIRA MACHO/FEMEA P/ PINT. BAT. MADEIRA L=62CM</t>
  </si>
  <si>
    <t>05.01.010</t>
  </si>
  <si>
    <t>PM-20 PORTA DE MADEIRA MACHO/FEMEA P/ PINT. BAT. MADEIRA L=82CM</t>
  </si>
  <si>
    <t>05.01.011</t>
  </si>
  <si>
    <t>PM-21 PORTA DE MADEIRA MACHO/FEMEA P/ PINT. BAT. MADEIRA L=92CM</t>
  </si>
  <si>
    <t>05.01.013</t>
  </si>
  <si>
    <t>PM-23 PORTA DE MADEIRA MACHO/FEMEA P/ PINT. BAT. MADEIRA L=72CM</t>
  </si>
  <si>
    <t>05.01.014</t>
  </si>
  <si>
    <t>PM-24 PORTA DE MADEIRA SARRAFEADA P/ PINT. BAT. MADEIRA L=72CM</t>
  </si>
  <si>
    <t>05.01.024</t>
  </si>
  <si>
    <t>PM-34 PORTA DE MADEIRA MACHO/FEMEA P/ PINT. C/ BAND. BAT. MET. L=72CM</t>
  </si>
  <si>
    <t>05.01.025</t>
  </si>
  <si>
    <t>PM-35 PORTA DE MADEIRA MACHO/FEMEA P/ PINT. C/ BAND. BAT. MET. L=82CM</t>
  </si>
  <si>
    <t>05.01.026</t>
  </si>
  <si>
    <t>PM-36 PORTA DE MADEIRA MACHO/FEMEA P/ PINT. C/ BAND. BAT. MET. L=92CM</t>
  </si>
  <si>
    <t>05.01.028</t>
  </si>
  <si>
    <t>PORTAS PARA DIVISORIAS CHAPA FIBRA MAD PRENS BP COM FERRAGENS</t>
  </si>
  <si>
    <t>05.01.029</t>
  </si>
  <si>
    <t>PM-74 PORTA SARRAFEADO MACIÇO P/BOXES L=62CM-COMPLETA</t>
  </si>
  <si>
    <t>05.01.032</t>
  </si>
  <si>
    <t>PM-84 PORTA SARRAFEADO MACIÇO P/BOXES L=82CM-COMPLETA</t>
  </si>
  <si>
    <t>05.01.036</t>
  </si>
  <si>
    <t>PM-38 PORTA DE MADEIRA MACHO/FEMEA P/ PINT. C/ BAND. BAT. MAD. L=72CM</t>
  </si>
  <si>
    <t>05.01.037</t>
  </si>
  <si>
    <t>PM-39 PORTA DE MADEIRA MACHO/FEMEA P/ PINT. C/ BAND. BAT. MAD. L=82CM</t>
  </si>
  <si>
    <t>05.01.044</t>
  </si>
  <si>
    <t>PM-40 PORTA DE MADEIRA MACHO/FEMEA P/ PINT. C/ BAND. BAT. MAD. L=92CM</t>
  </si>
  <si>
    <t>05.01.046</t>
  </si>
  <si>
    <t>PM-70 PORTA DE MADEIRA SARRAFEADA P/ PINT. BAT. MET. L=72CM</t>
  </si>
  <si>
    <t>05.01.047</t>
  </si>
  <si>
    <t>PM-71 PORTA DE MADEIRA SARRAFEADA P/ PINT. BAT. MET. L=82CM</t>
  </si>
  <si>
    <t>05.01.048</t>
  </si>
  <si>
    <t>PM-72 PORTA DE MADEIRA SARRAFEADA P/ PINT. BAT. MET. L=92CM</t>
  </si>
  <si>
    <t>05.01.050</t>
  </si>
  <si>
    <t>PM-81 PORTA SARRAFEADO MACIÇO P/BOXE ACESSIVEL-COMPLETA</t>
  </si>
  <si>
    <t>05.01.051</t>
  </si>
  <si>
    <t>PM-75 PORTA SARRAFEADA MACICA SANIT. ACESSIVEL BAT. MET.</t>
  </si>
  <si>
    <t>05.01.069</t>
  </si>
  <si>
    <t>PM-82 PORTA DE CORRER ACESSIVEL SARRAF.MACIÇA P/PINTURA(L=111CM)</t>
  </si>
  <si>
    <t>05.01.070</t>
  </si>
  <si>
    <t>PM-83 PORTA DE CORRER ACESSIVEL SARRAFEADA MACIÇA G1-C1 P/PINTURA L=101CM</t>
  </si>
  <si>
    <t>05.01.090</t>
  </si>
  <si>
    <t>PM-58 PORTA DE MADEIRA SARRAFEADA P/ PINT. C/ BAND. BAT. MET. L=72CM INCLUSIVE REFORÇO DE FECHADURA</t>
  </si>
  <si>
    <t>05.01.091</t>
  </si>
  <si>
    <t>PM-59 PORTA DE MADEIRA SARRAFEADA P/ PINT. C/ BAND. BAT. MET. L=82CM INCLUSIVE REFORÇO DE FECHADURA</t>
  </si>
  <si>
    <t>05.01.092</t>
  </si>
  <si>
    <t>PM-60 PORTA DE MADEIRA SARRAFEADA P/ PINT. C/ BAND. BAT. MET. L=92CM INCLUSIVE REFORÇO DE FECHADURA</t>
  </si>
  <si>
    <t>05.01.094</t>
  </si>
  <si>
    <t>PM-62 PORTA DE MADEIRA SARRAFEADA P/ PINT. C/ BAND. BAT. MAD. L=72CM INCLUSIVE REFORÇO DE FECHADURA</t>
  </si>
  <si>
    <t>05.01.095</t>
  </si>
  <si>
    <t>PM-63 PORTA DE MADEIRA SARRAFEADA P/ PINT. C/ BAND. BAT. MAD. L=82CM INCLUSIVE REFORÇO DE FECHADURA</t>
  </si>
  <si>
    <t>05.01.096</t>
  </si>
  <si>
    <t>PM-64 PORTA DE MADEIRA SARRAFEADA P/ PINT. C/ BAND. BAT. MAD. L=92CM INCLUSIVE REFORÇO DE FECHADURA</t>
  </si>
  <si>
    <t>05.01.098</t>
  </si>
  <si>
    <t>PM-66 PORTA DE MADEIRA MACHO/FEMEA P/ PINT. BAT. MET. L=72CM</t>
  </si>
  <si>
    <t>05.01.099</t>
  </si>
  <si>
    <t>ELEMENTOS DE MADEIRA COM ACESSORIO</t>
  </si>
  <si>
    <t>05.01.100</t>
  </si>
  <si>
    <t>PM-69 PORTA DE MADEIRA MACHO/FEMEA P/ PINT. BAT. MET. L=124CM</t>
  </si>
  <si>
    <t>05.01.101</t>
  </si>
  <si>
    <t>PM-08 PORTA DE MADEIRA SARRAFEADA P/ PINT. BAT. MADEIRA L=124CM INCLUSIVE REFORÇO FECHADURA</t>
  </si>
  <si>
    <t>05.01.102</t>
  </si>
  <si>
    <t>PM-22 PORTA DE MADEIRA MACHO/FEMEA P/ PINT. BAT. MADEIRA L=124CM</t>
  </si>
  <si>
    <t>05.01.103</t>
  </si>
  <si>
    <t>PM-37 PORTA DE MADEIRA MACHO/FEMEA P/ PINT. C/ BAND. BAT. MET. L=124CM</t>
  </si>
  <si>
    <t>05.01.104</t>
  </si>
  <si>
    <t>PM-41 PORTA DE MADEIRA MACHO/FEMEA P/ PINT. C/ BAND. BAT. MAD. L=124CM</t>
  </si>
  <si>
    <t>05.01.105</t>
  </si>
  <si>
    <t>PM-73 PORTA DE MADEIRA SARRAFEADA P/ PINT. BAT. MET. L=124CM INCLUSIVE REFORÇO FECHADURA</t>
  </si>
  <si>
    <t>05.01.106</t>
  </si>
  <si>
    <t>PM-61 PORTA DE MADEIRA SARRAFEADA P/ PINT. C/ BAND. BAT. MET. L=124CM INCLUSIVE REFORÇO DE FECHADURA</t>
  </si>
  <si>
    <t>05.01.107</t>
  </si>
  <si>
    <t>PM-65 PORTA DE MADEIRA SARRAFEADA P/ PINT. C/ BAND. BAT. MAD. L=124CM INCLUSIVE REFORÇO DE FECHADURA</t>
  </si>
  <si>
    <t>05.01.108</t>
  </si>
  <si>
    <t>PM-76 PORTA SARRAFEADA MACICA SANIT. ACESSIVEL BAT. MAD.</t>
  </si>
  <si>
    <t>05.01.109</t>
  </si>
  <si>
    <t>PM-79 PORTA SARRAFEADA MACICA PARA HALL DO ELEVADOR BAT. MET</t>
  </si>
  <si>
    <t>05.01.110</t>
  </si>
  <si>
    <t>PM-80 PORTA SARRAFEADA MACICA  PARA HALL DO ELEVADOR BAT. MAD.</t>
  </si>
  <si>
    <t>05.01.111</t>
  </si>
  <si>
    <t>PM-85 PORTA DE CORRER ACESSIVEL SARRAFEADA MACIÇA G1-C1 P/PINTURA L=121CM</t>
  </si>
  <si>
    <t>05.02.099</t>
  </si>
  <si>
    <t>05.03.099</t>
  </si>
  <si>
    <t>FERRAGENS</t>
  </si>
  <si>
    <t>05.04.099</t>
  </si>
  <si>
    <t>QUADRO NEGRO / QUADROS DE AVISO</t>
  </si>
  <si>
    <t>05.05.037</t>
  </si>
  <si>
    <t>BS-08 BANCADA PARA FRALDÁRIO</t>
  </si>
  <si>
    <t>05.05.040</t>
  </si>
  <si>
    <t>BS-05 BANCADA PARA COZINHA - GRANITO POLIDO 20MM</t>
  </si>
  <si>
    <t>05.05.049</t>
  </si>
  <si>
    <t>BE-04 BANCADA LAVATORIO/EDUCAÇAO INFANTIL</t>
  </si>
  <si>
    <t>05.05.050</t>
  </si>
  <si>
    <t>BE-05 BANCADA EDUCAÇÃO INFANTIL</t>
  </si>
  <si>
    <t>05.05.053</t>
  </si>
  <si>
    <t>BE-08 BANCADA ALUNOS / QUIMICA E BIOLOGIA (150CM)</t>
  </si>
  <si>
    <t>05.05.054</t>
  </si>
  <si>
    <t>BE-09 BANCADA ALUNOS / QUIMICA E BIOLOGIA (195CM)</t>
  </si>
  <si>
    <t>05.05.055</t>
  </si>
  <si>
    <t>BE-10 BANCADA ALUNOS / MATEMATICA E FISICA (280CM)</t>
  </si>
  <si>
    <t>05.05.057</t>
  </si>
  <si>
    <t>BE-11 BANCADA ALUNOS / QUIMICA E BIOLOGIA (120CM)</t>
  </si>
  <si>
    <t>05.05.058</t>
  </si>
  <si>
    <t>BE-12 BANCADA ALUNOS / QUIMICA E BIOLOGIA (165CM)</t>
  </si>
  <si>
    <t>05.05.059</t>
  </si>
  <si>
    <t>BE-13 BANCADA ALUNOS / MATEMATICA E FISICA (225CM)</t>
  </si>
  <si>
    <t>05.05.060</t>
  </si>
  <si>
    <t>BE-14 BANCADA APOIO PARA CAPELA</t>
  </si>
  <si>
    <t>05.05.061</t>
  </si>
  <si>
    <t>BE-15 BANCADA LABORATORIO COM PRATELEIRA</t>
  </si>
  <si>
    <t>05.05.062</t>
  </si>
  <si>
    <t>BE-16 BANCADA LABORATORIO 2 CUBAS 50X40X25CM (L=180CM)</t>
  </si>
  <si>
    <t>05.05.063</t>
  </si>
  <si>
    <t>BE-17 BANCADA LABORATORIO 1 CUBA 50X40X25CM (L=120CM)</t>
  </si>
  <si>
    <t>05.05.064</t>
  </si>
  <si>
    <t>PR-08 PRATELEIRA DE GRANITO</t>
  </si>
  <si>
    <t>05.05.067</t>
  </si>
  <si>
    <t>PR-03 PRATELEIRA DE GRANILITE - L=30CM</t>
  </si>
  <si>
    <t>05.05.068</t>
  </si>
  <si>
    <t>BE-18 BANCADA LABORATORIO 1 CUBA 60X50X30CM (L=180CM)</t>
  </si>
  <si>
    <t>05.05.069</t>
  </si>
  <si>
    <t>BE-19 BANCADA LABORATORIO SIMPLES</t>
  </si>
  <si>
    <t>05.05.075</t>
  </si>
  <si>
    <t>PR-09 PRATELEIRA EM GRANILITE - L=55CM</t>
  </si>
  <si>
    <t>05.05.078</t>
  </si>
  <si>
    <t>GS-03 GUICHE DE SECRETARIA/JANELA DE 2 FOLHAS</t>
  </si>
  <si>
    <t>05.05.079</t>
  </si>
  <si>
    <t>PR-10 PRATELEIRA EM GRANILITE L=70CM</t>
  </si>
  <si>
    <t>05.05.080</t>
  </si>
  <si>
    <t>ET-05 ESTRADO DE POLIPROPILENO</t>
  </si>
  <si>
    <t>05.05.085</t>
  </si>
  <si>
    <t>BA-12 BALCÃO DE ATENDIMENTO DE GRANITO (210X60CM)</t>
  </si>
  <si>
    <t>05.05.086</t>
  </si>
  <si>
    <t>BA-13 BALCAO ATENDIMENTO - GRANITO</t>
  </si>
  <si>
    <t>05.05.087</t>
  </si>
  <si>
    <t>GS-04 GUICHE DE SECRETARIA/JANELA DE CORRER</t>
  </si>
  <si>
    <t>05.05.089</t>
  </si>
  <si>
    <t>BA-10 BALCÃO DE DISTRIB.DE GRANITO (L=350CM)</t>
  </si>
  <si>
    <t>05.05.090</t>
  </si>
  <si>
    <t>BA-11 BALCÃO DE DEVOLUÇÃO DE GRANITO (L=70CM)</t>
  </si>
  <si>
    <t>05.05.096</t>
  </si>
  <si>
    <t>CC-06 CUBA INOX 460X300X170MM - MISTURADOR DE PAREDE</t>
  </si>
  <si>
    <t>05.05.099</t>
  </si>
  <si>
    <t>COMPONENTES</t>
  </si>
  <si>
    <t>05.05.101</t>
  </si>
  <si>
    <t>CC-01 CUBA INOX (60X50X30CM) INCLUSIVE VÁLVULA AMERICANA-GRANITO</t>
  </si>
  <si>
    <t>05.05.103</t>
  </si>
  <si>
    <t>CC-03 CUBA INOX (50X40X25CM) TORNEIRA DE PAREDE INCL.VÁLVULA AMERICANA-GRANITO</t>
  </si>
  <si>
    <t>05.05.104</t>
  </si>
  <si>
    <t>CC-04 CUBA DUPLA INOX (102X40X25CM) INCLUSIVE VÁLVULA AMERICANA-GRANITO</t>
  </si>
  <si>
    <t>05.05.105</t>
  </si>
  <si>
    <t>CC-05 CUBA INOX (50X40X25CM) TORNEIRA DE MESA INCL.VÁLVULA AMERICANA-GRANITO</t>
  </si>
  <si>
    <t>05.05.106</t>
  </si>
  <si>
    <t>CC-07 CUBA INOX (60X50X30CM) TORNEIRA DE PAREDE COM MISTURADOR INCLUSIVE VÁLVULA AMERICANA-GRANITO</t>
  </si>
  <si>
    <t>05.05.108</t>
  </si>
  <si>
    <t>PRATELEIRA DE GRANILITE POLIDO ESPESSURA 40MM COR CINZA APLICADA NA BIBLIOTECA          USO EXCLUSIVO PADRAO CRECHE</t>
  </si>
  <si>
    <t>05.06.061</t>
  </si>
  <si>
    <t>RP-02 REFORCO DE FECHADURAS PARA PORTAS (RP-02)</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</si>
  <si>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</si>
  <si>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</si>
  <si>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</si>
  <si>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</si>
  <si>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</si>
  <si>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</si>
  <si>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</si>
  <si>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</si>
  <si>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</si>
  <si>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</si>
  <si>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</si>
  <si>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</si>
  <si>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</si>
  <si>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</si>
  <si>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05.60.055</t>
  </si>
  <si>
    <t>RETIRADA DE CREMONA FECHO DE ALAVANCA DE EMBUTIR,TARJETAS E FECHAD SOBREPOR</t>
  </si>
  <si>
    <t>05.60.060</t>
  </si>
  <si>
    <t>05.60.099</t>
  </si>
  <si>
    <t>05.70.001</t>
  </si>
  <si>
    <t>RECOLOCAÇÃO DE FOLHAS DE PORTA OU JANELA</t>
  </si>
  <si>
    <t>05.70.005</t>
  </si>
  <si>
    <t>RECOLOCAÇÃO DE BATENTES DE ESQUADRIAS DE MADEIRA</t>
  </si>
  <si>
    <t>05.70.010</t>
  </si>
  <si>
    <t>RECOLOCAÇÃO DE GUARNIÇÃO OU MOLDURAS</t>
  </si>
  <si>
    <t>05.70.013</t>
  </si>
  <si>
    <t>RECOLOCAÇÃO DE PORTA-GIZ, INCLUINDO SUPORTES</t>
  </si>
  <si>
    <t>05.70.015</t>
  </si>
  <si>
    <t>RECOLOCAÇÃO DE FECHADURAS DE EMBUTIR</t>
  </si>
  <si>
    <t>05.70.016</t>
  </si>
  <si>
    <t>RECOLOCAÇÃO DE CREMONA,FECHOS DE ALAVANCA EMBUTIR,TARJETAS E FECHADURAS SOBREPOR</t>
  </si>
  <si>
    <t>05.70.017</t>
  </si>
  <si>
    <t>RECOLOCAÇÃO DE DOBRADICAS</t>
  </si>
  <si>
    <t>05.70.099</t>
  </si>
  <si>
    <t>RECOLOCACAO DE ELEM DE MADEIRA/COMPONENTES</t>
  </si>
  <si>
    <t>05.80.001</t>
  </si>
  <si>
    <t>PORTA MADEIRA COMPENS LISA P/ PINTURA</t>
  </si>
  <si>
    <t>05.80.002</t>
  </si>
  <si>
    <t>PORTA MADEIRA COMPENS LISA COM VISOR</t>
  </si>
  <si>
    <t>05.80.003</t>
  </si>
  <si>
    <t>PORTA MADEIRA ALMOFADADA</t>
  </si>
  <si>
    <t>05.80.004</t>
  </si>
  <si>
    <t>PORTA MADEIRA MACHO-FEMEA</t>
  </si>
  <si>
    <t>05.80.005</t>
  </si>
  <si>
    <t>PORTA TIPO VENEZIANA</t>
  </si>
  <si>
    <t>05.80.006</t>
  </si>
  <si>
    <t>FOLHA DE PORTA LISA DE 22 MM PARA ARMARIOS</t>
  </si>
  <si>
    <t>05.80.015</t>
  </si>
  <si>
    <t>BANDEIRA P/ PORTA MADEIRA COMPENS LISA P/ PINTURA</t>
  </si>
  <si>
    <t>05.80.020</t>
  </si>
  <si>
    <t>BATENTE DE MADEIRA PARA PORTAS DE 1 FL SEM BANDEIRA</t>
  </si>
  <si>
    <t>05.80.021</t>
  </si>
  <si>
    <t>BATENTE DE MADEIRA PARA PORTAS DE 1 FOLHA COM BANDEIRA</t>
  </si>
  <si>
    <t>05.80.022</t>
  </si>
  <si>
    <t>BATENTE DE MADEIRA PARA PORTA DE 2 FLS SEM BANDEIRA</t>
  </si>
  <si>
    <t>05.80.023</t>
  </si>
  <si>
    <t>BATENTE DE MADEIRA PARA PORTAS DE 2 FLS COM BANDEIRA</t>
  </si>
  <si>
    <t>05.80.030</t>
  </si>
  <si>
    <t>BATENTE METALICO - PERFIL CHAPA 14 (1,9MM) ZINCADA</t>
  </si>
  <si>
    <t>05.80.035</t>
  </si>
  <si>
    <t>GUARNICAO DE 5 CM PARA PORTA DE 1 FOLHA</t>
  </si>
  <si>
    <t>05.80.036</t>
  </si>
  <si>
    <t>GUARNICAO DE 5 CM PARA PORTA DE 2 FOLHAS</t>
  </si>
  <si>
    <t>05.80.037</t>
  </si>
  <si>
    <t>GUARNICAO MADEIRA DE 5,0CM</t>
  </si>
  <si>
    <t>05.80.038</t>
  </si>
  <si>
    <t>GUARNICAO MADEIRA DE 7,0CM</t>
  </si>
  <si>
    <t>05.80.039</t>
  </si>
  <si>
    <t>GUARNICAO MADEIRA DE 10,0CM</t>
  </si>
  <si>
    <t>05.80.040</t>
  </si>
  <si>
    <t>GUARNICAO MADEIRA DE 15,0CM</t>
  </si>
  <si>
    <t>05.80.041</t>
  </si>
  <si>
    <t>PORTA GIZ, INCLUSIVE SUPORTES</t>
  </si>
  <si>
    <t>05.80.042</t>
  </si>
  <si>
    <t>LOUSA QUADRICULADA L=4.61M MOD. LG-01</t>
  </si>
  <si>
    <t>05.80.043</t>
  </si>
  <si>
    <t>CHAPA GREENBOARD DE 1,3 MM DE ESPESSURA</t>
  </si>
  <si>
    <t>05.80.044</t>
  </si>
  <si>
    <t>LOUSA QUADRICULADA L=2.55M MOD. LG-02</t>
  </si>
  <si>
    <t>05.80.050</t>
  </si>
  <si>
    <t>LOUSA EM ARGAMASSA L=461M MOD LG-03</t>
  </si>
  <si>
    <t>05.80.051</t>
  </si>
  <si>
    <t>QUADRO NEGRO EM MASSA - COMPLETO</t>
  </si>
  <si>
    <t>05.80.070</t>
  </si>
  <si>
    <t>FECHADURA COMPLETA, CILINDRICA DE EMBUTIR</t>
  </si>
  <si>
    <t>05.80.071</t>
  </si>
  <si>
    <t>FECHADURA COMPLETA, TIPO GORGE DE EMBUTIR</t>
  </si>
  <si>
    <t>05.80.072</t>
  </si>
  <si>
    <t>FECHADURA COMPL TIPO TARGETA DE SOBREPOR C/VISOR "LIVRE-OCUPADO"</t>
  </si>
  <si>
    <t>05.80.073</t>
  </si>
  <si>
    <t>FECHADURA DE SOBREPOR CILINDRICA PARA PORTOES</t>
  </si>
  <si>
    <t>05.80.080</t>
  </si>
  <si>
    <t>DOBRADICA DE 3 1/2" X 3" CROMADO, COM EIXO E BOLA DE LATAO</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</si>
  <si>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</si>
  <si>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</si>
  <si>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</si>
  <si>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</si>
  <si>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</si>
  <si>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</si>
  <si>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</si>
  <si>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</si>
  <si>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05.80.086</t>
  </si>
  <si>
    <t>CREMONA COMPLETO</t>
  </si>
  <si>
    <t>05.80.087</t>
  </si>
  <si>
    <t>VARETA PARA CREMONA</t>
  </si>
  <si>
    <t>05.80.091</t>
  </si>
  <si>
    <t>FECHO TIPO UNHA DE EMBUTIR DE 10 CM</t>
  </si>
  <si>
    <t>05.80.094</t>
  </si>
  <si>
    <t>DOBRADICA FERRO CROM C/ PINO BOLAS ANEIS FERRO 3 1/2"X3"</t>
  </si>
  <si>
    <t>05.80.095</t>
  </si>
  <si>
    <t>FECHADURA CILINDRICA COMPLETO (FECHAD ROSETA MACAN)</t>
  </si>
  <si>
    <t>05.80.096</t>
  </si>
  <si>
    <t>FECHO UNHA DE EMBUTIR AÇO CROMADO 20CM X 3/4"</t>
  </si>
  <si>
    <t>05.80.099</t>
  </si>
  <si>
    <t>SERVICOS DE ELEMENTOS DE MADEIRA/COMPONENTES - CONSERVACAO</t>
  </si>
  <si>
    <t>05.81.001</t>
  </si>
  <si>
    <t>PORTA MADEIRA COMPENS LISA P/ VERNIZ 72X210CM</t>
  </si>
  <si>
    <t>05.81.002</t>
  </si>
  <si>
    <t>PORTA MADEIRA COMPENS LISA P/ VERNIZ 82X210CM</t>
  </si>
  <si>
    <t>05.81.003</t>
  </si>
  <si>
    <t>PORTA MADEIRA COMPENS LISA P/ VERNIZ 92X210CM</t>
  </si>
  <si>
    <t>05.81.005</t>
  </si>
  <si>
    <t>PORTA MADEIRA COMPENS LISA P/ PINTURA 72X210CM</t>
  </si>
  <si>
    <t>05.81.006</t>
  </si>
  <si>
    <t>PORTA MADEIRA COMPENS LISA P/ PINTURA 82X210CM</t>
  </si>
  <si>
    <t>05.81.007</t>
  </si>
  <si>
    <t>PORTA COMPENS LISA MADEIRA P/ PINTURA 92X210CM</t>
  </si>
  <si>
    <t>05.81.025</t>
  </si>
  <si>
    <t>PORTA MADEIRA MACHO-FEMEA 72X210CM</t>
  </si>
  <si>
    <t>05.81.026</t>
  </si>
  <si>
    <t>PORTA MADEIRA MACHO-FEMEA 82X210CM</t>
  </si>
  <si>
    <t>05.81.027</t>
  </si>
  <si>
    <t>PORTA MADEIRA MACHO-FEMEA 92X210CM</t>
  </si>
  <si>
    <t>05.81.033</t>
  </si>
  <si>
    <t>PORTA DE ARMARIO SOB PIA TIPO VENEZIANA - DE CORRER</t>
  </si>
  <si>
    <t>05.81.047</t>
  </si>
  <si>
    <t>FECHADURAS E FECHOS PARA PORTAS INT WC - TARGETA LATAO LIVRE-OCUPADO</t>
  </si>
  <si>
    <t>05.81.048</t>
  </si>
  <si>
    <t>ESPELHOS RET 200 X 50 MM PESO MINIMO 170 G</t>
  </si>
  <si>
    <t>PR</t>
  </si>
  <si>
    <t>05.81.056</t>
  </si>
  <si>
    <t>CHAPA LAMINADO MELAMINICO ACAB TEXTURIZADO E=1MM</t>
  </si>
  <si>
    <t>05.81.062</t>
  </si>
  <si>
    <t>CONJUNTO FERRAGEM PORTAS INTERNAS E EXTERNAS 1 FOLHA - COM DOBRADIÇA DE FERRO POLIDO</t>
  </si>
  <si>
    <t>05.81.065</t>
  </si>
  <si>
    <t>FERRAGEM PORTINHOLAS ARMARIO SOB PIA - COM 2 FOLHAS DE CORRER</t>
  </si>
  <si>
    <t>05.81.070</t>
  </si>
  <si>
    <t>CADEADO DE LATAO COM CILINDRO - TRAVA DUPLA DE 25 MM</t>
  </si>
  <si>
    <t>05.81.071</t>
  </si>
  <si>
    <t>CADEADO DE LATAO COM CILINDRO - TRAVA DUPLA DE 35 MM</t>
  </si>
  <si>
    <t>05.81.072</t>
  </si>
  <si>
    <t>CADEADO DE LATAO COM CILINDRO - TRAVA DUPLA DE 45 MM</t>
  </si>
  <si>
    <t>05.81.073</t>
  </si>
  <si>
    <t>CADEADO DE LATAO COM CILINDRO - TRAVA DUPLA DE 50 MM</t>
  </si>
  <si>
    <t>05.81.076</t>
  </si>
  <si>
    <t>CADEADO DE LATAO C/ CILINDRO-TRAVA DUPLA DE 30MM - PESO MIN 110G</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</si>
  <si>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</si>
  <si>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</si>
  <si>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</si>
  <si>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</si>
  <si>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</si>
  <si>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</si>
  <si>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</si>
  <si>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</si>
  <si>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</si>
  <si>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</si>
  <si>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05.82.099</t>
  </si>
  <si>
    <t>SERVICOS DE ELEMENTOS DE MADEIRA/COMPONENTES</t>
  </si>
  <si>
    <t>06.01.001</t>
  </si>
  <si>
    <t>EF-01 ESQUADRIA DE FERRO 90X60CM</t>
  </si>
  <si>
    <t>06.01.002</t>
  </si>
  <si>
    <t>EF-02 ESQUADRIA DE FERRO 90X120CM</t>
  </si>
  <si>
    <t>06.01.003</t>
  </si>
  <si>
    <t>EF-03 ESQUADRIA DE FERRO 90X150CM</t>
  </si>
  <si>
    <t>06.01.004</t>
  </si>
  <si>
    <t>EF-04 ESQUADRIA DE FERRO 180X60CM</t>
  </si>
  <si>
    <t>06.01.005</t>
  </si>
  <si>
    <t>EF-05 ESQUADRIA DE FERRO 180X120CM</t>
  </si>
  <si>
    <t>06.01.006</t>
  </si>
  <si>
    <t>EF-06 ESQUADRIA DE FERRO 180X150CM</t>
  </si>
  <si>
    <t>06.01.013</t>
  </si>
  <si>
    <t>EF-13 ESQUADRIA DE FERRO 90X90CM</t>
  </si>
  <si>
    <t>06.01.014</t>
  </si>
  <si>
    <t>EF-14 ESQUADRIA DE FERRO 180X90CM</t>
  </si>
  <si>
    <t>06.01.015</t>
  </si>
  <si>
    <t>EF-15 ESQUADRIA DE FERRO / VENTILACAO CRUZADA H=30 A 45CM</t>
  </si>
  <si>
    <t>06.01.016</t>
  </si>
  <si>
    <t>EF-16 ESQUADRIA DE FERRO FIXA L=90CM</t>
  </si>
  <si>
    <t>06.01.017</t>
  </si>
  <si>
    <t>EF-17 ESQUADRIA DE FERRO FIXA L=180CM</t>
  </si>
  <si>
    <t>06.01.019</t>
  </si>
  <si>
    <t>EF-18 ESQUADRIA DE FERRO / VENTILACAO PERMANENTE L=90X60CM</t>
  </si>
  <si>
    <t>EF-19 ESQUADRIA DE FERRO VENTILACAO PERMANENTE L=180X60CM</t>
  </si>
  <si>
    <t>06.01.022</t>
  </si>
  <si>
    <t>EF-20 ESQUADRIA DE FERRO 180X180CM</t>
  </si>
  <si>
    <t>06.01.023</t>
  </si>
  <si>
    <t>EF-21 ESQUADRIA DE FERRO 180X210CM</t>
  </si>
  <si>
    <t>06.01.024</t>
  </si>
  <si>
    <t>EF-22 ESQUADRIA DE FERRO COM BASCULANTE L=90CM</t>
  </si>
  <si>
    <t>06.01.025</t>
  </si>
  <si>
    <t>CAIXILHOS DE FERRO -BASCULANTES</t>
  </si>
  <si>
    <t>06.01.026</t>
  </si>
  <si>
    <t>CAIXILHOS DE FERRO -FIXOS</t>
  </si>
  <si>
    <t>06.01.027</t>
  </si>
  <si>
    <t>CAIXILHOS DE FERRO -FIXO COM VENTILACAO PERMANENTE</t>
  </si>
  <si>
    <t>06.01.028</t>
  </si>
  <si>
    <t>EF-23 ESQUADRIA DE FERRO COM BASCULANTE L=180CM</t>
  </si>
  <si>
    <t>06.01.029</t>
  </si>
  <si>
    <t>CX-06 CAIXILHO FIXO PERFIL LAMINADO 2MM   USO EXCLUSIVO PADRAO CRECHE</t>
  </si>
  <si>
    <t>06.01.037</t>
  </si>
  <si>
    <t>EF-24 ADAPTADO ESQUADRIA DE FERRO 1,00X1,00</t>
  </si>
  <si>
    <t>EF-24 ESQ FERRO VENEZIANA DA CAIXA DO ELEVADOR (0.80X0.40M)</t>
  </si>
  <si>
    <t>06.01.041</t>
  </si>
  <si>
    <t>EF-25 ESQ DE FERRO VENTILACAO CRUZADA (H=60 A 80CM)</t>
  </si>
  <si>
    <t>06.01.042</t>
  </si>
  <si>
    <t>EF-26 ESQ DE FERRO VENTILACAO CRUZADA (180X65CM)</t>
  </si>
  <si>
    <t>06.01.043</t>
  </si>
  <si>
    <t>EF-27 ESQ DE FERRO VENTILACAO CRUZADA (180X75CM)</t>
  </si>
  <si>
    <t>06.01.044</t>
  </si>
  <si>
    <t>EF-28 ESQUADRIA DE FERRO 90X180CM</t>
  </si>
  <si>
    <t>06.01.047</t>
  </si>
  <si>
    <t>EF-29 ESQUADRIA DE FERRO 90X210CM</t>
  </si>
  <si>
    <t>06.01.048</t>
  </si>
  <si>
    <t>EF-30 ESQUADRIA DE FERRO PARA DUTO EXAUSTOR DE CAPELA</t>
  </si>
  <si>
    <t>06.01.049</t>
  </si>
  <si>
    <t>EV-01 ESQUADRIA VENEZIANA DE ACO (1,20X2,00 M)</t>
  </si>
  <si>
    <t>06.01.050</t>
  </si>
  <si>
    <t>EF-31  ESQUADRIA DE FERRO VENTILAÇÃO CRUZADA (90X65CM)</t>
  </si>
  <si>
    <t>06.01.051</t>
  </si>
  <si>
    <t>EF-32  ESQUADRIA DE FERRO VENTILAÇÃO CRUZADA (90X75CM)</t>
  </si>
  <si>
    <t>06.01.062</t>
  </si>
  <si>
    <t>EA-13 JANELA DE ALUMINIO - 1,80 X 1,50 M</t>
  </si>
  <si>
    <t>06.01.063</t>
  </si>
  <si>
    <t>EA-14 JANELA DE ALUMINIO - 1,80 X 1,20 M</t>
  </si>
  <si>
    <t>06.01.064</t>
  </si>
  <si>
    <t>EA-15 JANELA DE ALUMINIO - 1,80 X 0,60 M</t>
  </si>
  <si>
    <t>06.01.065</t>
  </si>
  <si>
    <t>EA-16 JANELA DE ALUMINIO (0,90X0,90M)</t>
  </si>
  <si>
    <t>06.01.066</t>
  </si>
  <si>
    <t>EA - 17 JANELA DE ALUMINIO (1,80 X0,90 M)</t>
  </si>
  <si>
    <t>06.01.067</t>
  </si>
  <si>
    <t>EA-18 JANELA DE ALUMINIO (VENTILACAO CRUZADA) L= 180 CM</t>
  </si>
  <si>
    <t>06.01.072</t>
  </si>
  <si>
    <t>CAIXILHOS DE ALUMINIO -BASCULANTES</t>
  </si>
  <si>
    <t>06.01.075</t>
  </si>
  <si>
    <t>CAIXILHOS DE ALUMINIO -FIXO</t>
  </si>
  <si>
    <t>06.01.080</t>
  </si>
  <si>
    <t>VENEZIANA INDUSTRIAL -ALETAS PVC MONTANTES ACO GALVANIZADO REF 100</t>
  </si>
  <si>
    <t>06.01.081</t>
  </si>
  <si>
    <t>VENEZIANA INDUSTRIAL-ALETAS FIBRA DE VIDRO MONTANTES ACO GALV REF 100</t>
  </si>
  <si>
    <t>06.01.082</t>
  </si>
  <si>
    <t>VENEZIANA INDUSTRIAL-ALETAS PVC MONTANTES ACO PRE-PINTADO REF 100</t>
  </si>
  <si>
    <t>06.01.083</t>
  </si>
  <si>
    <t>VENEZIANA INDUSTRIAL-ALETAS FIBRA VIDRO MONTANTES ACO PRE-PINT REF 100</t>
  </si>
  <si>
    <t>06.01.084</t>
  </si>
  <si>
    <t>VENEZIANA INDUSTRIAL-ALETAS PVC MONTANTE ALUMINIO ANODIZADO REF 100</t>
  </si>
  <si>
    <t>06.01.085</t>
  </si>
  <si>
    <t>VENEZIANA INDUSTRIAL-ALETAS FIBRA VIDRO MONTANTES ALUM ANODIZ REF 100</t>
  </si>
  <si>
    <t>06.01.086</t>
  </si>
  <si>
    <t>VENEZIANA INDUSTRIAL-ALETAS PVC/MONTANTES ACO GALVANIZADO/REF.50</t>
  </si>
  <si>
    <t>06.01.087</t>
  </si>
  <si>
    <t>VENEZIANA INDUSTRIAL-ALETAS PVC/MONTANTES ALUM. ANODIZADO/REF.50</t>
  </si>
  <si>
    <t>06.01.099</t>
  </si>
  <si>
    <t>SERVICOS EM ELEMENTOS METALICOS/COMPONENTES</t>
  </si>
  <si>
    <t>06.02.001</t>
  </si>
  <si>
    <t>PC-01 PORTA CORTA-FOGO P90 L=90CM COMPLETA</t>
  </si>
  <si>
    <t>06.02.010</t>
  </si>
  <si>
    <t>PF-11 PORTA/JANELA DE FERRO 180X260CM</t>
  </si>
  <si>
    <t>06.02.015</t>
  </si>
  <si>
    <t>PF-15 PORTA EM CHAPA DE FERRO (L=82 CM)</t>
  </si>
  <si>
    <t>06.02.016</t>
  </si>
  <si>
    <t>PF-16 PORTA EM CHAPA DE FERRO (L=92 CM)</t>
  </si>
  <si>
    <t>06.02.017</t>
  </si>
  <si>
    <t>PF-17 PORTA EM CHAPA DE FERRO L=102CM</t>
  </si>
  <si>
    <t>06.02.019</t>
  </si>
  <si>
    <t>PF-19 PORTA DE FERRO P/ RESERVATORIO - GALVANIZADA</t>
  </si>
  <si>
    <t>PORTA DE FERRO (TIPO PF-11)</t>
  </si>
  <si>
    <t>06.02.026</t>
  </si>
  <si>
    <t>PF-23 PORTA DE FERRO C/ BANDEIRA EM CHAPA PERFURADA L=140CM</t>
  </si>
  <si>
    <t>06.02.028</t>
  </si>
  <si>
    <t>PF-21 PORTA DE FERRO COM BANDEIRA EM CHAPA PERFURADA L=102CM</t>
  </si>
  <si>
    <t>06.02.029</t>
  </si>
  <si>
    <t>PF-22 PORTA DE FERRO C/ BANDEIRA EM CHAPA PERFURADA L=82CM</t>
  </si>
  <si>
    <t>06.02.032</t>
  </si>
  <si>
    <t>PF-20 PORTA DE FERRO COM BANDEIRA CHAPA PERFURADA  L=180CM</t>
  </si>
  <si>
    <t>06.02.045</t>
  </si>
  <si>
    <t>PF-26 PORTA DE FERRO C/BANDEIRA PARA HALL ELEVADOR L=90CM</t>
  </si>
  <si>
    <t>06.02.046</t>
  </si>
  <si>
    <t>PF-27 PORTA DE FERRO 90X215CM</t>
  </si>
  <si>
    <t>06.02.047</t>
  </si>
  <si>
    <t>PF-28 PORTA DE FERRO COM BANDEIRA 90X260CM</t>
  </si>
  <si>
    <t>06.02.048</t>
  </si>
  <si>
    <t>PF-29 PORTA DE FERRO COM BANDEIRA EM CHAPA PERFURADA 90X260CM</t>
  </si>
  <si>
    <t>06.02.049</t>
  </si>
  <si>
    <t>PF-30 PORTA EM CHAPA DE AÇO C/VENT.PERM (L=140CM)</t>
  </si>
  <si>
    <t>06.02.053</t>
  </si>
  <si>
    <t>PF-32 PORTA EM CHAPA DE AÇO 82X210CM C/VENTILAÇÃO</t>
  </si>
  <si>
    <t>06.02.054</t>
  </si>
  <si>
    <t>PF-33 PORTA EM CHAPA DE ACO 180X215CM</t>
  </si>
  <si>
    <t>06.02.056</t>
  </si>
  <si>
    <t>PORTA EM CHAPA DE FERRO GALVANIZADO TIPO PF-15</t>
  </si>
  <si>
    <t>06.02.060</t>
  </si>
  <si>
    <t>PT-38 PORTAO EM GRADIL ELETROFUNDIDO (345X230CM)</t>
  </si>
  <si>
    <t>06.02.061</t>
  </si>
  <si>
    <t>PT-39 PORTAO EM GRADIL ELETROFUNDIDO (165X230CM)</t>
  </si>
  <si>
    <t>06.02.062</t>
  </si>
  <si>
    <t>PT-40 BANDEIRA EM GRADIL ELETROFUNDIDO</t>
  </si>
  <si>
    <t>06.02.063</t>
  </si>
  <si>
    <t>PORTÃO EM GRADIL ELETROFUNDIDO</t>
  </si>
  <si>
    <t>06.02.064</t>
  </si>
  <si>
    <t>PT-43 PORTAO DE CORRER EM GRADIL ELETROF (360X230CM)</t>
  </si>
  <si>
    <t>06.02.065</t>
  </si>
  <si>
    <t>PT-44 PORTAO DE CORRER EM GRADIL ELETROF (720X230CM)</t>
  </si>
  <si>
    <t>06.02.066</t>
  </si>
  <si>
    <t>PT-45 PORTAO DE CORRER EM GRADIL ELETROF (372X230CM)</t>
  </si>
  <si>
    <t>06.02.067</t>
  </si>
  <si>
    <t>PT-46 PORTAO DE CORRER EM GRADIL ELETROF (732X230CM)</t>
  </si>
  <si>
    <t>06.02.073</t>
  </si>
  <si>
    <t>PT-47 PORTÃO BASCULANTE-GRADIL ELETROFUND 705X230CM (USO INT)</t>
  </si>
  <si>
    <t>06.02.074</t>
  </si>
  <si>
    <t>PT-48 PORTÃO BASCULANTE-GRADIL ELETROFUND 525X230CM (USO INT)</t>
  </si>
  <si>
    <t>06.02.075</t>
  </si>
  <si>
    <t>PT-49 PORTÃO BASCULANTE-GRADIL ELETROFUND 345X230CM (USO INT)</t>
  </si>
  <si>
    <t>06.02.088</t>
  </si>
  <si>
    <t>PORTÃO DE CORRER EM GRADIL ELETROFUNDIDO</t>
  </si>
  <si>
    <t>06.02.089</t>
  </si>
  <si>
    <t>PORTÃO BASCULANTE EM GRADIL ELETROFUNDIDO</t>
  </si>
  <si>
    <t>06.02.094</t>
  </si>
  <si>
    <t>ME-02 MONTANTE ESTRUTURAL VERTICAL P/ESQUADRIAS EM VÃO DE 7,20M</t>
  </si>
  <si>
    <t>06.02.095</t>
  </si>
  <si>
    <t>ME-03 MONTANTE ESTRUTURAL HORIZONTAL P/ESQUADRIAS</t>
  </si>
  <si>
    <t>06.02.098</t>
  </si>
  <si>
    <t>MONTANTE DA PORTA  PF-A  TUBO AÇO GALVANIZADO 100X100 MM ESPESSURA 3MM.   USO EXCLUSIVO PADRAO CRECHE</t>
  </si>
  <si>
    <t>06.02.099</t>
  </si>
  <si>
    <t>06.02.103</t>
  </si>
  <si>
    <t>PF-A PORTA 2 FOLHAS 193X210CM ADAPTADA MODELO PF-11 USO EXCLUSIVO PADRÃO CRECHE.</t>
  </si>
  <si>
    <t>06.02.104</t>
  </si>
  <si>
    <t>"PF-B  PORTA 2 FOLHAS 300X215 CM INCLUSIVE VIDRO LAMINADO 6MM COM MONTANTES ME-02 E ME-03   USO EXCLUSIVO PADRAO CRECHE"</t>
  </si>
  <si>
    <t>06.02.108</t>
  </si>
  <si>
    <t>PF-D   PORTA DE CORRER  QUATRO FOLHAS ADAPTADA MODELO PF-11  USO EXCLUSIVO PADRAO CRECHE</t>
  </si>
  <si>
    <t>06.02.109</t>
  </si>
  <si>
    <t>PF-C   PORTA CAIXILHO  93X215 CM ADAPTADA MODELO PF-27  USO EXCLUSIVO PADRAO CRECHE</t>
  </si>
  <si>
    <t>06.03.001</t>
  </si>
  <si>
    <t>TI-01 TAMPA DE INSPECAO - ACO</t>
  </si>
  <si>
    <t>06.03.003</t>
  </si>
  <si>
    <t>AF-01 ALCAPAO PARA LAJE DE FORRO</t>
  </si>
  <si>
    <t>06.03.016</t>
  </si>
  <si>
    <t>BP-01 BARRA ANTIPANICO SIMPLES</t>
  </si>
  <si>
    <t>06.03.017</t>
  </si>
  <si>
    <t>BP-02 BARRA ANTIPANICO DUPLA</t>
  </si>
  <si>
    <t>06.03.018</t>
  </si>
  <si>
    <t>TP-03 TELA DE PROTEÇÃO ARAME GALVANIZADO ONDULADO  - REQUADRO DE FERRO</t>
  </si>
  <si>
    <t>06.03.019</t>
  </si>
  <si>
    <t>EM-05 ESCADA MARINHEIRO (GALVANIZADA)</t>
  </si>
  <si>
    <t>06.03.020</t>
  </si>
  <si>
    <t>EM-06 ESCADA DE MARINHEIRO C/GUARDA CORPO GALVANIZADA</t>
  </si>
  <si>
    <t>06.03.024</t>
  </si>
  <si>
    <t>TP-12 TELA DE PROTECAO REMOVIVEL</t>
  </si>
  <si>
    <t>06.03.032</t>
  </si>
  <si>
    <t>GR-01 GRADE DE PROTECAO FERRO CHATO 1" X 1/4" MALHA 15CM X15CM</t>
  </si>
  <si>
    <t>06.03.035</t>
  </si>
  <si>
    <t>GR-02 GRADE DE PROTECAO / GUICHE (122X105 CM) FERRO CHATO 1/2" X 1/8"</t>
  </si>
  <si>
    <t>06.03.036</t>
  </si>
  <si>
    <t>CHAPA PERFURADA GALV 14(FUROS REDONDOS E ALTERNADOS 3/8")AREA PERF 48%</t>
  </si>
  <si>
    <t>06.03.037</t>
  </si>
  <si>
    <t>PERFIL METALICO TUBULAR SECCAO QUADRADA 8X8CM E=3MM</t>
  </si>
  <si>
    <t>06.03.039</t>
  </si>
  <si>
    <t>TELA DE PROTEÇÃO CONTRA NIDIFICACAO DE PASSAROS</t>
  </si>
  <si>
    <t>06.03.040</t>
  </si>
  <si>
    <t>TELA ARAME GALVANIZADO MOSQUITEIRA CONTRA INSETOS</t>
  </si>
  <si>
    <t>06.03.060</t>
  </si>
  <si>
    <t>BARRA DE APOIO P/DEFICIENTES EM INOX ESCOVADO</t>
  </si>
  <si>
    <t>06.03.061</t>
  </si>
  <si>
    <t>CO-27 CORRIMÃO DUPLO AÇO INOX FORNECIDO E INSTALADO</t>
  </si>
  <si>
    <t>06.03.062</t>
  </si>
  <si>
    <t>CO-28 CORRIMÃO DUPLO COM MONTANTE VERTICAL AÇO INOX FORNECIDO E INSTALADO</t>
  </si>
  <si>
    <t>06.03.063</t>
  </si>
  <si>
    <t>CO-29 CORRIMÃO DUPLO INTERMEDIÁRIO AÇO INOX FORNECIDO E INSTALADO</t>
  </si>
  <si>
    <t>06.03.064</t>
  </si>
  <si>
    <t>CO-30 GUARDA-CORPO TUBULAR AÇO INOX FORNECIDO E INSTALADO</t>
  </si>
  <si>
    <t>06.03.066</t>
  </si>
  <si>
    <t>BANCO COM ASSENTO DE CONCRETO ARMADO LISO DESEMPENADO COM PINTURA VERNIZ ACRÍLICO  ARMAÇAO ENGASTADA NA LAJE DE PISO E PILARETE BLOCO CONCRETO REVESTIDO</t>
  </si>
  <si>
    <t>06.03.067</t>
  </si>
  <si>
    <t>FQ-05 ALAMBRADO PARA QUADRA COBERTA TÉRREA (BROCA)</t>
  </si>
  <si>
    <t>06.03.068</t>
  </si>
  <si>
    <t>FQ-06 ALAMBRADO PARA QUADRA COBERTA TERREA (SAPATA)</t>
  </si>
  <si>
    <t>06.03.069</t>
  </si>
  <si>
    <t>QE-36 REDE DE PROTECAO PARA QUADRAS DE ESPORTES</t>
  </si>
  <si>
    <t>06.03.073</t>
  </si>
  <si>
    <t>QE-41 TABELA DE BASQUETE (SOMENTE TRELICA - FIXACAO PAREDE/PILAR)</t>
  </si>
  <si>
    <t>06.03.074</t>
  </si>
  <si>
    <t>QE-42 POSTE PARA REDE DE VOLEIBOL (FUNDACAO DIRETA)</t>
  </si>
  <si>
    <t>06.03.075</t>
  </si>
  <si>
    <t>QE-43 POSTE PARA REDE VOLEIBOL (LAJE ALVEOLAR)</t>
  </si>
  <si>
    <t>06.03.076</t>
  </si>
  <si>
    <t>QE-44 POSTE PARA REDE VOLEIBOL (PRE-LAJE TRELICADA)</t>
  </si>
  <si>
    <t>06.03.077</t>
  </si>
  <si>
    <t>QE-45 TRAVE DE FUTEBOL DE SALAO (FUNDACAO DIRETA)</t>
  </si>
  <si>
    <t>06.03.078</t>
  </si>
  <si>
    <t>QE-46 TRAVE DE FUTEBOL DE SALAO (LAJE ALVEOLAR)</t>
  </si>
  <si>
    <t>06.03.079</t>
  </si>
  <si>
    <t>QE-47 TRAVE DE FUTEBOL DE SALAO (PRE-LAJE TRELICADA)</t>
  </si>
  <si>
    <t>06.03.080</t>
  </si>
  <si>
    <t>QE-39 TABELA DE BASQUETE (LAJE ALVEOLAR)</t>
  </si>
  <si>
    <t>06.03.081</t>
  </si>
  <si>
    <t>QE-40 TABELA DE BASQUETE (PRE-LAJE TRELIÇADA)</t>
  </si>
  <si>
    <t>06.03.082</t>
  </si>
  <si>
    <t>CO-31 CORRIMÃO SIMPLES AÇO INOX FORNECIDO E INSTALADO</t>
  </si>
  <si>
    <t>06.03.083</t>
  </si>
  <si>
    <t>CO-32 CORRIMÃO SIMPLES C/ MONTANTE VERTICAL AÇO INOX  FORNECIDO E INSTALADO</t>
  </si>
  <si>
    <t>06.03.084</t>
  </si>
  <si>
    <t>CO-33 CORRIMÃO SIMPLES INTERMEDIÁRIO AÇO INOX FORNECIDO E INSTALADO</t>
  </si>
  <si>
    <t>06.03.085</t>
  </si>
  <si>
    <t>EM-07 ESCADA MARINHEIRO GALVANIZADA ACESSO POÇO DO ELEVADOR</t>
  </si>
  <si>
    <t>06.03.086</t>
  </si>
  <si>
    <t>BR-11 BARRA DE APOIO COM FIXAÇAO LATERAL LAVATORIO COLETIVO</t>
  </si>
  <si>
    <t>06.03.087</t>
  </si>
  <si>
    <t>BR-12  BARRA DE APOIO COM FIXAÇAO LATERAL MICTORIO INDIVIDUAL</t>
  </si>
  <si>
    <t>06.03.090</t>
  </si>
  <si>
    <t>CAIXILHARIA EM ALUMINIO</t>
  </si>
  <si>
    <t>06.03.091</t>
  </si>
  <si>
    <t>CAIXILHARIA EM FERRO</t>
  </si>
  <si>
    <t>06.03.099</t>
  </si>
  <si>
    <t>06.03.100</t>
  </si>
  <si>
    <t>CO-34 CORRIMÃO DUPLO AÇO GALVANIZADO COM PINTURA ESMALTE.</t>
  </si>
  <si>
    <t>06.03.101</t>
  </si>
  <si>
    <t>CO-35 CORRIMÃO DUPLO COM MONTANTE VERTICAL AÇO GALVANIZADO COM PINTURA ESMALTE</t>
  </si>
  <si>
    <t>06.03.102</t>
  </si>
  <si>
    <t>CO-36 CORRIMÃO DUPLO INTERMEDIÁRIO AÇO GALVANIZADO COM PINTURA ESMALTE</t>
  </si>
  <si>
    <t>06.03.103</t>
  </si>
  <si>
    <t>CO-37 CORRIMÃO SIMPLES AÇO GALVANIZADO COM PINTURA ESMALTE</t>
  </si>
  <si>
    <t>06.03.104</t>
  </si>
  <si>
    <t>CO-38 CORRIMÃO SIMPLES COM MONTANTE VERTICAL AÇO GALVANIZADO COM PINTURA ESMALTE</t>
  </si>
  <si>
    <t>06.03.105</t>
  </si>
  <si>
    <t>CO-39 CORRIMÃO SIMPLES INTERMEDIÁRIO AÇO GALVANIZADO COM PINTURA ESMALTE</t>
  </si>
  <si>
    <t>06.03.106</t>
  </si>
  <si>
    <t>CO-40 GUARDA-CORPO TUBULAR H=15CM SOBRE ALVENARIA AÇO GALVANIZADO COM PINTURA ESMALTE</t>
  </si>
  <si>
    <t>06.03.107</t>
  </si>
  <si>
    <t>CO-41 GUARDA-CORPO COM CHAPA PERFURADA H=110CM  AÇO GALVANIZADO COM PINTURA ESMALTE</t>
  </si>
  <si>
    <t>06.03.108</t>
  </si>
  <si>
    <t>CO-42 GUARDA-CORPO COM CHAPA PERFURADA H=130CM AÇO GALVANIZADO COM PINTURA ESMALTE</t>
  </si>
  <si>
    <t>06.03.109</t>
  </si>
  <si>
    <t>CO-43 GUARDA-CORPO COM GRADIL DE FECHAMENTO H=110CM  AÇO GALVANIZADO COM PINTURA ESMALTE</t>
  </si>
  <si>
    <t>06.03.110</t>
  </si>
  <si>
    <t>CO-44 GUARDA-CORPO COM GRADIL DE FECHAMENTO H=130CM  AÇO GALVANIZADO COM PINTURA ESMALTE</t>
  </si>
  <si>
    <t>06.03.111</t>
  </si>
  <si>
    <t>CO-45 GUARDA-CORPO TUBULAR COM GRADIL DE FECHAMENTO H=110CM  AÇO GALVANIZADO COM PINTURA ESMALTE</t>
  </si>
  <si>
    <t>06.03.112</t>
  </si>
  <si>
    <t>CO-46 GUARDA-CORPO TUBULAR COM GRADIL DE FECHAMENTO H=130CM  AÇO GALVANIZADO COM PINTURA ESMALTE</t>
  </si>
  <si>
    <t>06.03.113</t>
  </si>
  <si>
    <t>CO-47 GUARDA-CORPO TUBULAR H=20CM SOBRE ALVENARIA AÇO GALVANIZADO COM PINTURA ESMALTE</t>
  </si>
  <si>
    <t>06.03.115</t>
  </si>
  <si>
    <t>QE-38 TABELA DE BASQUETE INCLUSIVE GALVANIZAÇÃO A FOGO E PINTURA ESMALTE  FUNDACAO BROCA Ø 25CM</t>
  </si>
  <si>
    <t>06.50.030</t>
  </si>
  <si>
    <t>DEMOLIÇÃO DE DEGRAUS DE ESCADA DE MARINHEIRO EM GRAMPOS</t>
  </si>
  <si>
    <t>06.50.099</t>
  </si>
  <si>
    <t>06.60.001</t>
  </si>
  <si>
    <t>RETIRADA DE ESQUADRIAS METÁLICAS</t>
  </si>
  <si>
    <t>06.60.002</t>
  </si>
  <si>
    <t>RETIRADA DE TELA</t>
  </si>
  <si>
    <t>06.60.005</t>
  </si>
  <si>
    <t>RETIRADA DE BATENTES</t>
  </si>
  <si>
    <t>06.60.050</t>
  </si>
  <si>
    <t>06.60.051</t>
  </si>
  <si>
    <t>06.60.052</t>
  </si>
  <si>
    <t>RETIRADA DE PUXADOR DE ENGATE PARA CAIXILHO DE CORRER</t>
  </si>
  <si>
    <t>06.60.060</t>
  </si>
  <si>
    <t>RETIRADA DE ESCADA DE MARINHEIRO COM GUARDA-CORPO</t>
  </si>
  <si>
    <t>06.60.099</t>
  </si>
  <si>
    <t>06.70.001</t>
  </si>
  <si>
    <t>RECOLOCAÇÃO DE ESQUADRIAS METÁLICAS</t>
  </si>
  <si>
    <t>06.70.005</t>
  </si>
  <si>
    <t>RECOLOCAÇÃO DE BATENTES</t>
  </si>
  <si>
    <t>06.70.020</t>
  </si>
  <si>
    <t>RECOLOCACAO DE TELA</t>
  </si>
  <si>
    <t>06.70.050</t>
  </si>
  <si>
    <t>06.70.051</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</si>
  <si>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</si>
  <si>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</si>
  <si>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</si>
  <si>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</si>
  <si>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</si>
  <si>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</si>
  <si>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</si>
  <si>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</si>
  <si>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</si>
  <si>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</si>
  <si>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</si>
  <si>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</si>
  <si>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06.80.008</t>
  </si>
  <si>
    <t>FOLHA PARA CAIXILHO DE CORRER EM PERFIL DE FERRO</t>
  </si>
  <si>
    <t>06.80.009</t>
  </si>
  <si>
    <t>CAIXILHO MAXIMAR DE FERRO</t>
  </si>
  <si>
    <t>06.80.020</t>
  </si>
  <si>
    <t>PORTA DE ENROLAR EM TIRAS ARTICULADAS</t>
  </si>
  <si>
    <t>06.80.023</t>
  </si>
  <si>
    <t>PORTAO DE 1 FOLHA DE TUBOS E TELA GALVANIZADOS COM PORTA CADEADO</t>
  </si>
  <si>
    <t>06.80.025</t>
  </si>
  <si>
    <t>PORTAO DE 2 FOLHAS DE TUBO E TELA GALVANIZADOS COM PORTA CADEADO</t>
  </si>
  <si>
    <t>06.80.029</t>
  </si>
  <si>
    <t>TELA DE PROTEÇAO P/CAIXILHO C/REQ. DE PERFIL DE FERRO E TELA ARAME GALV.</t>
  </si>
  <si>
    <t>06.80.033</t>
  </si>
  <si>
    <t>CHAPA DE FERRO N 14, INCLUSIVE SOLDAGEM</t>
  </si>
  <si>
    <t>06.80.043</t>
  </si>
  <si>
    <t>BRACO DE ALAVANCA DE FERRO</t>
  </si>
  <si>
    <t>06.80.044</t>
  </si>
  <si>
    <t>ALAVANCA PARA CAIXILHO BASCULANTE</t>
  </si>
  <si>
    <t>06.80.045</t>
  </si>
  <si>
    <t>PUXADORES DE ENGATE EM LATAO CROMADO PARA CAIXILHO DE CORRER</t>
  </si>
  <si>
    <t>06.80.046</t>
  </si>
  <si>
    <t>CADEADO E PORTA CADEADO</t>
  </si>
  <si>
    <t>06.80.049</t>
  </si>
  <si>
    <t>LUBRIFICACAO DE CAIXILHO E TROCA DE REBITES</t>
  </si>
  <si>
    <t>06.80.050</t>
  </si>
  <si>
    <t>FERRO TRABALHADO (CAIXILHO)</t>
  </si>
  <si>
    <t>06.80.082</t>
  </si>
  <si>
    <t>CAIXILHO FIXO EM ALUMINIO ANODIZADO</t>
  </si>
  <si>
    <t>06.80.084</t>
  </si>
  <si>
    <t>CAIXILHO DE CORRER EM ALUMINIO ANODIZADO</t>
  </si>
  <si>
    <t>06.80.086</t>
  </si>
  <si>
    <t>FOLHA PARA CAIXILHO DE CORRER EM ALUMINIO ANODIZADO</t>
  </si>
  <si>
    <t>06.80.088</t>
  </si>
  <si>
    <t>CAIXILHO MAXIMAR EM ALUMINIO ANODIZADO</t>
  </si>
  <si>
    <t>06.80.094</t>
  </si>
  <si>
    <t>BRACO DE ALAVANCA DE ALUMINIO</t>
  </si>
  <si>
    <t>06.80.096</t>
  </si>
  <si>
    <t>PUXADOR DE ENGATE DE ALUMINIO TIPO "BICO DE PAPAGAIO"</t>
  </si>
  <si>
    <t>06.80.099</t>
  </si>
  <si>
    <t>SERVICOS EM ELEMENTOS METALICOS/COMPONENTES - CONSERVACAO</t>
  </si>
  <si>
    <t>07.01.001</t>
  </si>
  <si>
    <t>EM TESOURAS PARA TELHAS CERAMICAS - VAOS ATE 7.00 M</t>
  </si>
  <si>
    <t>07.01.002</t>
  </si>
  <si>
    <t>EM TESOURAS PARA TELHAS CERAMICAS - VAOS DE 7.01 A 10.00 M</t>
  </si>
  <si>
    <t>07.01.003</t>
  </si>
  <si>
    <t>EM TESOURAS PARA TELHAS CERAMICAS - VAOS DE 10.01 A 13.00 M</t>
  </si>
  <si>
    <t>07.01.004</t>
  </si>
  <si>
    <t>EM TESOURAS PARA TELHAS CERAMICAS - VAOS DE 13.01 A 18.00 M</t>
  </si>
  <si>
    <t>EM TESOURAS PARA TELHAS OND CIM-AM/AL/PLAST - VAOS ATE 7,00 M</t>
  </si>
  <si>
    <t>07.01.011</t>
  </si>
  <si>
    <t>EM TESOURAS PARA TELHAS OND CIM-AM/AL/PLAST - VAOS DE 7.01 A 10,00 M</t>
  </si>
  <si>
    <t>07.01.012</t>
  </si>
  <si>
    <t>EM TESOURAS PARA TELHAS OND CIM-AM/AL/PLAST - VAOS DE 10.01 A 13,00 M</t>
  </si>
  <si>
    <t>07.01.013</t>
  </si>
  <si>
    <t>EM TESOURAS PARA TELHAS OND CIM-AM/AL/PLAST - VAOS DE 13,01 A 18,00 M</t>
  </si>
  <si>
    <t>07.01.025</t>
  </si>
  <si>
    <t>EM TERCAS PARA TELHAS CERAMICAS</t>
  </si>
  <si>
    <t>07.01.026</t>
  </si>
  <si>
    <t>EM TERCAS PARA TELHAS DE CIM-AM/AL/PLAST</t>
  </si>
  <si>
    <t>07.01.027</t>
  </si>
  <si>
    <t>EM TERCAS PARA TELHAS TRAPEZOIDAIS</t>
  </si>
  <si>
    <t>07.01.040</t>
  </si>
  <si>
    <t>ESTRUTURA DE COBERTURA EM TERÇA 6X12CM PARA TELHA ONDULADA CRFS SOBRE BASE E PILARETE CONCRETO  USO EXCLUSIVO PADRAO CRECHE</t>
  </si>
  <si>
    <t>07.01.098</t>
  </si>
  <si>
    <t>PECAS DE MADEIRA MACICA</t>
  </si>
  <si>
    <t>07.01.099</t>
  </si>
  <si>
    <t>07.02.004</t>
  </si>
  <si>
    <t>07.02.016</t>
  </si>
  <si>
    <t>07.02.099</t>
  </si>
  <si>
    <t>07.03.064</t>
  </si>
  <si>
    <t>TELHA DE POLIESTER (PERFIL DA ONDULADA ACO) - E=1,2MM</t>
  </si>
  <si>
    <t>07.03.065</t>
  </si>
  <si>
    <t>TELHA DE POLIESTER (PERFIL DA TRAPEZOIDAL ACO H ATE 40MM) - E=1,2MM</t>
  </si>
  <si>
    <t>07.03.066</t>
  </si>
  <si>
    <t>TELHA DE POLIESTER (PERFIL DA TRAPEZOIDAL ACO H=100MM) - E=1,2MM</t>
  </si>
  <si>
    <t>07.03.067</t>
  </si>
  <si>
    <t>TELHA DE POLIESTER (PERFIL DA ONDULADA CRFS) - E=1,2MM</t>
  </si>
  <si>
    <t>07.03.099</t>
  </si>
  <si>
    <t>07.03.105</t>
  </si>
  <si>
    <t>TELHA CERAMICA TIPO FRANCESA</t>
  </si>
  <si>
    <t>07.03.106</t>
  </si>
  <si>
    <t>TELHA CERAMICA TIPO PAULISTA</t>
  </si>
  <si>
    <t>07.03.107</t>
  </si>
  <si>
    <t>TELHA CERAMICA TIPO PLAN</t>
  </si>
  <si>
    <t>07.03.110</t>
  </si>
  <si>
    <t>TELHA CERAMICA TIPO ROMANA</t>
  </si>
  <si>
    <t>07.03.112</t>
  </si>
  <si>
    <t>TELHA CERAMICA TIPO COLONIAL</t>
  </si>
  <si>
    <t>07.03.120</t>
  </si>
  <si>
    <t>TELHA TECNOLOGIA CRFS ONDULADA  E=6MM</t>
  </si>
  <si>
    <t>07.03.121</t>
  </si>
  <si>
    <t>TELHA TECNOLOGIA CRFS ONDULADA E=8MM</t>
  </si>
  <si>
    <t>07.03.122</t>
  </si>
  <si>
    <t>TELHA TECNOLOGIA CRFS MAXIPLAC  H=125MM E=6MM</t>
  </si>
  <si>
    <t>07.03.123</t>
  </si>
  <si>
    <t>TELHA TECNOLOGIA CRFS MAXIPLAC  H=125MM E=8MM</t>
  </si>
  <si>
    <t>07.03.129</t>
  </si>
  <si>
    <t>TELHA  GALVALUME / ACO GALV PINT 1 FACE PO OU COIL-COATING ONDULADA CRFS E=0,65MM</t>
  </si>
  <si>
    <t>07.03.130</t>
  </si>
  <si>
    <t>TELHA GALVALUME / ACO GALV PINT 1 FACE PO/COIL-COATING TRAPEZ H=40MM E=0,65MM</t>
  </si>
  <si>
    <t>07.03.131</t>
  </si>
  <si>
    <t>TELHA GALVALUME / ACO GALV PINT 1 FACE PO/COIL-COATING TRAPEZ H=100MM E=0,65MM</t>
  </si>
  <si>
    <t>07.03.132</t>
  </si>
  <si>
    <t>TELHA GALVALUME / ACO GALV ACAB. NATURAL ONDULADA CRFS  E=0,65MM</t>
  </si>
  <si>
    <t>07.03.133</t>
  </si>
  <si>
    <t>TELHA GALVALUME / ACO GALV ACABAMENTO.NATURAL TRAPEZ H=40MM
.E=0,65MM</t>
  </si>
  <si>
    <t>07.03.134</t>
  </si>
  <si>
    <t>TELHA GALVALUME / ACO GALV ACABAMENTO.NATURAL TRAPEZ H=100MM
.E=0,65MM</t>
  </si>
  <si>
    <t>07.03.135</t>
  </si>
  <si>
    <t>TELHA GALVALUME / ACO GALV SANDUICHE  E=30MM  (PIR)  TRAPEZ H=40MM NAS DUAS FACES  E= 0,50MM COM PINT FACES APARENTES</t>
  </si>
  <si>
    <t>07.03.136</t>
  </si>
  <si>
    <t>TELHA GALVALUME / ACO GALV SANDUICHE  E=50MM (PIR)  TRAPEZ H=40MM NAS DUAS FACES  E= 0,50MM COM PINT FACES APARENTES</t>
  </si>
  <si>
    <t>07.03.137</t>
  </si>
  <si>
    <t>TELHA GALVALUME / ACO GALV SANDUICHE  E=30MM  (PIR) SUPERIOR TRAPEZ H=40MM / INFERIOR PLANO  E= 0,50MM  COM PINT FACES APARENTES</t>
  </si>
  <si>
    <t>07.03.138</t>
  </si>
  <si>
    <t>TELHA GALVALUME / ACO GALV SANDUICHE  E=50MM (PIR) SUPERIOR TRAPEZ H=40MM / INFERIOR PLANO  E= 0,50MM  COM PINT FACES APARENTES</t>
  </si>
  <si>
    <t>07.03.140</t>
  </si>
  <si>
    <t>TELHA GALVALUME / ACO GALV PINT 1 FACE PO/COIL-COATING TRAPEZ H=40MM E=0,80MM</t>
  </si>
  <si>
    <t>07.03.144</t>
  </si>
  <si>
    <t>TELHA  GALVALUME / ACO GALV PINT 1 FACE PO OU COIL-COATING ONDULADA CRFS E=0,80MM</t>
  </si>
  <si>
    <t>07.03.145</t>
  </si>
  <si>
    <t>TELHA GALVALUME / ACO GALV PINT 1 FACE PO/COIL-COATING TRAPEZ H=100MM E=0,80MM</t>
  </si>
  <si>
    <t>07.03.146</t>
  </si>
  <si>
    <t>TELHA GALVALUME / ACO GALV ACABAMENTO NATURAL ONDULADA CRFS E=0,80MM</t>
  </si>
  <si>
    <t>07.03.147</t>
  </si>
  <si>
    <t>TELHA GALVALUME / ACO GALV ACABAMENTO.NATURAL TRAPEZ H=40MM
.E=0,80MM</t>
  </si>
  <si>
    <t>07.03.148</t>
  </si>
  <si>
    <t>TELHA GALVALUME / ACO GALV ACABAMENTO.NATURAL TRAPEZ H=100MM
.E=0,80MM</t>
  </si>
  <si>
    <t>07.04.001</t>
  </si>
  <si>
    <t>CUMEEIRA E ESPIGAO EMBOCADOS PARA TELHA CERAMICA</t>
  </si>
  <si>
    <t>07.04.034</t>
  </si>
  <si>
    <t>CUMEEIRA ACO PINT PO/COIL-COATING PERFIL OND/TRAP E=0,65MM H ATE 40MM</t>
  </si>
  <si>
    <t>07.04.035</t>
  </si>
  <si>
    <t>CUMEEIRA DE ACO PINT PO OU COIL-COATING LISA OU LISA DENTADA  E=0.5MM</t>
  </si>
  <si>
    <t>07.04.037</t>
  </si>
  <si>
    <t>CUMEEIRA ACO GALV PINT PO/COIL-COATING PERFIL TRAPEZ H=100MM  E=0,65MM</t>
  </si>
  <si>
    <t>07.04.040</t>
  </si>
  <si>
    <t>CUMEEIRA DE ACO NATURAL LISA OU LISA DENTADA E=0,5MM</t>
  </si>
  <si>
    <t>07.04.041</t>
  </si>
  <si>
    <t>CUMEEIRA AÇO GALVALUME ACABAMENTO NATURAL PERFIL OND/TRAP E=065 H=ATE 400MM</t>
  </si>
  <si>
    <t>07.04.042</t>
  </si>
  <si>
    <t>CUMEEIRA DE ACO GALV NATURAL PERFIL TRAP E=0,5MM H=100MM</t>
  </si>
  <si>
    <t>07.04.044</t>
  </si>
  <si>
    <t>RUFO DE ACO NATURAL SIMPLES E=0,5MM</t>
  </si>
  <si>
    <t>07.04.061</t>
  </si>
  <si>
    <t>DOMO DE ACRILICO COM CAIXILHO DE ALUMINIO</t>
  </si>
  <si>
    <t>07.04.099</t>
  </si>
  <si>
    <t>PECAS PARA COBERTURA</t>
  </si>
  <si>
    <t>07.04.100</t>
  </si>
  <si>
    <t>RUFO LISO DE ACO GALV NATURAL E=0,65MM CORTE ATE 300MM</t>
  </si>
  <si>
    <t>07.04.101</t>
  </si>
  <si>
    <t>RUFO LISO DE AÇO GALVALUME ACABAMENTO NATURAL E=0,65MM CORTE ATE 400MM</t>
  </si>
  <si>
    <t>07.04.102</t>
  </si>
  <si>
    <t>RUFO LISO AÇO GALVALUME ACABAMENTO NATURAL E=0,65MM CORTE ATE 600MM</t>
  </si>
  <si>
    <t>07.04.103</t>
  </si>
  <si>
    <t>RUFO LISO DE ACO GALV NATURAL E=0,65MM CORTE ACIMA DE 600MM</t>
  </si>
  <si>
    <t>07.04.112</t>
  </si>
  <si>
    <t>RUFO DENTADO AÇO GALVALUME ACABAMENTO NATURAL E=0,65MM CORTE ATE 300MM</t>
  </si>
  <si>
    <t>07.04.113</t>
  </si>
  <si>
    <t>RUFO DENTADO AÇO GALVALUME ACABAMENTO NATURAL E=0,65MM CORTE ATE 400MM</t>
  </si>
  <si>
    <t>07.04.114</t>
  </si>
  <si>
    <t>RUFO DENTADO AÇO GALVALUME ACABAMENTO NATURAL E=0,65MM CORTE ATE 600MM</t>
  </si>
  <si>
    <t>07.04.115</t>
  </si>
  <si>
    <t>RUFO DENTADO ACO GALV NATURAL E=0,65MM CORTE ACIMA DE 600MM</t>
  </si>
  <si>
    <t>07.04.116</t>
  </si>
  <si>
    <t>PLACA FECHAMENTO DE ONDA SUPERIOR DE TELHA AUTOPORTANTE  E=0,80MM FACE APARENTE PINTADA H=260MM</t>
  </si>
  <si>
    <t>07.04.118</t>
  </si>
  <si>
    <t>BARRA TRAVESSA  DE CONTRAVENTAMENTO DA TELHA AUTOPORTANTE E=0,80MM FACES APARENTES PINTADAS</t>
  </si>
  <si>
    <t>07.04.120</t>
  </si>
  <si>
    <t>RUFO DENTADO ACO GALV PINT PO/COIL-COATING E=0,65MM CORTE ATE 300MM</t>
  </si>
  <si>
    <t>07.04.121</t>
  </si>
  <si>
    <t>RUFO DENTADO ACO GALV PINT PO/COIL-COATING E=0,65MM CORTE ATE 400MM</t>
  </si>
  <si>
    <t>07.04.122</t>
  </si>
  <si>
    <t>RUFO DENTADO ACO GALV PINT PO/COIL-COATING E=0,50MM CORTE ATE 300MM</t>
  </si>
  <si>
    <t>07.04.123</t>
  </si>
  <si>
    <t>RUFO DENTADO ACO GALV PINT PO/COIL-COATING E=0,50MM CORTE ATE 400MM</t>
  </si>
  <si>
    <t>07.04.124</t>
  </si>
  <si>
    <t>RUFO DENTADO ACO GALV PINT PO/COIL-COATING E=0,50MM CORTE ATE 600MM</t>
  </si>
  <si>
    <t>07.04.126</t>
  </si>
  <si>
    <t>RUFO DENTADO ACO GALV PINT PO/COIL-COATING E=0,65MM CORTE ATE 600MM</t>
  </si>
  <si>
    <t>07.04.127</t>
  </si>
  <si>
    <t>RUFO LISO ACO GALV PINT PO OU COIL-COATING E=0,65MM CORTE ATE 300MM</t>
  </si>
  <si>
    <t>07.04.129</t>
  </si>
  <si>
    <t>CUMEEIRA ARTICULADA P/ TELHA TECNOLOGIA CRFS ONDULADA</t>
  </si>
  <si>
    <t>07.04.130</t>
  </si>
  <si>
    <t>CUMEEIRA SHED P/ TELHA TECNOLOGIA CRFS ONDULADA</t>
  </si>
  <si>
    <t>07.04.131</t>
  </si>
  <si>
    <t>RUFO P/ TELHA TECNOLOGIA CRFS ONDULADA</t>
  </si>
  <si>
    <t>07.04.132</t>
  </si>
  <si>
    <t>ESPIGAO NORMAL P/ TELHA TECNOLOGIA CRFS ONDULADA</t>
  </si>
  <si>
    <t>07.04.133</t>
  </si>
  <si>
    <t>RUFO LISO ACO GALV PINT PO/COIL-COATING E=0,65MM CORTE ATE 400MM</t>
  </si>
  <si>
    <t>07.04.134</t>
  </si>
  <si>
    <t>RUFO LISO ACO GALV PINT PO/COIL-COATING E=0,65MM CORTE ATE 600MM</t>
  </si>
  <si>
    <t>07.04.135</t>
  </si>
  <si>
    <t>RUFO LISO ACO GALV PINT PO/COIL-COATING E=0,65MM CORTE ACIMA 600MM</t>
  </si>
  <si>
    <t>07.04.136</t>
  </si>
  <si>
    <t>RUFO DENTADO ACO GALV PINT PO/COIL-COATING E=0,65MM CORTE ACIMA 600MM</t>
  </si>
  <si>
    <t>07.04.141</t>
  </si>
  <si>
    <t>PLACA FECHAMENTO DE ONDA INFERIOR DE TELHA AUTOPORTANTE  E=0,80MM FACE APARENTE PINTADA H=260MM</t>
  </si>
  <si>
    <t>07.04.146</t>
  </si>
  <si>
    <t>CUMEEIRA ACO GALV. PINT PO/COIL-COATING PERFIL OND/TRAP E=0,80M H ATE 40MM</t>
  </si>
  <si>
    <t>07.04.148</t>
  </si>
  <si>
    <t>CUMEEIRA DE ACO GALV ACABAMENTO NATURAL PERFIL ONDUL OU TRAP E=0,80MM H ATE 40MM</t>
  </si>
  <si>
    <t>07.04.150</t>
  </si>
  <si>
    <t>RUFO LISO DE ACO GALV ACABAMENTO NATURAL E=0,80MM CORTE ATE 300MM</t>
  </si>
  <si>
    <t>07.04.151</t>
  </si>
  <si>
    <t>RUFO LISO DE ACO GALV ACABAMENTO NATURAL E=0,80MM CORTE ATE 400MM</t>
  </si>
  <si>
    <t>07.04.152</t>
  </si>
  <si>
    <t>RUFO LISO DE ACO GALV ACABAMENTO NATURAL E=0,80MM CORTE ATE 600MM</t>
  </si>
  <si>
    <t>07.04.153</t>
  </si>
  <si>
    <t>RUFO LISO DE ACO GALV ACABAMENTO NATURAL E=0,80MM CORTE ACIMA DE 600MM</t>
  </si>
  <si>
    <t>07.04.154</t>
  </si>
  <si>
    <t>RUFO DENTADO ACO GALV ACABAMENTO NATURAL E=0,80MM CORTE ATE 300MM</t>
  </si>
  <si>
    <t>07.04.155</t>
  </si>
  <si>
    <t>RUFO DENTADO ACO GALV ACABAMENTO NATURAL E=0,80MM CORTE ATE 400MM</t>
  </si>
  <si>
    <t>07.04.156</t>
  </si>
  <si>
    <t>RUFO DENTADO ACO GALV ACABAMENTO NATURAL E=0,80MM CORTE ATE 600MM</t>
  </si>
  <si>
    <t>07.04.157</t>
  </si>
  <si>
    <t>RUFO DENTADO ACO GALV ACABAMENTO NATURAL E=0,80MM CORTE ACIMA DE 600MM</t>
  </si>
  <si>
    <t>07.04.158</t>
  </si>
  <si>
    <t>RUFO DENTADO ACO GALV PINT PO/COIL-COATING E=0,80MM CORTE ATE 300MM</t>
  </si>
  <si>
    <t>07.04.159</t>
  </si>
  <si>
    <t>RUFO DENTADO ACO GALV PINT PO/COIL-COATING E=0,80MM CORTE ATE 400MM</t>
  </si>
  <si>
    <t>07.04.160</t>
  </si>
  <si>
    <t>RUFO DENTADO ACO GALV PINT PO/COIL-COATING E=0,80MM CORTE ATE 600MM</t>
  </si>
  <si>
    <t>07.04.161</t>
  </si>
  <si>
    <t>RUFO DENTADO ACO GALV PINT PO/COIL-COATING E=0,80MM CORTE ACIMA 600MM</t>
  </si>
  <si>
    <t>07.04.162</t>
  </si>
  <si>
    <t>RUFO LISO ACO GALV PINT PO OU COIL-COATING E=0,80MM CORTE ATE 300MM</t>
  </si>
  <si>
    <t>07.04.163</t>
  </si>
  <si>
    <t>RUFO LISO ACO GALV PINT PO/COIL-COATING E=0,80MM CORTE ATE 400MM</t>
  </si>
  <si>
    <t>07.04.164</t>
  </si>
  <si>
    <t>RUFO LISO ACO GALV PINT PO/COIL-COATING E=0,80MM CORTE ATE 600MM</t>
  </si>
  <si>
    <t>07.04.165</t>
  </si>
  <si>
    <t>RUFO LISO ACO GALV PINT PO/COIL-COATING E=0,80MM CORTE ACIMA 600MM</t>
  </si>
  <si>
    <t>07.05.007</t>
  </si>
  <si>
    <t>FECHAMENTO TELHA PERF GALVALUME / ACO GALV
TRAPEZ H=40MM E=0,65MM PINT PO 2 FACES  Ø FURO ATE 3,17MM AREA PERFURADA ATÉ 40%</t>
  </si>
  <si>
    <t>07.05.008</t>
  </si>
  <si>
    <t>FECHAMENTO TELHA PERF GALVALUME / ACO GALV TRAPEZ H=35MM E=0,65MM PINT PO 2 FACES  Ø FURO ATE 3,17MM AREA PERFURADA ATÉ 40%</t>
  </si>
  <si>
    <t>VEDACAO LATERAL DE COBERTURA COM TELA DE NYLON</t>
  </si>
  <si>
    <t>07.05.023</t>
  </si>
  <si>
    <t>FECHAMENTO TELHA GALVALUME / AÇO GALV TRAP H=40MM E=0,80MM PINT PO 2 FACES USO EXCLUSIVO FUNDO Q. ESPORTES</t>
  </si>
  <si>
    <t>07.05.025</t>
  </si>
  <si>
    <t>FECHAMENTO TELHA PERF GALVALUME / AÇO GALV  TRAP H=40MM  E=0,80MM PINT PO 2 FACES  Ø FURO ATE 3,17MM AREA PERFURADA ATE 40%  USO EXCLUSIVO LATERAL Q. ESPORTES</t>
  </si>
  <si>
    <t>07.05.080</t>
  </si>
  <si>
    <t>SUB-COBERTURA COM MANTA ALUMINIZADA</t>
  </si>
  <si>
    <t>07.05.099</t>
  </si>
  <si>
    <t>FECHAMENTOS E/OU VEDACOES</t>
  </si>
  <si>
    <t>07.50.001</t>
  </si>
  <si>
    <t>DEMOLICAO DE TELHA FIBRO CIMENTO TRAPEZOIDAL</t>
  </si>
  <si>
    <t>07.60.001</t>
  </si>
  <si>
    <t>RETIRADA DE ESTRUT DE MADEIRA EM TESOURA,PONTAL OU MISTA P/TELHA BARRO SOBRE LAJE</t>
  </si>
  <si>
    <t>07.60.002</t>
  </si>
  <si>
    <t>RETIRADA DE ESTRUT DE MADEIRA EM TESOURA PARA TELHAS DE BARRO SOBRE VAO LIVRE</t>
  </si>
  <si>
    <t>07.60.005</t>
  </si>
  <si>
    <t>RETIRADA DE ESTRUT DE MADEIRA EM TESOURA,PONTAL OU MISTA P/TELHA FIBRO-CIM SOBRE LAJE</t>
  </si>
  <si>
    <t>07.60.006</t>
  </si>
  <si>
    <t>RETIRADA DE ESTRUT DE MADEIRA EM TESOURA,PARA TELHA DE FIBRO-CIM SOBR VAO LIVRE</t>
  </si>
  <si>
    <t>07.60.010</t>
  </si>
  <si>
    <t>RETIRADA DE VIGAMENTO DE APOIO P/TELHAS DE BARRO/FIBRO-CIM/AL/PLAST/PLANA PRE-FAB</t>
  </si>
  <si>
    <t>07.60.015</t>
  </si>
  <si>
    <t>RETIRADA DE CAIBROS</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</si>
  <si>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</si>
  <si>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</si>
  <si>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</si>
  <si>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</si>
  <si>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</si>
  <si>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</si>
  <si>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</si>
  <si>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</si>
  <si>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</si>
  <si>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</si>
  <si>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</si>
  <si>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</si>
  <si>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</si>
  <si>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</si>
  <si>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07.60.061</t>
  </si>
  <si>
    <t>RETIRADA DE TELHAS OND DE FIBRO-CIM/PLAST OU ALUM/PLANA PRE FAB - S/REAPROV</t>
  </si>
  <si>
    <t>07.60.065</t>
  </si>
  <si>
    <t>RETIRADA DE CUMEEIRAS, ESPIGÕES E RUFOS DE FIBRO-CIMENTO</t>
  </si>
  <si>
    <t>07.60.066</t>
  </si>
  <si>
    <t>RETIRADA DE CUMEEIRAS, ESPIGOES E RUFOS DE FIBRO-CIMENTO - S/REAPROV</t>
  </si>
  <si>
    <t>07.60.099</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</si>
  <si>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</si>
  <si>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</si>
  <si>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</si>
  <si>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</si>
  <si>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</si>
  <si>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</si>
  <si>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</si>
  <si>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</si>
  <si>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</si>
  <si>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</si>
  <si>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</si>
  <si>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</si>
  <si>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07.70.055</t>
  </si>
  <si>
    <t>RECOLOCAÇÃO DE TELHA DE FIBROCIMENTO, PLÁSTICO OU ALUMÍNIO</t>
  </si>
  <si>
    <t>07.70.080</t>
  </si>
  <si>
    <t>RECOLOCAÇÃO DE CUMEEIRAS E ESPIGÕES DE BARRO</t>
  </si>
  <si>
    <t>07.70.081</t>
  </si>
  <si>
    <t>RECOLOCAÇÃO DE CUMEEIRAS, ESPIGÕES E RUFOS DE CRFS</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</si>
  <si>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</si>
  <si>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</si>
  <si>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</si>
  <si>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</si>
  <si>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</si>
  <si>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</si>
  <si>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</si>
  <si>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</si>
  <si>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</si>
  <si>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</si>
  <si>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</si>
  <si>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</si>
  <si>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</si>
  <si>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APARELHADO 10X2,5CM G1-C2</t>
  </si>
  <si>
    <t>ML</t>
  </si>
  <si>
    <t>07.80.009</t>
  </si>
  <si>
    <t>PECAS ESPECIAIS DE MADEIRA SERRADA G1-C6</t>
  </si>
  <si>
    <t>07.80.019</t>
  </si>
  <si>
    <t>PARAFUSO PARA FIXACAO DE TELHA ONDULADA CRFS</t>
  </si>
  <si>
    <t>07.80.020</t>
  </si>
  <si>
    <t>PARAFUSO OU GANCHO P/ FIXACAO TELHA CRFS MODULADA</t>
  </si>
  <si>
    <t>07.80.022</t>
  </si>
  <si>
    <t>CHAPUZ METÁLICO FERRO 2" X 1/4" ENCONTRO CUMEEIRA/PENDURAL INCLUSIVE PARAFUSOS</t>
  </si>
  <si>
    <t>07.80.023</t>
  </si>
  <si>
    <t>ESTRIBO/GRAMPO FERRO REDONDO 1/2" INCLUSO CHAPA E PORCAS</t>
  </si>
  <si>
    <t>07.80.024</t>
  </si>
  <si>
    <t>CHAPUZ METALICO 2X40CM FERRO 2" X 1/4" INCLUSIVE PARAFUSOS</t>
  </si>
  <si>
    <t>07.80.025</t>
  </si>
  <si>
    <t>TELHA DE CONCRETO COR VERMELHA</t>
  </si>
  <si>
    <t>07.80.026</t>
  </si>
  <si>
    <t>TELHA DE CONCRETO COR CINZA</t>
  </si>
  <si>
    <t>07.80.027</t>
  </si>
  <si>
    <t>TELHA GALVALUME / ACO GALV AUTOPORTANTE DOIS APOIOS VÃO MÁXIMO ATÉ 11METROS E=0,80MM H=260MM ACABAMENTO NATURAL</t>
  </si>
  <si>
    <t>07.80.028</t>
  </si>
  <si>
    <t>TELHA GALVALUME / ACO GALV AUTOPORTANTE DOIS APOIOS VÃO MÁXIMO ATÉ 11 METROS E=0,80MM H=260MM ACABAMENTO NATURAL SANDUICHE DE LÃ DE ROCHA E=50 MM ENVELOPADA</t>
  </si>
  <si>
    <t>07.80.029</t>
  </si>
  <si>
    <t>TELHA GALVALUME / ACO GALV AUTOPORTANTE DOIS APOIOS VÃO MÁXIMO ATÉ 11 METROS E=0,80MM H=260MM FACE INFERIOR PINTADA SANDUICHE DE LÃ DE ROCHA E=50 MM ENVELOPADA</t>
  </si>
  <si>
    <t>07.80.030</t>
  </si>
  <si>
    <t>TELHAS CERAMICA TIPO FRANCESA</t>
  </si>
  <si>
    <t>07.80.032</t>
  </si>
  <si>
    <t>CUMEEIRA E ESPIGAO EMBOCADOS PARA TELHAS CERAMICA</t>
  </si>
  <si>
    <t>07.80.033</t>
  </si>
  <si>
    <t>FECHAMENTO DE OITAO EM TABUA DE 10 X 1CM MACHO-FEMEA P/FORRO G1-C4</t>
  </si>
  <si>
    <t>07.80.035</t>
  </si>
  <si>
    <t>LIMPEZA DE TELHADO INCLUSIVE REMOÇÃO DO MATERIAL RECOLHIDO</t>
  </si>
  <si>
    <t>07.80.036</t>
  </si>
  <si>
    <t>TELHA TECNOLOGIA CRFS MODULADA E=8MM</t>
  </si>
  <si>
    <t>07.80.037</t>
  </si>
  <si>
    <t>TELHA TECNOLOGIA CRFS TRAPEZOIDAL 44CM E=8MM</t>
  </si>
  <si>
    <t>07.80.039</t>
  </si>
  <si>
    <t>07.80.040</t>
  </si>
  <si>
    <t>TELHA TECNOLOGIA CRFS ONDULADA E=6MM</t>
  </si>
  <si>
    <t>07.80.041</t>
  </si>
  <si>
    <t>07.80.042</t>
  </si>
  <si>
    <t>CUMEEIRA NORMAL P/ TELHA TECNOLOGIA CRFS ONDULADA</t>
  </si>
  <si>
    <t>07.80.043</t>
  </si>
  <si>
    <t>07.80.044</t>
  </si>
  <si>
    <t>07.80.045</t>
  </si>
  <si>
    <t>07.80.048</t>
  </si>
  <si>
    <t>ARESTA P/ TELHA TECNOLOGIA CRFS ONDULADA</t>
  </si>
  <si>
    <t>07.80.050</t>
  </si>
  <si>
    <t>07.80.051</t>
  </si>
  <si>
    <t>FECHAMENTO DE OITAO C/ TELHA TECNOLOGIA CRFS ONDULADA E=8MM</t>
  </si>
  <si>
    <t>07.80.052</t>
  </si>
  <si>
    <t>CUMEEIRA NORMAL PARA TELHA TECNOLOGIA CRFS MODULADA</t>
  </si>
  <si>
    <t>07.80.053</t>
  </si>
  <si>
    <t>CUMEEIRA ARTICULADA PARA TELHA TECNOLOGIA CRFS MODULADA</t>
  </si>
  <si>
    <t>07.80.054</t>
  </si>
  <si>
    <t>RUFO PARA TELHA TECNOLOGIA CRFS MODULADA</t>
  </si>
  <si>
    <t>07.80.055</t>
  </si>
  <si>
    <t>CUMEEIRA NORMAL PARA TELHA TECNOLOGIA CRFS TRAPEZOIDAL 44CM</t>
  </si>
  <si>
    <t>07.80.056</t>
  </si>
  <si>
    <t>CUMEEIRA NORMAL PARA TELHA TECNOLOGIA CRFS TRAPEZOIDAL 90CM</t>
  </si>
  <si>
    <t>07.80.057</t>
  </si>
  <si>
    <t>CUMEEIRA ARTICULADA PARA TELHA TECNOLOGIA CRFS TRAPEZOIDAL 90CM</t>
  </si>
  <si>
    <t>07.80.058</t>
  </si>
  <si>
    <t>RUFO PARA TELHA TECNOLOGIA CRFS TRAPEZOIDAL 90CM</t>
  </si>
  <si>
    <t>07.80.059</t>
  </si>
  <si>
    <t>TELHA DE VIDRO TIPO FRANCESA PARA ILUMINAÇÃO</t>
  </si>
  <si>
    <t>07.80.062</t>
  </si>
  <si>
    <t>TELHA DE POLIESTER PERFIL DA CANALETE 90 CM E=1,20MM</t>
  </si>
  <si>
    <t>07.80.064</t>
  </si>
  <si>
    <t>TELHA DE POLIESTER PERFIL DA MAXIPLAC E=1,20MM</t>
  </si>
  <si>
    <t>07.80.065</t>
  </si>
  <si>
    <t>TELHA DE POLIESTER PERFIL DA ONDULADA ALUMINIO E=1,20MM</t>
  </si>
  <si>
    <t>07.80.066</t>
  </si>
  <si>
    <t>TELHA DE POLIESTER PERFIL DA TRAPEZOIDAL ALUMINIO E=1,20MM</t>
  </si>
  <si>
    <t>07.80.087</t>
  </si>
  <si>
    <t>PARAFUSO PARA FIXACAO TELHA CRFS TRAPEZOIDAL C/ 44CM</t>
  </si>
  <si>
    <t>07.80.088</t>
  </si>
  <si>
    <t>PARAFUSO PARA FIXACAO TELHA CRFS TRAPEZOIDAL C/ 90CM</t>
  </si>
  <si>
    <t>07.80.089</t>
  </si>
  <si>
    <t>PARAFUSO P/ FIXACAO TELHA CRFS TRAPEZOIDAL C/ 49CM</t>
  </si>
  <si>
    <t>07.80.090</t>
  </si>
  <si>
    <t>AMARRACAO DE TELHA CERAMICA COM ARAME DE COBRE</t>
  </si>
  <si>
    <t>07.80.091</t>
  </si>
  <si>
    <t>EMBOCAMENTO DE BEIRAL EM TELHA CERAMICA</t>
  </si>
  <si>
    <t>07.80.099</t>
  </si>
  <si>
    <t>SERVICOS DE COBERTURA - CONSERVACAO</t>
  </si>
  <si>
    <t>08.01.001</t>
  </si>
  <si>
    <t>AC-04 ABRIGO E CAVALETE DE 3/4" COMPLETO 85X65X30CM</t>
  </si>
  <si>
    <t>08.01.002</t>
  </si>
  <si>
    <t>AC-05 ABRIGO E CAVALETE DE 1" COMPLETO 85X65X30CM</t>
  </si>
  <si>
    <t>08.01.005</t>
  </si>
  <si>
    <t>AC-08 ABRIGO E CAVALETE DE 2" COMPLETO 245X110X40CM</t>
  </si>
  <si>
    <t>08.01.099</t>
  </si>
  <si>
    <t>SERVICOS EM CAVALETE E ABRIGO</t>
  </si>
  <si>
    <t>08.02.001</t>
  </si>
  <si>
    <t>AG-04 ABRIGO PARA GAS COM 2 CILINDROS DE 45 KG</t>
  </si>
  <si>
    <t>08.02.002</t>
  </si>
  <si>
    <t>AG-05 ABRIGO PARA GAS COM 4 CILINDROS DE 45 KG</t>
  </si>
  <si>
    <t>08.02.003</t>
  </si>
  <si>
    <t>AG-06 ABRIGO PARA GAS COM 6 CILINDROS DE 45 KG</t>
  </si>
  <si>
    <t>08.02.004</t>
  </si>
  <si>
    <t>AG-07 ABRIGO PARA MEDIDOR COMGAS 60X60X30CM</t>
  </si>
  <si>
    <t>08.02.005</t>
  </si>
  <si>
    <t>AG-08 ABRIGO PARA GAS COM 2 BUJOES DE 13 KG</t>
  </si>
  <si>
    <t>08.02.016</t>
  </si>
  <si>
    <t>PROTECAO ANTICORROSIVA PARA RAMAIS SOB A TERRA</t>
  </si>
  <si>
    <t>08.02.017</t>
  </si>
  <si>
    <t>PROTECAO MECANICA PARA RAMAIS SOB ATERRA</t>
  </si>
  <si>
    <t>08.02.021</t>
  </si>
  <si>
    <t>VG-01 VALVULA E REGULADOR DE PRESSAO DE GAS</t>
  </si>
  <si>
    <t>TUBO ACO GALV NBR5590-CLASSE PESADA DN 20MM (3/4") INCL CONEXOES</t>
  </si>
  <si>
    <t>08.02.041</t>
  </si>
  <si>
    <t>TUBO ACO GALV NBR5590-CLASSE PESADA DN 25MM (1") INCL CONEXOES</t>
  </si>
  <si>
    <t>08.02.042</t>
  </si>
  <si>
    <t>TUBO ACO GALV NBR5590-CLASSE PESADA DN 32MM (1 1/4") INCL CONEXOES</t>
  </si>
  <si>
    <t>08.02.043</t>
  </si>
  <si>
    <t>TUBO ACO GALV NBR5590-CLASSE PESADA DN 40MM (1 1/2") INCL CONEXOES</t>
  </si>
  <si>
    <t>ENVOLVIMENTO C/ TUBO DE PVC DN 150MM EM TUBULACAO DE GAS DE RUA</t>
  </si>
  <si>
    <t>TUBO DE COBRE P/ GAS CLASSE A S/COST DN=1/2 (15) SOLDA FOSCOPER</t>
  </si>
  <si>
    <t>08.02.061</t>
  </si>
  <si>
    <t>TUBO DE COBRE P/ GAS CLASSE A S/COST DN=3/4 (22) SOLDA FOSCOPER</t>
  </si>
  <si>
    <t>08.02.062</t>
  </si>
  <si>
    <t>TUBO DE COBRE P/ GAS CLASSE A S/COST DN=1 (28) SOLDA FOSCOPER</t>
  </si>
  <si>
    <t>08.02.063</t>
  </si>
  <si>
    <t>TUBO DE COBRE P/ GAS CLASSE A S/COST DN=1 1/4 (35) SOLDA FOSCOPER</t>
  </si>
  <si>
    <t>08.02.064</t>
  </si>
  <si>
    <t>TUBO DE COBRE P/ GAS CLSSE A S/COST DN=1 1/2 (42) SOLDA FOSCOPER</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</si>
  <si>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</si>
  <si>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</si>
  <si>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</si>
  <si>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</si>
  <si>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</si>
  <si>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</si>
  <si>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</si>
  <si>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</si>
  <si>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</si>
  <si>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</si>
  <si>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08.03.005</t>
  </si>
  <si>
    <t>TUBO ACO GALVANIZ NBR5580-CL MEDIA, DN40MM (1 1/2")-INCL CONEXOES</t>
  </si>
  <si>
    <t>08.03.006</t>
  </si>
  <si>
    <t>TUBO ACO GALVANIZ NBR5580-CL MEDIA, DN50MM (2") - INCL CONEXOES</t>
  </si>
  <si>
    <t>08.03.007</t>
  </si>
  <si>
    <t>TUBO ACO GALVANIZ NBR5580-CL MEDIA, DN65MM (2 1/2") - INCL CONEXOES</t>
  </si>
  <si>
    <t>08.03.008</t>
  </si>
  <si>
    <t>TUBO ACO GALVANIZ NBR5580-CL MEDIA, DN80MM (3")-INCL CONEXOES</t>
  </si>
  <si>
    <t>08.03.009</t>
  </si>
  <si>
    <t>TUBO ACO GALVANIZ NBR5580-CL MEDIA, DN100MM (4")-INCL CONEXOES</t>
  </si>
  <si>
    <t>08.03.010</t>
  </si>
  <si>
    <t>TUBO ACO GALVANIZ NBR5580-CL MEDIA, DN 150MM (6") - INCL CONEXOES</t>
  </si>
  <si>
    <t>08.03.012</t>
  </si>
  <si>
    <t>08.03.015</t>
  </si>
  <si>
    <t>TUBO PVC RÍGIDO JUNTA SOLDÁVEL DE 20 INCL CONEXÕES</t>
  </si>
  <si>
    <t>08.03.016</t>
  </si>
  <si>
    <t>TUBO PVC RÍGIDO JUNTA SOLDÁVEL DE 25 INCL CONEXÕES</t>
  </si>
  <si>
    <t>08.03.017</t>
  </si>
  <si>
    <t>TUBO PVC RÍGIDO JUNTA SOLDÁVEL DE 32 INCL CONEXÕES</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</si>
  <si>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</si>
  <si>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</si>
  <si>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</si>
  <si>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</si>
  <si>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</si>
  <si>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</si>
  <si>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</si>
  <si>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08.03.022</t>
  </si>
  <si>
    <t>TUBO PVC RÍGIDO JUNTA SOLDÁVEL DE 85 INCL CONEXÕES</t>
  </si>
  <si>
    <t>08.03.023</t>
  </si>
  <si>
    <t>TUBO PVC RÍGIDO JUNTA SOLDÁVEL DE 110 INCL CONEXÕES</t>
  </si>
  <si>
    <t>08.03.099</t>
  </si>
  <si>
    <t>SERVICOS EM REDE DE AGUA FRIA</t>
  </si>
  <si>
    <t>08.04.001</t>
  </si>
  <si>
    <t>REGISTRO DE GAVETA BRUTO DN 15MM (1/2")</t>
  </si>
  <si>
    <t>08.04.002</t>
  </si>
  <si>
    <t>REGISTRO DE GAVETA BRUTO DN 20MM (3/4")</t>
  </si>
  <si>
    <t>08.04.003</t>
  </si>
  <si>
    <t>REGISTRO DE GAVETA BRUTO DN 25MM (1")</t>
  </si>
  <si>
    <t>08.04.004</t>
  </si>
  <si>
    <t>REGISTRO DE GAVETA BRUTO DN 32MM (1 1/4")</t>
  </si>
  <si>
    <t>08.04.005</t>
  </si>
  <si>
    <t>REGISTRO DE GAVETA BRUTO DN 40MM 1 1/2"</t>
  </si>
  <si>
    <t>08.04.006</t>
  </si>
  <si>
    <t>REGISTRO DE GAVETA BRUTO DN 50MM (2")</t>
  </si>
  <si>
    <t>08.04.007</t>
  </si>
  <si>
    <t>REGISTRO DE GAVETA BRUTO DN 65MM (2 1/2")</t>
  </si>
  <si>
    <t>08.04.008</t>
  </si>
  <si>
    <t>REGISTRO DE GAVETA BRUTO DN 80MM (3")</t>
  </si>
  <si>
    <t>08.04.009</t>
  </si>
  <si>
    <t>REGISTRO DE GAVETA BRUTO DN 100MM (4")</t>
  </si>
  <si>
    <t>08.04.015</t>
  </si>
  <si>
    <t>REGISTRO DE PRESSAO BRUTO DE 1/2"</t>
  </si>
  <si>
    <t>08.04.016</t>
  </si>
  <si>
    <t>REGISTRO DE PRESSAO BRUTO DE 3/4"</t>
  </si>
  <si>
    <t>08.04.021</t>
  </si>
  <si>
    <t>REGISTRO DE GAVETA COM CANOPLA CROMADA DN 15MM (1/2")</t>
  </si>
  <si>
    <t>08.04.022</t>
  </si>
  <si>
    <t>REGISTRO DE GAVETA COM CANOPLA CROMADA DN 20MM (3/4")</t>
  </si>
  <si>
    <t>08.04.023</t>
  </si>
  <si>
    <t>REGISTRO DE GAVETA COM CANOPLA CROMADA DN 25MM (1")</t>
  </si>
  <si>
    <t>08.04.024</t>
  </si>
  <si>
    <t>REGISTRO DE GAVETA COM CANOPLA CROMADA DN 32MM (1 1/4")</t>
  </si>
  <si>
    <t>08.04.025</t>
  </si>
  <si>
    <t>REGISTRO DE GAVETA COM CANOPLA CROMADA DN 40MM (1 1/2")</t>
  </si>
  <si>
    <t>08.04.031</t>
  </si>
  <si>
    <t>REGISTRO DE PRESSAO C/ CANOPLA CROMADA DN 15MM (1/2")</t>
  </si>
  <si>
    <t>08.04.032</t>
  </si>
  <si>
    <t>REGISTRO DE PRESSAO C/ CANOPLA CROMADA DN 20MM (3/4")</t>
  </si>
  <si>
    <t>08.04.043</t>
  </si>
  <si>
    <t>VALVULA DE DESCARGA C/ REG INCORP DN=32MM(1 1/4) ACAB ANTIVANDALISMO</t>
  </si>
  <si>
    <t>08.04.044</t>
  </si>
  <si>
    <t>VALVULA DE DESCARGA C/ REG INCORP DN=40MM(1 1/2) ACAB ANTIVANDALISMO</t>
  </si>
  <si>
    <t>08.04.048</t>
  </si>
  <si>
    <t>VALVULA DE DESCARGA DE FECHAMENTO AUTOMATICO PARA MICTORIO</t>
  </si>
  <si>
    <t>08.04.051</t>
  </si>
  <si>
    <t>VALVULA DE DESCARGA C/REG INCORP DN 32MM (1 1/4") C/ ACAB SIMPLES</t>
  </si>
  <si>
    <t>08.04.052</t>
  </si>
  <si>
    <t>VALVULA DE DESCARGA C/REG INCORP DN 40MM (1 1/2") C/ ACAB SIMPLES</t>
  </si>
  <si>
    <t>08.04.053</t>
  </si>
  <si>
    <t>VALVULA DE DESCARGA C/ACIONAMENTO DUPLO FLUXO REGISTRO E ACABAM. DN 32MM 1 1/4"</t>
  </si>
  <si>
    <t>08.04.054</t>
  </si>
  <si>
    <t>VALVULA DE DESCARGA C/ACIONAMENTO DUPLO FLUXO REGISTRO E ACABAM. DN 40MM 1 1/2"</t>
  </si>
  <si>
    <t>08.04.060</t>
  </si>
  <si>
    <t>ENVELOPE DE CONCRETO PARA DUTOS</t>
  </si>
  <si>
    <t>08.04.099</t>
  </si>
  <si>
    <t>08.05.005</t>
  </si>
  <si>
    <t>TUBO DE COBRE NBR13206 CLASSE "E" DN 15MM (1/2") AGUA QUENTE INCL CONEXOES</t>
  </si>
  <si>
    <t>08.05.006</t>
  </si>
  <si>
    <t>TUBO DE COBRE NBR13206 CLASSE "E" DN 22MM (3/4") AGUA QUENTE INCL CONEXOES</t>
  </si>
  <si>
    <t>08.05.007</t>
  </si>
  <si>
    <t>TUBO DE COBRE NBR13206 CLASSE "E" DN 28MM (1") AGUA QUENTE INCL CONEXOES</t>
  </si>
  <si>
    <t>08.05.008</t>
  </si>
  <si>
    <t>TUBO DE COBRE NBR13206 CLASSE "E" DN 35MM (1 1/4") AGUA QUENTE INCL CONEXOES</t>
  </si>
  <si>
    <t>08.05.009</t>
  </si>
  <si>
    <t>TUBO DE COBRE NBR13206 CLASSE "E" DN 15 MM (1/2") AGUA QUENTE INCL CONEXOES COM ISOLAÇAO TERMICA POLIETIL EXPANDIDO</t>
  </si>
  <si>
    <t>TUBO DE COBRE NBR13206 CLASSE "E" DN 22 MM (3/4") AGUA QUENTE INCL CONEXOES COM ISOLAÇAO TERMICA POLIETIL EXPANDIDO</t>
  </si>
  <si>
    <t>08.05.011</t>
  </si>
  <si>
    <t>TUBO DE COBRE NBR13206 CLASSE "E" DN 28 MM (1") AGUA QUENTE INCL CONEXOES COM ISOLAÇAO TERMICA POLIETIL EXPANDIDO</t>
  </si>
  <si>
    <t>08.05.012</t>
  </si>
  <si>
    <t>TUBO DE COBRE NBR13206 CLASSE "E" DN 35 MM (1 1/4") AGUA QUENTE INCL CONEXOES COM ISOLAÇAO TERMICA POLIETIL EXPANDIDO</t>
  </si>
  <si>
    <t>08.05.013</t>
  </si>
  <si>
    <t>PROTEÇAO EM ALUMINIO CORRUGADO E= 0,15MM PARA TUBO DE COBRE  DN 15MM AGUA QUENTE INCL AMARRAÇAO</t>
  </si>
  <si>
    <t>08.05.014</t>
  </si>
  <si>
    <t>PROTEÇAO EM  ALUMINIO CORRUGADO E= 0,15MM PARA TUBO DE COBRE  DN 22MM AGUA QUENTE INCL AMARRAÇAO</t>
  </si>
  <si>
    <t>08.05.015</t>
  </si>
  <si>
    <t>PROTEÇAO EM  ALUMINIO CORRUGADO E=0,15MM PARA TUBO DE COBRE  DN 28MM AGUA QUENTE INCL AMARRAÇAO</t>
  </si>
  <si>
    <t>08.05.016</t>
  </si>
  <si>
    <t>PROTEÇAO EM ALUMINIO CORRUGADO E= 0,15MM PARA TUBO DE COBRE  DN 35MM AGUA QUENTE INCL AMARRAÇAO</t>
  </si>
  <si>
    <t>08.05.099</t>
  </si>
  <si>
    <t>SERVIÇOS EM REDE DE ÁGUA QUENTE</t>
  </si>
  <si>
    <t>08.06.001</t>
  </si>
  <si>
    <t>SISTEMA DE AQUECIMENTO SOLAR BOILER 1000 LITROS AÇO INOX ALTA PRESSAO COM 10 PLACAS COLETORAS 175x100x6,5 CM FORNECIDO E
INSTALADO USO EXCLUSIVO PADRÃO CRECHE</t>
  </si>
  <si>
    <t>08.06.004</t>
  </si>
  <si>
    <t>SISTEMA DE AQUECIMENTO SOLAR BOILER 1.500 LITROS AÇO INOX ALTA PRESSAO COM 18 PLACAS COLETORAS 185x85 CM FORNECIDO E INSTALADO  USO EXCLUSIVO PADRÃO PEROBAL</t>
  </si>
  <si>
    <t>08.07.002</t>
  </si>
  <si>
    <t>TUBO ACO GALVANIZ NBR5580-CL MEDIA, DN65MM (2 1/2")- INCL CONEXOES</t>
  </si>
  <si>
    <t>08.07.003</t>
  </si>
  <si>
    <t>08.07.004</t>
  </si>
  <si>
    <t>TUBO ACO GLAVANIZ NBR5580-CL MEDIA, DN100MM (4")-INCL CONEXOES</t>
  </si>
  <si>
    <t>08.07.005</t>
  </si>
  <si>
    <t>08.07.010</t>
  </si>
  <si>
    <t>PROTECAO ANTI CORROSIVA PARA RAMAIS SOB A TERRA</t>
  </si>
  <si>
    <t>08.07.099</t>
  </si>
  <si>
    <t>SERVICOS EM REDE DE INCENDIO</t>
  </si>
  <si>
    <t>08.08.002</t>
  </si>
  <si>
    <t>08.08.003</t>
  </si>
  <si>
    <t>08.08.004</t>
  </si>
  <si>
    <t>08.08.010</t>
  </si>
  <si>
    <t>REGISTRO GLOBO ANGULAR AMARELO 2 1/2"</t>
  </si>
  <si>
    <t>REGISTRO DE RECALQUE NO PASSEIO (RR-01)</t>
  </si>
  <si>
    <t>08.08.015</t>
  </si>
  <si>
    <t>VALVULA DE RETENCAO VERT.BRONZE TIPO LEVE DE 2 1/2"</t>
  </si>
  <si>
    <t>08.08.016</t>
  </si>
  <si>
    <t>VALVULA DE RETENCAO VERT.BRONZE TIPO LEVE DE 3"</t>
  </si>
  <si>
    <t>08.08.017</t>
  </si>
  <si>
    <t>VALVULA DE RETENCAO VERT.BRONZE TIPO LEVE DE 4"</t>
  </si>
  <si>
    <t>08.08.021</t>
  </si>
  <si>
    <t>HIDRANTE COM REGISTRO TIPO GLOBO AMARELO DE 2 1/2"</t>
  </si>
  <si>
    <t>08.08.028</t>
  </si>
  <si>
    <t>AH-04 ABRIGO PARA HIDRANTE COM MANGUEIRA 1 1/2"  E ESGUICHO REGULAVEL</t>
  </si>
  <si>
    <t>08.08.030</t>
  </si>
  <si>
    <t>MANGUEIRA COM UNIAO DE ENGATE RAPIDO DE 1 1/2"</t>
  </si>
  <si>
    <t>08.08.031</t>
  </si>
  <si>
    <t>MANGUEIRA COM UNIAO DE ENGATE RAPIDO DE 2 1/2"</t>
  </si>
  <si>
    <t>08.08.035</t>
  </si>
  <si>
    <t>ESGUICHO DE LATAO C/ENGATE RAPIDO ORIFICIO DE 1/2"</t>
  </si>
  <si>
    <t>08.08.036</t>
  </si>
  <si>
    <t>ESGUICHO DE LATAO C/ENGATE RAPIDO ORIFICIO DE 5/8"</t>
  </si>
  <si>
    <t>08.08.037</t>
  </si>
  <si>
    <t>ESGUICHO DE LATAO C/ENGATE RAPIDO ORIFICIO DE 3/4"</t>
  </si>
  <si>
    <t>08.08.041</t>
  </si>
  <si>
    <t>VALVULA RETENCAO HORIZ BRONZE DE 2 1/2"</t>
  </si>
  <si>
    <t>08.08.042</t>
  </si>
  <si>
    <t>VALVULA RETENCAO HORIZONTAL DE BRONZE DE 3"</t>
  </si>
  <si>
    <t>08.08.043</t>
  </si>
  <si>
    <t>VALVULA RETENCAO HORIZONTAL BRONZE DE 4"</t>
  </si>
  <si>
    <t>08.08.044</t>
  </si>
  <si>
    <t>EXTINTORES MANUAIS DE CO2 CAPACIDADE 4KG</t>
  </si>
  <si>
    <t>08.08.045</t>
  </si>
  <si>
    <t>EXTINTORES MANUAIS DE CO2 COM CAPACIDADE DE 6 KG</t>
  </si>
  <si>
    <t>08.08.046</t>
  </si>
  <si>
    <t>EXTINTORES MANUAIS PO QUIMICO SECO COM CAPACIDADE DE 4 KG</t>
  </si>
  <si>
    <t>08.08.047</t>
  </si>
  <si>
    <t>EXTINTOR MANUAL PO QUIMICO SECO C/ CAPACIDADE DE 12KG</t>
  </si>
  <si>
    <t>08.08.048</t>
  </si>
  <si>
    <t>EXTINTOR PORTATIL DE PO QUIMICO BC CAPACIDADE 6 KG</t>
  </si>
  <si>
    <t>08.08.050</t>
  </si>
  <si>
    <t>EXTINTORES MANUAIS DE AGUA PRESSURIZADA CAP DE 10 L</t>
  </si>
  <si>
    <t>08.08.051</t>
  </si>
  <si>
    <t>EXTINTOR PORTATIL DE PO QUIMICO ABC CAPACIDADE 6 KG</t>
  </si>
  <si>
    <t>08.08.060</t>
  </si>
  <si>
    <t>MANOMETRO INDUSTRIAL COM TOMADA INFERIOR.</t>
  </si>
  <si>
    <t>08.08.061</t>
  </si>
  <si>
    <t>PRESSOSTATO (VALVULA DE FLUXO) COM SENSOR DIAFRAGMA.</t>
  </si>
  <si>
    <t>08.08.069</t>
  </si>
  <si>
    <t>AI-01 ABRIGO PARA BOMBA DE INCENDIO</t>
  </si>
  <si>
    <t>08.08.070</t>
  </si>
  <si>
    <t>CONJ MOTOR-BOMBA (CENTRIFUGA) 1/2 HP (3400 L/H -20 MCA)</t>
  </si>
  <si>
    <t>08.08.071</t>
  </si>
  <si>
    <t>CONJ MOTOR-BOMBA (CENTRIFUGA) 3/4 HP (7400 L/H - 20 MCA)</t>
  </si>
  <si>
    <t>08.08.072</t>
  </si>
  <si>
    <t>CONJ MOTOR-BOMBA (CENTRIFUGA) 1 HP (8500 L/H - 20 MCA)</t>
  </si>
  <si>
    <t>08.08.073</t>
  </si>
  <si>
    <t>CONJ MOTOR-BOMBA (CENTRIFUGA) 1.5 HP (10000 L/H - 20 MCA)</t>
  </si>
  <si>
    <t>08.08.074</t>
  </si>
  <si>
    <t>CONJ MOTOR-BOMBA (CENTRIFUGA) 2 HP (13900 L/H - 20 MCA)</t>
  </si>
  <si>
    <t>08.08.075</t>
  </si>
  <si>
    <t>CONJ MOTOR-BOMBA (CENTRIFUGA) 3 HP (25000 L/H - 20 MCA)</t>
  </si>
  <si>
    <t>08.08.076</t>
  </si>
  <si>
    <t>CONJ MOTOR-BOMBA (CENTRIFUGA) 4 HP (31200 L/H - 20 MCA)</t>
  </si>
  <si>
    <t>08.08.077</t>
  </si>
  <si>
    <t>CONJ MOTOR-BOMBA (CENTRIFUGA) 5 HP (31200 L/H -20 MCA)</t>
  </si>
  <si>
    <t>08.08.078</t>
  </si>
  <si>
    <t>CONJ MOTOR-BOMBA (CENTRIFUGA) 7,5 HP (40000L/H 20 MCA)</t>
  </si>
  <si>
    <t>08.08.079</t>
  </si>
  <si>
    <t>CONJ MOTOR-BOMBA (CENTRIFUGA) 10 HP (40000 L/H 20MCA)</t>
  </si>
  <si>
    <t>08.08.090</t>
  </si>
  <si>
    <t>TREINAMENTO BÁSICO PARA BRIGADA DE INCÊNDIO INCLUSO EQUIPAMENTOS (PO PARTICIPANTE)</t>
  </si>
  <si>
    <t>08.08.099</t>
  </si>
  <si>
    <t>08.09.001</t>
  </si>
  <si>
    <t>TUBO DE FERRO FUNDIDO DN 50MM (2") - INCLUSIVE CONEXOES -  DESC</t>
  </si>
  <si>
    <t>08.09.002</t>
  </si>
  <si>
    <t>TUBO DE FERRO FUNDIDO DN 75MM (3") - INCLUSIVE CONEXOES -  DESC</t>
  </si>
  <si>
    <t>08.09.003</t>
  </si>
  <si>
    <t>TUBO DE FERRO FUNDIDO DN 100MM (4") - INCLUSIVE CONEXOES -  DESC</t>
  </si>
  <si>
    <t>08.09.015</t>
  </si>
  <si>
    <t>TUBO PVC NORMAL "SN" JUNTA SOLDÁVEL/ELÁSTICA DN 40 INCL CONEXÕES</t>
  </si>
  <si>
    <t>08.09.016</t>
  </si>
  <si>
    <t>TUBO PVC NORMAL "SN" JUNTA ELÁSTICA DN 50 INCL CONEXÕES</t>
  </si>
  <si>
    <t>08.09.017</t>
  </si>
  <si>
    <t>TUBO PVC NORMAL "SN" JUNTA ELÁSTICA DN 75 INCL CONEXÕES</t>
  </si>
  <si>
    <t>08.09.018</t>
  </si>
  <si>
    <t>TUBO PVC NORMAL "SN" JUNTA ELÁSTICA DN 100 INCL CONEXÕES</t>
  </si>
  <si>
    <t>08.09.019</t>
  </si>
  <si>
    <t>TUBO PVC NORMAL "SN" JUNTA ELÁSTICA DN 150 INCL CONEXÕES</t>
  </si>
  <si>
    <t>08.09.030</t>
  </si>
  <si>
    <t>TUBO DE ACO GALVANIZADO DN 40MM (1.1/2") - INCLUSIVE CONEXOES</t>
  </si>
  <si>
    <t>08.09.060</t>
  </si>
  <si>
    <t>TUBO PVC REFORÇADO "SR" JUNTA ELÁSTICA DN 40 INCL CONEXÕES</t>
  </si>
  <si>
    <t>08.09.061</t>
  </si>
  <si>
    <t>TUBO PVC REFORÇADO "SR" JUNTA ELÁSTICA DN 50 INCL CONEXÕES</t>
  </si>
  <si>
    <t>08.09.062</t>
  </si>
  <si>
    <t>TUBO PVC REFORÇADO "SR" JUNTA ELÁSTICA DN 75 INCL CONEXÕES</t>
  </si>
  <si>
    <t>08.09.063</t>
  </si>
  <si>
    <t>TUBO PVC REFORÇADO "SR" JUNTA ELÁSTICA DN 100 INCL CONEXÕES</t>
  </si>
  <si>
    <t>08.09.064</t>
  </si>
  <si>
    <t>TUBO PVC REFORÇADO "SR" JUNTA ELÁSTICA DN 150 INCL CONEXÕES</t>
  </si>
  <si>
    <t>08.09.099</t>
  </si>
  <si>
    <t>SERVICOS EM REDE DE ESGOTO</t>
  </si>
  <si>
    <t>08.10.004</t>
  </si>
  <si>
    <t>CAIXA SIFONADA DE PVC DN 100X150X50MM C/GRELHA PVC CROMADO</t>
  </si>
  <si>
    <t>08.10.006</t>
  </si>
  <si>
    <t>CAIXA SIFONADA DE PVC DN 150X150X50MM C/GRELHA METALICA</t>
  </si>
  <si>
    <t>08.10.007</t>
  </si>
  <si>
    <t>CAIXA SIFONADA DE PVC DN 150X150X50MM COM GRELHA DE PVC CROMADO</t>
  </si>
  <si>
    <t>08.10.008</t>
  </si>
  <si>
    <t>CAIXA SIFONADA DE PVC DN 100X150X50MM COM GRELHA DE AÇO INOX COM FECHO ROTATIVO.</t>
  </si>
  <si>
    <t>08.10.009</t>
  </si>
  <si>
    <t>CAIXA SIFONADA DE PVC DN 150X150X50MM COM GRELHA DE AÇO INOX COM FECHO ROTATIVO.</t>
  </si>
  <si>
    <t>08.10.010</t>
  </si>
  <si>
    <t>CAIXA SIFONADA DE PVC DN 100X100X50MM C/GRELHA PVC CROMADO</t>
  </si>
  <si>
    <t>08.10.011</t>
  </si>
  <si>
    <t>CAIXA SIFONADA DE PVC DN 150X185X75MM C/GRELHA PVC CROMADO</t>
  </si>
  <si>
    <t>08.10.045</t>
  </si>
  <si>
    <t>RALO SIFONADO CONICO PVC DN 100MM C/GRELHA PVC CROMADO</t>
  </si>
  <si>
    <t>08.10.048</t>
  </si>
  <si>
    <t>RALO SIFONADO DE F.FUNDIDO DN 150 MM C/GRELHA PVC CROMADO</t>
  </si>
  <si>
    <t>08.10.049</t>
  </si>
  <si>
    <t>RALO SECO CONICO PVC DN 100MM C/GRELHA PVC CROMADO</t>
  </si>
  <si>
    <t>08.10.050</t>
  </si>
  <si>
    <t>RALO SECO DE F.FUNDIDO DN 100 MM C/GRELHA PVC CROMADO</t>
  </si>
  <si>
    <t>08.10.056</t>
  </si>
  <si>
    <t>TERMINAL DE VENTILACAO EM PVC P/ESGOTO DN 50MM (2")</t>
  </si>
  <si>
    <t>08.10.057</t>
  </si>
  <si>
    <t>TERMINAL DE VENTILACAO EM PVC P/ ESGOTO DN 75MM (3")</t>
  </si>
  <si>
    <t>08.10.058</t>
  </si>
  <si>
    <t>TERMINAL DE VENTILACAO EM PVC P/ ESGOTO DN 100MM(4")</t>
  </si>
  <si>
    <t>08.10.099</t>
  </si>
  <si>
    <t>08.11.002</t>
  </si>
  <si>
    <t>TUBO DE FERRO FUNDIDO DN 50MM (2") - INCLUSIVE CONEXOES</t>
  </si>
  <si>
    <t>08.11.003</t>
  </si>
  <si>
    <t>TUBO DE FERRO FUNDIDO DN 75MM (3") - INCLUSIVE CONEXOES</t>
  </si>
  <si>
    <t>08.11.004</t>
  </si>
  <si>
    <t>TUBO DE FERRO FUNDIDO DN 100MM (4") - INCLUSIVE CONEXOES</t>
  </si>
  <si>
    <t>08.11.005</t>
  </si>
  <si>
    <t>TUBO DE FERRO FUNDIDO DN 150MM (6") - INCLUSIVE CONEXOES</t>
  </si>
  <si>
    <t>08.11.015</t>
  </si>
  <si>
    <t>DESCIDA DE AGUA PLUVIAL H=300CM C/TUBO DE FºFº DN 100MM PONTA-BOLSA INCL.FIX.NA PAREDE</t>
  </si>
  <si>
    <t>08.11.016</t>
  </si>
  <si>
    <t>DESCIDA DE AGUA PLUVIAL H=300CM C/TUBO DE FºFº DN 150MM PONTA-BOLSA INCL.FIX.NA PAREDE</t>
  </si>
  <si>
    <t>08.11.024</t>
  </si>
  <si>
    <t>08.11.025</t>
  </si>
  <si>
    <t>08.11.026</t>
  </si>
  <si>
    <t>08.11.027</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</si>
  <si>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</si>
  <si>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</si>
  <si>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</si>
  <si>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</si>
  <si>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</si>
  <si>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</si>
  <si>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</si>
  <si>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</si>
  <si>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</si>
  <si>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</si>
  <si>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</si>
  <si>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</si>
  <si>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</si>
  <si>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</si>
  <si>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08.12.002</t>
  </si>
  <si>
    <t>CONDUTOR EM CHAPA GALVANIZADA N 26 DESENV. 0,25M</t>
  </si>
  <si>
    <t>08.12.003</t>
  </si>
  <si>
    <t>CONDUTOR DE CHAPA GALVANIZADA N 24 - DESENVOLVIMENTO DE 0,33 M</t>
  </si>
  <si>
    <t>08.12.004</t>
  </si>
  <si>
    <t>CONDUTOR DE CHAPA GALVANIZADA N 26 - DESENVOLVIMENTO DE 0,33 M</t>
  </si>
  <si>
    <t>08.12.007</t>
  </si>
  <si>
    <t>LIGACAO CALHA CONDUTOR DE CHAPA ACO GALVANIZADO N.24 DIAMETRO DE 3"</t>
  </si>
  <si>
    <t>08.12.008</t>
  </si>
  <si>
    <t>LIGACAO CALHA CONDUTOR DE CHAPA ACO GALVANIZADO N.24 DIAMETRO DE 4"</t>
  </si>
  <si>
    <t>08.12.015</t>
  </si>
  <si>
    <t>CALHA OU AGUA FURTADA EM CHAPA GALV. N 24 - CORTE 0,33M</t>
  </si>
  <si>
    <t>08.12.016</t>
  </si>
  <si>
    <t>CALHA OU AGUA FURTADA EM CHAPA GALV. N 24 - CORTE 0,50M</t>
  </si>
  <si>
    <t>08.12.017</t>
  </si>
  <si>
    <t>CALHA OU AGUA FURTADA EM CHAPA GALV. N 24 - CORTE 1,00M</t>
  </si>
  <si>
    <t>08.12.020</t>
  </si>
  <si>
    <t>CALHA OU AGUA FURTADA EM CHAPA GALV N 26  E=0,50 MM DESENVOLVIMENTO CONSULTAR DETALHE NO PE-ARQ</t>
  </si>
  <si>
    <t>08.12.021</t>
  </si>
  <si>
    <t>CALHA OU AGUA FURTADA EM CHAPA GALV. N 26 - CORTE 0.33M</t>
  </si>
  <si>
    <t>08.12.022</t>
  </si>
  <si>
    <t>CALHA OU AGUA FURTADA EM CHAPA GALV. N 26 - CORTE 0,50M</t>
  </si>
  <si>
    <t>08.12.023</t>
  </si>
  <si>
    <t>CALHA OU AGUA FURTADA EM CHAPA GALV. N 26 - CORTE 1,00M</t>
  </si>
  <si>
    <t>08.12.025</t>
  </si>
  <si>
    <t>CALHA OU AGUA FURTADA EM CHAPA GALV N 24  E=0,65 MM DESENVOLVIMENTO CONSULTAR DETALHE NO PE-ARQ</t>
  </si>
  <si>
    <t>08.12.031</t>
  </si>
  <si>
    <t>RUFO EM CHAPA GALVANIZADA N 24 - CORTE 0,16 M</t>
  </si>
  <si>
    <t>08.12.032</t>
  </si>
  <si>
    <t>RUFO EM CHAPA GALVANIZADA N 24 - CORTE 0,25 M</t>
  </si>
  <si>
    <t>08.12.033</t>
  </si>
  <si>
    <t>RUFO EM CHAPA GALVANIZADA N 24 - CORTE 0,33 M</t>
  </si>
  <si>
    <t>08.12.034</t>
  </si>
  <si>
    <t>RUFO EM CHAPA GALVANIZADA N 24 - CORTE 0,50 M</t>
  </si>
  <si>
    <t>08.12.035</t>
  </si>
  <si>
    <t>RUFO EM CHAPA GALVANIZADA N 24 - CORTE 1,00 M</t>
  </si>
  <si>
    <t>08.12.038</t>
  </si>
  <si>
    <t>RUFO EM CHAPA GALVANIZADA N 26 - CORTE 0,16 M</t>
  </si>
  <si>
    <t>08.12.039</t>
  </si>
  <si>
    <t>RUFO EM CHAPA GALVANIZADA N 26 - CORTE 0,25 M</t>
  </si>
  <si>
    <t>08.12.040</t>
  </si>
  <si>
    <t>RUFO EM CHAPA GALVANIZADA N 26 - CORTE 0,33 M</t>
  </si>
  <si>
    <t>08.12.041</t>
  </si>
  <si>
    <t>RUFO EM CHAPA GALVANIZADA N 26 - CORTE 0,50 M</t>
  </si>
  <si>
    <t>08.12.042</t>
  </si>
  <si>
    <t>RUFO EM CHAPA GALVANIZADA N 26 - CORTE 1,00 M</t>
  </si>
  <si>
    <t>08.12.065</t>
  </si>
  <si>
    <t>GRELHA HEMISFERICA DE FERRO FUNDIDO DN 75MM (3")</t>
  </si>
  <si>
    <t>08.12.066</t>
  </si>
  <si>
    <t>GRELHA HEMISFERICA DE FERRO FUNDIDO DN 100MM (4")</t>
  </si>
  <si>
    <t>08.12.067</t>
  </si>
  <si>
    <t>GRELHA HEMISFERICA DE FERRO FUNDIDO DN 150MM (6")</t>
  </si>
  <si>
    <t>08.12.068</t>
  </si>
  <si>
    <t>RUFO EM CHAPA GALV  N 26  E=0,50 MM  DESENVOLVIMENTO CONSULTAR DETALHE NO PE-ARQ</t>
  </si>
  <si>
    <t>08.12.080</t>
  </si>
  <si>
    <t>RUFO EM CHAPA GALV  N 24  E=0,65MM DESENVOLVIMENTO CONSULTAR DETALHE NO PE-ARQ</t>
  </si>
  <si>
    <t>08.12.087</t>
  </si>
  <si>
    <t>RALO SECO DE F. FUNDIDO DN 100 MM C/GRELHA PVC CROMADO</t>
  </si>
  <si>
    <t>08.12.099</t>
  </si>
  <si>
    <t>08.13.001</t>
  </si>
  <si>
    <t>08.13.002</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</si>
  <si>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</si>
  <si>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</si>
  <si>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</si>
  <si>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</si>
  <si>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</si>
  <si>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</si>
  <si>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</si>
  <si>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</si>
  <si>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</si>
  <si>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</si>
  <si>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</si>
  <si>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</si>
  <si>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</si>
  <si>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</si>
  <si>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</si>
  <si>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</si>
  <si>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</si>
  <si>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</si>
  <si>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</si>
  <si>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</si>
  <si>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</si>
  <si>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</si>
  <si>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</si>
  <si>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</si>
  <si>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</si>
  <si>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</si>
  <si>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</si>
  <si>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</si>
  <si>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</si>
  <si>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</si>
  <si>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</si>
  <si>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</si>
  <si>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08.14.017</t>
  </si>
  <si>
    <t>VALVULA DE RETENCAO HORIZONTAL DE BRONZE DE 1.1/4"</t>
  </si>
  <si>
    <t>08.14.018</t>
  </si>
  <si>
    <t>VALVULA DE RETENCAO HORIZONTAL DE BRONZE DE 1.1/2"</t>
  </si>
  <si>
    <t>08.14.019</t>
  </si>
  <si>
    <t>VALVULA DE RETENCAO HORIZONTAL DE BRONZE DE 2"</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</si>
  <si>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</si>
  <si>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</si>
  <si>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</si>
  <si>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</si>
  <si>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</si>
  <si>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</si>
  <si>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</si>
  <si>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</si>
  <si>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08.14.027</t>
  </si>
  <si>
    <t>VALVULA DE RETENCAO VERTICAL DE BRONZE DE 1.1/4"</t>
  </si>
  <si>
    <t>08.14.028</t>
  </si>
  <si>
    <t>VALVULA DE RETENCAO VERTICAL DE BRONZE DE 1.1/2"</t>
  </si>
  <si>
    <t>08.14.029</t>
  </si>
  <si>
    <t>VALVULA DE RETENCAO VERTICAL DE BRONZE DE 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</si>
  <si>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</si>
  <si>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</si>
  <si>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</si>
  <si>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</si>
  <si>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</si>
  <si>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</si>
  <si>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</si>
  <si>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</si>
  <si>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</si>
  <si>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</si>
  <si>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08.14.037</t>
  </si>
  <si>
    <t>VALVULA DE RETENCAO DE PE COM CRIVO DE BRONZE DE 1.1/2"</t>
  </si>
  <si>
    <t>08.14.038</t>
  </si>
  <si>
    <t>VALVULA DE RETENCAO DE PE COM CRIVO DE BRONZE DE 2"</t>
  </si>
  <si>
    <t>08.14.039</t>
  </si>
  <si>
    <t>VALVULA DE RETENCAO DE PE COM CRIVO DE BRONZE DE 2.1/2"</t>
  </si>
  <si>
    <t>08.14.040</t>
  </si>
  <si>
    <t>VALVULA DE RETENCAO DE PE COM CRIVO DE BRONZE DE 3"</t>
  </si>
  <si>
    <t>08.14.045</t>
  </si>
  <si>
    <t>TORNEIRA DE BOIA EM LATAO (BOIA PLAST) DN 20MM (3/4")</t>
  </si>
  <si>
    <t>08.14.046</t>
  </si>
  <si>
    <t>TORNEIRA DE BOIA EM LATAO (BOIA PLAST) DN 25MM (1")</t>
  </si>
  <si>
    <t>08.14.049</t>
  </si>
  <si>
    <t>TORNEIRA DE BOIA EM LATAO (BOIA PLAST) DN50MM (2")</t>
  </si>
  <si>
    <t>08.14.062</t>
  </si>
  <si>
    <t>ANEIS PRE-MOLDADOS EM CONCRETO ARMADO P/ RESERVATORIO D'AGUA D=3,00M</t>
  </si>
  <si>
    <t>08.14.063</t>
  </si>
  <si>
    <t>LAJE PRE-MOLDADA D=3,00M E=8CM P/ RESERVATORIO</t>
  </si>
  <si>
    <t>08.14.064</t>
  </si>
  <si>
    <t>LAJE PRE-MOLDADA D=3,00M E=15CM P/ RESERVATORIO</t>
  </si>
  <si>
    <t>08.14.071</t>
  </si>
  <si>
    <t>CONJ MOTOR-BOMBA (CENTRIFUGA) 1/2 HP (3400 L/H-20 MCA)</t>
  </si>
  <si>
    <t>08.14.072</t>
  </si>
  <si>
    <t>CONJ MOTOR-BOMBA(CENTRIFUGA)3/4 HP(7400 L/H-20 MCA)</t>
  </si>
  <si>
    <t>08.14.073</t>
  </si>
  <si>
    <t>CONJ MOTOR-BOMBA(CENTRIFUGA)1,5 HP(10000 L/H-20 MCA)</t>
  </si>
  <si>
    <t>08.14.074</t>
  </si>
  <si>
    <t>CONJ MOTOR-BOMBA (CENTRIFUGA) 2 HP (13900 L/H-20 MCA)</t>
  </si>
  <si>
    <t>08.14.075</t>
  </si>
  <si>
    <t>CONJ MOTOR-BOMBA(CENTRIFUGA)3 HP(25000 L/H-20 MCA)</t>
  </si>
  <si>
    <t>08.14.078</t>
  </si>
  <si>
    <t>CONJ MOTOR-BOMBA (CENTRIFUGA) 1 HP 8500 L/H-20 MCA</t>
  </si>
  <si>
    <t>08.14.085</t>
  </si>
  <si>
    <t>ANEIS PRE-MOLDADOS EM CONCRETO ARMADO P/ RESERVATORIO D'AGUA D=2,50M</t>
  </si>
  <si>
    <t>08.14.086</t>
  </si>
  <si>
    <t>LAJE PRE-MOLDADA D=2,50M E=8CM P/ RESERVATORIO</t>
  </si>
  <si>
    <t>08.14.087</t>
  </si>
  <si>
    <t>LAJE PRE-MOLDADA D=2,50M E=15CM P/ RESERVATORIO</t>
  </si>
  <si>
    <t>08.14.099</t>
  </si>
  <si>
    <t>SERVICOS RESERVATORIOS</t>
  </si>
  <si>
    <t>08.14.101</t>
  </si>
  <si>
    <t>CAIXA DÁGUA CÔNICA POLIETILENO CAPACIDADE DE 500L INCLUSIVE TAMPA</t>
  </si>
  <si>
    <t>08.14.103</t>
  </si>
  <si>
    <t>CAIXA DÁGUA CÔNICA POLIETILENO CAPACIDADE DE 1000L INCLUSIVE TAMPA</t>
  </si>
  <si>
    <t>08.15.002</t>
  </si>
  <si>
    <t>BN-01 BANHO BERCÁRIO</t>
  </si>
  <si>
    <t>08.15.003</t>
  </si>
  <si>
    <t>BN-02 BANHO INFANTIL</t>
  </si>
  <si>
    <t>08.15.013</t>
  </si>
  <si>
    <t>LT-04 LAVATORIO /BEBEDOURO COLETIVO COM TORNEIRA ANTIVANDALISMO</t>
  </si>
  <si>
    <t>08.15.016</t>
  </si>
  <si>
    <t>BB-01 BEBEDOURO COLETIVO</t>
  </si>
  <si>
    <t>08.15.017</t>
  </si>
  <si>
    <t>BB-02 BEBEDOURO ACESSÍVEL ÁGUA REFRIGERADA PRESSÃO MÍNIMA 8MCA - FORNECIDO E INSTALADO</t>
  </si>
  <si>
    <t>08.15.018</t>
  </si>
  <si>
    <t>LT-06 LAVATÓRIO COLETIVO COM TORNEIRA ANTIVANDALISMO</t>
  </si>
  <si>
    <t>08.15.019</t>
  </si>
  <si>
    <t>LT-07 LAVATÓRIO COLETIVO COM TORNEIRA DE MESA- SANIT.ADMINISTRAÇÃO</t>
  </si>
  <si>
    <t>08.15.023</t>
  </si>
  <si>
    <t>MT-04 MICTORIO COLETIVO</t>
  </si>
  <si>
    <t>08.15.099</t>
  </si>
  <si>
    <t>SERVICOS EM BEBEDOUROS,LAVATORIOS E MICTORIOS PADRONIZADOS</t>
  </si>
  <si>
    <t>08.16.001</t>
  </si>
  <si>
    <t>BACIA SIFONADA DE LOUCA BRANCA (VDR 6L) C/ ASSENTO</t>
  </si>
  <si>
    <t>08.16.003</t>
  </si>
  <si>
    <t>BACIA SANITÁRIA INFANTIL</t>
  </si>
  <si>
    <t>08.16.004</t>
  </si>
  <si>
    <t>BACIA SIFONADA COM CAIXA DE DESCARGA ACOPLADA BRANCA</t>
  </si>
  <si>
    <t>08.16.010</t>
  </si>
  <si>
    <t>LAVATORIO DE LOUCA BRANCA SEM COLUNA C/ TORNEIRA DE FECHAM AUTOMATICO</t>
  </si>
  <si>
    <t>08.16.025</t>
  </si>
  <si>
    <t>MICTORIO DE LOUCA SIFONADO/AUTO ASPIRANTE BRANCO</t>
  </si>
  <si>
    <t>08.16.045</t>
  </si>
  <si>
    <t>TANQUE DE LOUCA BRANCA,PEQUENO C/COLUNA</t>
  </si>
  <si>
    <t>08.16.046</t>
  </si>
  <si>
    <t>TANQUE DE LOUCA BRANCA,GRANDE C/COLUNA</t>
  </si>
  <si>
    <t>08.16.050</t>
  </si>
  <si>
    <t>SABONETEIRA DE LOUCA BRANCA DE 7,5X15 CM</t>
  </si>
  <si>
    <t>08.16.051</t>
  </si>
  <si>
    <t>SABONETEIRA DE LOUCA BRANCA DE 15X15 CM</t>
  </si>
  <si>
    <t>08.16.053</t>
  </si>
  <si>
    <t>BR-07 CHUVEIRO ACESSIVEL</t>
  </si>
  <si>
    <t>08.16.054</t>
  </si>
  <si>
    <t>BR-08 BACIA PARA SANITARIO ACESSIVEL</t>
  </si>
  <si>
    <t>08.16.055</t>
  </si>
  <si>
    <t>BR-09 LAVATORIO ACESSIVEL</t>
  </si>
  <si>
    <t>08.16.056</t>
  </si>
  <si>
    <t>BR-10 LAVATORIO (CANTO) ACESSIVEL</t>
  </si>
  <si>
    <t>08.16.065</t>
  </si>
  <si>
    <t>PAPELEIRA DE LOUCA BRANCA DE 15X15CM</t>
  </si>
  <si>
    <t>08.16.070</t>
  </si>
  <si>
    <t>CABIDE DE LOUCA BRANCA COM 2 GANCHOS</t>
  </si>
  <si>
    <t>08.16.073</t>
  </si>
  <si>
    <t>BC-23 BANCO DE GRANITO 2CM COM BORDA ARREDONDADA PARA VESTIÁRIO</t>
  </si>
  <si>
    <t>08.16.083</t>
  </si>
  <si>
    <t>VA-01 VARAL/TOALHEIRO</t>
  </si>
  <si>
    <t>08.16.089</t>
  </si>
  <si>
    <t>BR-01 BACIA P/ SANITARIO ACESSIVEL</t>
  </si>
  <si>
    <t>08.16.090</t>
  </si>
  <si>
    <t>BR-02 LAVATORIO  PARA SANITARIO ACESSIVEL</t>
  </si>
  <si>
    <t>08.16.091</t>
  </si>
  <si>
    <t>BR-03  CONJUNTO LAVATORIO E BACIA ACESSIVEIS</t>
  </si>
  <si>
    <t>08.16.092</t>
  </si>
  <si>
    <t>BR-04 BARRA DE APOIO COM FIXAÇÃO LATERAL</t>
  </si>
  <si>
    <t>08.16.093</t>
  </si>
  <si>
    <t>BR-05 TROCADOR ACESSÍVEL</t>
  </si>
  <si>
    <t>08.16.094</t>
  </si>
  <si>
    <t>BR-06 CHUVEIRO ACESSIVEL</t>
  </si>
  <si>
    <t>08.16.099</t>
  </si>
  <si>
    <t>SERVICOS EM LOUCAS</t>
  </si>
  <si>
    <t>08.17.013</t>
  </si>
  <si>
    <t>MICTORIO COLETIVO DE ACO INOXIDAVEL</t>
  </si>
  <si>
    <t>08.17.030</t>
  </si>
  <si>
    <t>TAMPO PARA PIA MARMORE NACIONAL ESPESSURA DE 3 CM</t>
  </si>
  <si>
    <t>08.17.037</t>
  </si>
  <si>
    <t>CHUVEIRO ANTIVANDALISMO</t>
  </si>
  <si>
    <t>08.17.038</t>
  </si>
  <si>
    <t>CHUVEIRO SIMPLES C/ARTICULACAO, LATAO CROMADO DN 15MM (1/2")</t>
  </si>
  <si>
    <t>08.17.041</t>
  </si>
  <si>
    <t>CHUVEIRO ELETRICO COM RESISTENCIA BLINDADA</t>
  </si>
  <si>
    <t>08.17.043</t>
  </si>
  <si>
    <t>AQUECEDOR ELETRICO DE PASSAGEM COM RESISTENCIA BLINDADA</t>
  </si>
  <si>
    <t>08.17.049</t>
  </si>
  <si>
    <t>PURIFICADOR/BEBEDOURO DE AGUA REFRIGERADA</t>
  </si>
  <si>
    <t>08.17.050</t>
  </si>
  <si>
    <t>BEBEDOURO ELETRICO COM CAPACIDADE DE 40 L</t>
  </si>
  <si>
    <t>08.17.051</t>
  </si>
  <si>
    <t>BEBEDOURO ELETRICO COM CAPACIDADE DE 80 L</t>
  </si>
  <si>
    <t>08.17.055</t>
  </si>
  <si>
    <t>FILTRO PRESSAO CUNO(AQUALAR)C/ELEM FILTR CARVAO ATIVADO E CEL 180/L/H</t>
  </si>
  <si>
    <t>08.17.056</t>
  </si>
  <si>
    <t>FILTRO PRESSAO CUNO (AQUALAR)C/ELEM FILTRANTE CARVAO E CEL 360/L/H</t>
  </si>
  <si>
    <t>08.17.058</t>
  </si>
  <si>
    <t>FT-02 FILTRO PARA AGUA POTAVEL</t>
  </si>
  <si>
    <t>08.17.077</t>
  </si>
  <si>
    <t>RESTRITOR DE VAZAO 12L/MIN PARA CHUVEIRO SIMPLES</t>
  </si>
  <si>
    <t>08.17.078</t>
  </si>
  <si>
    <t>RESTRITOR DE VAZAO 6L/MIN PARA TORNEIRAS E MISTURADORES</t>
  </si>
  <si>
    <t>08.17.079</t>
  </si>
  <si>
    <t>TORNEIRA DE PAREDE ANTIVANDALISMO - 85MM</t>
  </si>
  <si>
    <t>08.17.080</t>
  </si>
  <si>
    <t>TORNEIRA DE LAVAGEM COM CANOPLA DE 1/2"</t>
  </si>
  <si>
    <t>08.17.081</t>
  </si>
  <si>
    <t>TJ-03 TORNEIRA DE JARDIM</t>
  </si>
  <si>
    <t>08.17.084</t>
  </si>
  <si>
    <t>TORNEIRA ELETRICA - ELETROD PVC Ø 25MM FLEXIVEL NBR 15465</t>
  </si>
  <si>
    <t>08.17.085</t>
  </si>
  <si>
    <t>TORNEIRA DE FECHAMENTO AUTOMATICO DE MESA</t>
  </si>
  <si>
    <t>08.17.086</t>
  </si>
  <si>
    <t>TORNEIRA DE FECHAMENTO AUTOMATICO DE PAREDE</t>
  </si>
  <si>
    <t>08.17.087</t>
  </si>
  <si>
    <t>TORNEIRA DE PAREDE ANTIVANDALISMO -140mm</t>
  </si>
  <si>
    <t>08.17.088</t>
  </si>
  <si>
    <t>TORNEIRA DE USO RESTRITO DE 1/2</t>
  </si>
  <si>
    <t>08.17.089</t>
  </si>
  <si>
    <t>TORNEIRA DE USO RESTRITO DE 3/4</t>
  </si>
  <si>
    <t>08.17.099</t>
  </si>
  <si>
    <t>SERVICOS EM APARELHOS E METAIS</t>
  </si>
  <si>
    <t>08.50.001</t>
  </si>
  <si>
    <t>DEMOLIÇÃO DE TUBULACÕES EM GERAL INCLUINDO CONEXÕES, CAIXAS E RALOS</t>
  </si>
  <si>
    <t>08.50.020</t>
  </si>
  <si>
    <t>DEMOLIÇÃO DE CALHAS E RUFOS EM CHAPAS METALICAS</t>
  </si>
  <si>
    <t>08.50.021</t>
  </si>
  <si>
    <t>08.50.099</t>
  </si>
  <si>
    <t>08.60.005</t>
  </si>
  <si>
    <t>RETIRADA DE REGISTROS E VÁLVULAS DE DESCARGA</t>
  </si>
  <si>
    <t>08.60.006</t>
  </si>
  <si>
    <t>RETIRADA DE VÁLVULAS DE RETENCAO</t>
  </si>
  <si>
    <t>08.60.007</t>
  </si>
  <si>
    <t>08.60.010</t>
  </si>
  <si>
    <t>08.60.011</t>
  </si>
  <si>
    <t>RETIRADA DE APARELHOS SANITÁRIOS INCLUINDO ACESSÓRIOS</t>
  </si>
  <si>
    <t>08.60.013</t>
  </si>
  <si>
    <t>RETIRADA DE RESERVATÓRIOS DE FIBRO CIMENTO ATE 1000 LITROS</t>
  </si>
  <si>
    <t>08.60.014</t>
  </si>
  <si>
    <t>RETIRADA DE CONJUNTO DE MOTOR-BOMBA</t>
  </si>
  <si>
    <t>08.60.015</t>
  </si>
  <si>
    <t>RETIRADA DE HIDRANTE DE PAREDE COMPLETO</t>
  </si>
  <si>
    <t>08.60.099</t>
  </si>
  <si>
    <t>08.70.005</t>
  </si>
  <si>
    <t>RECOLOCAÇÃO DE REGISTRO E VÁLVULAS DE DESCARGA</t>
  </si>
  <si>
    <t>08.70.006</t>
  </si>
  <si>
    <t>RECOLOCAÇÃO DE VÁLVULA DE RETENÇÃO</t>
  </si>
  <si>
    <t>08.70.007</t>
  </si>
  <si>
    <t>08.70.010</t>
  </si>
  <si>
    <t>08.70.013</t>
  </si>
  <si>
    <t>RECOLOCAÇÃO DE RESERVATÓRIO DE FIBRO-CIMENTO ATE 1000 L</t>
  </si>
  <si>
    <t>08.70.014</t>
  </si>
  <si>
    <t>RECOLOCAÇÃO DE CONJUNTO MOTOR BOMBA</t>
  </si>
  <si>
    <t>08.70.015</t>
  </si>
  <si>
    <t>RECOLOCAÇÃO DE HIDRANTE DE PAREDE COMPLETO</t>
  </si>
  <si>
    <t>08.70.016</t>
  </si>
  <si>
    <t>RECOLOCAÇÃO DE APARELHOS SANITARIOS INCLUINDO ACESSORIOS</t>
  </si>
  <si>
    <t>08.70.099</t>
  </si>
  <si>
    <t>RECOLOCACOES DE INSTALACOES HIDRAULICAS</t>
  </si>
  <si>
    <t>08.80.007</t>
  </si>
  <si>
    <t>CAVALETE DE 3/4" (TUBO E CONEXÕES DE AÇO GALVANIZADO)</t>
  </si>
  <si>
    <t>08.80.008</t>
  </si>
  <si>
    <t>CAVALETE DE 1" (TUBO E CONEXÕES DE AÇO GALVANIZADO)</t>
  </si>
  <si>
    <t>08.80.009</t>
  </si>
  <si>
    <t>CAVALETE DE 1 1/2" (TUBO E CONEXÕES DE AÇO GALVANIZADO)</t>
  </si>
  <si>
    <t>08.80.010</t>
  </si>
  <si>
    <t>CANOPLA PARA REGISTROS</t>
  </si>
  <si>
    <t>08.80.011</t>
  </si>
  <si>
    <t>CANOPLA PARA VALVULA DE DESCARGA</t>
  </si>
  <si>
    <t>08.80.012</t>
  </si>
  <si>
    <t>VOLANTE CROMADO PARA REGISTRO</t>
  </si>
  <si>
    <t>08.80.015</t>
  </si>
  <si>
    <t>BOTAO PARA VALVULA DE DESCARGA</t>
  </si>
  <si>
    <t>08.80.018</t>
  </si>
  <si>
    <t>ACABAMENTO ANTIVANDALISMO PARA VALVULA DE DESCARGA</t>
  </si>
  <si>
    <t>08.80.019</t>
  </si>
  <si>
    <t>REPARO PARA CAIXA DE DESCARGA ACOPLADA</t>
  </si>
  <si>
    <t>08.80.020</t>
  </si>
  <si>
    <t>REPARO DE VALVULA DE DESCARGA</t>
  </si>
  <si>
    <t>08.80.021</t>
  </si>
  <si>
    <t>TUBO DE DESCARGA EM PVC DN=40MM</t>
  </si>
  <si>
    <t>08.80.022</t>
  </si>
  <si>
    <t>TUBO DE LIGAÇÃO COM CANOPLA PARA VASO SANITÁRIO (METAL CROMADO)</t>
  </si>
  <si>
    <t>08.80.031</t>
  </si>
  <si>
    <t>TORNEIRA DE PRESSAO CROMADA DE 1/2" EM PAREDE</t>
  </si>
  <si>
    <t>08.80.032</t>
  </si>
  <si>
    <t>TORNEIRA PARA LAVATORIO DE LOUCA BRANCA OU BANCADA</t>
  </si>
  <si>
    <t>08.80.040</t>
  </si>
  <si>
    <t>LAUDO COM TESTE DE ESTANQUEIDADE EM INSTAL.DE  REDES DE DISTRIB.DE GÁS COMBUST.NBR 15526/07</t>
  </si>
  <si>
    <t>08.80.090</t>
  </si>
  <si>
    <t>ABRIGO PARA HIDRANTE CAIXA 0,60X0,90X0,17M COM CESTO MEIA LUA P/MANGUEIRA</t>
  </si>
  <si>
    <t>08.80.091</t>
  </si>
  <si>
    <t>RECARGA DE EXTINTOR DE GAS CARBONICO DE 6 LITROS</t>
  </si>
  <si>
    <t>08.80.092</t>
  </si>
  <si>
    <t>RECARGA DE EXTINTOR DE ESPUMA DE 10 LITROS</t>
  </si>
  <si>
    <t>08.80.093</t>
  </si>
  <si>
    <t>RECARGA DE EXTINTOR DE PO QUIMICO DE 4 KG</t>
  </si>
  <si>
    <t>08.80.095</t>
  </si>
  <si>
    <t>EXTINTOR DE INCENDIO DE AGUA PRESSURIZADA 10L : RECARGA</t>
  </si>
  <si>
    <t>08.80.099</t>
  </si>
  <si>
    <t>OUTROS SERVICOS DE REDE DE GAS E AGUA FRIA - CONSERVACAO</t>
  </si>
  <si>
    <t>08.82.012</t>
  </si>
  <si>
    <t>RALO SIFONADO F.FUNDIDO DN 150MM C/GRELHA PVC CROMADO</t>
  </si>
  <si>
    <t>08.82.023</t>
  </si>
  <si>
    <t>GRELHA METALICA CROMADA DIAM 15 CM</t>
  </si>
  <si>
    <t>08.82.024</t>
  </si>
  <si>
    <t>GRELHA METALICA CROMADA DIAM 10 CM</t>
  </si>
  <si>
    <t>08.82.030</t>
  </si>
  <si>
    <t>GRELHA DE FERRO FUNDIDO DE 20X20 CM</t>
  </si>
  <si>
    <t>08.82.031</t>
  </si>
  <si>
    <t>GRELHA DE FERRO FUNDIDO DE 15X15 CM</t>
  </si>
  <si>
    <t>08.82.040</t>
  </si>
  <si>
    <t>SIFAO METALICO TIPO COPO DN 2X2"</t>
  </si>
  <si>
    <t>08.82.041</t>
  </si>
  <si>
    <t>SIFAO METALICO TIPO COPO DN 1 1/2 X 1 1/2"</t>
  </si>
  <si>
    <t>08.82.046</t>
  </si>
  <si>
    <t>SIFAO PVC RIGIDO TIPO COPO DN 1 1/2X1 1/2"</t>
  </si>
  <si>
    <t>08.82.050</t>
  </si>
  <si>
    <t>DESENTUPIMENTO DE RAMAIS DE ESGOTO</t>
  </si>
  <si>
    <t>08.82.055</t>
  </si>
  <si>
    <t>LIMPEZA SIMPLES EM CALHAS METALICAS</t>
  </si>
  <si>
    <t>08.82.056</t>
  </si>
  <si>
    <t>LIMPEZA SIMPLES EM LAJES/CALHAS DE CONCRETO</t>
  </si>
  <si>
    <t>08.82.060</t>
  </si>
  <si>
    <t>08.82.061</t>
  </si>
  <si>
    <t>SOLDA E REBITAGEM EM CALHAS DE CHAPA GALVANIZADA</t>
  </si>
  <si>
    <t>08.82.062</t>
  </si>
  <si>
    <t>SOLDA EM CHAPA GALVANIZADA</t>
  </si>
  <si>
    <t>08.82.099</t>
  </si>
  <si>
    <t>OUTROS SERVICOS DE REDES DE ESGOTO E AGUAS PLUVIAIS</t>
  </si>
  <si>
    <t>08.84.005</t>
  </si>
  <si>
    <t>ASSENTO PLASTICO C/ TAMPA PARA BACIA SANITARIA</t>
  </si>
  <si>
    <t>08.84.012</t>
  </si>
  <si>
    <t>BOLSA PLASTICA PARA BACIA SANITARIA</t>
  </si>
  <si>
    <t>08.84.020</t>
  </si>
  <si>
    <t>SUPORTE DE FERRO FUNDIDO PARA LAVATORIO</t>
  </si>
  <si>
    <t>08.84.030</t>
  </si>
  <si>
    <t>08.84.031</t>
  </si>
  <si>
    <t>08.84.032</t>
  </si>
  <si>
    <t>08.84.033</t>
  </si>
  <si>
    <t>TORNEIRA PRES 1/2 C/ALAVANCA TIPO MESA CROMADO</t>
  </si>
  <si>
    <t>08.84.034</t>
  </si>
  <si>
    <t>TORNEIRA MEC/CER 1/4 VOLTA TIPO PARED CROMADO 1/2</t>
  </si>
  <si>
    <t>08.84.035</t>
  </si>
  <si>
    <t>TORNEIRA MEC/CER 1/4 VOLTA TIPO MESA CROMADO 1/2</t>
  </si>
  <si>
    <t>08.84.036</t>
  </si>
  <si>
    <t>MISTURADOR P/PIA 1/4 VOLTA TIPO PARED CROMADO 1/2"</t>
  </si>
  <si>
    <t>08.84.038</t>
  </si>
  <si>
    <t>FILTRO DE PRESSAO CUNO (AQUALAR) C/ELEM. FILTRANTE CARVAO E CEL 360/L/H</t>
  </si>
  <si>
    <t>08.84.042</t>
  </si>
  <si>
    <t>ELEMENTO FILTRANTE CUNO (AQUALAR)ELEM FILTRANTE CARVAO E CEL/180L/H</t>
  </si>
  <si>
    <t>08.84.043</t>
  </si>
  <si>
    <t>ELEMENTO FILTRANTE CUNO (AQUALAR) CARVAO E CELULOSE 360 L/H</t>
  </si>
  <si>
    <t>08.84.047</t>
  </si>
  <si>
    <t>TAMPO DE PIA EM MARMORE BRANCO NACIONAL DE 3 CM</t>
  </si>
  <si>
    <t>08.84.048</t>
  </si>
  <si>
    <t>TAMPO DE PIA EM GRANILITE</t>
  </si>
  <si>
    <t>08.84.049</t>
  </si>
  <si>
    <t>TAMPO ACO INOX (304) C/ CUBA SIMPLES - CH.22</t>
  </si>
  <si>
    <t>08.84.050</t>
  </si>
  <si>
    <t>TAMPO ACO INOX (304) C/ CUBA DUPLA - CH.22</t>
  </si>
  <si>
    <t>08.84.054</t>
  </si>
  <si>
    <t>CUBA SIMPLES ACO INOX(304) - CHAPA 22 560X330X140MM - SEM PERTENCES</t>
  </si>
  <si>
    <t>08.84.055</t>
  </si>
  <si>
    <t>CUBA SIMPLES ACO INOX(304) CHAP.22 - 400X340X140MM - SEM PERTENCES</t>
  </si>
  <si>
    <t>08.84.058</t>
  </si>
  <si>
    <t>CUBA DUPLA ACO INOX(304) CHAPA 22 835X340X140MM - SEM PERTENCES</t>
  </si>
  <si>
    <t>08.84.060</t>
  </si>
  <si>
    <t>TAMPO LISO EM ACO INOX (304) CHAPA 20</t>
  </si>
  <si>
    <t>08.84.073</t>
  </si>
  <si>
    <t>VALVULA AMERICANA</t>
  </si>
  <si>
    <t>08.84.076</t>
  </si>
  <si>
    <t>VALVULA DE METAL CROMADO DE 1 1/2"</t>
  </si>
  <si>
    <t>08.84.090</t>
  </si>
  <si>
    <t>MANGUEIRA PARA HIDRANTE DIAM 1 1/2' L=15,00M</t>
  </si>
  <si>
    <t>08.84.091</t>
  </si>
  <si>
    <t>MANGUEIRA PARA HIDRANTE DIAM 1 1/2' L=30,00M</t>
  </si>
  <si>
    <t>08.84.099</t>
  </si>
  <si>
    <t>OUTROS SERVICOS DE APARELHOS E METAIS</t>
  </si>
  <si>
    <t>08.86.099</t>
  </si>
  <si>
    <t>OUTROS SERVICOS DE TRATAMENTO DE DESPEJOS SANITARIOS</t>
  </si>
  <si>
    <t>09.01.001</t>
  </si>
  <si>
    <t>TE-01 ENTRADA PRIMÁRIA SIMPLIF. POSTE UNICO - EDP - 112,5 KVA - 15KV- 220/127 V</t>
  </si>
  <si>
    <t>09.01.002</t>
  </si>
  <si>
    <t>TE-02 ENTRADA PRIMÁRIA SIMPLIF. POSTE UNICO - EDP - 150 KVA - 15KV- 220/127 V</t>
  </si>
  <si>
    <t>09.01.003</t>
  </si>
  <si>
    <t>TE-03 ENTRADA PRIMÁRIA SIMPLIF. POSTE UNICO - EDP - 225 KVA - 15KV- 220/127 V</t>
  </si>
  <si>
    <t>09.01.004</t>
  </si>
  <si>
    <t>TE-04 ENTRADA PRIMÁRIA SIMPLIF. POSTE UNICO - EDP - 300 KVA - 15KV- 220/127 V</t>
  </si>
  <si>
    <t>09.01.005</t>
  </si>
  <si>
    <t>TE-05 ENTRADA PRIMÁRIA SIMPLIF.  POSTE UNICO - CPFL - 112,5 KVA - 15KV- 220/127 V</t>
  </si>
  <si>
    <t>09.01.006</t>
  </si>
  <si>
    <t>TE-06 ENTRADA PRIMÁRIA SIMPLIF.  POSTE UNICO - CPFL - 150,0 KVA - 15KV- 220/127 V</t>
  </si>
  <si>
    <t>09.01.007</t>
  </si>
  <si>
    <t>TE-07 ENTRADA PRIMÁRIA SIMPLIF. POSTE UNICO - CPFL - 225 KVA - 15KV- 220/127 V</t>
  </si>
  <si>
    <t>09.01.008</t>
  </si>
  <si>
    <t>TE-08 ENTRADA PRIMÁRIA SIMPLIF. POSTE UNICO - CPFL - 300 KVA - 15KV- 220/127 V</t>
  </si>
  <si>
    <t>09.01.009</t>
  </si>
  <si>
    <t>TE-09 ENTRADA PRIMÁRIA SIMPLIF. POSTE UNICO - NEOENERGIA - 112,5 KVA 15KV- 220/127 V</t>
  </si>
  <si>
    <t>09.01.010</t>
  </si>
  <si>
    <t>TE-10 ENTRADA PRIMÁRIA SIMPLIF. POSTE UNICO - NEOENERGIA - 150 KVA 15KV- 220/127 V</t>
  </si>
  <si>
    <t>09.01.011</t>
  </si>
  <si>
    <t>TE-11 ENTRADA PRIMÁRIA SIMPLIF. POSTE UNICO - NEOENERGIA - 225 KVA 15KV- 220/127 V</t>
  </si>
  <si>
    <t>09.01.012</t>
  </si>
  <si>
    <t>TE-12 ENTRADA PRIMÁRIA SIMPLIF. POSTE UNICO - NEOENERGIA - 300 KVA 15KV- 220/127 V</t>
  </si>
  <si>
    <t>09.01.014</t>
  </si>
  <si>
    <t>TRANSFORMADOR TRIFASICO A SECO 112,5KVA  13800V 220/127V ENCAPSULADO USO ABRIGADO</t>
  </si>
  <si>
    <t>09.01.015</t>
  </si>
  <si>
    <t>TRANSFORMADOR TRIFASICO A SECO 150KVA  13800V 220/127V ENCAPSULADO USO ABRIGADO</t>
  </si>
  <si>
    <t>09.01.016</t>
  </si>
  <si>
    <t>TRANSFORMADOR TRIFASICO A SECO 225KVA  13800V 220/127V ENCAPSULADO USO ABRIGADO</t>
  </si>
  <si>
    <t>09.01.017</t>
  </si>
  <si>
    <t>TRANSFORMADOR TRIFASICO A SECO 300KVA  13800V 220/127V ENCAPSULADO USO ABRIGADO</t>
  </si>
  <si>
    <t>09.01.022</t>
  </si>
  <si>
    <t>CABINE  PRIMÁRIA BLINDADA SIMPLIFICADA CLASSE 17,5kV, COM MEDICAO EM MEDIA TENSAO ATE 300KVA PADRAO ENEL USO AO TEMPO COM PINTURA EPOXI ELETROSTÁTICA.</t>
  </si>
  <si>
    <t>09.01.026</t>
  </si>
  <si>
    <t>TE-13  SUBESTAÇAO ENTRADA DE ENERGIA ATE 300KVA BLINDADA 15kV  INCLUSO TRANSFORMADOR A SECO 112,50KVA  PADRAO ENEL  SP  USO AO TEMPO COM PINTURA EPOXI ELETROSTÁTICA.</t>
  </si>
  <si>
    <t>09.01.027</t>
  </si>
  <si>
    <t>TE-14  SUBESTAÇAO ENTRADA DE ENERGIA ATE 300KVA BLINDADA 15kV   INCLUSO TRANSFORMADOR A SECO 150 KVA  PADRAO ENEL  SP  USO AO TEMPO COM PINTURA EPOXI ELETROSTÁTICA.</t>
  </si>
  <si>
    <t>09.01.028</t>
  </si>
  <si>
    <t>TE-15  SUBESTAÇAO ENTRADA DE ENERGIA ATE 300KVA BLINDADA 15kV   INCLUSO TRANSFORMADOR A SECO 225 KVA  PADRAO ENEL  SP  USO AO TEMPO COM PINTURA EPOXI ELETROSTÁTICA.</t>
  </si>
  <si>
    <t>09.01.029</t>
  </si>
  <si>
    <t>TE-16  SUBESTAÇAO ENTRADA DE ENERGIA ATE 300KVA BLINDADA 15kV  INCLUSO TRANSFORMADOR A SECO 300 KVA  PADRAO ENEL  SP  USO AO TEMPO COM PINTURA EPOXI ELETROSTÁTICA.</t>
  </si>
  <si>
    <t>09.01.050</t>
  </si>
  <si>
    <t>TE-17 ENTRADA PRIMÁRIA SIMPLIFICADA EM POSTE UNICO - ENERGISA - 112,5 KVA
- 15 kV - 220/127 V</t>
  </si>
  <si>
    <t>09.01.055</t>
  </si>
  <si>
    <t>TE-18 ENTRADA PRIMÁRIA SIMPLIFICADA EM POSTE UNICO - ENERGISA - 150 KVA - 15 kV - 220/127 V</t>
  </si>
  <si>
    <t>09.01.060</t>
  </si>
  <si>
    <t>TE-19 ENTRADA PRIMÁRIA SIMPLIFICADA EM POSTE UNICO - ENERGISA - 225 KVA - 15 kV- 220/127 V</t>
  </si>
  <si>
    <t>09.01.065</t>
  </si>
  <si>
    <t>TE-20 ENTRADA PRIMÁRIA SIMPLIFICADA EM POSTE UNICO - ENERGISA - 300 KVA - 15 kV - 220/127 V</t>
  </si>
  <si>
    <t>09.01.066</t>
  </si>
  <si>
    <t>TE-21 ENTRADA PRIMARIA SIMPLIFICADA EM POSTE UNICO   ENEL - SP  112,5 KVA 15 kV  220/127 V</t>
  </si>
  <si>
    <t>09.01.067</t>
  </si>
  <si>
    <t>TE-22 ENTRADA PRIMARIA SIMPLIFICADA EM POSTE UNICO   ENEL - SP  150 KVA  15 kV  220/127 V</t>
  </si>
  <si>
    <t>09.01.068</t>
  </si>
  <si>
    <t>TE-23 ENTRADA PRIMARIA SIMPLIFICADA EM POSTE UNICO   ENEL - SP  225KVA  15 kV  220/127 V</t>
  </si>
  <si>
    <t>09.01.069</t>
  </si>
  <si>
    <t>TE-24 ENTRADA PRIMARIA SIMPLIFICADA EM POSTE UNICO   ENEL - SP  300 KVA  15 kV  220/127 V</t>
  </si>
  <si>
    <t>09.01.099</t>
  </si>
  <si>
    <t>SERVICOS DE LIGACOES EM TENSAO PRIMARIA</t>
  </si>
  <si>
    <t>09.01.152</t>
  </si>
  <si>
    <t>TAMPA DE SOBREPOR  CHAPA 16 (1,50MM) APLICADA ABRIGO DE  ENTRADA ENERGIA.</t>
  </si>
  <si>
    <t>09.02.011</t>
  </si>
  <si>
    <t>AT-01 ENTRADA AEREA PARA TELEFONE</t>
  </si>
  <si>
    <t>09.02.030</t>
  </si>
  <si>
    <t>AE-32 - ABRIGO E ENTRADA DE ENERGIA PADRÃO EDP - T6 - 150 A</t>
  </si>
  <si>
    <t>09.02.034</t>
  </si>
  <si>
    <t>AE-33 - ABRIGO E ENTRADA DE ENERGIA PADRÃO EDP - T7 - 200 A</t>
  </si>
  <si>
    <t>09.02.035</t>
  </si>
  <si>
    <t>AE-34 - ABRIGO E ENTRADA DE ENERGIA PADRÃO EDP - T9 - 300 A</t>
  </si>
  <si>
    <t>09.02.042</t>
  </si>
  <si>
    <t>DPS - DISPOSITIVO PROTECAO CONTRA SURTOS (TELEFONIA)</t>
  </si>
  <si>
    <t>09.02.043</t>
  </si>
  <si>
    <t>DPS - DISPOSITIVO PROTECAO CONTRA SURTOS (ENERGIA)</t>
  </si>
  <si>
    <t>09.02.047</t>
  </si>
  <si>
    <t>DISJUNTOR TRIPOLAR TERMOMAGNETICO 3X300A</t>
  </si>
  <si>
    <t>09.02.048</t>
  </si>
  <si>
    <t>CONJ 3 CABOS P/ ENTRADA ENERGIA SECCAO 240MM2 C/ ELETRODUTOS</t>
  </si>
  <si>
    <t>09.02.049</t>
  </si>
  <si>
    <t>CONJ 4 CABOS P/ ENTRADA ENERGIA SECCAO 240MM2 C/ ELETRODUTOS</t>
  </si>
  <si>
    <t>09.02.052</t>
  </si>
  <si>
    <t>AE-24 ABRIGO E ENTRADA DE ENERGIA (CAIXA M, T e E) COM LEITURA VOLTADA PARA CALÇADA  AES ELETROPAULO</t>
  </si>
  <si>
    <t>09.02.053</t>
  </si>
  <si>
    <t>AE-23 ABRIGO E ENTRADA DE ENERGIA (CAIXA M, T  e IV) COM LEITURA VOLTADA PARA CALÇADA - CPFL, EDP BANDEIRANTE E ELEKTRO</t>
  </si>
  <si>
    <t>09.02.059</t>
  </si>
  <si>
    <t>AE-19 ABRIGO E ENTRADA DE ENERGIA (CAIXA II, IV OU E): AES ELETROP/BANDEIRANTE/CPFL/ELEKTRO</t>
  </si>
  <si>
    <t>AE-20 ABRIGO E ENTRADA DE ENERGIA (CAIXAS III OU V):BANDEIRANTE/CPFL/ELEKTRO</t>
  </si>
  <si>
    <t>09.02.061</t>
  </si>
  <si>
    <t>AE-21 ABRIGO E ENTRADA DE ENERGIA (CAIXA M OU H): AES ELETROP/BANDEIRANTE/ELEKTRO/CPFL</t>
  </si>
  <si>
    <t>09.02.062</t>
  </si>
  <si>
    <t>CONJ 3 CABOS P/ ENTRADA ENERGIA SECCAO 10MM2 C/ ELETRODUTOS</t>
  </si>
  <si>
    <t>09.02.063</t>
  </si>
  <si>
    <t>CONJ 3 CABOS P/ ENTRADA ENERGIA SECCAO 16MM2 C/ ELETRODUTOS</t>
  </si>
  <si>
    <t>09.02.064</t>
  </si>
  <si>
    <t>CONJ 3 CABOS P/ ENTRADA ENERGIA SECCAO 25MM2 C/ ELETRODUTOS</t>
  </si>
  <si>
    <t>09.02.065</t>
  </si>
  <si>
    <t>CONJ 3 CABOS P/ ENTRADA ENERGIA SECCAO 35MM2 C/ ELETRODUTOS</t>
  </si>
  <si>
    <t>09.02.066</t>
  </si>
  <si>
    <t>CONJ 3 CABOS P/ ENTRADA ENERGIA SECCAO 50MM2 C/ ELETRODUTOS</t>
  </si>
  <si>
    <t>09.02.067</t>
  </si>
  <si>
    <t>CONJ 3 CABOS P/ ENTRADA ENERGIA SECCAO 70MM2 C/ ELETRODUTOS</t>
  </si>
  <si>
    <t>09.02.068</t>
  </si>
  <si>
    <t>CONJ 3 CABOS P/ ENTRADA ENERGIA SECCAO 95MM2 C/ ELETRODUTOS</t>
  </si>
  <si>
    <t>09.02.069</t>
  </si>
  <si>
    <t>CONJ 3 CABOS P/ ENTRADA ENERGIA SECCAO 120MM2 C/ ELETRODUTOS</t>
  </si>
  <si>
    <t>09.02.070</t>
  </si>
  <si>
    <t>CONJ 3 CABOS P/ ENTRADA ENERGIA SECCAO 150MM2 C/ ELETRODUTOS</t>
  </si>
  <si>
    <t>09.02.071</t>
  </si>
  <si>
    <t>CONJ 3 CABOS P/ ENTRADA ENERGIA SECCAO 185MM2 C/ ELETRODUTOS</t>
  </si>
  <si>
    <t>09.02.072</t>
  </si>
  <si>
    <t>CONJ 4 CABOS P/ ENTRADA ENERGIA SECCAO 10MM2 C/ ELETRUDUTOS</t>
  </si>
  <si>
    <t>09.02.073</t>
  </si>
  <si>
    <t>CONJ 4 CABOS P/ ENTRADA ENERGIA SECCAO 16MM2 C/ ELETRODUTOS</t>
  </si>
  <si>
    <t>09.02.074</t>
  </si>
  <si>
    <t>CONJ 4 CABOS P/ ENTRADA ENERGIA SECCAO 25MM2 C/ ELETRODUTOS</t>
  </si>
  <si>
    <t>09.02.075</t>
  </si>
  <si>
    <t>CONJ 4 CABOS P/ ENTRADA ENERGIA SECCAO 35MM2 C/ ELETRODUTOS</t>
  </si>
  <si>
    <t>09.02.076</t>
  </si>
  <si>
    <t>CONJ 4 CABOS P/ ENTRADA ENERGIA SECCAO 50MM2 C/ ELETRODUTOS</t>
  </si>
  <si>
    <t>09.02.077</t>
  </si>
  <si>
    <t>CONJ 4 CABOS P/ ENTRADA ENERGIA SECCAO 70MM2 C/ ELETRODUTOS</t>
  </si>
  <si>
    <t>09.02.078</t>
  </si>
  <si>
    <t>CONJ 4 CABOS P/ ENTRADA ENERGIA SECCAO 95MM2 C/ ELETRODUTOS</t>
  </si>
  <si>
    <t>09.02.079</t>
  </si>
  <si>
    <t>CONJ 4 CABOS P/ ENTRADA ENERGIA SECCAO 120MM2 C/ ELETRODUTOS</t>
  </si>
  <si>
    <t>CONJ 4 CABOS P/ ENTRADA ENERGIA SECCAO 150MM2 C/ ELETRODUTOS</t>
  </si>
  <si>
    <t>09.02.081</t>
  </si>
  <si>
    <t>CONJ 4 CABOS P/ ENTRADA ENERGIA SECCAO 185MM2 C/ ELETRODUTOS</t>
  </si>
  <si>
    <t>09.02.086</t>
  </si>
  <si>
    <t>DISJUNTOR BIPOLAR TERMOMAGNETICO 2X10A A 2X50A</t>
  </si>
  <si>
    <t>09.02.087</t>
  </si>
  <si>
    <t>DISJUNTOR BIPOLAR TERMOMAGNETICO 2X60A A 2X100A</t>
  </si>
  <si>
    <t>09.02.088</t>
  </si>
  <si>
    <t>DISJUNTOR TRIPOLAR TERMOMAGNETICO 3X10A A 3X50A</t>
  </si>
  <si>
    <t>09.02.089</t>
  </si>
  <si>
    <t>DISJUNTOR TRIPOLAR TERMOMAGNETICO 3X60A A 3X100A</t>
  </si>
  <si>
    <t>09.02.091</t>
  </si>
  <si>
    <t>DISJUNTOR TRIPOLAR TERMOMAGNETICO 3X125A A 3X225A</t>
  </si>
  <si>
    <t>09.02.099</t>
  </si>
  <si>
    <t>SERVICOS DE ENTRADA DE BAIXA TENSAO</t>
  </si>
  <si>
    <t>AE-26 - ABRIGO E ENTRADA DE ENERGIA - PADRÃO ENERGISA T4 - 100 A</t>
  </si>
  <si>
    <t>09.02.101</t>
  </si>
  <si>
    <t>CONJ. ENTRADA P/INTRAGOV (FIBRA ÓTICA) EM ENTRADA DE ENERGIA</t>
  </si>
  <si>
    <t>09.02.102</t>
  </si>
  <si>
    <t>CONJUNTO PARA ENTRADA DE TELEFONE  NA ENTRADA DE ENERGIA</t>
  </si>
  <si>
    <t>09.02.103</t>
  </si>
  <si>
    <t>CONJUNTO PARA ENTRADA DE TEVE A CABO  NA ENTRADA DE ENERGIA</t>
  </si>
  <si>
    <t>09.02.104</t>
  </si>
  <si>
    <t>AE-27 - ABRIGO E ENTRADA DE ENERGIA - PADRÃO ENERGISA T5 - 150 A</t>
  </si>
  <si>
    <t>09.02.105</t>
  </si>
  <si>
    <t>DISJUNTOR BIPOLAR TERMOMAGNETICO 2X225A</t>
  </si>
  <si>
    <t>09.02.106</t>
  </si>
  <si>
    <t>AE-28 - ABRIGO E ENTRADA DE ENERGIA - PADRÃO ENERGISA T6 - 200 A</t>
  </si>
  <si>
    <t>09.02.107</t>
  </si>
  <si>
    <t>AE-38 ABRIGO E ENTRADA DE ENERGIA - MULTI 200 PADRÃO CPFL  C-4 - 125 A</t>
  </si>
  <si>
    <t>09.02.109</t>
  </si>
  <si>
    <t>AE-39 ABRIGO E ENTRADA DE ENERGIA - MULTI 200 PADRÃO CPFL  C-5 - 150 A</t>
  </si>
  <si>
    <t>09.02.110</t>
  </si>
  <si>
    <t>DISJUNTOR TRIPOLAR TERMOMAGNETICO 3X400A</t>
  </si>
  <si>
    <t>09.02.111</t>
  </si>
  <si>
    <t>AE-40 ABRIGO E ENTRADA DE ENERGIA - MULTI 200 PADRÃO CPFL  C-6 -200 A</t>
  </si>
  <si>
    <t>09.02.113</t>
  </si>
  <si>
    <t>AE-35 - ABRIGO E ENTRADA DE ENERGIA - PADRÃO NEOENERGIA T3 - 125 A</t>
  </si>
  <si>
    <t>09.02.115</t>
  </si>
  <si>
    <t>AE-36 - ABRIGO E ENTRADA DE ENERGIA - PADRÃO NEOENERGIA T4 - 150 A</t>
  </si>
  <si>
    <t>09.02.116</t>
  </si>
  <si>
    <t>AE-37 - ABRIGO E ENTRADA DE ENERGIA - PADRÃO NEOENERGIA T5 - 200 A</t>
  </si>
  <si>
    <t>09.02.119</t>
  </si>
  <si>
    <t>AE-29 - ABRIGO E ENTRADA DE ENERGIA - C6  C7  - 125 A -  PADRÃO ENEL</t>
  </si>
  <si>
    <t>AE-29 - ABRIGO E ENTRADA DE ENERGIA - C4 - 125 A -  PADRÃO ENEL</t>
  </si>
  <si>
    <t>09.02.123</t>
  </si>
  <si>
    <t>AE-30 - ABRIGO E ENTRADA DE ENERGIA -  C7 - 150 A -  PADRÃO ENEL</t>
  </si>
  <si>
    <t>09.02.124</t>
  </si>
  <si>
    <t>AE-30 - ABRIGO E ENTRADA DE ENERGIA -  C8 - 160 A -  PADRÃO ENEL</t>
  </si>
  <si>
    <t>09.02.125</t>
  </si>
  <si>
    <t>AE-30 - ABRIGO E ENTRADA DE ENERGIA - C5 - 160 A -  PADRÃO ENEL</t>
  </si>
  <si>
    <t>09.02.128</t>
  </si>
  <si>
    <t>AE-31 - ABRIGO E ENTRADA DE ENERGIA -  C8  C9  200 A -  PADRÃO ENEL</t>
  </si>
  <si>
    <t>09.02.129</t>
  </si>
  <si>
    <t>AE-31 - ABRIGO E ENTRADA DE ENERGIA - C6 - 200 A -  PADRÃO ENEL</t>
  </si>
  <si>
    <t>09.03.004</t>
  </si>
  <si>
    <t>CABO DE 16 MM2 750V (ISOLAÇAO NAO HALOGENADO)</t>
  </si>
  <si>
    <t>09.03.005</t>
  </si>
  <si>
    <t>CABO DE 25 MM2 750V (ISOLAÇAO NAO HALOGENADO)</t>
  </si>
  <si>
    <t>09.03.006</t>
  </si>
  <si>
    <t>CABO DE 35 MM2 750V (ISOLAÇAO NAO HALOGENADO)</t>
  </si>
  <si>
    <t>09.03.007</t>
  </si>
  <si>
    <t>CABO DE 50 MM2 750V (ISOLAÇAO NAO HALOGENADO)</t>
  </si>
  <si>
    <t>09.03.008</t>
  </si>
  <si>
    <t>CABO DE 70 MM2 750V (ISOLAÇAO NAO HALOGENADO)</t>
  </si>
  <si>
    <t>09.03.009</t>
  </si>
  <si>
    <t>CABO DE 95 MM2 750V (ISOLAÇAO NAO HALOGENADO)</t>
  </si>
  <si>
    <t>09.03.010</t>
  </si>
  <si>
    <t>CABO DE 120 MM2 750V (ISOLAÇAO NAO HALOGENADO)</t>
  </si>
  <si>
    <t>09.03.011</t>
  </si>
  <si>
    <t>CABO DE 150 MM2 750V (ISOLAÇAO NAO HALOGENADO)</t>
  </si>
  <si>
    <t>09.03.012</t>
  </si>
  <si>
    <t>CABO DE 185 MM2 750V (ISOLAÇAO NAO HALOGENADO)</t>
  </si>
  <si>
    <t>09.03.013</t>
  </si>
  <si>
    <t>CABO DE 240 MM2 750V (ISOLAÇAO NAO HALOGENADO)</t>
  </si>
  <si>
    <t>09.03.014</t>
  </si>
  <si>
    <t>CABO DE 300 MM2 750V (ISOLAÇAO NAO HALOGENADO)</t>
  </si>
  <si>
    <t>09.03.015</t>
  </si>
  <si>
    <t>CABO DE 10 MM2 750V (ISOLAÇAO NAO HALOGENADO)</t>
  </si>
  <si>
    <t>09.03.017</t>
  </si>
  <si>
    <t>CABO FLEXIVEL DE COBRE 1,0 KV SECAO 4 MM2 (ISOLAÇAO NAO HALOGENADO)</t>
  </si>
  <si>
    <t>09.03.018</t>
  </si>
  <si>
    <t>CABO FLEXIVEL DE COBRE 1,0 KV SECAO 6 MM2 (ISOLAÇAO NAO HALOGENADO)</t>
  </si>
  <si>
    <t>09.03.019</t>
  </si>
  <si>
    <t>CABO FLEXIVEL DE COBRE 1,0 KV SECAO 10 MM2 (ISOLAÇAO NAO HALOGENADO)</t>
  </si>
  <si>
    <t>09.03.020</t>
  </si>
  <si>
    <t>CABO FLEXIVEL DE COBRE 1,0 KV SECAO 16 MM2 (ISOLAÇAO NAO HALOGENADO)</t>
  </si>
  <si>
    <t>09.03.021</t>
  </si>
  <si>
    <t>CABO FLEXIVEL DE COBRE 1,0 KV SECAO 25 MM2 (ISOLAÇAO NAO HALOGENADO)</t>
  </si>
  <si>
    <t>09.03.022</t>
  </si>
  <si>
    <t>CABO FLEXIVEL DE COBRE 1,0 KV SECAO 35 MM2 (ISOLAÇAO NAO HALOGENADO)</t>
  </si>
  <si>
    <t>09.03.023</t>
  </si>
  <si>
    <t>CABO FLEXIVEL DE COBRE 1,0 KV SECAO 50 MM2 (ISOLAÇAO NAO HALOGENADO)</t>
  </si>
  <si>
    <t>09.03.024</t>
  </si>
  <si>
    <t>CABO FLEXIVEL DE COBRE 1,0 KV SECAO 70 MM2 (ISOLAÇAO NAO HALOGENADO)</t>
  </si>
  <si>
    <t>09.03.025</t>
  </si>
  <si>
    <t>CABO FLEXIVEL DE COBRE 1,0 KV SECAO 95 MM2 (ISOLAÇAO NAO HALOGENADO)</t>
  </si>
  <si>
    <t>09.03.026</t>
  </si>
  <si>
    <t>CABO FLEXIVEL DE COBRE 1,0 KV SECAO 120 MM2 (ISOLAÇAO NAO HALOGENADO)</t>
  </si>
  <si>
    <t>09.03.027</t>
  </si>
  <si>
    <t>CABO FLEXIVEL DE COBRE 1,0 KV SECAO 150 MM2 (ISOLAÇAO NAO HALOGENADO)</t>
  </si>
  <si>
    <t>09.03.028</t>
  </si>
  <si>
    <t>CABO FLEXIVEL DE COBRE 1,0 KV SECAO 185 MM2 (ISOLAÇAO NAO HALOGENADO)</t>
  </si>
  <si>
    <t>09.03.029</t>
  </si>
  <si>
    <t>CABO FLEXIVEL DE COBRE 1,0 KV SECAO 240 MM2 (ISOLAÇAO NAO HALOGENADO)</t>
  </si>
  <si>
    <t>09.03.030</t>
  </si>
  <si>
    <t>CABO FLEXIVEL DE COBRE 1,0 KV SECAO 300 MM2 (ISOLAÇAO NAO HALOGENADO)</t>
  </si>
  <si>
    <t>09.03.046</t>
  </si>
  <si>
    <t>ELETRODUTO DE PVC RIGIDO ROSCAVEL DE 25MM - INCL CONEXOES</t>
  </si>
  <si>
    <t>09.03.047</t>
  </si>
  <si>
    <t>ELETRODUTO DE PVC RIGIDO ROSCAVEL DE 32MM - INCL CONEXOES</t>
  </si>
  <si>
    <t>09.03.048</t>
  </si>
  <si>
    <t>ELETRODUTO DE PVC RIGIDO ROSCAVEL DE 40MM - INCL CONEXOES</t>
  </si>
  <si>
    <t>09.03.049</t>
  </si>
  <si>
    <t>ELETRODUTO DE PVC RIGIDO ROSCAVEL DE 50MM - INCL CONEXOES</t>
  </si>
  <si>
    <t>09.03.050</t>
  </si>
  <si>
    <t>ELETRODUTO DE PVC RIGIDO ROSCAVEL DE 60MM - INCL CONEXOES</t>
  </si>
  <si>
    <t>09.03.051</t>
  </si>
  <si>
    <t>ELETRODUTO DE PVC RIGIDO ROSCAVEL DE 75MM - INCL CONEXOES</t>
  </si>
  <si>
    <t>09.03.052</t>
  </si>
  <si>
    <t>ELETRODUTO DE PVC RIGIDO ROSCAVEL DE 85MM - INCL CONEXOES</t>
  </si>
  <si>
    <t>09.03.053</t>
  </si>
  <si>
    <t>ELETRODUTO DE PVC RIGIDO ROSCAVEL DE 110MM -INCL CONEXOES</t>
  </si>
  <si>
    <t>09.03.058</t>
  </si>
  <si>
    <t>ELETRODUTO EM POLIETILENO DE 25MM-INCLUSIVE CONEXOES</t>
  </si>
  <si>
    <t>09.03.059</t>
  </si>
  <si>
    <t>ELETRODUTO EM POLIETILENO DE 32MM-INCLUSIVE CONEXOES</t>
  </si>
  <si>
    <t>09.03.090</t>
  </si>
  <si>
    <t>09.03.099</t>
  </si>
  <si>
    <t>SERVICOS DE INTERLIGACAO AO QUADRO GERAL</t>
  </si>
  <si>
    <t>09.04.006</t>
  </si>
  <si>
    <t>CAIXA EM CHAPA DE AÇO 16 COM PORTA E FECHO</t>
  </si>
  <si>
    <t>09.04.019</t>
  </si>
  <si>
    <t>QUADRO GERAL - DISJUNTOR TERMOMAGNETICO 3X10A A 3X50A</t>
  </si>
  <si>
    <t>QUADRO GERAL - DISJUNTOR TERMOMAGNETICO 3X60A A 3X100A</t>
  </si>
  <si>
    <t>09.04.021</t>
  </si>
  <si>
    <t>QUADRO GERAL - DISJUNTOR TERMO MAGNETICO 3X200A</t>
  </si>
  <si>
    <t>09.04.022</t>
  </si>
  <si>
    <t>QUADRO GERAL - DISJUNTOR TERMO MAGNETICO 3X400A</t>
  </si>
  <si>
    <t>09.04.023</t>
  </si>
  <si>
    <t>QUADRO GERAL - DISJUNTOR TERMO MAGNETICO 3X600A</t>
  </si>
  <si>
    <t>09.04.024</t>
  </si>
  <si>
    <t>QUADRO GERAL - DISJUNTOR TERMO MAGNETICO 3X800A</t>
  </si>
  <si>
    <t>09.04.025</t>
  </si>
  <si>
    <t>QUADRO GERAL - DISJUNTOR TERMO MAGNETICO 3X125A A 3X225A</t>
  </si>
  <si>
    <t>09.04.028</t>
  </si>
  <si>
    <t>QUADRO GERAL-DISJUNTOR TERMOMAGNETICO 3X300A</t>
  </si>
  <si>
    <t>09.04.036</t>
  </si>
  <si>
    <t>INTERRUPTOR AUTOM. DIFERENCIAL (DISPOSITIVO DR) 40A/30MA</t>
  </si>
  <si>
    <t>09.04.037</t>
  </si>
  <si>
    <t>INTERRUPTOR AUTOM. DIFERENCIAL (DISPOSITIVO DR) 63A/30MA</t>
  </si>
  <si>
    <t>09.04.038</t>
  </si>
  <si>
    <t>INTERRUPTOR AUTOM. DIFERENCIAL (DISPOSITIVO DR) 40A/300 mA</t>
  </si>
  <si>
    <t>09.04.039</t>
  </si>
  <si>
    <t>INTERRUPTOR AUTOM. DIFERENCIAL (DISPOSITIVO DR) 63A/300 mA</t>
  </si>
  <si>
    <t>QUADRO GERAL-BARRAMENTO DE 30 A</t>
  </si>
  <si>
    <t>09.04.041</t>
  </si>
  <si>
    <t>QUADRO GERAL-BARRAMENTO DE 60 A</t>
  </si>
  <si>
    <t>09.04.042</t>
  </si>
  <si>
    <t>QUADRO GERAL-BARRAMENTO DE 100 A</t>
  </si>
  <si>
    <t>09.04.043</t>
  </si>
  <si>
    <t>QUADRO GERAL-BARRAMENTO DE 150 A</t>
  </si>
  <si>
    <t>09.04.044</t>
  </si>
  <si>
    <t>QUADRO GERAL-BARRAMENTO DE 200 A</t>
  </si>
  <si>
    <t>09.04.045</t>
  </si>
  <si>
    <t>QUADRO GERAL-BARRAMENTO DE 400 A</t>
  </si>
  <si>
    <t>09.04.046</t>
  </si>
  <si>
    <t>QUADRO GERAL-BARRAMENTO DE 800 A</t>
  </si>
  <si>
    <t>09.04.047</t>
  </si>
  <si>
    <t>QUADRO GERAL-BARRAMENTO DE 1000 A</t>
  </si>
  <si>
    <t>09.04.049</t>
  </si>
  <si>
    <t>QUADRO GERAL - BARRAMENTO DE 600A</t>
  </si>
  <si>
    <t>PLACA DE ACRILICO TRANSPARENTE ESP=5MM PROTECAO A CONTATO ACIDENTAL</t>
  </si>
  <si>
    <t>09.04.072</t>
  </si>
  <si>
    <t>QUADRO GERAL - ELETRODUTO DE PVC RIGIDO ROSCAVEL DE 32 MM INCL CONEX</t>
  </si>
  <si>
    <t>09.04.075</t>
  </si>
  <si>
    <t>QUADRO GERAL - CABO DE COBRE NU DE 6 MM2</t>
  </si>
  <si>
    <t>09.04.076</t>
  </si>
  <si>
    <t>QUADRO GERAL - CABO DE COBRE NU DE 10 MM2</t>
  </si>
  <si>
    <t>09.04.077</t>
  </si>
  <si>
    <t>QUADRO GERAL - CABO DE COBRE NU DE 16 MM2</t>
  </si>
  <si>
    <t>09.04.078</t>
  </si>
  <si>
    <t>QUADRO GERAL - CABO DE COBRE NU DE 25 MM2</t>
  </si>
  <si>
    <t>09.04.079</t>
  </si>
  <si>
    <t>QUADRO GERAL - CABO DE COBRE NU DE 35 MM2</t>
  </si>
  <si>
    <t>09.04.080</t>
  </si>
  <si>
    <t>QUADRO GERAL - CABO DE COBRE NU DE 50 MM2</t>
  </si>
  <si>
    <t>09.04.081</t>
  </si>
  <si>
    <t>QUADRO GERAL - CABO DE COBRE NU DE 70 MM2</t>
  </si>
  <si>
    <t>09.04.082</t>
  </si>
  <si>
    <t>QUADRO GERAL - CABO DE COBRE NU DE 95 MM2</t>
  </si>
  <si>
    <t>09.04.083</t>
  </si>
  <si>
    <t>QUADRO GERAL - CABO DE COBRE NU DE 120 MM2</t>
  </si>
  <si>
    <t>09.04.085</t>
  </si>
  <si>
    <t>TERRA COMPLETO 1 HASTE Ø 19MM COM CAIXA DE INSPEÇÃO</t>
  </si>
  <si>
    <t>09.04.089</t>
  </si>
  <si>
    <t>DISJUNTOR UNIPOLAR TERMOMAGNETICO 1X35A A 1X50A</t>
  </si>
  <si>
    <t>09.04.090</t>
  </si>
  <si>
    <t>DISJUNTOR UNIPOLAR TERMOMAGNETICO 1X10A 1X30A</t>
  </si>
  <si>
    <t>09.04.091</t>
  </si>
  <si>
    <t>09.04.092</t>
  </si>
  <si>
    <t>09.04.094</t>
  </si>
  <si>
    <t>DISJUNTOR BIPOLAR TERMOMAG. 2X125A A 2X225A</t>
  </si>
  <si>
    <t>09.04.095</t>
  </si>
  <si>
    <t>DISJUNTOR UNIPOLAR TERMOMAGNETICO 1X50A A 1X70A</t>
  </si>
  <si>
    <t>09.04.096</t>
  </si>
  <si>
    <t>DISJUNTOR UNIPOLAR TERMOMAGNETICO 1X90A A 1X100A</t>
  </si>
  <si>
    <t>09.04.099</t>
  </si>
  <si>
    <t>SERVICOS DE QUADRO GERAL</t>
  </si>
  <si>
    <t>09.05.002</t>
  </si>
  <si>
    <t>ELETROD ACO GALV QUENTE (NBR 5624) 20 MM (3/4") - INCL CONEXOES</t>
  </si>
  <si>
    <t>09.05.003</t>
  </si>
  <si>
    <t>ELETROD ACO GALV QUENTE (NBR 5624) 25 MM (1") - INCL CONEXOES</t>
  </si>
  <si>
    <t>09.05.004</t>
  </si>
  <si>
    <t>ELETROD ACO GALV QUENTE (NBR 5624) 32 MM (1 1/4") - INCL CONEXOES</t>
  </si>
  <si>
    <t>09.05.005</t>
  </si>
  <si>
    <t>ELETROD ACO GALV QUENTE (NBR 5624) 40 MM (1 1/2") - INCL CONEXOES</t>
  </si>
  <si>
    <t>09.05.006</t>
  </si>
  <si>
    <t>ELETROD ACO GALV QUENTE (NBR 5624) 50 MM (2") - INCL CONEXOES</t>
  </si>
  <si>
    <t>09.05.007</t>
  </si>
  <si>
    <t>ELETROD ACO GALV. QUENTE (NBR5624) 65MM(2X1/2") INCL CONEXOES</t>
  </si>
  <si>
    <t>09.05.008</t>
  </si>
  <si>
    <t>ELETROD ACO GALV QUENTE (NBR5624) 80MM(3") INCL CONEXOES</t>
  </si>
  <si>
    <t>09.05.010</t>
  </si>
  <si>
    <t>ELETRODUTO GALV. ELETROLITICA / PRE ZINCADO  Ø 3/4 (20MM) INCLUSIVE CONEXOES USO INTERNO  APARENTE</t>
  </si>
  <si>
    <t>09.05.013</t>
  </si>
  <si>
    <t>09.05.014</t>
  </si>
  <si>
    <t>09.05.015</t>
  </si>
  <si>
    <t>09.05.016</t>
  </si>
  <si>
    <t>09.05.017</t>
  </si>
  <si>
    <t>09.05.018</t>
  </si>
  <si>
    <t>09.05.019</t>
  </si>
  <si>
    <t>09.05.020</t>
  </si>
  <si>
    <t>09.05.021</t>
  </si>
  <si>
    <t>ELETROCALHA LISA CHAPA 24 (0,65MM) PRE ZINCADA 50X50MM INCL. ACESSORIOS E TAMPA DE ENCAIXE .</t>
  </si>
  <si>
    <t>09.05.022</t>
  </si>
  <si>
    <t>ELETROCALHA LISA CHAPA 24 (0,65MM) PRE ZINCADA 100X50MM INCL. ACESSORIOS E TAMPA DE ENCAIXE .</t>
  </si>
  <si>
    <t>09.05.023</t>
  </si>
  <si>
    <t>ELETROCALHA LISA CHAPA 24 (0,65MM) PRE ZINCADA 150X50MM INCL. ACESSORIOS E TAMPA DE ENCAIXE .</t>
  </si>
  <si>
    <t>09.05.024</t>
  </si>
  <si>
    <t>ELETROCALHA LISA CHAPA 24 (0,65MM) PRE ZINCADA 200X50MM INCL. ACESSORIOS E TAMPA DE ENCAIXE</t>
  </si>
  <si>
    <t>09.05.036</t>
  </si>
  <si>
    <t>09.05.037</t>
  </si>
  <si>
    <t>09.05.040</t>
  </si>
  <si>
    <t>09.05.042</t>
  </si>
  <si>
    <t>QUADRO DISTRIBUICAO, DISJ. GERAL 30A P/ 4 A 8 DISJS.</t>
  </si>
  <si>
    <t>09.05.045</t>
  </si>
  <si>
    <t>QUADRO DISTRIBUICAO, DISJ. GERAL 50A P/ 10 A 12 DISJS.</t>
  </si>
  <si>
    <t>09.05.047</t>
  </si>
  <si>
    <t>QUADRO DISTRIBUICAO, DISJ. GERAL 60A P/ 14 A 20 DISJS.</t>
  </si>
  <si>
    <t>09.05.051</t>
  </si>
  <si>
    <t>QUADRO DISTRIBUICAO, DISJ. GERAL 80A P/ 22 A 26 DISJS.</t>
  </si>
  <si>
    <t>09.05.054</t>
  </si>
  <si>
    <t>QUADRO DISTRIBUICAO, DISJ. GERAL 100A P/ 28 A 42 DISJS.</t>
  </si>
  <si>
    <t>09.05.062</t>
  </si>
  <si>
    <t>BARRAMENTO DE 30A P/QUADROS DE DISTRIBUIÇÃO</t>
  </si>
  <si>
    <t>09.05.063</t>
  </si>
  <si>
    <t>BARRAMENTO DE 60A P/QUADROS DE DISTRIBUIÇÃO</t>
  </si>
  <si>
    <t>09.05.064</t>
  </si>
  <si>
    <t>BARRAMENTO DE 100A P/QUADROS DE DISTRIBUIÇÃO</t>
  </si>
  <si>
    <t>09.05.067</t>
  </si>
  <si>
    <t>QUADRO DISTRIBUICAO ,  DISJ. GERAL 100 A PARA 24 POSIÇOES DE  DISJUNTORES. CAIXA E TAMPA PLASTICO NÃO PROPAGANTE DE CHAMA.</t>
  </si>
  <si>
    <t>09.05.068</t>
  </si>
  <si>
    <t>QUADRO DISTRIBUICAO , DISJ. GERAL  63 A PARA 12 POSIÇOES DE  DISJUNTORES. CAIXA E TAMPA PLASTICO NÃO PROPAGANTE DE CHAMA.</t>
  </si>
  <si>
    <t>09.05.069</t>
  </si>
  <si>
    <t>INTERRUPTOR TIPO AUTOMÁTICO DE BÓIA</t>
  </si>
  <si>
    <t>09.05.070</t>
  </si>
  <si>
    <t>09.05.071</t>
  </si>
  <si>
    <t>DISJUNTOR BIPOLAR TERMOMAGNETICO  2X60A A 2X100A</t>
  </si>
  <si>
    <t>09.05.073</t>
  </si>
  <si>
    <t>DISJUNTOR UNIPOLAR TERMOMAGNETICO 1X10A A 1X30A</t>
  </si>
  <si>
    <t>09.05.074</t>
  </si>
  <si>
    <t>09.05.075</t>
  </si>
  <si>
    <t>09.05.076</t>
  </si>
  <si>
    <t>QUADRO COMANDO PARA CONJUNTO MOTOR BOMBA TRIFASICO DE 3/4 A 1 HP</t>
  </si>
  <si>
    <t>09.05.077</t>
  </si>
  <si>
    <t>QUADRO COMANDO PARA CONJUNTO MOTOR BOMBA TRIFASICO DE 1 1/2 A 2 HP</t>
  </si>
  <si>
    <t>09.05.078</t>
  </si>
  <si>
    <t>QUADRO COMANDO PARA CONJUNTO MOTOR BOMBA TRIFASICO DE 2 A 3 HP</t>
  </si>
  <si>
    <t>09.05.079</t>
  </si>
  <si>
    <t>QUADRO COMANDO PARA CONJUNTO MOTOR BOMBA TRIFASICO DE 3 A 4 HP</t>
  </si>
  <si>
    <t>09.05.080</t>
  </si>
  <si>
    <t>QUADRO COMANDO PARA CONJUNTO MOTOR BOMBA TRIFASICO DE 4 A 5 HP</t>
  </si>
  <si>
    <t>09.05.081</t>
  </si>
  <si>
    <t>QUADRO COMANDO PARA CONJUNTO MOTOR BOMBA TRIFASICO DE 7,5 HP</t>
  </si>
  <si>
    <t>09.05.082</t>
  </si>
  <si>
    <t>QUADRO COMANDO PARA CONJUNTO MOTOR BOMBA BIFASICO DE 3/4 A 1 HP</t>
  </si>
  <si>
    <t>09.05.083</t>
  </si>
  <si>
    <t>QUADRO COMANDO PARA CONJUNTO MOTOR BOMBA BIFASICO DE 1 1/2 A 2 HP</t>
  </si>
  <si>
    <t>09.05.084</t>
  </si>
  <si>
    <t>QUADRO COMANDO PARA CONJUNTO MOTOR BOMBA BIFASICO DE 2 A 3 HP</t>
  </si>
  <si>
    <t>09.05.085</t>
  </si>
  <si>
    <t>QUADRO COMANDO PARA BOMBA DE INCENDIO TRIFASICO DE 3/4 A 2 HP</t>
  </si>
  <si>
    <t>09.05.086</t>
  </si>
  <si>
    <t>QUADRO COMANDO PARA BOMBA DE INCENDIO TRIFASICO DE 2 A 4 HP</t>
  </si>
  <si>
    <t>09.05.087</t>
  </si>
  <si>
    <t>QUADRO COMANDO PARA BOMBA DE INCENDIO TRIFASICO DE 5 HP</t>
  </si>
  <si>
    <t>09.05.088</t>
  </si>
  <si>
    <t>QUADRO COMANDO PARA BOMBA DE INCENDIO TRIFASICO DE 7,5 HP</t>
  </si>
  <si>
    <t>QUADRO COMANDO PARA BOMBA DE INCENDIO TRIFASICO DE 10 HP</t>
  </si>
  <si>
    <t>09.05.090</t>
  </si>
  <si>
    <t>QUADRO COMANDO PARA BOMBA DE INCENDIO BIFASICO DE 3/4 A 1 HP</t>
  </si>
  <si>
    <t>09.05.091</t>
  </si>
  <si>
    <t>QUADRO COMANDO PARA BOMBA DE INCENDIO BIFASICO DE 1 1/2 A 2 HP</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</si>
  <si>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</si>
  <si>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</si>
  <si>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</si>
  <si>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</si>
  <si>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</si>
  <si>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</si>
  <si>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</si>
  <si>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</si>
  <si>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09.05.096</t>
  </si>
  <si>
    <t>CENTRAL DE SISTEMA DE ALARME ATÉ 12 ENDEREÇOS</t>
  </si>
  <si>
    <t>09.05.097</t>
  </si>
  <si>
    <t>CENTRAL DE SISTEMA DE ALARME DE 13 A 24 ENDEREÇOS</t>
  </si>
  <si>
    <t>09.05.099</t>
  </si>
  <si>
    <t>SERVICOS DE DUTOS/QUADROS PARCIAIS LUZ/ALARMES DE INCÊNDIO</t>
  </si>
  <si>
    <t>09.06.001</t>
  </si>
  <si>
    <t>CAIXA DE PASSAGEM ESTAMPADA COM TAMPA PLASTICA DE 4"X2"</t>
  </si>
  <si>
    <t>09.06.002</t>
  </si>
  <si>
    <t>CAIXA DE PASSAGEM ESTAMPADA COM TAMPA PLASTICA DE 4"X4"</t>
  </si>
  <si>
    <t>09.06.005</t>
  </si>
  <si>
    <t>CAIXA DE PASSAGEM CHAPA TAMPA PARAFUSADA DE 10X10X8 CM</t>
  </si>
  <si>
    <t>09.06.007</t>
  </si>
  <si>
    <t>CAIXA DE PASSAGEM CHAPA TAMPA PARAFUSADA DE 15X15X8 CM</t>
  </si>
  <si>
    <t>CAIXA DE PASSAGEM CHAPA TAMPA PARAFUSADA DE 20X20X10 CM</t>
  </si>
  <si>
    <t>09.06.012</t>
  </si>
  <si>
    <t>CAIXA DE PASSAGEM CHAPA TAMPA PARAFUSADA DE 30X30X12 CM</t>
  </si>
  <si>
    <t>09.06.015</t>
  </si>
  <si>
    <t>CAIXA DE PASSAGEM CHAPA TAMPA PARAFUSADA DE 40X40X15 CM</t>
  </si>
  <si>
    <t>09.06.019</t>
  </si>
  <si>
    <t>CAIXA DE PASSAGEM CHAPA TAMPA PARAFUSADA DE 50X50X15 CM</t>
  </si>
  <si>
    <t>09.06.025</t>
  </si>
  <si>
    <t>CAIXA DE PASSAGEM EM ALVENARIA DE 0,40X0,40X0,40 M</t>
  </si>
  <si>
    <t>09.06.026</t>
  </si>
  <si>
    <t>CAIXA DE PASSAGEM EM ALVENARIA DE 0,60X0,60X0,60 M</t>
  </si>
  <si>
    <t>09.06.027</t>
  </si>
  <si>
    <t>CAIXA DE PASSAGEM EM ALVENARIA DE 0,80X0,80X0,80 M</t>
  </si>
  <si>
    <t>09.06.028</t>
  </si>
  <si>
    <t>CAIXA DE PASSAGEM EM ALVENARIA DE 1,00X1,00X1,00 M</t>
  </si>
  <si>
    <t>09.06.029</t>
  </si>
  <si>
    <t>CAIXA DE PASSAGEM EM ALVENARIA DE 1,00X1,00X0,60 M</t>
  </si>
  <si>
    <t>09.06.035</t>
  </si>
  <si>
    <t>CAIXA DE PASSAGEM A PROVA DE UMIDADE EM ALUMINIO 10X10X6CM</t>
  </si>
  <si>
    <t>09.06.036</t>
  </si>
  <si>
    <t>CAIXA DE PASSAGEM A PROVA DE UMIDADE EM ALUMINIO 15X15X10CM</t>
  </si>
  <si>
    <t>09.06.037</t>
  </si>
  <si>
    <t>CAIXA DE PASSAGEM A PROVA DE UMIDADE EM ALUMINIO 20X20X10CM</t>
  </si>
  <si>
    <t>09.06.038</t>
  </si>
  <si>
    <t>CAIXA DE PASSAGEM A PROVA DE UMIDADE EM ALUMINIO 30X30X12CM</t>
  </si>
  <si>
    <t>09.06.039</t>
  </si>
  <si>
    <t>CAIXA DE PASSAGEM A PROVA DE UMIDADE EM ALUMINIO 40X40X20CM</t>
  </si>
  <si>
    <t>09.06.045</t>
  </si>
  <si>
    <t>QUADRO EM CHAPA COM PORTA E FECHADURA (TELEBRAS) DE 20X20X12CM</t>
  </si>
  <si>
    <t>09.06.047</t>
  </si>
  <si>
    <t>QUADRO EM CHAPA COM PORTA E FECHADURA (TELEBRAS) DE 40X40X12CM</t>
  </si>
  <si>
    <t>09.06.049</t>
  </si>
  <si>
    <t>QUADRO EM CHAPA COM PORTA E FECHADURA (TELEBRAS) DE 60X60X12CM</t>
  </si>
  <si>
    <t>09.06.050</t>
  </si>
  <si>
    <t>CAIXA DE PASSAGEM PLASTICA DE 4X2 PAREDE DE CONCRETO  COM TAMPA REMOVIVEL E ESPAÇADOR DE 10CM</t>
  </si>
  <si>
    <t>09.06.051</t>
  </si>
  <si>
    <t>CAIXA DE PASSAGEM PLASTICA DE 4X2 PAREDE DE CONCRETO  COM TAMPA REMOVIVEL E ESPAÇADOR DE 12CM</t>
  </si>
  <si>
    <t>09.06.052</t>
  </si>
  <si>
    <t>CAIXA DE PASSAGEM PLASTICA DE 4X2 PAREDE DE CONCRETO  COM TAMPA REMOVIVEL E ESPAÇADOR DE 14CM</t>
  </si>
  <si>
    <t>09.06.053</t>
  </si>
  <si>
    <t>CAIXA DE PASSAGEM PLASTICA DE 4X2 PAREDE DE CONCRETO  COM TAMPA REMOVIVEL E ESPAÇADOR DE 16CM</t>
  </si>
  <si>
    <t>09.06.054</t>
  </si>
  <si>
    <t>CAIXA DE PASSAGEM PLASTICA DE 4X4 PAREDE DE CONCRETO  COM TAMPA REMOVIVEL E ESPAÇADOR DE 10CM</t>
  </si>
  <si>
    <t>09.06.055</t>
  </si>
  <si>
    <t>CAIXA DE PASSAGEM PLASTICA DE 4X4 PAREDE DE CONCRETO  COM TAMPA REMOVIVEL E ESPAÇADOR DE 12CM</t>
  </si>
  <si>
    <t>09.06.056</t>
  </si>
  <si>
    <t>CAIXA DE PASSAGEM PLASTICA DE 4X4 PAREDE DE CONCRETO  COM TAMPA REMOVIVEL E ESPAÇADOR DE 14CM</t>
  </si>
  <si>
    <t>09.06.057</t>
  </si>
  <si>
    <t>CAIXA DE PASSAGEM PLASTICA DE 4X4 PAREDE DE CONCRETO  COM TAMPA REMOVIVEL E ESPAÇADOR DE 16CM</t>
  </si>
  <si>
    <t>09.06.099</t>
  </si>
  <si>
    <t>SERVICOS DE CAIXAS DE PASSAGEM</t>
  </si>
  <si>
    <t>09.07.003</t>
  </si>
  <si>
    <t>FIO DE 1,50 MM2 750V ( ISOLAÇAO NAO HALOGENADO)</t>
  </si>
  <si>
    <t>09.07.004</t>
  </si>
  <si>
    <t>FIO DE 2,50 MM2 750V (ISOLAÇAO NAO HALOGENADO)</t>
  </si>
  <si>
    <t>09.07.005</t>
  </si>
  <si>
    <t>FIO DE 4,00 MM2 750V (ISOLAÇAO NAO HALOGENADO)</t>
  </si>
  <si>
    <t>09.07.006</t>
  </si>
  <si>
    <t>FIO DE 6,00 MM2 750V (ISOLAÇAO NAO HALOGENADO)</t>
  </si>
  <si>
    <t>09.07.009</t>
  </si>
  <si>
    <t>FIO TRANCADO PARA TELEFONE - PAD. TELEBRAS</t>
  </si>
  <si>
    <t>09.07.011</t>
  </si>
  <si>
    <t>09.07.012</t>
  </si>
  <si>
    <t>09.07.013</t>
  </si>
  <si>
    <t>09.07.014</t>
  </si>
  <si>
    <t>09.07.015</t>
  </si>
  <si>
    <t>09.07.016</t>
  </si>
  <si>
    <t>09.07.017</t>
  </si>
  <si>
    <t>09.07.018</t>
  </si>
  <si>
    <t>09.07.019</t>
  </si>
  <si>
    <t>09.07.020</t>
  </si>
  <si>
    <t>09.07.021</t>
  </si>
  <si>
    <t>09.07.022</t>
  </si>
  <si>
    <t>09.07.023</t>
  </si>
  <si>
    <t>CABO DE 1,5MM2 750V (ISOLAÇAO NAO HALOGENADO)</t>
  </si>
  <si>
    <t>09.07.024</t>
  </si>
  <si>
    <t>CABO DE 2,5MM2 750V (ISOLAÇAO NAO HALOGENADO)</t>
  </si>
  <si>
    <t>09.07.025</t>
  </si>
  <si>
    <t>CABO DE 4MM2 750V (ISOLAÇAO NAO HALOGENADO)</t>
  </si>
  <si>
    <t>09.07.026</t>
  </si>
  <si>
    <t>CABO DE 6MM2 750V (ISOLAÇAO NAO HALOGENADO)</t>
  </si>
  <si>
    <t>09.07.099</t>
  </si>
  <si>
    <t>SERVICOS DE ENFIACAO</t>
  </si>
  <si>
    <t>09.08.002</t>
  </si>
  <si>
    <t>INTERRUPTOR DE 1 TECLA SIMPLES EM CX.4"X2"-ELETROD.AÇO GALV.A QUENTE</t>
  </si>
  <si>
    <t>09.08.003</t>
  </si>
  <si>
    <t>INTERRUPTOR DE 2 TECLAS SIMPLES EM CX.4"X2"-ELETROD.AÇO GALV.A QUENTE</t>
  </si>
  <si>
    <t>09.08.004</t>
  </si>
  <si>
    <t>INTERRUPTOR DE 3 TECLAS SIMPLES EM CX.4"X2"-ELETROD.AÇO GALV.A QUENTE</t>
  </si>
  <si>
    <t>09.08.005</t>
  </si>
  <si>
    <t>INTERRUPTOR DE 1 TECLA BIPOLAR SIMPLES EM CX.4"X2"-ELETROD.DE AÇO GALV.A QUENTE</t>
  </si>
  <si>
    <t>09.08.006</t>
  </si>
  <si>
    <t>2 INTERRUPTORES DE 1 TECLA BIP.SIMPL.CX.4"X4"-ELETR.AÇO GALV.A QUENTE</t>
  </si>
  <si>
    <t>09.08.007</t>
  </si>
  <si>
    <t>INTERRUPTOR DE 1 TECLA PARAL.SIMPL.CX.4"X2"-ELETR.AÇO GALV.A QUENTE</t>
  </si>
  <si>
    <t>09.08.008</t>
  </si>
  <si>
    <t>INTERRUPTOR DE 1 TECLA PARAL.BIP.CX.4"X2"-ELETR.AÇO GALV.A QUENTE</t>
  </si>
  <si>
    <t>09.08.009</t>
  </si>
  <si>
    <t>INTERRUPTOR DE 1 TECLA SIMPL.E TOMADA 2P+T UNIV.CX.4"X4" ELETR.AÇO GALV.A QUENTE</t>
  </si>
  <si>
    <t>09.08.010</t>
  </si>
  <si>
    <t>VARIADOR DE LUMINOSIDADE ROTATIVO (DIMER) LÂMPADA LED DIMERIZÁVEL CAIXA 4X2.</t>
  </si>
  <si>
    <t>09.08.013</t>
  </si>
  <si>
    <t>TOMADA 2P+T PADRAO NBR 14136, CORRENTE 10A-250V-ELETR. AÇO GALV. A QUENTE</t>
  </si>
  <si>
    <t>09.08.016</t>
  </si>
  <si>
    <t>TOMADA 2P+T PADRAO NBR 14136,  CORRENTE 20A-250V-ELETR.AÇO GALV.A QUENTE</t>
  </si>
  <si>
    <t>09.08.029</t>
  </si>
  <si>
    <t>INTERRUPTOR DE 1 TECLA - ELETROD PVC Ø 25MM FLEXIVEL NBR 15465</t>
  </si>
  <si>
    <t>09.08.030</t>
  </si>
  <si>
    <t>INTERRUPTOR DE 2 TECLAS - ELETROD PVC Ø 25MM FLEXIVEL NBR 15465</t>
  </si>
  <si>
    <t>09.08.032</t>
  </si>
  <si>
    <t>INTERRUPTOR DE 3 TECLAS - ELETROD PVC Ø 25MM FLEXIVEL NBR 15465</t>
  </si>
  <si>
    <t>09.08.033</t>
  </si>
  <si>
    <t>2 INTERRUPTORES DE 1 TECLA EM CAIXA 4X4 - ELETROD PVC Ø 25MM FLEXIVEL NB
15465</t>
  </si>
  <si>
    <t>09.08.034</t>
  </si>
  <si>
    <t>3 INTERRUPTORES DE 1 TECLA EM CAIXA 4X4 - ELETROD PVC Ø 25MM FLEXIVEL NB
15465</t>
  </si>
  <si>
    <t>09.08.036</t>
  </si>
  <si>
    <t>INTERRUPTOR DE 1 TECLA BIPOLAR EM CAIXA 4X2 - ELETROD PVC Ø 25MM FLEXIVE NBR 15465</t>
  </si>
  <si>
    <t>09.08.038</t>
  </si>
  <si>
    <t>2 INTERRUPTORES 1 TECLA BIPOLAR EM CAIXA 4X4 - ELETROD PVC Ø 25MM FLEXIVEL NBR 15465</t>
  </si>
  <si>
    <t>09.08.039</t>
  </si>
  <si>
    <t>3 INTERRUPTORES 1 TECLA BIPOLAR EM CAIXA 4X4 - ELETROD PVC Ø 25MM FLEXIVEL NBR 15465</t>
  </si>
  <si>
    <t>09.08.041</t>
  </si>
  <si>
    <t>INTERRUPTOR EM PARALELO EM CAIXA 4X2 - ELETROD PVC Ø 25MM FLEXIVEL NBR 15465</t>
  </si>
  <si>
    <t>09.08.043</t>
  </si>
  <si>
    <t>INTERRUPTOR EM PARALELO BIPOLAR EM CAIXA 4X2 - ELETROD PVC Ø 25MM FLEXIVEL NBR 15465</t>
  </si>
  <si>
    <t>09.08.045</t>
  </si>
  <si>
    <t>INTERRUPTOR DE 1 TECLA E TOMADA 2P+T EM CAIXA 4X2 - ELETROD PVC Ø 25MM FLEXIVEL NBR 15465</t>
  </si>
  <si>
    <t>09.08.046</t>
  </si>
  <si>
    <t>TOMADA 2P+T PADRAO NBR 14136 CORRENTE 10A-250V - ELETROD PVC Ø 25MM FLEXIVEL NBR 15465</t>
  </si>
  <si>
    <t>09.08.049</t>
  </si>
  <si>
    <t>TOMADA 2P+T PADRAO NBR 14136 CORRENTE 20A-250V - ELETROD PVC Ø 25MM FLEXIVEL NBR 15465</t>
  </si>
  <si>
    <t>09.08.050</t>
  </si>
  <si>
    <t>TOMADA DE PISO 2P+T PADRAO NBR 14136 CORRENTE 10A-250V - ELETROD PVC Ø 25MM FLEXIVEL NBR 15465</t>
  </si>
  <si>
    <t>09.08.052</t>
  </si>
  <si>
    <t>PONTO SECO PARA TELEFONE - ELETROD PVC Ø 25MM FLEXIVEL NBR 15465</t>
  </si>
  <si>
    <t>09.08.054</t>
  </si>
  <si>
    <t>BOTAO PARA CAMPAINHA - ELETROD PVC Ø 25MM FLEXIVEL NBR 15465</t>
  </si>
  <si>
    <t>BOTOEIRA PARA ACIONAMENTO DA BOMBA DE INCENDIO</t>
  </si>
  <si>
    <t>09.08.056</t>
  </si>
  <si>
    <t>CIGARRA - ELETROD PVC Ø 25MM FLEXIVEL NBR 15465</t>
  </si>
  <si>
    <t>09.08.057</t>
  </si>
  <si>
    <t>PONTO SECO P/ INSTALACAO DE SOM/TV/ALARME - ELETROD PVC Ø 25MM FLEXIVEL NBR 15465</t>
  </si>
  <si>
    <t>09.08.058</t>
  </si>
  <si>
    <t>INTERRUPTOR DE 1 TECLA SIMPLES CAIXA 4"X2"-ELETR PVC RÍGIDO</t>
  </si>
  <si>
    <t>09.08.060</t>
  </si>
  <si>
    <t>INTERRUPTOR 2 TECLAS SIMPLES CAIXA DE 4"X2"-ELETR PVC RIGIDO</t>
  </si>
  <si>
    <t>09.08.062</t>
  </si>
  <si>
    <t>INTERRUPTOR 3 TECLAS SIMPLES CAIXA 4"X2"-ELETR PVC RIGIDO</t>
  </si>
  <si>
    <t>09.08.063</t>
  </si>
  <si>
    <t>2 INTERRUPTORES DE 1 TECLA EM CAIXA 4"X4"-ELETRODUTO DE PVC</t>
  </si>
  <si>
    <t>09.08.065</t>
  </si>
  <si>
    <t>3 INTERRUPTORES DE 1 TECLA EM CAIXA 4"X4"-ELETRODUTO DE PVC</t>
  </si>
  <si>
    <t>09.08.066</t>
  </si>
  <si>
    <t>TOMADA INDUSTRIAL DE PAREDE 2P+T 32A 220/240V ESTANQUE IP65-ELETR PVC Ø 25MM  FLEXIVEL NBR 15465</t>
  </si>
  <si>
    <t>09.08.067</t>
  </si>
  <si>
    <t>INTERRUPTOR 1 TECLA BIPOLAR SIMPLES CAIXA 4"X2"- ELETR PVC RIGIDO</t>
  </si>
  <si>
    <t>09.08.069</t>
  </si>
  <si>
    <t>2 INTERRUPTORES 1 TECLA BIPOLAR SIMPLES CAIXA 4"X4"-ELETR PVC RIGIDO</t>
  </si>
  <si>
    <t>09.08.070</t>
  </si>
  <si>
    <t>3 INTERRUPTORES DE 1 TECLA BIPOLAR EM CAIXA 4"X4"-ELETRODUTO DE PVC</t>
  </si>
  <si>
    <t>09.08.071</t>
  </si>
  <si>
    <t>INTERRUPTOR 1 TECLA PARALELO SIMPLES CAIXA 4"X2"- ELETR PVC RIGIDO</t>
  </si>
  <si>
    <t>09.08.073</t>
  </si>
  <si>
    <t>INTERRUPTOR 1 TECLA PARALELO BIPOLAR CAIXA 4"X2"- ELETR PVC RIGIDO</t>
  </si>
  <si>
    <t>09.08.075</t>
  </si>
  <si>
    <t>INTERRUPTOR 1 TECLA SIMPLES/TOMADA 2P+T PADRÃO NBR 14136 CORRENTE 10A ELETROD.PVC RIGIDO</t>
  </si>
  <si>
    <t>09.08.076</t>
  </si>
  <si>
    <t>TOMADA INDUSTRIAL DE PAREDE 2P+T 32 AMPERES 220/240V ESTANQUE IP65 ELETROD.PVC RÍGIDO</t>
  </si>
  <si>
    <t>09.08.079</t>
  </si>
  <si>
    <t>TOMADA 2P+T PADRAO NBR 14136 CORRENTE 10A-250V-ELETR. PVC RÍGIDO</t>
  </si>
  <si>
    <t>09.08.080</t>
  </si>
  <si>
    <t>TOMADA DE PISO 2P+T PADRAO NBR 14136 CORRENTE 10A-250V-ELETR PVC RÍGIDO</t>
  </si>
  <si>
    <t>09.08.081</t>
  </si>
  <si>
    <t>PONTO SECO PARA TELEFONE-ELETRODUTO DE PVC</t>
  </si>
  <si>
    <t>09.08.082</t>
  </si>
  <si>
    <t>TOMADA DE PISO PARA TEL/LOGICA - ELETRODUTO DE PVC</t>
  </si>
  <si>
    <t>09.08.083</t>
  </si>
  <si>
    <t>BOTAO PARA CIGARRA - ELETRODUTO DE PVC</t>
  </si>
  <si>
    <t>09.08.084</t>
  </si>
  <si>
    <t>CIGARRA PARA CHAMADA DE AULA - ELETRODUTO DE PVC</t>
  </si>
  <si>
    <t>09.08.085</t>
  </si>
  <si>
    <t>PONTO SECO P/INSTALACAO DE SOM/TV/ALARME/LOGICA - ELETRODUTO PVC</t>
  </si>
  <si>
    <t>09.08.086</t>
  </si>
  <si>
    <t>ACIONADOR DO ALARME DE INCENDIO</t>
  </si>
  <si>
    <t>09.08.087</t>
  </si>
  <si>
    <t>SIRENE PARA ALARME DE EMERGENCIA- ELETRODUTO DE PVC</t>
  </si>
  <si>
    <t>09.08.089</t>
  </si>
  <si>
    <t>TOMADA 2P+T PADRAO NBR 14136, CORRENTE 20A-250V-ELETR.PVC RIGIDO</t>
  </si>
  <si>
    <t>09.08.090</t>
  </si>
  <si>
    <t>DETECTOR DE FUMAÇA OPTICO CONVENCIONAL-ELETROD.AÇO GALV.A QUENTE</t>
  </si>
  <si>
    <t>09.08.091</t>
  </si>
  <si>
    <t>ALARME DE EMERGENCIA AUDIOVISUAL  MONITORAMENTO ADMINISTRATIVO</t>
  </si>
  <si>
    <t>09.08.092</t>
  </si>
  <si>
    <t>PONTO SECO P/INSTALACAO DE SOM / TV /ALARME / LOGICA EM CONDULETE ALUMINIO 4X2 ELETRODUTO GALV.ELETROLITICA / PRE ZINCADO  Ø 3/4 (20MM) USO INTERNO APARENTE</t>
  </si>
  <si>
    <t>09.08.093</t>
  </si>
  <si>
    <t>ALARME DE EMERGENCIA AUDIOVISUAL COM BOTAO ACIONAMENTO MANUAL SANITARIO / VESTIARIO ACESSIVEL</t>
  </si>
  <si>
    <t>09.08.094</t>
  </si>
  <si>
    <t>CONJUNTO CAIXA PVC 4X2 RETANGULAR EMBUTIR  ELETRODUTO  PVC RÍGIDO INCLUSIVE  SUPORTE ATE 3 MODULOS  E ESPELHO (PLACA)</t>
  </si>
  <si>
    <t>09.08.095</t>
  </si>
  <si>
    <t>CONJUNTO CAIXA PVC 4X4  QUADRADA EMBUTIR  ELETRODUTO  PVC RÍGIDO INCLUSIVE  SUPORTE ATE 6 MODULOS  E ESPELHO (PLACA)</t>
  </si>
  <si>
    <t>09.08.096</t>
  </si>
  <si>
    <t>TOMADA INDUSTRIAL DE PAREDE 2P+T 32A 220/240V ESTANQUE IP65 ELETR AÇO GALV.A QUENTE</t>
  </si>
  <si>
    <t>09.08.097</t>
  </si>
  <si>
    <t>CONJUNTO CAIXA PVC 4X2 RETANGULAR EMBUTIR  ELETRODUTO  PVC CORRUGADO  INCLUSIVE  SUPORTE ATE 3 MODULOS  E ESPELHO (PLACA)</t>
  </si>
  <si>
    <t>09.08.098</t>
  </si>
  <si>
    <t>CONJUNTO CAIXA PVC 4X4  QUADRADA EMBUTIR  ELETRODUTO  PVC CORRUGADO INCLUSIVE  SUPORTE ATE 6 MODULOS  E ESPELHO (PLACA)</t>
  </si>
  <si>
    <t>09.08.099</t>
  </si>
  <si>
    <t>SERVICOS DE INTERRUPTORES E TOMADAS</t>
  </si>
  <si>
    <t>09.08.100</t>
  </si>
  <si>
    <t>TAMPO CEGO  PARA MODULO VAGO</t>
  </si>
  <si>
    <t>09.08.101</t>
  </si>
  <si>
    <t>PLACA CEGA 4X2 BRANCO ENCAIXE PRESSAO INCLUSIVE SUPORTE  DE FIXAÇAO</t>
  </si>
  <si>
    <t>09.08.102</t>
  </si>
  <si>
    <t>PLACA CEGA 4X4 BRANCO ENCAIXE PRESSAO INCLUSIVE SUPORTE  DE FIXAÇAO</t>
  </si>
  <si>
    <t>09.08.103</t>
  </si>
  <si>
    <t>INTERRUPTOR 10A 250V  MODULO 1 TECLA MONOPOLAR  E CABO FLEXIVEL</t>
  </si>
  <si>
    <t>09.08.104</t>
  </si>
  <si>
    <t>INTERRUPTOR 10A 250V  MODULO 1 TECLA MONOPOLAR PARALELO E CABO FLEXIVEL</t>
  </si>
  <si>
    <t>09.08.105</t>
  </si>
  <si>
    <t>INTERRUPTOR 10A 250V  MODULO 1 TECLA BIPOLAR E CABO FLEXIVEL</t>
  </si>
  <si>
    <t>09.08.106</t>
  </si>
  <si>
    <t>INTERRUPTOR 10A 250V  MODULO 1 TECLA  BIPOLAR PARALELO E CABO FLEXIVEL</t>
  </si>
  <si>
    <t>09.08.107</t>
  </si>
  <si>
    <t>PULSADOR CAMPAINHA / SIRENE  2A 25OV   MODULO 1 TECLA E CABO FLEXIVEL</t>
  </si>
  <si>
    <t>09.09.011</t>
  </si>
  <si>
    <t>IL-102 PROJETOR ANGULAR LÂMPADA LED &lt;=200 W C/DIFUSOR DE POLICARBONATO QUADRA DE ESPORTE COBERTA</t>
  </si>
  <si>
    <t>09.09.014</t>
  </si>
  <si>
    <t>IL-103  ARANDELA PARA CIRCULAÇÕES COM LÂMPADA BULBO LED &lt;=13W.</t>
  </si>
  <si>
    <t>09.09.018</t>
  </si>
  <si>
    <t>IL-104  ARANDELA ALUMÍNIO INCLINADA 45º BLINDADA LÂMPADA BULBO LED &lt;= 13W</t>
  </si>
  <si>
    <t>09.09.024</t>
  </si>
  <si>
    <t>IL-96 LUMINÁRIA LED QUADRADA DE SOBREPOR DIMERIZÁVEL COM DIFUSOR TRANSLÚCIDO &lt;= 40W</t>
  </si>
  <si>
    <t>09.09.025</t>
  </si>
  <si>
    <t>IL-13 REFLETOR PARA LAMPADA DE VAPOR METÁLICO 70W</t>
  </si>
  <si>
    <t>09.09.026</t>
  </si>
  <si>
    <t>IL-14 REFLETOR COM GRADE PARA LAMPADA DE VAPOR METÁLICO 70 W</t>
  </si>
  <si>
    <t>09.09.030</t>
  </si>
  <si>
    <t>LUMINÁRIA SOBREPOR  LED TUBULAR VIDRO 1X18W TEMPERATURA DE COR 4000ºK</t>
  </si>
  <si>
    <t>09.09.034</t>
  </si>
  <si>
    <t>IL-42 LUMINARIA C/ DIFUSOR TRANSPARENTE P/ LAMPADA FLUOR (2X32W)</t>
  </si>
  <si>
    <t>09.09.036</t>
  </si>
  <si>
    <t>IL-57 REFLETOR C/ GRADE P/ VAPOR MET 150W</t>
  </si>
  <si>
    <t>09.09.037</t>
  </si>
  <si>
    <t>IL-58 ILUMINACAO P/ QUADRA DE ESP. COB. LAMP. VAPOR METALICO (1X250W)</t>
  </si>
  <si>
    <t>09.09.038</t>
  </si>
  <si>
    <t>IL-90 LUMINÁRIA LED DE SOBREPOR C/DIFUSOR TRANSLÚCIDO &lt;= 39W</t>
  </si>
  <si>
    <t>09.09.039</t>
  </si>
  <si>
    <t>IL-94 LUMINÁRIA LED QUADRADA DE SOBREPOR C/DIFUSOR TRANSLÚCIDO &lt;= 40W</t>
  </si>
  <si>
    <t>09.09.040</t>
  </si>
  <si>
    <t>IL-89 LUMINÁRIA LED DE EMBUTIR COM DIFUSOR TRANSLÚCIDO  &lt;= 24W</t>
  </si>
  <si>
    <t>09.09.041</t>
  </si>
  <si>
    <t>IL-88 LUMINÁRIA LED DE SOBREPOR C/DIFUSOR TRANSLÚCIDO &lt;=24W</t>
  </si>
  <si>
    <t>09.09.043</t>
  </si>
  <si>
    <t>IL-91 LUMINÁRIA LED DE EMBUTIR COM DIFUSOR TRANSLÚCIDO &lt;= 39W</t>
  </si>
  <si>
    <t>09.09.044</t>
  </si>
  <si>
    <t>IL-05 ARANDELA BLINDADA</t>
  </si>
  <si>
    <t>09.09.045</t>
  </si>
  <si>
    <t>LUMINARIA DE LED TUBULAR DRIVER INTEGRADO C=594MM H=72MM  PARA FIXAÇAO NO PERFILADO COM DIFUSOR ACRILICO TRANSPARENTE - USO EXCLUSIV SALA DE INOVAÇÃO</t>
  </si>
  <si>
    <t>09.09.046</t>
  </si>
  <si>
    <t>IL-59 ILUMINAÇÃO P/PASSAGEM COBERTA E CIRCULAÇÕES</t>
  </si>
  <si>
    <t>09.09.047</t>
  </si>
  <si>
    <t>IL-93LUMINÁRIA LED PENDENTE COM DIFUSOR TRANSLÚCIDO &lt;= 39W</t>
  </si>
  <si>
    <t>09.09.048</t>
  </si>
  <si>
    <t>IL-95 LUMINÁRIA LED QUADRADA DE EMBUTIR COM DIFUSOR TRANSLÚCIDO &lt;= 40W</t>
  </si>
  <si>
    <t>09.09.049</t>
  </si>
  <si>
    <t>IL-97 LUMINÁRIA LED  QUADRADA DIMERIZÁVEL DE EMBUTIR COM DIFUSOR TRANSLÚCIDO &lt;= 40W</t>
  </si>
  <si>
    <t>09.09.051</t>
  </si>
  <si>
    <t>IL-44 LUMINARIA PARA LAMPADA FLUORESCENTE (1X32W)</t>
  </si>
  <si>
    <t>09.09.052</t>
  </si>
  <si>
    <t>IL-45 LUMINARIA PARA LAMPADA FLUORESCENTE (2X32W)</t>
  </si>
  <si>
    <t>09.09.055</t>
  </si>
  <si>
    <t>IL-48 LUMINARIA ABERTA C/ REFLETOR E PEND P/FLUOR (2X32W)</t>
  </si>
  <si>
    <t>09.09.057</t>
  </si>
  <si>
    <t>LUMINÁRIA SOBREPOR  LED TUBULAR VIDRO 2X18W TEMPERATURA DE COR 4000ºK</t>
  </si>
  <si>
    <t>09.09.058</t>
  </si>
  <si>
    <t>IL-86 LUMINÁRIA LED HERMÉTICA DE SOBREPOR C/DIFUSOR TRANSLÚCIDO &lt;= 36W</t>
  </si>
  <si>
    <t>09.09.059</t>
  </si>
  <si>
    <t>IL-87 LUMINÁRIA LED HERMÉTICA DE SOBREPOR C/DIFUSOR TRANSLÚCIDO &lt;= 50W</t>
  </si>
  <si>
    <t>09.09.060</t>
  </si>
  <si>
    <t>IL-60 LUMINARIA DE SOBREPOR C/REFLETOR E ALETAS P/LAMP.FLUORESCENTE (2X32W)</t>
  </si>
  <si>
    <t>09.09.065</t>
  </si>
  <si>
    <t>IL-67 LUMINÁRIA DE EMBUTIR C/REFLETOR SEM ALETAS (2X32W)</t>
  </si>
  <si>
    <t>09.09.067</t>
  </si>
  <si>
    <t>IL-98 LUMINÁRIA LED SUSPENSA &lt;=  68W Ø 190MM</t>
  </si>
  <si>
    <t>09.09.069</t>
  </si>
  <si>
    <t>IL-69 LUMINARIA C/DIFUSOR TRANSLUCIDO P/LAMPADAS FLUOR. (2X32W)</t>
  </si>
  <si>
    <t>09.09.072</t>
  </si>
  <si>
    <t>IL-72 LUMINARIA PRISMATICA TRANSP.P/LAMPADA A VAPOR METALICO (250W)</t>
  </si>
  <si>
    <t>09.09.076</t>
  </si>
  <si>
    <t>IL-99 LUMINÁRIA LED SUSPENSA &lt;= 150W  Ø 270 MM INSTALAÇÃO ACIMA DE 5M</t>
  </si>
  <si>
    <t>09.09.083</t>
  </si>
  <si>
    <t>IL-83 ILUMINAÇÃO AUTONOMA DE EMERGÊNCIA - LED</t>
  </si>
  <si>
    <t>09.09.084</t>
  </si>
  <si>
    <t>IL-99 LUMINÁRIA LED SUSPENSA &lt;= 150W  Ø 450 MM INSTALAÇÃO ACIMA DE 5M</t>
  </si>
  <si>
    <t>09.09.085</t>
  </si>
  <si>
    <t>IL-92 LUMINÁRIA LED PENDENTE COM DIFUSOR TRANSLÚCIDO &lt;= 24W</t>
  </si>
  <si>
    <t>09.09.086</t>
  </si>
  <si>
    <t>IL-98 LUMINÁRIA LED SUSPENSA &lt;= 68W  Ø 385 MM .
.</t>
  </si>
  <si>
    <t>09.09.099</t>
  </si>
  <si>
    <t>SERVICOS DE ILUMINACAO</t>
  </si>
  <si>
    <t>09.10.002</t>
  </si>
  <si>
    <t>CENTRO DE LUZ EM CAIXA FM - ELETROD PVC Ø 25MM FLEXIVEL NBR 15465</t>
  </si>
  <si>
    <t>09.10.003</t>
  </si>
  <si>
    <t>CENTRO DE LUZ EM CAIXA FM ELETRODUTO DE PVC</t>
  </si>
  <si>
    <t>09.10.011</t>
  </si>
  <si>
    <t>CENTRO DE LUZ EM CONDULETE-ELETRODUTO DE PVC</t>
  </si>
  <si>
    <t>09.10.013</t>
  </si>
  <si>
    <t>CENTRO DE LUZ EM CONDULETE - ELETROD PVC Ø 25MM FLEXIVEL NBR 15465</t>
  </si>
  <si>
    <t>09.10.020</t>
  </si>
  <si>
    <t>PROLONGADOR CAIXA DE PASSAGEM PLASTICA  LAJE DE CONCRETO</t>
  </si>
  <si>
    <t>09.10.021</t>
  </si>
  <si>
    <t>CENTRO DE LUZ EM PERFILADOS-CAIXA FM</t>
  </si>
  <si>
    <t>09.10.023</t>
  </si>
  <si>
    <t>CENTRO DE LUZ EM PERFILADO-TOMADA DE LIGACAO - ELETROD PVC Ø 25MM FLEXIVEL NBR 15465</t>
  </si>
  <si>
    <t>09.10.024</t>
  </si>
  <si>
    <t>CENTRO DE LUZ EM PERFILADO-TOMADA DE LIGACAO - ELETRODUTO DE PVC</t>
  </si>
  <si>
    <t>09.10.026</t>
  </si>
  <si>
    <t>CENTRO DE LUZ EM CONDULETE ALUMINIO 4X2 ELETRODUTO GALV.ELETROLITICA / PRE ZINCADO  Ø 3/4 (20MM) USO INTERNO APARENTE</t>
  </si>
  <si>
    <t>09.10.027</t>
  </si>
  <si>
    <t>CENTRO DE LUZ CAIXA DE PASSAGEM PLASTICA SEXTAVADA COM TAMPA LAJE DE CONCRETO</t>
  </si>
  <si>
    <t>09.10.028</t>
  </si>
  <si>
    <t>CENTRO DE LUZ CAIXA DE PASSAGEM PLASTICA OCTAGONAL COM TAMPA LAJE DE CONCRETO</t>
  </si>
  <si>
    <t>09.10.029</t>
  </si>
  <si>
    <t>CENTRO DE LUZ CAIXA DE PASSAGEM  PLASTICA DECAGONAL COM TAMPA LAJE DE CONCRETO</t>
  </si>
  <si>
    <t>09.10.030</t>
  </si>
  <si>
    <t>SENSOR DE PRESENÇA INTERNO</t>
  </si>
  <si>
    <t>09.10.099</t>
  </si>
  <si>
    <t>SERVICOS DE CENTROS DE LUZ</t>
  </si>
  <si>
    <t>09.11.003</t>
  </si>
  <si>
    <t>IL-105 SINALIZADOR DE OBSTÁCULOS TOPO DE EDIFÍCIO / RESERVATÓRIO  COM LÂMPADA BULBO LED &lt;= 11W.</t>
  </si>
  <si>
    <t>09.11.004</t>
  </si>
  <si>
    <t>IL-106 LUMINÁRIA LED &lt;= 60 W APLICADA EM JARDINS E CIRCULAÇÕES POSTE METÁLICO H=3 M</t>
  </si>
  <si>
    <t>09.11.007</t>
  </si>
  <si>
    <t>IL-107 LUMINÁRIA LED &lt;=50 W APLICADA EM JARDINS E CIRCULAÇÕES  POSTE METÁLICO H=4 M</t>
  </si>
  <si>
    <t>09.11.008</t>
  </si>
  <si>
    <t>IL-108 LUMINÁRIA LED &lt;= 70W  BRAÇO COM SAPATA INCLINAÇÃO 5º  AÇO GALVANIZADO Ø 60,30MM</t>
  </si>
  <si>
    <t>09.11.009</t>
  </si>
  <si>
    <t>IL-109 LUMINÁRIA LED &lt;=200 W  EM POSTE CIRCULAR  DE CONCRETO  H=11,00 M QUADRA ESPORTE DESCOBERTA</t>
  </si>
  <si>
    <t>09.11.015</t>
  </si>
  <si>
    <t>IL-111 LUMINÁRIA LED &lt;= 70 W  EM POSTE CIRCULAR DE CONCRETO H=7,00 M ÁREAS EXTERNAS</t>
  </si>
  <si>
    <t>09.11.016</t>
  </si>
  <si>
    <t>IL-112 LUMINÁRIA LED &lt;= 70 W APLICADA ÁREAS EXTERNAS  POSTE METÁLICO H=6 M</t>
  </si>
  <si>
    <t>09.11.022</t>
  </si>
  <si>
    <t>IL-113  LUMINÁRIA LED &lt;=70 W (2X)   APLICADA ÁREAS EXTERNAS  EM POSTE METÁLICO H=6 M</t>
  </si>
  <si>
    <t>09.11.026</t>
  </si>
  <si>
    <t>IL-50 LUMINARIA VAPOR MET 2X250W C/ POSTE CONCR TUB 11M (QE)</t>
  </si>
  <si>
    <t>09.11.028</t>
  </si>
  <si>
    <t>IL-52 LUMINARIA P/ VAPOR DE SODIO 1X150W EM POSTE TUB 7M</t>
  </si>
  <si>
    <t>09.11.035</t>
  </si>
  <si>
    <t>IL-06 LUZ DE OBSTACULO COM LAMPADA</t>
  </si>
  <si>
    <t>09.11.040</t>
  </si>
  <si>
    <t>IL-100 PROJETOR LED &lt;= 50W C/DIFUSOR DE VIDRO TEMPERADO</t>
  </si>
  <si>
    <t>09.11.041</t>
  </si>
  <si>
    <t>IL-101 PROJETOR LED &lt;=100W  L240 x H175 MM C/DIFUSOR DE VIDRO TEMPERADO.</t>
  </si>
  <si>
    <t>09.11.043</t>
  </si>
  <si>
    <t>IL-101 PROJETOR LED &lt;=100W  L235 x H260 MM C/DIFUSOR DE VIDRO TEMPERADO.</t>
  </si>
  <si>
    <t>09.11.060</t>
  </si>
  <si>
    <t>IL-30 LUMINARIA EM POSTE H= 2,50 M C/ LAMPADA VAPOR SÓDIO 70W</t>
  </si>
  <si>
    <t>09.11.068</t>
  </si>
  <si>
    <t>IL-53 LUMINARIA P/ VAPOR DE SODIO 1X150W EM POSTE 6M</t>
  </si>
  <si>
    <t>09.11.070</t>
  </si>
  <si>
    <t>IL-54 LUMINARIA P/ VAPOR DE SODIO 2X150W EM POSTE 6M</t>
  </si>
  <si>
    <t>09.11.099</t>
  </si>
  <si>
    <t>09.12.001</t>
  </si>
  <si>
    <t>EX-01 EXAUSTOR AXIAL DN 40CM</t>
  </si>
  <si>
    <t>09.12.007</t>
  </si>
  <si>
    <t>EXAUSTOR INDUSTRIAL AXIAL  Ø 40CM MOTOR 220V INCLUSIVE ATENUADOR DE RUIDO  DUTO CILINDRICO E ACESSORIOS   FORNECIDOS E INSTALADOS COM TESTE PRE - OPERACIONAL.</t>
  </si>
  <si>
    <t>09.12.010</t>
  </si>
  <si>
    <t>EXAUSTOR DN 150MM  VAZAO 280 M3HORA COM VENEZIANA AUTOFECHANTE INCLUSIVE DUTO EXAUSTAO USO EXCLUSIVO PADRAO
CRECHE</t>
  </si>
  <si>
    <t>09.12.099</t>
  </si>
  <si>
    <t>SERVICOS DE APARELHOS ELETRICOS</t>
  </si>
  <si>
    <t>09.13.010</t>
  </si>
  <si>
    <t>PP-02 PARA RAIOS FRANKLIN COM MASTRO AÇO GALVANIZADO 02" X 3,00M</t>
  </si>
  <si>
    <t>09.13.011</t>
  </si>
  <si>
    <t>PP-03 PARA RAIOS FRANKLIN COM MASTRO AÇO GALVANIZADO  02" X 6,00M</t>
  </si>
  <si>
    <t>09.13.015</t>
  </si>
  <si>
    <t>BARRA CHATA ACO GALVANIZADO (3/4"X1/8") - CAPTOR P/ PARA RAIOS</t>
  </si>
  <si>
    <t>09.13.018</t>
  </si>
  <si>
    <t>BARRA CHATA ACO GALVANIZADO (3/4"X1/8") - DESCIDA P/ PARA RAIO</t>
  </si>
  <si>
    <t>09.13.025</t>
  </si>
  <si>
    <t>CORDOALHA DE AÇO GALV. A QUENTE 80MM2 (7/16") SOB A TERRA</t>
  </si>
  <si>
    <t>09.13.027</t>
  </si>
  <si>
    <t>TERRA SIMPLES - 1 HASTE COM CAIXA DE INSPEÇÃO E TAMPA DE CONCRETO</t>
  </si>
  <si>
    <t>09.13.028</t>
  </si>
  <si>
    <t>TERRA SIMPLES 1 HASTE COPERWELD DN 19MM X 3M SEM CAIXA DE INSPEÇAO</t>
  </si>
  <si>
    <t>09.13.030</t>
  </si>
  <si>
    <t>CAIXA SUSPENSA MEDIÇÃO ATERRRAMENTO 4"X2" POLIPROPILENO Ø2''</t>
  </si>
  <si>
    <t>09.13.032</t>
  </si>
  <si>
    <t>CONEXAO EXOTERMICA CABO/CABO</t>
  </si>
  <si>
    <t>09.13.033</t>
  </si>
  <si>
    <t>CONEXAO EXOTERMICA CABO/HASTE</t>
  </si>
  <si>
    <t>09.13.034</t>
  </si>
  <si>
    <t>CONEXAO EXOTERMICA EM ESTRUTURA METALICA</t>
  </si>
  <si>
    <t>09.13.035</t>
  </si>
  <si>
    <t>RELATORIO DE INSPEÇAO E MEDIÇAO COM LAUDO TECNICO DO SISTEMA DE PROTEÇAO CONTRA DESCARGAS ATMOSFERICAS CONFORME NBR 5419</t>
  </si>
  <si>
    <t>09.13.036</t>
  </si>
  <si>
    <t>TUBO DE PVC Ø 2'' X 3,00M PARA PROTEÇAO  DESCIDA DE CORDOALHA</t>
  </si>
  <si>
    <t>09.13.040</t>
  </si>
  <si>
    <t>CORDOALHA DE AÇO GALV. A QUENTE 50 MM2 (3/8") C/SUPORTE.DE FIXAÇÃO.</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</si>
  <si>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</si>
  <si>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</si>
  <si>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</si>
  <si>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</si>
  <si>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</si>
  <si>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</si>
  <si>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</si>
  <si>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</si>
  <si>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</si>
  <si>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</si>
  <si>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</si>
  <si>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</si>
  <si>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09.50.008</t>
  </si>
  <si>
    <t>REMOCAO DE ISOLADOR TIPO CASTANHA, INCLUSIVE GANCHO DE SUSTENTACAO</t>
  </si>
  <si>
    <t>09.50.009</t>
  </si>
  <si>
    <t>REMOCAO DE ISOLADOR TIPO PINO PARA A.T., INCLUSIVE PINO</t>
  </si>
  <si>
    <t>09.50.011</t>
  </si>
  <si>
    <t>REMOCAO DE VERGALHAO DE COBRE</t>
  </si>
  <si>
    <t>09.50.013</t>
  </si>
  <si>
    <t>REMOCAO DE MUFLA EXTERNA TRIPOLAR</t>
  </si>
  <si>
    <t>09.50.014</t>
  </si>
  <si>
    <t>REMOCAO DE MUFLA INTERNA TRIPOLAR</t>
  </si>
  <si>
    <t>09.50.016</t>
  </si>
  <si>
    <t>REMOCAO DE CABO DE A.T. TRIPOLAR</t>
  </si>
  <si>
    <t>09.50.018</t>
  </si>
  <si>
    <t>REMOCAO CHAVE SECCION TRIP SECA, COMANDO POR VARA/ESTRIBO FRONTAL</t>
  </si>
  <si>
    <t>09.50.020</t>
  </si>
  <si>
    <t>REMOCAO DE TRANSFORMADOR DE POTENCIAL COMPLETO</t>
  </si>
  <si>
    <t>09.50.022</t>
  </si>
  <si>
    <t>REMOCAO DE DISJUNTOR DE VOLUME NORMAL OU REDUZIDO</t>
  </si>
  <si>
    <t>09.50.023</t>
  </si>
  <si>
    <t>REMOCAO DE MANOPLA DE COMANDO DE DISJUNTOR DE A.T.(ENGRENAGEM INTERNA)</t>
  </si>
  <si>
    <t>09.50.024</t>
  </si>
  <si>
    <t>REMOCAO DE JANELA DE VENTILACAO PADRAO ELETROPAULO</t>
  </si>
  <si>
    <t>09.50.025</t>
  </si>
  <si>
    <t>REMOCAO RELE DE SOBRE-CORRENTE,INFRATENSAO/BOBINA MINIMA DO DISJ A.T.</t>
  </si>
  <si>
    <t>09.50.026</t>
  </si>
  <si>
    <t>REMOCAO DE TRANSFORMADOR DE POTENCIA EM CABINE PRIMARIA</t>
  </si>
  <si>
    <t>09.50.027</t>
  </si>
  <si>
    <t>REMOCAO DE TRANSFORMADOR DE POTENCIA EM POSTE OU ESTALEIRO</t>
  </si>
  <si>
    <t>09.50.029</t>
  </si>
  <si>
    <t>REMOÇÃO DE POSTE DE CONCRETO</t>
  </si>
  <si>
    <t>09.50.030</t>
  </si>
  <si>
    <t>REMOCAO DE PARA-RAIO TIPO CRISTAL VALVE EM POSTE SINGELO OU ESTALEIRO</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</si>
  <si>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</si>
  <si>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</si>
  <si>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</si>
  <si>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</si>
  <si>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</si>
  <si>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</si>
  <si>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</si>
  <si>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</si>
  <si>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</si>
  <si>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</si>
  <si>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</si>
  <si>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</si>
  <si>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</si>
  <si>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</si>
  <si>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</si>
  <si>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</si>
  <si>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</si>
  <si>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</si>
  <si>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</si>
  <si>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</si>
  <si>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</si>
  <si>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</si>
  <si>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</si>
  <si>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</si>
  <si>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</si>
  <si>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</si>
  <si>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</si>
  <si>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</si>
  <si>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</si>
  <si>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</si>
  <si>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</si>
  <si>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</si>
  <si>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</si>
  <si>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</si>
  <si>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</si>
  <si>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</si>
  <si>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</si>
  <si>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</si>
  <si>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</si>
  <si>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</si>
  <si>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</si>
  <si>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</si>
  <si>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</si>
  <si>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</si>
  <si>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</si>
  <si>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</si>
  <si>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</si>
  <si>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</si>
  <si>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</si>
  <si>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</si>
  <si>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09.52.026</t>
  </si>
  <si>
    <t>REMOCAO DE FUNDO OU PORTAS MADEIRA/METAL .P/QUADROS OU CAIXAS 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</si>
  <si>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</si>
  <si>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</si>
  <si>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</si>
  <si>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</si>
  <si>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</si>
  <si>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</si>
  <si>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</si>
  <si>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</si>
  <si>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</si>
  <si>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</si>
  <si>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09.52.037</t>
  </si>
  <si>
    <t>REMOCAO DE CHAVE DE ACAO RAPIDA,COMANDO FRONTAL MONTADO EM PAINEL B.T</t>
  </si>
  <si>
    <t>09.52.039</t>
  </si>
  <si>
    <t>REMOCAO DE BARRAMENTO DE COBRE</t>
  </si>
  <si>
    <t>09.52.099</t>
  </si>
  <si>
    <t>DEMOLICOES DE BAIXA TENSAO</t>
  </si>
  <si>
    <t>09.54.001</t>
  </si>
  <si>
    <t>REMOCAO DE INTERRUPTORES TOMADAS BOTOES DE CAMPAINHA E CIGARRAS</t>
  </si>
  <si>
    <t>09.54.002</t>
  </si>
  <si>
    <t>REMOCAO DE CHAVE AUTOMATICA DA BOIA</t>
  </si>
  <si>
    <t>09.54.003</t>
  </si>
  <si>
    <t>REMOCAO DE CONTACTOR MAGNETICO P/ QUADRO DE COMANDO DE BOMBA RECALQUE</t>
  </si>
  <si>
    <t>09.54.004</t>
  </si>
  <si>
    <t>REMOCAO DE MOTOR BOMBA DE RECALQUE</t>
  </si>
  <si>
    <t>09.54.005</t>
  </si>
  <si>
    <t>REMOCAO AP.ILUM FLUORESC.C/PLAFON E PEND,OU CANOPLA P/ LUM.PENDENTE</t>
  </si>
  <si>
    <t>09.54.006</t>
  </si>
  <si>
    <t>REMOCAO APARELHO ILUMINACAO,PLAFONS E PENDENTES P/LAMPADAS FLUORESC</t>
  </si>
  <si>
    <t>09.54.007</t>
  </si>
  <si>
    <t>REMOCAO DE SOQUETES P/ LAMPADAS INCANDES OU DE CORRENTES P/ PENDENTES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</si>
  <si>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</si>
  <si>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</si>
  <si>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</si>
  <si>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</si>
  <si>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</si>
  <si>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</si>
  <si>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</si>
  <si>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</si>
  <si>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</si>
  <si>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</si>
  <si>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</si>
  <si>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</si>
  <si>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</si>
  <si>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</si>
  <si>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</si>
  <si>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</si>
  <si>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</si>
  <si>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</si>
  <si>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</si>
  <si>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</si>
  <si>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</si>
  <si>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</si>
  <si>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</si>
  <si>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</si>
  <si>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</si>
  <si>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</si>
  <si>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</si>
  <si>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</si>
  <si>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</si>
  <si>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</si>
  <si>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</si>
  <si>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</si>
  <si>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</si>
  <si>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</si>
  <si>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</si>
  <si>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</si>
  <si>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09.60.003</t>
  </si>
  <si>
    <t>RETIRADA DE ISOLADOR TIPO DISCO COMPL INCL GANCHO DE SUSPENSAO TIPO OLHAL</t>
  </si>
  <si>
    <t>09.60.004</t>
  </si>
  <si>
    <t>RETIRADA DE BUCHA DE PASS.INT/EXT, OU DE CHAPA ACO P/ BUCHA PASSAGEM 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</si>
  <si>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</si>
  <si>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</si>
  <si>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</si>
  <si>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</si>
  <si>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</si>
  <si>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</si>
  <si>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</si>
  <si>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</si>
  <si>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</si>
  <si>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</si>
  <si>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</si>
  <si>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RETIRADA DE CHAVE SECCION TRIP SECA, COMANDO POR VARA/ESTRIBO FRONTA</t>
  </si>
  <si>
    <t>09.60.020</t>
  </si>
  <si>
    <t>RETIRADA DE TRANSFORMADOR DE POTENCIAL COMPLETO</t>
  </si>
  <si>
    <t>09.60.022</t>
  </si>
  <si>
    <t>RETIRADA DE DISJUNTOR DE VOLUME NORMAL OU REDUZIDO</t>
  </si>
  <si>
    <t>09.60.023</t>
  </si>
  <si>
    <t>RETIRADA DE MANOPLA DE COMANDO DO DISJUNTOR DE A.T. (ENGRENAGEM INTERNA)</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</si>
  <si>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</si>
  <si>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</si>
  <si>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</si>
  <si>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</si>
  <si>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</si>
  <si>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</si>
  <si>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</si>
  <si>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</si>
  <si>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</si>
  <si>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</si>
  <si>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</si>
  <si>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</si>
  <si>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</si>
  <si>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</si>
  <si>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09.62.003</t>
  </si>
  <si>
    <t>RETIRADA DE ARMACAO T BRAQUET, CONDULETES OU DE CX.FUSIV/TOMADAS EM PERFILADO</t>
  </si>
  <si>
    <t>09.62.004</t>
  </si>
  <si>
    <t>RETIRADA DE CABECOTE PADRAO TELEFONICA OU DE BASE P/DISJUNTOR QUICK LAG</t>
  </si>
  <si>
    <t>09.62.009</t>
  </si>
  <si>
    <t>RETIRADA DE TUBULACAO ELETRICA APARENTE ATE 2"</t>
  </si>
  <si>
    <t>09.62.010</t>
  </si>
  <si>
    <t>RETIRADA DE TUBULACAO ELETRICA APARENTE ACIMA 2"</t>
  </si>
  <si>
    <t>09.62.012</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</si>
  <si>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</si>
  <si>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</si>
  <si>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</si>
  <si>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</si>
  <si>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</si>
  <si>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</si>
  <si>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</si>
  <si>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</si>
  <si>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</si>
  <si>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</si>
  <si>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</si>
  <si>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</si>
  <si>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</si>
  <si>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</si>
  <si>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</si>
  <si>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</si>
  <si>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</si>
  <si>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</si>
  <si>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09.64.005</t>
  </si>
  <si>
    <t>RETIRADA DE APARELHO DE ILUMINACAO, PLAFONS E PENDENTES P/LAMPADAS INCANDESC</t>
  </si>
  <si>
    <t>09.64.006</t>
  </si>
  <si>
    <t>RETIRADA DE APARELHOS DE ILUMINACAO, PLAFONS E PENDENTES P/LAMPADAS FLUORESC</t>
  </si>
  <si>
    <t>09.64.014</t>
  </si>
  <si>
    <t>RETIRADA DE AP.ILUM.EM POSTE,ARANDELA EXT BRACO ACO OU PROJET EM 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</si>
  <si>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</si>
  <si>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</si>
  <si>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</si>
  <si>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</si>
  <si>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</si>
  <si>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</si>
  <si>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</si>
  <si>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</si>
  <si>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</si>
  <si>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</si>
  <si>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</si>
  <si>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</si>
  <si>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</si>
  <si>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</si>
  <si>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</si>
  <si>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</si>
  <si>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</si>
  <si>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</si>
  <si>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</si>
  <si>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</si>
  <si>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</si>
  <si>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</si>
  <si>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</si>
  <si>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</si>
  <si>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</si>
  <si>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</si>
  <si>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</si>
  <si>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</si>
  <si>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09.70.003</t>
  </si>
  <si>
    <t>RECOLOCAÇÃO DE ISOLADOR TIPO DISCO COMPL, INCLUS GANCHO DE SUSPENSA TIPO OLHAL</t>
  </si>
  <si>
    <t>09.70.004</t>
  </si>
  <si>
    <t>RECOLOCAÇÃO DE BUCHA PASS.INT/EXT OU DE CH.ACO P/BUCHA PASSAGEM EM A.T</t>
  </si>
  <si>
    <t>09.70.007</t>
  </si>
  <si>
    <t>RECOLOCAÇÃO DE CANTONEIRA METALICA</t>
  </si>
  <si>
    <t>09.70.008</t>
  </si>
  <si>
    <t>RECOLOCAÇÃO DE ISOLADOR CASTANHA OU DE TERMINAL/CONEC. P/BARRAM.COBRE A.T</t>
  </si>
  <si>
    <t>09.70.009</t>
  </si>
  <si>
    <t>09.70.011</t>
  </si>
  <si>
    <t>RECOLOCAÇÃO DE VERGALHÃO DE COBRE</t>
  </si>
  <si>
    <t>09.70.018</t>
  </si>
  <si>
    <t>RECOLOCAÇÃO DE CHAVE SECCIONADORA TRIP SECA,COMANDO POR VARA/ESTRIBO FRONTAL</t>
  </si>
  <si>
    <t>09.70.020</t>
  </si>
  <si>
    <t>RECOLOCAÇÃO DE CH.FUSIV.INDICADORA OU DE TRANSF.DE POTENCIAL COMPL. A.T</t>
  </si>
  <si>
    <t>09.70.022</t>
  </si>
  <si>
    <t>RECOLOCAÇÃO DE DISJUNTOR DE VOLUME NORMAL OU REDUZIDO</t>
  </si>
  <si>
    <t>09.70.023</t>
  </si>
  <si>
    <t>RECOLOCAÇÃO DE MANOPLA DE COMANDO DO DISJUNTOR DE A.T. (ENGRENAGEM INTERNA)</t>
  </si>
  <si>
    <t>09.70.026</t>
  </si>
  <si>
    <t>RECOLOCAÇÃO DE TRANSFORMADOR DE POTENCIA EM POSTE OU CAB.PRIMARIA</t>
  </si>
  <si>
    <t>09.70.029</t>
  </si>
  <si>
    <t>RECOLOCAÇÃO DE POSTE DE CONCRETO</t>
  </si>
  <si>
    <t>09.70.099</t>
  </si>
  <si>
    <t>RECOLOCACOES DE ALTA TENSAO</t>
  </si>
  <si>
    <t>09.72.003</t>
  </si>
  <si>
    <t>RECOLOCAÇÃO DE CABECOTE TELEFONICA, ARMACAO BRAQUET OU CONECTORES 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</si>
  <si>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</si>
  <si>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</si>
  <si>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</si>
  <si>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</si>
  <si>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</si>
  <si>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</si>
  <si>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</si>
  <si>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</si>
  <si>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09.72.011</t>
  </si>
  <si>
    <t>RECOLOCAÇÃO DE CONDULETES OU DE CX.FUSIV. OU DE TOMADA INSTAL. EM PERFILADOS</t>
  </si>
  <si>
    <t>09.72.012</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</si>
  <si>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</si>
  <si>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</si>
  <si>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</si>
  <si>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</si>
  <si>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</si>
  <si>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</si>
  <si>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</si>
  <si>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</si>
  <si>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</si>
  <si>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</si>
  <si>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</si>
  <si>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</si>
  <si>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</si>
  <si>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</si>
  <si>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09.72.031</t>
  </si>
  <si>
    <t>RECOLOCAÇÃO DE BASE DE DISJUNTOR TIPO QUICK-LAG EM CHAPA DE FERRO</t>
  </si>
  <si>
    <t>09.72.099</t>
  </si>
  <si>
    <t>RECOLOCACOES DE BAIXA TENSAO</t>
  </si>
  <si>
    <t>09.74.004</t>
  </si>
  <si>
    <t>RECOLOCAÇÃO DE MOTOR DE BOMBA DE RECALQUE</t>
  </si>
  <si>
    <t>09.74.005</t>
  </si>
  <si>
    <t>RECOLOCAÇÃO DE AP.ILUM.(PLAFON OU PEND.)P/LAMP.INCAND OU DE PROJET EM JARDINS</t>
  </si>
  <si>
    <t>09.74.006</t>
  </si>
  <si>
    <t>RECOLOCAÇÃO DE APARELHO DE ILUMINACAO,PLAFONS OU PENDENTES P/ LAMP 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</si>
  <si>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</si>
  <si>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</si>
  <si>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</si>
  <si>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</si>
  <si>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</si>
  <si>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</si>
  <si>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</si>
  <si>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</si>
  <si>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</si>
  <si>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</si>
  <si>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</si>
  <si>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</si>
  <si>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</si>
  <si>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</si>
  <si>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</si>
  <si>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</si>
  <si>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</si>
  <si>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</si>
  <si>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09.76.004</t>
  </si>
  <si>
    <t>RECOLOCAÇÃO DE CABO ACO E ESTICADORES,OU DE CABO COBRE NU P/ATERR. P.RAIOS</t>
  </si>
  <si>
    <t>09.76.005</t>
  </si>
  <si>
    <t>RECOLOCAÇÃO DE CABO DE COBRE NU</t>
  </si>
  <si>
    <t>09.76.007</t>
  </si>
  <si>
    <t>RECOLOCAÇÃO DE CONECTOR TIPO SPLIT-BOLT PARA CABOS DE ATERRAMENTO</t>
  </si>
  <si>
    <t>09.76.009</t>
  </si>
  <si>
    <t>RECOLOCAÇÃO DE BRACADEIRAS PARA 3 ESTAIS OU PARA PASSAGEM DE CABO DE COBRE NU</t>
  </si>
  <si>
    <t>09.76.099</t>
  </si>
  <si>
    <t>RECOLOCACOES DE PARA-RAIOS E ATERRAMENTO</t>
  </si>
  <si>
    <t>09.80.001</t>
  </si>
  <si>
    <t>OLEO P/DISJUNTOR EM TRANSFOMADOR DE ALTA TENSAO EM CABINE</t>
  </si>
  <si>
    <t>09.80.002</t>
  </si>
  <si>
    <t>OLEO PARA TRANSFORMADOR DE ALTA TENSAO EM POSTE SINGELO OU ESTALEIRO</t>
  </si>
  <si>
    <t>09.80.003</t>
  </si>
  <si>
    <t>ISOLADOR TIPO DISCO 15 KV 6" (150 MM)</t>
  </si>
  <si>
    <t>09.80.004</t>
  </si>
  <si>
    <t>CHAPA DE FERRO DE 1,50 X 0,50 M PARA BUCHA DE PASSAGEM</t>
  </si>
  <si>
    <t>09.80.005</t>
  </si>
  <si>
    <t>BUCHA PARA PASSAGEM INTERNA/EXTERNA COM ISOLACAO PARA 15 KV</t>
  </si>
  <si>
    <t>09.80.006</t>
  </si>
  <si>
    <t>BUCHA DE PASSAGEM PARA NEUTRO</t>
  </si>
  <si>
    <t>09.80.007</t>
  </si>
  <si>
    <t>CANTONEIRA DE FERRO 1 1/2" X 1 1/2" X 1/8"</t>
  </si>
  <si>
    <t>09.80.008</t>
  </si>
  <si>
    <t>JANELA DE VENTILACAO PADRAO ELETROPAULO DE 0,40 X 0,40 X 0,15 M</t>
  </si>
  <si>
    <t>09.80.010</t>
  </si>
  <si>
    <t>ISOLADOR TIPO PINO PARA 15 KV, INCLUSIVE PINO, INSTALADO EM CABINE</t>
  </si>
  <si>
    <t>09.80.011</t>
  </si>
  <si>
    <t>ISOLADOR TIPO PINO PARA 15 KV, INCLUSIVE PINO, INSTALADO EM POSTE</t>
  </si>
  <si>
    <t>09.80.012</t>
  </si>
  <si>
    <t>VERGALHAO DE COBRE DE 3/8" (10MM)</t>
  </si>
  <si>
    <t>09.80.013</t>
  </si>
  <si>
    <t>VERGALHAO DE COBRE DE 1/2" (12,5MM)</t>
  </si>
  <si>
    <t>09.80.014</t>
  </si>
  <si>
    <t>TERMINAL OU CONECTOR PARA VERGALHAO DE COBRE DE 3/8" (10 MM2)</t>
  </si>
  <si>
    <t>09.80.015</t>
  </si>
  <si>
    <t>TERMINAL OU CONECTOR PARA VERGALHAO DE COBRE DE 1/2" (12,5 MM2)</t>
  </si>
  <si>
    <t>09.80.017</t>
  </si>
  <si>
    <t>MUFLA TERMINAL UNIPOLAR EXTERNA P/ CABO ISOLAÇÃO XLPE 15KV ATE 35MM2</t>
  </si>
  <si>
    <t>09.80.019</t>
  </si>
  <si>
    <t>MUFLA TERMINAL UNIPOLAR INTERNA P/ CABO ISOLAÇÃO XLPE 15KV ATE 35MM2</t>
  </si>
  <si>
    <t>09.80.024</t>
  </si>
  <si>
    <t>CABO DE POT UNIPOLAR CLASSE 15KV 25MM2  (ISOLAÇAO NAO HALOGENADO)</t>
  </si>
  <si>
    <t>09.80.025</t>
  </si>
  <si>
    <t>CABO DE POT UNIPOLAR CLASSE 15KV 35MM2  (ISOLAÇAO NAO HALOGENADO)</t>
  </si>
  <si>
    <t>09.80.026</t>
  </si>
  <si>
    <t>CHAVE SECCIONADORA TRIPOLAR SECA PARA 200A/15 KV C/ CMD PROLONGADO</t>
  </si>
  <si>
    <t>09.80.029</t>
  </si>
  <si>
    <t>CHAVE FUSIVEL INDIC 'MATHEUS' P/100 A/15 KV RUPTURA 1200A POSTE/ESTAL</t>
  </si>
  <si>
    <t>09.80.030</t>
  </si>
  <si>
    <t>CHAVE FUSIVEL INDIC 'MATHEUS' P/100A/15 KV RUPTURA 1200A EM CABINE</t>
  </si>
  <si>
    <t>09.80.033</t>
  </si>
  <si>
    <t>TRANSFORMADOR DE CORRENTE PARA M.T. 15 KV</t>
  </si>
  <si>
    <t>09.80.034</t>
  </si>
  <si>
    <t>TRANSFORMADOR DE POTENCIAL 400 W/220V COM FUSIVEL DE M.T. 15 KV</t>
  </si>
  <si>
    <t>09.80.036</t>
  </si>
  <si>
    <t>DISJUNTOR VOL REDUZIDO OLEO 15KV/250 PL15B MVA 630 ACION. MANUAL - COMPLETO</t>
  </si>
  <si>
    <t>09.80.038</t>
  </si>
  <si>
    <t>BOBINA MINIMA DO DISJUNTOR</t>
  </si>
  <si>
    <t>09.80.039</t>
  </si>
  <si>
    <t>RELE FALTA-DE-FASE TRIFASICO TIPO ST 220/110 V PEXTRON OU SIMILAR</t>
  </si>
  <si>
    <t>09.80.040</t>
  </si>
  <si>
    <t>RELE PRIMARIO DE SOBRECORRENTE P/DISJ. DE MEDIA TENSAO</t>
  </si>
  <si>
    <t>09.80.041</t>
  </si>
  <si>
    <t>MANOPLA DE COMANDO DE DISJUNTOR DE A. T.</t>
  </si>
  <si>
    <t>09.80.042</t>
  </si>
  <si>
    <t>TAPETE DE BORRACHA DE 100 X 100 X 0,5 CM</t>
  </si>
  <si>
    <t>09.80.043</t>
  </si>
  <si>
    <t>LUVA DE BORRACHA PARA A.T. 20 KV</t>
  </si>
  <si>
    <t>09.80.044</t>
  </si>
  <si>
    <t>VARA MANOPLA DE FENOLITE DE 2,70 M P/ CHAVE SECCIONADORA - 15 KV</t>
  </si>
  <si>
    <t>09.80.048</t>
  </si>
  <si>
    <t>SELA PARA CRUZETA DE MADEIRA</t>
  </si>
  <si>
    <t>09.80.049</t>
  </si>
  <si>
    <t>SUPORTE DE TRANSFORMADOR EM POSTE  OU ESTALEIRO</t>
  </si>
  <si>
    <t>09.80.050</t>
  </si>
  <si>
    <t>CRUZETA DE MADEIRA DE 2400 MM</t>
  </si>
  <si>
    <t>09.80.051</t>
  </si>
  <si>
    <t>MAO FRANCESA DE 700 MM</t>
  </si>
  <si>
    <t>09.80.052</t>
  </si>
  <si>
    <t>CAIXA PARA TRANSFORMADOR DE CORRENTE PADRAO ELEKTRO</t>
  </si>
  <si>
    <t>09.80.053</t>
  </si>
  <si>
    <t>CAIXA DE MEDICAO PADRAO ELEKTRO - 0,70 X 0,60 X 0,25 M</t>
  </si>
  <si>
    <t>09.80.055</t>
  </si>
  <si>
    <t>TRANSF-POT 45 KVA-M.T.13,2(5%)B.T.220/127V(5%)EM POSTE/ESTALEIRO</t>
  </si>
  <si>
    <t>09.80.057</t>
  </si>
  <si>
    <t>TRANSF-POT 75 KVA-M.T.13,2 KV(5%)B.T.220/127V(5%)EM POSTE/ESTALEIRO</t>
  </si>
  <si>
    <t>09.80.058</t>
  </si>
  <si>
    <t>TRANSF-POT 112,5 KVA-M.T.13,2 KV(5%)220/127V(5%) EM POSTE /ESTALEIRO</t>
  </si>
  <si>
    <t>09.80.059</t>
  </si>
  <si>
    <t>TRANSF-POT 112,5 KVA-M.T.13,2 KV(5%)B.T.220/127V(5%) EM CABINE</t>
  </si>
  <si>
    <t>09.80.060</t>
  </si>
  <si>
    <t>TRANSF-POT 150 KVA-M.T.13,2 KV(5%) B.T. 220/127V(5%) EM CABINE</t>
  </si>
  <si>
    <t>09.80.061</t>
  </si>
  <si>
    <t>TRANSF-POT 225 KVA-M.T.13,2 KV(5%)B.T. 220/127(5%) EM CABINE</t>
  </si>
  <si>
    <t>09.80.062</t>
  </si>
  <si>
    <t>TRANSF-POT 300 KVA-M.T.13,2 KV(5%)B.T. 220/127(5%) EM CABINE</t>
  </si>
  <si>
    <t>09.80.063</t>
  </si>
  <si>
    <t>TRANSF-POT 500 KVA-M.T.13,2 KV(5%)B.T. 220/127V(5%) EM CABINE</t>
  </si>
  <si>
    <t>09.80.064</t>
  </si>
  <si>
    <t>MUDANCA DE TAP DO TRANSFORMADOR</t>
  </si>
  <si>
    <t>09.80.065</t>
  </si>
  <si>
    <t>LIMPEZA DE POSTO PRIMARIO E PINTURA DOS BARRAMENTOS</t>
  </si>
  <si>
    <t>09.80.090</t>
  </si>
  <si>
    <t>PLACA DE AVISO EM CABINE PRIMARIA</t>
  </si>
  <si>
    <t>09.80.099</t>
  </si>
  <si>
    <t>OUTROS SERVICOS EM ALTA TENSAO - CONSERVACAO</t>
  </si>
  <si>
    <t>09.82.001</t>
  </si>
  <si>
    <t>POSTE DE ACO GALVANIZADO DE 3 1/2" X 6,00 M</t>
  </si>
  <si>
    <t>09.82.005</t>
  </si>
  <si>
    <t>BRAQUET COM 2 ISOLADORES PARA B.T.</t>
  </si>
  <si>
    <t>09.82.006</t>
  </si>
  <si>
    <t>BRAQUET COM 3 ISOLADORES PARA B.T.</t>
  </si>
  <si>
    <t>09.82.007</t>
  </si>
  <si>
    <t>BRAQUET COM 4 ISOLADORES PARA B.T.</t>
  </si>
  <si>
    <t>09.82.009</t>
  </si>
  <si>
    <t>CAIXA ESTAMPADA 4" X 2"</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</si>
  <si>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</si>
  <si>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</si>
  <si>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</si>
  <si>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</si>
  <si>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</si>
  <si>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</si>
  <si>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</si>
  <si>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</si>
  <si>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</si>
  <si>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</si>
  <si>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</si>
  <si>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</si>
  <si>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09.82.029</t>
  </si>
  <si>
    <t>TERMINAL OU CONECTOR DE PRESSAO PARA CABO 50MM</t>
  </si>
  <si>
    <t>09.82.030</t>
  </si>
  <si>
    <t>TERMINAL OU CONECTOR DE PRESSAO PARA CABO 70MM</t>
  </si>
  <si>
    <t>09.82.031</t>
  </si>
  <si>
    <t>TERMINAL OU CONECTOR DE PRESSAO PARA CABO 95MM</t>
  </si>
  <si>
    <t>09.82.032</t>
  </si>
  <si>
    <t>TERMINAL OU CONECTOR DE PRESSAO PARA CABO 120MM</t>
  </si>
  <si>
    <t>09.82.033</t>
  </si>
  <si>
    <t>TERMINAL OU CONECTOR DE PRESSAO PARA CABO 150MM</t>
  </si>
  <si>
    <t>09.82.034</t>
  </si>
  <si>
    <t>TERMINAL OU CONECTOR DE PRESSAO PARA CABO 185MM</t>
  </si>
  <si>
    <t>09.82.035</t>
  </si>
  <si>
    <t>TERMINAL OU CONECTOR DE PRESSAO PARA CABO 240MM</t>
  </si>
  <si>
    <t>09.82.042</t>
  </si>
  <si>
    <t>BASE DE CHAPA DE FERRO N 14 PARA FIXACAO DE DISJUNTOR NO Q.D.</t>
  </si>
  <si>
    <t>09.82.046</t>
  </si>
  <si>
    <t>FECHADURA TIPO YALE</t>
  </si>
  <si>
    <t>09.82.084</t>
  </si>
  <si>
    <t>CHAVE BLINDADA COM FUSIVEIS DE 3 X 30 A - B.T.</t>
  </si>
  <si>
    <t>09.82.085</t>
  </si>
  <si>
    <t>CHAVE BLINDADA COM FUSIVEIS DE 3 X 60 A - B.T.</t>
  </si>
  <si>
    <t>09.82.086</t>
  </si>
  <si>
    <t>CHAVE BLINDADA COM FUSIVEIS DE 3X100 A - B.T.</t>
  </si>
  <si>
    <t>09.82.087</t>
  </si>
  <si>
    <t>CHAVE BLINDADA COM FUSIVEIS DE 3X200 A - B.T.</t>
  </si>
  <si>
    <t>09.82.095</t>
  </si>
  <si>
    <t>PERFILADO EM CHAPA DE ACO 38X38MM</t>
  </si>
  <si>
    <t>09.82.099</t>
  </si>
  <si>
    <t>OUTROS SERVICOS DE BAIXA TENSAO</t>
  </si>
  <si>
    <t>09.83.001</t>
  </si>
  <si>
    <t>CH.SEC.DE ACAO RAP.SOBRE CARGA COMANDO FRONTAL 3X100 A PAINEL BL.B.T</t>
  </si>
  <si>
    <t>09.83.002</t>
  </si>
  <si>
    <t>CH.SECCION. AÇAO RAPIDA SOBRECARGA COMANDO FRONTAL 3X250A PAINEL BL.BT</t>
  </si>
  <si>
    <t>09.83.004</t>
  </si>
  <si>
    <t>CH.SEC.DE ACAO RAP.SOBRE CARGA COMANDO FRONTAL 3X630 A PAINEL BL.B.T</t>
  </si>
  <si>
    <t>09.83.033</t>
  </si>
  <si>
    <t>BARRA DE COBRE PARA NEUTRO - 200 A</t>
  </si>
  <si>
    <t>09.83.034</t>
  </si>
  <si>
    <t>BARRA DE COBRE PARA NEUTRO - 400 A</t>
  </si>
  <si>
    <t>09.83.035</t>
  </si>
  <si>
    <t>BARRA DE COBRE PARA NEUTRO - 600 A</t>
  </si>
  <si>
    <t>09.83.036</t>
  </si>
  <si>
    <t>BARRA DE COBRE PARA NEUTRO - 30 A</t>
  </si>
  <si>
    <t>09.83.037</t>
  </si>
  <si>
    <t>BARRA DE COBRE PARA NEUTRO - 60 A</t>
  </si>
  <si>
    <t>09.83.038</t>
  </si>
  <si>
    <t>BARRA DE COBRE PARA NEUTRO - 100 A</t>
  </si>
  <si>
    <t>09.83.050</t>
  </si>
  <si>
    <t>BOTOEIRA LIGA-DESLIGA PARA COMANDO DA BOMBA DE RECALQUE</t>
  </si>
  <si>
    <t>09.83.052</t>
  </si>
  <si>
    <t>DISJUNTOR BIPOLAR TERMOMAGNETICO 2X60A a 2X100A</t>
  </si>
  <si>
    <t>09.83.063</t>
  </si>
  <si>
    <t>DISJUNTOR TRIPOLAR TERMOMAGNETICO 3X200A</t>
  </si>
  <si>
    <t>09.83.065</t>
  </si>
  <si>
    <t>DISJUNTOR TRIPOLAR TERMOMAGNETICO 3X10A a 3X50A</t>
  </si>
  <si>
    <t>09.83.066</t>
  </si>
  <si>
    <t>DISJUNTOR TRIPOLAR TERMOMAGNETICO 3X60A a 3X100A</t>
  </si>
  <si>
    <t>09.83.067</t>
  </si>
  <si>
    <t>09.83.069</t>
  </si>
  <si>
    <t>DISJUNTOR TRIPOLAR TERMOMAGNETICO 3X600A</t>
  </si>
  <si>
    <t>09.83.070</t>
  </si>
  <si>
    <t>RELE BIMETALICO DE SOBRECORRENTE FAIXA AJUSTAVEL DE 6,3A - 10A PARA QD.COMANDO BOMBA RECALQUE</t>
  </si>
  <si>
    <t>09.83.071</t>
  </si>
  <si>
    <t>RELE BIMETALICO DE SOBRECORRENTE FAIXA AJUSTAVEL DE 8,0A - 12,5A PARA QD.COMANDO BOMBA RECALQUE</t>
  </si>
  <si>
    <t>09.83.072</t>
  </si>
  <si>
    <t>RELE BIMETALICO DE SOBRECORRENTE FAIXA AJUSTAVEL DE 10A - 16A PARA QD.COMANDO BOMBA RECALQUE</t>
  </si>
  <si>
    <t>09.83.073</t>
  </si>
  <si>
    <t>RELE BIMETALICO DE SOBRECORRENTE FAIXA AJUSTAVEL DE 16A - 25A PARA QD.COMANDO BOMBA RECALQUE</t>
  </si>
  <si>
    <t>09.83.077</t>
  </si>
  <si>
    <t>CONTACTOR TRIPOLAR ATE 9A PARA QD.COMANDO BOMBA RECALQUE</t>
  </si>
  <si>
    <t>09.83.078</t>
  </si>
  <si>
    <t>CONTACTOR TRIPOLAR ATE 12A PARA QD.COMANDO BOMBA RECALQUE</t>
  </si>
  <si>
    <t>09.83.079</t>
  </si>
  <si>
    <t>CONTACTOR TRIPOLAR ATE 16A PARA QD.COMANDO BOMBA RECALQUE</t>
  </si>
  <si>
    <t>09.83.080</t>
  </si>
  <si>
    <t>CONTACTOR TRIPOLAR ATE 25A PARA QD.COMANDO BOMBA RECALQUE</t>
  </si>
  <si>
    <t>09.83.099</t>
  </si>
  <si>
    <t>09.84.001</t>
  </si>
  <si>
    <t>INTERRUPTOR DE 1 TECLA</t>
  </si>
  <si>
    <t>09.84.002</t>
  </si>
  <si>
    <t>INTERRUPTOR DE 2 TECLAS</t>
  </si>
  <si>
    <t>09.84.003</t>
  </si>
  <si>
    <t>INTERRUPTOR DE 3 TECLAS</t>
  </si>
  <si>
    <t>09.84.004</t>
  </si>
  <si>
    <t>INTERRUPTOR PARALELO</t>
  </si>
  <si>
    <t>09.84.009</t>
  </si>
  <si>
    <t>TOMADA 2P+T PADRAO NBR 14136 CORRENTE 10A-250V</t>
  </si>
  <si>
    <t>09.84.010</t>
  </si>
  <si>
    <t>TOMADA 2P+T PADRAO NBR 14136 CORRENTE 20A-250V</t>
  </si>
  <si>
    <t>09.84.017</t>
  </si>
  <si>
    <t>BOTAO DE CAMPAINHA</t>
  </si>
  <si>
    <t>09.84.020</t>
  </si>
  <si>
    <t>ESPELHO DE 4'X2'</t>
  </si>
  <si>
    <t>09.84.021</t>
  </si>
  <si>
    <t>ESPELHO 4'X4'</t>
  </si>
  <si>
    <t>09.84.030</t>
  </si>
  <si>
    <t>CIGARRA TIPO FABRICA</t>
  </si>
  <si>
    <t>09.84.032</t>
  </si>
  <si>
    <t>CALHA P/ LUMINARIA EMBUTIR C/ REFLETOR E ALETAS (IL-61) COM SOQUETES  P/ DUAS LAMPADAS LED TUBULAR 120 CM</t>
  </si>
  <si>
    <t>09.84.033</t>
  </si>
  <si>
    <t>CALHA P/LUMINARIA EMBUTIR C/ REFLETOR E ALETAS (IL-63) COM SOQUETES  P/ QUATRO LAMPADAS LED TUBULAR 60 CM</t>
  </si>
  <si>
    <t>09.84.034</t>
  </si>
  <si>
    <t>CALHA P/ LUMINARIA EMBUTIR C/ REFLETOR SEM ALETAS (IL-66) COM SOQUETES  P UMA LAMPADA LED TUBULAR 120 CM</t>
  </si>
  <si>
    <t>09.84.035</t>
  </si>
  <si>
    <t>PLAFON DE ALUMINIO DE SOBREPOR - BOCA 10 PARA GLOBO TIPO BRASIL</t>
  </si>
  <si>
    <t>09.84.037</t>
  </si>
  <si>
    <t>CALHA PARA LUMINARIA SOBREPOR COM  DIFUSOR TRANSPARENTE (IL-42) COM SOQUETES  P/ DUAS LAMPADAS LED TUBULAR 120 CM</t>
  </si>
  <si>
    <t>09.84.038</t>
  </si>
  <si>
    <t>CALHA DA LUMINARIA P/LAMPADA FLUOR. 1X32W C/REFLETOR ALUM. E SOQUETE (IL-44)</t>
  </si>
  <si>
    <t>09.84.039</t>
  </si>
  <si>
    <t>CALHA DA LUMINARIA P/LAMPADA FLUOR. 2X32W C/REFLETOR ALUM. E SOQUETE (IL-45)</t>
  </si>
  <si>
    <t>09.84.040</t>
  </si>
  <si>
    <t>CALHA PARA LUMINARIA SOBREPOR COM DIFUSOR TRANSLUCIDO (IL-68 ) COM SOQUETES  PARA DUAS LAMPADAS LED TUBULAR 60 CM</t>
  </si>
  <si>
    <t>09.84.041</t>
  </si>
  <si>
    <t>CALHA PARA LUMINARIA SOBREPOR COM REFLETOR E ALETAS (IL-62) COM SOQUETES  PARA QUATRO LAMPADAS LED TUBULAR 60 CM</t>
  </si>
  <si>
    <t>09.84.042</t>
  </si>
  <si>
    <t>ADEQUAÇÃO DE LUMINARIA FLUORESCENTE 1X32W PARA LED  TUBULAR POLICARBONATO 18W TEMPERATURA DE COR 4000ºK</t>
  </si>
  <si>
    <t>09.84.045</t>
  </si>
  <si>
    <t>REATOR ELETRONICO P/LAMPADA FLUORESC.AFP 1X32W BIVOLT COM PROTEÇÃO</t>
  </si>
  <si>
    <t>09.84.046</t>
  </si>
  <si>
    <t>REATOR ELETRONICO P/LAMPADA FLUORESC.AFP 2X32W BIVOLT COM PROTEÇÃO</t>
  </si>
  <si>
    <t>09.84.049</t>
  </si>
  <si>
    <t>ADEQUAÇÃO DE LUMINARIA FLUORESCENTE 2X32W PARA LED TUBULAR POLICARBONATO 18W  TEMPERATURA DE COR 4000ºK</t>
  </si>
  <si>
    <t>09.84.050</t>
  </si>
  <si>
    <t>RECEPTACULO PORCELANA  PARA LAMPADA BULBO LED COMPACTA ROSCA E-27</t>
  </si>
  <si>
    <t>09.84.051</t>
  </si>
  <si>
    <t>RECEPTACULO P/LAMPADA HG OU MHL P/LUMINARIA EXT.OU PROJ-ROSCA E-40</t>
  </si>
  <si>
    <t>09.84.052</t>
  </si>
  <si>
    <t>SOQUETE ANTIVIBRATORIO ENGATE RAPIDO  P/LAMPADA LED TUBULAR</t>
  </si>
  <si>
    <t>09.84.055</t>
  </si>
  <si>
    <t>PORTA LAMP ROSCA E-27,PORCEL.C/FLANGE FIX.P/PRATO FIX.P/ROSCA 3/8" GAS</t>
  </si>
  <si>
    <t>09.84.056</t>
  </si>
  <si>
    <t>CALHA P/ LUMINARIA EMBUTIR C/  REFLETOR SEM ALETAS (IL-67) COM SOQUETES P/ DUAS LAMPADAS LED TUBULAR 120 CM</t>
  </si>
  <si>
    <t>09.84.057</t>
  </si>
  <si>
    <t>CALHA P/ LUMINARIA EMBUTIR C/ DIFUSOR TRANSLUCIDO (IL-70) COM SOQUETES  P DUAS LAMPADAS LED TUBULAR 60 CM</t>
  </si>
  <si>
    <t>09.84.059</t>
  </si>
  <si>
    <t>CALHA P/ LUMINARIA EMBUTIR C/ DIFUSOR TRANSLUCIDO (IL-71) COM SOQUETES  P DUAS LAMPADAS LED TUBULAR 120 CM</t>
  </si>
  <si>
    <t>09.84.060</t>
  </si>
  <si>
    <t>CORRENTE PARA PENDENTE DE APARELHO PARA ILUMINACAO</t>
  </si>
  <si>
    <t>09.84.061</t>
  </si>
  <si>
    <t>ADEQUAÇÃO DE LUMINARIA FLUORESCENTE 1X32W PARA LED TUBULAR VIDRO 18W TEMPERATURA DE COR 4000ºK</t>
  </si>
  <si>
    <t>09.84.062</t>
  </si>
  <si>
    <t>ADEQUAÇÃO DE LUMINARIA FLUORESCENTE 2X32W PARA LED TUBULAR VIDRO 18W  TEMPERATURA DE COR 4000ºK</t>
  </si>
  <si>
    <t>09.84.069</t>
  </si>
  <si>
    <t>CALHA P/ LUMINARIA SOBREPOR C/ DIFUSOR TRANSLUCIDO (IL-69 ) COM SOQUETES P/ DUAS LAMPADAS LED TUBULAR 120 CM</t>
  </si>
  <si>
    <t>09.84.074</t>
  </si>
  <si>
    <t>REATOR SIMPLES P/VAPOR SODIO AFP 70W 220V CAP/IGN</t>
  </si>
  <si>
    <t>09.84.075</t>
  </si>
  <si>
    <t>REATOR SIMPLES P/VAPOR SODIO AFP 150W 220V CAP/IGN</t>
  </si>
  <si>
    <t>09.84.076</t>
  </si>
  <si>
    <t>REATOR SIMPLES P/VAPOR SODIO AFP 250W 220V CAP/IGN</t>
  </si>
  <si>
    <t>09.84.077</t>
  </si>
  <si>
    <t>REATOR SIMPLES P/VAPOR METAL. AFP 70W 220V CAP/IGN</t>
  </si>
  <si>
    <t>09.84.078</t>
  </si>
  <si>
    <t>REATOR SIMPLES P/VAPOR METAL. AFP 150W 220V CAP/IGN</t>
  </si>
  <si>
    <t>09.84.079</t>
  </si>
  <si>
    <t>REATOR SIMPLES P/VAPOR METAL. AFP 250W 220V CAP/IGN</t>
  </si>
  <si>
    <t>09.84.080</t>
  </si>
  <si>
    <t>REATOR ELETRONICO P/LAMPADA FLUORESCENTE 2X16W BIVOLT C/PROTEÇÃO</t>
  </si>
  <si>
    <t>09.84.092</t>
  </si>
  <si>
    <t>REATOR PARA LAMPADA HG - 220V/250W</t>
  </si>
  <si>
    <t>09.84.099</t>
  </si>
  <si>
    <t>OUTROS SERVICOS DE APARELHOS E EQUIPAMENTOS</t>
  </si>
  <si>
    <t>09.84.100</t>
  </si>
  <si>
    <t>CALHA PARA LUMINARIA SOBREPOR COM REFLETOR EM ALUMINIO (IL-73 / (IL-81)) COM SOQUETES  PARA  UMA LAMPADA LED TUBULAR 120 CM</t>
  </si>
  <si>
    <t>09.84.101</t>
  </si>
  <si>
    <t>CALHA PARA LUMINARIA SOBREPOR COM REFLETOR EM ALUMINIO (IL-74 / (IL-82)) COM SOQUETES  PARA  DUAS LAMPADAS LED TUBULAR 120 CM</t>
  </si>
  <si>
    <t>09.84.102</t>
  </si>
  <si>
    <t>CALHA PARA LUMINARIA SOBREPOR COM REFLETOR E ALETAS (IL-75) COM SOQUETES  PARA  DUAS LAMPADAS LED TUBULAR 120 CM</t>
  </si>
  <si>
    <t>09.84.103</t>
  </si>
  <si>
    <t>CALHA PARA LUMINARIA SOBREPOR COM  DIFUSOR TRANSPARENTE (IL-77) COM SOQUETES  P/ DUAS LAMPADAS LED TUBULAR 120 CM</t>
  </si>
  <si>
    <t>09.84.104</t>
  </si>
  <si>
    <t>CALHA PARA LUMINARIA  EMBUTIR COM REFLETOR E ALETAS (IL-78) COM SOQUETES  PARA  DUAS LAMPADAS LED TUBULAR 120 CM</t>
  </si>
  <si>
    <t>09.84.105</t>
  </si>
  <si>
    <t>CALHA PARA LUMINARIA  EMBUTIR COM REFLETOR SEM ALETAS (IL-79) COM SOQUETES  PARA  UMA LAMPADA LED TUBULAR 120 CM</t>
  </si>
  <si>
    <t>09.84.106</t>
  </si>
  <si>
    <t>CALHA PARA LUMINARIA  EMBUTIR COM REFLETOR SEM ALETAS (IL-80) COM SOQUETES  PARA  DUAS LAMPADAS LED TUBULAR 120 CM</t>
  </si>
  <si>
    <t>09.84.107</t>
  </si>
  <si>
    <t>ADEQUAÇÃO DE LUMINARIA FLUORESCENTE 4X16W PARA LED TUBULAR VIDRO 10W  TEMPERATURA DE COR 4000ºK</t>
  </si>
  <si>
    <t>09.84.108</t>
  </si>
  <si>
    <t>ADEQUAÇÃO DE LUMINARIA FLUORESCENTE 2X16W PARA LED TUBULAR VIDRO 10W TEMPERATURA DE COR 4000ºK</t>
  </si>
  <si>
    <t>09.84.109</t>
  </si>
  <si>
    <t>ADEQUAÇÃO DE LUMINARIA FLUORESCENTE 4X16W PARA LED TUBULAR POLICARBONATO 10W  TEMPERATURA DE COR 4000ºK</t>
  </si>
  <si>
    <t>09.84.110</t>
  </si>
  <si>
    <t>ADEQUAÇÃO DE LUMINARIA FLUORESCENTE 2X16W PARA LED TUBULAR POLICARBONATO 10W TEMPERATURA DE COR 4000ºK</t>
  </si>
  <si>
    <t>09.85.005</t>
  </si>
  <si>
    <t>LAMPADA FLUORESCENTE DE 32W</t>
  </si>
  <si>
    <t>09.85.006</t>
  </si>
  <si>
    <t>LAMPADA FLUORESCENTE COMPACTA 23W</t>
  </si>
  <si>
    <t>09.85.010</t>
  </si>
  <si>
    <t>LAMPADA VAPOR DE SODIO 70W</t>
  </si>
  <si>
    <t>09.85.011</t>
  </si>
  <si>
    <t>LAMPADA VAPOR DE SODIO 150W</t>
  </si>
  <si>
    <t>09.85.012</t>
  </si>
  <si>
    <t>LAMPADA VAPOR DE SODIO 250W</t>
  </si>
  <si>
    <t>09.85.016</t>
  </si>
  <si>
    <t>LAMPADA FLUORESCENTE DE 16W</t>
  </si>
  <si>
    <t>09.85.017</t>
  </si>
  <si>
    <t>LAMPADA VAPOR METÁLICO 70W</t>
  </si>
  <si>
    <t>09.85.018</t>
  </si>
  <si>
    <t>LAMPADA VAPOR METALICO 150W</t>
  </si>
  <si>
    <t>09.85.019</t>
  </si>
  <si>
    <t>LAMPADA VAPOR METALICO 250W</t>
  </si>
  <si>
    <t>09.85.023</t>
  </si>
  <si>
    <t>LUMIN. BLINDADA ARANDELA P/ LAMP. MISTA 160 W</t>
  </si>
  <si>
    <t>09.85.024</t>
  </si>
  <si>
    <t>LUMIN. BLINDADA PLAFONIER P/ LAMP. MISTA 160W</t>
  </si>
  <si>
    <t>09.85.025</t>
  </si>
  <si>
    <t>ARANDELA ALUMÍNIO INCLINADA 45° BLINDADA LÂMPADA BULBO LED ROSCA E27</t>
  </si>
  <si>
    <t>09.85.037</t>
  </si>
  <si>
    <t>BRACO ACO GALVANIZADO DN 1 1/2" X 2,00 M</t>
  </si>
  <si>
    <t>09.85.039</t>
  </si>
  <si>
    <t>BRACO ACO GALVANIZADO DE 1" X 1.00M</t>
  </si>
  <si>
    <t>09.85.043</t>
  </si>
  <si>
    <t>LUMINARIA ABERTA (APARELHO) TIPO ECON. P/ LAMP. V. MERC./MISTA 250W</t>
  </si>
  <si>
    <t>09.85.045</t>
  </si>
  <si>
    <t>CRUZETA DE FERRO GALVANIZADO PARA 2 PROJETORES</t>
  </si>
  <si>
    <t>09.85.047</t>
  </si>
  <si>
    <t>POSTE ACO GALVANIZADO RETO 4" X6.00M P/ILUMIN EXTERNA</t>
  </si>
  <si>
    <t>09.85.048</t>
  </si>
  <si>
    <t>POSTE DE AÇO GALV.TIPO CURVO,C/JANELAS INSP H=7 M ACIMA DO SOLO</t>
  </si>
  <si>
    <t>09.85.050</t>
  </si>
  <si>
    <t>POSTE DE AÇO GALV.TIPO RETO, C/JANELA INSP. H=10M ACIMA DO SOLO</t>
  </si>
  <si>
    <t>09.85.053</t>
  </si>
  <si>
    <t>POSTE DE CONCRETO TUBULAR OCO DE 7 M DE COMPR C/ JANELA ISNPECAO</t>
  </si>
  <si>
    <t>09.85.060</t>
  </si>
  <si>
    <t>CONDULETE DE 1"</t>
  </si>
  <si>
    <t>09.85.061</t>
  </si>
  <si>
    <t>CONDULETE DE 1 1/4"</t>
  </si>
  <si>
    <t>09.85.062</t>
  </si>
  <si>
    <t>CONDULETE DE 1 1/2"</t>
  </si>
  <si>
    <t>09.85.063</t>
  </si>
  <si>
    <t>CONDULETE DE 2"</t>
  </si>
  <si>
    <t>09.85.064</t>
  </si>
  <si>
    <t>CONDULETE DE 3/4"</t>
  </si>
  <si>
    <t>09.85.065</t>
  </si>
  <si>
    <t>CONDULETE DE 1/2"</t>
  </si>
  <si>
    <t>09.85.066</t>
  </si>
  <si>
    <t>LAMPADA BULBO LED  &lt;= 13W ROSCA E 27  BIVOLT. TEMPERATURA COR 3000ºK.</t>
  </si>
  <si>
    <t>09.85.080</t>
  </si>
  <si>
    <t>MOTOR PARA BOMBA DE RECALQUE DE 1/2 HP - 220 V BIFASICO</t>
  </si>
  <si>
    <t>09.85.081</t>
  </si>
  <si>
    <t>MOTOR PARA BOMBA DE RECALQUE DE 3/4 HP - 220 V BIFASICO</t>
  </si>
  <si>
    <t>09.85.082</t>
  </si>
  <si>
    <t>MOTOR PARA BOMBA DE RECALQUE DE 1 HP - 220 V BIFASICO</t>
  </si>
  <si>
    <t>09.85.083</t>
  </si>
  <si>
    <t>MOTOR PARA BOMBA DE RECALQUE DE 2 HP - 220 V TRIFASICO</t>
  </si>
  <si>
    <t>09.85.084</t>
  </si>
  <si>
    <t>MOTOR PARA BOMBA DE RECALQUE DE 3 HP - 220 V TRIFASICO</t>
  </si>
  <si>
    <t>09.85.085</t>
  </si>
  <si>
    <t>MOTOR PARA BOMBA DE RECALQUE DE 5 HP - 220 V TRIFASICO</t>
  </si>
  <si>
    <t>09.85.086</t>
  </si>
  <si>
    <t>LAMPADA LED TUBULAR VIDRO DE 10W C/TEMPERATURA DE COR 4000° K</t>
  </si>
  <si>
    <t>09.85.087</t>
  </si>
  <si>
    <t>LAMPADA LED TUBULAR POLICARBONATO DE 10W C/TEMPERATURA DE COR 4000° K</t>
  </si>
  <si>
    <t>09.85.088</t>
  </si>
  <si>
    <t>LAMPADA LED TUBULAR VIDRO DE 18W C/TEMPERATURA DE COR 4000° K</t>
  </si>
  <si>
    <t>09.85.089</t>
  </si>
  <si>
    <t>LAMPADA LED TUBULAR POLICARBONATO DE 18W C/TEMPERATURA DE COR 4000° K</t>
  </si>
  <si>
    <t>09.85.099</t>
  </si>
  <si>
    <t>09.86.001</t>
  </si>
  <si>
    <t>CAPTOR TIPO FRANKLIN, BOUQUET NIQUELADO DE 4 PONTAS-CONECTOR GRANDE</t>
  </si>
  <si>
    <t>09.86.020</t>
  </si>
  <si>
    <t>SUPORTE SIMPLES COM ROLDANA PARA CABO DE COBRE NU 25 A 35 MM2</t>
  </si>
  <si>
    <t>09.86.021</t>
  </si>
  <si>
    <t>SUPORTE SIMPLES COM ROLDANA PARA CABO DE COBRE NU 70 A 95 MM2</t>
  </si>
  <si>
    <t>09.86.025</t>
  </si>
  <si>
    <t>CONECTOR TIPO SPLIT-BOLT PARA CABO DE 25 MM2</t>
  </si>
  <si>
    <t>09.86.026</t>
  </si>
  <si>
    <t>CONECTOR TIPO SPLIT-BOLT PARA CABO DE 35 MM2</t>
  </si>
  <si>
    <t>09.86.027</t>
  </si>
  <si>
    <t>CONECTOR TIPO SPLIT-BOLT PARA CABO DE 95 MM2</t>
  </si>
  <si>
    <t>09.86.035</t>
  </si>
  <si>
    <t>ELETRODUTO DE PVC DE 2" X 3,00 M PARA PROTECAO DE CABO DE COBRE NU</t>
  </si>
  <si>
    <t>09.86.099</t>
  </si>
  <si>
    <t>OUTROS SERVICOS DE PARA-RAIOS E ATERRAMENTOS</t>
  </si>
  <si>
    <t>10.01.019</t>
  </si>
  <si>
    <t>FORRO ACUSTICO PAINEL DE FIBRA MADEIRA 625X625MM  / 1250X625MM INCLUSIVE ESTRUTURA DE SUSTENTAÇAO PERFIL DRYWALL.</t>
  </si>
  <si>
    <t>FORRO DE TABUA APAR. 10X1CM MACHO-FEMEA G1-C4  SEMI ENTARUGADO</t>
  </si>
  <si>
    <t>10.01.021</t>
  </si>
  <si>
    <t>FORRO DE TABUA APAR. 10X1CM MACHO-FEMEA G1-C4 ENTARUGADO</t>
  </si>
  <si>
    <t>10.01.022</t>
  </si>
  <si>
    <t>FORRO ACUSTICO COR BRANCA TIPO NUVEM PLACA 60X60CM H=50MM INCLUSIVE ELEMENTOS DE FIXAÇÃO FORNEC. E INSTAL - USO EXCLUSIVO SALA DE INOVAÇÃO</t>
  </si>
  <si>
    <t>10.01.023</t>
  </si>
  <si>
    <t>FORRO ACUSTICO COR BRANCA TIPO NUVEM PLACA 120X60CM H=50MM INCLUSIVE ELEMENTOS DE FIXAÇÃO FORNEC. E INSTAL - USO EXCLUSIVO SALA DE INOVAÇÃO</t>
  </si>
  <si>
    <t>10.01.039</t>
  </si>
  <si>
    <t>ISOLACAO TERMOACUSTICA  PAINEIL LÃ DE PET ESPESSURA 50MM DENSIDADE 20KG/M3 INSTALADO SOBRE PLACA DE FORRO</t>
  </si>
  <si>
    <t>10.01.049</t>
  </si>
  <si>
    <t>FORRO DE GESSO ACARTONADO INCL ESTRUTURA</t>
  </si>
  <si>
    <t>10.01.058</t>
  </si>
  <si>
    <t>ISOLACAO TERMOACUSTICA - LA DE VIDRO ESP 1"</t>
  </si>
  <si>
    <t>10.01.059</t>
  </si>
  <si>
    <t>ISOLACAO TERMOACUSTICA - LA DE VIDRO E=2"</t>
  </si>
  <si>
    <t>ISOLACAO TERMICA - CHAPA DE ISOPOR E=30MM</t>
  </si>
  <si>
    <t>10.01.061</t>
  </si>
  <si>
    <t>ISOLACAO TERMOACUSTICA - LA DE ROCHA E=2``</t>
  </si>
  <si>
    <t>10.01.062</t>
  </si>
  <si>
    <t>ISOLACAO TERMOACUSTICA MANTA LÃ DE ROCHA ESPESSURA 50MM  DENSIDADE 48 KG/M3 INSTALADO SOBRE PLACA DE FORRO</t>
  </si>
  <si>
    <t>10.01.071</t>
  </si>
  <si>
    <t>FORRO PLACA MINERAL NRC 0,55 GERGIAN INCL.PERFIS FORNEC/INST.</t>
  </si>
  <si>
    <t>10.01.074</t>
  </si>
  <si>
    <t>FORRO PLACA MINERAL NRC 0,65 SAHARA INCL.PERFIS FORNEC/INST.</t>
  </si>
  <si>
    <t>10.01.075</t>
  </si>
  <si>
    <t>FORRO PLACA MINERAL NRC 0,70 CONSTELATION INCL.PERFIS FORNEC/INST.</t>
  </si>
  <si>
    <t>10.01.076</t>
  </si>
  <si>
    <t>FORRO PLACA MINERAL NRC 0,70 MP COMPLETE INCL.PERFIS FORNEC/INST.</t>
  </si>
  <si>
    <t>10.01.077</t>
  </si>
  <si>
    <t>FORRO PLACA MINERAL NRC 0,85 THERMOFON INCL.PERFIS FORNEC/INST.</t>
  </si>
  <si>
    <t>10.01.078</t>
  </si>
  <si>
    <t>FORRO EM PLACA MINERAL NRC 0,75 TÔNICA INC. PERFIS FORNEC/INSTALADO</t>
  </si>
  <si>
    <t>10.01.082</t>
  </si>
  <si>
    <t>FORRO EM LÂMINA DE PVC 200MM E = 7 OU 8MM</t>
  </si>
  <si>
    <t>10.01.083</t>
  </si>
  <si>
    <t>ESTRUTURA METÁLICA TUBULAR 20X20 GALV. E=0,95MM MALHA 1,20X0,40M P/SUSTENTAÇÃO DE FORRO PVC</t>
  </si>
  <si>
    <t>10.01.099</t>
  </si>
  <si>
    <t>10.50.001</t>
  </si>
  <si>
    <t>DEMOLIÇÃO DE FORRO DE ESTUQUE OU MADEIRA, INCLUSIVE ENTARUGAMENTO</t>
  </si>
  <si>
    <t>10.50.003</t>
  </si>
  <si>
    <t>DEMOLIÇÃO DE FORRO EM GESSO</t>
  </si>
  <si>
    <t>10.50.004</t>
  </si>
  <si>
    <t>DEMOLIÇÃO DE ENTARUGAMENTO</t>
  </si>
  <si>
    <t>10.50.005</t>
  </si>
  <si>
    <t>DEMOLIÇÃO DE FORROS DE MADEIRA, EXCLUSIVE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</si>
  <si>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</si>
  <si>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</si>
  <si>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</si>
  <si>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</si>
  <si>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</si>
  <si>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</si>
  <si>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</si>
  <si>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</si>
  <si>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</si>
  <si>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</si>
  <si>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10.70.002</t>
  </si>
  <si>
    <t>RECOLOCAÇÃO DE FORRO EM PLACAS APOIADAS</t>
  </si>
  <si>
    <t>10.70.005</t>
  </si>
  <si>
    <t>RECOLOCACAO DE FORRO DE PVC EM LAMINAS</t>
  </si>
  <si>
    <t>10.70.099</t>
  </si>
  <si>
    <t>RECOLOCACOES DE FORROS</t>
  </si>
  <si>
    <t>10.80.012</t>
  </si>
  <si>
    <t>FORRO DE ESTUQUE</t>
  </si>
  <si>
    <t>10.80.033</t>
  </si>
  <si>
    <t>PERFIL DE FERRO SECCAO CARTOLA EM CHAPA N 20 P/SUST DE FORRO</t>
  </si>
  <si>
    <t>10.80.034</t>
  </si>
  <si>
    <t>TABUA DE 10 X 1 CM TIPO MACHO-FEMEA G1-C4 PARA FORRO</t>
  </si>
  <si>
    <t>10.80.038</t>
  </si>
  <si>
    <t>REPREGAMENTO DE FORROS DE MADEIRA</t>
  </si>
  <si>
    <t>10.80.040</t>
  </si>
  <si>
    <t>ESTRUTURA DE ENTARUGAMENTO PARA FORRO DE MADEIRA</t>
  </si>
  <si>
    <t>10.80.099</t>
  </si>
  <si>
    <t>SERVICOS EM FORROS - CONSERVACAO</t>
  </si>
  <si>
    <t>11.01.001</t>
  </si>
  <si>
    <t>IMPERMEABILIZACAO DE SUB-SOLOS C/ARG CIM-AREIA 1:3 CONTENDO HIDROFUGO</t>
  </si>
  <si>
    <t>11.01.002</t>
  </si>
  <si>
    <t>IMPERMEABILIZACAO DE SUB-SOLOS C/ARG CIM-AREIA 1:3 HIDR TINTA BETUMINOSA</t>
  </si>
  <si>
    <t>11.01.003</t>
  </si>
  <si>
    <t>11.01.010</t>
  </si>
  <si>
    <t>IMPERMEAB C/ ARGAM POLIMERICA SEMIFLEXIVEL P/ CORTINAS E POCOS DE ELEV COM APLICAÇAO 4 DEMAOS</t>
  </si>
  <si>
    <t>11.01.099</t>
  </si>
  <si>
    <t>11.02.022</t>
  </si>
  <si>
    <t>IMPERMEABILIZACAO MULTIMEMBRANAS ASFALTICAS - FELTRO ASFALTO</t>
  </si>
  <si>
    <t>11.02.023</t>
  </si>
  <si>
    <t>IMPERMEABILIZACAO COM MANTA ELASTOMERICA BUTILICA OU EPDM</t>
  </si>
  <si>
    <t>11.02.024</t>
  </si>
  <si>
    <t>IMPERMEABILIZACAO COM MANTA ASFALTICA PRE FABRICADA 4MM</t>
  </si>
  <si>
    <t>11.02.025</t>
  </si>
  <si>
    <t>IMPERMEABILIZACAO COM MANTA ASFALTICA PRE FABRICADA 4MM - ACAB AREIA</t>
  </si>
  <si>
    <t>11.02.026</t>
  </si>
  <si>
    <t>IMPERM C/ EMULSAO ACRILICA ESTRUT C/ VEU DE POLIESTER-6 DEMAOS / 2 EST</t>
  </si>
  <si>
    <t>11.02.027</t>
  </si>
  <si>
    <t>IMPERMEABILIZACAO C/ EMULSAO ACRILICA - 6 DEMAOS</t>
  </si>
  <si>
    <t>11.02.035</t>
  </si>
  <si>
    <t>IMPERMEAB C/ MANTA ASF PRE-FABR 4MM ACAB ALUMIN SEM PROT MECANICA</t>
  </si>
  <si>
    <t>IMPERMEABIL.EMULSAO ASFALTICA ELASTOMERICA MONOCOMPONENTE. APLICAÇAO 4 DEMÃOS INCLUS.TELA ESTRUTURANTE</t>
  </si>
  <si>
    <t>11.02.050</t>
  </si>
  <si>
    <t>11.02.054</t>
  </si>
  <si>
    <t>ISOLAMENTO TERMICO COM CAMADAS DE ARGILA EXPANDIDA</t>
  </si>
  <si>
    <t>11.02.055</t>
  </si>
  <si>
    <t>FORNEC E COLOCACAO DE ISOPOR P/ TRATAMENTO ACUSTICO ENTRE LAJES</t>
  </si>
  <si>
    <t>11.02.062</t>
  </si>
  <si>
    <t>PROTECAO TERMO-MECANICA C/LADR HIDRAUL 1 COR INCL ARGAM ASSENT</t>
  </si>
  <si>
    <t>11.02.066</t>
  </si>
  <si>
    <t>REGULARIZACAO DE SUPERFICIE P/ PREPARO IMPERM 1:3 E=2,5CM</t>
  </si>
  <si>
    <t>11.02.067</t>
  </si>
  <si>
    <t>ARGAMASSA PARA PROTEÇAO MECANICA SOBRE SUPERFICIE IMPERMEABILIZADA TRAÇO 1:4  ESPESSURA 3CM</t>
  </si>
  <si>
    <t>11.02.099</t>
  </si>
  <si>
    <t>11.03.001</t>
  </si>
  <si>
    <t>COM ARGAMASSA CIM AREIA 1:3 COM HIDROFUGO (APLICACAO INTERNA)</t>
  </si>
  <si>
    <t>11.03.002</t>
  </si>
  <si>
    <t>COM ARGAMASSA CIM AREIA 1:3 COM HIDROFUGO E TINTA BET (APLIC INTERNA)</t>
  </si>
  <si>
    <t>11.03.004</t>
  </si>
  <si>
    <t>IMPERMEABILIZACAO POR CRISTALIZACAO - RESERVATORIOS ENTERRADOS</t>
  </si>
  <si>
    <t>11.03.006</t>
  </si>
  <si>
    <t>IMPERMEABILIZAÇAO RESERV.ELEV COM ARGAMASSA POLIMERICA APLICAÇAO 2 DEMÃOS SEMIFLEXIVEL + 4 DEMÃOS FLEXIVEL INCLUS.TELA ESTRUTURANTE</t>
  </si>
  <si>
    <t>11.03.007</t>
  </si>
  <si>
    <t>IMPERMEABIL RESERV.ENTERRADO COM ARGAMASSA POLIMERICA SEMIFLEXIVEL COM APLICAÇÃO 4 DEMÃOS</t>
  </si>
  <si>
    <t>11.03.010</t>
  </si>
  <si>
    <t>COM TINTA BETUMINOSA (APLICACAO EXTERNA)</t>
  </si>
  <si>
    <t>11.03.099</t>
  </si>
  <si>
    <t>11.04.002</t>
  </si>
  <si>
    <t>JUNTAS DE DILATACAO FUGENBAND ELASTICO PERFIL 0-12</t>
  </si>
  <si>
    <t>11.04.003</t>
  </si>
  <si>
    <t>JUNTAS DE DILATACAO FUGENBANB ELASTICO PERFIL 0-22</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</si>
  <si>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</si>
  <si>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</si>
  <si>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</si>
  <si>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</si>
  <si>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</si>
  <si>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</si>
  <si>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</si>
  <si>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</si>
  <si>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</si>
  <si>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11.04.022</t>
  </si>
  <si>
    <t>JUNTA ELASTICA ESTRUTURAL NEOPRENE (REF 2027M) INCLUSIVE LIMPEZA</t>
  </si>
  <si>
    <t>11.04.030</t>
  </si>
  <si>
    <t>CANTONEIRA DE ABAS IGUAIS 1"x1/8" ALUMINIO</t>
  </si>
  <si>
    <t>11.04.041</t>
  </si>
  <si>
    <t>SELANTE DE POLIURETANO P/JUNTAS MOVIMENTACAO/DESSOLIDARIZACAO 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</si>
  <si>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</si>
  <si>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</si>
  <si>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</si>
  <si>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</si>
  <si>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</si>
  <si>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</si>
  <si>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</si>
  <si>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</si>
  <si>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</si>
  <si>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</si>
  <si>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</si>
  <si>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</si>
  <si>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</si>
  <si>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</si>
  <si>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</si>
  <si>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11.60.001</t>
  </si>
  <si>
    <t>RETIRADA DE ISOLAMENTO TÉRMICO COM CONCRETO CELULAR OU TIJOLOS CERÂMICOS</t>
  </si>
  <si>
    <t>11.60.002</t>
  </si>
  <si>
    <t>RETIRADA DE ISOLAMENTO TERMICO COM DOLOMITA/SEIXOS ROLADOS/ARGILA EXPANDIDA</t>
  </si>
  <si>
    <t>11.60.099</t>
  </si>
  <si>
    <t>11.70.015</t>
  </si>
  <si>
    <t>RECOLOCAÇÃO DE ISOLAMENTO TÉRMICO EM BRITA E SEIXO ROLADO.</t>
  </si>
  <si>
    <t>11.70.099</t>
  </si>
  <si>
    <t>RECOLOCACOES DE IMPERMEABILIZACOES/JUNTA DE DILATACAO</t>
  </si>
  <si>
    <t>11.80.099</t>
  </si>
  <si>
    <t>SERVICOS DE IMPERMEABILIZACAO/JUNTAS DE DILATACAO - CONSERVACAO</t>
  </si>
  <si>
    <t>12.01.001</t>
  </si>
  <si>
    <t>CHAPISCO</t>
  </si>
  <si>
    <t>12.01.006</t>
  </si>
  <si>
    <t>EMBOCO DESEMPENADO</t>
  </si>
  <si>
    <t>12.01.099</t>
  </si>
  <si>
    <t>REVESTIMENTOS PARA TETOS</t>
  </si>
  <si>
    <t>12.02.002</t>
  </si>
  <si>
    <t>12.02.003</t>
  </si>
  <si>
    <t>CHAPISCO ROLADO PARA SUPERFICIES LISAS</t>
  </si>
  <si>
    <t>12.02.005</t>
  </si>
  <si>
    <t>EMBOCO</t>
  </si>
  <si>
    <t>12.02.006</t>
  </si>
  <si>
    <t>12.02.007</t>
  </si>
  <si>
    <t>12.02.009</t>
  </si>
  <si>
    <t>12.02.010</t>
  </si>
  <si>
    <t>REVESTIMENTO TEXTURIZADO ACRILICO BRANCO</t>
  </si>
  <si>
    <t>12.02.011</t>
  </si>
  <si>
    <t>REVESTIMENTO TEXTURIZADO ACRILICO BRANCO E PINTURA ACRILICA</t>
  </si>
  <si>
    <t>12.02.012</t>
  </si>
  <si>
    <t>CERAMICA ESMALTADA 10X10CM - LARANJA,VERMELHO,AMARELO</t>
  </si>
  <si>
    <t>12.02.013</t>
  </si>
  <si>
    <t>CERAMICA ESMALTADA 10X10CM - AZUL,VERDE,PRETO</t>
  </si>
  <si>
    <t>12.02.014</t>
  </si>
  <si>
    <t>CERAMICA ESMALTADA 10X10CM - BRANCO,AREIA,BEGE,OCRE,CINZA</t>
  </si>
  <si>
    <t>12.02.029</t>
  </si>
  <si>
    <t>CERAMICA ESMALTADA 20X20CM</t>
  </si>
  <si>
    <t>12.02.036</t>
  </si>
  <si>
    <t>REVESTIMENTO COM AZULEJOS  RETIFICADOS LISOS BRANCO BRILHANTE</t>
  </si>
  <si>
    <t>12.02.043</t>
  </si>
  <si>
    <t>PERFIL SEXTAVADO EM ALUMINIO PARA AZULEJO</t>
  </si>
  <si>
    <t>12.02.044</t>
  </si>
  <si>
    <t>PERFIL CANTONEIRA EM ALUMINIO PARA REBOCO</t>
  </si>
  <si>
    <t>12.02.050</t>
  </si>
  <si>
    <t>REVESTIMENTO TEXT. ACRIL. PIGMENTADO (CORES PRONTAS) - ACAB RANHURADO</t>
  </si>
  <si>
    <t>12.02.051</t>
  </si>
  <si>
    <t>REVESTIMENTO TEXTURIZADO ACRILICO PIGMENTADO (CORES PRONTAS)</t>
  </si>
  <si>
    <t>12.02.072</t>
  </si>
  <si>
    <t>GUARNIÇÃO APARELHADA 5 X 1 CM G1-C4 P/ACABAM JUNTAS DILATACAO</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</si>
  <si>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</si>
  <si>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</si>
  <si>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</si>
  <si>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</si>
  <si>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</si>
  <si>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</si>
  <si>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</si>
  <si>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</si>
  <si>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</si>
  <si>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</si>
  <si>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</si>
  <si>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</si>
  <si>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</si>
  <si>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</si>
  <si>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12.04.020</t>
  </si>
  <si>
    <t>REVESTIMENTO COM PASTILHAS NATURAIS 2,5X2,5CM</t>
  </si>
  <si>
    <t>12.04.021</t>
  </si>
  <si>
    <t>REVESTIMENTO COM PASTILHAS NATURAIS 5,0X5,0CM</t>
  </si>
  <si>
    <t>12.04.022</t>
  </si>
  <si>
    <t>REVESTIMENTO COM PASTILHAS ESMALTADAS 2,5X 2,5 CM</t>
  </si>
  <si>
    <t>12.04.023</t>
  </si>
  <si>
    <t>REVESTIMENTO COM PASTILHAS ESMALTADAS 4,0X 4,0 CM</t>
  </si>
  <si>
    <t>12.04.024</t>
  </si>
  <si>
    <t>REVESTIMENTO COM PASTILHAS ESMALTADAS 5,0X 5,0 CM</t>
  </si>
  <si>
    <t>12.04.040</t>
  </si>
  <si>
    <t>REVESTIMENTO C/ PLAQUETA LAMINADA</t>
  </si>
  <si>
    <t>12.04.048</t>
  </si>
  <si>
    <t>12.04.049</t>
  </si>
  <si>
    <t>12.04.050</t>
  </si>
  <si>
    <t>12.04.099</t>
  </si>
  <si>
    <t>REVESTIMENTOS PARA PAREDES EXTERNAS</t>
  </si>
  <si>
    <t>12.50.001</t>
  </si>
  <si>
    <t>DEMOLIÇÃO DE REVESTIMENTO EM ARGAMASSA/GESSO EM FORRO E PAREDES</t>
  </si>
  <si>
    <t>12.50.002</t>
  </si>
  <si>
    <t>DEMOLIÇÃO DE REVEST DE AZULEJOS, PASTILHAS E LADRILHOS INCL ARG ASSENTAMENTO</t>
  </si>
  <si>
    <t>12.50.003</t>
  </si>
  <si>
    <t>DEMOLIÇÃO SOMENTE DE AZULEJO</t>
  </si>
  <si>
    <t>12.50.099</t>
  </si>
  <si>
    <t>12.60.001</t>
  </si>
  <si>
    <t>RETIRADA DE MÁRMORE PEDRAS OU GRANITOS INCL DEMOLICÃO ARGAMASSA ASSENTAMENTO</t>
  </si>
  <si>
    <t>12.60.099</t>
  </si>
  <si>
    <t>12.70.001</t>
  </si>
  <si>
    <t>RECOLOCAÇÃO DE MÁRMORE, PEDRAS E GRANITOS</t>
  </si>
  <si>
    <t>12.70.099</t>
  </si>
  <si>
    <t>RECOLOCACOES DE REVESTIMENTOS DE FORRO E PAREDE</t>
  </si>
  <si>
    <t>12.80.003</t>
  </si>
  <si>
    <t>CHAPISCO RUSTICO COM PEDRISCO</t>
  </si>
  <si>
    <t>12.80.030</t>
  </si>
  <si>
    <t>REPARO EM TRINCAS E RACHADURAS</t>
  </si>
  <si>
    <t>12.80.050</t>
  </si>
  <si>
    <t>CANTONEIRA DE FERRO DE 1"X1"X1/8"</t>
  </si>
  <si>
    <t>12.80.051</t>
  </si>
  <si>
    <t>12.80.099</t>
  </si>
  <si>
    <t>SERVICOS EM REVESTIMENTOS DE FORRO E PAREDE - CONSERVACAO</t>
  </si>
  <si>
    <t>13.01.004</t>
  </si>
  <si>
    <t>LASTRO DE CONCRETO C/ HIDROFUGO E=5CM</t>
  </si>
  <si>
    <t>13.01.006</t>
  </si>
  <si>
    <t>13.01.010</t>
  </si>
  <si>
    <t>ENCHIMENTO DE REBAIXO DE LAJE COM TIJOLOS CERAMICOS FURADOS</t>
  </si>
  <si>
    <t>13.01.011</t>
  </si>
  <si>
    <t>ENCHIMENTO DE REBAIXO DE LAJE COM CACOS DE CONCRETO CELULAR</t>
  </si>
  <si>
    <t>13.01.017</t>
  </si>
  <si>
    <t>ARGAMASSA DE REGULARIZACAO CIM/AREIA 1:3 ESP=2,50CM</t>
  </si>
  <si>
    <t>13.01.018</t>
  </si>
  <si>
    <t>ARGAMASSA DE REGULARIZACAO CIM/AREIA 1:3 C/ IMPERM. ESP=2,50CM</t>
  </si>
  <si>
    <t>13.01.099</t>
  </si>
  <si>
    <t>SERVICOS DE LASTROS E/OU ENCHIMENTOS</t>
  </si>
  <si>
    <t>13.02.004</t>
  </si>
  <si>
    <t>CIMENTADO DESEMPENADO E ALISADO C/ CORANTE E=3,5CM INCL ARG REG</t>
  </si>
  <si>
    <t>13.02.005</t>
  </si>
  <si>
    <t>CIMENTADO DESEMPENADO ALISADO E=3,50CM INCL ARG REG</t>
  </si>
  <si>
    <t>13.02.006</t>
  </si>
  <si>
    <t>PISO DE CONCRETO Fck 25MPa DESEMPENAMENTO MECÂNICO E=8CM</t>
  </si>
  <si>
    <t>13.02.007</t>
  </si>
  <si>
    <t>PISO DE CONCRETO LISO-FUNDACAO DIRETA FCK-25 MPA</t>
  </si>
  <si>
    <t>13.02.009</t>
  </si>
  <si>
    <t>PISO DE CONCRETO CAMURCADO-FUNDACAO DIRETA FCK-25 MPA</t>
  </si>
  <si>
    <t>13.02.010</t>
  </si>
  <si>
    <t>QE-26 QUADRA DE ESPORTES/DE CONCRETO/LAJE ALVEOLAR</t>
  </si>
  <si>
    <t>13.02.011</t>
  </si>
  <si>
    <t>QE-27 QUADRA DE ESPORTES/PISO DE CONCRETO/PRE-LAJE TRELICADA</t>
  </si>
  <si>
    <t>13.02.012</t>
  </si>
  <si>
    <t>QE-28 QUADRA DE ESPORTES/PISO COM PROTECAO ACUSTICA SOBRE LAJE</t>
  </si>
  <si>
    <t>13.02.013</t>
  </si>
  <si>
    <t>QE-29 ESPACO MULTIESPORTIVO/PISO DE CONCRETO/LAJE ALVEOLAR</t>
  </si>
  <si>
    <t>13.02.014</t>
  </si>
  <si>
    <t>QE-30 ESPACO MULTIESPORTIVO/PISO DE CONCRETO/PRE-LAJE TRELICADA</t>
  </si>
  <si>
    <t>13.02.015</t>
  </si>
  <si>
    <t>QE-31 ESPACO MULTIESPORTIVO/PISO COM PROTECAO ACUSTICA SOBRE LAJE</t>
  </si>
  <si>
    <t>13.02.017</t>
  </si>
  <si>
    <t>LADRILHOS HIDRAULICOS DE 20X20 CM LISOS EM UMA COR</t>
  </si>
  <si>
    <t>13.02.019</t>
  </si>
  <si>
    <t>LADRILHO HIDRAULICO 25X25 E=2CM - PISO TATIL DE ALERTA</t>
  </si>
  <si>
    <t>13.02.020</t>
  </si>
  <si>
    <t>LADRILHO HIDRAULICO 25X25 E=2CM - PISO TATIL DIRECIONAL</t>
  </si>
  <si>
    <t>13.02.023</t>
  </si>
  <si>
    <t>BORRACHA COLADA - PISO TATIL DIRECIONAL</t>
  </si>
  <si>
    <t>13.02.024</t>
  </si>
  <si>
    <t>BORRACHA ASSENTADA C/ ARGAMASSA - PISO TATIL DIRECIONAL</t>
  </si>
  <si>
    <t>13.02.031</t>
  </si>
  <si>
    <t>QE-32 QUADRA DE ESPORTES/PISO DE CONCRETO ARMADO/FUNDACAO DIRETA</t>
  </si>
  <si>
    <t>13.02.032</t>
  </si>
  <si>
    <t>FAIXA ANTIDERRAPANTE A BASE DE RESINA EPÓXICA E AREIA QUARTZOSA L=4CM</t>
  </si>
  <si>
    <t>13.02.033</t>
  </si>
  <si>
    <t>QE-33 ESPACO MULTIESPORTIVO/PISO DE CONCRETO ARMADO/FUNDACAO DIRETA</t>
  </si>
  <si>
    <t>13.02.034</t>
  </si>
  <si>
    <t>GRANILITE CINZA / CIMENTO COMUM 8MM C/ POLIMENTO</t>
  </si>
  <si>
    <t>13.02.038</t>
  </si>
  <si>
    <t>GRANILITE PRETO/CIMENTO COMUM E=8MM COM POLIMENTO</t>
  </si>
  <si>
    <t>13.02.040</t>
  </si>
  <si>
    <t>PISO DE ALTA RESISTENCIA TIPO MEDIO, POLIDO E=8MM PRETO/CIMENTO COMUM</t>
  </si>
  <si>
    <t>13.02.041</t>
  </si>
  <si>
    <t>PISO DE ALTA RESISTENCIA TIPO MEDIO, POLIDO E=8MM CINZA/CIMENTO COMUM</t>
  </si>
  <si>
    <t>13.02.042</t>
  </si>
  <si>
    <t>13.02.047</t>
  </si>
  <si>
    <t>SOALHO DE TABUAS DE 10X2CM MACHO-FEMEA G1-C6 SOBRE LASTRO/LAJE</t>
  </si>
  <si>
    <t>13.02.048</t>
  </si>
  <si>
    <t>SOALHO DE TABUAS DE 20X2CM MACHO-FEMEA G1-C6 SOBRE LASTRO/LAJE</t>
  </si>
  <si>
    <t>13.02.049</t>
  </si>
  <si>
    <t>QE-34 QUADRA DE ESPORTES/PISO FIBRA POLIPROPILENO CORRUGADO/FUND DIR</t>
  </si>
  <si>
    <t>13.02.050</t>
  </si>
  <si>
    <t>QE-35 ESPACO MULTIESPORTIVO/PISO FIBRA POLIPROP CORRUGADO/FUND DIR</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</si>
  <si>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</si>
  <si>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</si>
  <si>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</si>
  <si>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</si>
  <si>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</si>
  <si>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</si>
  <si>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</si>
  <si>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</si>
  <si>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13.02.059</t>
  </si>
  <si>
    <t>SINALIZAÇÃO VISUAL DE DEGRAUS FITA ADESIVA COR AMARELA 25x200MM (2 FAIXAS)</t>
  </si>
  <si>
    <t>13.02.061</t>
  </si>
  <si>
    <t>PISO DE BORRACHA SINT PASTILHADA COR PRETA ESP 7MM FIXAVEL C/ARGAMASSA</t>
  </si>
  <si>
    <t>13.02.064</t>
  </si>
  <si>
    <t>PORCELANATO TECNICO</t>
  </si>
  <si>
    <t>13.02.066</t>
  </si>
  <si>
    <t>PISO DE CONCRETO/LAJE ALVEOLAR (TIPO LAJE ZERO)</t>
  </si>
  <si>
    <t>13.02.067</t>
  </si>
  <si>
    <t>PISO DE CONCRETO/LAJE TRELICADA (TIPO LAJE ZERO)</t>
  </si>
  <si>
    <t>13.02.068</t>
  </si>
  <si>
    <t>PISO DE CONCRETO SOBRE LAJE IMPERMEABILIZADA OU SOBRE PROTECAO ACUSTICA</t>
  </si>
  <si>
    <t>13.02.069</t>
  </si>
  <si>
    <t>PORCELANATO ESMALTADO</t>
  </si>
  <si>
    <t>13.02.075</t>
  </si>
  <si>
    <t>CHAPAS VINILICAS (COR ESPECIFICAR) ESPESSURA DE 2 MM</t>
  </si>
  <si>
    <t>13.02.076</t>
  </si>
  <si>
    <t>PORCELANATO TÉCNICO 25X25 CM ESPESSURA 10 A 15MM - PISO TATIL DE ALERTA</t>
  </si>
  <si>
    <t>13.02.077</t>
  </si>
  <si>
    <t>CHAPAS VINILICAS/TRANSITO PESADO (COR ESPECIFICAR) ESP 2MM</t>
  </si>
  <si>
    <t>13.02.078</t>
  </si>
  <si>
    <t>PISO VINIILICO EM MANTA LARG.DE 2,00M  E=2MM INCLUSO RODAPÉ CURVO 10CM FORNEC E INSTAL.- USO EXCLUSIVO SALA DE INOVAÇÃO</t>
  </si>
  <si>
    <t>13.02.080</t>
  </si>
  <si>
    <t>PISO VINIÍLICO EM MANTA COM TRATAMENTO SUPERFÍCIE COM PUR  LARG.DE 2,00 E=2MM  INCLUSO RODAPÉ CURVO H= 5CM  FORNEC E INSTALADO.</t>
  </si>
  <si>
    <t>13.02.085</t>
  </si>
  <si>
    <t>PORCELANATO TÉCNICO 25X25 CM ESPESSURA 10 A 15MM - PISO TATIL DIRECIONA</t>
  </si>
  <si>
    <t>13.02.087</t>
  </si>
  <si>
    <t>TACO MADEIRA G1-C6 APLICADO COM COLA</t>
  </si>
  <si>
    <t>13.02.090</t>
  </si>
  <si>
    <t>ARMAÇAO TELA  DE POLIESTER REFORÇADA COM FIBRA DE VIDRO (PRFV ) MALHA QUADRADA 15CM X 15CM DENSIDADE 0,38KG/M2  INCLUSIVE ESPAÇADOR E AMARRAÇAO  PARA PISO DE CONCRETO</t>
  </si>
  <si>
    <t>13.02.091</t>
  </si>
  <si>
    <t>PISO VINILICO  PLACA 60X60 CM  E= 3MM FORNECIDO E INSTALADO (COR A ESPECIFICAR)</t>
  </si>
  <si>
    <t>13.02.092</t>
  </si>
  <si>
    <t>SINTEKO - DUAS DEMAOS INCLUSIVE RASPAGEM - APLICADO</t>
  </si>
  <si>
    <t>13.02.093</t>
  </si>
  <si>
    <t>RASPAGEM COM CALAFETACAO E APLICACAO DE CERA</t>
  </si>
  <si>
    <t>13.02.096</t>
  </si>
  <si>
    <t>PISO VINIILICO EM MANTA LARG.DE 2,00M  E=2MM INCLUSO RODAPE CURVO 10CM FORNECIDO E INSTALADO.</t>
  </si>
  <si>
    <t>13.02.097</t>
  </si>
  <si>
    <t>13.02.099</t>
  </si>
  <si>
    <t>SERVICOS DE REVESTIMENTO DE PISOS</t>
  </si>
  <si>
    <t>13.02.100</t>
  </si>
  <si>
    <t>CERAMICA ESMALT.ANTIDER. ABSORÇÃO DE AGUA 3% A 8% PEI 4/5 COEF.ATRITO MINIMO 0,4 USO EXCLUSIVO PADRAO CRECHE</t>
  </si>
  <si>
    <t>13.02.101</t>
  </si>
  <si>
    <t>ARMAÇAO TELA  DE POLIESTER REFORÇADA COM FIBRA DE VIDRO (PRFV ) MALHA QUADRADA 10CM X 10CM DENSIDADE 0,58KG/M2  INCLUSIVE ESPAÇADOR E AMARRAÇAO  PARA PISO DE CONCRETO</t>
  </si>
  <si>
    <t>13.02.102</t>
  </si>
  <si>
    <t>FAIXA ( FITA ADESIVA ) SEGURANÇA ANTIDERRAPANTE  L=50MM COR PRETA</t>
  </si>
  <si>
    <t>13.02.104</t>
  </si>
  <si>
    <t>PISO VINIILICO EM MANTA COM TRATAM. SUPERFICIE COM PUR  LARG.DE 2,00M E=2MM  INCLUSO RODAPE CURVO H= 10CM  FORNECIDO E INSTALADO.</t>
  </si>
  <si>
    <t>13.02.106</t>
  </si>
  <si>
    <t>ARMAÇAO TELA  DE POLIESTER REFORÇADA COM FIBRA DE VIDRO (PRFV ) MALHA QUADRADA 10CM X 10CM DENSIDADE 2,05KG/M2  INCLUSIVE ESPAÇADOR E AMARRAÇAO  PARA PISO DE CONCRETO</t>
  </si>
  <si>
    <t>LT</t>
  </si>
  <si>
    <t>13.03.042</t>
  </si>
  <si>
    <t>PEDRA ARDOSIA 40X40CM E=7A10MM</t>
  </si>
  <si>
    <t>13.03.099</t>
  </si>
  <si>
    <t>13.04.001</t>
  </si>
  <si>
    <t>DEGRAUS EM ARGAMASSA DE CIMENTO E AREIA 1:3 ESPESSURA DE 2 CM</t>
  </si>
  <si>
    <t>13.04.004</t>
  </si>
  <si>
    <t>DEGRAU DE CONCRETO LISO</t>
  </si>
  <si>
    <t>13.04.026</t>
  </si>
  <si>
    <t>DEGRAUS DE GRANILITE MOLDADOS NO LOCAL</t>
  </si>
  <si>
    <t>13.04.027</t>
  </si>
  <si>
    <t>DEGRAUS DE GRANILITE PRE-MOLDADOS</t>
  </si>
  <si>
    <t>13.04.040</t>
  </si>
  <si>
    <t>DEGRAUS DE CHAPA VINILICA ESPESS 2 MM</t>
  </si>
  <si>
    <t>13.04.050</t>
  </si>
  <si>
    <t>DEGRAU DE BORRACHA SINTETICA COR PRETA C/TESTEIRA FIXAVEL C/ARG</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</si>
  <si>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</si>
  <si>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</si>
  <si>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</si>
  <si>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</si>
  <si>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</si>
  <si>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</si>
  <si>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</si>
  <si>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</si>
  <si>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</si>
  <si>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</si>
  <si>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13.05.006</t>
  </si>
  <si>
    <t>RODAPÉ DE ARGAMASSA CIMENTO E AREIA 1:3 ESPESSURA 1,5CM X ALTURA DE 7CM</t>
  </si>
  <si>
    <t>13.05.009</t>
  </si>
  <si>
    <t>RODAPE DE MADEIRA DE 7X1,5CM G1-C4</t>
  </si>
  <si>
    <t>13.05.014</t>
  </si>
  <si>
    <t>RODAPES DE LADRILHO HIDRAULICO UMA COR COM 10 CM DE ALTURA</t>
  </si>
  <si>
    <t>13.05.020</t>
  </si>
  <si>
    <t>RODAPES DE GRANILITE SIMPLES DE 10 CM</t>
  </si>
  <si>
    <t>13.05.022</t>
  </si>
  <si>
    <t>RODAPE PORCELANATO ESMALTADO 7CM</t>
  </si>
  <si>
    <t>13.05.023</t>
  </si>
  <si>
    <t>RODAPE  PORCELANATO TECNICO 7CM</t>
  </si>
  <si>
    <t>13.05.024</t>
  </si>
  <si>
    <t>RODAPES DE GRANILITE PARA ESCADA DE 10 CM</t>
  </si>
  <si>
    <t>13.05.025</t>
  </si>
  <si>
    <t>RODAPE DE GRANILITE PARA ESCADA DE 7-CM</t>
  </si>
  <si>
    <t>13.05.026</t>
  </si>
  <si>
    <t>RODAPÉ DE GRANILITE SIMPLES ALTURA 7CM</t>
  </si>
  <si>
    <t>13.05.028</t>
  </si>
  <si>
    <t>RODAPES DE MASSA GRANIT ALTA RESISTENCIA DE 10 CM TIPO MEDIO SIMPLES</t>
  </si>
  <si>
    <t>13.05.030</t>
  </si>
  <si>
    <t>RODAPES MASSA GRANIT ALTA RES 10CM MEDIO P/ESCADA INCL TRIANG</t>
  </si>
  <si>
    <t>13.05.031</t>
  </si>
  <si>
    <t>RODAPE DE ALTA RESISTENCIA 7-CM TIPO MEDIO PARA ESCADA INCL TRIANGULO</t>
  </si>
  <si>
    <t>13.05.068</t>
  </si>
  <si>
    <t>RODAPE VINILICO DE 5 CM SIMPLES</t>
  </si>
  <si>
    <t>13.05.069</t>
  </si>
  <si>
    <t>RODAPE VINILICO DE 7 CM SIMPLES</t>
  </si>
  <si>
    <t>13.05.074</t>
  </si>
  <si>
    <t>RODAPE VINILICO DE 5 CM PARA ESCADA</t>
  </si>
  <si>
    <t>13.05.075</t>
  </si>
  <si>
    <t>RODAPE VINILICO DE 7,5 CM PARA ESCADA</t>
  </si>
  <si>
    <t>13.05.099</t>
  </si>
  <si>
    <t>SERVICOS DE REVESTIMENTO DE RODAPES</t>
  </si>
  <si>
    <t>13.05.100</t>
  </si>
  <si>
    <t>RODAPE CERAMICA ANTIDERRAPANTE ALTURA 7CM (MONOQUEIMA) USO EXCLUSIVO PADRAO CRECHE</t>
  </si>
  <si>
    <t>13.06.005</t>
  </si>
  <si>
    <t>SOLEIRA DE ARGAMASSA CIM/AREIA 1:3 EM RAMPA</t>
  </si>
  <si>
    <t>13.06.074</t>
  </si>
  <si>
    <t>SO-14 SOLEIRA RAMPADA DESNIVEL ATE 2CM (CIMENTADO / ALVENARIA 15,5CM)</t>
  </si>
  <si>
    <t>13.06.075</t>
  </si>
  <si>
    <t>SO-15 SOLEIRA RAMPADA DESNIVEL ATE 2CM (CIMENTADO / ALVENARIA 22CM)</t>
  </si>
  <si>
    <t>13.06.076</t>
  </si>
  <si>
    <t>SO-16 SOLEIRA RAMPADA DESNIVEL ATE 2CM (GRANILITE / ALVENARIA 15,5CM)</t>
  </si>
  <si>
    <t>13.06.077</t>
  </si>
  <si>
    <t>SO-17 SOLEIRA RAMPADA DESNIVEL ATE 2CM (GRANILITE / ALVENARIA 22CM)</t>
  </si>
  <si>
    <t>13.06.082</t>
  </si>
  <si>
    <t>SO-22 SOLEIRA DE GRANITO EM NIVEL 1 PEÇA (L= 14 A 17CM)</t>
  </si>
  <si>
    <t>13.06.083</t>
  </si>
  <si>
    <t>SO-23 SOLEIRA DE GRANITO EM NIVEL 1 PEÇA (L=19 A 22CM)</t>
  </si>
  <si>
    <t>13.06.084</t>
  </si>
  <si>
    <t>SO-24 - SOLEIRA DE GRANITO RAMPADA DESNIVEL ATE 2CM 2 PEÇAS (L=14 A 17CM)</t>
  </si>
  <si>
    <t>13.06.085</t>
  </si>
  <si>
    <t>SO-25 SOLEIRA DE GRANITO RAMPADA DESNIVEL ATE 2CM 2 PEÇAS (L=19 A 22CM)</t>
  </si>
  <si>
    <t>13.06.086</t>
  </si>
  <si>
    <t>SO-26 SOLEIRA DE GRANITO RAMPADA DESNIVEL ATE 2CM 3 PEÇAS (L=14 A 17CM)</t>
  </si>
  <si>
    <t>13.06.087</t>
  </si>
  <si>
    <t>SO-27 SOLEIRA DE GRANITO RAMPADA DESNIVEL ATE 2CM 3 PEÇAS (L=19 A 22CM)</t>
  </si>
  <si>
    <t>13.06.099</t>
  </si>
  <si>
    <t>SERVICOS DE REVESTIMENTO DE SOLEIRAS</t>
  </si>
  <si>
    <t>13.07.002</t>
  </si>
  <si>
    <t>PE-02 PEITORIL</t>
  </si>
  <si>
    <t>13.07.099</t>
  </si>
  <si>
    <t>SERVICOS DE REVESTIMENTO DE PEITORIS</t>
  </si>
  <si>
    <t>13.50.001</t>
  </si>
  <si>
    <t>DEMOLICAO PISO DE CONCRETO SIMPLES CAPEADO</t>
  </si>
  <si>
    <t>13.50.002</t>
  </si>
  <si>
    <t>DEMOLIÇAO PISO GRANILITE, LADRILHO HIDRAULICO, CERAMICO, CACOS, INCLUSIV BASE</t>
  </si>
  <si>
    <t>13.50.003</t>
  </si>
  <si>
    <t>DEMOLICAO PISO TACOS DE MADEIRA INCLUSIVE ARG ASSENTAMENTO</t>
  </si>
  <si>
    <t>13.50.004</t>
  </si>
  <si>
    <t>DEMOLICAO PISO SOALHO DE TABUAS INCLUSIVE VIGAMENTOS</t>
  </si>
  <si>
    <t>13.50.006</t>
  </si>
  <si>
    <t>DEMOLIÇÃO DE SOALHO SOMENTE TÁBUAS</t>
  </si>
  <si>
    <t>13.50.010</t>
  </si>
  <si>
    <t>DEMOLIÇÃO DE PISOS VINÍLICOS E DE BORRACHA INCL ARG ASSENT E REGULARIZACÃO</t>
  </si>
  <si>
    <t>13.50.015</t>
  </si>
  <si>
    <t>DEMOLIÇAO REVEST DE DEGRAUS DE ARG/GRANILITE/CACOS/LADRILHOS, INCL ARG ASSENT.</t>
  </si>
  <si>
    <t>13.50.016</t>
  </si>
  <si>
    <t>DEMOLICAO RODAPES EM GERAL INCLUSIVE ARGAMASSA ASSENTAMENTO</t>
  </si>
  <si>
    <t>13.50.017</t>
  </si>
  <si>
    <t>DEMOLICAO SOLEIRAS EM GERAL INCLUSIVE ARGAMASSA ASSENTAMENTO</t>
  </si>
  <si>
    <t>13.50.018</t>
  </si>
  <si>
    <t>DEMOLICAO PEITORIS EM GERAL INCLUSIVE ARGAMASSA ASSENTAMENTO</t>
  </si>
  <si>
    <t>13.50.019</t>
  </si>
  <si>
    <t>DEMOLICAO GUARDA-CORPOS EM GERAL INCLUSIVE ARGAMASSA ASSENTAMENTO</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</si>
  <si>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</si>
  <si>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</si>
  <si>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</si>
  <si>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</si>
  <si>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</si>
  <si>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</si>
  <si>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</si>
  <si>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</si>
  <si>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</si>
  <si>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</si>
  <si>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</si>
  <si>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</si>
  <si>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</si>
  <si>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</si>
  <si>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</si>
  <si>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</si>
  <si>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</si>
  <si>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</si>
  <si>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</si>
  <si>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</si>
  <si>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</si>
  <si>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</si>
  <si>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</si>
  <si>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</si>
  <si>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</si>
  <si>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</si>
  <si>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</si>
  <si>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</si>
  <si>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</si>
  <si>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</si>
  <si>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</si>
  <si>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</si>
  <si>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</si>
  <si>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</si>
  <si>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</si>
  <si>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</si>
  <si>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13.70.005</t>
  </si>
  <si>
    <t>RECOLOCAÇÃO E REPREGAMENTO DE SOALHO</t>
  </si>
  <si>
    <t>13.70.050</t>
  </si>
  <si>
    <t>RECOLOCAÇÃO DE RODAPÉS E CORDÕES DE MADEIRA</t>
  </si>
  <si>
    <t>13.70.099</t>
  </si>
  <si>
    <t>RECOLOCACOES DE PISOS</t>
  </si>
  <si>
    <t>13.80.002</t>
  </si>
  <si>
    <t>LASTRO DE CONCRETO</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</si>
  <si>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</si>
  <si>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</si>
  <si>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</si>
  <si>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</si>
  <si>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</si>
  <si>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</si>
  <si>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</si>
  <si>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</si>
  <si>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</si>
  <si>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13.80.013</t>
  </si>
  <si>
    <t>ISOLAMENTO COM LONA PRETA</t>
  </si>
  <si>
    <t>13.80.014</t>
  </si>
  <si>
    <t>FRESAMENTO DE PISO CIMENTADO</t>
  </si>
  <si>
    <t>13.80.015</t>
  </si>
  <si>
    <t>PISO VINILICO DE 2MM DE ESPESSURA</t>
  </si>
  <si>
    <t>13.80.016</t>
  </si>
  <si>
    <t>PISO VINILICO DE 3,2MM DE ESPESSURA</t>
  </si>
  <si>
    <t>13.80.017</t>
  </si>
  <si>
    <t>13.80.018</t>
  </si>
  <si>
    <t>REPARO COMPLETO EM GRANILITE-RASPAGEM/ESTUCAMENTO/POLIMENTO</t>
  </si>
  <si>
    <t>13.80.021</t>
  </si>
  <si>
    <t>ARGAMASSA DE REGULARIZACAO CIMENTO/AREIA 1:3 E=2,50CM</t>
  </si>
  <si>
    <t>13.80.022</t>
  </si>
  <si>
    <t>COLAGEM COM NATA DE CIMENTO E ADESIVO P/ ARGAMASSA E CHAPISCO</t>
  </si>
  <si>
    <t>13.80.023</t>
  </si>
  <si>
    <t>SOALHO DE TABUA 10X2,0CM  MACHO-FEMEA G1-C6  SOBRE VIGAMENTO 6X16CM</t>
  </si>
  <si>
    <t>13.80.024</t>
  </si>
  <si>
    <t>SOALHO DE TABUA 20X2CM MACHO-FEMEA G1-C6    SOBRE VIGAMENTO 6X16CM</t>
  </si>
  <si>
    <t>13.80.025</t>
  </si>
  <si>
    <t>REPREGAMENTO DE SOALHO DE MADEIRA</t>
  </si>
  <si>
    <t>13.80.026</t>
  </si>
  <si>
    <t>SOALHO DE TABUA 20X2CM MACHO-FEMEA G1-C6    SOBRE VIGAMENTO 6X12CM</t>
  </si>
  <si>
    <t>13.80.027</t>
  </si>
  <si>
    <t>SOALHO DE TABUA 10X2,0CM  MACHO-FEMEA G1-C6  SOBRE VIGAMENTO 6X12CM</t>
  </si>
  <si>
    <t>13.80.028</t>
  </si>
  <si>
    <t>SOALHO DE TABUA 10X2,0CM  MACHO-FEMEA GI-C6  (SOMENTE TABUAS)</t>
  </si>
  <si>
    <t>13.80.029</t>
  </si>
  <si>
    <t>ARMAÇAO TELA  DE POLIESTER REFORÇADA COM FIBRA DE VIDRO (PRFV ) MALHA QUADRADA10CM X 10CM DENSIDADE 0,37 KG/M2  INCLUSIVE ESPAÇADOR E AMARRAÇAO</t>
  </si>
  <si>
    <t>13.80.032</t>
  </si>
  <si>
    <t>TELA Q-92 PARA PISO DE CONCRETO</t>
  </si>
  <si>
    <t>13.80.033</t>
  </si>
  <si>
    <t>TELA Q-138 E ESPAÇADOR TRELIÇADO P/PISO DE CONCRETO</t>
  </si>
  <si>
    <t>13.80.034</t>
  </si>
  <si>
    <t>PISO DE CONCRETO FCK=25MPA E=8CM DESEMPENAMENTO MECÂNICO</t>
  </si>
  <si>
    <t>13.80.035</t>
  </si>
  <si>
    <t>PISO DE CONCRETO COM FIBRA FCK=25MPA E=8CM DESEMPENAMENTO MECÂNICO</t>
  </si>
  <si>
    <t>13.80.036</t>
  </si>
  <si>
    <t>13.80.039</t>
  </si>
  <si>
    <t>13.80.050</t>
  </si>
  <si>
    <t>RODAPE DE GRANILITE EM PLACAS FORN/APLIC</t>
  </si>
  <si>
    <t>13.80.051</t>
  </si>
  <si>
    <t>RODAPE DE MARMORE DE 15CM</t>
  </si>
  <si>
    <t>13.80.055</t>
  </si>
  <si>
    <t>CORDAO MEIA CANA 1,5x1,5CM G1-C4</t>
  </si>
  <si>
    <t>13.80.056</t>
  </si>
  <si>
    <t>RODAPE DE MADEIRA DE 7X1,5CM G1-C4 COM CORDAO</t>
  </si>
  <si>
    <t>13.80.057</t>
  </si>
  <si>
    <t>REPARO RODAPÉ EM GRANILITE RASPAGEM/ESTUCAMENTO/POLIMENTO</t>
  </si>
  <si>
    <t>13.80.060</t>
  </si>
  <si>
    <t>DEGRAU DE GRANILITE</t>
  </si>
  <si>
    <t>13.80.061</t>
  </si>
  <si>
    <t>DEGRAUS DE MARMORE</t>
  </si>
  <si>
    <t>13.80.062</t>
  </si>
  <si>
    <t>DEGRAU VINILICO COM TESTEIRA DE BORRACHA</t>
  </si>
  <si>
    <t>13.80.065</t>
  </si>
  <si>
    <t>TESTEIRA DE BORRACHA</t>
  </si>
  <si>
    <t>13.80.066</t>
  </si>
  <si>
    <t>PISO BORRACHA SINT PASTILHADO PRETO ESPES 4/5MM - COLADO</t>
  </si>
  <si>
    <t>13.80.075</t>
  </si>
  <si>
    <t>ENCHIMENTO DE PISO COM ARGILA EXPANDIDA</t>
  </si>
  <si>
    <t>13.80.099</t>
  </si>
  <si>
    <t>SERVICOS EM PISOS - CONSERVACAO</t>
  </si>
  <si>
    <t>14.01.002</t>
  </si>
  <si>
    <t>VIDRO LISO COMUM INCOLOR DE 3MM</t>
  </si>
  <si>
    <t>14.01.004</t>
  </si>
  <si>
    <t>VIDRO LISO COMUM INCOLOR DE 4MM</t>
  </si>
  <si>
    <t>14.01.006</t>
  </si>
  <si>
    <t>VIDRO LISO COMUM INCOLOR DE 5MM</t>
  </si>
  <si>
    <t>14.01.008</t>
  </si>
  <si>
    <t>VIDRO LISO COMUM INCOLOR DE 6MM</t>
  </si>
  <si>
    <t>14.01.032</t>
  </si>
  <si>
    <t>VIDRO LISO FOSCO (DESPOLIDO) ESPESS 3 MM</t>
  </si>
  <si>
    <t>14.01.035</t>
  </si>
  <si>
    <t>VIDRO IMPRESSO INCOLOR (E=4MM)</t>
  </si>
  <si>
    <t>14.01.040</t>
  </si>
  <si>
    <t>VIDRO ARAMADO DE 7/8 MM</t>
  </si>
  <si>
    <t>FECHAMENTO EM VIDRO LAMINADO 5+5MM INC ACESS ALUM (CX/ELEVADOR)</t>
  </si>
  <si>
    <t>14.01.062</t>
  </si>
  <si>
    <t>VIDRO LISO INCOLOR LAMINADO 6MM (3+3MM) COM FILME PVB INCLUSIVE GUARNIÇAO NEOPRENE   USO EXCLUSIVO PADRAO CRECHE</t>
  </si>
  <si>
    <t>14.01.063</t>
  </si>
  <si>
    <t>VIDRO  LISO INCOLOR 6MM  INCLUSIVE GUARNIÇAO NEOPRENE USO EXCLUSIVO PADRAO CRECHE</t>
  </si>
  <si>
    <t>14.01.068</t>
  </si>
  <si>
    <t>VIDRO LISO INCOLOR LAMINADO 8 MM (4+4 MM) COM FILME PVB</t>
  </si>
  <si>
    <t>14.01.099</t>
  </si>
  <si>
    <t>SERVICOS EM VIDROS</t>
  </si>
  <si>
    <t>14.02.001</t>
  </si>
  <si>
    <t>EP-01 ESPELHO</t>
  </si>
  <si>
    <t>14.02.099</t>
  </si>
  <si>
    <t>SERVICOS DE ESPELHOS</t>
  </si>
  <si>
    <t>14.60.001</t>
  </si>
  <si>
    <t>RETIRADA DE VIDRO INCLUSIVE RASPAGEM DE MASSA OU RETIRADA DE BAGUETES</t>
  </si>
  <si>
    <t>14.60.099</t>
  </si>
  <si>
    <t>14.70.001</t>
  </si>
  <si>
    <t>RECOLOCAÇÃO DE VIDRO INCLUSIVE EMASSAMENTO OU RECOLOCACAO DE BAGUETES</t>
  </si>
  <si>
    <t>14.70.099</t>
  </si>
  <si>
    <t>RECOLOCACOES DE VIDRO</t>
  </si>
  <si>
    <t>14.80.001</t>
  </si>
  <si>
    <t>ESPELHO DE CRISTAL 6MM LAPIDADO INCLUSIVE FIXAÇÃO COM COLA ADESIVA.</t>
  </si>
  <si>
    <t>14.80.099</t>
  </si>
  <si>
    <t>SERVICOS EM VIDROS  - CONSERVACAO</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</si>
  <si>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</si>
  <si>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</si>
  <si>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</si>
  <si>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</si>
  <si>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</si>
  <si>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</si>
  <si>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</si>
  <si>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</si>
  <si>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</si>
  <si>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</si>
  <si>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</si>
  <si>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</si>
  <si>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OLEO SEM APAREL E EMASS PREVIOS EM ESTRUT DE MAD APARENTE (GALPOES)</t>
  </si>
  <si>
    <t>15.01.012</t>
  </si>
  <si>
    <t>ESMALTE S/APAREL EMASS PREVIOS EM ESTRUTURA DE MADEIRA APARENTES</t>
  </si>
  <si>
    <t>15.01.013</t>
  </si>
  <si>
    <t>ESMALTE A BASE DE ÁGUA SEM APARELHAMENTO E EMASSAMENTO PRÉVIOS EM ESTRUTURA DE MADEIRA</t>
  </si>
  <si>
    <t>15.01.014</t>
  </si>
  <si>
    <t>APLICAÇAO DE IMUNIZANTE CUPINICIDA EM MADEIRA.</t>
  </si>
  <si>
    <t>15.01.015</t>
  </si>
  <si>
    <t>VERNIZ SEM APARELHAMENTO E EMAS PREVIOS EM ESTRUT DE MADEIRA APARENTE</t>
  </si>
  <si>
    <t>15.01.029</t>
  </si>
  <si>
    <t>SERVIÇO GALVANIZACAO A FOGO - ESTRUTURAS</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</si>
  <si>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</si>
  <si>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</si>
  <si>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</si>
  <si>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</si>
  <si>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</si>
  <si>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</si>
  <si>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</si>
  <si>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</si>
  <si>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</si>
  <si>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</si>
  <si>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</si>
  <si>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</si>
  <si>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15.02.007</t>
  </si>
  <si>
    <t>FUNDO SELADOR ACRILICO (UMA DEMAO)</t>
  </si>
  <si>
    <t>15.02.008</t>
  </si>
  <si>
    <t>TINTA A BASE AGUA COM PRINCIPIO ATIVO CONTROLE CONTRA INSETOS APLICADA EM PAREDE  (DUAS DEMAOS)</t>
  </si>
  <si>
    <t>15.02.010</t>
  </si>
  <si>
    <t>TINTA LATEX ECONOMICA EM ELEMENTO VAZADO</t>
  </si>
  <si>
    <t>15.02.014</t>
  </si>
  <si>
    <t>OLEO COM MASSA NIVELADORA</t>
  </si>
  <si>
    <t>15.02.015</t>
  </si>
  <si>
    <t>OLEO</t>
  </si>
  <si>
    <t>15.02.018</t>
  </si>
  <si>
    <t>ESMALTE A BASE DE AGUA</t>
  </si>
  <si>
    <t>15.02.019</t>
  </si>
  <si>
    <t>ESMALTE</t>
  </si>
  <si>
    <t>15.02.020</t>
  </si>
  <si>
    <t>MASSA NIVELADORA PARA INTERIOR (AREAS MOLHADAS)</t>
  </si>
  <si>
    <t>15.02.025</t>
  </si>
  <si>
    <t>TINTA LATEX STANDARD</t>
  </si>
  <si>
    <t>15.02.026</t>
  </si>
  <si>
    <t>TINTA LATEX STANDARD COM MASSA NIVELADORA</t>
  </si>
  <si>
    <t>15.02.028</t>
  </si>
  <si>
    <t>TINTA A BASE AGUA COM PRINCIPIO ATIVO CONTROLE CONTRA INSETOS APLICADO EM FORRO  (DUAS DEMAOS)</t>
  </si>
  <si>
    <t>15.02.040</t>
  </si>
  <si>
    <t>VERNIZ RETARDANTE DE CHAMA APLICADO EM SUPERFICIE DE MADEIRA ACABAMENTO TRANSPARENTE COM DUAS DEMÃOS</t>
  </si>
  <si>
    <t>15.02.041</t>
  </si>
  <si>
    <t>VERNIZ SELANTE RESISTENTE À ABRASÃO APLICADO SOBRE VERNIZ RETARDANTE EM SUPERFICIE DE MADEIRA ACABAMENTO TRANSPARENTE COM DUAS DEMÃOS</t>
  </si>
  <si>
    <t>15.02.050</t>
  </si>
  <si>
    <t>OLEO EM FORRO DE MADEIRA</t>
  </si>
  <si>
    <t>15.02.052</t>
  </si>
  <si>
    <t>ESMALTE EM FORRO DE MADEIRA</t>
  </si>
  <si>
    <t>15.02.053</t>
  </si>
  <si>
    <t>ESMALTE A BASE DE AGUA EM FORRO DE MADEIRA</t>
  </si>
  <si>
    <t>15.02.055</t>
  </si>
  <si>
    <t>ENVERNIZAMENTO EM FORRO DE MADEIRA</t>
  </si>
  <si>
    <t>15.02.061</t>
  </si>
  <si>
    <t>TINTA LATEX STANDARD EM SUPERFICIE DE GESSO</t>
  </si>
  <si>
    <t>15.02.062</t>
  </si>
  <si>
    <t>TINTA LATEX ECONOMICA EM SUPERFICIE DE GESSO</t>
  </si>
  <si>
    <t>15.02.080</t>
  </si>
  <si>
    <t>TINTA LATEX PARA PISO</t>
  </si>
  <si>
    <t>15.02.099</t>
  </si>
  <si>
    <t>PINTURAS EM FORROS/PAREDES INTERNAS</t>
  </si>
  <si>
    <t>15.03.002</t>
  </si>
  <si>
    <t>MASSA NIVELADORA A BASE DE AGUA EM ESQUADRIAS DE MADEIRA</t>
  </si>
  <si>
    <t>15.03.003</t>
  </si>
  <si>
    <t>ÓLEO SEM MASSA NIVELADORA EM ESQUADRIAS DE MADEIRA</t>
  </si>
  <si>
    <t>15.03.005</t>
  </si>
  <si>
    <t>OLEO EM MADEIRA SEM APARELHAMENTO E EMASS PREVIOS (PORTOES-CERCAS)</t>
  </si>
  <si>
    <t>15.03.006</t>
  </si>
  <si>
    <t>ESMALTE SEM MASSA NIVELADORA EM ESQUADRIAS DE MADEIRA</t>
  </si>
  <si>
    <t>15.03.008</t>
  </si>
  <si>
    <t>OLEO COM MASSA NIVELADORA EM ESQUADRIAS DE MADEIRA</t>
  </si>
  <si>
    <t>15.03.009</t>
  </si>
  <si>
    <t>ESMALTE EM CERCAS PORTOES E GRADIS</t>
  </si>
  <si>
    <t>15.03.010</t>
  </si>
  <si>
    <t>VERNIZ PLASTICO BASE POLIURET EM ESQUADRIAS E PECAS MADEIRA EXTERNA</t>
  </si>
  <si>
    <t>15.03.011</t>
  </si>
  <si>
    <t>ESMALTE COM MASSA NIVELADORA EM ESQUADRIAS DE MADEIRA</t>
  </si>
  <si>
    <t>15.03.012</t>
  </si>
  <si>
    <t>ENVERNIZAMENTO EM ESQUADRIAS DE MADEIRA</t>
  </si>
  <si>
    <t>15.03.020</t>
  </si>
  <si>
    <t>OLEO EM ESQUADRIAS DE FERRO</t>
  </si>
  <si>
    <t>15.03.021</t>
  </si>
  <si>
    <t>ESMALTE EM ESQUADRIAS DE FERRO</t>
  </si>
  <si>
    <t>15.03.022</t>
  </si>
  <si>
    <t>GRAFITE EM ESQUADRIAS DE FERRO</t>
  </si>
  <si>
    <t>15.03.024</t>
  </si>
  <si>
    <t>PINTURA ALUMINIO EM ESQUADRIAS DE FERRO</t>
  </si>
  <si>
    <t>15.03.025</t>
  </si>
  <si>
    <t>ESMALTE A BASE DE AGUA SEM MASSA NIVELADORA EM ESQUADRIAS DE MADEIRA</t>
  </si>
  <si>
    <t>15.03.026</t>
  </si>
  <si>
    <t>ESMALTE A BASE DE AGUA COM MASSA NIVELADORA EM ESQUADRIAS DE MADEIRA</t>
  </si>
  <si>
    <t>15.03.027</t>
  </si>
  <si>
    <t>ESMALTE A BASE DE AGUA EM CERCAS, PORTÕES E GRADIS</t>
  </si>
  <si>
    <t>15.03.028</t>
  </si>
  <si>
    <t>ESMALTE A BASE DE AGUA EM ESQUADRIAS DE FERRO</t>
  </si>
  <si>
    <t>15.03.029</t>
  </si>
  <si>
    <t>SERVIÇO GALVANIZACAO A FOGO -  ESQUADRIAS.</t>
  </si>
  <si>
    <t>15.03.032</t>
  </si>
  <si>
    <t>PRIMER P/ GALVANIZADOS (GALVIT/SIMILAR) - ESQUADRIAS</t>
  </si>
  <si>
    <t>15.03.035</t>
  </si>
  <si>
    <t>FUNDO ANTI-OXIDANTE EM ESQUADRIAS</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</si>
  <si>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</si>
  <si>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</si>
  <si>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</si>
  <si>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</si>
  <si>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</si>
  <si>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</si>
  <si>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</si>
  <si>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</si>
  <si>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</si>
  <si>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</si>
  <si>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</si>
  <si>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</si>
  <si>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</si>
  <si>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</si>
  <si>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</si>
  <si>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</si>
  <si>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</si>
  <si>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</si>
  <si>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</si>
  <si>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</si>
  <si>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</si>
  <si>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</si>
  <si>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</si>
  <si>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</si>
  <si>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</si>
  <si>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</si>
  <si>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</si>
  <si>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</si>
  <si>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</si>
  <si>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</si>
  <si>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</si>
  <si>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</si>
  <si>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</si>
  <si>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</si>
  <si>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15.03.078</t>
  </si>
  <si>
    <t>PINTURA DUAS DEMÃOS ESMALTE FACE APARENTE DE TUBULAÇÃO Ø 6</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</si>
  <si>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</si>
  <si>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</si>
  <si>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</si>
  <si>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</si>
  <si>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</si>
  <si>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</si>
  <si>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15.03.082</t>
  </si>
  <si>
    <t>PINTURA DUAS DEMÃOS ESMALTE FACE APARENTE DE TUBULAÇÃO PVC Ø 6"</t>
  </si>
  <si>
    <t>15.03.099</t>
  </si>
  <si>
    <t>PINTURAS EM ESQUADRIAS</t>
  </si>
  <si>
    <t>15.04.001</t>
  </si>
  <si>
    <t>CAIACAO</t>
  </si>
  <si>
    <t>15.04.005</t>
  </si>
  <si>
    <t>TINTA LÁTEX ECONÔMICA</t>
  </si>
  <si>
    <t>15.04.006</t>
  </si>
  <si>
    <t>15.04.007</t>
  </si>
  <si>
    <t>MASSA NIVELADORA PARA EXTERIOR</t>
  </si>
  <si>
    <t>15.04.008</t>
  </si>
  <si>
    <t>LATEX EM ELEMENTO VAZADO</t>
  </si>
  <si>
    <t>15.04.009</t>
  </si>
  <si>
    <t>TRATAMENTO DE CONCRETO COM ESTUQUE E LIXAMENTO</t>
  </si>
  <si>
    <t>15.04.011</t>
  </si>
  <si>
    <t>TINTA MINERAL IMPERMEAVEL SEM NATA SELADORA</t>
  </si>
  <si>
    <t>15.04.012</t>
  </si>
  <si>
    <t>TINTA MINERAL IMPERMEAVEL C/ NATA SELADORA S/ BLOCO DE CONCRETO</t>
  </si>
  <si>
    <t>15.04.013</t>
  </si>
  <si>
    <t>HIDROFUGO A BASE DE SILICONE</t>
  </si>
  <si>
    <t>15.04.015</t>
  </si>
  <si>
    <t>ESMALTE EM SUPERFICIE REBOCADA SEM MASSA NIVELADORA</t>
  </si>
  <si>
    <t>15.04.020</t>
  </si>
  <si>
    <t>LIQUIDO IMUNIZANTE EM MADEIRA APARENTE</t>
  </si>
  <si>
    <t>15.04.030</t>
  </si>
  <si>
    <t>VERNIZ ACRILICO BASE SOLVENTE COM 1 DEMAO PRIMER +2 DEMAOS VERNIZ ACRILICO BASE SOLVENTE</t>
  </si>
  <si>
    <t>15.04.031</t>
  </si>
  <si>
    <t>VERNIZ ACRILICO BASE AGUA APLICAÇAO 3 DEMAOS</t>
  </si>
  <si>
    <t>15.04.040</t>
  </si>
  <si>
    <t>15.04.041</t>
  </si>
  <si>
    <t>15.04.073</t>
  </si>
  <si>
    <t>PINTURA PARA TELHAS DE ALUMINIO COM TINTA ESMALTE AUTOMOTIVA</t>
  </si>
  <si>
    <t>15.04.078</t>
  </si>
  <si>
    <t>SINALIZAÇÃO VISUAL DE DEGRAUS-PINTURA ACRÍLICA P/PISOS</t>
  </si>
  <si>
    <t>15.04.080</t>
  </si>
  <si>
    <t>PINTURA  DE QUADRAS ESP-LINHAS DEMARCATORIAS (600M2)</t>
  </si>
  <si>
    <t>15.04.081</t>
  </si>
  <si>
    <t>PINTURA DE LINHAS DEMARCATORIAS DE QUADRA DE ESPORTES</t>
  </si>
  <si>
    <t>15.04.082</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</si>
  <si>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</si>
  <si>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</si>
  <si>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</si>
  <si>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</si>
  <si>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</si>
  <si>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</si>
  <si>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</si>
  <si>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</si>
  <si>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</si>
  <si>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t>
  </si>
  <si>
    <t>15.50.010</t>
  </si>
  <si>
    <t>REMOÇAO DE OLEO,ESMALTE,VERNIZ EM RODAPES,BAGUETES E MOLD C/LIXAMENTO</t>
  </si>
  <si>
    <t>15.50.011</t>
  </si>
  <si>
    <t>REMOCAO DE OLEO,ESMALTE,LATEX/ACRILICO EM PAREDES COM PRODUTO QUIMICO</t>
  </si>
  <si>
    <t>15.50.012</t>
  </si>
  <si>
    <t>REMOCAO DE OLEO ESMALTE OU VERNIZ EM ESQ. DE MADEIRA C/PROD QUIMICO</t>
  </si>
  <si>
    <t>15.50.013</t>
  </si>
  <si>
    <t>REMOCAO DE OLEO,ESMALTE,ALUMIN OU GRAFITE EM ESQ DE FERRO C/PROD QUI</t>
  </si>
  <si>
    <t>15.50.014</t>
  </si>
  <si>
    <t>REMOÇAO DE OLEO,ESMALTE,VERNIZ EM RODAPES,BAGUETES E MOLD C/PROD.QUIMICO</t>
  </si>
  <si>
    <t>15.50.030</t>
  </si>
  <si>
    <t>REMOCAO DE PINTURA EM ESTRUTURA METALICA COM LIXAMENTO</t>
  </si>
  <si>
    <t>15.50.099</t>
  </si>
  <si>
    <t>REMOCOES</t>
  </si>
  <si>
    <t>15.80.010</t>
  </si>
  <si>
    <t>PINTURA EM AZULEJO</t>
  </si>
  <si>
    <t>15.80.011</t>
  </si>
  <si>
    <t>OLEO EM SUPERFICIE INCLUSIVE PREPARO E RETOQUE DE MASSA</t>
  </si>
  <si>
    <t>15.80.013</t>
  </si>
  <si>
    <t>ESMALTE EM ESQUADRIAS DE MADEIRA INCLUSIVE PREPARO E RETOQUES DE MASSA</t>
  </si>
  <si>
    <t>15.80.018</t>
  </si>
  <si>
    <t>TINTA LATEX STANDARD INCLUSIVE PREPARO E RETOQUE DE MASSA NIVELADORA</t>
  </si>
  <si>
    <t>15.80.021</t>
  </si>
  <si>
    <t>OLEO EM ESQUADRIAS DE FERRO INCLUSIVE PREPARO E RETOQUES DE ZARCAO</t>
  </si>
  <si>
    <t>15.80.023</t>
  </si>
  <si>
    <t>OLEO EM RODAPES/BAGUETES/MOLD. MAD. INCL. PREPARO E RETOQUE DE MASSA</t>
  </si>
  <si>
    <t>15.80.024</t>
  </si>
  <si>
    <t>ALUMINIO EM ESQUADRIAS DE FERRO INCLUSIVE PREPARO E RETOQUE DE ZARCA</t>
  </si>
  <si>
    <t>15.80.025</t>
  </si>
  <si>
    <t>REMOVEDOR DE PICHAÇÃO - POS PINTURA ANTIPICHAÇÃO</t>
  </si>
  <si>
    <t>15.80.026</t>
  </si>
  <si>
    <t>OLEO EM ESQUADRIAS DE MADEIRA INCLUSIVE PREPARO E RETOQUES DE MASSA</t>
  </si>
  <si>
    <t>15.80.029</t>
  </si>
  <si>
    <t>VERNIZ ANTIPICHAÇÃO 2 DEMAOS</t>
  </si>
  <si>
    <t>15.80.031</t>
  </si>
  <si>
    <t>VERNIZ EM ESQUADRIAS DE MADEIRA INCL PREPARO E RETOQUE DE MASSA</t>
  </si>
  <si>
    <t>15.80.032</t>
  </si>
  <si>
    <t>VERNIZ EM RODAPES/BAGUETES/MOLD. MAD. INCL. PREPARO E RETOQUE DE MASSA</t>
  </si>
  <si>
    <t>15.80.036</t>
  </si>
  <si>
    <t>ESMALTE EM SUPERFICIE DE MADEIRA INCLUSIVE PREPARO E RETOQUE DE MASSA</t>
  </si>
  <si>
    <t>15.80.040</t>
  </si>
  <si>
    <t>PINTURA DE QUADRAS ESPORTIVAS - LINHAS DEMARCATORIAS</t>
  </si>
  <si>
    <t>15.80.042</t>
  </si>
  <si>
    <t>15.80.043</t>
  </si>
  <si>
    <t>TINTA LATEX ECONOMICA INCLUSIVE PREPARO E RETOQUE DE MASSA NIVELADOR</t>
  </si>
  <si>
    <t>15.80.044</t>
  </si>
  <si>
    <t>ESMALTE EM SUPERFICIE INCLUSIVE PREPARO E RETOQUE DE MASSA</t>
  </si>
  <si>
    <t>15.80.045</t>
  </si>
  <si>
    <t>ESMALTE EM ESQUADRIAS DE FERRO INCLUSIVE PREPARO E RETOQUES DE ZARCAO</t>
  </si>
  <si>
    <t>15.80.046</t>
  </si>
  <si>
    <t>GRAFITE EM ESQUADRIAS DE FERRO INCL. PREPARO E RETOQUE DE ZARCAO</t>
  </si>
  <si>
    <t>15.80.047</t>
  </si>
  <si>
    <t>PINTURA EM LOUSA INCL. PREPARO E RETOQUE DE MASSA</t>
  </si>
  <si>
    <t>15.80.048</t>
  </si>
  <si>
    <t>ESMALTE EM FORRO DE MADEIRA INCLUSIVE PREPARO E RETOQUE DE MASSA</t>
  </si>
  <si>
    <t>15.80.050</t>
  </si>
  <si>
    <t>OLEO EM FORRO DE MADEIRA INCLUSIVE PREPARO E RETOQUE DE MASSA</t>
  </si>
  <si>
    <t>15.80.060</t>
  </si>
  <si>
    <t>ESMALTE EM ESTRUTURA METALICA INCLUSIVE PREPARO E RETOQUE DE ZARCAO</t>
  </si>
  <si>
    <t>15.80.061</t>
  </si>
  <si>
    <t>OLEO EM ESTRUTURA METALICA INCLUSIVE PREPARO E RETOQUE DE ZARCAO</t>
  </si>
  <si>
    <t>15.80.062</t>
  </si>
  <si>
    <t>GRAFITE EM ESTRUTURA METALICA INCLUSIVE PREPARO E RETOQUE DE ZARCAO</t>
  </si>
  <si>
    <t>15.80.070</t>
  </si>
  <si>
    <t>GALVANIZACAO A FRIO - PINTURA P/ ESTRUTURAS - CONSERVACAO</t>
  </si>
  <si>
    <t>15.80.071</t>
  </si>
  <si>
    <t>GALVANIZACAO A FRIO - PINTURA P/ ESQUADRIAS - CONSERVACAO</t>
  </si>
  <si>
    <t>15.80.072</t>
  </si>
  <si>
    <t>PRIMER P/ GALVANIZADOS (GALVIT/SIMILAR) - ESTRUTURAS - CONSERVACAO</t>
  </si>
  <si>
    <t>15.80.073</t>
  </si>
  <si>
    <t>PRIMER P/ GALVANIZADOS (GALVIT/SIMILAR) - ESQUADRIAS - CONSERVACAO</t>
  </si>
  <si>
    <t>15.80.075</t>
  </si>
  <si>
    <t>FUNDO ANTI-OXIDANTE EM ESTRUTURAS - CONSERVACAO</t>
  </si>
  <si>
    <t>15.80.076</t>
  </si>
  <si>
    <t>FUNDO ANTI-OXIDANTE EM ESQUADRIAS - CONSERVACAO</t>
  </si>
  <si>
    <t>15.80.080</t>
  </si>
  <si>
    <t>SERVIÇO GALVANIZACAO A FOGO - ESTRUTURAS / ESQUADRIAS.</t>
  </si>
  <si>
    <t>15.80.099</t>
  </si>
  <si>
    <t>SERVICOS DE PINTURA - CONSERVACAO</t>
  </si>
  <si>
    <t>16.01.008</t>
  </si>
  <si>
    <t>FD-07 FECHAM DIVISA/BL CONCRETO/REV CHAP GROSSO FACE EXT H=185CM/SAPAT</t>
  </si>
  <si>
    <t>16.01.009</t>
  </si>
  <si>
    <t>FD-08 FECHAM DIVISA/BL CONCRETO/REV CHAP GROSSO FACE EXT H=185CM/BROCA</t>
  </si>
  <si>
    <t>16.01.010</t>
  </si>
  <si>
    <t>FD-10 FECHAMENTO PARA DEVISAS/MOUROES</t>
  </si>
  <si>
    <t>16.01.011</t>
  </si>
  <si>
    <t>FD-11 FECHAMENTO DE DIVISAS - MOUROES C/ PLACAS PRE MOLDADAS</t>
  </si>
  <si>
    <t>16.01.012</t>
  </si>
  <si>
    <t>FD-12 FECHAMENTO DE DIVISAS - MOUROES C/ ARAMES E HIBISCOS</t>
  </si>
  <si>
    <t>16.01.013</t>
  </si>
  <si>
    <t>FD-13 FECHAMENTO DIV/BL CONCR/SEM REVESTIMENTO (H=185CM/SAPATA)</t>
  </si>
  <si>
    <t>16.01.014</t>
  </si>
  <si>
    <t>FD-14 FECHAMENTO DE DIVISA/BLOCO DE CONCRETO/ S/REVEST. H=185CM/BROCA</t>
  </si>
  <si>
    <t>16.01.015</t>
  </si>
  <si>
    <t>FD-15 FECHAMENTO DE DIVISA/BL CONCRETO/REVEST CHAP FINO H=235CM/SAPATA</t>
  </si>
  <si>
    <t>16.01.016</t>
  </si>
  <si>
    <t>FD-16 FECHAMENTO DIVISA/BL CONCRETO/REVEST CHAPISCO FINO H=235CM/BROCA</t>
  </si>
  <si>
    <t>16.01.021</t>
  </si>
  <si>
    <t>FD-21 FECHAMENTO DE DIVISA COM GRADIL ELETROFUNDIDO / SAPATA (H=185CM)</t>
  </si>
  <si>
    <t>16.01.022</t>
  </si>
  <si>
    <t>FD-22 FECHAMENTO DE DIVISA COM GRADIL ELETROFUNDIDO/SAPATA (H=235CM)</t>
  </si>
  <si>
    <t>16.01.028</t>
  </si>
  <si>
    <t>FD-23 FECHAMENTO DE DIVISA COM GRADIL ELETROFUNDIDO / BROCA (H=185CM)</t>
  </si>
  <si>
    <t>16.01.029</t>
  </si>
  <si>
    <t>FD-24 FECHAMENTO DE DIVISA COM GRADIL ELETROFUNDIDO / BROCA (H=235CM)</t>
  </si>
  <si>
    <t>16.01.030</t>
  </si>
  <si>
    <t>FD-25 FECHAMENTO DIVISA C/ GRADIL ELETROF / SAPATA (199X132.20CM)</t>
  </si>
  <si>
    <t>16.01.031</t>
  </si>
  <si>
    <t>FD-26 FECHAMENTO DIVISA C/ GRADIL ELETROF / BROCA (199X132.20CM)</t>
  </si>
  <si>
    <t>16.01.032</t>
  </si>
  <si>
    <t>FD-27 FECHAMENTO DIVISA C/ GRADIL ELETROF / SAPATA (59X211.40CM)</t>
  </si>
  <si>
    <t>16.01.033</t>
  </si>
  <si>
    <t>FD-28 FECHAMENTO DIVISA C/ GRADIL ELETROF / BROCA (59X211.40CM)</t>
  </si>
  <si>
    <t>16.01.045</t>
  </si>
  <si>
    <t>16.01.046</t>
  </si>
  <si>
    <t>PORTÃO EM CHAPA DE AÇO</t>
  </si>
  <si>
    <t>16.01.058</t>
  </si>
  <si>
    <t>GRADIL ELETROFUNDIDO GALV. COM PINTURA ELETROSTATICA 62X132MM BARRA 25X2MM</t>
  </si>
  <si>
    <t>16.01.060</t>
  </si>
  <si>
    <t>FD-29 FECHAMENTO DIVISA C/ ELEMENTO VAZADO / SAPATA (239X199CM)</t>
  </si>
  <si>
    <t>16.01.061</t>
  </si>
  <si>
    <t>FD-30 FECHAMENTO DIVISA C/ ELEMENTO VAZADO / BROCA (239X199CM)</t>
  </si>
  <si>
    <t>16.01.062</t>
  </si>
  <si>
    <t>FD-31 FECHAMENTO DIVISA C/ ELEMENTO VAZADO / SAPATA (39X199CM)</t>
  </si>
  <si>
    <t>16.01.063</t>
  </si>
  <si>
    <t>FD-32 FECHAMENTO DIVISA C/ ELEMENTO VAZADO / BROCA (39X199CM)</t>
  </si>
  <si>
    <t>16.01.064</t>
  </si>
  <si>
    <t>PT-29 PORTAO DE TELA PARA QUADRA</t>
  </si>
  <si>
    <t>16.01.065</t>
  </si>
  <si>
    <t>VERGA/CINTA EM BLOCO DE CONCRETO CANALETA 14X19X39CM</t>
  </si>
  <si>
    <t>16.01.066</t>
  </si>
  <si>
    <t>VERGA/CINTA EM BLOCO DE CONCRETO CANALETA 19X19X39CM</t>
  </si>
  <si>
    <t>16.01.067</t>
  </si>
  <si>
    <t>FD-33 FECHAMENTO DE DIVISA/BL.CONCRETO/REVEST. CHAPISCO GROSSO H=235CM/SAPATA</t>
  </si>
  <si>
    <t>16.01.068</t>
  </si>
  <si>
    <t>FD-34 FECHAMENTO DE DIVISA/BL. CONCRETO/REVEST. CHAPISCO GROSSO H=235CM/BROCA</t>
  </si>
  <si>
    <t>16.01.080</t>
  </si>
  <si>
    <t>PT-30 PORTAO GRADIL ELETROFUNDIDO / PILARETE DE CONCRETO (300X185CM)</t>
  </si>
  <si>
    <t>16.01.081</t>
  </si>
  <si>
    <t>PT-31 PORTAO GRADIL ELETROFUNDIDO / PILARETE DE CONCRETO (300X235CM)</t>
  </si>
  <si>
    <t>16.01.082</t>
  </si>
  <si>
    <t>PT-32 PORTAO GRADIL ELETROFUNDIDO / PILARETE DE CONCRETO (180X185CM)</t>
  </si>
  <si>
    <t>16.01.083</t>
  </si>
  <si>
    <t>PT-33 PORTAO GRADIL ELETROFUNDIDO / PILARETE DE CONCRETO (180X235CM)</t>
  </si>
  <si>
    <t>16.01.088</t>
  </si>
  <si>
    <t>PT-41 PORTAO EM CHAPA DE ACO (300X235CM)</t>
  </si>
  <si>
    <t>16.01.089</t>
  </si>
  <si>
    <t>PT-42 PORTAO EM CHAPA DE ACO (180X235CM)</t>
  </si>
  <si>
    <t>16.01.090</t>
  </si>
  <si>
    <t>FE-01  FECHAMENTO PARA SETORIZAÇAO 120&lt;H&lt;200 CM  (ALAMBRADO)</t>
  </si>
  <si>
    <t>16.01.091</t>
  </si>
  <si>
    <t>FE-02  FECHAMENTO PARA SETORIZAÇAO (GRADIL ELETROFUNDIDO)</t>
  </si>
  <si>
    <t>16.01.092</t>
  </si>
  <si>
    <t>PT-50 PORTAO DE TELA PARA SETORIZAÇAO 120&lt;H&lt;200 CM</t>
  </si>
  <si>
    <t>16.01.093</t>
  </si>
  <si>
    <t>PT-34 PORTAO GRADIL ELETROFUNDIDO / PILARETE METALICO (300X185CM)</t>
  </si>
  <si>
    <t>16.01.094</t>
  </si>
  <si>
    <t>PT-35 PORTAO GRADIL ELETROFUNDIDO / PILARETE METALICO (300X235CM)</t>
  </si>
  <si>
    <t>16.01.095</t>
  </si>
  <si>
    <t>PT-36 PORTAO GRADIL ELETROFUNDIDO / PILARETE METALICO (180X185CM)</t>
  </si>
  <si>
    <t>16.01.098</t>
  </si>
  <si>
    <t>PT-37 PORTAO GRADIL ELETROFUNDIDO / PILARETE METALICO (180X235CM)</t>
  </si>
  <si>
    <t>16.01.099</t>
  </si>
  <si>
    <t>SERVICOS PARA FECHAMENTOS</t>
  </si>
  <si>
    <t>16.02.004</t>
  </si>
  <si>
    <t>PAVIMENTAÇÃO DE CONCRETO P/PISO PERMEAVEL DRENANTE (DIAGONAL)</t>
  </si>
  <si>
    <t>16.02.008</t>
  </si>
  <si>
    <t>16.02.009</t>
  </si>
  <si>
    <t>PLACA DE CONCRETO MOLDADA NO LOCAL - 90X90 CM</t>
  </si>
  <si>
    <t>PAVIMENTAÇÃO DE CONCRETO P/PISO PERMEAVEL DRENANTE (SEXTAVADO)</t>
  </si>
  <si>
    <t>16.02.014</t>
  </si>
  <si>
    <t>PAVIMENTAÇAO DE CONCRETO PARA PISO PERMEAVEL DRENANTE (GRAMA)</t>
  </si>
  <si>
    <t>16.02.015</t>
  </si>
  <si>
    <t>PAVIMENTACAO ASFALTICA</t>
  </si>
  <si>
    <t>16.02.018</t>
  </si>
  <si>
    <t>BORRACHA ASSENTADA C/ ARGAMASSA - PISO TATIL ALERTA</t>
  </si>
  <si>
    <t>16.02.022</t>
  </si>
  <si>
    <t>PAVIMENTACAO COM PEDRISCO COM ESPESS DE 5 CM</t>
  </si>
  <si>
    <t>16.02.023</t>
  </si>
  <si>
    <t>PAVIMENTACAO DE PEDRA MOSAICO PORTUGUES 2 COR/SOBRE BASE AREIA GROSSA</t>
  </si>
  <si>
    <t>16.02.025</t>
  </si>
  <si>
    <t>GUIAS PRE-MOLDADAS TIPO PMSP</t>
  </si>
  <si>
    <t>16.02.026</t>
  </si>
  <si>
    <t>SARJETAS MOLDADAS NO LOCAL TIPO PMSP</t>
  </si>
  <si>
    <t>16.02.027</t>
  </si>
  <si>
    <t>GA-01 GUIA LEVE OU SEPARADOR DE PISOS</t>
  </si>
  <si>
    <t>16.02.028</t>
  </si>
  <si>
    <t>GA-02 GUIA E SARJETA</t>
  </si>
  <si>
    <t>16.02.029</t>
  </si>
  <si>
    <t>GA-03 GUIA E SARJETA TIPO PMSP</t>
  </si>
  <si>
    <t>16.02.031</t>
  </si>
  <si>
    <t>DEGRAU DE CONCRETO CAMURCADO</t>
  </si>
  <si>
    <t>16.02.033</t>
  </si>
  <si>
    <t>PEDRA MIRACEMA</t>
  </si>
  <si>
    <t>16.02.039</t>
  </si>
  <si>
    <t>PAVIMENTAÇÃO DE CONCRETO P/PISO PERMEAVEL DRENANTE (QUADRICULADO)</t>
  </si>
  <si>
    <t>16.02.040</t>
  </si>
  <si>
    <t>PAVIMENTACAO ARTICULADA BLOCO CONCRETO INTERTRAVADO  E=6CM  35 Mpa COR NATURAL SOBRE BASE AREIA GROSSA</t>
  </si>
  <si>
    <t>16.02.041</t>
  </si>
  <si>
    <t>PAVIMENTACAO ARTICULADA BLOCO CONCRETO INTERTRAVADO  E=6CM  35 Mpa COLORIDO SOBRE BASE AREIA GROSSA</t>
  </si>
  <si>
    <t>16.02.050</t>
  </si>
  <si>
    <t>PASTILHA NATURAL 2,5X2,5CM - DETALHES E REQUADROS</t>
  </si>
  <si>
    <t>16.02.051</t>
  </si>
  <si>
    <t>PASTILHA NATURAL 5,0X5,0CM - DETALHES E REQUADROS</t>
  </si>
  <si>
    <t>16.02.056</t>
  </si>
  <si>
    <t>LADRILHO HIDRAULICO 20X20CM LISO 1 COR</t>
  </si>
  <si>
    <t>16.02.061</t>
  </si>
  <si>
    <t>16.02.062</t>
  </si>
  <si>
    <t>16.02.063</t>
  </si>
  <si>
    <t>PAVIMENTACAO ARTICULADA BLOCO CONCRETO INTERTRAVADO  E=8CM  50 Mpa COR NATURAL SOBRE BASE AREIA GROSSA</t>
  </si>
  <si>
    <t>16.02.064</t>
  </si>
  <si>
    <t>16.02.066</t>
  </si>
  <si>
    <t>PISO DE CONCRETO ARMADO Fck 25MPa DESEMPENAMENTO MECÂNICO  E=10CM</t>
  </si>
  <si>
    <t>16.02.067</t>
  </si>
  <si>
    <t>16.02.068</t>
  </si>
  <si>
    <t>DEGRAU DE CONCRETO ARMADO Fck 25MPa DESEMPENADO E=6CM  INCLUSIVE LASTRO DE BRITA</t>
  </si>
  <si>
    <t>16.02.069</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</si>
  <si>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</si>
  <si>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</si>
  <si>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</si>
  <si>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</si>
  <si>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</si>
  <si>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</si>
  <si>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</si>
  <si>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</si>
  <si>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</si>
  <si>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</si>
  <si>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16.02.100</t>
  </si>
  <si>
    <t>LASTRO DE BRITA E=5CM COM AGREGADO RECICLADO DA CONSTRUÇÃO CIVIL</t>
  </si>
  <si>
    <t>16.02.101</t>
  </si>
  <si>
    <t>LASTRO DE CONCRETO TRAÇO 1:4:8   E=5CM  COM AGREGADO RECICLADO DA CONSTRUÇAO CIVIL.</t>
  </si>
  <si>
    <t>16.02.105</t>
  </si>
  <si>
    <t>CIMENTADO DESEMPENADO COM JUNTA SECA E = 5 CM COM AGREGADO RECICLADO DA CONSTRUÇAO CIVIL</t>
  </si>
  <si>
    <t>16.02.106</t>
  </si>
  <si>
    <t>CIMENTADO DESEMPENADO E ALISADO COM CORANTE  E = 5 CM COM AGREGADO RECICLADO DA CONSTRUÇAO CIVIL</t>
  </si>
  <si>
    <t>16.03.001</t>
  </si>
  <si>
    <t>CORTE DE MATO E GRAMA - ROÇAGEM MECANIZADA</t>
  </si>
  <si>
    <t>16.03.002</t>
  </si>
  <si>
    <t>GRAMA ESMERALDA EM PLACAS</t>
  </si>
  <si>
    <t>16.03.006</t>
  </si>
  <si>
    <t>GRAMA SAO CARLOS EM PLACAS</t>
  </si>
  <si>
    <t>FORRACAO - MARANTA</t>
  </si>
  <si>
    <t>16.03.012</t>
  </si>
  <si>
    <t>GRAMA PRETA EM MUDAS</t>
  </si>
  <si>
    <t>16.03.013</t>
  </si>
  <si>
    <t>TOMOGRAFIA SONICA DO TRONCO ARBOREO INCLUSIVE  FORNECIMENTO RELATORIO DE  ANALISE E  LAUDO TECNICO INDIVIDUAL</t>
  </si>
  <si>
    <t>16.03.014</t>
  </si>
  <si>
    <t>AP-02 PROTETOR PARA ARVORES</t>
  </si>
  <si>
    <t>16.03.031</t>
  </si>
  <si>
    <t>ARVORE ORNAMENTAL H=1,50 A 2.00M - TIPUANA</t>
  </si>
  <si>
    <t>16.03.042</t>
  </si>
  <si>
    <t>TOMOGRAFIA SONICA DO TRONCO  E DA RAIZ ARBOREA INCLUSIVE FORNECIMENTO RELATORIO DE  ANALISE E  LAUDO TECNICO INDIVIDUAL</t>
  </si>
  <si>
    <t>16.03.063</t>
  </si>
  <si>
    <t>PALMEIRA JERIVÁ H=1,50 A 2,00 M</t>
  </si>
  <si>
    <t>16.03.066</t>
  </si>
  <si>
    <t>ARBUSTO H=0.50 A 0.70M - AZALÉIA</t>
  </si>
  <si>
    <t>16.03.067</t>
  </si>
  <si>
    <t>ARBUSTO H=0.50 A 0.70M - BELA EMILIA</t>
  </si>
  <si>
    <t>16.03.075</t>
  </si>
  <si>
    <t>ARBUSTO COSTELA- DE -ADAO  H=0.50 A 0.70 M</t>
  </si>
  <si>
    <t>16.03.076</t>
  </si>
  <si>
    <t>ARBUSTO  GUAIMBÊ   H=0.50 A 0.70 M</t>
  </si>
  <si>
    <t>16.03.077</t>
  </si>
  <si>
    <t>ARBUSTO PRIMAVERA   H=0.50 A 0.70 M</t>
  </si>
  <si>
    <t>16.03.080</t>
  </si>
  <si>
    <t>ARBUSTO H=0,50 A 0,70 M - CALIANDRA</t>
  </si>
  <si>
    <t>16.03.083</t>
  </si>
  <si>
    <t>BAMBU H=1,00 A 2,00 M - BAMBUZINHO</t>
  </si>
  <si>
    <t>16.03.085</t>
  </si>
  <si>
    <t>FORRACAO - CURCULIGO</t>
  </si>
  <si>
    <t>16.03.087</t>
  </si>
  <si>
    <t>FORRACAO - LANTANA</t>
  </si>
  <si>
    <t>16.03.088</t>
  </si>
  <si>
    <t>FORRACAO - LIRIO AMARELO</t>
  </si>
  <si>
    <t>16.03.090</t>
  </si>
  <si>
    <t>ARBUSTO SANQUÉSIA   H=0.50 A 0.70 M</t>
  </si>
  <si>
    <t>16.03.091</t>
  </si>
  <si>
    <t>FORRACAO - PILEIA</t>
  </si>
  <si>
    <t>16.03.092</t>
  </si>
  <si>
    <t>FORRACAO - CLOROFITO</t>
  </si>
  <si>
    <t>16.03.093</t>
  </si>
  <si>
    <t>FORRACAO - VEDELIA</t>
  </si>
  <si>
    <t>16.03.096</t>
  </si>
  <si>
    <t>FORRACAO - AGAPANTO</t>
  </si>
  <si>
    <t>16.03.099</t>
  </si>
  <si>
    <t>SERVIÇOS DE PAISAGISMO</t>
  </si>
  <si>
    <t>16.03.100</t>
  </si>
  <si>
    <t>ARBUSTO ALECRIM H=0,50M A 0,70M</t>
  </si>
  <si>
    <t>16.03.101</t>
  </si>
  <si>
    <t>FORRAÇÃO AZULZINHA</t>
  </si>
  <si>
    <t>16.03.102</t>
  </si>
  <si>
    <t>FORRAÇÃO BARLÉRIA</t>
  </si>
  <si>
    <t>16.03.103</t>
  </si>
  <si>
    <t>FORRAÇÃO BULBINE</t>
  </si>
  <si>
    <t>16.03.104</t>
  </si>
  <si>
    <t>ARBUSTO DICORISANDRA H=0,50 A 0,70M</t>
  </si>
  <si>
    <t>16.03.105</t>
  </si>
  <si>
    <t>FORRAÇÃO DINHEIRO-EM-PENCA</t>
  </si>
  <si>
    <t>16.03.106</t>
  </si>
  <si>
    <t>FORRAÇÃO GOTA DE ORVALHO</t>
  </si>
  <si>
    <t>16.03.107</t>
  </si>
  <si>
    <t>FORRAÇÃO GRAMA-AMENDOIM</t>
  </si>
  <si>
    <t>16.03.108</t>
  </si>
  <si>
    <t>FORRAÇÃO JIBÓIA-VERDE</t>
  </si>
  <si>
    <t>16.03.109</t>
  </si>
  <si>
    <t>FORRAÇÃO LAMBARI-ROXO</t>
  </si>
  <si>
    <t>16.03.110</t>
  </si>
  <si>
    <t>ARBUSTO MANJERICÃO H=0,50 A 0,70M</t>
  </si>
  <si>
    <t>16.03.111</t>
  </si>
  <si>
    <t>FORRAÇÃO OFIOPOGO</t>
  </si>
  <si>
    <t>16.03.112</t>
  </si>
  <si>
    <t>FORRAÇÃO PAPIRINHO</t>
  </si>
  <si>
    <t>16.03.113</t>
  </si>
  <si>
    <t>FORRAÇÃO SINGÔNIO</t>
  </si>
  <si>
    <t>16.03.114</t>
  </si>
  <si>
    <t>FORRAÇÃO TRAPOERABA</t>
  </si>
  <si>
    <t>16.03.150</t>
  </si>
  <si>
    <t>ÁRVORE ORNAMENTAL AROEIRA-DO-SERTÃO H=2,00M</t>
  </si>
  <si>
    <t>16.03.151</t>
  </si>
  <si>
    <t>ÁRVORE ORNAMENTAL CANELA-PRETA H=2,00M</t>
  </si>
  <si>
    <t>16.03.152</t>
  </si>
  <si>
    <t>ÁRVORE ORNAMENTAL CANELA-SASSAFRÁS H=2,00M</t>
  </si>
  <si>
    <t>16.03.153</t>
  </si>
  <si>
    <t>ÁRVORE ORNAMENTAL CASTANHA-DO-PARÁ H=2,00M</t>
  </si>
  <si>
    <t>16.03.154</t>
  </si>
  <si>
    <t>ÁRVORE ORNAMENTAL IMBUIA H=2,00M</t>
  </si>
  <si>
    <t>16.03.155</t>
  </si>
  <si>
    <t>ÁRVORE ORNAMENTAL JABORANDI H=2,00M</t>
  </si>
  <si>
    <t>16.03.156</t>
  </si>
  <si>
    <t>ÁRVORE ORNAMENTAL PEROBA ROSA H=2,00M</t>
  </si>
  <si>
    <t>16.03.157</t>
  </si>
  <si>
    <t>ÁRVORE ORNAMENTAL PINHEIRO-DO-PARANÁ H=2,00M</t>
  </si>
  <si>
    <t>16.03.170</t>
  </si>
  <si>
    <t>ÁRVORE  PEITO DE POMBA H=0,50 A 1,00M. (NATIVA PIONEIRA-SP)</t>
  </si>
  <si>
    <t>16.03.171</t>
  </si>
  <si>
    <t>ÁRVORE  TÁPIA  H=0,50M A 1,00M. (NATIVA PIONEIRA-SP)</t>
  </si>
  <si>
    <t>16.03.172</t>
  </si>
  <si>
    <t>ÁRVORE CAPIXINGUI  H=0,50M A 1,00M (NATIVA PIONEIRA-SP)</t>
  </si>
  <si>
    <t>16.03.173</t>
  </si>
  <si>
    <t>ÁRVORE INGÁ  H=0,50M A 1,00M (NATIVA PIONEIRA-SP)</t>
  </si>
  <si>
    <t>16.03.174</t>
  </si>
  <si>
    <t>ÁRVORE FUMO BRAVO  H=0,50M A 1,00M (NATIVA PIONEIRA-SP)</t>
  </si>
  <si>
    <t>16.03.175</t>
  </si>
  <si>
    <t>ÁRVORE MUTAMBO  H=0,50M A 1,00M (NATIVA PIONEIRA-SP)</t>
  </si>
  <si>
    <t>16.03.176</t>
  </si>
  <si>
    <t>ÁRVORE AÇOITA CAVALO  H=0,50M A 1,00M (NATIVA PIONEIRA-SP)</t>
  </si>
  <si>
    <t>16.03.177</t>
  </si>
  <si>
    <t>ÁRVORE PAU POLVORA  H=0,50M A 1,00M (NATIVA PIONEIRA-SP)</t>
  </si>
  <si>
    <t>16.03.190</t>
  </si>
  <si>
    <t>ÁRVORE PEITO DE POMBA H=2,00M (NATIVA PIONEIRA-SP)</t>
  </si>
  <si>
    <t>16.03.191</t>
  </si>
  <si>
    <t>ÁRVORE TÁPIA H=2,00M (NATIVA PIONEIRA-SP)</t>
  </si>
  <si>
    <t>16.03.192</t>
  </si>
  <si>
    <t>ÁRVORE CAPIXINGUI H=2,00M (NATIVA PIONEIRA-SP)</t>
  </si>
  <si>
    <t>16.03.193</t>
  </si>
  <si>
    <t>ÁRVORE INGÁ  H=2,00M (NATIVA PIONEIRA-SP)</t>
  </si>
  <si>
    <t>16.03.194</t>
  </si>
  <si>
    <t>ÁRVORE FUMO BRAVO H=2,00M (NATIVA PIONEIRA-SP)</t>
  </si>
  <si>
    <t>16.03.195</t>
  </si>
  <si>
    <t>ÁRVORE MUTAMBO H=2,00M (NATIVA PIONEIRA-SP)</t>
  </si>
  <si>
    <t>16.03.196</t>
  </si>
  <si>
    <t>ÁRVORE AÇOITA CAVALO  H=2,00M (NATIVA PIONEIRA-SP)</t>
  </si>
  <si>
    <t>16.03.197</t>
  </si>
  <si>
    <t>ÁRVORE PAU POLVORA H=2,00M (NATIVA PIONEIRA-SP)</t>
  </si>
  <si>
    <t>16.03.200</t>
  </si>
  <si>
    <t>ÁRVORE ORNAMENTAL ALDRAGO H=2,00M</t>
  </si>
  <si>
    <t>16.03.201</t>
  </si>
  <si>
    <t>ÁRVORE ORNAMENTAL PAU-CIGARRA H=2,00M</t>
  </si>
  <si>
    <t>16.03.202</t>
  </si>
  <si>
    <t>ÁRVORE ORNAMENTAL ARAÇÁ H=2,00M</t>
  </si>
  <si>
    <t>16.03.203</t>
  </si>
  <si>
    <t>ÁRVORE ORNAMENTAL AROEIRA-SALSA H=2,00M</t>
  </si>
  <si>
    <t>16.03.204</t>
  </si>
  <si>
    <t>ÁRVORE ORNAMENTAL BICO-DE-PATO H=2,00M</t>
  </si>
  <si>
    <t>16.03.205</t>
  </si>
  <si>
    <t>ÁRVORE ORNAMENTAL CHUVA DE OURO H=2,00M</t>
  </si>
  <si>
    <t>16.03.206</t>
  </si>
  <si>
    <t>ÁRVORE ORNAMENTAL CANELEIRA H=2,00M</t>
  </si>
  <si>
    <t>16.03.207</t>
  </si>
  <si>
    <t>ÁRVORE ORNAMENTAL CAPUTUNA-PRETA (CHUPA FERRO) H=2,00M</t>
  </si>
  <si>
    <t>16.03.208</t>
  </si>
  <si>
    <t>ÁRVORE ORNAMENTAL CAROBA H=2,00M</t>
  </si>
  <si>
    <t>16.03.209</t>
  </si>
  <si>
    <t>ÁRVORE ORNAMENTAL CAROBA-BRANCA H=2,00M</t>
  </si>
  <si>
    <t>16.03.210</t>
  </si>
  <si>
    <t>ÁRVORE ORNAMENTAL CAROBÃO H=2,00M</t>
  </si>
  <si>
    <t>16.03.211</t>
  </si>
  <si>
    <t>ÁRVORE ORNAMENTAL CARVALHO-BRASILEIRO (CARVALHO DO BRASIL) H=2,00M</t>
  </si>
  <si>
    <t>16.03.212</t>
  </si>
  <si>
    <t>ÁRVORE ORNAMENTAL CÁSSIA-GRANDE H=2,00M</t>
  </si>
  <si>
    <t>16.03.213</t>
  </si>
  <si>
    <t>ÁRVORE ORNAMENTAL CEDRO-ROSA (CEDRO) H=2,00M</t>
  </si>
  <si>
    <t>16.03.214</t>
  </si>
  <si>
    <t>ÁRVORE ORNAMENTAL CHÁ-DE-BUGRE (CAPITÃO DO CAMPO) H=2,00M</t>
  </si>
  <si>
    <t>16.03.215</t>
  </si>
  <si>
    <t>ÁRVORE ORNAMENTAL DEDALEIRO H=2,00M</t>
  </si>
  <si>
    <t>16.03.216</t>
  </si>
  <si>
    <t>ÁRVORE ORNAMENTAL DIADEMA H=2,00M</t>
  </si>
  <si>
    <t>16.03.217</t>
  </si>
  <si>
    <t>ÁRVORE ORNAMENTAL EMBAÚBA H=2,00M</t>
  </si>
  <si>
    <t>16.03.218</t>
  </si>
  <si>
    <t>ÁRVORE ORNAMENTAL EMBIRUÇU H=2,00M</t>
  </si>
  <si>
    <t>16.03.219</t>
  </si>
  <si>
    <t>ÁRVORE ORNAMENTAL FEIJOA H=2,00M</t>
  </si>
  <si>
    <t>16.03.220</t>
  </si>
  <si>
    <t>ÁRVORE ORNAMENTAL GUANANDI H=2,00M</t>
  </si>
  <si>
    <t>16.03.221</t>
  </si>
  <si>
    <t>ÁRVORE ORNAMENTAL IPÊ-AMARELO-DA-SERRA H=2,00M</t>
  </si>
  <si>
    <t>16.03.222</t>
  </si>
  <si>
    <t>ÁRVORE ORNAMENTAL IPÊ-BRANCO H=2,00M</t>
  </si>
  <si>
    <t>16.03.223</t>
  </si>
  <si>
    <t>ÁRVORE ORNAMENTAL IPÊ-ROXO DE 7 FOLHAS H=2,00M</t>
  </si>
  <si>
    <t>16.03.224</t>
  </si>
  <si>
    <t>ÁRVORE ORNAMENTAL JACARANDÁ-PAULISTA H=2,00M</t>
  </si>
  <si>
    <t>16.03.225</t>
  </si>
  <si>
    <t>ÁRVORE ORNAMENTAL JEQUITIBÁ-BRANCO H=2,00M</t>
  </si>
  <si>
    <t>16.03.226</t>
  </si>
  <si>
    <t>ÁRVORE ORNAMENTAL JEQUITIBÁ-ROSA H=2,00M</t>
  </si>
  <si>
    <t>16.03.227</t>
  </si>
  <si>
    <t>ÁRVORE ORNAMENTAL MIRINDIBA (MIRINDIBA ROSA) H=2,00M</t>
  </si>
  <si>
    <t>16.03.228</t>
  </si>
  <si>
    <t>ÁRVORE ORNAMENTAL MULUNGU-DO-LITORAL (SUINÃ) H=2,00M</t>
  </si>
  <si>
    <t>16.03.229</t>
  </si>
  <si>
    <t>ÁRVORE ORNAMENTAL MULUNGU H=2,00M</t>
  </si>
  <si>
    <t>16.03.230</t>
  </si>
  <si>
    <t>ÁRVORE ORNAMENTAL PATA-DE-VACA-BRANCA (PATA-DE-VACA) H=2,00M</t>
  </si>
  <si>
    <t>16.03.231</t>
  </si>
  <si>
    <t>ÁRVORE ORNAMENTAL TARUMÃ H=2,00M</t>
  </si>
  <si>
    <t>16.03.232</t>
  </si>
  <si>
    <t>ÁRVORE ORNAMENTAL URUCUM H=2,00M</t>
  </si>
  <si>
    <t>ARBUSTO ALPÍNIA H=0,50 A 0,70M</t>
  </si>
  <si>
    <t>16.03.301</t>
  </si>
  <si>
    <t>ARBUSTO AVE-DO-PARAÍSO H=0,50 A 0,70M</t>
  </si>
  <si>
    <t>16.03.302</t>
  </si>
  <si>
    <t>ARBUSTO CLÚSIA H=0,50 A 0,70M</t>
  </si>
  <si>
    <t>16.03.303</t>
  </si>
  <si>
    <t>FORRAÇÃO FALSO-ÍRIS</t>
  </si>
  <si>
    <t>16.03.304</t>
  </si>
  <si>
    <t>ARBUSTO FILODENDRO H=0,50 A 0,70M</t>
  </si>
  <si>
    <t>16.03.305</t>
  </si>
  <si>
    <t>FORRAÇÃO FLOR-LEOPARDO</t>
  </si>
  <si>
    <t>16.03.306</t>
  </si>
  <si>
    <t>ARBUSTO GARDÊNIA H=0,50 A 0,70M</t>
  </si>
  <si>
    <t>16.03.307</t>
  </si>
  <si>
    <t>ARBUSTO GUAIMBÊ-DA-FOLHA-ONDULADA H=0,50 A 0,70M</t>
  </si>
  <si>
    <t>16.03.308</t>
  </si>
  <si>
    <t>ARBUSTO GUAIMBÊ-DE-BREJO H=0,50 A 0,70M</t>
  </si>
  <si>
    <t>16.03.309</t>
  </si>
  <si>
    <t>FORRAÇÃO HELICÔNIA-PAPAGAIO</t>
  </si>
  <si>
    <t>ARBUSTO IMBÊ H=0,50 A 0,70M</t>
  </si>
  <si>
    <t>16.03.311</t>
  </si>
  <si>
    <t>ARBUSTO JASMIM-AMARELO H=0,50 A 0,70M</t>
  </si>
  <si>
    <t>16.03.312</t>
  </si>
  <si>
    <t>ARBUSTO LANTERNA-CHINESA H=0,50 A 0,70M</t>
  </si>
  <si>
    <t>16.03.313</t>
  </si>
  <si>
    <t>ARBUSTO MANACÁ-DE-CHEIRO H=0,50 A 0,70M</t>
  </si>
  <si>
    <t>16.03.314</t>
  </si>
  <si>
    <t>ARBUSTO MARIA-PRETA H=0,50 A 0,70M</t>
  </si>
  <si>
    <t>16.03.315</t>
  </si>
  <si>
    <t>FORRAÇÃO MORÉIA-AMARELA</t>
  </si>
  <si>
    <t>16.03.316</t>
  </si>
  <si>
    <t>ARBUSTO MUSSAENDA H=0,50 A 0,70M</t>
  </si>
  <si>
    <t>16.03.317</t>
  </si>
  <si>
    <t>ARBUSTO MUSSAENDA-FRONDOSA H=0,50 A 0,70M</t>
  </si>
  <si>
    <t>16.03.318</t>
  </si>
  <si>
    <t>ARBUSTO PLEOMELE H=0,50 A 0,70M</t>
  </si>
  <si>
    <t>16.03.319</t>
  </si>
  <si>
    <t>ARBUSTO QUARESMEIRINHA H=0,50 A 0,70M</t>
  </si>
  <si>
    <t>ARBUSTO RESEDÁ H=0,50 A 0,70M</t>
  </si>
  <si>
    <t>16.03.321</t>
  </si>
  <si>
    <t>ARBUSTO SOMBRINHA-CHINESA H=0,50 A 0,70M</t>
  </si>
  <si>
    <t>16.03.322</t>
  </si>
  <si>
    <t>ARBUSTO TUMBÉRGIA H=0,50 A 0,70M</t>
  </si>
  <si>
    <t>16.03.350</t>
  </si>
  <si>
    <t>FRUTÍFERA ANGELIM-DOCE H=2,00M</t>
  </si>
  <si>
    <t>16.03.351</t>
  </si>
  <si>
    <t>FRUTÍFERA CEREJINHA (CEREJEIRA DO MATO)  H=2,00M</t>
  </si>
  <si>
    <t>16.03.352</t>
  </si>
  <si>
    <t>FRUTÍFERA GENIPAPO (JENIPAPO) H=2,00M</t>
  </si>
  <si>
    <t>16.03.353</t>
  </si>
  <si>
    <t>FRUTÍFERA GOIABEIRA H=2,00M</t>
  </si>
  <si>
    <t>16.03.354</t>
  </si>
  <si>
    <t>FRUTÍFERA GRUMIXAMA H=2,00M</t>
  </si>
  <si>
    <t>16.03.355</t>
  </si>
  <si>
    <t>FRUTÍFERA GABIROBA  H=2,00M</t>
  </si>
  <si>
    <t>16.03.356</t>
  </si>
  <si>
    <t>FRUTÍFERA JABUTICABEIRA H=2,00M</t>
  </si>
  <si>
    <t>PALMEIRA AÇAÍ H=1,50 A 2,00M</t>
  </si>
  <si>
    <t>16.03.401</t>
  </si>
  <si>
    <t>PALMEIRA GUARIROBA H=1,50 A 2,00M</t>
  </si>
  <si>
    <t>16.03.402</t>
  </si>
  <si>
    <t>PALMEIRA INDAIÁ H=1,50 A 2,00M</t>
  </si>
  <si>
    <t>16.03.403</t>
  </si>
  <si>
    <t>PALMEIRA PALMITO-JUÇARA (PALMITO) H=1,50 A 2,00M</t>
  </si>
  <si>
    <t>16.03.404</t>
  </si>
  <si>
    <t>PALMEIRA PUPUNHA H=1,50 A 2,00M</t>
  </si>
  <si>
    <t>16.03.430</t>
  </si>
  <si>
    <t>CIPÓ DE SÃO JOÃO H=0,50 A 0,70M</t>
  </si>
  <si>
    <t>16.03.431</t>
  </si>
  <si>
    <t>CUSPIDÁRIA H=0,50 A 0,70M</t>
  </si>
  <si>
    <t>16.03.432</t>
  </si>
  <si>
    <t>IPOMÉIA H=0,50 A 0,70M</t>
  </si>
  <si>
    <t>16.03.450</t>
  </si>
  <si>
    <t>TRANSPLANTE INTERNO DE ÁRVORE COM 2CM&lt;DAP&lt;3CM</t>
  </si>
  <si>
    <t>16.03.451</t>
  </si>
  <si>
    <t>TRANSPLANTE INTERNO DE ÁRVORE COM 3CM&lt;DAP&lt;5CM</t>
  </si>
  <si>
    <t>16.03.452</t>
  </si>
  <si>
    <t>TRANSPLANTE INTERNO DE ÁRVORE COM 5CM&lt;DAP&lt;7CM</t>
  </si>
  <si>
    <t>16.03.453</t>
  </si>
  <si>
    <t>TRANSPLANTE INTERNO DE ÁRVORE COM 7CM&lt;DAP&lt;15CM</t>
  </si>
  <si>
    <t>16.03.454</t>
  </si>
  <si>
    <t>TRANSPLANTE  INTERNO DE ÁRVORE COM 15CM&lt;DAP&lt;30CM</t>
  </si>
  <si>
    <t>16.03.455</t>
  </si>
  <si>
    <t>TRANSPLANTE  INTERNO DE ÁRVORE COM 30CM&lt;DAP&lt;45CM</t>
  </si>
  <si>
    <t>16.03.456</t>
  </si>
  <si>
    <t>TRANSPLANTE  INTERNO DE ÁRVORE COM 45CM&lt;DAP&lt;60CM</t>
  </si>
  <si>
    <t>16.03.464</t>
  </si>
  <si>
    <t>PODA DE CONSERVAÇAO / ADEQUAÇAO PARA ARVORES COM  ALTURA ATE 10M TOPO DA COPA.</t>
  </si>
  <si>
    <t>16.03.465</t>
  </si>
  <si>
    <t>PODA DE CONSERVAÇAO / ADEQUAÇAO PARA ARVORES TOPO DA COPA COM ALTURA SUPERIOR A 10M</t>
  </si>
  <si>
    <t>16.03.466</t>
  </si>
  <si>
    <t>TRANSPLANTE INTERNO DE ÁRVORE COM 15CM&lt;DAP&lt;30CM APLICAVEL EXCLUSIVAMENTE PELA GOE/DOEV  UMA UNIDADE-DIA.</t>
  </si>
  <si>
    <t>16.03.467</t>
  </si>
  <si>
    <t>TRANSPLANTE INTERNO DE ÁRVORE COM 30CM&lt;DAP&lt;45CM APLICAVEL EXCLUSIVAMENTE PELA GOE/DOEV UMA UNIDADE-DIA.</t>
  </si>
  <si>
    <t>16.03.468</t>
  </si>
  <si>
    <t>TRANSPLANTE INTERNO DE ÁRVORE COM 45CM&lt;DAP&lt;60CM APLICAVEL EXCLUSIVAMENTE PELA GOE/DOEV UMA UNIDADE-DIA.</t>
  </si>
  <si>
    <t>16.03.469</t>
  </si>
  <si>
    <t>TRANSPLANTE INTERNO DE ÁRVORE COM 60CM&lt;DAP&lt;100CM APLICAVEL EXCLUSIVAMENTE PELA GOE/DOEV UMA UNIDADE-DIA.</t>
  </si>
  <si>
    <t>16.03.470</t>
  </si>
  <si>
    <t>FRUTÍFERA JAMBOLÃO H=0,50 A 1,00M</t>
  </si>
  <si>
    <t>16.03.471</t>
  </si>
  <si>
    <t>PALMEIRA INDAIÁ H=0,50 A 1,00M</t>
  </si>
  <si>
    <t>16.03.472</t>
  </si>
  <si>
    <t>ÁRVORE ORNAMENTAL ARAÇÁ H=0,50 A 1,00M</t>
  </si>
  <si>
    <t>16.03.482</t>
  </si>
  <si>
    <t>FRUTÍFERA UVAIA - DAP3</t>
  </si>
  <si>
    <t>16.03.483</t>
  </si>
  <si>
    <t>PALMEIRA GUARIROBA - DAP3</t>
  </si>
  <si>
    <t>16.03.484</t>
  </si>
  <si>
    <t>ÁRVORE ORNAMENTAL SUINÃ - DAP3</t>
  </si>
  <si>
    <t>16.03.485</t>
  </si>
  <si>
    <t>FRUTÍFERA PITANGUEIRA - DAP5</t>
  </si>
  <si>
    <t>16.03.486</t>
  </si>
  <si>
    <t>PALMEIRA JERIVÁ - DAP5</t>
  </si>
  <si>
    <t>16.03.487</t>
  </si>
  <si>
    <t>ÁRVORE ORNAMENTAL PAU-CIGARRA - DAP5</t>
  </si>
  <si>
    <t>16.03.488</t>
  </si>
  <si>
    <t>FRUTÍFERA ACEROLA H=2,00M</t>
  </si>
  <si>
    <t>16.03.489</t>
  </si>
  <si>
    <t>FRUTÍFERA AMOREIRA H=2,00M</t>
  </si>
  <si>
    <t>16.03.490</t>
  </si>
  <si>
    <t>FRUTÍFERA PITANGUEIRA H=2,00M</t>
  </si>
  <si>
    <t>16.03.491</t>
  </si>
  <si>
    <t>FRUTÍFERA UVAIA H=2,00M</t>
  </si>
  <si>
    <t>16.03.492</t>
  </si>
  <si>
    <t>ÁRVORE ORNAMENTAL ALECRIM DE CAMPINAS H=2,00M</t>
  </si>
  <si>
    <t>16.03.493</t>
  </si>
  <si>
    <t>ÁRVORE ORNAMENTAL FEDEGOSO (ALELUIA)  H=2,00M</t>
  </si>
  <si>
    <t>16.03.494</t>
  </si>
  <si>
    <t>ÁRVORE ORNAMENTAL IPÊ-AMARELO H=2,00M</t>
  </si>
  <si>
    <t>16.03.495</t>
  </si>
  <si>
    <t>ÁRVORE ORNAMENTAL IPÊ-ROXO DE BOLA  H=2,00M</t>
  </si>
  <si>
    <t>16.03.496</t>
  </si>
  <si>
    <t>ÁRVORE ORNAMENTAL JATOBÁ H=2,00M</t>
  </si>
  <si>
    <t>16.03.497</t>
  </si>
  <si>
    <t>ÁRVORE ORNAMENTAL MANACÁ-DA-SERRA  H=2,00M</t>
  </si>
  <si>
    <t>16.03.498</t>
  </si>
  <si>
    <t>ÁRVORE ORNAMENTAL PAU-BRASIL  H=2,00M</t>
  </si>
  <si>
    <t>16.03.500</t>
  </si>
  <si>
    <t>ÁRVORE ORNAMENTAL PAU-FERRO H=2,00M</t>
  </si>
  <si>
    <t>16.03.501</t>
  </si>
  <si>
    <t>ÁRVORE ORNAMENTAL QUARESMEIRA H=2,00M</t>
  </si>
  <si>
    <t>16.03.502</t>
  </si>
  <si>
    <t>ÁRVORE ORNAMENTAL SIBIPIRUNA H=2,00M</t>
  </si>
  <si>
    <t>16.03.503</t>
  </si>
  <si>
    <t>ÁRVORE ORNAMENTAL UNHA-DE-VACA H=2,00M</t>
  </si>
  <si>
    <t>16.03.508</t>
  </si>
  <si>
    <t>FRUTIFERA GOIABEIRA - DAP 7</t>
  </si>
  <si>
    <t>16.03.509</t>
  </si>
  <si>
    <t>PALMEIRA PUPUNHA - DAP 7</t>
  </si>
  <si>
    <t>16.03.510</t>
  </si>
  <si>
    <t>ARVORE ORNAMENTAL URUCUM - DAP 7</t>
  </si>
  <si>
    <t>16.04.001</t>
  </si>
  <si>
    <t>QE-02 POSTE PARA REDE DE VOLEIBOL</t>
  </si>
  <si>
    <t>16.04.002</t>
  </si>
  <si>
    <t>QE-03 TRAVE DE FUTEBOL DE SALAO (FUNDACAO DIRETA)</t>
  </si>
  <si>
    <t>16.04.007</t>
  </si>
  <si>
    <t>QE-12 QUADRA DE ESPORTES/PISO DE CONCRETO ARMADO/FUNDACAO DIRET-600 M2</t>
  </si>
  <si>
    <t>16.04.016</t>
  </si>
  <si>
    <t>QUADRA DE ESPORTES-PISO DE CONCRETO ARMADO-FUND. DIRETA</t>
  </si>
  <si>
    <t>16.04.019</t>
  </si>
  <si>
    <t>FQ-01 FECHAMENTO PARA QUADRA DE ESPORTES - FUNDO - BROCA</t>
  </si>
  <si>
    <t>16.04.020</t>
  </si>
  <si>
    <t>FQ-01 FECHAMENTO PARA QUADRA DE ESPORTES - FUNDO - SAPATA</t>
  </si>
  <si>
    <t>16.04.025</t>
  </si>
  <si>
    <t>QE-37 TABELA DE BASQUETE INCLUSIVE GALVANIZAÇÃO A FOGO E PINTURA ESMALTE  FUNDACAO BROCA Ø 25 CM</t>
  </si>
  <si>
    <t>16.04.031</t>
  </si>
  <si>
    <t>FQ-01 FECHAMENTO PARA QUADRA DE ESPORTES - LATERAIS - BROCA</t>
  </si>
  <si>
    <t>16.04.034</t>
  </si>
  <si>
    <t>FQ-02 ALAMBRADO SOBRE DIVISA</t>
  </si>
  <si>
    <t>16.04.036</t>
  </si>
  <si>
    <t>FQ-01 FECHAMENTO PARA QUADRA DE ESPORTES - LATERAIS - SAPATA</t>
  </si>
  <si>
    <t>16.04.037</t>
  </si>
  <si>
    <t>FQ-04 ALAMBRADO COM PERFIL E TELA SOLDADA-GALVANIZADOS</t>
  </si>
  <si>
    <t>16.04.043</t>
  </si>
  <si>
    <t>QE-23 ESPACO MULTIESPORTIVO/PISO DE CONCR. ARMADO/FUND. DIRET - 160 M2</t>
  </si>
  <si>
    <t>16.04.099</t>
  </si>
  <si>
    <t>SERVICOS DE QUADRAS DE ESPORTES</t>
  </si>
  <si>
    <t>16.05.004</t>
  </si>
  <si>
    <t>CA-05 CANALETA P/ AGUAS PLUVIAIS (L=60CM)</t>
  </si>
  <si>
    <t>16.05.005</t>
  </si>
  <si>
    <t>CA-06 CANALETA P/ AGUAS PLUVIAIS (L=90CM)</t>
  </si>
  <si>
    <t>16.05.012</t>
  </si>
  <si>
    <t>CA-11 CAIXA DE AREIA COM GRELHA</t>
  </si>
  <si>
    <t>16.05.030</t>
  </si>
  <si>
    <t>CA-20 CANALETA DE AGUAS PLUVIAIS EM CONCRETO (15CM)</t>
  </si>
  <si>
    <t>16.05.031</t>
  </si>
  <si>
    <t>CA-21 CANALETA DE AGUAS PLUVIAIS EM CONCRETO (20CM)</t>
  </si>
  <si>
    <t>16.05.032</t>
  </si>
  <si>
    <t>CA-22 CANALETA DE AGUAS PLUVIAIS EM CONCRETO (30CM)</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</si>
  <si>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</si>
  <si>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</si>
  <si>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</si>
  <si>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</si>
  <si>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</si>
  <si>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</si>
  <si>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</si>
  <si>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</si>
  <si>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16.05.040</t>
  </si>
  <si>
    <t>TC-03 TAMPA DE CONCRETO P/ CANALETA AP (20CM)</t>
  </si>
  <si>
    <t>16.05.041</t>
  </si>
  <si>
    <t>TC-04 TAMPA DE CONCRETO P/ CANALETA AP (25CM)</t>
  </si>
  <si>
    <t>16.05.042</t>
  </si>
  <si>
    <t>TC-05 TAMPA DE CONCRETO P/ CANALETA AP (35CM)</t>
  </si>
  <si>
    <t>16.05.043</t>
  </si>
  <si>
    <t>TC-06 TAMPA EM GRELHA DE FERRO GALVANIZADO P/ CANALETA (20CM)</t>
  </si>
  <si>
    <t>16.05.044</t>
  </si>
  <si>
    <t>TC-07 TAMPA EM GRELHA DE FERRO GALVANIZADO P/ CANALETA (25CM)</t>
  </si>
  <si>
    <t>16.05.045</t>
  </si>
  <si>
    <t>TC-08 TAMPA EM GRELHA DE FERRO GALVANIZADO P/ CANALETA (35CM)</t>
  </si>
  <si>
    <t>16.05.046</t>
  </si>
  <si>
    <t>TC-09 TAMPA DE CONCRETO PRE-MOLDADA PERF. P/ CANALETA L=20CM</t>
  </si>
  <si>
    <t>16.05.047</t>
  </si>
  <si>
    <t>TC-10 TAMPA DE CONCRETO PRE-MOLDADA PERF. P/ CANALETA L=25CM</t>
  </si>
  <si>
    <t>16.05.048</t>
  </si>
  <si>
    <t>TC-11 TAMPA DE CONCRETO PRE-MOLDADA PERF. P/ CANALETA L=35CM</t>
  </si>
  <si>
    <t>16.05.050</t>
  </si>
  <si>
    <t>POÇO DE RETENÇÃO DE ÁGUA PLUVIAL Ø 2,50M COM FUNDO DE BRITA</t>
  </si>
  <si>
    <t>16.05.052</t>
  </si>
  <si>
    <t>TAMPA PRÉ-MOLDADA Ø 2,50M PARA POÇO DE RETENÇÃO DE A.P. COM TAMPA DE INSPEÇÃO Ø 0,60M</t>
  </si>
  <si>
    <t>16.05.054</t>
  </si>
  <si>
    <t>POÇO DE RETENÇÃO DE ÁGUA PLUVIAL Ø 3,00M COM FUNDO DE BRITA</t>
  </si>
  <si>
    <t>16.05.056</t>
  </si>
  <si>
    <t>TAMPA PRÉ-MOLDADA Ø 3,00M PARA POÇO DE RETENÇÃO DE A.P. COM TAMPA DE INSPEÇÃO Ø 0,60M</t>
  </si>
  <si>
    <t>16.05.057</t>
  </si>
  <si>
    <t>CONCRETO CICLOPICO COM BRITA 4 COM 30% DE RACHAO  FCK 15MPa</t>
  </si>
  <si>
    <t>16.05.058</t>
  </si>
  <si>
    <t>POÇO DE RETENÇÃO DE ÁGUA PLUVIAL Ø 2,50M COM FUNDO DE CONCRETO</t>
  </si>
  <si>
    <t>16.05.059</t>
  </si>
  <si>
    <t>LASTRO DE PEDRA RACHAO TAMANHO DE 10 A 15 CM.</t>
  </si>
  <si>
    <t>16.05.060</t>
  </si>
  <si>
    <t>POÇO DE RETENÇÃO DE ÁGUA PLUVIAL Ø 3,00M COM FUNDO DE CONCRETO</t>
  </si>
  <si>
    <t>16.05.064</t>
  </si>
  <si>
    <t>TUBO PVC OCRE JUNTA ELASTICA DN 100 INCLUSIVE CONEXOES  -  ENTERRADO</t>
  </si>
  <si>
    <t>16.05.065</t>
  </si>
  <si>
    <t>TUBO PVC OCRE JUNTA ELASTICA DN 150 INCLUSIVE CONEXOES  -  ENTERRADO</t>
  </si>
  <si>
    <t>16.05.066</t>
  </si>
  <si>
    <t>TUBO PVC OCRE JUNTA ELASTICA DN 200 INCLUSIVE CONEXOES  -  ENTERRADO</t>
  </si>
  <si>
    <t>16.05.067</t>
  </si>
  <si>
    <t>TUBO PVC OCRE JUNTA ELASTICA DN 250 INCLUSIVE CONEXOES  -  ENTERRADO</t>
  </si>
  <si>
    <t>16.05.068</t>
  </si>
  <si>
    <t>TUBO PVC OCRE JUNTA ELASTICA DN 300 INCLUSIVE CONEXOES  -  ENTERRADO</t>
  </si>
  <si>
    <t>16.05.070</t>
  </si>
  <si>
    <t>CAIXA DE ALVENARIA - ESCAVACAO MANUAL COM APILOAMENTO DO FUNDO</t>
  </si>
  <si>
    <t>16.05.071</t>
  </si>
  <si>
    <t>CAIXA DE ALVENARIA - LASTRO DE CONCRETO</t>
  </si>
  <si>
    <t>16.05.072</t>
  </si>
  <si>
    <t>CAIXA DE ALVENARIA - PAREDE DE 1/2 TIJOLO REVESTIDO</t>
  </si>
  <si>
    <t>16.05.073</t>
  </si>
  <si>
    <t>CAIXA DE ALVENARIA - PAREDE DE 1 TIJOLO REVESTIDO</t>
  </si>
  <si>
    <t>16.05.074</t>
  </si>
  <si>
    <t>CAIXA DE ALVENARIA - TAMPA DE CONCRETO</t>
  </si>
  <si>
    <t>16.05.075</t>
  </si>
  <si>
    <t>CA-10 CAIXA DE AREIA 50X50 CM PARA AGUAS PLUVIAIS</t>
  </si>
  <si>
    <t>16.05.076</t>
  </si>
  <si>
    <t>GRELHA FERRO PERF. - 1,00X0,40 M</t>
  </si>
  <si>
    <t>16.05.077</t>
  </si>
  <si>
    <t>GRELHA FERRO PERF. 1,00X0,50 M</t>
  </si>
  <si>
    <t>16.05.078</t>
  </si>
  <si>
    <t>ESCAVAÇÃO  POÇO DE RETENÇÃO DE ÁGUAS PLUVIAIS  ATÉ 3,50 METROS DE PROFUNDIDADE COM RETROESCAVADEIRA COM CACAMBA FRONTRAL-85HP</t>
  </si>
  <si>
    <t>16.05.080</t>
  </si>
  <si>
    <t>BOMBA SUBMERSA POTENCIA 1CV, TRIFASICA VAZAO 7M3/HORA ALTURA MANOMETRICA 10 MCA RESERVATORIO RETENÇÃO AGUA PLUVIAL</t>
  </si>
  <si>
    <t>16.05.081</t>
  </si>
  <si>
    <t>AUTOMÁTICO DE BÓIA, EM POLIPROPILENO, (ELETRICO 16A) CONTATO ISENTO DE MERCÚRIO  RESERVATORIO RETENÇÃO AGUA PLUVIAL</t>
  </si>
  <si>
    <t>16.05.082</t>
  </si>
  <si>
    <t>TUBO ACO GALVANIZ NBR5580-CL MEDIA, DN80MM (3") INCL CONEXOES RESERVATORIO RETENÇÃO  AGUA PLUVIAL</t>
  </si>
  <si>
    <t>16.05.083</t>
  </si>
  <si>
    <t>REGISTRO DE GAVETA BRUTO DN 80MM (3") RESERVATORIO RETENÇÃO AGUA PLUVIAL</t>
  </si>
  <si>
    <t>16.05.084</t>
  </si>
  <si>
    <t>VALVULA DE RETENCAO VERTICAL DN80MM (3")  RESERVATORIO RETENÇÃO AGUA PLUVIAL</t>
  </si>
  <si>
    <t>16.05.085</t>
  </si>
  <si>
    <t>CORRENTE ELO CURTO GALVANIZADO 4MM CARGA TRABALHO 100KG RESERVATORIO RETENÇÃO AGUA PLUVIAL</t>
  </si>
  <si>
    <t>16.05.099</t>
  </si>
  <si>
    <t>ÁGUAS PLUVIAIS E DRENAGEM DE ACABAMENTO</t>
  </si>
  <si>
    <t>16.06.022</t>
  </si>
  <si>
    <t>MB-03 MASTRO PARA BANDEIRAS</t>
  </si>
  <si>
    <t>16.06.023</t>
  </si>
  <si>
    <t>AL-01 ABRIGO PARA LIXO</t>
  </si>
  <si>
    <t>16.06.024</t>
  </si>
  <si>
    <t>AL-02 ABRIGO PARA RESÍDUOS RECICLÁVEIS</t>
  </si>
  <si>
    <t>16.06.045</t>
  </si>
  <si>
    <t>LOCAÇÃO MENSAL CONTAINER DE 6M C/1 V.SANIT. 1 LAVABO E 1 PONTO P/CHUVEIRO,INCLUSIVE SUPORTE AR COND.</t>
  </si>
  <si>
    <t>16.06.046</t>
  </si>
  <si>
    <t>LOCAÇÃO MENSAL DE CONTAINER 6,00M COM JANELAS DE VENTILAÇÃO.</t>
  </si>
  <si>
    <t>LOCAÇÃO MENSAL DE CONTAINER 4,00M COM 2 VASOS SANITARIOS, 1 LAVABO, 1 MICTÓRIO E 4 PONTOS CHUV.</t>
  </si>
  <si>
    <t>16.06.048</t>
  </si>
  <si>
    <t>LOCAÇÃO MENSAL INCLUSIVE FRETE BEBEDOURO ELÉTRICO TEMPERATURA NATURAL OU GELADA.</t>
  </si>
  <si>
    <t>16.06.049</t>
  </si>
  <si>
    <t>LOCAÇÃO MENSAL INCLUSIVE FRETE DE APARELHO DE AR CONDICIONADO ATÉ 10000 BTU.</t>
  </si>
  <si>
    <t>16.06.050</t>
  </si>
  <si>
    <t>CANTEIRO DE OBRAS - LARG 2,20M</t>
  </si>
  <si>
    <t>16.06.051</t>
  </si>
  <si>
    <t>CANTEIRO DE OBRAS - LARG 3.30M</t>
  </si>
  <si>
    <t>16.06.052</t>
  </si>
  <si>
    <t>LOCAÇÃO MENSAL DE ESTRUTURA DE COBERTURA IMPERMEÁVEL (TENDA) INCLUSIVE MONTAGEM E FRETE.</t>
  </si>
  <si>
    <t>16.06.058</t>
  </si>
  <si>
    <t>TAPUME H=225CM APOIADO NO TERRENO E PINTURA LATEX FACE EXTERNA COM LOGOTIPO</t>
  </si>
  <si>
    <t>16.06.059</t>
  </si>
  <si>
    <t>TAPUME H=225CM ENGASTADO NO TERRENO E PINTURA LATEX FACE EXTERNA CO LOGOTIPO</t>
  </si>
  <si>
    <t>16.06.065</t>
  </si>
  <si>
    <t>ANDAIME - FACHADA - ALUGUEL MENSAL</t>
  </si>
  <si>
    <t>16.06.066</t>
  </si>
  <si>
    <t>ANDAIME - TORRE - ALUGUEL MENSAL</t>
  </si>
  <si>
    <t>16.06.077</t>
  </si>
  <si>
    <t>MANUTENÇÃO MENSAL DE PLACAS DE OBRA</t>
  </si>
  <si>
    <t>16.06.078</t>
  </si>
  <si>
    <t>FORNECIMENTO E INSTALAÇAO DE PLACA DE IDENTIFICAÇAO DE OBRA   INCLUSO SUPORTE ESTRUTURA DE MADEIRA.</t>
  </si>
  <si>
    <t>16.06.081</t>
  </si>
  <si>
    <t>TRANSPORTE COM UTILITARIO ATE 3 T</t>
  </si>
  <si>
    <t>16.06.085</t>
  </si>
  <si>
    <t>INSTALAÇÃO CH-01 CHUVEIRO E LAVA OLHOS / FACE</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</si>
  <si>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</si>
  <si>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</si>
  <si>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</si>
  <si>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</si>
  <si>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</si>
  <si>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</si>
  <si>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</si>
  <si>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</si>
  <si>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</si>
  <si>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</si>
  <si>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</si>
  <si>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</si>
  <si>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</si>
  <si>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</si>
  <si>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</si>
  <si>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</si>
  <si>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</si>
  <si>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</si>
  <si>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16.06.103</t>
  </si>
  <si>
    <t>INSTALAÇÃO DO BALCAO TERMICO  BT-02</t>
  </si>
  <si>
    <t>16.06.106</t>
  </si>
  <si>
    <t>TRANSPORTE C/CAMINHAO ATE 6T. DIST.ATE 100KM C/MOTORISTA E 2 AJUDANTES.</t>
  </si>
  <si>
    <t>16.06.107</t>
  </si>
  <si>
    <t>TRANSPORTE C/CAMINHAO ATE 6T. DIST. DE 101KM ATE 300KM C/MOTORISTA E 2 AJUDANTES.</t>
  </si>
  <si>
    <t>16.06.108</t>
  </si>
  <si>
    <t>TRANSPORTE C/CAMINHAO ATE 6T. DIST. DE 301KM ATE 500KM C/MOTORISTA E 2 AJUDANTES.</t>
  </si>
  <si>
    <t>16.06.109</t>
  </si>
  <si>
    <t>TRANSPORTE C/CAMINHAO ATE 6T. DIST. DE 501KM ATE 700KM C/MOTORISTA E 2 AJUDANTES.</t>
  </si>
  <si>
    <t>16.07.011</t>
  </si>
  <si>
    <t>BL-01 BICICLETÁRIO SOBRE LAJE DE CONCRETO ARMADO</t>
  </si>
  <si>
    <t>16.07.012</t>
  </si>
  <si>
    <t>BL-02 BICICLETÁRIO SOBRE CIMENTADO OU BLOCO INTERTRAVADO</t>
  </si>
  <si>
    <t>16.07.015</t>
  </si>
  <si>
    <t>AM-01 AMARELINHA</t>
  </si>
  <si>
    <t>16.07.022</t>
  </si>
  <si>
    <t>BC-24 BANCO DE CONCRETO PRE-FABRICADO (L=115CM)</t>
  </si>
  <si>
    <t>16.07.023</t>
  </si>
  <si>
    <t>BC-25 BANCO DE CONCRETO PRE-FABRICADO (L=216CM)</t>
  </si>
  <si>
    <t>16.07.024</t>
  </si>
  <si>
    <t>BC-26 BANCO PUFE PRE FABRICADO DE CONCRETO Ø 60CM</t>
  </si>
  <si>
    <t>16.07.025</t>
  </si>
  <si>
    <t>BC-27 BANCO DE CONCRETO PRE-FABRICADO (L=220CM)</t>
  </si>
  <si>
    <t>16.07.031</t>
  </si>
  <si>
    <t>CR-01 CARACOL</t>
  </si>
  <si>
    <t>16.07.037</t>
  </si>
  <si>
    <t>FL-07 FLOREIRA PRE FABRICADO DE CONCRETO Ø 60CM</t>
  </si>
  <si>
    <t>16.07.038</t>
  </si>
  <si>
    <t>FL-08 FLOREIRA PRE FABRICADO DE CONCRETO Ø 56,50CM H=42,90CM</t>
  </si>
  <si>
    <t>16.07.040</t>
  </si>
  <si>
    <t>BANCO COM ASSENTO DE CONCRETO ARMADO LISO DESEMPENADO COM PINTURA VERNIZ ACRÍLICO  FUNDAÇÃO SAPATA ISOLADA E PILARETE BLOCO CONCRETO REVESTIDO</t>
  </si>
  <si>
    <t>16.07.043</t>
  </si>
  <si>
    <t>OC-01 OBSTACULO PRE FABRICADO DE CONCRETO TIPO FRADE Ø30 H=60CM  BASE FIXADA COM ARGAMASSA TRAÇO 1:3 (30X30X10H)</t>
  </si>
  <si>
    <t>16.07.045</t>
  </si>
  <si>
    <t>OC-01 OBSTACULO PRE FABRICADO DE CONCRETO TIPO PRISMA 15X50X10CM BASE FIXADA COM TARUGO Ø 12,5MM E ARGAMASSA COLANTE AClll.</t>
  </si>
  <si>
    <t>16.07.046</t>
  </si>
  <si>
    <t>OC-01 OBSTACULO PRE FABRICADO DE CONCRETO TIPO BOLA Ø35CM H=33CM INCLUSIVE BARRA ROSCADA Ø 20MM</t>
  </si>
  <si>
    <t>16.07.081</t>
  </si>
  <si>
    <t>RV-01 ROSA DOS VENTOS R=180CM</t>
  </si>
  <si>
    <t>16.08.024</t>
  </si>
  <si>
    <t>16.08.025</t>
  </si>
  <si>
    <t>TUBO PVC OCRE  JUNTA ELASTICA DN 150 INCLUSIVE CONEXOES  -  ENTERRADO</t>
  </si>
  <si>
    <t>16.08.026</t>
  </si>
  <si>
    <t>CI-02 CAIXA DE INSPEÇÃO 80X80CM PARA ESGOTO</t>
  </si>
  <si>
    <t>16.08.027</t>
  </si>
  <si>
    <t>CG-01 CAIXA DE GORDURA EM ALVENARIA</t>
  </si>
  <si>
    <t>16.08.028</t>
  </si>
  <si>
    <t>CI-01 CAIXA DE INSPECAO 60X60CM PARA ESGOTO</t>
  </si>
  <si>
    <t>16.08.034</t>
  </si>
  <si>
    <t>FS-05 FOSSA SEPTICA ANEIS CONCR. DN=1,4M H=1,5M</t>
  </si>
  <si>
    <t>16.08.037</t>
  </si>
  <si>
    <t>16.08.038</t>
  </si>
  <si>
    <t>16.08.039</t>
  </si>
  <si>
    <t>16.08.040</t>
  </si>
  <si>
    <t>16.08.041</t>
  </si>
  <si>
    <t>16.08.050</t>
  </si>
  <si>
    <t>FA-01 FILTRO ANAEROBICO DN=1,40M H=2,00M</t>
  </si>
  <si>
    <t>16.08.051</t>
  </si>
  <si>
    <t>FA-02 FILTRO ANAEROBICO DN=2,00M H=2,00M</t>
  </si>
  <si>
    <t>16.08.060</t>
  </si>
  <si>
    <t>CD-01 CAIXA DE DISTRIBUICAO /2 CAMARAS</t>
  </si>
  <si>
    <t>16.08.061</t>
  </si>
  <si>
    <t>CD-02 CAIXA DE DISTRIBUICAO /3 CAMARAS</t>
  </si>
  <si>
    <t>16.08.062</t>
  </si>
  <si>
    <t>CD-03 CAIXA DE DISTRIBUICAO /4 CAMARAS</t>
  </si>
  <si>
    <t>16.08.065</t>
  </si>
  <si>
    <t>FS-06-01 FOSSA SEPTICA L=3,00M VOL. UTIL = 7,56M3</t>
  </si>
  <si>
    <t>16.08.066</t>
  </si>
  <si>
    <t>FS-06-02 FOSSA SEPTICA L=3,80M VOL. UTIL = 9,58M3</t>
  </si>
  <si>
    <t>16.08.067</t>
  </si>
  <si>
    <t>FS-06-03 FOSSA SEPTICA L=5,40M VOL. UTIL = 13,61M3</t>
  </si>
  <si>
    <t>16.08.068</t>
  </si>
  <si>
    <t>FS-07-01 FOSSA SEPTICA L=4,80M VOL. UTIL = 20,74M3</t>
  </si>
  <si>
    <t>16.08.069</t>
  </si>
  <si>
    <t>FS-07-02 FOSSA SEPTICA L=5,80M VOL. UTIL = 25,06M3</t>
  </si>
  <si>
    <t>16.08.070</t>
  </si>
  <si>
    <t>FS-07-03 FOSSA SEPTICA L=6,40M VOL. UTIL = 29,38M3</t>
  </si>
  <si>
    <t>16.08.071</t>
  </si>
  <si>
    <t>FS-08-01 FOSSA SEPTICA ANEIS CONCRETO DN=2,4M H=2,0M</t>
  </si>
  <si>
    <t>16.08.072</t>
  </si>
  <si>
    <t>FS-08-02 FOSSA SEPTICA ANEIS CONCRETO DN=2,4M H=2,5M</t>
  </si>
  <si>
    <t>16.08.073</t>
  </si>
  <si>
    <t>FS-08-03 FOSSA SEPTICA ANEIS CONCRETO DN=2,4M H=3,0M</t>
  </si>
  <si>
    <t>16.08.074</t>
  </si>
  <si>
    <t>FS-09-01 FOSSA SEPTICA ANEIS CONCRETO DN=3,0M H=2,5M</t>
  </si>
  <si>
    <t>16.08.075</t>
  </si>
  <si>
    <t>FS-09-02 FOSSA SEPTICA ANEIS CONCRETO DN=3,0M H=3,0M</t>
  </si>
  <si>
    <t>16.08.099</t>
  </si>
  <si>
    <t>REDE E TRATAMENTO DE ESGOTO</t>
  </si>
  <si>
    <t>16.09.003</t>
  </si>
  <si>
    <t>SM-03 SUMIDOURO - TAMPA DE CONCRETO DN=2,40M</t>
  </si>
  <si>
    <t>16.09.004</t>
  </si>
  <si>
    <t>SM-04 SUMIDOURO - TAMPA DE CONCRETO DN=3,00M</t>
  </si>
  <si>
    <t>16.09.007</t>
  </si>
  <si>
    <t>SM-03 SUMIDOURO - POCO</t>
  </si>
  <si>
    <t>16.09.008</t>
  </si>
  <si>
    <t>SM-04 SUMIDOURO - POCO</t>
  </si>
  <si>
    <t>16.09.099</t>
  </si>
  <si>
    <t>SERVICOS DE POCO ABSORVENTE</t>
  </si>
  <si>
    <t>16.10.099</t>
  </si>
  <si>
    <t>SERVICOS DE POCO DE AGUA POTAVEL</t>
  </si>
  <si>
    <t>16.11.005</t>
  </si>
  <si>
    <t>LIMPEZA DA OBRA</t>
  </si>
  <si>
    <t>16.11.012</t>
  </si>
  <si>
    <t>LIMPEZA DE APARELHOS SANITARIOS</t>
  </si>
  <si>
    <t>16.11.013</t>
  </si>
  <si>
    <t>LIMPEZA DE REVESTIMENTOS HIDRAULICOS</t>
  </si>
  <si>
    <t>16.11.014</t>
  </si>
  <si>
    <t>LIMPEZA DE VIDROS</t>
  </si>
  <si>
    <t>16.11.020</t>
  </si>
  <si>
    <t>LIMPEZA DE FACHADA POR HIDROJATEAMENTO</t>
  </si>
  <si>
    <t>16.11.025</t>
  </si>
  <si>
    <t>REMOÇÃO DE RESÍDUOS ( PODA / ENTULHO) PARA ÁREA DE TRANSBORDO E TRIAGEM (ATT)</t>
  </si>
  <si>
    <t>16.11.030</t>
  </si>
  <si>
    <t>TRANSPORTE POR CAMINHÃO PARA ÁREA DE TRANSBORDO DE RESÍDUOS DE OBRA</t>
  </si>
  <si>
    <t>16.11.099</t>
  </si>
  <si>
    <t>SERVICOS DE LIMPEZA</t>
  </si>
  <si>
    <t>16.13.001</t>
  </si>
  <si>
    <t>16.13.002</t>
  </si>
  <si>
    <t>16.13.007</t>
  </si>
  <si>
    <t>16.13.010</t>
  </si>
  <si>
    <t>16.13.015</t>
  </si>
  <si>
    <t>16.13.025</t>
  </si>
  <si>
    <t>16.13.026</t>
  </si>
  <si>
    <t>16.13.030</t>
  </si>
  <si>
    <t>ESCORAMENTO DE VALAS CONTINUO ATé 2,00M</t>
  </si>
  <si>
    <t>16.13.035</t>
  </si>
  <si>
    <t>ESCORAMENTO DE VALAS DESCONTINUO ATé 2,00M</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</si>
  <si>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</si>
  <si>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</si>
  <si>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</si>
  <si>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</si>
  <si>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</si>
  <si>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</si>
  <si>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</si>
  <si>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</si>
  <si>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</si>
  <si>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</si>
  <si>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</si>
  <si>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</si>
  <si>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</si>
  <si>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</si>
  <si>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</si>
  <si>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</si>
  <si>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</si>
  <si>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</si>
  <si>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</si>
  <si>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</si>
  <si>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</si>
  <si>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16.15.003</t>
  </si>
  <si>
    <t>VERGA / CINTA EM BLOCO DE CONCRETO CANALETA 14X19X39 CM</t>
  </si>
  <si>
    <t>16.15.004</t>
  </si>
  <si>
    <t>VERGA / CINTA EM BLOCO DE CONCRETO CANALETA 19X19X39 CM</t>
  </si>
  <si>
    <t>16.15.005</t>
  </si>
  <si>
    <t>ALVENARIA AUTO PORTANTE BLOCO DE CONCRETO ESTRUTURAL DE 14X19X39 CM CLASSE A</t>
  </si>
  <si>
    <t>16.15.006</t>
  </si>
  <si>
    <t>ALVENARIA AUTO PORTANTE BLOCO DE CONCRETO ESTRUTURAL DE 19X19X39 CM CLASSE A</t>
  </si>
  <si>
    <t>16.15.029</t>
  </si>
  <si>
    <t>IMPERMEAB COM ARGAM CIM/AREIA 1:3 COM HIDROFOGO</t>
  </si>
  <si>
    <t>16.15.030</t>
  </si>
  <si>
    <t>IMPERM COM TINTA BETUMINOSA / COM REG. EM ARGAMASSA CIM AREIA 1:3</t>
  </si>
  <si>
    <t>16.15.031</t>
  </si>
  <si>
    <t>IMPERMEABILIZACAO POR CRISTALIZACAO - MUROS DE ARRIMO</t>
  </si>
  <si>
    <t>16.15.034</t>
  </si>
  <si>
    <t>16.15.040</t>
  </si>
  <si>
    <t>DRENAGEM COM PEDRA BRITADA</t>
  </si>
  <si>
    <t>16.15.041</t>
  </si>
  <si>
    <t>DRENAGEM COM AREIA GROSSA</t>
  </si>
  <si>
    <t>16.15.049</t>
  </si>
  <si>
    <t>MURO EM GABIAO COM TELA GALVANIZADA 8/10CM - FIO DIAM 2,7MM</t>
  </si>
  <si>
    <t>16.15.099</t>
  </si>
  <si>
    <t>OUTROS SERVICOS - MUROS DE ARRIMO</t>
  </si>
  <si>
    <t>16.18.015</t>
  </si>
  <si>
    <t>LOCAÇÃO MENSAL SANITÁRIO QUÍMICO COM DUAS HIGIENIZAÇÕES NA SEMANA, INCLUSO COLETA DE EFLUENTES</t>
  </si>
  <si>
    <t>16.18.020</t>
  </si>
  <si>
    <t>SERVIÇO DE HIGIENIZAÇÃO EXTRA PARA SANITÁRIO QUÍMICO, INCLUSO COLETA DE EFLUENTES</t>
  </si>
  <si>
    <t>16.18.021</t>
  </si>
  <si>
    <t>ESPÍCULAS EM POLICARBONATO  PEÇA 33x11,8 CM ARCO DE 100 GRAUS IMPEDIMENTO AO POUSO DE AVES    FIXAÇÃO COM PARAFUSO</t>
  </si>
  <si>
    <t>16.18.022</t>
  </si>
  <si>
    <t>ESPÍCULAS EM POLICARBONATO  PEÇA 33x11,8 CM ARCO DE 100 GRAUS IMPEDIMENTO AO POUSO DE AVES    FIXAÇÃO COM SILICONE</t>
  </si>
  <si>
    <t>16.18.055</t>
  </si>
  <si>
    <t>FORNEC.E MONT.DO CONJ.DE ESTRUT.PRÉ-FABR.DE MADEIRA DESMONTÁVEL.- PROJ.REF.1201040-PD.ÍNDIO</t>
  </si>
  <si>
    <t>16.18.070</t>
  </si>
  <si>
    <t>SI-01 PLACA DE SINALIZAÇÃO DE AMBIENTE 200X200MM (PORTA)</t>
  </si>
  <si>
    <t>16.18.071</t>
  </si>
  <si>
    <t>SI-02 PLACA DE SINALIZAÇÃO DE AMBIENTE 200X200MM (PAREDE INTERNA)</t>
  </si>
  <si>
    <t>16.18.072</t>
  </si>
  <si>
    <t>SI-03 PLACA DE SINALIZAÇÃO DE AMBIENTE 200X200MM (PAREDE INTERNA)</t>
  </si>
  <si>
    <t>16.18.073</t>
  </si>
  <si>
    <t>SI-04 PLACA DE SINALIZAÇÃO DE AMBIENTE 700X200MM (PORTA)</t>
  </si>
  <si>
    <t>16.18.074</t>
  </si>
  <si>
    <t>SI-05 PLACA DE SINALIZAÇÃO DE AMBIENTE 700X200MM (PAREDE INTERNA)</t>
  </si>
  <si>
    <t>16.18.075</t>
  </si>
  <si>
    <t>SI-06 PLACA DE SINALIZAÇÃO DE AMBIENTE 700X200MM (PAREDE INTERNA)</t>
  </si>
  <si>
    <t>16.18.076</t>
  </si>
  <si>
    <t>SI-07 PLACA DE SINALIZAÇÃO DE AMBIENTE 500X60MM (PAREDE INTERNA) / BRAILLE</t>
  </si>
  <si>
    <t>16.18.077</t>
  </si>
  <si>
    <t>SI-08 PLACA DE SINALIZAÇÃO DE CORRIMÃO 30X30MM (METÁLICA/BRAILLE)</t>
  </si>
  <si>
    <t>16.18.078</t>
  </si>
  <si>
    <t>SI-09 PLACA DE SINALIZAÇÃO DE AMBIENTE 500X500MM (PAREDE EXTERNA)</t>
  </si>
  <si>
    <t>16.18.079</t>
  </si>
  <si>
    <t>SI-10 PLACA DE SINALIZAÇÃO DE AMBIENTE 500X700MM (PAREDE EXTERNA)</t>
  </si>
  <si>
    <t>16.18.080</t>
  </si>
  <si>
    <t>SI-11 SINALIZAÇÃO HORIZONTAL PARA VAGA ACESSIVEL</t>
  </si>
  <si>
    <t>16.18.081</t>
  </si>
  <si>
    <t>SI-12 TOTEM DE IDENTIFICAÇÃO</t>
  </si>
  <si>
    <t>16.18.082</t>
  </si>
  <si>
    <t>SI-13 SINALIZAÇÃO DE AMBIENTE 540X200MM PAREDE EXTERNA/PORTA</t>
  </si>
  <si>
    <t>16.18.083</t>
  </si>
  <si>
    <t>SI-14 SINALIZAÇÃO DE AMBIENTE 300X300MM PAREDE EXTERNA</t>
  </si>
  <si>
    <t>16.18.084</t>
  </si>
  <si>
    <t>SI-15 SINALIZAÇÃO DE AMBIENTE 200X200MM PAREDE EXTERNA</t>
  </si>
  <si>
    <t>16.18.085</t>
  </si>
  <si>
    <t>SI-16 SINALIZAÇÃO DE AMBIENTE 700X200MM PAREDE EXTERNA</t>
  </si>
  <si>
    <t>16.18.086</t>
  </si>
  <si>
    <t>SI-17 SINALIZAÇÃO DE AMBIENTE 200X200MM PAREDE EXTERNA</t>
  </si>
  <si>
    <t>16.18.099</t>
  </si>
  <si>
    <t>SERVICOS - CIVIL</t>
  </si>
  <si>
    <t>16.19.099</t>
  </si>
  <si>
    <t>SERVIÇOS - HIDRÁULICA</t>
  </si>
  <si>
    <t>16.20.022</t>
  </si>
  <si>
    <t>ELEVADOR 2 PARADAS MAQ CONJUGADA PORTA UNILATERAL (ACESSIB)</t>
  </si>
  <si>
    <t>16.20.023</t>
  </si>
  <si>
    <t>ELEVADOR 3 PARADAS MAQ CONJUGADA PORTA UNILATERAL (ACESSIB)</t>
  </si>
  <si>
    <t>16.20.024</t>
  </si>
  <si>
    <t>ELEVADOR 4 PARADAS MAQUINA CONJUGADA COM PORTAS UNILATERAIS</t>
  </si>
  <si>
    <t>16.20.025</t>
  </si>
  <si>
    <t>ELEVADOR 5 PARADAS MAQUINA CONJUGADA COM PORTAS BILATERAIS</t>
  </si>
  <si>
    <t>16.20.026</t>
  </si>
  <si>
    <t>ELEVADOR 5 PARADAS MAQUINA CONJUGADA COM PORTAS UNILATERAIS</t>
  </si>
  <si>
    <t>16.20.029</t>
  </si>
  <si>
    <t>ELEVADOR 4 PARADAS MAQUINA CONJUGADA COM PORTAS BILATERAIS</t>
  </si>
  <si>
    <t>16.20.033</t>
  </si>
  <si>
    <t>ELEVADOR 3 PARADAS MAQUINA CONJUGADA COM PORTAS BILATERAIS</t>
  </si>
  <si>
    <t>16.20.042</t>
  </si>
  <si>
    <t>MANUTENCAO INTEGRAL P/ ELEVADOR NOVO 2 PARADAS - MENSAL</t>
  </si>
  <si>
    <t>16.20.043</t>
  </si>
  <si>
    <t>MANUTENCAO INTEGRAL P/ ELEVADOR NOVO 3 PARADAS - MENSAL</t>
  </si>
  <si>
    <t>16.20.044</t>
  </si>
  <si>
    <t>MANUTENCAO INTEGRAL P/ ELEVADOR NOVO 4 PARADAS - MENSAL</t>
  </si>
  <si>
    <t>16.20.045</t>
  </si>
  <si>
    <t>MANUTENCAO INTEGRAL P/ ELEVADOR NOVO 5 PARADAS - MENSAL</t>
  </si>
  <si>
    <t>16.20.060</t>
  </si>
  <si>
    <t>FORNECIMENTO E INSTALAÇAO DE APARELHO AR CONDICIONADO HI WALL CICLO FRIO MINI SPLIT 9.000 BTU/H INVERTER  220V COM CONTROLE REMOTO</t>
  </si>
  <si>
    <t>16.20.063</t>
  </si>
  <si>
    <t>FORNECIMENTO E INSTALAÇAO DE APARELHO AR CONDICIONADO HI WALL CICLO FRIO MINI SPLIT 12.000 BTU/H INVERTER  220V COM CONTROLE REMOTO</t>
  </si>
  <si>
    <t>16.20.066</t>
  </si>
  <si>
    <t>FORNECIMENTO E INSTALAÇAO DE APARELHO AR CONDICIONADO HI WALL CICLO FRIO MINI SPLIT 18.000 BTU/H INVERTER  220V COM CONTROLE REMOTO</t>
  </si>
  <si>
    <t>16.20.068</t>
  </si>
  <si>
    <t>FORNECIMENTO E INSTALAÇAO DE APARELHO AR CONDICIONADO HI WALL CICLO FRIO MINI SPLIT 24.000 BTU/H INVERTER  220V COM CONTROLE REMOTO</t>
  </si>
  <si>
    <t>16.20.070</t>
  </si>
  <si>
    <t>FORNECIMENTO E INSTALAÇAO DE APARELHO AR CONDICIONADO HI WALL CICLO FRIO MINI SPLIT 27.000 BTU/H INVERTER  220V COM CONTROLE REMOTO</t>
  </si>
  <si>
    <t>16.20.073</t>
  </si>
  <si>
    <t>FORNECIMENTO E INSTALAÇAO DE APARELHO AR CONDICIONADO HI WALL CICLO FRIO MINI SPLIT 30.000 BTU/H INVERTER  220V COM CONTROLE REMOTO</t>
  </si>
  <si>
    <t>16.20.099</t>
  </si>
  <si>
    <t>SERVICOS - ELETRICA</t>
  </si>
  <si>
    <t>16.20.103</t>
  </si>
  <si>
    <t>ELETRODUTO GALV.QUENTE D=100 CABINE PRIMARIA NBR 5598 BSP RIR (INCL.CONEX.E FIXAÇOES EM POSTE)</t>
  </si>
  <si>
    <t>16.20.113</t>
  </si>
  <si>
    <t>ELETRODUTO CORRUGADO ESPIRAL ENTERRADO PEAD D=100 CABINE PRIMÁRIA NBR 13897</t>
  </si>
  <si>
    <t>16.30.010</t>
  </si>
  <si>
    <t>16.30.012</t>
  </si>
  <si>
    <t>16.30.013</t>
  </si>
  <si>
    <t>CANTEIRO DE OBRAS - LARG 3,30M</t>
  </si>
  <si>
    <t>16.30.016</t>
  </si>
  <si>
    <t>16.30.017</t>
  </si>
  <si>
    <t>16.31.018</t>
  </si>
  <si>
    <t>TAXA DE MOBILIZAÇÃO DE EQUIPAMENTO-ESTACA RAIZ</t>
  </si>
  <si>
    <t>16.31.024</t>
  </si>
  <si>
    <t>ESTACA REACAO PARA 20T CRAVADA ALEM 5,00M DE PROFUNDIDADE</t>
  </si>
  <si>
    <t>16.31.025</t>
  </si>
  <si>
    <t>ESTACA REACAO P/20T CRAVADA ATE 5,00 M DE PROFUNDIDADE</t>
  </si>
  <si>
    <t>16.31.026</t>
  </si>
  <si>
    <t>ESTACA REACAO PARA 30T CRAVADA ALEM 5,00M DE PROFUNDIDADE</t>
  </si>
  <si>
    <t>16.31.027</t>
  </si>
  <si>
    <t>ESTACA REACAO P/30T CRAVADA ATE 5,00M DE PROFUNDIDADE</t>
  </si>
  <si>
    <t>16.31.030</t>
  </si>
  <si>
    <t>REFORÇO DE FUNDAÇOES ESTACA RAIZ DN 160MM PERFURAÇÃO EM SOLO</t>
  </si>
  <si>
    <t>16.31.031</t>
  </si>
  <si>
    <t>REFORÇO DE FUNDAÇOES ESTACA RAIZ DN 200MM PERFURAÇÃO EM SOLO</t>
  </si>
  <si>
    <t>16.32.034</t>
  </si>
  <si>
    <t>JATEAMENTO ABRASIVO COM ÓXIDO DE ALUMÍNIO</t>
  </si>
  <si>
    <t>16.35.001</t>
  </si>
  <si>
    <t>DEFINICAO E DEMARCACAO DA AREA DE REPARO, COM DISCO DE CORTE</t>
  </si>
  <si>
    <t>16.35.002</t>
  </si>
  <si>
    <t>ESCARIFICACAO MANUAL (CORTE DE CONCRETO) ATE 3CM DE PROFUNDIDADE</t>
  </si>
  <si>
    <t>16.35.003</t>
  </si>
  <si>
    <t>ESCARIFICACAO COM DISCO DE DESBASTE ATE 0,5CM DE PROFUNDIDADE</t>
  </si>
  <si>
    <t>16.35.004</t>
  </si>
  <si>
    <t>ESCARIFICACAO MECANICA,CORTE DE CONCRETO ATE 3,0CM PROFUNDIDADE</t>
  </si>
  <si>
    <t>16.35.005</t>
  </si>
  <si>
    <t>DEMOLICAO C/MARTELETES PNEUMATICOS ATE 5,0CM DE PROFUNDIDADE</t>
  </si>
  <si>
    <t>16.35.006</t>
  </si>
  <si>
    <t>ESCARIFICACAO MECANICA,CORTE CONCRETO C/REBARBADORES ELETR ATE 5,0C</t>
  </si>
  <si>
    <t>16.35.007</t>
  </si>
  <si>
    <t>LIXAMENTO ELETRICO DE ARMADURA C/ESCOVA CIRCULAR</t>
  </si>
  <si>
    <t>16.35.008</t>
  </si>
  <si>
    <t>ESCOVAMENTO MANUAL</t>
  </si>
  <si>
    <t>16.35.009</t>
  </si>
  <si>
    <t>PISTOLA DE AGULHA</t>
  </si>
  <si>
    <t>16.35.011</t>
  </si>
  <si>
    <t>QUEIMA CONTROLADA</t>
  </si>
  <si>
    <t>16.35.012</t>
  </si>
  <si>
    <t>APLICACAO DE SOLVENTE EM SUBSTRATO IMPREGNADOS</t>
  </si>
  <si>
    <t>16.35.013</t>
  </si>
  <si>
    <t>FREZAMENTO MECANICO COM MAQUINA DE DESBASTE</t>
  </si>
  <si>
    <t>16.35.014</t>
  </si>
  <si>
    <t>LIMPEZA DO SUBSTRATO COM APLICACAO DE JATO DE AGUA FRIA</t>
  </si>
  <si>
    <t>16.35.015</t>
  </si>
  <si>
    <t>LIMPEZA DO SUBSTRATO COM APLICACAO DE JATO DE AGUA QUENTE</t>
  </si>
  <si>
    <t>16.35.016</t>
  </si>
  <si>
    <t>LIMPEZA DO SUBSTRATO, LAVAGEM COM SOLUCOES ACIDAS, PISOS E PAREDES</t>
  </si>
  <si>
    <t>16.35.017</t>
  </si>
  <si>
    <t>LIMPEZA DO SUBSTRATO,LAVAGEM COM SOLUCOES ALCALINAS,PISOS E PAREDES</t>
  </si>
  <si>
    <t>16.35.018</t>
  </si>
  <si>
    <t>LIMPEZA PARA REMOCAO DE OLEOS E GRAXAS IMPREGNADOS SUPERFICIALMENTE</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</si>
  <si>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</si>
  <si>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</si>
  <si>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</si>
  <si>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</si>
  <si>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</si>
  <si>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</si>
  <si>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</si>
  <si>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</si>
  <si>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</si>
  <si>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SUPERF ARGAM MONOCOMP CIMENTO C/POLÍMEROS (1,0&lt;ESP&lt;3.0CM)</t>
  </si>
  <si>
    <t>16.36.002</t>
  </si>
  <si>
    <t>REPAROS SUPERF ARGAM BICOMP CIMENTO C/POLÍMERO ACRILICO (1,0&lt;ESP&lt;3.0C</t>
  </si>
  <si>
    <t>16.36.003</t>
  </si>
  <si>
    <t>REPAROS SUPERF ARGAM BICOMP CIMENTO C/POLÍMERO ACRILICO E FIBRA SINT (1,0&lt;ESP&lt;3,0CM)</t>
  </si>
  <si>
    <t>16.36.005</t>
  </si>
  <si>
    <t>REPAROS SUPERF LOCALIZ, ARGAM POLIMERICA BASE EPOXI (0,5&lt;ESP&lt;1,5CM)</t>
  </si>
  <si>
    <t>16.36.006</t>
  </si>
  <si>
    <t>REPAROS SUPERF LOCALIZ,ARGAM POLIMERICA BASE POLIESTER (0,5&lt;ESP&lt;1,5CM)</t>
  </si>
  <si>
    <t>16.37.001</t>
  </si>
  <si>
    <t>REPAROS SUPERF ARGAM MONOCOMP CIMENTO C/POLÍMEROS (1,0&lt;ESP&lt;5,0CM)</t>
  </si>
  <si>
    <t>16.37.002</t>
  </si>
  <si>
    <t>REPAROS SUPERF ARGAM BICOMP CIMENTO C/POLÍMERO ACRILICO (1,0&lt;ESP&lt;5,0C</t>
  </si>
  <si>
    <t>16.37.003</t>
  </si>
  <si>
    <t>REPAROS SUPERF ARGAM BICOMP  CIMENTO C/POLÍMERO ACRILICO E FIBRA SINT (1,0&lt;ESP&lt;5,0CM)</t>
  </si>
  <si>
    <t>16.37.005</t>
  </si>
  <si>
    <t>REPAROS SUPERF COM ARGAMASSA MONOCOMP CIMENTO C/POLÍMEROS PROJETADA (1,0&lt;ESP&lt;7,0CM)</t>
  </si>
  <si>
    <t>16.37.006</t>
  </si>
  <si>
    <t>REPAROS SUPERF COM ARGAM BICOMP CIMENTO C/POLÍMERO ACRILICO PROJETADA (1,0&lt;ESP&lt;7,0CM)</t>
  </si>
  <si>
    <t>16.37.007</t>
  </si>
  <si>
    <t>REPAROS SUPERF COM ARGAM BICOMP CIMENTO C/POLÍMERO ACRILICO E FIBRA SINT PROJETADA (1,0&lt;ESP&lt;7,0CM)</t>
  </si>
  <si>
    <t>16.37.009</t>
  </si>
  <si>
    <t>REPAROS SUPERF ESTUCAM CORRETIVO ARGAM MONOCOMP C/POLÍMEROS ESP&lt;5MM</t>
  </si>
  <si>
    <t>16.37.010</t>
  </si>
  <si>
    <t>REPAROS SUPERF ESTUCAM CORRETIVO ARGAM BICOMP CIMENTO C/POLÍMERO ACRILICO ESP&lt;5MM</t>
  </si>
  <si>
    <t>16.37.011</t>
  </si>
  <si>
    <t>REPAROS SUPERF ESTUCAM CORRETIVO ARGAM BICOMP CIMENTO C/POLÍMERO ACRILICO E FIBRA SINT ESP&lt;5MM</t>
  </si>
  <si>
    <t>16.38.001</t>
  </si>
  <si>
    <t>REPAROS DE JUNTAS C/ARGAM MONOCOMP CIMENTO C/POLÍMEROS</t>
  </si>
  <si>
    <t>16.38.002</t>
  </si>
  <si>
    <t>REPAROS DE JUNTAS C/ARGAM BICOMP CIMENTO C/POLÍMERO ACRILICO</t>
  </si>
  <si>
    <t>16.38.003</t>
  </si>
  <si>
    <t>REPAROS DE JUNTAS C/ARGAM BICOMP CIMENTO C/ POLÍMERO ACRILICO E FIBRA SINT</t>
  </si>
  <si>
    <t>16.38.005</t>
  </si>
  <si>
    <t>REPAROS EM JUNTAS, C/ARGAM BASE EPOXI P/ESP ATE 1,5CM</t>
  </si>
  <si>
    <t>16.38.006</t>
  </si>
  <si>
    <t>JUNTAS C/ELASTOMEROS POLISSULFETOS OU BOR SILICONE SEC TRANSV 2X2CM</t>
  </si>
  <si>
    <t>16.39.001</t>
  </si>
  <si>
    <t>REPAROS PROFUNDOS COM GRAUTE BASE CIMENTO (3,0&lt;ESP&lt;5,0CM)</t>
  </si>
  <si>
    <t>16.39.002</t>
  </si>
  <si>
    <t>REPAROS PROFUNDOS, MICROCONCRETO COM POLIMEROS (5,0&lt;ESP&lt;30,0CM)</t>
  </si>
  <si>
    <t>16.39.003</t>
  </si>
  <si>
    <t>REPAROS PROF EXEC C/ARGAM SECA DRY PACK ISENTA RETR(3,0&lt;ESP&lt;10,0CM)</t>
  </si>
  <si>
    <t>16.39.004</t>
  </si>
  <si>
    <t>FORMAS PARA REPAROS PROFUNDOS (ESP&gt;3,0CM)</t>
  </si>
  <si>
    <t>16.39.005</t>
  </si>
  <si>
    <t>APLICACAO DE MEMBRANA DE CURA QUIMICA EM REPAROS ESTRUTURAIS</t>
  </si>
  <si>
    <t>16.40.001</t>
  </si>
  <si>
    <t>PROTECAO DE ARMADURAS COM TINTA DE ALTO TEOR DE ZINCO</t>
  </si>
  <si>
    <t>16.40.002</t>
  </si>
  <si>
    <t>ARGAMASSA OU CONCRETO DE REPARO COM INIBIDORES DE CORROSAO</t>
  </si>
  <si>
    <t>16.41.001</t>
  </si>
  <si>
    <t>EMENDA POR TRASPASSE, PARA RECONSTITUICAO DA SECAO DA ARMADURA</t>
  </si>
  <si>
    <t>16.41.002</t>
  </si>
  <si>
    <t>EMENDAS POR SOLDA DE TOPO, P/RECONSTITUICAO DA SECAO DA ARMADURA</t>
  </si>
  <si>
    <t>16.42.001</t>
  </si>
  <si>
    <t>REPARO ESTRUTURAL POR INJECAO RESINA BASE EPOXI EM FISSURAS 0,3A9,0MM</t>
  </si>
  <si>
    <t>16.42.002</t>
  </si>
  <si>
    <t>REPARO ESTRUTURAL C/APLICACAO DE GRAUTE BASE EPOXI TRINCAS DE 10A40MM</t>
  </si>
  <si>
    <t>16.42.003</t>
  </si>
  <si>
    <t>REPARO ESTR VIGAS LAJES PILARES C/APLIC GRAUTE BASE EPOXI VAOS 35A70MM</t>
  </si>
  <si>
    <t>16.42.004</t>
  </si>
  <si>
    <t>TRATAMENTO DE MICRO FISSURAS POR SILICATACAO OU FLUORSILICATACAO</t>
  </si>
  <si>
    <t>16.43.001</t>
  </si>
  <si>
    <t>FUROS EM CONCRETO COM D=1" E PROFUNDIDADE 5CM</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</si>
  <si>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</si>
  <si>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</si>
  <si>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</si>
  <si>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</si>
  <si>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</si>
  <si>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</si>
  <si>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</si>
  <si>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</si>
  <si>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</si>
  <si>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</si>
  <si>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16.43.007</t>
  </si>
  <si>
    <t>FUROS EM CONCRETO COM D=1/2" E PROFUNDIDADE 5CM</t>
  </si>
  <si>
    <t>16.43.008</t>
  </si>
  <si>
    <t>FUROS EM CONCRETO COM D=1/2" E PROFUNDIDADE 15CM</t>
  </si>
  <si>
    <t>16.43.009</t>
  </si>
  <si>
    <t>FUROS EM CONCRETO COM D=1/2" E PROFUNDIDADE 30CM</t>
  </si>
  <si>
    <t>16.43.010</t>
  </si>
  <si>
    <t>FUROS EM CONCRETO COM D=3/8" E PROFUNDIDADE 5CM</t>
  </si>
  <si>
    <t>16.43.011</t>
  </si>
  <si>
    <t>FUROS EM CONCRETO COM D=3/8" E PROFUNDIDADE 15CM</t>
  </si>
  <si>
    <t>16.43.012</t>
  </si>
  <si>
    <t>FUROS EM CONCRETO COM D=3/8" E PROFUNDIDADE 30CM</t>
  </si>
  <si>
    <t>16.43.013</t>
  </si>
  <si>
    <t>FURO EM CONCRETO COM D=3/8"</t>
  </si>
  <si>
    <t>16.43.014</t>
  </si>
  <si>
    <t>FURO EM CONCRETO COM D=1/2"</t>
  </si>
  <si>
    <t>16.43.015</t>
  </si>
  <si>
    <t>FURO EM CONCRETO COM D=5/8"</t>
  </si>
  <si>
    <t>16.43.016</t>
  </si>
  <si>
    <t>FURO EM CONCRETO COM D=3/4"</t>
  </si>
  <si>
    <t>16.43.017</t>
  </si>
  <si>
    <t>FURO EM CONCRETO COM D=1"</t>
  </si>
  <si>
    <t>16.43.020</t>
  </si>
  <si>
    <t>TAXA DE MOBILIZAÇÃO EQUIP. FUROS EM CONCRETO</t>
  </si>
  <si>
    <t>16.43.099</t>
  </si>
  <si>
    <t>SERVIÇOS DE FUROS EM CONCRETO</t>
  </si>
  <si>
    <t>16.44.001</t>
  </si>
  <si>
    <t>FORNECIMENTO E COLOCACAO DE CHUMBADORES QUIMICOS D=3/4"</t>
  </si>
  <si>
    <t>16.44.002</t>
  </si>
  <si>
    <t>FORNECIMENTO E COLOCACAO DE CHUMBADORES QUIMICOS D=1/2"</t>
  </si>
  <si>
    <t>16.44.003</t>
  </si>
  <si>
    <t>FORNECIMENTO E COLOCACAO DE CHUMBADORES QUIMICOS D=3/8"</t>
  </si>
  <si>
    <t>16.44.099</t>
  </si>
  <si>
    <t>SERVIÇOS DE FORNECIMENTO E COLOCACAO DE CHUMBADORES QUIMICOS</t>
  </si>
  <si>
    <t>16.45.001</t>
  </si>
  <si>
    <t>FORNECIMENTO E COLOCACAO DE CHUMBADORES EXPANSIVEIS D=3/4"</t>
  </si>
  <si>
    <t>16.45.002</t>
  </si>
  <si>
    <t>FORNECIMENTO E COLOCACAO DE CHUMBADORES EXPANSIVEIS D=1/2"</t>
  </si>
  <si>
    <t>16.45.003</t>
  </si>
  <si>
    <t>FORNECIMENTO E COLOCACAO DE CHUMBADORES EXPANSIVEIS D=3/8"</t>
  </si>
  <si>
    <t>16.45.010</t>
  </si>
  <si>
    <t>PINOS WALSIWA PARA FIXACAO DE ARMADURAS</t>
  </si>
  <si>
    <t>16.46.001</t>
  </si>
  <si>
    <t>ANCORAGEM DE BARRAS DE ACO, COM RESINA BASE DE POLIESTER</t>
  </si>
  <si>
    <t>16.46.002</t>
  </si>
  <si>
    <t>ANCORAGEM DE BARRAS DE ACO COM RESINA BASE EPOXI</t>
  </si>
  <si>
    <t>16.47.001</t>
  </si>
  <si>
    <t>PREPARACAO DE PONTE DE ADERENCIA COM ADESIVO ACRILICO</t>
  </si>
  <si>
    <t>16.47.002</t>
  </si>
  <si>
    <t>PREPARACAO DE PONTE DE ADERENCIA COM ADESIVO BASE EPOXI</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</si>
  <si>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</si>
  <si>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</si>
  <si>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</si>
  <si>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</si>
  <si>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</si>
  <si>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</si>
  <si>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</si>
  <si>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</si>
  <si>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</si>
  <si>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</si>
  <si>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</si>
  <si>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</si>
  <si>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16.48.007</t>
  </si>
  <si>
    <t>APLICAÇAO PINTURA HIDROF. DUAS DEMAOS, SILOXANO OLIGOMERICO BASE SOLVENTE</t>
  </si>
  <si>
    <t>16.48.008</t>
  </si>
  <si>
    <t>APLICAÇAO PINTURA HIDROF. DUAS DEMAOS, SILOXANO POLIMERICO BASE SOLVENTE</t>
  </si>
  <si>
    <t>16.48.009</t>
  </si>
  <si>
    <t>APLICACAO PINTURA IMPERM DUAS DEMAOS VERNIZ EPOXI BICOMPONENTE</t>
  </si>
  <si>
    <t>16.48.010</t>
  </si>
  <si>
    <t>APLICACAO PINTURA IMPERM DUAS DEMAOS VERNIZ POLIUR ALIF BICOMPONENTES</t>
  </si>
  <si>
    <t>16.48.011</t>
  </si>
  <si>
    <t>APLICACAO PINTURA IMPERM DUAS DEMAOS VERNIZ POLIUR ALIF MONOCOMPONENTE</t>
  </si>
  <si>
    <t>16.48.012</t>
  </si>
  <si>
    <t>APLICACAO PINTURA IMPERM DUAS DEMAOS VERNIZ ACRILICO BASE SOLVENTE</t>
  </si>
  <si>
    <t>16.48.013</t>
  </si>
  <si>
    <t>APLICACAO PINTURA IMPERM PRIMER DUAS DEMAOS VERNIZ ACRILICO BASE AGUA</t>
  </si>
  <si>
    <t>16.48.014</t>
  </si>
  <si>
    <t>APLICACAO PINTURA IMPERM DUAS DEMAOS,BORRACHA CLORADA BASE SOLVENTE</t>
  </si>
  <si>
    <t>16.48.015</t>
  </si>
  <si>
    <t>APLICACAO PINTURA IMPERM DUAS DEMAOS SITEMA DUPLO EPOXI POLIURETANO</t>
  </si>
  <si>
    <t>16.48.016</t>
  </si>
  <si>
    <t>APLICACAO PINTURA IMPERM DUAS DEMAOS SISTEMA DUPLO SILANO SILOXANO</t>
  </si>
  <si>
    <t>16.48.031</t>
  </si>
  <si>
    <t>PREPARACAO SUPERF C/ JATEAMENTO ABRAS PAD SA 2X1/2" APLIC FUNDO PRIMER</t>
  </si>
  <si>
    <t>16.48.035</t>
  </si>
  <si>
    <t>PINTURA INTUMESCENTE P/ REVESTIMENTO CONTRA FOGO EM ESTR METALICA</t>
  </si>
  <si>
    <t>16.48.040</t>
  </si>
  <si>
    <t>ARGAMASSA PROJETADA P/ REVESTIMENTO CONTRA FOGO EM ESTR METALICA</t>
  </si>
  <si>
    <t>16.49.001</t>
  </si>
  <si>
    <t>APARELHO DE APOIO DE NEOPRENE FRETADO</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</si>
  <si>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</si>
  <si>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</si>
  <si>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</si>
  <si>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</si>
  <si>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</si>
  <si>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</si>
  <si>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</si>
  <si>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</si>
  <si>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16.50.099</t>
  </si>
  <si>
    <t>16.80.002</t>
  </si>
  <si>
    <t>TELA DE ARAME GALVANIZADO N.10 MALHA 2"</t>
  </si>
  <si>
    <t>16.80.006</t>
  </si>
  <si>
    <t>FERRO TRABALHADO (GRADIL)</t>
  </si>
  <si>
    <t>16.80.007</t>
  </si>
  <si>
    <t>PINGADEIRA PARA MUROS DE ALVENARIA</t>
  </si>
  <si>
    <t>16.80.008</t>
  </si>
  <si>
    <t>QUADRA DE ESPORTES - PISO DE CONCRETO NAO ARMADO</t>
  </si>
  <si>
    <t>16.80.009</t>
  </si>
  <si>
    <t>QUADRA DE ESPORTES - PISO DE CONCRETO ARMADO</t>
  </si>
  <si>
    <t>16.80.010</t>
  </si>
  <si>
    <t>TELA DE ARAME GALVANIZADO N.12 MALHA 2"</t>
  </si>
  <si>
    <t>16.80.012</t>
  </si>
  <si>
    <t>TUBO DE F.G. 2" P/ SUSTENT TELA DE ALAMBRADO EXCL BASE-MONTANTE</t>
  </si>
  <si>
    <t>16.80.013</t>
  </si>
  <si>
    <t>PISO DE CONCRETO DESEMPENADO C/ REQUADRO 1.80CM E=6CM</t>
  </si>
  <si>
    <t>16.80.014</t>
  </si>
  <si>
    <t>16.80.015</t>
  </si>
  <si>
    <t>16.80.016</t>
  </si>
  <si>
    <t>16.80.017</t>
  </si>
  <si>
    <t>16.80.018</t>
  </si>
  <si>
    <t>16.80.019</t>
  </si>
  <si>
    <t>16.80.022</t>
  </si>
  <si>
    <t>CESTO PARA TABELA DE BASQUETE</t>
  </si>
  <si>
    <t>16.80.023</t>
  </si>
  <si>
    <t>16.80.024</t>
  </si>
  <si>
    <t>TABELA DE BASQUETE COM ARO E CESTO</t>
  </si>
  <si>
    <t>16.80.025</t>
  </si>
  <si>
    <t>TUBO DE F.G. 1 1/4" P/ SUSTENT.TELA DE ALAMBRADO EXCL BASE-TRAVAMENTO</t>
  </si>
  <si>
    <t>16.80.026</t>
  </si>
  <si>
    <t>TRELIÇA METÁLICA GALV. A FOGO P/TABELA DE BASQUETE MOD.QE-37 A QE-40</t>
  </si>
  <si>
    <t>16.80.027</t>
  </si>
  <si>
    <t>16.80.029</t>
  </si>
  <si>
    <t>16.80.031</t>
  </si>
  <si>
    <t>CONCRETO ESTRUTURAL Fck 20Mpa PREPARADO NO LOCAL, LANÇADO E ADENSADO</t>
  </si>
  <si>
    <t>16.80.032</t>
  </si>
  <si>
    <t>16.80.035</t>
  </si>
  <si>
    <t>16.80.070</t>
  </si>
  <si>
    <t>SUMIDOURO - COROAMENTO, INCLUSIVE ESCAVACAO</t>
  </si>
  <si>
    <t>16.80.071</t>
  </si>
  <si>
    <t>SUMIDOURO - ESCAVACAO</t>
  </si>
  <si>
    <t>16.80.072</t>
  </si>
  <si>
    <t>SUMIDOURO - BRITA</t>
  </si>
  <si>
    <t>16.80.084</t>
  </si>
  <si>
    <t>DUTO COLETOR DE ENTULHO - LOCAÇÃO MENSAL</t>
  </si>
  <si>
    <t>16.80.086</t>
  </si>
  <si>
    <t>16.80.087</t>
  </si>
  <si>
    <t>16.80.088</t>
  </si>
  <si>
    <t>16.80.089</t>
  </si>
  <si>
    <t>LIMPEZA DE CAIXA D'AGUA ATE 1000 LITROS</t>
  </si>
  <si>
    <t>16.80.090</t>
  </si>
  <si>
    <t>LIMPEZA DE CAIXAS D'AGUA ATE 10.000 LITROS</t>
  </si>
  <si>
    <t>16.80.091</t>
  </si>
  <si>
    <t>LIMPEZA DE CAIXAS D'AGUA ACIMA DE 10.000 LITROS</t>
  </si>
  <si>
    <t>16.80.092</t>
  </si>
  <si>
    <t>LIMPEZA DE CAIXILHOS METALICOS</t>
  </si>
  <si>
    <t>16.80.093</t>
  </si>
  <si>
    <t>LIMPEZA DE CAIXA DE INSPECAO</t>
  </si>
  <si>
    <t>16.80.094</t>
  </si>
  <si>
    <t>LIMPEZA DE FOSSA SEPTICA</t>
  </si>
  <si>
    <t>16.80.095</t>
  </si>
  <si>
    <t>LIMPEZA DE SUMIDOURO POR VIAGEM DE 7 M3</t>
  </si>
  <si>
    <t>16.80.097</t>
  </si>
  <si>
    <t>CAÇAMBA DE 4M3 PARA RETIRADA DE ENTULHO</t>
  </si>
  <si>
    <t>16.80.098</t>
  </si>
  <si>
    <t>RETIRADA DE ENTULHO</t>
  </si>
  <si>
    <t>16.80.099</t>
  </si>
  <si>
    <t>SERVICOS COMPLEMENTARES - CONSERVACAO</t>
  </si>
  <si>
    <t>16.80.100</t>
  </si>
  <si>
    <t>16.80.104</t>
  </si>
  <si>
    <t>16.80.110</t>
  </si>
  <si>
    <t>LIMPEZA DE PISO CERAMICO / PORCELANATO COM VASSOURA A SECO.</t>
  </si>
  <si>
    <t>16.80.111</t>
  </si>
  <si>
    <t>LIMPEZA DE PISO CERAMICO / PORCELANATO COM PANO UMIDO.</t>
  </si>
  <si>
    <t>16.80.112</t>
  </si>
  <si>
    <t>LIMPEZA DE PISO CERAMICO /  PORCELANATO COM DETERGENTE NEUTRO E ESCOVAÇAO MANUAL.</t>
  </si>
  <si>
    <t>16.80.113</t>
  </si>
  <si>
    <t>LIMPEZA DE PISO CERAMICO / PEDRAS RUSTICAS COM ACIDO MURIATICO.</t>
  </si>
  <si>
    <t>16.80.114</t>
  </si>
  <si>
    <t>LIMPEZA DE REVESTIMENTO CERAMICO EM PAREDE COM PANO UMIDO</t>
  </si>
  <si>
    <t>16.80.115</t>
  </si>
  <si>
    <t>LIMPEZA DE REVESTIMENTO CERAMICO EM PAREDE COM DETERGENTE NEUTRO E ESCOVAÇAO MANUAL.</t>
  </si>
  <si>
    <t>16.80.116</t>
  </si>
  <si>
    <t>LIMPEZA DE REVESTIMENTO CERAMICO EM PAREDE COM ACIDO MURIATICO.</t>
  </si>
  <si>
    <t>16.80.117</t>
  </si>
  <si>
    <t>LIMPEZA DE PISO DE LADRILHO HIDRAULICO COM PANO UMIDO.</t>
  </si>
  <si>
    <t>16.80.118</t>
  </si>
  <si>
    <t>LIMPEZA DE PISO DE MARMORE / GRANITO COM  DETERGENTE NEUTRO E ESCOVAÇAO MANUAL.</t>
  </si>
  <si>
    <t>16.80.119</t>
  </si>
  <si>
    <t>LIMPEZA DE CONTRAPISO COM VASSOURA A SECO.</t>
  </si>
  <si>
    <t>16.80.120</t>
  </si>
  <si>
    <t>LIMPEZA DE LADRILHO HIDRAULICO EM PAREDE COM PANO UMIDO.</t>
  </si>
  <si>
    <t>16.80.121</t>
  </si>
  <si>
    <t>LIMPEZA DE MARMORE / GRANITO EM PAREDE COM DETERGENTE NEUTRO E ESCOVAÇAO MANUAL.</t>
  </si>
  <si>
    <t>16.80.122</t>
  </si>
  <si>
    <t>LIMPEZA DE SUPERFICIE DE PISO COM JATO  AGUA FRIA DE ALTA PRESSAO.</t>
  </si>
  <si>
    <t>16.80.123</t>
  </si>
  <si>
    <t>LIMPEZA DE PIA INOX COM BANCADA DE PEDRA MARMORE / GRANITO INCLUSIVE METAIS .</t>
  </si>
  <si>
    <t>16.80.124</t>
  </si>
  <si>
    <t>LIMPEZA DE TANQUE / LAVATORIO DE LOUÇA ISOLADO  INCLUSIVE METAIS</t>
  </si>
  <si>
    <t>16.80.125</t>
  </si>
  <si>
    <t>LIMPEZA DE LAVATORIO DE LOUÇA COM BANCADA DE PEDRA MARMORE / GRANITO INCLUSIVE METAIS</t>
  </si>
  <si>
    <t>16.80.126</t>
  </si>
  <si>
    <t>LIMPEZA DE BACIA SANITARIA /  BIDE /  MICTORIO  LOUÇA / INOX INCLUSIVE METAIS</t>
  </si>
  <si>
    <t>16.80.127</t>
  </si>
  <si>
    <t>LIMPEZA DE BANCADA DE PEDRA MARMORE / GRANITO.</t>
  </si>
  <si>
    <t>16.80.128</t>
  </si>
  <si>
    <t>LIMPEZA DE JANELA INTEIRAMENTE LAMINA  DE VIDRO.</t>
  </si>
  <si>
    <t>16.80.129</t>
  </si>
  <si>
    <t>LIMPEZA DE JANELA DE VIDRO COM CAIXILHO EM AÇO/ALUMINIO/PVC.</t>
  </si>
  <si>
    <t>16.80.130</t>
  </si>
  <si>
    <t>LIMPEZA DE PORTA DE MADEIRA COM PANO UMIDO INCLUSIVE METAIS E GUARNIÇOES</t>
  </si>
  <si>
    <t>16.80.131</t>
  </si>
  <si>
    <t>LIMPEZA DE PORTA INTEIRAMENTE LAMINA DE VIDRO.</t>
  </si>
  <si>
    <t>16.80.132</t>
  </si>
  <si>
    <t>LIMPEZA DE PORTA EM AÇO / ALUMINIO.</t>
  </si>
  <si>
    <t>16.80.133</t>
  </si>
  <si>
    <t>LIMPEZA DE PORTA DE VIDRO COM CAIXILHO EM AÇO / ALUMINIO / PVC.</t>
  </si>
  <si>
    <t>16.80.134</t>
  </si>
  <si>
    <t>LIMPEZA DE CAIXA DE GORDURA  /  PASSAGEM INCLUSIVE REASSENTAMENTO DE TAMPA COM ARGAMASSA</t>
  </si>
  <si>
    <t>16.80.135</t>
  </si>
  <si>
    <t>LIMPEZA MANUAL DE SUPERFICIE DE PISO  E PAREDE COM SUJIDADE DE TINTA / LUBRIFICANTE / GORDURA</t>
  </si>
  <si>
    <t>16.80.136</t>
  </si>
  <si>
    <t>LIMPEZA E MANUTENÇAO DE AREA DE JARDINAGEM COM REPOSIÇAO TERRA VEGETAL CAMADA DE 5CM.</t>
  </si>
  <si>
    <t>16.80.137</t>
  </si>
  <si>
    <t>DESOBSTRUÇAO COM LIMPEZA MANUAL DE TUBULAÇAO ENTRE CAIXAS DE PASSAGEM</t>
  </si>
  <si>
    <t>16.80.138</t>
  </si>
  <si>
    <t>DESOBSTRUÇAO COM LIMPEZA MANUAL DE  TUBULAÇAO REDE ESGOTO</t>
  </si>
  <si>
    <t>16.80.139</t>
  </si>
  <si>
    <t>DESOBSTRUÇAO COM LIMPEZA MANUAL DE  TUBULAÇAO REDE PLUVIAL</t>
  </si>
  <si>
    <t>16.85.048</t>
  </si>
  <si>
    <t>LAJE DE PROTECAO DE 2,00X2,00 M</t>
  </si>
  <si>
    <t>16.85.049</t>
  </si>
  <si>
    <t>ABRIGO DE POCO EM ALVENARIA DE 1,00X1,00X0,60 M C/ TAMPA METALICA</t>
  </si>
  <si>
    <t>16.85.060</t>
  </si>
  <si>
    <t>CJ MOTOR BOMBA SUBMERSO 1HP EXTR 700 A 2000 L/H A M 120 A 80MCA</t>
  </si>
  <si>
    <t>16.85.061</t>
  </si>
  <si>
    <t>CJ MOTOR BOMBA SUBMERSO 1,5HP EXTR 1700 A 2600 L/H A M 140 A 80 MCA</t>
  </si>
  <si>
    <t>16.85.062</t>
  </si>
  <si>
    <t>CJ MOTOR BOMBA SUBMERSO 2HP EXTR 2200 A 4000 L/H A M 160 A 100MCA</t>
  </si>
  <si>
    <t>16.85.063</t>
  </si>
  <si>
    <t>CJ MOTOR BOMBA SUBMERSO 3HP EXTR 2600 A 4900 L/H A M 160 A 100MCA</t>
  </si>
  <si>
    <t>16.85.064</t>
  </si>
  <si>
    <t>CJ MOTOR BOMBA SUBMERSO 5HP EXTR 3000 A 5700 L/H A M 180 A 100MCA</t>
  </si>
  <si>
    <t>16.85.080</t>
  </si>
  <si>
    <t>CABO FLEXIVEL DE COBRE MULTIPOLAR PP 3x16 MM2 0,6/1KV (ISOLAÇAO NAO HALOGENADO)</t>
  </si>
  <si>
    <t>16.85.081</t>
  </si>
  <si>
    <t>CABO FLEXIVEL DE COBRE MULTIPOLAR PP 3x10 MM2 0,6/1KV (ISOLAÇAO NAO HALOGENADO)</t>
  </si>
  <si>
    <t>16.85.082</t>
  </si>
  <si>
    <t>CABO FLEXIVEL DE COBRE MULTIPOLAR PP 3x6 MM2 0,6/1KV (ISOLAÇAO NAO HALOGENADO)</t>
  </si>
  <si>
    <t>16.85.083</t>
  </si>
  <si>
    <t>CABO FLEXIVEL DE COBRE MULTIPOLAR PP 3x4 MM2 0,6/1KV (ISOLAÇAO NAO HALOGENADO)</t>
  </si>
  <si>
    <t>16.85.084</t>
  </si>
  <si>
    <t>CABO FLEXIVEL DE COBRE MULTIPOLAR PP 3x2,5 MM2  0,6/1KV  (ISOLAÇAO NAO HALOGENADO)</t>
  </si>
  <si>
    <t>16.85.085</t>
  </si>
  <si>
    <t>CABO FLEXIVEL DE COBRE MULTIPOLAR PP 3x1,5 mm2  0,6/1KV  (ISOLAÇAO NAO HALOGENADO)</t>
  </si>
  <si>
    <t>16.85.099</t>
  </si>
  <si>
    <t>SERVIÇOS POÇO TUBULAR PROFUNDO - CONSERVACAO</t>
  </si>
  <si>
    <t>DATA-BASE: JAN/26</t>
  </si>
  <si>
    <t>BATENTE ESPECIAL EM PERFIL DE CHAPA DOBRADA N. 14</t>
  </si>
  <si>
    <t>NOBREAK SENOIDAL MONOFÁSICO 2 KVA – AUTONOMIA DE 15 MIN – TENSÃO DE ENTRADA 120V/TENSÃO DE SAÍDA 120V</t>
  </si>
  <si>
    <t>NOBREAK SENOIDAL BIFÁSICO 7,5 KVA – AUTONOMIA DE 15 MIN – TENSÃO DE ENTRADA 220V/TENSÃO DE SAÍDA 220V</t>
  </si>
  <si>
    <t>NOBREAK SENOIDAL TRIFÁSICO 40 KVA – AUTONOMIA DE 15MIN – TENSÃO DE ENTRADA 220V/TENSÃO DE SAÍDA 220V</t>
  </si>
  <si>
    <t>GRUPO GERADOR 110KVA EXCITAÇÃO BRUSHLESS C/ QUADRO TRANSFERÊNCIA AUTOMÁTICA</t>
  </si>
  <si>
    <t>GRUPO GERADOR 150KVA EXCITAÇÃO BRUSHLESS C/ QUADRO TRANSFERÊNCIA AUTOMÁTICA</t>
  </si>
  <si>
    <t>GRUPO GERADOR 275KVA EXCITAÇÃO BRUSHLESS C/ QUADRO TRANSFERÊNCIA AUTOMÁTICA</t>
  </si>
  <si>
    <t>GRUPO GERADOR 375KVA EXCITAÇÃO BRUSHLESS COM QUADRO TRANSFERÊNCIA AUTOMÁTICA</t>
  </si>
  <si>
    <t>GRUPO GERADOR 81KVA EXCITAÇÃO BRUSHLESS COM QUADRO TRANSFERÊNCIA AUTOMÁTICA</t>
  </si>
  <si>
    <t>GRUPO GERADOR 170KVA EXCITAÇÃO BRUSHLESS COM QUADRO TRANSFERÊNCIA AUTOMÁTICA</t>
  </si>
  <si>
    <t>SUBESTAÇÃO DE ENTRADA SIMPLIFICADA BLINDADA PADRÃO ENEL – POTÊNCIA 112,50 kVA – USO INTERNO, COM TODOS OS MATERIAIS/EQUIPAMENTOS INCLUSOS, EXCETO TRANSFORMADOR</t>
  </si>
  <si>
    <t>TRANSFORMADOR DE CORRENTE PARA PROTEÇÃO DE INSTALAÇÃO PRIMÁRIA (TENSÃO MÁXIMA 15kV – USO INTERNO) – RELAÇÃO 150:5A</t>
  </si>
  <si>
    <t>TRANSFORMADOR DE CORRENTE PARA PROTEÇÃO DE INSTALAÇÃO PRIMÁRIA (TENSÃO MÁXIMA 15kV – USO INTERNO) – RELAÇÃO 200:5A</t>
  </si>
  <si>
    <t>INVERSOR FOTOVOLTÁTICO TRIFÁSICA - 20KW ENTRADA ATÉ 1100 VCC</t>
  </si>
  <si>
    <t>FORNECIMENTO DE AR CONDICIONADO TIPO SPLIT CASSETE-INVERTER 24.000 BTS/H</t>
  </si>
  <si>
    <t>TUBO DE COBRE SEM COSTURA, CLASSE E - 3"</t>
  </si>
  <si>
    <t>FORNECIMENTO E APLICAÇÃO DE CHAPISCO COM PROJEÇÃO MECÂNICA</t>
  </si>
  <si>
    <t>FORNECIMENTO E APLICAÇÃO DE ARGAMASSA COM PROJEÇÃO MECÂNICA</t>
  </si>
  <si>
    <t>PISO ELEVADO PARA USO EXTERNO COM ESTRUTURA DE PLACAS AUTOTRAVANTES E SUPORTES TELESCÓPICOS POLIMÉRICO (PLÁSTICO)</t>
  </si>
  <si>
    <t>PISO ELEVADO PARA USO INTERNO COM ESTRUTURA DE PLACAS AUTOTRAVANTES E SUPORTES TELESCÓPICOS POLIMÉRICO (PLÁSTICO)</t>
  </si>
  <si>
    <t>REPOSIÇÃO DOS ASSENTOS DAS ARQUIBANCADAS</t>
  </si>
  <si>
    <t>CANELA AMARELA (NECTANDRA LANCEOLATA)</t>
  </si>
  <si>
    <t>CANELINHA (NECTANDRA MEGAPOTAMICA)</t>
  </si>
  <si>
    <t>IMBIRUÇU (PSEUDOBOMBAX GRANDIFLORUM)</t>
  </si>
  <si>
    <t>PALMEIRA DAMA (RHAPIS EXCELSA)</t>
  </si>
  <si>
    <t>PAU MULATO (CALYCOPHYLLUM SPRUCEANUM)</t>
  </si>
  <si>
    <t>PEROBA POCA (ASPIDOSPEMA CYLINDROCARPON)</t>
  </si>
  <si>
    <t>SABAO DE SOLDADO (SAPINDUS SAPONARIA)</t>
  </si>
  <si>
    <t>UNHA DE VACA DO CAMPO (BAUHINIA LONGIFOLIA)</t>
  </si>
  <si>
    <t>PEPERÔMIA (PEPEROMIA)</t>
  </si>
  <si>
    <t>TREVO ROXO (OXALIS TRIANGULARIS)</t>
  </si>
  <si>
    <t>GRAMA SINTÉTICA ESPORTIVA ALTURA 50 MM - FORNECIMENTO E INSTALAÇÃO, EXCLUSIVE CAMADAS DE BASE</t>
  </si>
  <si>
    <t>GRAMA SINTÉTICA ESPORTIVA ALTURA 50 MM - FORNECIMENTO E INSTALAÇÃO, INCLUINDO CAMADAS DE BASE</t>
  </si>
  <si>
    <t>SUBSTITUIÇÃO DE GRAMA SINTÉTICA DECORATIVA ALTURA 10 A 32 MM - FORNECIMENTO E INSTALAÇÃO, EXCLUSIVE CAMADAS DE BASE</t>
  </si>
  <si>
    <t>SUBSTITUIÇÃO DE GRAMA SINTÉTICA ESPORTIVA ALTURA DE 50 MM - FORNECIMENTO E INSTALAÇÃO, EXCLUSIVE CAMADAS DE BASE</t>
  </si>
  <si>
    <t>04/2026</t>
  </si>
  <si>
    <t>12/05/2026</t>
  </si>
  <si>
    <t>Drenagem com geocompostos</t>
  </si>
  <si>
    <t>BATENTE PARA PORTA DE MADEIRA, FIXAÇÃO COM ARGAMASSA, PADRÃO POPULAR FORNECIMENTO E INSTALAÇÃO. AF_10/2025</t>
  </si>
  <si>
    <t>DOBRADIÇA EM AÇO/FERRO, 3" X 2 1/2", E=1,9 A 2MM, SEN ANEL, CROMADO OU ZINCADO, TAMPA BOLA, COM PARAFUSOS.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</si>
  <si>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</si>
  <si>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</si>
  <si>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</si>
  <si>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</si>
  <si>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</si>
  <si>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</si>
  <si>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</si>
  <si>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</si>
  <si>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</si>
  <si>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</si>
  <si>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</si>
  <si>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</si>
  <si>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</si>
  <si>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</si>
  <si>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</si>
  <si>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</si>
  <si>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AÇO DE ABRIR, P/ VIDRO, C/ GUARNIÇÃO, 90X210CM, FIXAÇÃO COM ARGAMASSA. AF_10/2025</t>
  </si>
  <si>
    <t>PORTA DE CORRER DE MADEIRA, FECHADURA E PUXADOR, COM ALIZAR.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</si>
  <si>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</si>
  <si>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</si>
  <si>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PARA PINTURA, SEMI-OCA (PESADA OU SUPERPESADA), 80X210CM, ESPESSURA DE 4,0CM,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</si>
  <si>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</si>
  <si>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</si>
  <si>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</si>
  <si>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</si>
  <si>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</si>
  <si>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</si>
  <si>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</si>
  <si>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</si>
  <si>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</si>
  <si>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</si>
  <si>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</si>
  <si>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</si>
  <si>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</si>
  <si>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</si>
  <si>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</si>
  <si>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</si>
  <si>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</si>
  <si>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</si>
  <si>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</si>
  <si>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</si>
  <si>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</si>
  <si>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</si>
  <si>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</si>
  <si>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</si>
  <si>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Geodrenos Verticais</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</si>
  <si>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</si>
  <si>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</si>
  <si>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</si>
  <si>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</si>
  <si>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</si>
  <si>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</si>
  <si>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</si>
  <si>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</si>
  <si>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</si>
  <si>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</si>
  <si>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</si>
  <si>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</si>
  <si>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</si>
  <si>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</si>
  <si>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</si>
  <si>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</si>
  <si>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</si>
  <si>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</si>
  <si>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</si>
  <si>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</si>
  <si>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</si>
  <si>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</si>
  <si>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</si>
  <si>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</si>
  <si>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</si>
  <si>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</si>
  <si>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</si>
  <si>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</si>
  <si>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</si>
  <si>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</si>
  <si>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</si>
  <si>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</si>
  <si>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</si>
  <si>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</si>
  <si>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</si>
  <si>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</si>
  <si>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</si>
  <si>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</si>
  <si>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</si>
  <si>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</si>
  <si>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</si>
  <si>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</si>
  <si>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</si>
  <si>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</si>
  <si>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</si>
  <si>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</si>
  <si>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</si>
  <si>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</si>
  <si>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</si>
  <si>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</si>
  <si>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</si>
  <si>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</si>
  <si>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</si>
  <si>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</si>
  <si>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</si>
  <si>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</si>
  <si>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</si>
  <si>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</si>
  <si>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</si>
  <si>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</si>
  <si>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</si>
  <si>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</si>
  <si>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</si>
  <si>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</si>
  <si>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</si>
  <si>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</si>
  <si>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</si>
  <si>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</si>
  <si>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</si>
  <si>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</si>
  <si>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</si>
  <si>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</si>
  <si>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</si>
  <si>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</si>
  <si>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</si>
  <si>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</si>
  <si>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</si>
  <si>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</si>
  <si>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</si>
  <si>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</si>
  <si>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</si>
  <si>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</si>
  <si>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</si>
  <si>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</si>
  <si>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</si>
  <si>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</si>
  <si>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</si>
  <si>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</si>
  <si>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</si>
  <si>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</si>
  <si>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</si>
  <si>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</si>
  <si>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</si>
  <si>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</si>
  <si>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</si>
  <si>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</si>
  <si>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</si>
  <si>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</si>
  <si>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</si>
  <si>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</si>
  <si>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</si>
  <si>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</si>
  <si>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</si>
  <si>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</si>
  <si>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</si>
  <si>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</si>
  <si>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</si>
  <si>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</si>
  <si>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</si>
  <si>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</si>
  <si>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</si>
  <si>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</si>
  <si>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</si>
  <si>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</si>
  <si>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</si>
  <si>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</si>
  <si>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</si>
  <si>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</si>
  <si>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</si>
  <si>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</si>
  <si>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</si>
  <si>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</si>
  <si>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Mobilização e desmobilização de equipamentos pesados</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</si>
  <si>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</si>
  <si>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</si>
  <si>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</si>
  <si>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</si>
  <si>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</si>
  <si>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</si>
  <si>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</si>
  <si>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</si>
  <si>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</si>
  <si>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</si>
  <si>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</si>
  <si>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</si>
  <si>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</si>
  <si>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</si>
  <si>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</si>
  <si>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</si>
  <si>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</si>
  <si>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</si>
  <si>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</si>
  <si>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</si>
  <si>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</si>
  <si>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</si>
  <si>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</si>
  <si>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</si>
  <si>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</si>
  <si>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</si>
  <si>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</si>
  <si>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</si>
  <si>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</si>
  <si>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</si>
  <si>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</si>
  <si>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</si>
  <si>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</si>
  <si>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</si>
  <si>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</si>
  <si>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</si>
  <si>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</si>
  <si>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</si>
  <si>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</si>
  <si>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</si>
  <si>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</si>
  <si>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</si>
  <si>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</si>
  <si>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</si>
  <si>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</si>
  <si>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</si>
  <si>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</si>
  <si>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</si>
  <si>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</si>
  <si>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</si>
  <si>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</si>
  <si>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</si>
  <si>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</si>
  <si>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</si>
  <si>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</si>
  <si>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</si>
  <si>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</si>
  <si>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</si>
  <si>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</si>
  <si>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</si>
  <si>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</si>
  <si>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</si>
  <si>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</si>
  <si>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</si>
  <si>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</si>
  <si>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</si>
  <si>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</si>
  <si>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</si>
  <si>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</si>
  <si>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</si>
  <si>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</si>
  <si>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</si>
  <si>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</si>
  <si>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</si>
  <si>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</si>
  <si>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</si>
  <si>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</si>
  <si>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</si>
  <si>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</si>
  <si>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</si>
  <si>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</si>
  <si>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</si>
  <si>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</si>
  <si>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</si>
  <si>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</si>
  <si>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</si>
  <si>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</si>
  <si>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</si>
  <si>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</si>
  <si>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</si>
  <si>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</si>
  <si>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</si>
  <si>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</si>
  <si>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</si>
  <si>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</si>
  <si>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</si>
  <si>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</si>
  <si>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</si>
  <si>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</si>
  <si>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</si>
  <si>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</si>
  <si>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</si>
  <si>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</si>
  <si>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</si>
  <si>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</si>
  <si>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</si>
  <si>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</si>
  <si>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</si>
  <si>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</si>
  <si>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</si>
  <si>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</si>
  <si>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</si>
  <si>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</si>
  <si>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</si>
  <si>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</si>
  <si>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</si>
  <si>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</si>
  <si>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</si>
  <si>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</si>
  <si>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</si>
  <si>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</si>
  <si>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</si>
  <si>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</si>
  <si>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</si>
  <si>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</si>
  <si>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</si>
  <si>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</si>
  <si>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</si>
  <si>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</si>
  <si>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</si>
  <si>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</si>
  <si>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</si>
  <si>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</si>
  <si>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</si>
  <si>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</si>
  <si>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</si>
  <si>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</si>
  <si>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</si>
  <si>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</si>
  <si>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</si>
  <si>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</si>
  <si>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</si>
  <si>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</si>
  <si>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</si>
  <si>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</si>
  <si>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</si>
  <si>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</si>
  <si>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</si>
  <si>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</si>
  <si>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</si>
  <si>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</si>
  <si>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</si>
  <si>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</si>
  <si>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</si>
  <si>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</si>
  <si>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</si>
  <si>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</si>
  <si>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</si>
  <si>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</si>
  <si>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</si>
  <si>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</si>
  <si>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</si>
  <si>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</si>
  <si>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</si>
  <si>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</si>
  <si>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</si>
  <si>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</si>
  <si>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</si>
  <si>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</si>
  <si>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</si>
  <si>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</si>
  <si>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</si>
  <si>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</si>
  <si>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</si>
  <si>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</si>
  <si>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</si>
  <si>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</si>
  <si>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</si>
  <si>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</si>
  <si>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</si>
  <si>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</si>
  <si>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</si>
  <si>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</si>
  <si>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</si>
  <si>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</si>
  <si>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</si>
  <si>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</si>
  <si>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</si>
  <si>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</si>
  <si>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</si>
  <si>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</si>
  <si>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</si>
  <si>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</si>
  <si>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</si>
  <si>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</si>
  <si>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</si>
  <si>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</si>
  <si>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</si>
  <si>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</si>
  <si>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</si>
  <si>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</si>
  <si>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</si>
  <si>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</si>
  <si>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</si>
  <si>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</si>
  <si>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</si>
  <si>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</si>
  <si>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</si>
  <si>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</si>
  <si>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</si>
  <si>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</si>
  <si>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</si>
  <si>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</si>
  <si>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</si>
  <si>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</si>
  <si>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</si>
  <si>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</si>
  <si>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</si>
  <si>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</si>
  <si>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</si>
  <si>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</si>
  <si>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</si>
  <si>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</si>
  <si>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</si>
  <si>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</si>
  <si>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</si>
  <si>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</si>
  <si>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</si>
  <si>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</si>
  <si>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</si>
  <si>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</si>
  <si>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</si>
  <si>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</si>
  <si>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</si>
  <si>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</si>
  <si>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</si>
  <si>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</si>
  <si>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</si>
  <si>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</si>
  <si>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</si>
  <si>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</si>
  <si>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</si>
  <si>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</si>
  <si>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</si>
  <si>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</si>
  <si>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</si>
  <si>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</si>
  <si>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</si>
  <si>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</si>
  <si>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</si>
  <si>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</si>
  <si>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</si>
  <si>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</si>
  <si>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</si>
  <si>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</si>
  <si>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</si>
  <si>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</si>
  <si>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</si>
  <si>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</si>
  <si>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</si>
  <si>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</si>
  <si>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</si>
  <si>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</si>
  <si>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</si>
  <si>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</si>
  <si>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</si>
  <si>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</si>
  <si>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</si>
  <si>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</si>
  <si>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</si>
  <si>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</si>
  <si>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</si>
  <si>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</si>
  <si>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</si>
  <si>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</si>
  <si>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</si>
  <si>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</si>
  <si>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</si>
  <si>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</si>
  <si>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</si>
  <si>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</si>
  <si>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</si>
  <si>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</si>
  <si>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</si>
  <si>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</si>
  <si>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</si>
  <si>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</si>
  <si>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</si>
  <si>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</si>
  <si>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</si>
  <si>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</si>
  <si>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</si>
  <si>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</si>
  <si>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</si>
  <si>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</si>
  <si>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</si>
  <si>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</si>
  <si>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</si>
  <si>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</si>
  <si>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</si>
  <si>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</si>
  <si>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</si>
  <si>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</si>
  <si>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</si>
  <si>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</si>
  <si>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</si>
  <si>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</si>
  <si>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</si>
  <si>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</si>
  <si>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</si>
  <si>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</si>
  <si>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</si>
  <si>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</si>
  <si>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</si>
  <si>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</si>
  <si>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</si>
  <si>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</si>
  <si>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</si>
  <si>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</si>
  <si>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</si>
  <si>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</si>
  <si>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</si>
  <si>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</si>
  <si>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</si>
  <si>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</si>
  <si>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</si>
  <si>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</si>
  <si>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</si>
  <si>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</si>
  <si>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</si>
  <si>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</si>
  <si>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</si>
  <si>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</si>
  <si>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</si>
  <si>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</si>
  <si>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</si>
  <si>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</si>
  <si>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</si>
  <si>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</si>
  <si>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</si>
  <si>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</si>
  <si>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</si>
  <si>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</si>
  <si>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</si>
  <si>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</si>
  <si>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</si>
  <si>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</si>
  <si>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</si>
  <si>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</si>
  <si>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</si>
  <si>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</si>
  <si>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</si>
  <si>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</si>
  <si>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</si>
  <si>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</si>
  <si>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</si>
  <si>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</si>
  <si>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</si>
  <si>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</si>
  <si>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</si>
  <si>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</si>
  <si>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</si>
  <si>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</si>
  <si>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</si>
  <si>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</si>
  <si>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</si>
  <si>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</si>
  <si>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</si>
  <si>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</si>
  <si>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</si>
  <si>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</si>
  <si>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</si>
  <si>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</si>
  <si>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</si>
  <si>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</si>
  <si>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ENSAIO DE DETERMINAÇÃO DA CONSISTÊNCIA PELO ABATIMENTO DO TRONCO DE CONE</t>
  </si>
  <si>
    <t>ENSAIO DE COMPRESSÃO UNIAXIAL - CONCRETO CONFORME NBR 5739</t>
  </si>
  <si>
    <t>TRANSPORTE DE MATERIAL BETUMINOSO RECICLADO (MISTURADO) ALÉM DO PRIMEIRO KM</t>
  </si>
  <si>
    <t>CONCRETO ASFÁLTICO RECICLADO EM USINA FIXA COM 3% DE CAP - FORNECIMENTO E APLICAÇÃO (EXCLUSIVE TRANSPORTE)</t>
  </si>
  <si>
    <t>REMENDO EM CONCRETO ASFÁLTICO</t>
  </si>
  <si>
    <t>BASE DE BRITA GRADUADA SIMPLES - BGS</t>
  </si>
  <si>
    <t>FORNECIMENTO DE CANAL U PRÉ-FABRICADO EM CONCRETO ARMADO 6,00 X 3,00 X 0,30 COM ARRANQUES - TB 45</t>
  </si>
  <si>
    <t>CANALETA E GRELHA EMBUTIDA DE CONCRETO POLÍMERO 95MPA ANTIFURTO CLASSE D400 26,2X30,5X100CM, OU SILMILAR. QUE ATENDA A VAZÃO 22,10 L/S. DECLIVIDADE 0% ACABAMENTO TRÁFEGO DE PEDESTRES E ACESSIBILIDADE</t>
  </si>
  <si>
    <t>CANALETA E GRELHA EMBUTIDA DE CONCRETO POLÍMERO 95MPA ANTIFURTO CLASSE D400 26,2X70,5X100CM, OU SILMILAR. QUE ATENDA A VAZÃO 83,20 L/S. DECLIVIDADE 0% ACABAMENTO TRÁFEGO DE PEDESTRES E ACESSIBILIDADE</t>
  </si>
  <si>
    <t>CANALETA E GRELHA EMBUTIDA DE CONCRETO POLÍMERO 95MPA ANTIFURTO CLASSE F900 20,6X30X100CM OU SIMILAR. QUE ATENDA A VAZÃO 14,5 L/S. DECLIVIDADE 0%. ACABAMENTO TRÁFEGO VEÍCULOS</t>
  </si>
  <si>
    <t>CANALETA E GRELHA EMBUTIDA DE CONCRETO POLÍMERO 95MPA ANTIFURTO CLASSE F900 26,2X32,5X100CM OU SILMILAR. QUE ATENDA A VAZÃO 22,1 L/S.DECLIVIDADE 0% ACABAMENTO TRÁFEGO VEÏCULOS.</t>
  </si>
  <si>
    <t>CANALETA E GRELHA EMBUTIDA DE CONCRETO POLÍMERO 95MPA ANTIFURTO CLASSE F900 26,2X72,5X100CM, OU SILMILAR. QUE ATENDA A VAZÃO 83,20 L/S. DECLIVIDADE 0% ACABAMENTO TRÁFEGO VEICULOS</t>
  </si>
  <si>
    <t>FORNECIMENTO E APLICAÇÃO DE ADESIVO ESTRUTURAL A BASE DE RESINA EPÓXI, BICOMPONENTE, FLUIDO</t>
  </si>
  <si>
    <t>REMOÇÃO DE PERFIL ELASTOMÉRICO DA JUNTA DE DILATAÇÃO</t>
  </si>
  <si>
    <t>LOCAÇÃO E OPERAÇÃO DE PLATAFORMA MECANIZADA DE INSPEÇÃO SOB PONTES COMPRIMENTO DA PLATAFORMA SOB A PONTE DE 6 M</t>
  </si>
  <si>
    <t>ICO.03 - BARRA DE AÇO ROSCADA DE ALTA CAPACIDADE PARA TIRANTE - D= 25 MM. TENSÃO DE ESCOAMENTO MÍNIMA 900 MPA</t>
  </si>
  <si>
    <t>ICO.03 - BARRA DE AÇO ROSCADA DE ALTA CAPACIDADE PARA TIRANTE - D= 32 MM. TENSÃO DE ESCOAMENTO MÍNIMA 900 MPA</t>
  </si>
  <si>
    <t>ICO.03 - BARRA DE AÇO ROSCADA DE ALTA CAPACIDADE PARA TIRANTE - D= 36 MM. TENSÃO DE ESCOAMENTO MÍNIMA 900 MPA</t>
  </si>
  <si>
    <t>Relatório Sintético de Compisições de Custos
São Paulo - 01/2026 - DESONERADA</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</si>
  <si>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</si>
  <si>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</si>
  <si>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</si>
  <si>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</si>
  <si>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</si>
  <si>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</si>
  <si>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</si>
  <si>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</si>
  <si>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</si>
  <si>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</si>
  <si>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</si>
  <si>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</si>
  <si>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</si>
  <si>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</si>
  <si>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</si>
  <si>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</si>
  <si>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</si>
  <si>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</si>
  <si>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</si>
  <si>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</si>
  <si>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</si>
  <si>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</si>
  <si>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</si>
  <si>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</si>
  <si>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</si>
  <si>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</si>
  <si>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</si>
  <si>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</si>
  <si>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</si>
  <si>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</si>
  <si>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</si>
  <si>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</si>
  <si>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tipo MIG/MAG semiautomática</t>
  </si>
  <si>
    <t>Solda elétrica de perfis metálicos e chapas de aço com eletrodo E80XX</t>
  </si>
  <si>
    <t>Apoio náutico com capacidade de 150 t</t>
  </si>
  <si>
    <t>Apoio náutico com capacidade de 200 t</t>
  </si>
  <si>
    <t>Apoio náutico com capacidade de 600 t</t>
  </si>
  <si>
    <t>Apoio náutico para pessoal e apoio logístico</t>
  </si>
  <si>
    <t>Cura química para pavimento de concreto executado com equipamento de pequeno porte</t>
  </si>
  <si>
    <t>Cura química para pavimento de concreto executado com equipamento fôrma-trilho</t>
  </si>
  <si>
    <t>Cura úmida de pavimento de concreto - geotêxtil não-tecido agulhado com utilização de 1 vez - 2 ciclos de molhagem por dia, durante 7 dias</t>
  </si>
  <si>
    <t>Geotêxtil não-tecido agulhado para cura úmida com utilização de 1 vez - fornecimento, instalação e retirada</t>
  </si>
  <si>
    <t>Umedecimento de material geotêxtil para cura úmida de pavimento de concreto - 1 ciclo de molhagem</t>
  </si>
  <si>
    <t>Aterro compactado em solo reforçado com fita metálica galvanizada - material de jazida</t>
  </si>
  <si>
    <t>Aterro compactado em solo reforçado com fita polimérica - material de jazida</t>
  </si>
  <si>
    <t>Escoramento da primeira linha de escamas de concreto armado em solo reforçado com fita metálica ou polimérica – utilização de 3 vezes - confecção, instalação e retirada</t>
  </si>
  <si>
    <t>Fabricação de escama de concreto armado para solo reforçado com fita metálica - 2 a 5 ligações - tipo 1 - areia e brita comerciais</t>
  </si>
  <si>
    <t>Fabricação de escama de concreto armado para solo reforçado com fita metálica - 2 a 5 ligações - tipo 1 - areia extraída e brita produzida</t>
  </si>
  <si>
    <t>Fabricação de escama de concreto armado para solo reforçado com fita metálica - 6 a 8 ligações - tipo 2 - areia e brita comerciais</t>
  </si>
  <si>
    <t>Fabricação de escama de concreto armado para solo reforçado com fita metálica - 6 a 8 ligações - tipo 2 - areia extraída e brita produzida</t>
  </si>
  <si>
    <t>Fabricação de escama de concreto armado para solo reforçado com fita polimérica - 4 a 8 ligações - areia e brita comerciais</t>
  </si>
  <si>
    <t>Fabricação de escama de concreto armado para solo reforçado com fita polimérica - 4 a 8 ligações - areia extraída e brita produzida</t>
  </si>
  <si>
    <t>Moldes metálicos para escama de concreto armado para solo reforçado com fita metálica ou polimérica - formato cruciforme de 1,50 x 1,50 m - utilização de 100 vezes</t>
  </si>
  <si>
    <t>Montagem das escamas de concreto armado em solo reforçado com fita metálica ou polimérica</t>
  </si>
  <si>
    <t>Muro de escama de concreto armado em solo reforçado com fita polimérica com altura até 4 m - areia e brita comerciais</t>
  </si>
  <si>
    <t>Muro de escama de concreto armado em solo reforçado com fita polimérica com altura até 4 m - areia extraída e brita produzida</t>
  </si>
  <si>
    <t>Muro de escama de concreto armado em solo reforçado com fita polimérica com altura de 10,0 a 12 m - areia e brita comerciais</t>
  </si>
  <si>
    <t>Muro de escama de concreto armado em solo reforçado com fita polimérica com altura de 10,0 a 12 m - areia extraída e brita produzida</t>
  </si>
  <si>
    <t>Muro de escama de concreto armado em solo reforçado com fita polimérica com altura de 4,0 a 6 m - areia e brita comerciais</t>
  </si>
  <si>
    <t>Muro de escama de concreto armado em solo reforçado com fita polimérica com altura de 4,0 a 6 m - areia extraída e brita produzida</t>
  </si>
  <si>
    <t>Muro de escama de concreto armado em solo reforçado com fita polimérica com altura de 6,0 a 8 m - areia e brita comerciais</t>
  </si>
  <si>
    <t>Muro de escama de concreto armado em solo reforçado com fita polimérica com altura de 6,0 a 8 m - areia extraída e brita produzida</t>
  </si>
  <si>
    <t>Muro de escama de concreto armado em solo reforçado com fita polimérica com altura de 8,0 a 10 m - areia e brita comerciais</t>
  </si>
  <si>
    <t>Muro de escama de concreto armado em solo reforçado com fita polimérica com altura de 8,0 a 10 m - areia extraída e brita produzida</t>
  </si>
  <si>
    <t>Travamento e nivelamento de escama de concreto armado em solo reforçado com fita metálica ou polimérica</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</si>
  <si>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</si>
  <si>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</si>
  <si>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</si>
  <si>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</si>
  <si>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</si>
  <si>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</si>
  <si>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</si>
  <si>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</si>
  <si>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</si>
  <si>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</si>
  <si>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</si>
  <si>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</si>
  <si>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</si>
  <si>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</si>
  <si>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</si>
  <si>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</si>
  <si>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</si>
  <si>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</si>
  <si>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</si>
  <si>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</si>
  <si>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</si>
  <si>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</si>
  <si>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</si>
  <si>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</si>
  <si>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</si>
  <si>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</si>
  <si>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</si>
  <si>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</si>
  <si>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</si>
  <si>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</si>
  <si>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</si>
  <si>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</si>
  <si>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</si>
  <si>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</si>
  <si>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</si>
  <si>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</si>
  <si>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</si>
  <si>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</si>
  <si>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</si>
  <si>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</si>
  <si>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</si>
  <si>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ARRUELA EM ACO CARBONO, GALVANIZADA A FOGO (IMERSAO A QUENTE), DIAMETRO EXTERNO = 35 MM, ESPESSURA = 3 MM, DIAMETRO DO FURO = 18 MM</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</si>
  <si>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</si>
  <si>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</si>
  <si>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</si>
  <si>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</si>
  <si>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</si>
  <si>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</si>
  <si>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</si>
  <si>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</si>
  <si>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</si>
  <si>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</si>
  <si>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</si>
  <si>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</si>
  <si>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</si>
  <si>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</si>
  <si>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</si>
  <si>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</si>
  <si>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</si>
  <si>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</si>
  <si>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</si>
  <si>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</si>
  <si>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</si>
  <si>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</si>
  <si>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</si>
  <si>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</si>
  <si>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</si>
  <si>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</si>
  <si>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</si>
  <si>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</si>
  <si>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</si>
  <si>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</si>
  <si>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</si>
  <si>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</si>
  <si>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</si>
  <si>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</si>
  <si>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</si>
  <si>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</si>
  <si>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</si>
  <si>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</si>
  <si>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</si>
  <si>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</si>
  <si>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</si>
  <si>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</si>
  <si>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</si>
  <si>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</si>
  <si>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</si>
  <si>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</si>
  <si>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ABR.2026</t>
  </si>
  <si>
    <t>FEV.2026 (201)</t>
  </si>
  <si>
    <t>V01</t>
  </si>
  <si>
    <t xml:space="preserve">EMISSÃO </t>
  </si>
</sst>
</file>

<file path=xl/styles.xml><?xml version="1.0" encoding="utf-8"?>
<styleSheet xmlns="http://schemas.openxmlformats.org/spreadsheetml/2006/main">
  <numFmts count="19">
    <numFmt numFmtId="44" formatCode="_-&quot;R$&quot;\ * #,##0.00_-;\-&quot;R$&quot;\ * #,##0.00_-;_-&quot;R$&quot;\ * &quot;-&quot;??_-;_-@_-"/>
    <numFmt numFmtId="43" formatCode="_-* #,##0.00_-;\-* #,##0.00_-;_-* &quot;-&quot;??_-;_-@_-"/>
    <numFmt numFmtId="164" formatCode="00,000"/>
    <numFmt numFmtId="165" formatCode="00"/>
    <numFmt numFmtId="166" formatCode="#,##0.00_ ;\-#,##0.00\ "/>
    <numFmt numFmtId="168" formatCode="00\ 00\ 00"/>
    <numFmt numFmtId="169" formatCode="00\-00\-00"/>
    <numFmt numFmtId="170" formatCode="&quot;R$&quot;\ #,##0.00"/>
    <numFmt numFmtId="171" formatCode="[$-F800]dddd\,\ mmmm\ dd\,\ yyyy"/>
    <numFmt numFmtId="172" formatCode="_(* #,##0.00_);_(* \(#,##0.00\);_(* &quot;-&quot;??_);_(@_)"/>
    <numFmt numFmtId="173" formatCode="00\-000\-000"/>
    <numFmt numFmtId="174" formatCode="0.0000%"/>
    <numFmt numFmtId="175" formatCode="mmmm\,\ yyyy;@"/>
    <numFmt numFmtId="176" formatCode="#,##0.00;\-\ #,##0.00;\-"/>
    <numFmt numFmtId="177" formatCode="_(* #,##0.00_);_(* \(#,##0.00\);_(* \-??_);_(@_)"/>
    <numFmt numFmtId="178" formatCode="#,##0.0000"/>
    <numFmt numFmtId="179" formatCode="_-* #,##0.00000_-;\-* #,##0.00000_-;_-* &quot;-&quot;??_-;_-@_-"/>
    <numFmt numFmtId="180" formatCode="00.0"/>
    <numFmt numFmtId="182" formatCode="\R\$\ #,##0.00"/>
  </numFmts>
  <fonts count="105">
    <font>
      <sz val="11"/>
      <color theme="1"/>
      <name val="Calibri"/>
      <family val="2"/>
      <scheme val="minor"/>
    </font>
    <font>
      <sz val="10"/>
      <color theme="1"/>
      <name val="Calibri"/>
      <family val="2"/>
      <scheme val="minor"/>
    </font>
    <font>
      <sz val="12"/>
      <name val="Arial Narrow"/>
      <family val="2"/>
    </font>
    <font>
      <b/>
      <sz val="14"/>
      <name val="Arial Narrow"/>
      <family val="2"/>
    </font>
    <font>
      <b/>
      <sz val="12"/>
      <name val="Arial Narrow"/>
      <family val="2"/>
    </font>
    <font>
      <b/>
      <sz val="16"/>
      <name val="Arial Narrow"/>
      <family val="2"/>
    </font>
    <font>
      <sz val="16"/>
      <name val="Arial Narrow"/>
      <family val="2"/>
    </font>
    <font>
      <sz val="10"/>
      <color indexed="8"/>
      <name val="MS Sans Serif"/>
      <family val="2"/>
    </font>
    <font>
      <i/>
      <sz val="11"/>
      <name val="Arial Narrow"/>
      <family val="2"/>
    </font>
    <font>
      <sz val="11"/>
      <color theme="1"/>
      <name val="Calibri"/>
      <family val="2"/>
      <scheme val="minor"/>
    </font>
    <font>
      <u/>
      <sz val="11"/>
      <color theme="10"/>
      <name val="Calibri"/>
      <family val="2"/>
      <scheme val="minor"/>
    </font>
    <font>
      <b/>
      <sz val="12"/>
      <color theme="1"/>
      <name val="Arial Narrow"/>
      <family val="2"/>
    </font>
    <font>
      <sz val="12"/>
      <color theme="1"/>
      <name val="Arial Narrow"/>
      <family val="2"/>
    </font>
    <font>
      <sz val="12"/>
      <color rgb="FF000000"/>
      <name val="Arial Narrow"/>
      <family val="2"/>
    </font>
    <font>
      <sz val="10"/>
      <color theme="1"/>
      <name val="Arial Narrow"/>
      <family val="2"/>
    </font>
    <font>
      <b/>
      <sz val="20"/>
      <color theme="1"/>
      <name val="Arial Narrow"/>
      <family val="2"/>
    </font>
    <font>
      <sz val="12"/>
      <color rgb="FFFF0000"/>
      <name val="Arial Narrow"/>
      <family val="2"/>
    </font>
    <font>
      <b/>
      <sz val="24"/>
      <color theme="1"/>
      <name val="Arial Narrow"/>
      <family val="2"/>
    </font>
    <font>
      <b/>
      <sz val="36"/>
      <color theme="1"/>
      <name val="Arial Narrow"/>
      <family val="2"/>
    </font>
    <font>
      <sz val="12"/>
      <color indexed="8"/>
      <name val="Arial Narrow"/>
      <family val="2"/>
    </font>
    <font>
      <sz val="10"/>
      <name val="Arial"/>
      <family val="2"/>
    </font>
    <font>
      <sz val="11"/>
      <color indexed="8"/>
      <name val="Calibri"/>
      <family val="2"/>
      <scheme val="minor"/>
    </font>
    <font>
      <sz val="10"/>
      <color indexed="8"/>
      <name val="Arial"/>
      <family val="2"/>
    </font>
    <font>
      <sz val="10"/>
      <color indexed="8"/>
      <name val="Arial"/>
      <family val="2"/>
    </font>
    <font>
      <sz val="11"/>
      <color rgb="FF000000"/>
      <name val="Calibri"/>
      <family val="2"/>
      <charset val="1"/>
    </font>
    <font>
      <b/>
      <sz val="12"/>
      <color theme="1"/>
      <name val="Arial"/>
      <family val="2"/>
    </font>
    <font>
      <i/>
      <sz val="12"/>
      <color theme="1"/>
      <name val="Arial Narrow"/>
      <family val="2"/>
    </font>
    <font>
      <b/>
      <i/>
      <sz val="13"/>
      <color theme="1"/>
      <name val="Arial Narrow"/>
      <family val="2"/>
    </font>
    <font>
      <b/>
      <i/>
      <sz val="14"/>
      <color theme="1"/>
      <name val="Arial "/>
    </font>
    <font>
      <b/>
      <sz val="10"/>
      <color theme="1"/>
      <name val="Arial Narrow"/>
      <family val="2"/>
    </font>
    <font>
      <sz val="10"/>
      <color rgb="FF000000"/>
      <name val="Times New Roman"/>
      <family val="1"/>
    </font>
    <font>
      <sz val="10"/>
      <color rgb="FF000000"/>
      <name val="Times New Roman"/>
      <family val="1"/>
    </font>
    <font>
      <sz val="10"/>
      <color theme="1"/>
      <name val="Arial"/>
      <family val="2"/>
    </font>
    <font>
      <sz val="11"/>
      <color theme="1"/>
      <name val="Arial Narrow"/>
      <family val="2"/>
    </font>
    <font>
      <b/>
      <sz val="12"/>
      <color rgb="FFFF0000"/>
      <name val="Arial Narrow"/>
      <family val="2"/>
    </font>
    <font>
      <sz val="11"/>
      <color theme="1"/>
      <name val="Arial"/>
      <family val="2"/>
    </font>
    <font>
      <b/>
      <sz val="8"/>
      <color theme="1"/>
      <name val="Arial"/>
      <family val="2"/>
    </font>
    <font>
      <sz val="11"/>
      <name val="Arial Narrow"/>
      <family val="2"/>
    </font>
    <font>
      <b/>
      <sz val="14"/>
      <color theme="1"/>
      <name val="Arial"/>
      <family val="2"/>
    </font>
    <font>
      <sz val="12"/>
      <color theme="1"/>
      <name val="Arial"/>
      <family val="2"/>
    </font>
    <font>
      <b/>
      <sz val="10"/>
      <color theme="1"/>
      <name val="Arial "/>
    </font>
    <font>
      <sz val="9"/>
      <name val="Arial"/>
      <family val="2"/>
    </font>
    <font>
      <b/>
      <sz val="7"/>
      <name val="Arial"/>
      <family val="2"/>
    </font>
    <font>
      <sz val="7"/>
      <name val="Arial"/>
      <family val="2"/>
    </font>
    <font>
      <b/>
      <sz val="8"/>
      <name val="Arial"/>
      <family val="2"/>
    </font>
    <font>
      <sz val="8"/>
      <name val="Arial"/>
      <family val="2"/>
    </font>
    <font>
      <b/>
      <sz val="9"/>
      <color theme="1"/>
      <name val="Arial"/>
      <family val="2"/>
    </font>
    <font>
      <sz val="9"/>
      <color theme="1"/>
      <name val="Arial"/>
      <family val="2"/>
    </font>
    <font>
      <sz val="9"/>
      <color theme="1"/>
      <name val="Calibri"/>
      <family val="2"/>
      <scheme val="minor"/>
    </font>
    <font>
      <sz val="8"/>
      <name val="Calibri"/>
      <family val="2"/>
      <scheme val="minor"/>
    </font>
    <font>
      <sz val="11"/>
      <name val="Calibri"/>
      <family val="2"/>
      <scheme val="minor"/>
    </font>
    <font>
      <u/>
      <sz val="9.35"/>
      <color theme="10"/>
      <name val="Calibri"/>
      <family val="2"/>
    </font>
    <font>
      <b/>
      <sz val="10"/>
      <color theme="1"/>
      <name val="Arial"/>
      <family val="2"/>
    </font>
    <font>
      <b/>
      <sz val="10"/>
      <name val="Arial"/>
      <family val="2"/>
    </font>
    <font>
      <b/>
      <sz val="13"/>
      <color theme="4"/>
      <name val="Arial"/>
      <family val="2"/>
    </font>
    <font>
      <b/>
      <sz val="10"/>
      <color indexed="8"/>
      <name val="Arial"/>
      <family val="2"/>
    </font>
    <font>
      <b/>
      <u/>
      <sz val="12"/>
      <color indexed="8"/>
      <name val="Arial"/>
      <family val="2"/>
    </font>
    <font>
      <b/>
      <sz val="11"/>
      <color theme="1"/>
      <name val="Arial"/>
      <family val="2"/>
    </font>
    <font>
      <sz val="11"/>
      <color indexed="8"/>
      <name val="Arial"/>
      <family val="2"/>
    </font>
    <font>
      <b/>
      <i/>
      <sz val="11"/>
      <color indexed="8"/>
      <name val="Arial"/>
      <family val="2"/>
    </font>
    <font>
      <b/>
      <i/>
      <sz val="10"/>
      <name val="Arial"/>
      <family val="2"/>
    </font>
    <font>
      <b/>
      <sz val="8"/>
      <color indexed="8"/>
      <name val="Times New Roman"/>
      <family val="1"/>
    </font>
    <font>
      <sz val="8"/>
      <name val="Times New Roman"/>
      <family val="1"/>
    </font>
    <font>
      <sz val="10"/>
      <color indexed="8"/>
      <name val="Times New Roman"/>
      <family val="1"/>
    </font>
    <font>
      <sz val="8"/>
      <color indexed="8"/>
      <name val="Times New Roman"/>
      <family val="1"/>
    </font>
    <font>
      <sz val="10"/>
      <color indexed="8"/>
      <name val="Arial"/>
      <family val="2"/>
    </font>
    <font>
      <sz val="10"/>
      <name val="Times New Roman"/>
      <family val="1"/>
    </font>
    <font>
      <sz val="10"/>
      <name val="Arial"/>
      <family val="2"/>
    </font>
    <font>
      <b/>
      <i/>
      <sz val="13"/>
      <name val="Arial Narrow"/>
      <family val="2"/>
    </font>
    <font>
      <sz val="12"/>
      <color theme="0"/>
      <name val="Arial Narrow"/>
      <family val="2"/>
    </font>
    <font>
      <b/>
      <sz val="11"/>
      <color theme="1"/>
      <name val="Calibri"/>
      <family val="2"/>
      <scheme val="minor"/>
    </font>
    <font>
      <sz val="10"/>
      <name val="Arial Narrow"/>
      <family val="2"/>
    </font>
    <font>
      <i/>
      <sz val="10"/>
      <name val="Arial Narrow"/>
      <family val="2"/>
    </font>
    <font>
      <b/>
      <sz val="10"/>
      <name val="Arial Narrow"/>
      <family val="2"/>
    </font>
    <font>
      <sz val="10"/>
      <color indexed="8"/>
      <name val="Arial"/>
      <family val="2"/>
    </font>
    <font>
      <i/>
      <sz val="10"/>
      <color theme="1"/>
      <name val="Arial"/>
      <family val="2"/>
    </font>
    <font>
      <sz val="11"/>
      <color theme="0"/>
      <name val="Calibri"/>
      <family val="2"/>
      <scheme val="minor"/>
    </font>
    <font>
      <sz val="8"/>
      <name val="Arial MT"/>
    </font>
    <font>
      <sz val="8"/>
      <color rgb="FF000000"/>
      <name val="Arial MT"/>
      <family val="2"/>
    </font>
    <font>
      <sz val="10"/>
      <name val="Arial"/>
      <family val="2"/>
    </font>
    <font>
      <b/>
      <sz val="9"/>
      <name val="Arial Narrow"/>
      <family val="2"/>
    </font>
    <font>
      <sz val="8"/>
      <color theme="1"/>
      <name val="Arial"/>
      <family val="2"/>
    </font>
    <font>
      <b/>
      <sz val="9"/>
      <color theme="1"/>
      <name val="Arial Narrow"/>
      <family val="2"/>
    </font>
    <font>
      <sz val="10"/>
      <color theme="1"/>
      <name val="Arial Black"/>
      <family val="2"/>
    </font>
    <font>
      <b/>
      <sz val="12"/>
      <color theme="0"/>
      <name val="Arial Narrow"/>
      <family val="2"/>
    </font>
    <font>
      <b/>
      <sz val="14"/>
      <color theme="0" tint="-0.34998626667073579"/>
      <name val="Arial Narrow"/>
      <family val="2"/>
    </font>
    <font>
      <b/>
      <sz val="10"/>
      <color rgb="FFFFFFFF"/>
      <name val="Arial"/>
      <family val="2"/>
    </font>
    <font>
      <sz val="11"/>
      <color rgb="FFFF0000"/>
      <name val="Calibri"/>
      <family val="2"/>
      <scheme val="minor"/>
    </font>
    <font>
      <i/>
      <sz val="11"/>
      <color theme="1"/>
      <name val="Arial Narrow"/>
      <family val="2"/>
    </font>
    <font>
      <sz val="11"/>
      <color theme="0"/>
      <name val="Source Sans Pro"/>
      <family val="2"/>
    </font>
    <font>
      <sz val="7"/>
      <color theme="1"/>
      <name val="Calibri"/>
      <family val="2"/>
      <scheme val="minor"/>
    </font>
    <font>
      <b/>
      <u/>
      <sz val="7"/>
      <name val="Arial"/>
      <family val="2"/>
    </font>
    <font>
      <b/>
      <sz val="10"/>
      <color rgb="FF005CA9"/>
      <name val="Arial"/>
      <family val="2"/>
    </font>
    <font>
      <sz val="11"/>
      <name val="Source Sans Pro"/>
      <family val="2"/>
    </font>
    <font>
      <b/>
      <sz val="12"/>
      <color rgb="FF66FF66"/>
      <name val="Arial Narrow"/>
      <family val="2"/>
    </font>
    <font>
      <b/>
      <sz val="8"/>
      <color theme="0"/>
      <name val="Arial"/>
      <family val="2"/>
    </font>
    <font>
      <b/>
      <sz val="7"/>
      <color theme="0"/>
      <name val="Arial"/>
      <family val="2"/>
    </font>
    <font>
      <b/>
      <sz val="16"/>
      <color theme="1"/>
      <name val="Arial "/>
    </font>
    <font>
      <sz val="36"/>
      <color theme="1"/>
      <name val="Arial Narrow"/>
      <family val="2"/>
    </font>
    <font>
      <b/>
      <sz val="12"/>
      <color indexed="8"/>
      <name val="Arial Narrow"/>
      <family val="2"/>
    </font>
    <font>
      <sz val="14"/>
      <color theme="1"/>
      <name val="Arial"/>
      <family val="2"/>
    </font>
    <font>
      <sz val="14"/>
      <name val="Calibri"/>
      <family val="2"/>
    </font>
    <font>
      <sz val="8"/>
      <color theme="1"/>
      <name val="Calibri"/>
      <family val="2"/>
      <scheme val="minor"/>
    </font>
    <font>
      <sz val="8"/>
      <color rgb="FFFF0000"/>
      <name val="Arial"/>
      <family val="2"/>
    </font>
    <font>
      <sz val="10"/>
      <color rgb="FF000000"/>
      <name val="Arial"/>
      <family val="2"/>
    </font>
  </fonts>
  <fills count="22">
    <fill>
      <patternFill patternType="none"/>
    </fill>
    <fill>
      <patternFill patternType="gray125"/>
    </fill>
    <fill>
      <patternFill patternType="solid">
        <fgColor rgb="FF9BDEFF"/>
        <bgColor indexed="64"/>
      </patternFill>
    </fill>
    <fill>
      <patternFill patternType="solid">
        <fgColor theme="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FFFFCC"/>
        <bgColor indexed="64"/>
      </patternFill>
    </fill>
    <fill>
      <patternFill patternType="solid">
        <fgColor rgb="FFFFFFFF"/>
        <bgColor indexed="64"/>
      </patternFill>
    </fill>
    <fill>
      <patternFill patternType="solid">
        <fgColor rgb="FFFFFFFF"/>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rgb="FFFFFF00"/>
        <bgColor indexed="64"/>
      </patternFill>
    </fill>
    <fill>
      <patternFill patternType="solid">
        <fgColor rgb="FF7DD4FF"/>
        <bgColor indexed="64"/>
      </patternFill>
    </fill>
    <fill>
      <patternFill patternType="solid">
        <fgColor rgb="FF005CA9"/>
        <bgColor indexed="64"/>
      </patternFill>
    </fill>
    <fill>
      <patternFill patternType="solid">
        <fgColor rgb="FFFF0000"/>
        <bgColor indexed="64"/>
      </patternFill>
    </fill>
    <fill>
      <patternFill patternType="solid">
        <fgColor rgb="FF002E6E"/>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1"/>
        <bgColor indexed="64"/>
      </patternFill>
    </fill>
    <fill>
      <patternFill patternType="solid">
        <fgColor theme="1" tint="0.34998626667073579"/>
        <bgColor indexed="64"/>
      </patternFill>
    </fill>
    <fill>
      <patternFill patternType="solid">
        <fgColor theme="9" tint="-0.249977111117893"/>
        <bgColor indexed="64"/>
      </patternFill>
    </fill>
  </fills>
  <borders count="4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indexed="64"/>
      </bottom>
      <diagonal/>
    </border>
    <border>
      <left/>
      <right style="thin">
        <color auto="1"/>
      </right>
      <top/>
      <bottom style="thin">
        <color auto="1"/>
      </bottom>
      <diagonal/>
    </border>
    <border>
      <left style="thin">
        <color indexed="64"/>
      </left>
      <right style="thin">
        <color indexed="64"/>
      </right>
      <top/>
      <bottom/>
      <diagonal/>
    </border>
    <border>
      <left/>
      <right style="thin">
        <color indexed="64"/>
      </right>
      <top style="thin">
        <color indexed="64"/>
      </top>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hair">
        <color indexed="64"/>
      </bottom>
      <diagonal/>
    </border>
    <border>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right style="hair">
        <color indexed="64"/>
      </right>
      <top style="hair">
        <color indexed="64"/>
      </top>
      <bottom style="hair">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style="medium">
        <color auto="1"/>
      </left>
      <right/>
      <top style="medium">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bottom style="thin">
        <color indexed="64"/>
      </bottom>
      <diagonal/>
    </border>
    <border>
      <left/>
      <right style="thin">
        <color indexed="64"/>
      </right>
      <top/>
      <bottom style="thin">
        <color auto="1"/>
      </bottom>
      <diagonal/>
    </border>
    <border>
      <left style="thin">
        <color indexed="64"/>
      </left>
      <right/>
      <top/>
      <bottom style="thin">
        <color auto="1"/>
      </bottom>
      <diagonal/>
    </border>
    <border>
      <left style="thin">
        <color auto="1"/>
      </left>
      <right style="thin">
        <color indexed="64"/>
      </right>
      <top style="thin">
        <color indexed="64"/>
      </top>
      <bottom/>
      <diagonal/>
    </border>
    <border>
      <left style="thin">
        <color auto="1"/>
      </left>
      <right style="thin">
        <color indexed="64"/>
      </right>
      <top/>
      <bottom style="thin">
        <color indexed="64"/>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s>
  <cellStyleXfs count="26790">
    <xf numFmtId="0" fontId="0" fillId="0" borderId="0"/>
    <xf numFmtId="0" fontId="10" fillId="0" borderId="0" applyNumberFormat="0" applyFill="0" applyBorder="0" applyAlignment="0" applyProtection="0"/>
    <xf numFmtId="44" fontId="9" fillId="0" borderId="0" applyFont="0" applyFill="0" applyBorder="0" applyAlignment="0" applyProtection="0"/>
    <xf numFmtId="0" fontId="7" fillId="0" borderId="0"/>
    <xf numFmtId="9" fontId="9" fillId="0" borderId="0" applyFont="0" applyFill="0" applyBorder="0" applyAlignment="0" applyProtection="0"/>
    <xf numFmtId="43" fontId="9" fillId="0" borderId="0" applyFont="0" applyFill="0" applyBorder="0" applyAlignment="0" applyProtection="0"/>
    <xf numFmtId="0" fontId="20" fillId="0" borderId="0"/>
    <xf numFmtId="0" fontId="21" fillId="0" borderId="0"/>
    <xf numFmtId="43" fontId="21" fillId="0" borderId="0" applyFont="0" applyFill="0" applyBorder="0" applyAlignment="0" applyProtection="0"/>
    <xf numFmtId="0" fontId="23" fillId="0" borderId="0"/>
    <xf numFmtId="0" fontId="22" fillId="0" borderId="0"/>
    <xf numFmtId="0" fontId="24" fillId="0" borderId="0"/>
    <xf numFmtId="0" fontId="20" fillId="0" borderId="0"/>
    <xf numFmtId="0" fontId="20" fillId="0" borderId="0"/>
    <xf numFmtId="0" fontId="30" fillId="0" borderId="0"/>
    <xf numFmtId="0" fontId="31" fillId="0" borderId="0"/>
    <xf numFmtId="43" fontId="9" fillId="0" borderId="0" applyFont="0" applyFill="0" applyBorder="0" applyAlignment="0" applyProtection="0"/>
    <xf numFmtId="43" fontId="21" fillId="0" borderId="0" applyFont="0" applyFill="0" applyBorder="0" applyAlignment="0" applyProtection="0"/>
    <xf numFmtId="0" fontId="22" fillId="0" borderId="0"/>
    <xf numFmtId="0" fontId="30" fillId="0" borderId="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0" fontId="41" fillId="0" borderId="0"/>
    <xf numFmtId="0" fontId="22" fillId="0" borderId="0"/>
    <xf numFmtId="0" fontId="24" fillId="0" borderId="0"/>
    <xf numFmtId="0" fontId="30" fillId="0" borderId="0"/>
    <xf numFmtId="0" fontId="51" fillId="0" borderId="0" applyNumberFormat="0" applyFill="0" applyBorder="0" applyAlignment="0" applyProtection="0">
      <alignment vertical="top"/>
      <protection locked="0"/>
    </xf>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172" fontId="21" fillId="0" borderId="0" applyFont="0" applyFill="0" applyBorder="0" applyAlignment="0" applyProtection="0"/>
    <xf numFmtId="44" fontId="30" fillId="0" borderId="0" applyFont="0" applyFill="0" applyBorder="0" applyAlignment="0" applyProtection="0"/>
    <xf numFmtId="0" fontId="22" fillId="0" borderId="0"/>
    <xf numFmtId="0" fontId="65" fillId="0" borderId="0"/>
    <xf numFmtId="0" fontId="67" fillId="0" borderId="0"/>
    <xf numFmtId="0" fontId="74" fillId="0" borderId="0"/>
    <xf numFmtId="0" fontId="79" fillId="0" borderId="0"/>
    <xf numFmtId="177" fontId="41" fillId="0" borderId="0" applyFill="0" applyBorder="0" applyAlignment="0" applyProtection="0"/>
    <xf numFmtId="0" fontId="20" fillId="0" borderId="0"/>
  </cellStyleXfs>
  <cellXfs count="637">
    <xf numFmtId="0" fontId="0" fillId="0" borderId="0" xfId="0"/>
    <xf numFmtId="44" fontId="12" fillId="0" borderId="0" xfId="0" applyNumberFormat="1" applyFont="1" applyAlignment="1">
      <alignment horizontal="left" vertical="top"/>
    </xf>
    <xf numFmtId="0" fontId="12" fillId="0" borderId="0" xfId="0" applyFont="1" applyAlignment="1">
      <alignment horizontal="left" vertical="top"/>
    </xf>
    <xf numFmtId="0" fontId="11" fillId="0" borderId="0" xfId="0" applyFont="1" applyAlignment="1">
      <alignment horizontal="left" vertical="top"/>
    </xf>
    <xf numFmtId="0" fontId="12" fillId="0" borderId="0" xfId="0" applyFont="1" applyAlignment="1">
      <alignment horizontal="left" vertical="top" wrapText="1"/>
    </xf>
    <xf numFmtId="0" fontId="2" fillId="0" borderId="0" xfId="0" applyFont="1" applyAlignment="1">
      <alignment vertical="top"/>
    </xf>
    <xf numFmtId="0" fontId="5" fillId="0" borderId="0" xfId="0" applyFont="1" applyAlignment="1">
      <alignment vertical="top"/>
    </xf>
    <xf numFmtId="0" fontId="2" fillId="0" borderId="0" xfId="0" applyFont="1" applyAlignment="1">
      <alignment horizontal="left" vertical="center"/>
    </xf>
    <xf numFmtId="0" fontId="11" fillId="0" borderId="0" xfId="0" applyFont="1" applyAlignment="1">
      <alignment horizontal="left" vertical="center"/>
    </xf>
    <xf numFmtId="0" fontId="12" fillId="0" borderId="0" xfId="0" applyFont="1" applyAlignment="1">
      <alignment horizontal="left" vertical="center"/>
    </xf>
    <xf numFmtId="43" fontId="12" fillId="0" borderId="0" xfId="0" applyNumberFormat="1" applyFont="1" applyAlignment="1">
      <alignment horizontal="left" vertical="center"/>
    </xf>
    <xf numFmtId="164" fontId="18" fillId="0" borderId="0" xfId="0" applyNumberFormat="1" applyFont="1" applyAlignment="1">
      <alignment horizontal="center" vertical="top" wrapText="1"/>
    </xf>
    <xf numFmtId="164" fontId="12" fillId="0" borderId="0" xfId="0" applyNumberFormat="1" applyFont="1" applyAlignment="1">
      <alignment vertical="top"/>
    </xf>
    <xf numFmtId="0" fontId="0" fillId="0" borderId="0" xfId="0" applyAlignment="1">
      <alignment vertical="center"/>
    </xf>
    <xf numFmtId="0" fontId="19" fillId="0" borderId="12" xfId="0" applyFont="1" applyBorder="1" applyAlignment="1">
      <alignment horizontal="left" vertical="center" wrapText="1"/>
    </xf>
    <xf numFmtId="168" fontId="42" fillId="3" borderId="0" xfId="40" applyNumberFormat="1" applyFont="1" applyFill="1" applyAlignment="1">
      <alignment vertical="top"/>
    </xf>
    <xf numFmtId="0" fontId="44" fillId="0" borderId="15" xfId="40" applyFont="1" applyBorder="1" applyAlignment="1">
      <alignment horizontal="center" vertical="center"/>
    </xf>
    <xf numFmtId="0" fontId="44" fillId="0" borderId="15" xfId="40" applyFont="1" applyBorder="1" applyAlignment="1">
      <alignment vertical="center"/>
    </xf>
    <xf numFmtId="2" fontId="44" fillId="0" borderId="15" xfId="40" applyNumberFormat="1" applyFont="1" applyBorder="1" applyAlignment="1">
      <alignment vertical="center"/>
    </xf>
    <xf numFmtId="0" fontId="41" fillId="0" borderId="0" xfId="40" applyAlignment="1">
      <alignment horizontal="center" vertical="center"/>
    </xf>
    <xf numFmtId="0" fontId="47" fillId="0" borderId="0" xfId="0" applyFont="1" applyAlignment="1">
      <alignment horizontal="center" vertical="center"/>
    </xf>
    <xf numFmtId="0" fontId="48" fillId="0" borderId="0" xfId="0" applyFont="1" applyAlignment="1">
      <alignment horizontal="center" vertical="center"/>
    </xf>
    <xf numFmtId="0" fontId="45" fillId="0" borderId="17" xfId="40" applyFont="1" applyBorder="1" applyAlignment="1">
      <alignment vertical="top"/>
    </xf>
    <xf numFmtId="168" fontId="44" fillId="3" borderId="19" xfId="40" applyNumberFormat="1" applyFont="1" applyFill="1" applyBorder="1" applyAlignment="1">
      <alignment vertical="top"/>
    </xf>
    <xf numFmtId="49" fontId="44" fillId="3" borderId="22" xfId="40" applyNumberFormat="1" applyFont="1" applyFill="1" applyBorder="1" applyAlignment="1">
      <alignment horizontal="center" vertical="center"/>
    </xf>
    <xf numFmtId="0" fontId="32" fillId="0" borderId="19" xfId="0" applyFont="1" applyBorder="1" applyAlignment="1">
      <alignment horizontal="left" vertical="center"/>
    </xf>
    <xf numFmtId="0" fontId="44" fillId="3" borderId="24" xfId="40" applyFont="1" applyFill="1" applyBorder="1" applyAlignment="1">
      <alignment horizontal="center"/>
    </xf>
    <xf numFmtId="0" fontId="42" fillId="3" borderId="20" xfId="40" applyFont="1" applyFill="1" applyBorder="1" applyAlignment="1">
      <alignment horizontal="center" vertical="top"/>
    </xf>
    <xf numFmtId="43" fontId="43" fillId="0" borderId="0" xfId="5" applyFont="1" applyBorder="1" applyAlignment="1">
      <alignment vertical="top"/>
    </xf>
    <xf numFmtId="43" fontId="44" fillId="0" borderId="15" xfId="5" applyFont="1" applyBorder="1" applyAlignment="1">
      <alignment horizontal="center"/>
    </xf>
    <xf numFmtId="43" fontId="43" fillId="0" borderId="0" xfId="5" applyFont="1" applyBorder="1" applyAlignment="1">
      <alignment horizontal="center" vertical="top"/>
    </xf>
    <xf numFmtId="168" fontId="42" fillId="3" borderId="19" xfId="40" applyNumberFormat="1" applyFont="1" applyFill="1" applyBorder="1" applyAlignment="1">
      <alignment horizontal="center" vertical="top"/>
    </xf>
    <xf numFmtId="0" fontId="43" fillId="0" borderId="0" xfId="40" applyFont="1" applyAlignment="1">
      <alignment horizontal="center"/>
    </xf>
    <xf numFmtId="0" fontId="45" fillId="0" borderId="17" xfId="40" applyFont="1" applyBorder="1" applyAlignment="1">
      <alignment horizontal="center" vertical="top"/>
    </xf>
    <xf numFmtId="0" fontId="0" fillId="0" borderId="0" xfId="0" applyAlignment="1">
      <alignment horizontal="center"/>
    </xf>
    <xf numFmtId="0" fontId="43" fillId="0" borderId="0" xfId="40" applyFont="1"/>
    <xf numFmtId="2" fontId="43" fillId="0" borderId="0" xfId="40" applyNumberFormat="1" applyFont="1"/>
    <xf numFmtId="4" fontId="43" fillId="3" borderId="0" xfId="40" applyNumberFormat="1" applyFont="1" applyFill="1"/>
    <xf numFmtId="0" fontId="44" fillId="3" borderId="18" xfId="40" applyFont="1" applyFill="1" applyBorder="1" applyAlignment="1">
      <alignment horizontal="left" vertical="center"/>
    </xf>
    <xf numFmtId="0" fontId="44" fillId="3" borderId="20" xfId="40" applyFont="1" applyFill="1" applyBorder="1" applyAlignment="1">
      <alignment horizontal="center" vertical="center"/>
    </xf>
    <xf numFmtId="43" fontId="0" fillId="0" borderId="0" xfId="5" applyFont="1" applyBorder="1" applyAlignment="1"/>
    <xf numFmtId="0" fontId="0" fillId="0" borderId="20" xfId="0" applyBorder="1"/>
    <xf numFmtId="0" fontId="0" fillId="0" borderId="0" xfId="0" applyAlignment="1">
      <alignment horizontal="center" vertical="center"/>
    </xf>
    <xf numFmtId="0" fontId="0" fillId="0" borderId="15" xfId="0" applyBorder="1"/>
    <xf numFmtId="0" fontId="45" fillId="0" borderId="15" xfId="40" applyFont="1" applyBorder="1" applyAlignment="1">
      <alignment vertical="top"/>
    </xf>
    <xf numFmtId="49" fontId="0" fillId="0" borderId="0" xfId="0" applyNumberFormat="1" applyAlignment="1">
      <alignment horizontal="left" vertical="center"/>
    </xf>
    <xf numFmtId="49" fontId="21" fillId="0" borderId="0" xfId="7" applyNumberFormat="1" applyAlignment="1">
      <alignment horizontal="left" vertical="center"/>
    </xf>
    <xf numFmtId="0" fontId="35" fillId="3" borderId="0" xfId="0" applyFont="1" applyFill="1" applyAlignment="1">
      <alignment vertical="center"/>
    </xf>
    <xf numFmtId="0" fontId="0" fillId="3" borderId="0" xfId="0" applyFill="1" applyAlignment="1">
      <alignment vertical="center"/>
    </xf>
    <xf numFmtId="0" fontId="21" fillId="0" borderId="0" xfId="7" applyAlignment="1">
      <alignment vertical="center" wrapText="1"/>
    </xf>
    <xf numFmtId="0" fontId="58" fillId="0" borderId="0" xfId="7" applyFont="1" applyAlignment="1">
      <alignment horizontal="center" vertical="center"/>
    </xf>
    <xf numFmtId="0" fontId="57" fillId="3" borderId="0" xfId="0" applyFont="1" applyFill="1" applyAlignment="1">
      <alignment horizontal="right" vertical="center"/>
    </xf>
    <xf numFmtId="0" fontId="59" fillId="0" borderId="0" xfId="7" applyFont="1" applyAlignment="1">
      <alignment horizontal="right" vertical="center"/>
    </xf>
    <xf numFmtId="4" fontId="59" fillId="3" borderId="0" xfId="26781" applyNumberFormat="1" applyFont="1" applyFill="1" applyAlignment="1">
      <alignment horizontal="right" vertical="center"/>
    </xf>
    <xf numFmtId="10" fontId="59" fillId="7" borderId="0" xfId="7" applyNumberFormat="1" applyFont="1" applyFill="1" applyAlignment="1">
      <alignment horizontal="center" vertical="center"/>
    </xf>
    <xf numFmtId="0" fontId="0" fillId="0" borderId="28" xfId="0" applyBorder="1" applyAlignment="1">
      <alignment vertical="center" wrapText="1"/>
    </xf>
    <xf numFmtId="0" fontId="0" fillId="0" borderId="28" xfId="0" applyBorder="1" applyAlignment="1">
      <alignment horizontal="center" vertical="center"/>
    </xf>
    <xf numFmtId="4" fontId="0" fillId="0" borderId="28" xfId="0" applyNumberFormat="1" applyBorder="1" applyAlignment="1">
      <alignment vertical="center"/>
    </xf>
    <xf numFmtId="0" fontId="0" fillId="0" borderId="29" xfId="0" applyBorder="1" applyAlignment="1">
      <alignment vertical="center" wrapText="1"/>
    </xf>
    <xf numFmtId="0" fontId="0" fillId="0" borderId="29" xfId="0" applyBorder="1" applyAlignment="1">
      <alignment horizontal="center" vertical="center"/>
    </xf>
    <xf numFmtId="4" fontId="0" fillId="0" borderId="29" xfId="0" applyNumberFormat="1" applyBorder="1" applyAlignment="1">
      <alignment vertical="center"/>
    </xf>
    <xf numFmtId="0" fontId="0" fillId="0" borderId="0" xfId="0" applyAlignment="1">
      <alignment vertical="center" wrapText="1"/>
    </xf>
    <xf numFmtId="4" fontId="0" fillId="0" borderId="0" xfId="0" applyNumberFormat="1" applyAlignment="1">
      <alignment vertical="center"/>
    </xf>
    <xf numFmtId="43" fontId="45" fillId="0" borderId="30" xfId="5" applyFont="1" applyBorder="1" applyAlignment="1">
      <alignment horizontal="left" vertical="center"/>
    </xf>
    <xf numFmtId="43" fontId="45" fillId="0" borderId="31" xfId="5" applyFont="1" applyBorder="1" applyAlignment="1">
      <alignment horizontal="left" vertical="center"/>
    </xf>
    <xf numFmtId="43" fontId="45" fillId="0" borderId="32" xfId="5" applyFont="1" applyBorder="1" applyAlignment="1">
      <alignment vertical="center"/>
    </xf>
    <xf numFmtId="0" fontId="45" fillId="0" borderId="0" xfId="40" applyFont="1" applyAlignment="1">
      <alignment vertical="top"/>
    </xf>
    <xf numFmtId="0" fontId="32" fillId="0" borderId="0" xfId="0" applyFont="1" applyAlignment="1">
      <alignment horizontal="center" vertical="center"/>
    </xf>
    <xf numFmtId="2" fontId="43" fillId="0" borderId="0" xfId="40" applyNumberFormat="1" applyFont="1" applyAlignment="1">
      <alignment horizontal="center" vertical="center"/>
    </xf>
    <xf numFmtId="2" fontId="44" fillId="0" borderId="0" xfId="40" applyNumberFormat="1" applyFont="1" applyAlignment="1">
      <alignment vertical="center"/>
    </xf>
    <xf numFmtId="0" fontId="0" fillId="0" borderId="0" xfId="0" applyAlignment="1">
      <alignment horizontal="left" vertical="top"/>
    </xf>
    <xf numFmtId="49" fontId="57" fillId="7" borderId="0" xfId="0" applyNumberFormat="1" applyFont="1" applyFill="1" applyAlignment="1">
      <alignment horizontal="center" vertical="center"/>
    </xf>
    <xf numFmtId="0" fontId="0" fillId="0" borderId="0" xfId="0" applyAlignment="1">
      <alignment wrapText="1"/>
    </xf>
    <xf numFmtId="0" fontId="42" fillId="3" borderId="0" xfId="40" applyFont="1" applyFill="1" applyAlignment="1">
      <alignment horizontal="center" vertical="center"/>
    </xf>
    <xf numFmtId="0" fontId="3" fillId="0" borderId="0" xfId="0" applyFont="1" applyAlignment="1">
      <alignment vertical="top"/>
    </xf>
    <xf numFmtId="0" fontId="3" fillId="0" borderId="0" xfId="0" applyFont="1" applyAlignment="1">
      <alignment horizontal="left" vertical="top"/>
    </xf>
    <xf numFmtId="164" fontId="47" fillId="0" borderId="0" xfId="0" applyNumberFormat="1" applyFont="1" applyAlignment="1">
      <alignment horizontal="center" vertical="center"/>
    </xf>
    <xf numFmtId="1" fontId="46" fillId="0" borderId="0" xfId="0" applyNumberFormat="1" applyFont="1" applyAlignment="1">
      <alignment horizontal="center" vertical="center"/>
    </xf>
    <xf numFmtId="0" fontId="19" fillId="0" borderId="3" xfId="0" applyFont="1" applyBorder="1" applyAlignment="1">
      <alignment horizontal="center" vertical="center" wrapText="1"/>
    </xf>
    <xf numFmtId="0" fontId="57" fillId="7" borderId="0" xfId="0" applyFont="1" applyFill="1" applyAlignment="1">
      <alignment horizontal="right" vertical="center"/>
    </xf>
    <xf numFmtId="0" fontId="77" fillId="0" borderId="27" xfId="0" applyFont="1" applyBorder="1" applyAlignment="1">
      <alignment horizontal="left" vertical="top" wrapText="1"/>
    </xf>
    <xf numFmtId="2" fontId="78" fillId="0" borderId="27" xfId="0" applyNumberFormat="1" applyFont="1" applyBorder="1" applyAlignment="1">
      <alignment horizontal="right" vertical="top" shrinkToFit="1"/>
    </xf>
    <xf numFmtId="2" fontId="78" fillId="0" borderId="27" xfId="0" applyNumberFormat="1" applyFont="1" applyBorder="1" applyAlignment="1">
      <alignment horizontal="right" vertical="center" shrinkToFit="1"/>
    </xf>
    <xf numFmtId="0" fontId="0" fillId="0" borderId="0" xfId="2" applyNumberFormat="1" applyFont="1" applyAlignment="1">
      <alignment vertical="center"/>
    </xf>
    <xf numFmtId="44" fontId="0" fillId="0" borderId="0" xfId="2" applyFont="1" applyAlignment="1">
      <alignment vertical="center"/>
    </xf>
    <xf numFmtId="44" fontId="0" fillId="0" borderId="0" xfId="0" applyNumberFormat="1" applyAlignment="1">
      <alignment vertical="center"/>
    </xf>
    <xf numFmtId="0" fontId="80" fillId="5" borderId="0" xfId="0" applyFont="1" applyFill="1" applyAlignment="1">
      <alignment horizontal="center" vertical="center"/>
    </xf>
    <xf numFmtId="44" fontId="80" fillId="5" borderId="0" xfId="2" applyFont="1" applyFill="1" applyBorder="1" applyAlignment="1">
      <alignment horizontal="center" vertical="center"/>
    </xf>
    <xf numFmtId="0" fontId="80" fillId="5" borderId="4" xfId="0" applyFont="1" applyFill="1" applyBorder="1" applyAlignment="1">
      <alignment horizontal="center" vertical="center"/>
    </xf>
    <xf numFmtId="2" fontId="50" fillId="0" borderId="4" xfId="2" applyNumberFormat="1" applyFont="1" applyBorder="1" applyAlignment="1">
      <alignment horizontal="center" vertical="center" wrapText="1"/>
    </xf>
    <xf numFmtId="44" fontId="50" fillId="0" borderId="4" xfId="2" applyFont="1" applyBorder="1" applyAlignment="1">
      <alignment horizontal="center" vertical="center" wrapText="1"/>
    </xf>
    <xf numFmtId="44" fontId="0" fillId="0" borderId="4" xfId="2" applyFont="1" applyBorder="1" applyAlignment="1">
      <alignment horizontal="center" vertical="center" wrapText="1"/>
    </xf>
    <xf numFmtId="10" fontId="0" fillId="6" borderId="4" xfId="4" applyNumberFormat="1" applyFont="1" applyFill="1" applyBorder="1" applyAlignment="1">
      <alignment horizontal="center" vertical="center"/>
    </xf>
    <xf numFmtId="10" fontId="0" fillId="0" borderId="4" xfId="0" applyNumberFormat="1" applyBorder="1" applyAlignment="1">
      <alignment horizontal="center" vertical="center"/>
    </xf>
    <xf numFmtId="0" fontId="2" fillId="0" borderId="4" xfId="0" applyFont="1" applyBorder="1" applyAlignment="1">
      <alignment horizontal="center" vertical="center"/>
    </xf>
    <xf numFmtId="0" fontId="0" fillId="0" borderId="0" xfId="0" applyProtection="1">
      <protection locked="0"/>
    </xf>
    <xf numFmtId="10" fontId="12" fillId="0" borderId="0" xfId="4" applyNumberFormat="1" applyFont="1" applyFill="1" applyAlignment="1" applyProtection="1">
      <alignment horizontal="center" vertical="center"/>
      <protection locked="0"/>
    </xf>
    <xf numFmtId="0" fontId="12" fillId="0" borderId="0" xfId="0" applyFont="1" applyAlignment="1" applyProtection="1">
      <alignment horizontal="left" vertical="top" wrapText="1"/>
      <protection locked="0"/>
    </xf>
    <xf numFmtId="10" fontId="12" fillId="0" borderId="0" xfId="4" applyNumberFormat="1" applyFont="1" applyFill="1" applyAlignment="1" applyProtection="1">
      <alignment horizontal="center" vertical="center"/>
    </xf>
    <xf numFmtId="0" fontId="3" fillId="0" borderId="0" xfId="0" applyFont="1" applyAlignment="1" applyProtection="1">
      <alignment vertical="top"/>
      <protection locked="0"/>
    </xf>
    <xf numFmtId="0" fontId="5" fillId="0" borderId="0" xfId="0" applyFont="1" applyAlignment="1" applyProtection="1">
      <alignment horizontal="center" vertical="top" wrapText="1"/>
      <protection locked="0"/>
    </xf>
    <xf numFmtId="0" fontId="2" fillId="0" borderId="0" xfId="0" applyFont="1" applyAlignment="1" applyProtection="1">
      <alignment vertical="top"/>
      <protection locked="0"/>
    </xf>
    <xf numFmtId="0" fontId="2" fillId="0" borderId="0" xfId="0" applyFont="1" applyAlignment="1" applyProtection="1">
      <alignment horizontal="left" vertical="center"/>
      <protection locked="0"/>
    </xf>
    <xf numFmtId="44" fontId="2" fillId="0" borderId="0" xfId="2" applyFont="1" applyAlignment="1" applyProtection="1">
      <alignment horizontal="left" vertical="center"/>
      <protection locked="0"/>
    </xf>
    <xf numFmtId="0" fontId="12" fillId="0" borderId="0" xfId="0" applyFont="1" applyAlignment="1" applyProtection="1">
      <alignment horizontal="left" vertical="top"/>
      <protection locked="0"/>
    </xf>
    <xf numFmtId="0" fontId="3" fillId="0" borderId="0" xfId="0" applyFont="1" applyAlignment="1" applyProtection="1">
      <alignment horizontal="left" vertical="top"/>
      <protection locked="0"/>
    </xf>
    <xf numFmtId="44" fontId="12" fillId="0" borderId="0" xfId="0" applyNumberFormat="1" applyFont="1" applyAlignment="1" applyProtection="1">
      <alignment horizontal="left" vertical="top"/>
      <protection locked="0"/>
    </xf>
    <xf numFmtId="0" fontId="5" fillId="0" borderId="0" xfId="0" applyFont="1" applyAlignment="1" applyProtection="1">
      <alignment horizontal="left" vertical="top"/>
      <protection locked="0"/>
    </xf>
    <xf numFmtId="164" fontId="18" fillId="0" borderId="0" xfId="0" applyNumberFormat="1" applyFont="1" applyAlignment="1" applyProtection="1">
      <alignment horizontal="center" vertical="top" wrapText="1"/>
      <protection locked="0"/>
    </xf>
    <xf numFmtId="164" fontId="11" fillId="0" borderId="0" xfId="0" applyNumberFormat="1" applyFont="1" applyAlignment="1" applyProtection="1">
      <alignment horizontal="left" vertical="top"/>
      <protection locked="0"/>
    </xf>
    <xf numFmtId="164" fontId="11" fillId="0" borderId="0" xfId="0" applyNumberFormat="1" applyFont="1" applyAlignment="1" applyProtection="1">
      <alignment horizontal="center" vertical="top" wrapText="1"/>
      <protection locked="0"/>
    </xf>
    <xf numFmtId="44" fontId="12" fillId="0" borderId="0" xfId="0" applyNumberFormat="1" applyFont="1" applyAlignment="1" applyProtection="1">
      <alignment horizontal="center" vertical="center"/>
      <protection locked="0"/>
    </xf>
    <xf numFmtId="0" fontId="11" fillId="0" borderId="0" xfId="0" applyFont="1" applyAlignment="1" applyProtection="1">
      <alignment horizontal="left" vertical="top" wrapText="1"/>
      <protection locked="0"/>
    </xf>
    <xf numFmtId="44" fontId="12" fillId="0" borderId="0" xfId="0" applyNumberFormat="1" applyFont="1" applyAlignment="1" applyProtection="1">
      <alignment horizontal="left" vertical="center"/>
      <protection locked="0"/>
    </xf>
    <xf numFmtId="0" fontId="12" fillId="0" borderId="0" xfId="0" applyFont="1" applyAlignment="1" applyProtection="1">
      <alignment horizontal="center" vertical="center"/>
      <protection locked="0"/>
    </xf>
    <xf numFmtId="0" fontId="12" fillId="0" borderId="0" xfId="0" applyFont="1" applyAlignment="1" applyProtection="1">
      <alignment horizontal="left" vertical="center"/>
      <protection locked="0"/>
    </xf>
    <xf numFmtId="44" fontId="4" fillId="0" borderId="0" xfId="0" applyNumberFormat="1"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10" fontId="12" fillId="0" borderId="0" xfId="4" applyNumberFormat="1" applyFont="1" applyAlignment="1" applyProtection="1">
      <alignment horizontal="center" vertical="center"/>
      <protection locked="0"/>
    </xf>
    <xf numFmtId="0" fontId="14" fillId="0" borderId="0" xfId="0" applyFont="1" applyAlignment="1" applyProtection="1">
      <alignment horizontal="left" vertical="center" wrapText="1"/>
      <protection locked="0"/>
    </xf>
    <xf numFmtId="44" fontId="16" fillId="0" borderId="0" xfId="0" applyNumberFormat="1" applyFont="1" applyAlignment="1" applyProtection="1">
      <alignment horizontal="left" vertical="top"/>
      <protection locked="0"/>
    </xf>
    <xf numFmtId="0" fontId="2" fillId="0" borderId="0" xfId="0" applyFont="1" applyAlignment="1" applyProtection="1">
      <alignment horizontal="left" vertical="top"/>
      <protection locked="0"/>
    </xf>
    <xf numFmtId="10" fontId="11" fillId="0" borderId="0" xfId="4" applyNumberFormat="1" applyFont="1" applyAlignment="1" applyProtection="1">
      <alignment horizontal="center" vertical="center"/>
      <protection locked="0"/>
    </xf>
    <xf numFmtId="0" fontId="0" fillId="0" borderId="0" xfId="0" applyAlignment="1" applyProtection="1">
      <alignment horizontal="center"/>
      <protection locked="0"/>
    </xf>
    <xf numFmtId="10" fontId="17" fillId="0" borderId="0" xfId="4" applyNumberFormat="1" applyFont="1" applyAlignment="1" applyProtection="1">
      <alignment horizontal="center" vertical="center" wrapText="1"/>
      <protection locked="0"/>
    </xf>
    <xf numFmtId="164" fontId="11" fillId="0" borderId="0" xfId="0" applyNumberFormat="1" applyFont="1" applyAlignment="1" applyProtection="1">
      <alignment vertical="top" wrapText="1"/>
      <protection locked="0"/>
    </xf>
    <xf numFmtId="0" fontId="11" fillId="0" borderId="0" xfId="0" applyFont="1" applyAlignment="1" applyProtection="1">
      <alignment horizontal="center" vertical="center"/>
      <protection locked="0"/>
    </xf>
    <xf numFmtId="0" fontId="11" fillId="0" borderId="0" xfId="0" applyFont="1" applyAlignment="1" applyProtection="1">
      <alignment horizontal="left" vertical="center"/>
      <protection locked="0"/>
    </xf>
    <xf numFmtId="164" fontId="11" fillId="0" borderId="0" xfId="0" applyNumberFormat="1" applyFont="1" applyAlignment="1" applyProtection="1">
      <alignment horizontal="center" vertical="top"/>
      <protection locked="0"/>
    </xf>
    <xf numFmtId="0" fontId="11" fillId="0" borderId="0" xfId="0" applyFont="1" applyAlignment="1" applyProtection="1">
      <alignment horizontal="left" vertical="top"/>
      <protection locked="0"/>
    </xf>
    <xf numFmtId="164" fontId="11" fillId="0" borderId="0" xfId="0" applyNumberFormat="1" applyFont="1" applyAlignment="1" applyProtection="1">
      <alignment vertical="center"/>
      <protection locked="0"/>
    </xf>
    <xf numFmtId="10" fontId="11" fillId="0" borderId="0" xfId="4" applyNumberFormat="1" applyFont="1" applyAlignment="1" applyProtection="1">
      <alignment vertical="center"/>
      <protection locked="0"/>
    </xf>
    <xf numFmtId="0" fontId="4" fillId="5" borderId="4" xfId="0" applyFont="1" applyFill="1" applyBorder="1" applyAlignment="1" applyProtection="1">
      <alignment horizontal="center" vertical="center" wrapText="1"/>
      <protection locked="0"/>
    </xf>
    <xf numFmtId="43" fontId="12" fillId="0" borderId="0" xfId="0" applyNumberFormat="1" applyFont="1" applyAlignment="1" applyProtection="1">
      <alignment horizontal="left" vertical="center"/>
      <protection locked="0"/>
    </xf>
    <xf numFmtId="44" fontId="11" fillId="0" borderId="0" xfId="0" applyNumberFormat="1" applyFont="1" applyAlignment="1" applyProtection="1">
      <alignment horizontal="left" vertical="top"/>
      <protection locked="0"/>
    </xf>
    <xf numFmtId="1" fontId="11" fillId="0" borderId="0" xfId="0" applyNumberFormat="1" applyFont="1" applyAlignment="1" applyProtection="1">
      <alignment horizontal="center" vertical="center"/>
      <protection locked="0"/>
    </xf>
    <xf numFmtId="165" fontId="11" fillId="0" borderId="0" xfId="0" applyNumberFormat="1" applyFont="1" applyAlignment="1" applyProtection="1">
      <alignment horizontal="center" vertical="center"/>
      <protection locked="0"/>
    </xf>
    <xf numFmtId="164" fontId="12" fillId="0" borderId="0" xfId="0" applyNumberFormat="1" applyFont="1" applyAlignment="1" applyProtection="1">
      <alignment vertical="top"/>
      <protection locked="0"/>
    </xf>
    <xf numFmtId="0" fontId="12" fillId="0" borderId="0" xfId="0" applyFont="1" applyAlignment="1" applyProtection="1">
      <alignment vertical="top"/>
      <protection locked="0"/>
    </xf>
    <xf numFmtId="164" fontId="14" fillId="0" borderId="0" xfId="0" applyNumberFormat="1" applyFont="1" applyAlignment="1" applyProtection="1">
      <alignment horizontal="left" vertical="center" wrapText="1"/>
      <protection locked="0"/>
    </xf>
    <xf numFmtId="44" fontId="12" fillId="0" borderId="0" xfId="2" applyFont="1" applyAlignment="1" applyProtection="1">
      <alignment horizontal="left" vertical="center"/>
      <protection locked="0"/>
    </xf>
    <xf numFmtId="0" fontId="0" fillId="0" borderId="0" xfId="0" applyAlignment="1" applyProtection="1">
      <alignment horizontal="center" vertical="center"/>
      <protection locked="0"/>
    </xf>
    <xf numFmtId="0" fontId="52" fillId="0" borderId="0" xfId="0" applyFont="1" applyAlignment="1" applyProtection="1">
      <alignment horizontal="left" vertical="center" wrapText="1"/>
      <protection locked="0"/>
    </xf>
    <xf numFmtId="164" fontId="32" fillId="0" borderId="0" xfId="0" applyNumberFormat="1" applyFont="1" applyAlignment="1" applyProtection="1">
      <alignment horizontal="left" vertical="center" wrapText="1"/>
      <protection locked="0"/>
    </xf>
    <xf numFmtId="164" fontId="39" fillId="0" borderId="0" xfId="0" applyNumberFormat="1" applyFont="1" applyAlignment="1" applyProtection="1">
      <alignment vertical="top"/>
      <protection locked="0"/>
    </xf>
    <xf numFmtId="44" fontId="39" fillId="0" borderId="0" xfId="2" applyFont="1" applyAlignment="1" applyProtection="1">
      <alignment vertical="top"/>
      <protection locked="0"/>
    </xf>
    <xf numFmtId="0" fontId="5" fillId="0" borderId="0" xfId="0" applyFont="1" applyAlignment="1" applyProtection="1">
      <alignment vertical="top"/>
      <protection locked="0"/>
    </xf>
    <xf numFmtId="0" fontId="2" fillId="0" borderId="0" xfId="0" applyFont="1" applyAlignment="1" applyProtection="1">
      <alignment horizontal="center" vertical="center"/>
      <protection locked="0"/>
    </xf>
    <xf numFmtId="0" fontId="4" fillId="0" borderId="0" xfId="0" applyFont="1" applyAlignment="1" applyProtection="1">
      <alignment vertical="top"/>
      <protection locked="0"/>
    </xf>
    <xf numFmtId="10" fontId="2" fillId="0" borderId="0" xfId="0" applyNumberFormat="1" applyFont="1" applyAlignment="1" applyProtection="1">
      <alignment horizontal="left" vertical="center"/>
      <protection locked="0"/>
    </xf>
    <xf numFmtId="43" fontId="0" fillId="0" borderId="0" xfId="5" applyFont="1" applyProtection="1">
      <protection locked="0"/>
    </xf>
    <xf numFmtId="44" fontId="11" fillId="0" borderId="0" xfId="0" applyNumberFormat="1" applyFont="1" applyAlignment="1" applyProtection="1">
      <alignment horizontal="center" vertical="center"/>
      <protection locked="0"/>
    </xf>
    <xf numFmtId="164" fontId="15" fillId="0" borderId="0" xfId="0" applyNumberFormat="1" applyFont="1" applyAlignment="1" applyProtection="1">
      <alignment vertical="center" wrapText="1"/>
      <protection locked="0"/>
    </xf>
    <xf numFmtId="164" fontId="17" fillId="0" borderId="0" xfId="0" applyNumberFormat="1" applyFont="1" applyAlignment="1" applyProtection="1">
      <alignment horizontal="center" vertical="center" wrapText="1"/>
      <protection locked="0"/>
    </xf>
    <xf numFmtId="43" fontId="4" fillId="5" borderId="4" xfId="5" applyFont="1" applyFill="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164" fontId="11" fillId="0" borderId="4" xfId="0" applyNumberFormat="1" applyFont="1" applyBorder="1" applyAlignment="1" applyProtection="1">
      <alignment horizontal="left" vertical="center"/>
      <protection locked="0"/>
    </xf>
    <xf numFmtId="44" fontId="19" fillId="0" borderId="4" xfId="0" applyNumberFormat="1" applyFont="1" applyBorder="1" applyAlignment="1" applyProtection="1">
      <alignment horizontal="left" vertical="center" wrapText="1"/>
      <protection locked="0"/>
    </xf>
    <xf numFmtId="43" fontId="19" fillId="0" borderId="4" xfId="5" applyFont="1" applyBorder="1" applyAlignment="1" applyProtection="1">
      <alignment horizontal="left" vertical="center" wrapText="1"/>
      <protection locked="0"/>
    </xf>
    <xf numFmtId="44" fontId="19" fillId="0" borderId="4" xfId="2" applyFont="1" applyBorder="1" applyAlignment="1" applyProtection="1">
      <alignment vertical="center" wrapText="1"/>
      <protection locked="0"/>
    </xf>
    <xf numFmtId="44" fontId="13" fillId="0" borderId="4" xfId="2" applyFont="1" applyBorder="1" applyAlignment="1" applyProtection="1">
      <alignment horizontal="center" vertical="center" wrapText="1"/>
      <protection locked="0"/>
    </xf>
    <xf numFmtId="43" fontId="12" fillId="0" borderId="4" xfId="5" applyFont="1" applyBorder="1" applyAlignment="1" applyProtection="1">
      <alignment horizontal="center" vertical="center" wrapText="1"/>
      <protection locked="0"/>
    </xf>
    <xf numFmtId="166" fontId="39" fillId="0" borderId="4" xfId="0" applyNumberFormat="1" applyFont="1" applyBorder="1" applyAlignment="1" applyProtection="1">
      <alignment horizontal="center" vertical="center" wrapText="1"/>
      <protection locked="0"/>
    </xf>
    <xf numFmtId="10" fontId="12" fillId="0" borderId="4" xfId="4" applyNumberFormat="1" applyFont="1" applyBorder="1" applyAlignment="1" applyProtection="1">
      <alignment horizontal="center" vertical="center"/>
      <protection locked="0"/>
    </xf>
    <xf numFmtId="9" fontId="12" fillId="0" borderId="0" xfId="0" applyNumberFormat="1" applyFont="1" applyAlignment="1" applyProtection="1">
      <alignment horizontal="left" vertical="center"/>
      <protection locked="0"/>
    </xf>
    <xf numFmtId="174" fontId="12" fillId="0" borderId="0" xfId="4" applyNumberFormat="1" applyFont="1" applyAlignment="1" applyProtection="1">
      <alignment horizontal="left" vertical="center"/>
      <protection locked="0"/>
    </xf>
    <xf numFmtId="0" fontId="4" fillId="0" borderId="0" xfId="0" applyFont="1" applyAlignment="1" applyProtection="1">
      <alignment horizontal="left" vertical="top"/>
      <protection locked="0"/>
    </xf>
    <xf numFmtId="0" fontId="12" fillId="13" borderId="0" xfId="0" applyFont="1" applyFill="1" applyAlignment="1" applyProtection="1">
      <alignment horizontal="left" vertical="center"/>
      <protection locked="0"/>
    </xf>
    <xf numFmtId="0" fontId="4" fillId="0" borderId="0" xfId="0" applyFont="1" applyAlignment="1" applyProtection="1">
      <alignment horizontal="left" vertical="center"/>
      <protection locked="0"/>
    </xf>
    <xf numFmtId="43" fontId="12" fillId="0" borderId="0" xfId="5" applyFont="1" applyAlignment="1" applyProtection="1">
      <alignment horizontal="left" vertical="center"/>
      <protection locked="0"/>
    </xf>
    <xf numFmtId="0" fontId="12" fillId="0" borderId="0" xfId="0" applyFont="1"/>
    <xf numFmtId="0" fontId="37" fillId="0" borderId="0" xfId="0" applyFont="1" applyAlignment="1">
      <alignment horizontal="left" vertical="center"/>
    </xf>
    <xf numFmtId="175" fontId="2" fillId="0" borderId="0" xfId="0" applyNumberFormat="1" applyFont="1" applyAlignment="1">
      <alignment horizontal="left" vertical="center"/>
    </xf>
    <xf numFmtId="0" fontId="12" fillId="12" borderId="0" xfId="0" applyFont="1" applyFill="1" applyAlignment="1" applyProtection="1">
      <alignment horizontal="left" vertical="center"/>
      <protection locked="0"/>
    </xf>
    <xf numFmtId="0" fontId="0" fillId="3" borderId="0" xfId="0" applyFill="1" applyAlignment="1" applyProtection="1">
      <alignment horizontal="left" vertical="center"/>
      <protection locked="0"/>
    </xf>
    <xf numFmtId="10" fontId="27" fillId="0" borderId="4" xfId="4" applyNumberFormat="1" applyFont="1" applyBorder="1" applyAlignment="1" applyProtection="1">
      <alignment horizontal="center" vertical="center"/>
      <protection locked="0"/>
    </xf>
    <xf numFmtId="0" fontId="14" fillId="3" borderId="0" xfId="0" applyFont="1" applyFill="1" applyAlignment="1" applyProtection="1">
      <alignment vertical="center"/>
      <protection locked="0"/>
    </xf>
    <xf numFmtId="0" fontId="2" fillId="3" borderId="0" xfId="0" applyFont="1" applyFill="1" applyAlignment="1" applyProtection="1">
      <alignment horizontal="left" vertical="center"/>
      <protection locked="0"/>
    </xf>
    <xf numFmtId="0" fontId="75" fillId="0" borderId="0" xfId="0" applyFont="1" applyAlignment="1" applyProtection="1">
      <alignment horizontal="center" vertical="center"/>
      <protection locked="0"/>
    </xf>
    <xf numFmtId="0" fontId="32" fillId="0" borderId="0" xfId="0" applyFont="1" applyAlignment="1" applyProtection="1">
      <alignment horizontal="center" vertical="center"/>
      <protection locked="0"/>
    </xf>
    <xf numFmtId="0" fontId="35" fillId="0" borderId="0" xfId="0" applyFont="1" applyAlignment="1" applyProtection="1">
      <alignment horizontal="center" vertical="center"/>
      <protection locked="0"/>
    </xf>
    <xf numFmtId="49" fontId="32" fillId="12" borderId="0" xfId="0" applyNumberFormat="1" applyFont="1" applyFill="1" applyAlignment="1" applyProtection="1">
      <alignment horizontal="center" vertical="center"/>
      <protection locked="0"/>
    </xf>
    <xf numFmtId="10" fontId="0" fillId="12" borderId="0" xfId="0" applyNumberFormat="1" applyFill="1" applyAlignment="1" applyProtection="1">
      <alignment horizontal="center" vertical="center"/>
      <protection locked="0"/>
    </xf>
    <xf numFmtId="0" fontId="32" fillId="12" borderId="0" xfId="0" applyFont="1" applyFill="1" applyAlignment="1" applyProtection="1">
      <alignment horizontal="center" vertical="center"/>
      <protection locked="0"/>
    </xf>
    <xf numFmtId="0" fontId="0" fillId="0" borderId="0" xfId="0" applyAlignment="1" applyProtection="1">
      <alignment horizontal="left"/>
      <protection locked="0"/>
    </xf>
    <xf numFmtId="0" fontId="4" fillId="0" borderId="0" xfId="0" applyFont="1" applyAlignment="1">
      <alignment vertical="top"/>
    </xf>
    <xf numFmtId="0" fontId="14" fillId="3" borderId="0" xfId="0" applyFont="1" applyFill="1" applyAlignment="1">
      <alignment vertical="center"/>
    </xf>
    <xf numFmtId="10" fontId="14" fillId="3" borderId="0" xfId="0" applyNumberFormat="1" applyFont="1" applyFill="1" applyAlignment="1">
      <alignment horizontal="left" vertical="center"/>
    </xf>
    <xf numFmtId="10" fontId="12" fillId="3" borderId="0" xfId="4" applyNumberFormat="1" applyFont="1" applyFill="1" applyAlignment="1" applyProtection="1">
      <alignment horizontal="left" vertical="center"/>
    </xf>
    <xf numFmtId="10" fontId="0" fillId="0" borderId="0" xfId="0" applyNumberFormat="1"/>
    <xf numFmtId="175" fontId="0" fillId="0" borderId="0" xfId="0" applyNumberFormat="1" applyAlignment="1">
      <alignment horizontal="center" vertical="center"/>
    </xf>
    <xf numFmtId="0" fontId="14" fillId="3" borderId="0" xfId="0" applyFont="1" applyFill="1" applyAlignment="1">
      <alignment horizontal="left" vertical="center"/>
    </xf>
    <xf numFmtId="0" fontId="0" fillId="3" borderId="0" xfId="0" applyFill="1" applyAlignment="1">
      <alignment horizontal="left" vertical="center"/>
    </xf>
    <xf numFmtId="0" fontId="12" fillId="3" borderId="0" xfId="0" applyFont="1" applyFill="1" applyAlignment="1">
      <alignment horizontal="left" vertical="center" wrapText="1"/>
    </xf>
    <xf numFmtId="0" fontId="37" fillId="3" borderId="0" xfId="0" applyFont="1" applyFill="1" applyAlignment="1">
      <alignment horizontal="left" vertical="center"/>
    </xf>
    <xf numFmtId="0" fontId="12" fillId="0" borderId="0" xfId="0" applyFont="1" applyAlignment="1">
      <alignment horizontal="left"/>
    </xf>
    <xf numFmtId="0" fontId="26" fillId="0" borderId="4" xfId="0" applyFont="1" applyBorder="1" applyAlignment="1">
      <alignment horizontal="center" vertical="center"/>
    </xf>
    <xf numFmtId="10" fontId="68" fillId="0" borderId="4" xfId="4" applyNumberFormat="1" applyFont="1" applyBorder="1" applyAlignment="1" applyProtection="1">
      <alignment horizontal="center" vertical="center"/>
    </xf>
    <xf numFmtId="10" fontId="27" fillId="0" borderId="4" xfId="4" applyNumberFormat="1" applyFont="1" applyBorder="1" applyAlignment="1" applyProtection="1">
      <alignment horizontal="center" vertical="center"/>
    </xf>
    <xf numFmtId="10" fontId="37" fillId="0" borderId="4" xfId="4" applyNumberFormat="1" applyFont="1" applyBorder="1" applyAlignment="1" applyProtection="1">
      <alignment horizontal="center" vertical="center"/>
    </xf>
    <xf numFmtId="44" fontId="11" fillId="0" borderId="4" xfId="0" applyNumberFormat="1" applyFont="1" applyBorder="1" applyAlignment="1">
      <alignment horizontal="left" vertical="center"/>
    </xf>
    <xf numFmtId="0" fontId="12" fillId="0" borderId="3" xfId="0" applyFont="1" applyBorder="1" applyAlignment="1">
      <alignment horizontal="left" vertical="top"/>
    </xf>
    <xf numFmtId="44" fontId="11" fillId="0" borderId="4" xfId="0" applyNumberFormat="1" applyFont="1" applyBorder="1" applyAlignment="1">
      <alignment horizontal="center" vertical="center"/>
    </xf>
    <xf numFmtId="0" fontId="40" fillId="0" borderId="4" xfId="0" applyFont="1" applyBorder="1" applyAlignment="1">
      <alignment horizontal="center" vertical="center"/>
    </xf>
    <xf numFmtId="0" fontId="26" fillId="0" borderId="4" xfId="0" applyFont="1" applyBorder="1" applyAlignment="1">
      <alignment horizontal="center" vertical="center" wrapText="1"/>
    </xf>
    <xf numFmtId="0" fontId="11" fillId="2" borderId="4" xfId="0" applyFont="1" applyFill="1" applyBorder="1" applyAlignment="1">
      <alignment horizontal="center" vertical="center"/>
    </xf>
    <xf numFmtId="10" fontId="33" fillId="0" borderId="4" xfId="4" applyNumberFormat="1" applyFont="1" applyBorder="1" applyAlignment="1" applyProtection="1">
      <alignment horizontal="center" vertical="center"/>
    </xf>
    <xf numFmtId="0" fontId="70" fillId="0" borderId="0" xfId="0" applyFont="1" applyProtection="1">
      <protection locked="0"/>
    </xf>
    <xf numFmtId="0" fontId="29" fillId="0" borderId="0" xfId="0" applyFont="1" applyAlignment="1">
      <alignment horizontal="center" vertical="center" wrapText="1"/>
    </xf>
    <xf numFmtId="0" fontId="14" fillId="0" borderId="0" xfId="0" applyFont="1" applyAlignment="1">
      <alignment horizontal="center" vertical="center" wrapText="1"/>
    </xf>
    <xf numFmtId="0" fontId="36" fillId="12" borderId="0" xfId="0" applyFont="1" applyFill="1" applyAlignment="1" applyProtection="1">
      <alignment horizontal="left" vertical="center" wrapText="1"/>
      <protection locked="0"/>
    </xf>
    <xf numFmtId="164" fontId="81" fillId="12" borderId="0" xfId="0" applyNumberFormat="1" applyFont="1" applyFill="1" applyAlignment="1" applyProtection="1">
      <alignment horizontal="left" vertical="center" wrapText="1"/>
      <protection locked="0"/>
    </xf>
    <xf numFmtId="0" fontId="12" fillId="0" borderId="0" xfId="0" applyFont="1" applyAlignment="1">
      <alignment horizontal="center" vertical="center"/>
    </xf>
    <xf numFmtId="0" fontId="5" fillId="0" borderId="0" xfId="0" applyFont="1" applyAlignment="1">
      <alignment horizontal="center" vertical="top" wrapText="1"/>
    </xf>
    <xf numFmtId="0" fontId="71" fillId="0" borderId="0" xfId="0" applyFont="1" applyAlignment="1">
      <alignment horizontal="left" vertical="center" wrapText="1"/>
    </xf>
    <xf numFmtId="44" fontId="4" fillId="0" borderId="0" xfId="0" applyNumberFormat="1" applyFont="1" applyAlignment="1">
      <alignment horizontal="left" vertical="top" wrapText="1"/>
    </xf>
    <xf numFmtId="0" fontId="3" fillId="0" borderId="0" xfId="0" applyFont="1" applyAlignment="1">
      <alignment horizontal="left" vertical="top" wrapText="1"/>
    </xf>
    <xf numFmtId="10" fontId="12" fillId="0" borderId="0" xfId="4" applyNumberFormat="1" applyFont="1" applyAlignment="1" applyProtection="1">
      <alignment horizontal="center" vertical="center"/>
    </xf>
    <xf numFmtId="0" fontId="12" fillId="3" borderId="0" xfId="0" applyFont="1" applyFill="1" applyAlignment="1">
      <alignment horizontal="left" vertical="center"/>
    </xf>
    <xf numFmtId="0" fontId="14" fillId="0" borderId="0" xfId="0" applyFont="1" applyAlignment="1">
      <alignment horizontal="left" vertical="center" wrapText="1"/>
    </xf>
    <xf numFmtId="44" fontId="16" fillId="0" borderId="0" xfId="0" applyNumberFormat="1" applyFont="1" applyAlignment="1">
      <alignment horizontal="left" vertical="top"/>
    </xf>
    <xf numFmtId="0" fontId="2" fillId="0" borderId="0" xfId="0" applyFont="1" applyAlignment="1">
      <alignment horizontal="left" vertical="top"/>
    </xf>
    <xf numFmtId="0" fontId="33" fillId="0" borderId="0" xfId="0" applyFont="1" applyAlignment="1">
      <alignment horizontal="left" vertical="center"/>
    </xf>
    <xf numFmtId="0" fontId="73" fillId="0" borderId="0" xfId="0" applyFont="1" applyAlignment="1">
      <alignment vertical="top"/>
    </xf>
    <xf numFmtId="10" fontId="8" fillId="0" borderId="0" xfId="0" applyNumberFormat="1" applyFont="1" applyAlignment="1">
      <alignment horizontal="left" vertical="top"/>
    </xf>
    <xf numFmtId="0" fontId="8" fillId="0" borderId="0" xfId="0" applyFont="1" applyAlignment="1">
      <alignment horizontal="left" vertical="top"/>
    </xf>
    <xf numFmtId="0" fontId="72" fillId="0" borderId="0" xfId="0" applyFont="1" applyAlignment="1">
      <alignment horizontal="left" vertical="center" wrapText="1"/>
    </xf>
    <xf numFmtId="0" fontId="8" fillId="0" borderId="0" xfId="0" applyFont="1" applyAlignment="1">
      <alignment vertical="top" wrapText="1"/>
    </xf>
    <xf numFmtId="0" fontId="8" fillId="0" borderId="0" xfId="0" applyFont="1" applyAlignment="1">
      <alignment horizontal="left" vertical="top" wrapText="1"/>
    </xf>
    <xf numFmtId="0" fontId="5" fillId="0" borderId="0" xfId="0" applyFont="1" applyAlignment="1">
      <alignment horizontal="center" vertical="top"/>
    </xf>
    <xf numFmtId="49" fontId="71" fillId="0" borderId="0" xfId="0" applyNumberFormat="1" applyFont="1" applyAlignment="1">
      <alignment horizontal="left" vertical="center" wrapText="1"/>
    </xf>
    <xf numFmtId="0" fontId="1" fillId="0" borderId="0" xfId="0" applyFont="1" applyAlignment="1">
      <alignment horizontal="left" vertical="center" wrapText="1"/>
    </xf>
    <xf numFmtId="44" fontId="0" fillId="0" borderId="0" xfId="2" applyFont="1" applyProtection="1"/>
    <xf numFmtId="164" fontId="11" fillId="0" borderId="0" xfId="0" applyNumberFormat="1" applyFont="1" applyAlignment="1">
      <alignment horizontal="center" vertical="top" wrapText="1"/>
    </xf>
    <xf numFmtId="164" fontId="11" fillId="0" borderId="0" xfId="0" applyNumberFormat="1" applyFont="1" applyAlignment="1">
      <alignment vertical="top" wrapText="1"/>
    </xf>
    <xf numFmtId="0" fontId="11" fillId="0" borderId="0" xfId="0" applyFont="1" applyAlignment="1">
      <alignment horizontal="center" vertical="center"/>
    </xf>
    <xf numFmtId="164" fontId="11" fillId="0" borderId="0" xfId="0" applyNumberFormat="1" applyFont="1" applyAlignment="1">
      <alignment horizontal="center" vertical="top"/>
    </xf>
    <xf numFmtId="0" fontId="29" fillId="0" borderId="0" xfId="0" applyFont="1" applyAlignment="1">
      <alignment horizontal="left" vertical="center" wrapText="1"/>
    </xf>
    <xf numFmtId="0" fontId="69" fillId="0" borderId="0" xfId="0" applyFont="1" applyAlignment="1">
      <alignment horizontal="left" vertical="center"/>
    </xf>
    <xf numFmtId="164" fontId="11" fillId="0" borderId="0" xfId="0" applyNumberFormat="1" applyFont="1" applyAlignment="1">
      <alignment vertical="center"/>
    </xf>
    <xf numFmtId="44" fontId="11" fillId="0" borderId="0" xfId="0" applyNumberFormat="1" applyFont="1" applyAlignment="1">
      <alignment horizontal="left" vertical="center"/>
    </xf>
    <xf numFmtId="0" fontId="12" fillId="0" borderId="0" xfId="0" applyFont="1" applyAlignment="1">
      <alignment vertical="top"/>
    </xf>
    <xf numFmtId="164" fontId="14" fillId="0" borderId="0" xfId="0" applyNumberFormat="1" applyFont="1" applyAlignment="1">
      <alignment horizontal="left" vertical="center" wrapText="1"/>
    </xf>
    <xf numFmtId="44" fontId="12" fillId="0" borderId="0" xfId="2" applyFont="1" applyAlignment="1" applyProtection="1">
      <alignment horizontal="center" vertical="center"/>
    </xf>
    <xf numFmtId="164" fontId="34" fillId="0" borderId="0" xfId="0" applyNumberFormat="1" applyFont="1" applyAlignment="1">
      <alignment horizontal="center" vertical="top"/>
    </xf>
    <xf numFmtId="44" fontId="4" fillId="4" borderId="1" xfId="2" applyFont="1" applyFill="1" applyBorder="1" applyAlignment="1" applyProtection="1">
      <alignment horizontal="left" vertical="center"/>
    </xf>
    <xf numFmtId="44" fontId="12" fillId="0" borderId="0" xfId="0" applyNumberFormat="1" applyFont="1" applyAlignment="1">
      <alignment horizontal="left" vertical="center"/>
    </xf>
    <xf numFmtId="44" fontId="12" fillId="0" borderId="0" xfId="2" applyFont="1" applyAlignment="1" applyProtection="1">
      <alignment horizontal="left" vertical="center"/>
    </xf>
    <xf numFmtId="164" fontId="29" fillId="0" borderId="0" xfId="0" applyNumberFormat="1" applyFont="1" applyAlignment="1">
      <alignment horizontal="center" vertical="center" wrapText="1"/>
    </xf>
    <xf numFmtId="164" fontId="14" fillId="0" borderId="0" xfId="0" applyNumberFormat="1" applyFont="1" applyAlignment="1">
      <alignment horizontal="center" vertical="center" wrapText="1"/>
    </xf>
    <xf numFmtId="0" fontId="38" fillId="0" borderId="0" xfId="0" applyFont="1" applyAlignment="1">
      <alignment vertical="top"/>
    </xf>
    <xf numFmtId="44" fontId="38" fillId="0" borderId="0" xfId="2" applyFont="1" applyAlignment="1" applyProtection="1">
      <alignment vertical="top"/>
    </xf>
    <xf numFmtId="0" fontId="85" fillId="0" borderId="0" xfId="0" applyFont="1" applyAlignment="1">
      <alignment horizontal="left" vertical="top" wrapText="1"/>
    </xf>
    <xf numFmtId="0" fontId="19" fillId="0" borderId="0" xfId="41" applyFont="1" applyAlignment="1">
      <alignment horizontal="center" vertical="center" wrapText="1"/>
    </xf>
    <xf numFmtId="10" fontId="12" fillId="0" borderId="0" xfId="4" applyNumberFormat="1" applyFont="1" applyBorder="1" applyAlignment="1" applyProtection="1">
      <alignment horizontal="center" vertical="center"/>
    </xf>
    <xf numFmtId="44" fontId="12" fillId="0" borderId="0" xfId="2" applyFont="1" applyBorder="1" applyAlignment="1" applyProtection="1">
      <alignment horizontal="center" vertical="center"/>
    </xf>
    <xf numFmtId="44" fontId="13" fillId="0" borderId="0" xfId="2" applyFont="1" applyBorder="1" applyAlignment="1" applyProtection="1">
      <alignment horizontal="center" vertical="center" wrapText="1"/>
    </xf>
    <xf numFmtId="44" fontId="12" fillId="0" borderId="0" xfId="2" applyFont="1" applyBorder="1" applyAlignment="1" applyProtection="1">
      <alignment horizontal="center" vertical="center" wrapText="1"/>
    </xf>
    <xf numFmtId="0" fontId="70" fillId="0" borderId="0" xfId="0" applyFont="1" applyAlignment="1">
      <alignment horizontal="center" vertical="center" wrapText="1"/>
    </xf>
    <xf numFmtId="0" fontId="0" fillId="12" borderId="0" xfId="0" applyFill="1" applyAlignment="1">
      <alignment horizontal="left" vertical="top"/>
    </xf>
    <xf numFmtId="10" fontId="11" fillId="0" borderId="0" xfId="4" applyNumberFormat="1" applyFont="1" applyAlignment="1">
      <alignment horizontal="center" vertical="center"/>
    </xf>
    <xf numFmtId="0" fontId="19" fillId="0" borderId="0" xfId="0" applyFont="1" applyAlignment="1" applyProtection="1">
      <alignment horizontal="center" vertical="center" wrapText="1"/>
      <protection locked="0"/>
    </xf>
    <xf numFmtId="164" fontId="11" fillId="0" borderId="0" xfId="0" applyNumberFormat="1" applyFont="1" applyAlignment="1" applyProtection="1">
      <alignment horizontal="center" vertical="center"/>
      <protection locked="0"/>
    </xf>
    <xf numFmtId="166" fontId="25" fillId="0" borderId="0" xfId="0" applyNumberFormat="1" applyFont="1" applyAlignment="1" applyProtection="1">
      <alignment horizontal="center" vertical="center" wrapText="1"/>
      <protection locked="0"/>
    </xf>
    <xf numFmtId="164" fontId="4" fillId="0" borderId="0" xfId="0" applyNumberFormat="1" applyFont="1" applyAlignment="1">
      <alignment horizontal="center" vertical="top"/>
    </xf>
    <xf numFmtId="0" fontId="52" fillId="0" borderId="0" xfId="0" applyFont="1"/>
    <xf numFmtId="0" fontId="32" fillId="0" borderId="0" xfId="0" applyFont="1"/>
    <xf numFmtId="0" fontId="52" fillId="0" borderId="0" xfId="0" applyFont="1" applyAlignment="1">
      <alignment horizontal="center"/>
    </xf>
    <xf numFmtId="0" fontId="32" fillId="0" borderId="0" xfId="0" applyFont="1" applyAlignment="1">
      <alignment horizontal="right"/>
    </xf>
    <xf numFmtId="0" fontId="52" fillId="0" borderId="0" xfId="0" applyFont="1" applyAlignment="1">
      <alignment horizontal="right"/>
    </xf>
    <xf numFmtId="0" fontId="32" fillId="0" borderId="0" xfId="0" applyFont="1" applyAlignment="1">
      <alignment horizontal="centerContinuous"/>
    </xf>
    <xf numFmtId="10" fontId="32" fillId="0" borderId="0" xfId="0" applyNumberFormat="1" applyFont="1" applyAlignment="1">
      <alignment horizontal="centerContinuous"/>
    </xf>
    <xf numFmtId="0" fontId="10" fillId="0" borderId="0" xfId="1" applyAlignment="1" applyProtection="1"/>
    <xf numFmtId="0" fontId="32" fillId="0" borderId="0" xfId="0" applyFont="1" applyAlignment="1">
      <alignment horizontal="center"/>
    </xf>
    <xf numFmtId="176" fontId="32" fillId="0" borderId="0" xfId="0" applyNumberFormat="1" applyFont="1"/>
    <xf numFmtId="0" fontId="12" fillId="0" borderId="0" xfId="0" applyFont="1" applyAlignment="1" applyProtection="1">
      <alignment horizontal="center" vertical="top"/>
      <protection locked="0"/>
    </xf>
    <xf numFmtId="0" fontId="88" fillId="0" borderId="0" xfId="0" applyFont="1" applyAlignment="1">
      <alignment horizontal="left" vertical="top"/>
    </xf>
    <xf numFmtId="0" fontId="12" fillId="0" borderId="0" xfId="0" applyFont="1" applyAlignment="1" applyProtection="1">
      <alignment horizontal="center" vertical="center" wrapText="1"/>
      <protection locked="0"/>
    </xf>
    <xf numFmtId="168" fontId="44" fillId="3" borderId="33" xfId="40" applyNumberFormat="1" applyFont="1" applyFill="1" applyBorder="1" applyAlignment="1">
      <alignment vertical="top"/>
    </xf>
    <xf numFmtId="168" fontId="44" fillId="3" borderId="21" xfId="40" applyNumberFormat="1" applyFont="1" applyFill="1" applyBorder="1" applyAlignment="1">
      <alignment vertical="top"/>
    </xf>
    <xf numFmtId="0" fontId="0" fillId="0" borderId="19" xfId="0" applyBorder="1"/>
    <xf numFmtId="0" fontId="76" fillId="0" borderId="0" xfId="0" applyFont="1" applyAlignment="1">
      <alignment horizontal="right"/>
    </xf>
    <xf numFmtId="0" fontId="87" fillId="0" borderId="0" xfId="0" applyFont="1" applyAlignment="1">
      <alignment horizontal="left"/>
    </xf>
    <xf numFmtId="44" fontId="12" fillId="0" borderId="0" xfId="2" applyFont="1" applyAlignment="1" applyProtection="1">
      <alignment horizontal="center" vertical="top"/>
      <protection locked="0"/>
    </xf>
    <xf numFmtId="0" fontId="83" fillId="0" borderId="0" xfId="0" applyFont="1" applyAlignment="1" applyProtection="1">
      <alignment horizontal="center" vertical="center" wrapText="1"/>
      <protection locked="0"/>
    </xf>
    <xf numFmtId="44" fontId="84" fillId="0" borderId="0" xfId="0" applyNumberFormat="1" applyFont="1" applyAlignment="1" applyProtection="1">
      <alignment horizontal="center" vertical="top"/>
      <protection locked="0"/>
    </xf>
    <xf numFmtId="170" fontId="12" fillId="0" borderId="0" xfId="0" applyNumberFormat="1" applyFont="1" applyAlignment="1" applyProtection="1">
      <alignment horizontal="center" vertical="top"/>
      <protection locked="0"/>
    </xf>
    <xf numFmtId="0" fontId="82" fillId="5" borderId="0" xfId="0" applyFont="1" applyFill="1" applyAlignment="1">
      <alignment horizontal="center" vertical="center"/>
    </xf>
    <xf numFmtId="44" fontId="19" fillId="0" borderId="37" xfId="2" applyFont="1" applyFill="1" applyBorder="1" applyAlignment="1" applyProtection="1">
      <alignment vertical="center" wrapText="1"/>
      <protection locked="0"/>
    </xf>
    <xf numFmtId="44" fontId="13" fillId="0" borderId="37" xfId="2" applyFont="1" applyFill="1" applyBorder="1" applyAlignment="1" applyProtection="1">
      <alignment horizontal="center" vertical="center" wrapText="1"/>
      <protection locked="0"/>
    </xf>
    <xf numFmtId="44" fontId="12" fillId="0" borderId="37" xfId="2" applyFont="1" applyFill="1" applyBorder="1" applyAlignment="1" applyProtection="1">
      <alignment horizontal="center" vertical="center" wrapText="1"/>
      <protection locked="0"/>
    </xf>
    <xf numFmtId="0" fontId="20" fillId="0" borderId="37" xfId="12" applyBorder="1" applyAlignment="1">
      <alignment horizontal="center" vertical="center"/>
    </xf>
    <xf numFmtId="165" fontId="11" fillId="4" borderId="35" xfId="0" applyNumberFormat="1" applyFont="1" applyFill="1" applyBorder="1" applyAlignment="1" applyProtection="1">
      <alignment horizontal="center" vertical="center"/>
      <protection locked="0"/>
    </xf>
    <xf numFmtId="0" fontId="89" fillId="0" borderId="0" xfId="0" applyFont="1" applyAlignment="1">
      <alignment horizontal="center"/>
    </xf>
    <xf numFmtId="0" fontId="12" fillId="0" borderId="0" xfId="4" applyNumberFormat="1" applyFont="1" applyAlignment="1" applyProtection="1">
      <alignment horizontal="center" vertical="center"/>
    </xf>
    <xf numFmtId="165" fontId="11" fillId="4" borderId="2" xfId="0" applyNumberFormat="1" applyFont="1" applyFill="1" applyBorder="1" applyAlignment="1">
      <alignment horizontal="center" vertical="center"/>
    </xf>
    <xf numFmtId="10" fontId="2" fillId="15" borderId="0" xfId="4" applyNumberFormat="1" applyFont="1" applyFill="1" applyAlignment="1" applyProtection="1">
      <alignment horizontal="center" vertical="center"/>
      <protection locked="0"/>
    </xf>
    <xf numFmtId="0" fontId="12" fillId="0" borderId="0" xfId="4" applyNumberFormat="1" applyFont="1" applyAlignment="1" applyProtection="1">
      <alignment horizontal="center" vertical="center"/>
      <protection locked="0"/>
    </xf>
    <xf numFmtId="0" fontId="4" fillId="5" borderId="37" xfId="0" applyFont="1" applyFill="1" applyBorder="1" applyAlignment="1">
      <alignment horizontal="center" vertical="center" wrapText="1"/>
    </xf>
    <xf numFmtId="0" fontId="4" fillId="5" borderId="37" xfId="0" applyFont="1" applyFill="1" applyBorder="1" applyAlignment="1">
      <alignment horizontal="center" vertical="center"/>
    </xf>
    <xf numFmtId="0" fontId="4" fillId="5" borderId="37" xfId="0" applyFont="1" applyFill="1" applyBorder="1" applyAlignment="1">
      <alignment horizontal="left" vertical="center" wrapText="1"/>
    </xf>
    <xf numFmtId="0" fontId="11" fillId="5" borderId="37" xfId="0" applyFont="1" applyFill="1" applyBorder="1" applyAlignment="1">
      <alignment horizontal="center" vertical="center" wrapText="1"/>
    </xf>
    <xf numFmtId="44" fontId="4" fillId="5" borderId="37" xfId="2" applyFont="1" applyFill="1" applyBorder="1" applyAlignment="1" applyProtection="1">
      <alignment horizontal="center" vertical="center" wrapText="1"/>
    </xf>
    <xf numFmtId="1" fontId="11" fillId="4" borderId="34" xfId="0" applyNumberFormat="1" applyFont="1" applyFill="1" applyBorder="1" applyAlignment="1" applyProtection="1">
      <alignment horizontal="center" vertical="center"/>
      <protection locked="0"/>
    </xf>
    <xf numFmtId="44" fontId="11" fillId="4" borderId="36" xfId="0" applyNumberFormat="1" applyFont="1" applyFill="1" applyBorder="1" applyAlignment="1" applyProtection="1">
      <alignment horizontal="center" vertical="center"/>
      <protection locked="0"/>
    </xf>
    <xf numFmtId="165" fontId="11" fillId="4" borderId="35" xfId="0" applyNumberFormat="1" applyFont="1" applyFill="1" applyBorder="1" applyAlignment="1" applyProtection="1">
      <alignment horizontal="left" vertical="center"/>
      <protection locked="0"/>
    </xf>
    <xf numFmtId="0" fontId="11" fillId="4" borderId="35" xfId="0" applyFont="1" applyFill="1" applyBorder="1" applyAlignment="1" applyProtection="1">
      <alignment vertical="center" wrapText="1"/>
      <protection locked="0"/>
    </xf>
    <xf numFmtId="164" fontId="4" fillId="0" borderId="3" xfId="0" applyNumberFormat="1" applyFont="1" applyBorder="1" applyAlignment="1" applyProtection="1">
      <alignment horizontal="center" vertical="center"/>
      <protection locked="0"/>
    </xf>
    <xf numFmtId="164" fontId="11" fillId="0" borderId="37" xfId="0" applyNumberFormat="1" applyFont="1" applyBorder="1" applyAlignment="1" applyProtection="1">
      <alignment horizontal="center" vertical="center"/>
      <protection locked="0"/>
    </xf>
    <xf numFmtId="43" fontId="42" fillId="0" borderId="0" xfId="5" applyFont="1" applyFill="1" applyBorder="1" applyAlignment="1">
      <alignment horizontal="center" vertical="center"/>
    </xf>
    <xf numFmtId="4" fontId="42" fillId="0" borderId="20" xfId="40" applyNumberFormat="1" applyFont="1" applyBorder="1" applyAlignment="1">
      <alignment horizontal="center" vertical="center"/>
    </xf>
    <xf numFmtId="173" fontId="42" fillId="0" borderId="19" xfId="41" applyNumberFormat="1" applyFont="1" applyBorder="1" applyAlignment="1" applyProtection="1">
      <alignment horizontal="left" vertical="center" wrapText="1"/>
      <protection locked="0"/>
    </xf>
    <xf numFmtId="164" fontId="4" fillId="0" borderId="42" xfId="0" applyNumberFormat="1" applyFont="1" applyBorder="1" applyAlignment="1" applyProtection="1">
      <alignment horizontal="center" vertical="center"/>
      <protection locked="0"/>
    </xf>
    <xf numFmtId="44" fontId="12" fillId="0" borderId="0" xfId="2" applyFont="1" applyAlignment="1" applyProtection="1">
      <alignment horizontal="left" vertical="top"/>
      <protection locked="0"/>
    </xf>
    <xf numFmtId="0" fontId="11" fillId="4" borderId="35" xfId="0" applyFont="1" applyFill="1" applyBorder="1" applyAlignment="1" applyProtection="1">
      <alignment horizontal="center" vertical="center" wrapText="1"/>
      <protection locked="0"/>
    </xf>
    <xf numFmtId="164" fontId="11" fillId="0" borderId="8" xfId="0" applyNumberFormat="1" applyFont="1" applyBorder="1" applyAlignment="1" applyProtection="1">
      <alignment horizontal="center" vertical="top"/>
      <protection locked="0"/>
    </xf>
    <xf numFmtId="0" fontId="29" fillId="0" borderId="0" xfId="0" applyFont="1" applyAlignment="1" applyProtection="1">
      <alignment horizontal="left" vertical="center" wrapText="1"/>
      <protection locked="0"/>
    </xf>
    <xf numFmtId="0" fontId="11" fillId="0" borderId="0" xfId="0" applyFont="1" applyAlignment="1" applyProtection="1">
      <alignment horizontal="left" vertical="center" wrapText="1"/>
      <protection locked="0"/>
    </xf>
    <xf numFmtId="44" fontId="11" fillId="0" borderId="0" xfId="2" applyFont="1" applyBorder="1" applyAlignment="1" applyProtection="1">
      <alignment horizontal="left" vertical="center"/>
      <protection locked="0"/>
    </xf>
    <xf numFmtId="0" fontId="86" fillId="14" borderId="37" xfId="0" applyFont="1" applyFill="1" applyBorder="1" applyAlignment="1">
      <alignment horizontal="centerContinuous" vertical="center" wrapText="1"/>
    </xf>
    <xf numFmtId="0" fontId="92" fillId="0" borderId="0" xfId="0" applyFont="1"/>
    <xf numFmtId="0" fontId="76" fillId="0" borderId="0" xfId="0" applyFont="1" applyAlignment="1">
      <alignment horizontal="left"/>
    </xf>
    <xf numFmtId="0" fontId="55" fillId="9" borderId="35" xfId="26783" applyFont="1" applyFill="1" applyBorder="1" applyAlignment="1">
      <alignment horizontal="center"/>
    </xf>
    <xf numFmtId="0" fontId="55" fillId="9" borderId="35" xfId="26783" applyFont="1" applyFill="1" applyBorder="1" applyAlignment="1">
      <alignment horizontal="center" wrapText="1"/>
    </xf>
    <xf numFmtId="0" fontId="55" fillId="10" borderId="35" xfId="26783" applyFont="1" applyFill="1" applyBorder="1" applyAlignment="1">
      <alignment horizontal="center" wrapText="1"/>
    </xf>
    <xf numFmtId="4" fontId="55" fillId="10" borderId="35" xfId="26783" applyNumberFormat="1" applyFont="1" applyFill="1" applyBorder="1" applyAlignment="1">
      <alignment horizontal="right" wrapText="1"/>
    </xf>
    <xf numFmtId="173" fontId="55" fillId="11" borderId="35" xfId="26783" applyNumberFormat="1" applyFont="1" applyFill="1" applyBorder="1" applyAlignment="1">
      <alignment horizontal="center" wrapText="1"/>
    </xf>
    <xf numFmtId="0" fontId="61" fillId="11" borderId="35" xfId="26783" applyFont="1" applyFill="1" applyBorder="1" applyAlignment="1">
      <alignment wrapText="1"/>
    </xf>
    <xf numFmtId="0" fontId="62" fillId="11" borderId="35" xfId="26783" applyFont="1" applyFill="1" applyBorder="1" applyAlignment="1">
      <alignment horizontal="center"/>
    </xf>
    <xf numFmtId="4" fontId="63" fillId="11" borderId="35" xfId="26783" applyNumberFormat="1" applyFont="1" applyFill="1" applyBorder="1" applyAlignment="1">
      <alignment horizontal="right"/>
    </xf>
    <xf numFmtId="173" fontId="22" fillId="0" borderId="35" xfId="41" applyNumberFormat="1" applyBorder="1" applyAlignment="1">
      <alignment horizontal="center" wrapText="1"/>
    </xf>
    <xf numFmtId="0" fontId="64" fillId="0" borderId="35" xfId="41" applyFont="1" applyBorder="1" applyAlignment="1">
      <alignment wrapText="1"/>
    </xf>
    <xf numFmtId="0" fontId="64" fillId="0" borderId="35" xfId="41" applyFont="1" applyBorder="1" applyAlignment="1">
      <alignment horizontal="center" wrapText="1"/>
    </xf>
    <xf numFmtId="4" fontId="63" fillId="0" borderId="35" xfId="41" applyNumberFormat="1" applyFont="1" applyBorder="1" applyAlignment="1">
      <alignment wrapText="1"/>
    </xf>
    <xf numFmtId="0" fontId="55" fillId="9" borderId="35" xfId="0" applyFont="1" applyFill="1" applyBorder="1" applyAlignment="1">
      <alignment horizontal="center" wrapText="1"/>
    </xf>
    <xf numFmtId="0" fontId="55" fillId="10" borderId="35" xfId="0" applyFont="1" applyFill="1" applyBorder="1" applyAlignment="1">
      <alignment horizontal="center" wrapText="1"/>
    </xf>
    <xf numFmtId="4" fontId="55" fillId="10" borderId="35" xfId="0" applyNumberFormat="1" applyFont="1" applyFill="1" applyBorder="1" applyAlignment="1">
      <alignment horizontal="right" wrapText="1"/>
    </xf>
    <xf numFmtId="173" fontId="55" fillId="9" borderId="35" xfId="0" applyNumberFormat="1" applyFont="1" applyFill="1" applyBorder="1" applyAlignment="1">
      <alignment horizontal="center" wrapText="1"/>
    </xf>
    <xf numFmtId="0" fontId="61" fillId="10" borderId="35" xfId="0" applyFont="1" applyFill="1" applyBorder="1" applyAlignment="1">
      <alignment wrapText="1"/>
    </xf>
    <xf numFmtId="0" fontId="61" fillId="10" borderId="35" xfId="0" applyFont="1" applyFill="1" applyBorder="1" applyAlignment="1">
      <alignment horizontal="center" wrapText="1"/>
    </xf>
    <xf numFmtId="4" fontId="66" fillId="11" borderId="35" xfId="0" applyNumberFormat="1" applyFont="1" applyFill="1" applyBorder="1" applyAlignment="1">
      <alignment horizontal="right" wrapText="1"/>
    </xf>
    <xf numFmtId="173" fontId="0" fillId="0" borderId="35" xfId="41" applyNumberFormat="1" applyFont="1" applyBorder="1" applyAlignment="1">
      <alignment horizontal="center" wrapText="1"/>
    </xf>
    <xf numFmtId="4" fontId="63" fillId="0" borderId="35" xfId="41" applyNumberFormat="1" applyFont="1" applyBorder="1" applyAlignment="1">
      <alignment horizontal="right" wrapText="1"/>
    </xf>
    <xf numFmtId="0" fontId="61" fillId="0" borderId="0" xfId="0" applyFont="1" applyAlignment="1">
      <alignment wrapText="1"/>
    </xf>
    <xf numFmtId="0" fontId="61" fillId="0" borderId="0" xfId="0" applyFont="1" applyAlignment="1">
      <alignment horizontal="center"/>
    </xf>
    <xf numFmtId="178" fontId="64" fillId="0" borderId="0" xfId="0" applyNumberFormat="1" applyFont="1" applyAlignment="1">
      <alignment horizontal="right"/>
    </xf>
    <xf numFmtId="4" fontId="61" fillId="0" borderId="0" xfId="0" applyNumberFormat="1" applyFont="1" applyAlignment="1">
      <alignment horizontal="right"/>
    </xf>
    <xf numFmtId="173" fontId="55" fillId="11" borderId="35" xfId="0" applyNumberFormat="1" applyFont="1" applyFill="1" applyBorder="1" applyAlignment="1">
      <alignment horizontal="center" wrapText="1"/>
    </xf>
    <xf numFmtId="0" fontId="61" fillId="11" borderId="35" xfId="0" applyFont="1" applyFill="1" applyBorder="1" applyAlignment="1">
      <alignment wrapText="1"/>
    </xf>
    <xf numFmtId="0" fontId="61" fillId="11" borderId="35" xfId="0" applyFont="1" applyFill="1" applyBorder="1" applyAlignment="1">
      <alignment horizontal="center" wrapText="1"/>
    </xf>
    <xf numFmtId="0" fontId="70" fillId="0" borderId="37" xfId="0" applyFont="1" applyBorder="1" applyAlignment="1" applyProtection="1">
      <alignment horizontal="center" vertical="center"/>
      <protection locked="0"/>
    </xf>
    <xf numFmtId="0" fontId="0" fillId="0" borderId="37" xfId="0" applyBorder="1" applyAlignment="1" applyProtection="1">
      <alignment horizontal="center"/>
      <protection locked="0"/>
    </xf>
    <xf numFmtId="17" fontId="0" fillId="0" borderId="37" xfId="0" applyNumberFormat="1" applyBorder="1" applyAlignment="1" applyProtection="1">
      <alignment horizontal="center"/>
      <protection locked="0"/>
    </xf>
    <xf numFmtId="164" fontId="12" fillId="0" borderId="37" xfId="0" applyNumberFormat="1" applyFont="1" applyBorder="1" applyAlignment="1" applyProtection="1">
      <alignment horizontal="center" vertical="center"/>
      <protection locked="0"/>
    </xf>
    <xf numFmtId="17" fontId="0" fillId="0" borderId="37" xfId="0" applyNumberFormat="1" applyBorder="1" applyAlignment="1" applyProtection="1">
      <alignment horizontal="center" vertical="center"/>
      <protection locked="0"/>
    </xf>
    <xf numFmtId="0" fontId="2" fillId="0" borderId="37" xfId="0" applyFont="1" applyBorder="1" applyAlignment="1">
      <alignment horizontal="center" vertical="center" wrapText="1"/>
    </xf>
    <xf numFmtId="0" fontId="19" fillId="0" borderId="37" xfId="41" applyFont="1" applyBorder="1" applyAlignment="1">
      <alignment horizontal="center" vertical="center" wrapText="1"/>
    </xf>
    <xf numFmtId="173" fontId="2" fillId="0" borderId="37" xfId="41" applyNumberFormat="1" applyFont="1" applyBorder="1" applyAlignment="1">
      <alignment horizontal="center" vertical="center" wrapText="1"/>
    </xf>
    <xf numFmtId="0" fontId="2" fillId="0" borderId="37" xfId="41" applyFont="1" applyBorder="1" applyAlignment="1">
      <alignment horizontal="center" vertical="center" wrapText="1"/>
    </xf>
    <xf numFmtId="0" fontId="45" fillId="0" borderId="0" xfId="40" applyFont="1" applyAlignment="1">
      <alignment horizontal="center" vertical="top"/>
    </xf>
    <xf numFmtId="0" fontId="46" fillId="0" borderId="0" xfId="0" applyFont="1" applyAlignment="1">
      <alignment vertical="center"/>
    </xf>
    <xf numFmtId="0" fontId="46" fillId="0" borderId="0" xfId="0" applyFont="1" applyAlignment="1">
      <alignment horizontal="center" vertical="center"/>
    </xf>
    <xf numFmtId="14" fontId="47" fillId="0" borderId="0" xfId="0" applyNumberFormat="1" applyFont="1" applyAlignment="1">
      <alignment horizontal="right" vertical="center"/>
    </xf>
    <xf numFmtId="0" fontId="43" fillId="0" borderId="0" xfId="40" applyFont="1" applyAlignment="1">
      <alignment horizontal="center" vertical="center"/>
    </xf>
    <xf numFmtId="4" fontId="43" fillId="3" borderId="0" xfId="40" applyNumberFormat="1" applyFont="1" applyFill="1" applyAlignment="1">
      <alignment horizontal="center" vertical="center"/>
    </xf>
    <xf numFmtId="0" fontId="90" fillId="0" borderId="0" xfId="0" applyFont="1" applyAlignment="1">
      <alignment horizontal="center"/>
    </xf>
    <xf numFmtId="2" fontId="43" fillId="0" borderId="0" xfId="40" applyNumberFormat="1" applyFont="1" applyAlignment="1">
      <alignment horizontal="center" vertical="center" wrapText="1"/>
    </xf>
    <xf numFmtId="4" fontId="43" fillId="0" borderId="0" xfId="40" applyNumberFormat="1" applyFont="1" applyAlignment="1">
      <alignment horizontal="center" vertical="center" wrapText="1"/>
    </xf>
    <xf numFmtId="4" fontId="91" fillId="0" borderId="0" xfId="40" applyNumberFormat="1" applyFont="1" applyAlignment="1">
      <alignment horizontal="center" vertical="center" wrapText="1"/>
    </xf>
    <xf numFmtId="0" fontId="38" fillId="0" borderId="0" xfId="0" applyFont="1" applyAlignment="1">
      <alignment horizontal="center" vertical="center"/>
    </xf>
    <xf numFmtId="0" fontId="60" fillId="8" borderId="36" xfId="7" applyFont="1" applyFill="1" applyBorder="1" applyAlignment="1">
      <alignment horizontal="center" vertical="center" wrapText="1"/>
    </xf>
    <xf numFmtId="0" fontId="60" fillId="8" borderId="37" xfId="7" applyFont="1" applyFill="1" applyBorder="1" applyAlignment="1">
      <alignment horizontal="center" vertical="center"/>
    </xf>
    <xf numFmtId="4" fontId="60" fillId="8" borderId="37" xfId="7" applyNumberFormat="1" applyFont="1" applyFill="1" applyBorder="1" applyAlignment="1">
      <alignment horizontal="center" vertical="center"/>
    </xf>
    <xf numFmtId="0" fontId="44" fillId="0" borderId="37" xfId="0" applyFont="1" applyBorder="1" applyAlignment="1">
      <alignment horizontal="center" vertical="center" wrapText="1"/>
    </xf>
    <xf numFmtId="0" fontId="77" fillId="0" borderId="27" xfId="0" applyFont="1" applyBorder="1" applyAlignment="1">
      <alignment horizontal="center" vertical="center" wrapText="1"/>
    </xf>
    <xf numFmtId="0" fontId="77" fillId="0" borderId="27" xfId="0" applyFont="1" applyBorder="1" applyAlignment="1">
      <alignment horizontal="center" vertical="top" wrapText="1"/>
    </xf>
    <xf numFmtId="0" fontId="44" fillId="0" borderId="0" xfId="0" applyFont="1" applyAlignment="1">
      <alignment horizontal="right" vertical="top" wrapText="1" indent="2"/>
    </xf>
    <xf numFmtId="0" fontId="44" fillId="0" borderId="0" xfId="0" applyFont="1" applyAlignment="1">
      <alignment horizontal="left" vertical="top" wrapText="1" indent="2"/>
    </xf>
    <xf numFmtId="0" fontId="0" fillId="0" borderId="27" xfId="0" applyBorder="1" applyAlignment="1">
      <alignment horizontal="left" vertical="top" wrapText="1"/>
    </xf>
    <xf numFmtId="0" fontId="55" fillId="4" borderId="0" xfId="0" applyFont="1" applyFill="1" applyAlignment="1">
      <alignment vertical="center"/>
    </xf>
    <xf numFmtId="0" fontId="0" fillId="4" borderId="0" xfId="0" applyFill="1"/>
    <xf numFmtId="4" fontId="0" fillId="0" borderId="0" xfId="0" applyNumberFormat="1" applyAlignment="1">
      <alignment wrapText="1"/>
    </xf>
    <xf numFmtId="0" fontId="86" fillId="16" borderId="43" xfId="0" applyFont="1" applyFill="1" applyBorder="1" applyAlignment="1">
      <alignment horizontal="center" vertical="center"/>
    </xf>
    <xf numFmtId="0" fontId="86" fillId="16" borderId="44" xfId="0" applyFont="1" applyFill="1" applyBorder="1" applyAlignment="1">
      <alignment horizontal="center" vertical="center" wrapText="1"/>
    </xf>
    <xf numFmtId="0" fontId="86" fillId="16" borderId="44" xfId="0" applyFont="1" applyFill="1" applyBorder="1" applyAlignment="1">
      <alignment horizontal="center" vertical="center"/>
    </xf>
    <xf numFmtId="0" fontId="86" fillId="16" borderId="45" xfId="0" applyFont="1" applyFill="1" applyBorder="1" applyAlignment="1">
      <alignment horizontal="center" vertical="center" wrapText="1"/>
    </xf>
    <xf numFmtId="164" fontId="2" fillId="0" borderId="37" xfId="0" applyNumberFormat="1" applyFont="1" applyBorder="1" applyAlignment="1">
      <alignment horizontal="center" vertical="center"/>
    </xf>
    <xf numFmtId="0" fontId="12" fillId="0" borderId="37" xfId="0" applyFont="1" applyBorder="1" applyAlignment="1">
      <alignment horizontal="center" vertical="center"/>
    </xf>
    <xf numFmtId="0" fontId="19" fillId="0" borderId="37" xfId="0" applyFont="1" applyBorder="1" applyAlignment="1">
      <alignment horizontal="center" vertical="center" wrapText="1"/>
    </xf>
    <xf numFmtId="0" fontId="13" fillId="0" borderId="37" xfId="0" applyFont="1" applyBorder="1" applyAlignment="1">
      <alignment horizontal="center" vertical="center" wrapText="1"/>
    </xf>
    <xf numFmtId="44" fontId="93" fillId="0" borderId="0" xfId="0" applyNumberFormat="1" applyFont="1" applyAlignment="1">
      <alignment horizontal="center"/>
    </xf>
    <xf numFmtId="0" fontId="91" fillId="3" borderId="0" xfId="40" applyFont="1" applyFill="1" applyAlignment="1">
      <alignment horizontal="center" vertical="center"/>
    </xf>
    <xf numFmtId="4" fontId="91" fillId="3" borderId="0" xfId="40" applyNumberFormat="1" applyFont="1" applyFill="1" applyAlignment="1">
      <alignment horizontal="center" vertical="center"/>
    </xf>
    <xf numFmtId="2" fontId="43" fillId="3" borderId="37" xfId="40" applyNumberFormat="1" applyFont="1" applyFill="1" applyBorder="1" applyAlignment="1">
      <alignment horizontal="center" vertical="center"/>
    </xf>
    <xf numFmtId="0" fontId="76" fillId="3" borderId="0" xfId="0" applyFont="1" applyFill="1"/>
    <xf numFmtId="2" fontId="95" fillId="0" borderId="0" xfId="40" applyNumberFormat="1" applyFont="1" applyAlignment="1">
      <alignment vertical="center"/>
    </xf>
    <xf numFmtId="0" fontId="0" fillId="0" borderId="0" xfId="0" applyAlignment="1">
      <alignment horizontal="left"/>
    </xf>
    <xf numFmtId="4" fontId="43" fillId="0" borderId="0" xfId="40" applyNumberFormat="1" applyFont="1" applyAlignment="1">
      <alignment horizontal="right" vertical="center"/>
    </xf>
    <xf numFmtId="169" fontId="19" fillId="0" borderId="37" xfId="41" applyNumberFormat="1" applyFont="1" applyBorder="1" applyAlignment="1">
      <alignment horizontal="center" vertical="center" wrapText="1"/>
    </xf>
    <xf numFmtId="164" fontId="11" fillId="0" borderId="34" xfId="0" applyNumberFormat="1" applyFont="1" applyBorder="1" applyAlignment="1" applyProtection="1">
      <alignment horizontal="center" vertical="top"/>
      <protection locked="0"/>
    </xf>
    <xf numFmtId="164" fontId="11" fillId="0" borderId="35" xfId="0" applyNumberFormat="1" applyFont="1" applyBorder="1" applyAlignment="1" applyProtection="1">
      <alignment horizontal="center" vertical="top" wrapText="1"/>
      <protection locked="0"/>
    </xf>
    <xf numFmtId="0" fontId="11" fillId="0" borderId="35" xfId="0" applyFont="1" applyBorder="1" applyAlignment="1" applyProtection="1">
      <alignment horizontal="left" vertical="top" wrapText="1"/>
      <protection locked="0"/>
    </xf>
    <xf numFmtId="0" fontId="29" fillId="0" borderId="35" xfId="0" applyFont="1" applyBorder="1" applyAlignment="1" applyProtection="1">
      <alignment horizontal="left" vertical="center" wrapText="1"/>
      <protection locked="0"/>
    </xf>
    <xf numFmtId="0" fontId="11" fillId="0" borderId="35" xfId="0" applyFont="1" applyBorder="1" applyAlignment="1" applyProtection="1">
      <alignment horizontal="left" vertical="center" wrapText="1"/>
      <protection locked="0"/>
    </xf>
    <xf numFmtId="0" fontId="11" fillId="0" borderId="35" xfId="0" applyFont="1" applyBorder="1" applyAlignment="1" applyProtection="1">
      <alignment horizontal="left" vertical="center"/>
      <protection locked="0"/>
    </xf>
    <xf numFmtId="44" fontId="11" fillId="0" borderId="35" xfId="2" applyFont="1" applyBorder="1" applyAlignment="1" applyProtection="1">
      <alignment horizontal="left" vertical="center"/>
      <protection locked="0"/>
    </xf>
    <xf numFmtId="43" fontId="12" fillId="0" borderId="35" xfId="0" applyNumberFormat="1" applyFont="1" applyBorder="1" applyAlignment="1" applyProtection="1">
      <alignment horizontal="left" vertical="center"/>
      <protection locked="0"/>
    </xf>
    <xf numFmtId="43" fontId="12" fillId="0" borderId="36" xfId="0" applyNumberFormat="1" applyFont="1" applyBorder="1" applyAlignment="1" applyProtection="1">
      <alignment horizontal="left" vertical="center"/>
      <protection locked="0"/>
    </xf>
    <xf numFmtId="2" fontId="43" fillId="3" borderId="37" xfId="40" applyNumberFormat="1" applyFont="1" applyFill="1" applyBorder="1" applyAlignment="1">
      <alignment horizontal="center" vertical="center" wrapText="1"/>
    </xf>
    <xf numFmtId="0" fontId="4" fillId="4" borderId="35" xfId="1" applyFont="1" applyFill="1" applyBorder="1" applyAlignment="1">
      <alignment vertical="center"/>
    </xf>
    <xf numFmtId="0" fontId="4" fillId="4" borderId="35" xfId="1" applyNumberFormat="1" applyFont="1" applyFill="1" applyBorder="1" applyAlignment="1">
      <alignment vertical="center" wrapText="1"/>
    </xf>
    <xf numFmtId="43" fontId="13" fillId="0" borderId="0" xfId="5" applyFont="1" applyBorder="1" applyAlignment="1">
      <alignment horizontal="center" vertical="center"/>
    </xf>
    <xf numFmtId="0" fontId="12" fillId="0" borderId="0" xfId="0" applyFont="1" applyAlignment="1" applyProtection="1">
      <alignment horizontal="right" vertical="top"/>
      <protection locked="0"/>
    </xf>
    <xf numFmtId="44" fontId="16" fillId="0" borderId="0" xfId="0" applyNumberFormat="1" applyFont="1" applyAlignment="1">
      <alignment horizontal="center" vertical="center"/>
    </xf>
    <xf numFmtId="49" fontId="60" fillId="8" borderId="37" xfId="7" applyNumberFormat="1" applyFont="1" applyFill="1" applyBorder="1" applyAlignment="1">
      <alignment horizontal="center" vertical="center"/>
    </xf>
    <xf numFmtId="49" fontId="0" fillId="7" borderId="28" xfId="0" applyNumberFormat="1" applyFill="1" applyBorder="1" applyAlignment="1">
      <alignment horizontal="left" vertical="center"/>
    </xf>
    <xf numFmtId="49" fontId="0" fillId="0" borderId="29" xfId="0" applyNumberFormat="1" applyBorder="1" applyAlignment="1">
      <alignment horizontal="left" vertical="center"/>
    </xf>
    <xf numFmtId="0" fontId="0" fillId="0" borderId="0" xfId="0" applyAlignment="1">
      <alignment horizontal="centerContinuous" vertical="center" wrapText="1"/>
    </xf>
    <xf numFmtId="0" fontId="0" fillId="0" borderId="0" xfId="0" applyAlignment="1">
      <alignment horizontal="centerContinuous" vertical="center"/>
    </xf>
    <xf numFmtId="0" fontId="44" fillId="0" borderId="0" xfId="0" applyFont="1" applyAlignment="1">
      <alignment horizontal="left" vertical="top" wrapText="1" indent="1"/>
    </xf>
    <xf numFmtId="0" fontId="0" fillId="0" borderId="0" xfId="0" applyAlignment="1">
      <alignment horizontal="center" vertical="top"/>
    </xf>
    <xf numFmtId="0" fontId="44" fillId="0" borderId="0" xfId="0" applyFont="1" applyAlignment="1">
      <alignment horizontal="center" vertical="center" wrapText="1"/>
    </xf>
    <xf numFmtId="0" fontId="6" fillId="0" borderId="0" xfId="0" applyFont="1" applyAlignment="1">
      <alignment vertical="center"/>
    </xf>
    <xf numFmtId="0" fontId="5" fillId="0" borderId="0" xfId="0" applyFont="1" applyAlignment="1">
      <alignment horizontal="left" vertical="center" wrapText="1"/>
    </xf>
    <xf numFmtId="44" fontId="5" fillId="0" borderId="0" xfId="2" applyFont="1" applyAlignment="1">
      <alignment horizontal="left" vertical="center" wrapText="1"/>
    </xf>
    <xf numFmtId="0" fontId="6" fillId="0" borderId="0" xfId="0" applyFont="1" applyAlignment="1">
      <alignment vertical="top"/>
    </xf>
    <xf numFmtId="44" fontId="6" fillId="0" borderId="0" xfId="2" applyFont="1" applyAlignment="1">
      <alignment vertical="center"/>
    </xf>
    <xf numFmtId="44" fontId="5" fillId="0" borderId="0" xfId="2" applyFont="1" applyAlignment="1">
      <alignment horizontal="left" vertical="center"/>
    </xf>
    <xf numFmtId="43" fontId="12" fillId="0" borderId="0" xfId="5" applyFont="1" applyAlignment="1">
      <alignment horizontal="left" vertical="top"/>
    </xf>
    <xf numFmtId="0" fontId="2" fillId="0" borderId="0" xfId="0" applyFont="1" applyAlignment="1">
      <alignment vertical="center" wrapText="1"/>
    </xf>
    <xf numFmtId="164" fontId="98" fillId="0" borderId="0" xfId="0" applyNumberFormat="1" applyFont="1" applyAlignment="1">
      <alignment horizontal="center" vertical="center" wrapText="1"/>
    </xf>
    <xf numFmtId="164" fontId="18" fillId="0" borderId="0" xfId="0" applyNumberFormat="1" applyFont="1" applyAlignment="1">
      <alignment horizontal="center" vertical="center" wrapText="1"/>
    </xf>
    <xf numFmtId="0" fontId="12" fillId="0" borderId="0" xfId="0" applyFont="1" applyAlignment="1">
      <alignment horizontal="center" vertical="top"/>
    </xf>
    <xf numFmtId="0" fontId="4" fillId="5" borderId="34" xfId="0" applyFont="1" applyFill="1" applyBorder="1" applyAlignment="1">
      <alignment horizontal="left" vertical="center" wrapText="1"/>
    </xf>
    <xf numFmtId="43" fontId="11" fillId="0" borderId="0" xfId="5" applyFont="1" applyAlignment="1">
      <alignment horizontal="center" vertical="top"/>
    </xf>
    <xf numFmtId="10" fontId="11" fillId="0" borderId="0" xfId="0" applyNumberFormat="1" applyFont="1" applyAlignment="1">
      <alignment horizontal="left" vertical="top"/>
    </xf>
    <xf numFmtId="164" fontId="11" fillId="0" borderId="8" xfId="0" applyNumberFormat="1" applyFont="1" applyBorder="1" applyAlignment="1">
      <alignment horizontal="left" vertical="top"/>
    </xf>
    <xf numFmtId="164" fontId="12" fillId="0" borderId="0" xfId="0" applyNumberFormat="1" applyFont="1" applyAlignment="1">
      <alignment horizontal="left" vertical="center"/>
    </xf>
    <xf numFmtId="0" fontId="12" fillId="0" borderId="0" xfId="0" applyFont="1" applyAlignment="1">
      <alignment horizontal="left" vertical="center" wrapText="1"/>
    </xf>
    <xf numFmtId="0" fontId="11" fillId="0" borderId="0" xfId="0" applyFont="1" applyAlignment="1">
      <alignment horizontal="left" vertical="top" wrapText="1"/>
    </xf>
    <xf numFmtId="0" fontId="11" fillId="0" borderId="0" xfId="0" applyFont="1" applyAlignment="1">
      <alignment horizontal="left" vertical="center" wrapText="1"/>
    </xf>
    <xf numFmtId="44" fontId="11" fillId="0" borderId="0" xfId="2" applyFont="1" applyBorder="1" applyAlignment="1">
      <alignment horizontal="left" vertical="center"/>
    </xf>
    <xf numFmtId="44" fontId="11" fillId="0" borderId="9" xfId="2" applyFont="1" applyBorder="1" applyAlignment="1">
      <alignment horizontal="left" vertical="center"/>
    </xf>
    <xf numFmtId="165" fontId="11" fillId="4" borderId="35" xfId="0" applyNumberFormat="1" applyFont="1" applyFill="1" applyBorder="1" applyAlignment="1">
      <alignment horizontal="center" vertical="center"/>
    </xf>
    <xf numFmtId="44" fontId="4" fillId="4" borderId="35" xfId="1" applyNumberFormat="1" applyFont="1" applyFill="1" applyBorder="1" applyAlignment="1">
      <alignment vertical="center" wrapText="1"/>
    </xf>
    <xf numFmtId="43" fontId="11" fillId="4" borderId="35" xfId="5" applyFont="1" applyFill="1" applyBorder="1" applyAlignment="1">
      <alignment horizontal="center" vertical="center"/>
    </xf>
    <xf numFmtId="44" fontId="99" fillId="4" borderId="36" xfId="2" applyFont="1" applyFill="1" applyBorder="1" applyAlignment="1">
      <alignment vertical="center" wrapText="1"/>
    </xf>
    <xf numFmtId="44" fontId="19" fillId="0" borderId="42" xfId="2" applyFont="1" applyFill="1" applyBorder="1" applyAlignment="1" applyProtection="1">
      <alignment vertical="center" wrapText="1"/>
      <protection locked="0"/>
    </xf>
    <xf numFmtId="43" fontId="13" fillId="0" borderId="37" xfId="5" applyFont="1" applyBorder="1" applyAlignment="1">
      <alignment horizontal="center" vertical="center"/>
    </xf>
    <xf numFmtId="43" fontId="19" fillId="0" borderId="37" xfId="5" applyFont="1" applyBorder="1" applyAlignment="1">
      <alignment vertical="center" wrapText="1"/>
    </xf>
    <xf numFmtId="43" fontId="13" fillId="0" borderId="42" xfId="5" applyFont="1" applyBorder="1" applyAlignment="1">
      <alignment horizontal="center" vertical="center"/>
    </xf>
    <xf numFmtId="164" fontId="2" fillId="0" borderId="0" xfId="0" applyNumberFormat="1" applyFont="1" applyAlignment="1">
      <alignment horizontal="center" vertical="center"/>
    </xf>
    <xf numFmtId="0" fontId="13" fillId="0" borderId="0" xfId="0" applyFont="1" applyAlignment="1">
      <alignment horizontal="center" vertical="center" wrapText="1"/>
    </xf>
    <xf numFmtId="0" fontId="13" fillId="0" borderId="0" xfId="0" applyFont="1" applyAlignment="1">
      <alignment horizontal="left" vertical="center" wrapText="1"/>
    </xf>
    <xf numFmtId="179" fontId="13" fillId="0" borderId="0" xfId="5" applyNumberFormat="1" applyFont="1" applyBorder="1" applyAlignment="1">
      <alignment horizontal="center" vertical="center"/>
    </xf>
    <xf numFmtId="44" fontId="19" fillId="0" borderId="0" xfId="2" applyFont="1" applyBorder="1" applyAlignment="1">
      <alignment vertical="center" wrapText="1"/>
    </xf>
    <xf numFmtId="43" fontId="19" fillId="0" borderId="9" xfId="5" applyFont="1" applyBorder="1" applyAlignment="1">
      <alignment vertical="center" wrapText="1"/>
    </xf>
    <xf numFmtId="164" fontId="11" fillId="0" borderId="0" xfId="0" applyNumberFormat="1" applyFont="1" applyAlignment="1">
      <alignment horizontal="left" vertical="top"/>
    </xf>
    <xf numFmtId="43" fontId="19" fillId="0" borderId="0" xfId="5" applyFont="1" applyBorder="1" applyAlignment="1">
      <alignment vertical="center" wrapText="1"/>
    </xf>
    <xf numFmtId="44" fontId="12" fillId="0" borderId="0" xfId="2" applyFont="1" applyAlignment="1">
      <alignment horizontal="left" vertical="center"/>
    </xf>
    <xf numFmtId="0" fontId="2" fillId="0" borderId="0" xfId="0" applyFont="1" applyAlignment="1">
      <alignment vertical="top" wrapText="1"/>
    </xf>
    <xf numFmtId="0" fontId="4" fillId="4" borderId="37" xfId="0" applyFont="1" applyFill="1" applyBorder="1" applyAlignment="1">
      <alignment horizontal="center" vertical="top"/>
    </xf>
    <xf numFmtId="0" fontId="12" fillId="0" borderId="37" xfId="0" applyFont="1" applyBorder="1" applyAlignment="1">
      <alignment horizontal="center"/>
    </xf>
    <xf numFmtId="0" fontId="4" fillId="4" borderId="34" xfId="0" applyFont="1" applyFill="1" applyBorder="1" applyAlignment="1">
      <alignment horizontal="center" vertical="top"/>
    </xf>
    <xf numFmtId="0" fontId="4" fillId="4" borderId="34" xfId="43" applyFont="1" applyFill="1" applyBorder="1" applyAlignment="1">
      <alignment horizontal="center" vertical="top" wrapText="1"/>
    </xf>
    <xf numFmtId="0" fontId="10" fillId="0" borderId="37" xfId="1" applyBorder="1" applyAlignment="1">
      <alignment horizontal="center"/>
    </xf>
    <xf numFmtId="0" fontId="12" fillId="0" borderId="37" xfId="0" applyFont="1" applyBorder="1"/>
    <xf numFmtId="165" fontId="11" fillId="4" borderId="34" xfId="0" applyNumberFormat="1" applyFont="1" applyFill="1" applyBorder="1" applyAlignment="1">
      <alignment horizontal="center" vertical="center"/>
    </xf>
    <xf numFmtId="180" fontId="11" fillId="4" borderId="35" xfId="0" applyNumberFormat="1" applyFont="1" applyFill="1" applyBorder="1" applyAlignment="1">
      <alignment horizontal="center" vertical="center" wrapText="1"/>
    </xf>
    <xf numFmtId="14" fontId="12" fillId="0" borderId="37" xfId="0" applyNumberFormat="1" applyFont="1" applyBorder="1" applyAlignment="1">
      <alignment horizontal="center"/>
    </xf>
    <xf numFmtId="0" fontId="4" fillId="4" borderId="41" xfId="0" applyFont="1" applyFill="1" applyBorder="1" applyAlignment="1">
      <alignment horizontal="center" vertical="top"/>
    </xf>
    <xf numFmtId="0" fontId="12" fillId="0" borderId="37" xfId="0" quotePrefix="1" applyFont="1" applyBorder="1" applyAlignment="1">
      <alignment horizontal="center"/>
    </xf>
    <xf numFmtId="44" fontId="19" fillId="3" borderId="37" xfId="2" applyFont="1" applyFill="1" applyBorder="1" applyAlignment="1">
      <alignment vertical="center" wrapText="1"/>
    </xf>
    <xf numFmtId="164" fontId="11" fillId="0" borderId="37" xfId="0" applyNumberFormat="1" applyFont="1" applyBorder="1" applyAlignment="1">
      <alignment horizontal="center" vertical="top"/>
    </xf>
    <xf numFmtId="0" fontId="100" fillId="0" borderId="0" xfId="0" applyFont="1" applyAlignment="1">
      <alignment horizontal="center" vertical="center"/>
    </xf>
    <xf numFmtId="0" fontId="94" fillId="0" borderId="0" xfId="0" applyFont="1" applyAlignment="1">
      <alignment horizontal="left" vertical="top"/>
    </xf>
    <xf numFmtId="0" fontId="0" fillId="0" borderId="37" xfId="0" applyBorder="1" applyAlignment="1" applyProtection="1">
      <alignment horizontal="left"/>
      <protection locked="0"/>
    </xf>
    <xf numFmtId="44" fontId="0" fillId="0" borderId="37" xfId="0" applyNumberFormat="1" applyBorder="1" applyProtection="1">
      <protection locked="0"/>
    </xf>
    <xf numFmtId="0" fontId="0" fillId="0" borderId="37" xfId="0" applyBorder="1" applyProtection="1">
      <protection locked="0"/>
    </xf>
    <xf numFmtId="165" fontId="13" fillId="0" borderId="37" xfId="0" applyNumberFormat="1" applyFont="1" applyBorder="1" applyAlignment="1">
      <alignment horizontal="center" vertical="center" wrapText="1"/>
    </xf>
    <xf numFmtId="0" fontId="12" fillId="0" borderId="37" xfId="0" applyFont="1" applyBorder="1" applyAlignment="1">
      <alignment horizontal="center" vertical="center" wrapText="1"/>
    </xf>
    <xf numFmtId="14" fontId="12" fillId="0" borderId="37" xfId="0" applyNumberFormat="1" applyFont="1" applyBorder="1" applyAlignment="1">
      <alignment horizontal="center" vertical="center"/>
    </xf>
    <xf numFmtId="0" fontId="10" fillId="0" borderId="37" xfId="1" applyBorder="1" applyAlignment="1">
      <alignment horizontal="center" vertical="center"/>
    </xf>
    <xf numFmtId="44" fontId="12" fillId="0" borderId="0" xfId="0" applyNumberFormat="1" applyFont="1" applyAlignment="1">
      <alignment horizontal="center" vertical="center"/>
    </xf>
    <xf numFmtId="0" fontId="4" fillId="4" borderId="41" xfId="0" applyFont="1" applyFill="1" applyBorder="1" applyAlignment="1">
      <alignment horizontal="center" vertical="top" wrapText="1"/>
    </xf>
    <xf numFmtId="2" fontId="43" fillId="3" borderId="0" xfId="40" applyNumberFormat="1" applyFont="1" applyFill="1" applyAlignment="1">
      <alignment horizontal="center" vertical="center"/>
    </xf>
    <xf numFmtId="2" fontId="43" fillId="17" borderId="37" xfId="40" applyNumberFormat="1" applyFont="1" applyFill="1" applyBorder="1" applyAlignment="1">
      <alignment horizontal="center" vertical="center"/>
    </xf>
    <xf numFmtId="4" fontId="43" fillId="17" borderId="37" xfId="40" applyNumberFormat="1" applyFont="1" applyFill="1" applyBorder="1" applyAlignment="1">
      <alignment horizontal="center" vertical="center" wrapText="1"/>
    </xf>
    <xf numFmtId="1" fontId="11" fillId="18" borderId="34" xfId="0" applyNumberFormat="1" applyFont="1" applyFill="1" applyBorder="1" applyAlignment="1" applyProtection="1">
      <alignment horizontal="center" vertical="center"/>
      <protection locked="0"/>
    </xf>
    <xf numFmtId="165" fontId="11" fillId="18" borderId="35" xfId="0" applyNumberFormat="1" applyFont="1" applyFill="1" applyBorder="1" applyAlignment="1" applyProtection="1">
      <alignment horizontal="left" vertical="center"/>
      <protection locked="0"/>
    </xf>
    <xf numFmtId="0" fontId="11" fillId="18" borderId="35" xfId="0" applyFont="1" applyFill="1" applyBorder="1" applyAlignment="1" applyProtection="1">
      <alignment horizontal="center" vertical="center" wrapText="1"/>
      <protection locked="0"/>
    </xf>
    <xf numFmtId="0" fontId="11" fillId="18" borderId="35" xfId="0" applyFont="1" applyFill="1" applyBorder="1" applyAlignment="1" applyProtection="1">
      <alignment vertical="center" wrapText="1"/>
      <protection locked="0"/>
    </xf>
    <xf numFmtId="165" fontId="11" fillId="18" borderId="35" xfId="0" applyNumberFormat="1" applyFont="1" applyFill="1" applyBorder="1" applyAlignment="1" applyProtection="1">
      <alignment horizontal="center" vertical="center"/>
      <protection locked="0"/>
    </xf>
    <xf numFmtId="44" fontId="11" fillId="18" borderId="36" xfId="0" applyNumberFormat="1" applyFont="1" applyFill="1" applyBorder="1" applyAlignment="1" applyProtection="1">
      <alignment horizontal="center" vertical="center"/>
      <protection locked="0"/>
    </xf>
    <xf numFmtId="0" fontId="96" fillId="19" borderId="19" xfId="40" applyFont="1" applyFill="1" applyBorder="1" applyAlignment="1">
      <alignment horizontal="center" vertical="top"/>
    </xf>
    <xf numFmtId="43" fontId="96" fillId="19" borderId="0" xfId="5" applyFont="1" applyFill="1" applyBorder="1" applyAlignment="1">
      <alignment horizontal="center" vertical="top"/>
    </xf>
    <xf numFmtId="4" fontId="96" fillId="19" borderId="20" xfId="40" applyNumberFormat="1" applyFont="1" applyFill="1" applyBorder="1" applyAlignment="1">
      <alignment horizontal="center" vertical="top"/>
    </xf>
    <xf numFmtId="0" fontId="96" fillId="20" borderId="19" xfId="40" applyFont="1" applyFill="1" applyBorder="1" applyAlignment="1">
      <alignment horizontal="center" vertical="top"/>
    </xf>
    <xf numFmtId="1" fontId="96" fillId="20" borderId="0" xfId="40" applyNumberFormat="1" applyFont="1" applyFill="1" applyAlignment="1">
      <alignment horizontal="left" vertical="center"/>
    </xf>
    <xf numFmtId="0" fontId="96" fillId="20" borderId="0" xfId="40" applyFont="1" applyFill="1" applyAlignment="1">
      <alignment horizontal="left" vertical="center"/>
    </xf>
    <xf numFmtId="43" fontId="96" fillId="20" borderId="0" xfId="5" applyFont="1" applyFill="1" applyBorder="1" applyAlignment="1">
      <alignment horizontal="center" vertical="top"/>
    </xf>
    <xf numFmtId="4" fontId="96" fillId="20" borderId="20" xfId="40" applyNumberFormat="1" applyFont="1" applyFill="1" applyBorder="1" applyAlignment="1">
      <alignment horizontal="center" vertical="top"/>
    </xf>
    <xf numFmtId="4" fontId="43" fillId="17" borderId="41" xfId="40" applyNumberFormat="1" applyFont="1" applyFill="1" applyBorder="1" applyAlignment="1">
      <alignment horizontal="center" vertical="center" wrapText="1"/>
    </xf>
    <xf numFmtId="4" fontId="43" fillId="17" borderId="13" xfId="40" applyNumberFormat="1" applyFont="1" applyFill="1" applyBorder="1" applyAlignment="1">
      <alignment horizontal="center" vertical="center" wrapText="1"/>
    </xf>
    <xf numFmtId="4" fontId="43" fillId="17" borderId="42" xfId="40" applyNumberFormat="1" applyFont="1" applyFill="1" applyBorder="1" applyAlignment="1">
      <alignment horizontal="center" vertical="center" wrapText="1"/>
    </xf>
    <xf numFmtId="0" fontId="0" fillId="0" borderId="6" xfId="0" applyBorder="1"/>
    <xf numFmtId="2" fontId="43" fillId="3" borderId="14" xfId="40" applyNumberFormat="1" applyFont="1" applyFill="1" applyBorder="1" applyAlignment="1">
      <alignment horizontal="center" vertical="center"/>
    </xf>
    <xf numFmtId="0" fontId="0" fillId="0" borderId="8" xfId="0" applyBorder="1"/>
    <xf numFmtId="2" fontId="43" fillId="3" borderId="9" xfId="40" applyNumberFormat="1" applyFont="1" applyFill="1" applyBorder="1" applyAlignment="1">
      <alignment horizontal="center" vertical="center"/>
    </xf>
    <xf numFmtId="0" fontId="0" fillId="0" borderId="40" xfId="0" applyBorder="1"/>
    <xf numFmtId="2" fontId="43" fillId="3" borderId="39" xfId="40" applyNumberFormat="1" applyFont="1" applyFill="1" applyBorder="1" applyAlignment="1">
      <alignment horizontal="center" vertical="center"/>
    </xf>
    <xf numFmtId="2" fontId="43" fillId="3" borderId="7" xfId="40" applyNumberFormat="1" applyFont="1" applyFill="1" applyBorder="1" applyAlignment="1">
      <alignment horizontal="center" vertical="center"/>
    </xf>
    <xf numFmtId="2" fontId="43" fillId="3" borderId="38" xfId="40" applyNumberFormat="1" applyFont="1" applyFill="1" applyBorder="1" applyAlignment="1">
      <alignment horizontal="center" vertical="center"/>
    </xf>
    <xf numFmtId="0" fontId="0" fillId="0" borderId="34" xfId="0" applyBorder="1"/>
    <xf numFmtId="2" fontId="43" fillId="3" borderId="35" xfId="40" applyNumberFormat="1" applyFont="1" applyFill="1" applyBorder="1" applyAlignment="1">
      <alignment horizontal="center" vertical="center"/>
    </xf>
    <xf numFmtId="2" fontId="43" fillId="3" borderId="6" xfId="40" applyNumberFormat="1" applyFont="1" applyFill="1" applyBorder="1" applyAlignment="1">
      <alignment horizontal="center" vertical="center"/>
    </xf>
    <xf numFmtId="2" fontId="43" fillId="3" borderId="8" xfId="40" applyNumberFormat="1" applyFont="1" applyFill="1" applyBorder="1" applyAlignment="1">
      <alignment horizontal="center" vertical="center"/>
    </xf>
    <xf numFmtId="2" fontId="43" fillId="3" borderId="40" xfId="40" applyNumberFormat="1" applyFont="1" applyFill="1" applyBorder="1" applyAlignment="1">
      <alignment horizontal="center" vertical="center"/>
    </xf>
    <xf numFmtId="2" fontId="43" fillId="3" borderId="34" xfId="40" applyNumberFormat="1" applyFont="1" applyFill="1" applyBorder="1" applyAlignment="1">
      <alignment horizontal="center" vertical="center"/>
    </xf>
    <xf numFmtId="0" fontId="0" fillId="0" borderId="7" xfId="0" applyBorder="1"/>
    <xf numFmtId="0" fontId="0" fillId="0" borderId="38" xfId="0" applyBorder="1"/>
    <xf numFmtId="0" fontId="0" fillId="0" borderId="35" xfId="0" applyBorder="1"/>
    <xf numFmtId="2" fontId="43" fillId="3" borderId="0" xfId="40" applyNumberFormat="1" applyFont="1" applyFill="1" applyAlignment="1">
      <alignment horizontal="right"/>
    </xf>
    <xf numFmtId="1" fontId="43" fillId="3" borderId="37" xfId="40" applyNumberFormat="1" applyFont="1" applyFill="1" applyBorder="1" applyAlignment="1">
      <alignment horizontal="center" vertical="center"/>
    </xf>
    <xf numFmtId="2" fontId="43" fillId="17" borderId="41" xfId="40" applyNumberFormat="1" applyFont="1" applyFill="1" applyBorder="1" applyAlignment="1">
      <alignment horizontal="center" vertical="center"/>
    </xf>
    <xf numFmtId="2" fontId="43" fillId="17" borderId="42" xfId="40" applyNumberFormat="1" applyFont="1" applyFill="1" applyBorder="1" applyAlignment="1">
      <alignment horizontal="center" vertical="center"/>
    </xf>
    <xf numFmtId="0" fontId="90" fillId="0" borderId="0" xfId="0" applyFont="1" applyAlignment="1">
      <alignment horizontal="center" vertical="center" wrapText="1"/>
    </xf>
    <xf numFmtId="173" fontId="19" fillId="0" borderId="37" xfId="41" applyNumberFormat="1" applyFont="1" applyBorder="1" applyAlignment="1">
      <alignment horizontal="center" vertical="center" wrapText="1"/>
    </xf>
    <xf numFmtId="49" fontId="2" fillId="0" borderId="37" xfId="41" applyNumberFormat="1" applyFont="1" applyBorder="1" applyAlignment="1">
      <alignment horizontal="center" vertical="center" wrapText="1"/>
    </xf>
    <xf numFmtId="49" fontId="19" fillId="0" borderId="37" xfId="41" applyNumberFormat="1" applyFont="1" applyBorder="1" applyAlignment="1">
      <alignment horizontal="center" vertical="center" wrapText="1"/>
    </xf>
    <xf numFmtId="0" fontId="19" fillId="3" borderId="37" xfId="0" applyFont="1" applyFill="1" applyBorder="1" applyAlignment="1">
      <alignment horizontal="center" vertical="center" wrapText="1"/>
    </xf>
    <xf numFmtId="173" fontId="19" fillId="3" borderId="37" xfId="41" applyNumberFormat="1" applyFont="1" applyFill="1" applyBorder="1" applyAlignment="1">
      <alignment horizontal="center" vertical="center" wrapText="1"/>
    </xf>
    <xf numFmtId="169" fontId="22" fillId="0" borderId="37" xfId="41" quotePrefix="1" applyNumberFormat="1" applyBorder="1" applyAlignment="1">
      <alignment horizontal="center" vertical="center" wrapText="1"/>
    </xf>
    <xf numFmtId="2" fontId="32" fillId="0" borderId="37" xfId="26788" applyNumberFormat="1" applyFont="1" applyFill="1" applyBorder="1" applyAlignment="1" applyProtection="1">
      <alignment horizontal="right" vertical="center"/>
    </xf>
    <xf numFmtId="0" fontId="102" fillId="0" borderId="0" xfId="0" applyFont="1"/>
    <xf numFmtId="0" fontId="81" fillId="0" borderId="0" xfId="0" applyFont="1" applyAlignment="1">
      <alignment horizontal="center" vertical="center"/>
    </xf>
    <xf numFmtId="0" fontId="103" fillId="0" borderId="0" xfId="0" applyFont="1" applyAlignment="1">
      <alignment horizontal="center" vertical="center"/>
    </xf>
    <xf numFmtId="0" fontId="2" fillId="12" borderId="0" xfId="0" applyFont="1" applyFill="1" applyAlignment="1" applyProtection="1">
      <alignment horizontal="left" vertical="center"/>
      <protection locked="0"/>
    </xf>
    <xf numFmtId="1" fontId="32" fillId="0" borderId="0" xfId="0" applyNumberFormat="1" applyFont="1" applyAlignment="1">
      <alignment horizontal="center"/>
    </xf>
    <xf numFmtId="4" fontId="43" fillId="0" borderId="41" xfId="40" applyNumberFormat="1" applyFont="1" applyBorder="1" applyAlignment="1">
      <alignment horizontal="center" vertical="center" wrapText="1"/>
    </xf>
    <xf numFmtId="4" fontId="43" fillId="0" borderId="13" xfId="40" applyNumberFormat="1" applyFont="1" applyBorder="1" applyAlignment="1">
      <alignment horizontal="center" vertical="center" wrapText="1"/>
    </xf>
    <xf numFmtId="4" fontId="43" fillId="0" borderId="42" xfId="40" applyNumberFormat="1" applyFont="1" applyBorder="1" applyAlignment="1">
      <alignment horizontal="center" vertical="center" wrapText="1"/>
    </xf>
    <xf numFmtId="0" fontId="0" fillId="17" borderId="37" xfId="0" applyFill="1" applyBorder="1" applyAlignment="1">
      <alignment horizontal="center"/>
    </xf>
    <xf numFmtId="0" fontId="81" fillId="0" borderId="0" xfId="0" applyFont="1" applyAlignment="1">
      <alignment horizontal="left" vertical="center"/>
    </xf>
    <xf numFmtId="1" fontId="43" fillId="3" borderId="36" xfId="40" applyNumberFormat="1" applyFont="1" applyFill="1" applyBorder="1" applyAlignment="1">
      <alignment horizontal="center" vertical="center"/>
    </xf>
    <xf numFmtId="0" fontId="19" fillId="0" borderId="36" xfId="0" applyFont="1" applyBorder="1" applyAlignment="1">
      <alignment horizontal="left" vertical="center" wrapText="1"/>
    </xf>
    <xf numFmtId="2" fontId="50" fillId="0" borderId="37" xfId="2" applyNumberFormat="1" applyFont="1" applyBorder="1" applyAlignment="1">
      <alignment horizontal="center" vertical="center" wrapText="1"/>
    </xf>
    <xf numFmtId="44" fontId="50" fillId="0" borderId="37" xfId="2" applyFont="1" applyBorder="1" applyAlignment="1">
      <alignment horizontal="center" vertical="center" wrapText="1"/>
    </xf>
    <xf numFmtId="44" fontId="0" fillId="0" borderId="37" xfId="2" applyFont="1" applyBorder="1" applyAlignment="1">
      <alignment horizontal="center" vertical="center" wrapText="1"/>
    </xf>
    <xf numFmtId="2" fontId="11" fillId="0" borderId="0" xfId="4" applyNumberFormat="1" applyFont="1" applyAlignment="1" applyProtection="1">
      <alignment horizontal="center" vertical="center"/>
      <protection locked="0"/>
    </xf>
    <xf numFmtId="44" fontId="53" fillId="0" borderId="36" xfId="2" applyFont="1" applyBorder="1" applyAlignment="1">
      <alignment vertical="center" wrapText="1"/>
    </xf>
    <xf numFmtId="44" fontId="44" fillId="0" borderId="37" xfId="2" applyFont="1" applyBorder="1" applyAlignment="1">
      <alignment horizontal="center" vertical="center" wrapText="1"/>
    </xf>
    <xf numFmtId="0" fontId="77" fillId="3" borderId="27" xfId="0" applyFont="1" applyFill="1" applyBorder="1" applyAlignment="1">
      <alignment horizontal="center" vertical="top" wrapText="1"/>
    </xf>
    <xf numFmtId="0" fontId="77" fillId="3" borderId="27" xfId="0" applyFont="1" applyFill="1" applyBorder="1" applyAlignment="1">
      <alignment horizontal="left" vertical="top" wrapText="1"/>
    </xf>
    <xf numFmtId="2" fontId="78" fillId="3" borderId="27" xfId="0" applyNumberFormat="1" applyFont="1" applyFill="1" applyBorder="1" applyAlignment="1">
      <alignment horizontal="right" vertical="top" shrinkToFit="1"/>
    </xf>
    <xf numFmtId="0" fontId="77" fillId="21" borderId="27" xfId="0" applyFont="1" applyFill="1" applyBorder="1" applyAlignment="1">
      <alignment horizontal="center" vertical="top" wrapText="1"/>
    </xf>
    <xf numFmtId="0" fontId="77" fillId="21" borderId="27" xfId="0" applyFont="1" applyFill="1" applyBorder="1" applyAlignment="1">
      <alignment horizontal="left" vertical="top" wrapText="1"/>
    </xf>
    <xf numFmtId="2" fontId="78" fillId="21" borderId="27" xfId="0" applyNumberFormat="1" applyFont="1" applyFill="1" applyBorder="1" applyAlignment="1">
      <alignment horizontal="right" vertical="top" shrinkToFit="1"/>
    </xf>
    <xf numFmtId="44" fontId="78" fillId="0" borderId="27" xfId="2" applyFont="1" applyBorder="1" applyAlignment="1">
      <alignment horizontal="right" vertical="top" shrinkToFit="1"/>
    </xf>
    <xf numFmtId="44" fontId="0" fillId="0" borderId="0" xfId="2" applyFont="1" applyAlignment="1">
      <alignment horizontal="left" vertical="top"/>
    </xf>
    <xf numFmtId="1" fontId="0" fillId="0" borderId="0" xfId="0" applyNumberFormat="1"/>
    <xf numFmtId="0" fontId="52" fillId="0" borderId="0" xfId="0" applyFont="1" applyAlignment="1" applyProtection="1">
      <alignment horizontal="centerContinuous" vertical="center" wrapText="1"/>
      <protection locked="0"/>
    </xf>
    <xf numFmtId="0" fontId="104" fillId="0" borderId="27" xfId="0" applyFont="1" applyBorder="1" applyAlignment="1">
      <alignment horizontal="center" vertical="center" wrapText="1"/>
    </xf>
    <xf numFmtId="0" fontId="104" fillId="0" borderId="27" xfId="0" applyFont="1" applyBorder="1" applyAlignment="1">
      <alignment horizontal="justify" vertical="center" wrapText="1"/>
    </xf>
    <xf numFmtId="182" fontId="104" fillId="0" borderId="27" xfId="0" applyNumberFormat="1" applyFont="1" applyBorder="1" applyAlignment="1">
      <alignment horizontal="right" vertical="center" wrapText="1"/>
    </xf>
    <xf numFmtId="0" fontId="1" fillId="0" borderId="0" xfId="0" applyFont="1"/>
    <xf numFmtId="0" fontId="0" fillId="0" borderId="34" xfId="0" applyBorder="1" applyAlignment="1" applyProtection="1">
      <alignment horizontal="center"/>
      <protection locked="0"/>
    </xf>
    <xf numFmtId="0" fontId="0" fillId="0" borderId="35" xfId="0" applyBorder="1" applyAlignment="1" applyProtection="1">
      <alignment horizontal="center"/>
      <protection locked="0"/>
    </xf>
    <xf numFmtId="0" fontId="0" fillId="0" borderId="36" xfId="0" applyBorder="1" applyAlignment="1" applyProtection="1">
      <alignment horizontal="center"/>
      <protection locked="0"/>
    </xf>
    <xf numFmtId="0" fontId="28" fillId="2" borderId="4" xfId="0" applyFont="1" applyFill="1" applyBorder="1" applyAlignment="1">
      <alignment horizontal="center" vertical="center"/>
    </xf>
    <xf numFmtId="0" fontId="70" fillId="0" borderId="34" xfId="0" applyFont="1" applyBorder="1" applyAlignment="1" applyProtection="1">
      <alignment horizontal="center"/>
      <protection locked="0"/>
    </xf>
    <xf numFmtId="0" fontId="70" fillId="0" borderId="35" xfId="0" applyFont="1" applyBorder="1" applyAlignment="1" applyProtection="1">
      <alignment horizontal="center"/>
      <protection locked="0"/>
    </xf>
    <xf numFmtId="0" fontId="70" fillId="0" borderId="36" xfId="0" applyFont="1" applyBorder="1" applyAlignment="1" applyProtection="1">
      <alignment horizontal="center"/>
      <protection locked="0"/>
    </xf>
    <xf numFmtId="0" fontId="83" fillId="0" borderId="0" xfId="0" applyFont="1" applyAlignment="1" applyProtection="1">
      <alignment horizontal="center" vertical="center" wrapText="1"/>
      <protection locked="0"/>
    </xf>
    <xf numFmtId="0" fontId="33" fillId="0" borderId="0" xfId="0" applyFont="1" applyAlignment="1">
      <alignment horizontal="left" vertical="top" wrapText="1"/>
    </xf>
    <xf numFmtId="171" fontId="2" fillId="0" borderId="0" xfId="0" applyNumberFormat="1" applyFont="1" applyAlignment="1">
      <alignment horizontal="left" vertical="top"/>
    </xf>
    <xf numFmtId="44" fontId="11" fillId="5" borderId="4" xfId="0" applyNumberFormat="1" applyFont="1" applyFill="1" applyBorder="1" applyAlignment="1">
      <alignment horizontal="center" vertical="center"/>
    </xf>
    <xf numFmtId="164" fontId="15" fillId="0" borderId="0" xfId="0" applyNumberFormat="1" applyFont="1" applyAlignment="1">
      <alignment horizontal="center" vertical="center" wrapText="1"/>
    </xf>
    <xf numFmtId="44" fontId="11" fillId="5" borderId="6" xfId="0" applyNumberFormat="1" applyFont="1" applyFill="1" applyBorder="1" applyAlignment="1">
      <alignment horizontal="center" vertical="center"/>
    </xf>
    <xf numFmtId="44" fontId="11" fillId="5" borderId="7" xfId="0" applyNumberFormat="1" applyFont="1" applyFill="1" applyBorder="1" applyAlignment="1">
      <alignment horizontal="center" vertical="center"/>
    </xf>
    <xf numFmtId="44" fontId="11" fillId="5" borderId="14" xfId="0" applyNumberFormat="1" applyFont="1" applyFill="1" applyBorder="1" applyAlignment="1">
      <alignment horizontal="center" vertical="center"/>
    </xf>
    <xf numFmtId="44" fontId="11" fillId="5" borderId="10" xfId="0" applyNumberFormat="1" applyFont="1" applyFill="1" applyBorder="1" applyAlignment="1">
      <alignment horizontal="center" vertical="center"/>
    </xf>
    <xf numFmtId="44" fontId="11" fillId="5" borderId="11" xfId="0" applyNumberFormat="1" applyFont="1" applyFill="1" applyBorder="1" applyAlignment="1">
      <alignment horizontal="center" vertical="center"/>
    </xf>
    <xf numFmtId="44" fontId="11" fillId="5" borderId="12" xfId="0" applyNumberFormat="1" applyFont="1" applyFill="1" applyBorder="1" applyAlignment="1">
      <alignment horizontal="center" vertical="center"/>
    </xf>
    <xf numFmtId="44" fontId="11" fillId="5" borderId="5" xfId="2" applyFont="1" applyFill="1" applyBorder="1" applyAlignment="1" applyProtection="1">
      <alignment horizontal="center" vertical="center"/>
    </xf>
    <xf numFmtId="44" fontId="11" fillId="5" borderId="3" xfId="2" applyFont="1" applyFill="1" applyBorder="1" applyAlignment="1" applyProtection="1">
      <alignment horizontal="center" vertical="center"/>
    </xf>
    <xf numFmtId="175" fontId="12" fillId="0" borderId="0" xfId="0" applyNumberFormat="1" applyFont="1" applyAlignment="1">
      <alignment horizontal="left" vertical="top" wrapText="1"/>
    </xf>
    <xf numFmtId="1" fontId="96" fillId="19" borderId="0" xfId="40" applyNumberFormat="1" applyFont="1" applyFill="1" applyAlignment="1">
      <alignment horizontal="left" vertical="center"/>
    </xf>
    <xf numFmtId="0" fontId="96" fillId="19" borderId="0" xfId="40" applyFont="1" applyFill="1" applyAlignment="1">
      <alignment horizontal="left" vertical="center"/>
    </xf>
    <xf numFmtId="0" fontId="42" fillId="0" borderId="0" xfId="40" applyFont="1" applyAlignment="1">
      <alignment horizontal="left" vertical="center" wrapText="1"/>
    </xf>
    <xf numFmtId="2" fontId="43" fillId="3" borderId="41" xfId="40" applyNumberFormat="1" applyFont="1" applyFill="1" applyBorder="1" applyAlignment="1">
      <alignment horizontal="center" vertical="center" wrapText="1"/>
    </xf>
    <xf numFmtId="0" fontId="0" fillId="0" borderId="13" xfId="0" applyBorder="1" applyAlignment="1">
      <alignment wrapText="1"/>
    </xf>
    <xf numFmtId="0" fontId="0" fillId="0" borderId="42" xfId="0" applyBorder="1" applyAlignment="1">
      <alignment wrapText="1"/>
    </xf>
    <xf numFmtId="0" fontId="25" fillId="0" borderId="21" xfId="0" applyFont="1" applyBorder="1" applyAlignment="1">
      <alignment horizontal="center" vertical="center"/>
    </xf>
    <xf numFmtId="0" fontId="25" fillId="0" borderId="15" xfId="0" applyFont="1" applyBorder="1" applyAlignment="1">
      <alignment horizontal="center" vertical="center"/>
    </xf>
    <xf numFmtId="0" fontId="25" fillId="0" borderId="22" xfId="0" applyFont="1" applyBorder="1" applyAlignment="1">
      <alignment horizontal="center" vertical="center"/>
    </xf>
    <xf numFmtId="0" fontId="44" fillId="0" borderId="16" xfId="40" applyFont="1" applyBorder="1" applyAlignment="1">
      <alignment horizontal="center"/>
    </xf>
    <xf numFmtId="0" fontId="44" fillId="0" borderId="23" xfId="40" applyFont="1" applyBorder="1" applyAlignment="1">
      <alignment horizontal="center"/>
    </xf>
    <xf numFmtId="168" fontId="44" fillId="3" borderId="25" xfId="40" applyNumberFormat="1" applyFont="1" applyFill="1" applyBorder="1" applyAlignment="1">
      <alignment horizontal="center" vertical="center"/>
    </xf>
    <xf numFmtId="168" fontId="44" fillId="3" borderId="21" xfId="40" applyNumberFormat="1" applyFont="1" applyFill="1" applyBorder="1" applyAlignment="1">
      <alignment horizontal="center" vertical="center"/>
    </xf>
    <xf numFmtId="0" fontId="44" fillId="0" borderId="26" xfId="40" applyFont="1" applyBorder="1" applyAlignment="1">
      <alignment horizontal="center" vertical="center"/>
    </xf>
    <xf numFmtId="0" fontId="44" fillId="0" borderId="16" xfId="40" applyFont="1" applyBorder="1" applyAlignment="1">
      <alignment horizontal="center" vertical="center"/>
    </xf>
    <xf numFmtId="2" fontId="43" fillId="3" borderId="6" xfId="40" applyNumberFormat="1" applyFont="1" applyFill="1" applyBorder="1" applyAlignment="1">
      <alignment horizontal="center" vertical="center" wrapText="1"/>
    </xf>
    <xf numFmtId="0" fontId="0" fillId="0" borderId="40" xfId="0" applyBorder="1" applyAlignment="1">
      <alignment horizontal="center" vertical="center" wrapText="1"/>
    </xf>
    <xf numFmtId="0" fontId="90" fillId="0" borderId="6" xfId="0" applyFont="1" applyBorder="1" applyAlignment="1">
      <alignment horizontal="center" vertical="center" wrapText="1"/>
    </xf>
    <xf numFmtId="0" fontId="90" fillId="0" borderId="7" xfId="0" applyFont="1" applyBorder="1" applyAlignment="1">
      <alignment horizontal="center" vertical="center" wrapText="1"/>
    </xf>
    <xf numFmtId="0" fontId="90" fillId="0" borderId="14" xfId="0" applyFont="1" applyBorder="1" applyAlignment="1">
      <alignment horizontal="center" vertical="center" wrapText="1"/>
    </xf>
    <xf numFmtId="0" fontId="90" fillId="0" borderId="8" xfId="0" applyFont="1" applyBorder="1" applyAlignment="1">
      <alignment horizontal="center" vertical="center" wrapText="1"/>
    </xf>
    <xf numFmtId="0" fontId="90" fillId="0" borderId="0" xfId="0" applyFont="1" applyAlignment="1">
      <alignment horizontal="center" vertical="center" wrapText="1"/>
    </xf>
    <xf numFmtId="0" fontId="90" fillId="0" borderId="9" xfId="0" applyFont="1" applyBorder="1" applyAlignment="1">
      <alignment horizontal="center" vertical="center" wrapText="1"/>
    </xf>
    <xf numFmtId="0" fontId="90" fillId="0" borderId="40" xfId="0" applyFont="1" applyBorder="1" applyAlignment="1">
      <alignment horizontal="center" vertical="center" wrapText="1"/>
    </xf>
    <xf numFmtId="0" fontId="90" fillId="0" borderId="38" xfId="0" applyFont="1" applyBorder="1" applyAlignment="1">
      <alignment horizontal="center" vertical="center" wrapText="1"/>
    </xf>
    <xf numFmtId="0" fontId="90" fillId="0" borderId="39" xfId="0" applyFont="1" applyBorder="1" applyAlignment="1">
      <alignment horizontal="center" vertical="center" wrapText="1"/>
    </xf>
    <xf numFmtId="44" fontId="11" fillId="5" borderId="4" xfId="0" applyNumberFormat="1" applyFont="1" applyFill="1" applyBorder="1" applyAlignment="1" applyProtection="1">
      <alignment horizontal="center" vertical="center" wrapText="1"/>
      <protection locked="0"/>
    </xf>
    <xf numFmtId="44" fontId="11" fillId="5" borderId="4" xfId="0" applyNumberFormat="1" applyFont="1" applyFill="1" applyBorder="1" applyAlignment="1" applyProtection="1">
      <alignment horizontal="center" vertical="center"/>
      <protection locked="0"/>
    </xf>
    <xf numFmtId="164" fontId="15" fillId="0" borderId="0" xfId="0" applyNumberFormat="1" applyFont="1" applyAlignment="1" applyProtection="1">
      <alignment horizontal="center" vertical="center" wrapText="1"/>
      <protection locked="0"/>
    </xf>
    <xf numFmtId="44" fontId="11" fillId="5" borderId="6" xfId="0" applyNumberFormat="1" applyFont="1" applyFill="1" applyBorder="1" applyAlignment="1" applyProtection="1">
      <alignment horizontal="center" vertical="top"/>
      <protection locked="0"/>
    </xf>
    <xf numFmtId="44" fontId="11" fillId="5" borderId="7" xfId="0" applyNumberFormat="1" applyFont="1" applyFill="1" applyBorder="1" applyAlignment="1" applyProtection="1">
      <alignment horizontal="center" vertical="top"/>
      <protection locked="0"/>
    </xf>
    <xf numFmtId="44" fontId="11" fillId="5" borderId="14" xfId="0" applyNumberFormat="1" applyFont="1" applyFill="1" applyBorder="1" applyAlignment="1" applyProtection="1">
      <alignment horizontal="center" vertical="top"/>
      <protection locked="0"/>
    </xf>
    <xf numFmtId="0" fontId="4" fillId="5" borderId="4" xfId="0" applyFont="1" applyFill="1" applyBorder="1" applyAlignment="1" applyProtection="1">
      <alignment horizontal="center" vertical="center" wrapText="1"/>
      <protection locked="0"/>
    </xf>
    <xf numFmtId="0" fontId="54" fillId="0" borderId="0" xfId="7" applyFont="1" applyAlignment="1">
      <alignment horizontal="center" vertical="center"/>
    </xf>
    <xf numFmtId="0" fontId="55" fillId="0" borderId="0" xfId="7" applyFont="1" applyAlignment="1">
      <alignment horizontal="center" vertical="center"/>
    </xf>
    <xf numFmtId="0" fontId="56" fillId="7" borderId="0" xfId="7" applyFont="1" applyFill="1" applyAlignment="1">
      <alignment horizontal="center" vertical="center"/>
    </xf>
    <xf numFmtId="0" fontId="55" fillId="4" borderId="0" xfId="0" applyFont="1" applyFill="1" applyAlignment="1">
      <alignment horizontal="center" vertical="center"/>
    </xf>
    <xf numFmtId="0" fontId="55" fillId="4" borderId="38" xfId="0" applyFont="1" applyFill="1" applyBorder="1" applyAlignment="1">
      <alignment horizontal="center" vertical="center"/>
    </xf>
    <xf numFmtId="0" fontId="4" fillId="4" borderId="41" xfId="43" applyFont="1" applyFill="1" applyBorder="1" applyAlignment="1">
      <alignment horizontal="center" vertical="top" wrapText="1"/>
    </xf>
    <xf numFmtId="0" fontId="4" fillId="4" borderId="13" xfId="43" applyFont="1" applyFill="1" applyBorder="1" applyAlignment="1">
      <alignment horizontal="center" vertical="top" wrapText="1"/>
    </xf>
    <xf numFmtId="165" fontId="12" fillId="0" borderId="37" xfId="0" applyNumberFormat="1" applyFont="1" applyBorder="1" applyAlignment="1">
      <alignment horizontal="center" vertical="center"/>
    </xf>
    <xf numFmtId="0" fontId="12" fillId="0" borderId="37" xfId="0" applyFont="1" applyBorder="1" applyAlignment="1">
      <alignment horizontal="center" vertical="center"/>
    </xf>
    <xf numFmtId="44" fontId="12" fillId="0" borderId="37" xfId="23" applyFont="1" applyBorder="1" applyAlignment="1">
      <alignment horizontal="center" vertical="center"/>
    </xf>
    <xf numFmtId="44" fontId="12" fillId="3" borderId="37" xfId="23" applyFont="1" applyFill="1" applyBorder="1" applyAlignment="1">
      <alignment horizontal="center" vertical="center"/>
    </xf>
    <xf numFmtId="164" fontId="97" fillId="0" borderId="0" xfId="0" applyNumberFormat="1" applyFont="1" applyAlignment="1">
      <alignment horizontal="center" vertical="center"/>
    </xf>
    <xf numFmtId="0" fontId="4" fillId="5" borderId="34" xfId="0" applyFont="1" applyFill="1" applyBorder="1" applyAlignment="1">
      <alignment horizontal="center" vertical="center" wrapText="1"/>
    </xf>
    <xf numFmtId="0" fontId="4" fillId="5" borderId="36" xfId="0" applyFont="1" applyFill="1" applyBorder="1" applyAlignment="1">
      <alignment horizontal="center" vertical="center" wrapText="1"/>
    </xf>
    <xf numFmtId="164" fontId="12" fillId="0" borderId="8" xfId="0" applyNumberFormat="1" applyFont="1" applyBorder="1" applyAlignment="1">
      <alignment horizontal="center" vertical="top"/>
    </xf>
    <xf numFmtId="164" fontId="12" fillId="0" borderId="0" xfId="0" applyNumberFormat="1" applyFont="1" applyAlignment="1">
      <alignment horizontal="center" vertical="top"/>
    </xf>
    <xf numFmtId="164" fontId="12" fillId="0" borderId="9" xfId="0" applyNumberFormat="1" applyFont="1" applyBorder="1" applyAlignment="1">
      <alignment horizontal="center" vertical="top"/>
    </xf>
  </cellXfs>
  <cellStyles count="26790">
    <cellStyle name="40% - Ênfase5 2 11 3" xfId="26789"/>
    <cellStyle name="Hiperlink 2" xfId="44"/>
    <cellStyle name="Hyperlink" xfId="1" builtinId="8"/>
    <cellStyle name="Moeda" xfId="2" builtinId="4"/>
    <cellStyle name="Moeda 10" xfId="573"/>
    <cellStyle name="Moeda 10 2" xfId="1365"/>
    <cellStyle name="Moeda 10 2 2" xfId="4029"/>
    <cellStyle name="Moeda 10 2 2 2" xfId="17373"/>
    <cellStyle name="Moeda 10 2 2 3" xfId="26157"/>
    <cellStyle name="Moeda 10 2 3" xfId="6693"/>
    <cellStyle name="Moeda 10 2 3 2" xfId="20037"/>
    <cellStyle name="Moeda 10 2 4" xfId="9357"/>
    <cellStyle name="Moeda 10 2 4 2" xfId="22701"/>
    <cellStyle name="Moeda 10 2 5" xfId="14709"/>
    <cellStyle name="Moeda 10 2 6" xfId="12021"/>
    <cellStyle name="Moeda 10 2 7" xfId="24789"/>
    <cellStyle name="Moeda 10 3" xfId="2157"/>
    <cellStyle name="Moeda 10 3 2" xfId="4821"/>
    <cellStyle name="Moeda 10 3 2 2" xfId="18165"/>
    <cellStyle name="Moeda 10 3 2 3" xfId="25821"/>
    <cellStyle name="Moeda 10 3 3" xfId="7485"/>
    <cellStyle name="Moeda 10 3 3 2" xfId="20829"/>
    <cellStyle name="Moeda 10 3 4" xfId="10149"/>
    <cellStyle name="Moeda 10 3 4 2" xfId="23493"/>
    <cellStyle name="Moeda 10 3 5" xfId="15501"/>
    <cellStyle name="Moeda 10 3 6" xfId="12813"/>
    <cellStyle name="Moeda 10 3 7" xfId="24453"/>
    <cellStyle name="Moeda 10 4" xfId="3237"/>
    <cellStyle name="Moeda 10 4 2" xfId="16581"/>
    <cellStyle name="Moeda 10 4 3" xfId="25461"/>
    <cellStyle name="Moeda 10 5" xfId="5901"/>
    <cellStyle name="Moeda 10 5 2" xfId="19245"/>
    <cellStyle name="Moeda 10 6" xfId="8565"/>
    <cellStyle name="Moeda 10 6 2" xfId="21909"/>
    <cellStyle name="Moeda 10 7" xfId="13917"/>
    <cellStyle name="Moeda 10 8" xfId="11229"/>
    <cellStyle name="Moeda 10 9" xfId="24093"/>
    <cellStyle name="Moeda 11" xfId="741"/>
    <cellStyle name="Moeda 11 2" xfId="1533"/>
    <cellStyle name="Moeda 11 2 2" xfId="4197"/>
    <cellStyle name="Moeda 11 2 2 2" xfId="17541"/>
    <cellStyle name="Moeda 11 2 2 3" xfId="26133"/>
    <cellStyle name="Moeda 11 2 3" xfId="6861"/>
    <cellStyle name="Moeda 11 2 3 2" xfId="20205"/>
    <cellStyle name="Moeda 11 2 4" xfId="9525"/>
    <cellStyle name="Moeda 11 2 4 2" xfId="22869"/>
    <cellStyle name="Moeda 11 2 5" xfId="14877"/>
    <cellStyle name="Moeda 11 2 6" xfId="12189"/>
    <cellStyle name="Moeda 11 2 7" xfId="24765"/>
    <cellStyle name="Moeda 11 3" xfId="2325"/>
    <cellStyle name="Moeda 11 3 2" xfId="4989"/>
    <cellStyle name="Moeda 11 3 2 2" xfId="18333"/>
    <cellStyle name="Moeda 11 3 3" xfId="7653"/>
    <cellStyle name="Moeda 11 3 3 2" xfId="20997"/>
    <cellStyle name="Moeda 11 3 4" xfId="10317"/>
    <cellStyle name="Moeda 11 3 4 2" xfId="23661"/>
    <cellStyle name="Moeda 11 3 5" xfId="15669"/>
    <cellStyle name="Moeda 11 3 6" xfId="12981"/>
    <cellStyle name="Moeda 11 3 7" xfId="25437"/>
    <cellStyle name="Moeda 11 4" xfId="3405"/>
    <cellStyle name="Moeda 11 4 2" xfId="16749"/>
    <cellStyle name="Moeda 11 5" xfId="6069"/>
    <cellStyle name="Moeda 11 5 2" xfId="19413"/>
    <cellStyle name="Moeda 11 6" xfId="8733"/>
    <cellStyle name="Moeda 11 6 2" xfId="22077"/>
    <cellStyle name="Moeda 11 7" xfId="14085"/>
    <cellStyle name="Moeda 11 8" xfId="11397"/>
    <cellStyle name="Moeda 11 9" xfId="24069"/>
    <cellStyle name="Moeda 12" xfId="789"/>
    <cellStyle name="Moeda 12 2" xfId="1581"/>
    <cellStyle name="Moeda 12 2 2" xfId="4245"/>
    <cellStyle name="Moeda 12 2 2 2" xfId="17589"/>
    <cellStyle name="Moeda 12 2 3" xfId="6909"/>
    <cellStyle name="Moeda 12 2 3 2" xfId="20253"/>
    <cellStyle name="Moeda 12 2 4" xfId="9573"/>
    <cellStyle name="Moeda 12 2 4 2" xfId="22917"/>
    <cellStyle name="Moeda 12 2 5" xfId="14925"/>
    <cellStyle name="Moeda 12 2 6" xfId="12237"/>
    <cellStyle name="Moeda 12 2 7" xfId="25773"/>
    <cellStyle name="Moeda 12 3" xfId="2373"/>
    <cellStyle name="Moeda 12 3 2" xfId="5037"/>
    <cellStyle name="Moeda 12 3 2 2" xfId="18381"/>
    <cellStyle name="Moeda 12 3 3" xfId="7701"/>
    <cellStyle name="Moeda 12 3 3 2" xfId="21045"/>
    <cellStyle name="Moeda 12 3 4" xfId="10365"/>
    <cellStyle name="Moeda 12 3 4 2" xfId="23709"/>
    <cellStyle name="Moeda 12 3 5" xfId="15717"/>
    <cellStyle name="Moeda 12 3 6" xfId="13029"/>
    <cellStyle name="Moeda 12 4" xfId="3453"/>
    <cellStyle name="Moeda 12 4 2" xfId="16797"/>
    <cellStyle name="Moeda 12 5" xfId="6117"/>
    <cellStyle name="Moeda 12 5 2" xfId="19461"/>
    <cellStyle name="Moeda 12 6" xfId="8781"/>
    <cellStyle name="Moeda 12 6 2" xfId="22125"/>
    <cellStyle name="Moeda 12 7" xfId="14133"/>
    <cellStyle name="Moeda 12 8" xfId="11445"/>
    <cellStyle name="Moeda 12 9" xfId="24405"/>
    <cellStyle name="Moeda 13" xfId="837"/>
    <cellStyle name="Moeda 13 2" xfId="3501"/>
    <cellStyle name="Moeda 13 2 2" xfId="16845"/>
    <cellStyle name="Moeda 13 2 3" xfId="25797"/>
    <cellStyle name="Moeda 13 3" xfId="6165"/>
    <cellStyle name="Moeda 13 3 2" xfId="19509"/>
    <cellStyle name="Moeda 13 4" xfId="8829"/>
    <cellStyle name="Moeda 13 4 2" xfId="22173"/>
    <cellStyle name="Moeda 13 5" xfId="14181"/>
    <cellStyle name="Moeda 13 6" xfId="11493"/>
    <cellStyle name="Moeda 13 7" xfId="24429"/>
    <cellStyle name="Moeda 14" xfId="1629"/>
    <cellStyle name="Moeda 14 2" xfId="4293"/>
    <cellStyle name="Moeda 14 2 2" xfId="17637"/>
    <cellStyle name="Moeda 14 2 3" xfId="26469"/>
    <cellStyle name="Moeda 14 3" xfId="6957"/>
    <cellStyle name="Moeda 14 3 2" xfId="20301"/>
    <cellStyle name="Moeda 14 4" xfId="9621"/>
    <cellStyle name="Moeda 14 4 2" xfId="22965"/>
    <cellStyle name="Moeda 14 5" xfId="14973"/>
    <cellStyle name="Moeda 14 6" xfId="12285"/>
    <cellStyle name="Moeda 14 7" xfId="25101"/>
    <cellStyle name="Moeda 15" xfId="2421"/>
    <cellStyle name="Moeda 15 2" xfId="5085"/>
    <cellStyle name="Moeda 15 2 2" xfId="18429"/>
    <cellStyle name="Moeda 15 3" xfId="7749"/>
    <cellStyle name="Moeda 15 3 2" xfId="21093"/>
    <cellStyle name="Moeda 15 4" xfId="10413"/>
    <cellStyle name="Moeda 15 4 2" xfId="23757"/>
    <cellStyle name="Moeda 15 5" xfId="15765"/>
    <cellStyle name="Moeda 15 6" xfId="13077"/>
    <cellStyle name="Moeda 15 7" xfId="25413"/>
    <cellStyle name="Moeda 16" xfId="45"/>
    <cellStyle name="Moeda 16 2" xfId="13389"/>
    <cellStyle name="Moeda 17" xfId="2709"/>
    <cellStyle name="Moeda 17 2" xfId="16053"/>
    <cellStyle name="Moeda 18" xfId="5373"/>
    <cellStyle name="Moeda 18 2" xfId="18717"/>
    <cellStyle name="Moeda 19" xfId="8037"/>
    <cellStyle name="Moeda 19 2" xfId="21381"/>
    <cellStyle name="Moeda 2" xfId="20"/>
    <cellStyle name="Moeda 2 10" xfId="746"/>
    <cellStyle name="Moeda 2 10 2" xfId="1538"/>
    <cellStyle name="Moeda 2 10 2 2" xfId="4202"/>
    <cellStyle name="Moeda 2 10 2 2 2" xfId="17546"/>
    <cellStyle name="Moeda 2 10 2 2 3" xfId="26138"/>
    <cellStyle name="Moeda 2 10 2 3" xfId="6866"/>
    <cellStyle name="Moeda 2 10 2 3 2" xfId="20210"/>
    <cellStyle name="Moeda 2 10 2 4" xfId="9530"/>
    <cellStyle name="Moeda 2 10 2 4 2" xfId="22874"/>
    <cellStyle name="Moeda 2 10 2 5" xfId="14882"/>
    <cellStyle name="Moeda 2 10 2 6" xfId="12194"/>
    <cellStyle name="Moeda 2 10 2 7" xfId="24770"/>
    <cellStyle name="Moeda 2 10 3" xfId="2330"/>
    <cellStyle name="Moeda 2 10 3 2" xfId="4994"/>
    <cellStyle name="Moeda 2 10 3 2 2" xfId="18338"/>
    <cellStyle name="Moeda 2 10 3 3" xfId="7658"/>
    <cellStyle name="Moeda 2 10 3 3 2" xfId="21002"/>
    <cellStyle name="Moeda 2 10 3 4" xfId="10322"/>
    <cellStyle name="Moeda 2 10 3 4 2" xfId="23666"/>
    <cellStyle name="Moeda 2 10 3 5" xfId="15674"/>
    <cellStyle name="Moeda 2 10 3 6" xfId="12986"/>
    <cellStyle name="Moeda 2 10 3 7" xfId="25442"/>
    <cellStyle name="Moeda 2 10 4" xfId="3410"/>
    <cellStyle name="Moeda 2 10 4 2" xfId="16754"/>
    <cellStyle name="Moeda 2 10 5" xfId="6074"/>
    <cellStyle name="Moeda 2 10 5 2" xfId="19418"/>
    <cellStyle name="Moeda 2 10 6" xfId="8738"/>
    <cellStyle name="Moeda 2 10 6 2" xfId="22082"/>
    <cellStyle name="Moeda 2 10 7" xfId="14090"/>
    <cellStyle name="Moeda 2 10 8" xfId="11402"/>
    <cellStyle name="Moeda 2 10 9" xfId="24074"/>
    <cellStyle name="Moeda 2 11" xfId="794"/>
    <cellStyle name="Moeda 2 11 2" xfId="1586"/>
    <cellStyle name="Moeda 2 11 2 2" xfId="4250"/>
    <cellStyle name="Moeda 2 11 2 2 2" xfId="17594"/>
    <cellStyle name="Moeda 2 11 2 3" xfId="6914"/>
    <cellStyle name="Moeda 2 11 2 3 2" xfId="20258"/>
    <cellStyle name="Moeda 2 11 2 4" xfId="9578"/>
    <cellStyle name="Moeda 2 11 2 4 2" xfId="22922"/>
    <cellStyle name="Moeda 2 11 2 5" xfId="14930"/>
    <cellStyle name="Moeda 2 11 2 6" xfId="12242"/>
    <cellStyle name="Moeda 2 11 2 7" xfId="25778"/>
    <cellStyle name="Moeda 2 11 3" xfId="2378"/>
    <cellStyle name="Moeda 2 11 3 2" xfId="5042"/>
    <cellStyle name="Moeda 2 11 3 2 2" xfId="18386"/>
    <cellStyle name="Moeda 2 11 3 3" xfId="7706"/>
    <cellStyle name="Moeda 2 11 3 3 2" xfId="21050"/>
    <cellStyle name="Moeda 2 11 3 4" xfId="10370"/>
    <cellStyle name="Moeda 2 11 3 4 2" xfId="23714"/>
    <cellStyle name="Moeda 2 11 3 5" xfId="15722"/>
    <cellStyle name="Moeda 2 11 3 6" xfId="13034"/>
    <cellStyle name="Moeda 2 11 4" xfId="3458"/>
    <cellStyle name="Moeda 2 11 4 2" xfId="16802"/>
    <cellStyle name="Moeda 2 11 5" xfId="6122"/>
    <cellStyle name="Moeda 2 11 5 2" xfId="19466"/>
    <cellStyle name="Moeda 2 11 6" xfId="8786"/>
    <cellStyle name="Moeda 2 11 6 2" xfId="22130"/>
    <cellStyle name="Moeda 2 11 7" xfId="14138"/>
    <cellStyle name="Moeda 2 11 8" xfId="11450"/>
    <cellStyle name="Moeda 2 11 9" xfId="24410"/>
    <cellStyle name="Moeda 2 12" xfId="842"/>
    <cellStyle name="Moeda 2 12 2" xfId="3506"/>
    <cellStyle name="Moeda 2 12 2 2" xfId="16850"/>
    <cellStyle name="Moeda 2 12 2 3" xfId="25802"/>
    <cellStyle name="Moeda 2 12 3" xfId="6170"/>
    <cellStyle name="Moeda 2 12 3 2" xfId="19514"/>
    <cellStyle name="Moeda 2 12 4" xfId="8834"/>
    <cellStyle name="Moeda 2 12 4 2" xfId="22178"/>
    <cellStyle name="Moeda 2 12 5" xfId="14186"/>
    <cellStyle name="Moeda 2 12 6" xfId="11498"/>
    <cellStyle name="Moeda 2 12 7" xfId="24434"/>
    <cellStyle name="Moeda 2 13" xfId="1634"/>
    <cellStyle name="Moeda 2 13 2" xfId="4298"/>
    <cellStyle name="Moeda 2 13 2 2" xfId="17642"/>
    <cellStyle name="Moeda 2 13 2 3" xfId="26474"/>
    <cellStyle name="Moeda 2 13 3" xfId="6962"/>
    <cellStyle name="Moeda 2 13 3 2" xfId="20306"/>
    <cellStyle name="Moeda 2 13 4" xfId="9626"/>
    <cellStyle name="Moeda 2 13 4 2" xfId="22970"/>
    <cellStyle name="Moeda 2 13 5" xfId="14978"/>
    <cellStyle name="Moeda 2 13 6" xfId="12290"/>
    <cellStyle name="Moeda 2 13 7" xfId="25106"/>
    <cellStyle name="Moeda 2 14" xfId="2431"/>
    <cellStyle name="Moeda 2 14 2" xfId="5095"/>
    <cellStyle name="Moeda 2 14 2 2" xfId="18439"/>
    <cellStyle name="Moeda 2 14 3" xfId="7759"/>
    <cellStyle name="Moeda 2 14 3 2" xfId="21103"/>
    <cellStyle name="Moeda 2 14 4" xfId="10423"/>
    <cellStyle name="Moeda 2 14 4 2" xfId="23767"/>
    <cellStyle name="Moeda 2 14 5" xfId="15775"/>
    <cellStyle name="Moeda 2 14 6" xfId="13087"/>
    <cellStyle name="Moeda 2 14 7" xfId="25418"/>
    <cellStyle name="Moeda 2 15" xfId="50"/>
    <cellStyle name="Moeda 2 15 2" xfId="13394"/>
    <cellStyle name="Moeda 2 16" xfId="2714"/>
    <cellStyle name="Moeda 2 16 2" xfId="16058"/>
    <cellStyle name="Moeda 2 17" xfId="5378"/>
    <cellStyle name="Moeda 2 17 2" xfId="18722"/>
    <cellStyle name="Moeda 2 18" xfId="8042"/>
    <cellStyle name="Moeda 2 18 2" xfId="21386"/>
    <cellStyle name="Moeda 2 19" xfId="13370"/>
    <cellStyle name="Moeda 2 2" xfId="28"/>
    <cellStyle name="Moeda 2 2 10" xfId="850"/>
    <cellStyle name="Moeda 2 2 10 2" xfId="3514"/>
    <cellStyle name="Moeda 2 2 10 2 2" xfId="16858"/>
    <cellStyle name="Moeda 2 2 10 2 3" xfId="25810"/>
    <cellStyle name="Moeda 2 2 10 3" xfId="6178"/>
    <cellStyle name="Moeda 2 2 10 3 2" xfId="19522"/>
    <cellStyle name="Moeda 2 2 10 4" xfId="8842"/>
    <cellStyle name="Moeda 2 2 10 4 2" xfId="22186"/>
    <cellStyle name="Moeda 2 2 10 5" xfId="14194"/>
    <cellStyle name="Moeda 2 2 10 6" xfId="11506"/>
    <cellStyle name="Moeda 2 2 10 7" xfId="24442"/>
    <cellStyle name="Moeda 2 2 11" xfId="1642"/>
    <cellStyle name="Moeda 2 2 11 2" xfId="4306"/>
    <cellStyle name="Moeda 2 2 11 2 2" xfId="17650"/>
    <cellStyle name="Moeda 2 2 11 2 3" xfId="26482"/>
    <cellStyle name="Moeda 2 2 11 3" xfId="6970"/>
    <cellStyle name="Moeda 2 2 11 3 2" xfId="20314"/>
    <cellStyle name="Moeda 2 2 11 4" xfId="9634"/>
    <cellStyle name="Moeda 2 2 11 4 2" xfId="22978"/>
    <cellStyle name="Moeda 2 2 11 5" xfId="14986"/>
    <cellStyle name="Moeda 2 2 11 6" xfId="12298"/>
    <cellStyle name="Moeda 2 2 11 7" xfId="25114"/>
    <cellStyle name="Moeda 2 2 12" xfId="2439"/>
    <cellStyle name="Moeda 2 2 12 2" xfId="5103"/>
    <cellStyle name="Moeda 2 2 12 2 2" xfId="18447"/>
    <cellStyle name="Moeda 2 2 12 3" xfId="7767"/>
    <cellStyle name="Moeda 2 2 12 3 2" xfId="21111"/>
    <cellStyle name="Moeda 2 2 12 4" xfId="10431"/>
    <cellStyle name="Moeda 2 2 12 4 2" xfId="23775"/>
    <cellStyle name="Moeda 2 2 12 5" xfId="15783"/>
    <cellStyle name="Moeda 2 2 12 6" xfId="13095"/>
    <cellStyle name="Moeda 2 2 12 7" xfId="25426"/>
    <cellStyle name="Moeda 2 2 13" xfId="58"/>
    <cellStyle name="Moeda 2 2 13 2" xfId="13402"/>
    <cellStyle name="Moeda 2 2 14" xfId="2722"/>
    <cellStyle name="Moeda 2 2 14 2" xfId="16066"/>
    <cellStyle name="Moeda 2 2 15" xfId="5386"/>
    <cellStyle name="Moeda 2 2 15 2" xfId="18730"/>
    <cellStyle name="Moeda 2 2 16" xfId="8050"/>
    <cellStyle name="Moeda 2 2 16 2" xfId="21394"/>
    <cellStyle name="Moeda 2 2 17" xfId="13378"/>
    <cellStyle name="Moeda 2 2 18" xfId="10714"/>
    <cellStyle name="Moeda 2 2 19" xfId="24058"/>
    <cellStyle name="Moeda 2 2 2" xfId="82"/>
    <cellStyle name="Moeda 2 2 2 10" xfId="1666"/>
    <cellStyle name="Moeda 2 2 2 10 2" xfId="4330"/>
    <cellStyle name="Moeda 2 2 2 10 2 2" xfId="17674"/>
    <cellStyle name="Moeda 2 2 2 10 3" xfId="6994"/>
    <cellStyle name="Moeda 2 2 2 10 3 2" xfId="20338"/>
    <cellStyle name="Moeda 2 2 2 10 4" xfId="9658"/>
    <cellStyle name="Moeda 2 2 2 10 4 2" xfId="23002"/>
    <cellStyle name="Moeda 2 2 2 10 5" xfId="15010"/>
    <cellStyle name="Moeda 2 2 2 10 6" xfId="12322"/>
    <cellStyle name="Moeda 2 2 2 11" xfId="2465"/>
    <cellStyle name="Moeda 2 2 2 11 2" xfId="5129"/>
    <cellStyle name="Moeda 2 2 2 11 2 2" xfId="18473"/>
    <cellStyle name="Moeda 2 2 2 11 3" xfId="7793"/>
    <cellStyle name="Moeda 2 2 2 11 3 2" xfId="21137"/>
    <cellStyle name="Moeda 2 2 2 11 4" xfId="10457"/>
    <cellStyle name="Moeda 2 2 2 11 4 2" xfId="23801"/>
    <cellStyle name="Moeda 2 2 2 11 5" xfId="15809"/>
    <cellStyle name="Moeda 2 2 2 11 6" xfId="13121"/>
    <cellStyle name="Moeda 2 2 2 12" xfId="2746"/>
    <cellStyle name="Moeda 2 2 2 12 2" xfId="16090"/>
    <cellStyle name="Moeda 2 2 2 13" xfId="5410"/>
    <cellStyle name="Moeda 2 2 2 13 2" xfId="18754"/>
    <cellStyle name="Moeda 2 2 2 14" xfId="8074"/>
    <cellStyle name="Moeda 2 2 2 14 2" xfId="21418"/>
    <cellStyle name="Moeda 2 2 2 15" xfId="13426"/>
    <cellStyle name="Moeda 2 2 2 16" xfId="10738"/>
    <cellStyle name="Moeda 2 2 2 17" xfId="24130"/>
    <cellStyle name="Moeda 2 2 2 2" xfId="130"/>
    <cellStyle name="Moeda 2 2 2 2 10" xfId="8122"/>
    <cellStyle name="Moeda 2 2 2 2 10 2" xfId="21466"/>
    <cellStyle name="Moeda 2 2 2 2 11" xfId="13474"/>
    <cellStyle name="Moeda 2 2 2 2 12" xfId="10786"/>
    <cellStyle name="Moeda 2 2 2 2 13" xfId="24178"/>
    <cellStyle name="Moeda 2 2 2 2 2" xfId="298"/>
    <cellStyle name="Moeda 2 2 2 2 2 10" xfId="10954"/>
    <cellStyle name="Moeda 2 2 2 2 2 11" xfId="24346"/>
    <cellStyle name="Moeda 2 2 2 2 2 2" xfId="562"/>
    <cellStyle name="Moeda 2 2 2 2 2 2 2" xfId="1354"/>
    <cellStyle name="Moeda 2 2 2 2 2 2 2 2" xfId="4018"/>
    <cellStyle name="Moeda 2 2 2 2 2 2 2 2 2" xfId="17362"/>
    <cellStyle name="Moeda 2 2 2 2 2 2 2 3" xfId="6682"/>
    <cellStyle name="Moeda 2 2 2 2 2 2 2 3 2" xfId="20026"/>
    <cellStyle name="Moeda 2 2 2 2 2 2 2 4" xfId="9346"/>
    <cellStyle name="Moeda 2 2 2 2 2 2 2 4 2" xfId="22690"/>
    <cellStyle name="Moeda 2 2 2 2 2 2 2 5" xfId="14698"/>
    <cellStyle name="Moeda 2 2 2 2 2 2 2 6" xfId="12010"/>
    <cellStyle name="Moeda 2 2 2 2 2 2 2 7" xfId="26410"/>
    <cellStyle name="Moeda 2 2 2 2 2 2 3" xfId="2146"/>
    <cellStyle name="Moeda 2 2 2 2 2 2 3 2" xfId="4810"/>
    <cellStyle name="Moeda 2 2 2 2 2 2 3 2 2" xfId="18154"/>
    <cellStyle name="Moeda 2 2 2 2 2 2 3 3" xfId="7474"/>
    <cellStyle name="Moeda 2 2 2 2 2 2 3 3 2" xfId="20818"/>
    <cellStyle name="Moeda 2 2 2 2 2 2 3 4" xfId="10138"/>
    <cellStyle name="Moeda 2 2 2 2 2 2 3 4 2" xfId="23482"/>
    <cellStyle name="Moeda 2 2 2 2 2 2 3 5" xfId="15490"/>
    <cellStyle name="Moeda 2 2 2 2 2 2 3 6" xfId="12802"/>
    <cellStyle name="Moeda 2 2 2 2 2 2 4" xfId="3226"/>
    <cellStyle name="Moeda 2 2 2 2 2 2 4 2" xfId="16570"/>
    <cellStyle name="Moeda 2 2 2 2 2 2 5" xfId="5890"/>
    <cellStyle name="Moeda 2 2 2 2 2 2 5 2" xfId="19234"/>
    <cellStyle name="Moeda 2 2 2 2 2 2 6" xfId="8554"/>
    <cellStyle name="Moeda 2 2 2 2 2 2 6 2" xfId="21898"/>
    <cellStyle name="Moeda 2 2 2 2 2 2 7" xfId="13906"/>
    <cellStyle name="Moeda 2 2 2 2 2 2 8" xfId="11218"/>
    <cellStyle name="Moeda 2 2 2 2 2 2 9" xfId="25042"/>
    <cellStyle name="Moeda 2 2 2 2 2 3" xfId="1090"/>
    <cellStyle name="Moeda 2 2 2 2 2 3 2" xfId="3754"/>
    <cellStyle name="Moeda 2 2 2 2 2 3 2 2" xfId="17098"/>
    <cellStyle name="Moeda 2 2 2 2 2 3 2 3" xfId="26074"/>
    <cellStyle name="Moeda 2 2 2 2 2 3 3" xfId="6418"/>
    <cellStyle name="Moeda 2 2 2 2 2 3 3 2" xfId="19762"/>
    <cellStyle name="Moeda 2 2 2 2 2 3 4" xfId="9082"/>
    <cellStyle name="Moeda 2 2 2 2 2 3 4 2" xfId="22426"/>
    <cellStyle name="Moeda 2 2 2 2 2 3 5" xfId="14434"/>
    <cellStyle name="Moeda 2 2 2 2 2 3 6" xfId="11746"/>
    <cellStyle name="Moeda 2 2 2 2 2 3 7" xfId="24706"/>
    <cellStyle name="Moeda 2 2 2 2 2 4" xfId="1882"/>
    <cellStyle name="Moeda 2 2 2 2 2 4 2" xfId="4546"/>
    <cellStyle name="Moeda 2 2 2 2 2 4 2 2" xfId="17890"/>
    <cellStyle name="Moeda 2 2 2 2 2 4 2 3" xfId="26722"/>
    <cellStyle name="Moeda 2 2 2 2 2 4 3" xfId="7210"/>
    <cellStyle name="Moeda 2 2 2 2 2 4 3 2" xfId="20554"/>
    <cellStyle name="Moeda 2 2 2 2 2 4 4" xfId="9874"/>
    <cellStyle name="Moeda 2 2 2 2 2 4 4 2" xfId="23218"/>
    <cellStyle name="Moeda 2 2 2 2 2 4 5" xfId="15226"/>
    <cellStyle name="Moeda 2 2 2 2 2 4 6" xfId="12538"/>
    <cellStyle name="Moeda 2 2 2 2 2 4 7" xfId="25354"/>
    <cellStyle name="Moeda 2 2 2 2 2 5" xfId="2698"/>
    <cellStyle name="Moeda 2 2 2 2 2 5 2" xfId="5362"/>
    <cellStyle name="Moeda 2 2 2 2 2 5 2 2" xfId="18706"/>
    <cellStyle name="Moeda 2 2 2 2 2 5 3" xfId="8026"/>
    <cellStyle name="Moeda 2 2 2 2 2 5 3 2" xfId="21370"/>
    <cellStyle name="Moeda 2 2 2 2 2 5 4" xfId="10690"/>
    <cellStyle name="Moeda 2 2 2 2 2 5 4 2" xfId="24034"/>
    <cellStyle name="Moeda 2 2 2 2 2 5 5" xfId="16042"/>
    <cellStyle name="Moeda 2 2 2 2 2 5 6" xfId="13354"/>
    <cellStyle name="Moeda 2 2 2 2 2 5 7" xfId="25714"/>
    <cellStyle name="Moeda 2 2 2 2 2 6" xfId="2962"/>
    <cellStyle name="Moeda 2 2 2 2 2 6 2" xfId="16306"/>
    <cellStyle name="Moeda 2 2 2 2 2 7" xfId="5626"/>
    <cellStyle name="Moeda 2 2 2 2 2 7 2" xfId="18970"/>
    <cellStyle name="Moeda 2 2 2 2 2 8" xfId="8290"/>
    <cellStyle name="Moeda 2 2 2 2 2 8 2" xfId="21634"/>
    <cellStyle name="Moeda 2 2 2 2 2 9" xfId="13642"/>
    <cellStyle name="Moeda 2 2 2 2 3" xfId="394"/>
    <cellStyle name="Moeda 2 2 2 2 3 2" xfId="1186"/>
    <cellStyle name="Moeda 2 2 2 2 3 2 2" xfId="3850"/>
    <cellStyle name="Moeda 2 2 2 2 3 2 2 2" xfId="17194"/>
    <cellStyle name="Moeda 2 2 2 2 3 2 3" xfId="6514"/>
    <cellStyle name="Moeda 2 2 2 2 3 2 3 2" xfId="19858"/>
    <cellStyle name="Moeda 2 2 2 2 3 2 4" xfId="9178"/>
    <cellStyle name="Moeda 2 2 2 2 3 2 4 2" xfId="22522"/>
    <cellStyle name="Moeda 2 2 2 2 3 2 5" xfId="14530"/>
    <cellStyle name="Moeda 2 2 2 2 3 2 6" xfId="11842"/>
    <cellStyle name="Moeda 2 2 2 2 3 2 7" xfId="26242"/>
    <cellStyle name="Moeda 2 2 2 2 3 3" xfId="1978"/>
    <cellStyle name="Moeda 2 2 2 2 3 3 2" xfId="4642"/>
    <cellStyle name="Moeda 2 2 2 2 3 3 2 2" xfId="17986"/>
    <cellStyle name="Moeda 2 2 2 2 3 3 3" xfId="7306"/>
    <cellStyle name="Moeda 2 2 2 2 3 3 3 2" xfId="20650"/>
    <cellStyle name="Moeda 2 2 2 2 3 3 4" xfId="9970"/>
    <cellStyle name="Moeda 2 2 2 2 3 3 4 2" xfId="23314"/>
    <cellStyle name="Moeda 2 2 2 2 3 3 5" xfId="15322"/>
    <cellStyle name="Moeda 2 2 2 2 3 3 6" xfId="12634"/>
    <cellStyle name="Moeda 2 2 2 2 3 4" xfId="3058"/>
    <cellStyle name="Moeda 2 2 2 2 3 4 2" xfId="16402"/>
    <cellStyle name="Moeda 2 2 2 2 3 5" xfId="5722"/>
    <cellStyle name="Moeda 2 2 2 2 3 5 2" xfId="19066"/>
    <cellStyle name="Moeda 2 2 2 2 3 6" xfId="8386"/>
    <cellStyle name="Moeda 2 2 2 2 3 6 2" xfId="21730"/>
    <cellStyle name="Moeda 2 2 2 2 3 7" xfId="13738"/>
    <cellStyle name="Moeda 2 2 2 2 3 8" xfId="11050"/>
    <cellStyle name="Moeda 2 2 2 2 3 9" xfId="24874"/>
    <cellStyle name="Moeda 2 2 2 2 4" xfId="730"/>
    <cellStyle name="Moeda 2 2 2 2 4 2" xfId="1522"/>
    <cellStyle name="Moeda 2 2 2 2 4 2 2" xfId="4186"/>
    <cellStyle name="Moeda 2 2 2 2 4 2 2 2" xfId="17530"/>
    <cellStyle name="Moeda 2 2 2 2 4 2 3" xfId="6850"/>
    <cellStyle name="Moeda 2 2 2 2 4 2 3 2" xfId="20194"/>
    <cellStyle name="Moeda 2 2 2 2 4 2 4" xfId="9514"/>
    <cellStyle name="Moeda 2 2 2 2 4 2 4 2" xfId="22858"/>
    <cellStyle name="Moeda 2 2 2 2 4 2 5" xfId="14866"/>
    <cellStyle name="Moeda 2 2 2 2 4 2 6" xfId="12178"/>
    <cellStyle name="Moeda 2 2 2 2 4 2 7" xfId="25906"/>
    <cellStyle name="Moeda 2 2 2 2 4 3" xfId="2314"/>
    <cellStyle name="Moeda 2 2 2 2 4 3 2" xfId="4978"/>
    <cellStyle name="Moeda 2 2 2 2 4 3 2 2" xfId="18322"/>
    <cellStyle name="Moeda 2 2 2 2 4 3 3" xfId="7642"/>
    <cellStyle name="Moeda 2 2 2 2 4 3 3 2" xfId="20986"/>
    <cellStyle name="Moeda 2 2 2 2 4 3 4" xfId="10306"/>
    <cellStyle name="Moeda 2 2 2 2 4 3 4 2" xfId="23650"/>
    <cellStyle name="Moeda 2 2 2 2 4 3 5" xfId="15658"/>
    <cellStyle name="Moeda 2 2 2 2 4 3 6" xfId="12970"/>
    <cellStyle name="Moeda 2 2 2 2 4 4" xfId="3394"/>
    <cellStyle name="Moeda 2 2 2 2 4 4 2" xfId="16738"/>
    <cellStyle name="Moeda 2 2 2 2 4 5" xfId="6058"/>
    <cellStyle name="Moeda 2 2 2 2 4 5 2" xfId="19402"/>
    <cellStyle name="Moeda 2 2 2 2 4 6" xfId="8722"/>
    <cellStyle name="Moeda 2 2 2 2 4 6 2" xfId="22066"/>
    <cellStyle name="Moeda 2 2 2 2 4 7" xfId="14074"/>
    <cellStyle name="Moeda 2 2 2 2 4 8" xfId="11386"/>
    <cellStyle name="Moeda 2 2 2 2 4 9" xfId="24538"/>
    <cellStyle name="Moeda 2 2 2 2 5" xfId="922"/>
    <cellStyle name="Moeda 2 2 2 2 5 2" xfId="3586"/>
    <cellStyle name="Moeda 2 2 2 2 5 2 2" xfId="16930"/>
    <cellStyle name="Moeda 2 2 2 2 5 2 3" xfId="26554"/>
    <cellStyle name="Moeda 2 2 2 2 5 3" xfId="6250"/>
    <cellStyle name="Moeda 2 2 2 2 5 3 2" xfId="19594"/>
    <cellStyle name="Moeda 2 2 2 2 5 4" xfId="8914"/>
    <cellStyle name="Moeda 2 2 2 2 5 4 2" xfId="22258"/>
    <cellStyle name="Moeda 2 2 2 2 5 5" xfId="14266"/>
    <cellStyle name="Moeda 2 2 2 2 5 6" xfId="11578"/>
    <cellStyle name="Moeda 2 2 2 2 5 7" xfId="25186"/>
    <cellStyle name="Moeda 2 2 2 2 6" xfId="1714"/>
    <cellStyle name="Moeda 2 2 2 2 6 2" xfId="4378"/>
    <cellStyle name="Moeda 2 2 2 2 6 2 2" xfId="17722"/>
    <cellStyle name="Moeda 2 2 2 2 6 3" xfId="7042"/>
    <cellStyle name="Moeda 2 2 2 2 6 3 2" xfId="20386"/>
    <cellStyle name="Moeda 2 2 2 2 6 4" xfId="9706"/>
    <cellStyle name="Moeda 2 2 2 2 6 4 2" xfId="23050"/>
    <cellStyle name="Moeda 2 2 2 2 6 5" xfId="15058"/>
    <cellStyle name="Moeda 2 2 2 2 6 6" xfId="12370"/>
    <cellStyle name="Moeda 2 2 2 2 6 7" xfId="25546"/>
    <cellStyle name="Moeda 2 2 2 2 7" xfId="2530"/>
    <cellStyle name="Moeda 2 2 2 2 7 2" xfId="5194"/>
    <cellStyle name="Moeda 2 2 2 2 7 2 2" xfId="18538"/>
    <cellStyle name="Moeda 2 2 2 2 7 3" xfId="7858"/>
    <cellStyle name="Moeda 2 2 2 2 7 3 2" xfId="21202"/>
    <cellStyle name="Moeda 2 2 2 2 7 4" xfId="10522"/>
    <cellStyle name="Moeda 2 2 2 2 7 4 2" xfId="23866"/>
    <cellStyle name="Moeda 2 2 2 2 7 5" xfId="15874"/>
    <cellStyle name="Moeda 2 2 2 2 7 6" xfId="13186"/>
    <cellStyle name="Moeda 2 2 2 2 8" xfId="2794"/>
    <cellStyle name="Moeda 2 2 2 2 8 2" xfId="16138"/>
    <cellStyle name="Moeda 2 2 2 2 9" xfId="5458"/>
    <cellStyle name="Moeda 2 2 2 2 9 2" xfId="18802"/>
    <cellStyle name="Moeda 2 2 2 3" xfId="250"/>
    <cellStyle name="Moeda 2 2 2 3 10" xfId="13594"/>
    <cellStyle name="Moeda 2 2 2 3 11" xfId="10906"/>
    <cellStyle name="Moeda 2 2 2 3 12" xfId="24298"/>
    <cellStyle name="Moeda 2 2 2 3 2" xfId="514"/>
    <cellStyle name="Moeda 2 2 2 3 2 2" xfId="1306"/>
    <cellStyle name="Moeda 2 2 2 3 2 2 2" xfId="3970"/>
    <cellStyle name="Moeda 2 2 2 3 2 2 2 2" xfId="17314"/>
    <cellStyle name="Moeda 2 2 2 3 2 2 3" xfId="6634"/>
    <cellStyle name="Moeda 2 2 2 3 2 2 3 2" xfId="19978"/>
    <cellStyle name="Moeda 2 2 2 3 2 2 4" xfId="9298"/>
    <cellStyle name="Moeda 2 2 2 3 2 2 4 2" xfId="22642"/>
    <cellStyle name="Moeda 2 2 2 3 2 2 5" xfId="14650"/>
    <cellStyle name="Moeda 2 2 2 3 2 2 6" xfId="11962"/>
    <cellStyle name="Moeda 2 2 2 3 2 2 7" xfId="26362"/>
    <cellStyle name="Moeda 2 2 2 3 2 3" xfId="2098"/>
    <cellStyle name="Moeda 2 2 2 3 2 3 2" xfId="4762"/>
    <cellStyle name="Moeda 2 2 2 3 2 3 2 2" xfId="18106"/>
    <cellStyle name="Moeda 2 2 2 3 2 3 3" xfId="7426"/>
    <cellStyle name="Moeda 2 2 2 3 2 3 3 2" xfId="20770"/>
    <cellStyle name="Moeda 2 2 2 3 2 3 4" xfId="10090"/>
    <cellStyle name="Moeda 2 2 2 3 2 3 4 2" xfId="23434"/>
    <cellStyle name="Moeda 2 2 2 3 2 3 5" xfId="15442"/>
    <cellStyle name="Moeda 2 2 2 3 2 3 6" xfId="12754"/>
    <cellStyle name="Moeda 2 2 2 3 2 4" xfId="3178"/>
    <cellStyle name="Moeda 2 2 2 3 2 4 2" xfId="16522"/>
    <cellStyle name="Moeda 2 2 2 3 2 5" xfId="5842"/>
    <cellStyle name="Moeda 2 2 2 3 2 5 2" xfId="19186"/>
    <cellStyle name="Moeda 2 2 2 3 2 6" xfId="8506"/>
    <cellStyle name="Moeda 2 2 2 3 2 6 2" xfId="21850"/>
    <cellStyle name="Moeda 2 2 2 3 2 7" xfId="13858"/>
    <cellStyle name="Moeda 2 2 2 3 2 8" xfId="11170"/>
    <cellStyle name="Moeda 2 2 2 3 2 9" xfId="24994"/>
    <cellStyle name="Moeda 2 2 2 3 3" xfId="682"/>
    <cellStyle name="Moeda 2 2 2 3 3 2" xfId="1474"/>
    <cellStyle name="Moeda 2 2 2 3 3 2 2" xfId="4138"/>
    <cellStyle name="Moeda 2 2 2 3 3 2 2 2" xfId="17482"/>
    <cellStyle name="Moeda 2 2 2 3 3 2 3" xfId="6802"/>
    <cellStyle name="Moeda 2 2 2 3 3 2 3 2" xfId="20146"/>
    <cellStyle name="Moeda 2 2 2 3 3 2 4" xfId="9466"/>
    <cellStyle name="Moeda 2 2 2 3 3 2 4 2" xfId="22810"/>
    <cellStyle name="Moeda 2 2 2 3 3 2 5" xfId="14818"/>
    <cellStyle name="Moeda 2 2 2 3 3 2 6" xfId="12130"/>
    <cellStyle name="Moeda 2 2 2 3 3 2 7" xfId="26026"/>
    <cellStyle name="Moeda 2 2 2 3 3 3" xfId="2266"/>
    <cellStyle name="Moeda 2 2 2 3 3 3 2" xfId="4930"/>
    <cellStyle name="Moeda 2 2 2 3 3 3 2 2" xfId="18274"/>
    <cellStyle name="Moeda 2 2 2 3 3 3 3" xfId="7594"/>
    <cellStyle name="Moeda 2 2 2 3 3 3 3 2" xfId="20938"/>
    <cellStyle name="Moeda 2 2 2 3 3 3 4" xfId="10258"/>
    <cellStyle name="Moeda 2 2 2 3 3 3 4 2" xfId="23602"/>
    <cellStyle name="Moeda 2 2 2 3 3 3 5" xfId="15610"/>
    <cellStyle name="Moeda 2 2 2 3 3 3 6" xfId="12922"/>
    <cellStyle name="Moeda 2 2 2 3 3 4" xfId="3346"/>
    <cellStyle name="Moeda 2 2 2 3 3 4 2" xfId="16690"/>
    <cellStyle name="Moeda 2 2 2 3 3 5" xfId="6010"/>
    <cellStyle name="Moeda 2 2 2 3 3 5 2" xfId="19354"/>
    <cellStyle name="Moeda 2 2 2 3 3 6" xfId="8674"/>
    <cellStyle name="Moeda 2 2 2 3 3 6 2" xfId="22018"/>
    <cellStyle name="Moeda 2 2 2 3 3 7" xfId="14026"/>
    <cellStyle name="Moeda 2 2 2 3 3 8" xfId="11338"/>
    <cellStyle name="Moeda 2 2 2 3 3 9" xfId="24658"/>
    <cellStyle name="Moeda 2 2 2 3 4" xfId="1042"/>
    <cellStyle name="Moeda 2 2 2 3 4 2" xfId="3706"/>
    <cellStyle name="Moeda 2 2 2 3 4 2 2" xfId="17050"/>
    <cellStyle name="Moeda 2 2 2 3 4 2 3" xfId="26674"/>
    <cellStyle name="Moeda 2 2 2 3 4 3" xfId="6370"/>
    <cellStyle name="Moeda 2 2 2 3 4 3 2" xfId="19714"/>
    <cellStyle name="Moeda 2 2 2 3 4 4" xfId="9034"/>
    <cellStyle name="Moeda 2 2 2 3 4 4 2" xfId="22378"/>
    <cellStyle name="Moeda 2 2 2 3 4 5" xfId="14386"/>
    <cellStyle name="Moeda 2 2 2 3 4 6" xfId="11698"/>
    <cellStyle name="Moeda 2 2 2 3 4 7" xfId="25306"/>
    <cellStyle name="Moeda 2 2 2 3 5" xfId="1834"/>
    <cellStyle name="Moeda 2 2 2 3 5 2" xfId="4498"/>
    <cellStyle name="Moeda 2 2 2 3 5 2 2" xfId="17842"/>
    <cellStyle name="Moeda 2 2 2 3 5 3" xfId="7162"/>
    <cellStyle name="Moeda 2 2 2 3 5 3 2" xfId="20506"/>
    <cellStyle name="Moeda 2 2 2 3 5 4" xfId="9826"/>
    <cellStyle name="Moeda 2 2 2 3 5 4 2" xfId="23170"/>
    <cellStyle name="Moeda 2 2 2 3 5 5" xfId="15178"/>
    <cellStyle name="Moeda 2 2 2 3 5 6" xfId="12490"/>
    <cellStyle name="Moeda 2 2 2 3 5 7" xfId="25666"/>
    <cellStyle name="Moeda 2 2 2 3 6" xfId="2650"/>
    <cellStyle name="Moeda 2 2 2 3 6 2" xfId="5314"/>
    <cellStyle name="Moeda 2 2 2 3 6 2 2" xfId="18658"/>
    <cellStyle name="Moeda 2 2 2 3 6 3" xfId="7978"/>
    <cellStyle name="Moeda 2 2 2 3 6 3 2" xfId="21322"/>
    <cellStyle name="Moeda 2 2 2 3 6 4" xfId="10642"/>
    <cellStyle name="Moeda 2 2 2 3 6 4 2" xfId="23986"/>
    <cellStyle name="Moeda 2 2 2 3 6 5" xfId="15994"/>
    <cellStyle name="Moeda 2 2 2 3 6 6" xfId="13306"/>
    <cellStyle name="Moeda 2 2 2 3 7" xfId="2914"/>
    <cellStyle name="Moeda 2 2 2 3 7 2" xfId="16258"/>
    <cellStyle name="Moeda 2 2 2 3 8" xfId="5578"/>
    <cellStyle name="Moeda 2 2 2 3 8 2" xfId="18922"/>
    <cellStyle name="Moeda 2 2 2 3 9" xfId="8242"/>
    <cellStyle name="Moeda 2 2 2 3 9 2" xfId="21586"/>
    <cellStyle name="Moeda 2 2 2 4" xfId="202"/>
    <cellStyle name="Moeda 2 2 2 4 10" xfId="10858"/>
    <cellStyle name="Moeda 2 2 2 4 11" xfId="24250"/>
    <cellStyle name="Moeda 2 2 2 4 2" xfId="466"/>
    <cellStyle name="Moeda 2 2 2 4 2 2" xfId="1258"/>
    <cellStyle name="Moeda 2 2 2 4 2 2 2" xfId="3922"/>
    <cellStyle name="Moeda 2 2 2 4 2 2 2 2" xfId="17266"/>
    <cellStyle name="Moeda 2 2 2 4 2 2 3" xfId="6586"/>
    <cellStyle name="Moeda 2 2 2 4 2 2 3 2" xfId="19930"/>
    <cellStyle name="Moeda 2 2 2 4 2 2 4" xfId="9250"/>
    <cellStyle name="Moeda 2 2 2 4 2 2 4 2" xfId="22594"/>
    <cellStyle name="Moeda 2 2 2 4 2 2 5" xfId="14602"/>
    <cellStyle name="Moeda 2 2 2 4 2 2 6" xfId="11914"/>
    <cellStyle name="Moeda 2 2 2 4 2 2 7" xfId="26314"/>
    <cellStyle name="Moeda 2 2 2 4 2 3" xfId="2050"/>
    <cellStyle name="Moeda 2 2 2 4 2 3 2" xfId="4714"/>
    <cellStyle name="Moeda 2 2 2 4 2 3 2 2" xfId="18058"/>
    <cellStyle name="Moeda 2 2 2 4 2 3 3" xfId="7378"/>
    <cellStyle name="Moeda 2 2 2 4 2 3 3 2" xfId="20722"/>
    <cellStyle name="Moeda 2 2 2 4 2 3 4" xfId="10042"/>
    <cellStyle name="Moeda 2 2 2 4 2 3 4 2" xfId="23386"/>
    <cellStyle name="Moeda 2 2 2 4 2 3 5" xfId="15394"/>
    <cellStyle name="Moeda 2 2 2 4 2 3 6" xfId="12706"/>
    <cellStyle name="Moeda 2 2 2 4 2 4" xfId="3130"/>
    <cellStyle name="Moeda 2 2 2 4 2 4 2" xfId="16474"/>
    <cellStyle name="Moeda 2 2 2 4 2 5" xfId="5794"/>
    <cellStyle name="Moeda 2 2 2 4 2 5 2" xfId="19138"/>
    <cellStyle name="Moeda 2 2 2 4 2 6" xfId="8458"/>
    <cellStyle name="Moeda 2 2 2 4 2 6 2" xfId="21802"/>
    <cellStyle name="Moeda 2 2 2 4 2 7" xfId="13810"/>
    <cellStyle name="Moeda 2 2 2 4 2 8" xfId="11122"/>
    <cellStyle name="Moeda 2 2 2 4 2 9" xfId="24946"/>
    <cellStyle name="Moeda 2 2 2 4 3" xfId="994"/>
    <cellStyle name="Moeda 2 2 2 4 3 2" xfId="3658"/>
    <cellStyle name="Moeda 2 2 2 4 3 2 2" xfId="17002"/>
    <cellStyle name="Moeda 2 2 2 4 3 2 3" xfId="25978"/>
    <cellStyle name="Moeda 2 2 2 4 3 3" xfId="6322"/>
    <cellStyle name="Moeda 2 2 2 4 3 3 2" xfId="19666"/>
    <cellStyle name="Moeda 2 2 2 4 3 4" xfId="8986"/>
    <cellStyle name="Moeda 2 2 2 4 3 4 2" xfId="22330"/>
    <cellStyle name="Moeda 2 2 2 4 3 5" xfId="14338"/>
    <cellStyle name="Moeda 2 2 2 4 3 6" xfId="11650"/>
    <cellStyle name="Moeda 2 2 2 4 3 7" xfId="24610"/>
    <cellStyle name="Moeda 2 2 2 4 4" xfId="1786"/>
    <cellStyle name="Moeda 2 2 2 4 4 2" xfId="4450"/>
    <cellStyle name="Moeda 2 2 2 4 4 2 2" xfId="17794"/>
    <cellStyle name="Moeda 2 2 2 4 4 2 3" xfId="26626"/>
    <cellStyle name="Moeda 2 2 2 4 4 3" xfId="7114"/>
    <cellStyle name="Moeda 2 2 2 4 4 3 2" xfId="20458"/>
    <cellStyle name="Moeda 2 2 2 4 4 4" xfId="9778"/>
    <cellStyle name="Moeda 2 2 2 4 4 4 2" xfId="23122"/>
    <cellStyle name="Moeda 2 2 2 4 4 5" xfId="15130"/>
    <cellStyle name="Moeda 2 2 2 4 4 6" xfId="12442"/>
    <cellStyle name="Moeda 2 2 2 4 4 7" xfId="25258"/>
    <cellStyle name="Moeda 2 2 2 4 5" xfId="2602"/>
    <cellStyle name="Moeda 2 2 2 4 5 2" xfId="5266"/>
    <cellStyle name="Moeda 2 2 2 4 5 2 2" xfId="18610"/>
    <cellStyle name="Moeda 2 2 2 4 5 3" xfId="7930"/>
    <cellStyle name="Moeda 2 2 2 4 5 3 2" xfId="21274"/>
    <cellStyle name="Moeda 2 2 2 4 5 4" xfId="10594"/>
    <cellStyle name="Moeda 2 2 2 4 5 4 2" xfId="23938"/>
    <cellStyle name="Moeda 2 2 2 4 5 5" xfId="15946"/>
    <cellStyle name="Moeda 2 2 2 4 5 6" xfId="13258"/>
    <cellStyle name="Moeda 2 2 2 4 5 7" xfId="25618"/>
    <cellStyle name="Moeda 2 2 2 4 6" xfId="2866"/>
    <cellStyle name="Moeda 2 2 2 4 6 2" xfId="16210"/>
    <cellStyle name="Moeda 2 2 2 4 7" xfId="5530"/>
    <cellStyle name="Moeda 2 2 2 4 7 2" xfId="18874"/>
    <cellStyle name="Moeda 2 2 2 4 8" xfId="8194"/>
    <cellStyle name="Moeda 2 2 2 4 8 2" xfId="21538"/>
    <cellStyle name="Moeda 2 2 2 4 9" xfId="13546"/>
    <cellStyle name="Moeda 2 2 2 5" xfId="346"/>
    <cellStyle name="Moeda 2 2 2 5 2" xfId="1138"/>
    <cellStyle name="Moeda 2 2 2 5 2 2" xfId="3802"/>
    <cellStyle name="Moeda 2 2 2 5 2 2 2" xfId="17146"/>
    <cellStyle name="Moeda 2 2 2 5 2 2 3" xfId="26458"/>
    <cellStyle name="Moeda 2 2 2 5 2 3" xfId="6466"/>
    <cellStyle name="Moeda 2 2 2 5 2 3 2" xfId="19810"/>
    <cellStyle name="Moeda 2 2 2 5 2 4" xfId="9130"/>
    <cellStyle name="Moeda 2 2 2 5 2 4 2" xfId="22474"/>
    <cellStyle name="Moeda 2 2 2 5 2 5" xfId="14482"/>
    <cellStyle name="Moeda 2 2 2 5 2 6" xfId="11794"/>
    <cellStyle name="Moeda 2 2 2 5 2 7" xfId="25090"/>
    <cellStyle name="Moeda 2 2 2 5 3" xfId="1930"/>
    <cellStyle name="Moeda 2 2 2 5 3 2" xfId="4594"/>
    <cellStyle name="Moeda 2 2 2 5 3 2 2" xfId="17938"/>
    <cellStyle name="Moeda 2 2 2 5 3 2 3" xfId="26122"/>
    <cellStyle name="Moeda 2 2 2 5 3 3" xfId="7258"/>
    <cellStyle name="Moeda 2 2 2 5 3 3 2" xfId="20602"/>
    <cellStyle name="Moeda 2 2 2 5 3 4" xfId="9922"/>
    <cellStyle name="Moeda 2 2 2 5 3 4 2" xfId="23266"/>
    <cellStyle name="Moeda 2 2 2 5 3 5" xfId="15274"/>
    <cellStyle name="Moeda 2 2 2 5 3 6" xfId="12586"/>
    <cellStyle name="Moeda 2 2 2 5 3 7" xfId="24754"/>
    <cellStyle name="Moeda 2 2 2 5 4" xfId="3010"/>
    <cellStyle name="Moeda 2 2 2 5 4 2" xfId="16354"/>
    <cellStyle name="Moeda 2 2 2 5 4 2 2" xfId="26770"/>
    <cellStyle name="Moeda 2 2 2 5 4 3" xfId="25402"/>
    <cellStyle name="Moeda 2 2 2 5 5" xfId="5674"/>
    <cellStyle name="Moeda 2 2 2 5 5 2" xfId="19018"/>
    <cellStyle name="Moeda 2 2 2 5 5 3" xfId="25762"/>
    <cellStyle name="Moeda 2 2 2 5 6" xfId="8338"/>
    <cellStyle name="Moeda 2 2 2 5 6 2" xfId="21682"/>
    <cellStyle name="Moeda 2 2 2 5 7" xfId="13690"/>
    <cellStyle name="Moeda 2 2 2 5 8" xfId="11002"/>
    <cellStyle name="Moeda 2 2 2 5 9" xfId="24394"/>
    <cellStyle name="Moeda 2 2 2 6" xfId="610"/>
    <cellStyle name="Moeda 2 2 2 6 2" xfId="1402"/>
    <cellStyle name="Moeda 2 2 2 6 2 2" xfId="4066"/>
    <cellStyle name="Moeda 2 2 2 6 2 2 2" xfId="17410"/>
    <cellStyle name="Moeda 2 2 2 6 2 3" xfId="6730"/>
    <cellStyle name="Moeda 2 2 2 6 2 3 2" xfId="20074"/>
    <cellStyle name="Moeda 2 2 2 6 2 4" xfId="9394"/>
    <cellStyle name="Moeda 2 2 2 6 2 4 2" xfId="22738"/>
    <cellStyle name="Moeda 2 2 2 6 2 5" xfId="14746"/>
    <cellStyle name="Moeda 2 2 2 6 2 6" xfId="12058"/>
    <cellStyle name="Moeda 2 2 2 6 2 7" xfId="26194"/>
    <cellStyle name="Moeda 2 2 2 6 3" xfId="2194"/>
    <cellStyle name="Moeda 2 2 2 6 3 2" xfId="4858"/>
    <cellStyle name="Moeda 2 2 2 6 3 2 2" xfId="18202"/>
    <cellStyle name="Moeda 2 2 2 6 3 3" xfId="7522"/>
    <cellStyle name="Moeda 2 2 2 6 3 3 2" xfId="20866"/>
    <cellStyle name="Moeda 2 2 2 6 3 4" xfId="10186"/>
    <cellStyle name="Moeda 2 2 2 6 3 4 2" xfId="23530"/>
    <cellStyle name="Moeda 2 2 2 6 3 5" xfId="15538"/>
    <cellStyle name="Moeda 2 2 2 6 3 6" xfId="12850"/>
    <cellStyle name="Moeda 2 2 2 6 4" xfId="3274"/>
    <cellStyle name="Moeda 2 2 2 6 4 2" xfId="16618"/>
    <cellStyle name="Moeda 2 2 2 6 5" xfId="5938"/>
    <cellStyle name="Moeda 2 2 2 6 5 2" xfId="19282"/>
    <cellStyle name="Moeda 2 2 2 6 6" xfId="8602"/>
    <cellStyle name="Moeda 2 2 2 6 6 2" xfId="21946"/>
    <cellStyle name="Moeda 2 2 2 6 7" xfId="13954"/>
    <cellStyle name="Moeda 2 2 2 6 8" xfId="11266"/>
    <cellStyle name="Moeda 2 2 2 6 9" xfId="24826"/>
    <cellStyle name="Moeda 2 2 2 7" xfId="778"/>
    <cellStyle name="Moeda 2 2 2 7 2" xfId="1570"/>
    <cellStyle name="Moeda 2 2 2 7 2 2" xfId="4234"/>
    <cellStyle name="Moeda 2 2 2 7 2 2 2" xfId="17578"/>
    <cellStyle name="Moeda 2 2 2 7 2 3" xfId="6898"/>
    <cellStyle name="Moeda 2 2 2 7 2 3 2" xfId="20242"/>
    <cellStyle name="Moeda 2 2 2 7 2 4" xfId="9562"/>
    <cellStyle name="Moeda 2 2 2 7 2 4 2" xfId="22906"/>
    <cellStyle name="Moeda 2 2 2 7 2 5" xfId="14914"/>
    <cellStyle name="Moeda 2 2 2 7 2 6" xfId="12226"/>
    <cellStyle name="Moeda 2 2 2 7 2 7" xfId="25858"/>
    <cellStyle name="Moeda 2 2 2 7 3" xfId="2362"/>
    <cellStyle name="Moeda 2 2 2 7 3 2" xfId="5026"/>
    <cellStyle name="Moeda 2 2 2 7 3 2 2" xfId="18370"/>
    <cellStyle name="Moeda 2 2 2 7 3 3" xfId="7690"/>
    <cellStyle name="Moeda 2 2 2 7 3 3 2" xfId="21034"/>
    <cellStyle name="Moeda 2 2 2 7 3 4" xfId="10354"/>
    <cellStyle name="Moeda 2 2 2 7 3 4 2" xfId="23698"/>
    <cellStyle name="Moeda 2 2 2 7 3 5" xfId="15706"/>
    <cellStyle name="Moeda 2 2 2 7 3 6" xfId="13018"/>
    <cellStyle name="Moeda 2 2 2 7 4" xfId="3442"/>
    <cellStyle name="Moeda 2 2 2 7 4 2" xfId="16786"/>
    <cellStyle name="Moeda 2 2 2 7 5" xfId="6106"/>
    <cellStyle name="Moeda 2 2 2 7 5 2" xfId="19450"/>
    <cellStyle name="Moeda 2 2 2 7 6" xfId="8770"/>
    <cellStyle name="Moeda 2 2 2 7 6 2" xfId="22114"/>
    <cellStyle name="Moeda 2 2 2 7 7" xfId="14122"/>
    <cellStyle name="Moeda 2 2 2 7 8" xfId="11434"/>
    <cellStyle name="Moeda 2 2 2 7 9" xfId="24490"/>
    <cellStyle name="Moeda 2 2 2 8" xfId="826"/>
    <cellStyle name="Moeda 2 2 2 8 2" xfId="1618"/>
    <cellStyle name="Moeda 2 2 2 8 2 2" xfId="4282"/>
    <cellStyle name="Moeda 2 2 2 8 2 2 2" xfId="17626"/>
    <cellStyle name="Moeda 2 2 2 8 2 3" xfId="6946"/>
    <cellStyle name="Moeda 2 2 2 8 2 3 2" xfId="20290"/>
    <cellStyle name="Moeda 2 2 2 8 2 4" xfId="9610"/>
    <cellStyle name="Moeda 2 2 2 8 2 4 2" xfId="22954"/>
    <cellStyle name="Moeda 2 2 2 8 2 5" xfId="14962"/>
    <cellStyle name="Moeda 2 2 2 8 2 6" xfId="12274"/>
    <cellStyle name="Moeda 2 2 2 8 2 7" xfId="26506"/>
    <cellStyle name="Moeda 2 2 2 8 3" xfId="2410"/>
    <cellStyle name="Moeda 2 2 2 8 3 2" xfId="5074"/>
    <cellStyle name="Moeda 2 2 2 8 3 2 2" xfId="18418"/>
    <cellStyle name="Moeda 2 2 2 8 3 3" xfId="7738"/>
    <cellStyle name="Moeda 2 2 2 8 3 3 2" xfId="21082"/>
    <cellStyle name="Moeda 2 2 2 8 3 4" xfId="10402"/>
    <cellStyle name="Moeda 2 2 2 8 3 4 2" xfId="23746"/>
    <cellStyle name="Moeda 2 2 2 8 3 5" xfId="15754"/>
    <cellStyle name="Moeda 2 2 2 8 3 6" xfId="13066"/>
    <cellStyle name="Moeda 2 2 2 8 4" xfId="3490"/>
    <cellStyle name="Moeda 2 2 2 8 4 2" xfId="16834"/>
    <cellStyle name="Moeda 2 2 2 8 5" xfId="6154"/>
    <cellStyle name="Moeda 2 2 2 8 5 2" xfId="19498"/>
    <cellStyle name="Moeda 2 2 2 8 6" xfId="8818"/>
    <cellStyle name="Moeda 2 2 2 8 6 2" xfId="22162"/>
    <cellStyle name="Moeda 2 2 2 8 7" xfId="14170"/>
    <cellStyle name="Moeda 2 2 2 8 8" xfId="11482"/>
    <cellStyle name="Moeda 2 2 2 8 9" xfId="25138"/>
    <cellStyle name="Moeda 2 2 2 9" xfId="874"/>
    <cellStyle name="Moeda 2 2 2 9 2" xfId="3538"/>
    <cellStyle name="Moeda 2 2 2 9 2 2" xfId="16882"/>
    <cellStyle name="Moeda 2 2 2 9 3" xfId="6202"/>
    <cellStyle name="Moeda 2 2 2 9 3 2" xfId="19546"/>
    <cellStyle name="Moeda 2 2 2 9 4" xfId="8866"/>
    <cellStyle name="Moeda 2 2 2 9 4 2" xfId="22210"/>
    <cellStyle name="Moeda 2 2 2 9 5" xfId="14218"/>
    <cellStyle name="Moeda 2 2 2 9 6" xfId="11530"/>
    <cellStyle name="Moeda 2 2 2 9 7" xfId="25498"/>
    <cellStyle name="Moeda 2 2 3" xfId="106"/>
    <cellStyle name="Moeda 2 2 3 10" xfId="5434"/>
    <cellStyle name="Moeda 2 2 3 10 2" xfId="18778"/>
    <cellStyle name="Moeda 2 2 3 11" xfId="8098"/>
    <cellStyle name="Moeda 2 2 3 11 2" xfId="21442"/>
    <cellStyle name="Moeda 2 2 3 12" xfId="13450"/>
    <cellStyle name="Moeda 2 2 3 13" xfId="10762"/>
    <cellStyle name="Moeda 2 2 3 14" xfId="24154"/>
    <cellStyle name="Moeda 2 2 3 2" xfId="274"/>
    <cellStyle name="Moeda 2 2 3 2 10" xfId="13618"/>
    <cellStyle name="Moeda 2 2 3 2 11" xfId="10930"/>
    <cellStyle name="Moeda 2 2 3 2 12" xfId="24322"/>
    <cellStyle name="Moeda 2 2 3 2 2" xfId="538"/>
    <cellStyle name="Moeda 2 2 3 2 2 2" xfId="1330"/>
    <cellStyle name="Moeda 2 2 3 2 2 2 2" xfId="3994"/>
    <cellStyle name="Moeda 2 2 3 2 2 2 2 2" xfId="17338"/>
    <cellStyle name="Moeda 2 2 3 2 2 2 3" xfId="6658"/>
    <cellStyle name="Moeda 2 2 3 2 2 2 3 2" xfId="20002"/>
    <cellStyle name="Moeda 2 2 3 2 2 2 4" xfId="9322"/>
    <cellStyle name="Moeda 2 2 3 2 2 2 4 2" xfId="22666"/>
    <cellStyle name="Moeda 2 2 3 2 2 2 5" xfId="14674"/>
    <cellStyle name="Moeda 2 2 3 2 2 2 6" xfId="11986"/>
    <cellStyle name="Moeda 2 2 3 2 2 2 7" xfId="26386"/>
    <cellStyle name="Moeda 2 2 3 2 2 3" xfId="2122"/>
    <cellStyle name="Moeda 2 2 3 2 2 3 2" xfId="4786"/>
    <cellStyle name="Moeda 2 2 3 2 2 3 2 2" xfId="18130"/>
    <cellStyle name="Moeda 2 2 3 2 2 3 3" xfId="7450"/>
    <cellStyle name="Moeda 2 2 3 2 2 3 3 2" xfId="20794"/>
    <cellStyle name="Moeda 2 2 3 2 2 3 4" xfId="10114"/>
    <cellStyle name="Moeda 2 2 3 2 2 3 4 2" xfId="23458"/>
    <cellStyle name="Moeda 2 2 3 2 2 3 5" xfId="15466"/>
    <cellStyle name="Moeda 2 2 3 2 2 3 6" xfId="12778"/>
    <cellStyle name="Moeda 2 2 3 2 2 4" xfId="3202"/>
    <cellStyle name="Moeda 2 2 3 2 2 4 2" xfId="16546"/>
    <cellStyle name="Moeda 2 2 3 2 2 5" xfId="5866"/>
    <cellStyle name="Moeda 2 2 3 2 2 5 2" xfId="19210"/>
    <cellStyle name="Moeda 2 2 3 2 2 6" xfId="8530"/>
    <cellStyle name="Moeda 2 2 3 2 2 6 2" xfId="21874"/>
    <cellStyle name="Moeda 2 2 3 2 2 7" xfId="13882"/>
    <cellStyle name="Moeda 2 2 3 2 2 8" xfId="11194"/>
    <cellStyle name="Moeda 2 2 3 2 2 9" xfId="25018"/>
    <cellStyle name="Moeda 2 2 3 2 3" xfId="706"/>
    <cellStyle name="Moeda 2 2 3 2 3 2" xfId="1498"/>
    <cellStyle name="Moeda 2 2 3 2 3 2 2" xfId="4162"/>
    <cellStyle name="Moeda 2 2 3 2 3 2 2 2" xfId="17506"/>
    <cellStyle name="Moeda 2 2 3 2 3 2 3" xfId="6826"/>
    <cellStyle name="Moeda 2 2 3 2 3 2 3 2" xfId="20170"/>
    <cellStyle name="Moeda 2 2 3 2 3 2 4" xfId="9490"/>
    <cellStyle name="Moeda 2 2 3 2 3 2 4 2" xfId="22834"/>
    <cellStyle name="Moeda 2 2 3 2 3 2 5" xfId="14842"/>
    <cellStyle name="Moeda 2 2 3 2 3 2 6" xfId="12154"/>
    <cellStyle name="Moeda 2 2 3 2 3 2 7" xfId="26050"/>
    <cellStyle name="Moeda 2 2 3 2 3 3" xfId="2290"/>
    <cellStyle name="Moeda 2 2 3 2 3 3 2" xfId="4954"/>
    <cellStyle name="Moeda 2 2 3 2 3 3 2 2" xfId="18298"/>
    <cellStyle name="Moeda 2 2 3 2 3 3 3" xfId="7618"/>
    <cellStyle name="Moeda 2 2 3 2 3 3 3 2" xfId="20962"/>
    <cellStyle name="Moeda 2 2 3 2 3 3 4" xfId="10282"/>
    <cellStyle name="Moeda 2 2 3 2 3 3 4 2" xfId="23626"/>
    <cellStyle name="Moeda 2 2 3 2 3 3 5" xfId="15634"/>
    <cellStyle name="Moeda 2 2 3 2 3 3 6" xfId="12946"/>
    <cellStyle name="Moeda 2 2 3 2 3 4" xfId="3370"/>
    <cellStyle name="Moeda 2 2 3 2 3 4 2" xfId="16714"/>
    <cellStyle name="Moeda 2 2 3 2 3 5" xfId="6034"/>
    <cellStyle name="Moeda 2 2 3 2 3 5 2" xfId="19378"/>
    <cellStyle name="Moeda 2 2 3 2 3 6" xfId="8698"/>
    <cellStyle name="Moeda 2 2 3 2 3 6 2" xfId="22042"/>
    <cellStyle name="Moeda 2 2 3 2 3 7" xfId="14050"/>
    <cellStyle name="Moeda 2 2 3 2 3 8" xfId="11362"/>
    <cellStyle name="Moeda 2 2 3 2 3 9" xfId="24682"/>
    <cellStyle name="Moeda 2 2 3 2 4" xfId="1066"/>
    <cellStyle name="Moeda 2 2 3 2 4 2" xfId="3730"/>
    <cellStyle name="Moeda 2 2 3 2 4 2 2" xfId="17074"/>
    <cellStyle name="Moeda 2 2 3 2 4 2 3" xfId="26698"/>
    <cellStyle name="Moeda 2 2 3 2 4 3" xfId="6394"/>
    <cellStyle name="Moeda 2 2 3 2 4 3 2" xfId="19738"/>
    <cellStyle name="Moeda 2 2 3 2 4 4" xfId="9058"/>
    <cellStyle name="Moeda 2 2 3 2 4 4 2" xfId="22402"/>
    <cellStyle name="Moeda 2 2 3 2 4 5" xfId="14410"/>
    <cellStyle name="Moeda 2 2 3 2 4 6" xfId="11722"/>
    <cellStyle name="Moeda 2 2 3 2 4 7" xfId="25330"/>
    <cellStyle name="Moeda 2 2 3 2 5" xfId="1858"/>
    <cellStyle name="Moeda 2 2 3 2 5 2" xfId="4522"/>
    <cellStyle name="Moeda 2 2 3 2 5 2 2" xfId="17866"/>
    <cellStyle name="Moeda 2 2 3 2 5 3" xfId="7186"/>
    <cellStyle name="Moeda 2 2 3 2 5 3 2" xfId="20530"/>
    <cellStyle name="Moeda 2 2 3 2 5 4" xfId="9850"/>
    <cellStyle name="Moeda 2 2 3 2 5 4 2" xfId="23194"/>
    <cellStyle name="Moeda 2 2 3 2 5 5" xfId="15202"/>
    <cellStyle name="Moeda 2 2 3 2 5 6" xfId="12514"/>
    <cellStyle name="Moeda 2 2 3 2 5 7" xfId="25690"/>
    <cellStyle name="Moeda 2 2 3 2 6" xfId="2674"/>
    <cellStyle name="Moeda 2 2 3 2 6 2" xfId="5338"/>
    <cellStyle name="Moeda 2 2 3 2 6 2 2" xfId="18682"/>
    <cellStyle name="Moeda 2 2 3 2 6 3" xfId="8002"/>
    <cellStyle name="Moeda 2 2 3 2 6 3 2" xfId="21346"/>
    <cellStyle name="Moeda 2 2 3 2 6 4" xfId="10666"/>
    <cellStyle name="Moeda 2 2 3 2 6 4 2" xfId="24010"/>
    <cellStyle name="Moeda 2 2 3 2 6 5" xfId="16018"/>
    <cellStyle name="Moeda 2 2 3 2 6 6" xfId="13330"/>
    <cellStyle name="Moeda 2 2 3 2 7" xfId="2938"/>
    <cellStyle name="Moeda 2 2 3 2 7 2" xfId="16282"/>
    <cellStyle name="Moeda 2 2 3 2 8" xfId="5602"/>
    <cellStyle name="Moeda 2 2 3 2 8 2" xfId="18946"/>
    <cellStyle name="Moeda 2 2 3 2 9" xfId="8266"/>
    <cellStyle name="Moeda 2 2 3 2 9 2" xfId="21610"/>
    <cellStyle name="Moeda 2 2 3 3" xfId="178"/>
    <cellStyle name="Moeda 2 2 3 3 10" xfId="10834"/>
    <cellStyle name="Moeda 2 2 3 3 11" xfId="24226"/>
    <cellStyle name="Moeda 2 2 3 3 2" xfId="442"/>
    <cellStyle name="Moeda 2 2 3 3 2 2" xfId="1234"/>
    <cellStyle name="Moeda 2 2 3 3 2 2 2" xfId="3898"/>
    <cellStyle name="Moeda 2 2 3 3 2 2 2 2" xfId="17242"/>
    <cellStyle name="Moeda 2 2 3 3 2 2 3" xfId="6562"/>
    <cellStyle name="Moeda 2 2 3 3 2 2 3 2" xfId="19906"/>
    <cellStyle name="Moeda 2 2 3 3 2 2 4" xfId="9226"/>
    <cellStyle name="Moeda 2 2 3 3 2 2 4 2" xfId="22570"/>
    <cellStyle name="Moeda 2 2 3 3 2 2 5" xfId="14578"/>
    <cellStyle name="Moeda 2 2 3 3 2 2 6" xfId="11890"/>
    <cellStyle name="Moeda 2 2 3 3 2 2 7" xfId="26290"/>
    <cellStyle name="Moeda 2 2 3 3 2 3" xfId="2026"/>
    <cellStyle name="Moeda 2 2 3 3 2 3 2" xfId="4690"/>
    <cellStyle name="Moeda 2 2 3 3 2 3 2 2" xfId="18034"/>
    <cellStyle name="Moeda 2 2 3 3 2 3 3" xfId="7354"/>
    <cellStyle name="Moeda 2 2 3 3 2 3 3 2" xfId="20698"/>
    <cellStyle name="Moeda 2 2 3 3 2 3 4" xfId="10018"/>
    <cellStyle name="Moeda 2 2 3 3 2 3 4 2" xfId="23362"/>
    <cellStyle name="Moeda 2 2 3 3 2 3 5" xfId="15370"/>
    <cellStyle name="Moeda 2 2 3 3 2 3 6" xfId="12682"/>
    <cellStyle name="Moeda 2 2 3 3 2 4" xfId="3106"/>
    <cellStyle name="Moeda 2 2 3 3 2 4 2" xfId="16450"/>
    <cellStyle name="Moeda 2 2 3 3 2 5" xfId="5770"/>
    <cellStyle name="Moeda 2 2 3 3 2 5 2" xfId="19114"/>
    <cellStyle name="Moeda 2 2 3 3 2 6" xfId="8434"/>
    <cellStyle name="Moeda 2 2 3 3 2 6 2" xfId="21778"/>
    <cellStyle name="Moeda 2 2 3 3 2 7" xfId="13786"/>
    <cellStyle name="Moeda 2 2 3 3 2 8" xfId="11098"/>
    <cellStyle name="Moeda 2 2 3 3 2 9" xfId="24922"/>
    <cellStyle name="Moeda 2 2 3 3 3" xfId="970"/>
    <cellStyle name="Moeda 2 2 3 3 3 2" xfId="3634"/>
    <cellStyle name="Moeda 2 2 3 3 3 2 2" xfId="16978"/>
    <cellStyle name="Moeda 2 2 3 3 3 2 3" xfId="25954"/>
    <cellStyle name="Moeda 2 2 3 3 3 3" xfId="6298"/>
    <cellStyle name="Moeda 2 2 3 3 3 3 2" xfId="19642"/>
    <cellStyle name="Moeda 2 2 3 3 3 4" xfId="8962"/>
    <cellStyle name="Moeda 2 2 3 3 3 4 2" xfId="22306"/>
    <cellStyle name="Moeda 2 2 3 3 3 5" xfId="14314"/>
    <cellStyle name="Moeda 2 2 3 3 3 6" xfId="11626"/>
    <cellStyle name="Moeda 2 2 3 3 3 7" xfId="24586"/>
    <cellStyle name="Moeda 2 2 3 3 4" xfId="1762"/>
    <cellStyle name="Moeda 2 2 3 3 4 2" xfId="4426"/>
    <cellStyle name="Moeda 2 2 3 3 4 2 2" xfId="17770"/>
    <cellStyle name="Moeda 2 2 3 3 4 2 3" xfId="26602"/>
    <cellStyle name="Moeda 2 2 3 3 4 3" xfId="7090"/>
    <cellStyle name="Moeda 2 2 3 3 4 3 2" xfId="20434"/>
    <cellStyle name="Moeda 2 2 3 3 4 4" xfId="9754"/>
    <cellStyle name="Moeda 2 2 3 3 4 4 2" xfId="23098"/>
    <cellStyle name="Moeda 2 2 3 3 4 5" xfId="15106"/>
    <cellStyle name="Moeda 2 2 3 3 4 6" xfId="12418"/>
    <cellStyle name="Moeda 2 2 3 3 4 7" xfId="25234"/>
    <cellStyle name="Moeda 2 2 3 3 5" xfId="2578"/>
    <cellStyle name="Moeda 2 2 3 3 5 2" xfId="5242"/>
    <cellStyle name="Moeda 2 2 3 3 5 2 2" xfId="18586"/>
    <cellStyle name="Moeda 2 2 3 3 5 3" xfId="7906"/>
    <cellStyle name="Moeda 2 2 3 3 5 3 2" xfId="21250"/>
    <cellStyle name="Moeda 2 2 3 3 5 4" xfId="10570"/>
    <cellStyle name="Moeda 2 2 3 3 5 4 2" xfId="23914"/>
    <cellStyle name="Moeda 2 2 3 3 5 5" xfId="15922"/>
    <cellStyle name="Moeda 2 2 3 3 5 6" xfId="13234"/>
    <cellStyle name="Moeda 2 2 3 3 5 7" xfId="25594"/>
    <cellStyle name="Moeda 2 2 3 3 6" xfId="2842"/>
    <cellStyle name="Moeda 2 2 3 3 6 2" xfId="16186"/>
    <cellStyle name="Moeda 2 2 3 3 7" xfId="5506"/>
    <cellStyle name="Moeda 2 2 3 3 7 2" xfId="18850"/>
    <cellStyle name="Moeda 2 2 3 3 8" xfId="8170"/>
    <cellStyle name="Moeda 2 2 3 3 8 2" xfId="21514"/>
    <cellStyle name="Moeda 2 2 3 3 9" xfId="13522"/>
    <cellStyle name="Moeda 2 2 3 4" xfId="370"/>
    <cellStyle name="Moeda 2 2 3 4 2" xfId="1162"/>
    <cellStyle name="Moeda 2 2 3 4 2 2" xfId="3826"/>
    <cellStyle name="Moeda 2 2 3 4 2 2 2" xfId="17170"/>
    <cellStyle name="Moeda 2 2 3 4 2 3" xfId="6490"/>
    <cellStyle name="Moeda 2 2 3 4 2 3 2" xfId="19834"/>
    <cellStyle name="Moeda 2 2 3 4 2 4" xfId="9154"/>
    <cellStyle name="Moeda 2 2 3 4 2 4 2" xfId="22498"/>
    <cellStyle name="Moeda 2 2 3 4 2 5" xfId="14506"/>
    <cellStyle name="Moeda 2 2 3 4 2 6" xfId="11818"/>
    <cellStyle name="Moeda 2 2 3 4 2 7" xfId="26218"/>
    <cellStyle name="Moeda 2 2 3 4 3" xfId="1954"/>
    <cellStyle name="Moeda 2 2 3 4 3 2" xfId="4618"/>
    <cellStyle name="Moeda 2 2 3 4 3 2 2" xfId="17962"/>
    <cellStyle name="Moeda 2 2 3 4 3 3" xfId="7282"/>
    <cellStyle name="Moeda 2 2 3 4 3 3 2" xfId="20626"/>
    <cellStyle name="Moeda 2 2 3 4 3 4" xfId="9946"/>
    <cellStyle name="Moeda 2 2 3 4 3 4 2" xfId="23290"/>
    <cellStyle name="Moeda 2 2 3 4 3 5" xfId="15298"/>
    <cellStyle name="Moeda 2 2 3 4 3 6" xfId="12610"/>
    <cellStyle name="Moeda 2 2 3 4 4" xfId="3034"/>
    <cellStyle name="Moeda 2 2 3 4 4 2" xfId="16378"/>
    <cellStyle name="Moeda 2 2 3 4 5" xfId="5698"/>
    <cellStyle name="Moeda 2 2 3 4 5 2" xfId="19042"/>
    <cellStyle name="Moeda 2 2 3 4 6" xfId="8362"/>
    <cellStyle name="Moeda 2 2 3 4 6 2" xfId="21706"/>
    <cellStyle name="Moeda 2 2 3 4 7" xfId="13714"/>
    <cellStyle name="Moeda 2 2 3 4 8" xfId="11026"/>
    <cellStyle name="Moeda 2 2 3 4 9" xfId="24850"/>
    <cellStyle name="Moeda 2 2 3 5" xfId="634"/>
    <cellStyle name="Moeda 2 2 3 5 2" xfId="1426"/>
    <cellStyle name="Moeda 2 2 3 5 2 2" xfId="4090"/>
    <cellStyle name="Moeda 2 2 3 5 2 2 2" xfId="17434"/>
    <cellStyle name="Moeda 2 2 3 5 2 3" xfId="6754"/>
    <cellStyle name="Moeda 2 2 3 5 2 3 2" xfId="20098"/>
    <cellStyle name="Moeda 2 2 3 5 2 4" xfId="9418"/>
    <cellStyle name="Moeda 2 2 3 5 2 4 2" xfId="22762"/>
    <cellStyle name="Moeda 2 2 3 5 2 5" xfId="14770"/>
    <cellStyle name="Moeda 2 2 3 5 2 6" xfId="12082"/>
    <cellStyle name="Moeda 2 2 3 5 2 7" xfId="25882"/>
    <cellStyle name="Moeda 2 2 3 5 3" xfId="2218"/>
    <cellStyle name="Moeda 2 2 3 5 3 2" xfId="4882"/>
    <cellStyle name="Moeda 2 2 3 5 3 2 2" xfId="18226"/>
    <cellStyle name="Moeda 2 2 3 5 3 3" xfId="7546"/>
    <cellStyle name="Moeda 2 2 3 5 3 3 2" xfId="20890"/>
    <cellStyle name="Moeda 2 2 3 5 3 4" xfId="10210"/>
    <cellStyle name="Moeda 2 2 3 5 3 4 2" xfId="23554"/>
    <cellStyle name="Moeda 2 2 3 5 3 5" xfId="15562"/>
    <cellStyle name="Moeda 2 2 3 5 3 6" xfId="12874"/>
    <cellStyle name="Moeda 2 2 3 5 4" xfId="3298"/>
    <cellStyle name="Moeda 2 2 3 5 4 2" xfId="16642"/>
    <cellStyle name="Moeda 2 2 3 5 5" xfId="5962"/>
    <cellStyle name="Moeda 2 2 3 5 5 2" xfId="19306"/>
    <cellStyle name="Moeda 2 2 3 5 6" xfId="8626"/>
    <cellStyle name="Moeda 2 2 3 5 6 2" xfId="21970"/>
    <cellStyle name="Moeda 2 2 3 5 7" xfId="13978"/>
    <cellStyle name="Moeda 2 2 3 5 8" xfId="11290"/>
    <cellStyle name="Moeda 2 2 3 5 9" xfId="24514"/>
    <cellStyle name="Moeda 2 2 3 6" xfId="898"/>
    <cellStyle name="Moeda 2 2 3 6 2" xfId="3562"/>
    <cellStyle name="Moeda 2 2 3 6 2 2" xfId="16906"/>
    <cellStyle name="Moeda 2 2 3 6 2 3" xfId="26530"/>
    <cellStyle name="Moeda 2 2 3 6 3" xfId="6226"/>
    <cellStyle name="Moeda 2 2 3 6 3 2" xfId="19570"/>
    <cellStyle name="Moeda 2 2 3 6 4" xfId="8890"/>
    <cellStyle name="Moeda 2 2 3 6 4 2" xfId="22234"/>
    <cellStyle name="Moeda 2 2 3 6 5" xfId="14242"/>
    <cellStyle name="Moeda 2 2 3 6 6" xfId="11554"/>
    <cellStyle name="Moeda 2 2 3 6 7" xfId="25162"/>
    <cellStyle name="Moeda 2 2 3 7" xfId="1690"/>
    <cellStyle name="Moeda 2 2 3 7 2" xfId="4354"/>
    <cellStyle name="Moeda 2 2 3 7 2 2" xfId="17698"/>
    <cellStyle name="Moeda 2 2 3 7 3" xfId="7018"/>
    <cellStyle name="Moeda 2 2 3 7 3 2" xfId="20362"/>
    <cellStyle name="Moeda 2 2 3 7 4" xfId="9682"/>
    <cellStyle name="Moeda 2 2 3 7 4 2" xfId="23026"/>
    <cellStyle name="Moeda 2 2 3 7 5" xfId="15034"/>
    <cellStyle name="Moeda 2 2 3 7 6" xfId="12346"/>
    <cellStyle name="Moeda 2 2 3 7 7" xfId="25522"/>
    <cellStyle name="Moeda 2 2 3 8" xfId="2506"/>
    <cellStyle name="Moeda 2 2 3 8 2" xfId="5170"/>
    <cellStyle name="Moeda 2 2 3 8 2 2" xfId="18514"/>
    <cellStyle name="Moeda 2 2 3 8 3" xfId="7834"/>
    <cellStyle name="Moeda 2 2 3 8 3 2" xfId="21178"/>
    <cellStyle name="Moeda 2 2 3 8 4" xfId="10498"/>
    <cellStyle name="Moeda 2 2 3 8 4 2" xfId="23842"/>
    <cellStyle name="Moeda 2 2 3 8 5" xfId="15850"/>
    <cellStyle name="Moeda 2 2 3 8 6" xfId="13162"/>
    <cellStyle name="Moeda 2 2 3 9" xfId="2770"/>
    <cellStyle name="Moeda 2 2 3 9 2" xfId="16114"/>
    <cellStyle name="Moeda 2 2 4" xfId="226"/>
    <cellStyle name="Moeda 2 2 4 10" xfId="13570"/>
    <cellStyle name="Moeda 2 2 4 11" xfId="10882"/>
    <cellStyle name="Moeda 2 2 4 12" xfId="24274"/>
    <cellStyle name="Moeda 2 2 4 2" xfId="490"/>
    <cellStyle name="Moeda 2 2 4 2 2" xfId="1282"/>
    <cellStyle name="Moeda 2 2 4 2 2 2" xfId="3946"/>
    <cellStyle name="Moeda 2 2 4 2 2 2 2" xfId="17290"/>
    <cellStyle name="Moeda 2 2 4 2 2 3" xfId="6610"/>
    <cellStyle name="Moeda 2 2 4 2 2 3 2" xfId="19954"/>
    <cellStyle name="Moeda 2 2 4 2 2 4" xfId="9274"/>
    <cellStyle name="Moeda 2 2 4 2 2 4 2" xfId="22618"/>
    <cellStyle name="Moeda 2 2 4 2 2 5" xfId="14626"/>
    <cellStyle name="Moeda 2 2 4 2 2 6" xfId="11938"/>
    <cellStyle name="Moeda 2 2 4 2 2 7" xfId="26338"/>
    <cellStyle name="Moeda 2 2 4 2 3" xfId="2074"/>
    <cellStyle name="Moeda 2 2 4 2 3 2" xfId="4738"/>
    <cellStyle name="Moeda 2 2 4 2 3 2 2" xfId="18082"/>
    <cellStyle name="Moeda 2 2 4 2 3 3" xfId="7402"/>
    <cellStyle name="Moeda 2 2 4 2 3 3 2" xfId="20746"/>
    <cellStyle name="Moeda 2 2 4 2 3 4" xfId="10066"/>
    <cellStyle name="Moeda 2 2 4 2 3 4 2" xfId="23410"/>
    <cellStyle name="Moeda 2 2 4 2 3 5" xfId="15418"/>
    <cellStyle name="Moeda 2 2 4 2 3 6" xfId="12730"/>
    <cellStyle name="Moeda 2 2 4 2 4" xfId="3154"/>
    <cellStyle name="Moeda 2 2 4 2 4 2" xfId="16498"/>
    <cellStyle name="Moeda 2 2 4 2 5" xfId="5818"/>
    <cellStyle name="Moeda 2 2 4 2 5 2" xfId="19162"/>
    <cellStyle name="Moeda 2 2 4 2 6" xfId="8482"/>
    <cellStyle name="Moeda 2 2 4 2 6 2" xfId="21826"/>
    <cellStyle name="Moeda 2 2 4 2 7" xfId="13834"/>
    <cellStyle name="Moeda 2 2 4 2 8" xfId="11146"/>
    <cellStyle name="Moeda 2 2 4 2 9" xfId="24970"/>
    <cellStyle name="Moeda 2 2 4 3" xfId="658"/>
    <cellStyle name="Moeda 2 2 4 3 2" xfId="1450"/>
    <cellStyle name="Moeda 2 2 4 3 2 2" xfId="4114"/>
    <cellStyle name="Moeda 2 2 4 3 2 2 2" xfId="17458"/>
    <cellStyle name="Moeda 2 2 4 3 2 3" xfId="6778"/>
    <cellStyle name="Moeda 2 2 4 3 2 3 2" xfId="20122"/>
    <cellStyle name="Moeda 2 2 4 3 2 4" xfId="9442"/>
    <cellStyle name="Moeda 2 2 4 3 2 4 2" xfId="22786"/>
    <cellStyle name="Moeda 2 2 4 3 2 5" xfId="14794"/>
    <cellStyle name="Moeda 2 2 4 3 2 6" xfId="12106"/>
    <cellStyle name="Moeda 2 2 4 3 2 7" xfId="26002"/>
    <cellStyle name="Moeda 2 2 4 3 3" xfId="2242"/>
    <cellStyle name="Moeda 2 2 4 3 3 2" xfId="4906"/>
    <cellStyle name="Moeda 2 2 4 3 3 2 2" xfId="18250"/>
    <cellStyle name="Moeda 2 2 4 3 3 3" xfId="7570"/>
    <cellStyle name="Moeda 2 2 4 3 3 3 2" xfId="20914"/>
    <cellStyle name="Moeda 2 2 4 3 3 4" xfId="10234"/>
    <cellStyle name="Moeda 2 2 4 3 3 4 2" xfId="23578"/>
    <cellStyle name="Moeda 2 2 4 3 3 5" xfId="15586"/>
    <cellStyle name="Moeda 2 2 4 3 3 6" xfId="12898"/>
    <cellStyle name="Moeda 2 2 4 3 4" xfId="3322"/>
    <cellStyle name="Moeda 2 2 4 3 4 2" xfId="16666"/>
    <cellStyle name="Moeda 2 2 4 3 5" xfId="5986"/>
    <cellStyle name="Moeda 2 2 4 3 5 2" xfId="19330"/>
    <cellStyle name="Moeda 2 2 4 3 6" xfId="8650"/>
    <cellStyle name="Moeda 2 2 4 3 6 2" xfId="21994"/>
    <cellStyle name="Moeda 2 2 4 3 7" xfId="14002"/>
    <cellStyle name="Moeda 2 2 4 3 8" xfId="11314"/>
    <cellStyle name="Moeda 2 2 4 3 9" xfId="24634"/>
    <cellStyle name="Moeda 2 2 4 4" xfId="1018"/>
    <cellStyle name="Moeda 2 2 4 4 2" xfId="3682"/>
    <cellStyle name="Moeda 2 2 4 4 2 2" xfId="17026"/>
    <cellStyle name="Moeda 2 2 4 4 2 3" xfId="26650"/>
    <cellStyle name="Moeda 2 2 4 4 3" xfId="6346"/>
    <cellStyle name="Moeda 2 2 4 4 3 2" xfId="19690"/>
    <cellStyle name="Moeda 2 2 4 4 4" xfId="9010"/>
    <cellStyle name="Moeda 2 2 4 4 4 2" xfId="22354"/>
    <cellStyle name="Moeda 2 2 4 4 5" xfId="14362"/>
    <cellStyle name="Moeda 2 2 4 4 6" xfId="11674"/>
    <cellStyle name="Moeda 2 2 4 4 7" xfId="25282"/>
    <cellStyle name="Moeda 2 2 4 5" xfId="1810"/>
    <cellStyle name="Moeda 2 2 4 5 2" xfId="4474"/>
    <cellStyle name="Moeda 2 2 4 5 2 2" xfId="17818"/>
    <cellStyle name="Moeda 2 2 4 5 3" xfId="7138"/>
    <cellStyle name="Moeda 2 2 4 5 3 2" xfId="20482"/>
    <cellStyle name="Moeda 2 2 4 5 4" xfId="9802"/>
    <cellStyle name="Moeda 2 2 4 5 4 2" xfId="23146"/>
    <cellStyle name="Moeda 2 2 4 5 5" xfId="15154"/>
    <cellStyle name="Moeda 2 2 4 5 6" xfId="12466"/>
    <cellStyle name="Moeda 2 2 4 5 7" xfId="25642"/>
    <cellStyle name="Moeda 2 2 4 6" xfId="2626"/>
    <cellStyle name="Moeda 2 2 4 6 2" xfId="5290"/>
    <cellStyle name="Moeda 2 2 4 6 2 2" xfId="18634"/>
    <cellStyle name="Moeda 2 2 4 6 3" xfId="7954"/>
    <cellStyle name="Moeda 2 2 4 6 3 2" xfId="21298"/>
    <cellStyle name="Moeda 2 2 4 6 4" xfId="10618"/>
    <cellStyle name="Moeda 2 2 4 6 4 2" xfId="23962"/>
    <cellStyle name="Moeda 2 2 4 6 5" xfId="15970"/>
    <cellStyle name="Moeda 2 2 4 6 6" xfId="13282"/>
    <cellStyle name="Moeda 2 2 4 7" xfId="2890"/>
    <cellStyle name="Moeda 2 2 4 7 2" xfId="16234"/>
    <cellStyle name="Moeda 2 2 4 8" xfId="5554"/>
    <cellStyle name="Moeda 2 2 4 8 2" xfId="18898"/>
    <cellStyle name="Moeda 2 2 4 9" xfId="8218"/>
    <cellStyle name="Moeda 2 2 4 9 2" xfId="21562"/>
    <cellStyle name="Moeda 2 2 5" xfId="154"/>
    <cellStyle name="Moeda 2 2 5 10" xfId="10810"/>
    <cellStyle name="Moeda 2 2 5 11" xfId="24202"/>
    <cellStyle name="Moeda 2 2 5 2" xfId="418"/>
    <cellStyle name="Moeda 2 2 5 2 2" xfId="1210"/>
    <cellStyle name="Moeda 2 2 5 2 2 2" xfId="3874"/>
    <cellStyle name="Moeda 2 2 5 2 2 2 2" xfId="17218"/>
    <cellStyle name="Moeda 2 2 5 2 2 3" xfId="6538"/>
    <cellStyle name="Moeda 2 2 5 2 2 3 2" xfId="19882"/>
    <cellStyle name="Moeda 2 2 5 2 2 4" xfId="9202"/>
    <cellStyle name="Moeda 2 2 5 2 2 4 2" xfId="22546"/>
    <cellStyle name="Moeda 2 2 5 2 2 5" xfId="14554"/>
    <cellStyle name="Moeda 2 2 5 2 2 6" xfId="11866"/>
    <cellStyle name="Moeda 2 2 5 2 2 7" xfId="26266"/>
    <cellStyle name="Moeda 2 2 5 2 3" xfId="2002"/>
    <cellStyle name="Moeda 2 2 5 2 3 2" xfId="4666"/>
    <cellStyle name="Moeda 2 2 5 2 3 2 2" xfId="18010"/>
    <cellStyle name="Moeda 2 2 5 2 3 3" xfId="7330"/>
    <cellStyle name="Moeda 2 2 5 2 3 3 2" xfId="20674"/>
    <cellStyle name="Moeda 2 2 5 2 3 4" xfId="9994"/>
    <cellStyle name="Moeda 2 2 5 2 3 4 2" xfId="23338"/>
    <cellStyle name="Moeda 2 2 5 2 3 5" xfId="15346"/>
    <cellStyle name="Moeda 2 2 5 2 3 6" xfId="12658"/>
    <cellStyle name="Moeda 2 2 5 2 4" xfId="3082"/>
    <cellStyle name="Moeda 2 2 5 2 4 2" xfId="16426"/>
    <cellStyle name="Moeda 2 2 5 2 5" xfId="5746"/>
    <cellStyle name="Moeda 2 2 5 2 5 2" xfId="19090"/>
    <cellStyle name="Moeda 2 2 5 2 6" xfId="8410"/>
    <cellStyle name="Moeda 2 2 5 2 6 2" xfId="21754"/>
    <cellStyle name="Moeda 2 2 5 2 7" xfId="13762"/>
    <cellStyle name="Moeda 2 2 5 2 8" xfId="11074"/>
    <cellStyle name="Moeda 2 2 5 2 9" xfId="24898"/>
    <cellStyle name="Moeda 2 2 5 3" xfId="946"/>
    <cellStyle name="Moeda 2 2 5 3 2" xfId="3610"/>
    <cellStyle name="Moeda 2 2 5 3 2 2" xfId="16954"/>
    <cellStyle name="Moeda 2 2 5 3 2 3" xfId="25930"/>
    <cellStyle name="Moeda 2 2 5 3 3" xfId="6274"/>
    <cellStyle name="Moeda 2 2 5 3 3 2" xfId="19618"/>
    <cellStyle name="Moeda 2 2 5 3 4" xfId="8938"/>
    <cellStyle name="Moeda 2 2 5 3 4 2" xfId="22282"/>
    <cellStyle name="Moeda 2 2 5 3 5" xfId="14290"/>
    <cellStyle name="Moeda 2 2 5 3 6" xfId="11602"/>
    <cellStyle name="Moeda 2 2 5 3 7" xfId="24562"/>
    <cellStyle name="Moeda 2 2 5 4" xfId="1738"/>
    <cellStyle name="Moeda 2 2 5 4 2" xfId="4402"/>
    <cellStyle name="Moeda 2 2 5 4 2 2" xfId="17746"/>
    <cellStyle name="Moeda 2 2 5 4 2 3" xfId="26578"/>
    <cellStyle name="Moeda 2 2 5 4 3" xfId="7066"/>
    <cellStyle name="Moeda 2 2 5 4 3 2" xfId="20410"/>
    <cellStyle name="Moeda 2 2 5 4 4" xfId="9730"/>
    <cellStyle name="Moeda 2 2 5 4 4 2" xfId="23074"/>
    <cellStyle name="Moeda 2 2 5 4 5" xfId="15082"/>
    <cellStyle name="Moeda 2 2 5 4 6" xfId="12394"/>
    <cellStyle name="Moeda 2 2 5 4 7" xfId="25210"/>
    <cellStyle name="Moeda 2 2 5 5" xfId="2554"/>
    <cellStyle name="Moeda 2 2 5 5 2" xfId="5218"/>
    <cellStyle name="Moeda 2 2 5 5 2 2" xfId="18562"/>
    <cellStyle name="Moeda 2 2 5 5 3" xfId="7882"/>
    <cellStyle name="Moeda 2 2 5 5 3 2" xfId="21226"/>
    <cellStyle name="Moeda 2 2 5 5 4" xfId="10546"/>
    <cellStyle name="Moeda 2 2 5 5 4 2" xfId="23890"/>
    <cellStyle name="Moeda 2 2 5 5 5" xfId="15898"/>
    <cellStyle name="Moeda 2 2 5 5 6" xfId="13210"/>
    <cellStyle name="Moeda 2 2 5 5 7" xfId="25570"/>
    <cellStyle name="Moeda 2 2 5 6" xfId="2818"/>
    <cellStyle name="Moeda 2 2 5 6 2" xfId="16162"/>
    <cellStyle name="Moeda 2 2 5 7" xfId="5482"/>
    <cellStyle name="Moeda 2 2 5 7 2" xfId="18826"/>
    <cellStyle name="Moeda 2 2 5 8" xfId="8146"/>
    <cellStyle name="Moeda 2 2 5 8 2" xfId="21490"/>
    <cellStyle name="Moeda 2 2 5 9" xfId="13498"/>
    <cellStyle name="Moeda 2 2 6" xfId="322"/>
    <cellStyle name="Moeda 2 2 6 10" xfId="24370"/>
    <cellStyle name="Moeda 2 2 6 2" xfId="1114"/>
    <cellStyle name="Moeda 2 2 6 2 2" xfId="3778"/>
    <cellStyle name="Moeda 2 2 6 2 2 2" xfId="17122"/>
    <cellStyle name="Moeda 2 2 6 2 2 3" xfId="26434"/>
    <cellStyle name="Moeda 2 2 6 2 3" xfId="6442"/>
    <cellStyle name="Moeda 2 2 6 2 3 2" xfId="19786"/>
    <cellStyle name="Moeda 2 2 6 2 4" xfId="9106"/>
    <cellStyle name="Moeda 2 2 6 2 4 2" xfId="22450"/>
    <cellStyle name="Moeda 2 2 6 2 5" xfId="14458"/>
    <cellStyle name="Moeda 2 2 6 2 6" xfId="11770"/>
    <cellStyle name="Moeda 2 2 6 2 7" xfId="25066"/>
    <cellStyle name="Moeda 2 2 6 3" xfId="1906"/>
    <cellStyle name="Moeda 2 2 6 3 2" xfId="4570"/>
    <cellStyle name="Moeda 2 2 6 3 2 2" xfId="17914"/>
    <cellStyle name="Moeda 2 2 6 3 2 3" xfId="26098"/>
    <cellStyle name="Moeda 2 2 6 3 3" xfId="7234"/>
    <cellStyle name="Moeda 2 2 6 3 3 2" xfId="20578"/>
    <cellStyle name="Moeda 2 2 6 3 4" xfId="9898"/>
    <cellStyle name="Moeda 2 2 6 3 4 2" xfId="23242"/>
    <cellStyle name="Moeda 2 2 6 3 5" xfId="15250"/>
    <cellStyle name="Moeda 2 2 6 3 6" xfId="12562"/>
    <cellStyle name="Moeda 2 2 6 3 7" xfId="24730"/>
    <cellStyle name="Moeda 2 2 6 4" xfId="2482"/>
    <cellStyle name="Moeda 2 2 6 4 2" xfId="5146"/>
    <cellStyle name="Moeda 2 2 6 4 2 2" xfId="18490"/>
    <cellStyle name="Moeda 2 2 6 4 2 3" xfId="26746"/>
    <cellStyle name="Moeda 2 2 6 4 3" xfId="7810"/>
    <cellStyle name="Moeda 2 2 6 4 3 2" xfId="21154"/>
    <cellStyle name="Moeda 2 2 6 4 4" xfId="10474"/>
    <cellStyle name="Moeda 2 2 6 4 4 2" xfId="23818"/>
    <cellStyle name="Moeda 2 2 6 4 5" xfId="15826"/>
    <cellStyle name="Moeda 2 2 6 4 6" xfId="13138"/>
    <cellStyle name="Moeda 2 2 6 4 7" xfId="25378"/>
    <cellStyle name="Moeda 2 2 6 5" xfId="2986"/>
    <cellStyle name="Moeda 2 2 6 5 2" xfId="16330"/>
    <cellStyle name="Moeda 2 2 6 5 3" xfId="25738"/>
    <cellStyle name="Moeda 2 2 6 6" xfId="5650"/>
    <cellStyle name="Moeda 2 2 6 6 2" xfId="18994"/>
    <cellStyle name="Moeda 2 2 6 7" xfId="8314"/>
    <cellStyle name="Moeda 2 2 6 7 2" xfId="21658"/>
    <cellStyle name="Moeda 2 2 6 8" xfId="13666"/>
    <cellStyle name="Moeda 2 2 6 9" xfId="10978"/>
    <cellStyle name="Moeda 2 2 7" xfId="586"/>
    <cellStyle name="Moeda 2 2 7 2" xfId="1378"/>
    <cellStyle name="Moeda 2 2 7 2 2" xfId="4042"/>
    <cellStyle name="Moeda 2 2 7 2 2 2" xfId="17386"/>
    <cellStyle name="Moeda 2 2 7 2 2 3" xfId="26170"/>
    <cellStyle name="Moeda 2 2 7 2 3" xfId="6706"/>
    <cellStyle name="Moeda 2 2 7 2 3 2" xfId="20050"/>
    <cellStyle name="Moeda 2 2 7 2 4" xfId="9370"/>
    <cellStyle name="Moeda 2 2 7 2 4 2" xfId="22714"/>
    <cellStyle name="Moeda 2 2 7 2 5" xfId="14722"/>
    <cellStyle name="Moeda 2 2 7 2 6" xfId="12034"/>
    <cellStyle name="Moeda 2 2 7 2 7" xfId="24802"/>
    <cellStyle name="Moeda 2 2 7 3" xfId="2170"/>
    <cellStyle name="Moeda 2 2 7 3 2" xfId="4834"/>
    <cellStyle name="Moeda 2 2 7 3 2 2" xfId="18178"/>
    <cellStyle name="Moeda 2 2 7 3 2 3" xfId="25834"/>
    <cellStyle name="Moeda 2 2 7 3 3" xfId="7498"/>
    <cellStyle name="Moeda 2 2 7 3 3 2" xfId="20842"/>
    <cellStyle name="Moeda 2 2 7 3 4" xfId="10162"/>
    <cellStyle name="Moeda 2 2 7 3 4 2" xfId="23506"/>
    <cellStyle name="Moeda 2 2 7 3 5" xfId="15514"/>
    <cellStyle name="Moeda 2 2 7 3 6" xfId="12826"/>
    <cellStyle name="Moeda 2 2 7 3 7" xfId="24466"/>
    <cellStyle name="Moeda 2 2 7 4" xfId="3250"/>
    <cellStyle name="Moeda 2 2 7 4 2" xfId="16594"/>
    <cellStyle name="Moeda 2 2 7 4 3" xfId="25474"/>
    <cellStyle name="Moeda 2 2 7 5" xfId="5914"/>
    <cellStyle name="Moeda 2 2 7 5 2" xfId="19258"/>
    <cellStyle name="Moeda 2 2 7 6" xfId="8578"/>
    <cellStyle name="Moeda 2 2 7 6 2" xfId="21922"/>
    <cellStyle name="Moeda 2 2 7 7" xfId="13930"/>
    <cellStyle name="Moeda 2 2 7 8" xfId="11242"/>
    <cellStyle name="Moeda 2 2 7 9" xfId="24106"/>
    <cellStyle name="Moeda 2 2 8" xfId="754"/>
    <cellStyle name="Moeda 2 2 8 2" xfId="1546"/>
    <cellStyle name="Moeda 2 2 8 2 2" xfId="4210"/>
    <cellStyle name="Moeda 2 2 8 2 2 2" xfId="17554"/>
    <cellStyle name="Moeda 2 2 8 2 2 3" xfId="26146"/>
    <cellStyle name="Moeda 2 2 8 2 3" xfId="6874"/>
    <cellStyle name="Moeda 2 2 8 2 3 2" xfId="20218"/>
    <cellStyle name="Moeda 2 2 8 2 4" xfId="9538"/>
    <cellStyle name="Moeda 2 2 8 2 4 2" xfId="22882"/>
    <cellStyle name="Moeda 2 2 8 2 5" xfId="14890"/>
    <cellStyle name="Moeda 2 2 8 2 6" xfId="12202"/>
    <cellStyle name="Moeda 2 2 8 2 7" xfId="24778"/>
    <cellStyle name="Moeda 2 2 8 3" xfId="2338"/>
    <cellStyle name="Moeda 2 2 8 3 2" xfId="5002"/>
    <cellStyle name="Moeda 2 2 8 3 2 2" xfId="18346"/>
    <cellStyle name="Moeda 2 2 8 3 3" xfId="7666"/>
    <cellStyle name="Moeda 2 2 8 3 3 2" xfId="21010"/>
    <cellStyle name="Moeda 2 2 8 3 4" xfId="10330"/>
    <cellStyle name="Moeda 2 2 8 3 4 2" xfId="23674"/>
    <cellStyle name="Moeda 2 2 8 3 5" xfId="15682"/>
    <cellStyle name="Moeda 2 2 8 3 6" xfId="12994"/>
    <cellStyle name="Moeda 2 2 8 3 7" xfId="25450"/>
    <cellStyle name="Moeda 2 2 8 4" xfId="3418"/>
    <cellStyle name="Moeda 2 2 8 4 2" xfId="16762"/>
    <cellStyle name="Moeda 2 2 8 5" xfId="6082"/>
    <cellStyle name="Moeda 2 2 8 5 2" xfId="19426"/>
    <cellStyle name="Moeda 2 2 8 6" xfId="8746"/>
    <cellStyle name="Moeda 2 2 8 6 2" xfId="22090"/>
    <cellStyle name="Moeda 2 2 8 7" xfId="14098"/>
    <cellStyle name="Moeda 2 2 8 8" xfId="11410"/>
    <cellStyle name="Moeda 2 2 8 9" xfId="24082"/>
    <cellStyle name="Moeda 2 2 9" xfId="802"/>
    <cellStyle name="Moeda 2 2 9 2" xfId="1594"/>
    <cellStyle name="Moeda 2 2 9 2 2" xfId="4258"/>
    <cellStyle name="Moeda 2 2 9 2 2 2" xfId="17602"/>
    <cellStyle name="Moeda 2 2 9 2 3" xfId="6922"/>
    <cellStyle name="Moeda 2 2 9 2 3 2" xfId="20266"/>
    <cellStyle name="Moeda 2 2 9 2 4" xfId="9586"/>
    <cellStyle name="Moeda 2 2 9 2 4 2" xfId="22930"/>
    <cellStyle name="Moeda 2 2 9 2 5" xfId="14938"/>
    <cellStyle name="Moeda 2 2 9 2 6" xfId="12250"/>
    <cellStyle name="Moeda 2 2 9 2 7" xfId="25786"/>
    <cellStyle name="Moeda 2 2 9 3" xfId="2386"/>
    <cellStyle name="Moeda 2 2 9 3 2" xfId="5050"/>
    <cellStyle name="Moeda 2 2 9 3 2 2" xfId="18394"/>
    <cellStyle name="Moeda 2 2 9 3 3" xfId="7714"/>
    <cellStyle name="Moeda 2 2 9 3 3 2" xfId="21058"/>
    <cellStyle name="Moeda 2 2 9 3 4" xfId="10378"/>
    <cellStyle name="Moeda 2 2 9 3 4 2" xfId="23722"/>
    <cellStyle name="Moeda 2 2 9 3 5" xfId="15730"/>
    <cellStyle name="Moeda 2 2 9 3 6" xfId="13042"/>
    <cellStyle name="Moeda 2 2 9 4" xfId="3466"/>
    <cellStyle name="Moeda 2 2 9 4 2" xfId="16810"/>
    <cellStyle name="Moeda 2 2 9 5" xfId="6130"/>
    <cellStyle name="Moeda 2 2 9 5 2" xfId="19474"/>
    <cellStyle name="Moeda 2 2 9 6" xfId="8794"/>
    <cellStyle name="Moeda 2 2 9 6 2" xfId="22138"/>
    <cellStyle name="Moeda 2 2 9 7" xfId="14146"/>
    <cellStyle name="Moeda 2 2 9 8" xfId="11458"/>
    <cellStyle name="Moeda 2 2 9 9" xfId="24418"/>
    <cellStyle name="Moeda 2 20" xfId="10706"/>
    <cellStyle name="Moeda 2 21" xfId="24050"/>
    <cellStyle name="Moeda 2 3" xfId="37"/>
    <cellStyle name="Moeda 2 3 10" xfId="858"/>
    <cellStyle name="Moeda 2 3 10 2" xfId="3522"/>
    <cellStyle name="Moeda 2 3 10 2 2" xfId="16866"/>
    <cellStyle name="Moeda 2 3 10 2 3" xfId="25818"/>
    <cellStyle name="Moeda 2 3 10 3" xfId="6186"/>
    <cellStyle name="Moeda 2 3 10 3 2" xfId="19530"/>
    <cellStyle name="Moeda 2 3 10 4" xfId="8850"/>
    <cellStyle name="Moeda 2 3 10 4 2" xfId="22194"/>
    <cellStyle name="Moeda 2 3 10 5" xfId="14202"/>
    <cellStyle name="Moeda 2 3 10 6" xfId="11514"/>
    <cellStyle name="Moeda 2 3 10 7" xfId="24450"/>
    <cellStyle name="Moeda 2 3 11" xfId="1650"/>
    <cellStyle name="Moeda 2 3 11 2" xfId="4314"/>
    <cellStyle name="Moeda 2 3 11 2 2" xfId="17658"/>
    <cellStyle name="Moeda 2 3 11 2 3" xfId="26490"/>
    <cellStyle name="Moeda 2 3 11 3" xfId="6978"/>
    <cellStyle name="Moeda 2 3 11 3 2" xfId="20322"/>
    <cellStyle name="Moeda 2 3 11 4" xfId="9642"/>
    <cellStyle name="Moeda 2 3 11 4 2" xfId="22986"/>
    <cellStyle name="Moeda 2 3 11 5" xfId="14994"/>
    <cellStyle name="Moeda 2 3 11 6" xfId="12306"/>
    <cellStyle name="Moeda 2 3 11 7" xfId="25122"/>
    <cellStyle name="Moeda 2 3 12" xfId="2447"/>
    <cellStyle name="Moeda 2 3 12 2" xfId="5111"/>
    <cellStyle name="Moeda 2 3 12 2 2" xfId="18455"/>
    <cellStyle name="Moeda 2 3 12 3" xfId="7775"/>
    <cellStyle name="Moeda 2 3 12 3 2" xfId="21119"/>
    <cellStyle name="Moeda 2 3 12 4" xfId="10439"/>
    <cellStyle name="Moeda 2 3 12 4 2" xfId="23783"/>
    <cellStyle name="Moeda 2 3 12 5" xfId="15791"/>
    <cellStyle name="Moeda 2 3 12 6" xfId="13103"/>
    <cellStyle name="Moeda 2 3 12 7" xfId="25434"/>
    <cellStyle name="Moeda 2 3 13" xfId="66"/>
    <cellStyle name="Moeda 2 3 13 2" xfId="13410"/>
    <cellStyle name="Moeda 2 3 14" xfId="2730"/>
    <cellStyle name="Moeda 2 3 14 2" xfId="16074"/>
    <cellStyle name="Moeda 2 3 15" xfId="5394"/>
    <cellStyle name="Moeda 2 3 15 2" xfId="18738"/>
    <cellStyle name="Moeda 2 3 16" xfId="8058"/>
    <cellStyle name="Moeda 2 3 16 2" xfId="21402"/>
    <cellStyle name="Moeda 2 3 17" xfId="13386"/>
    <cellStyle name="Moeda 2 3 18" xfId="10722"/>
    <cellStyle name="Moeda 2 3 19" xfId="24066"/>
    <cellStyle name="Moeda 2 3 2" xfId="90"/>
    <cellStyle name="Moeda 2 3 2 10" xfId="1674"/>
    <cellStyle name="Moeda 2 3 2 10 2" xfId="4338"/>
    <cellStyle name="Moeda 2 3 2 10 2 2" xfId="17682"/>
    <cellStyle name="Moeda 2 3 2 10 3" xfId="7002"/>
    <cellStyle name="Moeda 2 3 2 10 3 2" xfId="20346"/>
    <cellStyle name="Moeda 2 3 2 10 4" xfId="9666"/>
    <cellStyle name="Moeda 2 3 2 10 4 2" xfId="23010"/>
    <cellStyle name="Moeda 2 3 2 10 5" xfId="15018"/>
    <cellStyle name="Moeda 2 3 2 10 6" xfId="12330"/>
    <cellStyle name="Moeda 2 3 2 11" xfId="2473"/>
    <cellStyle name="Moeda 2 3 2 11 2" xfId="5137"/>
    <cellStyle name="Moeda 2 3 2 11 2 2" xfId="18481"/>
    <cellStyle name="Moeda 2 3 2 11 3" xfId="7801"/>
    <cellStyle name="Moeda 2 3 2 11 3 2" xfId="21145"/>
    <cellStyle name="Moeda 2 3 2 11 4" xfId="10465"/>
    <cellStyle name="Moeda 2 3 2 11 4 2" xfId="23809"/>
    <cellStyle name="Moeda 2 3 2 11 5" xfId="15817"/>
    <cellStyle name="Moeda 2 3 2 11 6" xfId="13129"/>
    <cellStyle name="Moeda 2 3 2 12" xfId="2754"/>
    <cellStyle name="Moeda 2 3 2 12 2" xfId="16098"/>
    <cellStyle name="Moeda 2 3 2 13" xfId="5418"/>
    <cellStyle name="Moeda 2 3 2 13 2" xfId="18762"/>
    <cellStyle name="Moeda 2 3 2 14" xfId="8082"/>
    <cellStyle name="Moeda 2 3 2 14 2" xfId="21426"/>
    <cellStyle name="Moeda 2 3 2 15" xfId="13434"/>
    <cellStyle name="Moeda 2 3 2 16" xfId="10746"/>
    <cellStyle name="Moeda 2 3 2 17" xfId="24138"/>
    <cellStyle name="Moeda 2 3 2 2" xfId="138"/>
    <cellStyle name="Moeda 2 3 2 2 10" xfId="8130"/>
    <cellStyle name="Moeda 2 3 2 2 10 2" xfId="21474"/>
    <cellStyle name="Moeda 2 3 2 2 11" xfId="13482"/>
    <cellStyle name="Moeda 2 3 2 2 12" xfId="10794"/>
    <cellStyle name="Moeda 2 3 2 2 13" xfId="24186"/>
    <cellStyle name="Moeda 2 3 2 2 2" xfId="306"/>
    <cellStyle name="Moeda 2 3 2 2 2 10" xfId="10962"/>
    <cellStyle name="Moeda 2 3 2 2 2 11" xfId="24354"/>
    <cellStyle name="Moeda 2 3 2 2 2 2" xfId="570"/>
    <cellStyle name="Moeda 2 3 2 2 2 2 2" xfId="1362"/>
    <cellStyle name="Moeda 2 3 2 2 2 2 2 2" xfId="4026"/>
    <cellStyle name="Moeda 2 3 2 2 2 2 2 2 2" xfId="17370"/>
    <cellStyle name="Moeda 2 3 2 2 2 2 2 3" xfId="6690"/>
    <cellStyle name="Moeda 2 3 2 2 2 2 2 3 2" xfId="20034"/>
    <cellStyle name="Moeda 2 3 2 2 2 2 2 4" xfId="9354"/>
    <cellStyle name="Moeda 2 3 2 2 2 2 2 4 2" xfId="22698"/>
    <cellStyle name="Moeda 2 3 2 2 2 2 2 5" xfId="14706"/>
    <cellStyle name="Moeda 2 3 2 2 2 2 2 6" xfId="12018"/>
    <cellStyle name="Moeda 2 3 2 2 2 2 2 7" xfId="26418"/>
    <cellStyle name="Moeda 2 3 2 2 2 2 3" xfId="2154"/>
    <cellStyle name="Moeda 2 3 2 2 2 2 3 2" xfId="4818"/>
    <cellStyle name="Moeda 2 3 2 2 2 2 3 2 2" xfId="18162"/>
    <cellStyle name="Moeda 2 3 2 2 2 2 3 3" xfId="7482"/>
    <cellStyle name="Moeda 2 3 2 2 2 2 3 3 2" xfId="20826"/>
    <cellStyle name="Moeda 2 3 2 2 2 2 3 4" xfId="10146"/>
    <cellStyle name="Moeda 2 3 2 2 2 2 3 4 2" xfId="23490"/>
    <cellStyle name="Moeda 2 3 2 2 2 2 3 5" xfId="15498"/>
    <cellStyle name="Moeda 2 3 2 2 2 2 3 6" xfId="12810"/>
    <cellStyle name="Moeda 2 3 2 2 2 2 4" xfId="3234"/>
    <cellStyle name="Moeda 2 3 2 2 2 2 4 2" xfId="16578"/>
    <cellStyle name="Moeda 2 3 2 2 2 2 5" xfId="5898"/>
    <cellStyle name="Moeda 2 3 2 2 2 2 5 2" xfId="19242"/>
    <cellStyle name="Moeda 2 3 2 2 2 2 6" xfId="8562"/>
    <cellStyle name="Moeda 2 3 2 2 2 2 6 2" xfId="21906"/>
    <cellStyle name="Moeda 2 3 2 2 2 2 7" xfId="13914"/>
    <cellStyle name="Moeda 2 3 2 2 2 2 8" xfId="11226"/>
    <cellStyle name="Moeda 2 3 2 2 2 2 9" xfId="25050"/>
    <cellStyle name="Moeda 2 3 2 2 2 3" xfId="1098"/>
    <cellStyle name="Moeda 2 3 2 2 2 3 2" xfId="3762"/>
    <cellStyle name="Moeda 2 3 2 2 2 3 2 2" xfId="17106"/>
    <cellStyle name="Moeda 2 3 2 2 2 3 2 3" xfId="26082"/>
    <cellStyle name="Moeda 2 3 2 2 2 3 3" xfId="6426"/>
    <cellStyle name="Moeda 2 3 2 2 2 3 3 2" xfId="19770"/>
    <cellStyle name="Moeda 2 3 2 2 2 3 4" xfId="9090"/>
    <cellStyle name="Moeda 2 3 2 2 2 3 4 2" xfId="22434"/>
    <cellStyle name="Moeda 2 3 2 2 2 3 5" xfId="14442"/>
    <cellStyle name="Moeda 2 3 2 2 2 3 6" xfId="11754"/>
    <cellStyle name="Moeda 2 3 2 2 2 3 7" xfId="24714"/>
    <cellStyle name="Moeda 2 3 2 2 2 4" xfId="1890"/>
    <cellStyle name="Moeda 2 3 2 2 2 4 2" xfId="4554"/>
    <cellStyle name="Moeda 2 3 2 2 2 4 2 2" xfId="17898"/>
    <cellStyle name="Moeda 2 3 2 2 2 4 2 3" xfId="26730"/>
    <cellStyle name="Moeda 2 3 2 2 2 4 3" xfId="7218"/>
    <cellStyle name="Moeda 2 3 2 2 2 4 3 2" xfId="20562"/>
    <cellStyle name="Moeda 2 3 2 2 2 4 4" xfId="9882"/>
    <cellStyle name="Moeda 2 3 2 2 2 4 4 2" xfId="23226"/>
    <cellStyle name="Moeda 2 3 2 2 2 4 5" xfId="15234"/>
    <cellStyle name="Moeda 2 3 2 2 2 4 6" xfId="12546"/>
    <cellStyle name="Moeda 2 3 2 2 2 4 7" xfId="25362"/>
    <cellStyle name="Moeda 2 3 2 2 2 5" xfId="2706"/>
    <cellStyle name="Moeda 2 3 2 2 2 5 2" xfId="5370"/>
    <cellStyle name="Moeda 2 3 2 2 2 5 2 2" xfId="18714"/>
    <cellStyle name="Moeda 2 3 2 2 2 5 3" xfId="8034"/>
    <cellStyle name="Moeda 2 3 2 2 2 5 3 2" xfId="21378"/>
    <cellStyle name="Moeda 2 3 2 2 2 5 4" xfId="10698"/>
    <cellStyle name="Moeda 2 3 2 2 2 5 4 2" xfId="24042"/>
    <cellStyle name="Moeda 2 3 2 2 2 5 5" xfId="16050"/>
    <cellStyle name="Moeda 2 3 2 2 2 5 6" xfId="13362"/>
    <cellStyle name="Moeda 2 3 2 2 2 5 7" xfId="25722"/>
    <cellStyle name="Moeda 2 3 2 2 2 6" xfId="2970"/>
    <cellStyle name="Moeda 2 3 2 2 2 6 2" xfId="16314"/>
    <cellStyle name="Moeda 2 3 2 2 2 7" xfId="5634"/>
    <cellStyle name="Moeda 2 3 2 2 2 7 2" xfId="18978"/>
    <cellStyle name="Moeda 2 3 2 2 2 8" xfId="8298"/>
    <cellStyle name="Moeda 2 3 2 2 2 8 2" xfId="21642"/>
    <cellStyle name="Moeda 2 3 2 2 2 9" xfId="13650"/>
    <cellStyle name="Moeda 2 3 2 2 3" xfId="402"/>
    <cellStyle name="Moeda 2 3 2 2 3 2" xfId="1194"/>
    <cellStyle name="Moeda 2 3 2 2 3 2 2" xfId="3858"/>
    <cellStyle name="Moeda 2 3 2 2 3 2 2 2" xfId="17202"/>
    <cellStyle name="Moeda 2 3 2 2 3 2 3" xfId="6522"/>
    <cellStyle name="Moeda 2 3 2 2 3 2 3 2" xfId="19866"/>
    <cellStyle name="Moeda 2 3 2 2 3 2 4" xfId="9186"/>
    <cellStyle name="Moeda 2 3 2 2 3 2 4 2" xfId="22530"/>
    <cellStyle name="Moeda 2 3 2 2 3 2 5" xfId="14538"/>
    <cellStyle name="Moeda 2 3 2 2 3 2 6" xfId="11850"/>
    <cellStyle name="Moeda 2 3 2 2 3 2 7" xfId="26250"/>
    <cellStyle name="Moeda 2 3 2 2 3 3" xfId="1986"/>
    <cellStyle name="Moeda 2 3 2 2 3 3 2" xfId="4650"/>
    <cellStyle name="Moeda 2 3 2 2 3 3 2 2" xfId="17994"/>
    <cellStyle name="Moeda 2 3 2 2 3 3 3" xfId="7314"/>
    <cellStyle name="Moeda 2 3 2 2 3 3 3 2" xfId="20658"/>
    <cellStyle name="Moeda 2 3 2 2 3 3 4" xfId="9978"/>
    <cellStyle name="Moeda 2 3 2 2 3 3 4 2" xfId="23322"/>
    <cellStyle name="Moeda 2 3 2 2 3 3 5" xfId="15330"/>
    <cellStyle name="Moeda 2 3 2 2 3 3 6" xfId="12642"/>
    <cellStyle name="Moeda 2 3 2 2 3 4" xfId="3066"/>
    <cellStyle name="Moeda 2 3 2 2 3 4 2" xfId="16410"/>
    <cellStyle name="Moeda 2 3 2 2 3 5" xfId="5730"/>
    <cellStyle name="Moeda 2 3 2 2 3 5 2" xfId="19074"/>
    <cellStyle name="Moeda 2 3 2 2 3 6" xfId="8394"/>
    <cellStyle name="Moeda 2 3 2 2 3 6 2" xfId="21738"/>
    <cellStyle name="Moeda 2 3 2 2 3 7" xfId="13746"/>
    <cellStyle name="Moeda 2 3 2 2 3 8" xfId="11058"/>
    <cellStyle name="Moeda 2 3 2 2 3 9" xfId="24882"/>
    <cellStyle name="Moeda 2 3 2 2 4" xfId="738"/>
    <cellStyle name="Moeda 2 3 2 2 4 2" xfId="1530"/>
    <cellStyle name="Moeda 2 3 2 2 4 2 2" xfId="4194"/>
    <cellStyle name="Moeda 2 3 2 2 4 2 2 2" xfId="17538"/>
    <cellStyle name="Moeda 2 3 2 2 4 2 3" xfId="6858"/>
    <cellStyle name="Moeda 2 3 2 2 4 2 3 2" xfId="20202"/>
    <cellStyle name="Moeda 2 3 2 2 4 2 4" xfId="9522"/>
    <cellStyle name="Moeda 2 3 2 2 4 2 4 2" xfId="22866"/>
    <cellStyle name="Moeda 2 3 2 2 4 2 5" xfId="14874"/>
    <cellStyle name="Moeda 2 3 2 2 4 2 6" xfId="12186"/>
    <cellStyle name="Moeda 2 3 2 2 4 2 7" xfId="25914"/>
    <cellStyle name="Moeda 2 3 2 2 4 3" xfId="2322"/>
    <cellStyle name="Moeda 2 3 2 2 4 3 2" xfId="4986"/>
    <cellStyle name="Moeda 2 3 2 2 4 3 2 2" xfId="18330"/>
    <cellStyle name="Moeda 2 3 2 2 4 3 3" xfId="7650"/>
    <cellStyle name="Moeda 2 3 2 2 4 3 3 2" xfId="20994"/>
    <cellStyle name="Moeda 2 3 2 2 4 3 4" xfId="10314"/>
    <cellStyle name="Moeda 2 3 2 2 4 3 4 2" xfId="23658"/>
    <cellStyle name="Moeda 2 3 2 2 4 3 5" xfId="15666"/>
    <cellStyle name="Moeda 2 3 2 2 4 3 6" xfId="12978"/>
    <cellStyle name="Moeda 2 3 2 2 4 4" xfId="3402"/>
    <cellStyle name="Moeda 2 3 2 2 4 4 2" xfId="16746"/>
    <cellStyle name="Moeda 2 3 2 2 4 5" xfId="6066"/>
    <cellStyle name="Moeda 2 3 2 2 4 5 2" xfId="19410"/>
    <cellStyle name="Moeda 2 3 2 2 4 6" xfId="8730"/>
    <cellStyle name="Moeda 2 3 2 2 4 6 2" xfId="22074"/>
    <cellStyle name="Moeda 2 3 2 2 4 7" xfId="14082"/>
    <cellStyle name="Moeda 2 3 2 2 4 8" xfId="11394"/>
    <cellStyle name="Moeda 2 3 2 2 4 9" xfId="24546"/>
    <cellStyle name="Moeda 2 3 2 2 5" xfId="930"/>
    <cellStyle name="Moeda 2 3 2 2 5 2" xfId="3594"/>
    <cellStyle name="Moeda 2 3 2 2 5 2 2" xfId="16938"/>
    <cellStyle name="Moeda 2 3 2 2 5 2 3" xfId="26562"/>
    <cellStyle name="Moeda 2 3 2 2 5 3" xfId="6258"/>
    <cellStyle name="Moeda 2 3 2 2 5 3 2" xfId="19602"/>
    <cellStyle name="Moeda 2 3 2 2 5 4" xfId="8922"/>
    <cellStyle name="Moeda 2 3 2 2 5 4 2" xfId="22266"/>
    <cellStyle name="Moeda 2 3 2 2 5 5" xfId="14274"/>
    <cellStyle name="Moeda 2 3 2 2 5 6" xfId="11586"/>
    <cellStyle name="Moeda 2 3 2 2 5 7" xfId="25194"/>
    <cellStyle name="Moeda 2 3 2 2 6" xfId="1722"/>
    <cellStyle name="Moeda 2 3 2 2 6 2" xfId="4386"/>
    <cellStyle name="Moeda 2 3 2 2 6 2 2" xfId="17730"/>
    <cellStyle name="Moeda 2 3 2 2 6 3" xfId="7050"/>
    <cellStyle name="Moeda 2 3 2 2 6 3 2" xfId="20394"/>
    <cellStyle name="Moeda 2 3 2 2 6 4" xfId="9714"/>
    <cellStyle name="Moeda 2 3 2 2 6 4 2" xfId="23058"/>
    <cellStyle name="Moeda 2 3 2 2 6 5" xfId="15066"/>
    <cellStyle name="Moeda 2 3 2 2 6 6" xfId="12378"/>
    <cellStyle name="Moeda 2 3 2 2 6 7" xfId="25554"/>
    <cellStyle name="Moeda 2 3 2 2 7" xfId="2538"/>
    <cellStyle name="Moeda 2 3 2 2 7 2" xfId="5202"/>
    <cellStyle name="Moeda 2 3 2 2 7 2 2" xfId="18546"/>
    <cellStyle name="Moeda 2 3 2 2 7 3" xfId="7866"/>
    <cellStyle name="Moeda 2 3 2 2 7 3 2" xfId="21210"/>
    <cellStyle name="Moeda 2 3 2 2 7 4" xfId="10530"/>
    <cellStyle name="Moeda 2 3 2 2 7 4 2" xfId="23874"/>
    <cellStyle name="Moeda 2 3 2 2 7 5" xfId="15882"/>
    <cellStyle name="Moeda 2 3 2 2 7 6" xfId="13194"/>
    <cellStyle name="Moeda 2 3 2 2 8" xfId="2802"/>
    <cellStyle name="Moeda 2 3 2 2 8 2" xfId="16146"/>
    <cellStyle name="Moeda 2 3 2 2 9" xfId="5466"/>
    <cellStyle name="Moeda 2 3 2 2 9 2" xfId="18810"/>
    <cellStyle name="Moeda 2 3 2 3" xfId="258"/>
    <cellStyle name="Moeda 2 3 2 3 10" xfId="13602"/>
    <cellStyle name="Moeda 2 3 2 3 11" xfId="10914"/>
    <cellStyle name="Moeda 2 3 2 3 12" xfId="24306"/>
    <cellStyle name="Moeda 2 3 2 3 2" xfId="522"/>
    <cellStyle name="Moeda 2 3 2 3 2 2" xfId="1314"/>
    <cellStyle name="Moeda 2 3 2 3 2 2 2" xfId="3978"/>
    <cellStyle name="Moeda 2 3 2 3 2 2 2 2" xfId="17322"/>
    <cellStyle name="Moeda 2 3 2 3 2 2 3" xfId="6642"/>
    <cellStyle name="Moeda 2 3 2 3 2 2 3 2" xfId="19986"/>
    <cellStyle name="Moeda 2 3 2 3 2 2 4" xfId="9306"/>
    <cellStyle name="Moeda 2 3 2 3 2 2 4 2" xfId="22650"/>
    <cellStyle name="Moeda 2 3 2 3 2 2 5" xfId="14658"/>
    <cellStyle name="Moeda 2 3 2 3 2 2 6" xfId="11970"/>
    <cellStyle name="Moeda 2 3 2 3 2 2 7" xfId="26370"/>
    <cellStyle name="Moeda 2 3 2 3 2 3" xfId="2106"/>
    <cellStyle name="Moeda 2 3 2 3 2 3 2" xfId="4770"/>
    <cellStyle name="Moeda 2 3 2 3 2 3 2 2" xfId="18114"/>
    <cellStyle name="Moeda 2 3 2 3 2 3 3" xfId="7434"/>
    <cellStyle name="Moeda 2 3 2 3 2 3 3 2" xfId="20778"/>
    <cellStyle name="Moeda 2 3 2 3 2 3 4" xfId="10098"/>
    <cellStyle name="Moeda 2 3 2 3 2 3 4 2" xfId="23442"/>
    <cellStyle name="Moeda 2 3 2 3 2 3 5" xfId="15450"/>
    <cellStyle name="Moeda 2 3 2 3 2 3 6" xfId="12762"/>
    <cellStyle name="Moeda 2 3 2 3 2 4" xfId="3186"/>
    <cellStyle name="Moeda 2 3 2 3 2 4 2" xfId="16530"/>
    <cellStyle name="Moeda 2 3 2 3 2 5" xfId="5850"/>
    <cellStyle name="Moeda 2 3 2 3 2 5 2" xfId="19194"/>
    <cellStyle name="Moeda 2 3 2 3 2 6" xfId="8514"/>
    <cellStyle name="Moeda 2 3 2 3 2 6 2" xfId="21858"/>
    <cellStyle name="Moeda 2 3 2 3 2 7" xfId="13866"/>
    <cellStyle name="Moeda 2 3 2 3 2 8" xfId="11178"/>
    <cellStyle name="Moeda 2 3 2 3 2 9" xfId="25002"/>
    <cellStyle name="Moeda 2 3 2 3 3" xfId="690"/>
    <cellStyle name="Moeda 2 3 2 3 3 2" xfId="1482"/>
    <cellStyle name="Moeda 2 3 2 3 3 2 2" xfId="4146"/>
    <cellStyle name="Moeda 2 3 2 3 3 2 2 2" xfId="17490"/>
    <cellStyle name="Moeda 2 3 2 3 3 2 3" xfId="6810"/>
    <cellStyle name="Moeda 2 3 2 3 3 2 3 2" xfId="20154"/>
    <cellStyle name="Moeda 2 3 2 3 3 2 4" xfId="9474"/>
    <cellStyle name="Moeda 2 3 2 3 3 2 4 2" xfId="22818"/>
    <cellStyle name="Moeda 2 3 2 3 3 2 5" xfId="14826"/>
    <cellStyle name="Moeda 2 3 2 3 3 2 6" xfId="12138"/>
    <cellStyle name="Moeda 2 3 2 3 3 2 7" xfId="26034"/>
    <cellStyle name="Moeda 2 3 2 3 3 3" xfId="2274"/>
    <cellStyle name="Moeda 2 3 2 3 3 3 2" xfId="4938"/>
    <cellStyle name="Moeda 2 3 2 3 3 3 2 2" xfId="18282"/>
    <cellStyle name="Moeda 2 3 2 3 3 3 3" xfId="7602"/>
    <cellStyle name="Moeda 2 3 2 3 3 3 3 2" xfId="20946"/>
    <cellStyle name="Moeda 2 3 2 3 3 3 4" xfId="10266"/>
    <cellStyle name="Moeda 2 3 2 3 3 3 4 2" xfId="23610"/>
    <cellStyle name="Moeda 2 3 2 3 3 3 5" xfId="15618"/>
    <cellStyle name="Moeda 2 3 2 3 3 3 6" xfId="12930"/>
    <cellStyle name="Moeda 2 3 2 3 3 4" xfId="3354"/>
    <cellStyle name="Moeda 2 3 2 3 3 4 2" xfId="16698"/>
    <cellStyle name="Moeda 2 3 2 3 3 5" xfId="6018"/>
    <cellStyle name="Moeda 2 3 2 3 3 5 2" xfId="19362"/>
    <cellStyle name="Moeda 2 3 2 3 3 6" xfId="8682"/>
    <cellStyle name="Moeda 2 3 2 3 3 6 2" xfId="22026"/>
    <cellStyle name="Moeda 2 3 2 3 3 7" xfId="14034"/>
    <cellStyle name="Moeda 2 3 2 3 3 8" xfId="11346"/>
    <cellStyle name="Moeda 2 3 2 3 3 9" xfId="24666"/>
    <cellStyle name="Moeda 2 3 2 3 4" xfId="1050"/>
    <cellStyle name="Moeda 2 3 2 3 4 2" xfId="3714"/>
    <cellStyle name="Moeda 2 3 2 3 4 2 2" xfId="17058"/>
    <cellStyle name="Moeda 2 3 2 3 4 2 3" xfId="26682"/>
    <cellStyle name="Moeda 2 3 2 3 4 3" xfId="6378"/>
    <cellStyle name="Moeda 2 3 2 3 4 3 2" xfId="19722"/>
    <cellStyle name="Moeda 2 3 2 3 4 4" xfId="9042"/>
    <cellStyle name="Moeda 2 3 2 3 4 4 2" xfId="22386"/>
    <cellStyle name="Moeda 2 3 2 3 4 5" xfId="14394"/>
    <cellStyle name="Moeda 2 3 2 3 4 6" xfId="11706"/>
    <cellStyle name="Moeda 2 3 2 3 4 7" xfId="25314"/>
    <cellStyle name="Moeda 2 3 2 3 5" xfId="1842"/>
    <cellStyle name="Moeda 2 3 2 3 5 2" xfId="4506"/>
    <cellStyle name="Moeda 2 3 2 3 5 2 2" xfId="17850"/>
    <cellStyle name="Moeda 2 3 2 3 5 3" xfId="7170"/>
    <cellStyle name="Moeda 2 3 2 3 5 3 2" xfId="20514"/>
    <cellStyle name="Moeda 2 3 2 3 5 4" xfId="9834"/>
    <cellStyle name="Moeda 2 3 2 3 5 4 2" xfId="23178"/>
    <cellStyle name="Moeda 2 3 2 3 5 5" xfId="15186"/>
    <cellStyle name="Moeda 2 3 2 3 5 6" xfId="12498"/>
    <cellStyle name="Moeda 2 3 2 3 5 7" xfId="25674"/>
    <cellStyle name="Moeda 2 3 2 3 6" xfId="2658"/>
    <cellStyle name="Moeda 2 3 2 3 6 2" xfId="5322"/>
    <cellStyle name="Moeda 2 3 2 3 6 2 2" xfId="18666"/>
    <cellStyle name="Moeda 2 3 2 3 6 3" xfId="7986"/>
    <cellStyle name="Moeda 2 3 2 3 6 3 2" xfId="21330"/>
    <cellStyle name="Moeda 2 3 2 3 6 4" xfId="10650"/>
    <cellStyle name="Moeda 2 3 2 3 6 4 2" xfId="23994"/>
    <cellStyle name="Moeda 2 3 2 3 6 5" xfId="16002"/>
    <cellStyle name="Moeda 2 3 2 3 6 6" xfId="13314"/>
    <cellStyle name="Moeda 2 3 2 3 7" xfId="2922"/>
    <cellStyle name="Moeda 2 3 2 3 7 2" xfId="16266"/>
    <cellStyle name="Moeda 2 3 2 3 8" xfId="5586"/>
    <cellStyle name="Moeda 2 3 2 3 8 2" xfId="18930"/>
    <cellStyle name="Moeda 2 3 2 3 9" xfId="8250"/>
    <cellStyle name="Moeda 2 3 2 3 9 2" xfId="21594"/>
    <cellStyle name="Moeda 2 3 2 4" xfId="210"/>
    <cellStyle name="Moeda 2 3 2 4 10" xfId="10866"/>
    <cellStyle name="Moeda 2 3 2 4 11" xfId="24258"/>
    <cellStyle name="Moeda 2 3 2 4 2" xfId="474"/>
    <cellStyle name="Moeda 2 3 2 4 2 2" xfId="1266"/>
    <cellStyle name="Moeda 2 3 2 4 2 2 2" xfId="3930"/>
    <cellStyle name="Moeda 2 3 2 4 2 2 2 2" xfId="17274"/>
    <cellStyle name="Moeda 2 3 2 4 2 2 3" xfId="6594"/>
    <cellStyle name="Moeda 2 3 2 4 2 2 3 2" xfId="19938"/>
    <cellStyle name="Moeda 2 3 2 4 2 2 4" xfId="9258"/>
    <cellStyle name="Moeda 2 3 2 4 2 2 4 2" xfId="22602"/>
    <cellStyle name="Moeda 2 3 2 4 2 2 5" xfId="14610"/>
    <cellStyle name="Moeda 2 3 2 4 2 2 6" xfId="11922"/>
    <cellStyle name="Moeda 2 3 2 4 2 2 7" xfId="26322"/>
    <cellStyle name="Moeda 2 3 2 4 2 3" xfId="2058"/>
    <cellStyle name="Moeda 2 3 2 4 2 3 2" xfId="4722"/>
    <cellStyle name="Moeda 2 3 2 4 2 3 2 2" xfId="18066"/>
    <cellStyle name="Moeda 2 3 2 4 2 3 3" xfId="7386"/>
    <cellStyle name="Moeda 2 3 2 4 2 3 3 2" xfId="20730"/>
    <cellStyle name="Moeda 2 3 2 4 2 3 4" xfId="10050"/>
    <cellStyle name="Moeda 2 3 2 4 2 3 4 2" xfId="23394"/>
    <cellStyle name="Moeda 2 3 2 4 2 3 5" xfId="15402"/>
    <cellStyle name="Moeda 2 3 2 4 2 3 6" xfId="12714"/>
    <cellStyle name="Moeda 2 3 2 4 2 4" xfId="3138"/>
    <cellStyle name="Moeda 2 3 2 4 2 4 2" xfId="16482"/>
    <cellStyle name="Moeda 2 3 2 4 2 5" xfId="5802"/>
    <cellStyle name="Moeda 2 3 2 4 2 5 2" xfId="19146"/>
    <cellStyle name="Moeda 2 3 2 4 2 6" xfId="8466"/>
    <cellStyle name="Moeda 2 3 2 4 2 6 2" xfId="21810"/>
    <cellStyle name="Moeda 2 3 2 4 2 7" xfId="13818"/>
    <cellStyle name="Moeda 2 3 2 4 2 8" xfId="11130"/>
    <cellStyle name="Moeda 2 3 2 4 2 9" xfId="24954"/>
    <cellStyle name="Moeda 2 3 2 4 3" xfId="1002"/>
    <cellStyle name="Moeda 2 3 2 4 3 2" xfId="3666"/>
    <cellStyle name="Moeda 2 3 2 4 3 2 2" xfId="17010"/>
    <cellStyle name="Moeda 2 3 2 4 3 2 3" xfId="25986"/>
    <cellStyle name="Moeda 2 3 2 4 3 3" xfId="6330"/>
    <cellStyle name="Moeda 2 3 2 4 3 3 2" xfId="19674"/>
    <cellStyle name="Moeda 2 3 2 4 3 4" xfId="8994"/>
    <cellStyle name="Moeda 2 3 2 4 3 4 2" xfId="22338"/>
    <cellStyle name="Moeda 2 3 2 4 3 5" xfId="14346"/>
    <cellStyle name="Moeda 2 3 2 4 3 6" xfId="11658"/>
    <cellStyle name="Moeda 2 3 2 4 3 7" xfId="24618"/>
    <cellStyle name="Moeda 2 3 2 4 4" xfId="1794"/>
    <cellStyle name="Moeda 2 3 2 4 4 2" xfId="4458"/>
    <cellStyle name="Moeda 2 3 2 4 4 2 2" xfId="17802"/>
    <cellStyle name="Moeda 2 3 2 4 4 2 3" xfId="26634"/>
    <cellStyle name="Moeda 2 3 2 4 4 3" xfId="7122"/>
    <cellStyle name="Moeda 2 3 2 4 4 3 2" xfId="20466"/>
    <cellStyle name="Moeda 2 3 2 4 4 4" xfId="9786"/>
    <cellStyle name="Moeda 2 3 2 4 4 4 2" xfId="23130"/>
    <cellStyle name="Moeda 2 3 2 4 4 5" xfId="15138"/>
    <cellStyle name="Moeda 2 3 2 4 4 6" xfId="12450"/>
    <cellStyle name="Moeda 2 3 2 4 4 7" xfId="25266"/>
    <cellStyle name="Moeda 2 3 2 4 5" xfId="2610"/>
    <cellStyle name="Moeda 2 3 2 4 5 2" xfId="5274"/>
    <cellStyle name="Moeda 2 3 2 4 5 2 2" xfId="18618"/>
    <cellStyle name="Moeda 2 3 2 4 5 3" xfId="7938"/>
    <cellStyle name="Moeda 2 3 2 4 5 3 2" xfId="21282"/>
    <cellStyle name="Moeda 2 3 2 4 5 4" xfId="10602"/>
    <cellStyle name="Moeda 2 3 2 4 5 4 2" xfId="23946"/>
    <cellStyle name="Moeda 2 3 2 4 5 5" xfId="15954"/>
    <cellStyle name="Moeda 2 3 2 4 5 6" xfId="13266"/>
    <cellStyle name="Moeda 2 3 2 4 5 7" xfId="25626"/>
    <cellStyle name="Moeda 2 3 2 4 6" xfId="2874"/>
    <cellStyle name="Moeda 2 3 2 4 6 2" xfId="16218"/>
    <cellStyle name="Moeda 2 3 2 4 7" xfId="5538"/>
    <cellStyle name="Moeda 2 3 2 4 7 2" xfId="18882"/>
    <cellStyle name="Moeda 2 3 2 4 8" xfId="8202"/>
    <cellStyle name="Moeda 2 3 2 4 8 2" xfId="21546"/>
    <cellStyle name="Moeda 2 3 2 4 9" xfId="13554"/>
    <cellStyle name="Moeda 2 3 2 5" xfId="354"/>
    <cellStyle name="Moeda 2 3 2 5 2" xfId="1146"/>
    <cellStyle name="Moeda 2 3 2 5 2 2" xfId="3810"/>
    <cellStyle name="Moeda 2 3 2 5 2 2 2" xfId="17154"/>
    <cellStyle name="Moeda 2 3 2 5 2 2 3" xfId="26466"/>
    <cellStyle name="Moeda 2 3 2 5 2 3" xfId="6474"/>
    <cellStyle name="Moeda 2 3 2 5 2 3 2" xfId="19818"/>
    <cellStyle name="Moeda 2 3 2 5 2 4" xfId="9138"/>
    <cellStyle name="Moeda 2 3 2 5 2 4 2" xfId="22482"/>
    <cellStyle name="Moeda 2 3 2 5 2 5" xfId="14490"/>
    <cellStyle name="Moeda 2 3 2 5 2 6" xfId="11802"/>
    <cellStyle name="Moeda 2 3 2 5 2 7" xfId="25098"/>
    <cellStyle name="Moeda 2 3 2 5 3" xfId="1938"/>
    <cellStyle name="Moeda 2 3 2 5 3 2" xfId="4602"/>
    <cellStyle name="Moeda 2 3 2 5 3 2 2" xfId="17946"/>
    <cellStyle name="Moeda 2 3 2 5 3 2 3" xfId="26130"/>
    <cellStyle name="Moeda 2 3 2 5 3 3" xfId="7266"/>
    <cellStyle name="Moeda 2 3 2 5 3 3 2" xfId="20610"/>
    <cellStyle name="Moeda 2 3 2 5 3 4" xfId="9930"/>
    <cellStyle name="Moeda 2 3 2 5 3 4 2" xfId="23274"/>
    <cellStyle name="Moeda 2 3 2 5 3 5" xfId="15282"/>
    <cellStyle name="Moeda 2 3 2 5 3 6" xfId="12594"/>
    <cellStyle name="Moeda 2 3 2 5 3 7" xfId="24762"/>
    <cellStyle name="Moeda 2 3 2 5 4" xfId="3018"/>
    <cellStyle name="Moeda 2 3 2 5 4 2" xfId="16362"/>
    <cellStyle name="Moeda 2 3 2 5 4 2 2" xfId="26778"/>
    <cellStyle name="Moeda 2 3 2 5 4 3" xfId="25410"/>
    <cellStyle name="Moeda 2 3 2 5 5" xfId="5682"/>
    <cellStyle name="Moeda 2 3 2 5 5 2" xfId="19026"/>
    <cellStyle name="Moeda 2 3 2 5 5 3" xfId="25770"/>
    <cellStyle name="Moeda 2 3 2 5 6" xfId="8346"/>
    <cellStyle name="Moeda 2 3 2 5 6 2" xfId="21690"/>
    <cellStyle name="Moeda 2 3 2 5 7" xfId="13698"/>
    <cellStyle name="Moeda 2 3 2 5 8" xfId="11010"/>
    <cellStyle name="Moeda 2 3 2 5 9" xfId="24402"/>
    <cellStyle name="Moeda 2 3 2 6" xfId="618"/>
    <cellStyle name="Moeda 2 3 2 6 2" xfId="1410"/>
    <cellStyle name="Moeda 2 3 2 6 2 2" xfId="4074"/>
    <cellStyle name="Moeda 2 3 2 6 2 2 2" xfId="17418"/>
    <cellStyle name="Moeda 2 3 2 6 2 3" xfId="6738"/>
    <cellStyle name="Moeda 2 3 2 6 2 3 2" xfId="20082"/>
    <cellStyle name="Moeda 2 3 2 6 2 4" xfId="9402"/>
    <cellStyle name="Moeda 2 3 2 6 2 4 2" xfId="22746"/>
    <cellStyle name="Moeda 2 3 2 6 2 5" xfId="14754"/>
    <cellStyle name="Moeda 2 3 2 6 2 6" xfId="12066"/>
    <cellStyle name="Moeda 2 3 2 6 2 7" xfId="26202"/>
    <cellStyle name="Moeda 2 3 2 6 3" xfId="2202"/>
    <cellStyle name="Moeda 2 3 2 6 3 2" xfId="4866"/>
    <cellStyle name="Moeda 2 3 2 6 3 2 2" xfId="18210"/>
    <cellStyle name="Moeda 2 3 2 6 3 3" xfId="7530"/>
    <cellStyle name="Moeda 2 3 2 6 3 3 2" xfId="20874"/>
    <cellStyle name="Moeda 2 3 2 6 3 4" xfId="10194"/>
    <cellStyle name="Moeda 2 3 2 6 3 4 2" xfId="23538"/>
    <cellStyle name="Moeda 2 3 2 6 3 5" xfId="15546"/>
    <cellStyle name="Moeda 2 3 2 6 3 6" xfId="12858"/>
    <cellStyle name="Moeda 2 3 2 6 4" xfId="3282"/>
    <cellStyle name="Moeda 2 3 2 6 4 2" xfId="16626"/>
    <cellStyle name="Moeda 2 3 2 6 5" xfId="5946"/>
    <cellStyle name="Moeda 2 3 2 6 5 2" xfId="19290"/>
    <cellStyle name="Moeda 2 3 2 6 6" xfId="8610"/>
    <cellStyle name="Moeda 2 3 2 6 6 2" xfId="21954"/>
    <cellStyle name="Moeda 2 3 2 6 7" xfId="13962"/>
    <cellStyle name="Moeda 2 3 2 6 8" xfId="11274"/>
    <cellStyle name="Moeda 2 3 2 6 9" xfId="24834"/>
    <cellStyle name="Moeda 2 3 2 7" xfId="786"/>
    <cellStyle name="Moeda 2 3 2 7 2" xfId="1578"/>
    <cellStyle name="Moeda 2 3 2 7 2 2" xfId="4242"/>
    <cellStyle name="Moeda 2 3 2 7 2 2 2" xfId="17586"/>
    <cellStyle name="Moeda 2 3 2 7 2 3" xfId="6906"/>
    <cellStyle name="Moeda 2 3 2 7 2 3 2" xfId="20250"/>
    <cellStyle name="Moeda 2 3 2 7 2 4" xfId="9570"/>
    <cellStyle name="Moeda 2 3 2 7 2 4 2" xfId="22914"/>
    <cellStyle name="Moeda 2 3 2 7 2 5" xfId="14922"/>
    <cellStyle name="Moeda 2 3 2 7 2 6" xfId="12234"/>
    <cellStyle name="Moeda 2 3 2 7 2 7" xfId="25866"/>
    <cellStyle name="Moeda 2 3 2 7 3" xfId="2370"/>
    <cellStyle name="Moeda 2 3 2 7 3 2" xfId="5034"/>
    <cellStyle name="Moeda 2 3 2 7 3 2 2" xfId="18378"/>
    <cellStyle name="Moeda 2 3 2 7 3 3" xfId="7698"/>
    <cellStyle name="Moeda 2 3 2 7 3 3 2" xfId="21042"/>
    <cellStyle name="Moeda 2 3 2 7 3 4" xfId="10362"/>
    <cellStyle name="Moeda 2 3 2 7 3 4 2" xfId="23706"/>
    <cellStyle name="Moeda 2 3 2 7 3 5" xfId="15714"/>
    <cellStyle name="Moeda 2 3 2 7 3 6" xfId="13026"/>
    <cellStyle name="Moeda 2 3 2 7 4" xfId="3450"/>
    <cellStyle name="Moeda 2 3 2 7 4 2" xfId="16794"/>
    <cellStyle name="Moeda 2 3 2 7 5" xfId="6114"/>
    <cellStyle name="Moeda 2 3 2 7 5 2" xfId="19458"/>
    <cellStyle name="Moeda 2 3 2 7 6" xfId="8778"/>
    <cellStyle name="Moeda 2 3 2 7 6 2" xfId="22122"/>
    <cellStyle name="Moeda 2 3 2 7 7" xfId="14130"/>
    <cellStyle name="Moeda 2 3 2 7 8" xfId="11442"/>
    <cellStyle name="Moeda 2 3 2 7 9" xfId="24498"/>
    <cellStyle name="Moeda 2 3 2 8" xfId="834"/>
    <cellStyle name="Moeda 2 3 2 8 2" xfId="1626"/>
    <cellStyle name="Moeda 2 3 2 8 2 2" xfId="4290"/>
    <cellStyle name="Moeda 2 3 2 8 2 2 2" xfId="17634"/>
    <cellStyle name="Moeda 2 3 2 8 2 3" xfId="6954"/>
    <cellStyle name="Moeda 2 3 2 8 2 3 2" xfId="20298"/>
    <cellStyle name="Moeda 2 3 2 8 2 4" xfId="9618"/>
    <cellStyle name="Moeda 2 3 2 8 2 4 2" xfId="22962"/>
    <cellStyle name="Moeda 2 3 2 8 2 5" xfId="14970"/>
    <cellStyle name="Moeda 2 3 2 8 2 6" xfId="12282"/>
    <cellStyle name="Moeda 2 3 2 8 2 7" xfId="26514"/>
    <cellStyle name="Moeda 2 3 2 8 3" xfId="2418"/>
    <cellStyle name="Moeda 2 3 2 8 3 2" xfId="5082"/>
    <cellStyle name="Moeda 2 3 2 8 3 2 2" xfId="18426"/>
    <cellStyle name="Moeda 2 3 2 8 3 3" xfId="7746"/>
    <cellStyle name="Moeda 2 3 2 8 3 3 2" xfId="21090"/>
    <cellStyle name="Moeda 2 3 2 8 3 4" xfId="10410"/>
    <cellStyle name="Moeda 2 3 2 8 3 4 2" xfId="23754"/>
    <cellStyle name="Moeda 2 3 2 8 3 5" xfId="15762"/>
    <cellStyle name="Moeda 2 3 2 8 3 6" xfId="13074"/>
    <cellStyle name="Moeda 2 3 2 8 4" xfId="3498"/>
    <cellStyle name="Moeda 2 3 2 8 4 2" xfId="16842"/>
    <cellStyle name="Moeda 2 3 2 8 5" xfId="6162"/>
    <cellStyle name="Moeda 2 3 2 8 5 2" xfId="19506"/>
    <cellStyle name="Moeda 2 3 2 8 6" xfId="8826"/>
    <cellStyle name="Moeda 2 3 2 8 6 2" xfId="22170"/>
    <cellStyle name="Moeda 2 3 2 8 7" xfId="14178"/>
    <cellStyle name="Moeda 2 3 2 8 8" xfId="11490"/>
    <cellStyle name="Moeda 2 3 2 8 9" xfId="25146"/>
    <cellStyle name="Moeda 2 3 2 9" xfId="882"/>
    <cellStyle name="Moeda 2 3 2 9 2" xfId="3546"/>
    <cellStyle name="Moeda 2 3 2 9 2 2" xfId="16890"/>
    <cellStyle name="Moeda 2 3 2 9 3" xfId="6210"/>
    <cellStyle name="Moeda 2 3 2 9 3 2" xfId="19554"/>
    <cellStyle name="Moeda 2 3 2 9 4" xfId="8874"/>
    <cellStyle name="Moeda 2 3 2 9 4 2" xfId="22218"/>
    <cellStyle name="Moeda 2 3 2 9 5" xfId="14226"/>
    <cellStyle name="Moeda 2 3 2 9 6" xfId="11538"/>
    <cellStyle name="Moeda 2 3 2 9 7" xfId="25506"/>
    <cellStyle name="Moeda 2 3 3" xfId="114"/>
    <cellStyle name="Moeda 2 3 3 10" xfId="5442"/>
    <cellStyle name="Moeda 2 3 3 10 2" xfId="18786"/>
    <cellStyle name="Moeda 2 3 3 11" xfId="8106"/>
    <cellStyle name="Moeda 2 3 3 11 2" xfId="21450"/>
    <cellStyle name="Moeda 2 3 3 12" xfId="13458"/>
    <cellStyle name="Moeda 2 3 3 13" xfId="10770"/>
    <cellStyle name="Moeda 2 3 3 14" xfId="24162"/>
    <cellStyle name="Moeda 2 3 3 2" xfId="282"/>
    <cellStyle name="Moeda 2 3 3 2 10" xfId="13626"/>
    <cellStyle name="Moeda 2 3 3 2 11" xfId="10938"/>
    <cellStyle name="Moeda 2 3 3 2 12" xfId="24330"/>
    <cellStyle name="Moeda 2 3 3 2 2" xfId="546"/>
    <cellStyle name="Moeda 2 3 3 2 2 2" xfId="1338"/>
    <cellStyle name="Moeda 2 3 3 2 2 2 2" xfId="4002"/>
    <cellStyle name="Moeda 2 3 3 2 2 2 2 2" xfId="17346"/>
    <cellStyle name="Moeda 2 3 3 2 2 2 3" xfId="6666"/>
    <cellStyle name="Moeda 2 3 3 2 2 2 3 2" xfId="20010"/>
    <cellStyle name="Moeda 2 3 3 2 2 2 4" xfId="9330"/>
    <cellStyle name="Moeda 2 3 3 2 2 2 4 2" xfId="22674"/>
    <cellStyle name="Moeda 2 3 3 2 2 2 5" xfId="14682"/>
    <cellStyle name="Moeda 2 3 3 2 2 2 6" xfId="11994"/>
    <cellStyle name="Moeda 2 3 3 2 2 2 7" xfId="26394"/>
    <cellStyle name="Moeda 2 3 3 2 2 3" xfId="2130"/>
    <cellStyle name="Moeda 2 3 3 2 2 3 2" xfId="4794"/>
    <cellStyle name="Moeda 2 3 3 2 2 3 2 2" xfId="18138"/>
    <cellStyle name="Moeda 2 3 3 2 2 3 3" xfId="7458"/>
    <cellStyle name="Moeda 2 3 3 2 2 3 3 2" xfId="20802"/>
    <cellStyle name="Moeda 2 3 3 2 2 3 4" xfId="10122"/>
    <cellStyle name="Moeda 2 3 3 2 2 3 4 2" xfId="23466"/>
    <cellStyle name="Moeda 2 3 3 2 2 3 5" xfId="15474"/>
    <cellStyle name="Moeda 2 3 3 2 2 3 6" xfId="12786"/>
    <cellStyle name="Moeda 2 3 3 2 2 4" xfId="3210"/>
    <cellStyle name="Moeda 2 3 3 2 2 4 2" xfId="16554"/>
    <cellStyle name="Moeda 2 3 3 2 2 5" xfId="5874"/>
    <cellStyle name="Moeda 2 3 3 2 2 5 2" xfId="19218"/>
    <cellStyle name="Moeda 2 3 3 2 2 6" xfId="8538"/>
    <cellStyle name="Moeda 2 3 3 2 2 6 2" xfId="21882"/>
    <cellStyle name="Moeda 2 3 3 2 2 7" xfId="13890"/>
    <cellStyle name="Moeda 2 3 3 2 2 8" xfId="11202"/>
    <cellStyle name="Moeda 2 3 3 2 2 9" xfId="25026"/>
    <cellStyle name="Moeda 2 3 3 2 3" xfId="714"/>
    <cellStyle name="Moeda 2 3 3 2 3 2" xfId="1506"/>
    <cellStyle name="Moeda 2 3 3 2 3 2 2" xfId="4170"/>
    <cellStyle name="Moeda 2 3 3 2 3 2 2 2" xfId="17514"/>
    <cellStyle name="Moeda 2 3 3 2 3 2 3" xfId="6834"/>
    <cellStyle name="Moeda 2 3 3 2 3 2 3 2" xfId="20178"/>
    <cellStyle name="Moeda 2 3 3 2 3 2 4" xfId="9498"/>
    <cellStyle name="Moeda 2 3 3 2 3 2 4 2" xfId="22842"/>
    <cellStyle name="Moeda 2 3 3 2 3 2 5" xfId="14850"/>
    <cellStyle name="Moeda 2 3 3 2 3 2 6" xfId="12162"/>
    <cellStyle name="Moeda 2 3 3 2 3 2 7" xfId="26058"/>
    <cellStyle name="Moeda 2 3 3 2 3 3" xfId="2298"/>
    <cellStyle name="Moeda 2 3 3 2 3 3 2" xfId="4962"/>
    <cellStyle name="Moeda 2 3 3 2 3 3 2 2" xfId="18306"/>
    <cellStyle name="Moeda 2 3 3 2 3 3 3" xfId="7626"/>
    <cellStyle name="Moeda 2 3 3 2 3 3 3 2" xfId="20970"/>
    <cellStyle name="Moeda 2 3 3 2 3 3 4" xfId="10290"/>
    <cellStyle name="Moeda 2 3 3 2 3 3 4 2" xfId="23634"/>
    <cellStyle name="Moeda 2 3 3 2 3 3 5" xfId="15642"/>
    <cellStyle name="Moeda 2 3 3 2 3 3 6" xfId="12954"/>
    <cellStyle name="Moeda 2 3 3 2 3 4" xfId="3378"/>
    <cellStyle name="Moeda 2 3 3 2 3 4 2" xfId="16722"/>
    <cellStyle name="Moeda 2 3 3 2 3 5" xfId="6042"/>
    <cellStyle name="Moeda 2 3 3 2 3 5 2" xfId="19386"/>
    <cellStyle name="Moeda 2 3 3 2 3 6" xfId="8706"/>
    <cellStyle name="Moeda 2 3 3 2 3 6 2" xfId="22050"/>
    <cellStyle name="Moeda 2 3 3 2 3 7" xfId="14058"/>
    <cellStyle name="Moeda 2 3 3 2 3 8" xfId="11370"/>
    <cellStyle name="Moeda 2 3 3 2 3 9" xfId="24690"/>
    <cellStyle name="Moeda 2 3 3 2 4" xfId="1074"/>
    <cellStyle name="Moeda 2 3 3 2 4 2" xfId="3738"/>
    <cellStyle name="Moeda 2 3 3 2 4 2 2" xfId="17082"/>
    <cellStyle name="Moeda 2 3 3 2 4 2 3" xfId="26706"/>
    <cellStyle name="Moeda 2 3 3 2 4 3" xfId="6402"/>
    <cellStyle name="Moeda 2 3 3 2 4 3 2" xfId="19746"/>
    <cellStyle name="Moeda 2 3 3 2 4 4" xfId="9066"/>
    <cellStyle name="Moeda 2 3 3 2 4 4 2" xfId="22410"/>
    <cellStyle name="Moeda 2 3 3 2 4 5" xfId="14418"/>
    <cellStyle name="Moeda 2 3 3 2 4 6" xfId="11730"/>
    <cellStyle name="Moeda 2 3 3 2 4 7" xfId="25338"/>
    <cellStyle name="Moeda 2 3 3 2 5" xfId="1866"/>
    <cellStyle name="Moeda 2 3 3 2 5 2" xfId="4530"/>
    <cellStyle name="Moeda 2 3 3 2 5 2 2" xfId="17874"/>
    <cellStyle name="Moeda 2 3 3 2 5 3" xfId="7194"/>
    <cellStyle name="Moeda 2 3 3 2 5 3 2" xfId="20538"/>
    <cellStyle name="Moeda 2 3 3 2 5 4" xfId="9858"/>
    <cellStyle name="Moeda 2 3 3 2 5 4 2" xfId="23202"/>
    <cellStyle name="Moeda 2 3 3 2 5 5" xfId="15210"/>
    <cellStyle name="Moeda 2 3 3 2 5 6" xfId="12522"/>
    <cellStyle name="Moeda 2 3 3 2 5 7" xfId="25698"/>
    <cellStyle name="Moeda 2 3 3 2 6" xfId="2682"/>
    <cellStyle name="Moeda 2 3 3 2 6 2" xfId="5346"/>
    <cellStyle name="Moeda 2 3 3 2 6 2 2" xfId="18690"/>
    <cellStyle name="Moeda 2 3 3 2 6 3" xfId="8010"/>
    <cellStyle name="Moeda 2 3 3 2 6 3 2" xfId="21354"/>
    <cellStyle name="Moeda 2 3 3 2 6 4" xfId="10674"/>
    <cellStyle name="Moeda 2 3 3 2 6 4 2" xfId="24018"/>
    <cellStyle name="Moeda 2 3 3 2 6 5" xfId="16026"/>
    <cellStyle name="Moeda 2 3 3 2 6 6" xfId="13338"/>
    <cellStyle name="Moeda 2 3 3 2 7" xfId="2946"/>
    <cellStyle name="Moeda 2 3 3 2 7 2" xfId="16290"/>
    <cellStyle name="Moeda 2 3 3 2 8" xfId="5610"/>
    <cellStyle name="Moeda 2 3 3 2 8 2" xfId="18954"/>
    <cellStyle name="Moeda 2 3 3 2 9" xfId="8274"/>
    <cellStyle name="Moeda 2 3 3 2 9 2" xfId="21618"/>
    <cellStyle name="Moeda 2 3 3 3" xfId="186"/>
    <cellStyle name="Moeda 2 3 3 3 10" xfId="10842"/>
    <cellStyle name="Moeda 2 3 3 3 11" xfId="24234"/>
    <cellStyle name="Moeda 2 3 3 3 2" xfId="450"/>
    <cellStyle name="Moeda 2 3 3 3 2 2" xfId="1242"/>
    <cellStyle name="Moeda 2 3 3 3 2 2 2" xfId="3906"/>
    <cellStyle name="Moeda 2 3 3 3 2 2 2 2" xfId="17250"/>
    <cellStyle name="Moeda 2 3 3 3 2 2 3" xfId="6570"/>
    <cellStyle name="Moeda 2 3 3 3 2 2 3 2" xfId="19914"/>
    <cellStyle name="Moeda 2 3 3 3 2 2 4" xfId="9234"/>
    <cellStyle name="Moeda 2 3 3 3 2 2 4 2" xfId="22578"/>
    <cellStyle name="Moeda 2 3 3 3 2 2 5" xfId="14586"/>
    <cellStyle name="Moeda 2 3 3 3 2 2 6" xfId="11898"/>
    <cellStyle name="Moeda 2 3 3 3 2 2 7" xfId="26298"/>
    <cellStyle name="Moeda 2 3 3 3 2 3" xfId="2034"/>
    <cellStyle name="Moeda 2 3 3 3 2 3 2" xfId="4698"/>
    <cellStyle name="Moeda 2 3 3 3 2 3 2 2" xfId="18042"/>
    <cellStyle name="Moeda 2 3 3 3 2 3 3" xfId="7362"/>
    <cellStyle name="Moeda 2 3 3 3 2 3 3 2" xfId="20706"/>
    <cellStyle name="Moeda 2 3 3 3 2 3 4" xfId="10026"/>
    <cellStyle name="Moeda 2 3 3 3 2 3 4 2" xfId="23370"/>
    <cellStyle name="Moeda 2 3 3 3 2 3 5" xfId="15378"/>
    <cellStyle name="Moeda 2 3 3 3 2 3 6" xfId="12690"/>
    <cellStyle name="Moeda 2 3 3 3 2 4" xfId="3114"/>
    <cellStyle name="Moeda 2 3 3 3 2 4 2" xfId="16458"/>
    <cellStyle name="Moeda 2 3 3 3 2 5" xfId="5778"/>
    <cellStyle name="Moeda 2 3 3 3 2 5 2" xfId="19122"/>
    <cellStyle name="Moeda 2 3 3 3 2 6" xfId="8442"/>
    <cellStyle name="Moeda 2 3 3 3 2 6 2" xfId="21786"/>
    <cellStyle name="Moeda 2 3 3 3 2 7" xfId="13794"/>
    <cellStyle name="Moeda 2 3 3 3 2 8" xfId="11106"/>
    <cellStyle name="Moeda 2 3 3 3 2 9" xfId="24930"/>
    <cellStyle name="Moeda 2 3 3 3 3" xfId="978"/>
    <cellStyle name="Moeda 2 3 3 3 3 2" xfId="3642"/>
    <cellStyle name="Moeda 2 3 3 3 3 2 2" xfId="16986"/>
    <cellStyle name="Moeda 2 3 3 3 3 2 3" xfId="25962"/>
    <cellStyle name="Moeda 2 3 3 3 3 3" xfId="6306"/>
    <cellStyle name="Moeda 2 3 3 3 3 3 2" xfId="19650"/>
    <cellStyle name="Moeda 2 3 3 3 3 4" xfId="8970"/>
    <cellStyle name="Moeda 2 3 3 3 3 4 2" xfId="22314"/>
    <cellStyle name="Moeda 2 3 3 3 3 5" xfId="14322"/>
    <cellStyle name="Moeda 2 3 3 3 3 6" xfId="11634"/>
    <cellStyle name="Moeda 2 3 3 3 3 7" xfId="24594"/>
    <cellStyle name="Moeda 2 3 3 3 4" xfId="1770"/>
    <cellStyle name="Moeda 2 3 3 3 4 2" xfId="4434"/>
    <cellStyle name="Moeda 2 3 3 3 4 2 2" xfId="17778"/>
    <cellStyle name="Moeda 2 3 3 3 4 2 3" xfId="26610"/>
    <cellStyle name="Moeda 2 3 3 3 4 3" xfId="7098"/>
    <cellStyle name="Moeda 2 3 3 3 4 3 2" xfId="20442"/>
    <cellStyle name="Moeda 2 3 3 3 4 4" xfId="9762"/>
    <cellStyle name="Moeda 2 3 3 3 4 4 2" xfId="23106"/>
    <cellStyle name="Moeda 2 3 3 3 4 5" xfId="15114"/>
    <cellStyle name="Moeda 2 3 3 3 4 6" xfId="12426"/>
    <cellStyle name="Moeda 2 3 3 3 4 7" xfId="25242"/>
    <cellStyle name="Moeda 2 3 3 3 5" xfId="2586"/>
    <cellStyle name="Moeda 2 3 3 3 5 2" xfId="5250"/>
    <cellStyle name="Moeda 2 3 3 3 5 2 2" xfId="18594"/>
    <cellStyle name="Moeda 2 3 3 3 5 3" xfId="7914"/>
    <cellStyle name="Moeda 2 3 3 3 5 3 2" xfId="21258"/>
    <cellStyle name="Moeda 2 3 3 3 5 4" xfId="10578"/>
    <cellStyle name="Moeda 2 3 3 3 5 4 2" xfId="23922"/>
    <cellStyle name="Moeda 2 3 3 3 5 5" xfId="15930"/>
    <cellStyle name="Moeda 2 3 3 3 5 6" xfId="13242"/>
    <cellStyle name="Moeda 2 3 3 3 5 7" xfId="25602"/>
    <cellStyle name="Moeda 2 3 3 3 6" xfId="2850"/>
    <cellStyle name="Moeda 2 3 3 3 6 2" xfId="16194"/>
    <cellStyle name="Moeda 2 3 3 3 7" xfId="5514"/>
    <cellStyle name="Moeda 2 3 3 3 7 2" xfId="18858"/>
    <cellStyle name="Moeda 2 3 3 3 8" xfId="8178"/>
    <cellStyle name="Moeda 2 3 3 3 8 2" xfId="21522"/>
    <cellStyle name="Moeda 2 3 3 3 9" xfId="13530"/>
    <cellStyle name="Moeda 2 3 3 4" xfId="378"/>
    <cellStyle name="Moeda 2 3 3 4 2" xfId="1170"/>
    <cellStyle name="Moeda 2 3 3 4 2 2" xfId="3834"/>
    <cellStyle name="Moeda 2 3 3 4 2 2 2" xfId="17178"/>
    <cellStyle name="Moeda 2 3 3 4 2 3" xfId="6498"/>
    <cellStyle name="Moeda 2 3 3 4 2 3 2" xfId="19842"/>
    <cellStyle name="Moeda 2 3 3 4 2 4" xfId="9162"/>
    <cellStyle name="Moeda 2 3 3 4 2 4 2" xfId="22506"/>
    <cellStyle name="Moeda 2 3 3 4 2 5" xfId="14514"/>
    <cellStyle name="Moeda 2 3 3 4 2 6" xfId="11826"/>
    <cellStyle name="Moeda 2 3 3 4 2 7" xfId="26226"/>
    <cellStyle name="Moeda 2 3 3 4 3" xfId="1962"/>
    <cellStyle name="Moeda 2 3 3 4 3 2" xfId="4626"/>
    <cellStyle name="Moeda 2 3 3 4 3 2 2" xfId="17970"/>
    <cellStyle name="Moeda 2 3 3 4 3 3" xfId="7290"/>
    <cellStyle name="Moeda 2 3 3 4 3 3 2" xfId="20634"/>
    <cellStyle name="Moeda 2 3 3 4 3 4" xfId="9954"/>
    <cellStyle name="Moeda 2 3 3 4 3 4 2" xfId="23298"/>
    <cellStyle name="Moeda 2 3 3 4 3 5" xfId="15306"/>
    <cellStyle name="Moeda 2 3 3 4 3 6" xfId="12618"/>
    <cellStyle name="Moeda 2 3 3 4 4" xfId="3042"/>
    <cellStyle name="Moeda 2 3 3 4 4 2" xfId="16386"/>
    <cellStyle name="Moeda 2 3 3 4 5" xfId="5706"/>
    <cellStyle name="Moeda 2 3 3 4 5 2" xfId="19050"/>
    <cellStyle name="Moeda 2 3 3 4 6" xfId="8370"/>
    <cellStyle name="Moeda 2 3 3 4 6 2" xfId="21714"/>
    <cellStyle name="Moeda 2 3 3 4 7" xfId="13722"/>
    <cellStyle name="Moeda 2 3 3 4 8" xfId="11034"/>
    <cellStyle name="Moeda 2 3 3 4 9" xfId="24858"/>
    <cellStyle name="Moeda 2 3 3 5" xfId="642"/>
    <cellStyle name="Moeda 2 3 3 5 2" xfId="1434"/>
    <cellStyle name="Moeda 2 3 3 5 2 2" xfId="4098"/>
    <cellStyle name="Moeda 2 3 3 5 2 2 2" xfId="17442"/>
    <cellStyle name="Moeda 2 3 3 5 2 3" xfId="6762"/>
    <cellStyle name="Moeda 2 3 3 5 2 3 2" xfId="20106"/>
    <cellStyle name="Moeda 2 3 3 5 2 4" xfId="9426"/>
    <cellStyle name="Moeda 2 3 3 5 2 4 2" xfId="22770"/>
    <cellStyle name="Moeda 2 3 3 5 2 5" xfId="14778"/>
    <cellStyle name="Moeda 2 3 3 5 2 6" xfId="12090"/>
    <cellStyle name="Moeda 2 3 3 5 2 7" xfId="25890"/>
    <cellStyle name="Moeda 2 3 3 5 3" xfId="2226"/>
    <cellStyle name="Moeda 2 3 3 5 3 2" xfId="4890"/>
    <cellStyle name="Moeda 2 3 3 5 3 2 2" xfId="18234"/>
    <cellStyle name="Moeda 2 3 3 5 3 3" xfId="7554"/>
    <cellStyle name="Moeda 2 3 3 5 3 3 2" xfId="20898"/>
    <cellStyle name="Moeda 2 3 3 5 3 4" xfId="10218"/>
    <cellStyle name="Moeda 2 3 3 5 3 4 2" xfId="23562"/>
    <cellStyle name="Moeda 2 3 3 5 3 5" xfId="15570"/>
    <cellStyle name="Moeda 2 3 3 5 3 6" xfId="12882"/>
    <cellStyle name="Moeda 2 3 3 5 4" xfId="3306"/>
    <cellStyle name="Moeda 2 3 3 5 4 2" xfId="16650"/>
    <cellStyle name="Moeda 2 3 3 5 5" xfId="5970"/>
    <cellStyle name="Moeda 2 3 3 5 5 2" xfId="19314"/>
    <cellStyle name="Moeda 2 3 3 5 6" xfId="8634"/>
    <cellStyle name="Moeda 2 3 3 5 6 2" xfId="21978"/>
    <cellStyle name="Moeda 2 3 3 5 7" xfId="13986"/>
    <cellStyle name="Moeda 2 3 3 5 8" xfId="11298"/>
    <cellStyle name="Moeda 2 3 3 5 9" xfId="24522"/>
    <cellStyle name="Moeda 2 3 3 6" xfId="906"/>
    <cellStyle name="Moeda 2 3 3 6 2" xfId="3570"/>
    <cellStyle name="Moeda 2 3 3 6 2 2" xfId="16914"/>
    <cellStyle name="Moeda 2 3 3 6 2 3" xfId="26538"/>
    <cellStyle name="Moeda 2 3 3 6 3" xfId="6234"/>
    <cellStyle name="Moeda 2 3 3 6 3 2" xfId="19578"/>
    <cellStyle name="Moeda 2 3 3 6 4" xfId="8898"/>
    <cellStyle name="Moeda 2 3 3 6 4 2" xfId="22242"/>
    <cellStyle name="Moeda 2 3 3 6 5" xfId="14250"/>
    <cellStyle name="Moeda 2 3 3 6 6" xfId="11562"/>
    <cellStyle name="Moeda 2 3 3 6 7" xfId="25170"/>
    <cellStyle name="Moeda 2 3 3 7" xfId="1698"/>
    <cellStyle name="Moeda 2 3 3 7 2" xfId="4362"/>
    <cellStyle name="Moeda 2 3 3 7 2 2" xfId="17706"/>
    <cellStyle name="Moeda 2 3 3 7 3" xfId="7026"/>
    <cellStyle name="Moeda 2 3 3 7 3 2" xfId="20370"/>
    <cellStyle name="Moeda 2 3 3 7 4" xfId="9690"/>
    <cellStyle name="Moeda 2 3 3 7 4 2" xfId="23034"/>
    <cellStyle name="Moeda 2 3 3 7 5" xfId="15042"/>
    <cellStyle name="Moeda 2 3 3 7 6" xfId="12354"/>
    <cellStyle name="Moeda 2 3 3 7 7" xfId="25530"/>
    <cellStyle name="Moeda 2 3 3 8" xfId="2514"/>
    <cellStyle name="Moeda 2 3 3 8 2" xfId="5178"/>
    <cellStyle name="Moeda 2 3 3 8 2 2" xfId="18522"/>
    <cellStyle name="Moeda 2 3 3 8 3" xfId="7842"/>
    <cellStyle name="Moeda 2 3 3 8 3 2" xfId="21186"/>
    <cellStyle name="Moeda 2 3 3 8 4" xfId="10506"/>
    <cellStyle name="Moeda 2 3 3 8 4 2" xfId="23850"/>
    <cellStyle name="Moeda 2 3 3 8 5" xfId="15858"/>
    <cellStyle name="Moeda 2 3 3 8 6" xfId="13170"/>
    <cellStyle name="Moeda 2 3 3 9" xfId="2778"/>
    <cellStyle name="Moeda 2 3 3 9 2" xfId="16122"/>
    <cellStyle name="Moeda 2 3 4" xfId="234"/>
    <cellStyle name="Moeda 2 3 4 10" xfId="13578"/>
    <cellStyle name="Moeda 2 3 4 11" xfId="10890"/>
    <cellStyle name="Moeda 2 3 4 12" xfId="24282"/>
    <cellStyle name="Moeda 2 3 4 2" xfId="498"/>
    <cellStyle name="Moeda 2 3 4 2 2" xfId="1290"/>
    <cellStyle name="Moeda 2 3 4 2 2 2" xfId="3954"/>
    <cellStyle name="Moeda 2 3 4 2 2 2 2" xfId="17298"/>
    <cellStyle name="Moeda 2 3 4 2 2 3" xfId="6618"/>
    <cellStyle name="Moeda 2 3 4 2 2 3 2" xfId="19962"/>
    <cellStyle name="Moeda 2 3 4 2 2 4" xfId="9282"/>
    <cellStyle name="Moeda 2 3 4 2 2 4 2" xfId="22626"/>
    <cellStyle name="Moeda 2 3 4 2 2 5" xfId="14634"/>
    <cellStyle name="Moeda 2 3 4 2 2 6" xfId="11946"/>
    <cellStyle name="Moeda 2 3 4 2 2 7" xfId="26346"/>
    <cellStyle name="Moeda 2 3 4 2 3" xfId="2082"/>
    <cellStyle name="Moeda 2 3 4 2 3 2" xfId="4746"/>
    <cellStyle name="Moeda 2 3 4 2 3 2 2" xfId="18090"/>
    <cellStyle name="Moeda 2 3 4 2 3 3" xfId="7410"/>
    <cellStyle name="Moeda 2 3 4 2 3 3 2" xfId="20754"/>
    <cellStyle name="Moeda 2 3 4 2 3 4" xfId="10074"/>
    <cellStyle name="Moeda 2 3 4 2 3 4 2" xfId="23418"/>
    <cellStyle name="Moeda 2 3 4 2 3 5" xfId="15426"/>
    <cellStyle name="Moeda 2 3 4 2 3 6" xfId="12738"/>
    <cellStyle name="Moeda 2 3 4 2 4" xfId="3162"/>
    <cellStyle name="Moeda 2 3 4 2 4 2" xfId="16506"/>
    <cellStyle name="Moeda 2 3 4 2 5" xfId="5826"/>
    <cellStyle name="Moeda 2 3 4 2 5 2" xfId="19170"/>
    <cellStyle name="Moeda 2 3 4 2 6" xfId="8490"/>
    <cellStyle name="Moeda 2 3 4 2 6 2" xfId="21834"/>
    <cellStyle name="Moeda 2 3 4 2 7" xfId="13842"/>
    <cellStyle name="Moeda 2 3 4 2 8" xfId="11154"/>
    <cellStyle name="Moeda 2 3 4 2 9" xfId="24978"/>
    <cellStyle name="Moeda 2 3 4 3" xfId="666"/>
    <cellStyle name="Moeda 2 3 4 3 2" xfId="1458"/>
    <cellStyle name="Moeda 2 3 4 3 2 2" xfId="4122"/>
    <cellStyle name="Moeda 2 3 4 3 2 2 2" xfId="17466"/>
    <cellStyle name="Moeda 2 3 4 3 2 3" xfId="6786"/>
    <cellStyle name="Moeda 2 3 4 3 2 3 2" xfId="20130"/>
    <cellStyle name="Moeda 2 3 4 3 2 4" xfId="9450"/>
    <cellStyle name="Moeda 2 3 4 3 2 4 2" xfId="22794"/>
    <cellStyle name="Moeda 2 3 4 3 2 5" xfId="14802"/>
    <cellStyle name="Moeda 2 3 4 3 2 6" xfId="12114"/>
    <cellStyle name="Moeda 2 3 4 3 2 7" xfId="26010"/>
    <cellStyle name="Moeda 2 3 4 3 3" xfId="2250"/>
    <cellStyle name="Moeda 2 3 4 3 3 2" xfId="4914"/>
    <cellStyle name="Moeda 2 3 4 3 3 2 2" xfId="18258"/>
    <cellStyle name="Moeda 2 3 4 3 3 3" xfId="7578"/>
    <cellStyle name="Moeda 2 3 4 3 3 3 2" xfId="20922"/>
    <cellStyle name="Moeda 2 3 4 3 3 4" xfId="10242"/>
    <cellStyle name="Moeda 2 3 4 3 3 4 2" xfId="23586"/>
    <cellStyle name="Moeda 2 3 4 3 3 5" xfId="15594"/>
    <cellStyle name="Moeda 2 3 4 3 3 6" xfId="12906"/>
    <cellStyle name="Moeda 2 3 4 3 4" xfId="3330"/>
    <cellStyle name="Moeda 2 3 4 3 4 2" xfId="16674"/>
    <cellStyle name="Moeda 2 3 4 3 5" xfId="5994"/>
    <cellStyle name="Moeda 2 3 4 3 5 2" xfId="19338"/>
    <cellStyle name="Moeda 2 3 4 3 6" xfId="8658"/>
    <cellStyle name="Moeda 2 3 4 3 6 2" xfId="22002"/>
    <cellStyle name="Moeda 2 3 4 3 7" xfId="14010"/>
    <cellStyle name="Moeda 2 3 4 3 8" xfId="11322"/>
    <cellStyle name="Moeda 2 3 4 3 9" xfId="24642"/>
    <cellStyle name="Moeda 2 3 4 4" xfId="1026"/>
    <cellStyle name="Moeda 2 3 4 4 2" xfId="3690"/>
    <cellStyle name="Moeda 2 3 4 4 2 2" xfId="17034"/>
    <cellStyle name="Moeda 2 3 4 4 2 3" xfId="26658"/>
    <cellStyle name="Moeda 2 3 4 4 3" xfId="6354"/>
    <cellStyle name="Moeda 2 3 4 4 3 2" xfId="19698"/>
    <cellStyle name="Moeda 2 3 4 4 4" xfId="9018"/>
    <cellStyle name="Moeda 2 3 4 4 4 2" xfId="22362"/>
    <cellStyle name="Moeda 2 3 4 4 5" xfId="14370"/>
    <cellStyle name="Moeda 2 3 4 4 6" xfId="11682"/>
    <cellStyle name="Moeda 2 3 4 4 7" xfId="25290"/>
    <cellStyle name="Moeda 2 3 4 5" xfId="1818"/>
    <cellStyle name="Moeda 2 3 4 5 2" xfId="4482"/>
    <cellStyle name="Moeda 2 3 4 5 2 2" xfId="17826"/>
    <cellStyle name="Moeda 2 3 4 5 3" xfId="7146"/>
    <cellStyle name="Moeda 2 3 4 5 3 2" xfId="20490"/>
    <cellStyle name="Moeda 2 3 4 5 4" xfId="9810"/>
    <cellStyle name="Moeda 2 3 4 5 4 2" xfId="23154"/>
    <cellStyle name="Moeda 2 3 4 5 5" xfId="15162"/>
    <cellStyle name="Moeda 2 3 4 5 6" xfId="12474"/>
    <cellStyle name="Moeda 2 3 4 5 7" xfId="25650"/>
    <cellStyle name="Moeda 2 3 4 6" xfId="2634"/>
    <cellStyle name="Moeda 2 3 4 6 2" xfId="5298"/>
    <cellStyle name="Moeda 2 3 4 6 2 2" xfId="18642"/>
    <cellStyle name="Moeda 2 3 4 6 3" xfId="7962"/>
    <cellStyle name="Moeda 2 3 4 6 3 2" xfId="21306"/>
    <cellStyle name="Moeda 2 3 4 6 4" xfId="10626"/>
    <cellStyle name="Moeda 2 3 4 6 4 2" xfId="23970"/>
    <cellStyle name="Moeda 2 3 4 6 5" xfId="15978"/>
    <cellStyle name="Moeda 2 3 4 6 6" xfId="13290"/>
    <cellStyle name="Moeda 2 3 4 7" xfId="2898"/>
    <cellStyle name="Moeda 2 3 4 7 2" xfId="16242"/>
    <cellStyle name="Moeda 2 3 4 8" xfId="5562"/>
    <cellStyle name="Moeda 2 3 4 8 2" xfId="18906"/>
    <cellStyle name="Moeda 2 3 4 9" xfId="8226"/>
    <cellStyle name="Moeda 2 3 4 9 2" xfId="21570"/>
    <cellStyle name="Moeda 2 3 5" xfId="162"/>
    <cellStyle name="Moeda 2 3 5 10" xfId="10818"/>
    <cellStyle name="Moeda 2 3 5 11" xfId="24210"/>
    <cellStyle name="Moeda 2 3 5 2" xfId="426"/>
    <cellStyle name="Moeda 2 3 5 2 2" xfId="1218"/>
    <cellStyle name="Moeda 2 3 5 2 2 2" xfId="3882"/>
    <cellStyle name="Moeda 2 3 5 2 2 2 2" xfId="17226"/>
    <cellStyle name="Moeda 2 3 5 2 2 3" xfId="6546"/>
    <cellStyle name="Moeda 2 3 5 2 2 3 2" xfId="19890"/>
    <cellStyle name="Moeda 2 3 5 2 2 4" xfId="9210"/>
    <cellStyle name="Moeda 2 3 5 2 2 4 2" xfId="22554"/>
    <cellStyle name="Moeda 2 3 5 2 2 5" xfId="14562"/>
    <cellStyle name="Moeda 2 3 5 2 2 6" xfId="11874"/>
    <cellStyle name="Moeda 2 3 5 2 2 7" xfId="26274"/>
    <cellStyle name="Moeda 2 3 5 2 3" xfId="2010"/>
    <cellStyle name="Moeda 2 3 5 2 3 2" xfId="4674"/>
    <cellStyle name="Moeda 2 3 5 2 3 2 2" xfId="18018"/>
    <cellStyle name="Moeda 2 3 5 2 3 3" xfId="7338"/>
    <cellStyle name="Moeda 2 3 5 2 3 3 2" xfId="20682"/>
    <cellStyle name="Moeda 2 3 5 2 3 4" xfId="10002"/>
    <cellStyle name="Moeda 2 3 5 2 3 4 2" xfId="23346"/>
    <cellStyle name="Moeda 2 3 5 2 3 5" xfId="15354"/>
    <cellStyle name="Moeda 2 3 5 2 3 6" xfId="12666"/>
    <cellStyle name="Moeda 2 3 5 2 4" xfId="3090"/>
    <cellStyle name="Moeda 2 3 5 2 4 2" xfId="16434"/>
    <cellStyle name="Moeda 2 3 5 2 5" xfId="5754"/>
    <cellStyle name="Moeda 2 3 5 2 5 2" xfId="19098"/>
    <cellStyle name="Moeda 2 3 5 2 6" xfId="8418"/>
    <cellStyle name="Moeda 2 3 5 2 6 2" xfId="21762"/>
    <cellStyle name="Moeda 2 3 5 2 7" xfId="13770"/>
    <cellStyle name="Moeda 2 3 5 2 8" xfId="11082"/>
    <cellStyle name="Moeda 2 3 5 2 9" xfId="24906"/>
    <cellStyle name="Moeda 2 3 5 3" xfId="954"/>
    <cellStyle name="Moeda 2 3 5 3 2" xfId="3618"/>
    <cellStyle name="Moeda 2 3 5 3 2 2" xfId="16962"/>
    <cellStyle name="Moeda 2 3 5 3 2 3" xfId="25938"/>
    <cellStyle name="Moeda 2 3 5 3 3" xfId="6282"/>
    <cellStyle name="Moeda 2 3 5 3 3 2" xfId="19626"/>
    <cellStyle name="Moeda 2 3 5 3 4" xfId="8946"/>
    <cellStyle name="Moeda 2 3 5 3 4 2" xfId="22290"/>
    <cellStyle name="Moeda 2 3 5 3 5" xfId="14298"/>
    <cellStyle name="Moeda 2 3 5 3 6" xfId="11610"/>
    <cellStyle name="Moeda 2 3 5 3 7" xfId="24570"/>
    <cellStyle name="Moeda 2 3 5 4" xfId="1746"/>
    <cellStyle name="Moeda 2 3 5 4 2" xfId="4410"/>
    <cellStyle name="Moeda 2 3 5 4 2 2" xfId="17754"/>
    <cellStyle name="Moeda 2 3 5 4 2 3" xfId="26586"/>
    <cellStyle name="Moeda 2 3 5 4 3" xfId="7074"/>
    <cellStyle name="Moeda 2 3 5 4 3 2" xfId="20418"/>
    <cellStyle name="Moeda 2 3 5 4 4" xfId="9738"/>
    <cellStyle name="Moeda 2 3 5 4 4 2" xfId="23082"/>
    <cellStyle name="Moeda 2 3 5 4 5" xfId="15090"/>
    <cellStyle name="Moeda 2 3 5 4 6" xfId="12402"/>
    <cellStyle name="Moeda 2 3 5 4 7" xfId="25218"/>
    <cellStyle name="Moeda 2 3 5 5" xfId="2562"/>
    <cellStyle name="Moeda 2 3 5 5 2" xfId="5226"/>
    <cellStyle name="Moeda 2 3 5 5 2 2" xfId="18570"/>
    <cellStyle name="Moeda 2 3 5 5 3" xfId="7890"/>
    <cellStyle name="Moeda 2 3 5 5 3 2" xfId="21234"/>
    <cellStyle name="Moeda 2 3 5 5 4" xfId="10554"/>
    <cellStyle name="Moeda 2 3 5 5 4 2" xfId="23898"/>
    <cellStyle name="Moeda 2 3 5 5 5" xfId="15906"/>
    <cellStyle name="Moeda 2 3 5 5 6" xfId="13218"/>
    <cellStyle name="Moeda 2 3 5 5 7" xfId="25578"/>
    <cellStyle name="Moeda 2 3 5 6" xfId="2826"/>
    <cellStyle name="Moeda 2 3 5 6 2" xfId="16170"/>
    <cellStyle name="Moeda 2 3 5 7" xfId="5490"/>
    <cellStyle name="Moeda 2 3 5 7 2" xfId="18834"/>
    <cellStyle name="Moeda 2 3 5 8" xfId="8154"/>
    <cellStyle name="Moeda 2 3 5 8 2" xfId="21498"/>
    <cellStyle name="Moeda 2 3 5 9" xfId="13506"/>
    <cellStyle name="Moeda 2 3 6" xfId="330"/>
    <cellStyle name="Moeda 2 3 6 10" xfId="24378"/>
    <cellStyle name="Moeda 2 3 6 2" xfId="1122"/>
    <cellStyle name="Moeda 2 3 6 2 2" xfId="3786"/>
    <cellStyle name="Moeda 2 3 6 2 2 2" xfId="17130"/>
    <cellStyle name="Moeda 2 3 6 2 2 3" xfId="26442"/>
    <cellStyle name="Moeda 2 3 6 2 3" xfId="6450"/>
    <cellStyle name="Moeda 2 3 6 2 3 2" xfId="19794"/>
    <cellStyle name="Moeda 2 3 6 2 4" xfId="9114"/>
    <cellStyle name="Moeda 2 3 6 2 4 2" xfId="22458"/>
    <cellStyle name="Moeda 2 3 6 2 5" xfId="14466"/>
    <cellStyle name="Moeda 2 3 6 2 6" xfId="11778"/>
    <cellStyle name="Moeda 2 3 6 2 7" xfId="25074"/>
    <cellStyle name="Moeda 2 3 6 3" xfId="1914"/>
    <cellStyle name="Moeda 2 3 6 3 2" xfId="4578"/>
    <cellStyle name="Moeda 2 3 6 3 2 2" xfId="17922"/>
    <cellStyle name="Moeda 2 3 6 3 2 3" xfId="26106"/>
    <cellStyle name="Moeda 2 3 6 3 3" xfId="7242"/>
    <cellStyle name="Moeda 2 3 6 3 3 2" xfId="20586"/>
    <cellStyle name="Moeda 2 3 6 3 4" xfId="9906"/>
    <cellStyle name="Moeda 2 3 6 3 4 2" xfId="23250"/>
    <cellStyle name="Moeda 2 3 6 3 5" xfId="15258"/>
    <cellStyle name="Moeda 2 3 6 3 6" xfId="12570"/>
    <cellStyle name="Moeda 2 3 6 3 7" xfId="24738"/>
    <cellStyle name="Moeda 2 3 6 4" xfId="2490"/>
    <cellStyle name="Moeda 2 3 6 4 2" xfId="5154"/>
    <cellStyle name="Moeda 2 3 6 4 2 2" xfId="18498"/>
    <cellStyle name="Moeda 2 3 6 4 2 3" xfId="26754"/>
    <cellStyle name="Moeda 2 3 6 4 3" xfId="7818"/>
    <cellStyle name="Moeda 2 3 6 4 3 2" xfId="21162"/>
    <cellStyle name="Moeda 2 3 6 4 4" xfId="10482"/>
    <cellStyle name="Moeda 2 3 6 4 4 2" xfId="23826"/>
    <cellStyle name="Moeda 2 3 6 4 5" xfId="15834"/>
    <cellStyle name="Moeda 2 3 6 4 6" xfId="13146"/>
    <cellStyle name="Moeda 2 3 6 4 7" xfId="25386"/>
    <cellStyle name="Moeda 2 3 6 5" xfId="2994"/>
    <cellStyle name="Moeda 2 3 6 5 2" xfId="16338"/>
    <cellStyle name="Moeda 2 3 6 5 3" xfId="25746"/>
    <cellStyle name="Moeda 2 3 6 6" xfId="5658"/>
    <cellStyle name="Moeda 2 3 6 6 2" xfId="19002"/>
    <cellStyle name="Moeda 2 3 6 7" xfId="8322"/>
    <cellStyle name="Moeda 2 3 6 7 2" xfId="21666"/>
    <cellStyle name="Moeda 2 3 6 8" xfId="13674"/>
    <cellStyle name="Moeda 2 3 6 9" xfId="10986"/>
    <cellStyle name="Moeda 2 3 7" xfId="594"/>
    <cellStyle name="Moeda 2 3 7 2" xfId="1386"/>
    <cellStyle name="Moeda 2 3 7 2 2" xfId="4050"/>
    <cellStyle name="Moeda 2 3 7 2 2 2" xfId="17394"/>
    <cellStyle name="Moeda 2 3 7 2 2 3" xfId="26178"/>
    <cellStyle name="Moeda 2 3 7 2 3" xfId="6714"/>
    <cellStyle name="Moeda 2 3 7 2 3 2" xfId="20058"/>
    <cellStyle name="Moeda 2 3 7 2 4" xfId="9378"/>
    <cellStyle name="Moeda 2 3 7 2 4 2" xfId="22722"/>
    <cellStyle name="Moeda 2 3 7 2 5" xfId="14730"/>
    <cellStyle name="Moeda 2 3 7 2 6" xfId="12042"/>
    <cellStyle name="Moeda 2 3 7 2 7" xfId="24810"/>
    <cellStyle name="Moeda 2 3 7 3" xfId="2178"/>
    <cellStyle name="Moeda 2 3 7 3 2" xfId="4842"/>
    <cellStyle name="Moeda 2 3 7 3 2 2" xfId="18186"/>
    <cellStyle name="Moeda 2 3 7 3 2 3" xfId="25842"/>
    <cellStyle name="Moeda 2 3 7 3 3" xfId="7506"/>
    <cellStyle name="Moeda 2 3 7 3 3 2" xfId="20850"/>
    <cellStyle name="Moeda 2 3 7 3 4" xfId="10170"/>
    <cellStyle name="Moeda 2 3 7 3 4 2" xfId="23514"/>
    <cellStyle name="Moeda 2 3 7 3 5" xfId="15522"/>
    <cellStyle name="Moeda 2 3 7 3 6" xfId="12834"/>
    <cellStyle name="Moeda 2 3 7 3 7" xfId="24474"/>
    <cellStyle name="Moeda 2 3 7 4" xfId="3258"/>
    <cellStyle name="Moeda 2 3 7 4 2" xfId="16602"/>
    <cellStyle name="Moeda 2 3 7 4 3" xfId="25482"/>
    <cellStyle name="Moeda 2 3 7 5" xfId="5922"/>
    <cellStyle name="Moeda 2 3 7 5 2" xfId="19266"/>
    <cellStyle name="Moeda 2 3 7 6" xfId="8586"/>
    <cellStyle name="Moeda 2 3 7 6 2" xfId="21930"/>
    <cellStyle name="Moeda 2 3 7 7" xfId="13938"/>
    <cellStyle name="Moeda 2 3 7 8" xfId="11250"/>
    <cellStyle name="Moeda 2 3 7 9" xfId="24114"/>
    <cellStyle name="Moeda 2 3 8" xfId="762"/>
    <cellStyle name="Moeda 2 3 8 2" xfId="1554"/>
    <cellStyle name="Moeda 2 3 8 2 2" xfId="4218"/>
    <cellStyle name="Moeda 2 3 8 2 2 2" xfId="17562"/>
    <cellStyle name="Moeda 2 3 8 2 2 3" xfId="26154"/>
    <cellStyle name="Moeda 2 3 8 2 3" xfId="6882"/>
    <cellStyle name="Moeda 2 3 8 2 3 2" xfId="20226"/>
    <cellStyle name="Moeda 2 3 8 2 4" xfId="9546"/>
    <cellStyle name="Moeda 2 3 8 2 4 2" xfId="22890"/>
    <cellStyle name="Moeda 2 3 8 2 5" xfId="14898"/>
    <cellStyle name="Moeda 2 3 8 2 6" xfId="12210"/>
    <cellStyle name="Moeda 2 3 8 2 7" xfId="24786"/>
    <cellStyle name="Moeda 2 3 8 3" xfId="2346"/>
    <cellStyle name="Moeda 2 3 8 3 2" xfId="5010"/>
    <cellStyle name="Moeda 2 3 8 3 2 2" xfId="18354"/>
    <cellStyle name="Moeda 2 3 8 3 3" xfId="7674"/>
    <cellStyle name="Moeda 2 3 8 3 3 2" xfId="21018"/>
    <cellStyle name="Moeda 2 3 8 3 4" xfId="10338"/>
    <cellStyle name="Moeda 2 3 8 3 4 2" xfId="23682"/>
    <cellStyle name="Moeda 2 3 8 3 5" xfId="15690"/>
    <cellStyle name="Moeda 2 3 8 3 6" xfId="13002"/>
    <cellStyle name="Moeda 2 3 8 3 7" xfId="25458"/>
    <cellStyle name="Moeda 2 3 8 4" xfId="3426"/>
    <cellStyle name="Moeda 2 3 8 4 2" xfId="16770"/>
    <cellStyle name="Moeda 2 3 8 5" xfId="6090"/>
    <cellStyle name="Moeda 2 3 8 5 2" xfId="19434"/>
    <cellStyle name="Moeda 2 3 8 6" xfId="8754"/>
    <cellStyle name="Moeda 2 3 8 6 2" xfId="22098"/>
    <cellStyle name="Moeda 2 3 8 7" xfId="14106"/>
    <cellStyle name="Moeda 2 3 8 8" xfId="11418"/>
    <cellStyle name="Moeda 2 3 8 9" xfId="24090"/>
    <cellStyle name="Moeda 2 3 9" xfId="810"/>
    <cellStyle name="Moeda 2 3 9 2" xfId="1602"/>
    <cellStyle name="Moeda 2 3 9 2 2" xfId="4266"/>
    <cellStyle name="Moeda 2 3 9 2 2 2" xfId="17610"/>
    <cellStyle name="Moeda 2 3 9 2 3" xfId="6930"/>
    <cellStyle name="Moeda 2 3 9 2 3 2" xfId="20274"/>
    <cellStyle name="Moeda 2 3 9 2 4" xfId="9594"/>
    <cellStyle name="Moeda 2 3 9 2 4 2" xfId="22938"/>
    <cellStyle name="Moeda 2 3 9 2 5" xfId="14946"/>
    <cellStyle name="Moeda 2 3 9 2 6" xfId="12258"/>
    <cellStyle name="Moeda 2 3 9 2 7" xfId="25794"/>
    <cellStyle name="Moeda 2 3 9 3" xfId="2394"/>
    <cellStyle name="Moeda 2 3 9 3 2" xfId="5058"/>
    <cellStyle name="Moeda 2 3 9 3 2 2" xfId="18402"/>
    <cellStyle name="Moeda 2 3 9 3 3" xfId="7722"/>
    <cellStyle name="Moeda 2 3 9 3 3 2" xfId="21066"/>
    <cellStyle name="Moeda 2 3 9 3 4" xfId="10386"/>
    <cellStyle name="Moeda 2 3 9 3 4 2" xfId="23730"/>
    <cellStyle name="Moeda 2 3 9 3 5" xfId="15738"/>
    <cellStyle name="Moeda 2 3 9 3 6" xfId="13050"/>
    <cellStyle name="Moeda 2 3 9 4" xfId="3474"/>
    <cellStyle name="Moeda 2 3 9 4 2" xfId="16818"/>
    <cellStyle name="Moeda 2 3 9 5" xfId="6138"/>
    <cellStyle name="Moeda 2 3 9 5 2" xfId="19482"/>
    <cellStyle name="Moeda 2 3 9 6" xfId="8802"/>
    <cellStyle name="Moeda 2 3 9 6 2" xfId="22146"/>
    <cellStyle name="Moeda 2 3 9 7" xfId="14154"/>
    <cellStyle name="Moeda 2 3 9 8" xfId="11466"/>
    <cellStyle name="Moeda 2 3 9 9" xfId="24426"/>
    <cellStyle name="Moeda 2 4" xfId="74"/>
    <cellStyle name="Moeda 2 4 10" xfId="1658"/>
    <cellStyle name="Moeda 2 4 10 2" xfId="4322"/>
    <cellStyle name="Moeda 2 4 10 2 2" xfId="17666"/>
    <cellStyle name="Moeda 2 4 10 3" xfId="6986"/>
    <cellStyle name="Moeda 2 4 10 3 2" xfId="20330"/>
    <cellStyle name="Moeda 2 4 10 4" xfId="9650"/>
    <cellStyle name="Moeda 2 4 10 4 2" xfId="22994"/>
    <cellStyle name="Moeda 2 4 10 5" xfId="15002"/>
    <cellStyle name="Moeda 2 4 10 6" xfId="12314"/>
    <cellStyle name="Moeda 2 4 11" xfId="2457"/>
    <cellStyle name="Moeda 2 4 11 2" xfId="5121"/>
    <cellStyle name="Moeda 2 4 11 2 2" xfId="18465"/>
    <cellStyle name="Moeda 2 4 11 3" xfId="7785"/>
    <cellStyle name="Moeda 2 4 11 3 2" xfId="21129"/>
    <cellStyle name="Moeda 2 4 11 4" xfId="10449"/>
    <cellStyle name="Moeda 2 4 11 4 2" xfId="23793"/>
    <cellStyle name="Moeda 2 4 11 5" xfId="15801"/>
    <cellStyle name="Moeda 2 4 11 6" xfId="13113"/>
    <cellStyle name="Moeda 2 4 12" xfId="2738"/>
    <cellStyle name="Moeda 2 4 12 2" xfId="16082"/>
    <cellStyle name="Moeda 2 4 13" xfId="5402"/>
    <cellStyle name="Moeda 2 4 13 2" xfId="18746"/>
    <cellStyle name="Moeda 2 4 14" xfId="8066"/>
    <cellStyle name="Moeda 2 4 14 2" xfId="21410"/>
    <cellStyle name="Moeda 2 4 15" xfId="13418"/>
    <cellStyle name="Moeda 2 4 16" xfId="10730"/>
    <cellStyle name="Moeda 2 4 17" xfId="24122"/>
    <cellStyle name="Moeda 2 4 2" xfId="122"/>
    <cellStyle name="Moeda 2 4 2 10" xfId="8114"/>
    <cellStyle name="Moeda 2 4 2 10 2" xfId="21458"/>
    <cellStyle name="Moeda 2 4 2 11" xfId="13466"/>
    <cellStyle name="Moeda 2 4 2 12" xfId="10778"/>
    <cellStyle name="Moeda 2 4 2 13" xfId="24170"/>
    <cellStyle name="Moeda 2 4 2 2" xfId="290"/>
    <cellStyle name="Moeda 2 4 2 2 10" xfId="10946"/>
    <cellStyle name="Moeda 2 4 2 2 11" xfId="24338"/>
    <cellStyle name="Moeda 2 4 2 2 2" xfId="554"/>
    <cellStyle name="Moeda 2 4 2 2 2 2" xfId="1346"/>
    <cellStyle name="Moeda 2 4 2 2 2 2 2" xfId="4010"/>
    <cellStyle name="Moeda 2 4 2 2 2 2 2 2" xfId="17354"/>
    <cellStyle name="Moeda 2 4 2 2 2 2 3" xfId="6674"/>
    <cellStyle name="Moeda 2 4 2 2 2 2 3 2" xfId="20018"/>
    <cellStyle name="Moeda 2 4 2 2 2 2 4" xfId="9338"/>
    <cellStyle name="Moeda 2 4 2 2 2 2 4 2" xfId="22682"/>
    <cellStyle name="Moeda 2 4 2 2 2 2 5" xfId="14690"/>
    <cellStyle name="Moeda 2 4 2 2 2 2 6" xfId="12002"/>
    <cellStyle name="Moeda 2 4 2 2 2 2 7" xfId="26402"/>
    <cellStyle name="Moeda 2 4 2 2 2 3" xfId="2138"/>
    <cellStyle name="Moeda 2 4 2 2 2 3 2" xfId="4802"/>
    <cellStyle name="Moeda 2 4 2 2 2 3 2 2" xfId="18146"/>
    <cellStyle name="Moeda 2 4 2 2 2 3 3" xfId="7466"/>
    <cellStyle name="Moeda 2 4 2 2 2 3 3 2" xfId="20810"/>
    <cellStyle name="Moeda 2 4 2 2 2 3 4" xfId="10130"/>
    <cellStyle name="Moeda 2 4 2 2 2 3 4 2" xfId="23474"/>
    <cellStyle name="Moeda 2 4 2 2 2 3 5" xfId="15482"/>
    <cellStyle name="Moeda 2 4 2 2 2 3 6" xfId="12794"/>
    <cellStyle name="Moeda 2 4 2 2 2 4" xfId="3218"/>
    <cellStyle name="Moeda 2 4 2 2 2 4 2" xfId="16562"/>
    <cellStyle name="Moeda 2 4 2 2 2 5" xfId="5882"/>
    <cellStyle name="Moeda 2 4 2 2 2 5 2" xfId="19226"/>
    <cellStyle name="Moeda 2 4 2 2 2 6" xfId="8546"/>
    <cellStyle name="Moeda 2 4 2 2 2 6 2" xfId="21890"/>
    <cellStyle name="Moeda 2 4 2 2 2 7" xfId="13898"/>
    <cellStyle name="Moeda 2 4 2 2 2 8" xfId="11210"/>
    <cellStyle name="Moeda 2 4 2 2 2 9" xfId="25034"/>
    <cellStyle name="Moeda 2 4 2 2 3" xfId="1082"/>
    <cellStyle name="Moeda 2 4 2 2 3 2" xfId="3746"/>
    <cellStyle name="Moeda 2 4 2 2 3 2 2" xfId="17090"/>
    <cellStyle name="Moeda 2 4 2 2 3 2 3" xfId="26066"/>
    <cellStyle name="Moeda 2 4 2 2 3 3" xfId="6410"/>
    <cellStyle name="Moeda 2 4 2 2 3 3 2" xfId="19754"/>
    <cellStyle name="Moeda 2 4 2 2 3 4" xfId="9074"/>
    <cellStyle name="Moeda 2 4 2 2 3 4 2" xfId="22418"/>
    <cellStyle name="Moeda 2 4 2 2 3 5" xfId="14426"/>
    <cellStyle name="Moeda 2 4 2 2 3 6" xfId="11738"/>
    <cellStyle name="Moeda 2 4 2 2 3 7" xfId="24698"/>
    <cellStyle name="Moeda 2 4 2 2 4" xfId="1874"/>
    <cellStyle name="Moeda 2 4 2 2 4 2" xfId="4538"/>
    <cellStyle name="Moeda 2 4 2 2 4 2 2" xfId="17882"/>
    <cellStyle name="Moeda 2 4 2 2 4 2 3" xfId="26714"/>
    <cellStyle name="Moeda 2 4 2 2 4 3" xfId="7202"/>
    <cellStyle name="Moeda 2 4 2 2 4 3 2" xfId="20546"/>
    <cellStyle name="Moeda 2 4 2 2 4 4" xfId="9866"/>
    <cellStyle name="Moeda 2 4 2 2 4 4 2" xfId="23210"/>
    <cellStyle name="Moeda 2 4 2 2 4 5" xfId="15218"/>
    <cellStyle name="Moeda 2 4 2 2 4 6" xfId="12530"/>
    <cellStyle name="Moeda 2 4 2 2 4 7" xfId="25346"/>
    <cellStyle name="Moeda 2 4 2 2 5" xfId="2690"/>
    <cellStyle name="Moeda 2 4 2 2 5 2" xfId="5354"/>
    <cellStyle name="Moeda 2 4 2 2 5 2 2" xfId="18698"/>
    <cellStyle name="Moeda 2 4 2 2 5 3" xfId="8018"/>
    <cellStyle name="Moeda 2 4 2 2 5 3 2" xfId="21362"/>
    <cellStyle name="Moeda 2 4 2 2 5 4" xfId="10682"/>
    <cellStyle name="Moeda 2 4 2 2 5 4 2" xfId="24026"/>
    <cellStyle name="Moeda 2 4 2 2 5 5" xfId="16034"/>
    <cellStyle name="Moeda 2 4 2 2 5 6" xfId="13346"/>
    <cellStyle name="Moeda 2 4 2 2 5 7" xfId="25706"/>
    <cellStyle name="Moeda 2 4 2 2 6" xfId="2954"/>
    <cellStyle name="Moeda 2 4 2 2 6 2" xfId="16298"/>
    <cellStyle name="Moeda 2 4 2 2 7" xfId="5618"/>
    <cellStyle name="Moeda 2 4 2 2 7 2" xfId="18962"/>
    <cellStyle name="Moeda 2 4 2 2 8" xfId="8282"/>
    <cellStyle name="Moeda 2 4 2 2 8 2" xfId="21626"/>
    <cellStyle name="Moeda 2 4 2 2 9" xfId="13634"/>
    <cellStyle name="Moeda 2 4 2 3" xfId="386"/>
    <cellStyle name="Moeda 2 4 2 3 2" xfId="1178"/>
    <cellStyle name="Moeda 2 4 2 3 2 2" xfId="3842"/>
    <cellStyle name="Moeda 2 4 2 3 2 2 2" xfId="17186"/>
    <cellStyle name="Moeda 2 4 2 3 2 3" xfId="6506"/>
    <cellStyle name="Moeda 2 4 2 3 2 3 2" xfId="19850"/>
    <cellStyle name="Moeda 2 4 2 3 2 4" xfId="9170"/>
    <cellStyle name="Moeda 2 4 2 3 2 4 2" xfId="22514"/>
    <cellStyle name="Moeda 2 4 2 3 2 5" xfId="14522"/>
    <cellStyle name="Moeda 2 4 2 3 2 6" xfId="11834"/>
    <cellStyle name="Moeda 2 4 2 3 2 7" xfId="26234"/>
    <cellStyle name="Moeda 2 4 2 3 3" xfId="1970"/>
    <cellStyle name="Moeda 2 4 2 3 3 2" xfId="4634"/>
    <cellStyle name="Moeda 2 4 2 3 3 2 2" xfId="17978"/>
    <cellStyle name="Moeda 2 4 2 3 3 3" xfId="7298"/>
    <cellStyle name="Moeda 2 4 2 3 3 3 2" xfId="20642"/>
    <cellStyle name="Moeda 2 4 2 3 3 4" xfId="9962"/>
    <cellStyle name="Moeda 2 4 2 3 3 4 2" xfId="23306"/>
    <cellStyle name="Moeda 2 4 2 3 3 5" xfId="15314"/>
    <cellStyle name="Moeda 2 4 2 3 3 6" xfId="12626"/>
    <cellStyle name="Moeda 2 4 2 3 4" xfId="3050"/>
    <cellStyle name="Moeda 2 4 2 3 4 2" xfId="16394"/>
    <cellStyle name="Moeda 2 4 2 3 5" xfId="5714"/>
    <cellStyle name="Moeda 2 4 2 3 5 2" xfId="19058"/>
    <cellStyle name="Moeda 2 4 2 3 6" xfId="8378"/>
    <cellStyle name="Moeda 2 4 2 3 6 2" xfId="21722"/>
    <cellStyle name="Moeda 2 4 2 3 7" xfId="13730"/>
    <cellStyle name="Moeda 2 4 2 3 8" xfId="11042"/>
    <cellStyle name="Moeda 2 4 2 3 9" xfId="24866"/>
    <cellStyle name="Moeda 2 4 2 4" xfId="722"/>
    <cellStyle name="Moeda 2 4 2 4 2" xfId="1514"/>
    <cellStyle name="Moeda 2 4 2 4 2 2" xfId="4178"/>
    <cellStyle name="Moeda 2 4 2 4 2 2 2" xfId="17522"/>
    <cellStyle name="Moeda 2 4 2 4 2 3" xfId="6842"/>
    <cellStyle name="Moeda 2 4 2 4 2 3 2" xfId="20186"/>
    <cellStyle name="Moeda 2 4 2 4 2 4" xfId="9506"/>
    <cellStyle name="Moeda 2 4 2 4 2 4 2" xfId="22850"/>
    <cellStyle name="Moeda 2 4 2 4 2 5" xfId="14858"/>
    <cellStyle name="Moeda 2 4 2 4 2 6" xfId="12170"/>
    <cellStyle name="Moeda 2 4 2 4 2 7" xfId="25898"/>
    <cellStyle name="Moeda 2 4 2 4 3" xfId="2306"/>
    <cellStyle name="Moeda 2 4 2 4 3 2" xfId="4970"/>
    <cellStyle name="Moeda 2 4 2 4 3 2 2" xfId="18314"/>
    <cellStyle name="Moeda 2 4 2 4 3 3" xfId="7634"/>
    <cellStyle name="Moeda 2 4 2 4 3 3 2" xfId="20978"/>
    <cellStyle name="Moeda 2 4 2 4 3 4" xfId="10298"/>
    <cellStyle name="Moeda 2 4 2 4 3 4 2" xfId="23642"/>
    <cellStyle name="Moeda 2 4 2 4 3 5" xfId="15650"/>
    <cellStyle name="Moeda 2 4 2 4 3 6" xfId="12962"/>
    <cellStyle name="Moeda 2 4 2 4 4" xfId="3386"/>
    <cellStyle name="Moeda 2 4 2 4 4 2" xfId="16730"/>
    <cellStyle name="Moeda 2 4 2 4 5" xfId="6050"/>
    <cellStyle name="Moeda 2 4 2 4 5 2" xfId="19394"/>
    <cellStyle name="Moeda 2 4 2 4 6" xfId="8714"/>
    <cellStyle name="Moeda 2 4 2 4 6 2" xfId="22058"/>
    <cellStyle name="Moeda 2 4 2 4 7" xfId="14066"/>
    <cellStyle name="Moeda 2 4 2 4 8" xfId="11378"/>
    <cellStyle name="Moeda 2 4 2 4 9" xfId="24530"/>
    <cellStyle name="Moeda 2 4 2 5" xfId="914"/>
    <cellStyle name="Moeda 2 4 2 5 2" xfId="3578"/>
    <cellStyle name="Moeda 2 4 2 5 2 2" xfId="16922"/>
    <cellStyle name="Moeda 2 4 2 5 2 3" xfId="26546"/>
    <cellStyle name="Moeda 2 4 2 5 3" xfId="6242"/>
    <cellStyle name="Moeda 2 4 2 5 3 2" xfId="19586"/>
    <cellStyle name="Moeda 2 4 2 5 4" xfId="8906"/>
    <cellStyle name="Moeda 2 4 2 5 4 2" xfId="22250"/>
    <cellStyle name="Moeda 2 4 2 5 5" xfId="14258"/>
    <cellStyle name="Moeda 2 4 2 5 6" xfId="11570"/>
    <cellStyle name="Moeda 2 4 2 5 7" xfId="25178"/>
    <cellStyle name="Moeda 2 4 2 6" xfId="1706"/>
    <cellStyle name="Moeda 2 4 2 6 2" xfId="4370"/>
    <cellStyle name="Moeda 2 4 2 6 2 2" xfId="17714"/>
    <cellStyle name="Moeda 2 4 2 6 3" xfId="7034"/>
    <cellStyle name="Moeda 2 4 2 6 3 2" xfId="20378"/>
    <cellStyle name="Moeda 2 4 2 6 4" xfId="9698"/>
    <cellStyle name="Moeda 2 4 2 6 4 2" xfId="23042"/>
    <cellStyle name="Moeda 2 4 2 6 5" xfId="15050"/>
    <cellStyle name="Moeda 2 4 2 6 6" xfId="12362"/>
    <cellStyle name="Moeda 2 4 2 6 7" xfId="25538"/>
    <cellStyle name="Moeda 2 4 2 7" xfId="2522"/>
    <cellStyle name="Moeda 2 4 2 7 2" xfId="5186"/>
    <cellStyle name="Moeda 2 4 2 7 2 2" xfId="18530"/>
    <cellStyle name="Moeda 2 4 2 7 3" xfId="7850"/>
    <cellStyle name="Moeda 2 4 2 7 3 2" xfId="21194"/>
    <cellStyle name="Moeda 2 4 2 7 4" xfId="10514"/>
    <cellStyle name="Moeda 2 4 2 7 4 2" xfId="23858"/>
    <cellStyle name="Moeda 2 4 2 7 5" xfId="15866"/>
    <cellStyle name="Moeda 2 4 2 7 6" xfId="13178"/>
    <cellStyle name="Moeda 2 4 2 8" xfId="2786"/>
    <cellStyle name="Moeda 2 4 2 8 2" xfId="16130"/>
    <cellStyle name="Moeda 2 4 2 9" xfId="5450"/>
    <cellStyle name="Moeda 2 4 2 9 2" xfId="18794"/>
    <cellStyle name="Moeda 2 4 3" xfId="242"/>
    <cellStyle name="Moeda 2 4 3 10" xfId="13586"/>
    <cellStyle name="Moeda 2 4 3 11" xfId="10898"/>
    <cellStyle name="Moeda 2 4 3 12" xfId="24290"/>
    <cellStyle name="Moeda 2 4 3 2" xfId="506"/>
    <cellStyle name="Moeda 2 4 3 2 2" xfId="1298"/>
    <cellStyle name="Moeda 2 4 3 2 2 2" xfId="3962"/>
    <cellStyle name="Moeda 2 4 3 2 2 2 2" xfId="17306"/>
    <cellStyle name="Moeda 2 4 3 2 2 3" xfId="6626"/>
    <cellStyle name="Moeda 2 4 3 2 2 3 2" xfId="19970"/>
    <cellStyle name="Moeda 2 4 3 2 2 4" xfId="9290"/>
    <cellStyle name="Moeda 2 4 3 2 2 4 2" xfId="22634"/>
    <cellStyle name="Moeda 2 4 3 2 2 5" xfId="14642"/>
    <cellStyle name="Moeda 2 4 3 2 2 6" xfId="11954"/>
    <cellStyle name="Moeda 2 4 3 2 2 7" xfId="26354"/>
    <cellStyle name="Moeda 2 4 3 2 3" xfId="2090"/>
    <cellStyle name="Moeda 2 4 3 2 3 2" xfId="4754"/>
    <cellStyle name="Moeda 2 4 3 2 3 2 2" xfId="18098"/>
    <cellStyle name="Moeda 2 4 3 2 3 3" xfId="7418"/>
    <cellStyle name="Moeda 2 4 3 2 3 3 2" xfId="20762"/>
    <cellStyle name="Moeda 2 4 3 2 3 4" xfId="10082"/>
    <cellStyle name="Moeda 2 4 3 2 3 4 2" xfId="23426"/>
    <cellStyle name="Moeda 2 4 3 2 3 5" xfId="15434"/>
    <cellStyle name="Moeda 2 4 3 2 3 6" xfId="12746"/>
    <cellStyle name="Moeda 2 4 3 2 4" xfId="3170"/>
    <cellStyle name="Moeda 2 4 3 2 4 2" xfId="16514"/>
    <cellStyle name="Moeda 2 4 3 2 5" xfId="5834"/>
    <cellStyle name="Moeda 2 4 3 2 5 2" xfId="19178"/>
    <cellStyle name="Moeda 2 4 3 2 6" xfId="8498"/>
    <cellStyle name="Moeda 2 4 3 2 6 2" xfId="21842"/>
    <cellStyle name="Moeda 2 4 3 2 7" xfId="13850"/>
    <cellStyle name="Moeda 2 4 3 2 8" xfId="11162"/>
    <cellStyle name="Moeda 2 4 3 2 9" xfId="24986"/>
    <cellStyle name="Moeda 2 4 3 3" xfId="674"/>
    <cellStyle name="Moeda 2 4 3 3 2" xfId="1466"/>
    <cellStyle name="Moeda 2 4 3 3 2 2" xfId="4130"/>
    <cellStyle name="Moeda 2 4 3 3 2 2 2" xfId="17474"/>
    <cellStyle name="Moeda 2 4 3 3 2 3" xfId="6794"/>
    <cellStyle name="Moeda 2 4 3 3 2 3 2" xfId="20138"/>
    <cellStyle name="Moeda 2 4 3 3 2 4" xfId="9458"/>
    <cellStyle name="Moeda 2 4 3 3 2 4 2" xfId="22802"/>
    <cellStyle name="Moeda 2 4 3 3 2 5" xfId="14810"/>
    <cellStyle name="Moeda 2 4 3 3 2 6" xfId="12122"/>
    <cellStyle name="Moeda 2 4 3 3 2 7" xfId="26018"/>
    <cellStyle name="Moeda 2 4 3 3 3" xfId="2258"/>
    <cellStyle name="Moeda 2 4 3 3 3 2" xfId="4922"/>
    <cellStyle name="Moeda 2 4 3 3 3 2 2" xfId="18266"/>
    <cellStyle name="Moeda 2 4 3 3 3 3" xfId="7586"/>
    <cellStyle name="Moeda 2 4 3 3 3 3 2" xfId="20930"/>
    <cellStyle name="Moeda 2 4 3 3 3 4" xfId="10250"/>
    <cellStyle name="Moeda 2 4 3 3 3 4 2" xfId="23594"/>
    <cellStyle name="Moeda 2 4 3 3 3 5" xfId="15602"/>
    <cellStyle name="Moeda 2 4 3 3 3 6" xfId="12914"/>
    <cellStyle name="Moeda 2 4 3 3 4" xfId="3338"/>
    <cellStyle name="Moeda 2 4 3 3 4 2" xfId="16682"/>
    <cellStyle name="Moeda 2 4 3 3 5" xfId="6002"/>
    <cellStyle name="Moeda 2 4 3 3 5 2" xfId="19346"/>
    <cellStyle name="Moeda 2 4 3 3 6" xfId="8666"/>
    <cellStyle name="Moeda 2 4 3 3 6 2" xfId="22010"/>
    <cellStyle name="Moeda 2 4 3 3 7" xfId="14018"/>
    <cellStyle name="Moeda 2 4 3 3 8" xfId="11330"/>
    <cellStyle name="Moeda 2 4 3 3 9" xfId="24650"/>
    <cellStyle name="Moeda 2 4 3 4" xfId="1034"/>
    <cellStyle name="Moeda 2 4 3 4 2" xfId="3698"/>
    <cellStyle name="Moeda 2 4 3 4 2 2" xfId="17042"/>
    <cellStyle name="Moeda 2 4 3 4 2 3" xfId="26666"/>
    <cellStyle name="Moeda 2 4 3 4 3" xfId="6362"/>
    <cellStyle name="Moeda 2 4 3 4 3 2" xfId="19706"/>
    <cellStyle name="Moeda 2 4 3 4 4" xfId="9026"/>
    <cellStyle name="Moeda 2 4 3 4 4 2" xfId="22370"/>
    <cellStyle name="Moeda 2 4 3 4 5" xfId="14378"/>
    <cellStyle name="Moeda 2 4 3 4 6" xfId="11690"/>
    <cellStyle name="Moeda 2 4 3 4 7" xfId="25298"/>
    <cellStyle name="Moeda 2 4 3 5" xfId="1826"/>
    <cellStyle name="Moeda 2 4 3 5 2" xfId="4490"/>
    <cellStyle name="Moeda 2 4 3 5 2 2" xfId="17834"/>
    <cellStyle name="Moeda 2 4 3 5 3" xfId="7154"/>
    <cellStyle name="Moeda 2 4 3 5 3 2" xfId="20498"/>
    <cellStyle name="Moeda 2 4 3 5 4" xfId="9818"/>
    <cellStyle name="Moeda 2 4 3 5 4 2" xfId="23162"/>
    <cellStyle name="Moeda 2 4 3 5 5" xfId="15170"/>
    <cellStyle name="Moeda 2 4 3 5 6" xfId="12482"/>
    <cellStyle name="Moeda 2 4 3 5 7" xfId="25658"/>
    <cellStyle name="Moeda 2 4 3 6" xfId="2642"/>
    <cellStyle name="Moeda 2 4 3 6 2" xfId="5306"/>
    <cellStyle name="Moeda 2 4 3 6 2 2" xfId="18650"/>
    <cellStyle name="Moeda 2 4 3 6 3" xfId="7970"/>
    <cellStyle name="Moeda 2 4 3 6 3 2" xfId="21314"/>
    <cellStyle name="Moeda 2 4 3 6 4" xfId="10634"/>
    <cellStyle name="Moeda 2 4 3 6 4 2" xfId="23978"/>
    <cellStyle name="Moeda 2 4 3 6 5" xfId="15986"/>
    <cellStyle name="Moeda 2 4 3 6 6" xfId="13298"/>
    <cellStyle name="Moeda 2 4 3 7" xfId="2906"/>
    <cellStyle name="Moeda 2 4 3 7 2" xfId="16250"/>
    <cellStyle name="Moeda 2 4 3 8" xfId="5570"/>
    <cellStyle name="Moeda 2 4 3 8 2" xfId="18914"/>
    <cellStyle name="Moeda 2 4 3 9" xfId="8234"/>
    <cellStyle name="Moeda 2 4 3 9 2" xfId="21578"/>
    <cellStyle name="Moeda 2 4 4" xfId="194"/>
    <cellStyle name="Moeda 2 4 4 10" xfId="10850"/>
    <cellStyle name="Moeda 2 4 4 11" xfId="24242"/>
    <cellStyle name="Moeda 2 4 4 2" xfId="458"/>
    <cellStyle name="Moeda 2 4 4 2 2" xfId="1250"/>
    <cellStyle name="Moeda 2 4 4 2 2 2" xfId="3914"/>
    <cellStyle name="Moeda 2 4 4 2 2 2 2" xfId="17258"/>
    <cellStyle name="Moeda 2 4 4 2 2 3" xfId="6578"/>
    <cellStyle name="Moeda 2 4 4 2 2 3 2" xfId="19922"/>
    <cellStyle name="Moeda 2 4 4 2 2 4" xfId="9242"/>
    <cellStyle name="Moeda 2 4 4 2 2 4 2" xfId="22586"/>
    <cellStyle name="Moeda 2 4 4 2 2 5" xfId="14594"/>
    <cellStyle name="Moeda 2 4 4 2 2 6" xfId="11906"/>
    <cellStyle name="Moeda 2 4 4 2 2 7" xfId="26306"/>
    <cellStyle name="Moeda 2 4 4 2 3" xfId="2042"/>
    <cellStyle name="Moeda 2 4 4 2 3 2" xfId="4706"/>
    <cellStyle name="Moeda 2 4 4 2 3 2 2" xfId="18050"/>
    <cellStyle name="Moeda 2 4 4 2 3 3" xfId="7370"/>
    <cellStyle name="Moeda 2 4 4 2 3 3 2" xfId="20714"/>
    <cellStyle name="Moeda 2 4 4 2 3 4" xfId="10034"/>
    <cellStyle name="Moeda 2 4 4 2 3 4 2" xfId="23378"/>
    <cellStyle name="Moeda 2 4 4 2 3 5" xfId="15386"/>
    <cellStyle name="Moeda 2 4 4 2 3 6" xfId="12698"/>
    <cellStyle name="Moeda 2 4 4 2 4" xfId="3122"/>
    <cellStyle name="Moeda 2 4 4 2 4 2" xfId="16466"/>
    <cellStyle name="Moeda 2 4 4 2 5" xfId="5786"/>
    <cellStyle name="Moeda 2 4 4 2 5 2" xfId="19130"/>
    <cellStyle name="Moeda 2 4 4 2 6" xfId="8450"/>
    <cellStyle name="Moeda 2 4 4 2 6 2" xfId="21794"/>
    <cellStyle name="Moeda 2 4 4 2 7" xfId="13802"/>
    <cellStyle name="Moeda 2 4 4 2 8" xfId="11114"/>
    <cellStyle name="Moeda 2 4 4 2 9" xfId="24938"/>
    <cellStyle name="Moeda 2 4 4 3" xfId="986"/>
    <cellStyle name="Moeda 2 4 4 3 2" xfId="3650"/>
    <cellStyle name="Moeda 2 4 4 3 2 2" xfId="16994"/>
    <cellStyle name="Moeda 2 4 4 3 2 3" xfId="25970"/>
    <cellStyle name="Moeda 2 4 4 3 3" xfId="6314"/>
    <cellStyle name="Moeda 2 4 4 3 3 2" xfId="19658"/>
    <cellStyle name="Moeda 2 4 4 3 4" xfId="8978"/>
    <cellStyle name="Moeda 2 4 4 3 4 2" xfId="22322"/>
    <cellStyle name="Moeda 2 4 4 3 5" xfId="14330"/>
    <cellStyle name="Moeda 2 4 4 3 6" xfId="11642"/>
    <cellStyle name="Moeda 2 4 4 3 7" xfId="24602"/>
    <cellStyle name="Moeda 2 4 4 4" xfId="1778"/>
    <cellStyle name="Moeda 2 4 4 4 2" xfId="4442"/>
    <cellStyle name="Moeda 2 4 4 4 2 2" xfId="17786"/>
    <cellStyle name="Moeda 2 4 4 4 2 3" xfId="26618"/>
    <cellStyle name="Moeda 2 4 4 4 3" xfId="7106"/>
    <cellStyle name="Moeda 2 4 4 4 3 2" xfId="20450"/>
    <cellStyle name="Moeda 2 4 4 4 4" xfId="9770"/>
    <cellStyle name="Moeda 2 4 4 4 4 2" xfId="23114"/>
    <cellStyle name="Moeda 2 4 4 4 5" xfId="15122"/>
    <cellStyle name="Moeda 2 4 4 4 6" xfId="12434"/>
    <cellStyle name="Moeda 2 4 4 4 7" xfId="25250"/>
    <cellStyle name="Moeda 2 4 4 5" xfId="2594"/>
    <cellStyle name="Moeda 2 4 4 5 2" xfId="5258"/>
    <cellStyle name="Moeda 2 4 4 5 2 2" xfId="18602"/>
    <cellStyle name="Moeda 2 4 4 5 3" xfId="7922"/>
    <cellStyle name="Moeda 2 4 4 5 3 2" xfId="21266"/>
    <cellStyle name="Moeda 2 4 4 5 4" xfId="10586"/>
    <cellStyle name="Moeda 2 4 4 5 4 2" xfId="23930"/>
    <cellStyle name="Moeda 2 4 4 5 5" xfId="15938"/>
    <cellStyle name="Moeda 2 4 4 5 6" xfId="13250"/>
    <cellStyle name="Moeda 2 4 4 5 7" xfId="25610"/>
    <cellStyle name="Moeda 2 4 4 6" xfId="2858"/>
    <cellStyle name="Moeda 2 4 4 6 2" xfId="16202"/>
    <cellStyle name="Moeda 2 4 4 7" xfId="5522"/>
    <cellStyle name="Moeda 2 4 4 7 2" xfId="18866"/>
    <cellStyle name="Moeda 2 4 4 8" xfId="8186"/>
    <cellStyle name="Moeda 2 4 4 8 2" xfId="21530"/>
    <cellStyle name="Moeda 2 4 4 9" xfId="13538"/>
    <cellStyle name="Moeda 2 4 5" xfId="338"/>
    <cellStyle name="Moeda 2 4 5 2" xfId="1130"/>
    <cellStyle name="Moeda 2 4 5 2 2" xfId="3794"/>
    <cellStyle name="Moeda 2 4 5 2 2 2" xfId="17138"/>
    <cellStyle name="Moeda 2 4 5 2 2 3" xfId="26450"/>
    <cellStyle name="Moeda 2 4 5 2 3" xfId="6458"/>
    <cellStyle name="Moeda 2 4 5 2 3 2" xfId="19802"/>
    <cellStyle name="Moeda 2 4 5 2 4" xfId="9122"/>
    <cellStyle name="Moeda 2 4 5 2 4 2" xfId="22466"/>
    <cellStyle name="Moeda 2 4 5 2 5" xfId="14474"/>
    <cellStyle name="Moeda 2 4 5 2 6" xfId="11786"/>
    <cellStyle name="Moeda 2 4 5 2 7" xfId="25082"/>
    <cellStyle name="Moeda 2 4 5 3" xfId="1922"/>
    <cellStyle name="Moeda 2 4 5 3 2" xfId="4586"/>
    <cellStyle name="Moeda 2 4 5 3 2 2" xfId="17930"/>
    <cellStyle name="Moeda 2 4 5 3 2 3" xfId="26114"/>
    <cellStyle name="Moeda 2 4 5 3 3" xfId="7250"/>
    <cellStyle name="Moeda 2 4 5 3 3 2" xfId="20594"/>
    <cellStyle name="Moeda 2 4 5 3 4" xfId="9914"/>
    <cellStyle name="Moeda 2 4 5 3 4 2" xfId="23258"/>
    <cellStyle name="Moeda 2 4 5 3 5" xfId="15266"/>
    <cellStyle name="Moeda 2 4 5 3 6" xfId="12578"/>
    <cellStyle name="Moeda 2 4 5 3 7" xfId="24746"/>
    <cellStyle name="Moeda 2 4 5 4" xfId="3002"/>
    <cellStyle name="Moeda 2 4 5 4 2" xfId="16346"/>
    <cellStyle name="Moeda 2 4 5 4 2 2" xfId="26762"/>
    <cellStyle name="Moeda 2 4 5 4 3" xfId="25394"/>
    <cellStyle name="Moeda 2 4 5 5" xfId="5666"/>
    <cellStyle name="Moeda 2 4 5 5 2" xfId="19010"/>
    <cellStyle name="Moeda 2 4 5 5 3" xfId="25754"/>
    <cellStyle name="Moeda 2 4 5 6" xfId="8330"/>
    <cellStyle name="Moeda 2 4 5 6 2" xfId="21674"/>
    <cellStyle name="Moeda 2 4 5 7" xfId="13682"/>
    <cellStyle name="Moeda 2 4 5 8" xfId="10994"/>
    <cellStyle name="Moeda 2 4 5 9" xfId="24386"/>
    <cellStyle name="Moeda 2 4 6" xfId="602"/>
    <cellStyle name="Moeda 2 4 6 2" xfId="1394"/>
    <cellStyle name="Moeda 2 4 6 2 2" xfId="4058"/>
    <cellStyle name="Moeda 2 4 6 2 2 2" xfId="17402"/>
    <cellStyle name="Moeda 2 4 6 2 3" xfId="6722"/>
    <cellStyle name="Moeda 2 4 6 2 3 2" xfId="20066"/>
    <cellStyle name="Moeda 2 4 6 2 4" xfId="9386"/>
    <cellStyle name="Moeda 2 4 6 2 4 2" xfId="22730"/>
    <cellStyle name="Moeda 2 4 6 2 5" xfId="14738"/>
    <cellStyle name="Moeda 2 4 6 2 6" xfId="12050"/>
    <cellStyle name="Moeda 2 4 6 2 7" xfId="26186"/>
    <cellStyle name="Moeda 2 4 6 3" xfId="2186"/>
    <cellStyle name="Moeda 2 4 6 3 2" xfId="4850"/>
    <cellStyle name="Moeda 2 4 6 3 2 2" xfId="18194"/>
    <cellStyle name="Moeda 2 4 6 3 3" xfId="7514"/>
    <cellStyle name="Moeda 2 4 6 3 3 2" xfId="20858"/>
    <cellStyle name="Moeda 2 4 6 3 4" xfId="10178"/>
    <cellStyle name="Moeda 2 4 6 3 4 2" xfId="23522"/>
    <cellStyle name="Moeda 2 4 6 3 5" xfId="15530"/>
    <cellStyle name="Moeda 2 4 6 3 6" xfId="12842"/>
    <cellStyle name="Moeda 2 4 6 4" xfId="3266"/>
    <cellStyle name="Moeda 2 4 6 4 2" xfId="16610"/>
    <cellStyle name="Moeda 2 4 6 5" xfId="5930"/>
    <cellStyle name="Moeda 2 4 6 5 2" xfId="19274"/>
    <cellStyle name="Moeda 2 4 6 6" xfId="8594"/>
    <cellStyle name="Moeda 2 4 6 6 2" xfId="21938"/>
    <cellStyle name="Moeda 2 4 6 7" xfId="13946"/>
    <cellStyle name="Moeda 2 4 6 8" xfId="11258"/>
    <cellStyle name="Moeda 2 4 6 9" xfId="24818"/>
    <cellStyle name="Moeda 2 4 7" xfId="770"/>
    <cellStyle name="Moeda 2 4 7 2" xfId="1562"/>
    <cellStyle name="Moeda 2 4 7 2 2" xfId="4226"/>
    <cellStyle name="Moeda 2 4 7 2 2 2" xfId="17570"/>
    <cellStyle name="Moeda 2 4 7 2 3" xfId="6890"/>
    <cellStyle name="Moeda 2 4 7 2 3 2" xfId="20234"/>
    <cellStyle name="Moeda 2 4 7 2 4" xfId="9554"/>
    <cellStyle name="Moeda 2 4 7 2 4 2" xfId="22898"/>
    <cellStyle name="Moeda 2 4 7 2 5" xfId="14906"/>
    <cellStyle name="Moeda 2 4 7 2 6" xfId="12218"/>
    <cellStyle name="Moeda 2 4 7 2 7" xfId="25850"/>
    <cellStyle name="Moeda 2 4 7 3" xfId="2354"/>
    <cellStyle name="Moeda 2 4 7 3 2" xfId="5018"/>
    <cellStyle name="Moeda 2 4 7 3 2 2" xfId="18362"/>
    <cellStyle name="Moeda 2 4 7 3 3" xfId="7682"/>
    <cellStyle name="Moeda 2 4 7 3 3 2" xfId="21026"/>
    <cellStyle name="Moeda 2 4 7 3 4" xfId="10346"/>
    <cellStyle name="Moeda 2 4 7 3 4 2" xfId="23690"/>
    <cellStyle name="Moeda 2 4 7 3 5" xfId="15698"/>
    <cellStyle name="Moeda 2 4 7 3 6" xfId="13010"/>
    <cellStyle name="Moeda 2 4 7 4" xfId="3434"/>
    <cellStyle name="Moeda 2 4 7 4 2" xfId="16778"/>
    <cellStyle name="Moeda 2 4 7 5" xfId="6098"/>
    <cellStyle name="Moeda 2 4 7 5 2" xfId="19442"/>
    <cellStyle name="Moeda 2 4 7 6" xfId="8762"/>
    <cellStyle name="Moeda 2 4 7 6 2" xfId="22106"/>
    <cellStyle name="Moeda 2 4 7 7" xfId="14114"/>
    <cellStyle name="Moeda 2 4 7 8" xfId="11426"/>
    <cellStyle name="Moeda 2 4 7 9" xfId="24482"/>
    <cellStyle name="Moeda 2 4 8" xfId="818"/>
    <cellStyle name="Moeda 2 4 8 2" xfId="1610"/>
    <cellStyle name="Moeda 2 4 8 2 2" xfId="4274"/>
    <cellStyle name="Moeda 2 4 8 2 2 2" xfId="17618"/>
    <cellStyle name="Moeda 2 4 8 2 3" xfId="6938"/>
    <cellStyle name="Moeda 2 4 8 2 3 2" xfId="20282"/>
    <cellStyle name="Moeda 2 4 8 2 4" xfId="9602"/>
    <cellStyle name="Moeda 2 4 8 2 4 2" xfId="22946"/>
    <cellStyle name="Moeda 2 4 8 2 5" xfId="14954"/>
    <cellStyle name="Moeda 2 4 8 2 6" xfId="12266"/>
    <cellStyle name="Moeda 2 4 8 2 7" xfId="26498"/>
    <cellStyle name="Moeda 2 4 8 3" xfId="2402"/>
    <cellStyle name="Moeda 2 4 8 3 2" xfId="5066"/>
    <cellStyle name="Moeda 2 4 8 3 2 2" xfId="18410"/>
    <cellStyle name="Moeda 2 4 8 3 3" xfId="7730"/>
    <cellStyle name="Moeda 2 4 8 3 3 2" xfId="21074"/>
    <cellStyle name="Moeda 2 4 8 3 4" xfId="10394"/>
    <cellStyle name="Moeda 2 4 8 3 4 2" xfId="23738"/>
    <cellStyle name="Moeda 2 4 8 3 5" xfId="15746"/>
    <cellStyle name="Moeda 2 4 8 3 6" xfId="13058"/>
    <cellStyle name="Moeda 2 4 8 4" xfId="3482"/>
    <cellStyle name="Moeda 2 4 8 4 2" xfId="16826"/>
    <cellStyle name="Moeda 2 4 8 5" xfId="6146"/>
    <cellStyle name="Moeda 2 4 8 5 2" xfId="19490"/>
    <cellStyle name="Moeda 2 4 8 6" xfId="8810"/>
    <cellStyle name="Moeda 2 4 8 6 2" xfId="22154"/>
    <cellStyle name="Moeda 2 4 8 7" xfId="14162"/>
    <cellStyle name="Moeda 2 4 8 8" xfId="11474"/>
    <cellStyle name="Moeda 2 4 8 9" xfId="25130"/>
    <cellStyle name="Moeda 2 4 9" xfId="866"/>
    <cellStyle name="Moeda 2 4 9 2" xfId="3530"/>
    <cellStyle name="Moeda 2 4 9 2 2" xfId="16874"/>
    <cellStyle name="Moeda 2 4 9 3" xfId="6194"/>
    <cellStyle name="Moeda 2 4 9 3 2" xfId="19538"/>
    <cellStyle name="Moeda 2 4 9 4" xfId="8858"/>
    <cellStyle name="Moeda 2 4 9 4 2" xfId="22202"/>
    <cellStyle name="Moeda 2 4 9 5" xfId="14210"/>
    <cellStyle name="Moeda 2 4 9 6" xfId="11522"/>
    <cellStyle name="Moeda 2 4 9 7" xfId="25490"/>
    <cellStyle name="Moeda 2 5" xfId="98"/>
    <cellStyle name="Moeda 2 5 10" xfId="5426"/>
    <cellStyle name="Moeda 2 5 10 2" xfId="18770"/>
    <cellStyle name="Moeda 2 5 11" xfId="8090"/>
    <cellStyle name="Moeda 2 5 11 2" xfId="21434"/>
    <cellStyle name="Moeda 2 5 12" xfId="13442"/>
    <cellStyle name="Moeda 2 5 13" xfId="10754"/>
    <cellStyle name="Moeda 2 5 14" xfId="24146"/>
    <cellStyle name="Moeda 2 5 2" xfId="266"/>
    <cellStyle name="Moeda 2 5 2 10" xfId="13610"/>
    <cellStyle name="Moeda 2 5 2 11" xfId="10922"/>
    <cellStyle name="Moeda 2 5 2 12" xfId="24314"/>
    <cellStyle name="Moeda 2 5 2 2" xfId="530"/>
    <cellStyle name="Moeda 2 5 2 2 2" xfId="1322"/>
    <cellStyle name="Moeda 2 5 2 2 2 2" xfId="3986"/>
    <cellStyle name="Moeda 2 5 2 2 2 2 2" xfId="17330"/>
    <cellStyle name="Moeda 2 5 2 2 2 3" xfId="6650"/>
    <cellStyle name="Moeda 2 5 2 2 2 3 2" xfId="19994"/>
    <cellStyle name="Moeda 2 5 2 2 2 4" xfId="9314"/>
    <cellStyle name="Moeda 2 5 2 2 2 4 2" xfId="22658"/>
    <cellStyle name="Moeda 2 5 2 2 2 5" xfId="14666"/>
    <cellStyle name="Moeda 2 5 2 2 2 6" xfId="11978"/>
    <cellStyle name="Moeda 2 5 2 2 2 7" xfId="26378"/>
    <cellStyle name="Moeda 2 5 2 2 3" xfId="2114"/>
    <cellStyle name="Moeda 2 5 2 2 3 2" xfId="4778"/>
    <cellStyle name="Moeda 2 5 2 2 3 2 2" xfId="18122"/>
    <cellStyle name="Moeda 2 5 2 2 3 3" xfId="7442"/>
    <cellStyle name="Moeda 2 5 2 2 3 3 2" xfId="20786"/>
    <cellStyle name="Moeda 2 5 2 2 3 4" xfId="10106"/>
    <cellStyle name="Moeda 2 5 2 2 3 4 2" xfId="23450"/>
    <cellStyle name="Moeda 2 5 2 2 3 5" xfId="15458"/>
    <cellStyle name="Moeda 2 5 2 2 3 6" xfId="12770"/>
    <cellStyle name="Moeda 2 5 2 2 4" xfId="3194"/>
    <cellStyle name="Moeda 2 5 2 2 4 2" xfId="16538"/>
    <cellStyle name="Moeda 2 5 2 2 5" xfId="5858"/>
    <cellStyle name="Moeda 2 5 2 2 5 2" xfId="19202"/>
    <cellStyle name="Moeda 2 5 2 2 6" xfId="8522"/>
    <cellStyle name="Moeda 2 5 2 2 6 2" xfId="21866"/>
    <cellStyle name="Moeda 2 5 2 2 7" xfId="13874"/>
    <cellStyle name="Moeda 2 5 2 2 8" xfId="11186"/>
    <cellStyle name="Moeda 2 5 2 2 9" xfId="25010"/>
    <cellStyle name="Moeda 2 5 2 3" xfId="698"/>
    <cellStyle name="Moeda 2 5 2 3 2" xfId="1490"/>
    <cellStyle name="Moeda 2 5 2 3 2 2" xfId="4154"/>
    <cellStyle name="Moeda 2 5 2 3 2 2 2" xfId="17498"/>
    <cellStyle name="Moeda 2 5 2 3 2 3" xfId="6818"/>
    <cellStyle name="Moeda 2 5 2 3 2 3 2" xfId="20162"/>
    <cellStyle name="Moeda 2 5 2 3 2 4" xfId="9482"/>
    <cellStyle name="Moeda 2 5 2 3 2 4 2" xfId="22826"/>
    <cellStyle name="Moeda 2 5 2 3 2 5" xfId="14834"/>
    <cellStyle name="Moeda 2 5 2 3 2 6" xfId="12146"/>
    <cellStyle name="Moeda 2 5 2 3 2 7" xfId="26042"/>
    <cellStyle name="Moeda 2 5 2 3 3" xfId="2282"/>
    <cellStyle name="Moeda 2 5 2 3 3 2" xfId="4946"/>
    <cellStyle name="Moeda 2 5 2 3 3 2 2" xfId="18290"/>
    <cellStyle name="Moeda 2 5 2 3 3 3" xfId="7610"/>
    <cellStyle name="Moeda 2 5 2 3 3 3 2" xfId="20954"/>
    <cellStyle name="Moeda 2 5 2 3 3 4" xfId="10274"/>
    <cellStyle name="Moeda 2 5 2 3 3 4 2" xfId="23618"/>
    <cellStyle name="Moeda 2 5 2 3 3 5" xfId="15626"/>
    <cellStyle name="Moeda 2 5 2 3 3 6" xfId="12938"/>
    <cellStyle name="Moeda 2 5 2 3 4" xfId="3362"/>
    <cellStyle name="Moeda 2 5 2 3 4 2" xfId="16706"/>
    <cellStyle name="Moeda 2 5 2 3 5" xfId="6026"/>
    <cellStyle name="Moeda 2 5 2 3 5 2" xfId="19370"/>
    <cellStyle name="Moeda 2 5 2 3 6" xfId="8690"/>
    <cellStyle name="Moeda 2 5 2 3 6 2" xfId="22034"/>
    <cellStyle name="Moeda 2 5 2 3 7" xfId="14042"/>
    <cellStyle name="Moeda 2 5 2 3 8" xfId="11354"/>
    <cellStyle name="Moeda 2 5 2 3 9" xfId="24674"/>
    <cellStyle name="Moeda 2 5 2 4" xfId="1058"/>
    <cellStyle name="Moeda 2 5 2 4 2" xfId="3722"/>
    <cellStyle name="Moeda 2 5 2 4 2 2" xfId="17066"/>
    <cellStyle name="Moeda 2 5 2 4 2 3" xfId="26690"/>
    <cellStyle name="Moeda 2 5 2 4 3" xfId="6386"/>
    <cellStyle name="Moeda 2 5 2 4 3 2" xfId="19730"/>
    <cellStyle name="Moeda 2 5 2 4 4" xfId="9050"/>
    <cellStyle name="Moeda 2 5 2 4 4 2" xfId="22394"/>
    <cellStyle name="Moeda 2 5 2 4 5" xfId="14402"/>
    <cellStyle name="Moeda 2 5 2 4 6" xfId="11714"/>
    <cellStyle name="Moeda 2 5 2 4 7" xfId="25322"/>
    <cellStyle name="Moeda 2 5 2 5" xfId="1850"/>
    <cellStyle name="Moeda 2 5 2 5 2" xfId="4514"/>
    <cellStyle name="Moeda 2 5 2 5 2 2" xfId="17858"/>
    <cellStyle name="Moeda 2 5 2 5 3" xfId="7178"/>
    <cellStyle name="Moeda 2 5 2 5 3 2" xfId="20522"/>
    <cellStyle name="Moeda 2 5 2 5 4" xfId="9842"/>
    <cellStyle name="Moeda 2 5 2 5 4 2" xfId="23186"/>
    <cellStyle name="Moeda 2 5 2 5 5" xfId="15194"/>
    <cellStyle name="Moeda 2 5 2 5 6" xfId="12506"/>
    <cellStyle name="Moeda 2 5 2 5 7" xfId="25682"/>
    <cellStyle name="Moeda 2 5 2 6" xfId="2666"/>
    <cellStyle name="Moeda 2 5 2 6 2" xfId="5330"/>
    <cellStyle name="Moeda 2 5 2 6 2 2" xfId="18674"/>
    <cellStyle name="Moeda 2 5 2 6 3" xfId="7994"/>
    <cellStyle name="Moeda 2 5 2 6 3 2" xfId="21338"/>
    <cellStyle name="Moeda 2 5 2 6 4" xfId="10658"/>
    <cellStyle name="Moeda 2 5 2 6 4 2" xfId="24002"/>
    <cellStyle name="Moeda 2 5 2 6 5" xfId="16010"/>
    <cellStyle name="Moeda 2 5 2 6 6" xfId="13322"/>
    <cellStyle name="Moeda 2 5 2 7" xfId="2930"/>
    <cellStyle name="Moeda 2 5 2 7 2" xfId="16274"/>
    <cellStyle name="Moeda 2 5 2 8" xfId="5594"/>
    <cellStyle name="Moeda 2 5 2 8 2" xfId="18938"/>
    <cellStyle name="Moeda 2 5 2 9" xfId="8258"/>
    <cellStyle name="Moeda 2 5 2 9 2" xfId="21602"/>
    <cellStyle name="Moeda 2 5 3" xfId="170"/>
    <cellStyle name="Moeda 2 5 3 10" xfId="10826"/>
    <cellStyle name="Moeda 2 5 3 11" xfId="24218"/>
    <cellStyle name="Moeda 2 5 3 2" xfId="434"/>
    <cellStyle name="Moeda 2 5 3 2 2" xfId="1226"/>
    <cellStyle name="Moeda 2 5 3 2 2 2" xfId="3890"/>
    <cellStyle name="Moeda 2 5 3 2 2 2 2" xfId="17234"/>
    <cellStyle name="Moeda 2 5 3 2 2 3" xfId="6554"/>
    <cellStyle name="Moeda 2 5 3 2 2 3 2" xfId="19898"/>
    <cellStyle name="Moeda 2 5 3 2 2 4" xfId="9218"/>
    <cellStyle name="Moeda 2 5 3 2 2 4 2" xfId="22562"/>
    <cellStyle name="Moeda 2 5 3 2 2 5" xfId="14570"/>
    <cellStyle name="Moeda 2 5 3 2 2 6" xfId="11882"/>
    <cellStyle name="Moeda 2 5 3 2 2 7" xfId="26282"/>
    <cellStyle name="Moeda 2 5 3 2 3" xfId="2018"/>
    <cellStyle name="Moeda 2 5 3 2 3 2" xfId="4682"/>
    <cellStyle name="Moeda 2 5 3 2 3 2 2" xfId="18026"/>
    <cellStyle name="Moeda 2 5 3 2 3 3" xfId="7346"/>
    <cellStyle name="Moeda 2 5 3 2 3 3 2" xfId="20690"/>
    <cellStyle name="Moeda 2 5 3 2 3 4" xfId="10010"/>
    <cellStyle name="Moeda 2 5 3 2 3 4 2" xfId="23354"/>
    <cellStyle name="Moeda 2 5 3 2 3 5" xfId="15362"/>
    <cellStyle name="Moeda 2 5 3 2 3 6" xfId="12674"/>
    <cellStyle name="Moeda 2 5 3 2 4" xfId="3098"/>
    <cellStyle name="Moeda 2 5 3 2 4 2" xfId="16442"/>
    <cellStyle name="Moeda 2 5 3 2 5" xfId="5762"/>
    <cellStyle name="Moeda 2 5 3 2 5 2" xfId="19106"/>
    <cellStyle name="Moeda 2 5 3 2 6" xfId="8426"/>
    <cellStyle name="Moeda 2 5 3 2 6 2" xfId="21770"/>
    <cellStyle name="Moeda 2 5 3 2 7" xfId="13778"/>
    <cellStyle name="Moeda 2 5 3 2 8" xfId="11090"/>
    <cellStyle name="Moeda 2 5 3 2 9" xfId="24914"/>
    <cellStyle name="Moeda 2 5 3 3" xfId="962"/>
    <cellStyle name="Moeda 2 5 3 3 2" xfId="3626"/>
    <cellStyle name="Moeda 2 5 3 3 2 2" xfId="16970"/>
    <cellStyle name="Moeda 2 5 3 3 2 3" xfId="25946"/>
    <cellStyle name="Moeda 2 5 3 3 3" xfId="6290"/>
    <cellStyle name="Moeda 2 5 3 3 3 2" xfId="19634"/>
    <cellStyle name="Moeda 2 5 3 3 4" xfId="8954"/>
    <cellStyle name="Moeda 2 5 3 3 4 2" xfId="22298"/>
    <cellStyle name="Moeda 2 5 3 3 5" xfId="14306"/>
    <cellStyle name="Moeda 2 5 3 3 6" xfId="11618"/>
    <cellStyle name="Moeda 2 5 3 3 7" xfId="24578"/>
    <cellStyle name="Moeda 2 5 3 4" xfId="1754"/>
    <cellStyle name="Moeda 2 5 3 4 2" xfId="4418"/>
    <cellStyle name="Moeda 2 5 3 4 2 2" xfId="17762"/>
    <cellStyle name="Moeda 2 5 3 4 2 3" xfId="26594"/>
    <cellStyle name="Moeda 2 5 3 4 3" xfId="7082"/>
    <cellStyle name="Moeda 2 5 3 4 3 2" xfId="20426"/>
    <cellStyle name="Moeda 2 5 3 4 4" xfId="9746"/>
    <cellStyle name="Moeda 2 5 3 4 4 2" xfId="23090"/>
    <cellStyle name="Moeda 2 5 3 4 5" xfId="15098"/>
    <cellStyle name="Moeda 2 5 3 4 6" xfId="12410"/>
    <cellStyle name="Moeda 2 5 3 4 7" xfId="25226"/>
    <cellStyle name="Moeda 2 5 3 5" xfId="2570"/>
    <cellStyle name="Moeda 2 5 3 5 2" xfId="5234"/>
    <cellStyle name="Moeda 2 5 3 5 2 2" xfId="18578"/>
    <cellStyle name="Moeda 2 5 3 5 3" xfId="7898"/>
    <cellStyle name="Moeda 2 5 3 5 3 2" xfId="21242"/>
    <cellStyle name="Moeda 2 5 3 5 4" xfId="10562"/>
    <cellStyle name="Moeda 2 5 3 5 4 2" xfId="23906"/>
    <cellStyle name="Moeda 2 5 3 5 5" xfId="15914"/>
    <cellStyle name="Moeda 2 5 3 5 6" xfId="13226"/>
    <cellStyle name="Moeda 2 5 3 5 7" xfId="25586"/>
    <cellStyle name="Moeda 2 5 3 6" xfId="2834"/>
    <cellStyle name="Moeda 2 5 3 6 2" xfId="16178"/>
    <cellStyle name="Moeda 2 5 3 7" xfId="5498"/>
    <cellStyle name="Moeda 2 5 3 7 2" xfId="18842"/>
    <cellStyle name="Moeda 2 5 3 8" xfId="8162"/>
    <cellStyle name="Moeda 2 5 3 8 2" xfId="21506"/>
    <cellStyle name="Moeda 2 5 3 9" xfId="13514"/>
    <cellStyle name="Moeda 2 5 4" xfId="362"/>
    <cellStyle name="Moeda 2 5 4 2" xfId="1154"/>
    <cellStyle name="Moeda 2 5 4 2 2" xfId="3818"/>
    <cellStyle name="Moeda 2 5 4 2 2 2" xfId="17162"/>
    <cellStyle name="Moeda 2 5 4 2 3" xfId="6482"/>
    <cellStyle name="Moeda 2 5 4 2 3 2" xfId="19826"/>
    <cellStyle name="Moeda 2 5 4 2 4" xfId="9146"/>
    <cellStyle name="Moeda 2 5 4 2 4 2" xfId="22490"/>
    <cellStyle name="Moeda 2 5 4 2 5" xfId="14498"/>
    <cellStyle name="Moeda 2 5 4 2 6" xfId="11810"/>
    <cellStyle name="Moeda 2 5 4 2 7" xfId="26210"/>
    <cellStyle name="Moeda 2 5 4 3" xfId="1946"/>
    <cellStyle name="Moeda 2 5 4 3 2" xfId="4610"/>
    <cellStyle name="Moeda 2 5 4 3 2 2" xfId="17954"/>
    <cellStyle name="Moeda 2 5 4 3 3" xfId="7274"/>
    <cellStyle name="Moeda 2 5 4 3 3 2" xfId="20618"/>
    <cellStyle name="Moeda 2 5 4 3 4" xfId="9938"/>
    <cellStyle name="Moeda 2 5 4 3 4 2" xfId="23282"/>
    <cellStyle name="Moeda 2 5 4 3 5" xfId="15290"/>
    <cellStyle name="Moeda 2 5 4 3 6" xfId="12602"/>
    <cellStyle name="Moeda 2 5 4 4" xfId="3026"/>
    <cellStyle name="Moeda 2 5 4 4 2" xfId="16370"/>
    <cellStyle name="Moeda 2 5 4 5" xfId="5690"/>
    <cellStyle name="Moeda 2 5 4 5 2" xfId="19034"/>
    <cellStyle name="Moeda 2 5 4 6" xfId="8354"/>
    <cellStyle name="Moeda 2 5 4 6 2" xfId="21698"/>
    <cellStyle name="Moeda 2 5 4 7" xfId="13706"/>
    <cellStyle name="Moeda 2 5 4 8" xfId="11018"/>
    <cellStyle name="Moeda 2 5 4 9" xfId="24842"/>
    <cellStyle name="Moeda 2 5 5" xfId="626"/>
    <cellStyle name="Moeda 2 5 5 2" xfId="1418"/>
    <cellStyle name="Moeda 2 5 5 2 2" xfId="4082"/>
    <cellStyle name="Moeda 2 5 5 2 2 2" xfId="17426"/>
    <cellStyle name="Moeda 2 5 5 2 3" xfId="6746"/>
    <cellStyle name="Moeda 2 5 5 2 3 2" xfId="20090"/>
    <cellStyle name="Moeda 2 5 5 2 4" xfId="9410"/>
    <cellStyle name="Moeda 2 5 5 2 4 2" xfId="22754"/>
    <cellStyle name="Moeda 2 5 5 2 5" xfId="14762"/>
    <cellStyle name="Moeda 2 5 5 2 6" xfId="12074"/>
    <cellStyle name="Moeda 2 5 5 2 7" xfId="25874"/>
    <cellStyle name="Moeda 2 5 5 3" xfId="2210"/>
    <cellStyle name="Moeda 2 5 5 3 2" xfId="4874"/>
    <cellStyle name="Moeda 2 5 5 3 2 2" xfId="18218"/>
    <cellStyle name="Moeda 2 5 5 3 3" xfId="7538"/>
    <cellStyle name="Moeda 2 5 5 3 3 2" xfId="20882"/>
    <cellStyle name="Moeda 2 5 5 3 4" xfId="10202"/>
    <cellStyle name="Moeda 2 5 5 3 4 2" xfId="23546"/>
    <cellStyle name="Moeda 2 5 5 3 5" xfId="15554"/>
    <cellStyle name="Moeda 2 5 5 3 6" xfId="12866"/>
    <cellStyle name="Moeda 2 5 5 4" xfId="3290"/>
    <cellStyle name="Moeda 2 5 5 4 2" xfId="16634"/>
    <cellStyle name="Moeda 2 5 5 5" xfId="5954"/>
    <cellStyle name="Moeda 2 5 5 5 2" xfId="19298"/>
    <cellStyle name="Moeda 2 5 5 6" xfId="8618"/>
    <cellStyle name="Moeda 2 5 5 6 2" xfId="21962"/>
    <cellStyle name="Moeda 2 5 5 7" xfId="13970"/>
    <cellStyle name="Moeda 2 5 5 8" xfId="11282"/>
    <cellStyle name="Moeda 2 5 5 9" xfId="24506"/>
    <cellStyle name="Moeda 2 5 6" xfId="890"/>
    <cellStyle name="Moeda 2 5 6 2" xfId="3554"/>
    <cellStyle name="Moeda 2 5 6 2 2" xfId="16898"/>
    <cellStyle name="Moeda 2 5 6 2 3" xfId="26522"/>
    <cellStyle name="Moeda 2 5 6 3" xfId="6218"/>
    <cellStyle name="Moeda 2 5 6 3 2" xfId="19562"/>
    <cellStyle name="Moeda 2 5 6 4" xfId="8882"/>
    <cellStyle name="Moeda 2 5 6 4 2" xfId="22226"/>
    <cellStyle name="Moeda 2 5 6 5" xfId="14234"/>
    <cellStyle name="Moeda 2 5 6 6" xfId="11546"/>
    <cellStyle name="Moeda 2 5 6 7" xfId="25154"/>
    <cellStyle name="Moeda 2 5 7" xfId="1682"/>
    <cellStyle name="Moeda 2 5 7 2" xfId="4346"/>
    <cellStyle name="Moeda 2 5 7 2 2" xfId="17690"/>
    <cellStyle name="Moeda 2 5 7 3" xfId="7010"/>
    <cellStyle name="Moeda 2 5 7 3 2" xfId="20354"/>
    <cellStyle name="Moeda 2 5 7 4" xfId="9674"/>
    <cellStyle name="Moeda 2 5 7 4 2" xfId="23018"/>
    <cellStyle name="Moeda 2 5 7 5" xfId="15026"/>
    <cellStyle name="Moeda 2 5 7 6" xfId="12338"/>
    <cellStyle name="Moeda 2 5 7 7" xfId="25514"/>
    <cellStyle name="Moeda 2 5 8" xfId="2498"/>
    <cellStyle name="Moeda 2 5 8 2" xfId="5162"/>
    <cellStyle name="Moeda 2 5 8 2 2" xfId="18506"/>
    <cellStyle name="Moeda 2 5 8 3" xfId="7826"/>
    <cellStyle name="Moeda 2 5 8 3 2" xfId="21170"/>
    <cellStyle name="Moeda 2 5 8 4" xfId="10490"/>
    <cellStyle name="Moeda 2 5 8 4 2" xfId="23834"/>
    <cellStyle name="Moeda 2 5 8 5" xfId="15842"/>
    <cellStyle name="Moeda 2 5 8 6" xfId="13154"/>
    <cellStyle name="Moeda 2 5 9" xfId="2762"/>
    <cellStyle name="Moeda 2 5 9 2" xfId="16106"/>
    <cellStyle name="Moeda 2 6" xfId="218"/>
    <cellStyle name="Moeda 2 6 10" xfId="13562"/>
    <cellStyle name="Moeda 2 6 11" xfId="10874"/>
    <cellStyle name="Moeda 2 6 12" xfId="24266"/>
    <cellStyle name="Moeda 2 6 2" xfId="482"/>
    <cellStyle name="Moeda 2 6 2 2" xfId="1274"/>
    <cellStyle name="Moeda 2 6 2 2 2" xfId="3938"/>
    <cellStyle name="Moeda 2 6 2 2 2 2" xfId="17282"/>
    <cellStyle name="Moeda 2 6 2 2 3" xfId="6602"/>
    <cellStyle name="Moeda 2 6 2 2 3 2" xfId="19946"/>
    <cellStyle name="Moeda 2 6 2 2 4" xfId="9266"/>
    <cellStyle name="Moeda 2 6 2 2 4 2" xfId="22610"/>
    <cellStyle name="Moeda 2 6 2 2 5" xfId="14618"/>
    <cellStyle name="Moeda 2 6 2 2 6" xfId="11930"/>
    <cellStyle name="Moeda 2 6 2 2 7" xfId="26330"/>
    <cellStyle name="Moeda 2 6 2 3" xfId="2066"/>
    <cellStyle name="Moeda 2 6 2 3 2" xfId="4730"/>
    <cellStyle name="Moeda 2 6 2 3 2 2" xfId="18074"/>
    <cellStyle name="Moeda 2 6 2 3 3" xfId="7394"/>
    <cellStyle name="Moeda 2 6 2 3 3 2" xfId="20738"/>
    <cellStyle name="Moeda 2 6 2 3 4" xfId="10058"/>
    <cellStyle name="Moeda 2 6 2 3 4 2" xfId="23402"/>
    <cellStyle name="Moeda 2 6 2 3 5" xfId="15410"/>
    <cellStyle name="Moeda 2 6 2 3 6" xfId="12722"/>
    <cellStyle name="Moeda 2 6 2 4" xfId="3146"/>
    <cellStyle name="Moeda 2 6 2 4 2" xfId="16490"/>
    <cellStyle name="Moeda 2 6 2 5" xfId="5810"/>
    <cellStyle name="Moeda 2 6 2 5 2" xfId="19154"/>
    <cellStyle name="Moeda 2 6 2 6" xfId="8474"/>
    <cellStyle name="Moeda 2 6 2 6 2" xfId="21818"/>
    <cellStyle name="Moeda 2 6 2 7" xfId="13826"/>
    <cellStyle name="Moeda 2 6 2 8" xfId="11138"/>
    <cellStyle name="Moeda 2 6 2 9" xfId="24962"/>
    <cellStyle name="Moeda 2 6 3" xfId="650"/>
    <cellStyle name="Moeda 2 6 3 2" xfId="1442"/>
    <cellStyle name="Moeda 2 6 3 2 2" xfId="4106"/>
    <cellStyle name="Moeda 2 6 3 2 2 2" xfId="17450"/>
    <cellStyle name="Moeda 2 6 3 2 3" xfId="6770"/>
    <cellStyle name="Moeda 2 6 3 2 3 2" xfId="20114"/>
    <cellStyle name="Moeda 2 6 3 2 4" xfId="9434"/>
    <cellStyle name="Moeda 2 6 3 2 4 2" xfId="22778"/>
    <cellStyle name="Moeda 2 6 3 2 5" xfId="14786"/>
    <cellStyle name="Moeda 2 6 3 2 6" xfId="12098"/>
    <cellStyle name="Moeda 2 6 3 2 7" xfId="25994"/>
    <cellStyle name="Moeda 2 6 3 3" xfId="2234"/>
    <cellStyle name="Moeda 2 6 3 3 2" xfId="4898"/>
    <cellStyle name="Moeda 2 6 3 3 2 2" xfId="18242"/>
    <cellStyle name="Moeda 2 6 3 3 3" xfId="7562"/>
    <cellStyle name="Moeda 2 6 3 3 3 2" xfId="20906"/>
    <cellStyle name="Moeda 2 6 3 3 4" xfId="10226"/>
    <cellStyle name="Moeda 2 6 3 3 4 2" xfId="23570"/>
    <cellStyle name="Moeda 2 6 3 3 5" xfId="15578"/>
    <cellStyle name="Moeda 2 6 3 3 6" xfId="12890"/>
    <cellStyle name="Moeda 2 6 3 4" xfId="3314"/>
    <cellStyle name="Moeda 2 6 3 4 2" xfId="16658"/>
    <cellStyle name="Moeda 2 6 3 5" xfId="5978"/>
    <cellStyle name="Moeda 2 6 3 5 2" xfId="19322"/>
    <cellStyle name="Moeda 2 6 3 6" xfId="8642"/>
    <cellStyle name="Moeda 2 6 3 6 2" xfId="21986"/>
    <cellStyle name="Moeda 2 6 3 7" xfId="13994"/>
    <cellStyle name="Moeda 2 6 3 8" xfId="11306"/>
    <cellStyle name="Moeda 2 6 3 9" xfId="24626"/>
    <cellStyle name="Moeda 2 6 4" xfId="1010"/>
    <cellStyle name="Moeda 2 6 4 2" xfId="3674"/>
    <cellStyle name="Moeda 2 6 4 2 2" xfId="17018"/>
    <cellStyle name="Moeda 2 6 4 2 3" xfId="26642"/>
    <cellStyle name="Moeda 2 6 4 3" xfId="6338"/>
    <cellStyle name="Moeda 2 6 4 3 2" xfId="19682"/>
    <cellStyle name="Moeda 2 6 4 4" xfId="9002"/>
    <cellStyle name="Moeda 2 6 4 4 2" xfId="22346"/>
    <cellStyle name="Moeda 2 6 4 5" xfId="14354"/>
    <cellStyle name="Moeda 2 6 4 6" xfId="11666"/>
    <cellStyle name="Moeda 2 6 4 7" xfId="25274"/>
    <cellStyle name="Moeda 2 6 5" xfId="1802"/>
    <cellStyle name="Moeda 2 6 5 2" xfId="4466"/>
    <cellStyle name="Moeda 2 6 5 2 2" xfId="17810"/>
    <cellStyle name="Moeda 2 6 5 3" xfId="7130"/>
    <cellStyle name="Moeda 2 6 5 3 2" xfId="20474"/>
    <cellStyle name="Moeda 2 6 5 4" xfId="9794"/>
    <cellStyle name="Moeda 2 6 5 4 2" xfId="23138"/>
    <cellStyle name="Moeda 2 6 5 5" xfId="15146"/>
    <cellStyle name="Moeda 2 6 5 6" xfId="12458"/>
    <cellStyle name="Moeda 2 6 5 7" xfId="25634"/>
    <cellStyle name="Moeda 2 6 6" xfId="2618"/>
    <cellStyle name="Moeda 2 6 6 2" xfId="5282"/>
    <cellStyle name="Moeda 2 6 6 2 2" xfId="18626"/>
    <cellStyle name="Moeda 2 6 6 3" xfId="7946"/>
    <cellStyle name="Moeda 2 6 6 3 2" xfId="21290"/>
    <cellStyle name="Moeda 2 6 6 4" xfId="10610"/>
    <cellStyle name="Moeda 2 6 6 4 2" xfId="23954"/>
    <cellStyle name="Moeda 2 6 6 5" xfId="15962"/>
    <cellStyle name="Moeda 2 6 6 6" xfId="13274"/>
    <cellStyle name="Moeda 2 6 7" xfId="2882"/>
    <cellStyle name="Moeda 2 6 7 2" xfId="16226"/>
    <cellStyle name="Moeda 2 6 8" xfId="5546"/>
    <cellStyle name="Moeda 2 6 8 2" xfId="18890"/>
    <cellStyle name="Moeda 2 6 9" xfId="8210"/>
    <cellStyle name="Moeda 2 6 9 2" xfId="21554"/>
    <cellStyle name="Moeda 2 7" xfId="146"/>
    <cellStyle name="Moeda 2 7 10" xfId="10802"/>
    <cellStyle name="Moeda 2 7 11" xfId="24194"/>
    <cellStyle name="Moeda 2 7 2" xfId="410"/>
    <cellStyle name="Moeda 2 7 2 2" xfId="1202"/>
    <cellStyle name="Moeda 2 7 2 2 2" xfId="3866"/>
    <cellStyle name="Moeda 2 7 2 2 2 2" xfId="17210"/>
    <cellStyle name="Moeda 2 7 2 2 3" xfId="6530"/>
    <cellStyle name="Moeda 2 7 2 2 3 2" xfId="19874"/>
    <cellStyle name="Moeda 2 7 2 2 4" xfId="9194"/>
    <cellStyle name="Moeda 2 7 2 2 4 2" xfId="22538"/>
    <cellStyle name="Moeda 2 7 2 2 5" xfId="14546"/>
    <cellStyle name="Moeda 2 7 2 2 6" xfId="11858"/>
    <cellStyle name="Moeda 2 7 2 2 7" xfId="26258"/>
    <cellStyle name="Moeda 2 7 2 3" xfId="1994"/>
    <cellStyle name="Moeda 2 7 2 3 2" xfId="4658"/>
    <cellStyle name="Moeda 2 7 2 3 2 2" xfId="18002"/>
    <cellStyle name="Moeda 2 7 2 3 3" xfId="7322"/>
    <cellStyle name="Moeda 2 7 2 3 3 2" xfId="20666"/>
    <cellStyle name="Moeda 2 7 2 3 4" xfId="9986"/>
    <cellStyle name="Moeda 2 7 2 3 4 2" xfId="23330"/>
    <cellStyle name="Moeda 2 7 2 3 5" xfId="15338"/>
    <cellStyle name="Moeda 2 7 2 3 6" xfId="12650"/>
    <cellStyle name="Moeda 2 7 2 4" xfId="3074"/>
    <cellStyle name="Moeda 2 7 2 4 2" xfId="16418"/>
    <cellStyle name="Moeda 2 7 2 5" xfId="5738"/>
    <cellStyle name="Moeda 2 7 2 5 2" xfId="19082"/>
    <cellStyle name="Moeda 2 7 2 6" xfId="8402"/>
    <cellStyle name="Moeda 2 7 2 6 2" xfId="21746"/>
    <cellStyle name="Moeda 2 7 2 7" xfId="13754"/>
    <cellStyle name="Moeda 2 7 2 8" xfId="11066"/>
    <cellStyle name="Moeda 2 7 2 9" xfId="24890"/>
    <cellStyle name="Moeda 2 7 3" xfId="938"/>
    <cellStyle name="Moeda 2 7 3 2" xfId="3602"/>
    <cellStyle name="Moeda 2 7 3 2 2" xfId="16946"/>
    <cellStyle name="Moeda 2 7 3 2 3" xfId="25922"/>
    <cellStyle name="Moeda 2 7 3 3" xfId="6266"/>
    <cellStyle name="Moeda 2 7 3 3 2" xfId="19610"/>
    <cellStyle name="Moeda 2 7 3 4" xfId="8930"/>
    <cellStyle name="Moeda 2 7 3 4 2" xfId="22274"/>
    <cellStyle name="Moeda 2 7 3 5" xfId="14282"/>
    <cellStyle name="Moeda 2 7 3 6" xfId="11594"/>
    <cellStyle name="Moeda 2 7 3 7" xfId="24554"/>
    <cellStyle name="Moeda 2 7 4" xfId="1730"/>
    <cellStyle name="Moeda 2 7 4 2" xfId="4394"/>
    <cellStyle name="Moeda 2 7 4 2 2" xfId="17738"/>
    <cellStyle name="Moeda 2 7 4 2 3" xfId="26570"/>
    <cellStyle name="Moeda 2 7 4 3" xfId="7058"/>
    <cellStyle name="Moeda 2 7 4 3 2" xfId="20402"/>
    <cellStyle name="Moeda 2 7 4 4" xfId="9722"/>
    <cellStyle name="Moeda 2 7 4 4 2" xfId="23066"/>
    <cellStyle name="Moeda 2 7 4 5" xfId="15074"/>
    <cellStyle name="Moeda 2 7 4 6" xfId="12386"/>
    <cellStyle name="Moeda 2 7 4 7" xfId="25202"/>
    <cellStyle name="Moeda 2 7 5" xfId="2546"/>
    <cellStyle name="Moeda 2 7 5 2" xfId="5210"/>
    <cellStyle name="Moeda 2 7 5 2 2" xfId="18554"/>
    <cellStyle name="Moeda 2 7 5 3" xfId="7874"/>
    <cellStyle name="Moeda 2 7 5 3 2" xfId="21218"/>
    <cellStyle name="Moeda 2 7 5 4" xfId="10538"/>
    <cellStyle name="Moeda 2 7 5 4 2" xfId="23882"/>
    <cellStyle name="Moeda 2 7 5 5" xfId="15890"/>
    <cellStyle name="Moeda 2 7 5 6" xfId="13202"/>
    <cellStyle name="Moeda 2 7 5 7" xfId="25562"/>
    <cellStyle name="Moeda 2 7 6" xfId="2810"/>
    <cellStyle name="Moeda 2 7 6 2" xfId="16154"/>
    <cellStyle name="Moeda 2 7 7" xfId="5474"/>
    <cellStyle name="Moeda 2 7 7 2" xfId="18818"/>
    <cellStyle name="Moeda 2 7 8" xfId="8138"/>
    <cellStyle name="Moeda 2 7 8 2" xfId="21482"/>
    <cellStyle name="Moeda 2 7 9" xfId="13490"/>
    <cellStyle name="Moeda 2 8" xfId="314"/>
    <cellStyle name="Moeda 2 8 10" xfId="24362"/>
    <cellStyle name="Moeda 2 8 2" xfId="1106"/>
    <cellStyle name="Moeda 2 8 2 2" xfId="3770"/>
    <cellStyle name="Moeda 2 8 2 2 2" xfId="17114"/>
    <cellStyle name="Moeda 2 8 2 2 3" xfId="26426"/>
    <cellStyle name="Moeda 2 8 2 3" xfId="6434"/>
    <cellStyle name="Moeda 2 8 2 3 2" xfId="19778"/>
    <cellStyle name="Moeda 2 8 2 4" xfId="9098"/>
    <cellStyle name="Moeda 2 8 2 4 2" xfId="22442"/>
    <cellStyle name="Moeda 2 8 2 5" xfId="14450"/>
    <cellStyle name="Moeda 2 8 2 6" xfId="11762"/>
    <cellStyle name="Moeda 2 8 2 7" xfId="25058"/>
    <cellStyle name="Moeda 2 8 3" xfId="1898"/>
    <cellStyle name="Moeda 2 8 3 2" xfId="4562"/>
    <cellStyle name="Moeda 2 8 3 2 2" xfId="17906"/>
    <cellStyle name="Moeda 2 8 3 2 3" xfId="26090"/>
    <cellStyle name="Moeda 2 8 3 3" xfId="7226"/>
    <cellStyle name="Moeda 2 8 3 3 2" xfId="20570"/>
    <cellStyle name="Moeda 2 8 3 4" xfId="9890"/>
    <cellStyle name="Moeda 2 8 3 4 2" xfId="23234"/>
    <cellStyle name="Moeda 2 8 3 5" xfId="15242"/>
    <cellStyle name="Moeda 2 8 3 6" xfId="12554"/>
    <cellStyle name="Moeda 2 8 3 7" xfId="24722"/>
    <cellStyle name="Moeda 2 8 4" xfId="2451"/>
    <cellStyle name="Moeda 2 8 4 2" xfId="5115"/>
    <cellStyle name="Moeda 2 8 4 2 2" xfId="18459"/>
    <cellStyle name="Moeda 2 8 4 2 3" xfId="26738"/>
    <cellStyle name="Moeda 2 8 4 3" xfId="7779"/>
    <cellStyle name="Moeda 2 8 4 3 2" xfId="21123"/>
    <cellStyle name="Moeda 2 8 4 4" xfId="10443"/>
    <cellStyle name="Moeda 2 8 4 4 2" xfId="23787"/>
    <cellStyle name="Moeda 2 8 4 5" xfId="15795"/>
    <cellStyle name="Moeda 2 8 4 6" xfId="13107"/>
    <cellStyle name="Moeda 2 8 4 7" xfId="25370"/>
    <cellStyle name="Moeda 2 8 5" xfId="2978"/>
    <cellStyle name="Moeda 2 8 5 2" xfId="16322"/>
    <cellStyle name="Moeda 2 8 5 3" xfId="25730"/>
    <cellStyle name="Moeda 2 8 6" xfId="5642"/>
    <cellStyle name="Moeda 2 8 6 2" xfId="18986"/>
    <cellStyle name="Moeda 2 8 7" xfId="8306"/>
    <cellStyle name="Moeda 2 8 7 2" xfId="21650"/>
    <cellStyle name="Moeda 2 8 8" xfId="13658"/>
    <cellStyle name="Moeda 2 8 9" xfId="10970"/>
    <cellStyle name="Moeda 2 9" xfId="578"/>
    <cellStyle name="Moeda 2 9 2" xfId="1370"/>
    <cellStyle name="Moeda 2 9 2 2" xfId="4034"/>
    <cellStyle name="Moeda 2 9 2 2 2" xfId="17378"/>
    <cellStyle name="Moeda 2 9 2 2 3" xfId="26162"/>
    <cellStyle name="Moeda 2 9 2 3" xfId="6698"/>
    <cellStyle name="Moeda 2 9 2 3 2" xfId="20042"/>
    <cellStyle name="Moeda 2 9 2 4" xfId="9362"/>
    <cellStyle name="Moeda 2 9 2 4 2" xfId="22706"/>
    <cellStyle name="Moeda 2 9 2 5" xfId="14714"/>
    <cellStyle name="Moeda 2 9 2 6" xfId="12026"/>
    <cellStyle name="Moeda 2 9 2 7" xfId="24794"/>
    <cellStyle name="Moeda 2 9 3" xfId="2162"/>
    <cellStyle name="Moeda 2 9 3 2" xfId="4826"/>
    <cellStyle name="Moeda 2 9 3 2 2" xfId="18170"/>
    <cellStyle name="Moeda 2 9 3 2 3" xfId="25826"/>
    <cellStyle name="Moeda 2 9 3 3" xfId="7490"/>
    <cellStyle name="Moeda 2 9 3 3 2" xfId="20834"/>
    <cellStyle name="Moeda 2 9 3 4" xfId="10154"/>
    <cellStyle name="Moeda 2 9 3 4 2" xfId="23498"/>
    <cellStyle name="Moeda 2 9 3 5" xfId="15506"/>
    <cellStyle name="Moeda 2 9 3 6" xfId="12818"/>
    <cellStyle name="Moeda 2 9 3 7" xfId="24458"/>
    <cellStyle name="Moeda 2 9 4" xfId="3242"/>
    <cellStyle name="Moeda 2 9 4 2" xfId="16586"/>
    <cellStyle name="Moeda 2 9 4 3" xfId="25466"/>
    <cellStyle name="Moeda 2 9 5" xfId="5906"/>
    <cellStyle name="Moeda 2 9 5 2" xfId="19250"/>
    <cellStyle name="Moeda 2 9 6" xfId="8570"/>
    <cellStyle name="Moeda 2 9 6 2" xfId="21914"/>
    <cellStyle name="Moeda 2 9 7" xfId="13922"/>
    <cellStyle name="Moeda 2 9 8" xfId="11234"/>
    <cellStyle name="Moeda 2 9 9" xfId="24098"/>
    <cellStyle name="Moeda 20" xfId="13365"/>
    <cellStyle name="Moeda 21" xfId="10701"/>
    <cellStyle name="Moeda 22" xfId="24045"/>
    <cellStyle name="Moeda 25" xfId="26782"/>
    <cellStyle name="Moeda 3" xfId="23"/>
    <cellStyle name="Moeda 3 10" xfId="845"/>
    <cellStyle name="Moeda 3 10 2" xfId="3509"/>
    <cellStyle name="Moeda 3 10 2 2" xfId="16853"/>
    <cellStyle name="Moeda 3 10 2 3" xfId="25805"/>
    <cellStyle name="Moeda 3 10 3" xfId="6173"/>
    <cellStyle name="Moeda 3 10 3 2" xfId="19517"/>
    <cellStyle name="Moeda 3 10 4" xfId="8837"/>
    <cellStyle name="Moeda 3 10 4 2" xfId="22181"/>
    <cellStyle name="Moeda 3 10 5" xfId="14189"/>
    <cellStyle name="Moeda 3 10 6" xfId="11501"/>
    <cellStyle name="Moeda 3 10 7" xfId="24437"/>
    <cellStyle name="Moeda 3 11" xfId="1637"/>
    <cellStyle name="Moeda 3 11 2" xfId="4301"/>
    <cellStyle name="Moeda 3 11 2 2" xfId="17645"/>
    <cellStyle name="Moeda 3 11 2 3" xfId="26477"/>
    <cellStyle name="Moeda 3 11 3" xfId="6965"/>
    <cellStyle name="Moeda 3 11 3 2" xfId="20309"/>
    <cellStyle name="Moeda 3 11 4" xfId="9629"/>
    <cellStyle name="Moeda 3 11 4 2" xfId="22973"/>
    <cellStyle name="Moeda 3 11 5" xfId="14981"/>
    <cellStyle name="Moeda 3 11 6" xfId="12293"/>
    <cellStyle name="Moeda 3 11 7" xfId="25109"/>
    <cellStyle name="Moeda 3 12" xfId="2434"/>
    <cellStyle name="Moeda 3 12 2" xfId="5098"/>
    <cellStyle name="Moeda 3 12 2 2" xfId="18442"/>
    <cellStyle name="Moeda 3 12 3" xfId="7762"/>
    <cellStyle name="Moeda 3 12 3 2" xfId="21106"/>
    <cellStyle name="Moeda 3 12 4" xfId="10426"/>
    <cellStyle name="Moeda 3 12 4 2" xfId="23770"/>
    <cellStyle name="Moeda 3 12 5" xfId="15778"/>
    <cellStyle name="Moeda 3 12 6" xfId="13090"/>
    <cellStyle name="Moeda 3 12 7" xfId="25421"/>
    <cellStyle name="Moeda 3 13" xfId="53"/>
    <cellStyle name="Moeda 3 13 2" xfId="13397"/>
    <cellStyle name="Moeda 3 14" xfId="2717"/>
    <cellStyle name="Moeda 3 14 2" xfId="16061"/>
    <cellStyle name="Moeda 3 15" xfId="5381"/>
    <cellStyle name="Moeda 3 15 2" xfId="18725"/>
    <cellStyle name="Moeda 3 16" xfId="8045"/>
    <cellStyle name="Moeda 3 16 2" xfId="21389"/>
    <cellStyle name="Moeda 3 17" xfId="13373"/>
    <cellStyle name="Moeda 3 18" xfId="10709"/>
    <cellStyle name="Moeda 3 19" xfId="24053"/>
    <cellStyle name="Moeda 3 2" xfId="77"/>
    <cellStyle name="Moeda 3 2 10" xfId="1661"/>
    <cellStyle name="Moeda 3 2 10 2" xfId="4325"/>
    <cellStyle name="Moeda 3 2 10 2 2" xfId="17669"/>
    <cellStyle name="Moeda 3 2 10 3" xfId="6989"/>
    <cellStyle name="Moeda 3 2 10 3 2" xfId="20333"/>
    <cellStyle name="Moeda 3 2 10 4" xfId="9653"/>
    <cellStyle name="Moeda 3 2 10 4 2" xfId="22997"/>
    <cellStyle name="Moeda 3 2 10 5" xfId="15005"/>
    <cellStyle name="Moeda 3 2 10 6" xfId="12317"/>
    <cellStyle name="Moeda 3 2 11" xfId="2460"/>
    <cellStyle name="Moeda 3 2 11 2" xfId="5124"/>
    <cellStyle name="Moeda 3 2 11 2 2" xfId="18468"/>
    <cellStyle name="Moeda 3 2 11 3" xfId="7788"/>
    <cellStyle name="Moeda 3 2 11 3 2" xfId="21132"/>
    <cellStyle name="Moeda 3 2 11 4" xfId="10452"/>
    <cellStyle name="Moeda 3 2 11 4 2" xfId="23796"/>
    <cellStyle name="Moeda 3 2 11 5" xfId="15804"/>
    <cellStyle name="Moeda 3 2 11 6" xfId="13116"/>
    <cellStyle name="Moeda 3 2 12" xfId="2741"/>
    <cellStyle name="Moeda 3 2 12 2" xfId="16085"/>
    <cellStyle name="Moeda 3 2 13" xfId="5405"/>
    <cellStyle name="Moeda 3 2 13 2" xfId="18749"/>
    <cellStyle name="Moeda 3 2 14" xfId="8069"/>
    <cellStyle name="Moeda 3 2 14 2" xfId="21413"/>
    <cellStyle name="Moeda 3 2 15" xfId="13421"/>
    <cellStyle name="Moeda 3 2 16" xfId="10733"/>
    <cellStyle name="Moeda 3 2 17" xfId="24125"/>
    <cellStyle name="Moeda 3 2 2" xfId="125"/>
    <cellStyle name="Moeda 3 2 2 10" xfId="8117"/>
    <cellStyle name="Moeda 3 2 2 10 2" xfId="21461"/>
    <cellStyle name="Moeda 3 2 2 11" xfId="13469"/>
    <cellStyle name="Moeda 3 2 2 12" xfId="10781"/>
    <cellStyle name="Moeda 3 2 2 13" xfId="24173"/>
    <cellStyle name="Moeda 3 2 2 2" xfId="293"/>
    <cellStyle name="Moeda 3 2 2 2 10" xfId="10949"/>
    <cellStyle name="Moeda 3 2 2 2 11" xfId="24341"/>
    <cellStyle name="Moeda 3 2 2 2 2" xfId="557"/>
    <cellStyle name="Moeda 3 2 2 2 2 2" xfId="1349"/>
    <cellStyle name="Moeda 3 2 2 2 2 2 2" xfId="4013"/>
    <cellStyle name="Moeda 3 2 2 2 2 2 2 2" xfId="17357"/>
    <cellStyle name="Moeda 3 2 2 2 2 2 3" xfId="6677"/>
    <cellStyle name="Moeda 3 2 2 2 2 2 3 2" xfId="20021"/>
    <cellStyle name="Moeda 3 2 2 2 2 2 4" xfId="9341"/>
    <cellStyle name="Moeda 3 2 2 2 2 2 4 2" xfId="22685"/>
    <cellStyle name="Moeda 3 2 2 2 2 2 5" xfId="14693"/>
    <cellStyle name="Moeda 3 2 2 2 2 2 6" xfId="12005"/>
    <cellStyle name="Moeda 3 2 2 2 2 2 7" xfId="26405"/>
    <cellStyle name="Moeda 3 2 2 2 2 3" xfId="2141"/>
    <cellStyle name="Moeda 3 2 2 2 2 3 2" xfId="4805"/>
    <cellStyle name="Moeda 3 2 2 2 2 3 2 2" xfId="18149"/>
    <cellStyle name="Moeda 3 2 2 2 2 3 3" xfId="7469"/>
    <cellStyle name="Moeda 3 2 2 2 2 3 3 2" xfId="20813"/>
    <cellStyle name="Moeda 3 2 2 2 2 3 4" xfId="10133"/>
    <cellStyle name="Moeda 3 2 2 2 2 3 4 2" xfId="23477"/>
    <cellStyle name="Moeda 3 2 2 2 2 3 5" xfId="15485"/>
    <cellStyle name="Moeda 3 2 2 2 2 3 6" xfId="12797"/>
    <cellStyle name="Moeda 3 2 2 2 2 4" xfId="3221"/>
    <cellStyle name="Moeda 3 2 2 2 2 4 2" xfId="16565"/>
    <cellStyle name="Moeda 3 2 2 2 2 5" xfId="5885"/>
    <cellStyle name="Moeda 3 2 2 2 2 5 2" xfId="19229"/>
    <cellStyle name="Moeda 3 2 2 2 2 6" xfId="8549"/>
    <cellStyle name="Moeda 3 2 2 2 2 6 2" xfId="21893"/>
    <cellStyle name="Moeda 3 2 2 2 2 7" xfId="13901"/>
    <cellStyle name="Moeda 3 2 2 2 2 8" xfId="11213"/>
    <cellStyle name="Moeda 3 2 2 2 2 9" xfId="25037"/>
    <cellStyle name="Moeda 3 2 2 2 3" xfId="1085"/>
    <cellStyle name="Moeda 3 2 2 2 3 2" xfId="3749"/>
    <cellStyle name="Moeda 3 2 2 2 3 2 2" xfId="17093"/>
    <cellStyle name="Moeda 3 2 2 2 3 2 3" xfId="26069"/>
    <cellStyle name="Moeda 3 2 2 2 3 3" xfId="6413"/>
    <cellStyle name="Moeda 3 2 2 2 3 3 2" xfId="19757"/>
    <cellStyle name="Moeda 3 2 2 2 3 4" xfId="9077"/>
    <cellStyle name="Moeda 3 2 2 2 3 4 2" xfId="22421"/>
    <cellStyle name="Moeda 3 2 2 2 3 5" xfId="14429"/>
    <cellStyle name="Moeda 3 2 2 2 3 6" xfId="11741"/>
    <cellStyle name="Moeda 3 2 2 2 3 7" xfId="24701"/>
    <cellStyle name="Moeda 3 2 2 2 4" xfId="1877"/>
    <cellStyle name="Moeda 3 2 2 2 4 2" xfId="4541"/>
    <cellStyle name="Moeda 3 2 2 2 4 2 2" xfId="17885"/>
    <cellStyle name="Moeda 3 2 2 2 4 2 3" xfId="26717"/>
    <cellStyle name="Moeda 3 2 2 2 4 3" xfId="7205"/>
    <cellStyle name="Moeda 3 2 2 2 4 3 2" xfId="20549"/>
    <cellStyle name="Moeda 3 2 2 2 4 4" xfId="9869"/>
    <cellStyle name="Moeda 3 2 2 2 4 4 2" xfId="23213"/>
    <cellStyle name="Moeda 3 2 2 2 4 5" xfId="15221"/>
    <cellStyle name="Moeda 3 2 2 2 4 6" xfId="12533"/>
    <cellStyle name="Moeda 3 2 2 2 4 7" xfId="25349"/>
    <cellStyle name="Moeda 3 2 2 2 5" xfId="2693"/>
    <cellStyle name="Moeda 3 2 2 2 5 2" xfId="5357"/>
    <cellStyle name="Moeda 3 2 2 2 5 2 2" xfId="18701"/>
    <cellStyle name="Moeda 3 2 2 2 5 3" xfId="8021"/>
    <cellStyle name="Moeda 3 2 2 2 5 3 2" xfId="21365"/>
    <cellStyle name="Moeda 3 2 2 2 5 4" xfId="10685"/>
    <cellStyle name="Moeda 3 2 2 2 5 4 2" xfId="24029"/>
    <cellStyle name="Moeda 3 2 2 2 5 5" xfId="16037"/>
    <cellStyle name="Moeda 3 2 2 2 5 6" xfId="13349"/>
    <cellStyle name="Moeda 3 2 2 2 5 7" xfId="25709"/>
    <cellStyle name="Moeda 3 2 2 2 6" xfId="2957"/>
    <cellStyle name="Moeda 3 2 2 2 6 2" xfId="16301"/>
    <cellStyle name="Moeda 3 2 2 2 7" xfId="5621"/>
    <cellStyle name="Moeda 3 2 2 2 7 2" xfId="18965"/>
    <cellStyle name="Moeda 3 2 2 2 8" xfId="8285"/>
    <cellStyle name="Moeda 3 2 2 2 8 2" xfId="21629"/>
    <cellStyle name="Moeda 3 2 2 2 9" xfId="13637"/>
    <cellStyle name="Moeda 3 2 2 3" xfId="389"/>
    <cellStyle name="Moeda 3 2 2 3 2" xfId="1181"/>
    <cellStyle name="Moeda 3 2 2 3 2 2" xfId="3845"/>
    <cellStyle name="Moeda 3 2 2 3 2 2 2" xfId="17189"/>
    <cellStyle name="Moeda 3 2 2 3 2 3" xfId="6509"/>
    <cellStyle name="Moeda 3 2 2 3 2 3 2" xfId="19853"/>
    <cellStyle name="Moeda 3 2 2 3 2 4" xfId="9173"/>
    <cellStyle name="Moeda 3 2 2 3 2 4 2" xfId="22517"/>
    <cellStyle name="Moeda 3 2 2 3 2 5" xfId="14525"/>
    <cellStyle name="Moeda 3 2 2 3 2 6" xfId="11837"/>
    <cellStyle name="Moeda 3 2 2 3 2 7" xfId="26237"/>
    <cellStyle name="Moeda 3 2 2 3 3" xfId="1973"/>
    <cellStyle name="Moeda 3 2 2 3 3 2" xfId="4637"/>
    <cellStyle name="Moeda 3 2 2 3 3 2 2" xfId="17981"/>
    <cellStyle name="Moeda 3 2 2 3 3 3" xfId="7301"/>
    <cellStyle name="Moeda 3 2 2 3 3 3 2" xfId="20645"/>
    <cellStyle name="Moeda 3 2 2 3 3 4" xfId="9965"/>
    <cellStyle name="Moeda 3 2 2 3 3 4 2" xfId="23309"/>
    <cellStyle name="Moeda 3 2 2 3 3 5" xfId="15317"/>
    <cellStyle name="Moeda 3 2 2 3 3 6" xfId="12629"/>
    <cellStyle name="Moeda 3 2 2 3 4" xfId="3053"/>
    <cellStyle name="Moeda 3 2 2 3 4 2" xfId="16397"/>
    <cellStyle name="Moeda 3 2 2 3 5" xfId="5717"/>
    <cellStyle name="Moeda 3 2 2 3 5 2" xfId="19061"/>
    <cellStyle name="Moeda 3 2 2 3 6" xfId="8381"/>
    <cellStyle name="Moeda 3 2 2 3 6 2" xfId="21725"/>
    <cellStyle name="Moeda 3 2 2 3 7" xfId="13733"/>
    <cellStyle name="Moeda 3 2 2 3 8" xfId="11045"/>
    <cellStyle name="Moeda 3 2 2 3 9" xfId="24869"/>
    <cellStyle name="Moeda 3 2 2 4" xfId="725"/>
    <cellStyle name="Moeda 3 2 2 4 2" xfId="1517"/>
    <cellStyle name="Moeda 3 2 2 4 2 2" xfId="4181"/>
    <cellStyle name="Moeda 3 2 2 4 2 2 2" xfId="17525"/>
    <cellStyle name="Moeda 3 2 2 4 2 3" xfId="6845"/>
    <cellStyle name="Moeda 3 2 2 4 2 3 2" xfId="20189"/>
    <cellStyle name="Moeda 3 2 2 4 2 4" xfId="9509"/>
    <cellStyle name="Moeda 3 2 2 4 2 4 2" xfId="22853"/>
    <cellStyle name="Moeda 3 2 2 4 2 5" xfId="14861"/>
    <cellStyle name="Moeda 3 2 2 4 2 6" xfId="12173"/>
    <cellStyle name="Moeda 3 2 2 4 2 7" xfId="25901"/>
    <cellStyle name="Moeda 3 2 2 4 3" xfId="2309"/>
    <cellStyle name="Moeda 3 2 2 4 3 2" xfId="4973"/>
    <cellStyle name="Moeda 3 2 2 4 3 2 2" xfId="18317"/>
    <cellStyle name="Moeda 3 2 2 4 3 3" xfId="7637"/>
    <cellStyle name="Moeda 3 2 2 4 3 3 2" xfId="20981"/>
    <cellStyle name="Moeda 3 2 2 4 3 4" xfId="10301"/>
    <cellStyle name="Moeda 3 2 2 4 3 4 2" xfId="23645"/>
    <cellStyle name="Moeda 3 2 2 4 3 5" xfId="15653"/>
    <cellStyle name="Moeda 3 2 2 4 3 6" xfId="12965"/>
    <cellStyle name="Moeda 3 2 2 4 4" xfId="3389"/>
    <cellStyle name="Moeda 3 2 2 4 4 2" xfId="16733"/>
    <cellStyle name="Moeda 3 2 2 4 5" xfId="6053"/>
    <cellStyle name="Moeda 3 2 2 4 5 2" xfId="19397"/>
    <cellStyle name="Moeda 3 2 2 4 6" xfId="8717"/>
    <cellStyle name="Moeda 3 2 2 4 6 2" xfId="22061"/>
    <cellStyle name="Moeda 3 2 2 4 7" xfId="14069"/>
    <cellStyle name="Moeda 3 2 2 4 8" xfId="11381"/>
    <cellStyle name="Moeda 3 2 2 4 9" xfId="24533"/>
    <cellStyle name="Moeda 3 2 2 5" xfId="917"/>
    <cellStyle name="Moeda 3 2 2 5 2" xfId="3581"/>
    <cellStyle name="Moeda 3 2 2 5 2 2" xfId="16925"/>
    <cellStyle name="Moeda 3 2 2 5 2 3" xfId="26549"/>
    <cellStyle name="Moeda 3 2 2 5 3" xfId="6245"/>
    <cellStyle name="Moeda 3 2 2 5 3 2" xfId="19589"/>
    <cellStyle name="Moeda 3 2 2 5 4" xfId="8909"/>
    <cellStyle name="Moeda 3 2 2 5 4 2" xfId="22253"/>
    <cellStyle name="Moeda 3 2 2 5 5" xfId="14261"/>
    <cellStyle name="Moeda 3 2 2 5 6" xfId="11573"/>
    <cellStyle name="Moeda 3 2 2 5 7" xfId="25181"/>
    <cellStyle name="Moeda 3 2 2 6" xfId="1709"/>
    <cellStyle name="Moeda 3 2 2 6 2" xfId="4373"/>
    <cellStyle name="Moeda 3 2 2 6 2 2" xfId="17717"/>
    <cellStyle name="Moeda 3 2 2 6 3" xfId="7037"/>
    <cellStyle name="Moeda 3 2 2 6 3 2" xfId="20381"/>
    <cellStyle name="Moeda 3 2 2 6 4" xfId="9701"/>
    <cellStyle name="Moeda 3 2 2 6 4 2" xfId="23045"/>
    <cellStyle name="Moeda 3 2 2 6 5" xfId="15053"/>
    <cellStyle name="Moeda 3 2 2 6 6" xfId="12365"/>
    <cellStyle name="Moeda 3 2 2 6 7" xfId="25541"/>
    <cellStyle name="Moeda 3 2 2 7" xfId="2525"/>
    <cellStyle name="Moeda 3 2 2 7 2" xfId="5189"/>
    <cellStyle name="Moeda 3 2 2 7 2 2" xfId="18533"/>
    <cellStyle name="Moeda 3 2 2 7 3" xfId="7853"/>
    <cellStyle name="Moeda 3 2 2 7 3 2" xfId="21197"/>
    <cellStyle name="Moeda 3 2 2 7 4" xfId="10517"/>
    <cellStyle name="Moeda 3 2 2 7 4 2" xfId="23861"/>
    <cellStyle name="Moeda 3 2 2 7 5" xfId="15869"/>
    <cellStyle name="Moeda 3 2 2 7 6" xfId="13181"/>
    <cellStyle name="Moeda 3 2 2 8" xfId="2789"/>
    <cellStyle name="Moeda 3 2 2 8 2" xfId="16133"/>
    <cellStyle name="Moeda 3 2 2 9" xfId="5453"/>
    <cellStyle name="Moeda 3 2 2 9 2" xfId="18797"/>
    <cellStyle name="Moeda 3 2 3" xfId="245"/>
    <cellStyle name="Moeda 3 2 3 10" xfId="13589"/>
    <cellStyle name="Moeda 3 2 3 11" xfId="10901"/>
    <cellStyle name="Moeda 3 2 3 12" xfId="24293"/>
    <cellStyle name="Moeda 3 2 3 2" xfId="509"/>
    <cellStyle name="Moeda 3 2 3 2 2" xfId="1301"/>
    <cellStyle name="Moeda 3 2 3 2 2 2" xfId="3965"/>
    <cellStyle name="Moeda 3 2 3 2 2 2 2" xfId="17309"/>
    <cellStyle name="Moeda 3 2 3 2 2 3" xfId="6629"/>
    <cellStyle name="Moeda 3 2 3 2 2 3 2" xfId="19973"/>
    <cellStyle name="Moeda 3 2 3 2 2 4" xfId="9293"/>
    <cellStyle name="Moeda 3 2 3 2 2 4 2" xfId="22637"/>
    <cellStyle name="Moeda 3 2 3 2 2 5" xfId="14645"/>
    <cellStyle name="Moeda 3 2 3 2 2 6" xfId="11957"/>
    <cellStyle name="Moeda 3 2 3 2 2 7" xfId="26357"/>
    <cellStyle name="Moeda 3 2 3 2 3" xfId="2093"/>
    <cellStyle name="Moeda 3 2 3 2 3 2" xfId="4757"/>
    <cellStyle name="Moeda 3 2 3 2 3 2 2" xfId="18101"/>
    <cellStyle name="Moeda 3 2 3 2 3 3" xfId="7421"/>
    <cellStyle name="Moeda 3 2 3 2 3 3 2" xfId="20765"/>
    <cellStyle name="Moeda 3 2 3 2 3 4" xfId="10085"/>
    <cellStyle name="Moeda 3 2 3 2 3 4 2" xfId="23429"/>
    <cellStyle name="Moeda 3 2 3 2 3 5" xfId="15437"/>
    <cellStyle name="Moeda 3 2 3 2 3 6" xfId="12749"/>
    <cellStyle name="Moeda 3 2 3 2 4" xfId="3173"/>
    <cellStyle name="Moeda 3 2 3 2 4 2" xfId="16517"/>
    <cellStyle name="Moeda 3 2 3 2 5" xfId="5837"/>
    <cellStyle name="Moeda 3 2 3 2 5 2" xfId="19181"/>
    <cellStyle name="Moeda 3 2 3 2 6" xfId="8501"/>
    <cellStyle name="Moeda 3 2 3 2 6 2" xfId="21845"/>
    <cellStyle name="Moeda 3 2 3 2 7" xfId="13853"/>
    <cellStyle name="Moeda 3 2 3 2 8" xfId="11165"/>
    <cellStyle name="Moeda 3 2 3 2 9" xfId="24989"/>
    <cellStyle name="Moeda 3 2 3 3" xfId="677"/>
    <cellStyle name="Moeda 3 2 3 3 2" xfId="1469"/>
    <cellStyle name="Moeda 3 2 3 3 2 2" xfId="4133"/>
    <cellStyle name="Moeda 3 2 3 3 2 2 2" xfId="17477"/>
    <cellStyle name="Moeda 3 2 3 3 2 3" xfId="6797"/>
    <cellStyle name="Moeda 3 2 3 3 2 3 2" xfId="20141"/>
    <cellStyle name="Moeda 3 2 3 3 2 4" xfId="9461"/>
    <cellStyle name="Moeda 3 2 3 3 2 4 2" xfId="22805"/>
    <cellStyle name="Moeda 3 2 3 3 2 5" xfId="14813"/>
    <cellStyle name="Moeda 3 2 3 3 2 6" xfId="12125"/>
    <cellStyle name="Moeda 3 2 3 3 2 7" xfId="26021"/>
    <cellStyle name="Moeda 3 2 3 3 3" xfId="2261"/>
    <cellStyle name="Moeda 3 2 3 3 3 2" xfId="4925"/>
    <cellStyle name="Moeda 3 2 3 3 3 2 2" xfId="18269"/>
    <cellStyle name="Moeda 3 2 3 3 3 3" xfId="7589"/>
    <cellStyle name="Moeda 3 2 3 3 3 3 2" xfId="20933"/>
    <cellStyle name="Moeda 3 2 3 3 3 4" xfId="10253"/>
    <cellStyle name="Moeda 3 2 3 3 3 4 2" xfId="23597"/>
    <cellStyle name="Moeda 3 2 3 3 3 5" xfId="15605"/>
    <cellStyle name="Moeda 3 2 3 3 3 6" xfId="12917"/>
    <cellStyle name="Moeda 3 2 3 3 4" xfId="3341"/>
    <cellStyle name="Moeda 3 2 3 3 4 2" xfId="16685"/>
    <cellStyle name="Moeda 3 2 3 3 5" xfId="6005"/>
    <cellStyle name="Moeda 3 2 3 3 5 2" xfId="19349"/>
    <cellStyle name="Moeda 3 2 3 3 6" xfId="8669"/>
    <cellStyle name="Moeda 3 2 3 3 6 2" xfId="22013"/>
    <cellStyle name="Moeda 3 2 3 3 7" xfId="14021"/>
    <cellStyle name="Moeda 3 2 3 3 8" xfId="11333"/>
    <cellStyle name="Moeda 3 2 3 3 9" xfId="24653"/>
    <cellStyle name="Moeda 3 2 3 4" xfId="1037"/>
    <cellStyle name="Moeda 3 2 3 4 2" xfId="3701"/>
    <cellStyle name="Moeda 3 2 3 4 2 2" xfId="17045"/>
    <cellStyle name="Moeda 3 2 3 4 2 3" xfId="26669"/>
    <cellStyle name="Moeda 3 2 3 4 3" xfId="6365"/>
    <cellStyle name="Moeda 3 2 3 4 3 2" xfId="19709"/>
    <cellStyle name="Moeda 3 2 3 4 4" xfId="9029"/>
    <cellStyle name="Moeda 3 2 3 4 4 2" xfId="22373"/>
    <cellStyle name="Moeda 3 2 3 4 5" xfId="14381"/>
    <cellStyle name="Moeda 3 2 3 4 6" xfId="11693"/>
    <cellStyle name="Moeda 3 2 3 4 7" xfId="25301"/>
    <cellStyle name="Moeda 3 2 3 5" xfId="1829"/>
    <cellStyle name="Moeda 3 2 3 5 2" xfId="4493"/>
    <cellStyle name="Moeda 3 2 3 5 2 2" xfId="17837"/>
    <cellStyle name="Moeda 3 2 3 5 3" xfId="7157"/>
    <cellStyle name="Moeda 3 2 3 5 3 2" xfId="20501"/>
    <cellStyle name="Moeda 3 2 3 5 4" xfId="9821"/>
    <cellStyle name="Moeda 3 2 3 5 4 2" xfId="23165"/>
    <cellStyle name="Moeda 3 2 3 5 5" xfId="15173"/>
    <cellStyle name="Moeda 3 2 3 5 6" xfId="12485"/>
    <cellStyle name="Moeda 3 2 3 5 7" xfId="25661"/>
    <cellStyle name="Moeda 3 2 3 6" xfId="2645"/>
    <cellStyle name="Moeda 3 2 3 6 2" xfId="5309"/>
    <cellStyle name="Moeda 3 2 3 6 2 2" xfId="18653"/>
    <cellStyle name="Moeda 3 2 3 6 3" xfId="7973"/>
    <cellStyle name="Moeda 3 2 3 6 3 2" xfId="21317"/>
    <cellStyle name="Moeda 3 2 3 6 4" xfId="10637"/>
    <cellStyle name="Moeda 3 2 3 6 4 2" xfId="23981"/>
    <cellStyle name="Moeda 3 2 3 6 5" xfId="15989"/>
    <cellStyle name="Moeda 3 2 3 6 6" xfId="13301"/>
    <cellStyle name="Moeda 3 2 3 7" xfId="2909"/>
    <cellStyle name="Moeda 3 2 3 7 2" xfId="16253"/>
    <cellStyle name="Moeda 3 2 3 8" xfId="5573"/>
    <cellStyle name="Moeda 3 2 3 8 2" xfId="18917"/>
    <cellStyle name="Moeda 3 2 3 9" xfId="8237"/>
    <cellStyle name="Moeda 3 2 3 9 2" xfId="21581"/>
    <cellStyle name="Moeda 3 2 4" xfId="197"/>
    <cellStyle name="Moeda 3 2 4 10" xfId="10853"/>
    <cellStyle name="Moeda 3 2 4 11" xfId="24245"/>
    <cellStyle name="Moeda 3 2 4 2" xfId="461"/>
    <cellStyle name="Moeda 3 2 4 2 2" xfId="1253"/>
    <cellStyle name="Moeda 3 2 4 2 2 2" xfId="3917"/>
    <cellStyle name="Moeda 3 2 4 2 2 2 2" xfId="17261"/>
    <cellStyle name="Moeda 3 2 4 2 2 3" xfId="6581"/>
    <cellStyle name="Moeda 3 2 4 2 2 3 2" xfId="19925"/>
    <cellStyle name="Moeda 3 2 4 2 2 4" xfId="9245"/>
    <cellStyle name="Moeda 3 2 4 2 2 4 2" xfId="22589"/>
    <cellStyle name="Moeda 3 2 4 2 2 5" xfId="14597"/>
    <cellStyle name="Moeda 3 2 4 2 2 6" xfId="11909"/>
    <cellStyle name="Moeda 3 2 4 2 2 7" xfId="26309"/>
    <cellStyle name="Moeda 3 2 4 2 3" xfId="2045"/>
    <cellStyle name="Moeda 3 2 4 2 3 2" xfId="4709"/>
    <cellStyle name="Moeda 3 2 4 2 3 2 2" xfId="18053"/>
    <cellStyle name="Moeda 3 2 4 2 3 3" xfId="7373"/>
    <cellStyle name="Moeda 3 2 4 2 3 3 2" xfId="20717"/>
    <cellStyle name="Moeda 3 2 4 2 3 4" xfId="10037"/>
    <cellStyle name="Moeda 3 2 4 2 3 4 2" xfId="23381"/>
    <cellStyle name="Moeda 3 2 4 2 3 5" xfId="15389"/>
    <cellStyle name="Moeda 3 2 4 2 3 6" xfId="12701"/>
    <cellStyle name="Moeda 3 2 4 2 4" xfId="3125"/>
    <cellStyle name="Moeda 3 2 4 2 4 2" xfId="16469"/>
    <cellStyle name="Moeda 3 2 4 2 5" xfId="5789"/>
    <cellStyle name="Moeda 3 2 4 2 5 2" xfId="19133"/>
    <cellStyle name="Moeda 3 2 4 2 6" xfId="8453"/>
    <cellStyle name="Moeda 3 2 4 2 6 2" xfId="21797"/>
    <cellStyle name="Moeda 3 2 4 2 7" xfId="13805"/>
    <cellStyle name="Moeda 3 2 4 2 8" xfId="11117"/>
    <cellStyle name="Moeda 3 2 4 2 9" xfId="24941"/>
    <cellStyle name="Moeda 3 2 4 3" xfId="989"/>
    <cellStyle name="Moeda 3 2 4 3 2" xfId="3653"/>
    <cellStyle name="Moeda 3 2 4 3 2 2" xfId="16997"/>
    <cellStyle name="Moeda 3 2 4 3 2 3" xfId="25973"/>
    <cellStyle name="Moeda 3 2 4 3 3" xfId="6317"/>
    <cellStyle name="Moeda 3 2 4 3 3 2" xfId="19661"/>
    <cellStyle name="Moeda 3 2 4 3 4" xfId="8981"/>
    <cellStyle name="Moeda 3 2 4 3 4 2" xfId="22325"/>
    <cellStyle name="Moeda 3 2 4 3 5" xfId="14333"/>
    <cellStyle name="Moeda 3 2 4 3 6" xfId="11645"/>
    <cellStyle name="Moeda 3 2 4 3 7" xfId="24605"/>
    <cellStyle name="Moeda 3 2 4 4" xfId="1781"/>
    <cellStyle name="Moeda 3 2 4 4 2" xfId="4445"/>
    <cellStyle name="Moeda 3 2 4 4 2 2" xfId="17789"/>
    <cellStyle name="Moeda 3 2 4 4 2 3" xfId="26621"/>
    <cellStyle name="Moeda 3 2 4 4 3" xfId="7109"/>
    <cellStyle name="Moeda 3 2 4 4 3 2" xfId="20453"/>
    <cellStyle name="Moeda 3 2 4 4 4" xfId="9773"/>
    <cellStyle name="Moeda 3 2 4 4 4 2" xfId="23117"/>
    <cellStyle name="Moeda 3 2 4 4 5" xfId="15125"/>
    <cellStyle name="Moeda 3 2 4 4 6" xfId="12437"/>
    <cellStyle name="Moeda 3 2 4 4 7" xfId="25253"/>
    <cellStyle name="Moeda 3 2 4 5" xfId="2597"/>
    <cellStyle name="Moeda 3 2 4 5 2" xfId="5261"/>
    <cellStyle name="Moeda 3 2 4 5 2 2" xfId="18605"/>
    <cellStyle name="Moeda 3 2 4 5 3" xfId="7925"/>
    <cellStyle name="Moeda 3 2 4 5 3 2" xfId="21269"/>
    <cellStyle name="Moeda 3 2 4 5 4" xfId="10589"/>
    <cellStyle name="Moeda 3 2 4 5 4 2" xfId="23933"/>
    <cellStyle name="Moeda 3 2 4 5 5" xfId="15941"/>
    <cellStyle name="Moeda 3 2 4 5 6" xfId="13253"/>
    <cellStyle name="Moeda 3 2 4 5 7" xfId="25613"/>
    <cellStyle name="Moeda 3 2 4 6" xfId="2861"/>
    <cellStyle name="Moeda 3 2 4 6 2" xfId="16205"/>
    <cellStyle name="Moeda 3 2 4 7" xfId="5525"/>
    <cellStyle name="Moeda 3 2 4 7 2" xfId="18869"/>
    <cellStyle name="Moeda 3 2 4 8" xfId="8189"/>
    <cellStyle name="Moeda 3 2 4 8 2" xfId="21533"/>
    <cellStyle name="Moeda 3 2 4 9" xfId="13541"/>
    <cellStyle name="Moeda 3 2 5" xfId="341"/>
    <cellStyle name="Moeda 3 2 5 2" xfId="1133"/>
    <cellStyle name="Moeda 3 2 5 2 2" xfId="3797"/>
    <cellStyle name="Moeda 3 2 5 2 2 2" xfId="17141"/>
    <cellStyle name="Moeda 3 2 5 2 2 3" xfId="26453"/>
    <cellStyle name="Moeda 3 2 5 2 3" xfId="6461"/>
    <cellStyle name="Moeda 3 2 5 2 3 2" xfId="19805"/>
    <cellStyle name="Moeda 3 2 5 2 4" xfId="9125"/>
    <cellStyle name="Moeda 3 2 5 2 4 2" xfId="22469"/>
    <cellStyle name="Moeda 3 2 5 2 5" xfId="14477"/>
    <cellStyle name="Moeda 3 2 5 2 6" xfId="11789"/>
    <cellStyle name="Moeda 3 2 5 2 7" xfId="25085"/>
    <cellStyle name="Moeda 3 2 5 3" xfId="1925"/>
    <cellStyle name="Moeda 3 2 5 3 2" xfId="4589"/>
    <cellStyle name="Moeda 3 2 5 3 2 2" xfId="17933"/>
    <cellStyle name="Moeda 3 2 5 3 2 3" xfId="26117"/>
    <cellStyle name="Moeda 3 2 5 3 3" xfId="7253"/>
    <cellStyle name="Moeda 3 2 5 3 3 2" xfId="20597"/>
    <cellStyle name="Moeda 3 2 5 3 4" xfId="9917"/>
    <cellStyle name="Moeda 3 2 5 3 4 2" xfId="23261"/>
    <cellStyle name="Moeda 3 2 5 3 5" xfId="15269"/>
    <cellStyle name="Moeda 3 2 5 3 6" xfId="12581"/>
    <cellStyle name="Moeda 3 2 5 3 7" xfId="24749"/>
    <cellStyle name="Moeda 3 2 5 4" xfId="3005"/>
    <cellStyle name="Moeda 3 2 5 4 2" xfId="16349"/>
    <cellStyle name="Moeda 3 2 5 4 2 2" xfId="26765"/>
    <cellStyle name="Moeda 3 2 5 4 3" xfId="25397"/>
    <cellStyle name="Moeda 3 2 5 5" xfId="5669"/>
    <cellStyle name="Moeda 3 2 5 5 2" xfId="19013"/>
    <cellStyle name="Moeda 3 2 5 5 3" xfId="25757"/>
    <cellStyle name="Moeda 3 2 5 6" xfId="8333"/>
    <cellStyle name="Moeda 3 2 5 6 2" xfId="21677"/>
    <cellStyle name="Moeda 3 2 5 7" xfId="13685"/>
    <cellStyle name="Moeda 3 2 5 8" xfId="10997"/>
    <cellStyle name="Moeda 3 2 5 9" xfId="24389"/>
    <cellStyle name="Moeda 3 2 6" xfId="605"/>
    <cellStyle name="Moeda 3 2 6 2" xfId="1397"/>
    <cellStyle name="Moeda 3 2 6 2 2" xfId="4061"/>
    <cellStyle name="Moeda 3 2 6 2 2 2" xfId="17405"/>
    <cellStyle name="Moeda 3 2 6 2 3" xfId="6725"/>
    <cellStyle name="Moeda 3 2 6 2 3 2" xfId="20069"/>
    <cellStyle name="Moeda 3 2 6 2 4" xfId="9389"/>
    <cellStyle name="Moeda 3 2 6 2 4 2" xfId="22733"/>
    <cellStyle name="Moeda 3 2 6 2 5" xfId="14741"/>
    <cellStyle name="Moeda 3 2 6 2 6" xfId="12053"/>
    <cellStyle name="Moeda 3 2 6 2 7" xfId="26189"/>
    <cellStyle name="Moeda 3 2 6 3" xfId="2189"/>
    <cellStyle name="Moeda 3 2 6 3 2" xfId="4853"/>
    <cellStyle name="Moeda 3 2 6 3 2 2" xfId="18197"/>
    <cellStyle name="Moeda 3 2 6 3 3" xfId="7517"/>
    <cellStyle name="Moeda 3 2 6 3 3 2" xfId="20861"/>
    <cellStyle name="Moeda 3 2 6 3 4" xfId="10181"/>
    <cellStyle name="Moeda 3 2 6 3 4 2" xfId="23525"/>
    <cellStyle name="Moeda 3 2 6 3 5" xfId="15533"/>
    <cellStyle name="Moeda 3 2 6 3 6" xfId="12845"/>
    <cellStyle name="Moeda 3 2 6 4" xfId="3269"/>
    <cellStyle name="Moeda 3 2 6 4 2" xfId="16613"/>
    <cellStyle name="Moeda 3 2 6 5" xfId="5933"/>
    <cellStyle name="Moeda 3 2 6 5 2" xfId="19277"/>
    <cellStyle name="Moeda 3 2 6 6" xfId="8597"/>
    <cellStyle name="Moeda 3 2 6 6 2" xfId="21941"/>
    <cellStyle name="Moeda 3 2 6 7" xfId="13949"/>
    <cellStyle name="Moeda 3 2 6 8" xfId="11261"/>
    <cellStyle name="Moeda 3 2 6 9" xfId="24821"/>
    <cellStyle name="Moeda 3 2 7" xfId="773"/>
    <cellStyle name="Moeda 3 2 7 2" xfId="1565"/>
    <cellStyle name="Moeda 3 2 7 2 2" xfId="4229"/>
    <cellStyle name="Moeda 3 2 7 2 2 2" xfId="17573"/>
    <cellStyle name="Moeda 3 2 7 2 3" xfId="6893"/>
    <cellStyle name="Moeda 3 2 7 2 3 2" xfId="20237"/>
    <cellStyle name="Moeda 3 2 7 2 4" xfId="9557"/>
    <cellStyle name="Moeda 3 2 7 2 4 2" xfId="22901"/>
    <cellStyle name="Moeda 3 2 7 2 5" xfId="14909"/>
    <cellStyle name="Moeda 3 2 7 2 6" xfId="12221"/>
    <cellStyle name="Moeda 3 2 7 2 7" xfId="25853"/>
    <cellStyle name="Moeda 3 2 7 3" xfId="2357"/>
    <cellStyle name="Moeda 3 2 7 3 2" xfId="5021"/>
    <cellStyle name="Moeda 3 2 7 3 2 2" xfId="18365"/>
    <cellStyle name="Moeda 3 2 7 3 3" xfId="7685"/>
    <cellStyle name="Moeda 3 2 7 3 3 2" xfId="21029"/>
    <cellStyle name="Moeda 3 2 7 3 4" xfId="10349"/>
    <cellStyle name="Moeda 3 2 7 3 4 2" xfId="23693"/>
    <cellStyle name="Moeda 3 2 7 3 5" xfId="15701"/>
    <cellStyle name="Moeda 3 2 7 3 6" xfId="13013"/>
    <cellStyle name="Moeda 3 2 7 4" xfId="3437"/>
    <cellStyle name="Moeda 3 2 7 4 2" xfId="16781"/>
    <cellStyle name="Moeda 3 2 7 5" xfId="6101"/>
    <cellStyle name="Moeda 3 2 7 5 2" xfId="19445"/>
    <cellStyle name="Moeda 3 2 7 6" xfId="8765"/>
    <cellStyle name="Moeda 3 2 7 6 2" xfId="22109"/>
    <cellStyle name="Moeda 3 2 7 7" xfId="14117"/>
    <cellStyle name="Moeda 3 2 7 8" xfId="11429"/>
    <cellStyle name="Moeda 3 2 7 9" xfId="24485"/>
    <cellStyle name="Moeda 3 2 8" xfId="821"/>
    <cellStyle name="Moeda 3 2 8 2" xfId="1613"/>
    <cellStyle name="Moeda 3 2 8 2 2" xfId="4277"/>
    <cellStyle name="Moeda 3 2 8 2 2 2" xfId="17621"/>
    <cellStyle name="Moeda 3 2 8 2 3" xfId="6941"/>
    <cellStyle name="Moeda 3 2 8 2 3 2" xfId="20285"/>
    <cellStyle name="Moeda 3 2 8 2 4" xfId="9605"/>
    <cellStyle name="Moeda 3 2 8 2 4 2" xfId="22949"/>
    <cellStyle name="Moeda 3 2 8 2 5" xfId="14957"/>
    <cellStyle name="Moeda 3 2 8 2 6" xfId="12269"/>
    <cellStyle name="Moeda 3 2 8 2 7" xfId="26501"/>
    <cellStyle name="Moeda 3 2 8 3" xfId="2405"/>
    <cellStyle name="Moeda 3 2 8 3 2" xfId="5069"/>
    <cellStyle name="Moeda 3 2 8 3 2 2" xfId="18413"/>
    <cellStyle name="Moeda 3 2 8 3 3" xfId="7733"/>
    <cellStyle name="Moeda 3 2 8 3 3 2" xfId="21077"/>
    <cellStyle name="Moeda 3 2 8 3 4" xfId="10397"/>
    <cellStyle name="Moeda 3 2 8 3 4 2" xfId="23741"/>
    <cellStyle name="Moeda 3 2 8 3 5" xfId="15749"/>
    <cellStyle name="Moeda 3 2 8 3 6" xfId="13061"/>
    <cellStyle name="Moeda 3 2 8 4" xfId="3485"/>
    <cellStyle name="Moeda 3 2 8 4 2" xfId="16829"/>
    <cellStyle name="Moeda 3 2 8 5" xfId="6149"/>
    <cellStyle name="Moeda 3 2 8 5 2" xfId="19493"/>
    <cellStyle name="Moeda 3 2 8 6" xfId="8813"/>
    <cellStyle name="Moeda 3 2 8 6 2" xfId="22157"/>
    <cellStyle name="Moeda 3 2 8 7" xfId="14165"/>
    <cellStyle name="Moeda 3 2 8 8" xfId="11477"/>
    <cellStyle name="Moeda 3 2 8 9" xfId="25133"/>
    <cellStyle name="Moeda 3 2 9" xfId="869"/>
    <cellStyle name="Moeda 3 2 9 2" xfId="3533"/>
    <cellStyle name="Moeda 3 2 9 2 2" xfId="16877"/>
    <cellStyle name="Moeda 3 2 9 3" xfId="6197"/>
    <cellStyle name="Moeda 3 2 9 3 2" xfId="19541"/>
    <cellStyle name="Moeda 3 2 9 4" xfId="8861"/>
    <cellStyle name="Moeda 3 2 9 4 2" xfId="22205"/>
    <cellStyle name="Moeda 3 2 9 5" xfId="14213"/>
    <cellStyle name="Moeda 3 2 9 6" xfId="11525"/>
    <cellStyle name="Moeda 3 2 9 7" xfId="25493"/>
    <cellStyle name="Moeda 3 3" xfId="101"/>
    <cellStyle name="Moeda 3 3 10" xfId="5429"/>
    <cellStyle name="Moeda 3 3 10 2" xfId="18773"/>
    <cellStyle name="Moeda 3 3 11" xfId="8093"/>
    <cellStyle name="Moeda 3 3 11 2" xfId="21437"/>
    <cellStyle name="Moeda 3 3 12" xfId="13445"/>
    <cellStyle name="Moeda 3 3 13" xfId="10757"/>
    <cellStyle name="Moeda 3 3 14" xfId="24149"/>
    <cellStyle name="Moeda 3 3 2" xfId="269"/>
    <cellStyle name="Moeda 3 3 2 10" xfId="13613"/>
    <cellStyle name="Moeda 3 3 2 11" xfId="10925"/>
    <cellStyle name="Moeda 3 3 2 12" xfId="24317"/>
    <cellStyle name="Moeda 3 3 2 2" xfId="533"/>
    <cellStyle name="Moeda 3 3 2 2 2" xfId="1325"/>
    <cellStyle name="Moeda 3 3 2 2 2 2" xfId="3989"/>
    <cellStyle name="Moeda 3 3 2 2 2 2 2" xfId="17333"/>
    <cellStyle name="Moeda 3 3 2 2 2 3" xfId="6653"/>
    <cellStyle name="Moeda 3 3 2 2 2 3 2" xfId="19997"/>
    <cellStyle name="Moeda 3 3 2 2 2 4" xfId="9317"/>
    <cellStyle name="Moeda 3 3 2 2 2 4 2" xfId="22661"/>
    <cellStyle name="Moeda 3 3 2 2 2 5" xfId="14669"/>
    <cellStyle name="Moeda 3 3 2 2 2 6" xfId="11981"/>
    <cellStyle name="Moeda 3 3 2 2 2 7" xfId="26381"/>
    <cellStyle name="Moeda 3 3 2 2 3" xfId="2117"/>
    <cellStyle name="Moeda 3 3 2 2 3 2" xfId="4781"/>
    <cellStyle name="Moeda 3 3 2 2 3 2 2" xfId="18125"/>
    <cellStyle name="Moeda 3 3 2 2 3 3" xfId="7445"/>
    <cellStyle name="Moeda 3 3 2 2 3 3 2" xfId="20789"/>
    <cellStyle name="Moeda 3 3 2 2 3 4" xfId="10109"/>
    <cellStyle name="Moeda 3 3 2 2 3 4 2" xfId="23453"/>
    <cellStyle name="Moeda 3 3 2 2 3 5" xfId="15461"/>
    <cellStyle name="Moeda 3 3 2 2 3 6" xfId="12773"/>
    <cellStyle name="Moeda 3 3 2 2 4" xfId="3197"/>
    <cellStyle name="Moeda 3 3 2 2 4 2" xfId="16541"/>
    <cellStyle name="Moeda 3 3 2 2 5" xfId="5861"/>
    <cellStyle name="Moeda 3 3 2 2 5 2" xfId="19205"/>
    <cellStyle name="Moeda 3 3 2 2 6" xfId="8525"/>
    <cellStyle name="Moeda 3 3 2 2 6 2" xfId="21869"/>
    <cellStyle name="Moeda 3 3 2 2 7" xfId="13877"/>
    <cellStyle name="Moeda 3 3 2 2 8" xfId="11189"/>
    <cellStyle name="Moeda 3 3 2 2 9" xfId="25013"/>
    <cellStyle name="Moeda 3 3 2 3" xfId="701"/>
    <cellStyle name="Moeda 3 3 2 3 2" xfId="1493"/>
    <cellStyle name="Moeda 3 3 2 3 2 2" xfId="4157"/>
    <cellStyle name="Moeda 3 3 2 3 2 2 2" xfId="17501"/>
    <cellStyle name="Moeda 3 3 2 3 2 3" xfId="6821"/>
    <cellStyle name="Moeda 3 3 2 3 2 3 2" xfId="20165"/>
    <cellStyle name="Moeda 3 3 2 3 2 4" xfId="9485"/>
    <cellStyle name="Moeda 3 3 2 3 2 4 2" xfId="22829"/>
    <cellStyle name="Moeda 3 3 2 3 2 5" xfId="14837"/>
    <cellStyle name="Moeda 3 3 2 3 2 6" xfId="12149"/>
    <cellStyle name="Moeda 3 3 2 3 2 7" xfId="26045"/>
    <cellStyle name="Moeda 3 3 2 3 3" xfId="2285"/>
    <cellStyle name="Moeda 3 3 2 3 3 2" xfId="4949"/>
    <cellStyle name="Moeda 3 3 2 3 3 2 2" xfId="18293"/>
    <cellStyle name="Moeda 3 3 2 3 3 3" xfId="7613"/>
    <cellStyle name="Moeda 3 3 2 3 3 3 2" xfId="20957"/>
    <cellStyle name="Moeda 3 3 2 3 3 4" xfId="10277"/>
    <cellStyle name="Moeda 3 3 2 3 3 4 2" xfId="23621"/>
    <cellStyle name="Moeda 3 3 2 3 3 5" xfId="15629"/>
    <cellStyle name="Moeda 3 3 2 3 3 6" xfId="12941"/>
    <cellStyle name="Moeda 3 3 2 3 4" xfId="3365"/>
    <cellStyle name="Moeda 3 3 2 3 4 2" xfId="16709"/>
    <cellStyle name="Moeda 3 3 2 3 5" xfId="6029"/>
    <cellStyle name="Moeda 3 3 2 3 5 2" xfId="19373"/>
    <cellStyle name="Moeda 3 3 2 3 6" xfId="8693"/>
    <cellStyle name="Moeda 3 3 2 3 6 2" xfId="22037"/>
    <cellStyle name="Moeda 3 3 2 3 7" xfId="14045"/>
    <cellStyle name="Moeda 3 3 2 3 8" xfId="11357"/>
    <cellStyle name="Moeda 3 3 2 3 9" xfId="24677"/>
    <cellStyle name="Moeda 3 3 2 4" xfId="1061"/>
    <cellStyle name="Moeda 3 3 2 4 2" xfId="3725"/>
    <cellStyle name="Moeda 3 3 2 4 2 2" xfId="17069"/>
    <cellStyle name="Moeda 3 3 2 4 2 3" xfId="26693"/>
    <cellStyle name="Moeda 3 3 2 4 3" xfId="6389"/>
    <cellStyle name="Moeda 3 3 2 4 3 2" xfId="19733"/>
    <cellStyle name="Moeda 3 3 2 4 4" xfId="9053"/>
    <cellStyle name="Moeda 3 3 2 4 4 2" xfId="22397"/>
    <cellStyle name="Moeda 3 3 2 4 5" xfId="14405"/>
    <cellStyle name="Moeda 3 3 2 4 6" xfId="11717"/>
    <cellStyle name="Moeda 3 3 2 4 7" xfId="25325"/>
    <cellStyle name="Moeda 3 3 2 5" xfId="1853"/>
    <cellStyle name="Moeda 3 3 2 5 2" xfId="4517"/>
    <cellStyle name="Moeda 3 3 2 5 2 2" xfId="17861"/>
    <cellStyle name="Moeda 3 3 2 5 3" xfId="7181"/>
    <cellStyle name="Moeda 3 3 2 5 3 2" xfId="20525"/>
    <cellStyle name="Moeda 3 3 2 5 4" xfId="9845"/>
    <cellStyle name="Moeda 3 3 2 5 4 2" xfId="23189"/>
    <cellStyle name="Moeda 3 3 2 5 5" xfId="15197"/>
    <cellStyle name="Moeda 3 3 2 5 6" xfId="12509"/>
    <cellStyle name="Moeda 3 3 2 5 7" xfId="25685"/>
    <cellStyle name="Moeda 3 3 2 6" xfId="2669"/>
    <cellStyle name="Moeda 3 3 2 6 2" xfId="5333"/>
    <cellStyle name="Moeda 3 3 2 6 2 2" xfId="18677"/>
    <cellStyle name="Moeda 3 3 2 6 3" xfId="7997"/>
    <cellStyle name="Moeda 3 3 2 6 3 2" xfId="21341"/>
    <cellStyle name="Moeda 3 3 2 6 4" xfId="10661"/>
    <cellStyle name="Moeda 3 3 2 6 4 2" xfId="24005"/>
    <cellStyle name="Moeda 3 3 2 6 5" xfId="16013"/>
    <cellStyle name="Moeda 3 3 2 6 6" xfId="13325"/>
    <cellStyle name="Moeda 3 3 2 7" xfId="2933"/>
    <cellStyle name="Moeda 3 3 2 7 2" xfId="16277"/>
    <cellStyle name="Moeda 3 3 2 8" xfId="5597"/>
    <cellStyle name="Moeda 3 3 2 8 2" xfId="18941"/>
    <cellStyle name="Moeda 3 3 2 9" xfId="8261"/>
    <cellStyle name="Moeda 3 3 2 9 2" xfId="21605"/>
    <cellStyle name="Moeda 3 3 3" xfId="173"/>
    <cellStyle name="Moeda 3 3 3 10" xfId="10829"/>
    <cellStyle name="Moeda 3 3 3 11" xfId="24221"/>
    <cellStyle name="Moeda 3 3 3 2" xfId="437"/>
    <cellStyle name="Moeda 3 3 3 2 2" xfId="1229"/>
    <cellStyle name="Moeda 3 3 3 2 2 2" xfId="3893"/>
    <cellStyle name="Moeda 3 3 3 2 2 2 2" xfId="17237"/>
    <cellStyle name="Moeda 3 3 3 2 2 3" xfId="6557"/>
    <cellStyle name="Moeda 3 3 3 2 2 3 2" xfId="19901"/>
    <cellStyle name="Moeda 3 3 3 2 2 4" xfId="9221"/>
    <cellStyle name="Moeda 3 3 3 2 2 4 2" xfId="22565"/>
    <cellStyle name="Moeda 3 3 3 2 2 5" xfId="14573"/>
    <cellStyle name="Moeda 3 3 3 2 2 6" xfId="11885"/>
    <cellStyle name="Moeda 3 3 3 2 2 7" xfId="26285"/>
    <cellStyle name="Moeda 3 3 3 2 3" xfId="2021"/>
    <cellStyle name="Moeda 3 3 3 2 3 2" xfId="4685"/>
    <cellStyle name="Moeda 3 3 3 2 3 2 2" xfId="18029"/>
    <cellStyle name="Moeda 3 3 3 2 3 3" xfId="7349"/>
    <cellStyle name="Moeda 3 3 3 2 3 3 2" xfId="20693"/>
    <cellStyle name="Moeda 3 3 3 2 3 4" xfId="10013"/>
    <cellStyle name="Moeda 3 3 3 2 3 4 2" xfId="23357"/>
    <cellStyle name="Moeda 3 3 3 2 3 5" xfId="15365"/>
    <cellStyle name="Moeda 3 3 3 2 3 6" xfId="12677"/>
    <cellStyle name="Moeda 3 3 3 2 4" xfId="3101"/>
    <cellStyle name="Moeda 3 3 3 2 4 2" xfId="16445"/>
    <cellStyle name="Moeda 3 3 3 2 5" xfId="5765"/>
    <cellStyle name="Moeda 3 3 3 2 5 2" xfId="19109"/>
    <cellStyle name="Moeda 3 3 3 2 6" xfId="8429"/>
    <cellStyle name="Moeda 3 3 3 2 6 2" xfId="21773"/>
    <cellStyle name="Moeda 3 3 3 2 7" xfId="13781"/>
    <cellStyle name="Moeda 3 3 3 2 8" xfId="11093"/>
    <cellStyle name="Moeda 3 3 3 2 9" xfId="24917"/>
    <cellStyle name="Moeda 3 3 3 3" xfId="965"/>
    <cellStyle name="Moeda 3 3 3 3 2" xfId="3629"/>
    <cellStyle name="Moeda 3 3 3 3 2 2" xfId="16973"/>
    <cellStyle name="Moeda 3 3 3 3 2 3" xfId="25949"/>
    <cellStyle name="Moeda 3 3 3 3 3" xfId="6293"/>
    <cellStyle name="Moeda 3 3 3 3 3 2" xfId="19637"/>
    <cellStyle name="Moeda 3 3 3 3 4" xfId="8957"/>
    <cellStyle name="Moeda 3 3 3 3 4 2" xfId="22301"/>
    <cellStyle name="Moeda 3 3 3 3 5" xfId="14309"/>
    <cellStyle name="Moeda 3 3 3 3 6" xfId="11621"/>
    <cellStyle name="Moeda 3 3 3 3 7" xfId="24581"/>
    <cellStyle name="Moeda 3 3 3 4" xfId="1757"/>
    <cellStyle name="Moeda 3 3 3 4 2" xfId="4421"/>
    <cellStyle name="Moeda 3 3 3 4 2 2" xfId="17765"/>
    <cellStyle name="Moeda 3 3 3 4 2 3" xfId="26597"/>
    <cellStyle name="Moeda 3 3 3 4 3" xfId="7085"/>
    <cellStyle name="Moeda 3 3 3 4 3 2" xfId="20429"/>
    <cellStyle name="Moeda 3 3 3 4 4" xfId="9749"/>
    <cellStyle name="Moeda 3 3 3 4 4 2" xfId="23093"/>
    <cellStyle name="Moeda 3 3 3 4 5" xfId="15101"/>
    <cellStyle name="Moeda 3 3 3 4 6" xfId="12413"/>
    <cellStyle name="Moeda 3 3 3 4 7" xfId="25229"/>
    <cellStyle name="Moeda 3 3 3 5" xfId="2573"/>
    <cellStyle name="Moeda 3 3 3 5 2" xfId="5237"/>
    <cellStyle name="Moeda 3 3 3 5 2 2" xfId="18581"/>
    <cellStyle name="Moeda 3 3 3 5 3" xfId="7901"/>
    <cellStyle name="Moeda 3 3 3 5 3 2" xfId="21245"/>
    <cellStyle name="Moeda 3 3 3 5 4" xfId="10565"/>
    <cellStyle name="Moeda 3 3 3 5 4 2" xfId="23909"/>
    <cellStyle name="Moeda 3 3 3 5 5" xfId="15917"/>
    <cellStyle name="Moeda 3 3 3 5 6" xfId="13229"/>
    <cellStyle name="Moeda 3 3 3 5 7" xfId="25589"/>
    <cellStyle name="Moeda 3 3 3 6" xfId="2837"/>
    <cellStyle name="Moeda 3 3 3 6 2" xfId="16181"/>
    <cellStyle name="Moeda 3 3 3 7" xfId="5501"/>
    <cellStyle name="Moeda 3 3 3 7 2" xfId="18845"/>
    <cellStyle name="Moeda 3 3 3 8" xfId="8165"/>
    <cellStyle name="Moeda 3 3 3 8 2" xfId="21509"/>
    <cellStyle name="Moeda 3 3 3 9" xfId="13517"/>
    <cellStyle name="Moeda 3 3 4" xfId="365"/>
    <cellStyle name="Moeda 3 3 4 2" xfId="1157"/>
    <cellStyle name="Moeda 3 3 4 2 2" xfId="3821"/>
    <cellStyle name="Moeda 3 3 4 2 2 2" xfId="17165"/>
    <cellStyle name="Moeda 3 3 4 2 3" xfId="6485"/>
    <cellStyle name="Moeda 3 3 4 2 3 2" xfId="19829"/>
    <cellStyle name="Moeda 3 3 4 2 4" xfId="9149"/>
    <cellStyle name="Moeda 3 3 4 2 4 2" xfId="22493"/>
    <cellStyle name="Moeda 3 3 4 2 5" xfId="14501"/>
    <cellStyle name="Moeda 3 3 4 2 6" xfId="11813"/>
    <cellStyle name="Moeda 3 3 4 2 7" xfId="26213"/>
    <cellStyle name="Moeda 3 3 4 3" xfId="1949"/>
    <cellStyle name="Moeda 3 3 4 3 2" xfId="4613"/>
    <cellStyle name="Moeda 3 3 4 3 2 2" xfId="17957"/>
    <cellStyle name="Moeda 3 3 4 3 3" xfId="7277"/>
    <cellStyle name="Moeda 3 3 4 3 3 2" xfId="20621"/>
    <cellStyle name="Moeda 3 3 4 3 4" xfId="9941"/>
    <cellStyle name="Moeda 3 3 4 3 4 2" xfId="23285"/>
    <cellStyle name="Moeda 3 3 4 3 5" xfId="15293"/>
    <cellStyle name="Moeda 3 3 4 3 6" xfId="12605"/>
    <cellStyle name="Moeda 3 3 4 4" xfId="3029"/>
    <cellStyle name="Moeda 3 3 4 4 2" xfId="16373"/>
    <cellStyle name="Moeda 3 3 4 5" xfId="5693"/>
    <cellStyle name="Moeda 3 3 4 5 2" xfId="19037"/>
    <cellStyle name="Moeda 3 3 4 6" xfId="8357"/>
    <cellStyle name="Moeda 3 3 4 6 2" xfId="21701"/>
    <cellStyle name="Moeda 3 3 4 7" xfId="13709"/>
    <cellStyle name="Moeda 3 3 4 8" xfId="11021"/>
    <cellStyle name="Moeda 3 3 4 9" xfId="24845"/>
    <cellStyle name="Moeda 3 3 5" xfId="629"/>
    <cellStyle name="Moeda 3 3 5 2" xfId="1421"/>
    <cellStyle name="Moeda 3 3 5 2 2" xfId="4085"/>
    <cellStyle name="Moeda 3 3 5 2 2 2" xfId="17429"/>
    <cellStyle name="Moeda 3 3 5 2 3" xfId="6749"/>
    <cellStyle name="Moeda 3 3 5 2 3 2" xfId="20093"/>
    <cellStyle name="Moeda 3 3 5 2 4" xfId="9413"/>
    <cellStyle name="Moeda 3 3 5 2 4 2" xfId="22757"/>
    <cellStyle name="Moeda 3 3 5 2 5" xfId="14765"/>
    <cellStyle name="Moeda 3 3 5 2 6" xfId="12077"/>
    <cellStyle name="Moeda 3 3 5 2 7" xfId="25877"/>
    <cellStyle name="Moeda 3 3 5 3" xfId="2213"/>
    <cellStyle name="Moeda 3 3 5 3 2" xfId="4877"/>
    <cellStyle name="Moeda 3 3 5 3 2 2" xfId="18221"/>
    <cellStyle name="Moeda 3 3 5 3 3" xfId="7541"/>
    <cellStyle name="Moeda 3 3 5 3 3 2" xfId="20885"/>
    <cellStyle name="Moeda 3 3 5 3 4" xfId="10205"/>
    <cellStyle name="Moeda 3 3 5 3 4 2" xfId="23549"/>
    <cellStyle name="Moeda 3 3 5 3 5" xfId="15557"/>
    <cellStyle name="Moeda 3 3 5 3 6" xfId="12869"/>
    <cellStyle name="Moeda 3 3 5 4" xfId="3293"/>
    <cellStyle name="Moeda 3 3 5 4 2" xfId="16637"/>
    <cellStyle name="Moeda 3 3 5 5" xfId="5957"/>
    <cellStyle name="Moeda 3 3 5 5 2" xfId="19301"/>
    <cellStyle name="Moeda 3 3 5 6" xfId="8621"/>
    <cellStyle name="Moeda 3 3 5 6 2" xfId="21965"/>
    <cellStyle name="Moeda 3 3 5 7" xfId="13973"/>
    <cellStyle name="Moeda 3 3 5 8" xfId="11285"/>
    <cellStyle name="Moeda 3 3 5 9" xfId="24509"/>
    <cellStyle name="Moeda 3 3 6" xfId="893"/>
    <cellStyle name="Moeda 3 3 6 2" xfId="3557"/>
    <cellStyle name="Moeda 3 3 6 2 2" xfId="16901"/>
    <cellStyle name="Moeda 3 3 6 2 3" xfId="26525"/>
    <cellStyle name="Moeda 3 3 6 3" xfId="6221"/>
    <cellStyle name="Moeda 3 3 6 3 2" xfId="19565"/>
    <cellStyle name="Moeda 3 3 6 4" xfId="8885"/>
    <cellStyle name="Moeda 3 3 6 4 2" xfId="22229"/>
    <cellStyle name="Moeda 3 3 6 5" xfId="14237"/>
    <cellStyle name="Moeda 3 3 6 6" xfId="11549"/>
    <cellStyle name="Moeda 3 3 6 7" xfId="25157"/>
    <cellStyle name="Moeda 3 3 7" xfId="1685"/>
    <cellStyle name="Moeda 3 3 7 2" xfId="4349"/>
    <cellStyle name="Moeda 3 3 7 2 2" xfId="17693"/>
    <cellStyle name="Moeda 3 3 7 3" xfId="7013"/>
    <cellStyle name="Moeda 3 3 7 3 2" xfId="20357"/>
    <cellStyle name="Moeda 3 3 7 4" xfId="9677"/>
    <cellStyle name="Moeda 3 3 7 4 2" xfId="23021"/>
    <cellStyle name="Moeda 3 3 7 5" xfId="15029"/>
    <cellStyle name="Moeda 3 3 7 6" xfId="12341"/>
    <cellStyle name="Moeda 3 3 7 7" xfId="25517"/>
    <cellStyle name="Moeda 3 3 8" xfId="2501"/>
    <cellStyle name="Moeda 3 3 8 2" xfId="5165"/>
    <cellStyle name="Moeda 3 3 8 2 2" xfId="18509"/>
    <cellStyle name="Moeda 3 3 8 3" xfId="7829"/>
    <cellStyle name="Moeda 3 3 8 3 2" xfId="21173"/>
    <cellStyle name="Moeda 3 3 8 4" xfId="10493"/>
    <cellStyle name="Moeda 3 3 8 4 2" xfId="23837"/>
    <cellStyle name="Moeda 3 3 8 5" xfId="15845"/>
    <cellStyle name="Moeda 3 3 8 6" xfId="13157"/>
    <cellStyle name="Moeda 3 3 9" xfId="2765"/>
    <cellStyle name="Moeda 3 3 9 2" xfId="16109"/>
    <cellStyle name="Moeda 3 4" xfId="221"/>
    <cellStyle name="Moeda 3 4 10" xfId="13565"/>
    <cellStyle name="Moeda 3 4 11" xfId="10877"/>
    <cellStyle name="Moeda 3 4 12" xfId="24269"/>
    <cellStyle name="Moeda 3 4 2" xfId="485"/>
    <cellStyle name="Moeda 3 4 2 2" xfId="1277"/>
    <cellStyle name="Moeda 3 4 2 2 2" xfId="3941"/>
    <cellStyle name="Moeda 3 4 2 2 2 2" xfId="17285"/>
    <cellStyle name="Moeda 3 4 2 2 3" xfId="6605"/>
    <cellStyle name="Moeda 3 4 2 2 3 2" xfId="19949"/>
    <cellStyle name="Moeda 3 4 2 2 4" xfId="9269"/>
    <cellStyle name="Moeda 3 4 2 2 4 2" xfId="22613"/>
    <cellStyle name="Moeda 3 4 2 2 5" xfId="14621"/>
    <cellStyle name="Moeda 3 4 2 2 6" xfId="11933"/>
    <cellStyle name="Moeda 3 4 2 2 7" xfId="26333"/>
    <cellStyle name="Moeda 3 4 2 3" xfId="2069"/>
    <cellStyle name="Moeda 3 4 2 3 2" xfId="4733"/>
    <cellStyle name="Moeda 3 4 2 3 2 2" xfId="18077"/>
    <cellStyle name="Moeda 3 4 2 3 3" xfId="7397"/>
    <cellStyle name="Moeda 3 4 2 3 3 2" xfId="20741"/>
    <cellStyle name="Moeda 3 4 2 3 4" xfId="10061"/>
    <cellStyle name="Moeda 3 4 2 3 4 2" xfId="23405"/>
    <cellStyle name="Moeda 3 4 2 3 5" xfId="15413"/>
    <cellStyle name="Moeda 3 4 2 3 6" xfId="12725"/>
    <cellStyle name="Moeda 3 4 2 4" xfId="3149"/>
    <cellStyle name="Moeda 3 4 2 4 2" xfId="16493"/>
    <cellStyle name="Moeda 3 4 2 5" xfId="5813"/>
    <cellStyle name="Moeda 3 4 2 5 2" xfId="19157"/>
    <cellStyle name="Moeda 3 4 2 6" xfId="8477"/>
    <cellStyle name="Moeda 3 4 2 6 2" xfId="21821"/>
    <cellStyle name="Moeda 3 4 2 7" xfId="13829"/>
    <cellStyle name="Moeda 3 4 2 8" xfId="11141"/>
    <cellStyle name="Moeda 3 4 2 9" xfId="24965"/>
    <cellStyle name="Moeda 3 4 3" xfId="653"/>
    <cellStyle name="Moeda 3 4 3 2" xfId="1445"/>
    <cellStyle name="Moeda 3 4 3 2 2" xfId="4109"/>
    <cellStyle name="Moeda 3 4 3 2 2 2" xfId="17453"/>
    <cellStyle name="Moeda 3 4 3 2 3" xfId="6773"/>
    <cellStyle name="Moeda 3 4 3 2 3 2" xfId="20117"/>
    <cellStyle name="Moeda 3 4 3 2 4" xfId="9437"/>
    <cellStyle name="Moeda 3 4 3 2 4 2" xfId="22781"/>
    <cellStyle name="Moeda 3 4 3 2 5" xfId="14789"/>
    <cellStyle name="Moeda 3 4 3 2 6" xfId="12101"/>
    <cellStyle name="Moeda 3 4 3 2 7" xfId="25997"/>
    <cellStyle name="Moeda 3 4 3 3" xfId="2237"/>
    <cellStyle name="Moeda 3 4 3 3 2" xfId="4901"/>
    <cellStyle name="Moeda 3 4 3 3 2 2" xfId="18245"/>
    <cellStyle name="Moeda 3 4 3 3 3" xfId="7565"/>
    <cellStyle name="Moeda 3 4 3 3 3 2" xfId="20909"/>
    <cellStyle name="Moeda 3 4 3 3 4" xfId="10229"/>
    <cellStyle name="Moeda 3 4 3 3 4 2" xfId="23573"/>
    <cellStyle name="Moeda 3 4 3 3 5" xfId="15581"/>
    <cellStyle name="Moeda 3 4 3 3 6" xfId="12893"/>
    <cellStyle name="Moeda 3 4 3 4" xfId="3317"/>
    <cellStyle name="Moeda 3 4 3 4 2" xfId="16661"/>
    <cellStyle name="Moeda 3 4 3 5" xfId="5981"/>
    <cellStyle name="Moeda 3 4 3 5 2" xfId="19325"/>
    <cellStyle name="Moeda 3 4 3 6" xfId="8645"/>
    <cellStyle name="Moeda 3 4 3 6 2" xfId="21989"/>
    <cellStyle name="Moeda 3 4 3 7" xfId="13997"/>
    <cellStyle name="Moeda 3 4 3 8" xfId="11309"/>
    <cellStyle name="Moeda 3 4 3 9" xfId="24629"/>
    <cellStyle name="Moeda 3 4 4" xfId="1013"/>
    <cellStyle name="Moeda 3 4 4 2" xfId="3677"/>
    <cellStyle name="Moeda 3 4 4 2 2" xfId="17021"/>
    <cellStyle name="Moeda 3 4 4 2 3" xfId="26645"/>
    <cellStyle name="Moeda 3 4 4 3" xfId="6341"/>
    <cellStyle name="Moeda 3 4 4 3 2" xfId="19685"/>
    <cellStyle name="Moeda 3 4 4 4" xfId="9005"/>
    <cellStyle name="Moeda 3 4 4 4 2" xfId="22349"/>
    <cellStyle name="Moeda 3 4 4 5" xfId="14357"/>
    <cellStyle name="Moeda 3 4 4 6" xfId="11669"/>
    <cellStyle name="Moeda 3 4 4 7" xfId="25277"/>
    <cellStyle name="Moeda 3 4 5" xfId="1805"/>
    <cellStyle name="Moeda 3 4 5 2" xfId="4469"/>
    <cellStyle name="Moeda 3 4 5 2 2" xfId="17813"/>
    <cellStyle name="Moeda 3 4 5 3" xfId="7133"/>
    <cellStyle name="Moeda 3 4 5 3 2" xfId="20477"/>
    <cellStyle name="Moeda 3 4 5 4" xfId="9797"/>
    <cellStyle name="Moeda 3 4 5 4 2" xfId="23141"/>
    <cellStyle name="Moeda 3 4 5 5" xfId="15149"/>
    <cellStyle name="Moeda 3 4 5 6" xfId="12461"/>
    <cellStyle name="Moeda 3 4 5 7" xfId="25637"/>
    <cellStyle name="Moeda 3 4 6" xfId="2621"/>
    <cellStyle name="Moeda 3 4 6 2" xfId="5285"/>
    <cellStyle name="Moeda 3 4 6 2 2" xfId="18629"/>
    <cellStyle name="Moeda 3 4 6 3" xfId="7949"/>
    <cellStyle name="Moeda 3 4 6 3 2" xfId="21293"/>
    <cellStyle name="Moeda 3 4 6 4" xfId="10613"/>
    <cellStyle name="Moeda 3 4 6 4 2" xfId="23957"/>
    <cellStyle name="Moeda 3 4 6 5" xfId="15965"/>
    <cellStyle name="Moeda 3 4 6 6" xfId="13277"/>
    <cellStyle name="Moeda 3 4 7" xfId="2885"/>
    <cellStyle name="Moeda 3 4 7 2" xfId="16229"/>
    <cellStyle name="Moeda 3 4 8" xfId="5549"/>
    <cellStyle name="Moeda 3 4 8 2" xfId="18893"/>
    <cellStyle name="Moeda 3 4 9" xfId="8213"/>
    <cellStyle name="Moeda 3 4 9 2" xfId="21557"/>
    <cellStyle name="Moeda 3 5" xfId="149"/>
    <cellStyle name="Moeda 3 5 10" xfId="10805"/>
    <cellStyle name="Moeda 3 5 11" xfId="24197"/>
    <cellStyle name="Moeda 3 5 2" xfId="413"/>
    <cellStyle name="Moeda 3 5 2 2" xfId="1205"/>
    <cellStyle name="Moeda 3 5 2 2 2" xfId="3869"/>
    <cellStyle name="Moeda 3 5 2 2 2 2" xfId="17213"/>
    <cellStyle name="Moeda 3 5 2 2 3" xfId="6533"/>
    <cellStyle name="Moeda 3 5 2 2 3 2" xfId="19877"/>
    <cellStyle name="Moeda 3 5 2 2 4" xfId="9197"/>
    <cellStyle name="Moeda 3 5 2 2 4 2" xfId="22541"/>
    <cellStyle name="Moeda 3 5 2 2 5" xfId="14549"/>
    <cellStyle name="Moeda 3 5 2 2 6" xfId="11861"/>
    <cellStyle name="Moeda 3 5 2 2 7" xfId="26261"/>
    <cellStyle name="Moeda 3 5 2 3" xfId="1997"/>
    <cellStyle name="Moeda 3 5 2 3 2" xfId="4661"/>
    <cellStyle name="Moeda 3 5 2 3 2 2" xfId="18005"/>
    <cellStyle name="Moeda 3 5 2 3 3" xfId="7325"/>
    <cellStyle name="Moeda 3 5 2 3 3 2" xfId="20669"/>
    <cellStyle name="Moeda 3 5 2 3 4" xfId="9989"/>
    <cellStyle name="Moeda 3 5 2 3 4 2" xfId="23333"/>
    <cellStyle name="Moeda 3 5 2 3 5" xfId="15341"/>
    <cellStyle name="Moeda 3 5 2 3 6" xfId="12653"/>
    <cellStyle name="Moeda 3 5 2 4" xfId="3077"/>
    <cellStyle name="Moeda 3 5 2 4 2" xfId="16421"/>
    <cellStyle name="Moeda 3 5 2 5" xfId="5741"/>
    <cellStyle name="Moeda 3 5 2 5 2" xfId="19085"/>
    <cellStyle name="Moeda 3 5 2 6" xfId="8405"/>
    <cellStyle name="Moeda 3 5 2 6 2" xfId="21749"/>
    <cellStyle name="Moeda 3 5 2 7" xfId="13757"/>
    <cellStyle name="Moeda 3 5 2 8" xfId="11069"/>
    <cellStyle name="Moeda 3 5 2 9" xfId="24893"/>
    <cellStyle name="Moeda 3 5 3" xfId="941"/>
    <cellStyle name="Moeda 3 5 3 2" xfId="3605"/>
    <cellStyle name="Moeda 3 5 3 2 2" xfId="16949"/>
    <cellStyle name="Moeda 3 5 3 2 3" xfId="25925"/>
    <cellStyle name="Moeda 3 5 3 3" xfId="6269"/>
    <cellStyle name="Moeda 3 5 3 3 2" xfId="19613"/>
    <cellStyle name="Moeda 3 5 3 4" xfId="8933"/>
    <cellStyle name="Moeda 3 5 3 4 2" xfId="22277"/>
    <cellStyle name="Moeda 3 5 3 5" xfId="14285"/>
    <cellStyle name="Moeda 3 5 3 6" xfId="11597"/>
    <cellStyle name="Moeda 3 5 3 7" xfId="24557"/>
    <cellStyle name="Moeda 3 5 4" xfId="1733"/>
    <cellStyle name="Moeda 3 5 4 2" xfId="4397"/>
    <cellStyle name="Moeda 3 5 4 2 2" xfId="17741"/>
    <cellStyle name="Moeda 3 5 4 2 3" xfId="26573"/>
    <cellStyle name="Moeda 3 5 4 3" xfId="7061"/>
    <cellStyle name="Moeda 3 5 4 3 2" xfId="20405"/>
    <cellStyle name="Moeda 3 5 4 4" xfId="9725"/>
    <cellStyle name="Moeda 3 5 4 4 2" xfId="23069"/>
    <cellStyle name="Moeda 3 5 4 5" xfId="15077"/>
    <cellStyle name="Moeda 3 5 4 6" xfId="12389"/>
    <cellStyle name="Moeda 3 5 4 7" xfId="25205"/>
    <cellStyle name="Moeda 3 5 5" xfId="2549"/>
    <cellStyle name="Moeda 3 5 5 2" xfId="5213"/>
    <cellStyle name="Moeda 3 5 5 2 2" xfId="18557"/>
    <cellStyle name="Moeda 3 5 5 3" xfId="7877"/>
    <cellStyle name="Moeda 3 5 5 3 2" xfId="21221"/>
    <cellStyle name="Moeda 3 5 5 4" xfId="10541"/>
    <cellStyle name="Moeda 3 5 5 4 2" xfId="23885"/>
    <cellStyle name="Moeda 3 5 5 5" xfId="15893"/>
    <cellStyle name="Moeda 3 5 5 6" xfId="13205"/>
    <cellStyle name="Moeda 3 5 5 7" xfId="25565"/>
    <cellStyle name="Moeda 3 5 6" xfId="2813"/>
    <cellStyle name="Moeda 3 5 6 2" xfId="16157"/>
    <cellStyle name="Moeda 3 5 7" xfId="5477"/>
    <cellStyle name="Moeda 3 5 7 2" xfId="18821"/>
    <cellStyle name="Moeda 3 5 8" xfId="8141"/>
    <cellStyle name="Moeda 3 5 8 2" xfId="21485"/>
    <cellStyle name="Moeda 3 5 9" xfId="13493"/>
    <cellStyle name="Moeda 3 6" xfId="317"/>
    <cellStyle name="Moeda 3 6 10" xfId="24365"/>
    <cellStyle name="Moeda 3 6 2" xfId="1109"/>
    <cellStyle name="Moeda 3 6 2 2" xfId="3773"/>
    <cellStyle name="Moeda 3 6 2 2 2" xfId="17117"/>
    <cellStyle name="Moeda 3 6 2 2 3" xfId="26429"/>
    <cellStyle name="Moeda 3 6 2 3" xfId="6437"/>
    <cellStyle name="Moeda 3 6 2 3 2" xfId="19781"/>
    <cellStyle name="Moeda 3 6 2 4" xfId="9101"/>
    <cellStyle name="Moeda 3 6 2 4 2" xfId="22445"/>
    <cellStyle name="Moeda 3 6 2 5" xfId="14453"/>
    <cellStyle name="Moeda 3 6 2 6" xfId="11765"/>
    <cellStyle name="Moeda 3 6 2 7" xfId="25061"/>
    <cellStyle name="Moeda 3 6 3" xfId="1901"/>
    <cellStyle name="Moeda 3 6 3 2" xfId="4565"/>
    <cellStyle name="Moeda 3 6 3 2 2" xfId="17909"/>
    <cellStyle name="Moeda 3 6 3 2 3" xfId="26093"/>
    <cellStyle name="Moeda 3 6 3 3" xfId="7229"/>
    <cellStyle name="Moeda 3 6 3 3 2" xfId="20573"/>
    <cellStyle name="Moeda 3 6 3 4" xfId="9893"/>
    <cellStyle name="Moeda 3 6 3 4 2" xfId="23237"/>
    <cellStyle name="Moeda 3 6 3 5" xfId="15245"/>
    <cellStyle name="Moeda 3 6 3 6" xfId="12557"/>
    <cellStyle name="Moeda 3 6 3 7" xfId="24725"/>
    <cellStyle name="Moeda 3 6 4" xfId="2483"/>
    <cellStyle name="Moeda 3 6 4 2" xfId="5147"/>
    <cellStyle name="Moeda 3 6 4 2 2" xfId="18491"/>
    <cellStyle name="Moeda 3 6 4 2 3" xfId="26741"/>
    <cellStyle name="Moeda 3 6 4 3" xfId="7811"/>
    <cellStyle name="Moeda 3 6 4 3 2" xfId="21155"/>
    <cellStyle name="Moeda 3 6 4 4" xfId="10475"/>
    <cellStyle name="Moeda 3 6 4 4 2" xfId="23819"/>
    <cellStyle name="Moeda 3 6 4 5" xfId="15827"/>
    <cellStyle name="Moeda 3 6 4 6" xfId="13139"/>
    <cellStyle name="Moeda 3 6 4 7" xfId="25373"/>
    <cellStyle name="Moeda 3 6 5" xfId="2981"/>
    <cellStyle name="Moeda 3 6 5 2" xfId="16325"/>
    <cellStyle name="Moeda 3 6 5 3" xfId="25733"/>
    <cellStyle name="Moeda 3 6 6" xfId="5645"/>
    <cellStyle name="Moeda 3 6 6 2" xfId="18989"/>
    <cellStyle name="Moeda 3 6 7" xfId="8309"/>
    <cellStyle name="Moeda 3 6 7 2" xfId="21653"/>
    <cellStyle name="Moeda 3 6 8" xfId="13661"/>
    <cellStyle name="Moeda 3 6 9" xfId="10973"/>
    <cellStyle name="Moeda 3 7" xfId="581"/>
    <cellStyle name="Moeda 3 7 2" xfId="1373"/>
    <cellStyle name="Moeda 3 7 2 2" xfId="4037"/>
    <cellStyle name="Moeda 3 7 2 2 2" xfId="17381"/>
    <cellStyle name="Moeda 3 7 2 2 3" xfId="26165"/>
    <cellStyle name="Moeda 3 7 2 3" xfId="6701"/>
    <cellStyle name="Moeda 3 7 2 3 2" xfId="20045"/>
    <cellStyle name="Moeda 3 7 2 4" xfId="9365"/>
    <cellStyle name="Moeda 3 7 2 4 2" xfId="22709"/>
    <cellStyle name="Moeda 3 7 2 5" xfId="14717"/>
    <cellStyle name="Moeda 3 7 2 6" xfId="12029"/>
    <cellStyle name="Moeda 3 7 2 7" xfId="24797"/>
    <cellStyle name="Moeda 3 7 3" xfId="2165"/>
    <cellStyle name="Moeda 3 7 3 2" xfId="4829"/>
    <cellStyle name="Moeda 3 7 3 2 2" xfId="18173"/>
    <cellStyle name="Moeda 3 7 3 2 3" xfId="25829"/>
    <cellStyle name="Moeda 3 7 3 3" xfId="7493"/>
    <cellStyle name="Moeda 3 7 3 3 2" xfId="20837"/>
    <cellStyle name="Moeda 3 7 3 4" xfId="10157"/>
    <cellStyle name="Moeda 3 7 3 4 2" xfId="23501"/>
    <cellStyle name="Moeda 3 7 3 5" xfId="15509"/>
    <cellStyle name="Moeda 3 7 3 6" xfId="12821"/>
    <cellStyle name="Moeda 3 7 3 7" xfId="24461"/>
    <cellStyle name="Moeda 3 7 4" xfId="3245"/>
    <cellStyle name="Moeda 3 7 4 2" xfId="16589"/>
    <cellStyle name="Moeda 3 7 4 3" xfId="25469"/>
    <cellStyle name="Moeda 3 7 5" xfId="5909"/>
    <cellStyle name="Moeda 3 7 5 2" xfId="19253"/>
    <cellStyle name="Moeda 3 7 6" xfId="8573"/>
    <cellStyle name="Moeda 3 7 6 2" xfId="21917"/>
    <cellStyle name="Moeda 3 7 7" xfId="13925"/>
    <cellStyle name="Moeda 3 7 8" xfId="11237"/>
    <cellStyle name="Moeda 3 7 9" xfId="24101"/>
    <cellStyle name="Moeda 3 8" xfId="749"/>
    <cellStyle name="Moeda 3 8 2" xfId="1541"/>
    <cellStyle name="Moeda 3 8 2 2" xfId="4205"/>
    <cellStyle name="Moeda 3 8 2 2 2" xfId="17549"/>
    <cellStyle name="Moeda 3 8 2 2 3" xfId="26141"/>
    <cellStyle name="Moeda 3 8 2 3" xfId="6869"/>
    <cellStyle name="Moeda 3 8 2 3 2" xfId="20213"/>
    <cellStyle name="Moeda 3 8 2 4" xfId="9533"/>
    <cellStyle name="Moeda 3 8 2 4 2" xfId="22877"/>
    <cellStyle name="Moeda 3 8 2 5" xfId="14885"/>
    <cellStyle name="Moeda 3 8 2 6" xfId="12197"/>
    <cellStyle name="Moeda 3 8 2 7" xfId="24773"/>
    <cellStyle name="Moeda 3 8 3" xfId="2333"/>
    <cellStyle name="Moeda 3 8 3 2" xfId="4997"/>
    <cellStyle name="Moeda 3 8 3 2 2" xfId="18341"/>
    <cellStyle name="Moeda 3 8 3 3" xfId="7661"/>
    <cellStyle name="Moeda 3 8 3 3 2" xfId="21005"/>
    <cellStyle name="Moeda 3 8 3 4" xfId="10325"/>
    <cellStyle name="Moeda 3 8 3 4 2" xfId="23669"/>
    <cellStyle name="Moeda 3 8 3 5" xfId="15677"/>
    <cellStyle name="Moeda 3 8 3 6" xfId="12989"/>
    <cellStyle name="Moeda 3 8 3 7" xfId="25445"/>
    <cellStyle name="Moeda 3 8 4" xfId="3413"/>
    <cellStyle name="Moeda 3 8 4 2" xfId="16757"/>
    <cellStyle name="Moeda 3 8 5" xfId="6077"/>
    <cellStyle name="Moeda 3 8 5 2" xfId="19421"/>
    <cellStyle name="Moeda 3 8 6" xfId="8741"/>
    <cellStyle name="Moeda 3 8 6 2" xfId="22085"/>
    <cellStyle name="Moeda 3 8 7" xfId="14093"/>
    <cellStyle name="Moeda 3 8 8" xfId="11405"/>
    <cellStyle name="Moeda 3 8 9" xfId="24077"/>
    <cellStyle name="Moeda 3 9" xfId="797"/>
    <cellStyle name="Moeda 3 9 2" xfId="1589"/>
    <cellStyle name="Moeda 3 9 2 2" xfId="4253"/>
    <cellStyle name="Moeda 3 9 2 2 2" xfId="17597"/>
    <cellStyle name="Moeda 3 9 2 3" xfId="6917"/>
    <cellStyle name="Moeda 3 9 2 3 2" xfId="20261"/>
    <cellStyle name="Moeda 3 9 2 4" xfId="9581"/>
    <cellStyle name="Moeda 3 9 2 4 2" xfId="22925"/>
    <cellStyle name="Moeda 3 9 2 5" xfId="14933"/>
    <cellStyle name="Moeda 3 9 2 6" xfId="12245"/>
    <cellStyle name="Moeda 3 9 2 7" xfId="25781"/>
    <cellStyle name="Moeda 3 9 3" xfId="2381"/>
    <cellStyle name="Moeda 3 9 3 2" xfId="5045"/>
    <cellStyle name="Moeda 3 9 3 2 2" xfId="18389"/>
    <cellStyle name="Moeda 3 9 3 3" xfId="7709"/>
    <cellStyle name="Moeda 3 9 3 3 2" xfId="21053"/>
    <cellStyle name="Moeda 3 9 3 4" xfId="10373"/>
    <cellStyle name="Moeda 3 9 3 4 2" xfId="23717"/>
    <cellStyle name="Moeda 3 9 3 5" xfId="15725"/>
    <cellStyle name="Moeda 3 9 3 6" xfId="13037"/>
    <cellStyle name="Moeda 3 9 4" xfId="3461"/>
    <cellStyle name="Moeda 3 9 4 2" xfId="16805"/>
    <cellStyle name="Moeda 3 9 5" xfId="6125"/>
    <cellStyle name="Moeda 3 9 5 2" xfId="19469"/>
    <cellStyle name="Moeda 3 9 6" xfId="8789"/>
    <cellStyle name="Moeda 3 9 6 2" xfId="22133"/>
    <cellStyle name="Moeda 3 9 7" xfId="14141"/>
    <cellStyle name="Moeda 3 9 8" xfId="11453"/>
    <cellStyle name="Moeda 3 9 9" xfId="24413"/>
    <cellStyle name="Moeda 4" xfId="32"/>
    <cellStyle name="Moeda 4 10" xfId="853"/>
    <cellStyle name="Moeda 4 10 2" xfId="3517"/>
    <cellStyle name="Moeda 4 10 2 2" xfId="16861"/>
    <cellStyle name="Moeda 4 10 2 3" xfId="25813"/>
    <cellStyle name="Moeda 4 10 3" xfId="6181"/>
    <cellStyle name="Moeda 4 10 3 2" xfId="19525"/>
    <cellStyle name="Moeda 4 10 4" xfId="8845"/>
    <cellStyle name="Moeda 4 10 4 2" xfId="22189"/>
    <cellStyle name="Moeda 4 10 5" xfId="14197"/>
    <cellStyle name="Moeda 4 10 6" xfId="11509"/>
    <cellStyle name="Moeda 4 10 7" xfId="24445"/>
    <cellStyle name="Moeda 4 11" xfId="1645"/>
    <cellStyle name="Moeda 4 11 2" xfId="4309"/>
    <cellStyle name="Moeda 4 11 2 2" xfId="17653"/>
    <cellStyle name="Moeda 4 11 2 3" xfId="26485"/>
    <cellStyle name="Moeda 4 11 3" xfId="6973"/>
    <cellStyle name="Moeda 4 11 3 2" xfId="20317"/>
    <cellStyle name="Moeda 4 11 4" xfId="9637"/>
    <cellStyle name="Moeda 4 11 4 2" xfId="22981"/>
    <cellStyle name="Moeda 4 11 5" xfId="14989"/>
    <cellStyle name="Moeda 4 11 6" xfId="12301"/>
    <cellStyle name="Moeda 4 11 7" xfId="25117"/>
    <cellStyle name="Moeda 4 12" xfId="2442"/>
    <cellStyle name="Moeda 4 12 2" xfId="5106"/>
    <cellStyle name="Moeda 4 12 2 2" xfId="18450"/>
    <cellStyle name="Moeda 4 12 3" xfId="7770"/>
    <cellStyle name="Moeda 4 12 3 2" xfId="21114"/>
    <cellStyle name="Moeda 4 12 4" xfId="10434"/>
    <cellStyle name="Moeda 4 12 4 2" xfId="23778"/>
    <cellStyle name="Moeda 4 12 5" xfId="15786"/>
    <cellStyle name="Moeda 4 12 6" xfId="13098"/>
    <cellStyle name="Moeda 4 12 7" xfId="25429"/>
    <cellStyle name="Moeda 4 13" xfId="61"/>
    <cellStyle name="Moeda 4 13 2" xfId="13405"/>
    <cellStyle name="Moeda 4 14" xfId="2725"/>
    <cellStyle name="Moeda 4 14 2" xfId="16069"/>
    <cellStyle name="Moeda 4 15" xfId="5389"/>
    <cellStyle name="Moeda 4 15 2" xfId="18733"/>
    <cellStyle name="Moeda 4 16" xfId="8053"/>
    <cellStyle name="Moeda 4 16 2" xfId="21397"/>
    <cellStyle name="Moeda 4 17" xfId="13381"/>
    <cellStyle name="Moeda 4 18" xfId="10717"/>
    <cellStyle name="Moeda 4 19" xfId="24061"/>
    <cellStyle name="Moeda 4 2" xfId="85"/>
    <cellStyle name="Moeda 4 2 10" xfId="1669"/>
    <cellStyle name="Moeda 4 2 10 2" xfId="4333"/>
    <cellStyle name="Moeda 4 2 10 2 2" xfId="17677"/>
    <cellStyle name="Moeda 4 2 10 3" xfId="6997"/>
    <cellStyle name="Moeda 4 2 10 3 2" xfId="20341"/>
    <cellStyle name="Moeda 4 2 10 4" xfId="9661"/>
    <cellStyle name="Moeda 4 2 10 4 2" xfId="23005"/>
    <cellStyle name="Moeda 4 2 10 5" xfId="15013"/>
    <cellStyle name="Moeda 4 2 10 6" xfId="12325"/>
    <cellStyle name="Moeda 4 2 11" xfId="2468"/>
    <cellStyle name="Moeda 4 2 11 2" xfId="5132"/>
    <cellStyle name="Moeda 4 2 11 2 2" xfId="18476"/>
    <cellStyle name="Moeda 4 2 11 3" xfId="7796"/>
    <cellStyle name="Moeda 4 2 11 3 2" xfId="21140"/>
    <cellStyle name="Moeda 4 2 11 4" xfId="10460"/>
    <cellStyle name="Moeda 4 2 11 4 2" xfId="23804"/>
    <cellStyle name="Moeda 4 2 11 5" xfId="15812"/>
    <cellStyle name="Moeda 4 2 11 6" xfId="13124"/>
    <cellStyle name="Moeda 4 2 12" xfId="2749"/>
    <cellStyle name="Moeda 4 2 12 2" xfId="16093"/>
    <cellStyle name="Moeda 4 2 13" xfId="5413"/>
    <cellStyle name="Moeda 4 2 13 2" xfId="18757"/>
    <cellStyle name="Moeda 4 2 14" xfId="8077"/>
    <cellStyle name="Moeda 4 2 14 2" xfId="21421"/>
    <cellStyle name="Moeda 4 2 15" xfId="13429"/>
    <cellStyle name="Moeda 4 2 16" xfId="10741"/>
    <cellStyle name="Moeda 4 2 17" xfId="24133"/>
    <cellStyle name="Moeda 4 2 2" xfId="133"/>
    <cellStyle name="Moeda 4 2 2 10" xfId="8125"/>
    <cellStyle name="Moeda 4 2 2 10 2" xfId="21469"/>
    <cellStyle name="Moeda 4 2 2 11" xfId="13477"/>
    <cellStyle name="Moeda 4 2 2 12" xfId="10789"/>
    <cellStyle name="Moeda 4 2 2 13" xfId="24181"/>
    <cellStyle name="Moeda 4 2 2 2" xfId="301"/>
    <cellStyle name="Moeda 4 2 2 2 10" xfId="10957"/>
    <cellStyle name="Moeda 4 2 2 2 11" xfId="24349"/>
    <cellStyle name="Moeda 4 2 2 2 2" xfId="565"/>
    <cellStyle name="Moeda 4 2 2 2 2 2" xfId="1357"/>
    <cellStyle name="Moeda 4 2 2 2 2 2 2" xfId="4021"/>
    <cellStyle name="Moeda 4 2 2 2 2 2 2 2" xfId="17365"/>
    <cellStyle name="Moeda 4 2 2 2 2 2 3" xfId="6685"/>
    <cellStyle name="Moeda 4 2 2 2 2 2 3 2" xfId="20029"/>
    <cellStyle name="Moeda 4 2 2 2 2 2 4" xfId="9349"/>
    <cellStyle name="Moeda 4 2 2 2 2 2 4 2" xfId="22693"/>
    <cellStyle name="Moeda 4 2 2 2 2 2 5" xfId="14701"/>
    <cellStyle name="Moeda 4 2 2 2 2 2 6" xfId="12013"/>
    <cellStyle name="Moeda 4 2 2 2 2 2 7" xfId="26413"/>
    <cellStyle name="Moeda 4 2 2 2 2 3" xfId="2149"/>
    <cellStyle name="Moeda 4 2 2 2 2 3 2" xfId="4813"/>
    <cellStyle name="Moeda 4 2 2 2 2 3 2 2" xfId="18157"/>
    <cellStyle name="Moeda 4 2 2 2 2 3 3" xfId="7477"/>
    <cellStyle name="Moeda 4 2 2 2 2 3 3 2" xfId="20821"/>
    <cellStyle name="Moeda 4 2 2 2 2 3 4" xfId="10141"/>
    <cellStyle name="Moeda 4 2 2 2 2 3 4 2" xfId="23485"/>
    <cellStyle name="Moeda 4 2 2 2 2 3 5" xfId="15493"/>
    <cellStyle name="Moeda 4 2 2 2 2 3 6" xfId="12805"/>
    <cellStyle name="Moeda 4 2 2 2 2 4" xfId="3229"/>
    <cellStyle name="Moeda 4 2 2 2 2 4 2" xfId="16573"/>
    <cellStyle name="Moeda 4 2 2 2 2 5" xfId="5893"/>
    <cellStyle name="Moeda 4 2 2 2 2 5 2" xfId="19237"/>
    <cellStyle name="Moeda 4 2 2 2 2 6" xfId="8557"/>
    <cellStyle name="Moeda 4 2 2 2 2 6 2" xfId="21901"/>
    <cellStyle name="Moeda 4 2 2 2 2 7" xfId="13909"/>
    <cellStyle name="Moeda 4 2 2 2 2 8" xfId="11221"/>
    <cellStyle name="Moeda 4 2 2 2 2 9" xfId="25045"/>
    <cellStyle name="Moeda 4 2 2 2 3" xfId="1093"/>
    <cellStyle name="Moeda 4 2 2 2 3 2" xfId="3757"/>
    <cellStyle name="Moeda 4 2 2 2 3 2 2" xfId="17101"/>
    <cellStyle name="Moeda 4 2 2 2 3 2 3" xfId="26077"/>
    <cellStyle name="Moeda 4 2 2 2 3 3" xfId="6421"/>
    <cellStyle name="Moeda 4 2 2 2 3 3 2" xfId="19765"/>
    <cellStyle name="Moeda 4 2 2 2 3 4" xfId="9085"/>
    <cellStyle name="Moeda 4 2 2 2 3 4 2" xfId="22429"/>
    <cellStyle name="Moeda 4 2 2 2 3 5" xfId="14437"/>
    <cellStyle name="Moeda 4 2 2 2 3 6" xfId="11749"/>
    <cellStyle name="Moeda 4 2 2 2 3 7" xfId="24709"/>
    <cellStyle name="Moeda 4 2 2 2 4" xfId="1885"/>
    <cellStyle name="Moeda 4 2 2 2 4 2" xfId="4549"/>
    <cellStyle name="Moeda 4 2 2 2 4 2 2" xfId="17893"/>
    <cellStyle name="Moeda 4 2 2 2 4 2 3" xfId="26725"/>
    <cellStyle name="Moeda 4 2 2 2 4 3" xfId="7213"/>
    <cellStyle name="Moeda 4 2 2 2 4 3 2" xfId="20557"/>
    <cellStyle name="Moeda 4 2 2 2 4 4" xfId="9877"/>
    <cellStyle name="Moeda 4 2 2 2 4 4 2" xfId="23221"/>
    <cellStyle name="Moeda 4 2 2 2 4 5" xfId="15229"/>
    <cellStyle name="Moeda 4 2 2 2 4 6" xfId="12541"/>
    <cellStyle name="Moeda 4 2 2 2 4 7" xfId="25357"/>
    <cellStyle name="Moeda 4 2 2 2 5" xfId="2701"/>
    <cellStyle name="Moeda 4 2 2 2 5 2" xfId="5365"/>
    <cellStyle name="Moeda 4 2 2 2 5 2 2" xfId="18709"/>
    <cellStyle name="Moeda 4 2 2 2 5 3" xfId="8029"/>
    <cellStyle name="Moeda 4 2 2 2 5 3 2" xfId="21373"/>
    <cellStyle name="Moeda 4 2 2 2 5 4" xfId="10693"/>
    <cellStyle name="Moeda 4 2 2 2 5 4 2" xfId="24037"/>
    <cellStyle name="Moeda 4 2 2 2 5 5" xfId="16045"/>
    <cellStyle name="Moeda 4 2 2 2 5 6" xfId="13357"/>
    <cellStyle name="Moeda 4 2 2 2 5 7" xfId="25717"/>
    <cellStyle name="Moeda 4 2 2 2 6" xfId="2965"/>
    <cellStyle name="Moeda 4 2 2 2 6 2" xfId="16309"/>
    <cellStyle name="Moeda 4 2 2 2 7" xfId="5629"/>
    <cellStyle name="Moeda 4 2 2 2 7 2" xfId="18973"/>
    <cellStyle name="Moeda 4 2 2 2 8" xfId="8293"/>
    <cellStyle name="Moeda 4 2 2 2 8 2" xfId="21637"/>
    <cellStyle name="Moeda 4 2 2 2 9" xfId="13645"/>
    <cellStyle name="Moeda 4 2 2 3" xfId="397"/>
    <cellStyle name="Moeda 4 2 2 3 2" xfId="1189"/>
    <cellStyle name="Moeda 4 2 2 3 2 2" xfId="3853"/>
    <cellStyle name="Moeda 4 2 2 3 2 2 2" xfId="17197"/>
    <cellStyle name="Moeda 4 2 2 3 2 3" xfId="6517"/>
    <cellStyle name="Moeda 4 2 2 3 2 3 2" xfId="19861"/>
    <cellStyle name="Moeda 4 2 2 3 2 4" xfId="9181"/>
    <cellStyle name="Moeda 4 2 2 3 2 4 2" xfId="22525"/>
    <cellStyle name="Moeda 4 2 2 3 2 5" xfId="14533"/>
    <cellStyle name="Moeda 4 2 2 3 2 6" xfId="11845"/>
    <cellStyle name="Moeda 4 2 2 3 2 7" xfId="26245"/>
    <cellStyle name="Moeda 4 2 2 3 3" xfId="1981"/>
    <cellStyle name="Moeda 4 2 2 3 3 2" xfId="4645"/>
    <cellStyle name="Moeda 4 2 2 3 3 2 2" xfId="17989"/>
    <cellStyle name="Moeda 4 2 2 3 3 3" xfId="7309"/>
    <cellStyle name="Moeda 4 2 2 3 3 3 2" xfId="20653"/>
    <cellStyle name="Moeda 4 2 2 3 3 4" xfId="9973"/>
    <cellStyle name="Moeda 4 2 2 3 3 4 2" xfId="23317"/>
    <cellStyle name="Moeda 4 2 2 3 3 5" xfId="15325"/>
    <cellStyle name="Moeda 4 2 2 3 3 6" xfId="12637"/>
    <cellStyle name="Moeda 4 2 2 3 4" xfId="3061"/>
    <cellStyle name="Moeda 4 2 2 3 4 2" xfId="16405"/>
    <cellStyle name="Moeda 4 2 2 3 5" xfId="5725"/>
    <cellStyle name="Moeda 4 2 2 3 5 2" xfId="19069"/>
    <cellStyle name="Moeda 4 2 2 3 6" xfId="8389"/>
    <cellStyle name="Moeda 4 2 2 3 6 2" xfId="21733"/>
    <cellStyle name="Moeda 4 2 2 3 7" xfId="13741"/>
    <cellStyle name="Moeda 4 2 2 3 8" xfId="11053"/>
    <cellStyle name="Moeda 4 2 2 3 9" xfId="24877"/>
    <cellStyle name="Moeda 4 2 2 4" xfId="733"/>
    <cellStyle name="Moeda 4 2 2 4 2" xfId="1525"/>
    <cellStyle name="Moeda 4 2 2 4 2 2" xfId="4189"/>
    <cellStyle name="Moeda 4 2 2 4 2 2 2" xfId="17533"/>
    <cellStyle name="Moeda 4 2 2 4 2 3" xfId="6853"/>
    <cellStyle name="Moeda 4 2 2 4 2 3 2" xfId="20197"/>
    <cellStyle name="Moeda 4 2 2 4 2 4" xfId="9517"/>
    <cellStyle name="Moeda 4 2 2 4 2 4 2" xfId="22861"/>
    <cellStyle name="Moeda 4 2 2 4 2 5" xfId="14869"/>
    <cellStyle name="Moeda 4 2 2 4 2 6" xfId="12181"/>
    <cellStyle name="Moeda 4 2 2 4 2 7" xfId="25909"/>
    <cellStyle name="Moeda 4 2 2 4 3" xfId="2317"/>
    <cellStyle name="Moeda 4 2 2 4 3 2" xfId="4981"/>
    <cellStyle name="Moeda 4 2 2 4 3 2 2" xfId="18325"/>
    <cellStyle name="Moeda 4 2 2 4 3 3" xfId="7645"/>
    <cellStyle name="Moeda 4 2 2 4 3 3 2" xfId="20989"/>
    <cellStyle name="Moeda 4 2 2 4 3 4" xfId="10309"/>
    <cellStyle name="Moeda 4 2 2 4 3 4 2" xfId="23653"/>
    <cellStyle name="Moeda 4 2 2 4 3 5" xfId="15661"/>
    <cellStyle name="Moeda 4 2 2 4 3 6" xfId="12973"/>
    <cellStyle name="Moeda 4 2 2 4 4" xfId="3397"/>
    <cellStyle name="Moeda 4 2 2 4 4 2" xfId="16741"/>
    <cellStyle name="Moeda 4 2 2 4 5" xfId="6061"/>
    <cellStyle name="Moeda 4 2 2 4 5 2" xfId="19405"/>
    <cellStyle name="Moeda 4 2 2 4 6" xfId="8725"/>
    <cellStyle name="Moeda 4 2 2 4 6 2" xfId="22069"/>
    <cellStyle name="Moeda 4 2 2 4 7" xfId="14077"/>
    <cellStyle name="Moeda 4 2 2 4 8" xfId="11389"/>
    <cellStyle name="Moeda 4 2 2 4 9" xfId="24541"/>
    <cellStyle name="Moeda 4 2 2 5" xfId="925"/>
    <cellStyle name="Moeda 4 2 2 5 2" xfId="3589"/>
    <cellStyle name="Moeda 4 2 2 5 2 2" xfId="16933"/>
    <cellStyle name="Moeda 4 2 2 5 2 3" xfId="26557"/>
    <cellStyle name="Moeda 4 2 2 5 3" xfId="6253"/>
    <cellStyle name="Moeda 4 2 2 5 3 2" xfId="19597"/>
    <cellStyle name="Moeda 4 2 2 5 4" xfId="8917"/>
    <cellStyle name="Moeda 4 2 2 5 4 2" xfId="22261"/>
    <cellStyle name="Moeda 4 2 2 5 5" xfId="14269"/>
    <cellStyle name="Moeda 4 2 2 5 6" xfId="11581"/>
    <cellStyle name="Moeda 4 2 2 5 7" xfId="25189"/>
    <cellStyle name="Moeda 4 2 2 6" xfId="1717"/>
    <cellStyle name="Moeda 4 2 2 6 2" xfId="4381"/>
    <cellStyle name="Moeda 4 2 2 6 2 2" xfId="17725"/>
    <cellStyle name="Moeda 4 2 2 6 3" xfId="7045"/>
    <cellStyle name="Moeda 4 2 2 6 3 2" xfId="20389"/>
    <cellStyle name="Moeda 4 2 2 6 4" xfId="9709"/>
    <cellStyle name="Moeda 4 2 2 6 4 2" xfId="23053"/>
    <cellStyle name="Moeda 4 2 2 6 5" xfId="15061"/>
    <cellStyle name="Moeda 4 2 2 6 6" xfId="12373"/>
    <cellStyle name="Moeda 4 2 2 6 7" xfId="25549"/>
    <cellStyle name="Moeda 4 2 2 7" xfId="2533"/>
    <cellStyle name="Moeda 4 2 2 7 2" xfId="5197"/>
    <cellStyle name="Moeda 4 2 2 7 2 2" xfId="18541"/>
    <cellStyle name="Moeda 4 2 2 7 3" xfId="7861"/>
    <cellStyle name="Moeda 4 2 2 7 3 2" xfId="21205"/>
    <cellStyle name="Moeda 4 2 2 7 4" xfId="10525"/>
    <cellStyle name="Moeda 4 2 2 7 4 2" xfId="23869"/>
    <cellStyle name="Moeda 4 2 2 7 5" xfId="15877"/>
    <cellStyle name="Moeda 4 2 2 7 6" xfId="13189"/>
    <cellStyle name="Moeda 4 2 2 8" xfId="2797"/>
    <cellStyle name="Moeda 4 2 2 8 2" xfId="16141"/>
    <cellStyle name="Moeda 4 2 2 9" xfId="5461"/>
    <cellStyle name="Moeda 4 2 2 9 2" xfId="18805"/>
    <cellStyle name="Moeda 4 2 3" xfId="253"/>
    <cellStyle name="Moeda 4 2 3 10" xfId="13597"/>
    <cellStyle name="Moeda 4 2 3 11" xfId="10909"/>
    <cellStyle name="Moeda 4 2 3 12" xfId="24301"/>
    <cellStyle name="Moeda 4 2 3 2" xfId="517"/>
    <cellStyle name="Moeda 4 2 3 2 2" xfId="1309"/>
    <cellStyle name="Moeda 4 2 3 2 2 2" xfId="3973"/>
    <cellStyle name="Moeda 4 2 3 2 2 2 2" xfId="17317"/>
    <cellStyle name="Moeda 4 2 3 2 2 3" xfId="6637"/>
    <cellStyle name="Moeda 4 2 3 2 2 3 2" xfId="19981"/>
    <cellStyle name="Moeda 4 2 3 2 2 4" xfId="9301"/>
    <cellStyle name="Moeda 4 2 3 2 2 4 2" xfId="22645"/>
    <cellStyle name="Moeda 4 2 3 2 2 5" xfId="14653"/>
    <cellStyle name="Moeda 4 2 3 2 2 6" xfId="11965"/>
    <cellStyle name="Moeda 4 2 3 2 2 7" xfId="26365"/>
    <cellStyle name="Moeda 4 2 3 2 3" xfId="2101"/>
    <cellStyle name="Moeda 4 2 3 2 3 2" xfId="4765"/>
    <cellStyle name="Moeda 4 2 3 2 3 2 2" xfId="18109"/>
    <cellStyle name="Moeda 4 2 3 2 3 3" xfId="7429"/>
    <cellStyle name="Moeda 4 2 3 2 3 3 2" xfId="20773"/>
    <cellStyle name="Moeda 4 2 3 2 3 4" xfId="10093"/>
    <cellStyle name="Moeda 4 2 3 2 3 4 2" xfId="23437"/>
    <cellStyle name="Moeda 4 2 3 2 3 5" xfId="15445"/>
    <cellStyle name="Moeda 4 2 3 2 3 6" xfId="12757"/>
    <cellStyle name="Moeda 4 2 3 2 4" xfId="3181"/>
    <cellStyle name="Moeda 4 2 3 2 4 2" xfId="16525"/>
    <cellStyle name="Moeda 4 2 3 2 5" xfId="5845"/>
    <cellStyle name="Moeda 4 2 3 2 5 2" xfId="19189"/>
    <cellStyle name="Moeda 4 2 3 2 6" xfId="8509"/>
    <cellStyle name="Moeda 4 2 3 2 6 2" xfId="21853"/>
    <cellStyle name="Moeda 4 2 3 2 7" xfId="13861"/>
    <cellStyle name="Moeda 4 2 3 2 8" xfId="11173"/>
    <cellStyle name="Moeda 4 2 3 2 9" xfId="24997"/>
    <cellStyle name="Moeda 4 2 3 3" xfId="685"/>
    <cellStyle name="Moeda 4 2 3 3 2" xfId="1477"/>
    <cellStyle name="Moeda 4 2 3 3 2 2" xfId="4141"/>
    <cellStyle name="Moeda 4 2 3 3 2 2 2" xfId="17485"/>
    <cellStyle name="Moeda 4 2 3 3 2 3" xfId="6805"/>
    <cellStyle name="Moeda 4 2 3 3 2 3 2" xfId="20149"/>
    <cellStyle name="Moeda 4 2 3 3 2 4" xfId="9469"/>
    <cellStyle name="Moeda 4 2 3 3 2 4 2" xfId="22813"/>
    <cellStyle name="Moeda 4 2 3 3 2 5" xfId="14821"/>
    <cellStyle name="Moeda 4 2 3 3 2 6" xfId="12133"/>
    <cellStyle name="Moeda 4 2 3 3 2 7" xfId="26029"/>
    <cellStyle name="Moeda 4 2 3 3 3" xfId="2269"/>
    <cellStyle name="Moeda 4 2 3 3 3 2" xfId="4933"/>
    <cellStyle name="Moeda 4 2 3 3 3 2 2" xfId="18277"/>
    <cellStyle name="Moeda 4 2 3 3 3 3" xfId="7597"/>
    <cellStyle name="Moeda 4 2 3 3 3 3 2" xfId="20941"/>
    <cellStyle name="Moeda 4 2 3 3 3 4" xfId="10261"/>
    <cellStyle name="Moeda 4 2 3 3 3 4 2" xfId="23605"/>
    <cellStyle name="Moeda 4 2 3 3 3 5" xfId="15613"/>
    <cellStyle name="Moeda 4 2 3 3 3 6" xfId="12925"/>
    <cellStyle name="Moeda 4 2 3 3 4" xfId="3349"/>
    <cellStyle name="Moeda 4 2 3 3 4 2" xfId="16693"/>
    <cellStyle name="Moeda 4 2 3 3 5" xfId="6013"/>
    <cellStyle name="Moeda 4 2 3 3 5 2" xfId="19357"/>
    <cellStyle name="Moeda 4 2 3 3 6" xfId="8677"/>
    <cellStyle name="Moeda 4 2 3 3 6 2" xfId="22021"/>
    <cellStyle name="Moeda 4 2 3 3 7" xfId="14029"/>
    <cellStyle name="Moeda 4 2 3 3 8" xfId="11341"/>
    <cellStyle name="Moeda 4 2 3 3 9" xfId="24661"/>
    <cellStyle name="Moeda 4 2 3 4" xfId="1045"/>
    <cellStyle name="Moeda 4 2 3 4 2" xfId="3709"/>
    <cellStyle name="Moeda 4 2 3 4 2 2" xfId="17053"/>
    <cellStyle name="Moeda 4 2 3 4 2 3" xfId="26677"/>
    <cellStyle name="Moeda 4 2 3 4 3" xfId="6373"/>
    <cellStyle name="Moeda 4 2 3 4 3 2" xfId="19717"/>
    <cellStyle name="Moeda 4 2 3 4 4" xfId="9037"/>
    <cellStyle name="Moeda 4 2 3 4 4 2" xfId="22381"/>
    <cellStyle name="Moeda 4 2 3 4 5" xfId="14389"/>
    <cellStyle name="Moeda 4 2 3 4 6" xfId="11701"/>
    <cellStyle name="Moeda 4 2 3 4 7" xfId="25309"/>
    <cellStyle name="Moeda 4 2 3 5" xfId="1837"/>
    <cellStyle name="Moeda 4 2 3 5 2" xfId="4501"/>
    <cellStyle name="Moeda 4 2 3 5 2 2" xfId="17845"/>
    <cellStyle name="Moeda 4 2 3 5 3" xfId="7165"/>
    <cellStyle name="Moeda 4 2 3 5 3 2" xfId="20509"/>
    <cellStyle name="Moeda 4 2 3 5 4" xfId="9829"/>
    <cellStyle name="Moeda 4 2 3 5 4 2" xfId="23173"/>
    <cellStyle name="Moeda 4 2 3 5 5" xfId="15181"/>
    <cellStyle name="Moeda 4 2 3 5 6" xfId="12493"/>
    <cellStyle name="Moeda 4 2 3 5 7" xfId="25669"/>
    <cellStyle name="Moeda 4 2 3 6" xfId="2653"/>
    <cellStyle name="Moeda 4 2 3 6 2" xfId="5317"/>
    <cellStyle name="Moeda 4 2 3 6 2 2" xfId="18661"/>
    <cellStyle name="Moeda 4 2 3 6 3" xfId="7981"/>
    <cellStyle name="Moeda 4 2 3 6 3 2" xfId="21325"/>
    <cellStyle name="Moeda 4 2 3 6 4" xfId="10645"/>
    <cellStyle name="Moeda 4 2 3 6 4 2" xfId="23989"/>
    <cellStyle name="Moeda 4 2 3 6 5" xfId="15997"/>
    <cellStyle name="Moeda 4 2 3 6 6" xfId="13309"/>
    <cellStyle name="Moeda 4 2 3 7" xfId="2917"/>
    <cellStyle name="Moeda 4 2 3 7 2" xfId="16261"/>
    <cellStyle name="Moeda 4 2 3 8" xfId="5581"/>
    <cellStyle name="Moeda 4 2 3 8 2" xfId="18925"/>
    <cellStyle name="Moeda 4 2 3 9" xfId="8245"/>
    <cellStyle name="Moeda 4 2 3 9 2" xfId="21589"/>
    <cellStyle name="Moeda 4 2 4" xfId="205"/>
    <cellStyle name="Moeda 4 2 4 10" xfId="10861"/>
    <cellStyle name="Moeda 4 2 4 11" xfId="24253"/>
    <cellStyle name="Moeda 4 2 4 2" xfId="469"/>
    <cellStyle name="Moeda 4 2 4 2 2" xfId="1261"/>
    <cellStyle name="Moeda 4 2 4 2 2 2" xfId="3925"/>
    <cellStyle name="Moeda 4 2 4 2 2 2 2" xfId="17269"/>
    <cellStyle name="Moeda 4 2 4 2 2 3" xfId="6589"/>
    <cellStyle name="Moeda 4 2 4 2 2 3 2" xfId="19933"/>
    <cellStyle name="Moeda 4 2 4 2 2 4" xfId="9253"/>
    <cellStyle name="Moeda 4 2 4 2 2 4 2" xfId="22597"/>
    <cellStyle name="Moeda 4 2 4 2 2 5" xfId="14605"/>
    <cellStyle name="Moeda 4 2 4 2 2 6" xfId="11917"/>
    <cellStyle name="Moeda 4 2 4 2 2 7" xfId="26317"/>
    <cellStyle name="Moeda 4 2 4 2 3" xfId="2053"/>
    <cellStyle name="Moeda 4 2 4 2 3 2" xfId="4717"/>
    <cellStyle name="Moeda 4 2 4 2 3 2 2" xfId="18061"/>
    <cellStyle name="Moeda 4 2 4 2 3 3" xfId="7381"/>
    <cellStyle name="Moeda 4 2 4 2 3 3 2" xfId="20725"/>
    <cellStyle name="Moeda 4 2 4 2 3 4" xfId="10045"/>
    <cellStyle name="Moeda 4 2 4 2 3 4 2" xfId="23389"/>
    <cellStyle name="Moeda 4 2 4 2 3 5" xfId="15397"/>
    <cellStyle name="Moeda 4 2 4 2 3 6" xfId="12709"/>
    <cellStyle name="Moeda 4 2 4 2 4" xfId="3133"/>
    <cellStyle name="Moeda 4 2 4 2 4 2" xfId="16477"/>
    <cellStyle name="Moeda 4 2 4 2 5" xfId="5797"/>
    <cellStyle name="Moeda 4 2 4 2 5 2" xfId="19141"/>
    <cellStyle name="Moeda 4 2 4 2 6" xfId="8461"/>
    <cellStyle name="Moeda 4 2 4 2 6 2" xfId="21805"/>
    <cellStyle name="Moeda 4 2 4 2 7" xfId="13813"/>
    <cellStyle name="Moeda 4 2 4 2 8" xfId="11125"/>
    <cellStyle name="Moeda 4 2 4 2 9" xfId="24949"/>
    <cellStyle name="Moeda 4 2 4 3" xfId="997"/>
    <cellStyle name="Moeda 4 2 4 3 2" xfId="3661"/>
    <cellStyle name="Moeda 4 2 4 3 2 2" xfId="17005"/>
    <cellStyle name="Moeda 4 2 4 3 2 3" xfId="25981"/>
    <cellStyle name="Moeda 4 2 4 3 3" xfId="6325"/>
    <cellStyle name="Moeda 4 2 4 3 3 2" xfId="19669"/>
    <cellStyle name="Moeda 4 2 4 3 4" xfId="8989"/>
    <cellStyle name="Moeda 4 2 4 3 4 2" xfId="22333"/>
    <cellStyle name="Moeda 4 2 4 3 5" xfId="14341"/>
    <cellStyle name="Moeda 4 2 4 3 6" xfId="11653"/>
    <cellStyle name="Moeda 4 2 4 3 7" xfId="24613"/>
    <cellStyle name="Moeda 4 2 4 4" xfId="1789"/>
    <cellStyle name="Moeda 4 2 4 4 2" xfId="4453"/>
    <cellStyle name="Moeda 4 2 4 4 2 2" xfId="17797"/>
    <cellStyle name="Moeda 4 2 4 4 2 3" xfId="26629"/>
    <cellStyle name="Moeda 4 2 4 4 3" xfId="7117"/>
    <cellStyle name="Moeda 4 2 4 4 3 2" xfId="20461"/>
    <cellStyle name="Moeda 4 2 4 4 4" xfId="9781"/>
    <cellStyle name="Moeda 4 2 4 4 4 2" xfId="23125"/>
    <cellStyle name="Moeda 4 2 4 4 5" xfId="15133"/>
    <cellStyle name="Moeda 4 2 4 4 6" xfId="12445"/>
    <cellStyle name="Moeda 4 2 4 4 7" xfId="25261"/>
    <cellStyle name="Moeda 4 2 4 5" xfId="2605"/>
    <cellStyle name="Moeda 4 2 4 5 2" xfId="5269"/>
    <cellStyle name="Moeda 4 2 4 5 2 2" xfId="18613"/>
    <cellStyle name="Moeda 4 2 4 5 3" xfId="7933"/>
    <cellStyle name="Moeda 4 2 4 5 3 2" xfId="21277"/>
    <cellStyle name="Moeda 4 2 4 5 4" xfId="10597"/>
    <cellStyle name="Moeda 4 2 4 5 4 2" xfId="23941"/>
    <cellStyle name="Moeda 4 2 4 5 5" xfId="15949"/>
    <cellStyle name="Moeda 4 2 4 5 6" xfId="13261"/>
    <cellStyle name="Moeda 4 2 4 5 7" xfId="25621"/>
    <cellStyle name="Moeda 4 2 4 6" xfId="2869"/>
    <cellStyle name="Moeda 4 2 4 6 2" xfId="16213"/>
    <cellStyle name="Moeda 4 2 4 7" xfId="5533"/>
    <cellStyle name="Moeda 4 2 4 7 2" xfId="18877"/>
    <cellStyle name="Moeda 4 2 4 8" xfId="8197"/>
    <cellStyle name="Moeda 4 2 4 8 2" xfId="21541"/>
    <cellStyle name="Moeda 4 2 4 9" xfId="13549"/>
    <cellStyle name="Moeda 4 2 5" xfId="349"/>
    <cellStyle name="Moeda 4 2 5 2" xfId="1141"/>
    <cellStyle name="Moeda 4 2 5 2 2" xfId="3805"/>
    <cellStyle name="Moeda 4 2 5 2 2 2" xfId="17149"/>
    <cellStyle name="Moeda 4 2 5 2 2 3" xfId="26461"/>
    <cellStyle name="Moeda 4 2 5 2 3" xfId="6469"/>
    <cellStyle name="Moeda 4 2 5 2 3 2" xfId="19813"/>
    <cellStyle name="Moeda 4 2 5 2 4" xfId="9133"/>
    <cellStyle name="Moeda 4 2 5 2 4 2" xfId="22477"/>
    <cellStyle name="Moeda 4 2 5 2 5" xfId="14485"/>
    <cellStyle name="Moeda 4 2 5 2 6" xfId="11797"/>
    <cellStyle name="Moeda 4 2 5 2 7" xfId="25093"/>
    <cellStyle name="Moeda 4 2 5 3" xfId="1933"/>
    <cellStyle name="Moeda 4 2 5 3 2" xfId="4597"/>
    <cellStyle name="Moeda 4 2 5 3 2 2" xfId="17941"/>
    <cellStyle name="Moeda 4 2 5 3 2 3" xfId="26125"/>
    <cellStyle name="Moeda 4 2 5 3 3" xfId="7261"/>
    <cellStyle name="Moeda 4 2 5 3 3 2" xfId="20605"/>
    <cellStyle name="Moeda 4 2 5 3 4" xfId="9925"/>
    <cellStyle name="Moeda 4 2 5 3 4 2" xfId="23269"/>
    <cellStyle name="Moeda 4 2 5 3 5" xfId="15277"/>
    <cellStyle name="Moeda 4 2 5 3 6" xfId="12589"/>
    <cellStyle name="Moeda 4 2 5 3 7" xfId="24757"/>
    <cellStyle name="Moeda 4 2 5 4" xfId="3013"/>
    <cellStyle name="Moeda 4 2 5 4 2" xfId="16357"/>
    <cellStyle name="Moeda 4 2 5 4 2 2" xfId="26773"/>
    <cellStyle name="Moeda 4 2 5 4 3" xfId="25405"/>
    <cellStyle name="Moeda 4 2 5 5" xfId="5677"/>
    <cellStyle name="Moeda 4 2 5 5 2" xfId="19021"/>
    <cellStyle name="Moeda 4 2 5 5 3" xfId="25765"/>
    <cellStyle name="Moeda 4 2 5 6" xfId="8341"/>
    <cellStyle name="Moeda 4 2 5 6 2" xfId="21685"/>
    <cellStyle name="Moeda 4 2 5 7" xfId="13693"/>
    <cellStyle name="Moeda 4 2 5 8" xfId="11005"/>
    <cellStyle name="Moeda 4 2 5 9" xfId="24397"/>
    <cellStyle name="Moeda 4 2 6" xfId="613"/>
    <cellStyle name="Moeda 4 2 6 2" xfId="1405"/>
    <cellStyle name="Moeda 4 2 6 2 2" xfId="4069"/>
    <cellStyle name="Moeda 4 2 6 2 2 2" xfId="17413"/>
    <cellStyle name="Moeda 4 2 6 2 3" xfId="6733"/>
    <cellStyle name="Moeda 4 2 6 2 3 2" xfId="20077"/>
    <cellStyle name="Moeda 4 2 6 2 4" xfId="9397"/>
    <cellStyle name="Moeda 4 2 6 2 4 2" xfId="22741"/>
    <cellStyle name="Moeda 4 2 6 2 5" xfId="14749"/>
    <cellStyle name="Moeda 4 2 6 2 6" xfId="12061"/>
    <cellStyle name="Moeda 4 2 6 2 7" xfId="26197"/>
    <cellStyle name="Moeda 4 2 6 3" xfId="2197"/>
    <cellStyle name="Moeda 4 2 6 3 2" xfId="4861"/>
    <cellStyle name="Moeda 4 2 6 3 2 2" xfId="18205"/>
    <cellStyle name="Moeda 4 2 6 3 3" xfId="7525"/>
    <cellStyle name="Moeda 4 2 6 3 3 2" xfId="20869"/>
    <cellStyle name="Moeda 4 2 6 3 4" xfId="10189"/>
    <cellStyle name="Moeda 4 2 6 3 4 2" xfId="23533"/>
    <cellStyle name="Moeda 4 2 6 3 5" xfId="15541"/>
    <cellStyle name="Moeda 4 2 6 3 6" xfId="12853"/>
    <cellStyle name="Moeda 4 2 6 4" xfId="3277"/>
    <cellStyle name="Moeda 4 2 6 4 2" xfId="16621"/>
    <cellStyle name="Moeda 4 2 6 5" xfId="5941"/>
    <cellStyle name="Moeda 4 2 6 5 2" xfId="19285"/>
    <cellStyle name="Moeda 4 2 6 6" xfId="8605"/>
    <cellStyle name="Moeda 4 2 6 6 2" xfId="21949"/>
    <cellStyle name="Moeda 4 2 6 7" xfId="13957"/>
    <cellStyle name="Moeda 4 2 6 8" xfId="11269"/>
    <cellStyle name="Moeda 4 2 6 9" xfId="24829"/>
    <cellStyle name="Moeda 4 2 7" xfId="781"/>
    <cellStyle name="Moeda 4 2 7 2" xfId="1573"/>
    <cellStyle name="Moeda 4 2 7 2 2" xfId="4237"/>
    <cellStyle name="Moeda 4 2 7 2 2 2" xfId="17581"/>
    <cellStyle name="Moeda 4 2 7 2 3" xfId="6901"/>
    <cellStyle name="Moeda 4 2 7 2 3 2" xfId="20245"/>
    <cellStyle name="Moeda 4 2 7 2 4" xfId="9565"/>
    <cellStyle name="Moeda 4 2 7 2 4 2" xfId="22909"/>
    <cellStyle name="Moeda 4 2 7 2 5" xfId="14917"/>
    <cellStyle name="Moeda 4 2 7 2 6" xfId="12229"/>
    <cellStyle name="Moeda 4 2 7 2 7" xfId="25861"/>
    <cellStyle name="Moeda 4 2 7 3" xfId="2365"/>
    <cellStyle name="Moeda 4 2 7 3 2" xfId="5029"/>
    <cellStyle name="Moeda 4 2 7 3 2 2" xfId="18373"/>
    <cellStyle name="Moeda 4 2 7 3 3" xfId="7693"/>
    <cellStyle name="Moeda 4 2 7 3 3 2" xfId="21037"/>
    <cellStyle name="Moeda 4 2 7 3 4" xfId="10357"/>
    <cellStyle name="Moeda 4 2 7 3 4 2" xfId="23701"/>
    <cellStyle name="Moeda 4 2 7 3 5" xfId="15709"/>
    <cellStyle name="Moeda 4 2 7 3 6" xfId="13021"/>
    <cellStyle name="Moeda 4 2 7 4" xfId="3445"/>
    <cellStyle name="Moeda 4 2 7 4 2" xfId="16789"/>
    <cellStyle name="Moeda 4 2 7 5" xfId="6109"/>
    <cellStyle name="Moeda 4 2 7 5 2" xfId="19453"/>
    <cellStyle name="Moeda 4 2 7 6" xfId="8773"/>
    <cellStyle name="Moeda 4 2 7 6 2" xfId="22117"/>
    <cellStyle name="Moeda 4 2 7 7" xfId="14125"/>
    <cellStyle name="Moeda 4 2 7 8" xfId="11437"/>
    <cellStyle name="Moeda 4 2 7 9" xfId="24493"/>
    <cellStyle name="Moeda 4 2 8" xfId="829"/>
    <cellStyle name="Moeda 4 2 8 2" xfId="1621"/>
    <cellStyle name="Moeda 4 2 8 2 2" xfId="4285"/>
    <cellStyle name="Moeda 4 2 8 2 2 2" xfId="17629"/>
    <cellStyle name="Moeda 4 2 8 2 3" xfId="6949"/>
    <cellStyle name="Moeda 4 2 8 2 3 2" xfId="20293"/>
    <cellStyle name="Moeda 4 2 8 2 4" xfId="9613"/>
    <cellStyle name="Moeda 4 2 8 2 4 2" xfId="22957"/>
    <cellStyle name="Moeda 4 2 8 2 5" xfId="14965"/>
    <cellStyle name="Moeda 4 2 8 2 6" xfId="12277"/>
    <cellStyle name="Moeda 4 2 8 2 7" xfId="26509"/>
    <cellStyle name="Moeda 4 2 8 3" xfId="2413"/>
    <cellStyle name="Moeda 4 2 8 3 2" xfId="5077"/>
    <cellStyle name="Moeda 4 2 8 3 2 2" xfId="18421"/>
    <cellStyle name="Moeda 4 2 8 3 3" xfId="7741"/>
    <cellStyle name="Moeda 4 2 8 3 3 2" xfId="21085"/>
    <cellStyle name="Moeda 4 2 8 3 4" xfId="10405"/>
    <cellStyle name="Moeda 4 2 8 3 4 2" xfId="23749"/>
    <cellStyle name="Moeda 4 2 8 3 5" xfId="15757"/>
    <cellStyle name="Moeda 4 2 8 3 6" xfId="13069"/>
    <cellStyle name="Moeda 4 2 8 4" xfId="3493"/>
    <cellStyle name="Moeda 4 2 8 4 2" xfId="16837"/>
    <cellStyle name="Moeda 4 2 8 5" xfId="6157"/>
    <cellStyle name="Moeda 4 2 8 5 2" xfId="19501"/>
    <cellStyle name="Moeda 4 2 8 6" xfId="8821"/>
    <cellStyle name="Moeda 4 2 8 6 2" xfId="22165"/>
    <cellStyle name="Moeda 4 2 8 7" xfId="14173"/>
    <cellStyle name="Moeda 4 2 8 8" xfId="11485"/>
    <cellStyle name="Moeda 4 2 8 9" xfId="25141"/>
    <cellStyle name="Moeda 4 2 9" xfId="877"/>
    <cellStyle name="Moeda 4 2 9 2" xfId="3541"/>
    <cellStyle name="Moeda 4 2 9 2 2" xfId="16885"/>
    <cellStyle name="Moeda 4 2 9 3" xfId="6205"/>
    <cellStyle name="Moeda 4 2 9 3 2" xfId="19549"/>
    <cellStyle name="Moeda 4 2 9 4" xfId="8869"/>
    <cellStyle name="Moeda 4 2 9 4 2" xfId="22213"/>
    <cellStyle name="Moeda 4 2 9 5" xfId="14221"/>
    <cellStyle name="Moeda 4 2 9 6" xfId="11533"/>
    <cellStyle name="Moeda 4 2 9 7" xfId="25501"/>
    <cellStyle name="Moeda 4 3" xfId="109"/>
    <cellStyle name="Moeda 4 3 10" xfId="5437"/>
    <cellStyle name="Moeda 4 3 10 2" xfId="18781"/>
    <cellStyle name="Moeda 4 3 11" xfId="8101"/>
    <cellStyle name="Moeda 4 3 11 2" xfId="21445"/>
    <cellStyle name="Moeda 4 3 12" xfId="13453"/>
    <cellStyle name="Moeda 4 3 13" xfId="10765"/>
    <cellStyle name="Moeda 4 3 14" xfId="24157"/>
    <cellStyle name="Moeda 4 3 2" xfId="277"/>
    <cellStyle name="Moeda 4 3 2 10" xfId="13621"/>
    <cellStyle name="Moeda 4 3 2 11" xfId="10933"/>
    <cellStyle name="Moeda 4 3 2 12" xfId="24325"/>
    <cellStyle name="Moeda 4 3 2 2" xfId="541"/>
    <cellStyle name="Moeda 4 3 2 2 2" xfId="1333"/>
    <cellStyle name="Moeda 4 3 2 2 2 2" xfId="3997"/>
    <cellStyle name="Moeda 4 3 2 2 2 2 2" xfId="17341"/>
    <cellStyle name="Moeda 4 3 2 2 2 3" xfId="6661"/>
    <cellStyle name="Moeda 4 3 2 2 2 3 2" xfId="20005"/>
    <cellStyle name="Moeda 4 3 2 2 2 4" xfId="9325"/>
    <cellStyle name="Moeda 4 3 2 2 2 4 2" xfId="22669"/>
    <cellStyle name="Moeda 4 3 2 2 2 5" xfId="14677"/>
    <cellStyle name="Moeda 4 3 2 2 2 6" xfId="11989"/>
    <cellStyle name="Moeda 4 3 2 2 2 7" xfId="26389"/>
    <cellStyle name="Moeda 4 3 2 2 3" xfId="2125"/>
    <cellStyle name="Moeda 4 3 2 2 3 2" xfId="4789"/>
    <cellStyle name="Moeda 4 3 2 2 3 2 2" xfId="18133"/>
    <cellStyle name="Moeda 4 3 2 2 3 3" xfId="7453"/>
    <cellStyle name="Moeda 4 3 2 2 3 3 2" xfId="20797"/>
    <cellStyle name="Moeda 4 3 2 2 3 4" xfId="10117"/>
    <cellStyle name="Moeda 4 3 2 2 3 4 2" xfId="23461"/>
    <cellStyle name="Moeda 4 3 2 2 3 5" xfId="15469"/>
    <cellStyle name="Moeda 4 3 2 2 3 6" xfId="12781"/>
    <cellStyle name="Moeda 4 3 2 2 4" xfId="3205"/>
    <cellStyle name="Moeda 4 3 2 2 4 2" xfId="16549"/>
    <cellStyle name="Moeda 4 3 2 2 5" xfId="5869"/>
    <cellStyle name="Moeda 4 3 2 2 5 2" xfId="19213"/>
    <cellStyle name="Moeda 4 3 2 2 6" xfId="8533"/>
    <cellStyle name="Moeda 4 3 2 2 6 2" xfId="21877"/>
    <cellStyle name="Moeda 4 3 2 2 7" xfId="13885"/>
    <cellStyle name="Moeda 4 3 2 2 8" xfId="11197"/>
    <cellStyle name="Moeda 4 3 2 2 9" xfId="25021"/>
    <cellStyle name="Moeda 4 3 2 3" xfId="709"/>
    <cellStyle name="Moeda 4 3 2 3 2" xfId="1501"/>
    <cellStyle name="Moeda 4 3 2 3 2 2" xfId="4165"/>
    <cellStyle name="Moeda 4 3 2 3 2 2 2" xfId="17509"/>
    <cellStyle name="Moeda 4 3 2 3 2 3" xfId="6829"/>
    <cellStyle name="Moeda 4 3 2 3 2 3 2" xfId="20173"/>
    <cellStyle name="Moeda 4 3 2 3 2 4" xfId="9493"/>
    <cellStyle name="Moeda 4 3 2 3 2 4 2" xfId="22837"/>
    <cellStyle name="Moeda 4 3 2 3 2 5" xfId="14845"/>
    <cellStyle name="Moeda 4 3 2 3 2 6" xfId="12157"/>
    <cellStyle name="Moeda 4 3 2 3 2 7" xfId="26053"/>
    <cellStyle name="Moeda 4 3 2 3 3" xfId="2293"/>
    <cellStyle name="Moeda 4 3 2 3 3 2" xfId="4957"/>
    <cellStyle name="Moeda 4 3 2 3 3 2 2" xfId="18301"/>
    <cellStyle name="Moeda 4 3 2 3 3 3" xfId="7621"/>
    <cellStyle name="Moeda 4 3 2 3 3 3 2" xfId="20965"/>
    <cellStyle name="Moeda 4 3 2 3 3 4" xfId="10285"/>
    <cellStyle name="Moeda 4 3 2 3 3 4 2" xfId="23629"/>
    <cellStyle name="Moeda 4 3 2 3 3 5" xfId="15637"/>
    <cellStyle name="Moeda 4 3 2 3 3 6" xfId="12949"/>
    <cellStyle name="Moeda 4 3 2 3 4" xfId="3373"/>
    <cellStyle name="Moeda 4 3 2 3 4 2" xfId="16717"/>
    <cellStyle name="Moeda 4 3 2 3 5" xfId="6037"/>
    <cellStyle name="Moeda 4 3 2 3 5 2" xfId="19381"/>
    <cellStyle name="Moeda 4 3 2 3 6" xfId="8701"/>
    <cellStyle name="Moeda 4 3 2 3 6 2" xfId="22045"/>
    <cellStyle name="Moeda 4 3 2 3 7" xfId="14053"/>
    <cellStyle name="Moeda 4 3 2 3 8" xfId="11365"/>
    <cellStyle name="Moeda 4 3 2 3 9" xfId="24685"/>
    <cellStyle name="Moeda 4 3 2 4" xfId="1069"/>
    <cellStyle name="Moeda 4 3 2 4 2" xfId="3733"/>
    <cellStyle name="Moeda 4 3 2 4 2 2" xfId="17077"/>
    <cellStyle name="Moeda 4 3 2 4 2 3" xfId="26701"/>
    <cellStyle name="Moeda 4 3 2 4 3" xfId="6397"/>
    <cellStyle name="Moeda 4 3 2 4 3 2" xfId="19741"/>
    <cellStyle name="Moeda 4 3 2 4 4" xfId="9061"/>
    <cellStyle name="Moeda 4 3 2 4 4 2" xfId="22405"/>
    <cellStyle name="Moeda 4 3 2 4 5" xfId="14413"/>
    <cellStyle name="Moeda 4 3 2 4 6" xfId="11725"/>
    <cellStyle name="Moeda 4 3 2 4 7" xfId="25333"/>
    <cellStyle name="Moeda 4 3 2 5" xfId="1861"/>
    <cellStyle name="Moeda 4 3 2 5 2" xfId="4525"/>
    <cellStyle name="Moeda 4 3 2 5 2 2" xfId="17869"/>
    <cellStyle name="Moeda 4 3 2 5 3" xfId="7189"/>
    <cellStyle name="Moeda 4 3 2 5 3 2" xfId="20533"/>
    <cellStyle name="Moeda 4 3 2 5 4" xfId="9853"/>
    <cellStyle name="Moeda 4 3 2 5 4 2" xfId="23197"/>
    <cellStyle name="Moeda 4 3 2 5 5" xfId="15205"/>
    <cellStyle name="Moeda 4 3 2 5 6" xfId="12517"/>
    <cellStyle name="Moeda 4 3 2 5 7" xfId="25693"/>
    <cellStyle name="Moeda 4 3 2 6" xfId="2677"/>
    <cellStyle name="Moeda 4 3 2 6 2" xfId="5341"/>
    <cellStyle name="Moeda 4 3 2 6 2 2" xfId="18685"/>
    <cellStyle name="Moeda 4 3 2 6 3" xfId="8005"/>
    <cellStyle name="Moeda 4 3 2 6 3 2" xfId="21349"/>
    <cellStyle name="Moeda 4 3 2 6 4" xfId="10669"/>
    <cellStyle name="Moeda 4 3 2 6 4 2" xfId="24013"/>
    <cellStyle name="Moeda 4 3 2 6 5" xfId="16021"/>
    <cellStyle name="Moeda 4 3 2 6 6" xfId="13333"/>
    <cellStyle name="Moeda 4 3 2 7" xfId="2941"/>
    <cellStyle name="Moeda 4 3 2 7 2" xfId="16285"/>
    <cellStyle name="Moeda 4 3 2 8" xfId="5605"/>
    <cellStyle name="Moeda 4 3 2 8 2" xfId="18949"/>
    <cellStyle name="Moeda 4 3 2 9" xfId="8269"/>
    <cellStyle name="Moeda 4 3 2 9 2" xfId="21613"/>
    <cellStyle name="Moeda 4 3 3" xfId="181"/>
    <cellStyle name="Moeda 4 3 3 10" xfId="10837"/>
    <cellStyle name="Moeda 4 3 3 11" xfId="24229"/>
    <cellStyle name="Moeda 4 3 3 2" xfId="445"/>
    <cellStyle name="Moeda 4 3 3 2 2" xfId="1237"/>
    <cellStyle name="Moeda 4 3 3 2 2 2" xfId="3901"/>
    <cellStyle name="Moeda 4 3 3 2 2 2 2" xfId="17245"/>
    <cellStyle name="Moeda 4 3 3 2 2 3" xfId="6565"/>
    <cellStyle name="Moeda 4 3 3 2 2 3 2" xfId="19909"/>
    <cellStyle name="Moeda 4 3 3 2 2 4" xfId="9229"/>
    <cellStyle name="Moeda 4 3 3 2 2 4 2" xfId="22573"/>
    <cellStyle name="Moeda 4 3 3 2 2 5" xfId="14581"/>
    <cellStyle name="Moeda 4 3 3 2 2 6" xfId="11893"/>
    <cellStyle name="Moeda 4 3 3 2 2 7" xfId="26293"/>
    <cellStyle name="Moeda 4 3 3 2 3" xfId="2029"/>
    <cellStyle name="Moeda 4 3 3 2 3 2" xfId="4693"/>
    <cellStyle name="Moeda 4 3 3 2 3 2 2" xfId="18037"/>
    <cellStyle name="Moeda 4 3 3 2 3 3" xfId="7357"/>
    <cellStyle name="Moeda 4 3 3 2 3 3 2" xfId="20701"/>
    <cellStyle name="Moeda 4 3 3 2 3 4" xfId="10021"/>
    <cellStyle name="Moeda 4 3 3 2 3 4 2" xfId="23365"/>
    <cellStyle name="Moeda 4 3 3 2 3 5" xfId="15373"/>
    <cellStyle name="Moeda 4 3 3 2 3 6" xfId="12685"/>
    <cellStyle name="Moeda 4 3 3 2 4" xfId="3109"/>
    <cellStyle name="Moeda 4 3 3 2 4 2" xfId="16453"/>
    <cellStyle name="Moeda 4 3 3 2 5" xfId="5773"/>
    <cellStyle name="Moeda 4 3 3 2 5 2" xfId="19117"/>
    <cellStyle name="Moeda 4 3 3 2 6" xfId="8437"/>
    <cellStyle name="Moeda 4 3 3 2 6 2" xfId="21781"/>
    <cellStyle name="Moeda 4 3 3 2 7" xfId="13789"/>
    <cellStyle name="Moeda 4 3 3 2 8" xfId="11101"/>
    <cellStyle name="Moeda 4 3 3 2 9" xfId="24925"/>
    <cellStyle name="Moeda 4 3 3 3" xfId="973"/>
    <cellStyle name="Moeda 4 3 3 3 2" xfId="3637"/>
    <cellStyle name="Moeda 4 3 3 3 2 2" xfId="16981"/>
    <cellStyle name="Moeda 4 3 3 3 2 3" xfId="25957"/>
    <cellStyle name="Moeda 4 3 3 3 3" xfId="6301"/>
    <cellStyle name="Moeda 4 3 3 3 3 2" xfId="19645"/>
    <cellStyle name="Moeda 4 3 3 3 4" xfId="8965"/>
    <cellStyle name="Moeda 4 3 3 3 4 2" xfId="22309"/>
    <cellStyle name="Moeda 4 3 3 3 5" xfId="14317"/>
    <cellStyle name="Moeda 4 3 3 3 6" xfId="11629"/>
    <cellStyle name="Moeda 4 3 3 3 7" xfId="24589"/>
    <cellStyle name="Moeda 4 3 3 4" xfId="1765"/>
    <cellStyle name="Moeda 4 3 3 4 2" xfId="4429"/>
    <cellStyle name="Moeda 4 3 3 4 2 2" xfId="17773"/>
    <cellStyle name="Moeda 4 3 3 4 2 3" xfId="26605"/>
    <cellStyle name="Moeda 4 3 3 4 3" xfId="7093"/>
    <cellStyle name="Moeda 4 3 3 4 3 2" xfId="20437"/>
    <cellStyle name="Moeda 4 3 3 4 4" xfId="9757"/>
    <cellStyle name="Moeda 4 3 3 4 4 2" xfId="23101"/>
    <cellStyle name="Moeda 4 3 3 4 5" xfId="15109"/>
    <cellStyle name="Moeda 4 3 3 4 6" xfId="12421"/>
    <cellStyle name="Moeda 4 3 3 4 7" xfId="25237"/>
    <cellStyle name="Moeda 4 3 3 5" xfId="2581"/>
    <cellStyle name="Moeda 4 3 3 5 2" xfId="5245"/>
    <cellStyle name="Moeda 4 3 3 5 2 2" xfId="18589"/>
    <cellStyle name="Moeda 4 3 3 5 3" xfId="7909"/>
    <cellStyle name="Moeda 4 3 3 5 3 2" xfId="21253"/>
    <cellStyle name="Moeda 4 3 3 5 4" xfId="10573"/>
    <cellStyle name="Moeda 4 3 3 5 4 2" xfId="23917"/>
    <cellStyle name="Moeda 4 3 3 5 5" xfId="15925"/>
    <cellStyle name="Moeda 4 3 3 5 6" xfId="13237"/>
    <cellStyle name="Moeda 4 3 3 5 7" xfId="25597"/>
    <cellStyle name="Moeda 4 3 3 6" xfId="2845"/>
    <cellStyle name="Moeda 4 3 3 6 2" xfId="16189"/>
    <cellStyle name="Moeda 4 3 3 7" xfId="5509"/>
    <cellStyle name="Moeda 4 3 3 7 2" xfId="18853"/>
    <cellStyle name="Moeda 4 3 3 8" xfId="8173"/>
    <cellStyle name="Moeda 4 3 3 8 2" xfId="21517"/>
    <cellStyle name="Moeda 4 3 3 9" xfId="13525"/>
    <cellStyle name="Moeda 4 3 4" xfId="373"/>
    <cellStyle name="Moeda 4 3 4 2" xfId="1165"/>
    <cellStyle name="Moeda 4 3 4 2 2" xfId="3829"/>
    <cellStyle name="Moeda 4 3 4 2 2 2" xfId="17173"/>
    <cellStyle name="Moeda 4 3 4 2 3" xfId="6493"/>
    <cellStyle name="Moeda 4 3 4 2 3 2" xfId="19837"/>
    <cellStyle name="Moeda 4 3 4 2 4" xfId="9157"/>
    <cellStyle name="Moeda 4 3 4 2 4 2" xfId="22501"/>
    <cellStyle name="Moeda 4 3 4 2 5" xfId="14509"/>
    <cellStyle name="Moeda 4 3 4 2 6" xfId="11821"/>
    <cellStyle name="Moeda 4 3 4 2 7" xfId="26221"/>
    <cellStyle name="Moeda 4 3 4 3" xfId="1957"/>
    <cellStyle name="Moeda 4 3 4 3 2" xfId="4621"/>
    <cellStyle name="Moeda 4 3 4 3 2 2" xfId="17965"/>
    <cellStyle name="Moeda 4 3 4 3 3" xfId="7285"/>
    <cellStyle name="Moeda 4 3 4 3 3 2" xfId="20629"/>
    <cellStyle name="Moeda 4 3 4 3 4" xfId="9949"/>
    <cellStyle name="Moeda 4 3 4 3 4 2" xfId="23293"/>
    <cellStyle name="Moeda 4 3 4 3 5" xfId="15301"/>
    <cellStyle name="Moeda 4 3 4 3 6" xfId="12613"/>
    <cellStyle name="Moeda 4 3 4 4" xfId="3037"/>
    <cellStyle name="Moeda 4 3 4 4 2" xfId="16381"/>
    <cellStyle name="Moeda 4 3 4 5" xfId="5701"/>
    <cellStyle name="Moeda 4 3 4 5 2" xfId="19045"/>
    <cellStyle name="Moeda 4 3 4 6" xfId="8365"/>
    <cellStyle name="Moeda 4 3 4 6 2" xfId="21709"/>
    <cellStyle name="Moeda 4 3 4 7" xfId="13717"/>
    <cellStyle name="Moeda 4 3 4 8" xfId="11029"/>
    <cellStyle name="Moeda 4 3 4 9" xfId="24853"/>
    <cellStyle name="Moeda 4 3 5" xfId="637"/>
    <cellStyle name="Moeda 4 3 5 2" xfId="1429"/>
    <cellStyle name="Moeda 4 3 5 2 2" xfId="4093"/>
    <cellStyle name="Moeda 4 3 5 2 2 2" xfId="17437"/>
    <cellStyle name="Moeda 4 3 5 2 3" xfId="6757"/>
    <cellStyle name="Moeda 4 3 5 2 3 2" xfId="20101"/>
    <cellStyle name="Moeda 4 3 5 2 4" xfId="9421"/>
    <cellStyle name="Moeda 4 3 5 2 4 2" xfId="22765"/>
    <cellStyle name="Moeda 4 3 5 2 5" xfId="14773"/>
    <cellStyle name="Moeda 4 3 5 2 6" xfId="12085"/>
    <cellStyle name="Moeda 4 3 5 2 7" xfId="25885"/>
    <cellStyle name="Moeda 4 3 5 3" xfId="2221"/>
    <cellStyle name="Moeda 4 3 5 3 2" xfId="4885"/>
    <cellStyle name="Moeda 4 3 5 3 2 2" xfId="18229"/>
    <cellStyle name="Moeda 4 3 5 3 3" xfId="7549"/>
    <cellStyle name="Moeda 4 3 5 3 3 2" xfId="20893"/>
    <cellStyle name="Moeda 4 3 5 3 4" xfId="10213"/>
    <cellStyle name="Moeda 4 3 5 3 4 2" xfId="23557"/>
    <cellStyle name="Moeda 4 3 5 3 5" xfId="15565"/>
    <cellStyle name="Moeda 4 3 5 3 6" xfId="12877"/>
    <cellStyle name="Moeda 4 3 5 4" xfId="3301"/>
    <cellStyle name="Moeda 4 3 5 4 2" xfId="16645"/>
    <cellStyle name="Moeda 4 3 5 5" xfId="5965"/>
    <cellStyle name="Moeda 4 3 5 5 2" xfId="19309"/>
    <cellStyle name="Moeda 4 3 5 6" xfId="8629"/>
    <cellStyle name="Moeda 4 3 5 6 2" xfId="21973"/>
    <cellStyle name="Moeda 4 3 5 7" xfId="13981"/>
    <cellStyle name="Moeda 4 3 5 8" xfId="11293"/>
    <cellStyle name="Moeda 4 3 5 9" xfId="24517"/>
    <cellStyle name="Moeda 4 3 6" xfId="901"/>
    <cellStyle name="Moeda 4 3 6 2" xfId="3565"/>
    <cellStyle name="Moeda 4 3 6 2 2" xfId="16909"/>
    <cellStyle name="Moeda 4 3 6 2 3" xfId="26533"/>
    <cellStyle name="Moeda 4 3 6 3" xfId="6229"/>
    <cellStyle name="Moeda 4 3 6 3 2" xfId="19573"/>
    <cellStyle name="Moeda 4 3 6 4" xfId="8893"/>
    <cellStyle name="Moeda 4 3 6 4 2" xfId="22237"/>
    <cellStyle name="Moeda 4 3 6 5" xfId="14245"/>
    <cellStyle name="Moeda 4 3 6 6" xfId="11557"/>
    <cellStyle name="Moeda 4 3 6 7" xfId="25165"/>
    <cellStyle name="Moeda 4 3 7" xfId="1693"/>
    <cellStyle name="Moeda 4 3 7 2" xfId="4357"/>
    <cellStyle name="Moeda 4 3 7 2 2" xfId="17701"/>
    <cellStyle name="Moeda 4 3 7 3" xfId="7021"/>
    <cellStyle name="Moeda 4 3 7 3 2" xfId="20365"/>
    <cellStyle name="Moeda 4 3 7 4" xfId="9685"/>
    <cellStyle name="Moeda 4 3 7 4 2" xfId="23029"/>
    <cellStyle name="Moeda 4 3 7 5" xfId="15037"/>
    <cellStyle name="Moeda 4 3 7 6" xfId="12349"/>
    <cellStyle name="Moeda 4 3 7 7" xfId="25525"/>
    <cellStyle name="Moeda 4 3 8" xfId="2509"/>
    <cellStyle name="Moeda 4 3 8 2" xfId="5173"/>
    <cellStyle name="Moeda 4 3 8 2 2" xfId="18517"/>
    <cellStyle name="Moeda 4 3 8 3" xfId="7837"/>
    <cellStyle name="Moeda 4 3 8 3 2" xfId="21181"/>
    <cellStyle name="Moeda 4 3 8 4" xfId="10501"/>
    <cellStyle name="Moeda 4 3 8 4 2" xfId="23845"/>
    <cellStyle name="Moeda 4 3 8 5" xfId="15853"/>
    <cellStyle name="Moeda 4 3 8 6" xfId="13165"/>
    <cellStyle name="Moeda 4 3 9" xfId="2773"/>
    <cellStyle name="Moeda 4 3 9 2" xfId="16117"/>
    <cellStyle name="Moeda 4 4" xfId="229"/>
    <cellStyle name="Moeda 4 4 10" xfId="13573"/>
    <cellStyle name="Moeda 4 4 11" xfId="10885"/>
    <cellStyle name="Moeda 4 4 12" xfId="24277"/>
    <cellStyle name="Moeda 4 4 2" xfId="493"/>
    <cellStyle name="Moeda 4 4 2 2" xfId="1285"/>
    <cellStyle name="Moeda 4 4 2 2 2" xfId="3949"/>
    <cellStyle name="Moeda 4 4 2 2 2 2" xfId="17293"/>
    <cellStyle name="Moeda 4 4 2 2 3" xfId="6613"/>
    <cellStyle name="Moeda 4 4 2 2 3 2" xfId="19957"/>
    <cellStyle name="Moeda 4 4 2 2 4" xfId="9277"/>
    <cellStyle name="Moeda 4 4 2 2 4 2" xfId="22621"/>
    <cellStyle name="Moeda 4 4 2 2 5" xfId="14629"/>
    <cellStyle name="Moeda 4 4 2 2 6" xfId="11941"/>
    <cellStyle name="Moeda 4 4 2 2 7" xfId="26341"/>
    <cellStyle name="Moeda 4 4 2 3" xfId="2077"/>
    <cellStyle name="Moeda 4 4 2 3 2" xfId="4741"/>
    <cellStyle name="Moeda 4 4 2 3 2 2" xfId="18085"/>
    <cellStyle name="Moeda 4 4 2 3 3" xfId="7405"/>
    <cellStyle name="Moeda 4 4 2 3 3 2" xfId="20749"/>
    <cellStyle name="Moeda 4 4 2 3 4" xfId="10069"/>
    <cellStyle name="Moeda 4 4 2 3 4 2" xfId="23413"/>
    <cellStyle name="Moeda 4 4 2 3 5" xfId="15421"/>
    <cellStyle name="Moeda 4 4 2 3 6" xfId="12733"/>
    <cellStyle name="Moeda 4 4 2 4" xfId="3157"/>
    <cellStyle name="Moeda 4 4 2 4 2" xfId="16501"/>
    <cellStyle name="Moeda 4 4 2 5" xfId="5821"/>
    <cellStyle name="Moeda 4 4 2 5 2" xfId="19165"/>
    <cellStyle name="Moeda 4 4 2 6" xfId="8485"/>
    <cellStyle name="Moeda 4 4 2 6 2" xfId="21829"/>
    <cellStyle name="Moeda 4 4 2 7" xfId="13837"/>
    <cellStyle name="Moeda 4 4 2 8" xfId="11149"/>
    <cellStyle name="Moeda 4 4 2 9" xfId="24973"/>
    <cellStyle name="Moeda 4 4 3" xfId="661"/>
    <cellStyle name="Moeda 4 4 3 2" xfId="1453"/>
    <cellStyle name="Moeda 4 4 3 2 2" xfId="4117"/>
    <cellStyle name="Moeda 4 4 3 2 2 2" xfId="17461"/>
    <cellStyle name="Moeda 4 4 3 2 3" xfId="6781"/>
    <cellStyle name="Moeda 4 4 3 2 3 2" xfId="20125"/>
    <cellStyle name="Moeda 4 4 3 2 4" xfId="9445"/>
    <cellStyle name="Moeda 4 4 3 2 4 2" xfId="22789"/>
    <cellStyle name="Moeda 4 4 3 2 5" xfId="14797"/>
    <cellStyle name="Moeda 4 4 3 2 6" xfId="12109"/>
    <cellStyle name="Moeda 4 4 3 2 7" xfId="26005"/>
    <cellStyle name="Moeda 4 4 3 3" xfId="2245"/>
    <cellStyle name="Moeda 4 4 3 3 2" xfId="4909"/>
    <cellStyle name="Moeda 4 4 3 3 2 2" xfId="18253"/>
    <cellStyle name="Moeda 4 4 3 3 3" xfId="7573"/>
    <cellStyle name="Moeda 4 4 3 3 3 2" xfId="20917"/>
    <cellStyle name="Moeda 4 4 3 3 4" xfId="10237"/>
    <cellStyle name="Moeda 4 4 3 3 4 2" xfId="23581"/>
    <cellStyle name="Moeda 4 4 3 3 5" xfId="15589"/>
    <cellStyle name="Moeda 4 4 3 3 6" xfId="12901"/>
    <cellStyle name="Moeda 4 4 3 4" xfId="3325"/>
    <cellStyle name="Moeda 4 4 3 4 2" xfId="16669"/>
    <cellStyle name="Moeda 4 4 3 5" xfId="5989"/>
    <cellStyle name="Moeda 4 4 3 5 2" xfId="19333"/>
    <cellStyle name="Moeda 4 4 3 6" xfId="8653"/>
    <cellStyle name="Moeda 4 4 3 6 2" xfId="21997"/>
    <cellStyle name="Moeda 4 4 3 7" xfId="14005"/>
    <cellStyle name="Moeda 4 4 3 8" xfId="11317"/>
    <cellStyle name="Moeda 4 4 3 9" xfId="24637"/>
    <cellStyle name="Moeda 4 4 4" xfId="1021"/>
    <cellStyle name="Moeda 4 4 4 2" xfId="3685"/>
    <cellStyle name="Moeda 4 4 4 2 2" xfId="17029"/>
    <cellStyle name="Moeda 4 4 4 2 3" xfId="26653"/>
    <cellStyle name="Moeda 4 4 4 3" xfId="6349"/>
    <cellStyle name="Moeda 4 4 4 3 2" xfId="19693"/>
    <cellStyle name="Moeda 4 4 4 4" xfId="9013"/>
    <cellStyle name="Moeda 4 4 4 4 2" xfId="22357"/>
    <cellStyle name="Moeda 4 4 4 5" xfId="14365"/>
    <cellStyle name="Moeda 4 4 4 6" xfId="11677"/>
    <cellStyle name="Moeda 4 4 4 7" xfId="25285"/>
    <cellStyle name="Moeda 4 4 5" xfId="1813"/>
    <cellStyle name="Moeda 4 4 5 2" xfId="4477"/>
    <cellStyle name="Moeda 4 4 5 2 2" xfId="17821"/>
    <cellStyle name="Moeda 4 4 5 3" xfId="7141"/>
    <cellStyle name="Moeda 4 4 5 3 2" xfId="20485"/>
    <cellStyle name="Moeda 4 4 5 4" xfId="9805"/>
    <cellStyle name="Moeda 4 4 5 4 2" xfId="23149"/>
    <cellStyle name="Moeda 4 4 5 5" xfId="15157"/>
    <cellStyle name="Moeda 4 4 5 6" xfId="12469"/>
    <cellStyle name="Moeda 4 4 5 7" xfId="25645"/>
    <cellStyle name="Moeda 4 4 6" xfId="2629"/>
    <cellStyle name="Moeda 4 4 6 2" xfId="5293"/>
    <cellStyle name="Moeda 4 4 6 2 2" xfId="18637"/>
    <cellStyle name="Moeda 4 4 6 3" xfId="7957"/>
    <cellStyle name="Moeda 4 4 6 3 2" xfId="21301"/>
    <cellStyle name="Moeda 4 4 6 4" xfId="10621"/>
    <cellStyle name="Moeda 4 4 6 4 2" xfId="23965"/>
    <cellStyle name="Moeda 4 4 6 5" xfId="15973"/>
    <cellStyle name="Moeda 4 4 6 6" xfId="13285"/>
    <cellStyle name="Moeda 4 4 7" xfId="2893"/>
    <cellStyle name="Moeda 4 4 7 2" xfId="16237"/>
    <cellStyle name="Moeda 4 4 8" xfId="5557"/>
    <cellStyle name="Moeda 4 4 8 2" xfId="18901"/>
    <cellStyle name="Moeda 4 4 9" xfId="8221"/>
    <cellStyle name="Moeda 4 4 9 2" xfId="21565"/>
    <cellStyle name="Moeda 4 5" xfId="157"/>
    <cellStyle name="Moeda 4 5 10" xfId="10813"/>
    <cellStyle name="Moeda 4 5 11" xfId="24205"/>
    <cellStyle name="Moeda 4 5 2" xfId="421"/>
    <cellStyle name="Moeda 4 5 2 2" xfId="1213"/>
    <cellStyle name="Moeda 4 5 2 2 2" xfId="3877"/>
    <cellStyle name="Moeda 4 5 2 2 2 2" xfId="17221"/>
    <cellStyle name="Moeda 4 5 2 2 3" xfId="6541"/>
    <cellStyle name="Moeda 4 5 2 2 3 2" xfId="19885"/>
    <cellStyle name="Moeda 4 5 2 2 4" xfId="9205"/>
    <cellStyle name="Moeda 4 5 2 2 4 2" xfId="22549"/>
    <cellStyle name="Moeda 4 5 2 2 5" xfId="14557"/>
    <cellStyle name="Moeda 4 5 2 2 6" xfId="11869"/>
    <cellStyle name="Moeda 4 5 2 2 7" xfId="26269"/>
    <cellStyle name="Moeda 4 5 2 3" xfId="2005"/>
    <cellStyle name="Moeda 4 5 2 3 2" xfId="4669"/>
    <cellStyle name="Moeda 4 5 2 3 2 2" xfId="18013"/>
    <cellStyle name="Moeda 4 5 2 3 3" xfId="7333"/>
    <cellStyle name="Moeda 4 5 2 3 3 2" xfId="20677"/>
    <cellStyle name="Moeda 4 5 2 3 4" xfId="9997"/>
    <cellStyle name="Moeda 4 5 2 3 4 2" xfId="23341"/>
    <cellStyle name="Moeda 4 5 2 3 5" xfId="15349"/>
    <cellStyle name="Moeda 4 5 2 3 6" xfId="12661"/>
    <cellStyle name="Moeda 4 5 2 4" xfId="3085"/>
    <cellStyle name="Moeda 4 5 2 4 2" xfId="16429"/>
    <cellStyle name="Moeda 4 5 2 5" xfId="5749"/>
    <cellStyle name="Moeda 4 5 2 5 2" xfId="19093"/>
    <cellStyle name="Moeda 4 5 2 6" xfId="8413"/>
    <cellStyle name="Moeda 4 5 2 6 2" xfId="21757"/>
    <cellStyle name="Moeda 4 5 2 7" xfId="13765"/>
    <cellStyle name="Moeda 4 5 2 8" xfId="11077"/>
    <cellStyle name="Moeda 4 5 2 9" xfId="24901"/>
    <cellStyle name="Moeda 4 5 3" xfId="949"/>
    <cellStyle name="Moeda 4 5 3 2" xfId="3613"/>
    <cellStyle name="Moeda 4 5 3 2 2" xfId="16957"/>
    <cellStyle name="Moeda 4 5 3 2 3" xfId="25933"/>
    <cellStyle name="Moeda 4 5 3 3" xfId="6277"/>
    <cellStyle name="Moeda 4 5 3 3 2" xfId="19621"/>
    <cellStyle name="Moeda 4 5 3 4" xfId="8941"/>
    <cellStyle name="Moeda 4 5 3 4 2" xfId="22285"/>
    <cellStyle name="Moeda 4 5 3 5" xfId="14293"/>
    <cellStyle name="Moeda 4 5 3 6" xfId="11605"/>
    <cellStyle name="Moeda 4 5 3 7" xfId="24565"/>
    <cellStyle name="Moeda 4 5 4" xfId="1741"/>
    <cellStyle name="Moeda 4 5 4 2" xfId="4405"/>
    <cellStyle name="Moeda 4 5 4 2 2" xfId="17749"/>
    <cellStyle name="Moeda 4 5 4 2 3" xfId="26581"/>
    <cellStyle name="Moeda 4 5 4 3" xfId="7069"/>
    <cellStyle name="Moeda 4 5 4 3 2" xfId="20413"/>
    <cellStyle name="Moeda 4 5 4 4" xfId="9733"/>
    <cellStyle name="Moeda 4 5 4 4 2" xfId="23077"/>
    <cellStyle name="Moeda 4 5 4 5" xfId="15085"/>
    <cellStyle name="Moeda 4 5 4 6" xfId="12397"/>
    <cellStyle name="Moeda 4 5 4 7" xfId="25213"/>
    <cellStyle name="Moeda 4 5 5" xfId="2557"/>
    <cellStyle name="Moeda 4 5 5 2" xfId="5221"/>
    <cellStyle name="Moeda 4 5 5 2 2" xfId="18565"/>
    <cellStyle name="Moeda 4 5 5 3" xfId="7885"/>
    <cellStyle name="Moeda 4 5 5 3 2" xfId="21229"/>
    <cellStyle name="Moeda 4 5 5 4" xfId="10549"/>
    <cellStyle name="Moeda 4 5 5 4 2" xfId="23893"/>
    <cellStyle name="Moeda 4 5 5 5" xfId="15901"/>
    <cellStyle name="Moeda 4 5 5 6" xfId="13213"/>
    <cellStyle name="Moeda 4 5 5 7" xfId="25573"/>
    <cellStyle name="Moeda 4 5 6" xfId="2821"/>
    <cellStyle name="Moeda 4 5 6 2" xfId="16165"/>
    <cellStyle name="Moeda 4 5 7" xfId="5485"/>
    <cellStyle name="Moeda 4 5 7 2" xfId="18829"/>
    <cellStyle name="Moeda 4 5 8" xfId="8149"/>
    <cellStyle name="Moeda 4 5 8 2" xfId="21493"/>
    <cellStyle name="Moeda 4 5 9" xfId="13501"/>
    <cellStyle name="Moeda 4 6" xfId="325"/>
    <cellStyle name="Moeda 4 6 10" xfId="24373"/>
    <cellStyle name="Moeda 4 6 2" xfId="1117"/>
    <cellStyle name="Moeda 4 6 2 2" xfId="3781"/>
    <cellStyle name="Moeda 4 6 2 2 2" xfId="17125"/>
    <cellStyle name="Moeda 4 6 2 2 3" xfId="26437"/>
    <cellStyle name="Moeda 4 6 2 3" xfId="6445"/>
    <cellStyle name="Moeda 4 6 2 3 2" xfId="19789"/>
    <cellStyle name="Moeda 4 6 2 4" xfId="9109"/>
    <cellStyle name="Moeda 4 6 2 4 2" xfId="22453"/>
    <cellStyle name="Moeda 4 6 2 5" xfId="14461"/>
    <cellStyle name="Moeda 4 6 2 6" xfId="11773"/>
    <cellStyle name="Moeda 4 6 2 7" xfId="25069"/>
    <cellStyle name="Moeda 4 6 3" xfId="1909"/>
    <cellStyle name="Moeda 4 6 3 2" xfId="4573"/>
    <cellStyle name="Moeda 4 6 3 2 2" xfId="17917"/>
    <cellStyle name="Moeda 4 6 3 2 3" xfId="26101"/>
    <cellStyle name="Moeda 4 6 3 3" xfId="7237"/>
    <cellStyle name="Moeda 4 6 3 3 2" xfId="20581"/>
    <cellStyle name="Moeda 4 6 3 4" xfId="9901"/>
    <cellStyle name="Moeda 4 6 3 4 2" xfId="23245"/>
    <cellStyle name="Moeda 4 6 3 5" xfId="15253"/>
    <cellStyle name="Moeda 4 6 3 6" xfId="12565"/>
    <cellStyle name="Moeda 4 6 3 7" xfId="24733"/>
    <cellStyle name="Moeda 4 6 4" xfId="2481"/>
    <cellStyle name="Moeda 4 6 4 2" xfId="5145"/>
    <cellStyle name="Moeda 4 6 4 2 2" xfId="18489"/>
    <cellStyle name="Moeda 4 6 4 2 3" xfId="26749"/>
    <cellStyle name="Moeda 4 6 4 3" xfId="7809"/>
    <cellStyle name="Moeda 4 6 4 3 2" xfId="21153"/>
    <cellStyle name="Moeda 4 6 4 4" xfId="10473"/>
    <cellStyle name="Moeda 4 6 4 4 2" xfId="23817"/>
    <cellStyle name="Moeda 4 6 4 5" xfId="15825"/>
    <cellStyle name="Moeda 4 6 4 6" xfId="13137"/>
    <cellStyle name="Moeda 4 6 4 7" xfId="25381"/>
    <cellStyle name="Moeda 4 6 5" xfId="2989"/>
    <cellStyle name="Moeda 4 6 5 2" xfId="16333"/>
    <cellStyle name="Moeda 4 6 5 3" xfId="25741"/>
    <cellStyle name="Moeda 4 6 6" xfId="5653"/>
    <cellStyle name="Moeda 4 6 6 2" xfId="18997"/>
    <cellStyle name="Moeda 4 6 7" xfId="8317"/>
    <cellStyle name="Moeda 4 6 7 2" xfId="21661"/>
    <cellStyle name="Moeda 4 6 8" xfId="13669"/>
    <cellStyle name="Moeda 4 6 9" xfId="10981"/>
    <cellStyle name="Moeda 4 7" xfId="589"/>
    <cellStyle name="Moeda 4 7 2" xfId="1381"/>
    <cellStyle name="Moeda 4 7 2 2" xfId="4045"/>
    <cellStyle name="Moeda 4 7 2 2 2" xfId="17389"/>
    <cellStyle name="Moeda 4 7 2 2 3" xfId="26173"/>
    <cellStyle name="Moeda 4 7 2 3" xfId="6709"/>
    <cellStyle name="Moeda 4 7 2 3 2" xfId="20053"/>
    <cellStyle name="Moeda 4 7 2 4" xfId="9373"/>
    <cellStyle name="Moeda 4 7 2 4 2" xfId="22717"/>
    <cellStyle name="Moeda 4 7 2 5" xfId="14725"/>
    <cellStyle name="Moeda 4 7 2 6" xfId="12037"/>
    <cellStyle name="Moeda 4 7 2 7" xfId="24805"/>
    <cellStyle name="Moeda 4 7 3" xfId="2173"/>
    <cellStyle name="Moeda 4 7 3 2" xfId="4837"/>
    <cellStyle name="Moeda 4 7 3 2 2" xfId="18181"/>
    <cellStyle name="Moeda 4 7 3 2 3" xfId="25837"/>
    <cellStyle name="Moeda 4 7 3 3" xfId="7501"/>
    <cellStyle name="Moeda 4 7 3 3 2" xfId="20845"/>
    <cellStyle name="Moeda 4 7 3 4" xfId="10165"/>
    <cellStyle name="Moeda 4 7 3 4 2" xfId="23509"/>
    <cellStyle name="Moeda 4 7 3 5" xfId="15517"/>
    <cellStyle name="Moeda 4 7 3 6" xfId="12829"/>
    <cellStyle name="Moeda 4 7 3 7" xfId="24469"/>
    <cellStyle name="Moeda 4 7 4" xfId="3253"/>
    <cellStyle name="Moeda 4 7 4 2" xfId="16597"/>
    <cellStyle name="Moeda 4 7 4 3" xfId="25477"/>
    <cellStyle name="Moeda 4 7 5" xfId="5917"/>
    <cellStyle name="Moeda 4 7 5 2" xfId="19261"/>
    <cellStyle name="Moeda 4 7 6" xfId="8581"/>
    <cellStyle name="Moeda 4 7 6 2" xfId="21925"/>
    <cellStyle name="Moeda 4 7 7" xfId="13933"/>
    <cellStyle name="Moeda 4 7 8" xfId="11245"/>
    <cellStyle name="Moeda 4 7 9" xfId="24109"/>
    <cellStyle name="Moeda 4 8" xfId="757"/>
    <cellStyle name="Moeda 4 8 2" xfId="1549"/>
    <cellStyle name="Moeda 4 8 2 2" xfId="4213"/>
    <cellStyle name="Moeda 4 8 2 2 2" xfId="17557"/>
    <cellStyle name="Moeda 4 8 2 2 3" xfId="26149"/>
    <cellStyle name="Moeda 4 8 2 3" xfId="6877"/>
    <cellStyle name="Moeda 4 8 2 3 2" xfId="20221"/>
    <cellStyle name="Moeda 4 8 2 4" xfId="9541"/>
    <cellStyle name="Moeda 4 8 2 4 2" xfId="22885"/>
    <cellStyle name="Moeda 4 8 2 5" xfId="14893"/>
    <cellStyle name="Moeda 4 8 2 6" xfId="12205"/>
    <cellStyle name="Moeda 4 8 2 7" xfId="24781"/>
    <cellStyle name="Moeda 4 8 3" xfId="2341"/>
    <cellStyle name="Moeda 4 8 3 2" xfId="5005"/>
    <cellStyle name="Moeda 4 8 3 2 2" xfId="18349"/>
    <cellStyle name="Moeda 4 8 3 3" xfId="7669"/>
    <cellStyle name="Moeda 4 8 3 3 2" xfId="21013"/>
    <cellStyle name="Moeda 4 8 3 4" xfId="10333"/>
    <cellStyle name="Moeda 4 8 3 4 2" xfId="23677"/>
    <cellStyle name="Moeda 4 8 3 5" xfId="15685"/>
    <cellStyle name="Moeda 4 8 3 6" xfId="12997"/>
    <cellStyle name="Moeda 4 8 3 7" xfId="25453"/>
    <cellStyle name="Moeda 4 8 4" xfId="3421"/>
    <cellStyle name="Moeda 4 8 4 2" xfId="16765"/>
    <cellStyle name="Moeda 4 8 5" xfId="6085"/>
    <cellStyle name="Moeda 4 8 5 2" xfId="19429"/>
    <cellStyle name="Moeda 4 8 6" xfId="8749"/>
    <cellStyle name="Moeda 4 8 6 2" xfId="22093"/>
    <cellStyle name="Moeda 4 8 7" xfId="14101"/>
    <cellStyle name="Moeda 4 8 8" xfId="11413"/>
    <cellStyle name="Moeda 4 8 9" xfId="24085"/>
    <cellStyle name="Moeda 4 9" xfId="805"/>
    <cellStyle name="Moeda 4 9 2" xfId="1597"/>
    <cellStyle name="Moeda 4 9 2 2" xfId="4261"/>
    <cellStyle name="Moeda 4 9 2 2 2" xfId="17605"/>
    <cellStyle name="Moeda 4 9 2 3" xfId="6925"/>
    <cellStyle name="Moeda 4 9 2 3 2" xfId="20269"/>
    <cellStyle name="Moeda 4 9 2 4" xfId="9589"/>
    <cellStyle name="Moeda 4 9 2 4 2" xfId="22933"/>
    <cellStyle name="Moeda 4 9 2 5" xfId="14941"/>
    <cellStyle name="Moeda 4 9 2 6" xfId="12253"/>
    <cellStyle name="Moeda 4 9 2 7" xfId="25789"/>
    <cellStyle name="Moeda 4 9 3" xfId="2389"/>
    <cellStyle name="Moeda 4 9 3 2" xfId="5053"/>
    <cellStyle name="Moeda 4 9 3 2 2" xfId="18397"/>
    <cellStyle name="Moeda 4 9 3 3" xfId="7717"/>
    <cellStyle name="Moeda 4 9 3 3 2" xfId="21061"/>
    <cellStyle name="Moeda 4 9 3 4" xfId="10381"/>
    <cellStyle name="Moeda 4 9 3 4 2" xfId="23725"/>
    <cellStyle name="Moeda 4 9 3 5" xfId="15733"/>
    <cellStyle name="Moeda 4 9 3 6" xfId="13045"/>
    <cellStyle name="Moeda 4 9 4" xfId="3469"/>
    <cellStyle name="Moeda 4 9 4 2" xfId="16813"/>
    <cellStyle name="Moeda 4 9 5" xfId="6133"/>
    <cellStyle name="Moeda 4 9 5 2" xfId="19477"/>
    <cellStyle name="Moeda 4 9 6" xfId="8797"/>
    <cellStyle name="Moeda 4 9 6 2" xfId="22141"/>
    <cellStyle name="Moeda 4 9 7" xfId="14149"/>
    <cellStyle name="Moeda 4 9 8" xfId="11461"/>
    <cellStyle name="Moeda 4 9 9" xfId="24421"/>
    <cellStyle name="Moeda 5" xfId="69"/>
    <cellStyle name="Moeda 5 10" xfId="1653"/>
    <cellStyle name="Moeda 5 10 2" xfId="4317"/>
    <cellStyle name="Moeda 5 10 2 2" xfId="17661"/>
    <cellStyle name="Moeda 5 10 3" xfId="6981"/>
    <cellStyle name="Moeda 5 10 3 2" xfId="20325"/>
    <cellStyle name="Moeda 5 10 4" xfId="9645"/>
    <cellStyle name="Moeda 5 10 4 2" xfId="22989"/>
    <cellStyle name="Moeda 5 10 5" xfId="14997"/>
    <cellStyle name="Moeda 5 10 6" xfId="12309"/>
    <cellStyle name="Moeda 5 11" xfId="2452"/>
    <cellStyle name="Moeda 5 11 2" xfId="5116"/>
    <cellStyle name="Moeda 5 11 2 2" xfId="18460"/>
    <cellStyle name="Moeda 5 11 3" xfId="7780"/>
    <cellStyle name="Moeda 5 11 3 2" xfId="21124"/>
    <cellStyle name="Moeda 5 11 4" xfId="10444"/>
    <cellStyle name="Moeda 5 11 4 2" xfId="23788"/>
    <cellStyle name="Moeda 5 11 5" xfId="15796"/>
    <cellStyle name="Moeda 5 11 6" xfId="13108"/>
    <cellStyle name="Moeda 5 12" xfId="2733"/>
    <cellStyle name="Moeda 5 12 2" xfId="16077"/>
    <cellStyle name="Moeda 5 13" xfId="5397"/>
    <cellStyle name="Moeda 5 13 2" xfId="18741"/>
    <cellStyle name="Moeda 5 14" xfId="8061"/>
    <cellStyle name="Moeda 5 14 2" xfId="21405"/>
    <cellStyle name="Moeda 5 15" xfId="13413"/>
    <cellStyle name="Moeda 5 16" xfId="10725"/>
    <cellStyle name="Moeda 5 17" xfId="24117"/>
    <cellStyle name="Moeda 5 2" xfId="117"/>
    <cellStyle name="Moeda 5 2 10" xfId="8109"/>
    <cellStyle name="Moeda 5 2 10 2" xfId="21453"/>
    <cellStyle name="Moeda 5 2 11" xfId="13461"/>
    <cellStyle name="Moeda 5 2 12" xfId="10773"/>
    <cellStyle name="Moeda 5 2 13" xfId="24165"/>
    <cellStyle name="Moeda 5 2 2" xfId="285"/>
    <cellStyle name="Moeda 5 2 2 10" xfId="10941"/>
    <cellStyle name="Moeda 5 2 2 11" xfId="24333"/>
    <cellStyle name="Moeda 5 2 2 2" xfId="549"/>
    <cellStyle name="Moeda 5 2 2 2 2" xfId="1341"/>
    <cellStyle name="Moeda 5 2 2 2 2 2" xfId="4005"/>
    <cellStyle name="Moeda 5 2 2 2 2 2 2" xfId="17349"/>
    <cellStyle name="Moeda 5 2 2 2 2 3" xfId="6669"/>
    <cellStyle name="Moeda 5 2 2 2 2 3 2" xfId="20013"/>
    <cellStyle name="Moeda 5 2 2 2 2 4" xfId="9333"/>
    <cellStyle name="Moeda 5 2 2 2 2 4 2" xfId="22677"/>
    <cellStyle name="Moeda 5 2 2 2 2 5" xfId="14685"/>
    <cellStyle name="Moeda 5 2 2 2 2 6" xfId="11997"/>
    <cellStyle name="Moeda 5 2 2 2 2 7" xfId="26397"/>
    <cellStyle name="Moeda 5 2 2 2 3" xfId="2133"/>
    <cellStyle name="Moeda 5 2 2 2 3 2" xfId="4797"/>
    <cellStyle name="Moeda 5 2 2 2 3 2 2" xfId="18141"/>
    <cellStyle name="Moeda 5 2 2 2 3 3" xfId="7461"/>
    <cellStyle name="Moeda 5 2 2 2 3 3 2" xfId="20805"/>
    <cellStyle name="Moeda 5 2 2 2 3 4" xfId="10125"/>
    <cellStyle name="Moeda 5 2 2 2 3 4 2" xfId="23469"/>
    <cellStyle name="Moeda 5 2 2 2 3 5" xfId="15477"/>
    <cellStyle name="Moeda 5 2 2 2 3 6" xfId="12789"/>
    <cellStyle name="Moeda 5 2 2 2 4" xfId="3213"/>
    <cellStyle name="Moeda 5 2 2 2 4 2" xfId="16557"/>
    <cellStyle name="Moeda 5 2 2 2 5" xfId="5877"/>
    <cellStyle name="Moeda 5 2 2 2 5 2" xfId="19221"/>
    <cellStyle name="Moeda 5 2 2 2 6" xfId="8541"/>
    <cellStyle name="Moeda 5 2 2 2 6 2" xfId="21885"/>
    <cellStyle name="Moeda 5 2 2 2 7" xfId="13893"/>
    <cellStyle name="Moeda 5 2 2 2 8" xfId="11205"/>
    <cellStyle name="Moeda 5 2 2 2 9" xfId="25029"/>
    <cellStyle name="Moeda 5 2 2 3" xfId="1077"/>
    <cellStyle name="Moeda 5 2 2 3 2" xfId="3741"/>
    <cellStyle name="Moeda 5 2 2 3 2 2" xfId="17085"/>
    <cellStyle name="Moeda 5 2 2 3 2 3" xfId="26061"/>
    <cellStyle name="Moeda 5 2 2 3 3" xfId="6405"/>
    <cellStyle name="Moeda 5 2 2 3 3 2" xfId="19749"/>
    <cellStyle name="Moeda 5 2 2 3 4" xfId="9069"/>
    <cellStyle name="Moeda 5 2 2 3 4 2" xfId="22413"/>
    <cellStyle name="Moeda 5 2 2 3 5" xfId="14421"/>
    <cellStyle name="Moeda 5 2 2 3 6" xfId="11733"/>
    <cellStyle name="Moeda 5 2 2 3 7" xfId="24693"/>
    <cellStyle name="Moeda 5 2 2 4" xfId="1869"/>
    <cellStyle name="Moeda 5 2 2 4 2" xfId="4533"/>
    <cellStyle name="Moeda 5 2 2 4 2 2" xfId="17877"/>
    <cellStyle name="Moeda 5 2 2 4 2 3" xfId="26709"/>
    <cellStyle name="Moeda 5 2 2 4 3" xfId="7197"/>
    <cellStyle name="Moeda 5 2 2 4 3 2" xfId="20541"/>
    <cellStyle name="Moeda 5 2 2 4 4" xfId="9861"/>
    <cellStyle name="Moeda 5 2 2 4 4 2" xfId="23205"/>
    <cellStyle name="Moeda 5 2 2 4 5" xfId="15213"/>
    <cellStyle name="Moeda 5 2 2 4 6" xfId="12525"/>
    <cellStyle name="Moeda 5 2 2 4 7" xfId="25341"/>
    <cellStyle name="Moeda 5 2 2 5" xfId="2685"/>
    <cellStyle name="Moeda 5 2 2 5 2" xfId="5349"/>
    <cellStyle name="Moeda 5 2 2 5 2 2" xfId="18693"/>
    <cellStyle name="Moeda 5 2 2 5 3" xfId="8013"/>
    <cellStyle name="Moeda 5 2 2 5 3 2" xfId="21357"/>
    <cellStyle name="Moeda 5 2 2 5 4" xfId="10677"/>
    <cellStyle name="Moeda 5 2 2 5 4 2" xfId="24021"/>
    <cellStyle name="Moeda 5 2 2 5 5" xfId="16029"/>
    <cellStyle name="Moeda 5 2 2 5 6" xfId="13341"/>
    <cellStyle name="Moeda 5 2 2 5 7" xfId="25701"/>
    <cellStyle name="Moeda 5 2 2 6" xfId="2949"/>
    <cellStyle name="Moeda 5 2 2 6 2" xfId="16293"/>
    <cellStyle name="Moeda 5 2 2 7" xfId="5613"/>
    <cellStyle name="Moeda 5 2 2 7 2" xfId="18957"/>
    <cellStyle name="Moeda 5 2 2 8" xfId="8277"/>
    <cellStyle name="Moeda 5 2 2 8 2" xfId="21621"/>
    <cellStyle name="Moeda 5 2 2 9" xfId="13629"/>
    <cellStyle name="Moeda 5 2 3" xfId="381"/>
    <cellStyle name="Moeda 5 2 3 2" xfId="1173"/>
    <cellStyle name="Moeda 5 2 3 2 2" xfId="3837"/>
    <cellStyle name="Moeda 5 2 3 2 2 2" xfId="17181"/>
    <cellStyle name="Moeda 5 2 3 2 3" xfId="6501"/>
    <cellStyle name="Moeda 5 2 3 2 3 2" xfId="19845"/>
    <cellStyle name="Moeda 5 2 3 2 4" xfId="9165"/>
    <cellStyle name="Moeda 5 2 3 2 4 2" xfId="22509"/>
    <cellStyle name="Moeda 5 2 3 2 5" xfId="14517"/>
    <cellStyle name="Moeda 5 2 3 2 6" xfId="11829"/>
    <cellStyle name="Moeda 5 2 3 2 7" xfId="26229"/>
    <cellStyle name="Moeda 5 2 3 3" xfId="1965"/>
    <cellStyle name="Moeda 5 2 3 3 2" xfId="4629"/>
    <cellStyle name="Moeda 5 2 3 3 2 2" xfId="17973"/>
    <cellStyle name="Moeda 5 2 3 3 3" xfId="7293"/>
    <cellStyle name="Moeda 5 2 3 3 3 2" xfId="20637"/>
    <cellStyle name="Moeda 5 2 3 3 4" xfId="9957"/>
    <cellStyle name="Moeda 5 2 3 3 4 2" xfId="23301"/>
    <cellStyle name="Moeda 5 2 3 3 5" xfId="15309"/>
    <cellStyle name="Moeda 5 2 3 3 6" xfId="12621"/>
    <cellStyle name="Moeda 5 2 3 4" xfId="3045"/>
    <cellStyle name="Moeda 5 2 3 4 2" xfId="16389"/>
    <cellStyle name="Moeda 5 2 3 5" xfId="5709"/>
    <cellStyle name="Moeda 5 2 3 5 2" xfId="19053"/>
    <cellStyle name="Moeda 5 2 3 6" xfId="8373"/>
    <cellStyle name="Moeda 5 2 3 6 2" xfId="21717"/>
    <cellStyle name="Moeda 5 2 3 7" xfId="13725"/>
    <cellStyle name="Moeda 5 2 3 8" xfId="11037"/>
    <cellStyle name="Moeda 5 2 3 9" xfId="24861"/>
    <cellStyle name="Moeda 5 2 4" xfId="717"/>
    <cellStyle name="Moeda 5 2 4 2" xfId="1509"/>
    <cellStyle name="Moeda 5 2 4 2 2" xfId="4173"/>
    <cellStyle name="Moeda 5 2 4 2 2 2" xfId="17517"/>
    <cellStyle name="Moeda 5 2 4 2 3" xfId="6837"/>
    <cellStyle name="Moeda 5 2 4 2 3 2" xfId="20181"/>
    <cellStyle name="Moeda 5 2 4 2 4" xfId="9501"/>
    <cellStyle name="Moeda 5 2 4 2 4 2" xfId="22845"/>
    <cellStyle name="Moeda 5 2 4 2 5" xfId="14853"/>
    <cellStyle name="Moeda 5 2 4 2 6" xfId="12165"/>
    <cellStyle name="Moeda 5 2 4 2 7" xfId="25893"/>
    <cellStyle name="Moeda 5 2 4 3" xfId="2301"/>
    <cellStyle name="Moeda 5 2 4 3 2" xfId="4965"/>
    <cellStyle name="Moeda 5 2 4 3 2 2" xfId="18309"/>
    <cellStyle name="Moeda 5 2 4 3 3" xfId="7629"/>
    <cellStyle name="Moeda 5 2 4 3 3 2" xfId="20973"/>
    <cellStyle name="Moeda 5 2 4 3 4" xfId="10293"/>
    <cellStyle name="Moeda 5 2 4 3 4 2" xfId="23637"/>
    <cellStyle name="Moeda 5 2 4 3 5" xfId="15645"/>
    <cellStyle name="Moeda 5 2 4 3 6" xfId="12957"/>
    <cellStyle name="Moeda 5 2 4 4" xfId="3381"/>
    <cellStyle name="Moeda 5 2 4 4 2" xfId="16725"/>
    <cellStyle name="Moeda 5 2 4 5" xfId="6045"/>
    <cellStyle name="Moeda 5 2 4 5 2" xfId="19389"/>
    <cellStyle name="Moeda 5 2 4 6" xfId="8709"/>
    <cellStyle name="Moeda 5 2 4 6 2" xfId="22053"/>
    <cellStyle name="Moeda 5 2 4 7" xfId="14061"/>
    <cellStyle name="Moeda 5 2 4 8" xfId="11373"/>
    <cellStyle name="Moeda 5 2 4 9" xfId="24525"/>
    <cellStyle name="Moeda 5 2 5" xfId="909"/>
    <cellStyle name="Moeda 5 2 5 2" xfId="3573"/>
    <cellStyle name="Moeda 5 2 5 2 2" xfId="16917"/>
    <cellStyle name="Moeda 5 2 5 2 3" xfId="26541"/>
    <cellStyle name="Moeda 5 2 5 3" xfId="6237"/>
    <cellStyle name="Moeda 5 2 5 3 2" xfId="19581"/>
    <cellStyle name="Moeda 5 2 5 4" xfId="8901"/>
    <cellStyle name="Moeda 5 2 5 4 2" xfId="22245"/>
    <cellStyle name="Moeda 5 2 5 5" xfId="14253"/>
    <cellStyle name="Moeda 5 2 5 6" xfId="11565"/>
    <cellStyle name="Moeda 5 2 5 7" xfId="25173"/>
    <cellStyle name="Moeda 5 2 6" xfId="1701"/>
    <cellStyle name="Moeda 5 2 6 2" xfId="4365"/>
    <cellStyle name="Moeda 5 2 6 2 2" xfId="17709"/>
    <cellStyle name="Moeda 5 2 6 3" xfId="7029"/>
    <cellStyle name="Moeda 5 2 6 3 2" xfId="20373"/>
    <cellStyle name="Moeda 5 2 6 4" xfId="9693"/>
    <cellStyle name="Moeda 5 2 6 4 2" xfId="23037"/>
    <cellStyle name="Moeda 5 2 6 5" xfId="15045"/>
    <cellStyle name="Moeda 5 2 6 6" xfId="12357"/>
    <cellStyle name="Moeda 5 2 6 7" xfId="25533"/>
    <cellStyle name="Moeda 5 2 7" xfId="2517"/>
    <cellStyle name="Moeda 5 2 7 2" xfId="5181"/>
    <cellStyle name="Moeda 5 2 7 2 2" xfId="18525"/>
    <cellStyle name="Moeda 5 2 7 3" xfId="7845"/>
    <cellStyle name="Moeda 5 2 7 3 2" xfId="21189"/>
    <cellStyle name="Moeda 5 2 7 4" xfId="10509"/>
    <cellStyle name="Moeda 5 2 7 4 2" xfId="23853"/>
    <cellStyle name="Moeda 5 2 7 5" xfId="15861"/>
    <cellStyle name="Moeda 5 2 7 6" xfId="13173"/>
    <cellStyle name="Moeda 5 2 8" xfId="2781"/>
    <cellStyle name="Moeda 5 2 8 2" xfId="16125"/>
    <cellStyle name="Moeda 5 2 9" xfId="5445"/>
    <cellStyle name="Moeda 5 2 9 2" xfId="18789"/>
    <cellStyle name="Moeda 5 3" xfId="237"/>
    <cellStyle name="Moeda 5 3 10" xfId="13581"/>
    <cellStyle name="Moeda 5 3 11" xfId="10893"/>
    <cellStyle name="Moeda 5 3 12" xfId="24285"/>
    <cellStyle name="Moeda 5 3 2" xfId="501"/>
    <cellStyle name="Moeda 5 3 2 2" xfId="1293"/>
    <cellStyle name="Moeda 5 3 2 2 2" xfId="3957"/>
    <cellStyle name="Moeda 5 3 2 2 2 2" xfId="17301"/>
    <cellStyle name="Moeda 5 3 2 2 3" xfId="6621"/>
    <cellStyle name="Moeda 5 3 2 2 3 2" xfId="19965"/>
    <cellStyle name="Moeda 5 3 2 2 4" xfId="9285"/>
    <cellStyle name="Moeda 5 3 2 2 4 2" xfId="22629"/>
    <cellStyle name="Moeda 5 3 2 2 5" xfId="14637"/>
    <cellStyle name="Moeda 5 3 2 2 6" xfId="11949"/>
    <cellStyle name="Moeda 5 3 2 2 7" xfId="26349"/>
    <cellStyle name="Moeda 5 3 2 3" xfId="2085"/>
    <cellStyle name="Moeda 5 3 2 3 2" xfId="4749"/>
    <cellStyle name="Moeda 5 3 2 3 2 2" xfId="18093"/>
    <cellStyle name="Moeda 5 3 2 3 3" xfId="7413"/>
    <cellStyle name="Moeda 5 3 2 3 3 2" xfId="20757"/>
    <cellStyle name="Moeda 5 3 2 3 4" xfId="10077"/>
    <cellStyle name="Moeda 5 3 2 3 4 2" xfId="23421"/>
    <cellStyle name="Moeda 5 3 2 3 5" xfId="15429"/>
    <cellStyle name="Moeda 5 3 2 3 6" xfId="12741"/>
    <cellStyle name="Moeda 5 3 2 4" xfId="3165"/>
    <cellStyle name="Moeda 5 3 2 4 2" xfId="16509"/>
    <cellStyle name="Moeda 5 3 2 5" xfId="5829"/>
    <cellStyle name="Moeda 5 3 2 5 2" xfId="19173"/>
    <cellStyle name="Moeda 5 3 2 6" xfId="8493"/>
    <cellStyle name="Moeda 5 3 2 6 2" xfId="21837"/>
    <cellStyle name="Moeda 5 3 2 7" xfId="13845"/>
    <cellStyle name="Moeda 5 3 2 8" xfId="11157"/>
    <cellStyle name="Moeda 5 3 2 9" xfId="24981"/>
    <cellStyle name="Moeda 5 3 3" xfId="669"/>
    <cellStyle name="Moeda 5 3 3 2" xfId="1461"/>
    <cellStyle name="Moeda 5 3 3 2 2" xfId="4125"/>
    <cellStyle name="Moeda 5 3 3 2 2 2" xfId="17469"/>
    <cellStyle name="Moeda 5 3 3 2 3" xfId="6789"/>
    <cellStyle name="Moeda 5 3 3 2 3 2" xfId="20133"/>
    <cellStyle name="Moeda 5 3 3 2 4" xfId="9453"/>
    <cellStyle name="Moeda 5 3 3 2 4 2" xfId="22797"/>
    <cellStyle name="Moeda 5 3 3 2 5" xfId="14805"/>
    <cellStyle name="Moeda 5 3 3 2 6" xfId="12117"/>
    <cellStyle name="Moeda 5 3 3 2 7" xfId="26013"/>
    <cellStyle name="Moeda 5 3 3 3" xfId="2253"/>
    <cellStyle name="Moeda 5 3 3 3 2" xfId="4917"/>
    <cellStyle name="Moeda 5 3 3 3 2 2" xfId="18261"/>
    <cellStyle name="Moeda 5 3 3 3 3" xfId="7581"/>
    <cellStyle name="Moeda 5 3 3 3 3 2" xfId="20925"/>
    <cellStyle name="Moeda 5 3 3 3 4" xfId="10245"/>
    <cellStyle name="Moeda 5 3 3 3 4 2" xfId="23589"/>
    <cellStyle name="Moeda 5 3 3 3 5" xfId="15597"/>
    <cellStyle name="Moeda 5 3 3 3 6" xfId="12909"/>
    <cellStyle name="Moeda 5 3 3 4" xfId="3333"/>
    <cellStyle name="Moeda 5 3 3 4 2" xfId="16677"/>
    <cellStyle name="Moeda 5 3 3 5" xfId="5997"/>
    <cellStyle name="Moeda 5 3 3 5 2" xfId="19341"/>
    <cellStyle name="Moeda 5 3 3 6" xfId="8661"/>
    <cellStyle name="Moeda 5 3 3 6 2" xfId="22005"/>
    <cellStyle name="Moeda 5 3 3 7" xfId="14013"/>
    <cellStyle name="Moeda 5 3 3 8" xfId="11325"/>
    <cellStyle name="Moeda 5 3 3 9" xfId="24645"/>
    <cellStyle name="Moeda 5 3 4" xfId="1029"/>
    <cellStyle name="Moeda 5 3 4 2" xfId="3693"/>
    <cellStyle name="Moeda 5 3 4 2 2" xfId="17037"/>
    <cellStyle name="Moeda 5 3 4 2 3" xfId="26661"/>
    <cellStyle name="Moeda 5 3 4 3" xfId="6357"/>
    <cellStyle name="Moeda 5 3 4 3 2" xfId="19701"/>
    <cellStyle name="Moeda 5 3 4 4" xfId="9021"/>
    <cellStyle name="Moeda 5 3 4 4 2" xfId="22365"/>
    <cellStyle name="Moeda 5 3 4 5" xfId="14373"/>
    <cellStyle name="Moeda 5 3 4 6" xfId="11685"/>
    <cellStyle name="Moeda 5 3 4 7" xfId="25293"/>
    <cellStyle name="Moeda 5 3 5" xfId="1821"/>
    <cellStyle name="Moeda 5 3 5 2" xfId="4485"/>
    <cellStyle name="Moeda 5 3 5 2 2" xfId="17829"/>
    <cellStyle name="Moeda 5 3 5 3" xfId="7149"/>
    <cellStyle name="Moeda 5 3 5 3 2" xfId="20493"/>
    <cellStyle name="Moeda 5 3 5 4" xfId="9813"/>
    <cellStyle name="Moeda 5 3 5 4 2" xfId="23157"/>
    <cellStyle name="Moeda 5 3 5 5" xfId="15165"/>
    <cellStyle name="Moeda 5 3 5 6" xfId="12477"/>
    <cellStyle name="Moeda 5 3 5 7" xfId="25653"/>
    <cellStyle name="Moeda 5 3 6" xfId="2637"/>
    <cellStyle name="Moeda 5 3 6 2" xfId="5301"/>
    <cellStyle name="Moeda 5 3 6 2 2" xfId="18645"/>
    <cellStyle name="Moeda 5 3 6 3" xfId="7965"/>
    <cellStyle name="Moeda 5 3 6 3 2" xfId="21309"/>
    <cellStyle name="Moeda 5 3 6 4" xfId="10629"/>
    <cellStyle name="Moeda 5 3 6 4 2" xfId="23973"/>
    <cellStyle name="Moeda 5 3 6 5" xfId="15981"/>
    <cellStyle name="Moeda 5 3 6 6" xfId="13293"/>
    <cellStyle name="Moeda 5 3 7" xfId="2901"/>
    <cellStyle name="Moeda 5 3 7 2" xfId="16245"/>
    <cellStyle name="Moeda 5 3 8" xfId="5565"/>
    <cellStyle name="Moeda 5 3 8 2" xfId="18909"/>
    <cellStyle name="Moeda 5 3 9" xfId="8229"/>
    <cellStyle name="Moeda 5 3 9 2" xfId="21573"/>
    <cellStyle name="Moeda 5 4" xfId="189"/>
    <cellStyle name="Moeda 5 4 10" xfId="10845"/>
    <cellStyle name="Moeda 5 4 11" xfId="24237"/>
    <cellStyle name="Moeda 5 4 2" xfId="453"/>
    <cellStyle name="Moeda 5 4 2 2" xfId="1245"/>
    <cellStyle name="Moeda 5 4 2 2 2" xfId="3909"/>
    <cellStyle name="Moeda 5 4 2 2 2 2" xfId="17253"/>
    <cellStyle name="Moeda 5 4 2 2 3" xfId="6573"/>
    <cellStyle name="Moeda 5 4 2 2 3 2" xfId="19917"/>
    <cellStyle name="Moeda 5 4 2 2 4" xfId="9237"/>
    <cellStyle name="Moeda 5 4 2 2 4 2" xfId="22581"/>
    <cellStyle name="Moeda 5 4 2 2 5" xfId="14589"/>
    <cellStyle name="Moeda 5 4 2 2 6" xfId="11901"/>
    <cellStyle name="Moeda 5 4 2 2 7" xfId="26301"/>
    <cellStyle name="Moeda 5 4 2 3" xfId="2037"/>
    <cellStyle name="Moeda 5 4 2 3 2" xfId="4701"/>
    <cellStyle name="Moeda 5 4 2 3 2 2" xfId="18045"/>
    <cellStyle name="Moeda 5 4 2 3 3" xfId="7365"/>
    <cellStyle name="Moeda 5 4 2 3 3 2" xfId="20709"/>
    <cellStyle name="Moeda 5 4 2 3 4" xfId="10029"/>
    <cellStyle name="Moeda 5 4 2 3 4 2" xfId="23373"/>
    <cellStyle name="Moeda 5 4 2 3 5" xfId="15381"/>
    <cellStyle name="Moeda 5 4 2 3 6" xfId="12693"/>
    <cellStyle name="Moeda 5 4 2 4" xfId="3117"/>
    <cellStyle name="Moeda 5 4 2 4 2" xfId="16461"/>
    <cellStyle name="Moeda 5 4 2 5" xfId="5781"/>
    <cellStyle name="Moeda 5 4 2 5 2" xfId="19125"/>
    <cellStyle name="Moeda 5 4 2 6" xfId="8445"/>
    <cellStyle name="Moeda 5 4 2 6 2" xfId="21789"/>
    <cellStyle name="Moeda 5 4 2 7" xfId="13797"/>
    <cellStyle name="Moeda 5 4 2 8" xfId="11109"/>
    <cellStyle name="Moeda 5 4 2 9" xfId="24933"/>
    <cellStyle name="Moeda 5 4 3" xfId="981"/>
    <cellStyle name="Moeda 5 4 3 2" xfId="3645"/>
    <cellStyle name="Moeda 5 4 3 2 2" xfId="16989"/>
    <cellStyle name="Moeda 5 4 3 2 3" xfId="25965"/>
    <cellStyle name="Moeda 5 4 3 3" xfId="6309"/>
    <cellStyle name="Moeda 5 4 3 3 2" xfId="19653"/>
    <cellStyle name="Moeda 5 4 3 4" xfId="8973"/>
    <cellStyle name="Moeda 5 4 3 4 2" xfId="22317"/>
    <cellStyle name="Moeda 5 4 3 5" xfId="14325"/>
    <cellStyle name="Moeda 5 4 3 6" xfId="11637"/>
    <cellStyle name="Moeda 5 4 3 7" xfId="24597"/>
    <cellStyle name="Moeda 5 4 4" xfId="1773"/>
    <cellStyle name="Moeda 5 4 4 2" xfId="4437"/>
    <cellStyle name="Moeda 5 4 4 2 2" xfId="17781"/>
    <cellStyle name="Moeda 5 4 4 2 3" xfId="26613"/>
    <cellStyle name="Moeda 5 4 4 3" xfId="7101"/>
    <cellStyle name="Moeda 5 4 4 3 2" xfId="20445"/>
    <cellStyle name="Moeda 5 4 4 4" xfId="9765"/>
    <cellStyle name="Moeda 5 4 4 4 2" xfId="23109"/>
    <cellStyle name="Moeda 5 4 4 5" xfId="15117"/>
    <cellStyle name="Moeda 5 4 4 6" xfId="12429"/>
    <cellStyle name="Moeda 5 4 4 7" xfId="25245"/>
    <cellStyle name="Moeda 5 4 5" xfId="2589"/>
    <cellStyle name="Moeda 5 4 5 2" xfId="5253"/>
    <cellStyle name="Moeda 5 4 5 2 2" xfId="18597"/>
    <cellStyle name="Moeda 5 4 5 3" xfId="7917"/>
    <cellStyle name="Moeda 5 4 5 3 2" xfId="21261"/>
    <cellStyle name="Moeda 5 4 5 4" xfId="10581"/>
    <cellStyle name="Moeda 5 4 5 4 2" xfId="23925"/>
    <cellStyle name="Moeda 5 4 5 5" xfId="15933"/>
    <cellStyle name="Moeda 5 4 5 6" xfId="13245"/>
    <cellStyle name="Moeda 5 4 5 7" xfId="25605"/>
    <cellStyle name="Moeda 5 4 6" xfId="2853"/>
    <cellStyle name="Moeda 5 4 6 2" xfId="16197"/>
    <cellStyle name="Moeda 5 4 7" xfId="5517"/>
    <cellStyle name="Moeda 5 4 7 2" xfId="18861"/>
    <cellStyle name="Moeda 5 4 8" xfId="8181"/>
    <cellStyle name="Moeda 5 4 8 2" xfId="21525"/>
    <cellStyle name="Moeda 5 4 9" xfId="13533"/>
    <cellStyle name="Moeda 5 5" xfId="333"/>
    <cellStyle name="Moeda 5 5 2" xfId="1125"/>
    <cellStyle name="Moeda 5 5 2 2" xfId="3789"/>
    <cellStyle name="Moeda 5 5 2 2 2" xfId="17133"/>
    <cellStyle name="Moeda 5 5 2 2 3" xfId="26445"/>
    <cellStyle name="Moeda 5 5 2 3" xfId="6453"/>
    <cellStyle name="Moeda 5 5 2 3 2" xfId="19797"/>
    <cellStyle name="Moeda 5 5 2 4" xfId="9117"/>
    <cellStyle name="Moeda 5 5 2 4 2" xfId="22461"/>
    <cellStyle name="Moeda 5 5 2 5" xfId="14469"/>
    <cellStyle name="Moeda 5 5 2 6" xfId="11781"/>
    <cellStyle name="Moeda 5 5 2 7" xfId="25077"/>
    <cellStyle name="Moeda 5 5 3" xfId="1917"/>
    <cellStyle name="Moeda 5 5 3 2" xfId="4581"/>
    <cellStyle name="Moeda 5 5 3 2 2" xfId="17925"/>
    <cellStyle name="Moeda 5 5 3 2 3" xfId="26109"/>
    <cellStyle name="Moeda 5 5 3 3" xfId="7245"/>
    <cellStyle name="Moeda 5 5 3 3 2" xfId="20589"/>
    <cellStyle name="Moeda 5 5 3 4" xfId="9909"/>
    <cellStyle name="Moeda 5 5 3 4 2" xfId="23253"/>
    <cellStyle name="Moeda 5 5 3 5" xfId="15261"/>
    <cellStyle name="Moeda 5 5 3 6" xfId="12573"/>
    <cellStyle name="Moeda 5 5 3 7" xfId="24741"/>
    <cellStyle name="Moeda 5 5 4" xfId="2997"/>
    <cellStyle name="Moeda 5 5 4 2" xfId="16341"/>
    <cellStyle name="Moeda 5 5 4 2 2" xfId="26757"/>
    <cellStyle name="Moeda 5 5 4 3" xfId="25389"/>
    <cellStyle name="Moeda 5 5 5" xfId="5661"/>
    <cellStyle name="Moeda 5 5 5 2" xfId="19005"/>
    <cellStyle name="Moeda 5 5 5 3" xfId="25749"/>
    <cellStyle name="Moeda 5 5 6" xfId="8325"/>
    <cellStyle name="Moeda 5 5 6 2" xfId="21669"/>
    <cellStyle name="Moeda 5 5 7" xfId="13677"/>
    <cellStyle name="Moeda 5 5 8" xfId="10989"/>
    <cellStyle name="Moeda 5 5 9" xfId="24381"/>
    <cellStyle name="Moeda 5 6" xfId="597"/>
    <cellStyle name="Moeda 5 6 2" xfId="1389"/>
    <cellStyle name="Moeda 5 6 2 2" xfId="4053"/>
    <cellStyle name="Moeda 5 6 2 2 2" xfId="17397"/>
    <cellStyle name="Moeda 5 6 2 3" xfId="6717"/>
    <cellStyle name="Moeda 5 6 2 3 2" xfId="20061"/>
    <cellStyle name="Moeda 5 6 2 4" xfId="9381"/>
    <cellStyle name="Moeda 5 6 2 4 2" xfId="22725"/>
    <cellStyle name="Moeda 5 6 2 5" xfId="14733"/>
    <cellStyle name="Moeda 5 6 2 6" xfId="12045"/>
    <cellStyle name="Moeda 5 6 2 7" xfId="26181"/>
    <cellStyle name="Moeda 5 6 3" xfId="2181"/>
    <cellStyle name="Moeda 5 6 3 2" xfId="4845"/>
    <cellStyle name="Moeda 5 6 3 2 2" xfId="18189"/>
    <cellStyle name="Moeda 5 6 3 3" xfId="7509"/>
    <cellStyle name="Moeda 5 6 3 3 2" xfId="20853"/>
    <cellStyle name="Moeda 5 6 3 4" xfId="10173"/>
    <cellStyle name="Moeda 5 6 3 4 2" xfId="23517"/>
    <cellStyle name="Moeda 5 6 3 5" xfId="15525"/>
    <cellStyle name="Moeda 5 6 3 6" xfId="12837"/>
    <cellStyle name="Moeda 5 6 4" xfId="3261"/>
    <cellStyle name="Moeda 5 6 4 2" xfId="16605"/>
    <cellStyle name="Moeda 5 6 5" xfId="5925"/>
    <cellStyle name="Moeda 5 6 5 2" xfId="19269"/>
    <cellStyle name="Moeda 5 6 6" xfId="8589"/>
    <cellStyle name="Moeda 5 6 6 2" xfId="21933"/>
    <cellStyle name="Moeda 5 6 7" xfId="13941"/>
    <cellStyle name="Moeda 5 6 8" xfId="11253"/>
    <cellStyle name="Moeda 5 6 9" xfId="24813"/>
    <cellStyle name="Moeda 5 7" xfId="765"/>
    <cellStyle name="Moeda 5 7 2" xfId="1557"/>
    <cellStyle name="Moeda 5 7 2 2" xfId="4221"/>
    <cellStyle name="Moeda 5 7 2 2 2" xfId="17565"/>
    <cellStyle name="Moeda 5 7 2 3" xfId="6885"/>
    <cellStyle name="Moeda 5 7 2 3 2" xfId="20229"/>
    <cellStyle name="Moeda 5 7 2 4" xfId="9549"/>
    <cellStyle name="Moeda 5 7 2 4 2" xfId="22893"/>
    <cellStyle name="Moeda 5 7 2 5" xfId="14901"/>
    <cellStyle name="Moeda 5 7 2 6" xfId="12213"/>
    <cellStyle name="Moeda 5 7 2 7" xfId="25845"/>
    <cellStyle name="Moeda 5 7 3" xfId="2349"/>
    <cellStyle name="Moeda 5 7 3 2" xfId="5013"/>
    <cellStyle name="Moeda 5 7 3 2 2" xfId="18357"/>
    <cellStyle name="Moeda 5 7 3 3" xfId="7677"/>
    <cellStyle name="Moeda 5 7 3 3 2" xfId="21021"/>
    <cellStyle name="Moeda 5 7 3 4" xfId="10341"/>
    <cellStyle name="Moeda 5 7 3 4 2" xfId="23685"/>
    <cellStyle name="Moeda 5 7 3 5" xfId="15693"/>
    <cellStyle name="Moeda 5 7 3 6" xfId="13005"/>
    <cellStyle name="Moeda 5 7 4" xfId="3429"/>
    <cellStyle name="Moeda 5 7 4 2" xfId="16773"/>
    <cellStyle name="Moeda 5 7 5" xfId="6093"/>
    <cellStyle name="Moeda 5 7 5 2" xfId="19437"/>
    <cellStyle name="Moeda 5 7 6" xfId="8757"/>
    <cellStyle name="Moeda 5 7 6 2" xfId="22101"/>
    <cellStyle name="Moeda 5 7 7" xfId="14109"/>
    <cellStyle name="Moeda 5 7 8" xfId="11421"/>
    <cellStyle name="Moeda 5 7 9" xfId="24477"/>
    <cellStyle name="Moeda 5 8" xfId="813"/>
    <cellStyle name="Moeda 5 8 2" xfId="1605"/>
    <cellStyle name="Moeda 5 8 2 2" xfId="4269"/>
    <cellStyle name="Moeda 5 8 2 2 2" xfId="17613"/>
    <cellStyle name="Moeda 5 8 2 3" xfId="6933"/>
    <cellStyle name="Moeda 5 8 2 3 2" xfId="20277"/>
    <cellStyle name="Moeda 5 8 2 4" xfId="9597"/>
    <cellStyle name="Moeda 5 8 2 4 2" xfId="22941"/>
    <cellStyle name="Moeda 5 8 2 5" xfId="14949"/>
    <cellStyle name="Moeda 5 8 2 6" xfId="12261"/>
    <cellStyle name="Moeda 5 8 2 7" xfId="26493"/>
    <cellStyle name="Moeda 5 8 3" xfId="2397"/>
    <cellStyle name="Moeda 5 8 3 2" xfId="5061"/>
    <cellStyle name="Moeda 5 8 3 2 2" xfId="18405"/>
    <cellStyle name="Moeda 5 8 3 3" xfId="7725"/>
    <cellStyle name="Moeda 5 8 3 3 2" xfId="21069"/>
    <cellStyle name="Moeda 5 8 3 4" xfId="10389"/>
    <cellStyle name="Moeda 5 8 3 4 2" xfId="23733"/>
    <cellStyle name="Moeda 5 8 3 5" xfId="15741"/>
    <cellStyle name="Moeda 5 8 3 6" xfId="13053"/>
    <cellStyle name="Moeda 5 8 4" xfId="3477"/>
    <cellStyle name="Moeda 5 8 4 2" xfId="16821"/>
    <cellStyle name="Moeda 5 8 5" xfId="6141"/>
    <cellStyle name="Moeda 5 8 5 2" xfId="19485"/>
    <cellStyle name="Moeda 5 8 6" xfId="8805"/>
    <cellStyle name="Moeda 5 8 6 2" xfId="22149"/>
    <cellStyle name="Moeda 5 8 7" xfId="14157"/>
    <cellStyle name="Moeda 5 8 8" xfId="11469"/>
    <cellStyle name="Moeda 5 8 9" xfId="25125"/>
    <cellStyle name="Moeda 5 9" xfId="861"/>
    <cellStyle name="Moeda 5 9 2" xfId="3525"/>
    <cellStyle name="Moeda 5 9 2 2" xfId="16869"/>
    <cellStyle name="Moeda 5 9 3" xfId="6189"/>
    <cellStyle name="Moeda 5 9 3 2" xfId="19533"/>
    <cellStyle name="Moeda 5 9 4" xfId="8853"/>
    <cellStyle name="Moeda 5 9 4 2" xfId="22197"/>
    <cellStyle name="Moeda 5 9 5" xfId="14205"/>
    <cellStyle name="Moeda 5 9 6" xfId="11517"/>
    <cellStyle name="Moeda 5 9 7" xfId="25485"/>
    <cellStyle name="Moeda 6" xfId="93"/>
    <cellStyle name="Moeda 6 10" xfId="5421"/>
    <cellStyle name="Moeda 6 10 2" xfId="18765"/>
    <cellStyle name="Moeda 6 11" xfId="8085"/>
    <cellStyle name="Moeda 6 11 2" xfId="21429"/>
    <cellStyle name="Moeda 6 12" xfId="13437"/>
    <cellStyle name="Moeda 6 13" xfId="10749"/>
    <cellStyle name="Moeda 6 14" xfId="24141"/>
    <cellStyle name="Moeda 6 2" xfId="261"/>
    <cellStyle name="Moeda 6 2 10" xfId="13605"/>
    <cellStyle name="Moeda 6 2 11" xfId="10917"/>
    <cellStyle name="Moeda 6 2 12" xfId="24309"/>
    <cellStyle name="Moeda 6 2 2" xfId="525"/>
    <cellStyle name="Moeda 6 2 2 2" xfId="1317"/>
    <cellStyle name="Moeda 6 2 2 2 2" xfId="3981"/>
    <cellStyle name="Moeda 6 2 2 2 2 2" xfId="17325"/>
    <cellStyle name="Moeda 6 2 2 2 3" xfId="6645"/>
    <cellStyle name="Moeda 6 2 2 2 3 2" xfId="19989"/>
    <cellStyle name="Moeda 6 2 2 2 4" xfId="9309"/>
    <cellStyle name="Moeda 6 2 2 2 4 2" xfId="22653"/>
    <cellStyle name="Moeda 6 2 2 2 5" xfId="14661"/>
    <cellStyle name="Moeda 6 2 2 2 6" xfId="11973"/>
    <cellStyle name="Moeda 6 2 2 2 7" xfId="26373"/>
    <cellStyle name="Moeda 6 2 2 3" xfId="2109"/>
    <cellStyle name="Moeda 6 2 2 3 2" xfId="4773"/>
    <cellStyle name="Moeda 6 2 2 3 2 2" xfId="18117"/>
    <cellStyle name="Moeda 6 2 2 3 3" xfId="7437"/>
    <cellStyle name="Moeda 6 2 2 3 3 2" xfId="20781"/>
    <cellStyle name="Moeda 6 2 2 3 4" xfId="10101"/>
    <cellStyle name="Moeda 6 2 2 3 4 2" xfId="23445"/>
    <cellStyle name="Moeda 6 2 2 3 5" xfId="15453"/>
    <cellStyle name="Moeda 6 2 2 3 6" xfId="12765"/>
    <cellStyle name="Moeda 6 2 2 4" xfId="3189"/>
    <cellStyle name="Moeda 6 2 2 4 2" xfId="16533"/>
    <cellStyle name="Moeda 6 2 2 5" xfId="5853"/>
    <cellStyle name="Moeda 6 2 2 5 2" xfId="19197"/>
    <cellStyle name="Moeda 6 2 2 6" xfId="8517"/>
    <cellStyle name="Moeda 6 2 2 6 2" xfId="21861"/>
    <cellStyle name="Moeda 6 2 2 7" xfId="13869"/>
    <cellStyle name="Moeda 6 2 2 8" xfId="11181"/>
    <cellStyle name="Moeda 6 2 2 9" xfId="25005"/>
    <cellStyle name="Moeda 6 2 3" xfId="693"/>
    <cellStyle name="Moeda 6 2 3 2" xfId="1485"/>
    <cellStyle name="Moeda 6 2 3 2 2" xfId="4149"/>
    <cellStyle name="Moeda 6 2 3 2 2 2" xfId="17493"/>
    <cellStyle name="Moeda 6 2 3 2 3" xfId="6813"/>
    <cellStyle name="Moeda 6 2 3 2 3 2" xfId="20157"/>
    <cellStyle name="Moeda 6 2 3 2 4" xfId="9477"/>
    <cellStyle name="Moeda 6 2 3 2 4 2" xfId="22821"/>
    <cellStyle name="Moeda 6 2 3 2 5" xfId="14829"/>
    <cellStyle name="Moeda 6 2 3 2 6" xfId="12141"/>
    <cellStyle name="Moeda 6 2 3 2 7" xfId="26037"/>
    <cellStyle name="Moeda 6 2 3 3" xfId="2277"/>
    <cellStyle name="Moeda 6 2 3 3 2" xfId="4941"/>
    <cellStyle name="Moeda 6 2 3 3 2 2" xfId="18285"/>
    <cellStyle name="Moeda 6 2 3 3 3" xfId="7605"/>
    <cellStyle name="Moeda 6 2 3 3 3 2" xfId="20949"/>
    <cellStyle name="Moeda 6 2 3 3 4" xfId="10269"/>
    <cellStyle name="Moeda 6 2 3 3 4 2" xfId="23613"/>
    <cellStyle name="Moeda 6 2 3 3 5" xfId="15621"/>
    <cellStyle name="Moeda 6 2 3 3 6" xfId="12933"/>
    <cellStyle name="Moeda 6 2 3 4" xfId="3357"/>
    <cellStyle name="Moeda 6 2 3 4 2" xfId="16701"/>
    <cellStyle name="Moeda 6 2 3 5" xfId="6021"/>
    <cellStyle name="Moeda 6 2 3 5 2" xfId="19365"/>
    <cellStyle name="Moeda 6 2 3 6" xfId="8685"/>
    <cellStyle name="Moeda 6 2 3 6 2" xfId="22029"/>
    <cellStyle name="Moeda 6 2 3 7" xfId="14037"/>
    <cellStyle name="Moeda 6 2 3 8" xfId="11349"/>
    <cellStyle name="Moeda 6 2 3 9" xfId="24669"/>
    <cellStyle name="Moeda 6 2 4" xfId="1053"/>
    <cellStyle name="Moeda 6 2 4 2" xfId="3717"/>
    <cellStyle name="Moeda 6 2 4 2 2" xfId="17061"/>
    <cellStyle name="Moeda 6 2 4 2 3" xfId="26685"/>
    <cellStyle name="Moeda 6 2 4 3" xfId="6381"/>
    <cellStyle name="Moeda 6 2 4 3 2" xfId="19725"/>
    <cellStyle name="Moeda 6 2 4 4" xfId="9045"/>
    <cellStyle name="Moeda 6 2 4 4 2" xfId="22389"/>
    <cellStyle name="Moeda 6 2 4 5" xfId="14397"/>
    <cellStyle name="Moeda 6 2 4 6" xfId="11709"/>
    <cellStyle name="Moeda 6 2 4 7" xfId="25317"/>
    <cellStyle name="Moeda 6 2 5" xfId="1845"/>
    <cellStyle name="Moeda 6 2 5 2" xfId="4509"/>
    <cellStyle name="Moeda 6 2 5 2 2" xfId="17853"/>
    <cellStyle name="Moeda 6 2 5 3" xfId="7173"/>
    <cellStyle name="Moeda 6 2 5 3 2" xfId="20517"/>
    <cellStyle name="Moeda 6 2 5 4" xfId="9837"/>
    <cellStyle name="Moeda 6 2 5 4 2" xfId="23181"/>
    <cellStyle name="Moeda 6 2 5 5" xfId="15189"/>
    <cellStyle name="Moeda 6 2 5 6" xfId="12501"/>
    <cellStyle name="Moeda 6 2 5 7" xfId="25677"/>
    <cellStyle name="Moeda 6 2 6" xfId="2661"/>
    <cellStyle name="Moeda 6 2 6 2" xfId="5325"/>
    <cellStyle name="Moeda 6 2 6 2 2" xfId="18669"/>
    <cellStyle name="Moeda 6 2 6 3" xfId="7989"/>
    <cellStyle name="Moeda 6 2 6 3 2" xfId="21333"/>
    <cellStyle name="Moeda 6 2 6 4" xfId="10653"/>
    <cellStyle name="Moeda 6 2 6 4 2" xfId="23997"/>
    <cellStyle name="Moeda 6 2 6 5" xfId="16005"/>
    <cellStyle name="Moeda 6 2 6 6" xfId="13317"/>
    <cellStyle name="Moeda 6 2 7" xfId="2925"/>
    <cellStyle name="Moeda 6 2 7 2" xfId="16269"/>
    <cellStyle name="Moeda 6 2 8" xfId="5589"/>
    <cellStyle name="Moeda 6 2 8 2" xfId="18933"/>
    <cellStyle name="Moeda 6 2 9" xfId="8253"/>
    <cellStyle name="Moeda 6 2 9 2" xfId="21597"/>
    <cellStyle name="Moeda 6 3" xfId="165"/>
    <cellStyle name="Moeda 6 3 10" xfId="10821"/>
    <cellStyle name="Moeda 6 3 11" xfId="24213"/>
    <cellStyle name="Moeda 6 3 2" xfId="429"/>
    <cellStyle name="Moeda 6 3 2 2" xfId="1221"/>
    <cellStyle name="Moeda 6 3 2 2 2" xfId="3885"/>
    <cellStyle name="Moeda 6 3 2 2 2 2" xfId="17229"/>
    <cellStyle name="Moeda 6 3 2 2 3" xfId="6549"/>
    <cellStyle name="Moeda 6 3 2 2 3 2" xfId="19893"/>
    <cellStyle name="Moeda 6 3 2 2 4" xfId="9213"/>
    <cellStyle name="Moeda 6 3 2 2 4 2" xfId="22557"/>
    <cellStyle name="Moeda 6 3 2 2 5" xfId="14565"/>
    <cellStyle name="Moeda 6 3 2 2 6" xfId="11877"/>
    <cellStyle name="Moeda 6 3 2 2 7" xfId="26277"/>
    <cellStyle name="Moeda 6 3 2 3" xfId="2013"/>
    <cellStyle name="Moeda 6 3 2 3 2" xfId="4677"/>
    <cellStyle name="Moeda 6 3 2 3 2 2" xfId="18021"/>
    <cellStyle name="Moeda 6 3 2 3 3" xfId="7341"/>
    <cellStyle name="Moeda 6 3 2 3 3 2" xfId="20685"/>
    <cellStyle name="Moeda 6 3 2 3 4" xfId="10005"/>
    <cellStyle name="Moeda 6 3 2 3 4 2" xfId="23349"/>
    <cellStyle name="Moeda 6 3 2 3 5" xfId="15357"/>
    <cellStyle name="Moeda 6 3 2 3 6" xfId="12669"/>
    <cellStyle name="Moeda 6 3 2 4" xfId="3093"/>
    <cellStyle name="Moeda 6 3 2 4 2" xfId="16437"/>
    <cellStyle name="Moeda 6 3 2 5" xfId="5757"/>
    <cellStyle name="Moeda 6 3 2 5 2" xfId="19101"/>
    <cellStyle name="Moeda 6 3 2 6" xfId="8421"/>
    <cellStyle name="Moeda 6 3 2 6 2" xfId="21765"/>
    <cellStyle name="Moeda 6 3 2 7" xfId="13773"/>
    <cellStyle name="Moeda 6 3 2 8" xfId="11085"/>
    <cellStyle name="Moeda 6 3 2 9" xfId="24909"/>
    <cellStyle name="Moeda 6 3 3" xfId="957"/>
    <cellStyle name="Moeda 6 3 3 2" xfId="3621"/>
    <cellStyle name="Moeda 6 3 3 2 2" xfId="16965"/>
    <cellStyle name="Moeda 6 3 3 2 3" xfId="25941"/>
    <cellStyle name="Moeda 6 3 3 3" xfId="6285"/>
    <cellStyle name="Moeda 6 3 3 3 2" xfId="19629"/>
    <cellStyle name="Moeda 6 3 3 4" xfId="8949"/>
    <cellStyle name="Moeda 6 3 3 4 2" xfId="22293"/>
    <cellStyle name="Moeda 6 3 3 5" xfId="14301"/>
    <cellStyle name="Moeda 6 3 3 6" xfId="11613"/>
    <cellStyle name="Moeda 6 3 3 7" xfId="24573"/>
    <cellStyle name="Moeda 6 3 4" xfId="1749"/>
    <cellStyle name="Moeda 6 3 4 2" xfId="4413"/>
    <cellStyle name="Moeda 6 3 4 2 2" xfId="17757"/>
    <cellStyle name="Moeda 6 3 4 2 3" xfId="26589"/>
    <cellStyle name="Moeda 6 3 4 3" xfId="7077"/>
    <cellStyle name="Moeda 6 3 4 3 2" xfId="20421"/>
    <cellStyle name="Moeda 6 3 4 4" xfId="9741"/>
    <cellStyle name="Moeda 6 3 4 4 2" xfId="23085"/>
    <cellStyle name="Moeda 6 3 4 5" xfId="15093"/>
    <cellStyle name="Moeda 6 3 4 6" xfId="12405"/>
    <cellStyle name="Moeda 6 3 4 7" xfId="25221"/>
    <cellStyle name="Moeda 6 3 5" xfId="2565"/>
    <cellStyle name="Moeda 6 3 5 2" xfId="5229"/>
    <cellStyle name="Moeda 6 3 5 2 2" xfId="18573"/>
    <cellStyle name="Moeda 6 3 5 3" xfId="7893"/>
    <cellStyle name="Moeda 6 3 5 3 2" xfId="21237"/>
    <cellStyle name="Moeda 6 3 5 4" xfId="10557"/>
    <cellStyle name="Moeda 6 3 5 4 2" xfId="23901"/>
    <cellStyle name="Moeda 6 3 5 5" xfId="15909"/>
    <cellStyle name="Moeda 6 3 5 6" xfId="13221"/>
    <cellStyle name="Moeda 6 3 5 7" xfId="25581"/>
    <cellStyle name="Moeda 6 3 6" xfId="2829"/>
    <cellStyle name="Moeda 6 3 6 2" xfId="16173"/>
    <cellStyle name="Moeda 6 3 7" xfId="5493"/>
    <cellStyle name="Moeda 6 3 7 2" xfId="18837"/>
    <cellStyle name="Moeda 6 3 8" xfId="8157"/>
    <cellStyle name="Moeda 6 3 8 2" xfId="21501"/>
    <cellStyle name="Moeda 6 3 9" xfId="13509"/>
    <cellStyle name="Moeda 6 4" xfId="357"/>
    <cellStyle name="Moeda 6 4 2" xfId="1149"/>
    <cellStyle name="Moeda 6 4 2 2" xfId="3813"/>
    <cellStyle name="Moeda 6 4 2 2 2" xfId="17157"/>
    <cellStyle name="Moeda 6 4 2 3" xfId="6477"/>
    <cellStyle name="Moeda 6 4 2 3 2" xfId="19821"/>
    <cellStyle name="Moeda 6 4 2 4" xfId="9141"/>
    <cellStyle name="Moeda 6 4 2 4 2" xfId="22485"/>
    <cellStyle name="Moeda 6 4 2 5" xfId="14493"/>
    <cellStyle name="Moeda 6 4 2 6" xfId="11805"/>
    <cellStyle name="Moeda 6 4 2 7" xfId="26205"/>
    <cellStyle name="Moeda 6 4 3" xfId="1941"/>
    <cellStyle name="Moeda 6 4 3 2" xfId="4605"/>
    <cellStyle name="Moeda 6 4 3 2 2" xfId="17949"/>
    <cellStyle name="Moeda 6 4 3 3" xfId="7269"/>
    <cellStyle name="Moeda 6 4 3 3 2" xfId="20613"/>
    <cellStyle name="Moeda 6 4 3 4" xfId="9933"/>
    <cellStyle name="Moeda 6 4 3 4 2" xfId="23277"/>
    <cellStyle name="Moeda 6 4 3 5" xfId="15285"/>
    <cellStyle name="Moeda 6 4 3 6" xfId="12597"/>
    <cellStyle name="Moeda 6 4 4" xfId="3021"/>
    <cellStyle name="Moeda 6 4 4 2" xfId="16365"/>
    <cellStyle name="Moeda 6 4 5" xfId="5685"/>
    <cellStyle name="Moeda 6 4 5 2" xfId="19029"/>
    <cellStyle name="Moeda 6 4 6" xfId="8349"/>
    <cellStyle name="Moeda 6 4 6 2" xfId="21693"/>
    <cellStyle name="Moeda 6 4 7" xfId="13701"/>
    <cellStyle name="Moeda 6 4 8" xfId="11013"/>
    <cellStyle name="Moeda 6 4 9" xfId="24837"/>
    <cellStyle name="Moeda 6 5" xfId="621"/>
    <cellStyle name="Moeda 6 5 2" xfId="1413"/>
    <cellStyle name="Moeda 6 5 2 2" xfId="4077"/>
    <cellStyle name="Moeda 6 5 2 2 2" xfId="17421"/>
    <cellStyle name="Moeda 6 5 2 3" xfId="6741"/>
    <cellStyle name="Moeda 6 5 2 3 2" xfId="20085"/>
    <cellStyle name="Moeda 6 5 2 4" xfId="9405"/>
    <cellStyle name="Moeda 6 5 2 4 2" xfId="22749"/>
    <cellStyle name="Moeda 6 5 2 5" xfId="14757"/>
    <cellStyle name="Moeda 6 5 2 6" xfId="12069"/>
    <cellStyle name="Moeda 6 5 2 7" xfId="25869"/>
    <cellStyle name="Moeda 6 5 3" xfId="2205"/>
    <cellStyle name="Moeda 6 5 3 2" xfId="4869"/>
    <cellStyle name="Moeda 6 5 3 2 2" xfId="18213"/>
    <cellStyle name="Moeda 6 5 3 3" xfId="7533"/>
    <cellStyle name="Moeda 6 5 3 3 2" xfId="20877"/>
    <cellStyle name="Moeda 6 5 3 4" xfId="10197"/>
    <cellStyle name="Moeda 6 5 3 4 2" xfId="23541"/>
    <cellStyle name="Moeda 6 5 3 5" xfId="15549"/>
    <cellStyle name="Moeda 6 5 3 6" xfId="12861"/>
    <cellStyle name="Moeda 6 5 4" xfId="3285"/>
    <cellStyle name="Moeda 6 5 4 2" xfId="16629"/>
    <cellStyle name="Moeda 6 5 5" xfId="5949"/>
    <cellStyle name="Moeda 6 5 5 2" xfId="19293"/>
    <cellStyle name="Moeda 6 5 6" xfId="8613"/>
    <cellStyle name="Moeda 6 5 6 2" xfId="21957"/>
    <cellStyle name="Moeda 6 5 7" xfId="13965"/>
    <cellStyle name="Moeda 6 5 8" xfId="11277"/>
    <cellStyle name="Moeda 6 5 9" xfId="24501"/>
    <cellStyle name="Moeda 6 6" xfId="885"/>
    <cellStyle name="Moeda 6 6 2" xfId="3549"/>
    <cellStyle name="Moeda 6 6 2 2" xfId="16893"/>
    <cellStyle name="Moeda 6 6 2 3" xfId="26517"/>
    <cellStyle name="Moeda 6 6 3" xfId="6213"/>
    <cellStyle name="Moeda 6 6 3 2" xfId="19557"/>
    <cellStyle name="Moeda 6 6 4" xfId="8877"/>
    <cellStyle name="Moeda 6 6 4 2" xfId="22221"/>
    <cellStyle name="Moeda 6 6 5" xfId="14229"/>
    <cellStyle name="Moeda 6 6 6" xfId="11541"/>
    <cellStyle name="Moeda 6 6 7" xfId="25149"/>
    <cellStyle name="Moeda 6 7" xfId="1677"/>
    <cellStyle name="Moeda 6 7 2" xfId="4341"/>
    <cellStyle name="Moeda 6 7 2 2" xfId="17685"/>
    <cellStyle name="Moeda 6 7 3" xfId="7005"/>
    <cellStyle name="Moeda 6 7 3 2" xfId="20349"/>
    <cellStyle name="Moeda 6 7 4" xfId="9669"/>
    <cellStyle name="Moeda 6 7 4 2" xfId="23013"/>
    <cellStyle name="Moeda 6 7 5" xfId="15021"/>
    <cellStyle name="Moeda 6 7 6" xfId="12333"/>
    <cellStyle name="Moeda 6 7 7" xfId="25509"/>
    <cellStyle name="Moeda 6 8" xfId="2493"/>
    <cellStyle name="Moeda 6 8 2" xfId="5157"/>
    <cellStyle name="Moeda 6 8 2 2" xfId="18501"/>
    <cellStyle name="Moeda 6 8 3" xfId="7821"/>
    <cellStyle name="Moeda 6 8 3 2" xfId="21165"/>
    <cellStyle name="Moeda 6 8 4" xfId="10485"/>
    <cellStyle name="Moeda 6 8 4 2" xfId="23829"/>
    <cellStyle name="Moeda 6 8 5" xfId="15837"/>
    <cellStyle name="Moeda 6 8 6" xfId="13149"/>
    <cellStyle name="Moeda 6 9" xfId="2757"/>
    <cellStyle name="Moeda 6 9 2" xfId="16101"/>
    <cellStyle name="Moeda 7" xfId="213"/>
    <cellStyle name="Moeda 7 10" xfId="13557"/>
    <cellStyle name="Moeda 7 11" xfId="10869"/>
    <cellStyle name="Moeda 7 12" xfId="24261"/>
    <cellStyle name="Moeda 7 2" xfId="477"/>
    <cellStyle name="Moeda 7 2 2" xfId="1269"/>
    <cellStyle name="Moeda 7 2 2 2" xfId="3933"/>
    <cellStyle name="Moeda 7 2 2 2 2" xfId="17277"/>
    <cellStyle name="Moeda 7 2 2 3" xfId="6597"/>
    <cellStyle name="Moeda 7 2 2 3 2" xfId="19941"/>
    <cellStyle name="Moeda 7 2 2 4" xfId="9261"/>
    <cellStyle name="Moeda 7 2 2 4 2" xfId="22605"/>
    <cellStyle name="Moeda 7 2 2 5" xfId="14613"/>
    <cellStyle name="Moeda 7 2 2 6" xfId="11925"/>
    <cellStyle name="Moeda 7 2 2 7" xfId="26325"/>
    <cellStyle name="Moeda 7 2 3" xfId="2061"/>
    <cellStyle name="Moeda 7 2 3 2" xfId="4725"/>
    <cellStyle name="Moeda 7 2 3 2 2" xfId="18069"/>
    <cellStyle name="Moeda 7 2 3 3" xfId="7389"/>
    <cellStyle name="Moeda 7 2 3 3 2" xfId="20733"/>
    <cellStyle name="Moeda 7 2 3 4" xfId="10053"/>
    <cellStyle name="Moeda 7 2 3 4 2" xfId="23397"/>
    <cellStyle name="Moeda 7 2 3 5" xfId="15405"/>
    <cellStyle name="Moeda 7 2 3 6" xfId="12717"/>
    <cellStyle name="Moeda 7 2 4" xfId="3141"/>
    <cellStyle name="Moeda 7 2 4 2" xfId="16485"/>
    <cellStyle name="Moeda 7 2 5" xfId="5805"/>
    <cellStyle name="Moeda 7 2 5 2" xfId="19149"/>
    <cellStyle name="Moeda 7 2 6" xfId="8469"/>
    <cellStyle name="Moeda 7 2 6 2" xfId="21813"/>
    <cellStyle name="Moeda 7 2 7" xfId="13821"/>
    <cellStyle name="Moeda 7 2 8" xfId="11133"/>
    <cellStyle name="Moeda 7 2 9" xfId="24957"/>
    <cellStyle name="Moeda 7 3" xfId="645"/>
    <cellStyle name="Moeda 7 3 2" xfId="1437"/>
    <cellStyle name="Moeda 7 3 2 2" xfId="4101"/>
    <cellStyle name="Moeda 7 3 2 2 2" xfId="17445"/>
    <cellStyle name="Moeda 7 3 2 3" xfId="6765"/>
    <cellStyle name="Moeda 7 3 2 3 2" xfId="20109"/>
    <cellStyle name="Moeda 7 3 2 4" xfId="9429"/>
    <cellStyle name="Moeda 7 3 2 4 2" xfId="22773"/>
    <cellStyle name="Moeda 7 3 2 5" xfId="14781"/>
    <cellStyle name="Moeda 7 3 2 6" xfId="12093"/>
    <cellStyle name="Moeda 7 3 2 7" xfId="25989"/>
    <cellStyle name="Moeda 7 3 3" xfId="2229"/>
    <cellStyle name="Moeda 7 3 3 2" xfId="4893"/>
    <cellStyle name="Moeda 7 3 3 2 2" xfId="18237"/>
    <cellStyle name="Moeda 7 3 3 3" xfId="7557"/>
    <cellStyle name="Moeda 7 3 3 3 2" xfId="20901"/>
    <cellStyle name="Moeda 7 3 3 4" xfId="10221"/>
    <cellStyle name="Moeda 7 3 3 4 2" xfId="23565"/>
    <cellStyle name="Moeda 7 3 3 5" xfId="15573"/>
    <cellStyle name="Moeda 7 3 3 6" xfId="12885"/>
    <cellStyle name="Moeda 7 3 4" xfId="3309"/>
    <cellStyle name="Moeda 7 3 4 2" xfId="16653"/>
    <cellStyle name="Moeda 7 3 5" xfId="5973"/>
    <cellStyle name="Moeda 7 3 5 2" xfId="19317"/>
    <cellStyle name="Moeda 7 3 6" xfId="8637"/>
    <cellStyle name="Moeda 7 3 6 2" xfId="21981"/>
    <cellStyle name="Moeda 7 3 7" xfId="13989"/>
    <cellStyle name="Moeda 7 3 8" xfId="11301"/>
    <cellStyle name="Moeda 7 3 9" xfId="24621"/>
    <cellStyle name="Moeda 7 4" xfId="1005"/>
    <cellStyle name="Moeda 7 4 2" xfId="3669"/>
    <cellStyle name="Moeda 7 4 2 2" xfId="17013"/>
    <cellStyle name="Moeda 7 4 2 3" xfId="26637"/>
    <cellStyle name="Moeda 7 4 3" xfId="6333"/>
    <cellStyle name="Moeda 7 4 3 2" xfId="19677"/>
    <cellStyle name="Moeda 7 4 4" xfId="8997"/>
    <cellStyle name="Moeda 7 4 4 2" xfId="22341"/>
    <cellStyle name="Moeda 7 4 5" xfId="14349"/>
    <cellStyle name="Moeda 7 4 6" xfId="11661"/>
    <cellStyle name="Moeda 7 4 7" xfId="25269"/>
    <cellStyle name="Moeda 7 5" xfId="1797"/>
    <cellStyle name="Moeda 7 5 2" xfId="4461"/>
    <cellStyle name="Moeda 7 5 2 2" xfId="17805"/>
    <cellStyle name="Moeda 7 5 3" xfId="7125"/>
    <cellStyle name="Moeda 7 5 3 2" xfId="20469"/>
    <cellStyle name="Moeda 7 5 4" xfId="9789"/>
    <cellStyle name="Moeda 7 5 4 2" xfId="23133"/>
    <cellStyle name="Moeda 7 5 5" xfId="15141"/>
    <cellStyle name="Moeda 7 5 6" xfId="12453"/>
    <cellStyle name="Moeda 7 5 7" xfId="25629"/>
    <cellStyle name="Moeda 7 6" xfId="2613"/>
    <cellStyle name="Moeda 7 6 2" xfId="5277"/>
    <cellStyle name="Moeda 7 6 2 2" xfId="18621"/>
    <cellStyle name="Moeda 7 6 3" xfId="7941"/>
    <cellStyle name="Moeda 7 6 3 2" xfId="21285"/>
    <cellStyle name="Moeda 7 6 4" xfId="10605"/>
    <cellStyle name="Moeda 7 6 4 2" xfId="23949"/>
    <cellStyle name="Moeda 7 6 5" xfId="15957"/>
    <cellStyle name="Moeda 7 6 6" xfId="13269"/>
    <cellStyle name="Moeda 7 7" xfId="2877"/>
    <cellStyle name="Moeda 7 7 2" xfId="16221"/>
    <cellStyle name="Moeda 7 8" xfId="5541"/>
    <cellStyle name="Moeda 7 8 2" xfId="18885"/>
    <cellStyle name="Moeda 7 9" xfId="8205"/>
    <cellStyle name="Moeda 7 9 2" xfId="21549"/>
    <cellStyle name="Moeda 8" xfId="141"/>
    <cellStyle name="Moeda 8 10" xfId="10797"/>
    <cellStyle name="Moeda 8 11" xfId="24189"/>
    <cellStyle name="Moeda 8 2" xfId="405"/>
    <cellStyle name="Moeda 8 2 2" xfId="1197"/>
    <cellStyle name="Moeda 8 2 2 2" xfId="3861"/>
    <cellStyle name="Moeda 8 2 2 2 2" xfId="17205"/>
    <cellStyle name="Moeda 8 2 2 3" xfId="6525"/>
    <cellStyle name="Moeda 8 2 2 3 2" xfId="19869"/>
    <cellStyle name="Moeda 8 2 2 4" xfId="9189"/>
    <cellStyle name="Moeda 8 2 2 4 2" xfId="22533"/>
    <cellStyle name="Moeda 8 2 2 5" xfId="14541"/>
    <cellStyle name="Moeda 8 2 2 6" xfId="11853"/>
    <cellStyle name="Moeda 8 2 2 7" xfId="26253"/>
    <cellStyle name="Moeda 8 2 3" xfId="1989"/>
    <cellStyle name="Moeda 8 2 3 2" xfId="4653"/>
    <cellStyle name="Moeda 8 2 3 2 2" xfId="17997"/>
    <cellStyle name="Moeda 8 2 3 3" xfId="7317"/>
    <cellStyle name="Moeda 8 2 3 3 2" xfId="20661"/>
    <cellStyle name="Moeda 8 2 3 4" xfId="9981"/>
    <cellStyle name="Moeda 8 2 3 4 2" xfId="23325"/>
    <cellStyle name="Moeda 8 2 3 5" xfId="15333"/>
    <cellStyle name="Moeda 8 2 3 6" xfId="12645"/>
    <cellStyle name="Moeda 8 2 4" xfId="3069"/>
    <cellStyle name="Moeda 8 2 4 2" xfId="16413"/>
    <cellStyle name="Moeda 8 2 5" xfId="5733"/>
    <cellStyle name="Moeda 8 2 5 2" xfId="19077"/>
    <cellStyle name="Moeda 8 2 6" xfId="8397"/>
    <cellStyle name="Moeda 8 2 6 2" xfId="21741"/>
    <cellStyle name="Moeda 8 2 7" xfId="13749"/>
    <cellStyle name="Moeda 8 2 8" xfId="11061"/>
    <cellStyle name="Moeda 8 2 9" xfId="24885"/>
    <cellStyle name="Moeda 8 3" xfId="933"/>
    <cellStyle name="Moeda 8 3 2" xfId="3597"/>
    <cellStyle name="Moeda 8 3 2 2" xfId="16941"/>
    <cellStyle name="Moeda 8 3 2 3" xfId="25917"/>
    <cellStyle name="Moeda 8 3 3" xfId="6261"/>
    <cellStyle name="Moeda 8 3 3 2" xfId="19605"/>
    <cellStyle name="Moeda 8 3 4" xfId="8925"/>
    <cellStyle name="Moeda 8 3 4 2" xfId="22269"/>
    <cellStyle name="Moeda 8 3 5" xfId="14277"/>
    <cellStyle name="Moeda 8 3 6" xfId="11589"/>
    <cellStyle name="Moeda 8 3 7" xfId="24549"/>
    <cellStyle name="Moeda 8 4" xfId="1725"/>
    <cellStyle name="Moeda 8 4 2" xfId="4389"/>
    <cellStyle name="Moeda 8 4 2 2" xfId="17733"/>
    <cellStyle name="Moeda 8 4 2 3" xfId="26565"/>
    <cellStyle name="Moeda 8 4 3" xfId="7053"/>
    <cellStyle name="Moeda 8 4 3 2" xfId="20397"/>
    <cellStyle name="Moeda 8 4 4" xfId="9717"/>
    <cellStyle name="Moeda 8 4 4 2" xfId="23061"/>
    <cellStyle name="Moeda 8 4 5" xfId="15069"/>
    <cellStyle name="Moeda 8 4 6" xfId="12381"/>
    <cellStyle name="Moeda 8 4 7" xfId="25197"/>
    <cellStyle name="Moeda 8 5" xfId="2541"/>
    <cellStyle name="Moeda 8 5 2" xfId="5205"/>
    <cellStyle name="Moeda 8 5 2 2" xfId="18549"/>
    <cellStyle name="Moeda 8 5 3" xfId="7869"/>
    <cellStyle name="Moeda 8 5 3 2" xfId="21213"/>
    <cellStyle name="Moeda 8 5 4" xfId="10533"/>
    <cellStyle name="Moeda 8 5 4 2" xfId="23877"/>
    <cellStyle name="Moeda 8 5 5" xfId="15885"/>
    <cellStyle name="Moeda 8 5 6" xfId="13197"/>
    <cellStyle name="Moeda 8 5 7" xfId="25557"/>
    <cellStyle name="Moeda 8 6" xfId="2805"/>
    <cellStyle name="Moeda 8 6 2" xfId="16149"/>
    <cellStyle name="Moeda 8 7" xfId="5469"/>
    <cellStyle name="Moeda 8 7 2" xfId="18813"/>
    <cellStyle name="Moeda 8 8" xfId="8133"/>
    <cellStyle name="Moeda 8 8 2" xfId="21477"/>
    <cellStyle name="Moeda 8 9" xfId="13485"/>
    <cellStyle name="Moeda 9" xfId="309"/>
    <cellStyle name="Moeda 9 10" xfId="24357"/>
    <cellStyle name="Moeda 9 2" xfId="1101"/>
    <cellStyle name="Moeda 9 2 2" xfId="3765"/>
    <cellStyle name="Moeda 9 2 2 2" xfId="17109"/>
    <cellStyle name="Moeda 9 2 2 3" xfId="26421"/>
    <cellStyle name="Moeda 9 2 3" xfId="6429"/>
    <cellStyle name="Moeda 9 2 3 2" xfId="19773"/>
    <cellStyle name="Moeda 9 2 4" xfId="9093"/>
    <cellStyle name="Moeda 9 2 4 2" xfId="22437"/>
    <cellStyle name="Moeda 9 2 5" xfId="14445"/>
    <cellStyle name="Moeda 9 2 6" xfId="11757"/>
    <cellStyle name="Moeda 9 2 7" xfId="25053"/>
    <cellStyle name="Moeda 9 3" xfId="1893"/>
    <cellStyle name="Moeda 9 3 2" xfId="4557"/>
    <cellStyle name="Moeda 9 3 2 2" xfId="17901"/>
    <cellStyle name="Moeda 9 3 2 3" xfId="26085"/>
    <cellStyle name="Moeda 9 3 3" xfId="7221"/>
    <cellStyle name="Moeda 9 3 3 2" xfId="20565"/>
    <cellStyle name="Moeda 9 3 4" xfId="9885"/>
    <cellStyle name="Moeda 9 3 4 2" xfId="23229"/>
    <cellStyle name="Moeda 9 3 5" xfId="15237"/>
    <cellStyle name="Moeda 9 3 6" xfId="12549"/>
    <cellStyle name="Moeda 9 3 7" xfId="24717"/>
    <cellStyle name="Moeda 9 4" xfId="2479"/>
    <cellStyle name="Moeda 9 4 2" xfId="5143"/>
    <cellStyle name="Moeda 9 4 2 2" xfId="18487"/>
    <cellStyle name="Moeda 9 4 2 3" xfId="26733"/>
    <cellStyle name="Moeda 9 4 3" xfId="7807"/>
    <cellStyle name="Moeda 9 4 3 2" xfId="21151"/>
    <cellStyle name="Moeda 9 4 4" xfId="10471"/>
    <cellStyle name="Moeda 9 4 4 2" xfId="23815"/>
    <cellStyle name="Moeda 9 4 5" xfId="15823"/>
    <cellStyle name="Moeda 9 4 6" xfId="13135"/>
    <cellStyle name="Moeda 9 4 7" xfId="25365"/>
    <cellStyle name="Moeda 9 5" xfId="2973"/>
    <cellStyle name="Moeda 9 5 2" xfId="16317"/>
    <cellStyle name="Moeda 9 5 3" xfId="25725"/>
    <cellStyle name="Moeda 9 6" xfId="5637"/>
    <cellStyle name="Moeda 9 6 2" xfId="18981"/>
    <cellStyle name="Moeda 9 7" xfId="8301"/>
    <cellStyle name="Moeda 9 7 2" xfId="21645"/>
    <cellStyle name="Moeda 9 8" xfId="13653"/>
    <cellStyle name="Moeda 9 9" xfId="10965"/>
    <cellStyle name="Normal" xfId="0" builtinId="0"/>
    <cellStyle name="Normal 10" xfId="26785"/>
    <cellStyle name="Normal 11" xfId="26786"/>
    <cellStyle name="Normal 12" xfId="26787"/>
    <cellStyle name="Normal 2" xfId="3"/>
    <cellStyle name="Normal 2 2" xfId="7"/>
    <cellStyle name="Normal 2 3" xfId="12"/>
    <cellStyle name="Normal 2 3 2" xfId="40"/>
    <cellStyle name="Normal 2 4" xfId="26783"/>
    <cellStyle name="Normal 243" xfId="31"/>
    <cellStyle name="Normal 3" xfId="6"/>
    <cellStyle name="Normal 4" xfId="9"/>
    <cellStyle name="Normal 4 2" xfId="13"/>
    <cellStyle name="Normal 4 3" xfId="18"/>
    <cellStyle name="Normal 4 4" xfId="43"/>
    <cellStyle name="Normal 5" xfId="10"/>
    <cellStyle name="Normal 6" xfId="11"/>
    <cellStyle name="Normal 6 2" xfId="42"/>
    <cellStyle name="Normal 7" xfId="14"/>
    <cellStyle name="Normal 8" xfId="15"/>
    <cellStyle name="Normal 8 2" xfId="19"/>
    <cellStyle name="Normal 9" xfId="26784"/>
    <cellStyle name="Normal_Plan1" xfId="41"/>
    <cellStyle name="Porcentagem" xfId="4" builtinId="5"/>
    <cellStyle name="Separador de milhares" xfId="5" builtinId="3"/>
    <cellStyle name="Separador de milhares 2" xfId="26788"/>
    <cellStyle name="Vírgula 10" xfId="142"/>
    <cellStyle name="Vírgula 10 10" xfId="10798"/>
    <cellStyle name="Vírgula 10 11" xfId="24190"/>
    <cellStyle name="Vírgula 10 2" xfId="406"/>
    <cellStyle name="Vírgula 10 2 2" xfId="1198"/>
    <cellStyle name="Vírgula 10 2 2 2" xfId="3862"/>
    <cellStyle name="Vírgula 10 2 2 2 2" xfId="17206"/>
    <cellStyle name="Vírgula 10 2 2 3" xfId="6526"/>
    <cellStyle name="Vírgula 10 2 2 3 2" xfId="19870"/>
    <cellStyle name="Vírgula 10 2 2 4" xfId="9190"/>
    <cellStyle name="Vírgula 10 2 2 4 2" xfId="22534"/>
    <cellStyle name="Vírgula 10 2 2 5" xfId="14542"/>
    <cellStyle name="Vírgula 10 2 2 6" xfId="11854"/>
    <cellStyle name="Vírgula 10 2 2 7" xfId="26254"/>
    <cellStyle name="Vírgula 10 2 3" xfId="1990"/>
    <cellStyle name="Vírgula 10 2 3 2" xfId="4654"/>
    <cellStyle name="Vírgula 10 2 3 2 2" xfId="17998"/>
    <cellStyle name="Vírgula 10 2 3 3" xfId="7318"/>
    <cellStyle name="Vírgula 10 2 3 3 2" xfId="20662"/>
    <cellStyle name="Vírgula 10 2 3 4" xfId="9982"/>
    <cellStyle name="Vírgula 10 2 3 4 2" xfId="23326"/>
    <cellStyle name="Vírgula 10 2 3 5" xfId="15334"/>
    <cellStyle name="Vírgula 10 2 3 6" xfId="12646"/>
    <cellStyle name="Vírgula 10 2 4" xfId="3070"/>
    <cellStyle name="Vírgula 10 2 4 2" xfId="16414"/>
    <cellStyle name="Vírgula 10 2 5" xfId="5734"/>
    <cellStyle name="Vírgula 10 2 5 2" xfId="19078"/>
    <cellStyle name="Vírgula 10 2 6" xfId="8398"/>
    <cellStyle name="Vírgula 10 2 6 2" xfId="21742"/>
    <cellStyle name="Vírgula 10 2 7" xfId="13750"/>
    <cellStyle name="Vírgula 10 2 8" xfId="11062"/>
    <cellStyle name="Vírgula 10 2 9" xfId="24886"/>
    <cellStyle name="Vírgula 10 3" xfId="934"/>
    <cellStyle name="Vírgula 10 3 2" xfId="3598"/>
    <cellStyle name="Vírgula 10 3 2 2" xfId="16942"/>
    <cellStyle name="Vírgula 10 3 2 3" xfId="25918"/>
    <cellStyle name="Vírgula 10 3 3" xfId="6262"/>
    <cellStyle name="Vírgula 10 3 3 2" xfId="19606"/>
    <cellStyle name="Vírgula 10 3 4" xfId="8926"/>
    <cellStyle name="Vírgula 10 3 4 2" xfId="22270"/>
    <cellStyle name="Vírgula 10 3 5" xfId="14278"/>
    <cellStyle name="Vírgula 10 3 6" xfId="11590"/>
    <cellStyle name="Vírgula 10 3 7" xfId="24550"/>
    <cellStyle name="Vírgula 10 4" xfId="1726"/>
    <cellStyle name="Vírgula 10 4 2" xfId="4390"/>
    <cellStyle name="Vírgula 10 4 2 2" xfId="17734"/>
    <cellStyle name="Vírgula 10 4 2 3" xfId="26566"/>
    <cellStyle name="Vírgula 10 4 3" xfId="7054"/>
    <cellStyle name="Vírgula 10 4 3 2" xfId="20398"/>
    <cellStyle name="Vírgula 10 4 4" xfId="9718"/>
    <cellStyle name="Vírgula 10 4 4 2" xfId="23062"/>
    <cellStyle name="Vírgula 10 4 5" xfId="15070"/>
    <cellStyle name="Vírgula 10 4 6" xfId="12382"/>
    <cellStyle name="Vírgula 10 4 7" xfId="25198"/>
    <cellStyle name="Vírgula 10 5" xfId="2542"/>
    <cellStyle name="Vírgula 10 5 2" xfId="5206"/>
    <cellStyle name="Vírgula 10 5 2 2" xfId="18550"/>
    <cellStyle name="Vírgula 10 5 3" xfId="7870"/>
    <cellStyle name="Vírgula 10 5 3 2" xfId="21214"/>
    <cellStyle name="Vírgula 10 5 4" xfId="10534"/>
    <cellStyle name="Vírgula 10 5 4 2" xfId="23878"/>
    <cellStyle name="Vírgula 10 5 5" xfId="15886"/>
    <cellStyle name="Vírgula 10 5 6" xfId="13198"/>
    <cellStyle name="Vírgula 10 5 7" xfId="25558"/>
    <cellStyle name="Vírgula 10 6" xfId="2806"/>
    <cellStyle name="Vírgula 10 6 2" xfId="16150"/>
    <cellStyle name="Vírgula 10 7" xfId="5470"/>
    <cellStyle name="Vírgula 10 7 2" xfId="18814"/>
    <cellStyle name="Vírgula 10 8" xfId="8134"/>
    <cellStyle name="Vírgula 10 8 2" xfId="21478"/>
    <cellStyle name="Vírgula 10 9" xfId="13486"/>
    <cellStyle name="Vírgula 11" xfId="310"/>
    <cellStyle name="Vírgula 11 10" xfId="24358"/>
    <cellStyle name="Vírgula 11 2" xfId="1102"/>
    <cellStyle name="Vírgula 11 2 2" xfId="3766"/>
    <cellStyle name="Vírgula 11 2 2 2" xfId="17110"/>
    <cellStyle name="Vírgula 11 2 2 3" xfId="26422"/>
    <cellStyle name="Vírgula 11 2 3" xfId="6430"/>
    <cellStyle name="Vírgula 11 2 3 2" xfId="19774"/>
    <cellStyle name="Vírgula 11 2 4" xfId="9094"/>
    <cellStyle name="Vírgula 11 2 4 2" xfId="22438"/>
    <cellStyle name="Vírgula 11 2 5" xfId="14446"/>
    <cellStyle name="Vírgula 11 2 6" xfId="11758"/>
    <cellStyle name="Vírgula 11 2 7" xfId="25054"/>
    <cellStyle name="Vírgula 11 3" xfId="1894"/>
    <cellStyle name="Vírgula 11 3 2" xfId="4558"/>
    <cellStyle name="Vírgula 11 3 2 2" xfId="17902"/>
    <cellStyle name="Vírgula 11 3 2 3" xfId="26086"/>
    <cellStyle name="Vírgula 11 3 3" xfId="7222"/>
    <cellStyle name="Vírgula 11 3 3 2" xfId="20566"/>
    <cellStyle name="Vírgula 11 3 4" xfId="9886"/>
    <cellStyle name="Vírgula 11 3 4 2" xfId="23230"/>
    <cellStyle name="Vírgula 11 3 5" xfId="15238"/>
    <cellStyle name="Vírgula 11 3 6" xfId="12550"/>
    <cellStyle name="Vírgula 11 3 7" xfId="24718"/>
    <cellStyle name="Vírgula 11 4" xfId="2450"/>
    <cellStyle name="Vírgula 11 4 2" xfId="5114"/>
    <cellStyle name="Vírgula 11 4 2 2" xfId="18458"/>
    <cellStyle name="Vírgula 11 4 2 3" xfId="26734"/>
    <cellStyle name="Vírgula 11 4 3" xfId="7778"/>
    <cellStyle name="Vírgula 11 4 3 2" xfId="21122"/>
    <cellStyle name="Vírgula 11 4 4" xfId="10442"/>
    <cellStyle name="Vírgula 11 4 4 2" xfId="23786"/>
    <cellStyle name="Vírgula 11 4 5" xfId="15794"/>
    <cellStyle name="Vírgula 11 4 6" xfId="13106"/>
    <cellStyle name="Vírgula 11 4 7" xfId="25366"/>
    <cellStyle name="Vírgula 11 5" xfId="2974"/>
    <cellStyle name="Vírgula 11 5 2" xfId="16318"/>
    <cellStyle name="Vírgula 11 5 3" xfId="25726"/>
    <cellStyle name="Vírgula 11 6" xfId="5638"/>
    <cellStyle name="Vírgula 11 6 2" xfId="18982"/>
    <cellStyle name="Vírgula 11 7" xfId="8302"/>
    <cellStyle name="Vírgula 11 7 2" xfId="21646"/>
    <cellStyle name="Vírgula 11 8" xfId="13654"/>
    <cellStyle name="Vírgula 11 9" xfId="10966"/>
    <cellStyle name="Vírgula 12" xfId="574"/>
    <cellStyle name="Vírgula 12 2" xfId="1366"/>
    <cellStyle name="Vírgula 12 2 2" xfId="4030"/>
    <cellStyle name="Vírgula 12 2 2 2" xfId="17374"/>
    <cellStyle name="Vírgula 12 2 2 3" xfId="26158"/>
    <cellStyle name="Vírgula 12 2 3" xfId="6694"/>
    <cellStyle name="Vírgula 12 2 3 2" xfId="20038"/>
    <cellStyle name="Vírgula 12 2 4" xfId="9358"/>
    <cellStyle name="Vírgula 12 2 4 2" xfId="22702"/>
    <cellStyle name="Vírgula 12 2 5" xfId="14710"/>
    <cellStyle name="Vírgula 12 2 6" xfId="12022"/>
    <cellStyle name="Vírgula 12 2 7" xfId="24790"/>
    <cellStyle name="Vírgula 12 3" xfId="2158"/>
    <cellStyle name="Vírgula 12 3 2" xfId="4822"/>
    <cellStyle name="Vírgula 12 3 2 2" xfId="18166"/>
    <cellStyle name="Vírgula 12 3 2 3" xfId="25822"/>
    <cellStyle name="Vírgula 12 3 3" xfId="7486"/>
    <cellStyle name="Vírgula 12 3 3 2" xfId="20830"/>
    <cellStyle name="Vírgula 12 3 4" xfId="10150"/>
    <cellStyle name="Vírgula 12 3 4 2" xfId="23494"/>
    <cellStyle name="Vírgula 12 3 5" xfId="15502"/>
    <cellStyle name="Vírgula 12 3 6" xfId="12814"/>
    <cellStyle name="Vírgula 12 3 7" xfId="24454"/>
    <cellStyle name="Vírgula 12 4" xfId="3238"/>
    <cellStyle name="Vírgula 12 4 2" xfId="16582"/>
    <cellStyle name="Vírgula 12 4 3" xfId="25462"/>
    <cellStyle name="Vírgula 12 5" xfId="5902"/>
    <cellStyle name="Vírgula 12 5 2" xfId="19246"/>
    <cellStyle name="Vírgula 12 6" xfId="8566"/>
    <cellStyle name="Vírgula 12 6 2" xfId="21910"/>
    <cellStyle name="Vírgula 12 7" xfId="13918"/>
    <cellStyle name="Vírgula 12 8" xfId="11230"/>
    <cellStyle name="Vírgula 12 9" xfId="24094"/>
    <cellStyle name="Vírgula 13" xfId="742"/>
    <cellStyle name="Vírgula 13 2" xfId="1534"/>
    <cellStyle name="Vírgula 13 2 2" xfId="4198"/>
    <cellStyle name="Vírgula 13 2 2 2" xfId="17542"/>
    <cellStyle name="Vírgula 13 2 2 3" xfId="26134"/>
    <cellStyle name="Vírgula 13 2 3" xfId="6862"/>
    <cellStyle name="Vírgula 13 2 3 2" xfId="20206"/>
    <cellStyle name="Vírgula 13 2 4" xfId="9526"/>
    <cellStyle name="Vírgula 13 2 4 2" xfId="22870"/>
    <cellStyle name="Vírgula 13 2 5" xfId="14878"/>
    <cellStyle name="Vírgula 13 2 6" xfId="12190"/>
    <cellStyle name="Vírgula 13 2 7" xfId="24766"/>
    <cellStyle name="Vírgula 13 3" xfId="2326"/>
    <cellStyle name="Vírgula 13 3 2" xfId="4990"/>
    <cellStyle name="Vírgula 13 3 2 2" xfId="18334"/>
    <cellStyle name="Vírgula 13 3 3" xfId="7654"/>
    <cellStyle name="Vírgula 13 3 3 2" xfId="20998"/>
    <cellStyle name="Vírgula 13 3 4" xfId="10318"/>
    <cellStyle name="Vírgula 13 3 4 2" xfId="23662"/>
    <cellStyle name="Vírgula 13 3 5" xfId="15670"/>
    <cellStyle name="Vírgula 13 3 6" xfId="12982"/>
    <cellStyle name="Vírgula 13 3 7" xfId="25438"/>
    <cellStyle name="Vírgula 13 4" xfId="3406"/>
    <cellStyle name="Vírgula 13 4 2" xfId="16750"/>
    <cellStyle name="Vírgula 13 5" xfId="6070"/>
    <cellStyle name="Vírgula 13 5 2" xfId="19414"/>
    <cellStyle name="Vírgula 13 6" xfId="8734"/>
    <cellStyle name="Vírgula 13 6 2" xfId="22078"/>
    <cellStyle name="Vírgula 13 7" xfId="14086"/>
    <cellStyle name="Vírgula 13 8" xfId="11398"/>
    <cellStyle name="Vírgula 13 9" xfId="24070"/>
    <cellStyle name="Vírgula 14" xfId="790"/>
    <cellStyle name="Vírgula 14 2" xfId="1582"/>
    <cellStyle name="Vírgula 14 2 2" xfId="4246"/>
    <cellStyle name="Vírgula 14 2 2 2" xfId="17590"/>
    <cellStyle name="Vírgula 14 2 3" xfId="6910"/>
    <cellStyle name="Vírgula 14 2 3 2" xfId="20254"/>
    <cellStyle name="Vírgula 14 2 4" xfId="9574"/>
    <cellStyle name="Vírgula 14 2 4 2" xfId="22918"/>
    <cellStyle name="Vírgula 14 2 5" xfId="14926"/>
    <cellStyle name="Vírgula 14 2 6" xfId="12238"/>
    <cellStyle name="Vírgula 14 2 7" xfId="25774"/>
    <cellStyle name="Vírgula 14 3" xfId="2374"/>
    <cellStyle name="Vírgula 14 3 2" xfId="5038"/>
    <cellStyle name="Vírgula 14 3 2 2" xfId="18382"/>
    <cellStyle name="Vírgula 14 3 3" xfId="7702"/>
    <cellStyle name="Vírgula 14 3 3 2" xfId="21046"/>
    <cellStyle name="Vírgula 14 3 4" xfId="10366"/>
    <cellStyle name="Vírgula 14 3 4 2" xfId="23710"/>
    <cellStyle name="Vírgula 14 3 5" xfId="15718"/>
    <cellStyle name="Vírgula 14 3 6" xfId="13030"/>
    <cellStyle name="Vírgula 14 4" xfId="3454"/>
    <cellStyle name="Vírgula 14 4 2" xfId="16798"/>
    <cellStyle name="Vírgula 14 5" xfId="6118"/>
    <cellStyle name="Vírgula 14 5 2" xfId="19462"/>
    <cellStyle name="Vírgula 14 6" xfId="8782"/>
    <cellStyle name="Vírgula 14 6 2" xfId="22126"/>
    <cellStyle name="Vírgula 14 7" xfId="14134"/>
    <cellStyle name="Vírgula 14 8" xfId="11446"/>
    <cellStyle name="Vírgula 14 9" xfId="24406"/>
    <cellStyle name="Vírgula 15" xfId="838"/>
    <cellStyle name="Vírgula 15 2" xfId="3502"/>
    <cellStyle name="Vírgula 15 2 2" xfId="16846"/>
    <cellStyle name="Vírgula 15 2 3" xfId="25798"/>
    <cellStyle name="Vírgula 15 3" xfId="6166"/>
    <cellStyle name="Vírgula 15 3 2" xfId="19510"/>
    <cellStyle name="Vírgula 15 4" xfId="8830"/>
    <cellStyle name="Vírgula 15 4 2" xfId="22174"/>
    <cellStyle name="Vírgula 15 5" xfId="14182"/>
    <cellStyle name="Vírgula 15 6" xfId="11494"/>
    <cellStyle name="Vírgula 15 7" xfId="24430"/>
    <cellStyle name="Vírgula 16" xfId="1630"/>
    <cellStyle name="Vírgula 16 2" xfId="4294"/>
    <cellStyle name="Vírgula 16 2 2" xfId="17638"/>
    <cellStyle name="Vírgula 16 2 3" xfId="26470"/>
    <cellStyle name="Vírgula 16 3" xfId="6958"/>
    <cellStyle name="Vírgula 16 3 2" xfId="20302"/>
    <cellStyle name="Vírgula 16 4" xfId="9622"/>
    <cellStyle name="Vírgula 16 4 2" xfId="22966"/>
    <cellStyle name="Vírgula 16 5" xfId="14974"/>
    <cellStyle name="Vírgula 16 6" xfId="12286"/>
    <cellStyle name="Vírgula 16 7" xfId="25102"/>
    <cellStyle name="Vírgula 17" xfId="2422"/>
    <cellStyle name="Vírgula 17 2" xfId="5086"/>
    <cellStyle name="Vírgula 17 2 2" xfId="18430"/>
    <cellStyle name="Vírgula 17 3" xfId="7750"/>
    <cellStyle name="Vírgula 17 3 2" xfId="21094"/>
    <cellStyle name="Vírgula 17 4" xfId="10414"/>
    <cellStyle name="Vírgula 17 4 2" xfId="23758"/>
    <cellStyle name="Vírgula 17 5" xfId="15766"/>
    <cellStyle name="Vírgula 17 6" xfId="13078"/>
    <cellStyle name="Vírgula 17 7" xfId="25414"/>
    <cellStyle name="Vírgula 18" xfId="46"/>
    <cellStyle name="Vírgula 18 2" xfId="13390"/>
    <cellStyle name="Vírgula 19" xfId="2710"/>
    <cellStyle name="Vírgula 19 2" xfId="16054"/>
    <cellStyle name="Vírgula 2" xfId="8"/>
    <cellStyle name="Vírgula 2 10" xfId="311"/>
    <cellStyle name="Vírgula 2 10 10" xfId="24359"/>
    <cellStyle name="Vírgula 2 10 2" xfId="1103"/>
    <cellStyle name="Vírgula 2 10 2 2" xfId="3767"/>
    <cellStyle name="Vírgula 2 10 2 2 2" xfId="17111"/>
    <cellStyle name="Vírgula 2 10 2 2 3" xfId="26423"/>
    <cellStyle name="Vírgula 2 10 2 3" xfId="6431"/>
    <cellStyle name="Vírgula 2 10 2 3 2" xfId="19775"/>
    <cellStyle name="Vírgula 2 10 2 4" xfId="9095"/>
    <cellStyle name="Vírgula 2 10 2 4 2" xfId="22439"/>
    <cellStyle name="Vírgula 2 10 2 5" xfId="14447"/>
    <cellStyle name="Vírgula 2 10 2 6" xfId="11759"/>
    <cellStyle name="Vírgula 2 10 2 7" xfId="25055"/>
    <cellStyle name="Vírgula 2 10 3" xfId="1895"/>
    <cellStyle name="Vírgula 2 10 3 2" xfId="4559"/>
    <cellStyle name="Vírgula 2 10 3 2 2" xfId="17903"/>
    <cellStyle name="Vírgula 2 10 3 2 3" xfId="26087"/>
    <cellStyle name="Vírgula 2 10 3 3" xfId="7223"/>
    <cellStyle name="Vírgula 2 10 3 3 2" xfId="20567"/>
    <cellStyle name="Vírgula 2 10 3 4" xfId="9887"/>
    <cellStyle name="Vírgula 2 10 3 4 2" xfId="23231"/>
    <cellStyle name="Vírgula 2 10 3 5" xfId="15239"/>
    <cellStyle name="Vírgula 2 10 3 6" xfId="12551"/>
    <cellStyle name="Vírgula 2 10 3 7" xfId="24719"/>
    <cellStyle name="Vírgula 2 10 4" xfId="2430"/>
    <cellStyle name="Vírgula 2 10 4 2" xfId="5094"/>
    <cellStyle name="Vírgula 2 10 4 2 2" xfId="18438"/>
    <cellStyle name="Vírgula 2 10 4 2 3" xfId="26735"/>
    <cellStyle name="Vírgula 2 10 4 3" xfId="7758"/>
    <cellStyle name="Vírgula 2 10 4 3 2" xfId="21102"/>
    <cellStyle name="Vírgula 2 10 4 4" xfId="10422"/>
    <cellStyle name="Vírgula 2 10 4 4 2" xfId="23766"/>
    <cellStyle name="Vírgula 2 10 4 5" xfId="15774"/>
    <cellStyle name="Vírgula 2 10 4 6" xfId="13086"/>
    <cellStyle name="Vírgula 2 10 4 7" xfId="25367"/>
    <cellStyle name="Vírgula 2 10 5" xfId="2975"/>
    <cellStyle name="Vírgula 2 10 5 2" xfId="16319"/>
    <cellStyle name="Vírgula 2 10 5 3" xfId="25727"/>
    <cellStyle name="Vírgula 2 10 6" xfId="5639"/>
    <cellStyle name="Vírgula 2 10 6 2" xfId="18983"/>
    <cellStyle name="Vírgula 2 10 7" xfId="8303"/>
    <cellStyle name="Vírgula 2 10 7 2" xfId="21647"/>
    <cellStyle name="Vírgula 2 10 8" xfId="13655"/>
    <cellStyle name="Vírgula 2 10 9" xfId="10967"/>
    <cellStyle name="Vírgula 2 11" xfId="575"/>
    <cellStyle name="Vírgula 2 11 2" xfId="1367"/>
    <cellStyle name="Vírgula 2 11 2 2" xfId="4031"/>
    <cellStyle name="Vírgula 2 11 2 2 2" xfId="17375"/>
    <cellStyle name="Vírgula 2 11 2 2 3" xfId="26159"/>
    <cellStyle name="Vírgula 2 11 2 3" xfId="6695"/>
    <cellStyle name="Vírgula 2 11 2 3 2" xfId="20039"/>
    <cellStyle name="Vírgula 2 11 2 4" xfId="9359"/>
    <cellStyle name="Vírgula 2 11 2 4 2" xfId="22703"/>
    <cellStyle name="Vírgula 2 11 2 5" xfId="14711"/>
    <cellStyle name="Vírgula 2 11 2 6" xfId="12023"/>
    <cellStyle name="Vírgula 2 11 2 7" xfId="24791"/>
    <cellStyle name="Vírgula 2 11 3" xfId="2159"/>
    <cellStyle name="Vírgula 2 11 3 2" xfId="4823"/>
    <cellStyle name="Vírgula 2 11 3 2 2" xfId="18167"/>
    <cellStyle name="Vírgula 2 11 3 2 3" xfId="25823"/>
    <cellStyle name="Vírgula 2 11 3 3" xfId="7487"/>
    <cellStyle name="Vírgula 2 11 3 3 2" xfId="20831"/>
    <cellStyle name="Vírgula 2 11 3 4" xfId="10151"/>
    <cellStyle name="Vírgula 2 11 3 4 2" xfId="23495"/>
    <cellStyle name="Vírgula 2 11 3 5" xfId="15503"/>
    <cellStyle name="Vírgula 2 11 3 6" xfId="12815"/>
    <cellStyle name="Vírgula 2 11 3 7" xfId="24455"/>
    <cellStyle name="Vírgula 2 11 4" xfId="3239"/>
    <cellStyle name="Vírgula 2 11 4 2" xfId="16583"/>
    <cellStyle name="Vírgula 2 11 4 3" xfId="25463"/>
    <cellStyle name="Vírgula 2 11 5" xfId="5903"/>
    <cellStyle name="Vírgula 2 11 5 2" xfId="19247"/>
    <cellStyle name="Vírgula 2 11 6" xfId="8567"/>
    <cellStyle name="Vírgula 2 11 6 2" xfId="21911"/>
    <cellStyle name="Vírgula 2 11 7" xfId="13919"/>
    <cellStyle name="Vírgula 2 11 8" xfId="11231"/>
    <cellStyle name="Vírgula 2 11 9" xfId="24095"/>
    <cellStyle name="Vírgula 2 12" xfId="743"/>
    <cellStyle name="Vírgula 2 12 2" xfId="1535"/>
    <cellStyle name="Vírgula 2 12 2 2" xfId="4199"/>
    <cellStyle name="Vírgula 2 12 2 2 2" xfId="17543"/>
    <cellStyle name="Vírgula 2 12 2 2 3" xfId="26135"/>
    <cellStyle name="Vírgula 2 12 2 3" xfId="6863"/>
    <cellStyle name="Vírgula 2 12 2 3 2" xfId="20207"/>
    <cellStyle name="Vírgula 2 12 2 4" xfId="9527"/>
    <cellStyle name="Vírgula 2 12 2 4 2" xfId="22871"/>
    <cellStyle name="Vírgula 2 12 2 5" xfId="14879"/>
    <cellStyle name="Vírgula 2 12 2 6" xfId="12191"/>
    <cellStyle name="Vírgula 2 12 2 7" xfId="24767"/>
    <cellStyle name="Vírgula 2 12 3" xfId="2327"/>
    <cellStyle name="Vírgula 2 12 3 2" xfId="4991"/>
    <cellStyle name="Vírgula 2 12 3 2 2" xfId="18335"/>
    <cellStyle name="Vírgula 2 12 3 3" xfId="7655"/>
    <cellStyle name="Vírgula 2 12 3 3 2" xfId="20999"/>
    <cellStyle name="Vírgula 2 12 3 4" xfId="10319"/>
    <cellStyle name="Vírgula 2 12 3 4 2" xfId="23663"/>
    <cellStyle name="Vírgula 2 12 3 5" xfId="15671"/>
    <cellStyle name="Vírgula 2 12 3 6" xfId="12983"/>
    <cellStyle name="Vírgula 2 12 3 7" xfId="25439"/>
    <cellStyle name="Vírgula 2 12 4" xfId="3407"/>
    <cellStyle name="Vírgula 2 12 4 2" xfId="16751"/>
    <cellStyle name="Vírgula 2 12 5" xfId="6071"/>
    <cellStyle name="Vírgula 2 12 5 2" xfId="19415"/>
    <cellStyle name="Vírgula 2 12 6" xfId="8735"/>
    <cellStyle name="Vírgula 2 12 6 2" xfId="22079"/>
    <cellStyle name="Vírgula 2 12 7" xfId="14087"/>
    <cellStyle name="Vírgula 2 12 8" xfId="11399"/>
    <cellStyle name="Vírgula 2 12 9" xfId="24071"/>
    <cellStyle name="Vírgula 2 13" xfId="791"/>
    <cellStyle name="Vírgula 2 13 2" xfId="1583"/>
    <cellStyle name="Vírgula 2 13 2 2" xfId="4247"/>
    <cellStyle name="Vírgula 2 13 2 2 2" xfId="17591"/>
    <cellStyle name="Vírgula 2 13 2 3" xfId="6911"/>
    <cellStyle name="Vírgula 2 13 2 3 2" xfId="20255"/>
    <cellStyle name="Vírgula 2 13 2 4" xfId="9575"/>
    <cellStyle name="Vírgula 2 13 2 4 2" xfId="22919"/>
    <cellStyle name="Vírgula 2 13 2 5" xfId="14927"/>
    <cellStyle name="Vírgula 2 13 2 6" xfId="12239"/>
    <cellStyle name="Vírgula 2 13 2 7" xfId="25775"/>
    <cellStyle name="Vírgula 2 13 3" xfId="2375"/>
    <cellStyle name="Vírgula 2 13 3 2" xfId="5039"/>
    <cellStyle name="Vírgula 2 13 3 2 2" xfId="18383"/>
    <cellStyle name="Vírgula 2 13 3 3" xfId="7703"/>
    <cellStyle name="Vírgula 2 13 3 3 2" xfId="21047"/>
    <cellStyle name="Vírgula 2 13 3 4" xfId="10367"/>
    <cellStyle name="Vírgula 2 13 3 4 2" xfId="23711"/>
    <cellStyle name="Vírgula 2 13 3 5" xfId="15719"/>
    <cellStyle name="Vírgula 2 13 3 6" xfId="13031"/>
    <cellStyle name="Vírgula 2 13 4" xfId="3455"/>
    <cellStyle name="Vírgula 2 13 4 2" xfId="16799"/>
    <cellStyle name="Vírgula 2 13 5" xfId="6119"/>
    <cellStyle name="Vírgula 2 13 5 2" xfId="19463"/>
    <cellStyle name="Vírgula 2 13 6" xfId="8783"/>
    <cellStyle name="Vírgula 2 13 6 2" xfId="22127"/>
    <cellStyle name="Vírgula 2 13 7" xfId="14135"/>
    <cellStyle name="Vírgula 2 13 8" xfId="11447"/>
    <cellStyle name="Vírgula 2 13 9" xfId="24407"/>
    <cellStyle name="Vírgula 2 14" xfId="839"/>
    <cellStyle name="Vírgula 2 14 2" xfId="3503"/>
    <cellStyle name="Vírgula 2 14 2 2" xfId="16847"/>
    <cellStyle name="Vírgula 2 14 2 3" xfId="25799"/>
    <cellStyle name="Vírgula 2 14 3" xfId="6167"/>
    <cellStyle name="Vírgula 2 14 3 2" xfId="19511"/>
    <cellStyle name="Vírgula 2 14 4" xfId="8831"/>
    <cellStyle name="Vírgula 2 14 4 2" xfId="22175"/>
    <cellStyle name="Vírgula 2 14 5" xfId="14183"/>
    <cellStyle name="Vírgula 2 14 6" xfId="11495"/>
    <cellStyle name="Vírgula 2 14 7" xfId="24431"/>
    <cellStyle name="Vírgula 2 15" xfId="1631"/>
    <cellStyle name="Vírgula 2 15 2" xfId="4295"/>
    <cellStyle name="Vírgula 2 15 2 2" xfId="17639"/>
    <cellStyle name="Vírgula 2 15 2 3" xfId="26471"/>
    <cellStyle name="Vírgula 2 15 3" xfId="6959"/>
    <cellStyle name="Vírgula 2 15 3 2" xfId="20303"/>
    <cellStyle name="Vírgula 2 15 4" xfId="9623"/>
    <cellStyle name="Vírgula 2 15 4 2" xfId="22967"/>
    <cellStyle name="Vírgula 2 15 5" xfId="14975"/>
    <cellStyle name="Vírgula 2 15 6" xfId="12287"/>
    <cellStyle name="Vírgula 2 15 7" xfId="25103"/>
    <cellStyle name="Vírgula 2 16" xfId="2423"/>
    <cellStyle name="Vírgula 2 16 2" xfId="5087"/>
    <cellStyle name="Vírgula 2 16 2 2" xfId="18431"/>
    <cellStyle name="Vírgula 2 16 3" xfId="7751"/>
    <cellStyle name="Vírgula 2 16 3 2" xfId="21095"/>
    <cellStyle name="Vírgula 2 16 4" xfId="10415"/>
    <cellStyle name="Vírgula 2 16 4 2" xfId="23759"/>
    <cellStyle name="Vírgula 2 16 5" xfId="15767"/>
    <cellStyle name="Vírgula 2 16 6" xfId="13079"/>
    <cellStyle name="Vírgula 2 16 7" xfId="25415"/>
    <cellStyle name="Vírgula 2 17" xfId="47"/>
    <cellStyle name="Vírgula 2 17 2" xfId="13391"/>
    <cellStyle name="Vírgula 2 18" xfId="2711"/>
    <cellStyle name="Vírgula 2 18 2" xfId="16055"/>
    <cellStyle name="Vírgula 2 19" xfId="5375"/>
    <cellStyle name="Vírgula 2 19 2" xfId="18719"/>
    <cellStyle name="Vírgula 2 2" xfId="17"/>
    <cellStyle name="Vírgula 2 2 10" xfId="745"/>
    <cellStyle name="Vírgula 2 2 10 2" xfId="1537"/>
    <cellStyle name="Vírgula 2 2 10 2 2" xfId="4201"/>
    <cellStyle name="Vírgula 2 2 10 2 2 2" xfId="17545"/>
    <cellStyle name="Vírgula 2 2 10 2 2 3" xfId="26137"/>
    <cellStyle name="Vírgula 2 2 10 2 3" xfId="6865"/>
    <cellStyle name="Vírgula 2 2 10 2 3 2" xfId="20209"/>
    <cellStyle name="Vírgula 2 2 10 2 4" xfId="9529"/>
    <cellStyle name="Vírgula 2 2 10 2 4 2" xfId="22873"/>
    <cellStyle name="Vírgula 2 2 10 2 5" xfId="14881"/>
    <cellStyle name="Vírgula 2 2 10 2 6" xfId="12193"/>
    <cellStyle name="Vírgula 2 2 10 2 7" xfId="24769"/>
    <cellStyle name="Vírgula 2 2 10 3" xfId="2329"/>
    <cellStyle name="Vírgula 2 2 10 3 2" xfId="4993"/>
    <cellStyle name="Vírgula 2 2 10 3 2 2" xfId="18337"/>
    <cellStyle name="Vírgula 2 2 10 3 3" xfId="7657"/>
    <cellStyle name="Vírgula 2 2 10 3 3 2" xfId="21001"/>
    <cellStyle name="Vírgula 2 2 10 3 4" xfId="10321"/>
    <cellStyle name="Vírgula 2 2 10 3 4 2" xfId="23665"/>
    <cellStyle name="Vírgula 2 2 10 3 5" xfId="15673"/>
    <cellStyle name="Vírgula 2 2 10 3 6" xfId="12985"/>
    <cellStyle name="Vírgula 2 2 10 3 7" xfId="25441"/>
    <cellStyle name="Vírgula 2 2 10 4" xfId="3409"/>
    <cellStyle name="Vírgula 2 2 10 4 2" xfId="16753"/>
    <cellStyle name="Vírgula 2 2 10 5" xfId="6073"/>
    <cellStyle name="Vírgula 2 2 10 5 2" xfId="19417"/>
    <cellStyle name="Vírgula 2 2 10 6" xfId="8737"/>
    <cellStyle name="Vírgula 2 2 10 6 2" xfId="22081"/>
    <cellStyle name="Vírgula 2 2 10 7" xfId="14089"/>
    <cellStyle name="Vírgula 2 2 10 8" xfId="11401"/>
    <cellStyle name="Vírgula 2 2 10 9" xfId="24073"/>
    <cellStyle name="Vírgula 2 2 11" xfId="793"/>
    <cellStyle name="Vírgula 2 2 11 2" xfId="1585"/>
    <cellStyle name="Vírgula 2 2 11 2 2" xfId="4249"/>
    <cellStyle name="Vírgula 2 2 11 2 2 2" xfId="17593"/>
    <cellStyle name="Vírgula 2 2 11 2 3" xfId="6913"/>
    <cellStyle name="Vírgula 2 2 11 2 3 2" xfId="20257"/>
    <cellStyle name="Vírgula 2 2 11 2 4" xfId="9577"/>
    <cellStyle name="Vírgula 2 2 11 2 4 2" xfId="22921"/>
    <cellStyle name="Vírgula 2 2 11 2 5" xfId="14929"/>
    <cellStyle name="Vírgula 2 2 11 2 6" xfId="12241"/>
    <cellStyle name="Vírgula 2 2 11 2 7" xfId="25777"/>
    <cellStyle name="Vírgula 2 2 11 3" xfId="2377"/>
    <cellStyle name="Vírgula 2 2 11 3 2" xfId="5041"/>
    <cellStyle name="Vírgula 2 2 11 3 2 2" xfId="18385"/>
    <cellStyle name="Vírgula 2 2 11 3 3" xfId="7705"/>
    <cellStyle name="Vírgula 2 2 11 3 3 2" xfId="21049"/>
    <cellStyle name="Vírgula 2 2 11 3 4" xfId="10369"/>
    <cellStyle name="Vírgula 2 2 11 3 4 2" xfId="23713"/>
    <cellStyle name="Vírgula 2 2 11 3 5" xfId="15721"/>
    <cellStyle name="Vírgula 2 2 11 3 6" xfId="13033"/>
    <cellStyle name="Vírgula 2 2 11 4" xfId="3457"/>
    <cellStyle name="Vírgula 2 2 11 4 2" xfId="16801"/>
    <cellStyle name="Vírgula 2 2 11 5" xfId="6121"/>
    <cellStyle name="Vírgula 2 2 11 5 2" xfId="19465"/>
    <cellStyle name="Vírgula 2 2 11 6" xfId="8785"/>
    <cellStyle name="Vírgula 2 2 11 6 2" xfId="22129"/>
    <cellStyle name="Vírgula 2 2 11 7" xfId="14137"/>
    <cellStyle name="Vírgula 2 2 11 8" xfId="11449"/>
    <cellStyle name="Vírgula 2 2 11 9" xfId="24409"/>
    <cellStyle name="Vírgula 2 2 12" xfId="841"/>
    <cellStyle name="Vírgula 2 2 12 2" xfId="3505"/>
    <cellStyle name="Vírgula 2 2 12 2 2" xfId="16849"/>
    <cellStyle name="Vírgula 2 2 12 2 3" xfId="25801"/>
    <cellStyle name="Vírgula 2 2 12 3" xfId="6169"/>
    <cellStyle name="Vírgula 2 2 12 3 2" xfId="19513"/>
    <cellStyle name="Vírgula 2 2 12 4" xfId="8833"/>
    <cellStyle name="Vírgula 2 2 12 4 2" xfId="22177"/>
    <cellStyle name="Vírgula 2 2 12 5" xfId="14185"/>
    <cellStyle name="Vírgula 2 2 12 6" xfId="11497"/>
    <cellStyle name="Vírgula 2 2 12 7" xfId="24433"/>
    <cellStyle name="Vírgula 2 2 13" xfId="1633"/>
    <cellStyle name="Vírgula 2 2 13 2" xfId="4297"/>
    <cellStyle name="Vírgula 2 2 13 2 2" xfId="17641"/>
    <cellStyle name="Vírgula 2 2 13 2 3" xfId="26473"/>
    <cellStyle name="Vírgula 2 2 13 3" xfId="6961"/>
    <cellStyle name="Vírgula 2 2 13 3 2" xfId="20305"/>
    <cellStyle name="Vírgula 2 2 13 4" xfId="9625"/>
    <cellStyle name="Vírgula 2 2 13 4 2" xfId="22969"/>
    <cellStyle name="Vírgula 2 2 13 5" xfId="14977"/>
    <cellStyle name="Vírgula 2 2 13 6" xfId="12289"/>
    <cellStyle name="Vírgula 2 2 13 7" xfId="25105"/>
    <cellStyle name="Vírgula 2 2 14" xfId="2429"/>
    <cellStyle name="Vírgula 2 2 14 2" xfId="5093"/>
    <cellStyle name="Vírgula 2 2 14 2 2" xfId="18437"/>
    <cellStyle name="Vírgula 2 2 14 3" xfId="7757"/>
    <cellStyle name="Vírgula 2 2 14 3 2" xfId="21101"/>
    <cellStyle name="Vírgula 2 2 14 4" xfId="10421"/>
    <cellStyle name="Vírgula 2 2 14 4 2" xfId="23765"/>
    <cellStyle name="Vírgula 2 2 14 5" xfId="15773"/>
    <cellStyle name="Vírgula 2 2 14 6" xfId="13085"/>
    <cellStyle name="Vírgula 2 2 14 7" xfId="25417"/>
    <cellStyle name="Vírgula 2 2 15" xfId="49"/>
    <cellStyle name="Vírgula 2 2 15 2" xfId="13393"/>
    <cellStyle name="Vírgula 2 2 16" xfId="2713"/>
    <cellStyle name="Vírgula 2 2 16 2" xfId="16057"/>
    <cellStyle name="Vírgula 2 2 17" xfId="5377"/>
    <cellStyle name="Vírgula 2 2 17 2" xfId="18721"/>
    <cellStyle name="Vírgula 2 2 18" xfId="8041"/>
    <cellStyle name="Vírgula 2 2 18 2" xfId="21385"/>
    <cellStyle name="Vírgula 2 2 19" xfId="13369"/>
    <cellStyle name="Vírgula 2 2 2" xfId="27"/>
    <cellStyle name="Vírgula 2 2 2 10" xfId="849"/>
    <cellStyle name="Vírgula 2 2 2 10 2" xfId="3513"/>
    <cellStyle name="Vírgula 2 2 2 10 2 2" xfId="16857"/>
    <cellStyle name="Vírgula 2 2 2 10 2 3" xfId="25809"/>
    <cellStyle name="Vírgula 2 2 2 10 3" xfId="6177"/>
    <cellStyle name="Vírgula 2 2 2 10 3 2" xfId="19521"/>
    <cellStyle name="Vírgula 2 2 2 10 4" xfId="8841"/>
    <cellStyle name="Vírgula 2 2 2 10 4 2" xfId="22185"/>
    <cellStyle name="Vírgula 2 2 2 10 5" xfId="14193"/>
    <cellStyle name="Vírgula 2 2 2 10 6" xfId="11505"/>
    <cellStyle name="Vírgula 2 2 2 10 7" xfId="24441"/>
    <cellStyle name="Vírgula 2 2 2 11" xfId="1641"/>
    <cellStyle name="Vírgula 2 2 2 11 2" xfId="4305"/>
    <cellStyle name="Vírgula 2 2 2 11 2 2" xfId="17649"/>
    <cellStyle name="Vírgula 2 2 2 11 2 3" xfId="26481"/>
    <cellStyle name="Vírgula 2 2 2 11 3" xfId="6969"/>
    <cellStyle name="Vírgula 2 2 2 11 3 2" xfId="20313"/>
    <cellStyle name="Vírgula 2 2 2 11 4" xfId="9633"/>
    <cellStyle name="Vírgula 2 2 2 11 4 2" xfId="22977"/>
    <cellStyle name="Vírgula 2 2 2 11 5" xfId="14985"/>
    <cellStyle name="Vírgula 2 2 2 11 6" xfId="12297"/>
    <cellStyle name="Vírgula 2 2 2 11 7" xfId="25113"/>
    <cellStyle name="Vírgula 2 2 2 12" xfId="2438"/>
    <cellStyle name="Vírgula 2 2 2 12 2" xfId="5102"/>
    <cellStyle name="Vírgula 2 2 2 12 2 2" xfId="18446"/>
    <cellStyle name="Vírgula 2 2 2 12 3" xfId="7766"/>
    <cellStyle name="Vírgula 2 2 2 12 3 2" xfId="21110"/>
    <cellStyle name="Vírgula 2 2 2 12 4" xfId="10430"/>
    <cellStyle name="Vírgula 2 2 2 12 4 2" xfId="23774"/>
    <cellStyle name="Vírgula 2 2 2 12 5" xfId="15782"/>
    <cellStyle name="Vírgula 2 2 2 12 6" xfId="13094"/>
    <cellStyle name="Vírgula 2 2 2 12 7" xfId="25425"/>
    <cellStyle name="Vírgula 2 2 2 13" xfId="57"/>
    <cellStyle name="Vírgula 2 2 2 13 2" xfId="13401"/>
    <cellStyle name="Vírgula 2 2 2 14" xfId="2721"/>
    <cellStyle name="Vírgula 2 2 2 14 2" xfId="16065"/>
    <cellStyle name="Vírgula 2 2 2 15" xfId="5385"/>
    <cellStyle name="Vírgula 2 2 2 15 2" xfId="18729"/>
    <cellStyle name="Vírgula 2 2 2 16" xfId="8049"/>
    <cellStyle name="Vírgula 2 2 2 16 2" xfId="21393"/>
    <cellStyle name="Vírgula 2 2 2 17" xfId="13377"/>
    <cellStyle name="Vírgula 2 2 2 18" xfId="10713"/>
    <cellStyle name="Vírgula 2 2 2 19" xfId="24057"/>
    <cellStyle name="Vírgula 2 2 2 2" xfId="81"/>
    <cellStyle name="Vírgula 2 2 2 2 10" xfId="1665"/>
    <cellStyle name="Vírgula 2 2 2 2 10 2" xfId="4329"/>
    <cellStyle name="Vírgula 2 2 2 2 10 2 2" xfId="17673"/>
    <cellStyle name="Vírgula 2 2 2 2 10 3" xfId="6993"/>
    <cellStyle name="Vírgula 2 2 2 2 10 3 2" xfId="20337"/>
    <cellStyle name="Vírgula 2 2 2 2 10 4" xfId="9657"/>
    <cellStyle name="Vírgula 2 2 2 2 10 4 2" xfId="23001"/>
    <cellStyle name="Vírgula 2 2 2 2 10 5" xfId="15009"/>
    <cellStyle name="Vírgula 2 2 2 2 10 6" xfId="12321"/>
    <cellStyle name="Vírgula 2 2 2 2 11" xfId="2464"/>
    <cellStyle name="Vírgula 2 2 2 2 11 2" xfId="5128"/>
    <cellStyle name="Vírgula 2 2 2 2 11 2 2" xfId="18472"/>
    <cellStyle name="Vírgula 2 2 2 2 11 3" xfId="7792"/>
    <cellStyle name="Vírgula 2 2 2 2 11 3 2" xfId="21136"/>
    <cellStyle name="Vírgula 2 2 2 2 11 4" xfId="10456"/>
    <cellStyle name="Vírgula 2 2 2 2 11 4 2" xfId="23800"/>
    <cellStyle name="Vírgula 2 2 2 2 11 5" xfId="15808"/>
    <cellStyle name="Vírgula 2 2 2 2 11 6" xfId="13120"/>
    <cellStyle name="Vírgula 2 2 2 2 12" xfId="2745"/>
    <cellStyle name="Vírgula 2 2 2 2 12 2" xfId="16089"/>
    <cellStyle name="Vírgula 2 2 2 2 13" xfId="5409"/>
    <cellStyle name="Vírgula 2 2 2 2 13 2" xfId="18753"/>
    <cellStyle name="Vírgula 2 2 2 2 14" xfId="8073"/>
    <cellStyle name="Vírgula 2 2 2 2 14 2" xfId="21417"/>
    <cellStyle name="Vírgula 2 2 2 2 15" xfId="13425"/>
    <cellStyle name="Vírgula 2 2 2 2 16" xfId="10737"/>
    <cellStyle name="Vírgula 2 2 2 2 17" xfId="24129"/>
    <cellStyle name="Vírgula 2 2 2 2 2" xfId="129"/>
    <cellStyle name="Vírgula 2 2 2 2 2 10" xfId="8121"/>
    <cellStyle name="Vírgula 2 2 2 2 2 10 2" xfId="21465"/>
    <cellStyle name="Vírgula 2 2 2 2 2 11" xfId="13473"/>
    <cellStyle name="Vírgula 2 2 2 2 2 12" xfId="10785"/>
    <cellStyle name="Vírgula 2 2 2 2 2 13" xfId="24177"/>
    <cellStyle name="Vírgula 2 2 2 2 2 2" xfId="297"/>
    <cellStyle name="Vírgula 2 2 2 2 2 2 10" xfId="10953"/>
    <cellStyle name="Vírgula 2 2 2 2 2 2 11" xfId="24345"/>
    <cellStyle name="Vírgula 2 2 2 2 2 2 2" xfId="561"/>
    <cellStyle name="Vírgula 2 2 2 2 2 2 2 2" xfId="1353"/>
    <cellStyle name="Vírgula 2 2 2 2 2 2 2 2 2" xfId="4017"/>
    <cellStyle name="Vírgula 2 2 2 2 2 2 2 2 2 2" xfId="17361"/>
    <cellStyle name="Vírgula 2 2 2 2 2 2 2 2 3" xfId="6681"/>
    <cellStyle name="Vírgula 2 2 2 2 2 2 2 2 3 2" xfId="20025"/>
    <cellStyle name="Vírgula 2 2 2 2 2 2 2 2 4" xfId="9345"/>
    <cellStyle name="Vírgula 2 2 2 2 2 2 2 2 4 2" xfId="22689"/>
    <cellStyle name="Vírgula 2 2 2 2 2 2 2 2 5" xfId="14697"/>
    <cellStyle name="Vírgula 2 2 2 2 2 2 2 2 6" xfId="12009"/>
    <cellStyle name="Vírgula 2 2 2 2 2 2 2 2 7" xfId="26409"/>
    <cellStyle name="Vírgula 2 2 2 2 2 2 2 3" xfId="2145"/>
    <cellStyle name="Vírgula 2 2 2 2 2 2 2 3 2" xfId="4809"/>
    <cellStyle name="Vírgula 2 2 2 2 2 2 2 3 2 2" xfId="18153"/>
    <cellStyle name="Vírgula 2 2 2 2 2 2 2 3 3" xfId="7473"/>
    <cellStyle name="Vírgula 2 2 2 2 2 2 2 3 3 2" xfId="20817"/>
    <cellStyle name="Vírgula 2 2 2 2 2 2 2 3 4" xfId="10137"/>
    <cellStyle name="Vírgula 2 2 2 2 2 2 2 3 4 2" xfId="23481"/>
    <cellStyle name="Vírgula 2 2 2 2 2 2 2 3 5" xfId="15489"/>
    <cellStyle name="Vírgula 2 2 2 2 2 2 2 3 6" xfId="12801"/>
    <cellStyle name="Vírgula 2 2 2 2 2 2 2 4" xfId="3225"/>
    <cellStyle name="Vírgula 2 2 2 2 2 2 2 4 2" xfId="16569"/>
    <cellStyle name="Vírgula 2 2 2 2 2 2 2 5" xfId="5889"/>
    <cellStyle name="Vírgula 2 2 2 2 2 2 2 5 2" xfId="19233"/>
    <cellStyle name="Vírgula 2 2 2 2 2 2 2 6" xfId="8553"/>
    <cellStyle name="Vírgula 2 2 2 2 2 2 2 6 2" xfId="21897"/>
    <cellStyle name="Vírgula 2 2 2 2 2 2 2 7" xfId="13905"/>
    <cellStyle name="Vírgula 2 2 2 2 2 2 2 8" xfId="11217"/>
    <cellStyle name="Vírgula 2 2 2 2 2 2 2 9" xfId="25041"/>
    <cellStyle name="Vírgula 2 2 2 2 2 2 3" xfId="1089"/>
    <cellStyle name="Vírgula 2 2 2 2 2 2 3 2" xfId="3753"/>
    <cellStyle name="Vírgula 2 2 2 2 2 2 3 2 2" xfId="17097"/>
    <cellStyle name="Vírgula 2 2 2 2 2 2 3 2 3" xfId="26073"/>
    <cellStyle name="Vírgula 2 2 2 2 2 2 3 3" xfId="6417"/>
    <cellStyle name="Vírgula 2 2 2 2 2 2 3 3 2" xfId="19761"/>
    <cellStyle name="Vírgula 2 2 2 2 2 2 3 4" xfId="9081"/>
    <cellStyle name="Vírgula 2 2 2 2 2 2 3 4 2" xfId="22425"/>
    <cellStyle name="Vírgula 2 2 2 2 2 2 3 5" xfId="14433"/>
    <cellStyle name="Vírgula 2 2 2 2 2 2 3 6" xfId="11745"/>
    <cellStyle name="Vírgula 2 2 2 2 2 2 3 7" xfId="24705"/>
    <cellStyle name="Vírgula 2 2 2 2 2 2 4" xfId="1881"/>
    <cellStyle name="Vírgula 2 2 2 2 2 2 4 2" xfId="4545"/>
    <cellStyle name="Vírgula 2 2 2 2 2 2 4 2 2" xfId="17889"/>
    <cellStyle name="Vírgula 2 2 2 2 2 2 4 2 3" xfId="26721"/>
    <cellStyle name="Vírgula 2 2 2 2 2 2 4 3" xfId="7209"/>
    <cellStyle name="Vírgula 2 2 2 2 2 2 4 3 2" xfId="20553"/>
    <cellStyle name="Vírgula 2 2 2 2 2 2 4 4" xfId="9873"/>
    <cellStyle name="Vírgula 2 2 2 2 2 2 4 4 2" xfId="23217"/>
    <cellStyle name="Vírgula 2 2 2 2 2 2 4 5" xfId="15225"/>
    <cellStyle name="Vírgula 2 2 2 2 2 2 4 6" xfId="12537"/>
    <cellStyle name="Vírgula 2 2 2 2 2 2 4 7" xfId="25353"/>
    <cellStyle name="Vírgula 2 2 2 2 2 2 5" xfId="2697"/>
    <cellStyle name="Vírgula 2 2 2 2 2 2 5 2" xfId="5361"/>
    <cellStyle name="Vírgula 2 2 2 2 2 2 5 2 2" xfId="18705"/>
    <cellStyle name="Vírgula 2 2 2 2 2 2 5 3" xfId="8025"/>
    <cellStyle name="Vírgula 2 2 2 2 2 2 5 3 2" xfId="21369"/>
    <cellStyle name="Vírgula 2 2 2 2 2 2 5 4" xfId="10689"/>
    <cellStyle name="Vírgula 2 2 2 2 2 2 5 4 2" xfId="24033"/>
    <cellStyle name="Vírgula 2 2 2 2 2 2 5 5" xfId="16041"/>
    <cellStyle name="Vírgula 2 2 2 2 2 2 5 6" xfId="13353"/>
    <cellStyle name="Vírgula 2 2 2 2 2 2 5 7" xfId="25713"/>
    <cellStyle name="Vírgula 2 2 2 2 2 2 6" xfId="2961"/>
    <cellStyle name="Vírgula 2 2 2 2 2 2 6 2" xfId="16305"/>
    <cellStyle name="Vírgula 2 2 2 2 2 2 7" xfId="5625"/>
    <cellStyle name="Vírgula 2 2 2 2 2 2 7 2" xfId="18969"/>
    <cellStyle name="Vírgula 2 2 2 2 2 2 8" xfId="8289"/>
    <cellStyle name="Vírgula 2 2 2 2 2 2 8 2" xfId="21633"/>
    <cellStyle name="Vírgula 2 2 2 2 2 2 9" xfId="13641"/>
    <cellStyle name="Vírgula 2 2 2 2 2 3" xfId="393"/>
    <cellStyle name="Vírgula 2 2 2 2 2 3 2" xfId="1185"/>
    <cellStyle name="Vírgula 2 2 2 2 2 3 2 2" xfId="3849"/>
    <cellStyle name="Vírgula 2 2 2 2 2 3 2 2 2" xfId="17193"/>
    <cellStyle name="Vírgula 2 2 2 2 2 3 2 3" xfId="6513"/>
    <cellStyle name="Vírgula 2 2 2 2 2 3 2 3 2" xfId="19857"/>
    <cellStyle name="Vírgula 2 2 2 2 2 3 2 4" xfId="9177"/>
    <cellStyle name="Vírgula 2 2 2 2 2 3 2 4 2" xfId="22521"/>
    <cellStyle name="Vírgula 2 2 2 2 2 3 2 5" xfId="14529"/>
    <cellStyle name="Vírgula 2 2 2 2 2 3 2 6" xfId="11841"/>
    <cellStyle name="Vírgula 2 2 2 2 2 3 2 7" xfId="26241"/>
    <cellStyle name="Vírgula 2 2 2 2 2 3 3" xfId="1977"/>
    <cellStyle name="Vírgula 2 2 2 2 2 3 3 2" xfId="4641"/>
    <cellStyle name="Vírgula 2 2 2 2 2 3 3 2 2" xfId="17985"/>
    <cellStyle name="Vírgula 2 2 2 2 2 3 3 3" xfId="7305"/>
    <cellStyle name="Vírgula 2 2 2 2 2 3 3 3 2" xfId="20649"/>
    <cellStyle name="Vírgula 2 2 2 2 2 3 3 4" xfId="9969"/>
    <cellStyle name="Vírgula 2 2 2 2 2 3 3 4 2" xfId="23313"/>
    <cellStyle name="Vírgula 2 2 2 2 2 3 3 5" xfId="15321"/>
    <cellStyle name="Vírgula 2 2 2 2 2 3 3 6" xfId="12633"/>
    <cellStyle name="Vírgula 2 2 2 2 2 3 4" xfId="3057"/>
    <cellStyle name="Vírgula 2 2 2 2 2 3 4 2" xfId="16401"/>
    <cellStyle name="Vírgula 2 2 2 2 2 3 5" xfId="5721"/>
    <cellStyle name="Vírgula 2 2 2 2 2 3 5 2" xfId="19065"/>
    <cellStyle name="Vírgula 2 2 2 2 2 3 6" xfId="8385"/>
    <cellStyle name="Vírgula 2 2 2 2 2 3 6 2" xfId="21729"/>
    <cellStyle name="Vírgula 2 2 2 2 2 3 7" xfId="13737"/>
    <cellStyle name="Vírgula 2 2 2 2 2 3 8" xfId="11049"/>
    <cellStyle name="Vírgula 2 2 2 2 2 3 9" xfId="24873"/>
    <cellStyle name="Vírgula 2 2 2 2 2 4" xfId="729"/>
    <cellStyle name="Vírgula 2 2 2 2 2 4 2" xfId="1521"/>
    <cellStyle name="Vírgula 2 2 2 2 2 4 2 2" xfId="4185"/>
    <cellStyle name="Vírgula 2 2 2 2 2 4 2 2 2" xfId="17529"/>
    <cellStyle name="Vírgula 2 2 2 2 2 4 2 3" xfId="6849"/>
    <cellStyle name="Vírgula 2 2 2 2 2 4 2 3 2" xfId="20193"/>
    <cellStyle name="Vírgula 2 2 2 2 2 4 2 4" xfId="9513"/>
    <cellStyle name="Vírgula 2 2 2 2 2 4 2 4 2" xfId="22857"/>
    <cellStyle name="Vírgula 2 2 2 2 2 4 2 5" xfId="14865"/>
    <cellStyle name="Vírgula 2 2 2 2 2 4 2 6" xfId="12177"/>
    <cellStyle name="Vírgula 2 2 2 2 2 4 2 7" xfId="25905"/>
    <cellStyle name="Vírgula 2 2 2 2 2 4 3" xfId="2313"/>
    <cellStyle name="Vírgula 2 2 2 2 2 4 3 2" xfId="4977"/>
    <cellStyle name="Vírgula 2 2 2 2 2 4 3 2 2" xfId="18321"/>
    <cellStyle name="Vírgula 2 2 2 2 2 4 3 3" xfId="7641"/>
    <cellStyle name="Vírgula 2 2 2 2 2 4 3 3 2" xfId="20985"/>
    <cellStyle name="Vírgula 2 2 2 2 2 4 3 4" xfId="10305"/>
    <cellStyle name="Vírgula 2 2 2 2 2 4 3 4 2" xfId="23649"/>
    <cellStyle name="Vírgula 2 2 2 2 2 4 3 5" xfId="15657"/>
    <cellStyle name="Vírgula 2 2 2 2 2 4 3 6" xfId="12969"/>
    <cellStyle name="Vírgula 2 2 2 2 2 4 4" xfId="3393"/>
    <cellStyle name="Vírgula 2 2 2 2 2 4 4 2" xfId="16737"/>
    <cellStyle name="Vírgula 2 2 2 2 2 4 5" xfId="6057"/>
    <cellStyle name="Vírgula 2 2 2 2 2 4 5 2" xfId="19401"/>
    <cellStyle name="Vírgula 2 2 2 2 2 4 6" xfId="8721"/>
    <cellStyle name="Vírgula 2 2 2 2 2 4 6 2" xfId="22065"/>
    <cellStyle name="Vírgula 2 2 2 2 2 4 7" xfId="14073"/>
    <cellStyle name="Vírgula 2 2 2 2 2 4 8" xfId="11385"/>
    <cellStyle name="Vírgula 2 2 2 2 2 4 9" xfId="24537"/>
    <cellStyle name="Vírgula 2 2 2 2 2 5" xfId="921"/>
    <cellStyle name="Vírgula 2 2 2 2 2 5 2" xfId="3585"/>
    <cellStyle name="Vírgula 2 2 2 2 2 5 2 2" xfId="16929"/>
    <cellStyle name="Vírgula 2 2 2 2 2 5 2 3" xfId="26553"/>
    <cellStyle name="Vírgula 2 2 2 2 2 5 3" xfId="6249"/>
    <cellStyle name="Vírgula 2 2 2 2 2 5 3 2" xfId="19593"/>
    <cellStyle name="Vírgula 2 2 2 2 2 5 4" xfId="8913"/>
    <cellStyle name="Vírgula 2 2 2 2 2 5 4 2" xfId="22257"/>
    <cellStyle name="Vírgula 2 2 2 2 2 5 5" xfId="14265"/>
    <cellStyle name="Vírgula 2 2 2 2 2 5 6" xfId="11577"/>
    <cellStyle name="Vírgula 2 2 2 2 2 5 7" xfId="25185"/>
    <cellStyle name="Vírgula 2 2 2 2 2 6" xfId="1713"/>
    <cellStyle name="Vírgula 2 2 2 2 2 6 2" xfId="4377"/>
    <cellStyle name="Vírgula 2 2 2 2 2 6 2 2" xfId="17721"/>
    <cellStyle name="Vírgula 2 2 2 2 2 6 3" xfId="7041"/>
    <cellStyle name="Vírgula 2 2 2 2 2 6 3 2" xfId="20385"/>
    <cellStyle name="Vírgula 2 2 2 2 2 6 4" xfId="9705"/>
    <cellStyle name="Vírgula 2 2 2 2 2 6 4 2" xfId="23049"/>
    <cellStyle name="Vírgula 2 2 2 2 2 6 5" xfId="15057"/>
    <cellStyle name="Vírgula 2 2 2 2 2 6 6" xfId="12369"/>
    <cellStyle name="Vírgula 2 2 2 2 2 6 7" xfId="25545"/>
    <cellStyle name="Vírgula 2 2 2 2 2 7" xfId="2529"/>
    <cellStyle name="Vírgula 2 2 2 2 2 7 2" xfId="5193"/>
    <cellStyle name="Vírgula 2 2 2 2 2 7 2 2" xfId="18537"/>
    <cellStyle name="Vírgula 2 2 2 2 2 7 3" xfId="7857"/>
    <cellStyle name="Vírgula 2 2 2 2 2 7 3 2" xfId="21201"/>
    <cellStyle name="Vírgula 2 2 2 2 2 7 4" xfId="10521"/>
    <cellStyle name="Vírgula 2 2 2 2 2 7 4 2" xfId="23865"/>
    <cellStyle name="Vírgula 2 2 2 2 2 7 5" xfId="15873"/>
    <cellStyle name="Vírgula 2 2 2 2 2 7 6" xfId="13185"/>
    <cellStyle name="Vírgula 2 2 2 2 2 8" xfId="2793"/>
    <cellStyle name="Vírgula 2 2 2 2 2 8 2" xfId="16137"/>
    <cellStyle name="Vírgula 2 2 2 2 2 9" xfId="5457"/>
    <cellStyle name="Vírgula 2 2 2 2 2 9 2" xfId="18801"/>
    <cellStyle name="Vírgula 2 2 2 2 3" xfId="249"/>
    <cellStyle name="Vírgula 2 2 2 2 3 10" xfId="13593"/>
    <cellStyle name="Vírgula 2 2 2 2 3 11" xfId="10905"/>
    <cellStyle name="Vírgula 2 2 2 2 3 12" xfId="24297"/>
    <cellStyle name="Vírgula 2 2 2 2 3 2" xfId="513"/>
    <cellStyle name="Vírgula 2 2 2 2 3 2 2" xfId="1305"/>
    <cellStyle name="Vírgula 2 2 2 2 3 2 2 2" xfId="3969"/>
    <cellStyle name="Vírgula 2 2 2 2 3 2 2 2 2" xfId="17313"/>
    <cellStyle name="Vírgula 2 2 2 2 3 2 2 3" xfId="6633"/>
    <cellStyle name="Vírgula 2 2 2 2 3 2 2 3 2" xfId="19977"/>
    <cellStyle name="Vírgula 2 2 2 2 3 2 2 4" xfId="9297"/>
    <cellStyle name="Vírgula 2 2 2 2 3 2 2 4 2" xfId="22641"/>
    <cellStyle name="Vírgula 2 2 2 2 3 2 2 5" xfId="14649"/>
    <cellStyle name="Vírgula 2 2 2 2 3 2 2 6" xfId="11961"/>
    <cellStyle name="Vírgula 2 2 2 2 3 2 2 7" xfId="26361"/>
    <cellStyle name="Vírgula 2 2 2 2 3 2 3" xfId="2097"/>
    <cellStyle name="Vírgula 2 2 2 2 3 2 3 2" xfId="4761"/>
    <cellStyle name="Vírgula 2 2 2 2 3 2 3 2 2" xfId="18105"/>
    <cellStyle name="Vírgula 2 2 2 2 3 2 3 3" xfId="7425"/>
    <cellStyle name="Vírgula 2 2 2 2 3 2 3 3 2" xfId="20769"/>
    <cellStyle name="Vírgula 2 2 2 2 3 2 3 4" xfId="10089"/>
    <cellStyle name="Vírgula 2 2 2 2 3 2 3 4 2" xfId="23433"/>
    <cellStyle name="Vírgula 2 2 2 2 3 2 3 5" xfId="15441"/>
    <cellStyle name="Vírgula 2 2 2 2 3 2 3 6" xfId="12753"/>
    <cellStyle name="Vírgula 2 2 2 2 3 2 4" xfId="3177"/>
    <cellStyle name="Vírgula 2 2 2 2 3 2 4 2" xfId="16521"/>
    <cellStyle name="Vírgula 2 2 2 2 3 2 5" xfId="5841"/>
    <cellStyle name="Vírgula 2 2 2 2 3 2 5 2" xfId="19185"/>
    <cellStyle name="Vírgula 2 2 2 2 3 2 6" xfId="8505"/>
    <cellStyle name="Vírgula 2 2 2 2 3 2 6 2" xfId="21849"/>
    <cellStyle name="Vírgula 2 2 2 2 3 2 7" xfId="13857"/>
    <cellStyle name="Vírgula 2 2 2 2 3 2 8" xfId="11169"/>
    <cellStyle name="Vírgula 2 2 2 2 3 2 9" xfId="24993"/>
    <cellStyle name="Vírgula 2 2 2 2 3 3" xfId="681"/>
    <cellStyle name="Vírgula 2 2 2 2 3 3 2" xfId="1473"/>
    <cellStyle name="Vírgula 2 2 2 2 3 3 2 2" xfId="4137"/>
    <cellStyle name="Vírgula 2 2 2 2 3 3 2 2 2" xfId="17481"/>
    <cellStyle name="Vírgula 2 2 2 2 3 3 2 3" xfId="6801"/>
    <cellStyle name="Vírgula 2 2 2 2 3 3 2 3 2" xfId="20145"/>
    <cellStyle name="Vírgula 2 2 2 2 3 3 2 4" xfId="9465"/>
    <cellStyle name="Vírgula 2 2 2 2 3 3 2 4 2" xfId="22809"/>
    <cellStyle name="Vírgula 2 2 2 2 3 3 2 5" xfId="14817"/>
    <cellStyle name="Vírgula 2 2 2 2 3 3 2 6" xfId="12129"/>
    <cellStyle name="Vírgula 2 2 2 2 3 3 2 7" xfId="26025"/>
    <cellStyle name="Vírgula 2 2 2 2 3 3 3" xfId="2265"/>
    <cellStyle name="Vírgula 2 2 2 2 3 3 3 2" xfId="4929"/>
    <cellStyle name="Vírgula 2 2 2 2 3 3 3 2 2" xfId="18273"/>
    <cellStyle name="Vírgula 2 2 2 2 3 3 3 3" xfId="7593"/>
    <cellStyle name="Vírgula 2 2 2 2 3 3 3 3 2" xfId="20937"/>
    <cellStyle name="Vírgula 2 2 2 2 3 3 3 4" xfId="10257"/>
    <cellStyle name="Vírgula 2 2 2 2 3 3 3 4 2" xfId="23601"/>
    <cellStyle name="Vírgula 2 2 2 2 3 3 3 5" xfId="15609"/>
    <cellStyle name="Vírgula 2 2 2 2 3 3 3 6" xfId="12921"/>
    <cellStyle name="Vírgula 2 2 2 2 3 3 4" xfId="3345"/>
    <cellStyle name="Vírgula 2 2 2 2 3 3 4 2" xfId="16689"/>
    <cellStyle name="Vírgula 2 2 2 2 3 3 5" xfId="6009"/>
    <cellStyle name="Vírgula 2 2 2 2 3 3 5 2" xfId="19353"/>
    <cellStyle name="Vírgula 2 2 2 2 3 3 6" xfId="8673"/>
    <cellStyle name="Vírgula 2 2 2 2 3 3 6 2" xfId="22017"/>
    <cellStyle name="Vírgula 2 2 2 2 3 3 7" xfId="14025"/>
    <cellStyle name="Vírgula 2 2 2 2 3 3 8" xfId="11337"/>
    <cellStyle name="Vírgula 2 2 2 2 3 3 9" xfId="24657"/>
    <cellStyle name="Vírgula 2 2 2 2 3 4" xfId="1041"/>
    <cellStyle name="Vírgula 2 2 2 2 3 4 2" xfId="3705"/>
    <cellStyle name="Vírgula 2 2 2 2 3 4 2 2" xfId="17049"/>
    <cellStyle name="Vírgula 2 2 2 2 3 4 2 3" xfId="26673"/>
    <cellStyle name="Vírgula 2 2 2 2 3 4 3" xfId="6369"/>
    <cellStyle name="Vírgula 2 2 2 2 3 4 3 2" xfId="19713"/>
    <cellStyle name="Vírgula 2 2 2 2 3 4 4" xfId="9033"/>
    <cellStyle name="Vírgula 2 2 2 2 3 4 4 2" xfId="22377"/>
    <cellStyle name="Vírgula 2 2 2 2 3 4 5" xfId="14385"/>
    <cellStyle name="Vírgula 2 2 2 2 3 4 6" xfId="11697"/>
    <cellStyle name="Vírgula 2 2 2 2 3 4 7" xfId="25305"/>
    <cellStyle name="Vírgula 2 2 2 2 3 5" xfId="1833"/>
    <cellStyle name="Vírgula 2 2 2 2 3 5 2" xfId="4497"/>
    <cellStyle name="Vírgula 2 2 2 2 3 5 2 2" xfId="17841"/>
    <cellStyle name="Vírgula 2 2 2 2 3 5 3" xfId="7161"/>
    <cellStyle name="Vírgula 2 2 2 2 3 5 3 2" xfId="20505"/>
    <cellStyle name="Vírgula 2 2 2 2 3 5 4" xfId="9825"/>
    <cellStyle name="Vírgula 2 2 2 2 3 5 4 2" xfId="23169"/>
    <cellStyle name="Vírgula 2 2 2 2 3 5 5" xfId="15177"/>
    <cellStyle name="Vírgula 2 2 2 2 3 5 6" xfId="12489"/>
    <cellStyle name="Vírgula 2 2 2 2 3 5 7" xfId="25665"/>
    <cellStyle name="Vírgula 2 2 2 2 3 6" xfId="2649"/>
    <cellStyle name="Vírgula 2 2 2 2 3 6 2" xfId="5313"/>
    <cellStyle name="Vírgula 2 2 2 2 3 6 2 2" xfId="18657"/>
    <cellStyle name="Vírgula 2 2 2 2 3 6 3" xfId="7977"/>
    <cellStyle name="Vírgula 2 2 2 2 3 6 3 2" xfId="21321"/>
    <cellStyle name="Vírgula 2 2 2 2 3 6 4" xfId="10641"/>
    <cellStyle name="Vírgula 2 2 2 2 3 6 4 2" xfId="23985"/>
    <cellStyle name="Vírgula 2 2 2 2 3 6 5" xfId="15993"/>
    <cellStyle name="Vírgula 2 2 2 2 3 6 6" xfId="13305"/>
    <cellStyle name="Vírgula 2 2 2 2 3 7" xfId="2913"/>
    <cellStyle name="Vírgula 2 2 2 2 3 7 2" xfId="16257"/>
    <cellStyle name="Vírgula 2 2 2 2 3 8" xfId="5577"/>
    <cellStyle name="Vírgula 2 2 2 2 3 8 2" xfId="18921"/>
    <cellStyle name="Vírgula 2 2 2 2 3 9" xfId="8241"/>
    <cellStyle name="Vírgula 2 2 2 2 3 9 2" xfId="21585"/>
    <cellStyle name="Vírgula 2 2 2 2 4" xfId="201"/>
    <cellStyle name="Vírgula 2 2 2 2 4 10" xfId="10857"/>
    <cellStyle name="Vírgula 2 2 2 2 4 11" xfId="24249"/>
    <cellStyle name="Vírgula 2 2 2 2 4 2" xfId="465"/>
    <cellStyle name="Vírgula 2 2 2 2 4 2 2" xfId="1257"/>
    <cellStyle name="Vírgula 2 2 2 2 4 2 2 2" xfId="3921"/>
    <cellStyle name="Vírgula 2 2 2 2 4 2 2 2 2" xfId="17265"/>
    <cellStyle name="Vírgula 2 2 2 2 4 2 2 3" xfId="6585"/>
    <cellStyle name="Vírgula 2 2 2 2 4 2 2 3 2" xfId="19929"/>
    <cellStyle name="Vírgula 2 2 2 2 4 2 2 4" xfId="9249"/>
    <cellStyle name="Vírgula 2 2 2 2 4 2 2 4 2" xfId="22593"/>
    <cellStyle name="Vírgula 2 2 2 2 4 2 2 5" xfId="14601"/>
    <cellStyle name="Vírgula 2 2 2 2 4 2 2 6" xfId="11913"/>
    <cellStyle name="Vírgula 2 2 2 2 4 2 2 7" xfId="26313"/>
    <cellStyle name="Vírgula 2 2 2 2 4 2 3" xfId="2049"/>
    <cellStyle name="Vírgula 2 2 2 2 4 2 3 2" xfId="4713"/>
    <cellStyle name="Vírgula 2 2 2 2 4 2 3 2 2" xfId="18057"/>
    <cellStyle name="Vírgula 2 2 2 2 4 2 3 3" xfId="7377"/>
    <cellStyle name="Vírgula 2 2 2 2 4 2 3 3 2" xfId="20721"/>
    <cellStyle name="Vírgula 2 2 2 2 4 2 3 4" xfId="10041"/>
    <cellStyle name="Vírgula 2 2 2 2 4 2 3 4 2" xfId="23385"/>
    <cellStyle name="Vírgula 2 2 2 2 4 2 3 5" xfId="15393"/>
    <cellStyle name="Vírgula 2 2 2 2 4 2 3 6" xfId="12705"/>
    <cellStyle name="Vírgula 2 2 2 2 4 2 4" xfId="3129"/>
    <cellStyle name="Vírgula 2 2 2 2 4 2 4 2" xfId="16473"/>
    <cellStyle name="Vírgula 2 2 2 2 4 2 5" xfId="5793"/>
    <cellStyle name="Vírgula 2 2 2 2 4 2 5 2" xfId="19137"/>
    <cellStyle name="Vírgula 2 2 2 2 4 2 6" xfId="8457"/>
    <cellStyle name="Vírgula 2 2 2 2 4 2 6 2" xfId="21801"/>
    <cellStyle name="Vírgula 2 2 2 2 4 2 7" xfId="13809"/>
    <cellStyle name="Vírgula 2 2 2 2 4 2 8" xfId="11121"/>
    <cellStyle name="Vírgula 2 2 2 2 4 2 9" xfId="24945"/>
    <cellStyle name="Vírgula 2 2 2 2 4 3" xfId="993"/>
    <cellStyle name="Vírgula 2 2 2 2 4 3 2" xfId="3657"/>
    <cellStyle name="Vírgula 2 2 2 2 4 3 2 2" xfId="17001"/>
    <cellStyle name="Vírgula 2 2 2 2 4 3 2 3" xfId="25977"/>
    <cellStyle name="Vírgula 2 2 2 2 4 3 3" xfId="6321"/>
    <cellStyle name="Vírgula 2 2 2 2 4 3 3 2" xfId="19665"/>
    <cellStyle name="Vírgula 2 2 2 2 4 3 4" xfId="8985"/>
    <cellStyle name="Vírgula 2 2 2 2 4 3 4 2" xfId="22329"/>
    <cellStyle name="Vírgula 2 2 2 2 4 3 5" xfId="14337"/>
    <cellStyle name="Vírgula 2 2 2 2 4 3 6" xfId="11649"/>
    <cellStyle name="Vírgula 2 2 2 2 4 3 7" xfId="24609"/>
    <cellStyle name="Vírgula 2 2 2 2 4 4" xfId="1785"/>
    <cellStyle name="Vírgula 2 2 2 2 4 4 2" xfId="4449"/>
    <cellStyle name="Vírgula 2 2 2 2 4 4 2 2" xfId="17793"/>
    <cellStyle name="Vírgula 2 2 2 2 4 4 2 3" xfId="26625"/>
    <cellStyle name="Vírgula 2 2 2 2 4 4 3" xfId="7113"/>
    <cellStyle name="Vírgula 2 2 2 2 4 4 3 2" xfId="20457"/>
    <cellStyle name="Vírgula 2 2 2 2 4 4 4" xfId="9777"/>
    <cellStyle name="Vírgula 2 2 2 2 4 4 4 2" xfId="23121"/>
    <cellStyle name="Vírgula 2 2 2 2 4 4 5" xfId="15129"/>
    <cellStyle name="Vírgula 2 2 2 2 4 4 6" xfId="12441"/>
    <cellStyle name="Vírgula 2 2 2 2 4 4 7" xfId="25257"/>
    <cellStyle name="Vírgula 2 2 2 2 4 5" xfId="2601"/>
    <cellStyle name="Vírgula 2 2 2 2 4 5 2" xfId="5265"/>
    <cellStyle name="Vírgula 2 2 2 2 4 5 2 2" xfId="18609"/>
    <cellStyle name="Vírgula 2 2 2 2 4 5 3" xfId="7929"/>
    <cellStyle name="Vírgula 2 2 2 2 4 5 3 2" xfId="21273"/>
    <cellStyle name="Vírgula 2 2 2 2 4 5 4" xfId="10593"/>
    <cellStyle name="Vírgula 2 2 2 2 4 5 4 2" xfId="23937"/>
    <cellStyle name="Vírgula 2 2 2 2 4 5 5" xfId="15945"/>
    <cellStyle name="Vírgula 2 2 2 2 4 5 6" xfId="13257"/>
    <cellStyle name="Vírgula 2 2 2 2 4 5 7" xfId="25617"/>
    <cellStyle name="Vírgula 2 2 2 2 4 6" xfId="2865"/>
    <cellStyle name="Vírgula 2 2 2 2 4 6 2" xfId="16209"/>
    <cellStyle name="Vírgula 2 2 2 2 4 7" xfId="5529"/>
    <cellStyle name="Vírgula 2 2 2 2 4 7 2" xfId="18873"/>
    <cellStyle name="Vírgula 2 2 2 2 4 8" xfId="8193"/>
    <cellStyle name="Vírgula 2 2 2 2 4 8 2" xfId="21537"/>
    <cellStyle name="Vírgula 2 2 2 2 4 9" xfId="13545"/>
    <cellStyle name="Vírgula 2 2 2 2 5" xfId="345"/>
    <cellStyle name="Vírgula 2 2 2 2 5 2" xfId="1137"/>
    <cellStyle name="Vírgula 2 2 2 2 5 2 2" xfId="3801"/>
    <cellStyle name="Vírgula 2 2 2 2 5 2 2 2" xfId="17145"/>
    <cellStyle name="Vírgula 2 2 2 2 5 2 2 3" xfId="26457"/>
    <cellStyle name="Vírgula 2 2 2 2 5 2 3" xfId="6465"/>
    <cellStyle name="Vírgula 2 2 2 2 5 2 3 2" xfId="19809"/>
    <cellStyle name="Vírgula 2 2 2 2 5 2 4" xfId="9129"/>
    <cellStyle name="Vírgula 2 2 2 2 5 2 4 2" xfId="22473"/>
    <cellStyle name="Vírgula 2 2 2 2 5 2 5" xfId="14481"/>
    <cellStyle name="Vírgula 2 2 2 2 5 2 6" xfId="11793"/>
    <cellStyle name="Vírgula 2 2 2 2 5 2 7" xfId="25089"/>
    <cellStyle name="Vírgula 2 2 2 2 5 3" xfId="1929"/>
    <cellStyle name="Vírgula 2 2 2 2 5 3 2" xfId="4593"/>
    <cellStyle name="Vírgula 2 2 2 2 5 3 2 2" xfId="17937"/>
    <cellStyle name="Vírgula 2 2 2 2 5 3 2 3" xfId="26121"/>
    <cellStyle name="Vírgula 2 2 2 2 5 3 3" xfId="7257"/>
    <cellStyle name="Vírgula 2 2 2 2 5 3 3 2" xfId="20601"/>
    <cellStyle name="Vírgula 2 2 2 2 5 3 4" xfId="9921"/>
    <cellStyle name="Vírgula 2 2 2 2 5 3 4 2" xfId="23265"/>
    <cellStyle name="Vírgula 2 2 2 2 5 3 5" xfId="15273"/>
    <cellStyle name="Vírgula 2 2 2 2 5 3 6" xfId="12585"/>
    <cellStyle name="Vírgula 2 2 2 2 5 3 7" xfId="24753"/>
    <cellStyle name="Vírgula 2 2 2 2 5 4" xfId="3009"/>
    <cellStyle name="Vírgula 2 2 2 2 5 4 2" xfId="16353"/>
    <cellStyle name="Vírgula 2 2 2 2 5 4 2 2" xfId="26769"/>
    <cellStyle name="Vírgula 2 2 2 2 5 4 3" xfId="25401"/>
    <cellStyle name="Vírgula 2 2 2 2 5 5" xfId="5673"/>
    <cellStyle name="Vírgula 2 2 2 2 5 5 2" xfId="19017"/>
    <cellStyle name="Vírgula 2 2 2 2 5 5 3" xfId="25761"/>
    <cellStyle name="Vírgula 2 2 2 2 5 6" xfId="8337"/>
    <cellStyle name="Vírgula 2 2 2 2 5 6 2" xfId="21681"/>
    <cellStyle name="Vírgula 2 2 2 2 5 7" xfId="13689"/>
    <cellStyle name="Vírgula 2 2 2 2 5 8" xfId="11001"/>
    <cellStyle name="Vírgula 2 2 2 2 5 9" xfId="24393"/>
    <cellStyle name="Vírgula 2 2 2 2 6" xfId="609"/>
    <cellStyle name="Vírgula 2 2 2 2 6 2" xfId="1401"/>
    <cellStyle name="Vírgula 2 2 2 2 6 2 2" xfId="4065"/>
    <cellStyle name="Vírgula 2 2 2 2 6 2 2 2" xfId="17409"/>
    <cellStyle name="Vírgula 2 2 2 2 6 2 3" xfId="6729"/>
    <cellStyle name="Vírgula 2 2 2 2 6 2 3 2" xfId="20073"/>
    <cellStyle name="Vírgula 2 2 2 2 6 2 4" xfId="9393"/>
    <cellStyle name="Vírgula 2 2 2 2 6 2 4 2" xfId="22737"/>
    <cellStyle name="Vírgula 2 2 2 2 6 2 5" xfId="14745"/>
    <cellStyle name="Vírgula 2 2 2 2 6 2 6" xfId="12057"/>
    <cellStyle name="Vírgula 2 2 2 2 6 2 7" xfId="26193"/>
    <cellStyle name="Vírgula 2 2 2 2 6 3" xfId="2193"/>
    <cellStyle name="Vírgula 2 2 2 2 6 3 2" xfId="4857"/>
    <cellStyle name="Vírgula 2 2 2 2 6 3 2 2" xfId="18201"/>
    <cellStyle name="Vírgula 2 2 2 2 6 3 3" xfId="7521"/>
    <cellStyle name="Vírgula 2 2 2 2 6 3 3 2" xfId="20865"/>
    <cellStyle name="Vírgula 2 2 2 2 6 3 4" xfId="10185"/>
    <cellStyle name="Vírgula 2 2 2 2 6 3 4 2" xfId="23529"/>
    <cellStyle name="Vírgula 2 2 2 2 6 3 5" xfId="15537"/>
    <cellStyle name="Vírgula 2 2 2 2 6 3 6" xfId="12849"/>
    <cellStyle name="Vírgula 2 2 2 2 6 4" xfId="3273"/>
    <cellStyle name="Vírgula 2 2 2 2 6 4 2" xfId="16617"/>
    <cellStyle name="Vírgula 2 2 2 2 6 5" xfId="5937"/>
    <cellStyle name="Vírgula 2 2 2 2 6 5 2" xfId="19281"/>
    <cellStyle name="Vírgula 2 2 2 2 6 6" xfId="8601"/>
    <cellStyle name="Vírgula 2 2 2 2 6 6 2" xfId="21945"/>
    <cellStyle name="Vírgula 2 2 2 2 6 7" xfId="13953"/>
    <cellStyle name="Vírgula 2 2 2 2 6 8" xfId="11265"/>
    <cellStyle name="Vírgula 2 2 2 2 6 9" xfId="24825"/>
    <cellStyle name="Vírgula 2 2 2 2 7" xfId="777"/>
    <cellStyle name="Vírgula 2 2 2 2 7 2" xfId="1569"/>
    <cellStyle name="Vírgula 2 2 2 2 7 2 2" xfId="4233"/>
    <cellStyle name="Vírgula 2 2 2 2 7 2 2 2" xfId="17577"/>
    <cellStyle name="Vírgula 2 2 2 2 7 2 3" xfId="6897"/>
    <cellStyle name="Vírgula 2 2 2 2 7 2 3 2" xfId="20241"/>
    <cellStyle name="Vírgula 2 2 2 2 7 2 4" xfId="9561"/>
    <cellStyle name="Vírgula 2 2 2 2 7 2 4 2" xfId="22905"/>
    <cellStyle name="Vírgula 2 2 2 2 7 2 5" xfId="14913"/>
    <cellStyle name="Vírgula 2 2 2 2 7 2 6" xfId="12225"/>
    <cellStyle name="Vírgula 2 2 2 2 7 2 7" xfId="25857"/>
    <cellStyle name="Vírgula 2 2 2 2 7 3" xfId="2361"/>
    <cellStyle name="Vírgula 2 2 2 2 7 3 2" xfId="5025"/>
    <cellStyle name="Vírgula 2 2 2 2 7 3 2 2" xfId="18369"/>
    <cellStyle name="Vírgula 2 2 2 2 7 3 3" xfId="7689"/>
    <cellStyle name="Vírgula 2 2 2 2 7 3 3 2" xfId="21033"/>
    <cellStyle name="Vírgula 2 2 2 2 7 3 4" xfId="10353"/>
    <cellStyle name="Vírgula 2 2 2 2 7 3 4 2" xfId="23697"/>
    <cellStyle name="Vírgula 2 2 2 2 7 3 5" xfId="15705"/>
    <cellStyle name="Vírgula 2 2 2 2 7 3 6" xfId="13017"/>
    <cellStyle name="Vírgula 2 2 2 2 7 4" xfId="3441"/>
    <cellStyle name="Vírgula 2 2 2 2 7 4 2" xfId="16785"/>
    <cellStyle name="Vírgula 2 2 2 2 7 5" xfId="6105"/>
    <cellStyle name="Vírgula 2 2 2 2 7 5 2" xfId="19449"/>
    <cellStyle name="Vírgula 2 2 2 2 7 6" xfId="8769"/>
    <cellStyle name="Vírgula 2 2 2 2 7 6 2" xfId="22113"/>
    <cellStyle name="Vírgula 2 2 2 2 7 7" xfId="14121"/>
    <cellStyle name="Vírgula 2 2 2 2 7 8" xfId="11433"/>
    <cellStyle name="Vírgula 2 2 2 2 7 9" xfId="24489"/>
    <cellStyle name="Vírgula 2 2 2 2 8" xfId="825"/>
    <cellStyle name="Vírgula 2 2 2 2 8 2" xfId="1617"/>
    <cellStyle name="Vírgula 2 2 2 2 8 2 2" xfId="4281"/>
    <cellStyle name="Vírgula 2 2 2 2 8 2 2 2" xfId="17625"/>
    <cellStyle name="Vírgula 2 2 2 2 8 2 3" xfId="6945"/>
    <cellStyle name="Vírgula 2 2 2 2 8 2 3 2" xfId="20289"/>
    <cellStyle name="Vírgula 2 2 2 2 8 2 4" xfId="9609"/>
    <cellStyle name="Vírgula 2 2 2 2 8 2 4 2" xfId="22953"/>
    <cellStyle name="Vírgula 2 2 2 2 8 2 5" xfId="14961"/>
    <cellStyle name="Vírgula 2 2 2 2 8 2 6" xfId="12273"/>
    <cellStyle name="Vírgula 2 2 2 2 8 2 7" xfId="26505"/>
    <cellStyle name="Vírgula 2 2 2 2 8 3" xfId="2409"/>
    <cellStyle name="Vírgula 2 2 2 2 8 3 2" xfId="5073"/>
    <cellStyle name="Vírgula 2 2 2 2 8 3 2 2" xfId="18417"/>
    <cellStyle name="Vírgula 2 2 2 2 8 3 3" xfId="7737"/>
    <cellStyle name="Vírgula 2 2 2 2 8 3 3 2" xfId="21081"/>
    <cellStyle name="Vírgula 2 2 2 2 8 3 4" xfId="10401"/>
    <cellStyle name="Vírgula 2 2 2 2 8 3 4 2" xfId="23745"/>
    <cellStyle name="Vírgula 2 2 2 2 8 3 5" xfId="15753"/>
    <cellStyle name="Vírgula 2 2 2 2 8 3 6" xfId="13065"/>
    <cellStyle name="Vírgula 2 2 2 2 8 4" xfId="3489"/>
    <cellStyle name="Vírgula 2 2 2 2 8 4 2" xfId="16833"/>
    <cellStyle name="Vírgula 2 2 2 2 8 5" xfId="6153"/>
    <cellStyle name="Vírgula 2 2 2 2 8 5 2" xfId="19497"/>
    <cellStyle name="Vírgula 2 2 2 2 8 6" xfId="8817"/>
    <cellStyle name="Vírgula 2 2 2 2 8 6 2" xfId="22161"/>
    <cellStyle name="Vírgula 2 2 2 2 8 7" xfId="14169"/>
    <cellStyle name="Vírgula 2 2 2 2 8 8" xfId="11481"/>
    <cellStyle name="Vírgula 2 2 2 2 8 9" xfId="25137"/>
    <cellStyle name="Vírgula 2 2 2 2 9" xfId="873"/>
    <cellStyle name="Vírgula 2 2 2 2 9 2" xfId="3537"/>
    <cellStyle name="Vírgula 2 2 2 2 9 2 2" xfId="16881"/>
    <cellStyle name="Vírgula 2 2 2 2 9 3" xfId="6201"/>
    <cellStyle name="Vírgula 2 2 2 2 9 3 2" xfId="19545"/>
    <cellStyle name="Vírgula 2 2 2 2 9 4" xfId="8865"/>
    <cellStyle name="Vírgula 2 2 2 2 9 4 2" xfId="22209"/>
    <cellStyle name="Vírgula 2 2 2 2 9 5" xfId="14217"/>
    <cellStyle name="Vírgula 2 2 2 2 9 6" xfId="11529"/>
    <cellStyle name="Vírgula 2 2 2 2 9 7" xfId="25497"/>
    <cellStyle name="Vírgula 2 2 2 3" xfId="105"/>
    <cellStyle name="Vírgula 2 2 2 3 10" xfId="5433"/>
    <cellStyle name="Vírgula 2 2 2 3 10 2" xfId="18777"/>
    <cellStyle name="Vírgula 2 2 2 3 11" xfId="8097"/>
    <cellStyle name="Vírgula 2 2 2 3 11 2" xfId="21441"/>
    <cellStyle name="Vírgula 2 2 2 3 12" xfId="13449"/>
    <cellStyle name="Vírgula 2 2 2 3 13" xfId="10761"/>
    <cellStyle name="Vírgula 2 2 2 3 14" xfId="24153"/>
    <cellStyle name="Vírgula 2 2 2 3 2" xfId="273"/>
    <cellStyle name="Vírgula 2 2 2 3 2 10" xfId="13617"/>
    <cellStyle name="Vírgula 2 2 2 3 2 11" xfId="10929"/>
    <cellStyle name="Vírgula 2 2 2 3 2 12" xfId="24321"/>
    <cellStyle name="Vírgula 2 2 2 3 2 2" xfId="537"/>
    <cellStyle name="Vírgula 2 2 2 3 2 2 2" xfId="1329"/>
    <cellStyle name="Vírgula 2 2 2 3 2 2 2 2" xfId="3993"/>
    <cellStyle name="Vírgula 2 2 2 3 2 2 2 2 2" xfId="17337"/>
    <cellStyle name="Vírgula 2 2 2 3 2 2 2 3" xfId="6657"/>
    <cellStyle name="Vírgula 2 2 2 3 2 2 2 3 2" xfId="20001"/>
    <cellStyle name="Vírgula 2 2 2 3 2 2 2 4" xfId="9321"/>
    <cellStyle name="Vírgula 2 2 2 3 2 2 2 4 2" xfId="22665"/>
    <cellStyle name="Vírgula 2 2 2 3 2 2 2 5" xfId="14673"/>
    <cellStyle name="Vírgula 2 2 2 3 2 2 2 6" xfId="11985"/>
    <cellStyle name="Vírgula 2 2 2 3 2 2 2 7" xfId="26385"/>
    <cellStyle name="Vírgula 2 2 2 3 2 2 3" xfId="2121"/>
    <cellStyle name="Vírgula 2 2 2 3 2 2 3 2" xfId="4785"/>
    <cellStyle name="Vírgula 2 2 2 3 2 2 3 2 2" xfId="18129"/>
    <cellStyle name="Vírgula 2 2 2 3 2 2 3 3" xfId="7449"/>
    <cellStyle name="Vírgula 2 2 2 3 2 2 3 3 2" xfId="20793"/>
    <cellStyle name="Vírgula 2 2 2 3 2 2 3 4" xfId="10113"/>
    <cellStyle name="Vírgula 2 2 2 3 2 2 3 4 2" xfId="23457"/>
    <cellStyle name="Vírgula 2 2 2 3 2 2 3 5" xfId="15465"/>
    <cellStyle name="Vírgula 2 2 2 3 2 2 3 6" xfId="12777"/>
    <cellStyle name="Vírgula 2 2 2 3 2 2 4" xfId="3201"/>
    <cellStyle name="Vírgula 2 2 2 3 2 2 4 2" xfId="16545"/>
    <cellStyle name="Vírgula 2 2 2 3 2 2 5" xfId="5865"/>
    <cellStyle name="Vírgula 2 2 2 3 2 2 5 2" xfId="19209"/>
    <cellStyle name="Vírgula 2 2 2 3 2 2 6" xfId="8529"/>
    <cellStyle name="Vírgula 2 2 2 3 2 2 6 2" xfId="21873"/>
    <cellStyle name="Vírgula 2 2 2 3 2 2 7" xfId="13881"/>
    <cellStyle name="Vírgula 2 2 2 3 2 2 8" xfId="11193"/>
    <cellStyle name="Vírgula 2 2 2 3 2 2 9" xfId="25017"/>
    <cellStyle name="Vírgula 2 2 2 3 2 3" xfId="705"/>
    <cellStyle name="Vírgula 2 2 2 3 2 3 2" xfId="1497"/>
    <cellStyle name="Vírgula 2 2 2 3 2 3 2 2" xfId="4161"/>
    <cellStyle name="Vírgula 2 2 2 3 2 3 2 2 2" xfId="17505"/>
    <cellStyle name="Vírgula 2 2 2 3 2 3 2 3" xfId="6825"/>
    <cellStyle name="Vírgula 2 2 2 3 2 3 2 3 2" xfId="20169"/>
    <cellStyle name="Vírgula 2 2 2 3 2 3 2 4" xfId="9489"/>
    <cellStyle name="Vírgula 2 2 2 3 2 3 2 4 2" xfId="22833"/>
    <cellStyle name="Vírgula 2 2 2 3 2 3 2 5" xfId="14841"/>
    <cellStyle name="Vírgula 2 2 2 3 2 3 2 6" xfId="12153"/>
    <cellStyle name="Vírgula 2 2 2 3 2 3 2 7" xfId="26049"/>
    <cellStyle name="Vírgula 2 2 2 3 2 3 3" xfId="2289"/>
    <cellStyle name="Vírgula 2 2 2 3 2 3 3 2" xfId="4953"/>
    <cellStyle name="Vírgula 2 2 2 3 2 3 3 2 2" xfId="18297"/>
    <cellStyle name="Vírgula 2 2 2 3 2 3 3 3" xfId="7617"/>
    <cellStyle name="Vírgula 2 2 2 3 2 3 3 3 2" xfId="20961"/>
    <cellStyle name="Vírgula 2 2 2 3 2 3 3 4" xfId="10281"/>
    <cellStyle name="Vírgula 2 2 2 3 2 3 3 4 2" xfId="23625"/>
    <cellStyle name="Vírgula 2 2 2 3 2 3 3 5" xfId="15633"/>
    <cellStyle name="Vírgula 2 2 2 3 2 3 3 6" xfId="12945"/>
    <cellStyle name="Vírgula 2 2 2 3 2 3 4" xfId="3369"/>
    <cellStyle name="Vírgula 2 2 2 3 2 3 4 2" xfId="16713"/>
    <cellStyle name="Vírgula 2 2 2 3 2 3 5" xfId="6033"/>
    <cellStyle name="Vírgula 2 2 2 3 2 3 5 2" xfId="19377"/>
    <cellStyle name="Vírgula 2 2 2 3 2 3 6" xfId="8697"/>
    <cellStyle name="Vírgula 2 2 2 3 2 3 6 2" xfId="22041"/>
    <cellStyle name="Vírgula 2 2 2 3 2 3 7" xfId="14049"/>
    <cellStyle name="Vírgula 2 2 2 3 2 3 8" xfId="11361"/>
    <cellStyle name="Vírgula 2 2 2 3 2 3 9" xfId="24681"/>
    <cellStyle name="Vírgula 2 2 2 3 2 4" xfId="1065"/>
    <cellStyle name="Vírgula 2 2 2 3 2 4 2" xfId="3729"/>
    <cellStyle name="Vírgula 2 2 2 3 2 4 2 2" xfId="17073"/>
    <cellStyle name="Vírgula 2 2 2 3 2 4 2 3" xfId="26697"/>
    <cellStyle name="Vírgula 2 2 2 3 2 4 3" xfId="6393"/>
    <cellStyle name="Vírgula 2 2 2 3 2 4 3 2" xfId="19737"/>
    <cellStyle name="Vírgula 2 2 2 3 2 4 4" xfId="9057"/>
    <cellStyle name="Vírgula 2 2 2 3 2 4 4 2" xfId="22401"/>
    <cellStyle name="Vírgula 2 2 2 3 2 4 5" xfId="14409"/>
    <cellStyle name="Vírgula 2 2 2 3 2 4 6" xfId="11721"/>
    <cellStyle name="Vírgula 2 2 2 3 2 4 7" xfId="25329"/>
    <cellStyle name="Vírgula 2 2 2 3 2 5" xfId="1857"/>
    <cellStyle name="Vírgula 2 2 2 3 2 5 2" xfId="4521"/>
    <cellStyle name="Vírgula 2 2 2 3 2 5 2 2" xfId="17865"/>
    <cellStyle name="Vírgula 2 2 2 3 2 5 3" xfId="7185"/>
    <cellStyle name="Vírgula 2 2 2 3 2 5 3 2" xfId="20529"/>
    <cellStyle name="Vírgula 2 2 2 3 2 5 4" xfId="9849"/>
    <cellStyle name="Vírgula 2 2 2 3 2 5 4 2" xfId="23193"/>
    <cellStyle name="Vírgula 2 2 2 3 2 5 5" xfId="15201"/>
    <cellStyle name="Vírgula 2 2 2 3 2 5 6" xfId="12513"/>
    <cellStyle name="Vírgula 2 2 2 3 2 5 7" xfId="25689"/>
    <cellStyle name="Vírgula 2 2 2 3 2 6" xfId="2673"/>
    <cellStyle name="Vírgula 2 2 2 3 2 6 2" xfId="5337"/>
    <cellStyle name="Vírgula 2 2 2 3 2 6 2 2" xfId="18681"/>
    <cellStyle name="Vírgula 2 2 2 3 2 6 3" xfId="8001"/>
    <cellStyle name="Vírgula 2 2 2 3 2 6 3 2" xfId="21345"/>
    <cellStyle name="Vírgula 2 2 2 3 2 6 4" xfId="10665"/>
    <cellStyle name="Vírgula 2 2 2 3 2 6 4 2" xfId="24009"/>
    <cellStyle name="Vírgula 2 2 2 3 2 6 5" xfId="16017"/>
    <cellStyle name="Vírgula 2 2 2 3 2 6 6" xfId="13329"/>
    <cellStyle name="Vírgula 2 2 2 3 2 7" xfId="2937"/>
    <cellStyle name="Vírgula 2 2 2 3 2 7 2" xfId="16281"/>
    <cellStyle name="Vírgula 2 2 2 3 2 8" xfId="5601"/>
    <cellStyle name="Vírgula 2 2 2 3 2 8 2" xfId="18945"/>
    <cellStyle name="Vírgula 2 2 2 3 2 9" xfId="8265"/>
    <cellStyle name="Vírgula 2 2 2 3 2 9 2" xfId="21609"/>
    <cellStyle name="Vírgula 2 2 2 3 3" xfId="177"/>
    <cellStyle name="Vírgula 2 2 2 3 3 10" xfId="10833"/>
    <cellStyle name="Vírgula 2 2 2 3 3 11" xfId="24225"/>
    <cellStyle name="Vírgula 2 2 2 3 3 2" xfId="441"/>
    <cellStyle name="Vírgula 2 2 2 3 3 2 2" xfId="1233"/>
    <cellStyle name="Vírgula 2 2 2 3 3 2 2 2" xfId="3897"/>
    <cellStyle name="Vírgula 2 2 2 3 3 2 2 2 2" xfId="17241"/>
    <cellStyle name="Vírgula 2 2 2 3 3 2 2 3" xfId="6561"/>
    <cellStyle name="Vírgula 2 2 2 3 3 2 2 3 2" xfId="19905"/>
    <cellStyle name="Vírgula 2 2 2 3 3 2 2 4" xfId="9225"/>
    <cellStyle name="Vírgula 2 2 2 3 3 2 2 4 2" xfId="22569"/>
    <cellStyle name="Vírgula 2 2 2 3 3 2 2 5" xfId="14577"/>
    <cellStyle name="Vírgula 2 2 2 3 3 2 2 6" xfId="11889"/>
    <cellStyle name="Vírgula 2 2 2 3 3 2 2 7" xfId="26289"/>
    <cellStyle name="Vírgula 2 2 2 3 3 2 3" xfId="2025"/>
    <cellStyle name="Vírgula 2 2 2 3 3 2 3 2" xfId="4689"/>
    <cellStyle name="Vírgula 2 2 2 3 3 2 3 2 2" xfId="18033"/>
    <cellStyle name="Vírgula 2 2 2 3 3 2 3 3" xfId="7353"/>
    <cellStyle name="Vírgula 2 2 2 3 3 2 3 3 2" xfId="20697"/>
    <cellStyle name="Vírgula 2 2 2 3 3 2 3 4" xfId="10017"/>
    <cellStyle name="Vírgula 2 2 2 3 3 2 3 4 2" xfId="23361"/>
    <cellStyle name="Vírgula 2 2 2 3 3 2 3 5" xfId="15369"/>
    <cellStyle name="Vírgula 2 2 2 3 3 2 3 6" xfId="12681"/>
    <cellStyle name="Vírgula 2 2 2 3 3 2 4" xfId="3105"/>
    <cellStyle name="Vírgula 2 2 2 3 3 2 4 2" xfId="16449"/>
    <cellStyle name="Vírgula 2 2 2 3 3 2 5" xfId="5769"/>
    <cellStyle name="Vírgula 2 2 2 3 3 2 5 2" xfId="19113"/>
    <cellStyle name="Vírgula 2 2 2 3 3 2 6" xfId="8433"/>
    <cellStyle name="Vírgula 2 2 2 3 3 2 6 2" xfId="21777"/>
    <cellStyle name="Vírgula 2 2 2 3 3 2 7" xfId="13785"/>
    <cellStyle name="Vírgula 2 2 2 3 3 2 8" xfId="11097"/>
    <cellStyle name="Vírgula 2 2 2 3 3 2 9" xfId="24921"/>
    <cellStyle name="Vírgula 2 2 2 3 3 3" xfId="969"/>
    <cellStyle name="Vírgula 2 2 2 3 3 3 2" xfId="3633"/>
    <cellStyle name="Vírgula 2 2 2 3 3 3 2 2" xfId="16977"/>
    <cellStyle name="Vírgula 2 2 2 3 3 3 2 3" xfId="25953"/>
    <cellStyle name="Vírgula 2 2 2 3 3 3 3" xfId="6297"/>
    <cellStyle name="Vírgula 2 2 2 3 3 3 3 2" xfId="19641"/>
    <cellStyle name="Vírgula 2 2 2 3 3 3 4" xfId="8961"/>
    <cellStyle name="Vírgula 2 2 2 3 3 3 4 2" xfId="22305"/>
    <cellStyle name="Vírgula 2 2 2 3 3 3 5" xfId="14313"/>
    <cellStyle name="Vírgula 2 2 2 3 3 3 6" xfId="11625"/>
    <cellStyle name="Vírgula 2 2 2 3 3 3 7" xfId="24585"/>
    <cellStyle name="Vírgula 2 2 2 3 3 4" xfId="1761"/>
    <cellStyle name="Vírgula 2 2 2 3 3 4 2" xfId="4425"/>
    <cellStyle name="Vírgula 2 2 2 3 3 4 2 2" xfId="17769"/>
    <cellStyle name="Vírgula 2 2 2 3 3 4 2 3" xfId="26601"/>
    <cellStyle name="Vírgula 2 2 2 3 3 4 3" xfId="7089"/>
    <cellStyle name="Vírgula 2 2 2 3 3 4 3 2" xfId="20433"/>
    <cellStyle name="Vírgula 2 2 2 3 3 4 4" xfId="9753"/>
    <cellStyle name="Vírgula 2 2 2 3 3 4 4 2" xfId="23097"/>
    <cellStyle name="Vírgula 2 2 2 3 3 4 5" xfId="15105"/>
    <cellStyle name="Vírgula 2 2 2 3 3 4 6" xfId="12417"/>
    <cellStyle name="Vírgula 2 2 2 3 3 4 7" xfId="25233"/>
    <cellStyle name="Vírgula 2 2 2 3 3 5" xfId="2577"/>
    <cellStyle name="Vírgula 2 2 2 3 3 5 2" xfId="5241"/>
    <cellStyle name="Vírgula 2 2 2 3 3 5 2 2" xfId="18585"/>
    <cellStyle name="Vírgula 2 2 2 3 3 5 3" xfId="7905"/>
    <cellStyle name="Vírgula 2 2 2 3 3 5 3 2" xfId="21249"/>
    <cellStyle name="Vírgula 2 2 2 3 3 5 4" xfId="10569"/>
    <cellStyle name="Vírgula 2 2 2 3 3 5 4 2" xfId="23913"/>
    <cellStyle name="Vírgula 2 2 2 3 3 5 5" xfId="15921"/>
    <cellStyle name="Vírgula 2 2 2 3 3 5 6" xfId="13233"/>
    <cellStyle name="Vírgula 2 2 2 3 3 5 7" xfId="25593"/>
    <cellStyle name="Vírgula 2 2 2 3 3 6" xfId="2841"/>
    <cellStyle name="Vírgula 2 2 2 3 3 6 2" xfId="16185"/>
    <cellStyle name="Vírgula 2 2 2 3 3 7" xfId="5505"/>
    <cellStyle name="Vírgula 2 2 2 3 3 7 2" xfId="18849"/>
    <cellStyle name="Vírgula 2 2 2 3 3 8" xfId="8169"/>
    <cellStyle name="Vírgula 2 2 2 3 3 8 2" xfId="21513"/>
    <cellStyle name="Vírgula 2 2 2 3 3 9" xfId="13521"/>
    <cellStyle name="Vírgula 2 2 2 3 4" xfId="369"/>
    <cellStyle name="Vírgula 2 2 2 3 4 2" xfId="1161"/>
    <cellStyle name="Vírgula 2 2 2 3 4 2 2" xfId="3825"/>
    <cellStyle name="Vírgula 2 2 2 3 4 2 2 2" xfId="17169"/>
    <cellStyle name="Vírgula 2 2 2 3 4 2 3" xfId="6489"/>
    <cellStyle name="Vírgula 2 2 2 3 4 2 3 2" xfId="19833"/>
    <cellStyle name="Vírgula 2 2 2 3 4 2 4" xfId="9153"/>
    <cellStyle name="Vírgula 2 2 2 3 4 2 4 2" xfId="22497"/>
    <cellStyle name="Vírgula 2 2 2 3 4 2 5" xfId="14505"/>
    <cellStyle name="Vírgula 2 2 2 3 4 2 6" xfId="11817"/>
    <cellStyle name="Vírgula 2 2 2 3 4 2 7" xfId="26217"/>
    <cellStyle name="Vírgula 2 2 2 3 4 3" xfId="1953"/>
    <cellStyle name="Vírgula 2 2 2 3 4 3 2" xfId="4617"/>
    <cellStyle name="Vírgula 2 2 2 3 4 3 2 2" xfId="17961"/>
    <cellStyle name="Vírgula 2 2 2 3 4 3 3" xfId="7281"/>
    <cellStyle name="Vírgula 2 2 2 3 4 3 3 2" xfId="20625"/>
    <cellStyle name="Vírgula 2 2 2 3 4 3 4" xfId="9945"/>
    <cellStyle name="Vírgula 2 2 2 3 4 3 4 2" xfId="23289"/>
    <cellStyle name="Vírgula 2 2 2 3 4 3 5" xfId="15297"/>
    <cellStyle name="Vírgula 2 2 2 3 4 3 6" xfId="12609"/>
    <cellStyle name="Vírgula 2 2 2 3 4 4" xfId="3033"/>
    <cellStyle name="Vírgula 2 2 2 3 4 4 2" xfId="16377"/>
    <cellStyle name="Vírgula 2 2 2 3 4 5" xfId="5697"/>
    <cellStyle name="Vírgula 2 2 2 3 4 5 2" xfId="19041"/>
    <cellStyle name="Vírgula 2 2 2 3 4 6" xfId="8361"/>
    <cellStyle name="Vírgula 2 2 2 3 4 6 2" xfId="21705"/>
    <cellStyle name="Vírgula 2 2 2 3 4 7" xfId="13713"/>
    <cellStyle name="Vírgula 2 2 2 3 4 8" xfId="11025"/>
    <cellStyle name="Vírgula 2 2 2 3 4 9" xfId="24849"/>
    <cellStyle name="Vírgula 2 2 2 3 5" xfId="633"/>
    <cellStyle name="Vírgula 2 2 2 3 5 2" xfId="1425"/>
    <cellStyle name="Vírgula 2 2 2 3 5 2 2" xfId="4089"/>
    <cellStyle name="Vírgula 2 2 2 3 5 2 2 2" xfId="17433"/>
    <cellStyle name="Vírgula 2 2 2 3 5 2 3" xfId="6753"/>
    <cellStyle name="Vírgula 2 2 2 3 5 2 3 2" xfId="20097"/>
    <cellStyle name="Vírgula 2 2 2 3 5 2 4" xfId="9417"/>
    <cellStyle name="Vírgula 2 2 2 3 5 2 4 2" xfId="22761"/>
    <cellStyle name="Vírgula 2 2 2 3 5 2 5" xfId="14769"/>
    <cellStyle name="Vírgula 2 2 2 3 5 2 6" xfId="12081"/>
    <cellStyle name="Vírgula 2 2 2 3 5 2 7" xfId="25881"/>
    <cellStyle name="Vírgula 2 2 2 3 5 3" xfId="2217"/>
    <cellStyle name="Vírgula 2 2 2 3 5 3 2" xfId="4881"/>
    <cellStyle name="Vírgula 2 2 2 3 5 3 2 2" xfId="18225"/>
    <cellStyle name="Vírgula 2 2 2 3 5 3 3" xfId="7545"/>
    <cellStyle name="Vírgula 2 2 2 3 5 3 3 2" xfId="20889"/>
    <cellStyle name="Vírgula 2 2 2 3 5 3 4" xfId="10209"/>
    <cellStyle name="Vírgula 2 2 2 3 5 3 4 2" xfId="23553"/>
    <cellStyle name="Vírgula 2 2 2 3 5 3 5" xfId="15561"/>
    <cellStyle name="Vírgula 2 2 2 3 5 3 6" xfId="12873"/>
    <cellStyle name="Vírgula 2 2 2 3 5 4" xfId="3297"/>
    <cellStyle name="Vírgula 2 2 2 3 5 4 2" xfId="16641"/>
    <cellStyle name="Vírgula 2 2 2 3 5 5" xfId="5961"/>
    <cellStyle name="Vírgula 2 2 2 3 5 5 2" xfId="19305"/>
    <cellStyle name="Vírgula 2 2 2 3 5 6" xfId="8625"/>
    <cellStyle name="Vírgula 2 2 2 3 5 6 2" xfId="21969"/>
    <cellStyle name="Vírgula 2 2 2 3 5 7" xfId="13977"/>
    <cellStyle name="Vírgula 2 2 2 3 5 8" xfId="11289"/>
    <cellStyle name="Vírgula 2 2 2 3 5 9" xfId="24513"/>
    <cellStyle name="Vírgula 2 2 2 3 6" xfId="897"/>
    <cellStyle name="Vírgula 2 2 2 3 6 2" xfId="3561"/>
    <cellStyle name="Vírgula 2 2 2 3 6 2 2" xfId="16905"/>
    <cellStyle name="Vírgula 2 2 2 3 6 2 3" xfId="26529"/>
    <cellStyle name="Vírgula 2 2 2 3 6 3" xfId="6225"/>
    <cellStyle name="Vírgula 2 2 2 3 6 3 2" xfId="19569"/>
    <cellStyle name="Vírgula 2 2 2 3 6 4" xfId="8889"/>
    <cellStyle name="Vírgula 2 2 2 3 6 4 2" xfId="22233"/>
    <cellStyle name="Vírgula 2 2 2 3 6 5" xfId="14241"/>
    <cellStyle name="Vírgula 2 2 2 3 6 6" xfId="11553"/>
    <cellStyle name="Vírgula 2 2 2 3 6 7" xfId="25161"/>
    <cellStyle name="Vírgula 2 2 2 3 7" xfId="1689"/>
    <cellStyle name="Vírgula 2 2 2 3 7 2" xfId="4353"/>
    <cellStyle name="Vírgula 2 2 2 3 7 2 2" xfId="17697"/>
    <cellStyle name="Vírgula 2 2 2 3 7 3" xfId="7017"/>
    <cellStyle name="Vírgula 2 2 2 3 7 3 2" xfId="20361"/>
    <cellStyle name="Vírgula 2 2 2 3 7 4" xfId="9681"/>
    <cellStyle name="Vírgula 2 2 2 3 7 4 2" xfId="23025"/>
    <cellStyle name="Vírgula 2 2 2 3 7 5" xfId="15033"/>
    <cellStyle name="Vírgula 2 2 2 3 7 6" xfId="12345"/>
    <cellStyle name="Vírgula 2 2 2 3 7 7" xfId="25521"/>
    <cellStyle name="Vírgula 2 2 2 3 8" xfId="2505"/>
    <cellStyle name="Vírgula 2 2 2 3 8 2" xfId="5169"/>
    <cellStyle name="Vírgula 2 2 2 3 8 2 2" xfId="18513"/>
    <cellStyle name="Vírgula 2 2 2 3 8 3" xfId="7833"/>
    <cellStyle name="Vírgula 2 2 2 3 8 3 2" xfId="21177"/>
    <cellStyle name="Vírgula 2 2 2 3 8 4" xfId="10497"/>
    <cellStyle name="Vírgula 2 2 2 3 8 4 2" xfId="23841"/>
    <cellStyle name="Vírgula 2 2 2 3 8 5" xfId="15849"/>
    <cellStyle name="Vírgula 2 2 2 3 8 6" xfId="13161"/>
    <cellStyle name="Vírgula 2 2 2 3 9" xfId="2769"/>
    <cellStyle name="Vírgula 2 2 2 3 9 2" xfId="16113"/>
    <cellStyle name="Vírgula 2 2 2 4" xfId="225"/>
    <cellStyle name="Vírgula 2 2 2 4 10" xfId="13569"/>
    <cellStyle name="Vírgula 2 2 2 4 11" xfId="10881"/>
    <cellStyle name="Vírgula 2 2 2 4 12" xfId="24273"/>
    <cellStyle name="Vírgula 2 2 2 4 2" xfId="489"/>
    <cellStyle name="Vírgula 2 2 2 4 2 2" xfId="1281"/>
    <cellStyle name="Vírgula 2 2 2 4 2 2 2" xfId="3945"/>
    <cellStyle name="Vírgula 2 2 2 4 2 2 2 2" xfId="17289"/>
    <cellStyle name="Vírgula 2 2 2 4 2 2 3" xfId="6609"/>
    <cellStyle name="Vírgula 2 2 2 4 2 2 3 2" xfId="19953"/>
    <cellStyle name="Vírgula 2 2 2 4 2 2 4" xfId="9273"/>
    <cellStyle name="Vírgula 2 2 2 4 2 2 4 2" xfId="22617"/>
    <cellStyle name="Vírgula 2 2 2 4 2 2 5" xfId="14625"/>
    <cellStyle name="Vírgula 2 2 2 4 2 2 6" xfId="11937"/>
    <cellStyle name="Vírgula 2 2 2 4 2 2 7" xfId="26337"/>
    <cellStyle name="Vírgula 2 2 2 4 2 3" xfId="2073"/>
    <cellStyle name="Vírgula 2 2 2 4 2 3 2" xfId="4737"/>
    <cellStyle name="Vírgula 2 2 2 4 2 3 2 2" xfId="18081"/>
    <cellStyle name="Vírgula 2 2 2 4 2 3 3" xfId="7401"/>
    <cellStyle name="Vírgula 2 2 2 4 2 3 3 2" xfId="20745"/>
    <cellStyle name="Vírgula 2 2 2 4 2 3 4" xfId="10065"/>
    <cellStyle name="Vírgula 2 2 2 4 2 3 4 2" xfId="23409"/>
    <cellStyle name="Vírgula 2 2 2 4 2 3 5" xfId="15417"/>
    <cellStyle name="Vírgula 2 2 2 4 2 3 6" xfId="12729"/>
    <cellStyle name="Vírgula 2 2 2 4 2 4" xfId="3153"/>
    <cellStyle name="Vírgula 2 2 2 4 2 4 2" xfId="16497"/>
    <cellStyle name="Vírgula 2 2 2 4 2 5" xfId="5817"/>
    <cellStyle name="Vírgula 2 2 2 4 2 5 2" xfId="19161"/>
    <cellStyle name="Vírgula 2 2 2 4 2 6" xfId="8481"/>
    <cellStyle name="Vírgula 2 2 2 4 2 6 2" xfId="21825"/>
    <cellStyle name="Vírgula 2 2 2 4 2 7" xfId="13833"/>
    <cellStyle name="Vírgula 2 2 2 4 2 8" xfId="11145"/>
    <cellStyle name="Vírgula 2 2 2 4 2 9" xfId="24969"/>
    <cellStyle name="Vírgula 2 2 2 4 3" xfId="657"/>
    <cellStyle name="Vírgula 2 2 2 4 3 2" xfId="1449"/>
    <cellStyle name="Vírgula 2 2 2 4 3 2 2" xfId="4113"/>
    <cellStyle name="Vírgula 2 2 2 4 3 2 2 2" xfId="17457"/>
    <cellStyle name="Vírgula 2 2 2 4 3 2 3" xfId="6777"/>
    <cellStyle name="Vírgula 2 2 2 4 3 2 3 2" xfId="20121"/>
    <cellStyle name="Vírgula 2 2 2 4 3 2 4" xfId="9441"/>
    <cellStyle name="Vírgula 2 2 2 4 3 2 4 2" xfId="22785"/>
    <cellStyle name="Vírgula 2 2 2 4 3 2 5" xfId="14793"/>
    <cellStyle name="Vírgula 2 2 2 4 3 2 6" xfId="12105"/>
    <cellStyle name="Vírgula 2 2 2 4 3 2 7" xfId="26001"/>
    <cellStyle name="Vírgula 2 2 2 4 3 3" xfId="2241"/>
    <cellStyle name="Vírgula 2 2 2 4 3 3 2" xfId="4905"/>
    <cellStyle name="Vírgula 2 2 2 4 3 3 2 2" xfId="18249"/>
    <cellStyle name="Vírgula 2 2 2 4 3 3 3" xfId="7569"/>
    <cellStyle name="Vírgula 2 2 2 4 3 3 3 2" xfId="20913"/>
    <cellStyle name="Vírgula 2 2 2 4 3 3 4" xfId="10233"/>
    <cellStyle name="Vírgula 2 2 2 4 3 3 4 2" xfId="23577"/>
    <cellStyle name="Vírgula 2 2 2 4 3 3 5" xfId="15585"/>
    <cellStyle name="Vírgula 2 2 2 4 3 3 6" xfId="12897"/>
    <cellStyle name="Vírgula 2 2 2 4 3 4" xfId="3321"/>
    <cellStyle name="Vírgula 2 2 2 4 3 4 2" xfId="16665"/>
    <cellStyle name="Vírgula 2 2 2 4 3 5" xfId="5985"/>
    <cellStyle name="Vírgula 2 2 2 4 3 5 2" xfId="19329"/>
    <cellStyle name="Vírgula 2 2 2 4 3 6" xfId="8649"/>
    <cellStyle name="Vírgula 2 2 2 4 3 6 2" xfId="21993"/>
    <cellStyle name="Vírgula 2 2 2 4 3 7" xfId="14001"/>
    <cellStyle name="Vírgula 2 2 2 4 3 8" xfId="11313"/>
    <cellStyle name="Vírgula 2 2 2 4 3 9" xfId="24633"/>
    <cellStyle name="Vírgula 2 2 2 4 4" xfId="1017"/>
    <cellStyle name="Vírgula 2 2 2 4 4 2" xfId="3681"/>
    <cellStyle name="Vírgula 2 2 2 4 4 2 2" xfId="17025"/>
    <cellStyle name="Vírgula 2 2 2 4 4 2 3" xfId="26649"/>
    <cellStyle name="Vírgula 2 2 2 4 4 3" xfId="6345"/>
    <cellStyle name="Vírgula 2 2 2 4 4 3 2" xfId="19689"/>
    <cellStyle name="Vírgula 2 2 2 4 4 4" xfId="9009"/>
    <cellStyle name="Vírgula 2 2 2 4 4 4 2" xfId="22353"/>
    <cellStyle name="Vírgula 2 2 2 4 4 5" xfId="14361"/>
    <cellStyle name="Vírgula 2 2 2 4 4 6" xfId="11673"/>
    <cellStyle name="Vírgula 2 2 2 4 4 7" xfId="25281"/>
    <cellStyle name="Vírgula 2 2 2 4 5" xfId="1809"/>
    <cellStyle name="Vírgula 2 2 2 4 5 2" xfId="4473"/>
    <cellStyle name="Vírgula 2 2 2 4 5 2 2" xfId="17817"/>
    <cellStyle name="Vírgula 2 2 2 4 5 3" xfId="7137"/>
    <cellStyle name="Vírgula 2 2 2 4 5 3 2" xfId="20481"/>
    <cellStyle name="Vírgula 2 2 2 4 5 4" xfId="9801"/>
    <cellStyle name="Vírgula 2 2 2 4 5 4 2" xfId="23145"/>
    <cellStyle name="Vírgula 2 2 2 4 5 5" xfId="15153"/>
    <cellStyle name="Vírgula 2 2 2 4 5 6" xfId="12465"/>
    <cellStyle name="Vírgula 2 2 2 4 5 7" xfId="25641"/>
    <cellStyle name="Vírgula 2 2 2 4 6" xfId="2625"/>
    <cellStyle name="Vírgula 2 2 2 4 6 2" xfId="5289"/>
    <cellStyle name="Vírgula 2 2 2 4 6 2 2" xfId="18633"/>
    <cellStyle name="Vírgula 2 2 2 4 6 3" xfId="7953"/>
    <cellStyle name="Vírgula 2 2 2 4 6 3 2" xfId="21297"/>
    <cellStyle name="Vírgula 2 2 2 4 6 4" xfId="10617"/>
    <cellStyle name="Vírgula 2 2 2 4 6 4 2" xfId="23961"/>
    <cellStyle name="Vírgula 2 2 2 4 6 5" xfId="15969"/>
    <cellStyle name="Vírgula 2 2 2 4 6 6" xfId="13281"/>
    <cellStyle name="Vírgula 2 2 2 4 7" xfId="2889"/>
    <cellStyle name="Vírgula 2 2 2 4 7 2" xfId="16233"/>
    <cellStyle name="Vírgula 2 2 2 4 8" xfId="5553"/>
    <cellStyle name="Vírgula 2 2 2 4 8 2" xfId="18897"/>
    <cellStyle name="Vírgula 2 2 2 4 9" xfId="8217"/>
    <cellStyle name="Vírgula 2 2 2 4 9 2" xfId="21561"/>
    <cellStyle name="Vírgula 2 2 2 5" xfId="153"/>
    <cellStyle name="Vírgula 2 2 2 5 10" xfId="10809"/>
    <cellStyle name="Vírgula 2 2 2 5 11" xfId="24201"/>
    <cellStyle name="Vírgula 2 2 2 5 2" xfId="417"/>
    <cellStyle name="Vírgula 2 2 2 5 2 2" xfId="1209"/>
    <cellStyle name="Vírgula 2 2 2 5 2 2 2" xfId="3873"/>
    <cellStyle name="Vírgula 2 2 2 5 2 2 2 2" xfId="17217"/>
    <cellStyle name="Vírgula 2 2 2 5 2 2 3" xfId="6537"/>
    <cellStyle name="Vírgula 2 2 2 5 2 2 3 2" xfId="19881"/>
    <cellStyle name="Vírgula 2 2 2 5 2 2 4" xfId="9201"/>
    <cellStyle name="Vírgula 2 2 2 5 2 2 4 2" xfId="22545"/>
    <cellStyle name="Vírgula 2 2 2 5 2 2 5" xfId="14553"/>
    <cellStyle name="Vírgula 2 2 2 5 2 2 6" xfId="11865"/>
    <cellStyle name="Vírgula 2 2 2 5 2 2 7" xfId="26265"/>
    <cellStyle name="Vírgula 2 2 2 5 2 3" xfId="2001"/>
    <cellStyle name="Vírgula 2 2 2 5 2 3 2" xfId="4665"/>
    <cellStyle name="Vírgula 2 2 2 5 2 3 2 2" xfId="18009"/>
    <cellStyle name="Vírgula 2 2 2 5 2 3 3" xfId="7329"/>
    <cellStyle name="Vírgula 2 2 2 5 2 3 3 2" xfId="20673"/>
    <cellStyle name="Vírgula 2 2 2 5 2 3 4" xfId="9993"/>
    <cellStyle name="Vírgula 2 2 2 5 2 3 4 2" xfId="23337"/>
    <cellStyle name="Vírgula 2 2 2 5 2 3 5" xfId="15345"/>
    <cellStyle name="Vírgula 2 2 2 5 2 3 6" xfId="12657"/>
    <cellStyle name="Vírgula 2 2 2 5 2 4" xfId="3081"/>
    <cellStyle name="Vírgula 2 2 2 5 2 4 2" xfId="16425"/>
    <cellStyle name="Vírgula 2 2 2 5 2 5" xfId="5745"/>
    <cellStyle name="Vírgula 2 2 2 5 2 5 2" xfId="19089"/>
    <cellStyle name="Vírgula 2 2 2 5 2 6" xfId="8409"/>
    <cellStyle name="Vírgula 2 2 2 5 2 6 2" xfId="21753"/>
    <cellStyle name="Vírgula 2 2 2 5 2 7" xfId="13761"/>
    <cellStyle name="Vírgula 2 2 2 5 2 8" xfId="11073"/>
    <cellStyle name="Vírgula 2 2 2 5 2 9" xfId="24897"/>
    <cellStyle name="Vírgula 2 2 2 5 3" xfId="945"/>
    <cellStyle name="Vírgula 2 2 2 5 3 2" xfId="3609"/>
    <cellStyle name="Vírgula 2 2 2 5 3 2 2" xfId="16953"/>
    <cellStyle name="Vírgula 2 2 2 5 3 2 3" xfId="25929"/>
    <cellStyle name="Vírgula 2 2 2 5 3 3" xfId="6273"/>
    <cellStyle name="Vírgula 2 2 2 5 3 3 2" xfId="19617"/>
    <cellStyle name="Vírgula 2 2 2 5 3 4" xfId="8937"/>
    <cellStyle name="Vírgula 2 2 2 5 3 4 2" xfId="22281"/>
    <cellStyle name="Vírgula 2 2 2 5 3 5" xfId="14289"/>
    <cellStyle name="Vírgula 2 2 2 5 3 6" xfId="11601"/>
    <cellStyle name="Vírgula 2 2 2 5 3 7" xfId="24561"/>
    <cellStyle name="Vírgula 2 2 2 5 4" xfId="1737"/>
    <cellStyle name="Vírgula 2 2 2 5 4 2" xfId="4401"/>
    <cellStyle name="Vírgula 2 2 2 5 4 2 2" xfId="17745"/>
    <cellStyle name="Vírgula 2 2 2 5 4 2 3" xfId="26577"/>
    <cellStyle name="Vírgula 2 2 2 5 4 3" xfId="7065"/>
    <cellStyle name="Vírgula 2 2 2 5 4 3 2" xfId="20409"/>
    <cellStyle name="Vírgula 2 2 2 5 4 4" xfId="9729"/>
    <cellStyle name="Vírgula 2 2 2 5 4 4 2" xfId="23073"/>
    <cellStyle name="Vírgula 2 2 2 5 4 5" xfId="15081"/>
    <cellStyle name="Vírgula 2 2 2 5 4 6" xfId="12393"/>
    <cellStyle name="Vírgula 2 2 2 5 4 7" xfId="25209"/>
    <cellStyle name="Vírgula 2 2 2 5 5" xfId="2553"/>
    <cellStyle name="Vírgula 2 2 2 5 5 2" xfId="5217"/>
    <cellStyle name="Vírgula 2 2 2 5 5 2 2" xfId="18561"/>
    <cellStyle name="Vírgula 2 2 2 5 5 3" xfId="7881"/>
    <cellStyle name="Vírgula 2 2 2 5 5 3 2" xfId="21225"/>
    <cellStyle name="Vírgula 2 2 2 5 5 4" xfId="10545"/>
    <cellStyle name="Vírgula 2 2 2 5 5 4 2" xfId="23889"/>
    <cellStyle name="Vírgula 2 2 2 5 5 5" xfId="15897"/>
    <cellStyle name="Vírgula 2 2 2 5 5 6" xfId="13209"/>
    <cellStyle name="Vírgula 2 2 2 5 5 7" xfId="25569"/>
    <cellStyle name="Vírgula 2 2 2 5 6" xfId="2817"/>
    <cellStyle name="Vírgula 2 2 2 5 6 2" xfId="16161"/>
    <cellStyle name="Vírgula 2 2 2 5 7" xfId="5481"/>
    <cellStyle name="Vírgula 2 2 2 5 7 2" xfId="18825"/>
    <cellStyle name="Vírgula 2 2 2 5 8" xfId="8145"/>
    <cellStyle name="Vírgula 2 2 2 5 8 2" xfId="21489"/>
    <cellStyle name="Vírgula 2 2 2 5 9" xfId="13497"/>
    <cellStyle name="Vírgula 2 2 2 6" xfId="321"/>
    <cellStyle name="Vírgula 2 2 2 6 10" xfId="24369"/>
    <cellStyle name="Vírgula 2 2 2 6 2" xfId="1113"/>
    <cellStyle name="Vírgula 2 2 2 6 2 2" xfId="3777"/>
    <cellStyle name="Vírgula 2 2 2 6 2 2 2" xfId="17121"/>
    <cellStyle name="Vírgula 2 2 2 6 2 2 3" xfId="26433"/>
    <cellStyle name="Vírgula 2 2 2 6 2 3" xfId="6441"/>
    <cellStyle name="Vírgula 2 2 2 6 2 3 2" xfId="19785"/>
    <cellStyle name="Vírgula 2 2 2 6 2 4" xfId="9105"/>
    <cellStyle name="Vírgula 2 2 2 6 2 4 2" xfId="22449"/>
    <cellStyle name="Vírgula 2 2 2 6 2 5" xfId="14457"/>
    <cellStyle name="Vírgula 2 2 2 6 2 6" xfId="11769"/>
    <cellStyle name="Vírgula 2 2 2 6 2 7" xfId="25065"/>
    <cellStyle name="Vírgula 2 2 2 6 3" xfId="1905"/>
    <cellStyle name="Vírgula 2 2 2 6 3 2" xfId="4569"/>
    <cellStyle name="Vírgula 2 2 2 6 3 2 2" xfId="17913"/>
    <cellStyle name="Vírgula 2 2 2 6 3 2 3" xfId="26097"/>
    <cellStyle name="Vírgula 2 2 2 6 3 3" xfId="7233"/>
    <cellStyle name="Vírgula 2 2 2 6 3 3 2" xfId="20577"/>
    <cellStyle name="Vírgula 2 2 2 6 3 4" xfId="9897"/>
    <cellStyle name="Vírgula 2 2 2 6 3 4 2" xfId="23241"/>
    <cellStyle name="Vírgula 2 2 2 6 3 5" xfId="15249"/>
    <cellStyle name="Vírgula 2 2 2 6 3 6" xfId="12561"/>
    <cellStyle name="Vírgula 2 2 2 6 3 7" xfId="24729"/>
    <cellStyle name="Vírgula 2 2 2 6 4" xfId="2480"/>
    <cellStyle name="Vírgula 2 2 2 6 4 2" xfId="5144"/>
    <cellStyle name="Vírgula 2 2 2 6 4 2 2" xfId="18488"/>
    <cellStyle name="Vírgula 2 2 2 6 4 2 3" xfId="26745"/>
    <cellStyle name="Vírgula 2 2 2 6 4 3" xfId="7808"/>
    <cellStyle name="Vírgula 2 2 2 6 4 3 2" xfId="21152"/>
    <cellStyle name="Vírgula 2 2 2 6 4 4" xfId="10472"/>
    <cellStyle name="Vírgula 2 2 2 6 4 4 2" xfId="23816"/>
    <cellStyle name="Vírgula 2 2 2 6 4 5" xfId="15824"/>
    <cellStyle name="Vírgula 2 2 2 6 4 6" xfId="13136"/>
    <cellStyle name="Vírgula 2 2 2 6 4 7" xfId="25377"/>
    <cellStyle name="Vírgula 2 2 2 6 5" xfId="2985"/>
    <cellStyle name="Vírgula 2 2 2 6 5 2" xfId="16329"/>
    <cellStyle name="Vírgula 2 2 2 6 5 3" xfId="25737"/>
    <cellStyle name="Vírgula 2 2 2 6 6" xfId="5649"/>
    <cellStyle name="Vírgula 2 2 2 6 6 2" xfId="18993"/>
    <cellStyle name="Vírgula 2 2 2 6 7" xfId="8313"/>
    <cellStyle name="Vírgula 2 2 2 6 7 2" xfId="21657"/>
    <cellStyle name="Vírgula 2 2 2 6 8" xfId="13665"/>
    <cellStyle name="Vírgula 2 2 2 6 9" xfId="10977"/>
    <cellStyle name="Vírgula 2 2 2 7" xfId="585"/>
    <cellStyle name="Vírgula 2 2 2 7 2" xfId="1377"/>
    <cellStyle name="Vírgula 2 2 2 7 2 2" xfId="4041"/>
    <cellStyle name="Vírgula 2 2 2 7 2 2 2" xfId="17385"/>
    <cellStyle name="Vírgula 2 2 2 7 2 2 3" xfId="26169"/>
    <cellStyle name="Vírgula 2 2 2 7 2 3" xfId="6705"/>
    <cellStyle name="Vírgula 2 2 2 7 2 3 2" xfId="20049"/>
    <cellStyle name="Vírgula 2 2 2 7 2 4" xfId="9369"/>
    <cellStyle name="Vírgula 2 2 2 7 2 4 2" xfId="22713"/>
    <cellStyle name="Vírgula 2 2 2 7 2 5" xfId="14721"/>
    <cellStyle name="Vírgula 2 2 2 7 2 6" xfId="12033"/>
    <cellStyle name="Vírgula 2 2 2 7 2 7" xfId="24801"/>
    <cellStyle name="Vírgula 2 2 2 7 3" xfId="2169"/>
    <cellStyle name="Vírgula 2 2 2 7 3 2" xfId="4833"/>
    <cellStyle name="Vírgula 2 2 2 7 3 2 2" xfId="18177"/>
    <cellStyle name="Vírgula 2 2 2 7 3 2 3" xfId="25833"/>
    <cellStyle name="Vírgula 2 2 2 7 3 3" xfId="7497"/>
    <cellStyle name="Vírgula 2 2 2 7 3 3 2" xfId="20841"/>
    <cellStyle name="Vírgula 2 2 2 7 3 4" xfId="10161"/>
    <cellStyle name="Vírgula 2 2 2 7 3 4 2" xfId="23505"/>
    <cellStyle name="Vírgula 2 2 2 7 3 5" xfId="15513"/>
    <cellStyle name="Vírgula 2 2 2 7 3 6" xfId="12825"/>
    <cellStyle name="Vírgula 2 2 2 7 3 7" xfId="24465"/>
    <cellStyle name="Vírgula 2 2 2 7 4" xfId="3249"/>
    <cellStyle name="Vírgula 2 2 2 7 4 2" xfId="16593"/>
    <cellStyle name="Vírgula 2 2 2 7 4 3" xfId="25473"/>
    <cellStyle name="Vírgula 2 2 2 7 5" xfId="5913"/>
    <cellStyle name="Vírgula 2 2 2 7 5 2" xfId="19257"/>
    <cellStyle name="Vírgula 2 2 2 7 6" xfId="8577"/>
    <cellStyle name="Vírgula 2 2 2 7 6 2" xfId="21921"/>
    <cellStyle name="Vírgula 2 2 2 7 7" xfId="13929"/>
    <cellStyle name="Vírgula 2 2 2 7 8" xfId="11241"/>
    <cellStyle name="Vírgula 2 2 2 7 9" xfId="24105"/>
    <cellStyle name="Vírgula 2 2 2 8" xfId="753"/>
    <cellStyle name="Vírgula 2 2 2 8 2" xfId="1545"/>
    <cellStyle name="Vírgula 2 2 2 8 2 2" xfId="4209"/>
    <cellStyle name="Vírgula 2 2 2 8 2 2 2" xfId="17553"/>
    <cellStyle name="Vírgula 2 2 2 8 2 2 3" xfId="26145"/>
    <cellStyle name="Vírgula 2 2 2 8 2 3" xfId="6873"/>
    <cellStyle name="Vírgula 2 2 2 8 2 3 2" xfId="20217"/>
    <cellStyle name="Vírgula 2 2 2 8 2 4" xfId="9537"/>
    <cellStyle name="Vírgula 2 2 2 8 2 4 2" xfId="22881"/>
    <cellStyle name="Vírgula 2 2 2 8 2 5" xfId="14889"/>
    <cellStyle name="Vírgula 2 2 2 8 2 6" xfId="12201"/>
    <cellStyle name="Vírgula 2 2 2 8 2 7" xfId="24777"/>
    <cellStyle name="Vírgula 2 2 2 8 3" xfId="2337"/>
    <cellStyle name="Vírgula 2 2 2 8 3 2" xfId="5001"/>
    <cellStyle name="Vírgula 2 2 2 8 3 2 2" xfId="18345"/>
    <cellStyle name="Vírgula 2 2 2 8 3 3" xfId="7665"/>
    <cellStyle name="Vírgula 2 2 2 8 3 3 2" xfId="21009"/>
    <cellStyle name="Vírgula 2 2 2 8 3 4" xfId="10329"/>
    <cellStyle name="Vírgula 2 2 2 8 3 4 2" xfId="23673"/>
    <cellStyle name="Vírgula 2 2 2 8 3 5" xfId="15681"/>
    <cellStyle name="Vírgula 2 2 2 8 3 6" xfId="12993"/>
    <cellStyle name="Vírgula 2 2 2 8 3 7" xfId="25449"/>
    <cellStyle name="Vírgula 2 2 2 8 4" xfId="3417"/>
    <cellStyle name="Vírgula 2 2 2 8 4 2" xfId="16761"/>
    <cellStyle name="Vírgula 2 2 2 8 5" xfId="6081"/>
    <cellStyle name="Vírgula 2 2 2 8 5 2" xfId="19425"/>
    <cellStyle name="Vírgula 2 2 2 8 6" xfId="8745"/>
    <cellStyle name="Vírgula 2 2 2 8 6 2" xfId="22089"/>
    <cellStyle name="Vírgula 2 2 2 8 7" xfId="14097"/>
    <cellStyle name="Vírgula 2 2 2 8 8" xfId="11409"/>
    <cellStyle name="Vírgula 2 2 2 8 9" xfId="24081"/>
    <cellStyle name="Vírgula 2 2 2 9" xfId="801"/>
    <cellStyle name="Vírgula 2 2 2 9 2" xfId="1593"/>
    <cellStyle name="Vírgula 2 2 2 9 2 2" xfId="4257"/>
    <cellStyle name="Vírgula 2 2 2 9 2 2 2" xfId="17601"/>
    <cellStyle name="Vírgula 2 2 2 9 2 3" xfId="6921"/>
    <cellStyle name="Vírgula 2 2 2 9 2 3 2" xfId="20265"/>
    <cellStyle name="Vírgula 2 2 2 9 2 4" xfId="9585"/>
    <cellStyle name="Vírgula 2 2 2 9 2 4 2" xfId="22929"/>
    <cellStyle name="Vírgula 2 2 2 9 2 5" xfId="14937"/>
    <cellStyle name="Vírgula 2 2 2 9 2 6" xfId="12249"/>
    <cellStyle name="Vírgula 2 2 2 9 2 7" xfId="25785"/>
    <cellStyle name="Vírgula 2 2 2 9 3" xfId="2385"/>
    <cellStyle name="Vírgula 2 2 2 9 3 2" xfId="5049"/>
    <cellStyle name="Vírgula 2 2 2 9 3 2 2" xfId="18393"/>
    <cellStyle name="Vírgula 2 2 2 9 3 3" xfId="7713"/>
    <cellStyle name="Vírgula 2 2 2 9 3 3 2" xfId="21057"/>
    <cellStyle name="Vírgula 2 2 2 9 3 4" xfId="10377"/>
    <cellStyle name="Vírgula 2 2 2 9 3 4 2" xfId="23721"/>
    <cellStyle name="Vírgula 2 2 2 9 3 5" xfId="15729"/>
    <cellStyle name="Vírgula 2 2 2 9 3 6" xfId="13041"/>
    <cellStyle name="Vírgula 2 2 2 9 4" xfId="3465"/>
    <cellStyle name="Vírgula 2 2 2 9 4 2" xfId="16809"/>
    <cellStyle name="Vírgula 2 2 2 9 5" xfId="6129"/>
    <cellStyle name="Vírgula 2 2 2 9 5 2" xfId="19473"/>
    <cellStyle name="Vírgula 2 2 2 9 6" xfId="8793"/>
    <cellStyle name="Vírgula 2 2 2 9 6 2" xfId="22137"/>
    <cellStyle name="Vírgula 2 2 2 9 7" xfId="14145"/>
    <cellStyle name="Vírgula 2 2 2 9 8" xfId="11457"/>
    <cellStyle name="Vírgula 2 2 2 9 9" xfId="24417"/>
    <cellStyle name="Vírgula 2 2 20" xfId="10705"/>
    <cellStyle name="Vírgula 2 2 21" xfId="24049"/>
    <cellStyle name="Vírgula 2 2 3" xfId="36"/>
    <cellStyle name="Vírgula 2 2 3 10" xfId="857"/>
    <cellStyle name="Vírgula 2 2 3 10 2" xfId="3521"/>
    <cellStyle name="Vírgula 2 2 3 10 2 2" xfId="16865"/>
    <cellStyle name="Vírgula 2 2 3 10 2 3" xfId="25817"/>
    <cellStyle name="Vírgula 2 2 3 10 3" xfId="6185"/>
    <cellStyle name="Vírgula 2 2 3 10 3 2" xfId="19529"/>
    <cellStyle name="Vírgula 2 2 3 10 4" xfId="8849"/>
    <cellStyle name="Vírgula 2 2 3 10 4 2" xfId="22193"/>
    <cellStyle name="Vírgula 2 2 3 10 5" xfId="14201"/>
    <cellStyle name="Vírgula 2 2 3 10 6" xfId="11513"/>
    <cellStyle name="Vírgula 2 2 3 10 7" xfId="24449"/>
    <cellStyle name="Vírgula 2 2 3 11" xfId="1649"/>
    <cellStyle name="Vírgula 2 2 3 11 2" xfId="4313"/>
    <cellStyle name="Vírgula 2 2 3 11 2 2" xfId="17657"/>
    <cellStyle name="Vírgula 2 2 3 11 2 3" xfId="26489"/>
    <cellStyle name="Vírgula 2 2 3 11 3" xfId="6977"/>
    <cellStyle name="Vírgula 2 2 3 11 3 2" xfId="20321"/>
    <cellStyle name="Vírgula 2 2 3 11 4" xfId="9641"/>
    <cellStyle name="Vírgula 2 2 3 11 4 2" xfId="22985"/>
    <cellStyle name="Vírgula 2 2 3 11 5" xfId="14993"/>
    <cellStyle name="Vírgula 2 2 3 11 6" xfId="12305"/>
    <cellStyle name="Vírgula 2 2 3 11 7" xfId="25121"/>
    <cellStyle name="Vírgula 2 2 3 12" xfId="2446"/>
    <cellStyle name="Vírgula 2 2 3 12 2" xfId="5110"/>
    <cellStyle name="Vírgula 2 2 3 12 2 2" xfId="18454"/>
    <cellStyle name="Vírgula 2 2 3 12 3" xfId="7774"/>
    <cellStyle name="Vírgula 2 2 3 12 3 2" xfId="21118"/>
    <cellStyle name="Vírgula 2 2 3 12 4" xfId="10438"/>
    <cellStyle name="Vírgula 2 2 3 12 4 2" xfId="23782"/>
    <cellStyle name="Vírgula 2 2 3 12 5" xfId="15790"/>
    <cellStyle name="Vírgula 2 2 3 12 6" xfId="13102"/>
    <cellStyle name="Vírgula 2 2 3 12 7" xfId="25433"/>
    <cellStyle name="Vírgula 2 2 3 13" xfId="65"/>
    <cellStyle name="Vírgula 2 2 3 13 2" xfId="13409"/>
    <cellStyle name="Vírgula 2 2 3 14" xfId="2729"/>
    <cellStyle name="Vírgula 2 2 3 14 2" xfId="16073"/>
    <cellStyle name="Vírgula 2 2 3 15" xfId="5393"/>
    <cellStyle name="Vírgula 2 2 3 15 2" xfId="18737"/>
    <cellStyle name="Vírgula 2 2 3 16" xfId="8057"/>
    <cellStyle name="Vírgula 2 2 3 16 2" xfId="21401"/>
    <cellStyle name="Vírgula 2 2 3 17" xfId="13385"/>
    <cellStyle name="Vírgula 2 2 3 18" xfId="10721"/>
    <cellStyle name="Vírgula 2 2 3 19" xfId="24065"/>
    <cellStyle name="Vírgula 2 2 3 2" xfId="89"/>
    <cellStyle name="Vírgula 2 2 3 2 10" xfId="1673"/>
    <cellStyle name="Vírgula 2 2 3 2 10 2" xfId="4337"/>
    <cellStyle name="Vírgula 2 2 3 2 10 2 2" xfId="17681"/>
    <cellStyle name="Vírgula 2 2 3 2 10 3" xfId="7001"/>
    <cellStyle name="Vírgula 2 2 3 2 10 3 2" xfId="20345"/>
    <cellStyle name="Vírgula 2 2 3 2 10 4" xfId="9665"/>
    <cellStyle name="Vírgula 2 2 3 2 10 4 2" xfId="23009"/>
    <cellStyle name="Vírgula 2 2 3 2 10 5" xfId="15017"/>
    <cellStyle name="Vírgula 2 2 3 2 10 6" xfId="12329"/>
    <cellStyle name="Vírgula 2 2 3 2 11" xfId="2472"/>
    <cellStyle name="Vírgula 2 2 3 2 11 2" xfId="5136"/>
    <cellStyle name="Vírgula 2 2 3 2 11 2 2" xfId="18480"/>
    <cellStyle name="Vírgula 2 2 3 2 11 3" xfId="7800"/>
    <cellStyle name="Vírgula 2 2 3 2 11 3 2" xfId="21144"/>
    <cellStyle name="Vírgula 2 2 3 2 11 4" xfId="10464"/>
    <cellStyle name="Vírgula 2 2 3 2 11 4 2" xfId="23808"/>
    <cellStyle name="Vírgula 2 2 3 2 11 5" xfId="15816"/>
    <cellStyle name="Vírgula 2 2 3 2 11 6" xfId="13128"/>
    <cellStyle name="Vírgula 2 2 3 2 12" xfId="2753"/>
    <cellStyle name="Vírgula 2 2 3 2 12 2" xfId="16097"/>
    <cellStyle name="Vírgula 2 2 3 2 13" xfId="5417"/>
    <cellStyle name="Vírgula 2 2 3 2 13 2" xfId="18761"/>
    <cellStyle name="Vírgula 2 2 3 2 14" xfId="8081"/>
    <cellStyle name="Vírgula 2 2 3 2 14 2" xfId="21425"/>
    <cellStyle name="Vírgula 2 2 3 2 15" xfId="13433"/>
    <cellStyle name="Vírgula 2 2 3 2 16" xfId="10745"/>
    <cellStyle name="Vírgula 2 2 3 2 17" xfId="24137"/>
    <cellStyle name="Vírgula 2 2 3 2 2" xfId="137"/>
    <cellStyle name="Vírgula 2 2 3 2 2 10" xfId="8129"/>
    <cellStyle name="Vírgula 2 2 3 2 2 10 2" xfId="21473"/>
    <cellStyle name="Vírgula 2 2 3 2 2 11" xfId="13481"/>
    <cellStyle name="Vírgula 2 2 3 2 2 12" xfId="10793"/>
    <cellStyle name="Vírgula 2 2 3 2 2 13" xfId="24185"/>
    <cellStyle name="Vírgula 2 2 3 2 2 2" xfId="305"/>
    <cellStyle name="Vírgula 2 2 3 2 2 2 10" xfId="10961"/>
    <cellStyle name="Vírgula 2 2 3 2 2 2 11" xfId="24353"/>
    <cellStyle name="Vírgula 2 2 3 2 2 2 2" xfId="569"/>
    <cellStyle name="Vírgula 2 2 3 2 2 2 2 2" xfId="1361"/>
    <cellStyle name="Vírgula 2 2 3 2 2 2 2 2 2" xfId="4025"/>
    <cellStyle name="Vírgula 2 2 3 2 2 2 2 2 2 2" xfId="17369"/>
    <cellStyle name="Vírgula 2 2 3 2 2 2 2 2 3" xfId="6689"/>
    <cellStyle name="Vírgula 2 2 3 2 2 2 2 2 3 2" xfId="20033"/>
    <cellStyle name="Vírgula 2 2 3 2 2 2 2 2 4" xfId="9353"/>
    <cellStyle name="Vírgula 2 2 3 2 2 2 2 2 4 2" xfId="22697"/>
    <cellStyle name="Vírgula 2 2 3 2 2 2 2 2 5" xfId="14705"/>
    <cellStyle name="Vírgula 2 2 3 2 2 2 2 2 6" xfId="12017"/>
    <cellStyle name="Vírgula 2 2 3 2 2 2 2 2 7" xfId="26417"/>
    <cellStyle name="Vírgula 2 2 3 2 2 2 2 3" xfId="2153"/>
    <cellStyle name="Vírgula 2 2 3 2 2 2 2 3 2" xfId="4817"/>
    <cellStyle name="Vírgula 2 2 3 2 2 2 2 3 2 2" xfId="18161"/>
    <cellStyle name="Vírgula 2 2 3 2 2 2 2 3 3" xfId="7481"/>
    <cellStyle name="Vírgula 2 2 3 2 2 2 2 3 3 2" xfId="20825"/>
    <cellStyle name="Vírgula 2 2 3 2 2 2 2 3 4" xfId="10145"/>
    <cellStyle name="Vírgula 2 2 3 2 2 2 2 3 4 2" xfId="23489"/>
    <cellStyle name="Vírgula 2 2 3 2 2 2 2 3 5" xfId="15497"/>
    <cellStyle name="Vírgula 2 2 3 2 2 2 2 3 6" xfId="12809"/>
    <cellStyle name="Vírgula 2 2 3 2 2 2 2 4" xfId="3233"/>
    <cellStyle name="Vírgula 2 2 3 2 2 2 2 4 2" xfId="16577"/>
    <cellStyle name="Vírgula 2 2 3 2 2 2 2 5" xfId="5897"/>
    <cellStyle name="Vírgula 2 2 3 2 2 2 2 5 2" xfId="19241"/>
    <cellStyle name="Vírgula 2 2 3 2 2 2 2 6" xfId="8561"/>
    <cellStyle name="Vírgula 2 2 3 2 2 2 2 6 2" xfId="21905"/>
    <cellStyle name="Vírgula 2 2 3 2 2 2 2 7" xfId="13913"/>
    <cellStyle name="Vírgula 2 2 3 2 2 2 2 8" xfId="11225"/>
    <cellStyle name="Vírgula 2 2 3 2 2 2 2 9" xfId="25049"/>
    <cellStyle name="Vírgula 2 2 3 2 2 2 3" xfId="1097"/>
    <cellStyle name="Vírgula 2 2 3 2 2 2 3 2" xfId="3761"/>
    <cellStyle name="Vírgula 2 2 3 2 2 2 3 2 2" xfId="17105"/>
    <cellStyle name="Vírgula 2 2 3 2 2 2 3 2 3" xfId="26081"/>
    <cellStyle name="Vírgula 2 2 3 2 2 2 3 3" xfId="6425"/>
    <cellStyle name="Vírgula 2 2 3 2 2 2 3 3 2" xfId="19769"/>
    <cellStyle name="Vírgula 2 2 3 2 2 2 3 4" xfId="9089"/>
    <cellStyle name="Vírgula 2 2 3 2 2 2 3 4 2" xfId="22433"/>
    <cellStyle name="Vírgula 2 2 3 2 2 2 3 5" xfId="14441"/>
    <cellStyle name="Vírgula 2 2 3 2 2 2 3 6" xfId="11753"/>
    <cellStyle name="Vírgula 2 2 3 2 2 2 3 7" xfId="24713"/>
    <cellStyle name="Vírgula 2 2 3 2 2 2 4" xfId="1889"/>
    <cellStyle name="Vírgula 2 2 3 2 2 2 4 2" xfId="4553"/>
    <cellStyle name="Vírgula 2 2 3 2 2 2 4 2 2" xfId="17897"/>
    <cellStyle name="Vírgula 2 2 3 2 2 2 4 2 3" xfId="26729"/>
    <cellStyle name="Vírgula 2 2 3 2 2 2 4 3" xfId="7217"/>
    <cellStyle name="Vírgula 2 2 3 2 2 2 4 3 2" xfId="20561"/>
    <cellStyle name="Vírgula 2 2 3 2 2 2 4 4" xfId="9881"/>
    <cellStyle name="Vírgula 2 2 3 2 2 2 4 4 2" xfId="23225"/>
    <cellStyle name="Vírgula 2 2 3 2 2 2 4 5" xfId="15233"/>
    <cellStyle name="Vírgula 2 2 3 2 2 2 4 6" xfId="12545"/>
    <cellStyle name="Vírgula 2 2 3 2 2 2 4 7" xfId="25361"/>
    <cellStyle name="Vírgula 2 2 3 2 2 2 5" xfId="2705"/>
    <cellStyle name="Vírgula 2 2 3 2 2 2 5 2" xfId="5369"/>
    <cellStyle name="Vírgula 2 2 3 2 2 2 5 2 2" xfId="18713"/>
    <cellStyle name="Vírgula 2 2 3 2 2 2 5 3" xfId="8033"/>
    <cellStyle name="Vírgula 2 2 3 2 2 2 5 3 2" xfId="21377"/>
    <cellStyle name="Vírgula 2 2 3 2 2 2 5 4" xfId="10697"/>
    <cellStyle name="Vírgula 2 2 3 2 2 2 5 4 2" xfId="24041"/>
    <cellStyle name="Vírgula 2 2 3 2 2 2 5 5" xfId="16049"/>
    <cellStyle name="Vírgula 2 2 3 2 2 2 5 6" xfId="13361"/>
    <cellStyle name="Vírgula 2 2 3 2 2 2 5 7" xfId="25721"/>
    <cellStyle name="Vírgula 2 2 3 2 2 2 6" xfId="2969"/>
    <cellStyle name="Vírgula 2 2 3 2 2 2 6 2" xfId="16313"/>
    <cellStyle name="Vírgula 2 2 3 2 2 2 7" xfId="5633"/>
    <cellStyle name="Vírgula 2 2 3 2 2 2 7 2" xfId="18977"/>
    <cellStyle name="Vírgula 2 2 3 2 2 2 8" xfId="8297"/>
    <cellStyle name="Vírgula 2 2 3 2 2 2 8 2" xfId="21641"/>
    <cellStyle name="Vírgula 2 2 3 2 2 2 9" xfId="13649"/>
    <cellStyle name="Vírgula 2 2 3 2 2 3" xfId="401"/>
    <cellStyle name="Vírgula 2 2 3 2 2 3 2" xfId="1193"/>
    <cellStyle name="Vírgula 2 2 3 2 2 3 2 2" xfId="3857"/>
    <cellStyle name="Vírgula 2 2 3 2 2 3 2 2 2" xfId="17201"/>
    <cellStyle name="Vírgula 2 2 3 2 2 3 2 3" xfId="6521"/>
    <cellStyle name="Vírgula 2 2 3 2 2 3 2 3 2" xfId="19865"/>
    <cellStyle name="Vírgula 2 2 3 2 2 3 2 4" xfId="9185"/>
    <cellStyle name="Vírgula 2 2 3 2 2 3 2 4 2" xfId="22529"/>
    <cellStyle name="Vírgula 2 2 3 2 2 3 2 5" xfId="14537"/>
    <cellStyle name="Vírgula 2 2 3 2 2 3 2 6" xfId="11849"/>
    <cellStyle name="Vírgula 2 2 3 2 2 3 2 7" xfId="26249"/>
    <cellStyle name="Vírgula 2 2 3 2 2 3 3" xfId="1985"/>
    <cellStyle name="Vírgula 2 2 3 2 2 3 3 2" xfId="4649"/>
    <cellStyle name="Vírgula 2 2 3 2 2 3 3 2 2" xfId="17993"/>
    <cellStyle name="Vírgula 2 2 3 2 2 3 3 3" xfId="7313"/>
    <cellStyle name="Vírgula 2 2 3 2 2 3 3 3 2" xfId="20657"/>
    <cellStyle name="Vírgula 2 2 3 2 2 3 3 4" xfId="9977"/>
    <cellStyle name="Vírgula 2 2 3 2 2 3 3 4 2" xfId="23321"/>
    <cellStyle name="Vírgula 2 2 3 2 2 3 3 5" xfId="15329"/>
    <cellStyle name="Vírgula 2 2 3 2 2 3 3 6" xfId="12641"/>
    <cellStyle name="Vírgula 2 2 3 2 2 3 4" xfId="3065"/>
    <cellStyle name="Vírgula 2 2 3 2 2 3 4 2" xfId="16409"/>
    <cellStyle name="Vírgula 2 2 3 2 2 3 5" xfId="5729"/>
    <cellStyle name="Vírgula 2 2 3 2 2 3 5 2" xfId="19073"/>
    <cellStyle name="Vírgula 2 2 3 2 2 3 6" xfId="8393"/>
    <cellStyle name="Vírgula 2 2 3 2 2 3 6 2" xfId="21737"/>
    <cellStyle name="Vírgula 2 2 3 2 2 3 7" xfId="13745"/>
    <cellStyle name="Vírgula 2 2 3 2 2 3 8" xfId="11057"/>
    <cellStyle name="Vírgula 2 2 3 2 2 3 9" xfId="24881"/>
    <cellStyle name="Vírgula 2 2 3 2 2 4" xfId="737"/>
    <cellStyle name="Vírgula 2 2 3 2 2 4 2" xfId="1529"/>
    <cellStyle name="Vírgula 2 2 3 2 2 4 2 2" xfId="4193"/>
    <cellStyle name="Vírgula 2 2 3 2 2 4 2 2 2" xfId="17537"/>
    <cellStyle name="Vírgula 2 2 3 2 2 4 2 3" xfId="6857"/>
    <cellStyle name="Vírgula 2 2 3 2 2 4 2 3 2" xfId="20201"/>
    <cellStyle name="Vírgula 2 2 3 2 2 4 2 4" xfId="9521"/>
    <cellStyle name="Vírgula 2 2 3 2 2 4 2 4 2" xfId="22865"/>
    <cellStyle name="Vírgula 2 2 3 2 2 4 2 5" xfId="14873"/>
    <cellStyle name="Vírgula 2 2 3 2 2 4 2 6" xfId="12185"/>
    <cellStyle name="Vírgula 2 2 3 2 2 4 2 7" xfId="25913"/>
    <cellStyle name="Vírgula 2 2 3 2 2 4 3" xfId="2321"/>
    <cellStyle name="Vírgula 2 2 3 2 2 4 3 2" xfId="4985"/>
    <cellStyle name="Vírgula 2 2 3 2 2 4 3 2 2" xfId="18329"/>
    <cellStyle name="Vírgula 2 2 3 2 2 4 3 3" xfId="7649"/>
    <cellStyle name="Vírgula 2 2 3 2 2 4 3 3 2" xfId="20993"/>
    <cellStyle name="Vírgula 2 2 3 2 2 4 3 4" xfId="10313"/>
    <cellStyle name="Vírgula 2 2 3 2 2 4 3 4 2" xfId="23657"/>
    <cellStyle name="Vírgula 2 2 3 2 2 4 3 5" xfId="15665"/>
    <cellStyle name="Vírgula 2 2 3 2 2 4 3 6" xfId="12977"/>
    <cellStyle name="Vírgula 2 2 3 2 2 4 4" xfId="3401"/>
    <cellStyle name="Vírgula 2 2 3 2 2 4 4 2" xfId="16745"/>
    <cellStyle name="Vírgula 2 2 3 2 2 4 5" xfId="6065"/>
    <cellStyle name="Vírgula 2 2 3 2 2 4 5 2" xfId="19409"/>
    <cellStyle name="Vírgula 2 2 3 2 2 4 6" xfId="8729"/>
    <cellStyle name="Vírgula 2 2 3 2 2 4 6 2" xfId="22073"/>
    <cellStyle name="Vírgula 2 2 3 2 2 4 7" xfId="14081"/>
    <cellStyle name="Vírgula 2 2 3 2 2 4 8" xfId="11393"/>
    <cellStyle name="Vírgula 2 2 3 2 2 4 9" xfId="24545"/>
    <cellStyle name="Vírgula 2 2 3 2 2 5" xfId="929"/>
    <cellStyle name="Vírgula 2 2 3 2 2 5 2" xfId="3593"/>
    <cellStyle name="Vírgula 2 2 3 2 2 5 2 2" xfId="16937"/>
    <cellStyle name="Vírgula 2 2 3 2 2 5 2 3" xfId="26561"/>
    <cellStyle name="Vírgula 2 2 3 2 2 5 3" xfId="6257"/>
    <cellStyle name="Vírgula 2 2 3 2 2 5 3 2" xfId="19601"/>
    <cellStyle name="Vírgula 2 2 3 2 2 5 4" xfId="8921"/>
    <cellStyle name="Vírgula 2 2 3 2 2 5 4 2" xfId="22265"/>
    <cellStyle name="Vírgula 2 2 3 2 2 5 5" xfId="14273"/>
    <cellStyle name="Vírgula 2 2 3 2 2 5 6" xfId="11585"/>
    <cellStyle name="Vírgula 2 2 3 2 2 5 7" xfId="25193"/>
    <cellStyle name="Vírgula 2 2 3 2 2 6" xfId="1721"/>
    <cellStyle name="Vírgula 2 2 3 2 2 6 2" xfId="4385"/>
    <cellStyle name="Vírgula 2 2 3 2 2 6 2 2" xfId="17729"/>
    <cellStyle name="Vírgula 2 2 3 2 2 6 3" xfId="7049"/>
    <cellStyle name="Vírgula 2 2 3 2 2 6 3 2" xfId="20393"/>
    <cellStyle name="Vírgula 2 2 3 2 2 6 4" xfId="9713"/>
    <cellStyle name="Vírgula 2 2 3 2 2 6 4 2" xfId="23057"/>
    <cellStyle name="Vírgula 2 2 3 2 2 6 5" xfId="15065"/>
    <cellStyle name="Vírgula 2 2 3 2 2 6 6" xfId="12377"/>
    <cellStyle name="Vírgula 2 2 3 2 2 6 7" xfId="25553"/>
    <cellStyle name="Vírgula 2 2 3 2 2 7" xfId="2537"/>
    <cellStyle name="Vírgula 2 2 3 2 2 7 2" xfId="5201"/>
    <cellStyle name="Vírgula 2 2 3 2 2 7 2 2" xfId="18545"/>
    <cellStyle name="Vírgula 2 2 3 2 2 7 3" xfId="7865"/>
    <cellStyle name="Vírgula 2 2 3 2 2 7 3 2" xfId="21209"/>
    <cellStyle name="Vírgula 2 2 3 2 2 7 4" xfId="10529"/>
    <cellStyle name="Vírgula 2 2 3 2 2 7 4 2" xfId="23873"/>
    <cellStyle name="Vírgula 2 2 3 2 2 7 5" xfId="15881"/>
    <cellStyle name="Vírgula 2 2 3 2 2 7 6" xfId="13193"/>
    <cellStyle name="Vírgula 2 2 3 2 2 8" xfId="2801"/>
    <cellStyle name="Vírgula 2 2 3 2 2 8 2" xfId="16145"/>
    <cellStyle name="Vírgula 2 2 3 2 2 9" xfId="5465"/>
    <cellStyle name="Vírgula 2 2 3 2 2 9 2" xfId="18809"/>
    <cellStyle name="Vírgula 2 2 3 2 3" xfId="257"/>
    <cellStyle name="Vírgula 2 2 3 2 3 10" xfId="13601"/>
    <cellStyle name="Vírgula 2 2 3 2 3 11" xfId="10913"/>
    <cellStyle name="Vírgula 2 2 3 2 3 12" xfId="24305"/>
    <cellStyle name="Vírgula 2 2 3 2 3 2" xfId="521"/>
    <cellStyle name="Vírgula 2 2 3 2 3 2 2" xfId="1313"/>
    <cellStyle name="Vírgula 2 2 3 2 3 2 2 2" xfId="3977"/>
    <cellStyle name="Vírgula 2 2 3 2 3 2 2 2 2" xfId="17321"/>
    <cellStyle name="Vírgula 2 2 3 2 3 2 2 3" xfId="6641"/>
    <cellStyle name="Vírgula 2 2 3 2 3 2 2 3 2" xfId="19985"/>
    <cellStyle name="Vírgula 2 2 3 2 3 2 2 4" xfId="9305"/>
    <cellStyle name="Vírgula 2 2 3 2 3 2 2 4 2" xfId="22649"/>
    <cellStyle name="Vírgula 2 2 3 2 3 2 2 5" xfId="14657"/>
    <cellStyle name="Vírgula 2 2 3 2 3 2 2 6" xfId="11969"/>
    <cellStyle name="Vírgula 2 2 3 2 3 2 2 7" xfId="26369"/>
    <cellStyle name="Vírgula 2 2 3 2 3 2 3" xfId="2105"/>
    <cellStyle name="Vírgula 2 2 3 2 3 2 3 2" xfId="4769"/>
    <cellStyle name="Vírgula 2 2 3 2 3 2 3 2 2" xfId="18113"/>
    <cellStyle name="Vírgula 2 2 3 2 3 2 3 3" xfId="7433"/>
    <cellStyle name="Vírgula 2 2 3 2 3 2 3 3 2" xfId="20777"/>
    <cellStyle name="Vírgula 2 2 3 2 3 2 3 4" xfId="10097"/>
    <cellStyle name="Vírgula 2 2 3 2 3 2 3 4 2" xfId="23441"/>
    <cellStyle name="Vírgula 2 2 3 2 3 2 3 5" xfId="15449"/>
    <cellStyle name="Vírgula 2 2 3 2 3 2 3 6" xfId="12761"/>
    <cellStyle name="Vírgula 2 2 3 2 3 2 4" xfId="3185"/>
    <cellStyle name="Vírgula 2 2 3 2 3 2 4 2" xfId="16529"/>
    <cellStyle name="Vírgula 2 2 3 2 3 2 5" xfId="5849"/>
    <cellStyle name="Vírgula 2 2 3 2 3 2 5 2" xfId="19193"/>
    <cellStyle name="Vírgula 2 2 3 2 3 2 6" xfId="8513"/>
    <cellStyle name="Vírgula 2 2 3 2 3 2 6 2" xfId="21857"/>
    <cellStyle name="Vírgula 2 2 3 2 3 2 7" xfId="13865"/>
    <cellStyle name="Vírgula 2 2 3 2 3 2 8" xfId="11177"/>
    <cellStyle name="Vírgula 2 2 3 2 3 2 9" xfId="25001"/>
    <cellStyle name="Vírgula 2 2 3 2 3 3" xfId="689"/>
    <cellStyle name="Vírgula 2 2 3 2 3 3 2" xfId="1481"/>
    <cellStyle name="Vírgula 2 2 3 2 3 3 2 2" xfId="4145"/>
    <cellStyle name="Vírgula 2 2 3 2 3 3 2 2 2" xfId="17489"/>
    <cellStyle name="Vírgula 2 2 3 2 3 3 2 3" xfId="6809"/>
    <cellStyle name="Vírgula 2 2 3 2 3 3 2 3 2" xfId="20153"/>
    <cellStyle name="Vírgula 2 2 3 2 3 3 2 4" xfId="9473"/>
    <cellStyle name="Vírgula 2 2 3 2 3 3 2 4 2" xfId="22817"/>
    <cellStyle name="Vírgula 2 2 3 2 3 3 2 5" xfId="14825"/>
    <cellStyle name="Vírgula 2 2 3 2 3 3 2 6" xfId="12137"/>
    <cellStyle name="Vírgula 2 2 3 2 3 3 2 7" xfId="26033"/>
    <cellStyle name="Vírgula 2 2 3 2 3 3 3" xfId="2273"/>
    <cellStyle name="Vírgula 2 2 3 2 3 3 3 2" xfId="4937"/>
    <cellStyle name="Vírgula 2 2 3 2 3 3 3 2 2" xfId="18281"/>
    <cellStyle name="Vírgula 2 2 3 2 3 3 3 3" xfId="7601"/>
    <cellStyle name="Vírgula 2 2 3 2 3 3 3 3 2" xfId="20945"/>
    <cellStyle name="Vírgula 2 2 3 2 3 3 3 4" xfId="10265"/>
    <cellStyle name="Vírgula 2 2 3 2 3 3 3 4 2" xfId="23609"/>
    <cellStyle name="Vírgula 2 2 3 2 3 3 3 5" xfId="15617"/>
    <cellStyle name="Vírgula 2 2 3 2 3 3 3 6" xfId="12929"/>
    <cellStyle name="Vírgula 2 2 3 2 3 3 4" xfId="3353"/>
    <cellStyle name="Vírgula 2 2 3 2 3 3 4 2" xfId="16697"/>
    <cellStyle name="Vírgula 2 2 3 2 3 3 5" xfId="6017"/>
    <cellStyle name="Vírgula 2 2 3 2 3 3 5 2" xfId="19361"/>
    <cellStyle name="Vírgula 2 2 3 2 3 3 6" xfId="8681"/>
    <cellStyle name="Vírgula 2 2 3 2 3 3 6 2" xfId="22025"/>
    <cellStyle name="Vírgula 2 2 3 2 3 3 7" xfId="14033"/>
    <cellStyle name="Vírgula 2 2 3 2 3 3 8" xfId="11345"/>
    <cellStyle name="Vírgula 2 2 3 2 3 3 9" xfId="24665"/>
    <cellStyle name="Vírgula 2 2 3 2 3 4" xfId="1049"/>
    <cellStyle name="Vírgula 2 2 3 2 3 4 2" xfId="3713"/>
    <cellStyle name="Vírgula 2 2 3 2 3 4 2 2" xfId="17057"/>
    <cellStyle name="Vírgula 2 2 3 2 3 4 2 3" xfId="26681"/>
    <cellStyle name="Vírgula 2 2 3 2 3 4 3" xfId="6377"/>
    <cellStyle name="Vírgula 2 2 3 2 3 4 3 2" xfId="19721"/>
    <cellStyle name="Vírgula 2 2 3 2 3 4 4" xfId="9041"/>
    <cellStyle name="Vírgula 2 2 3 2 3 4 4 2" xfId="22385"/>
    <cellStyle name="Vírgula 2 2 3 2 3 4 5" xfId="14393"/>
    <cellStyle name="Vírgula 2 2 3 2 3 4 6" xfId="11705"/>
    <cellStyle name="Vírgula 2 2 3 2 3 4 7" xfId="25313"/>
    <cellStyle name="Vírgula 2 2 3 2 3 5" xfId="1841"/>
    <cellStyle name="Vírgula 2 2 3 2 3 5 2" xfId="4505"/>
    <cellStyle name="Vírgula 2 2 3 2 3 5 2 2" xfId="17849"/>
    <cellStyle name="Vírgula 2 2 3 2 3 5 3" xfId="7169"/>
    <cellStyle name="Vírgula 2 2 3 2 3 5 3 2" xfId="20513"/>
    <cellStyle name="Vírgula 2 2 3 2 3 5 4" xfId="9833"/>
    <cellStyle name="Vírgula 2 2 3 2 3 5 4 2" xfId="23177"/>
    <cellStyle name="Vírgula 2 2 3 2 3 5 5" xfId="15185"/>
    <cellStyle name="Vírgula 2 2 3 2 3 5 6" xfId="12497"/>
    <cellStyle name="Vírgula 2 2 3 2 3 5 7" xfId="25673"/>
    <cellStyle name="Vírgula 2 2 3 2 3 6" xfId="2657"/>
    <cellStyle name="Vírgula 2 2 3 2 3 6 2" xfId="5321"/>
    <cellStyle name="Vírgula 2 2 3 2 3 6 2 2" xfId="18665"/>
    <cellStyle name="Vírgula 2 2 3 2 3 6 3" xfId="7985"/>
    <cellStyle name="Vírgula 2 2 3 2 3 6 3 2" xfId="21329"/>
    <cellStyle name="Vírgula 2 2 3 2 3 6 4" xfId="10649"/>
    <cellStyle name="Vírgula 2 2 3 2 3 6 4 2" xfId="23993"/>
    <cellStyle name="Vírgula 2 2 3 2 3 6 5" xfId="16001"/>
    <cellStyle name="Vírgula 2 2 3 2 3 6 6" xfId="13313"/>
    <cellStyle name="Vírgula 2 2 3 2 3 7" xfId="2921"/>
    <cellStyle name="Vírgula 2 2 3 2 3 7 2" xfId="16265"/>
    <cellStyle name="Vírgula 2 2 3 2 3 8" xfId="5585"/>
    <cellStyle name="Vírgula 2 2 3 2 3 8 2" xfId="18929"/>
    <cellStyle name="Vírgula 2 2 3 2 3 9" xfId="8249"/>
    <cellStyle name="Vírgula 2 2 3 2 3 9 2" xfId="21593"/>
    <cellStyle name="Vírgula 2 2 3 2 4" xfId="209"/>
    <cellStyle name="Vírgula 2 2 3 2 4 10" xfId="10865"/>
    <cellStyle name="Vírgula 2 2 3 2 4 11" xfId="24257"/>
    <cellStyle name="Vírgula 2 2 3 2 4 2" xfId="473"/>
    <cellStyle name="Vírgula 2 2 3 2 4 2 2" xfId="1265"/>
    <cellStyle name="Vírgula 2 2 3 2 4 2 2 2" xfId="3929"/>
    <cellStyle name="Vírgula 2 2 3 2 4 2 2 2 2" xfId="17273"/>
    <cellStyle name="Vírgula 2 2 3 2 4 2 2 3" xfId="6593"/>
    <cellStyle name="Vírgula 2 2 3 2 4 2 2 3 2" xfId="19937"/>
    <cellStyle name="Vírgula 2 2 3 2 4 2 2 4" xfId="9257"/>
    <cellStyle name="Vírgula 2 2 3 2 4 2 2 4 2" xfId="22601"/>
    <cellStyle name="Vírgula 2 2 3 2 4 2 2 5" xfId="14609"/>
    <cellStyle name="Vírgula 2 2 3 2 4 2 2 6" xfId="11921"/>
    <cellStyle name="Vírgula 2 2 3 2 4 2 2 7" xfId="26321"/>
    <cellStyle name="Vírgula 2 2 3 2 4 2 3" xfId="2057"/>
    <cellStyle name="Vírgula 2 2 3 2 4 2 3 2" xfId="4721"/>
    <cellStyle name="Vírgula 2 2 3 2 4 2 3 2 2" xfId="18065"/>
    <cellStyle name="Vírgula 2 2 3 2 4 2 3 3" xfId="7385"/>
    <cellStyle name="Vírgula 2 2 3 2 4 2 3 3 2" xfId="20729"/>
    <cellStyle name="Vírgula 2 2 3 2 4 2 3 4" xfId="10049"/>
    <cellStyle name="Vírgula 2 2 3 2 4 2 3 4 2" xfId="23393"/>
    <cellStyle name="Vírgula 2 2 3 2 4 2 3 5" xfId="15401"/>
    <cellStyle name="Vírgula 2 2 3 2 4 2 3 6" xfId="12713"/>
    <cellStyle name="Vírgula 2 2 3 2 4 2 4" xfId="3137"/>
    <cellStyle name="Vírgula 2 2 3 2 4 2 4 2" xfId="16481"/>
    <cellStyle name="Vírgula 2 2 3 2 4 2 5" xfId="5801"/>
    <cellStyle name="Vírgula 2 2 3 2 4 2 5 2" xfId="19145"/>
    <cellStyle name="Vírgula 2 2 3 2 4 2 6" xfId="8465"/>
    <cellStyle name="Vírgula 2 2 3 2 4 2 6 2" xfId="21809"/>
    <cellStyle name="Vírgula 2 2 3 2 4 2 7" xfId="13817"/>
    <cellStyle name="Vírgula 2 2 3 2 4 2 8" xfId="11129"/>
    <cellStyle name="Vírgula 2 2 3 2 4 2 9" xfId="24953"/>
    <cellStyle name="Vírgula 2 2 3 2 4 3" xfId="1001"/>
    <cellStyle name="Vírgula 2 2 3 2 4 3 2" xfId="3665"/>
    <cellStyle name="Vírgula 2 2 3 2 4 3 2 2" xfId="17009"/>
    <cellStyle name="Vírgula 2 2 3 2 4 3 2 3" xfId="25985"/>
    <cellStyle name="Vírgula 2 2 3 2 4 3 3" xfId="6329"/>
    <cellStyle name="Vírgula 2 2 3 2 4 3 3 2" xfId="19673"/>
    <cellStyle name="Vírgula 2 2 3 2 4 3 4" xfId="8993"/>
    <cellStyle name="Vírgula 2 2 3 2 4 3 4 2" xfId="22337"/>
    <cellStyle name="Vírgula 2 2 3 2 4 3 5" xfId="14345"/>
    <cellStyle name="Vírgula 2 2 3 2 4 3 6" xfId="11657"/>
    <cellStyle name="Vírgula 2 2 3 2 4 3 7" xfId="24617"/>
    <cellStyle name="Vírgula 2 2 3 2 4 4" xfId="1793"/>
    <cellStyle name="Vírgula 2 2 3 2 4 4 2" xfId="4457"/>
    <cellStyle name="Vírgula 2 2 3 2 4 4 2 2" xfId="17801"/>
    <cellStyle name="Vírgula 2 2 3 2 4 4 2 3" xfId="26633"/>
    <cellStyle name="Vírgula 2 2 3 2 4 4 3" xfId="7121"/>
    <cellStyle name="Vírgula 2 2 3 2 4 4 3 2" xfId="20465"/>
    <cellStyle name="Vírgula 2 2 3 2 4 4 4" xfId="9785"/>
    <cellStyle name="Vírgula 2 2 3 2 4 4 4 2" xfId="23129"/>
    <cellStyle name="Vírgula 2 2 3 2 4 4 5" xfId="15137"/>
    <cellStyle name="Vírgula 2 2 3 2 4 4 6" xfId="12449"/>
    <cellStyle name="Vírgula 2 2 3 2 4 4 7" xfId="25265"/>
    <cellStyle name="Vírgula 2 2 3 2 4 5" xfId="2609"/>
    <cellStyle name="Vírgula 2 2 3 2 4 5 2" xfId="5273"/>
    <cellStyle name="Vírgula 2 2 3 2 4 5 2 2" xfId="18617"/>
    <cellStyle name="Vírgula 2 2 3 2 4 5 3" xfId="7937"/>
    <cellStyle name="Vírgula 2 2 3 2 4 5 3 2" xfId="21281"/>
    <cellStyle name="Vírgula 2 2 3 2 4 5 4" xfId="10601"/>
    <cellStyle name="Vírgula 2 2 3 2 4 5 4 2" xfId="23945"/>
    <cellStyle name="Vírgula 2 2 3 2 4 5 5" xfId="15953"/>
    <cellStyle name="Vírgula 2 2 3 2 4 5 6" xfId="13265"/>
    <cellStyle name="Vírgula 2 2 3 2 4 5 7" xfId="25625"/>
    <cellStyle name="Vírgula 2 2 3 2 4 6" xfId="2873"/>
    <cellStyle name="Vírgula 2 2 3 2 4 6 2" xfId="16217"/>
    <cellStyle name="Vírgula 2 2 3 2 4 7" xfId="5537"/>
    <cellStyle name="Vírgula 2 2 3 2 4 7 2" xfId="18881"/>
    <cellStyle name="Vírgula 2 2 3 2 4 8" xfId="8201"/>
    <cellStyle name="Vírgula 2 2 3 2 4 8 2" xfId="21545"/>
    <cellStyle name="Vírgula 2 2 3 2 4 9" xfId="13553"/>
    <cellStyle name="Vírgula 2 2 3 2 5" xfId="353"/>
    <cellStyle name="Vírgula 2 2 3 2 5 2" xfId="1145"/>
    <cellStyle name="Vírgula 2 2 3 2 5 2 2" xfId="3809"/>
    <cellStyle name="Vírgula 2 2 3 2 5 2 2 2" xfId="17153"/>
    <cellStyle name="Vírgula 2 2 3 2 5 2 2 3" xfId="26465"/>
    <cellStyle name="Vírgula 2 2 3 2 5 2 3" xfId="6473"/>
    <cellStyle name="Vírgula 2 2 3 2 5 2 3 2" xfId="19817"/>
    <cellStyle name="Vírgula 2 2 3 2 5 2 4" xfId="9137"/>
    <cellStyle name="Vírgula 2 2 3 2 5 2 4 2" xfId="22481"/>
    <cellStyle name="Vírgula 2 2 3 2 5 2 5" xfId="14489"/>
    <cellStyle name="Vírgula 2 2 3 2 5 2 6" xfId="11801"/>
    <cellStyle name="Vírgula 2 2 3 2 5 2 7" xfId="25097"/>
    <cellStyle name="Vírgula 2 2 3 2 5 3" xfId="1937"/>
    <cellStyle name="Vírgula 2 2 3 2 5 3 2" xfId="4601"/>
    <cellStyle name="Vírgula 2 2 3 2 5 3 2 2" xfId="17945"/>
    <cellStyle name="Vírgula 2 2 3 2 5 3 2 3" xfId="26129"/>
    <cellStyle name="Vírgula 2 2 3 2 5 3 3" xfId="7265"/>
    <cellStyle name="Vírgula 2 2 3 2 5 3 3 2" xfId="20609"/>
    <cellStyle name="Vírgula 2 2 3 2 5 3 4" xfId="9929"/>
    <cellStyle name="Vírgula 2 2 3 2 5 3 4 2" xfId="23273"/>
    <cellStyle name="Vírgula 2 2 3 2 5 3 5" xfId="15281"/>
    <cellStyle name="Vírgula 2 2 3 2 5 3 6" xfId="12593"/>
    <cellStyle name="Vírgula 2 2 3 2 5 3 7" xfId="24761"/>
    <cellStyle name="Vírgula 2 2 3 2 5 4" xfId="3017"/>
    <cellStyle name="Vírgula 2 2 3 2 5 4 2" xfId="16361"/>
    <cellStyle name="Vírgula 2 2 3 2 5 4 2 2" xfId="26777"/>
    <cellStyle name="Vírgula 2 2 3 2 5 4 3" xfId="25409"/>
    <cellStyle name="Vírgula 2 2 3 2 5 5" xfId="5681"/>
    <cellStyle name="Vírgula 2 2 3 2 5 5 2" xfId="19025"/>
    <cellStyle name="Vírgula 2 2 3 2 5 5 3" xfId="25769"/>
    <cellStyle name="Vírgula 2 2 3 2 5 6" xfId="8345"/>
    <cellStyle name="Vírgula 2 2 3 2 5 6 2" xfId="21689"/>
    <cellStyle name="Vírgula 2 2 3 2 5 7" xfId="13697"/>
    <cellStyle name="Vírgula 2 2 3 2 5 8" xfId="11009"/>
    <cellStyle name="Vírgula 2 2 3 2 5 9" xfId="24401"/>
    <cellStyle name="Vírgula 2 2 3 2 6" xfId="617"/>
    <cellStyle name="Vírgula 2 2 3 2 6 2" xfId="1409"/>
    <cellStyle name="Vírgula 2 2 3 2 6 2 2" xfId="4073"/>
    <cellStyle name="Vírgula 2 2 3 2 6 2 2 2" xfId="17417"/>
    <cellStyle name="Vírgula 2 2 3 2 6 2 3" xfId="6737"/>
    <cellStyle name="Vírgula 2 2 3 2 6 2 3 2" xfId="20081"/>
    <cellStyle name="Vírgula 2 2 3 2 6 2 4" xfId="9401"/>
    <cellStyle name="Vírgula 2 2 3 2 6 2 4 2" xfId="22745"/>
    <cellStyle name="Vírgula 2 2 3 2 6 2 5" xfId="14753"/>
    <cellStyle name="Vírgula 2 2 3 2 6 2 6" xfId="12065"/>
    <cellStyle name="Vírgula 2 2 3 2 6 2 7" xfId="26201"/>
    <cellStyle name="Vírgula 2 2 3 2 6 3" xfId="2201"/>
    <cellStyle name="Vírgula 2 2 3 2 6 3 2" xfId="4865"/>
    <cellStyle name="Vírgula 2 2 3 2 6 3 2 2" xfId="18209"/>
    <cellStyle name="Vírgula 2 2 3 2 6 3 3" xfId="7529"/>
    <cellStyle name="Vírgula 2 2 3 2 6 3 3 2" xfId="20873"/>
    <cellStyle name="Vírgula 2 2 3 2 6 3 4" xfId="10193"/>
    <cellStyle name="Vírgula 2 2 3 2 6 3 4 2" xfId="23537"/>
    <cellStyle name="Vírgula 2 2 3 2 6 3 5" xfId="15545"/>
    <cellStyle name="Vírgula 2 2 3 2 6 3 6" xfId="12857"/>
    <cellStyle name="Vírgula 2 2 3 2 6 4" xfId="3281"/>
    <cellStyle name="Vírgula 2 2 3 2 6 4 2" xfId="16625"/>
    <cellStyle name="Vírgula 2 2 3 2 6 5" xfId="5945"/>
    <cellStyle name="Vírgula 2 2 3 2 6 5 2" xfId="19289"/>
    <cellStyle name="Vírgula 2 2 3 2 6 6" xfId="8609"/>
    <cellStyle name="Vírgula 2 2 3 2 6 6 2" xfId="21953"/>
    <cellStyle name="Vírgula 2 2 3 2 6 7" xfId="13961"/>
    <cellStyle name="Vírgula 2 2 3 2 6 8" xfId="11273"/>
    <cellStyle name="Vírgula 2 2 3 2 6 9" xfId="24833"/>
    <cellStyle name="Vírgula 2 2 3 2 7" xfId="785"/>
    <cellStyle name="Vírgula 2 2 3 2 7 2" xfId="1577"/>
    <cellStyle name="Vírgula 2 2 3 2 7 2 2" xfId="4241"/>
    <cellStyle name="Vírgula 2 2 3 2 7 2 2 2" xfId="17585"/>
    <cellStyle name="Vírgula 2 2 3 2 7 2 3" xfId="6905"/>
    <cellStyle name="Vírgula 2 2 3 2 7 2 3 2" xfId="20249"/>
    <cellStyle name="Vírgula 2 2 3 2 7 2 4" xfId="9569"/>
    <cellStyle name="Vírgula 2 2 3 2 7 2 4 2" xfId="22913"/>
    <cellStyle name="Vírgula 2 2 3 2 7 2 5" xfId="14921"/>
    <cellStyle name="Vírgula 2 2 3 2 7 2 6" xfId="12233"/>
    <cellStyle name="Vírgula 2 2 3 2 7 2 7" xfId="25865"/>
    <cellStyle name="Vírgula 2 2 3 2 7 3" xfId="2369"/>
    <cellStyle name="Vírgula 2 2 3 2 7 3 2" xfId="5033"/>
    <cellStyle name="Vírgula 2 2 3 2 7 3 2 2" xfId="18377"/>
    <cellStyle name="Vírgula 2 2 3 2 7 3 3" xfId="7697"/>
    <cellStyle name="Vírgula 2 2 3 2 7 3 3 2" xfId="21041"/>
    <cellStyle name="Vírgula 2 2 3 2 7 3 4" xfId="10361"/>
    <cellStyle name="Vírgula 2 2 3 2 7 3 4 2" xfId="23705"/>
    <cellStyle name="Vírgula 2 2 3 2 7 3 5" xfId="15713"/>
    <cellStyle name="Vírgula 2 2 3 2 7 3 6" xfId="13025"/>
    <cellStyle name="Vírgula 2 2 3 2 7 4" xfId="3449"/>
    <cellStyle name="Vírgula 2 2 3 2 7 4 2" xfId="16793"/>
    <cellStyle name="Vírgula 2 2 3 2 7 5" xfId="6113"/>
    <cellStyle name="Vírgula 2 2 3 2 7 5 2" xfId="19457"/>
    <cellStyle name="Vírgula 2 2 3 2 7 6" xfId="8777"/>
    <cellStyle name="Vírgula 2 2 3 2 7 6 2" xfId="22121"/>
    <cellStyle name="Vírgula 2 2 3 2 7 7" xfId="14129"/>
    <cellStyle name="Vírgula 2 2 3 2 7 8" xfId="11441"/>
    <cellStyle name="Vírgula 2 2 3 2 7 9" xfId="24497"/>
    <cellStyle name="Vírgula 2 2 3 2 8" xfId="833"/>
    <cellStyle name="Vírgula 2 2 3 2 8 2" xfId="1625"/>
    <cellStyle name="Vírgula 2 2 3 2 8 2 2" xfId="4289"/>
    <cellStyle name="Vírgula 2 2 3 2 8 2 2 2" xfId="17633"/>
    <cellStyle name="Vírgula 2 2 3 2 8 2 3" xfId="6953"/>
    <cellStyle name="Vírgula 2 2 3 2 8 2 3 2" xfId="20297"/>
    <cellStyle name="Vírgula 2 2 3 2 8 2 4" xfId="9617"/>
    <cellStyle name="Vírgula 2 2 3 2 8 2 4 2" xfId="22961"/>
    <cellStyle name="Vírgula 2 2 3 2 8 2 5" xfId="14969"/>
    <cellStyle name="Vírgula 2 2 3 2 8 2 6" xfId="12281"/>
    <cellStyle name="Vírgula 2 2 3 2 8 2 7" xfId="26513"/>
    <cellStyle name="Vírgula 2 2 3 2 8 3" xfId="2417"/>
    <cellStyle name="Vírgula 2 2 3 2 8 3 2" xfId="5081"/>
    <cellStyle name="Vírgula 2 2 3 2 8 3 2 2" xfId="18425"/>
    <cellStyle name="Vírgula 2 2 3 2 8 3 3" xfId="7745"/>
    <cellStyle name="Vírgula 2 2 3 2 8 3 3 2" xfId="21089"/>
    <cellStyle name="Vírgula 2 2 3 2 8 3 4" xfId="10409"/>
    <cellStyle name="Vírgula 2 2 3 2 8 3 4 2" xfId="23753"/>
    <cellStyle name="Vírgula 2 2 3 2 8 3 5" xfId="15761"/>
    <cellStyle name="Vírgula 2 2 3 2 8 3 6" xfId="13073"/>
    <cellStyle name="Vírgula 2 2 3 2 8 4" xfId="3497"/>
    <cellStyle name="Vírgula 2 2 3 2 8 4 2" xfId="16841"/>
    <cellStyle name="Vírgula 2 2 3 2 8 5" xfId="6161"/>
    <cellStyle name="Vírgula 2 2 3 2 8 5 2" xfId="19505"/>
    <cellStyle name="Vírgula 2 2 3 2 8 6" xfId="8825"/>
    <cellStyle name="Vírgula 2 2 3 2 8 6 2" xfId="22169"/>
    <cellStyle name="Vírgula 2 2 3 2 8 7" xfId="14177"/>
    <cellStyle name="Vírgula 2 2 3 2 8 8" xfId="11489"/>
    <cellStyle name="Vírgula 2 2 3 2 8 9" xfId="25145"/>
    <cellStyle name="Vírgula 2 2 3 2 9" xfId="881"/>
    <cellStyle name="Vírgula 2 2 3 2 9 2" xfId="3545"/>
    <cellStyle name="Vírgula 2 2 3 2 9 2 2" xfId="16889"/>
    <cellStyle name="Vírgula 2 2 3 2 9 3" xfId="6209"/>
    <cellStyle name="Vírgula 2 2 3 2 9 3 2" xfId="19553"/>
    <cellStyle name="Vírgula 2 2 3 2 9 4" xfId="8873"/>
    <cellStyle name="Vírgula 2 2 3 2 9 4 2" xfId="22217"/>
    <cellStyle name="Vírgula 2 2 3 2 9 5" xfId="14225"/>
    <cellStyle name="Vírgula 2 2 3 2 9 6" xfId="11537"/>
    <cellStyle name="Vírgula 2 2 3 2 9 7" xfId="25505"/>
    <cellStyle name="Vírgula 2 2 3 3" xfId="113"/>
    <cellStyle name="Vírgula 2 2 3 3 10" xfId="5441"/>
    <cellStyle name="Vírgula 2 2 3 3 10 2" xfId="18785"/>
    <cellStyle name="Vírgula 2 2 3 3 11" xfId="8105"/>
    <cellStyle name="Vírgula 2 2 3 3 11 2" xfId="21449"/>
    <cellStyle name="Vírgula 2 2 3 3 12" xfId="13457"/>
    <cellStyle name="Vírgula 2 2 3 3 13" xfId="10769"/>
    <cellStyle name="Vírgula 2 2 3 3 14" xfId="24161"/>
    <cellStyle name="Vírgula 2 2 3 3 2" xfId="281"/>
    <cellStyle name="Vírgula 2 2 3 3 2 10" xfId="13625"/>
    <cellStyle name="Vírgula 2 2 3 3 2 11" xfId="10937"/>
    <cellStyle name="Vírgula 2 2 3 3 2 12" xfId="24329"/>
    <cellStyle name="Vírgula 2 2 3 3 2 2" xfId="545"/>
    <cellStyle name="Vírgula 2 2 3 3 2 2 2" xfId="1337"/>
    <cellStyle name="Vírgula 2 2 3 3 2 2 2 2" xfId="4001"/>
    <cellStyle name="Vírgula 2 2 3 3 2 2 2 2 2" xfId="17345"/>
    <cellStyle name="Vírgula 2 2 3 3 2 2 2 3" xfId="6665"/>
    <cellStyle name="Vírgula 2 2 3 3 2 2 2 3 2" xfId="20009"/>
    <cellStyle name="Vírgula 2 2 3 3 2 2 2 4" xfId="9329"/>
    <cellStyle name="Vírgula 2 2 3 3 2 2 2 4 2" xfId="22673"/>
    <cellStyle name="Vírgula 2 2 3 3 2 2 2 5" xfId="14681"/>
    <cellStyle name="Vírgula 2 2 3 3 2 2 2 6" xfId="11993"/>
    <cellStyle name="Vírgula 2 2 3 3 2 2 2 7" xfId="26393"/>
    <cellStyle name="Vírgula 2 2 3 3 2 2 3" xfId="2129"/>
    <cellStyle name="Vírgula 2 2 3 3 2 2 3 2" xfId="4793"/>
    <cellStyle name="Vírgula 2 2 3 3 2 2 3 2 2" xfId="18137"/>
    <cellStyle name="Vírgula 2 2 3 3 2 2 3 3" xfId="7457"/>
    <cellStyle name="Vírgula 2 2 3 3 2 2 3 3 2" xfId="20801"/>
    <cellStyle name="Vírgula 2 2 3 3 2 2 3 4" xfId="10121"/>
    <cellStyle name="Vírgula 2 2 3 3 2 2 3 4 2" xfId="23465"/>
    <cellStyle name="Vírgula 2 2 3 3 2 2 3 5" xfId="15473"/>
    <cellStyle name="Vírgula 2 2 3 3 2 2 3 6" xfId="12785"/>
    <cellStyle name="Vírgula 2 2 3 3 2 2 4" xfId="3209"/>
    <cellStyle name="Vírgula 2 2 3 3 2 2 4 2" xfId="16553"/>
    <cellStyle name="Vírgula 2 2 3 3 2 2 5" xfId="5873"/>
    <cellStyle name="Vírgula 2 2 3 3 2 2 5 2" xfId="19217"/>
    <cellStyle name="Vírgula 2 2 3 3 2 2 6" xfId="8537"/>
    <cellStyle name="Vírgula 2 2 3 3 2 2 6 2" xfId="21881"/>
    <cellStyle name="Vírgula 2 2 3 3 2 2 7" xfId="13889"/>
    <cellStyle name="Vírgula 2 2 3 3 2 2 8" xfId="11201"/>
    <cellStyle name="Vírgula 2 2 3 3 2 2 9" xfId="25025"/>
    <cellStyle name="Vírgula 2 2 3 3 2 3" xfId="713"/>
    <cellStyle name="Vírgula 2 2 3 3 2 3 2" xfId="1505"/>
    <cellStyle name="Vírgula 2 2 3 3 2 3 2 2" xfId="4169"/>
    <cellStyle name="Vírgula 2 2 3 3 2 3 2 2 2" xfId="17513"/>
    <cellStyle name="Vírgula 2 2 3 3 2 3 2 3" xfId="6833"/>
    <cellStyle name="Vírgula 2 2 3 3 2 3 2 3 2" xfId="20177"/>
    <cellStyle name="Vírgula 2 2 3 3 2 3 2 4" xfId="9497"/>
    <cellStyle name="Vírgula 2 2 3 3 2 3 2 4 2" xfId="22841"/>
    <cellStyle name="Vírgula 2 2 3 3 2 3 2 5" xfId="14849"/>
    <cellStyle name="Vírgula 2 2 3 3 2 3 2 6" xfId="12161"/>
    <cellStyle name="Vírgula 2 2 3 3 2 3 2 7" xfId="26057"/>
    <cellStyle name="Vírgula 2 2 3 3 2 3 3" xfId="2297"/>
    <cellStyle name="Vírgula 2 2 3 3 2 3 3 2" xfId="4961"/>
    <cellStyle name="Vírgula 2 2 3 3 2 3 3 2 2" xfId="18305"/>
    <cellStyle name="Vírgula 2 2 3 3 2 3 3 3" xfId="7625"/>
    <cellStyle name="Vírgula 2 2 3 3 2 3 3 3 2" xfId="20969"/>
    <cellStyle name="Vírgula 2 2 3 3 2 3 3 4" xfId="10289"/>
    <cellStyle name="Vírgula 2 2 3 3 2 3 3 4 2" xfId="23633"/>
    <cellStyle name="Vírgula 2 2 3 3 2 3 3 5" xfId="15641"/>
    <cellStyle name="Vírgula 2 2 3 3 2 3 3 6" xfId="12953"/>
    <cellStyle name="Vírgula 2 2 3 3 2 3 4" xfId="3377"/>
    <cellStyle name="Vírgula 2 2 3 3 2 3 4 2" xfId="16721"/>
    <cellStyle name="Vírgula 2 2 3 3 2 3 5" xfId="6041"/>
    <cellStyle name="Vírgula 2 2 3 3 2 3 5 2" xfId="19385"/>
    <cellStyle name="Vírgula 2 2 3 3 2 3 6" xfId="8705"/>
    <cellStyle name="Vírgula 2 2 3 3 2 3 6 2" xfId="22049"/>
    <cellStyle name="Vírgula 2 2 3 3 2 3 7" xfId="14057"/>
    <cellStyle name="Vírgula 2 2 3 3 2 3 8" xfId="11369"/>
    <cellStyle name="Vírgula 2 2 3 3 2 3 9" xfId="24689"/>
    <cellStyle name="Vírgula 2 2 3 3 2 4" xfId="1073"/>
    <cellStyle name="Vírgula 2 2 3 3 2 4 2" xfId="3737"/>
    <cellStyle name="Vírgula 2 2 3 3 2 4 2 2" xfId="17081"/>
    <cellStyle name="Vírgula 2 2 3 3 2 4 2 3" xfId="26705"/>
    <cellStyle name="Vírgula 2 2 3 3 2 4 3" xfId="6401"/>
    <cellStyle name="Vírgula 2 2 3 3 2 4 3 2" xfId="19745"/>
    <cellStyle name="Vírgula 2 2 3 3 2 4 4" xfId="9065"/>
    <cellStyle name="Vírgula 2 2 3 3 2 4 4 2" xfId="22409"/>
    <cellStyle name="Vírgula 2 2 3 3 2 4 5" xfId="14417"/>
    <cellStyle name="Vírgula 2 2 3 3 2 4 6" xfId="11729"/>
    <cellStyle name="Vírgula 2 2 3 3 2 4 7" xfId="25337"/>
    <cellStyle name="Vírgula 2 2 3 3 2 5" xfId="1865"/>
    <cellStyle name="Vírgula 2 2 3 3 2 5 2" xfId="4529"/>
    <cellStyle name="Vírgula 2 2 3 3 2 5 2 2" xfId="17873"/>
    <cellStyle name="Vírgula 2 2 3 3 2 5 3" xfId="7193"/>
    <cellStyle name="Vírgula 2 2 3 3 2 5 3 2" xfId="20537"/>
    <cellStyle name="Vírgula 2 2 3 3 2 5 4" xfId="9857"/>
    <cellStyle name="Vírgula 2 2 3 3 2 5 4 2" xfId="23201"/>
    <cellStyle name="Vírgula 2 2 3 3 2 5 5" xfId="15209"/>
    <cellStyle name="Vírgula 2 2 3 3 2 5 6" xfId="12521"/>
    <cellStyle name="Vírgula 2 2 3 3 2 5 7" xfId="25697"/>
    <cellStyle name="Vírgula 2 2 3 3 2 6" xfId="2681"/>
    <cellStyle name="Vírgula 2 2 3 3 2 6 2" xfId="5345"/>
    <cellStyle name="Vírgula 2 2 3 3 2 6 2 2" xfId="18689"/>
    <cellStyle name="Vírgula 2 2 3 3 2 6 3" xfId="8009"/>
    <cellStyle name="Vírgula 2 2 3 3 2 6 3 2" xfId="21353"/>
    <cellStyle name="Vírgula 2 2 3 3 2 6 4" xfId="10673"/>
    <cellStyle name="Vírgula 2 2 3 3 2 6 4 2" xfId="24017"/>
    <cellStyle name="Vírgula 2 2 3 3 2 6 5" xfId="16025"/>
    <cellStyle name="Vírgula 2 2 3 3 2 6 6" xfId="13337"/>
    <cellStyle name="Vírgula 2 2 3 3 2 7" xfId="2945"/>
    <cellStyle name="Vírgula 2 2 3 3 2 7 2" xfId="16289"/>
    <cellStyle name="Vírgula 2 2 3 3 2 8" xfId="5609"/>
    <cellStyle name="Vírgula 2 2 3 3 2 8 2" xfId="18953"/>
    <cellStyle name="Vírgula 2 2 3 3 2 9" xfId="8273"/>
    <cellStyle name="Vírgula 2 2 3 3 2 9 2" xfId="21617"/>
    <cellStyle name="Vírgula 2 2 3 3 3" xfId="185"/>
    <cellStyle name="Vírgula 2 2 3 3 3 10" xfId="10841"/>
    <cellStyle name="Vírgula 2 2 3 3 3 11" xfId="24233"/>
    <cellStyle name="Vírgula 2 2 3 3 3 2" xfId="449"/>
    <cellStyle name="Vírgula 2 2 3 3 3 2 2" xfId="1241"/>
    <cellStyle name="Vírgula 2 2 3 3 3 2 2 2" xfId="3905"/>
    <cellStyle name="Vírgula 2 2 3 3 3 2 2 2 2" xfId="17249"/>
    <cellStyle name="Vírgula 2 2 3 3 3 2 2 3" xfId="6569"/>
    <cellStyle name="Vírgula 2 2 3 3 3 2 2 3 2" xfId="19913"/>
    <cellStyle name="Vírgula 2 2 3 3 3 2 2 4" xfId="9233"/>
    <cellStyle name="Vírgula 2 2 3 3 3 2 2 4 2" xfId="22577"/>
    <cellStyle name="Vírgula 2 2 3 3 3 2 2 5" xfId="14585"/>
    <cellStyle name="Vírgula 2 2 3 3 3 2 2 6" xfId="11897"/>
    <cellStyle name="Vírgula 2 2 3 3 3 2 2 7" xfId="26297"/>
    <cellStyle name="Vírgula 2 2 3 3 3 2 3" xfId="2033"/>
    <cellStyle name="Vírgula 2 2 3 3 3 2 3 2" xfId="4697"/>
    <cellStyle name="Vírgula 2 2 3 3 3 2 3 2 2" xfId="18041"/>
    <cellStyle name="Vírgula 2 2 3 3 3 2 3 3" xfId="7361"/>
    <cellStyle name="Vírgula 2 2 3 3 3 2 3 3 2" xfId="20705"/>
    <cellStyle name="Vírgula 2 2 3 3 3 2 3 4" xfId="10025"/>
    <cellStyle name="Vírgula 2 2 3 3 3 2 3 4 2" xfId="23369"/>
    <cellStyle name="Vírgula 2 2 3 3 3 2 3 5" xfId="15377"/>
    <cellStyle name="Vírgula 2 2 3 3 3 2 3 6" xfId="12689"/>
    <cellStyle name="Vírgula 2 2 3 3 3 2 4" xfId="3113"/>
    <cellStyle name="Vírgula 2 2 3 3 3 2 4 2" xfId="16457"/>
    <cellStyle name="Vírgula 2 2 3 3 3 2 5" xfId="5777"/>
    <cellStyle name="Vírgula 2 2 3 3 3 2 5 2" xfId="19121"/>
    <cellStyle name="Vírgula 2 2 3 3 3 2 6" xfId="8441"/>
    <cellStyle name="Vírgula 2 2 3 3 3 2 6 2" xfId="21785"/>
    <cellStyle name="Vírgula 2 2 3 3 3 2 7" xfId="13793"/>
    <cellStyle name="Vírgula 2 2 3 3 3 2 8" xfId="11105"/>
    <cellStyle name="Vírgula 2 2 3 3 3 2 9" xfId="24929"/>
    <cellStyle name="Vírgula 2 2 3 3 3 3" xfId="977"/>
    <cellStyle name="Vírgula 2 2 3 3 3 3 2" xfId="3641"/>
    <cellStyle name="Vírgula 2 2 3 3 3 3 2 2" xfId="16985"/>
    <cellStyle name="Vírgula 2 2 3 3 3 3 2 3" xfId="25961"/>
    <cellStyle name="Vírgula 2 2 3 3 3 3 3" xfId="6305"/>
    <cellStyle name="Vírgula 2 2 3 3 3 3 3 2" xfId="19649"/>
    <cellStyle name="Vírgula 2 2 3 3 3 3 4" xfId="8969"/>
    <cellStyle name="Vírgula 2 2 3 3 3 3 4 2" xfId="22313"/>
    <cellStyle name="Vírgula 2 2 3 3 3 3 5" xfId="14321"/>
    <cellStyle name="Vírgula 2 2 3 3 3 3 6" xfId="11633"/>
    <cellStyle name="Vírgula 2 2 3 3 3 3 7" xfId="24593"/>
    <cellStyle name="Vírgula 2 2 3 3 3 4" xfId="1769"/>
    <cellStyle name="Vírgula 2 2 3 3 3 4 2" xfId="4433"/>
    <cellStyle name="Vírgula 2 2 3 3 3 4 2 2" xfId="17777"/>
    <cellStyle name="Vírgula 2 2 3 3 3 4 2 3" xfId="26609"/>
    <cellStyle name="Vírgula 2 2 3 3 3 4 3" xfId="7097"/>
    <cellStyle name="Vírgula 2 2 3 3 3 4 3 2" xfId="20441"/>
    <cellStyle name="Vírgula 2 2 3 3 3 4 4" xfId="9761"/>
    <cellStyle name="Vírgula 2 2 3 3 3 4 4 2" xfId="23105"/>
    <cellStyle name="Vírgula 2 2 3 3 3 4 5" xfId="15113"/>
    <cellStyle name="Vírgula 2 2 3 3 3 4 6" xfId="12425"/>
    <cellStyle name="Vírgula 2 2 3 3 3 4 7" xfId="25241"/>
    <cellStyle name="Vírgula 2 2 3 3 3 5" xfId="2585"/>
    <cellStyle name="Vírgula 2 2 3 3 3 5 2" xfId="5249"/>
    <cellStyle name="Vírgula 2 2 3 3 3 5 2 2" xfId="18593"/>
    <cellStyle name="Vírgula 2 2 3 3 3 5 3" xfId="7913"/>
    <cellStyle name="Vírgula 2 2 3 3 3 5 3 2" xfId="21257"/>
    <cellStyle name="Vírgula 2 2 3 3 3 5 4" xfId="10577"/>
    <cellStyle name="Vírgula 2 2 3 3 3 5 4 2" xfId="23921"/>
    <cellStyle name="Vírgula 2 2 3 3 3 5 5" xfId="15929"/>
    <cellStyle name="Vírgula 2 2 3 3 3 5 6" xfId="13241"/>
    <cellStyle name="Vírgula 2 2 3 3 3 5 7" xfId="25601"/>
    <cellStyle name="Vírgula 2 2 3 3 3 6" xfId="2849"/>
    <cellStyle name="Vírgula 2 2 3 3 3 6 2" xfId="16193"/>
    <cellStyle name="Vírgula 2 2 3 3 3 7" xfId="5513"/>
    <cellStyle name="Vírgula 2 2 3 3 3 7 2" xfId="18857"/>
    <cellStyle name="Vírgula 2 2 3 3 3 8" xfId="8177"/>
    <cellStyle name="Vírgula 2 2 3 3 3 8 2" xfId="21521"/>
    <cellStyle name="Vírgula 2 2 3 3 3 9" xfId="13529"/>
    <cellStyle name="Vírgula 2 2 3 3 4" xfId="377"/>
    <cellStyle name="Vírgula 2 2 3 3 4 2" xfId="1169"/>
    <cellStyle name="Vírgula 2 2 3 3 4 2 2" xfId="3833"/>
    <cellStyle name="Vírgula 2 2 3 3 4 2 2 2" xfId="17177"/>
    <cellStyle name="Vírgula 2 2 3 3 4 2 3" xfId="6497"/>
    <cellStyle name="Vírgula 2 2 3 3 4 2 3 2" xfId="19841"/>
    <cellStyle name="Vírgula 2 2 3 3 4 2 4" xfId="9161"/>
    <cellStyle name="Vírgula 2 2 3 3 4 2 4 2" xfId="22505"/>
    <cellStyle name="Vírgula 2 2 3 3 4 2 5" xfId="14513"/>
    <cellStyle name="Vírgula 2 2 3 3 4 2 6" xfId="11825"/>
    <cellStyle name="Vírgula 2 2 3 3 4 2 7" xfId="26225"/>
    <cellStyle name="Vírgula 2 2 3 3 4 3" xfId="1961"/>
    <cellStyle name="Vírgula 2 2 3 3 4 3 2" xfId="4625"/>
    <cellStyle name="Vírgula 2 2 3 3 4 3 2 2" xfId="17969"/>
    <cellStyle name="Vírgula 2 2 3 3 4 3 3" xfId="7289"/>
    <cellStyle name="Vírgula 2 2 3 3 4 3 3 2" xfId="20633"/>
    <cellStyle name="Vírgula 2 2 3 3 4 3 4" xfId="9953"/>
    <cellStyle name="Vírgula 2 2 3 3 4 3 4 2" xfId="23297"/>
    <cellStyle name="Vírgula 2 2 3 3 4 3 5" xfId="15305"/>
    <cellStyle name="Vírgula 2 2 3 3 4 3 6" xfId="12617"/>
    <cellStyle name="Vírgula 2 2 3 3 4 4" xfId="3041"/>
    <cellStyle name="Vírgula 2 2 3 3 4 4 2" xfId="16385"/>
    <cellStyle name="Vírgula 2 2 3 3 4 5" xfId="5705"/>
    <cellStyle name="Vírgula 2 2 3 3 4 5 2" xfId="19049"/>
    <cellStyle name="Vírgula 2 2 3 3 4 6" xfId="8369"/>
    <cellStyle name="Vírgula 2 2 3 3 4 6 2" xfId="21713"/>
    <cellStyle name="Vírgula 2 2 3 3 4 7" xfId="13721"/>
    <cellStyle name="Vírgula 2 2 3 3 4 8" xfId="11033"/>
    <cellStyle name="Vírgula 2 2 3 3 4 9" xfId="24857"/>
    <cellStyle name="Vírgula 2 2 3 3 5" xfId="641"/>
    <cellStyle name="Vírgula 2 2 3 3 5 2" xfId="1433"/>
    <cellStyle name="Vírgula 2 2 3 3 5 2 2" xfId="4097"/>
    <cellStyle name="Vírgula 2 2 3 3 5 2 2 2" xfId="17441"/>
    <cellStyle name="Vírgula 2 2 3 3 5 2 3" xfId="6761"/>
    <cellStyle name="Vírgula 2 2 3 3 5 2 3 2" xfId="20105"/>
    <cellStyle name="Vírgula 2 2 3 3 5 2 4" xfId="9425"/>
    <cellStyle name="Vírgula 2 2 3 3 5 2 4 2" xfId="22769"/>
    <cellStyle name="Vírgula 2 2 3 3 5 2 5" xfId="14777"/>
    <cellStyle name="Vírgula 2 2 3 3 5 2 6" xfId="12089"/>
    <cellStyle name="Vírgula 2 2 3 3 5 2 7" xfId="25889"/>
    <cellStyle name="Vírgula 2 2 3 3 5 3" xfId="2225"/>
    <cellStyle name="Vírgula 2 2 3 3 5 3 2" xfId="4889"/>
    <cellStyle name="Vírgula 2 2 3 3 5 3 2 2" xfId="18233"/>
    <cellStyle name="Vírgula 2 2 3 3 5 3 3" xfId="7553"/>
    <cellStyle name="Vírgula 2 2 3 3 5 3 3 2" xfId="20897"/>
    <cellStyle name="Vírgula 2 2 3 3 5 3 4" xfId="10217"/>
    <cellStyle name="Vírgula 2 2 3 3 5 3 4 2" xfId="23561"/>
    <cellStyle name="Vírgula 2 2 3 3 5 3 5" xfId="15569"/>
    <cellStyle name="Vírgula 2 2 3 3 5 3 6" xfId="12881"/>
    <cellStyle name="Vírgula 2 2 3 3 5 4" xfId="3305"/>
    <cellStyle name="Vírgula 2 2 3 3 5 4 2" xfId="16649"/>
    <cellStyle name="Vírgula 2 2 3 3 5 5" xfId="5969"/>
    <cellStyle name="Vírgula 2 2 3 3 5 5 2" xfId="19313"/>
    <cellStyle name="Vírgula 2 2 3 3 5 6" xfId="8633"/>
    <cellStyle name="Vírgula 2 2 3 3 5 6 2" xfId="21977"/>
    <cellStyle name="Vírgula 2 2 3 3 5 7" xfId="13985"/>
    <cellStyle name="Vírgula 2 2 3 3 5 8" xfId="11297"/>
    <cellStyle name="Vírgula 2 2 3 3 5 9" xfId="24521"/>
    <cellStyle name="Vírgula 2 2 3 3 6" xfId="905"/>
    <cellStyle name="Vírgula 2 2 3 3 6 2" xfId="3569"/>
    <cellStyle name="Vírgula 2 2 3 3 6 2 2" xfId="16913"/>
    <cellStyle name="Vírgula 2 2 3 3 6 2 3" xfId="26537"/>
    <cellStyle name="Vírgula 2 2 3 3 6 3" xfId="6233"/>
    <cellStyle name="Vírgula 2 2 3 3 6 3 2" xfId="19577"/>
    <cellStyle name="Vírgula 2 2 3 3 6 4" xfId="8897"/>
    <cellStyle name="Vírgula 2 2 3 3 6 4 2" xfId="22241"/>
    <cellStyle name="Vírgula 2 2 3 3 6 5" xfId="14249"/>
    <cellStyle name="Vírgula 2 2 3 3 6 6" xfId="11561"/>
    <cellStyle name="Vírgula 2 2 3 3 6 7" xfId="25169"/>
    <cellStyle name="Vírgula 2 2 3 3 7" xfId="1697"/>
    <cellStyle name="Vírgula 2 2 3 3 7 2" xfId="4361"/>
    <cellStyle name="Vírgula 2 2 3 3 7 2 2" xfId="17705"/>
    <cellStyle name="Vírgula 2 2 3 3 7 3" xfId="7025"/>
    <cellStyle name="Vírgula 2 2 3 3 7 3 2" xfId="20369"/>
    <cellStyle name="Vírgula 2 2 3 3 7 4" xfId="9689"/>
    <cellStyle name="Vírgula 2 2 3 3 7 4 2" xfId="23033"/>
    <cellStyle name="Vírgula 2 2 3 3 7 5" xfId="15041"/>
    <cellStyle name="Vírgula 2 2 3 3 7 6" xfId="12353"/>
    <cellStyle name="Vírgula 2 2 3 3 7 7" xfId="25529"/>
    <cellStyle name="Vírgula 2 2 3 3 8" xfId="2513"/>
    <cellStyle name="Vírgula 2 2 3 3 8 2" xfId="5177"/>
    <cellStyle name="Vírgula 2 2 3 3 8 2 2" xfId="18521"/>
    <cellStyle name="Vírgula 2 2 3 3 8 3" xfId="7841"/>
    <cellStyle name="Vírgula 2 2 3 3 8 3 2" xfId="21185"/>
    <cellStyle name="Vírgula 2 2 3 3 8 4" xfId="10505"/>
    <cellStyle name="Vírgula 2 2 3 3 8 4 2" xfId="23849"/>
    <cellStyle name="Vírgula 2 2 3 3 8 5" xfId="15857"/>
    <cellStyle name="Vírgula 2 2 3 3 8 6" xfId="13169"/>
    <cellStyle name="Vírgula 2 2 3 3 9" xfId="2777"/>
    <cellStyle name="Vírgula 2 2 3 3 9 2" xfId="16121"/>
    <cellStyle name="Vírgula 2 2 3 4" xfId="233"/>
    <cellStyle name="Vírgula 2 2 3 4 10" xfId="13577"/>
    <cellStyle name="Vírgula 2 2 3 4 11" xfId="10889"/>
    <cellStyle name="Vírgula 2 2 3 4 12" xfId="24281"/>
    <cellStyle name="Vírgula 2 2 3 4 2" xfId="497"/>
    <cellStyle name="Vírgula 2 2 3 4 2 2" xfId="1289"/>
    <cellStyle name="Vírgula 2 2 3 4 2 2 2" xfId="3953"/>
    <cellStyle name="Vírgula 2 2 3 4 2 2 2 2" xfId="17297"/>
    <cellStyle name="Vírgula 2 2 3 4 2 2 3" xfId="6617"/>
    <cellStyle name="Vírgula 2 2 3 4 2 2 3 2" xfId="19961"/>
    <cellStyle name="Vírgula 2 2 3 4 2 2 4" xfId="9281"/>
    <cellStyle name="Vírgula 2 2 3 4 2 2 4 2" xfId="22625"/>
    <cellStyle name="Vírgula 2 2 3 4 2 2 5" xfId="14633"/>
    <cellStyle name="Vírgula 2 2 3 4 2 2 6" xfId="11945"/>
    <cellStyle name="Vírgula 2 2 3 4 2 2 7" xfId="26345"/>
    <cellStyle name="Vírgula 2 2 3 4 2 3" xfId="2081"/>
    <cellStyle name="Vírgula 2 2 3 4 2 3 2" xfId="4745"/>
    <cellStyle name="Vírgula 2 2 3 4 2 3 2 2" xfId="18089"/>
    <cellStyle name="Vírgula 2 2 3 4 2 3 3" xfId="7409"/>
    <cellStyle name="Vírgula 2 2 3 4 2 3 3 2" xfId="20753"/>
    <cellStyle name="Vírgula 2 2 3 4 2 3 4" xfId="10073"/>
    <cellStyle name="Vírgula 2 2 3 4 2 3 4 2" xfId="23417"/>
    <cellStyle name="Vírgula 2 2 3 4 2 3 5" xfId="15425"/>
    <cellStyle name="Vírgula 2 2 3 4 2 3 6" xfId="12737"/>
    <cellStyle name="Vírgula 2 2 3 4 2 4" xfId="3161"/>
    <cellStyle name="Vírgula 2 2 3 4 2 4 2" xfId="16505"/>
    <cellStyle name="Vírgula 2 2 3 4 2 5" xfId="5825"/>
    <cellStyle name="Vírgula 2 2 3 4 2 5 2" xfId="19169"/>
    <cellStyle name="Vírgula 2 2 3 4 2 6" xfId="8489"/>
    <cellStyle name="Vírgula 2 2 3 4 2 6 2" xfId="21833"/>
    <cellStyle name="Vírgula 2 2 3 4 2 7" xfId="13841"/>
    <cellStyle name="Vírgula 2 2 3 4 2 8" xfId="11153"/>
    <cellStyle name="Vírgula 2 2 3 4 2 9" xfId="24977"/>
    <cellStyle name="Vírgula 2 2 3 4 3" xfId="665"/>
    <cellStyle name="Vírgula 2 2 3 4 3 2" xfId="1457"/>
    <cellStyle name="Vírgula 2 2 3 4 3 2 2" xfId="4121"/>
    <cellStyle name="Vírgula 2 2 3 4 3 2 2 2" xfId="17465"/>
    <cellStyle name="Vírgula 2 2 3 4 3 2 3" xfId="6785"/>
    <cellStyle name="Vírgula 2 2 3 4 3 2 3 2" xfId="20129"/>
    <cellStyle name="Vírgula 2 2 3 4 3 2 4" xfId="9449"/>
    <cellStyle name="Vírgula 2 2 3 4 3 2 4 2" xfId="22793"/>
    <cellStyle name="Vírgula 2 2 3 4 3 2 5" xfId="14801"/>
    <cellStyle name="Vírgula 2 2 3 4 3 2 6" xfId="12113"/>
    <cellStyle name="Vírgula 2 2 3 4 3 2 7" xfId="26009"/>
    <cellStyle name="Vírgula 2 2 3 4 3 3" xfId="2249"/>
    <cellStyle name="Vírgula 2 2 3 4 3 3 2" xfId="4913"/>
    <cellStyle name="Vírgula 2 2 3 4 3 3 2 2" xfId="18257"/>
    <cellStyle name="Vírgula 2 2 3 4 3 3 3" xfId="7577"/>
    <cellStyle name="Vírgula 2 2 3 4 3 3 3 2" xfId="20921"/>
    <cellStyle name="Vírgula 2 2 3 4 3 3 4" xfId="10241"/>
    <cellStyle name="Vírgula 2 2 3 4 3 3 4 2" xfId="23585"/>
    <cellStyle name="Vírgula 2 2 3 4 3 3 5" xfId="15593"/>
    <cellStyle name="Vírgula 2 2 3 4 3 3 6" xfId="12905"/>
    <cellStyle name="Vírgula 2 2 3 4 3 4" xfId="3329"/>
    <cellStyle name="Vírgula 2 2 3 4 3 4 2" xfId="16673"/>
    <cellStyle name="Vírgula 2 2 3 4 3 5" xfId="5993"/>
    <cellStyle name="Vírgula 2 2 3 4 3 5 2" xfId="19337"/>
    <cellStyle name="Vírgula 2 2 3 4 3 6" xfId="8657"/>
    <cellStyle name="Vírgula 2 2 3 4 3 6 2" xfId="22001"/>
    <cellStyle name="Vírgula 2 2 3 4 3 7" xfId="14009"/>
    <cellStyle name="Vírgula 2 2 3 4 3 8" xfId="11321"/>
    <cellStyle name="Vírgula 2 2 3 4 3 9" xfId="24641"/>
    <cellStyle name="Vírgula 2 2 3 4 4" xfId="1025"/>
    <cellStyle name="Vírgula 2 2 3 4 4 2" xfId="3689"/>
    <cellStyle name="Vírgula 2 2 3 4 4 2 2" xfId="17033"/>
    <cellStyle name="Vírgula 2 2 3 4 4 2 3" xfId="26657"/>
    <cellStyle name="Vírgula 2 2 3 4 4 3" xfId="6353"/>
    <cellStyle name="Vírgula 2 2 3 4 4 3 2" xfId="19697"/>
    <cellStyle name="Vírgula 2 2 3 4 4 4" xfId="9017"/>
    <cellStyle name="Vírgula 2 2 3 4 4 4 2" xfId="22361"/>
    <cellStyle name="Vírgula 2 2 3 4 4 5" xfId="14369"/>
    <cellStyle name="Vírgula 2 2 3 4 4 6" xfId="11681"/>
    <cellStyle name="Vírgula 2 2 3 4 4 7" xfId="25289"/>
    <cellStyle name="Vírgula 2 2 3 4 5" xfId="1817"/>
    <cellStyle name="Vírgula 2 2 3 4 5 2" xfId="4481"/>
    <cellStyle name="Vírgula 2 2 3 4 5 2 2" xfId="17825"/>
    <cellStyle name="Vírgula 2 2 3 4 5 3" xfId="7145"/>
    <cellStyle name="Vírgula 2 2 3 4 5 3 2" xfId="20489"/>
    <cellStyle name="Vírgula 2 2 3 4 5 4" xfId="9809"/>
    <cellStyle name="Vírgula 2 2 3 4 5 4 2" xfId="23153"/>
    <cellStyle name="Vírgula 2 2 3 4 5 5" xfId="15161"/>
    <cellStyle name="Vírgula 2 2 3 4 5 6" xfId="12473"/>
    <cellStyle name="Vírgula 2 2 3 4 5 7" xfId="25649"/>
    <cellStyle name="Vírgula 2 2 3 4 6" xfId="2633"/>
    <cellStyle name="Vírgula 2 2 3 4 6 2" xfId="5297"/>
    <cellStyle name="Vírgula 2 2 3 4 6 2 2" xfId="18641"/>
    <cellStyle name="Vírgula 2 2 3 4 6 3" xfId="7961"/>
    <cellStyle name="Vírgula 2 2 3 4 6 3 2" xfId="21305"/>
    <cellStyle name="Vírgula 2 2 3 4 6 4" xfId="10625"/>
    <cellStyle name="Vírgula 2 2 3 4 6 4 2" xfId="23969"/>
    <cellStyle name="Vírgula 2 2 3 4 6 5" xfId="15977"/>
    <cellStyle name="Vírgula 2 2 3 4 6 6" xfId="13289"/>
    <cellStyle name="Vírgula 2 2 3 4 7" xfId="2897"/>
    <cellStyle name="Vírgula 2 2 3 4 7 2" xfId="16241"/>
    <cellStyle name="Vírgula 2 2 3 4 8" xfId="5561"/>
    <cellStyle name="Vírgula 2 2 3 4 8 2" xfId="18905"/>
    <cellStyle name="Vírgula 2 2 3 4 9" xfId="8225"/>
    <cellStyle name="Vírgula 2 2 3 4 9 2" xfId="21569"/>
    <cellStyle name="Vírgula 2 2 3 5" xfId="161"/>
    <cellStyle name="Vírgula 2 2 3 5 10" xfId="10817"/>
    <cellStyle name="Vírgula 2 2 3 5 11" xfId="24209"/>
    <cellStyle name="Vírgula 2 2 3 5 2" xfId="425"/>
    <cellStyle name="Vírgula 2 2 3 5 2 2" xfId="1217"/>
    <cellStyle name="Vírgula 2 2 3 5 2 2 2" xfId="3881"/>
    <cellStyle name="Vírgula 2 2 3 5 2 2 2 2" xfId="17225"/>
    <cellStyle name="Vírgula 2 2 3 5 2 2 3" xfId="6545"/>
    <cellStyle name="Vírgula 2 2 3 5 2 2 3 2" xfId="19889"/>
    <cellStyle name="Vírgula 2 2 3 5 2 2 4" xfId="9209"/>
    <cellStyle name="Vírgula 2 2 3 5 2 2 4 2" xfId="22553"/>
    <cellStyle name="Vírgula 2 2 3 5 2 2 5" xfId="14561"/>
    <cellStyle name="Vírgula 2 2 3 5 2 2 6" xfId="11873"/>
    <cellStyle name="Vírgula 2 2 3 5 2 2 7" xfId="26273"/>
    <cellStyle name="Vírgula 2 2 3 5 2 3" xfId="2009"/>
    <cellStyle name="Vírgula 2 2 3 5 2 3 2" xfId="4673"/>
    <cellStyle name="Vírgula 2 2 3 5 2 3 2 2" xfId="18017"/>
    <cellStyle name="Vírgula 2 2 3 5 2 3 3" xfId="7337"/>
    <cellStyle name="Vírgula 2 2 3 5 2 3 3 2" xfId="20681"/>
    <cellStyle name="Vírgula 2 2 3 5 2 3 4" xfId="10001"/>
    <cellStyle name="Vírgula 2 2 3 5 2 3 4 2" xfId="23345"/>
    <cellStyle name="Vírgula 2 2 3 5 2 3 5" xfId="15353"/>
    <cellStyle name="Vírgula 2 2 3 5 2 3 6" xfId="12665"/>
    <cellStyle name="Vírgula 2 2 3 5 2 4" xfId="3089"/>
    <cellStyle name="Vírgula 2 2 3 5 2 4 2" xfId="16433"/>
    <cellStyle name="Vírgula 2 2 3 5 2 5" xfId="5753"/>
    <cellStyle name="Vírgula 2 2 3 5 2 5 2" xfId="19097"/>
    <cellStyle name="Vírgula 2 2 3 5 2 6" xfId="8417"/>
    <cellStyle name="Vírgula 2 2 3 5 2 6 2" xfId="21761"/>
    <cellStyle name="Vírgula 2 2 3 5 2 7" xfId="13769"/>
    <cellStyle name="Vírgula 2 2 3 5 2 8" xfId="11081"/>
    <cellStyle name="Vírgula 2 2 3 5 2 9" xfId="24905"/>
    <cellStyle name="Vírgula 2 2 3 5 3" xfId="953"/>
    <cellStyle name="Vírgula 2 2 3 5 3 2" xfId="3617"/>
    <cellStyle name="Vírgula 2 2 3 5 3 2 2" xfId="16961"/>
    <cellStyle name="Vírgula 2 2 3 5 3 2 3" xfId="25937"/>
    <cellStyle name="Vírgula 2 2 3 5 3 3" xfId="6281"/>
    <cellStyle name="Vírgula 2 2 3 5 3 3 2" xfId="19625"/>
    <cellStyle name="Vírgula 2 2 3 5 3 4" xfId="8945"/>
    <cellStyle name="Vírgula 2 2 3 5 3 4 2" xfId="22289"/>
    <cellStyle name="Vírgula 2 2 3 5 3 5" xfId="14297"/>
    <cellStyle name="Vírgula 2 2 3 5 3 6" xfId="11609"/>
    <cellStyle name="Vírgula 2 2 3 5 3 7" xfId="24569"/>
    <cellStyle name="Vírgula 2 2 3 5 4" xfId="1745"/>
    <cellStyle name="Vírgula 2 2 3 5 4 2" xfId="4409"/>
    <cellStyle name="Vírgula 2 2 3 5 4 2 2" xfId="17753"/>
    <cellStyle name="Vírgula 2 2 3 5 4 2 3" xfId="26585"/>
    <cellStyle name="Vírgula 2 2 3 5 4 3" xfId="7073"/>
    <cellStyle name="Vírgula 2 2 3 5 4 3 2" xfId="20417"/>
    <cellStyle name="Vírgula 2 2 3 5 4 4" xfId="9737"/>
    <cellStyle name="Vírgula 2 2 3 5 4 4 2" xfId="23081"/>
    <cellStyle name="Vírgula 2 2 3 5 4 5" xfId="15089"/>
    <cellStyle name="Vírgula 2 2 3 5 4 6" xfId="12401"/>
    <cellStyle name="Vírgula 2 2 3 5 4 7" xfId="25217"/>
    <cellStyle name="Vírgula 2 2 3 5 5" xfId="2561"/>
    <cellStyle name="Vírgula 2 2 3 5 5 2" xfId="5225"/>
    <cellStyle name="Vírgula 2 2 3 5 5 2 2" xfId="18569"/>
    <cellStyle name="Vírgula 2 2 3 5 5 3" xfId="7889"/>
    <cellStyle name="Vírgula 2 2 3 5 5 3 2" xfId="21233"/>
    <cellStyle name="Vírgula 2 2 3 5 5 4" xfId="10553"/>
    <cellStyle name="Vírgula 2 2 3 5 5 4 2" xfId="23897"/>
    <cellStyle name="Vírgula 2 2 3 5 5 5" xfId="15905"/>
    <cellStyle name="Vírgula 2 2 3 5 5 6" xfId="13217"/>
    <cellStyle name="Vírgula 2 2 3 5 5 7" xfId="25577"/>
    <cellStyle name="Vírgula 2 2 3 5 6" xfId="2825"/>
    <cellStyle name="Vírgula 2 2 3 5 6 2" xfId="16169"/>
    <cellStyle name="Vírgula 2 2 3 5 7" xfId="5489"/>
    <cellStyle name="Vírgula 2 2 3 5 7 2" xfId="18833"/>
    <cellStyle name="Vírgula 2 2 3 5 8" xfId="8153"/>
    <cellStyle name="Vírgula 2 2 3 5 8 2" xfId="21497"/>
    <cellStyle name="Vírgula 2 2 3 5 9" xfId="13505"/>
    <cellStyle name="Vírgula 2 2 3 6" xfId="329"/>
    <cellStyle name="Vírgula 2 2 3 6 10" xfId="24377"/>
    <cellStyle name="Vírgula 2 2 3 6 2" xfId="1121"/>
    <cellStyle name="Vírgula 2 2 3 6 2 2" xfId="3785"/>
    <cellStyle name="Vírgula 2 2 3 6 2 2 2" xfId="17129"/>
    <cellStyle name="Vírgula 2 2 3 6 2 2 3" xfId="26441"/>
    <cellStyle name="Vírgula 2 2 3 6 2 3" xfId="6449"/>
    <cellStyle name="Vírgula 2 2 3 6 2 3 2" xfId="19793"/>
    <cellStyle name="Vírgula 2 2 3 6 2 4" xfId="9113"/>
    <cellStyle name="Vírgula 2 2 3 6 2 4 2" xfId="22457"/>
    <cellStyle name="Vírgula 2 2 3 6 2 5" xfId="14465"/>
    <cellStyle name="Vírgula 2 2 3 6 2 6" xfId="11777"/>
    <cellStyle name="Vírgula 2 2 3 6 2 7" xfId="25073"/>
    <cellStyle name="Vírgula 2 2 3 6 3" xfId="1913"/>
    <cellStyle name="Vírgula 2 2 3 6 3 2" xfId="4577"/>
    <cellStyle name="Vírgula 2 2 3 6 3 2 2" xfId="17921"/>
    <cellStyle name="Vírgula 2 2 3 6 3 2 3" xfId="26105"/>
    <cellStyle name="Vírgula 2 2 3 6 3 3" xfId="7241"/>
    <cellStyle name="Vírgula 2 2 3 6 3 3 2" xfId="20585"/>
    <cellStyle name="Vírgula 2 2 3 6 3 4" xfId="9905"/>
    <cellStyle name="Vírgula 2 2 3 6 3 4 2" xfId="23249"/>
    <cellStyle name="Vírgula 2 2 3 6 3 5" xfId="15257"/>
    <cellStyle name="Vírgula 2 2 3 6 3 6" xfId="12569"/>
    <cellStyle name="Vírgula 2 2 3 6 3 7" xfId="24737"/>
    <cellStyle name="Vírgula 2 2 3 6 4" xfId="2489"/>
    <cellStyle name="Vírgula 2 2 3 6 4 2" xfId="5153"/>
    <cellStyle name="Vírgula 2 2 3 6 4 2 2" xfId="18497"/>
    <cellStyle name="Vírgula 2 2 3 6 4 2 3" xfId="26753"/>
    <cellStyle name="Vírgula 2 2 3 6 4 3" xfId="7817"/>
    <cellStyle name="Vírgula 2 2 3 6 4 3 2" xfId="21161"/>
    <cellStyle name="Vírgula 2 2 3 6 4 4" xfId="10481"/>
    <cellStyle name="Vírgula 2 2 3 6 4 4 2" xfId="23825"/>
    <cellStyle name="Vírgula 2 2 3 6 4 5" xfId="15833"/>
    <cellStyle name="Vírgula 2 2 3 6 4 6" xfId="13145"/>
    <cellStyle name="Vírgula 2 2 3 6 4 7" xfId="25385"/>
    <cellStyle name="Vírgula 2 2 3 6 5" xfId="2993"/>
    <cellStyle name="Vírgula 2 2 3 6 5 2" xfId="16337"/>
    <cellStyle name="Vírgula 2 2 3 6 5 3" xfId="25745"/>
    <cellStyle name="Vírgula 2 2 3 6 6" xfId="5657"/>
    <cellStyle name="Vírgula 2 2 3 6 6 2" xfId="19001"/>
    <cellStyle name="Vírgula 2 2 3 6 7" xfId="8321"/>
    <cellStyle name="Vírgula 2 2 3 6 7 2" xfId="21665"/>
    <cellStyle name="Vírgula 2 2 3 6 8" xfId="13673"/>
    <cellStyle name="Vírgula 2 2 3 6 9" xfId="10985"/>
    <cellStyle name="Vírgula 2 2 3 7" xfId="593"/>
    <cellStyle name="Vírgula 2 2 3 7 2" xfId="1385"/>
    <cellStyle name="Vírgula 2 2 3 7 2 2" xfId="4049"/>
    <cellStyle name="Vírgula 2 2 3 7 2 2 2" xfId="17393"/>
    <cellStyle name="Vírgula 2 2 3 7 2 2 3" xfId="26177"/>
    <cellStyle name="Vírgula 2 2 3 7 2 3" xfId="6713"/>
    <cellStyle name="Vírgula 2 2 3 7 2 3 2" xfId="20057"/>
    <cellStyle name="Vírgula 2 2 3 7 2 4" xfId="9377"/>
    <cellStyle name="Vírgula 2 2 3 7 2 4 2" xfId="22721"/>
    <cellStyle name="Vírgula 2 2 3 7 2 5" xfId="14729"/>
    <cellStyle name="Vírgula 2 2 3 7 2 6" xfId="12041"/>
    <cellStyle name="Vírgula 2 2 3 7 2 7" xfId="24809"/>
    <cellStyle name="Vírgula 2 2 3 7 3" xfId="2177"/>
    <cellStyle name="Vírgula 2 2 3 7 3 2" xfId="4841"/>
    <cellStyle name="Vírgula 2 2 3 7 3 2 2" xfId="18185"/>
    <cellStyle name="Vírgula 2 2 3 7 3 2 3" xfId="25841"/>
    <cellStyle name="Vírgula 2 2 3 7 3 3" xfId="7505"/>
    <cellStyle name="Vírgula 2 2 3 7 3 3 2" xfId="20849"/>
    <cellStyle name="Vírgula 2 2 3 7 3 4" xfId="10169"/>
    <cellStyle name="Vírgula 2 2 3 7 3 4 2" xfId="23513"/>
    <cellStyle name="Vírgula 2 2 3 7 3 5" xfId="15521"/>
    <cellStyle name="Vírgula 2 2 3 7 3 6" xfId="12833"/>
    <cellStyle name="Vírgula 2 2 3 7 3 7" xfId="24473"/>
    <cellStyle name="Vírgula 2 2 3 7 4" xfId="3257"/>
    <cellStyle name="Vírgula 2 2 3 7 4 2" xfId="16601"/>
    <cellStyle name="Vírgula 2 2 3 7 4 3" xfId="25481"/>
    <cellStyle name="Vírgula 2 2 3 7 5" xfId="5921"/>
    <cellStyle name="Vírgula 2 2 3 7 5 2" xfId="19265"/>
    <cellStyle name="Vírgula 2 2 3 7 6" xfId="8585"/>
    <cellStyle name="Vírgula 2 2 3 7 6 2" xfId="21929"/>
    <cellStyle name="Vírgula 2 2 3 7 7" xfId="13937"/>
    <cellStyle name="Vírgula 2 2 3 7 8" xfId="11249"/>
    <cellStyle name="Vírgula 2 2 3 7 9" xfId="24113"/>
    <cellStyle name="Vírgula 2 2 3 8" xfId="761"/>
    <cellStyle name="Vírgula 2 2 3 8 2" xfId="1553"/>
    <cellStyle name="Vírgula 2 2 3 8 2 2" xfId="4217"/>
    <cellStyle name="Vírgula 2 2 3 8 2 2 2" xfId="17561"/>
    <cellStyle name="Vírgula 2 2 3 8 2 2 3" xfId="26153"/>
    <cellStyle name="Vírgula 2 2 3 8 2 3" xfId="6881"/>
    <cellStyle name="Vírgula 2 2 3 8 2 3 2" xfId="20225"/>
    <cellStyle name="Vírgula 2 2 3 8 2 4" xfId="9545"/>
    <cellStyle name="Vírgula 2 2 3 8 2 4 2" xfId="22889"/>
    <cellStyle name="Vírgula 2 2 3 8 2 5" xfId="14897"/>
    <cellStyle name="Vírgula 2 2 3 8 2 6" xfId="12209"/>
    <cellStyle name="Vírgula 2 2 3 8 2 7" xfId="24785"/>
    <cellStyle name="Vírgula 2 2 3 8 3" xfId="2345"/>
    <cellStyle name="Vírgula 2 2 3 8 3 2" xfId="5009"/>
    <cellStyle name="Vírgula 2 2 3 8 3 2 2" xfId="18353"/>
    <cellStyle name="Vírgula 2 2 3 8 3 3" xfId="7673"/>
    <cellStyle name="Vírgula 2 2 3 8 3 3 2" xfId="21017"/>
    <cellStyle name="Vírgula 2 2 3 8 3 4" xfId="10337"/>
    <cellStyle name="Vírgula 2 2 3 8 3 4 2" xfId="23681"/>
    <cellStyle name="Vírgula 2 2 3 8 3 5" xfId="15689"/>
    <cellStyle name="Vírgula 2 2 3 8 3 6" xfId="13001"/>
    <cellStyle name="Vírgula 2 2 3 8 3 7" xfId="25457"/>
    <cellStyle name="Vírgula 2 2 3 8 4" xfId="3425"/>
    <cellStyle name="Vírgula 2 2 3 8 4 2" xfId="16769"/>
    <cellStyle name="Vírgula 2 2 3 8 5" xfId="6089"/>
    <cellStyle name="Vírgula 2 2 3 8 5 2" xfId="19433"/>
    <cellStyle name="Vírgula 2 2 3 8 6" xfId="8753"/>
    <cellStyle name="Vírgula 2 2 3 8 6 2" xfId="22097"/>
    <cellStyle name="Vírgula 2 2 3 8 7" xfId="14105"/>
    <cellStyle name="Vírgula 2 2 3 8 8" xfId="11417"/>
    <cellStyle name="Vírgula 2 2 3 8 9" xfId="24089"/>
    <cellStyle name="Vírgula 2 2 3 9" xfId="809"/>
    <cellStyle name="Vírgula 2 2 3 9 2" xfId="1601"/>
    <cellStyle name="Vírgula 2 2 3 9 2 2" xfId="4265"/>
    <cellStyle name="Vírgula 2 2 3 9 2 2 2" xfId="17609"/>
    <cellStyle name="Vírgula 2 2 3 9 2 3" xfId="6929"/>
    <cellStyle name="Vírgula 2 2 3 9 2 3 2" xfId="20273"/>
    <cellStyle name="Vírgula 2 2 3 9 2 4" xfId="9593"/>
    <cellStyle name="Vírgula 2 2 3 9 2 4 2" xfId="22937"/>
    <cellStyle name="Vírgula 2 2 3 9 2 5" xfId="14945"/>
    <cellStyle name="Vírgula 2 2 3 9 2 6" xfId="12257"/>
    <cellStyle name="Vírgula 2 2 3 9 2 7" xfId="25793"/>
    <cellStyle name="Vírgula 2 2 3 9 3" xfId="2393"/>
    <cellStyle name="Vírgula 2 2 3 9 3 2" xfId="5057"/>
    <cellStyle name="Vírgula 2 2 3 9 3 2 2" xfId="18401"/>
    <cellStyle name="Vírgula 2 2 3 9 3 3" xfId="7721"/>
    <cellStyle name="Vírgula 2 2 3 9 3 3 2" xfId="21065"/>
    <cellStyle name="Vírgula 2 2 3 9 3 4" xfId="10385"/>
    <cellStyle name="Vírgula 2 2 3 9 3 4 2" xfId="23729"/>
    <cellStyle name="Vírgula 2 2 3 9 3 5" xfId="15737"/>
    <cellStyle name="Vírgula 2 2 3 9 3 6" xfId="13049"/>
    <cellStyle name="Vírgula 2 2 3 9 4" xfId="3473"/>
    <cellStyle name="Vírgula 2 2 3 9 4 2" xfId="16817"/>
    <cellStyle name="Vírgula 2 2 3 9 5" xfId="6137"/>
    <cellStyle name="Vírgula 2 2 3 9 5 2" xfId="19481"/>
    <cellStyle name="Vírgula 2 2 3 9 6" xfId="8801"/>
    <cellStyle name="Vírgula 2 2 3 9 6 2" xfId="22145"/>
    <cellStyle name="Vírgula 2 2 3 9 7" xfId="14153"/>
    <cellStyle name="Vírgula 2 2 3 9 8" xfId="11465"/>
    <cellStyle name="Vírgula 2 2 3 9 9" xfId="24425"/>
    <cellStyle name="Vírgula 2 2 4" xfId="73"/>
    <cellStyle name="Vírgula 2 2 4 10" xfId="1657"/>
    <cellStyle name="Vírgula 2 2 4 10 2" xfId="4321"/>
    <cellStyle name="Vírgula 2 2 4 10 2 2" xfId="17665"/>
    <cellStyle name="Vírgula 2 2 4 10 3" xfId="6985"/>
    <cellStyle name="Vírgula 2 2 4 10 3 2" xfId="20329"/>
    <cellStyle name="Vírgula 2 2 4 10 4" xfId="9649"/>
    <cellStyle name="Vírgula 2 2 4 10 4 2" xfId="22993"/>
    <cellStyle name="Vírgula 2 2 4 10 5" xfId="15001"/>
    <cellStyle name="Vírgula 2 2 4 10 6" xfId="12313"/>
    <cellStyle name="Vírgula 2 2 4 11" xfId="2456"/>
    <cellStyle name="Vírgula 2 2 4 11 2" xfId="5120"/>
    <cellStyle name="Vírgula 2 2 4 11 2 2" xfId="18464"/>
    <cellStyle name="Vírgula 2 2 4 11 3" xfId="7784"/>
    <cellStyle name="Vírgula 2 2 4 11 3 2" xfId="21128"/>
    <cellStyle name="Vírgula 2 2 4 11 4" xfId="10448"/>
    <cellStyle name="Vírgula 2 2 4 11 4 2" xfId="23792"/>
    <cellStyle name="Vírgula 2 2 4 11 5" xfId="15800"/>
    <cellStyle name="Vírgula 2 2 4 11 6" xfId="13112"/>
    <cellStyle name="Vírgula 2 2 4 12" xfId="2737"/>
    <cellStyle name="Vírgula 2 2 4 12 2" xfId="16081"/>
    <cellStyle name="Vírgula 2 2 4 13" xfId="5401"/>
    <cellStyle name="Vírgula 2 2 4 13 2" xfId="18745"/>
    <cellStyle name="Vírgula 2 2 4 14" xfId="8065"/>
    <cellStyle name="Vírgula 2 2 4 14 2" xfId="21409"/>
    <cellStyle name="Vírgula 2 2 4 15" xfId="13417"/>
    <cellStyle name="Vírgula 2 2 4 16" xfId="10729"/>
    <cellStyle name="Vírgula 2 2 4 17" xfId="24121"/>
    <cellStyle name="Vírgula 2 2 4 2" xfId="121"/>
    <cellStyle name="Vírgula 2 2 4 2 10" xfId="8113"/>
    <cellStyle name="Vírgula 2 2 4 2 10 2" xfId="21457"/>
    <cellStyle name="Vírgula 2 2 4 2 11" xfId="13465"/>
    <cellStyle name="Vírgula 2 2 4 2 12" xfId="10777"/>
    <cellStyle name="Vírgula 2 2 4 2 13" xfId="24169"/>
    <cellStyle name="Vírgula 2 2 4 2 2" xfId="289"/>
    <cellStyle name="Vírgula 2 2 4 2 2 10" xfId="10945"/>
    <cellStyle name="Vírgula 2 2 4 2 2 11" xfId="24337"/>
    <cellStyle name="Vírgula 2 2 4 2 2 2" xfId="553"/>
    <cellStyle name="Vírgula 2 2 4 2 2 2 2" xfId="1345"/>
    <cellStyle name="Vírgula 2 2 4 2 2 2 2 2" xfId="4009"/>
    <cellStyle name="Vírgula 2 2 4 2 2 2 2 2 2" xfId="17353"/>
    <cellStyle name="Vírgula 2 2 4 2 2 2 2 3" xfId="6673"/>
    <cellStyle name="Vírgula 2 2 4 2 2 2 2 3 2" xfId="20017"/>
    <cellStyle name="Vírgula 2 2 4 2 2 2 2 4" xfId="9337"/>
    <cellStyle name="Vírgula 2 2 4 2 2 2 2 4 2" xfId="22681"/>
    <cellStyle name="Vírgula 2 2 4 2 2 2 2 5" xfId="14689"/>
    <cellStyle name="Vírgula 2 2 4 2 2 2 2 6" xfId="12001"/>
    <cellStyle name="Vírgula 2 2 4 2 2 2 2 7" xfId="26401"/>
    <cellStyle name="Vírgula 2 2 4 2 2 2 3" xfId="2137"/>
    <cellStyle name="Vírgula 2 2 4 2 2 2 3 2" xfId="4801"/>
    <cellStyle name="Vírgula 2 2 4 2 2 2 3 2 2" xfId="18145"/>
    <cellStyle name="Vírgula 2 2 4 2 2 2 3 3" xfId="7465"/>
    <cellStyle name="Vírgula 2 2 4 2 2 2 3 3 2" xfId="20809"/>
    <cellStyle name="Vírgula 2 2 4 2 2 2 3 4" xfId="10129"/>
    <cellStyle name="Vírgula 2 2 4 2 2 2 3 4 2" xfId="23473"/>
    <cellStyle name="Vírgula 2 2 4 2 2 2 3 5" xfId="15481"/>
    <cellStyle name="Vírgula 2 2 4 2 2 2 3 6" xfId="12793"/>
    <cellStyle name="Vírgula 2 2 4 2 2 2 4" xfId="3217"/>
    <cellStyle name="Vírgula 2 2 4 2 2 2 4 2" xfId="16561"/>
    <cellStyle name="Vírgula 2 2 4 2 2 2 5" xfId="5881"/>
    <cellStyle name="Vírgula 2 2 4 2 2 2 5 2" xfId="19225"/>
    <cellStyle name="Vírgula 2 2 4 2 2 2 6" xfId="8545"/>
    <cellStyle name="Vírgula 2 2 4 2 2 2 6 2" xfId="21889"/>
    <cellStyle name="Vírgula 2 2 4 2 2 2 7" xfId="13897"/>
    <cellStyle name="Vírgula 2 2 4 2 2 2 8" xfId="11209"/>
    <cellStyle name="Vírgula 2 2 4 2 2 2 9" xfId="25033"/>
    <cellStyle name="Vírgula 2 2 4 2 2 3" xfId="1081"/>
    <cellStyle name="Vírgula 2 2 4 2 2 3 2" xfId="3745"/>
    <cellStyle name="Vírgula 2 2 4 2 2 3 2 2" xfId="17089"/>
    <cellStyle name="Vírgula 2 2 4 2 2 3 2 3" xfId="26065"/>
    <cellStyle name="Vírgula 2 2 4 2 2 3 3" xfId="6409"/>
    <cellStyle name="Vírgula 2 2 4 2 2 3 3 2" xfId="19753"/>
    <cellStyle name="Vírgula 2 2 4 2 2 3 4" xfId="9073"/>
    <cellStyle name="Vírgula 2 2 4 2 2 3 4 2" xfId="22417"/>
    <cellStyle name="Vírgula 2 2 4 2 2 3 5" xfId="14425"/>
    <cellStyle name="Vírgula 2 2 4 2 2 3 6" xfId="11737"/>
    <cellStyle name="Vírgula 2 2 4 2 2 3 7" xfId="24697"/>
    <cellStyle name="Vírgula 2 2 4 2 2 4" xfId="1873"/>
    <cellStyle name="Vírgula 2 2 4 2 2 4 2" xfId="4537"/>
    <cellStyle name="Vírgula 2 2 4 2 2 4 2 2" xfId="17881"/>
    <cellStyle name="Vírgula 2 2 4 2 2 4 2 3" xfId="26713"/>
    <cellStyle name="Vírgula 2 2 4 2 2 4 3" xfId="7201"/>
    <cellStyle name="Vírgula 2 2 4 2 2 4 3 2" xfId="20545"/>
    <cellStyle name="Vírgula 2 2 4 2 2 4 4" xfId="9865"/>
    <cellStyle name="Vírgula 2 2 4 2 2 4 4 2" xfId="23209"/>
    <cellStyle name="Vírgula 2 2 4 2 2 4 5" xfId="15217"/>
    <cellStyle name="Vírgula 2 2 4 2 2 4 6" xfId="12529"/>
    <cellStyle name="Vírgula 2 2 4 2 2 4 7" xfId="25345"/>
    <cellStyle name="Vírgula 2 2 4 2 2 5" xfId="2689"/>
    <cellStyle name="Vírgula 2 2 4 2 2 5 2" xfId="5353"/>
    <cellStyle name="Vírgula 2 2 4 2 2 5 2 2" xfId="18697"/>
    <cellStyle name="Vírgula 2 2 4 2 2 5 3" xfId="8017"/>
    <cellStyle name="Vírgula 2 2 4 2 2 5 3 2" xfId="21361"/>
    <cellStyle name="Vírgula 2 2 4 2 2 5 4" xfId="10681"/>
    <cellStyle name="Vírgula 2 2 4 2 2 5 4 2" xfId="24025"/>
    <cellStyle name="Vírgula 2 2 4 2 2 5 5" xfId="16033"/>
    <cellStyle name="Vírgula 2 2 4 2 2 5 6" xfId="13345"/>
    <cellStyle name="Vírgula 2 2 4 2 2 5 7" xfId="25705"/>
    <cellStyle name="Vírgula 2 2 4 2 2 6" xfId="2953"/>
    <cellStyle name="Vírgula 2 2 4 2 2 6 2" xfId="16297"/>
    <cellStyle name="Vírgula 2 2 4 2 2 7" xfId="5617"/>
    <cellStyle name="Vírgula 2 2 4 2 2 7 2" xfId="18961"/>
    <cellStyle name="Vírgula 2 2 4 2 2 8" xfId="8281"/>
    <cellStyle name="Vírgula 2 2 4 2 2 8 2" xfId="21625"/>
    <cellStyle name="Vírgula 2 2 4 2 2 9" xfId="13633"/>
    <cellStyle name="Vírgula 2 2 4 2 3" xfId="385"/>
    <cellStyle name="Vírgula 2 2 4 2 3 2" xfId="1177"/>
    <cellStyle name="Vírgula 2 2 4 2 3 2 2" xfId="3841"/>
    <cellStyle name="Vírgula 2 2 4 2 3 2 2 2" xfId="17185"/>
    <cellStyle name="Vírgula 2 2 4 2 3 2 3" xfId="6505"/>
    <cellStyle name="Vírgula 2 2 4 2 3 2 3 2" xfId="19849"/>
    <cellStyle name="Vírgula 2 2 4 2 3 2 4" xfId="9169"/>
    <cellStyle name="Vírgula 2 2 4 2 3 2 4 2" xfId="22513"/>
    <cellStyle name="Vírgula 2 2 4 2 3 2 5" xfId="14521"/>
    <cellStyle name="Vírgula 2 2 4 2 3 2 6" xfId="11833"/>
    <cellStyle name="Vírgula 2 2 4 2 3 2 7" xfId="26233"/>
    <cellStyle name="Vírgula 2 2 4 2 3 3" xfId="1969"/>
    <cellStyle name="Vírgula 2 2 4 2 3 3 2" xfId="4633"/>
    <cellStyle name="Vírgula 2 2 4 2 3 3 2 2" xfId="17977"/>
    <cellStyle name="Vírgula 2 2 4 2 3 3 3" xfId="7297"/>
    <cellStyle name="Vírgula 2 2 4 2 3 3 3 2" xfId="20641"/>
    <cellStyle name="Vírgula 2 2 4 2 3 3 4" xfId="9961"/>
    <cellStyle name="Vírgula 2 2 4 2 3 3 4 2" xfId="23305"/>
    <cellStyle name="Vírgula 2 2 4 2 3 3 5" xfId="15313"/>
    <cellStyle name="Vírgula 2 2 4 2 3 3 6" xfId="12625"/>
    <cellStyle name="Vírgula 2 2 4 2 3 4" xfId="3049"/>
    <cellStyle name="Vírgula 2 2 4 2 3 4 2" xfId="16393"/>
    <cellStyle name="Vírgula 2 2 4 2 3 5" xfId="5713"/>
    <cellStyle name="Vírgula 2 2 4 2 3 5 2" xfId="19057"/>
    <cellStyle name="Vírgula 2 2 4 2 3 6" xfId="8377"/>
    <cellStyle name="Vírgula 2 2 4 2 3 6 2" xfId="21721"/>
    <cellStyle name="Vírgula 2 2 4 2 3 7" xfId="13729"/>
    <cellStyle name="Vírgula 2 2 4 2 3 8" xfId="11041"/>
    <cellStyle name="Vírgula 2 2 4 2 3 9" xfId="24865"/>
    <cellStyle name="Vírgula 2 2 4 2 4" xfId="721"/>
    <cellStyle name="Vírgula 2 2 4 2 4 2" xfId="1513"/>
    <cellStyle name="Vírgula 2 2 4 2 4 2 2" xfId="4177"/>
    <cellStyle name="Vírgula 2 2 4 2 4 2 2 2" xfId="17521"/>
    <cellStyle name="Vírgula 2 2 4 2 4 2 3" xfId="6841"/>
    <cellStyle name="Vírgula 2 2 4 2 4 2 3 2" xfId="20185"/>
    <cellStyle name="Vírgula 2 2 4 2 4 2 4" xfId="9505"/>
    <cellStyle name="Vírgula 2 2 4 2 4 2 4 2" xfId="22849"/>
    <cellStyle name="Vírgula 2 2 4 2 4 2 5" xfId="14857"/>
    <cellStyle name="Vírgula 2 2 4 2 4 2 6" xfId="12169"/>
    <cellStyle name="Vírgula 2 2 4 2 4 2 7" xfId="25897"/>
    <cellStyle name="Vírgula 2 2 4 2 4 3" xfId="2305"/>
    <cellStyle name="Vírgula 2 2 4 2 4 3 2" xfId="4969"/>
    <cellStyle name="Vírgula 2 2 4 2 4 3 2 2" xfId="18313"/>
    <cellStyle name="Vírgula 2 2 4 2 4 3 3" xfId="7633"/>
    <cellStyle name="Vírgula 2 2 4 2 4 3 3 2" xfId="20977"/>
    <cellStyle name="Vírgula 2 2 4 2 4 3 4" xfId="10297"/>
    <cellStyle name="Vírgula 2 2 4 2 4 3 4 2" xfId="23641"/>
    <cellStyle name="Vírgula 2 2 4 2 4 3 5" xfId="15649"/>
    <cellStyle name="Vírgula 2 2 4 2 4 3 6" xfId="12961"/>
    <cellStyle name="Vírgula 2 2 4 2 4 4" xfId="3385"/>
    <cellStyle name="Vírgula 2 2 4 2 4 4 2" xfId="16729"/>
    <cellStyle name="Vírgula 2 2 4 2 4 5" xfId="6049"/>
    <cellStyle name="Vírgula 2 2 4 2 4 5 2" xfId="19393"/>
    <cellStyle name="Vírgula 2 2 4 2 4 6" xfId="8713"/>
    <cellStyle name="Vírgula 2 2 4 2 4 6 2" xfId="22057"/>
    <cellStyle name="Vírgula 2 2 4 2 4 7" xfId="14065"/>
    <cellStyle name="Vírgula 2 2 4 2 4 8" xfId="11377"/>
    <cellStyle name="Vírgula 2 2 4 2 4 9" xfId="24529"/>
    <cellStyle name="Vírgula 2 2 4 2 5" xfId="913"/>
    <cellStyle name="Vírgula 2 2 4 2 5 2" xfId="3577"/>
    <cellStyle name="Vírgula 2 2 4 2 5 2 2" xfId="16921"/>
    <cellStyle name="Vírgula 2 2 4 2 5 2 3" xfId="26545"/>
    <cellStyle name="Vírgula 2 2 4 2 5 3" xfId="6241"/>
    <cellStyle name="Vírgula 2 2 4 2 5 3 2" xfId="19585"/>
    <cellStyle name="Vírgula 2 2 4 2 5 4" xfId="8905"/>
    <cellStyle name="Vírgula 2 2 4 2 5 4 2" xfId="22249"/>
    <cellStyle name="Vírgula 2 2 4 2 5 5" xfId="14257"/>
    <cellStyle name="Vírgula 2 2 4 2 5 6" xfId="11569"/>
    <cellStyle name="Vírgula 2 2 4 2 5 7" xfId="25177"/>
    <cellStyle name="Vírgula 2 2 4 2 6" xfId="1705"/>
    <cellStyle name="Vírgula 2 2 4 2 6 2" xfId="4369"/>
    <cellStyle name="Vírgula 2 2 4 2 6 2 2" xfId="17713"/>
    <cellStyle name="Vírgula 2 2 4 2 6 3" xfId="7033"/>
    <cellStyle name="Vírgula 2 2 4 2 6 3 2" xfId="20377"/>
    <cellStyle name="Vírgula 2 2 4 2 6 4" xfId="9697"/>
    <cellStyle name="Vírgula 2 2 4 2 6 4 2" xfId="23041"/>
    <cellStyle name="Vírgula 2 2 4 2 6 5" xfId="15049"/>
    <cellStyle name="Vírgula 2 2 4 2 6 6" xfId="12361"/>
    <cellStyle name="Vírgula 2 2 4 2 6 7" xfId="25537"/>
    <cellStyle name="Vírgula 2 2 4 2 7" xfId="2521"/>
    <cellStyle name="Vírgula 2 2 4 2 7 2" xfId="5185"/>
    <cellStyle name="Vírgula 2 2 4 2 7 2 2" xfId="18529"/>
    <cellStyle name="Vírgula 2 2 4 2 7 3" xfId="7849"/>
    <cellStyle name="Vírgula 2 2 4 2 7 3 2" xfId="21193"/>
    <cellStyle name="Vírgula 2 2 4 2 7 4" xfId="10513"/>
    <cellStyle name="Vírgula 2 2 4 2 7 4 2" xfId="23857"/>
    <cellStyle name="Vírgula 2 2 4 2 7 5" xfId="15865"/>
    <cellStyle name="Vírgula 2 2 4 2 7 6" xfId="13177"/>
    <cellStyle name="Vírgula 2 2 4 2 8" xfId="2785"/>
    <cellStyle name="Vírgula 2 2 4 2 8 2" xfId="16129"/>
    <cellStyle name="Vírgula 2 2 4 2 9" xfId="5449"/>
    <cellStyle name="Vírgula 2 2 4 2 9 2" xfId="18793"/>
    <cellStyle name="Vírgula 2 2 4 3" xfId="241"/>
    <cellStyle name="Vírgula 2 2 4 3 10" xfId="13585"/>
    <cellStyle name="Vírgula 2 2 4 3 11" xfId="10897"/>
    <cellStyle name="Vírgula 2 2 4 3 12" xfId="24289"/>
    <cellStyle name="Vírgula 2 2 4 3 2" xfId="505"/>
    <cellStyle name="Vírgula 2 2 4 3 2 2" xfId="1297"/>
    <cellStyle name="Vírgula 2 2 4 3 2 2 2" xfId="3961"/>
    <cellStyle name="Vírgula 2 2 4 3 2 2 2 2" xfId="17305"/>
    <cellStyle name="Vírgula 2 2 4 3 2 2 3" xfId="6625"/>
    <cellStyle name="Vírgula 2 2 4 3 2 2 3 2" xfId="19969"/>
    <cellStyle name="Vírgula 2 2 4 3 2 2 4" xfId="9289"/>
    <cellStyle name="Vírgula 2 2 4 3 2 2 4 2" xfId="22633"/>
    <cellStyle name="Vírgula 2 2 4 3 2 2 5" xfId="14641"/>
    <cellStyle name="Vírgula 2 2 4 3 2 2 6" xfId="11953"/>
    <cellStyle name="Vírgula 2 2 4 3 2 2 7" xfId="26353"/>
    <cellStyle name="Vírgula 2 2 4 3 2 3" xfId="2089"/>
    <cellStyle name="Vírgula 2 2 4 3 2 3 2" xfId="4753"/>
    <cellStyle name="Vírgula 2 2 4 3 2 3 2 2" xfId="18097"/>
    <cellStyle name="Vírgula 2 2 4 3 2 3 3" xfId="7417"/>
    <cellStyle name="Vírgula 2 2 4 3 2 3 3 2" xfId="20761"/>
    <cellStyle name="Vírgula 2 2 4 3 2 3 4" xfId="10081"/>
    <cellStyle name="Vírgula 2 2 4 3 2 3 4 2" xfId="23425"/>
    <cellStyle name="Vírgula 2 2 4 3 2 3 5" xfId="15433"/>
    <cellStyle name="Vírgula 2 2 4 3 2 3 6" xfId="12745"/>
    <cellStyle name="Vírgula 2 2 4 3 2 4" xfId="3169"/>
    <cellStyle name="Vírgula 2 2 4 3 2 4 2" xfId="16513"/>
    <cellStyle name="Vírgula 2 2 4 3 2 5" xfId="5833"/>
    <cellStyle name="Vírgula 2 2 4 3 2 5 2" xfId="19177"/>
    <cellStyle name="Vírgula 2 2 4 3 2 6" xfId="8497"/>
    <cellStyle name="Vírgula 2 2 4 3 2 6 2" xfId="21841"/>
    <cellStyle name="Vírgula 2 2 4 3 2 7" xfId="13849"/>
    <cellStyle name="Vírgula 2 2 4 3 2 8" xfId="11161"/>
    <cellStyle name="Vírgula 2 2 4 3 2 9" xfId="24985"/>
    <cellStyle name="Vírgula 2 2 4 3 3" xfId="673"/>
    <cellStyle name="Vírgula 2 2 4 3 3 2" xfId="1465"/>
    <cellStyle name="Vírgula 2 2 4 3 3 2 2" xfId="4129"/>
    <cellStyle name="Vírgula 2 2 4 3 3 2 2 2" xfId="17473"/>
    <cellStyle name="Vírgula 2 2 4 3 3 2 3" xfId="6793"/>
    <cellStyle name="Vírgula 2 2 4 3 3 2 3 2" xfId="20137"/>
    <cellStyle name="Vírgula 2 2 4 3 3 2 4" xfId="9457"/>
    <cellStyle name="Vírgula 2 2 4 3 3 2 4 2" xfId="22801"/>
    <cellStyle name="Vírgula 2 2 4 3 3 2 5" xfId="14809"/>
    <cellStyle name="Vírgula 2 2 4 3 3 2 6" xfId="12121"/>
    <cellStyle name="Vírgula 2 2 4 3 3 2 7" xfId="26017"/>
    <cellStyle name="Vírgula 2 2 4 3 3 3" xfId="2257"/>
    <cellStyle name="Vírgula 2 2 4 3 3 3 2" xfId="4921"/>
    <cellStyle name="Vírgula 2 2 4 3 3 3 2 2" xfId="18265"/>
    <cellStyle name="Vírgula 2 2 4 3 3 3 3" xfId="7585"/>
    <cellStyle name="Vírgula 2 2 4 3 3 3 3 2" xfId="20929"/>
    <cellStyle name="Vírgula 2 2 4 3 3 3 4" xfId="10249"/>
    <cellStyle name="Vírgula 2 2 4 3 3 3 4 2" xfId="23593"/>
    <cellStyle name="Vírgula 2 2 4 3 3 3 5" xfId="15601"/>
    <cellStyle name="Vírgula 2 2 4 3 3 3 6" xfId="12913"/>
    <cellStyle name="Vírgula 2 2 4 3 3 4" xfId="3337"/>
    <cellStyle name="Vírgula 2 2 4 3 3 4 2" xfId="16681"/>
    <cellStyle name="Vírgula 2 2 4 3 3 5" xfId="6001"/>
    <cellStyle name="Vírgula 2 2 4 3 3 5 2" xfId="19345"/>
    <cellStyle name="Vírgula 2 2 4 3 3 6" xfId="8665"/>
    <cellStyle name="Vírgula 2 2 4 3 3 6 2" xfId="22009"/>
    <cellStyle name="Vírgula 2 2 4 3 3 7" xfId="14017"/>
    <cellStyle name="Vírgula 2 2 4 3 3 8" xfId="11329"/>
    <cellStyle name="Vírgula 2 2 4 3 3 9" xfId="24649"/>
    <cellStyle name="Vírgula 2 2 4 3 4" xfId="1033"/>
    <cellStyle name="Vírgula 2 2 4 3 4 2" xfId="3697"/>
    <cellStyle name="Vírgula 2 2 4 3 4 2 2" xfId="17041"/>
    <cellStyle name="Vírgula 2 2 4 3 4 2 3" xfId="26665"/>
    <cellStyle name="Vírgula 2 2 4 3 4 3" xfId="6361"/>
    <cellStyle name="Vírgula 2 2 4 3 4 3 2" xfId="19705"/>
    <cellStyle name="Vírgula 2 2 4 3 4 4" xfId="9025"/>
    <cellStyle name="Vírgula 2 2 4 3 4 4 2" xfId="22369"/>
    <cellStyle name="Vírgula 2 2 4 3 4 5" xfId="14377"/>
    <cellStyle name="Vírgula 2 2 4 3 4 6" xfId="11689"/>
    <cellStyle name="Vírgula 2 2 4 3 4 7" xfId="25297"/>
    <cellStyle name="Vírgula 2 2 4 3 5" xfId="1825"/>
    <cellStyle name="Vírgula 2 2 4 3 5 2" xfId="4489"/>
    <cellStyle name="Vírgula 2 2 4 3 5 2 2" xfId="17833"/>
    <cellStyle name="Vírgula 2 2 4 3 5 3" xfId="7153"/>
    <cellStyle name="Vírgula 2 2 4 3 5 3 2" xfId="20497"/>
    <cellStyle name="Vírgula 2 2 4 3 5 4" xfId="9817"/>
    <cellStyle name="Vírgula 2 2 4 3 5 4 2" xfId="23161"/>
    <cellStyle name="Vírgula 2 2 4 3 5 5" xfId="15169"/>
    <cellStyle name="Vírgula 2 2 4 3 5 6" xfId="12481"/>
    <cellStyle name="Vírgula 2 2 4 3 5 7" xfId="25657"/>
    <cellStyle name="Vírgula 2 2 4 3 6" xfId="2641"/>
    <cellStyle name="Vírgula 2 2 4 3 6 2" xfId="5305"/>
    <cellStyle name="Vírgula 2 2 4 3 6 2 2" xfId="18649"/>
    <cellStyle name="Vírgula 2 2 4 3 6 3" xfId="7969"/>
    <cellStyle name="Vírgula 2 2 4 3 6 3 2" xfId="21313"/>
    <cellStyle name="Vírgula 2 2 4 3 6 4" xfId="10633"/>
    <cellStyle name="Vírgula 2 2 4 3 6 4 2" xfId="23977"/>
    <cellStyle name="Vírgula 2 2 4 3 6 5" xfId="15985"/>
    <cellStyle name="Vírgula 2 2 4 3 6 6" xfId="13297"/>
    <cellStyle name="Vírgula 2 2 4 3 7" xfId="2905"/>
    <cellStyle name="Vírgula 2 2 4 3 7 2" xfId="16249"/>
    <cellStyle name="Vírgula 2 2 4 3 8" xfId="5569"/>
    <cellStyle name="Vírgula 2 2 4 3 8 2" xfId="18913"/>
    <cellStyle name="Vírgula 2 2 4 3 9" xfId="8233"/>
    <cellStyle name="Vírgula 2 2 4 3 9 2" xfId="21577"/>
    <cellStyle name="Vírgula 2 2 4 4" xfId="193"/>
    <cellStyle name="Vírgula 2 2 4 4 10" xfId="10849"/>
    <cellStyle name="Vírgula 2 2 4 4 11" xfId="24241"/>
    <cellStyle name="Vírgula 2 2 4 4 2" xfId="457"/>
    <cellStyle name="Vírgula 2 2 4 4 2 2" xfId="1249"/>
    <cellStyle name="Vírgula 2 2 4 4 2 2 2" xfId="3913"/>
    <cellStyle name="Vírgula 2 2 4 4 2 2 2 2" xfId="17257"/>
    <cellStyle name="Vírgula 2 2 4 4 2 2 3" xfId="6577"/>
    <cellStyle name="Vírgula 2 2 4 4 2 2 3 2" xfId="19921"/>
    <cellStyle name="Vírgula 2 2 4 4 2 2 4" xfId="9241"/>
    <cellStyle name="Vírgula 2 2 4 4 2 2 4 2" xfId="22585"/>
    <cellStyle name="Vírgula 2 2 4 4 2 2 5" xfId="14593"/>
    <cellStyle name="Vírgula 2 2 4 4 2 2 6" xfId="11905"/>
    <cellStyle name="Vírgula 2 2 4 4 2 2 7" xfId="26305"/>
    <cellStyle name="Vírgula 2 2 4 4 2 3" xfId="2041"/>
    <cellStyle name="Vírgula 2 2 4 4 2 3 2" xfId="4705"/>
    <cellStyle name="Vírgula 2 2 4 4 2 3 2 2" xfId="18049"/>
    <cellStyle name="Vírgula 2 2 4 4 2 3 3" xfId="7369"/>
    <cellStyle name="Vírgula 2 2 4 4 2 3 3 2" xfId="20713"/>
    <cellStyle name="Vírgula 2 2 4 4 2 3 4" xfId="10033"/>
    <cellStyle name="Vírgula 2 2 4 4 2 3 4 2" xfId="23377"/>
    <cellStyle name="Vírgula 2 2 4 4 2 3 5" xfId="15385"/>
    <cellStyle name="Vírgula 2 2 4 4 2 3 6" xfId="12697"/>
    <cellStyle name="Vírgula 2 2 4 4 2 4" xfId="3121"/>
    <cellStyle name="Vírgula 2 2 4 4 2 4 2" xfId="16465"/>
    <cellStyle name="Vírgula 2 2 4 4 2 5" xfId="5785"/>
    <cellStyle name="Vírgula 2 2 4 4 2 5 2" xfId="19129"/>
    <cellStyle name="Vírgula 2 2 4 4 2 6" xfId="8449"/>
    <cellStyle name="Vírgula 2 2 4 4 2 6 2" xfId="21793"/>
    <cellStyle name="Vírgula 2 2 4 4 2 7" xfId="13801"/>
    <cellStyle name="Vírgula 2 2 4 4 2 8" xfId="11113"/>
    <cellStyle name="Vírgula 2 2 4 4 2 9" xfId="24937"/>
    <cellStyle name="Vírgula 2 2 4 4 3" xfId="985"/>
    <cellStyle name="Vírgula 2 2 4 4 3 2" xfId="3649"/>
    <cellStyle name="Vírgula 2 2 4 4 3 2 2" xfId="16993"/>
    <cellStyle name="Vírgula 2 2 4 4 3 2 3" xfId="25969"/>
    <cellStyle name="Vírgula 2 2 4 4 3 3" xfId="6313"/>
    <cellStyle name="Vírgula 2 2 4 4 3 3 2" xfId="19657"/>
    <cellStyle name="Vírgula 2 2 4 4 3 4" xfId="8977"/>
    <cellStyle name="Vírgula 2 2 4 4 3 4 2" xfId="22321"/>
    <cellStyle name="Vírgula 2 2 4 4 3 5" xfId="14329"/>
    <cellStyle name="Vírgula 2 2 4 4 3 6" xfId="11641"/>
    <cellStyle name="Vírgula 2 2 4 4 3 7" xfId="24601"/>
    <cellStyle name="Vírgula 2 2 4 4 4" xfId="1777"/>
    <cellStyle name="Vírgula 2 2 4 4 4 2" xfId="4441"/>
    <cellStyle name="Vírgula 2 2 4 4 4 2 2" xfId="17785"/>
    <cellStyle name="Vírgula 2 2 4 4 4 2 3" xfId="26617"/>
    <cellStyle name="Vírgula 2 2 4 4 4 3" xfId="7105"/>
    <cellStyle name="Vírgula 2 2 4 4 4 3 2" xfId="20449"/>
    <cellStyle name="Vírgula 2 2 4 4 4 4" xfId="9769"/>
    <cellStyle name="Vírgula 2 2 4 4 4 4 2" xfId="23113"/>
    <cellStyle name="Vírgula 2 2 4 4 4 5" xfId="15121"/>
    <cellStyle name="Vírgula 2 2 4 4 4 6" xfId="12433"/>
    <cellStyle name="Vírgula 2 2 4 4 4 7" xfId="25249"/>
    <cellStyle name="Vírgula 2 2 4 4 5" xfId="2593"/>
    <cellStyle name="Vírgula 2 2 4 4 5 2" xfId="5257"/>
    <cellStyle name="Vírgula 2 2 4 4 5 2 2" xfId="18601"/>
    <cellStyle name="Vírgula 2 2 4 4 5 3" xfId="7921"/>
    <cellStyle name="Vírgula 2 2 4 4 5 3 2" xfId="21265"/>
    <cellStyle name="Vírgula 2 2 4 4 5 4" xfId="10585"/>
    <cellStyle name="Vírgula 2 2 4 4 5 4 2" xfId="23929"/>
    <cellStyle name="Vírgula 2 2 4 4 5 5" xfId="15937"/>
    <cellStyle name="Vírgula 2 2 4 4 5 6" xfId="13249"/>
    <cellStyle name="Vírgula 2 2 4 4 5 7" xfId="25609"/>
    <cellStyle name="Vírgula 2 2 4 4 6" xfId="2857"/>
    <cellStyle name="Vírgula 2 2 4 4 6 2" xfId="16201"/>
    <cellStyle name="Vírgula 2 2 4 4 7" xfId="5521"/>
    <cellStyle name="Vírgula 2 2 4 4 7 2" xfId="18865"/>
    <cellStyle name="Vírgula 2 2 4 4 8" xfId="8185"/>
    <cellStyle name="Vírgula 2 2 4 4 8 2" xfId="21529"/>
    <cellStyle name="Vírgula 2 2 4 4 9" xfId="13537"/>
    <cellStyle name="Vírgula 2 2 4 5" xfId="337"/>
    <cellStyle name="Vírgula 2 2 4 5 2" xfId="1129"/>
    <cellStyle name="Vírgula 2 2 4 5 2 2" xfId="3793"/>
    <cellStyle name="Vírgula 2 2 4 5 2 2 2" xfId="17137"/>
    <cellStyle name="Vírgula 2 2 4 5 2 2 3" xfId="26449"/>
    <cellStyle name="Vírgula 2 2 4 5 2 3" xfId="6457"/>
    <cellStyle name="Vírgula 2 2 4 5 2 3 2" xfId="19801"/>
    <cellStyle name="Vírgula 2 2 4 5 2 4" xfId="9121"/>
    <cellStyle name="Vírgula 2 2 4 5 2 4 2" xfId="22465"/>
    <cellStyle name="Vírgula 2 2 4 5 2 5" xfId="14473"/>
    <cellStyle name="Vírgula 2 2 4 5 2 6" xfId="11785"/>
    <cellStyle name="Vírgula 2 2 4 5 2 7" xfId="25081"/>
    <cellStyle name="Vírgula 2 2 4 5 3" xfId="1921"/>
    <cellStyle name="Vírgula 2 2 4 5 3 2" xfId="4585"/>
    <cellStyle name="Vírgula 2 2 4 5 3 2 2" xfId="17929"/>
    <cellStyle name="Vírgula 2 2 4 5 3 2 3" xfId="26113"/>
    <cellStyle name="Vírgula 2 2 4 5 3 3" xfId="7249"/>
    <cellStyle name="Vírgula 2 2 4 5 3 3 2" xfId="20593"/>
    <cellStyle name="Vírgula 2 2 4 5 3 4" xfId="9913"/>
    <cellStyle name="Vírgula 2 2 4 5 3 4 2" xfId="23257"/>
    <cellStyle name="Vírgula 2 2 4 5 3 5" xfId="15265"/>
    <cellStyle name="Vírgula 2 2 4 5 3 6" xfId="12577"/>
    <cellStyle name="Vírgula 2 2 4 5 3 7" xfId="24745"/>
    <cellStyle name="Vírgula 2 2 4 5 4" xfId="3001"/>
    <cellStyle name="Vírgula 2 2 4 5 4 2" xfId="16345"/>
    <cellStyle name="Vírgula 2 2 4 5 4 2 2" xfId="26761"/>
    <cellStyle name="Vírgula 2 2 4 5 4 3" xfId="25393"/>
    <cellStyle name="Vírgula 2 2 4 5 5" xfId="5665"/>
    <cellStyle name="Vírgula 2 2 4 5 5 2" xfId="19009"/>
    <cellStyle name="Vírgula 2 2 4 5 5 3" xfId="25753"/>
    <cellStyle name="Vírgula 2 2 4 5 6" xfId="8329"/>
    <cellStyle name="Vírgula 2 2 4 5 6 2" xfId="21673"/>
    <cellStyle name="Vírgula 2 2 4 5 7" xfId="13681"/>
    <cellStyle name="Vírgula 2 2 4 5 8" xfId="10993"/>
    <cellStyle name="Vírgula 2 2 4 5 9" xfId="24385"/>
    <cellStyle name="Vírgula 2 2 4 6" xfId="601"/>
    <cellStyle name="Vírgula 2 2 4 6 2" xfId="1393"/>
    <cellStyle name="Vírgula 2 2 4 6 2 2" xfId="4057"/>
    <cellStyle name="Vírgula 2 2 4 6 2 2 2" xfId="17401"/>
    <cellStyle name="Vírgula 2 2 4 6 2 3" xfId="6721"/>
    <cellStyle name="Vírgula 2 2 4 6 2 3 2" xfId="20065"/>
    <cellStyle name="Vírgula 2 2 4 6 2 4" xfId="9385"/>
    <cellStyle name="Vírgula 2 2 4 6 2 4 2" xfId="22729"/>
    <cellStyle name="Vírgula 2 2 4 6 2 5" xfId="14737"/>
    <cellStyle name="Vírgula 2 2 4 6 2 6" xfId="12049"/>
    <cellStyle name="Vírgula 2 2 4 6 2 7" xfId="26185"/>
    <cellStyle name="Vírgula 2 2 4 6 3" xfId="2185"/>
    <cellStyle name="Vírgula 2 2 4 6 3 2" xfId="4849"/>
    <cellStyle name="Vírgula 2 2 4 6 3 2 2" xfId="18193"/>
    <cellStyle name="Vírgula 2 2 4 6 3 3" xfId="7513"/>
    <cellStyle name="Vírgula 2 2 4 6 3 3 2" xfId="20857"/>
    <cellStyle name="Vírgula 2 2 4 6 3 4" xfId="10177"/>
    <cellStyle name="Vírgula 2 2 4 6 3 4 2" xfId="23521"/>
    <cellStyle name="Vírgula 2 2 4 6 3 5" xfId="15529"/>
    <cellStyle name="Vírgula 2 2 4 6 3 6" xfId="12841"/>
    <cellStyle name="Vírgula 2 2 4 6 4" xfId="3265"/>
    <cellStyle name="Vírgula 2 2 4 6 4 2" xfId="16609"/>
    <cellStyle name="Vírgula 2 2 4 6 5" xfId="5929"/>
    <cellStyle name="Vírgula 2 2 4 6 5 2" xfId="19273"/>
    <cellStyle name="Vírgula 2 2 4 6 6" xfId="8593"/>
    <cellStyle name="Vírgula 2 2 4 6 6 2" xfId="21937"/>
    <cellStyle name="Vírgula 2 2 4 6 7" xfId="13945"/>
    <cellStyle name="Vírgula 2 2 4 6 8" xfId="11257"/>
    <cellStyle name="Vírgula 2 2 4 6 9" xfId="24817"/>
    <cellStyle name="Vírgula 2 2 4 7" xfId="769"/>
    <cellStyle name="Vírgula 2 2 4 7 2" xfId="1561"/>
    <cellStyle name="Vírgula 2 2 4 7 2 2" xfId="4225"/>
    <cellStyle name="Vírgula 2 2 4 7 2 2 2" xfId="17569"/>
    <cellStyle name="Vírgula 2 2 4 7 2 3" xfId="6889"/>
    <cellStyle name="Vírgula 2 2 4 7 2 3 2" xfId="20233"/>
    <cellStyle name="Vírgula 2 2 4 7 2 4" xfId="9553"/>
    <cellStyle name="Vírgula 2 2 4 7 2 4 2" xfId="22897"/>
    <cellStyle name="Vírgula 2 2 4 7 2 5" xfId="14905"/>
    <cellStyle name="Vírgula 2 2 4 7 2 6" xfId="12217"/>
    <cellStyle name="Vírgula 2 2 4 7 2 7" xfId="25849"/>
    <cellStyle name="Vírgula 2 2 4 7 3" xfId="2353"/>
    <cellStyle name="Vírgula 2 2 4 7 3 2" xfId="5017"/>
    <cellStyle name="Vírgula 2 2 4 7 3 2 2" xfId="18361"/>
    <cellStyle name="Vírgula 2 2 4 7 3 3" xfId="7681"/>
    <cellStyle name="Vírgula 2 2 4 7 3 3 2" xfId="21025"/>
    <cellStyle name="Vírgula 2 2 4 7 3 4" xfId="10345"/>
    <cellStyle name="Vírgula 2 2 4 7 3 4 2" xfId="23689"/>
    <cellStyle name="Vírgula 2 2 4 7 3 5" xfId="15697"/>
    <cellStyle name="Vírgula 2 2 4 7 3 6" xfId="13009"/>
    <cellStyle name="Vírgula 2 2 4 7 4" xfId="3433"/>
    <cellStyle name="Vírgula 2 2 4 7 4 2" xfId="16777"/>
    <cellStyle name="Vírgula 2 2 4 7 5" xfId="6097"/>
    <cellStyle name="Vírgula 2 2 4 7 5 2" xfId="19441"/>
    <cellStyle name="Vírgula 2 2 4 7 6" xfId="8761"/>
    <cellStyle name="Vírgula 2 2 4 7 6 2" xfId="22105"/>
    <cellStyle name="Vírgula 2 2 4 7 7" xfId="14113"/>
    <cellStyle name="Vírgula 2 2 4 7 8" xfId="11425"/>
    <cellStyle name="Vírgula 2 2 4 7 9" xfId="24481"/>
    <cellStyle name="Vírgula 2 2 4 8" xfId="817"/>
    <cellStyle name="Vírgula 2 2 4 8 2" xfId="1609"/>
    <cellStyle name="Vírgula 2 2 4 8 2 2" xfId="4273"/>
    <cellStyle name="Vírgula 2 2 4 8 2 2 2" xfId="17617"/>
    <cellStyle name="Vírgula 2 2 4 8 2 3" xfId="6937"/>
    <cellStyle name="Vírgula 2 2 4 8 2 3 2" xfId="20281"/>
    <cellStyle name="Vírgula 2 2 4 8 2 4" xfId="9601"/>
    <cellStyle name="Vírgula 2 2 4 8 2 4 2" xfId="22945"/>
    <cellStyle name="Vírgula 2 2 4 8 2 5" xfId="14953"/>
    <cellStyle name="Vírgula 2 2 4 8 2 6" xfId="12265"/>
    <cellStyle name="Vírgula 2 2 4 8 2 7" xfId="26497"/>
    <cellStyle name="Vírgula 2 2 4 8 3" xfId="2401"/>
    <cellStyle name="Vírgula 2 2 4 8 3 2" xfId="5065"/>
    <cellStyle name="Vírgula 2 2 4 8 3 2 2" xfId="18409"/>
    <cellStyle name="Vírgula 2 2 4 8 3 3" xfId="7729"/>
    <cellStyle name="Vírgula 2 2 4 8 3 3 2" xfId="21073"/>
    <cellStyle name="Vírgula 2 2 4 8 3 4" xfId="10393"/>
    <cellStyle name="Vírgula 2 2 4 8 3 4 2" xfId="23737"/>
    <cellStyle name="Vírgula 2 2 4 8 3 5" xfId="15745"/>
    <cellStyle name="Vírgula 2 2 4 8 3 6" xfId="13057"/>
    <cellStyle name="Vírgula 2 2 4 8 4" xfId="3481"/>
    <cellStyle name="Vírgula 2 2 4 8 4 2" xfId="16825"/>
    <cellStyle name="Vírgula 2 2 4 8 5" xfId="6145"/>
    <cellStyle name="Vírgula 2 2 4 8 5 2" xfId="19489"/>
    <cellStyle name="Vírgula 2 2 4 8 6" xfId="8809"/>
    <cellStyle name="Vírgula 2 2 4 8 6 2" xfId="22153"/>
    <cellStyle name="Vírgula 2 2 4 8 7" xfId="14161"/>
    <cellStyle name="Vírgula 2 2 4 8 8" xfId="11473"/>
    <cellStyle name="Vírgula 2 2 4 8 9" xfId="25129"/>
    <cellStyle name="Vírgula 2 2 4 9" xfId="865"/>
    <cellStyle name="Vírgula 2 2 4 9 2" xfId="3529"/>
    <cellStyle name="Vírgula 2 2 4 9 2 2" xfId="16873"/>
    <cellStyle name="Vírgula 2 2 4 9 3" xfId="6193"/>
    <cellStyle name="Vírgula 2 2 4 9 3 2" xfId="19537"/>
    <cellStyle name="Vírgula 2 2 4 9 4" xfId="8857"/>
    <cellStyle name="Vírgula 2 2 4 9 4 2" xfId="22201"/>
    <cellStyle name="Vírgula 2 2 4 9 5" xfId="14209"/>
    <cellStyle name="Vírgula 2 2 4 9 6" xfId="11521"/>
    <cellStyle name="Vírgula 2 2 4 9 7" xfId="25489"/>
    <cellStyle name="Vírgula 2 2 5" xfId="97"/>
    <cellStyle name="Vírgula 2 2 5 10" xfId="5425"/>
    <cellStyle name="Vírgula 2 2 5 10 2" xfId="18769"/>
    <cellStyle name="Vírgula 2 2 5 11" xfId="8089"/>
    <cellStyle name="Vírgula 2 2 5 11 2" xfId="21433"/>
    <cellStyle name="Vírgula 2 2 5 12" xfId="13441"/>
    <cellStyle name="Vírgula 2 2 5 13" xfId="10753"/>
    <cellStyle name="Vírgula 2 2 5 14" xfId="24145"/>
    <cellStyle name="Vírgula 2 2 5 2" xfId="265"/>
    <cellStyle name="Vírgula 2 2 5 2 10" xfId="13609"/>
    <cellStyle name="Vírgula 2 2 5 2 11" xfId="10921"/>
    <cellStyle name="Vírgula 2 2 5 2 12" xfId="24313"/>
    <cellStyle name="Vírgula 2 2 5 2 2" xfId="529"/>
    <cellStyle name="Vírgula 2 2 5 2 2 2" xfId="1321"/>
    <cellStyle name="Vírgula 2 2 5 2 2 2 2" xfId="3985"/>
    <cellStyle name="Vírgula 2 2 5 2 2 2 2 2" xfId="17329"/>
    <cellStyle name="Vírgula 2 2 5 2 2 2 3" xfId="6649"/>
    <cellStyle name="Vírgula 2 2 5 2 2 2 3 2" xfId="19993"/>
    <cellStyle name="Vírgula 2 2 5 2 2 2 4" xfId="9313"/>
    <cellStyle name="Vírgula 2 2 5 2 2 2 4 2" xfId="22657"/>
    <cellStyle name="Vírgula 2 2 5 2 2 2 5" xfId="14665"/>
    <cellStyle name="Vírgula 2 2 5 2 2 2 6" xfId="11977"/>
    <cellStyle name="Vírgula 2 2 5 2 2 2 7" xfId="26377"/>
    <cellStyle name="Vírgula 2 2 5 2 2 3" xfId="2113"/>
    <cellStyle name="Vírgula 2 2 5 2 2 3 2" xfId="4777"/>
    <cellStyle name="Vírgula 2 2 5 2 2 3 2 2" xfId="18121"/>
    <cellStyle name="Vírgula 2 2 5 2 2 3 3" xfId="7441"/>
    <cellStyle name="Vírgula 2 2 5 2 2 3 3 2" xfId="20785"/>
    <cellStyle name="Vírgula 2 2 5 2 2 3 4" xfId="10105"/>
    <cellStyle name="Vírgula 2 2 5 2 2 3 4 2" xfId="23449"/>
    <cellStyle name="Vírgula 2 2 5 2 2 3 5" xfId="15457"/>
    <cellStyle name="Vírgula 2 2 5 2 2 3 6" xfId="12769"/>
    <cellStyle name="Vírgula 2 2 5 2 2 4" xfId="3193"/>
    <cellStyle name="Vírgula 2 2 5 2 2 4 2" xfId="16537"/>
    <cellStyle name="Vírgula 2 2 5 2 2 5" xfId="5857"/>
    <cellStyle name="Vírgula 2 2 5 2 2 5 2" xfId="19201"/>
    <cellStyle name="Vírgula 2 2 5 2 2 6" xfId="8521"/>
    <cellStyle name="Vírgula 2 2 5 2 2 6 2" xfId="21865"/>
    <cellStyle name="Vírgula 2 2 5 2 2 7" xfId="13873"/>
    <cellStyle name="Vírgula 2 2 5 2 2 8" xfId="11185"/>
    <cellStyle name="Vírgula 2 2 5 2 2 9" xfId="25009"/>
    <cellStyle name="Vírgula 2 2 5 2 3" xfId="697"/>
    <cellStyle name="Vírgula 2 2 5 2 3 2" xfId="1489"/>
    <cellStyle name="Vírgula 2 2 5 2 3 2 2" xfId="4153"/>
    <cellStyle name="Vírgula 2 2 5 2 3 2 2 2" xfId="17497"/>
    <cellStyle name="Vírgula 2 2 5 2 3 2 3" xfId="6817"/>
    <cellStyle name="Vírgula 2 2 5 2 3 2 3 2" xfId="20161"/>
    <cellStyle name="Vírgula 2 2 5 2 3 2 4" xfId="9481"/>
    <cellStyle name="Vírgula 2 2 5 2 3 2 4 2" xfId="22825"/>
    <cellStyle name="Vírgula 2 2 5 2 3 2 5" xfId="14833"/>
    <cellStyle name="Vírgula 2 2 5 2 3 2 6" xfId="12145"/>
    <cellStyle name="Vírgula 2 2 5 2 3 2 7" xfId="26041"/>
    <cellStyle name="Vírgula 2 2 5 2 3 3" xfId="2281"/>
    <cellStyle name="Vírgula 2 2 5 2 3 3 2" xfId="4945"/>
    <cellStyle name="Vírgula 2 2 5 2 3 3 2 2" xfId="18289"/>
    <cellStyle name="Vírgula 2 2 5 2 3 3 3" xfId="7609"/>
    <cellStyle name="Vírgula 2 2 5 2 3 3 3 2" xfId="20953"/>
    <cellStyle name="Vírgula 2 2 5 2 3 3 4" xfId="10273"/>
    <cellStyle name="Vírgula 2 2 5 2 3 3 4 2" xfId="23617"/>
    <cellStyle name="Vírgula 2 2 5 2 3 3 5" xfId="15625"/>
    <cellStyle name="Vírgula 2 2 5 2 3 3 6" xfId="12937"/>
    <cellStyle name="Vírgula 2 2 5 2 3 4" xfId="3361"/>
    <cellStyle name="Vírgula 2 2 5 2 3 4 2" xfId="16705"/>
    <cellStyle name="Vírgula 2 2 5 2 3 5" xfId="6025"/>
    <cellStyle name="Vírgula 2 2 5 2 3 5 2" xfId="19369"/>
    <cellStyle name="Vírgula 2 2 5 2 3 6" xfId="8689"/>
    <cellStyle name="Vírgula 2 2 5 2 3 6 2" xfId="22033"/>
    <cellStyle name="Vírgula 2 2 5 2 3 7" xfId="14041"/>
    <cellStyle name="Vírgula 2 2 5 2 3 8" xfId="11353"/>
    <cellStyle name="Vírgula 2 2 5 2 3 9" xfId="24673"/>
    <cellStyle name="Vírgula 2 2 5 2 4" xfId="1057"/>
    <cellStyle name="Vírgula 2 2 5 2 4 2" xfId="3721"/>
    <cellStyle name="Vírgula 2 2 5 2 4 2 2" xfId="17065"/>
    <cellStyle name="Vírgula 2 2 5 2 4 2 3" xfId="26689"/>
    <cellStyle name="Vírgula 2 2 5 2 4 3" xfId="6385"/>
    <cellStyle name="Vírgula 2 2 5 2 4 3 2" xfId="19729"/>
    <cellStyle name="Vírgula 2 2 5 2 4 4" xfId="9049"/>
    <cellStyle name="Vírgula 2 2 5 2 4 4 2" xfId="22393"/>
    <cellStyle name="Vírgula 2 2 5 2 4 5" xfId="14401"/>
    <cellStyle name="Vírgula 2 2 5 2 4 6" xfId="11713"/>
    <cellStyle name="Vírgula 2 2 5 2 4 7" xfId="25321"/>
    <cellStyle name="Vírgula 2 2 5 2 5" xfId="1849"/>
    <cellStyle name="Vírgula 2 2 5 2 5 2" xfId="4513"/>
    <cellStyle name="Vírgula 2 2 5 2 5 2 2" xfId="17857"/>
    <cellStyle name="Vírgula 2 2 5 2 5 3" xfId="7177"/>
    <cellStyle name="Vírgula 2 2 5 2 5 3 2" xfId="20521"/>
    <cellStyle name="Vírgula 2 2 5 2 5 4" xfId="9841"/>
    <cellStyle name="Vírgula 2 2 5 2 5 4 2" xfId="23185"/>
    <cellStyle name="Vírgula 2 2 5 2 5 5" xfId="15193"/>
    <cellStyle name="Vírgula 2 2 5 2 5 6" xfId="12505"/>
    <cellStyle name="Vírgula 2 2 5 2 5 7" xfId="25681"/>
    <cellStyle name="Vírgula 2 2 5 2 6" xfId="2665"/>
    <cellStyle name="Vírgula 2 2 5 2 6 2" xfId="5329"/>
    <cellStyle name="Vírgula 2 2 5 2 6 2 2" xfId="18673"/>
    <cellStyle name="Vírgula 2 2 5 2 6 3" xfId="7993"/>
    <cellStyle name="Vírgula 2 2 5 2 6 3 2" xfId="21337"/>
    <cellStyle name="Vírgula 2 2 5 2 6 4" xfId="10657"/>
    <cellStyle name="Vírgula 2 2 5 2 6 4 2" xfId="24001"/>
    <cellStyle name="Vírgula 2 2 5 2 6 5" xfId="16009"/>
    <cellStyle name="Vírgula 2 2 5 2 6 6" xfId="13321"/>
    <cellStyle name="Vírgula 2 2 5 2 7" xfId="2929"/>
    <cellStyle name="Vírgula 2 2 5 2 7 2" xfId="16273"/>
    <cellStyle name="Vírgula 2 2 5 2 8" xfId="5593"/>
    <cellStyle name="Vírgula 2 2 5 2 8 2" xfId="18937"/>
    <cellStyle name="Vírgula 2 2 5 2 9" xfId="8257"/>
    <cellStyle name="Vírgula 2 2 5 2 9 2" xfId="21601"/>
    <cellStyle name="Vírgula 2 2 5 3" xfId="169"/>
    <cellStyle name="Vírgula 2 2 5 3 10" xfId="10825"/>
    <cellStyle name="Vírgula 2 2 5 3 11" xfId="24217"/>
    <cellStyle name="Vírgula 2 2 5 3 2" xfId="433"/>
    <cellStyle name="Vírgula 2 2 5 3 2 2" xfId="1225"/>
    <cellStyle name="Vírgula 2 2 5 3 2 2 2" xfId="3889"/>
    <cellStyle name="Vírgula 2 2 5 3 2 2 2 2" xfId="17233"/>
    <cellStyle name="Vírgula 2 2 5 3 2 2 3" xfId="6553"/>
    <cellStyle name="Vírgula 2 2 5 3 2 2 3 2" xfId="19897"/>
    <cellStyle name="Vírgula 2 2 5 3 2 2 4" xfId="9217"/>
    <cellStyle name="Vírgula 2 2 5 3 2 2 4 2" xfId="22561"/>
    <cellStyle name="Vírgula 2 2 5 3 2 2 5" xfId="14569"/>
    <cellStyle name="Vírgula 2 2 5 3 2 2 6" xfId="11881"/>
    <cellStyle name="Vírgula 2 2 5 3 2 2 7" xfId="26281"/>
    <cellStyle name="Vírgula 2 2 5 3 2 3" xfId="2017"/>
    <cellStyle name="Vírgula 2 2 5 3 2 3 2" xfId="4681"/>
    <cellStyle name="Vírgula 2 2 5 3 2 3 2 2" xfId="18025"/>
    <cellStyle name="Vírgula 2 2 5 3 2 3 3" xfId="7345"/>
    <cellStyle name="Vírgula 2 2 5 3 2 3 3 2" xfId="20689"/>
    <cellStyle name="Vírgula 2 2 5 3 2 3 4" xfId="10009"/>
    <cellStyle name="Vírgula 2 2 5 3 2 3 4 2" xfId="23353"/>
    <cellStyle name="Vírgula 2 2 5 3 2 3 5" xfId="15361"/>
    <cellStyle name="Vírgula 2 2 5 3 2 3 6" xfId="12673"/>
    <cellStyle name="Vírgula 2 2 5 3 2 4" xfId="3097"/>
    <cellStyle name="Vírgula 2 2 5 3 2 4 2" xfId="16441"/>
    <cellStyle name="Vírgula 2 2 5 3 2 5" xfId="5761"/>
    <cellStyle name="Vírgula 2 2 5 3 2 5 2" xfId="19105"/>
    <cellStyle name="Vírgula 2 2 5 3 2 6" xfId="8425"/>
    <cellStyle name="Vírgula 2 2 5 3 2 6 2" xfId="21769"/>
    <cellStyle name="Vírgula 2 2 5 3 2 7" xfId="13777"/>
    <cellStyle name="Vírgula 2 2 5 3 2 8" xfId="11089"/>
    <cellStyle name="Vírgula 2 2 5 3 2 9" xfId="24913"/>
    <cellStyle name="Vírgula 2 2 5 3 3" xfId="961"/>
    <cellStyle name="Vírgula 2 2 5 3 3 2" xfId="3625"/>
    <cellStyle name="Vírgula 2 2 5 3 3 2 2" xfId="16969"/>
    <cellStyle name="Vírgula 2 2 5 3 3 2 3" xfId="25945"/>
    <cellStyle name="Vírgula 2 2 5 3 3 3" xfId="6289"/>
    <cellStyle name="Vírgula 2 2 5 3 3 3 2" xfId="19633"/>
    <cellStyle name="Vírgula 2 2 5 3 3 4" xfId="8953"/>
    <cellStyle name="Vírgula 2 2 5 3 3 4 2" xfId="22297"/>
    <cellStyle name="Vírgula 2 2 5 3 3 5" xfId="14305"/>
    <cellStyle name="Vírgula 2 2 5 3 3 6" xfId="11617"/>
    <cellStyle name="Vírgula 2 2 5 3 3 7" xfId="24577"/>
    <cellStyle name="Vírgula 2 2 5 3 4" xfId="1753"/>
    <cellStyle name="Vírgula 2 2 5 3 4 2" xfId="4417"/>
    <cellStyle name="Vírgula 2 2 5 3 4 2 2" xfId="17761"/>
    <cellStyle name="Vírgula 2 2 5 3 4 2 3" xfId="26593"/>
    <cellStyle name="Vírgula 2 2 5 3 4 3" xfId="7081"/>
    <cellStyle name="Vírgula 2 2 5 3 4 3 2" xfId="20425"/>
    <cellStyle name="Vírgula 2 2 5 3 4 4" xfId="9745"/>
    <cellStyle name="Vírgula 2 2 5 3 4 4 2" xfId="23089"/>
    <cellStyle name="Vírgula 2 2 5 3 4 5" xfId="15097"/>
    <cellStyle name="Vírgula 2 2 5 3 4 6" xfId="12409"/>
    <cellStyle name="Vírgula 2 2 5 3 4 7" xfId="25225"/>
    <cellStyle name="Vírgula 2 2 5 3 5" xfId="2569"/>
    <cellStyle name="Vírgula 2 2 5 3 5 2" xfId="5233"/>
    <cellStyle name="Vírgula 2 2 5 3 5 2 2" xfId="18577"/>
    <cellStyle name="Vírgula 2 2 5 3 5 3" xfId="7897"/>
    <cellStyle name="Vírgula 2 2 5 3 5 3 2" xfId="21241"/>
    <cellStyle name="Vírgula 2 2 5 3 5 4" xfId="10561"/>
    <cellStyle name="Vírgula 2 2 5 3 5 4 2" xfId="23905"/>
    <cellStyle name="Vírgula 2 2 5 3 5 5" xfId="15913"/>
    <cellStyle name="Vírgula 2 2 5 3 5 6" xfId="13225"/>
    <cellStyle name="Vírgula 2 2 5 3 5 7" xfId="25585"/>
    <cellStyle name="Vírgula 2 2 5 3 6" xfId="2833"/>
    <cellStyle name="Vírgula 2 2 5 3 6 2" xfId="16177"/>
    <cellStyle name="Vírgula 2 2 5 3 7" xfId="5497"/>
    <cellStyle name="Vírgula 2 2 5 3 7 2" xfId="18841"/>
    <cellStyle name="Vírgula 2 2 5 3 8" xfId="8161"/>
    <cellStyle name="Vírgula 2 2 5 3 8 2" xfId="21505"/>
    <cellStyle name="Vírgula 2 2 5 3 9" xfId="13513"/>
    <cellStyle name="Vírgula 2 2 5 4" xfId="361"/>
    <cellStyle name="Vírgula 2 2 5 4 2" xfId="1153"/>
    <cellStyle name="Vírgula 2 2 5 4 2 2" xfId="3817"/>
    <cellStyle name="Vírgula 2 2 5 4 2 2 2" xfId="17161"/>
    <cellStyle name="Vírgula 2 2 5 4 2 3" xfId="6481"/>
    <cellStyle name="Vírgula 2 2 5 4 2 3 2" xfId="19825"/>
    <cellStyle name="Vírgula 2 2 5 4 2 4" xfId="9145"/>
    <cellStyle name="Vírgula 2 2 5 4 2 4 2" xfId="22489"/>
    <cellStyle name="Vírgula 2 2 5 4 2 5" xfId="14497"/>
    <cellStyle name="Vírgula 2 2 5 4 2 6" xfId="11809"/>
    <cellStyle name="Vírgula 2 2 5 4 2 7" xfId="26209"/>
    <cellStyle name="Vírgula 2 2 5 4 3" xfId="1945"/>
    <cellStyle name="Vírgula 2 2 5 4 3 2" xfId="4609"/>
    <cellStyle name="Vírgula 2 2 5 4 3 2 2" xfId="17953"/>
    <cellStyle name="Vírgula 2 2 5 4 3 3" xfId="7273"/>
    <cellStyle name="Vírgula 2 2 5 4 3 3 2" xfId="20617"/>
    <cellStyle name="Vírgula 2 2 5 4 3 4" xfId="9937"/>
    <cellStyle name="Vírgula 2 2 5 4 3 4 2" xfId="23281"/>
    <cellStyle name="Vírgula 2 2 5 4 3 5" xfId="15289"/>
    <cellStyle name="Vírgula 2 2 5 4 3 6" xfId="12601"/>
    <cellStyle name="Vírgula 2 2 5 4 4" xfId="3025"/>
    <cellStyle name="Vírgula 2 2 5 4 4 2" xfId="16369"/>
    <cellStyle name="Vírgula 2 2 5 4 5" xfId="5689"/>
    <cellStyle name="Vírgula 2 2 5 4 5 2" xfId="19033"/>
    <cellStyle name="Vírgula 2 2 5 4 6" xfId="8353"/>
    <cellStyle name="Vírgula 2 2 5 4 6 2" xfId="21697"/>
    <cellStyle name="Vírgula 2 2 5 4 7" xfId="13705"/>
    <cellStyle name="Vírgula 2 2 5 4 8" xfId="11017"/>
    <cellStyle name="Vírgula 2 2 5 4 9" xfId="24841"/>
    <cellStyle name="Vírgula 2 2 5 5" xfId="625"/>
    <cellStyle name="Vírgula 2 2 5 5 2" xfId="1417"/>
    <cellStyle name="Vírgula 2 2 5 5 2 2" xfId="4081"/>
    <cellStyle name="Vírgula 2 2 5 5 2 2 2" xfId="17425"/>
    <cellStyle name="Vírgula 2 2 5 5 2 3" xfId="6745"/>
    <cellStyle name="Vírgula 2 2 5 5 2 3 2" xfId="20089"/>
    <cellStyle name="Vírgula 2 2 5 5 2 4" xfId="9409"/>
    <cellStyle name="Vírgula 2 2 5 5 2 4 2" xfId="22753"/>
    <cellStyle name="Vírgula 2 2 5 5 2 5" xfId="14761"/>
    <cellStyle name="Vírgula 2 2 5 5 2 6" xfId="12073"/>
    <cellStyle name="Vírgula 2 2 5 5 2 7" xfId="25873"/>
    <cellStyle name="Vírgula 2 2 5 5 3" xfId="2209"/>
    <cellStyle name="Vírgula 2 2 5 5 3 2" xfId="4873"/>
    <cellStyle name="Vírgula 2 2 5 5 3 2 2" xfId="18217"/>
    <cellStyle name="Vírgula 2 2 5 5 3 3" xfId="7537"/>
    <cellStyle name="Vírgula 2 2 5 5 3 3 2" xfId="20881"/>
    <cellStyle name="Vírgula 2 2 5 5 3 4" xfId="10201"/>
    <cellStyle name="Vírgula 2 2 5 5 3 4 2" xfId="23545"/>
    <cellStyle name="Vírgula 2 2 5 5 3 5" xfId="15553"/>
    <cellStyle name="Vírgula 2 2 5 5 3 6" xfId="12865"/>
    <cellStyle name="Vírgula 2 2 5 5 4" xfId="3289"/>
    <cellStyle name="Vírgula 2 2 5 5 4 2" xfId="16633"/>
    <cellStyle name="Vírgula 2 2 5 5 5" xfId="5953"/>
    <cellStyle name="Vírgula 2 2 5 5 5 2" xfId="19297"/>
    <cellStyle name="Vírgula 2 2 5 5 6" xfId="8617"/>
    <cellStyle name="Vírgula 2 2 5 5 6 2" xfId="21961"/>
    <cellStyle name="Vírgula 2 2 5 5 7" xfId="13969"/>
    <cellStyle name="Vírgula 2 2 5 5 8" xfId="11281"/>
    <cellStyle name="Vírgula 2 2 5 5 9" xfId="24505"/>
    <cellStyle name="Vírgula 2 2 5 6" xfId="889"/>
    <cellStyle name="Vírgula 2 2 5 6 2" xfId="3553"/>
    <cellStyle name="Vírgula 2 2 5 6 2 2" xfId="16897"/>
    <cellStyle name="Vírgula 2 2 5 6 2 3" xfId="26521"/>
    <cellStyle name="Vírgula 2 2 5 6 3" xfId="6217"/>
    <cellStyle name="Vírgula 2 2 5 6 3 2" xfId="19561"/>
    <cellStyle name="Vírgula 2 2 5 6 4" xfId="8881"/>
    <cellStyle name="Vírgula 2 2 5 6 4 2" xfId="22225"/>
    <cellStyle name="Vírgula 2 2 5 6 5" xfId="14233"/>
    <cellStyle name="Vírgula 2 2 5 6 6" xfId="11545"/>
    <cellStyle name="Vírgula 2 2 5 6 7" xfId="25153"/>
    <cellStyle name="Vírgula 2 2 5 7" xfId="1681"/>
    <cellStyle name="Vírgula 2 2 5 7 2" xfId="4345"/>
    <cellStyle name="Vírgula 2 2 5 7 2 2" xfId="17689"/>
    <cellStyle name="Vírgula 2 2 5 7 3" xfId="7009"/>
    <cellStyle name="Vírgula 2 2 5 7 3 2" xfId="20353"/>
    <cellStyle name="Vírgula 2 2 5 7 4" xfId="9673"/>
    <cellStyle name="Vírgula 2 2 5 7 4 2" xfId="23017"/>
    <cellStyle name="Vírgula 2 2 5 7 5" xfId="15025"/>
    <cellStyle name="Vírgula 2 2 5 7 6" xfId="12337"/>
    <cellStyle name="Vírgula 2 2 5 7 7" xfId="25513"/>
    <cellStyle name="Vírgula 2 2 5 8" xfId="2497"/>
    <cellStyle name="Vírgula 2 2 5 8 2" xfId="5161"/>
    <cellStyle name="Vírgula 2 2 5 8 2 2" xfId="18505"/>
    <cellStyle name="Vírgula 2 2 5 8 3" xfId="7825"/>
    <cellStyle name="Vírgula 2 2 5 8 3 2" xfId="21169"/>
    <cellStyle name="Vírgula 2 2 5 8 4" xfId="10489"/>
    <cellStyle name="Vírgula 2 2 5 8 4 2" xfId="23833"/>
    <cellStyle name="Vírgula 2 2 5 8 5" xfId="15841"/>
    <cellStyle name="Vírgula 2 2 5 8 6" xfId="13153"/>
    <cellStyle name="Vírgula 2 2 5 9" xfId="2761"/>
    <cellStyle name="Vírgula 2 2 5 9 2" xfId="16105"/>
    <cellStyle name="Vírgula 2 2 6" xfId="217"/>
    <cellStyle name="Vírgula 2 2 6 10" xfId="13561"/>
    <cellStyle name="Vírgula 2 2 6 11" xfId="10873"/>
    <cellStyle name="Vírgula 2 2 6 12" xfId="24265"/>
    <cellStyle name="Vírgula 2 2 6 2" xfId="481"/>
    <cellStyle name="Vírgula 2 2 6 2 2" xfId="1273"/>
    <cellStyle name="Vírgula 2 2 6 2 2 2" xfId="3937"/>
    <cellStyle name="Vírgula 2 2 6 2 2 2 2" xfId="17281"/>
    <cellStyle name="Vírgula 2 2 6 2 2 3" xfId="6601"/>
    <cellStyle name="Vírgula 2 2 6 2 2 3 2" xfId="19945"/>
    <cellStyle name="Vírgula 2 2 6 2 2 4" xfId="9265"/>
    <cellStyle name="Vírgula 2 2 6 2 2 4 2" xfId="22609"/>
    <cellStyle name="Vírgula 2 2 6 2 2 5" xfId="14617"/>
    <cellStyle name="Vírgula 2 2 6 2 2 6" xfId="11929"/>
    <cellStyle name="Vírgula 2 2 6 2 2 7" xfId="26329"/>
    <cellStyle name="Vírgula 2 2 6 2 3" xfId="2065"/>
    <cellStyle name="Vírgula 2 2 6 2 3 2" xfId="4729"/>
    <cellStyle name="Vírgula 2 2 6 2 3 2 2" xfId="18073"/>
    <cellStyle name="Vírgula 2 2 6 2 3 3" xfId="7393"/>
    <cellStyle name="Vírgula 2 2 6 2 3 3 2" xfId="20737"/>
    <cellStyle name="Vírgula 2 2 6 2 3 4" xfId="10057"/>
    <cellStyle name="Vírgula 2 2 6 2 3 4 2" xfId="23401"/>
    <cellStyle name="Vírgula 2 2 6 2 3 5" xfId="15409"/>
    <cellStyle name="Vírgula 2 2 6 2 3 6" xfId="12721"/>
    <cellStyle name="Vírgula 2 2 6 2 4" xfId="3145"/>
    <cellStyle name="Vírgula 2 2 6 2 4 2" xfId="16489"/>
    <cellStyle name="Vírgula 2 2 6 2 5" xfId="5809"/>
    <cellStyle name="Vírgula 2 2 6 2 5 2" xfId="19153"/>
    <cellStyle name="Vírgula 2 2 6 2 6" xfId="8473"/>
    <cellStyle name="Vírgula 2 2 6 2 6 2" xfId="21817"/>
    <cellStyle name="Vírgula 2 2 6 2 7" xfId="13825"/>
    <cellStyle name="Vírgula 2 2 6 2 8" xfId="11137"/>
    <cellStyle name="Vírgula 2 2 6 2 9" xfId="24961"/>
    <cellStyle name="Vírgula 2 2 6 3" xfId="649"/>
    <cellStyle name="Vírgula 2 2 6 3 2" xfId="1441"/>
    <cellStyle name="Vírgula 2 2 6 3 2 2" xfId="4105"/>
    <cellStyle name="Vírgula 2 2 6 3 2 2 2" xfId="17449"/>
    <cellStyle name="Vírgula 2 2 6 3 2 3" xfId="6769"/>
    <cellStyle name="Vírgula 2 2 6 3 2 3 2" xfId="20113"/>
    <cellStyle name="Vírgula 2 2 6 3 2 4" xfId="9433"/>
    <cellStyle name="Vírgula 2 2 6 3 2 4 2" xfId="22777"/>
    <cellStyle name="Vírgula 2 2 6 3 2 5" xfId="14785"/>
    <cellStyle name="Vírgula 2 2 6 3 2 6" xfId="12097"/>
    <cellStyle name="Vírgula 2 2 6 3 2 7" xfId="25993"/>
    <cellStyle name="Vírgula 2 2 6 3 3" xfId="2233"/>
    <cellStyle name="Vírgula 2 2 6 3 3 2" xfId="4897"/>
    <cellStyle name="Vírgula 2 2 6 3 3 2 2" xfId="18241"/>
    <cellStyle name="Vírgula 2 2 6 3 3 3" xfId="7561"/>
    <cellStyle name="Vírgula 2 2 6 3 3 3 2" xfId="20905"/>
    <cellStyle name="Vírgula 2 2 6 3 3 4" xfId="10225"/>
    <cellStyle name="Vírgula 2 2 6 3 3 4 2" xfId="23569"/>
    <cellStyle name="Vírgula 2 2 6 3 3 5" xfId="15577"/>
    <cellStyle name="Vírgula 2 2 6 3 3 6" xfId="12889"/>
    <cellStyle name="Vírgula 2 2 6 3 4" xfId="3313"/>
    <cellStyle name="Vírgula 2 2 6 3 4 2" xfId="16657"/>
    <cellStyle name="Vírgula 2 2 6 3 5" xfId="5977"/>
    <cellStyle name="Vírgula 2 2 6 3 5 2" xfId="19321"/>
    <cellStyle name="Vírgula 2 2 6 3 6" xfId="8641"/>
    <cellStyle name="Vírgula 2 2 6 3 6 2" xfId="21985"/>
    <cellStyle name="Vírgula 2 2 6 3 7" xfId="13993"/>
    <cellStyle name="Vírgula 2 2 6 3 8" xfId="11305"/>
    <cellStyle name="Vírgula 2 2 6 3 9" xfId="24625"/>
    <cellStyle name="Vírgula 2 2 6 4" xfId="1009"/>
    <cellStyle name="Vírgula 2 2 6 4 2" xfId="3673"/>
    <cellStyle name="Vírgula 2 2 6 4 2 2" xfId="17017"/>
    <cellStyle name="Vírgula 2 2 6 4 2 3" xfId="26641"/>
    <cellStyle name="Vírgula 2 2 6 4 3" xfId="6337"/>
    <cellStyle name="Vírgula 2 2 6 4 3 2" xfId="19681"/>
    <cellStyle name="Vírgula 2 2 6 4 4" xfId="9001"/>
    <cellStyle name="Vírgula 2 2 6 4 4 2" xfId="22345"/>
    <cellStyle name="Vírgula 2 2 6 4 5" xfId="14353"/>
    <cellStyle name="Vírgula 2 2 6 4 6" xfId="11665"/>
    <cellStyle name="Vírgula 2 2 6 4 7" xfId="25273"/>
    <cellStyle name="Vírgula 2 2 6 5" xfId="1801"/>
    <cellStyle name="Vírgula 2 2 6 5 2" xfId="4465"/>
    <cellStyle name="Vírgula 2 2 6 5 2 2" xfId="17809"/>
    <cellStyle name="Vírgula 2 2 6 5 3" xfId="7129"/>
    <cellStyle name="Vírgula 2 2 6 5 3 2" xfId="20473"/>
    <cellStyle name="Vírgula 2 2 6 5 4" xfId="9793"/>
    <cellStyle name="Vírgula 2 2 6 5 4 2" xfId="23137"/>
    <cellStyle name="Vírgula 2 2 6 5 5" xfId="15145"/>
    <cellStyle name="Vírgula 2 2 6 5 6" xfId="12457"/>
    <cellStyle name="Vírgula 2 2 6 5 7" xfId="25633"/>
    <cellStyle name="Vírgula 2 2 6 6" xfId="2617"/>
    <cellStyle name="Vírgula 2 2 6 6 2" xfId="5281"/>
    <cellStyle name="Vírgula 2 2 6 6 2 2" xfId="18625"/>
    <cellStyle name="Vírgula 2 2 6 6 3" xfId="7945"/>
    <cellStyle name="Vírgula 2 2 6 6 3 2" xfId="21289"/>
    <cellStyle name="Vírgula 2 2 6 6 4" xfId="10609"/>
    <cellStyle name="Vírgula 2 2 6 6 4 2" xfId="23953"/>
    <cellStyle name="Vírgula 2 2 6 6 5" xfId="15961"/>
    <cellStyle name="Vírgula 2 2 6 6 6" xfId="13273"/>
    <cellStyle name="Vírgula 2 2 6 7" xfId="2881"/>
    <cellStyle name="Vírgula 2 2 6 7 2" xfId="16225"/>
    <cellStyle name="Vírgula 2 2 6 8" xfId="5545"/>
    <cellStyle name="Vírgula 2 2 6 8 2" xfId="18889"/>
    <cellStyle name="Vírgula 2 2 6 9" xfId="8209"/>
    <cellStyle name="Vírgula 2 2 6 9 2" xfId="21553"/>
    <cellStyle name="Vírgula 2 2 7" xfId="145"/>
    <cellStyle name="Vírgula 2 2 7 10" xfId="10801"/>
    <cellStyle name="Vírgula 2 2 7 11" xfId="24193"/>
    <cellStyle name="Vírgula 2 2 7 2" xfId="409"/>
    <cellStyle name="Vírgula 2 2 7 2 2" xfId="1201"/>
    <cellStyle name="Vírgula 2 2 7 2 2 2" xfId="3865"/>
    <cellStyle name="Vírgula 2 2 7 2 2 2 2" xfId="17209"/>
    <cellStyle name="Vírgula 2 2 7 2 2 3" xfId="6529"/>
    <cellStyle name="Vírgula 2 2 7 2 2 3 2" xfId="19873"/>
    <cellStyle name="Vírgula 2 2 7 2 2 4" xfId="9193"/>
    <cellStyle name="Vírgula 2 2 7 2 2 4 2" xfId="22537"/>
    <cellStyle name="Vírgula 2 2 7 2 2 5" xfId="14545"/>
    <cellStyle name="Vírgula 2 2 7 2 2 6" xfId="11857"/>
    <cellStyle name="Vírgula 2 2 7 2 2 7" xfId="26257"/>
    <cellStyle name="Vírgula 2 2 7 2 3" xfId="1993"/>
    <cellStyle name="Vírgula 2 2 7 2 3 2" xfId="4657"/>
    <cellStyle name="Vírgula 2 2 7 2 3 2 2" xfId="18001"/>
    <cellStyle name="Vírgula 2 2 7 2 3 3" xfId="7321"/>
    <cellStyle name="Vírgula 2 2 7 2 3 3 2" xfId="20665"/>
    <cellStyle name="Vírgula 2 2 7 2 3 4" xfId="9985"/>
    <cellStyle name="Vírgula 2 2 7 2 3 4 2" xfId="23329"/>
    <cellStyle name="Vírgula 2 2 7 2 3 5" xfId="15337"/>
    <cellStyle name="Vírgula 2 2 7 2 3 6" xfId="12649"/>
    <cellStyle name="Vírgula 2 2 7 2 4" xfId="3073"/>
    <cellStyle name="Vírgula 2 2 7 2 4 2" xfId="16417"/>
    <cellStyle name="Vírgula 2 2 7 2 5" xfId="5737"/>
    <cellStyle name="Vírgula 2 2 7 2 5 2" xfId="19081"/>
    <cellStyle name="Vírgula 2 2 7 2 6" xfId="8401"/>
    <cellStyle name="Vírgula 2 2 7 2 6 2" xfId="21745"/>
    <cellStyle name="Vírgula 2 2 7 2 7" xfId="13753"/>
    <cellStyle name="Vírgula 2 2 7 2 8" xfId="11065"/>
    <cellStyle name="Vírgula 2 2 7 2 9" xfId="24889"/>
    <cellStyle name="Vírgula 2 2 7 3" xfId="937"/>
    <cellStyle name="Vírgula 2 2 7 3 2" xfId="3601"/>
    <cellStyle name="Vírgula 2 2 7 3 2 2" xfId="16945"/>
    <cellStyle name="Vírgula 2 2 7 3 2 3" xfId="25921"/>
    <cellStyle name="Vírgula 2 2 7 3 3" xfId="6265"/>
    <cellStyle name="Vírgula 2 2 7 3 3 2" xfId="19609"/>
    <cellStyle name="Vírgula 2 2 7 3 4" xfId="8929"/>
    <cellStyle name="Vírgula 2 2 7 3 4 2" xfId="22273"/>
    <cellStyle name="Vírgula 2 2 7 3 5" xfId="14281"/>
    <cellStyle name="Vírgula 2 2 7 3 6" xfId="11593"/>
    <cellStyle name="Vírgula 2 2 7 3 7" xfId="24553"/>
    <cellStyle name="Vírgula 2 2 7 4" xfId="1729"/>
    <cellStyle name="Vírgula 2 2 7 4 2" xfId="4393"/>
    <cellStyle name="Vírgula 2 2 7 4 2 2" xfId="17737"/>
    <cellStyle name="Vírgula 2 2 7 4 2 3" xfId="26569"/>
    <cellStyle name="Vírgula 2 2 7 4 3" xfId="7057"/>
    <cellStyle name="Vírgula 2 2 7 4 3 2" xfId="20401"/>
    <cellStyle name="Vírgula 2 2 7 4 4" xfId="9721"/>
    <cellStyle name="Vírgula 2 2 7 4 4 2" xfId="23065"/>
    <cellStyle name="Vírgula 2 2 7 4 5" xfId="15073"/>
    <cellStyle name="Vírgula 2 2 7 4 6" xfId="12385"/>
    <cellStyle name="Vírgula 2 2 7 4 7" xfId="25201"/>
    <cellStyle name="Vírgula 2 2 7 5" xfId="2545"/>
    <cellStyle name="Vírgula 2 2 7 5 2" xfId="5209"/>
    <cellStyle name="Vírgula 2 2 7 5 2 2" xfId="18553"/>
    <cellStyle name="Vírgula 2 2 7 5 3" xfId="7873"/>
    <cellStyle name="Vírgula 2 2 7 5 3 2" xfId="21217"/>
    <cellStyle name="Vírgula 2 2 7 5 4" xfId="10537"/>
    <cellStyle name="Vírgula 2 2 7 5 4 2" xfId="23881"/>
    <cellStyle name="Vírgula 2 2 7 5 5" xfId="15889"/>
    <cellStyle name="Vírgula 2 2 7 5 6" xfId="13201"/>
    <cellStyle name="Vírgula 2 2 7 5 7" xfId="25561"/>
    <cellStyle name="Vírgula 2 2 7 6" xfId="2809"/>
    <cellStyle name="Vírgula 2 2 7 6 2" xfId="16153"/>
    <cellStyle name="Vírgula 2 2 7 7" xfId="5473"/>
    <cellStyle name="Vírgula 2 2 7 7 2" xfId="18817"/>
    <cellStyle name="Vírgula 2 2 7 8" xfId="8137"/>
    <cellStyle name="Vírgula 2 2 7 8 2" xfId="21481"/>
    <cellStyle name="Vírgula 2 2 7 9" xfId="13489"/>
    <cellStyle name="Vírgula 2 2 8" xfId="313"/>
    <cellStyle name="Vírgula 2 2 8 10" xfId="24361"/>
    <cellStyle name="Vírgula 2 2 8 2" xfId="1105"/>
    <cellStyle name="Vírgula 2 2 8 2 2" xfId="3769"/>
    <cellStyle name="Vírgula 2 2 8 2 2 2" xfId="17113"/>
    <cellStyle name="Vírgula 2 2 8 2 2 3" xfId="26425"/>
    <cellStyle name="Vírgula 2 2 8 2 3" xfId="6433"/>
    <cellStyle name="Vírgula 2 2 8 2 3 2" xfId="19777"/>
    <cellStyle name="Vírgula 2 2 8 2 4" xfId="9097"/>
    <cellStyle name="Vírgula 2 2 8 2 4 2" xfId="22441"/>
    <cellStyle name="Vírgula 2 2 8 2 5" xfId="14449"/>
    <cellStyle name="Vírgula 2 2 8 2 6" xfId="11761"/>
    <cellStyle name="Vírgula 2 2 8 2 7" xfId="25057"/>
    <cellStyle name="Vírgula 2 2 8 3" xfId="1897"/>
    <cellStyle name="Vírgula 2 2 8 3 2" xfId="4561"/>
    <cellStyle name="Vírgula 2 2 8 3 2 2" xfId="17905"/>
    <cellStyle name="Vírgula 2 2 8 3 2 3" xfId="26089"/>
    <cellStyle name="Vírgula 2 2 8 3 3" xfId="7225"/>
    <cellStyle name="Vírgula 2 2 8 3 3 2" xfId="20569"/>
    <cellStyle name="Vírgula 2 2 8 3 4" xfId="9889"/>
    <cellStyle name="Vírgula 2 2 8 3 4 2" xfId="23233"/>
    <cellStyle name="Vírgula 2 2 8 3 5" xfId="15241"/>
    <cellStyle name="Vírgula 2 2 8 3 6" xfId="12553"/>
    <cellStyle name="Vírgula 2 2 8 3 7" xfId="24721"/>
    <cellStyle name="Vírgula 2 2 8 4" xfId="2476"/>
    <cellStyle name="Vírgula 2 2 8 4 2" xfId="5140"/>
    <cellStyle name="Vírgula 2 2 8 4 2 2" xfId="18484"/>
    <cellStyle name="Vírgula 2 2 8 4 2 3" xfId="26737"/>
    <cellStyle name="Vírgula 2 2 8 4 3" xfId="7804"/>
    <cellStyle name="Vírgula 2 2 8 4 3 2" xfId="21148"/>
    <cellStyle name="Vírgula 2 2 8 4 4" xfId="10468"/>
    <cellStyle name="Vírgula 2 2 8 4 4 2" xfId="23812"/>
    <cellStyle name="Vírgula 2 2 8 4 5" xfId="15820"/>
    <cellStyle name="Vírgula 2 2 8 4 6" xfId="13132"/>
    <cellStyle name="Vírgula 2 2 8 4 7" xfId="25369"/>
    <cellStyle name="Vírgula 2 2 8 5" xfId="2977"/>
    <cellStyle name="Vírgula 2 2 8 5 2" xfId="16321"/>
    <cellStyle name="Vírgula 2 2 8 5 3" xfId="25729"/>
    <cellStyle name="Vírgula 2 2 8 6" xfId="5641"/>
    <cellStyle name="Vírgula 2 2 8 6 2" xfId="18985"/>
    <cellStyle name="Vírgula 2 2 8 7" xfId="8305"/>
    <cellStyle name="Vírgula 2 2 8 7 2" xfId="21649"/>
    <cellStyle name="Vírgula 2 2 8 8" xfId="13657"/>
    <cellStyle name="Vírgula 2 2 8 9" xfId="10969"/>
    <cellStyle name="Vírgula 2 2 9" xfId="577"/>
    <cellStyle name="Vírgula 2 2 9 2" xfId="1369"/>
    <cellStyle name="Vírgula 2 2 9 2 2" xfId="4033"/>
    <cellStyle name="Vírgula 2 2 9 2 2 2" xfId="17377"/>
    <cellStyle name="Vírgula 2 2 9 2 2 3" xfId="26161"/>
    <cellStyle name="Vírgula 2 2 9 2 3" xfId="6697"/>
    <cellStyle name="Vírgula 2 2 9 2 3 2" xfId="20041"/>
    <cellStyle name="Vírgula 2 2 9 2 4" xfId="9361"/>
    <cellStyle name="Vírgula 2 2 9 2 4 2" xfId="22705"/>
    <cellStyle name="Vírgula 2 2 9 2 5" xfId="14713"/>
    <cellStyle name="Vírgula 2 2 9 2 6" xfId="12025"/>
    <cellStyle name="Vírgula 2 2 9 2 7" xfId="24793"/>
    <cellStyle name="Vírgula 2 2 9 3" xfId="2161"/>
    <cellStyle name="Vírgula 2 2 9 3 2" xfId="4825"/>
    <cellStyle name="Vírgula 2 2 9 3 2 2" xfId="18169"/>
    <cellStyle name="Vírgula 2 2 9 3 2 3" xfId="25825"/>
    <cellStyle name="Vírgula 2 2 9 3 3" xfId="7489"/>
    <cellStyle name="Vírgula 2 2 9 3 3 2" xfId="20833"/>
    <cellStyle name="Vírgula 2 2 9 3 4" xfId="10153"/>
    <cellStyle name="Vírgula 2 2 9 3 4 2" xfId="23497"/>
    <cellStyle name="Vírgula 2 2 9 3 5" xfId="15505"/>
    <cellStyle name="Vírgula 2 2 9 3 6" xfId="12817"/>
    <cellStyle name="Vírgula 2 2 9 3 7" xfId="24457"/>
    <cellStyle name="Vírgula 2 2 9 4" xfId="3241"/>
    <cellStyle name="Vírgula 2 2 9 4 2" xfId="16585"/>
    <cellStyle name="Vírgula 2 2 9 4 3" xfId="25465"/>
    <cellStyle name="Vírgula 2 2 9 5" xfId="5905"/>
    <cellStyle name="Vírgula 2 2 9 5 2" xfId="19249"/>
    <cellStyle name="Vírgula 2 2 9 6" xfId="8569"/>
    <cellStyle name="Vírgula 2 2 9 6 2" xfId="21913"/>
    <cellStyle name="Vírgula 2 2 9 7" xfId="13921"/>
    <cellStyle name="Vírgula 2 2 9 8" xfId="11233"/>
    <cellStyle name="Vírgula 2 2 9 9" xfId="24097"/>
    <cellStyle name="Vírgula 2 20" xfId="8039"/>
    <cellStyle name="Vírgula 2 20 2" xfId="21383"/>
    <cellStyle name="Vírgula 2 21" xfId="13367"/>
    <cellStyle name="Vírgula 2 22" xfId="10703"/>
    <cellStyle name="Vírgula 2 23" xfId="24047"/>
    <cellStyle name="Vírgula 2 26" xfId="26781"/>
    <cellStyle name="Vírgula 2 3" xfId="22"/>
    <cellStyle name="Vírgula 2 3 10" xfId="748"/>
    <cellStyle name="Vírgula 2 3 10 2" xfId="1540"/>
    <cellStyle name="Vírgula 2 3 10 2 2" xfId="4204"/>
    <cellStyle name="Vírgula 2 3 10 2 2 2" xfId="17548"/>
    <cellStyle name="Vírgula 2 3 10 2 2 3" xfId="26140"/>
    <cellStyle name="Vírgula 2 3 10 2 3" xfId="6868"/>
    <cellStyle name="Vírgula 2 3 10 2 3 2" xfId="20212"/>
    <cellStyle name="Vírgula 2 3 10 2 4" xfId="9532"/>
    <cellStyle name="Vírgula 2 3 10 2 4 2" xfId="22876"/>
    <cellStyle name="Vírgula 2 3 10 2 5" xfId="14884"/>
    <cellStyle name="Vírgula 2 3 10 2 6" xfId="12196"/>
    <cellStyle name="Vírgula 2 3 10 2 7" xfId="24772"/>
    <cellStyle name="Vírgula 2 3 10 3" xfId="2332"/>
    <cellStyle name="Vírgula 2 3 10 3 2" xfId="4996"/>
    <cellStyle name="Vírgula 2 3 10 3 2 2" xfId="18340"/>
    <cellStyle name="Vírgula 2 3 10 3 3" xfId="7660"/>
    <cellStyle name="Vírgula 2 3 10 3 3 2" xfId="21004"/>
    <cellStyle name="Vírgula 2 3 10 3 4" xfId="10324"/>
    <cellStyle name="Vírgula 2 3 10 3 4 2" xfId="23668"/>
    <cellStyle name="Vírgula 2 3 10 3 5" xfId="15676"/>
    <cellStyle name="Vírgula 2 3 10 3 6" xfId="12988"/>
    <cellStyle name="Vírgula 2 3 10 3 7" xfId="25444"/>
    <cellStyle name="Vírgula 2 3 10 4" xfId="3412"/>
    <cellStyle name="Vírgula 2 3 10 4 2" xfId="16756"/>
    <cellStyle name="Vírgula 2 3 10 5" xfId="6076"/>
    <cellStyle name="Vírgula 2 3 10 5 2" xfId="19420"/>
    <cellStyle name="Vírgula 2 3 10 6" xfId="8740"/>
    <cellStyle name="Vírgula 2 3 10 6 2" xfId="22084"/>
    <cellStyle name="Vírgula 2 3 10 7" xfId="14092"/>
    <cellStyle name="Vírgula 2 3 10 8" xfId="11404"/>
    <cellStyle name="Vírgula 2 3 10 9" xfId="24076"/>
    <cellStyle name="Vírgula 2 3 11" xfId="796"/>
    <cellStyle name="Vírgula 2 3 11 2" xfId="1588"/>
    <cellStyle name="Vírgula 2 3 11 2 2" xfId="4252"/>
    <cellStyle name="Vírgula 2 3 11 2 2 2" xfId="17596"/>
    <cellStyle name="Vírgula 2 3 11 2 3" xfId="6916"/>
    <cellStyle name="Vírgula 2 3 11 2 3 2" xfId="20260"/>
    <cellStyle name="Vírgula 2 3 11 2 4" xfId="9580"/>
    <cellStyle name="Vírgula 2 3 11 2 4 2" xfId="22924"/>
    <cellStyle name="Vírgula 2 3 11 2 5" xfId="14932"/>
    <cellStyle name="Vírgula 2 3 11 2 6" xfId="12244"/>
    <cellStyle name="Vírgula 2 3 11 2 7" xfId="25780"/>
    <cellStyle name="Vírgula 2 3 11 3" xfId="2380"/>
    <cellStyle name="Vírgula 2 3 11 3 2" xfId="5044"/>
    <cellStyle name="Vírgula 2 3 11 3 2 2" xfId="18388"/>
    <cellStyle name="Vírgula 2 3 11 3 3" xfId="7708"/>
    <cellStyle name="Vírgula 2 3 11 3 3 2" xfId="21052"/>
    <cellStyle name="Vírgula 2 3 11 3 4" xfId="10372"/>
    <cellStyle name="Vírgula 2 3 11 3 4 2" xfId="23716"/>
    <cellStyle name="Vírgula 2 3 11 3 5" xfId="15724"/>
    <cellStyle name="Vírgula 2 3 11 3 6" xfId="13036"/>
    <cellStyle name="Vírgula 2 3 11 4" xfId="3460"/>
    <cellStyle name="Vírgula 2 3 11 4 2" xfId="16804"/>
    <cellStyle name="Vírgula 2 3 11 5" xfId="6124"/>
    <cellStyle name="Vírgula 2 3 11 5 2" xfId="19468"/>
    <cellStyle name="Vírgula 2 3 11 6" xfId="8788"/>
    <cellStyle name="Vírgula 2 3 11 6 2" xfId="22132"/>
    <cellStyle name="Vírgula 2 3 11 7" xfId="14140"/>
    <cellStyle name="Vírgula 2 3 11 8" xfId="11452"/>
    <cellStyle name="Vírgula 2 3 11 9" xfId="24412"/>
    <cellStyle name="Vírgula 2 3 12" xfId="844"/>
    <cellStyle name="Vírgula 2 3 12 2" xfId="3508"/>
    <cellStyle name="Vírgula 2 3 12 2 2" xfId="16852"/>
    <cellStyle name="Vírgula 2 3 12 2 3" xfId="25804"/>
    <cellStyle name="Vírgula 2 3 12 3" xfId="6172"/>
    <cellStyle name="Vírgula 2 3 12 3 2" xfId="19516"/>
    <cellStyle name="Vírgula 2 3 12 4" xfId="8836"/>
    <cellStyle name="Vírgula 2 3 12 4 2" xfId="22180"/>
    <cellStyle name="Vírgula 2 3 12 5" xfId="14188"/>
    <cellStyle name="Vírgula 2 3 12 6" xfId="11500"/>
    <cellStyle name="Vírgula 2 3 12 7" xfId="24436"/>
    <cellStyle name="Vírgula 2 3 13" xfId="1636"/>
    <cellStyle name="Vírgula 2 3 13 2" xfId="4300"/>
    <cellStyle name="Vírgula 2 3 13 2 2" xfId="17644"/>
    <cellStyle name="Vírgula 2 3 13 2 3" xfId="26476"/>
    <cellStyle name="Vírgula 2 3 13 3" xfId="6964"/>
    <cellStyle name="Vírgula 2 3 13 3 2" xfId="20308"/>
    <cellStyle name="Vírgula 2 3 13 4" xfId="9628"/>
    <cellStyle name="Vírgula 2 3 13 4 2" xfId="22972"/>
    <cellStyle name="Vírgula 2 3 13 5" xfId="14980"/>
    <cellStyle name="Vírgula 2 3 13 6" xfId="12292"/>
    <cellStyle name="Vírgula 2 3 13 7" xfId="25108"/>
    <cellStyle name="Vírgula 2 3 14" xfId="2433"/>
    <cellStyle name="Vírgula 2 3 14 2" xfId="5097"/>
    <cellStyle name="Vírgula 2 3 14 2 2" xfId="18441"/>
    <cellStyle name="Vírgula 2 3 14 3" xfId="7761"/>
    <cellStyle name="Vírgula 2 3 14 3 2" xfId="21105"/>
    <cellStyle name="Vírgula 2 3 14 4" xfId="10425"/>
    <cellStyle name="Vírgula 2 3 14 4 2" xfId="23769"/>
    <cellStyle name="Vírgula 2 3 14 5" xfId="15777"/>
    <cellStyle name="Vírgula 2 3 14 6" xfId="13089"/>
    <cellStyle name="Vírgula 2 3 14 7" xfId="25420"/>
    <cellStyle name="Vírgula 2 3 15" xfId="52"/>
    <cellStyle name="Vírgula 2 3 15 2" xfId="13396"/>
    <cellStyle name="Vírgula 2 3 16" xfId="2716"/>
    <cellStyle name="Vírgula 2 3 16 2" xfId="16060"/>
    <cellStyle name="Vírgula 2 3 17" xfId="5380"/>
    <cellStyle name="Vírgula 2 3 17 2" xfId="18724"/>
    <cellStyle name="Vírgula 2 3 18" xfId="8044"/>
    <cellStyle name="Vírgula 2 3 18 2" xfId="21388"/>
    <cellStyle name="Vírgula 2 3 19" xfId="13372"/>
    <cellStyle name="Vírgula 2 3 2" xfId="30"/>
    <cellStyle name="Vírgula 2 3 2 10" xfId="852"/>
    <cellStyle name="Vírgula 2 3 2 10 2" xfId="3516"/>
    <cellStyle name="Vírgula 2 3 2 10 2 2" xfId="16860"/>
    <cellStyle name="Vírgula 2 3 2 10 2 3" xfId="25812"/>
    <cellStyle name="Vírgula 2 3 2 10 3" xfId="6180"/>
    <cellStyle name="Vírgula 2 3 2 10 3 2" xfId="19524"/>
    <cellStyle name="Vírgula 2 3 2 10 4" xfId="8844"/>
    <cellStyle name="Vírgula 2 3 2 10 4 2" xfId="22188"/>
    <cellStyle name="Vírgula 2 3 2 10 5" xfId="14196"/>
    <cellStyle name="Vírgula 2 3 2 10 6" xfId="11508"/>
    <cellStyle name="Vírgula 2 3 2 10 7" xfId="24444"/>
    <cellStyle name="Vírgula 2 3 2 11" xfId="1644"/>
    <cellStyle name="Vírgula 2 3 2 11 2" xfId="4308"/>
    <cellStyle name="Vírgula 2 3 2 11 2 2" xfId="17652"/>
    <cellStyle name="Vírgula 2 3 2 11 2 3" xfId="26484"/>
    <cellStyle name="Vírgula 2 3 2 11 3" xfId="6972"/>
    <cellStyle name="Vírgula 2 3 2 11 3 2" xfId="20316"/>
    <cellStyle name="Vírgula 2 3 2 11 4" xfId="9636"/>
    <cellStyle name="Vírgula 2 3 2 11 4 2" xfId="22980"/>
    <cellStyle name="Vírgula 2 3 2 11 5" xfId="14988"/>
    <cellStyle name="Vírgula 2 3 2 11 6" xfId="12300"/>
    <cellStyle name="Vírgula 2 3 2 11 7" xfId="25116"/>
    <cellStyle name="Vírgula 2 3 2 12" xfId="2441"/>
    <cellStyle name="Vírgula 2 3 2 12 2" xfId="5105"/>
    <cellStyle name="Vírgula 2 3 2 12 2 2" xfId="18449"/>
    <cellStyle name="Vírgula 2 3 2 12 3" xfId="7769"/>
    <cellStyle name="Vírgula 2 3 2 12 3 2" xfId="21113"/>
    <cellStyle name="Vírgula 2 3 2 12 4" xfId="10433"/>
    <cellStyle name="Vírgula 2 3 2 12 4 2" xfId="23777"/>
    <cellStyle name="Vírgula 2 3 2 12 5" xfId="15785"/>
    <cellStyle name="Vírgula 2 3 2 12 6" xfId="13097"/>
    <cellStyle name="Vírgula 2 3 2 12 7" xfId="25428"/>
    <cellStyle name="Vírgula 2 3 2 13" xfId="60"/>
    <cellStyle name="Vírgula 2 3 2 13 2" xfId="13404"/>
    <cellStyle name="Vírgula 2 3 2 14" xfId="2724"/>
    <cellStyle name="Vírgula 2 3 2 14 2" xfId="16068"/>
    <cellStyle name="Vírgula 2 3 2 15" xfId="5388"/>
    <cellStyle name="Vírgula 2 3 2 15 2" xfId="18732"/>
    <cellStyle name="Vírgula 2 3 2 16" xfId="8052"/>
    <cellStyle name="Vírgula 2 3 2 16 2" xfId="21396"/>
    <cellStyle name="Vírgula 2 3 2 17" xfId="13380"/>
    <cellStyle name="Vírgula 2 3 2 18" xfId="10716"/>
    <cellStyle name="Vírgula 2 3 2 19" xfId="24060"/>
    <cellStyle name="Vírgula 2 3 2 2" xfId="84"/>
    <cellStyle name="Vírgula 2 3 2 2 10" xfId="1668"/>
    <cellStyle name="Vírgula 2 3 2 2 10 2" xfId="4332"/>
    <cellStyle name="Vírgula 2 3 2 2 10 2 2" xfId="17676"/>
    <cellStyle name="Vírgula 2 3 2 2 10 3" xfId="6996"/>
    <cellStyle name="Vírgula 2 3 2 2 10 3 2" xfId="20340"/>
    <cellStyle name="Vírgula 2 3 2 2 10 4" xfId="9660"/>
    <cellStyle name="Vírgula 2 3 2 2 10 4 2" xfId="23004"/>
    <cellStyle name="Vírgula 2 3 2 2 10 5" xfId="15012"/>
    <cellStyle name="Vírgula 2 3 2 2 10 6" xfId="12324"/>
    <cellStyle name="Vírgula 2 3 2 2 11" xfId="2467"/>
    <cellStyle name="Vírgula 2 3 2 2 11 2" xfId="5131"/>
    <cellStyle name="Vírgula 2 3 2 2 11 2 2" xfId="18475"/>
    <cellStyle name="Vírgula 2 3 2 2 11 3" xfId="7795"/>
    <cellStyle name="Vírgula 2 3 2 2 11 3 2" xfId="21139"/>
    <cellStyle name="Vírgula 2 3 2 2 11 4" xfId="10459"/>
    <cellStyle name="Vírgula 2 3 2 2 11 4 2" xfId="23803"/>
    <cellStyle name="Vírgula 2 3 2 2 11 5" xfId="15811"/>
    <cellStyle name="Vírgula 2 3 2 2 11 6" xfId="13123"/>
    <cellStyle name="Vírgula 2 3 2 2 12" xfId="2748"/>
    <cellStyle name="Vírgula 2 3 2 2 12 2" xfId="16092"/>
    <cellStyle name="Vírgula 2 3 2 2 13" xfId="5412"/>
    <cellStyle name="Vírgula 2 3 2 2 13 2" xfId="18756"/>
    <cellStyle name="Vírgula 2 3 2 2 14" xfId="8076"/>
    <cellStyle name="Vírgula 2 3 2 2 14 2" xfId="21420"/>
    <cellStyle name="Vírgula 2 3 2 2 15" xfId="13428"/>
    <cellStyle name="Vírgula 2 3 2 2 16" xfId="10740"/>
    <cellStyle name="Vírgula 2 3 2 2 17" xfId="24132"/>
    <cellStyle name="Vírgula 2 3 2 2 2" xfId="132"/>
    <cellStyle name="Vírgula 2 3 2 2 2 10" xfId="8124"/>
    <cellStyle name="Vírgula 2 3 2 2 2 10 2" xfId="21468"/>
    <cellStyle name="Vírgula 2 3 2 2 2 11" xfId="13476"/>
    <cellStyle name="Vírgula 2 3 2 2 2 12" xfId="10788"/>
    <cellStyle name="Vírgula 2 3 2 2 2 13" xfId="24180"/>
    <cellStyle name="Vírgula 2 3 2 2 2 2" xfId="300"/>
    <cellStyle name="Vírgula 2 3 2 2 2 2 10" xfId="10956"/>
    <cellStyle name="Vírgula 2 3 2 2 2 2 11" xfId="24348"/>
    <cellStyle name="Vírgula 2 3 2 2 2 2 2" xfId="564"/>
    <cellStyle name="Vírgula 2 3 2 2 2 2 2 2" xfId="1356"/>
    <cellStyle name="Vírgula 2 3 2 2 2 2 2 2 2" xfId="4020"/>
    <cellStyle name="Vírgula 2 3 2 2 2 2 2 2 2 2" xfId="17364"/>
    <cellStyle name="Vírgula 2 3 2 2 2 2 2 2 3" xfId="6684"/>
    <cellStyle name="Vírgula 2 3 2 2 2 2 2 2 3 2" xfId="20028"/>
    <cellStyle name="Vírgula 2 3 2 2 2 2 2 2 4" xfId="9348"/>
    <cellStyle name="Vírgula 2 3 2 2 2 2 2 2 4 2" xfId="22692"/>
    <cellStyle name="Vírgula 2 3 2 2 2 2 2 2 5" xfId="14700"/>
    <cellStyle name="Vírgula 2 3 2 2 2 2 2 2 6" xfId="12012"/>
    <cellStyle name="Vírgula 2 3 2 2 2 2 2 2 7" xfId="26412"/>
    <cellStyle name="Vírgula 2 3 2 2 2 2 2 3" xfId="2148"/>
    <cellStyle name="Vírgula 2 3 2 2 2 2 2 3 2" xfId="4812"/>
    <cellStyle name="Vírgula 2 3 2 2 2 2 2 3 2 2" xfId="18156"/>
    <cellStyle name="Vírgula 2 3 2 2 2 2 2 3 3" xfId="7476"/>
    <cellStyle name="Vírgula 2 3 2 2 2 2 2 3 3 2" xfId="20820"/>
    <cellStyle name="Vírgula 2 3 2 2 2 2 2 3 4" xfId="10140"/>
    <cellStyle name="Vírgula 2 3 2 2 2 2 2 3 4 2" xfId="23484"/>
    <cellStyle name="Vírgula 2 3 2 2 2 2 2 3 5" xfId="15492"/>
    <cellStyle name="Vírgula 2 3 2 2 2 2 2 3 6" xfId="12804"/>
    <cellStyle name="Vírgula 2 3 2 2 2 2 2 4" xfId="3228"/>
    <cellStyle name="Vírgula 2 3 2 2 2 2 2 4 2" xfId="16572"/>
    <cellStyle name="Vírgula 2 3 2 2 2 2 2 5" xfId="5892"/>
    <cellStyle name="Vírgula 2 3 2 2 2 2 2 5 2" xfId="19236"/>
    <cellStyle name="Vírgula 2 3 2 2 2 2 2 6" xfId="8556"/>
    <cellStyle name="Vírgula 2 3 2 2 2 2 2 6 2" xfId="21900"/>
    <cellStyle name="Vírgula 2 3 2 2 2 2 2 7" xfId="13908"/>
    <cellStyle name="Vírgula 2 3 2 2 2 2 2 8" xfId="11220"/>
    <cellStyle name="Vírgula 2 3 2 2 2 2 2 9" xfId="25044"/>
    <cellStyle name="Vírgula 2 3 2 2 2 2 3" xfId="1092"/>
    <cellStyle name="Vírgula 2 3 2 2 2 2 3 2" xfId="3756"/>
    <cellStyle name="Vírgula 2 3 2 2 2 2 3 2 2" xfId="17100"/>
    <cellStyle name="Vírgula 2 3 2 2 2 2 3 2 3" xfId="26076"/>
    <cellStyle name="Vírgula 2 3 2 2 2 2 3 3" xfId="6420"/>
    <cellStyle name="Vírgula 2 3 2 2 2 2 3 3 2" xfId="19764"/>
    <cellStyle name="Vírgula 2 3 2 2 2 2 3 4" xfId="9084"/>
    <cellStyle name="Vírgula 2 3 2 2 2 2 3 4 2" xfId="22428"/>
    <cellStyle name="Vírgula 2 3 2 2 2 2 3 5" xfId="14436"/>
    <cellStyle name="Vírgula 2 3 2 2 2 2 3 6" xfId="11748"/>
    <cellStyle name="Vírgula 2 3 2 2 2 2 3 7" xfId="24708"/>
    <cellStyle name="Vírgula 2 3 2 2 2 2 4" xfId="1884"/>
    <cellStyle name="Vírgula 2 3 2 2 2 2 4 2" xfId="4548"/>
    <cellStyle name="Vírgula 2 3 2 2 2 2 4 2 2" xfId="17892"/>
    <cellStyle name="Vírgula 2 3 2 2 2 2 4 2 3" xfId="26724"/>
    <cellStyle name="Vírgula 2 3 2 2 2 2 4 3" xfId="7212"/>
    <cellStyle name="Vírgula 2 3 2 2 2 2 4 3 2" xfId="20556"/>
    <cellStyle name="Vírgula 2 3 2 2 2 2 4 4" xfId="9876"/>
    <cellStyle name="Vírgula 2 3 2 2 2 2 4 4 2" xfId="23220"/>
    <cellStyle name="Vírgula 2 3 2 2 2 2 4 5" xfId="15228"/>
    <cellStyle name="Vírgula 2 3 2 2 2 2 4 6" xfId="12540"/>
    <cellStyle name="Vírgula 2 3 2 2 2 2 4 7" xfId="25356"/>
    <cellStyle name="Vírgula 2 3 2 2 2 2 5" xfId="2700"/>
    <cellStyle name="Vírgula 2 3 2 2 2 2 5 2" xfId="5364"/>
    <cellStyle name="Vírgula 2 3 2 2 2 2 5 2 2" xfId="18708"/>
    <cellStyle name="Vírgula 2 3 2 2 2 2 5 3" xfId="8028"/>
    <cellStyle name="Vírgula 2 3 2 2 2 2 5 3 2" xfId="21372"/>
    <cellStyle name="Vírgula 2 3 2 2 2 2 5 4" xfId="10692"/>
    <cellStyle name="Vírgula 2 3 2 2 2 2 5 4 2" xfId="24036"/>
    <cellStyle name="Vírgula 2 3 2 2 2 2 5 5" xfId="16044"/>
    <cellStyle name="Vírgula 2 3 2 2 2 2 5 6" xfId="13356"/>
    <cellStyle name="Vírgula 2 3 2 2 2 2 5 7" xfId="25716"/>
    <cellStyle name="Vírgula 2 3 2 2 2 2 6" xfId="2964"/>
    <cellStyle name="Vírgula 2 3 2 2 2 2 6 2" xfId="16308"/>
    <cellStyle name="Vírgula 2 3 2 2 2 2 7" xfId="5628"/>
    <cellStyle name="Vírgula 2 3 2 2 2 2 7 2" xfId="18972"/>
    <cellStyle name="Vírgula 2 3 2 2 2 2 8" xfId="8292"/>
    <cellStyle name="Vírgula 2 3 2 2 2 2 8 2" xfId="21636"/>
    <cellStyle name="Vírgula 2 3 2 2 2 2 9" xfId="13644"/>
    <cellStyle name="Vírgula 2 3 2 2 2 3" xfId="396"/>
    <cellStyle name="Vírgula 2 3 2 2 2 3 2" xfId="1188"/>
    <cellStyle name="Vírgula 2 3 2 2 2 3 2 2" xfId="3852"/>
    <cellStyle name="Vírgula 2 3 2 2 2 3 2 2 2" xfId="17196"/>
    <cellStyle name="Vírgula 2 3 2 2 2 3 2 3" xfId="6516"/>
    <cellStyle name="Vírgula 2 3 2 2 2 3 2 3 2" xfId="19860"/>
    <cellStyle name="Vírgula 2 3 2 2 2 3 2 4" xfId="9180"/>
    <cellStyle name="Vírgula 2 3 2 2 2 3 2 4 2" xfId="22524"/>
    <cellStyle name="Vírgula 2 3 2 2 2 3 2 5" xfId="14532"/>
    <cellStyle name="Vírgula 2 3 2 2 2 3 2 6" xfId="11844"/>
    <cellStyle name="Vírgula 2 3 2 2 2 3 2 7" xfId="26244"/>
    <cellStyle name="Vírgula 2 3 2 2 2 3 3" xfId="1980"/>
    <cellStyle name="Vírgula 2 3 2 2 2 3 3 2" xfId="4644"/>
    <cellStyle name="Vírgula 2 3 2 2 2 3 3 2 2" xfId="17988"/>
    <cellStyle name="Vírgula 2 3 2 2 2 3 3 3" xfId="7308"/>
    <cellStyle name="Vírgula 2 3 2 2 2 3 3 3 2" xfId="20652"/>
    <cellStyle name="Vírgula 2 3 2 2 2 3 3 4" xfId="9972"/>
    <cellStyle name="Vírgula 2 3 2 2 2 3 3 4 2" xfId="23316"/>
    <cellStyle name="Vírgula 2 3 2 2 2 3 3 5" xfId="15324"/>
    <cellStyle name="Vírgula 2 3 2 2 2 3 3 6" xfId="12636"/>
    <cellStyle name="Vírgula 2 3 2 2 2 3 4" xfId="3060"/>
    <cellStyle name="Vírgula 2 3 2 2 2 3 4 2" xfId="16404"/>
    <cellStyle name="Vírgula 2 3 2 2 2 3 5" xfId="5724"/>
    <cellStyle name="Vírgula 2 3 2 2 2 3 5 2" xfId="19068"/>
    <cellStyle name="Vírgula 2 3 2 2 2 3 6" xfId="8388"/>
    <cellStyle name="Vírgula 2 3 2 2 2 3 6 2" xfId="21732"/>
    <cellStyle name="Vírgula 2 3 2 2 2 3 7" xfId="13740"/>
    <cellStyle name="Vírgula 2 3 2 2 2 3 8" xfId="11052"/>
    <cellStyle name="Vírgula 2 3 2 2 2 3 9" xfId="24876"/>
    <cellStyle name="Vírgula 2 3 2 2 2 4" xfId="732"/>
    <cellStyle name="Vírgula 2 3 2 2 2 4 2" xfId="1524"/>
    <cellStyle name="Vírgula 2 3 2 2 2 4 2 2" xfId="4188"/>
    <cellStyle name="Vírgula 2 3 2 2 2 4 2 2 2" xfId="17532"/>
    <cellStyle name="Vírgula 2 3 2 2 2 4 2 3" xfId="6852"/>
    <cellStyle name="Vírgula 2 3 2 2 2 4 2 3 2" xfId="20196"/>
    <cellStyle name="Vírgula 2 3 2 2 2 4 2 4" xfId="9516"/>
    <cellStyle name="Vírgula 2 3 2 2 2 4 2 4 2" xfId="22860"/>
    <cellStyle name="Vírgula 2 3 2 2 2 4 2 5" xfId="14868"/>
    <cellStyle name="Vírgula 2 3 2 2 2 4 2 6" xfId="12180"/>
    <cellStyle name="Vírgula 2 3 2 2 2 4 2 7" xfId="25908"/>
    <cellStyle name="Vírgula 2 3 2 2 2 4 3" xfId="2316"/>
    <cellStyle name="Vírgula 2 3 2 2 2 4 3 2" xfId="4980"/>
    <cellStyle name="Vírgula 2 3 2 2 2 4 3 2 2" xfId="18324"/>
    <cellStyle name="Vírgula 2 3 2 2 2 4 3 3" xfId="7644"/>
    <cellStyle name="Vírgula 2 3 2 2 2 4 3 3 2" xfId="20988"/>
    <cellStyle name="Vírgula 2 3 2 2 2 4 3 4" xfId="10308"/>
    <cellStyle name="Vírgula 2 3 2 2 2 4 3 4 2" xfId="23652"/>
    <cellStyle name="Vírgula 2 3 2 2 2 4 3 5" xfId="15660"/>
    <cellStyle name="Vírgula 2 3 2 2 2 4 3 6" xfId="12972"/>
    <cellStyle name="Vírgula 2 3 2 2 2 4 4" xfId="3396"/>
    <cellStyle name="Vírgula 2 3 2 2 2 4 4 2" xfId="16740"/>
    <cellStyle name="Vírgula 2 3 2 2 2 4 5" xfId="6060"/>
    <cellStyle name="Vírgula 2 3 2 2 2 4 5 2" xfId="19404"/>
    <cellStyle name="Vírgula 2 3 2 2 2 4 6" xfId="8724"/>
    <cellStyle name="Vírgula 2 3 2 2 2 4 6 2" xfId="22068"/>
    <cellStyle name="Vírgula 2 3 2 2 2 4 7" xfId="14076"/>
    <cellStyle name="Vírgula 2 3 2 2 2 4 8" xfId="11388"/>
    <cellStyle name="Vírgula 2 3 2 2 2 4 9" xfId="24540"/>
    <cellStyle name="Vírgula 2 3 2 2 2 5" xfId="924"/>
    <cellStyle name="Vírgula 2 3 2 2 2 5 2" xfId="3588"/>
    <cellStyle name="Vírgula 2 3 2 2 2 5 2 2" xfId="16932"/>
    <cellStyle name="Vírgula 2 3 2 2 2 5 2 3" xfId="26556"/>
    <cellStyle name="Vírgula 2 3 2 2 2 5 3" xfId="6252"/>
    <cellStyle name="Vírgula 2 3 2 2 2 5 3 2" xfId="19596"/>
    <cellStyle name="Vírgula 2 3 2 2 2 5 4" xfId="8916"/>
    <cellStyle name="Vírgula 2 3 2 2 2 5 4 2" xfId="22260"/>
    <cellStyle name="Vírgula 2 3 2 2 2 5 5" xfId="14268"/>
    <cellStyle name="Vírgula 2 3 2 2 2 5 6" xfId="11580"/>
    <cellStyle name="Vírgula 2 3 2 2 2 5 7" xfId="25188"/>
    <cellStyle name="Vírgula 2 3 2 2 2 6" xfId="1716"/>
    <cellStyle name="Vírgula 2 3 2 2 2 6 2" xfId="4380"/>
    <cellStyle name="Vírgula 2 3 2 2 2 6 2 2" xfId="17724"/>
    <cellStyle name="Vírgula 2 3 2 2 2 6 3" xfId="7044"/>
    <cellStyle name="Vírgula 2 3 2 2 2 6 3 2" xfId="20388"/>
    <cellStyle name="Vírgula 2 3 2 2 2 6 4" xfId="9708"/>
    <cellStyle name="Vírgula 2 3 2 2 2 6 4 2" xfId="23052"/>
    <cellStyle name="Vírgula 2 3 2 2 2 6 5" xfId="15060"/>
    <cellStyle name="Vírgula 2 3 2 2 2 6 6" xfId="12372"/>
    <cellStyle name="Vírgula 2 3 2 2 2 6 7" xfId="25548"/>
    <cellStyle name="Vírgula 2 3 2 2 2 7" xfId="2532"/>
    <cellStyle name="Vírgula 2 3 2 2 2 7 2" xfId="5196"/>
    <cellStyle name="Vírgula 2 3 2 2 2 7 2 2" xfId="18540"/>
    <cellStyle name="Vírgula 2 3 2 2 2 7 3" xfId="7860"/>
    <cellStyle name="Vírgula 2 3 2 2 2 7 3 2" xfId="21204"/>
    <cellStyle name="Vírgula 2 3 2 2 2 7 4" xfId="10524"/>
    <cellStyle name="Vírgula 2 3 2 2 2 7 4 2" xfId="23868"/>
    <cellStyle name="Vírgula 2 3 2 2 2 7 5" xfId="15876"/>
    <cellStyle name="Vírgula 2 3 2 2 2 7 6" xfId="13188"/>
    <cellStyle name="Vírgula 2 3 2 2 2 8" xfId="2796"/>
    <cellStyle name="Vírgula 2 3 2 2 2 8 2" xfId="16140"/>
    <cellStyle name="Vírgula 2 3 2 2 2 9" xfId="5460"/>
    <cellStyle name="Vírgula 2 3 2 2 2 9 2" xfId="18804"/>
    <cellStyle name="Vírgula 2 3 2 2 3" xfId="252"/>
    <cellStyle name="Vírgula 2 3 2 2 3 10" xfId="13596"/>
    <cellStyle name="Vírgula 2 3 2 2 3 11" xfId="10908"/>
    <cellStyle name="Vírgula 2 3 2 2 3 12" xfId="24300"/>
    <cellStyle name="Vírgula 2 3 2 2 3 2" xfId="516"/>
    <cellStyle name="Vírgula 2 3 2 2 3 2 2" xfId="1308"/>
    <cellStyle name="Vírgula 2 3 2 2 3 2 2 2" xfId="3972"/>
    <cellStyle name="Vírgula 2 3 2 2 3 2 2 2 2" xfId="17316"/>
    <cellStyle name="Vírgula 2 3 2 2 3 2 2 3" xfId="6636"/>
    <cellStyle name="Vírgula 2 3 2 2 3 2 2 3 2" xfId="19980"/>
    <cellStyle name="Vírgula 2 3 2 2 3 2 2 4" xfId="9300"/>
    <cellStyle name="Vírgula 2 3 2 2 3 2 2 4 2" xfId="22644"/>
    <cellStyle name="Vírgula 2 3 2 2 3 2 2 5" xfId="14652"/>
    <cellStyle name="Vírgula 2 3 2 2 3 2 2 6" xfId="11964"/>
    <cellStyle name="Vírgula 2 3 2 2 3 2 2 7" xfId="26364"/>
    <cellStyle name="Vírgula 2 3 2 2 3 2 3" xfId="2100"/>
    <cellStyle name="Vírgula 2 3 2 2 3 2 3 2" xfId="4764"/>
    <cellStyle name="Vírgula 2 3 2 2 3 2 3 2 2" xfId="18108"/>
    <cellStyle name="Vírgula 2 3 2 2 3 2 3 3" xfId="7428"/>
    <cellStyle name="Vírgula 2 3 2 2 3 2 3 3 2" xfId="20772"/>
    <cellStyle name="Vírgula 2 3 2 2 3 2 3 4" xfId="10092"/>
    <cellStyle name="Vírgula 2 3 2 2 3 2 3 4 2" xfId="23436"/>
    <cellStyle name="Vírgula 2 3 2 2 3 2 3 5" xfId="15444"/>
    <cellStyle name="Vírgula 2 3 2 2 3 2 3 6" xfId="12756"/>
    <cellStyle name="Vírgula 2 3 2 2 3 2 4" xfId="3180"/>
    <cellStyle name="Vírgula 2 3 2 2 3 2 4 2" xfId="16524"/>
    <cellStyle name="Vírgula 2 3 2 2 3 2 5" xfId="5844"/>
    <cellStyle name="Vírgula 2 3 2 2 3 2 5 2" xfId="19188"/>
    <cellStyle name="Vírgula 2 3 2 2 3 2 6" xfId="8508"/>
    <cellStyle name="Vírgula 2 3 2 2 3 2 6 2" xfId="21852"/>
    <cellStyle name="Vírgula 2 3 2 2 3 2 7" xfId="13860"/>
    <cellStyle name="Vírgula 2 3 2 2 3 2 8" xfId="11172"/>
    <cellStyle name="Vírgula 2 3 2 2 3 2 9" xfId="24996"/>
    <cellStyle name="Vírgula 2 3 2 2 3 3" xfId="684"/>
    <cellStyle name="Vírgula 2 3 2 2 3 3 2" xfId="1476"/>
    <cellStyle name="Vírgula 2 3 2 2 3 3 2 2" xfId="4140"/>
    <cellStyle name="Vírgula 2 3 2 2 3 3 2 2 2" xfId="17484"/>
    <cellStyle name="Vírgula 2 3 2 2 3 3 2 3" xfId="6804"/>
    <cellStyle name="Vírgula 2 3 2 2 3 3 2 3 2" xfId="20148"/>
    <cellStyle name="Vírgula 2 3 2 2 3 3 2 4" xfId="9468"/>
    <cellStyle name="Vírgula 2 3 2 2 3 3 2 4 2" xfId="22812"/>
    <cellStyle name="Vírgula 2 3 2 2 3 3 2 5" xfId="14820"/>
    <cellStyle name="Vírgula 2 3 2 2 3 3 2 6" xfId="12132"/>
    <cellStyle name="Vírgula 2 3 2 2 3 3 2 7" xfId="26028"/>
    <cellStyle name="Vírgula 2 3 2 2 3 3 3" xfId="2268"/>
    <cellStyle name="Vírgula 2 3 2 2 3 3 3 2" xfId="4932"/>
    <cellStyle name="Vírgula 2 3 2 2 3 3 3 2 2" xfId="18276"/>
    <cellStyle name="Vírgula 2 3 2 2 3 3 3 3" xfId="7596"/>
    <cellStyle name="Vírgula 2 3 2 2 3 3 3 3 2" xfId="20940"/>
    <cellStyle name="Vírgula 2 3 2 2 3 3 3 4" xfId="10260"/>
    <cellStyle name="Vírgula 2 3 2 2 3 3 3 4 2" xfId="23604"/>
    <cellStyle name="Vírgula 2 3 2 2 3 3 3 5" xfId="15612"/>
    <cellStyle name="Vírgula 2 3 2 2 3 3 3 6" xfId="12924"/>
    <cellStyle name="Vírgula 2 3 2 2 3 3 4" xfId="3348"/>
    <cellStyle name="Vírgula 2 3 2 2 3 3 4 2" xfId="16692"/>
    <cellStyle name="Vírgula 2 3 2 2 3 3 5" xfId="6012"/>
    <cellStyle name="Vírgula 2 3 2 2 3 3 5 2" xfId="19356"/>
    <cellStyle name="Vírgula 2 3 2 2 3 3 6" xfId="8676"/>
    <cellStyle name="Vírgula 2 3 2 2 3 3 6 2" xfId="22020"/>
    <cellStyle name="Vírgula 2 3 2 2 3 3 7" xfId="14028"/>
    <cellStyle name="Vírgula 2 3 2 2 3 3 8" xfId="11340"/>
    <cellStyle name="Vírgula 2 3 2 2 3 3 9" xfId="24660"/>
    <cellStyle name="Vírgula 2 3 2 2 3 4" xfId="1044"/>
    <cellStyle name="Vírgula 2 3 2 2 3 4 2" xfId="3708"/>
    <cellStyle name="Vírgula 2 3 2 2 3 4 2 2" xfId="17052"/>
    <cellStyle name="Vírgula 2 3 2 2 3 4 2 3" xfId="26676"/>
    <cellStyle name="Vírgula 2 3 2 2 3 4 3" xfId="6372"/>
    <cellStyle name="Vírgula 2 3 2 2 3 4 3 2" xfId="19716"/>
    <cellStyle name="Vírgula 2 3 2 2 3 4 4" xfId="9036"/>
    <cellStyle name="Vírgula 2 3 2 2 3 4 4 2" xfId="22380"/>
    <cellStyle name="Vírgula 2 3 2 2 3 4 5" xfId="14388"/>
    <cellStyle name="Vírgula 2 3 2 2 3 4 6" xfId="11700"/>
    <cellStyle name="Vírgula 2 3 2 2 3 4 7" xfId="25308"/>
    <cellStyle name="Vírgula 2 3 2 2 3 5" xfId="1836"/>
    <cellStyle name="Vírgula 2 3 2 2 3 5 2" xfId="4500"/>
    <cellStyle name="Vírgula 2 3 2 2 3 5 2 2" xfId="17844"/>
    <cellStyle name="Vírgula 2 3 2 2 3 5 3" xfId="7164"/>
    <cellStyle name="Vírgula 2 3 2 2 3 5 3 2" xfId="20508"/>
    <cellStyle name="Vírgula 2 3 2 2 3 5 4" xfId="9828"/>
    <cellStyle name="Vírgula 2 3 2 2 3 5 4 2" xfId="23172"/>
    <cellStyle name="Vírgula 2 3 2 2 3 5 5" xfId="15180"/>
    <cellStyle name="Vírgula 2 3 2 2 3 5 6" xfId="12492"/>
    <cellStyle name="Vírgula 2 3 2 2 3 5 7" xfId="25668"/>
    <cellStyle name="Vírgula 2 3 2 2 3 6" xfId="2652"/>
    <cellStyle name="Vírgula 2 3 2 2 3 6 2" xfId="5316"/>
    <cellStyle name="Vírgula 2 3 2 2 3 6 2 2" xfId="18660"/>
    <cellStyle name="Vírgula 2 3 2 2 3 6 3" xfId="7980"/>
    <cellStyle name="Vírgula 2 3 2 2 3 6 3 2" xfId="21324"/>
    <cellStyle name="Vírgula 2 3 2 2 3 6 4" xfId="10644"/>
    <cellStyle name="Vírgula 2 3 2 2 3 6 4 2" xfId="23988"/>
    <cellStyle name="Vírgula 2 3 2 2 3 6 5" xfId="15996"/>
    <cellStyle name="Vírgula 2 3 2 2 3 6 6" xfId="13308"/>
    <cellStyle name="Vírgula 2 3 2 2 3 7" xfId="2916"/>
    <cellStyle name="Vírgula 2 3 2 2 3 7 2" xfId="16260"/>
    <cellStyle name="Vírgula 2 3 2 2 3 8" xfId="5580"/>
    <cellStyle name="Vírgula 2 3 2 2 3 8 2" xfId="18924"/>
    <cellStyle name="Vírgula 2 3 2 2 3 9" xfId="8244"/>
    <cellStyle name="Vírgula 2 3 2 2 3 9 2" xfId="21588"/>
    <cellStyle name="Vírgula 2 3 2 2 4" xfId="204"/>
    <cellStyle name="Vírgula 2 3 2 2 4 10" xfId="10860"/>
    <cellStyle name="Vírgula 2 3 2 2 4 11" xfId="24252"/>
    <cellStyle name="Vírgula 2 3 2 2 4 2" xfId="468"/>
    <cellStyle name="Vírgula 2 3 2 2 4 2 2" xfId="1260"/>
    <cellStyle name="Vírgula 2 3 2 2 4 2 2 2" xfId="3924"/>
    <cellStyle name="Vírgula 2 3 2 2 4 2 2 2 2" xfId="17268"/>
    <cellStyle name="Vírgula 2 3 2 2 4 2 2 3" xfId="6588"/>
    <cellStyle name="Vírgula 2 3 2 2 4 2 2 3 2" xfId="19932"/>
    <cellStyle name="Vírgula 2 3 2 2 4 2 2 4" xfId="9252"/>
    <cellStyle name="Vírgula 2 3 2 2 4 2 2 4 2" xfId="22596"/>
    <cellStyle name="Vírgula 2 3 2 2 4 2 2 5" xfId="14604"/>
    <cellStyle name="Vírgula 2 3 2 2 4 2 2 6" xfId="11916"/>
    <cellStyle name="Vírgula 2 3 2 2 4 2 2 7" xfId="26316"/>
    <cellStyle name="Vírgula 2 3 2 2 4 2 3" xfId="2052"/>
    <cellStyle name="Vírgula 2 3 2 2 4 2 3 2" xfId="4716"/>
    <cellStyle name="Vírgula 2 3 2 2 4 2 3 2 2" xfId="18060"/>
    <cellStyle name="Vírgula 2 3 2 2 4 2 3 3" xfId="7380"/>
    <cellStyle name="Vírgula 2 3 2 2 4 2 3 3 2" xfId="20724"/>
    <cellStyle name="Vírgula 2 3 2 2 4 2 3 4" xfId="10044"/>
    <cellStyle name="Vírgula 2 3 2 2 4 2 3 4 2" xfId="23388"/>
    <cellStyle name="Vírgula 2 3 2 2 4 2 3 5" xfId="15396"/>
    <cellStyle name="Vírgula 2 3 2 2 4 2 3 6" xfId="12708"/>
    <cellStyle name="Vírgula 2 3 2 2 4 2 4" xfId="3132"/>
    <cellStyle name="Vírgula 2 3 2 2 4 2 4 2" xfId="16476"/>
    <cellStyle name="Vírgula 2 3 2 2 4 2 5" xfId="5796"/>
    <cellStyle name="Vírgula 2 3 2 2 4 2 5 2" xfId="19140"/>
    <cellStyle name="Vírgula 2 3 2 2 4 2 6" xfId="8460"/>
    <cellStyle name="Vírgula 2 3 2 2 4 2 6 2" xfId="21804"/>
    <cellStyle name="Vírgula 2 3 2 2 4 2 7" xfId="13812"/>
    <cellStyle name="Vírgula 2 3 2 2 4 2 8" xfId="11124"/>
    <cellStyle name="Vírgula 2 3 2 2 4 2 9" xfId="24948"/>
    <cellStyle name="Vírgula 2 3 2 2 4 3" xfId="996"/>
    <cellStyle name="Vírgula 2 3 2 2 4 3 2" xfId="3660"/>
    <cellStyle name="Vírgula 2 3 2 2 4 3 2 2" xfId="17004"/>
    <cellStyle name="Vírgula 2 3 2 2 4 3 2 3" xfId="25980"/>
    <cellStyle name="Vírgula 2 3 2 2 4 3 3" xfId="6324"/>
    <cellStyle name="Vírgula 2 3 2 2 4 3 3 2" xfId="19668"/>
    <cellStyle name="Vírgula 2 3 2 2 4 3 4" xfId="8988"/>
    <cellStyle name="Vírgula 2 3 2 2 4 3 4 2" xfId="22332"/>
    <cellStyle name="Vírgula 2 3 2 2 4 3 5" xfId="14340"/>
    <cellStyle name="Vírgula 2 3 2 2 4 3 6" xfId="11652"/>
    <cellStyle name="Vírgula 2 3 2 2 4 3 7" xfId="24612"/>
    <cellStyle name="Vírgula 2 3 2 2 4 4" xfId="1788"/>
    <cellStyle name="Vírgula 2 3 2 2 4 4 2" xfId="4452"/>
    <cellStyle name="Vírgula 2 3 2 2 4 4 2 2" xfId="17796"/>
    <cellStyle name="Vírgula 2 3 2 2 4 4 2 3" xfId="26628"/>
    <cellStyle name="Vírgula 2 3 2 2 4 4 3" xfId="7116"/>
    <cellStyle name="Vírgula 2 3 2 2 4 4 3 2" xfId="20460"/>
    <cellStyle name="Vírgula 2 3 2 2 4 4 4" xfId="9780"/>
    <cellStyle name="Vírgula 2 3 2 2 4 4 4 2" xfId="23124"/>
    <cellStyle name="Vírgula 2 3 2 2 4 4 5" xfId="15132"/>
    <cellStyle name="Vírgula 2 3 2 2 4 4 6" xfId="12444"/>
    <cellStyle name="Vírgula 2 3 2 2 4 4 7" xfId="25260"/>
    <cellStyle name="Vírgula 2 3 2 2 4 5" xfId="2604"/>
    <cellStyle name="Vírgula 2 3 2 2 4 5 2" xfId="5268"/>
    <cellStyle name="Vírgula 2 3 2 2 4 5 2 2" xfId="18612"/>
    <cellStyle name="Vírgula 2 3 2 2 4 5 3" xfId="7932"/>
    <cellStyle name="Vírgula 2 3 2 2 4 5 3 2" xfId="21276"/>
    <cellStyle name="Vírgula 2 3 2 2 4 5 4" xfId="10596"/>
    <cellStyle name="Vírgula 2 3 2 2 4 5 4 2" xfId="23940"/>
    <cellStyle name="Vírgula 2 3 2 2 4 5 5" xfId="15948"/>
    <cellStyle name="Vírgula 2 3 2 2 4 5 6" xfId="13260"/>
    <cellStyle name="Vírgula 2 3 2 2 4 5 7" xfId="25620"/>
    <cellStyle name="Vírgula 2 3 2 2 4 6" xfId="2868"/>
    <cellStyle name="Vírgula 2 3 2 2 4 6 2" xfId="16212"/>
    <cellStyle name="Vírgula 2 3 2 2 4 7" xfId="5532"/>
    <cellStyle name="Vírgula 2 3 2 2 4 7 2" xfId="18876"/>
    <cellStyle name="Vírgula 2 3 2 2 4 8" xfId="8196"/>
    <cellStyle name="Vírgula 2 3 2 2 4 8 2" xfId="21540"/>
    <cellStyle name="Vírgula 2 3 2 2 4 9" xfId="13548"/>
    <cellStyle name="Vírgula 2 3 2 2 5" xfId="348"/>
    <cellStyle name="Vírgula 2 3 2 2 5 2" xfId="1140"/>
    <cellStyle name="Vírgula 2 3 2 2 5 2 2" xfId="3804"/>
    <cellStyle name="Vírgula 2 3 2 2 5 2 2 2" xfId="17148"/>
    <cellStyle name="Vírgula 2 3 2 2 5 2 2 3" xfId="26460"/>
    <cellStyle name="Vírgula 2 3 2 2 5 2 3" xfId="6468"/>
    <cellStyle name="Vírgula 2 3 2 2 5 2 3 2" xfId="19812"/>
    <cellStyle name="Vírgula 2 3 2 2 5 2 4" xfId="9132"/>
    <cellStyle name="Vírgula 2 3 2 2 5 2 4 2" xfId="22476"/>
    <cellStyle name="Vírgula 2 3 2 2 5 2 5" xfId="14484"/>
    <cellStyle name="Vírgula 2 3 2 2 5 2 6" xfId="11796"/>
    <cellStyle name="Vírgula 2 3 2 2 5 2 7" xfId="25092"/>
    <cellStyle name="Vírgula 2 3 2 2 5 3" xfId="1932"/>
    <cellStyle name="Vírgula 2 3 2 2 5 3 2" xfId="4596"/>
    <cellStyle name="Vírgula 2 3 2 2 5 3 2 2" xfId="17940"/>
    <cellStyle name="Vírgula 2 3 2 2 5 3 2 3" xfId="26124"/>
    <cellStyle name="Vírgula 2 3 2 2 5 3 3" xfId="7260"/>
    <cellStyle name="Vírgula 2 3 2 2 5 3 3 2" xfId="20604"/>
    <cellStyle name="Vírgula 2 3 2 2 5 3 4" xfId="9924"/>
    <cellStyle name="Vírgula 2 3 2 2 5 3 4 2" xfId="23268"/>
    <cellStyle name="Vírgula 2 3 2 2 5 3 5" xfId="15276"/>
    <cellStyle name="Vírgula 2 3 2 2 5 3 6" xfId="12588"/>
    <cellStyle name="Vírgula 2 3 2 2 5 3 7" xfId="24756"/>
    <cellStyle name="Vírgula 2 3 2 2 5 4" xfId="3012"/>
    <cellStyle name="Vírgula 2 3 2 2 5 4 2" xfId="16356"/>
    <cellStyle name="Vírgula 2 3 2 2 5 4 2 2" xfId="26772"/>
    <cellStyle name="Vírgula 2 3 2 2 5 4 3" xfId="25404"/>
    <cellStyle name="Vírgula 2 3 2 2 5 5" xfId="5676"/>
    <cellStyle name="Vírgula 2 3 2 2 5 5 2" xfId="19020"/>
    <cellStyle name="Vírgula 2 3 2 2 5 5 3" xfId="25764"/>
    <cellStyle name="Vírgula 2 3 2 2 5 6" xfId="8340"/>
    <cellStyle name="Vírgula 2 3 2 2 5 6 2" xfId="21684"/>
    <cellStyle name="Vírgula 2 3 2 2 5 7" xfId="13692"/>
    <cellStyle name="Vírgula 2 3 2 2 5 8" xfId="11004"/>
    <cellStyle name="Vírgula 2 3 2 2 5 9" xfId="24396"/>
    <cellStyle name="Vírgula 2 3 2 2 6" xfId="612"/>
    <cellStyle name="Vírgula 2 3 2 2 6 2" xfId="1404"/>
    <cellStyle name="Vírgula 2 3 2 2 6 2 2" xfId="4068"/>
    <cellStyle name="Vírgula 2 3 2 2 6 2 2 2" xfId="17412"/>
    <cellStyle name="Vírgula 2 3 2 2 6 2 3" xfId="6732"/>
    <cellStyle name="Vírgula 2 3 2 2 6 2 3 2" xfId="20076"/>
    <cellStyle name="Vírgula 2 3 2 2 6 2 4" xfId="9396"/>
    <cellStyle name="Vírgula 2 3 2 2 6 2 4 2" xfId="22740"/>
    <cellStyle name="Vírgula 2 3 2 2 6 2 5" xfId="14748"/>
    <cellStyle name="Vírgula 2 3 2 2 6 2 6" xfId="12060"/>
    <cellStyle name="Vírgula 2 3 2 2 6 2 7" xfId="26196"/>
    <cellStyle name="Vírgula 2 3 2 2 6 3" xfId="2196"/>
    <cellStyle name="Vírgula 2 3 2 2 6 3 2" xfId="4860"/>
    <cellStyle name="Vírgula 2 3 2 2 6 3 2 2" xfId="18204"/>
    <cellStyle name="Vírgula 2 3 2 2 6 3 3" xfId="7524"/>
    <cellStyle name="Vírgula 2 3 2 2 6 3 3 2" xfId="20868"/>
    <cellStyle name="Vírgula 2 3 2 2 6 3 4" xfId="10188"/>
    <cellStyle name="Vírgula 2 3 2 2 6 3 4 2" xfId="23532"/>
    <cellStyle name="Vírgula 2 3 2 2 6 3 5" xfId="15540"/>
    <cellStyle name="Vírgula 2 3 2 2 6 3 6" xfId="12852"/>
    <cellStyle name="Vírgula 2 3 2 2 6 4" xfId="3276"/>
    <cellStyle name="Vírgula 2 3 2 2 6 4 2" xfId="16620"/>
    <cellStyle name="Vírgula 2 3 2 2 6 5" xfId="5940"/>
    <cellStyle name="Vírgula 2 3 2 2 6 5 2" xfId="19284"/>
    <cellStyle name="Vírgula 2 3 2 2 6 6" xfId="8604"/>
    <cellStyle name="Vírgula 2 3 2 2 6 6 2" xfId="21948"/>
    <cellStyle name="Vírgula 2 3 2 2 6 7" xfId="13956"/>
    <cellStyle name="Vírgula 2 3 2 2 6 8" xfId="11268"/>
    <cellStyle name="Vírgula 2 3 2 2 6 9" xfId="24828"/>
    <cellStyle name="Vírgula 2 3 2 2 7" xfId="780"/>
    <cellStyle name="Vírgula 2 3 2 2 7 2" xfId="1572"/>
    <cellStyle name="Vírgula 2 3 2 2 7 2 2" xfId="4236"/>
    <cellStyle name="Vírgula 2 3 2 2 7 2 2 2" xfId="17580"/>
    <cellStyle name="Vírgula 2 3 2 2 7 2 3" xfId="6900"/>
    <cellStyle name="Vírgula 2 3 2 2 7 2 3 2" xfId="20244"/>
    <cellStyle name="Vírgula 2 3 2 2 7 2 4" xfId="9564"/>
    <cellStyle name="Vírgula 2 3 2 2 7 2 4 2" xfId="22908"/>
    <cellStyle name="Vírgula 2 3 2 2 7 2 5" xfId="14916"/>
    <cellStyle name="Vírgula 2 3 2 2 7 2 6" xfId="12228"/>
    <cellStyle name="Vírgula 2 3 2 2 7 2 7" xfId="25860"/>
    <cellStyle name="Vírgula 2 3 2 2 7 3" xfId="2364"/>
    <cellStyle name="Vírgula 2 3 2 2 7 3 2" xfId="5028"/>
    <cellStyle name="Vírgula 2 3 2 2 7 3 2 2" xfId="18372"/>
    <cellStyle name="Vírgula 2 3 2 2 7 3 3" xfId="7692"/>
    <cellStyle name="Vírgula 2 3 2 2 7 3 3 2" xfId="21036"/>
    <cellStyle name="Vírgula 2 3 2 2 7 3 4" xfId="10356"/>
    <cellStyle name="Vírgula 2 3 2 2 7 3 4 2" xfId="23700"/>
    <cellStyle name="Vírgula 2 3 2 2 7 3 5" xfId="15708"/>
    <cellStyle name="Vírgula 2 3 2 2 7 3 6" xfId="13020"/>
    <cellStyle name="Vírgula 2 3 2 2 7 4" xfId="3444"/>
    <cellStyle name="Vírgula 2 3 2 2 7 4 2" xfId="16788"/>
    <cellStyle name="Vírgula 2 3 2 2 7 5" xfId="6108"/>
    <cellStyle name="Vírgula 2 3 2 2 7 5 2" xfId="19452"/>
    <cellStyle name="Vírgula 2 3 2 2 7 6" xfId="8772"/>
    <cellStyle name="Vírgula 2 3 2 2 7 6 2" xfId="22116"/>
    <cellStyle name="Vírgula 2 3 2 2 7 7" xfId="14124"/>
    <cellStyle name="Vírgula 2 3 2 2 7 8" xfId="11436"/>
    <cellStyle name="Vírgula 2 3 2 2 7 9" xfId="24492"/>
    <cellStyle name="Vírgula 2 3 2 2 8" xfId="828"/>
    <cellStyle name="Vírgula 2 3 2 2 8 2" xfId="1620"/>
    <cellStyle name="Vírgula 2 3 2 2 8 2 2" xfId="4284"/>
    <cellStyle name="Vírgula 2 3 2 2 8 2 2 2" xfId="17628"/>
    <cellStyle name="Vírgula 2 3 2 2 8 2 3" xfId="6948"/>
    <cellStyle name="Vírgula 2 3 2 2 8 2 3 2" xfId="20292"/>
    <cellStyle name="Vírgula 2 3 2 2 8 2 4" xfId="9612"/>
    <cellStyle name="Vírgula 2 3 2 2 8 2 4 2" xfId="22956"/>
    <cellStyle name="Vírgula 2 3 2 2 8 2 5" xfId="14964"/>
    <cellStyle name="Vírgula 2 3 2 2 8 2 6" xfId="12276"/>
    <cellStyle name="Vírgula 2 3 2 2 8 2 7" xfId="26508"/>
    <cellStyle name="Vírgula 2 3 2 2 8 3" xfId="2412"/>
    <cellStyle name="Vírgula 2 3 2 2 8 3 2" xfId="5076"/>
    <cellStyle name="Vírgula 2 3 2 2 8 3 2 2" xfId="18420"/>
    <cellStyle name="Vírgula 2 3 2 2 8 3 3" xfId="7740"/>
    <cellStyle name="Vírgula 2 3 2 2 8 3 3 2" xfId="21084"/>
    <cellStyle name="Vírgula 2 3 2 2 8 3 4" xfId="10404"/>
    <cellStyle name="Vírgula 2 3 2 2 8 3 4 2" xfId="23748"/>
    <cellStyle name="Vírgula 2 3 2 2 8 3 5" xfId="15756"/>
    <cellStyle name="Vírgula 2 3 2 2 8 3 6" xfId="13068"/>
    <cellStyle name="Vírgula 2 3 2 2 8 4" xfId="3492"/>
    <cellStyle name="Vírgula 2 3 2 2 8 4 2" xfId="16836"/>
    <cellStyle name="Vírgula 2 3 2 2 8 5" xfId="6156"/>
    <cellStyle name="Vírgula 2 3 2 2 8 5 2" xfId="19500"/>
    <cellStyle name="Vírgula 2 3 2 2 8 6" xfId="8820"/>
    <cellStyle name="Vírgula 2 3 2 2 8 6 2" xfId="22164"/>
    <cellStyle name="Vírgula 2 3 2 2 8 7" xfId="14172"/>
    <cellStyle name="Vírgula 2 3 2 2 8 8" xfId="11484"/>
    <cellStyle name="Vírgula 2 3 2 2 8 9" xfId="25140"/>
    <cellStyle name="Vírgula 2 3 2 2 9" xfId="876"/>
    <cellStyle name="Vírgula 2 3 2 2 9 2" xfId="3540"/>
    <cellStyle name="Vírgula 2 3 2 2 9 2 2" xfId="16884"/>
    <cellStyle name="Vírgula 2 3 2 2 9 3" xfId="6204"/>
    <cellStyle name="Vírgula 2 3 2 2 9 3 2" xfId="19548"/>
    <cellStyle name="Vírgula 2 3 2 2 9 4" xfId="8868"/>
    <cellStyle name="Vírgula 2 3 2 2 9 4 2" xfId="22212"/>
    <cellStyle name="Vírgula 2 3 2 2 9 5" xfId="14220"/>
    <cellStyle name="Vírgula 2 3 2 2 9 6" xfId="11532"/>
    <cellStyle name="Vírgula 2 3 2 2 9 7" xfId="25500"/>
    <cellStyle name="Vírgula 2 3 2 3" xfId="108"/>
    <cellStyle name="Vírgula 2 3 2 3 10" xfId="5436"/>
    <cellStyle name="Vírgula 2 3 2 3 10 2" xfId="18780"/>
    <cellStyle name="Vírgula 2 3 2 3 11" xfId="8100"/>
    <cellStyle name="Vírgula 2 3 2 3 11 2" xfId="21444"/>
    <cellStyle name="Vírgula 2 3 2 3 12" xfId="13452"/>
    <cellStyle name="Vírgula 2 3 2 3 13" xfId="10764"/>
    <cellStyle name="Vírgula 2 3 2 3 14" xfId="24156"/>
    <cellStyle name="Vírgula 2 3 2 3 2" xfId="276"/>
    <cellStyle name="Vírgula 2 3 2 3 2 10" xfId="13620"/>
    <cellStyle name="Vírgula 2 3 2 3 2 11" xfId="10932"/>
    <cellStyle name="Vírgula 2 3 2 3 2 12" xfId="24324"/>
    <cellStyle name="Vírgula 2 3 2 3 2 2" xfId="540"/>
    <cellStyle name="Vírgula 2 3 2 3 2 2 2" xfId="1332"/>
    <cellStyle name="Vírgula 2 3 2 3 2 2 2 2" xfId="3996"/>
    <cellStyle name="Vírgula 2 3 2 3 2 2 2 2 2" xfId="17340"/>
    <cellStyle name="Vírgula 2 3 2 3 2 2 2 3" xfId="6660"/>
    <cellStyle name="Vírgula 2 3 2 3 2 2 2 3 2" xfId="20004"/>
    <cellStyle name="Vírgula 2 3 2 3 2 2 2 4" xfId="9324"/>
    <cellStyle name="Vírgula 2 3 2 3 2 2 2 4 2" xfId="22668"/>
    <cellStyle name="Vírgula 2 3 2 3 2 2 2 5" xfId="14676"/>
    <cellStyle name="Vírgula 2 3 2 3 2 2 2 6" xfId="11988"/>
    <cellStyle name="Vírgula 2 3 2 3 2 2 2 7" xfId="26388"/>
    <cellStyle name="Vírgula 2 3 2 3 2 2 3" xfId="2124"/>
    <cellStyle name="Vírgula 2 3 2 3 2 2 3 2" xfId="4788"/>
    <cellStyle name="Vírgula 2 3 2 3 2 2 3 2 2" xfId="18132"/>
    <cellStyle name="Vírgula 2 3 2 3 2 2 3 3" xfId="7452"/>
    <cellStyle name="Vírgula 2 3 2 3 2 2 3 3 2" xfId="20796"/>
    <cellStyle name="Vírgula 2 3 2 3 2 2 3 4" xfId="10116"/>
    <cellStyle name="Vírgula 2 3 2 3 2 2 3 4 2" xfId="23460"/>
    <cellStyle name="Vírgula 2 3 2 3 2 2 3 5" xfId="15468"/>
    <cellStyle name="Vírgula 2 3 2 3 2 2 3 6" xfId="12780"/>
    <cellStyle name="Vírgula 2 3 2 3 2 2 4" xfId="3204"/>
    <cellStyle name="Vírgula 2 3 2 3 2 2 4 2" xfId="16548"/>
    <cellStyle name="Vírgula 2 3 2 3 2 2 5" xfId="5868"/>
    <cellStyle name="Vírgula 2 3 2 3 2 2 5 2" xfId="19212"/>
    <cellStyle name="Vírgula 2 3 2 3 2 2 6" xfId="8532"/>
    <cellStyle name="Vírgula 2 3 2 3 2 2 6 2" xfId="21876"/>
    <cellStyle name="Vírgula 2 3 2 3 2 2 7" xfId="13884"/>
    <cellStyle name="Vírgula 2 3 2 3 2 2 8" xfId="11196"/>
    <cellStyle name="Vírgula 2 3 2 3 2 2 9" xfId="25020"/>
    <cellStyle name="Vírgula 2 3 2 3 2 3" xfId="708"/>
    <cellStyle name="Vírgula 2 3 2 3 2 3 2" xfId="1500"/>
    <cellStyle name="Vírgula 2 3 2 3 2 3 2 2" xfId="4164"/>
    <cellStyle name="Vírgula 2 3 2 3 2 3 2 2 2" xfId="17508"/>
    <cellStyle name="Vírgula 2 3 2 3 2 3 2 3" xfId="6828"/>
    <cellStyle name="Vírgula 2 3 2 3 2 3 2 3 2" xfId="20172"/>
    <cellStyle name="Vírgula 2 3 2 3 2 3 2 4" xfId="9492"/>
    <cellStyle name="Vírgula 2 3 2 3 2 3 2 4 2" xfId="22836"/>
    <cellStyle name="Vírgula 2 3 2 3 2 3 2 5" xfId="14844"/>
    <cellStyle name="Vírgula 2 3 2 3 2 3 2 6" xfId="12156"/>
    <cellStyle name="Vírgula 2 3 2 3 2 3 2 7" xfId="26052"/>
    <cellStyle name="Vírgula 2 3 2 3 2 3 3" xfId="2292"/>
    <cellStyle name="Vírgula 2 3 2 3 2 3 3 2" xfId="4956"/>
    <cellStyle name="Vírgula 2 3 2 3 2 3 3 2 2" xfId="18300"/>
    <cellStyle name="Vírgula 2 3 2 3 2 3 3 3" xfId="7620"/>
    <cellStyle name="Vírgula 2 3 2 3 2 3 3 3 2" xfId="20964"/>
    <cellStyle name="Vírgula 2 3 2 3 2 3 3 4" xfId="10284"/>
    <cellStyle name="Vírgula 2 3 2 3 2 3 3 4 2" xfId="23628"/>
    <cellStyle name="Vírgula 2 3 2 3 2 3 3 5" xfId="15636"/>
    <cellStyle name="Vírgula 2 3 2 3 2 3 3 6" xfId="12948"/>
    <cellStyle name="Vírgula 2 3 2 3 2 3 4" xfId="3372"/>
    <cellStyle name="Vírgula 2 3 2 3 2 3 4 2" xfId="16716"/>
    <cellStyle name="Vírgula 2 3 2 3 2 3 5" xfId="6036"/>
    <cellStyle name="Vírgula 2 3 2 3 2 3 5 2" xfId="19380"/>
    <cellStyle name="Vírgula 2 3 2 3 2 3 6" xfId="8700"/>
    <cellStyle name="Vírgula 2 3 2 3 2 3 6 2" xfId="22044"/>
    <cellStyle name="Vírgula 2 3 2 3 2 3 7" xfId="14052"/>
    <cellStyle name="Vírgula 2 3 2 3 2 3 8" xfId="11364"/>
    <cellStyle name="Vírgula 2 3 2 3 2 3 9" xfId="24684"/>
    <cellStyle name="Vírgula 2 3 2 3 2 4" xfId="1068"/>
    <cellStyle name="Vírgula 2 3 2 3 2 4 2" xfId="3732"/>
    <cellStyle name="Vírgula 2 3 2 3 2 4 2 2" xfId="17076"/>
    <cellStyle name="Vírgula 2 3 2 3 2 4 2 3" xfId="26700"/>
    <cellStyle name="Vírgula 2 3 2 3 2 4 3" xfId="6396"/>
    <cellStyle name="Vírgula 2 3 2 3 2 4 3 2" xfId="19740"/>
    <cellStyle name="Vírgula 2 3 2 3 2 4 4" xfId="9060"/>
    <cellStyle name="Vírgula 2 3 2 3 2 4 4 2" xfId="22404"/>
    <cellStyle name="Vírgula 2 3 2 3 2 4 5" xfId="14412"/>
    <cellStyle name="Vírgula 2 3 2 3 2 4 6" xfId="11724"/>
    <cellStyle name="Vírgula 2 3 2 3 2 4 7" xfId="25332"/>
    <cellStyle name="Vírgula 2 3 2 3 2 5" xfId="1860"/>
    <cellStyle name="Vírgula 2 3 2 3 2 5 2" xfId="4524"/>
    <cellStyle name="Vírgula 2 3 2 3 2 5 2 2" xfId="17868"/>
    <cellStyle name="Vírgula 2 3 2 3 2 5 3" xfId="7188"/>
    <cellStyle name="Vírgula 2 3 2 3 2 5 3 2" xfId="20532"/>
    <cellStyle name="Vírgula 2 3 2 3 2 5 4" xfId="9852"/>
    <cellStyle name="Vírgula 2 3 2 3 2 5 4 2" xfId="23196"/>
    <cellStyle name="Vírgula 2 3 2 3 2 5 5" xfId="15204"/>
    <cellStyle name="Vírgula 2 3 2 3 2 5 6" xfId="12516"/>
    <cellStyle name="Vírgula 2 3 2 3 2 5 7" xfId="25692"/>
    <cellStyle name="Vírgula 2 3 2 3 2 6" xfId="2676"/>
    <cellStyle name="Vírgula 2 3 2 3 2 6 2" xfId="5340"/>
    <cellStyle name="Vírgula 2 3 2 3 2 6 2 2" xfId="18684"/>
    <cellStyle name="Vírgula 2 3 2 3 2 6 3" xfId="8004"/>
    <cellStyle name="Vírgula 2 3 2 3 2 6 3 2" xfId="21348"/>
    <cellStyle name="Vírgula 2 3 2 3 2 6 4" xfId="10668"/>
    <cellStyle name="Vírgula 2 3 2 3 2 6 4 2" xfId="24012"/>
    <cellStyle name="Vírgula 2 3 2 3 2 6 5" xfId="16020"/>
    <cellStyle name="Vírgula 2 3 2 3 2 6 6" xfId="13332"/>
    <cellStyle name="Vírgula 2 3 2 3 2 7" xfId="2940"/>
    <cellStyle name="Vírgula 2 3 2 3 2 7 2" xfId="16284"/>
    <cellStyle name="Vírgula 2 3 2 3 2 8" xfId="5604"/>
    <cellStyle name="Vírgula 2 3 2 3 2 8 2" xfId="18948"/>
    <cellStyle name="Vírgula 2 3 2 3 2 9" xfId="8268"/>
    <cellStyle name="Vírgula 2 3 2 3 2 9 2" xfId="21612"/>
    <cellStyle name="Vírgula 2 3 2 3 3" xfId="180"/>
    <cellStyle name="Vírgula 2 3 2 3 3 10" xfId="10836"/>
    <cellStyle name="Vírgula 2 3 2 3 3 11" xfId="24228"/>
    <cellStyle name="Vírgula 2 3 2 3 3 2" xfId="444"/>
    <cellStyle name="Vírgula 2 3 2 3 3 2 2" xfId="1236"/>
    <cellStyle name="Vírgula 2 3 2 3 3 2 2 2" xfId="3900"/>
    <cellStyle name="Vírgula 2 3 2 3 3 2 2 2 2" xfId="17244"/>
    <cellStyle name="Vírgula 2 3 2 3 3 2 2 3" xfId="6564"/>
    <cellStyle name="Vírgula 2 3 2 3 3 2 2 3 2" xfId="19908"/>
    <cellStyle name="Vírgula 2 3 2 3 3 2 2 4" xfId="9228"/>
    <cellStyle name="Vírgula 2 3 2 3 3 2 2 4 2" xfId="22572"/>
    <cellStyle name="Vírgula 2 3 2 3 3 2 2 5" xfId="14580"/>
    <cellStyle name="Vírgula 2 3 2 3 3 2 2 6" xfId="11892"/>
    <cellStyle name="Vírgula 2 3 2 3 3 2 2 7" xfId="26292"/>
    <cellStyle name="Vírgula 2 3 2 3 3 2 3" xfId="2028"/>
    <cellStyle name="Vírgula 2 3 2 3 3 2 3 2" xfId="4692"/>
    <cellStyle name="Vírgula 2 3 2 3 3 2 3 2 2" xfId="18036"/>
    <cellStyle name="Vírgula 2 3 2 3 3 2 3 3" xfId="7356"/>
    <cellStyle name="Vírgula 2 3 2 3 3 2 3 3 2" xfId="20700"/>
    <cellStyle name="Vírgula 2 3 2 3 3 2 3 4" xfId="10020"/>
    <cellStyle name="Vírgula 2 3 2 3 3 2 3 4 2" xfId="23364"/>
    <cellStyle name="Vírgula 2 3 2 3 3 2 3 5" xfId="15372"/>
    <cellStyle name="Vírgula 2 3 2 3 3 2 3 6" xfId="12684"/>
    <cellStyle name="Vírgula 2 3 2 3 3 2 4" xfId="3108"/>
    <cellStyle name="Vírgula 2 3 2 3 3 2 4 2" xfId="16452"/>
    <cellStyle name="Vírgula 2 3 2 3 3 2 5" xfId="5772"/>
    <cellStyle name="Vírgula 2 3 2 3 3 2 5 2" xfId="19116"/>
    <cellStyle name="Vírgula 2 3 2 3 3 2 6" xfId="8436"/>
    <cellStyle name="Vírgula 2 3 2 3 3 2 6 2" xfId="21780"/>
    <cellStyle name="Vírgula 2 3 2 3 3 2 7" xfId="13788"/>
    <cellStyle name="Vírgula 2 3 2 3 3 2 8" xfId="11100"/>
    <cellStyle name="Vírgula 2 3 2 3 3 2 9" xfId="24924"/>
    <cellStyle name="Vírgula 2 3 2 3 3 3" xfId="972"/>
    <cellStyle name="Vírgula 2 3 2 3 3 3 2" xfId="3636"/>
    <cellStyle name="Vírgula 2 3 2 3 3 3 2 2" xfId="16980"/>
    <cellStyle name="Vírgula 2 3 2 3 3 3 2 3" xfId="25956"/>
    <cellStyle name="Vírgula 2 3 2 3 3 3 3" xfId="6300"/>
    <cellStyle name="Vírgula 2 3 2 3 3 3 3 2" xfId="19644"/>
    <cellStyle name="Vírgula 2 3 2 3 3 3 4" xfId="8964"/>
    <cellStyle name="Vírgula 2 3 2 3 3 3 4 2" xfId="22308"/>
    <cellStyle name="Vírgula 2 3 2 3 3 3 5" xfId="14316"/>
    <cellStyle name="Vírgula 2 3 2 3 3 3 6" xfId="11628"/>
    <cellStyle name="Vírgula 2 3 2 3 3 3 7" xfId="24588"/>
    <cellStyle name="Vírgula 2 3 2 3 3 4" xfId="1764"/>
    <cellStyle name="Vírgula 2 3 2 3 3 4 2" xfId="4428"/>
    <cellStyle name="Vírgula 2 3 2 3 3 4 2 2" xfId="17772"/>
    <cellStyle name="Vírgula 2 3 2 3 3 4 2 3" xfId="26604"/>
    <cellStyle name="Vírgula 2 3 2 3 3 4 3" xfId="7092"/>
    <cellStyle name="Vírgula 2 3 2 3 3 4 3 2" xfId="20436"/>
    <cellStyle name="Vírgula 2 3 2 3 3 4 4" xfId="9756"/>
    <cellStyle name="Vírgula 2 3 2 3 3 4 4 2" xfId="23100"/>
    <cellStyle name="Vírgula 2 3 2 3 3 4 5" xfId="15108"/>
    <cellStyle name="Vírgula 2 3 2 3 3 4 6" xfId="12420"/>
    <cellStyle name="Vírgula 2 3 2 3 3 4 7" xfId="25236"/>
    <cellStyle name="Vírgula 2 3 2 3 3 5" xfId="2580"/>
    <cellStyle name="Vírgula 2 3 2 3 3 5 2" xfId="5244"/>
    <cellStyle name="Vírgula 2 3 2 3 3 5 2 2" xfId="18588"/>
    <cellStyle name="Vírgula 2 3 2 3 3 5 3" xfId="7908"/>
    <cellStyle name="Vírgula 2 3 2 3 3 5 3 2" xfId="21252"/>
    <cellStyle name="Vírgula 2 3 2 3 3 5 4" xfId="10572"/>
    <cellStyle name="Vírgula 2 3 2 3 3 5 4 2" xfId="23916"/>
    <cellStyle name="Vírgula 2 3 2 3 3 5 5" xfId="15924"/>
    <cellStyle name="Vírgula 2 3 2 3 3 5 6" xfId="13236"/>
    <cellStyle name="Vírgula 2 3 2 3 3 5 7" xfId="25596"/>
    <cellStyle name="Vírgula 2 3 2 3 3 6" xfId="2844"/>
    <cellStyle name="Vírgula 2 3 2 3 3 6 2" xfId="16188"/>
    <cellStyle name="Vírgula 2 3 2 3 3 7" xfId="5508"/>
    <cellStyle name="Vírgula 2 3 2 3 3 7 2" xfId="18852"/>
    <cellStyle name="Vírgula 2 3 2 3 3 8" xfId="8172"/>
    <cellStyle name="Vírgula 2 3 2 3 3 8 2" xfId="21516"/>
    <cellStyle name="Vírgula 2 3 2 3 3 9" xfId="13524"/>
    <cellStyle name="Vírgula 2 3 2 3 4" xfId="372"/>
    <cellStyle name="Vírgula 2 3 2 3 4 2" xfId="1164"/>
    <cellStyle name="Vírgula 2 3 2 3 4 2 2" xfId="3828"/>
    <cellStyle name="Vírgula 2 3 2 3 4 2 2 2" xfId="17172"/>
    <cellStyle name="Vírgula 2 3 2 3 4 2 3" xfId="6492"/>
    <cellStyle name="Vírgula 2 3 2 3 4 2 3 2" xfId="19836"/>
    <cellStyle name="Vírgula 2 3 2 3 4 2 4" xfId="9156"/>
    <cellStyle name="Vírgula 2 3 2 3 4 2 4 2" xfId="22500"/>
    <cellStyle name="Vírgula 2 3 2 3 4 2 5" xfId="14508"/>
    <cellStyle name="Vírgula 2 3 2 3 4 2 6" xfId="11820"/>
    <cellStyle name="Vírgula 2 3 2 3 4 2 7" xfId="26220"/>
    <cellStyle name="Vírgula 2 3 2 3 4 3" xfId="1956"/>
    <cellStyle name="Vírgula 2 3 2 3 4 3 2" xfId="4620"/>
    <cellStyle name="Vírgula 2 3 2 3 4 3 2 2" xfId="17964"/>
    <cellStyle name="Vírgula 2 3 2 3 4 3 3" xfId="7284"/>
    <cellStyle name="Vírgula 2 3 2 3 4 3 3 2" xfId="20628"/>
    <cellStyle name="Vírgula 2 3 2 3 4 3 4" xfId="9948"/>
    <cellStyle name="Vírgula 2 3 2 3 4 3 4 2" xfId="23292"/>
    <cellStyle name="Vírgula 2 3 2 3 4 3 5" xfId="15300"/>
    <cellStyle name="Vírgula 2 3 2 3 4 3 6" xfId="12612"/>
    <cellStyle name="Vírgula 2 3 2 3 4 4" xfId="3036"/>
    <cellStyle name="Vírgula 2 3 2 3 4 4 2" xfId="16380"/>
    <cellStyle name="Vírgula 2 3 2 3 4 5" xfId="5700"/>
    <cellStyle name="Vírgula 2 3 2 3 4 5 2" xfId="19044"/>
    <cellStyle name="Vírgula 2 3 2 3 4 6" xfId="8364"/>
    <cellStyle name="Vírgula 2 3 2 3 4 6 2" xfId="21708"/>
    <cellStyle name="Vírgula 2 3 2 3 4 7" xfId="13716"/>
    <cellStyle name="Vírgula 2 3 2 3 4 8" xfId="11028"/>
    <cellStyle name="Vírgula 2 3 2 3 4 9" xfId="24852"/>
    <cellStyle name="Vírgula 2 3 2 3 5" xfId="636"/>
    <cellStyle name="Vírgula 2 3 2 3 5 2" xfId="1428"/>
    <cellStyle name="Vírgula 2 3 2 3 5 2 2" xfId="4092"/>
    <cellStyle name="Vírgula 2 3 2 3 5 2 2 2" xfId="17436"/>
    <cellStyle name="Vírgula 2 3 2 3 5 2 3" xfId="6756"/>
    <cellStyle name="Vírgula 2 3 2 3 5 2 3 2" xfId="20100"/>
    <cellStyle name="Vírgula 2 3 2 3 5 2 4" xfId="9420"/>
    <cellStyle name="Vírgula 2 3 2 3 5 2 4 2" xfId="22764"/>
    <cellStyle name="Vírgula 2 3 2 3 5 2 5" xfId="14772"/>
    <cellStyle name="Vírgula 2 3 2 3 5 2 6" xfId="12084"/>
    <cellStyle name="Vírgula 2 3 2 3 5 2 7" xfId="25884"/>
    <cellStyle name="Vírgula 2 3 2 3 5 3" xfId="2220"/>
    <cellStyle name="Vírgula 2 3 2 3 5 3 2" xfId="4884"/>
    <cellStyle name="Vírgula 2 3 2 3 5 3 2 2" xfId="18228"/>
    <cellStyle name="Vírgula 2 3 2 3 5 3 3" xfId="7548"/>
    <cellStyle name="Vírgula 2 3 2 3 5 3 3 2" xfId="20892"/>
    <cellStyle name="Vírgula 2 3 2 3 5 3 4" xfId="10212"/>
    <cellStyle name="Vírgula 2 3 2 3 5 3 4 2" xfId="23556"/>
    <cellStyle name="Vírgula 2 3 2 3 5 3 5" xfId="15564"/>
    <cellStyle name="Vírgula 2 3 2 3 5 3 6" xfId="12876"/>
    <cellStyle name="Vírgula 2 3 2 3 5 4" xfId="3300"/>
    <cellStyle name="Vírgula 2 3 2 3 5 4 2" xfId="16644"/>
    <cellStyle name="Vírgula 2 3 2 3 5 5" xfId="5964"/>
    <cellStyle name="Vírgula 2 3 2 3 5 5 2" xfId="19308"/>
    <cellStyle name="Vírgula 2 3 2 3 5 6" xfId="8628"/>
    <cellStyle name="Vírgula 2 3 2 3 5 6 2" xfId="21972"/>
    <cellStyle name="Vírgula 2 3 2 3 5 7" xfId="13980"/>
    <cellStyle name="Vírgula 2 3 2 3 5 8" xfId="11292"/>
    <cellStyle name="Vírgula 2 3 2 3 5 9" xfId="24516"/>
    <cellStyle name="Vírgula 2 3 2 3 6" xfId="900"/>
    <cellStyle name="Vírgula 2 3 2 3 6 2" xfId="3564"/>
    <cellStyle name="Vírgula 2 3 2 3 6 2 2" xfId="16908"/>
    <cellStyle name="Vírgula 2 3 2 3 6 2 3" xfId="26532"/>
    <cellStyle name="Vírgula 2 3 2 3 6 3" xfId="6228"/>
    <cellStyle name="Vírgula 2 3 2 3 6 3 2" xfId="19572"/>
    <cellStyle name="Vírgula 2 3 2 3 6 4" xfId="8892"/>
    <cellStyle name="Vírgula 2 3 2 3 6 4 2" xfId="22236"/>
    <cellStyle name="Vírgula 2 3 2 3 6 5" xfId="14244"/>
    <cellStyle name="Vírgula 2 3 2 3 6 6" xfId="11556"/>
    <cellStyle name="Vírgula 2 3 2 3 6 7" xfId="25164"/>
    <cellStyle name="Vírgula 2 3 2 3 7" xfId="1692"/>
    <cellStyle name="Vírgula 2 3 2 3 7 2" xfId="4356"/>
    <cellStyle name="Vírgula 2 3 2 3 7 2 2" xfId="17700"/>
    <cellStyle name="Vírgula 2 3 2 3 7 3" xfId="7020"/>
    <cellStyle name="Vírgula 2 3 2 3 7 3 2" xfId="20364"/>
    <cellStyle name="Vírgula 2 3 2 3 7 4" xfId="9684"/>
    <cellStyle name="Vírgula 2 3 2 3 7 4 2" xfId="23028"/>
    <cellStyle name="Vírgula 2 3 2 3 7 5" xfId="15036"/>
    <cellStyle name="Vírgula 2 3 2 3 7 6" xfId="12348"/>
    <cellStyle name="Vírgula 2 3 2 3 7 7" xfId="25524"/>
    <cellStyle name="Vírgula 2 3 2 3 8" xfId="2508"/>
    <cellStyle name="Vírgula 2 3 2 3 8 2" xfId="5172"/>
    <cellStyle name="Vírgula 2 3 2 3 8 2 2" xfId="18516"/>
    <cellStyle name="Vírgula 2 3 2 3 8 3" xfId="7836"/>
    <cellStyle name="Vírgula 2 3 2 3 8 3 2" xfId="21180"/>
    <cellStyle name="Vírgula 2 3 2 3 8 4" xfId="10500"/>
    <cellStyle name="Vírgula 2 3 2 3 8 4 2" xfId="23844"/>
    <cellStyle name="Vírgula 2 3 2 3 8 5" xfId="15852"/>
    <cellStyle name="Vírgula 2 3 2 3 8 6" xfId="13164"/>
    <cellStyle name="Vírgula 2 3 2 3 9" xfId="2772"/>
    <cellStyle name="Vírgula 2 3 2 3 9 2" xfId="16116"/>
    <cellStyle name="Vírgula 2 3 2 4" xfId="228"/>
    <cellStyle name="Vírgula 2 3 2 4 10" xfId="13572"/>
    <cellStyle name="Vírgula 2 3 2 4 11" xfId="10884"/>
    <cellStyle name="Vírgula 2 3 2 4 12" xfId="24276"/>
    <cellStyle name="Vírgula 2 3 2 4 2" xfId="492"/>
    <cellStyle name="Vírgula 2 3 2 4 2 2" xfId="1284"/>
    <cellStyle name="Vírgula 2 3 2 4 2 2 2" xfId="3948"/>
    <cellStyle name="Vírgula 2 3 2 4 2 2 2 2" xfId="17292"/>
    <cellStyle name="Vírgula 2 3 2 4 2 2 3" xfId="6612"/>
    <cellStyle name="Vírgula 2 3 2 4 2 2 3 2" xfId="19956"/>
    <cellStyle name="Vírgula 2 3 2 4 2 2 4" xfId="9276"/>
    <cellStyle name="Vírgula 2 3 2 4 2 2 4 2" xfId="22620"/>
    <cellStyle name="Vírgula 2 3 2 4 2 2 5" xfId="14628"/>
    <cellStyle name="Vírgula 2 3 2 4 2 2 6" xfId="11940"/>
    <cellStyle name="Vírgula 2 3 2 4 2 2 7" xfId="26340"/>
    <cellStyle name="Vírgula 2 3 2 4 2 3" xfId="2076"/>
    <cellStyle name="Vírgula 2 3 2 4 2 3 2" xfId="4740"/>
    <cellStyle name="Vírgula 2 3 2 4 2 3 2 2" xfId="18084"/>
    <cellStyle name="Vírgula 2 3 2 4 2 3 3" xfId="7404"/>
    <cellStyle name="Vírgula 2 3 2 4 2 3 3 2" xfId="20748"/>
    <cellStyle name="Vírgula 2 3 2 4 2 3 4" xfId="10068"/>
    <cellStyle name="Vírgula 2 3 2 4 2 3 4 2" xfId="23412"/>
    <cellStyle name="Vírgula 2 3 2 4 2 3 5" xfId="15420"/>
    <cellStyle name="Vírgula 2 3 2 4 2 3 6" xfId="12732"/>
    <cellStyle name="Vírgula 2 3 2 4 2 4" xfId="3156"/>
    <cellStyle name="Vírgula 2 3 2 4 2 4 2" xfId="16500"/>
    <cellStyle name="Vírgula 2 3 2 4 2 5" xfId="5820"/>
    <cellStyle name="Vírgula 2 3 2 4 2 5 2" xfId="19164"/>
    <cellStyle name="Vírgula 2 3 2 4 2 6" xfId="8484"/>
    <cellStyle name="Vírgula 2 3 2 4 2 6 2" xfId="21828"/>
    <cellStyle name="Vírgula 2 3 2 4 2 7" xfId="13836"/>
    <cellStyle name="Vírgula 2 3 2 4 2 8" xfId="11148"/>
    <cellStyle name="Vírgula 2 3 2 4 2 9" xfId="24972"/>
    <cellStyle name="Vírgula 2 3 2 4 3" xfId="660"/>
    <cellStyle name="Vírgula 2 3 2 4 3 2" xfId="1452"/>
    <cellStyle name="Vírgula 2 3 2 4 3 2 2" xfId="4116"/>
    <cellStyle name="Vírgula 2 3 2 4 3 2 2 2" xfId="17460"/>
    <cellStyle name="Vírgula 2 3 2 4 3 2 3" xfId="6780"/>
    <cellStyle name="Vírgula 2 3 2 4 3 2 3 2" xfId="20124"/>
    <cellStyle name="Vírgula 2 3 2 4 3 2 4" xfId="9444"/>
    <cellStyle name="Vírgula 2 3 2 4 3 2 4 2" xfId="22788"/>
    <cellStyle name="Vírgula 2 3 2 4 3 2 5" xfId="14796"/>
    <cellStyle name="Vírgula 2 3 2 4 3 2 6" xfId="12108"/>
    <cellStyle name="Vírgula 2 3 2 4 3 2 7" xfId="26004"/>
    <cellStyle name="Vírgula 2 3 2 4 3 3" xfId="2244"/>
    <cellStyle name="Vírgula 2 3 2 4 3 3 2" xfId="4908"/>
    <cellStyle name="Vírgula 2 3 2 4 3 3 2 2" xfId="18252"/>
    <cellStyle name="Vírgula 2 3 2 4 3 3 3" xfId="7572"/>
    <cellStyle name="Vírgula 2 3 2 4 3 3 3 2" xfId="20916"/>
    <cellStyle name="Vírgula 2 3 2 4 3 3 4" xfId="10236"/>
    <cellStyle name="Vírgula 2 3 2 4 3 3 4 2" xfId="23580"/>
    <cellStyle name="Vírgula 2 3 2 4 3 3 5" xfId="15588"/>
    <cellStyle name="Vírgula 2 3 2 4 3 3 6" xfId="12900"/>
    <cellStyle name="Vírgula 2 3 2 4 3 4" xfId="3324"/>
    <cellStyle name="Vírgula 2 3 2 4 3 4 2" xfId="16668"/>
    <cellStyle name="Vírgula 2 3 2 4 3 5" xfId="5988"/>
    <cellStyle name="Vírgula 2 3 2 4 3 5 2" xfId="19332"/>
    <cellStyle name="Vírgula 2 3 2 4 3 6" xfId="8652"/>
    <cellStyle name="Vírgula 2 3 2 4 3 6 2" xfId="21996"/>
    <cellStyle name="Vírgula 2 3 2 4 3 7" xfId="14004"/>
    <cellStyle name="Vírgula 2 3 2 4 3 8" xfId="11316"/>
    <cellStyle name="Vírgula 2 3 2 4 3 9" xfId="24636"/>
    <cellStyle name="Vírgula 2 3 2 4 4" xfId="1020"/>
    <cellStyle name="Vírgula 2 3 2 4 4 2" xfId="3684"/>
    <cellStyle name="Vírgula 2 3 2 4 4 2 2" xfId="17028"/>
    <cellStyle name="Vírgula 2 3 2 4 4 2 3" xfId="26652"/>
    <cellStyle name="Vírgula 2 3 2 4 4 3" xfId="6348"/>
    <cellStyle name="Vírgula 2 3 2 4 4 3 2" xfId="19692"/>
    <cellStyle name="Vírgula 2 3 2 4 4 4" xfId="9012"/>
    <cellStyle name="Vírgula 2 3 2 4 4 4 2" xfId="22356"/>
    <cellStyle name="Vírgula 2 3 2 4 4 5" xfId="14364"/>
    <cellStyle name="Vírgula 2 3 2 4 4 6" xfId="11676"/>
    <cellStyle name="Vírgula 2 3 2 4 4 7" xfId="25284"/>
    <cellStyle name="Vírgula 2 3 2 4 5" xfId="1812"/>
    <cellStyle name="Vírgula 2 3 2 4 5 2" xfId="4476"/>
    <cellStyle name="Vírgula 2 3 2 4 5 2 2" xfId="17820"/>
    <cellStyle name="Vírgula 2 3 2 4 5 3" xfId="7140"/>
    <cellStyle name="Vírgula 2 3 2 4 5 3 2" xfId="20484"/>
    <cellStyle name="Vírgula 2 3 2 4 5 4" xfId="9804"/>
    <cellStyle name="Vírgula 2 3 2 4 5 4 2" xfId="23148"/>
    <cellStyle name="Vírgula 2 3 2 4 5 5" xfId="15156"/>
    <cellStyle name="Vírgula 2 3 2 4 5 6" xfId="12468"/>
    <cellStyle name="Vírgula 2 3 2 4 5 7" xfId="25644"/>
    <cellStyle name="Vírgula 2 3 2 4 6" xfId="2628"/>
    <cellStyle name="Vírgula 2 3 2 4 6 2" xfId="5292"/>
    <cellStyle name="Vírgula 2 3 2 4 6 2 2" xfId="18636"/>
    <cellStyle name="Vírgula 2 3 2 4 6 3" xfId="7956"/>
    <cellStyle name="Vírgula 2 3 2 4 6 3 2" xfId="21300"/>
    <cellStyle name="Vírgula 2 3 2 4 6 4" xfId="10620"/>
    <cellStyle name="Vírgula 2 3 2 4 6 4 2" xfId="23964"/>
    <cellStyle name="Vírgula 2 3 2 4 6 5" xfId="15972"/>
    <cellStyle name="Vírgula 2 3 2 4 6 6" xfId="13284"/>
    <cellStyle name="Vírgula 2 3 2 4 7" xfId="2892"/>
    <cellStyle name="Vírgula 2 3 2 4 7 2" xfId="16236"/>
    <cellStyle name="Vírgula 2 3 2 4 8" xfId="5556"/>
    <cellStyle name="Vírgula 2 3 2 4 8 2" xfId="18900"/>
    <cellStyle name="Vírgula 2 3 2 4 9" xfId="8220"/>
    <cellStyle name="Vírgula 2 3 2 4 9 2" xfId="21564"/>
    <cellStyle name="Vírgula 2 3 2 5" xfId="156"/>
    <cellStyle name="Vírgula 2 3 2 5 10" xfId="10812"/>
    <cellStyle name="Vírgula 2 3 2 5 11" xfId="24204"/>
    <cellStyle name="Vírgula 2 3 2 5 2" xfId="420"/>
    <cellStyle name="Vírgula 2 3 2 5 2 2" xfId="1212"/>
    <cellStyle name="Vírgula 2 3 2 5 2 2 2" xfId="3876"/>
    <cellStyle name="Vírgula 2 3 2 5 2 2 2 2" xfId="17220"/>
    <cellStyle name="Vírgula 2 3 2 5 2 2 3" xfId="6540"/>
    <cellStyle name="Vírgula 2 3 2 5 2 2 3 2" xfId="19884"/>
    <cellStyle name="Vírgula 2 3 2 5 2 2 4" xfId="9204"/>
    <cellStyle name="Vírgula 2 3 2 5 2 2 4 2" xfId="22548"/>
    <cellStyle name="Vírgula 2 3 2 5 2 2 5" xfId="14556"/>
    <cellStyle name="Vírgula 2 3 2 5 2 2 6" xfId="11868"/>
    <cellStyle name="Vírgula 2 3 2 5 2 2 7" xfId="26268"/>
    <cellStyle name="Vírgula 2 3 2 5 2 3" xfId="2004"/>
    <cellStyle name="Vírgula 2 3 2 5 2 3 2" xfId="4668"/>
    <cellStyle name="Vírgula 2 3 2 5 2 3 2 2" xfId="18012"/>
    <cellStyle name="Vírgula 2 3 2 5 2 3 3" xfId="7332"/>
    <cellStyle name="Vírgula 2 3 2 5 2 3 3 2" xfId="20676"/>
    <cellStyle name="Vírgula 2 3 2 5 2 3 4" xfId="9996"/>
    <cellStyle name="Vírgula 2 3 2 5 2 3 4 2" xfId="23340"/>
    <cellStyle name="Vírgula 2 3 2 5 2 3 5" xfId="15348"/>
    <cellStyle name="Vírgula 2 3 2 5 2 3 6" xfId="12660"/>
    <cellStyle name="Vírgula 2 3 2 5 2 4" xfId="3084"/>
    <cellStyle name="Vírgula 2 3 2 5 2 4 2" xfId="16428"/>
    <cellStyle name="Vírgula 2 3 2 5 2 5" xfId="5748"/>
    <cellStyle name="Vírgula 2 3 2 5 2 5 2" xfId="19092"/>
    <cellStyle name="Vírgula 2 3 2 5 2 6" xfId="8412"/>
    <cellStyle name="Vírgula 2 3 2 5 2 6 2" xfId="21756"/>
    <cellStyle name="Vírgula 2 3 2 5 2 7" xfId="13764"/>
    <cellStyle name="Vírgula 2 3 2 5 2 8" xfId="11076"/>
    <cellStyle name="Vírgula 2 3 2 5 2 9" xfId="24900"/>
    <cellStyle name="Vírgula 2 3 2 5 3" xfId="948"/>
    <cellStyle name="Vírgula 2 3 2 5 3 2" xfId="3612"/>
    <cellStyle name="Vírgula 2 3 2 5 3 2 2" xfId="16956"/>
    <cellStyle name="Vírgula 2 3 2 5 3 2 3" xfId="25932"/>
    <cellStyle name="Vírgula 2 3 2 5 3 3" xfId="6276"/>
    <cellStyle name="Vírgula 2 3 2 5 3 3 2" xfId="19620"/>
    <cellStyle name="Vírgula 2 3 2 5 3 4" xfId="8940"/>
    <cellStyle name="Vírgula 2 3 2 5 3 4 2" xfId="22284"/>
    <cellStyle name="Vírgula 2 3 2 5 3 5" xfId="14292"/>
    <cellStyle name="Vírgula 2 3 2 5 3 6" xfId="11604"/>
    <cellStyle name="Vírgula 2 3 2 5 3 7" xfId="24564"/>
    <cellStyle name="Vírgula 2 3 2 5 4" xfId="1740"/>
    <cellStyle name="Vírgula 2 3 2 5 4 2" xfId="4404"/>
    <cellStyle name="Vírgula 2 3 2 5 4 2 2" xfId="17748"/>
    <cellStyle name="Vírgula 2 3 2 5 4 2 3" xfId="26580"/>
    <cellStyle name="Vírgula 2 3 2 5 4 3" xfId="7068"/>
    <cellStyle name="Vírgula 2 3 2 5 4 3 2" xfId="20412"/>
    <cellStyle name="Vírgula 2 3 2 5 4 4" xfId="9732"/>
    <cellStyle name="Vírgula 2 3 2 5 4 4 2" xfId="23076"/>
    <cellStyle name="Vírgula 2 3 2 5 4 5" xfId="15084"/>
    <cellStyle name="Vírgula 2 3 2 5 4 6" xfId="12396"/>
    <cellStyle name="Vírgula 2 3 2 5 4 7" xfId="25212"/>
    <cellStyle name="Vírgula 2 3 2 5 5" xfId="2556"/>
    <cellStyle name="Vírgula 2 3 2 5 5 2" xfId="5220"/>
    <cellStyle name="Vírgula 2 3 2 5 5 2 2" xfId="18564"/>
    <cellStyle name="Vírgula 2 3 2 5 5 3" xfId="7884"/>
    <cellStyle name="Vírgula 2 3 2 5 5 3 2" xfId="21228"/>
    <cellStyle name="Vírgula 2 3 2 5 5 4" xfId="10548"/>
    <cellStyle name="Vírgula 2 3 2 5 5 4 2" xfId="23892"/>
    <cellStyle name="Vírgula 2 3 2 5 5 5" xfId="15900"/>
    <cellStyle name="Vírgula 2 3 2 5 5 6" xfId="13212"/>
    <cellStyle name="Vírgula 2 3 2 5 5 7" xfId="25572"/>
    <cellStyle name="Vírgula 2 3 2 5 6" xfId="2820"/>
    <cellStyle name="Vírgula 2 3 2 5 6 2" xfId="16164"/>
    <cellStyle name="Vírgula 2 3 2 5 7" xfId="5484"/>
    <cellStyle name="Vírgula 2 3 2 5 7 2" xfId="18828"/>
    <cellStyle name="Vírgula 2 3 2 5 8" xfId="8148"/>
    <cellStyle name="Vírgula 2 3 2 5 8 2" xfId="21492"/>
    <cellStyle name="Vírgula 2 3 2 5 9" xfId="13500"/>
    <cellStyle name="Vírgula 2 3 2 6" xfId="324"/>
    <cellStyle name="Vírgula 2 3 2 6 10" xfId="24372"/>
    <cellStyle name="Vírgula 2 3 2 6 2" xfId="1116"/>
    <cellStyle name="Vírgula 2 3 2 6 2 2" xfId="3780"/>
    <cellStyle name="Vírgula 2 3 2 6 2 2 2" xfId="17124"/>
    <cellStyle name="Vírgula 2 3 2 6 2 2 3" xfId="26436"/>
    <cellStyle name="Vírgula 2 3 2 6 2 3" xfId="6444"/>
    <cellStyle name="Vírgula 2 3 2 6 2 3 2" xfId="19788"/>
    <cellStyle name="Vírgula 2 3 2 6 2 4" xfId="9108"/>
    <cellStyle name="Vírgula 2 3 2 6 2 4 2" xfId="22452"/>
    <cellStyle name="Vírgula 2 3 2 6 2 5" xfId="14460"/>
    <cellStyle name="Vírgula 2 3 2 6 2 6" xfId="11772"/>
    <cellStyle name="Vírgula 2 3 2 6 2 7" xfId="25068"/>
    <cellStyle name="Vírgula 2 3 2 6 3" xfId="1908"/>
    <cellStyle name="Vírgula 2 3 2 6 3 2" xfId="4572"/>
    <cellStyle name="Vírgula 2 3 2 6 3 2 2" xfId="17916"/>
    <cellStyle name="Vírgula 2 3 2 6 3 2 3" xfId="26100"/>
    <cellStyle name="Vírgula 2 3 2 6 3 3" xfId="7236"/>
    <cellStyle name="Vírgula 2 3 2 6 3 3 2" xfId="20580"/>
    <cellStyle name="Vírgula 2 3 2 6 3 4" xfId="9900"/>
    <cellStyle name="Vírgula 2 3 2 6 3 4 2" xfId="23244"/>
    <cellStyle name="Vírgula 2 3 2 6 3 5" xfId="15252"/>
    <cellStyle name="Vírgula 2 3 2 6 3 6" xfId="12564"/>
    <cellStyle name="Vírgula 2 3 2 6 3 7" xfId="24732"/>
    <cellStyle name="Vírgula 2 3 2 6 4" xfId="2425"/>
    <cellStyle name="Vírgula 2 3 2 6 4 2" xfId="5089"/>
    <cellStyle name="Vírgula 2 3 2 6 4 2 2" xfId="18433"/>
    <cellStyle name="Vírgula 2 3 2 6 4 2 3" xfId="26748"/>
    <cellStyle name="Vírgula 2 3 2 6 4 3" xfId="7753"/>
    <cellStyle name="Vírgula 2 3 2 6 4 3 2" xfId="21097"/>
    <cellStyle name="Vírgula 2 3 2 6 4 4" xfId="10417"/>
    <cellStyle name="Vírgula 2 3 2 6 4 4 2" xfId="23761"/>
    <cellStyle name="Vírgula 2 3 2 6 4 5" xfId="15769"/>
    <cellStyle name="Vírgula 2 3 2 6 4 6" xfId="13081"/>
    <cellStyle name="Vírgula 2 3 2 6 4 7" xfId="25380"/>
    <cellStyle name="Vírgula 2 3 2 6 5" xfId="2988"/>
    <cellStyle name="Vírgula 2 3 2 6 5 2" xfId="16332"/>
    <cellStyle name="Vírgula 2 3 2 6 5 3" xfId="25740"/>
    <cellStyle name="Vírgula 2 3 2 6 6" xfId="5652"/>
    <cellStyle name="Vírgula 2 3 2 6 6 2" xfId="18996"/>
    <cellStyle name="Vírgula 2 3 2 6 7" xfId="8316"/>
    <cellStyle name="Vírgula 2 3 2 6 7 2" xfId="21660"/>
    <cellStyle name="Vírgula 2 3 2 6 8" xfId="13668"/>
    <cellStyle name="Vírgula 2 3 2 6 9" xfId="10980"/>
    <cellStyle name="Vírgula 2 3 2 7" xfId="588"/>
    <cellStyle name="Vírgula 2 3 2 7 2" xfId="1380"/>
    <cellStyle name="Vírgula 2 3 2 7 2 2" xfId="4044"/>
    <cellStyle name="Vírgula 2 3 2 7 2 2 2" xfId="17388"/>
    <cellStyle name="Vírgula 2 3 2 7 2 2 3" xfId="26172"/>
    <cellStyle name="Vírgula 2 3 2 7 2 3" xfId="6708"/>
    <cellStyle name="Vírgula 2 3 2 7 2 3 2" xfId="20052"/>
    <cellStyle name="Vírgula 2 3 2 7 2 4" xfId="9372"/>
    <cellStyle name="Vírgula 2 3 2 7 2 4 2" xfId="22716"/>
    <cellStyle name="Vírgula 2 3 2 7 2 5" xfId="14724"/>
    <cellStyle name="Vírgula 2 3 2 7 2 6" xfId="12036"/>
    <cellStyle name="Vírgula 2 3 2 7 2 7" xfId="24804"/>
    <cellStyle name="Vírgula 2 3 2 7 3" xfId="2172"/>
    <cellStyle name="Vírgula 2 3 2 7 3 2" xfId="4836"/>
    <cellStyle name="Vírgula 2 3 2 7 3 2 2" xfId="18180"/>
    <cellStyle name="Vírgula 2 3 2 7 3 2 3" xfId="25836"/>
    <cellStyle name="Vírgula 2 3 2 7 3 3" xfId="7500"/>
    <cellStyle name="Vírgula 2 3 2 7 3 3 2" xfId="20844"/>
    <cellStyle name="Vírgula 2 3 2 7 3 4" xfId="10164"/>
    <cellStyle name="Vírgula 2 3 2 7 3 4 2" xfId="23508"/>
    <cellStyle name="Vírgula 2 3 2 7 3 5" xfId="15516"/>
    <cellStyle name="Vírgula 2 3 2 7 3 6" xfId="12828"/>
    <cellStyle name="Vírgula 2 3 2 7 3 7" xfId="24468"/>
    <cellStyle name="Vírgula 2 3 2 7 4" xfId="3252"/>
    <cellStyle name="Vírgula 2 3 2 7 4 2" xfId="16596"/>
    <cellStyle name="Vírgula 2 3 2 7 4 3" xfId="25476"/>
    <cellStyle name="Vírgula 2 3 2 7 5" xfId="5916"/>
    <cellStyle name="Vírgula 2 3 2 7 5 2" xfId="19260"/>
    <cellStyle name="Vírgula 2 3 2 7 6" xfId="8580"/>
    <cellStyle name="Vírgula 2 3 2 7 6 2" xfId="21924"/>
    <cellStyle name="Vírgula 2 3 2 7 7" xfId="13932"/>
    <cellStyle name="Vírgula 2 3 2 7 8" xfId="11244"/>
    <cellStyle name="Vírgula 2 3 2 7 9" xfId="24108"/>
    <cellStyle name="Vírgula 2 3 2 8" xfId="756"/>
    <cellStyle name="Vírgula 2 3 2 8 2" xfId="1548"/>
    <cellStyle name="Vírgula 2 3 2 8 2 2" xfId="4212"/>
    <cellStyle name="Vírgula 2 3 2 8 2 2 2" xfId="17556"/>
    <cellStyle name="Vírgula 2 3 2 8 2 2 3" xfId="26148"/>
    <cellStyle name="Vírgula 2 3 2 8 2 3" xfId="6876"/>
    <cellStyle name="Vírgula 2 3 2 8 2 3 2" xfId="20220"/>
    <cellStyle name="Vírgula 2 3 2 8 2 4" xfId="9540"/>
    <cellStyle name="Vírgula 2 3 2 8 2 4 2" xfId="22884"/>
    <cellStyle name="Vírgula 2 3 2 8 2 5" xfId="14892"/>
    <cellStyle name="Vírgula 2 3 2 8 2 6" xfId="12204"/>
    <cellStyle name="Vírgula 2 3 2 8 2 7" xfId="24780"/>
    <cellStyle name="Vírgula 2 3 2 8 3" xfId="2340"/>
    <cellStyle name="Vírgula 2 3 2 8 3 2" xfId="5004"/>
    <cellStyle name="Vírgula 2 3 2 8 3 2 2" xfId="18348"/>
    <cellStyle name="Vírgula 2 3 2 8 3 3" xfId="7668"/>
    <cellStyle name="Vírgula 2 3 2 8 3 3 2" xfId="21012"/>
    <cellStyle name="Vírgula 2 3 2 8 3 4" xfId="10332"/>
    <cellStyle name="Vírgula 2 3 2 8 3 4 2" xfId="23676"/>
    <cellStyle name="Vírgula 2 3 2 8 3 5" xfId="15684"/>
    <cellStyle name="Vírgula 2 3 2 8 3 6" xfId="12996"/>
    <cellStyle name="Vírgula 2 3 2 8 3 7" xfId="25452"/>
    <cellStyle name="Vírgula 2 3 2 8 4" xfId="3420"/>
    <cellStyle name="Vírgula 2 3 2 8 4 2" xfId="16764"/>
    <cellStyle name="Vírgula 2 3 2 8 5" xfId="6084"/>
    <cellStyle name="Vírgula 2 3 2 8 5 2" xfId="19428"/>
    <cellStyle name="Vírgula 2 3 2 8 6" xfId="8748"/>
    <cellStyle name="Vírgula 2 3 2 8 6 2" xfId="22092"/>
    <cellStyle name="Vírgula 2 3 2 8 7" xfId="14100"/>
    <cellStyle name="Vírgula 2 3 2 8 8" xfId="11412"/>
    <cellStyle name="Vírgula 2 3 2 8 9" xfId="24084"/>
    <cellStyle name="Vírgula 2 3 2 9" xfId="804"/>
    <cellStyle name="Vírgula 2 3 2 9 2" xfId="1596"/>
    <cellStyle name="Vírgula 2 3 2 9 2 2" xfId="4260"/>
    <cellStyle name="Vírgula 2 3 2 9 2 2 2" xfId="17604"/>
    <cellStyle name="Vírgula 2 3 2 9 2 3" xfId="6924"/>
    <cellStyle name="Vírgula 2 3 2 9 2 3 2" xfId="20268"/>
    <cellStyle name="Vírgula 2 3 2 9 2 4" xfId="9588"/>
    <cellStyle name="Vírgula 2 3 2 9 2 4 2" xfId="22932"/>
    <cellStyle name="Vírgula 2 3 2 9 2 5" xfId="14940"/>
    <cellStyle name="Vírgula 2 3 2 9 2 6" xfId="12252"/>
    <cellStyle name="Vírgula 2 3 2 9 2 7" xfId="25788"/>
    <cellStyle name="Vírgula 2 3 2 9 3" xfId="2388"/>
    <cellStyle name="Vírgula 2 3 2 9 3 2" xfId="5052"/>
    <cellStyle name="Vírgula 2 3 2 9 3 2 2" xfId="18396"/>
    <cellStyle name="Vírgula 2 3 2 9 3 3" xfId="7716"/>
    <cellStyle name="Vírgula 2 3 2 9 3 3 2" xfId="21060"/>
    <cellStyle name="Vírgula 2 3 2 9 3 4" xfId="10380"/>
    <cellStyle name="Vírgula 2 3 2 9 3 4 2" xfId="23724"/>
    <cellStyle name="Vírgula 2 3 2 9 3 5" xfId="15732"/>
    <cellStyle name="Vírgula 2 3 2 9 3 6" xfId="13044"/>
    <cellStyle name="Vírgula 2 3 2 9 4" xfId="3468"/>
    <cellStyle name="Vírgula 2 3 2 9 4 2" xfId="16812"/>
    <cellStyle name="Vírgula 2 3 2 9 5" xfId="6132"/>
    <cellStyle name="Vírgula 2 3 2 9 5 2" xfId="19476"/>
    <cellStyle name="Vírgula 2 3 2 9 6" xfId="8796"/>
    <cellStyle name="Vírgula 2 3 2 9 6 2" xfId="22140"/>
    <cellStyle name="Vírgula 2 3 2 9 7" xfId="14148"/>
    <cellStyle name="Vírgula 2 3 2 9 8" xfId="11460"/>
    <cellStyle name="Vírgula 2 3 2 9 9" xfId="24420"/>
    <cellStyle name="Vírgula 2 3 20" xfId="10708"/>
    <cellStyle name="Vírgula 2 3 21" xfId="24052"/>
    <cellStyle name="Vírgula 2 3 3" xfId="39"/>
    <cellStyle name="Vírgula 2 3 3 10" xfId="860"/>
    <cellStyle name="Vírgula 2 3 3 10 2" xfId="3524"/>
    <cellStyle name="Vírgula 2 3 3 10 2 2" xfId="16868"/>
    <cellStyle name="Vírgula 2 3 3 10 2 3" xfId="25820"/>
    <cellStyle name="Vírgula 2 3 3 10 3" xfId="6188"/>
    <cellStyle name="Vírgula 2 3 3 10 3 2" xfId="19532"/>
    <cellStyle name="Vírgula 2 3 3 10 4" xfId="8852"/>
    <cellStyle name="Vírgula 2 3 3 10 4 2" xfId="22196"/>
    <cellStyle name="Vírgula 2 3 3 10 5" xfId="14204"/>
    <cellStyle name="Vírgula 2 3 3 10 6" xfId="11516"/>
    <cellStyle name="Vírgula 2 3 3 10 7" xfId="24452"/>
    <cellStyle name="Vírgula 2 3 3 11" xfId="1652"/>
    <cellStyle name="Vírgula 2 3 3 11 2" xfId="4316"/>
    <cellStyle name="Vírgula 2 3 3 11 2 2" xfId="17660"/>
    <cellStyle name="Vírgula 2 3 3 11 2 3" xfId="26492"/>
    <cellStyle name="Vírgula 2 3 3 11 3" xfId="6980"/>
    <cellStyle name="Vírgula 2 3 3 11 3 2" xfId="20324"/>
    <cellStyle name="Vírgula 2 3 3 11 4" xfId="9644"/>
    <cellStyle name="Vírgula 2 3 3 11 4 2" xfId="22988"/>
    <cellStyle name="Vírgula 2 3 3 11 5" xfId="14996"/>
    <cellStyle name="Vírgula 2 3 3 11 6" xfId="12308"/>
    <cellStyle name="Vírgula 2 3 3 11 7" xfId="25124"/>
    <cellStyle name="Vírgula 2 3 3 12" xfId="2449"/>
    <cellStyle name="Vírgula 2 3 3 12 2" xfId="5113"/>
    <cellStyle name="Vírgula 2 3 3 12 2 2" xfId="18457"/>
    <cellStyle name="Vírgula 2 3 3 12 3" xfId="7777"/>
    <cellStyle name="Vírgula 2 3 3 12 3 2" xfId="21121"/>
    <cellStyle name="Vírgula 2 3 3 12 4" xfId="10441"/>
    <cellStyle name="Vírgula 2 3 3 12 4 2" xfId="23785"/>
    <cellStyle name="Vírgula 2 3 3 12 5" xfId="15793"/>
    <cellStyle name="Vírgula 2 3 3 12 6" xfId="13105"/>
    <cellStyle name="Vírgula 2 3 3 12 7" xfId="25436"/>
    <cellStyle name="Vírgula 2 3 3 13" xfId="68"/>
    <cellStyle name="Vírgula 2 3 3 13 2" xfId="13412"/>
    <cellStyle name="Vírgula 2 3 3 14" xfId="2732"/>
    <cellStyle name="Vírgula 2 3 3 14 2" xfId="16076"/>
    <cellStyle name="Vírgula 2 3 3 15" xfId="5396"/>
    <cellStyle name="Vírgula 2 3 3 15 2" xfId="18740"/>
    <cellStyle name="Vírgula 2 3 3 16" xfId="8060"/>
    <cellStyle name="Vírgula 2 3 3 16 2" xfId="21404"/>
    <cellStyle name="Vírgula 2 3 3 17" xfId="13388"/>
    <cellStyle name="Vírgula 2 3 3 18" xfId="10724"/>
    <cellStyle name="Vírgula 2 3 3 19" xfId="24068"/>
    <cellStyle name="Vírgula 2 3 3 2" xfId="92"/>
    <cellStyle name="Vírgula 2 3 3 2 10" xfId="1676"/>
    <cellStyle name="Vírgula 2 3 3 2 10 2" xfId="4340"/>
    <cellStyle name="Vírgula 2 3 3 2 10 2 2" xfId="17684"/>
    <cellStyle name="Vírgula 2 3 3 2 10 3" xfId="7004"/>
    <cellStyle name="Vírgula 2 3 3 2 10 3 2" xfId="20348"/>
    <cellStyle name="Vírgula 2 3 3 2 10 4" xfId="9668"/>
    <cellStyle name="Vírgula 2 3 3 2 10 4 2" xfId="23012"/>
    <cellStyle name="Vírgula 2 3 3 2 10 5" xfId="15020"/>
    <cellStyle name="Vírgula 2 3 3 2 10 6" xfId="12332"/>
    <cellStyle name="Vírgula 2 3 3 2 11" xfId="2475"/>
    <cellStyle name="Vírgula 2 3 3 2 11 2" xfId="5139"/>
    <cellStyle name="Vírgula 2 3 3 2 11 2 2" xfId="18483"/>
    <cellStyle name="Vírgula 2 3 3 2 11 3" xfId="7803"/>
    <cellStyle name="Vírgula 2 3 3 2 11 3 2" xfId="21147"/>
    <cellStyle name="Vírgula 2 3 3 2 11 4" xfId="10467"/>
    <cellStyle name="Vírgula 2 3 3 2 11 4 2" xfId="23811"/>
    <cellStyle name="Vírgula 2 3 3 2 11 5" xfId="15819"/>
    <cellStyle name="Vírgula 2 3 3 2 11 6" xfId="13131"/>
    <cellStyle name="Vírgula 2 3 3 2 12" xfId="2756"/>
    <cellStyle name="Vírgula 2 3 3 2 12 2" xfId="16100"/>
    <cellStyle name="Vírgula 2 3 3 2 13" xfId="5420"/>
    <cellStyle name="Vírgula 2 3 3 2 13 2" xfId="18764"/>
    <cellStyle name="Vírgula 2 3 3 2 14" xfId="8084"/>
    <cellStyle name="Vírgula 2 3 3 2 14 2" xfId="21428"/>
    <cellStyle name="Vírgula 2 3 3 2 15" xfId="13436"/>
    <cellStyle name="Vírgula 2 3 3 2 16" xfId="10748"/>
    <cellStyle name="Vírgula 2 3 3 2 17" xfId="24140"/>
    <cellStyle name="Vírgula 2 3 3 2 2" xfId="140"/>
    <cellStyle name="Vírgula 2 3 3 2 2 10" xfId="8132"/>
    <cellStyle name="Vírgula 2 3 3 2 2 10 2" xfId="21476"/>
    <cellStyle name="Vírgula 2 3 3 2 2 11" xfId="13484"/>
    <cellStyle name="Vírgula 2 3 3 2 2 12" xfId="10796"/>
    <cellStyle name="Vírgula 2 3 3 2 2 13" xfId="24188"/>
    <cellStyle name="Vírgula 2 3 3 2 2 2" xfId="308"/>
    <cellStyle name="Vírgula 2 3 3 2 2 2 10" xfId="10964"/>
    <cellStyle name="Vírgula 2 3 3 2 2 2 11" xfId="24356"/>
    <cellStyle name="Vírgula 2 3 3 2 2 2 2" xfId="572"/>
    <cellStyle name="Vírgula 2 3 3 2 2 2 2 2" xfId="1364"/>
    <cellStyle name="Vírgula 2 3 3 2 2 2 2 2 2" xfId="4028"/>
    <cellStyle name="Vírgula 2 3 3 2 2 2 2 2 2 2" xfId="17372"/>
    <cellStyle name="Vírgula 2 3 3 2 2 2 2 2 3" xfId="6692"/>
    <cellStyle name="Vírgula 2 3 3 2 2 2 2 2 3 2" xfId="20036"/>
    <cellStyle name="Vírgula 2 3 3 2 2 2 2 2 4" xfId="9356"/>
    <cellStyle name="Vírgula 2 3 3 2 2 2 2 2 4 2" xfId="22700"/>
    <cellStyle name="Vírgula 2 3 3 2 2 2 2 2 5" xfId="14708"/>
    <cellStyle name="Vírgula 2 3 3 2 2 2 2 2 6" xfId="12020"/>
    <cellStyle name="Vírgula 2 3 3 2 2 2 2 2 7" xfId="26420"/>
    <cellStyle name="Vírgula 2 3 3 2 2 2 2 3" xfId="2156"/>
    <cellStyle name="Vírgula 2 3 3 2 2 2 2 3 2" xfId="4820"/>
    <cellStyle name="Vírgula 2 3 3 2 2 2 2 3 2 2" xfId="18164"/>
    <cellStyle name="Vírgula 2 3 3 2 2 2 2 3 3" xfId="7484"/>
    <cellStyle name="Vírgula 2 3 3 2 2 2 2 3 3 2" xfId="20828"/>
    <cellStyle name="Vírgula 2 3 3 2 2 2 2 3 4" xfId="10148"/>
    <cellStyle name="Vírgula 2 3 3 2 2 2 2 3 4 2" xfId="23492"/>
    <cellStyle name="Vírgula 2 3 3 2 2 2 2 3 5" xfId="15500"/>
    <cellStyle name="Vírgula 2 3 3 2 2 2 2 3 6" xfId="12812"/>
    <cellStyle name="Vírgula 2 3 3 2 2 2 2 4" xfId="3236"/>
    <cellStyle name="Vírgula 2 3 3 2 2 2 2 4 2" xfId="16580"/>
    <cellStyle name="Vírgula 2 3 3 2 2 2 2 5" xfId="5900"/>
    <cellStyle name="Vírgula 2 3 3 2 2 2 2 5 2" xfId="19244"/>
    <cellStyle name="Vírgula 2 3 3 2 2 2 2 6" xfId="8564"/>
    <cellStyle name="Vírgula 2 3 3 2 2 2 2 6 2" xfId="21908"/>
    <cellStyle name="Vírgula 2 3 3 2 2 2 2 7" xfId="13916"/>
    <cellStyle name="Vírgula 2 3 3 2 2 2 2 8" xfId="11228"/>
    <cellStyle name="Vírgula 2 3 3 2 2 2 2 9" xfId="25052"/>
    <cellStyle name="Vírgula 2 3 3 2 2 2 3" xfId="1100"/>
    <cellStyle name="Vírgula 2 3 3 2 2 2 3 2" xfId="3764"/>
    <cellStyle name="Vírgula 2 3 3 2 2 2 3 2 2" xfId="17108"/>
    <cellStyle name="Vírgula 2 3 3 2 2 2 3 2 3" xfId="26084"/>
    <cellStyle name="Vírgula 2 3 3 2 2 2 3 3" xfId="6428"/>
    <cellStyle name="Vírgula 2 3 3 2 2 2 3 3 2" xfId="19772"/>
    <cellStyle name="Vírgula 2 3 3 2 2 2 3 4" xfId="9092"/>
    <cellStyle name="Vírgula 2 3 3 2 2 2 3 4 2" xfId="22436"/>
    <cellStyle name="Vírgula 2 3 3 2 2 2 3 5" xfId="14444"/>
    <cellStyle name="Vírgula 2 3 3 2 2 2 3 6" xfId="11756"/>
    <cellStyle name="Vírgula 2 3 3 2 2 2 3 7" xfId="24716"/>
    <cellStyle name="Vírgula 2 3 3 2 2 2 4" xfId="1892"/>
    <cellStyle name="Vírgula 2 3 3 2 2 2 4 2" xfId="4556"/>
    <cellStyle name="Vírgula 2 3 3 2 2 2 4 2 2" xfId="17900"/>
    <cellStyle name="Vírgula 2 3 3 2 2 2 4 2 3" xfId="26732"/>
    <cellStyle name="Vírgula 2 3 3 2 2 2 4 3" xfId="7220"/>
    <cellStyle name="Vírgula 2 3 3 2 2 2 4 3 2" xfId="20564"/>
    <cellStyle name="Vírgula 2 3 3 2 2 2 4 4" xfId="9884"/>
    <cellStyle name="Vírgula 2 3 3 2 2 2 4 4 2" xfId="23228"/>
    <cellStyle name="Vírgula 2 3 3 2 2 2 4 5" xfId="15236"/>
    <cellStyle name="Vírgula 2 3 3 2 2 2 4 6" xfId="12548"/>
    <cellStyle name="Vírgula 2 3 3 2 2 2 4 7" xfId="25364"/>
    <cellStyle name="Vírgula 2 3 3 2 2 2 5" xfId="2708"/>
    <cellStyle name="Vírgula 2 3 3 2 2 2 5 2" xfId="5372"/>
    <cellStyle name="Vírgula 2 3 3 2 2 2 5 2 2" xfId="18716"/>
    <cellStyle name="Vírgula 2 3 3 2 2 2 5 3" xfId="8036"/>
    <cellStyle name="Vírgula 2 3 3 2 2 2 5 3 2" xfId="21380"/>
    <cellStyle name="Vírgula 2 3 3 2 2 2 5 4" xfId="10700"/>
    <cellStyle name="Vírgula 2 3 3 2 2 2 5 4 2" xfId="24044"/>
    <cellStyle name="Vírgula 2 3 3 2 2 2 5 5" xfId="16052"/>
    <cellStyle name="Vírgula 2 3 3 2 2 2 5 6" xfId="13364"/>
    <cellStyle name="Vírgula 2 3 3 2 2 2 5 7" xfId="25724"/>
    <cellStyle name="Vírgula 2 3 3 2 2 2 6" xfId="2972"/>
    <cellStyle name="Vírgula 2 3 3 2 2 2 6 2" xfId="16316"/>
    <cellStyle name="Vírgula 2 3 3 2 2 2 7" xfId="5636"/>
    <cellStyle name="Vírgula 2 3 3 2 2 2 7 2" xfId="18980"/>
    <cellStyle name="Vírgula 2 3 3 2 2 2 8" xfId="8300"/>
    <cellStyle name="Vírgula 2 3 3 2 2 2 8 2" xfId="21644"/>
    <cellStyle name="Vírgula 2 3 3 2 2 2 9" xfId="13652"/>
    <cellStyle name="Vírgula 2 3 3 2 2 3" xfId="404"/>
    <cellStyle name="Vírgula 2 3 3 2 2 3 2" xfId="1196"/>
    <cellStyle name="Vírgula 2 3 3 2 2 3 2 2" xfId="3860"/>
    <cellStyle name="Vírgula 2 3 3 2 2 3 2 2 2" xfId="17204"/>
    <cellStyle name="Vírgula 2 3 3 2 2 3 2 3" xfId="6524"/>
    <cellStyle name="Vírgula 2 3 3 2 2 3 2 3 2" xfId="19868"/>
    <cellStyle name="Vírgula 2 3 3 2 2 3 2 4" xfId="9188"/>
    <cellStyle name="Vírgula 2 3 3 2 2 3 2 4 2" xfId="22532"/>
    <cellStyle name="Vírgula 2 3 3 2 2 3 2 5" xfId="14540"/>
    <cellStyle name="Vírgula 2 3 3 2 2 3 2 6" xfId="11852"/>
    <cellStyle name="Vírgula 2 3 3 2 2 3 2 7" xfId="26252"/>
    <cellStyle name="Vírgula 2 3 3 2 2 3 3" xfId="1988"/>
    <cellStyle name="Vírgula 2 3 3 2 2 3 3 2" xfId="4652"/>
    <cellStyle name="Vírgula 2 3 3 2 2 3 3 2 2" xfId="17996"/>
    <cellStyle name="Vírgula 2 3 3 2 2 3 3 3" xfId="7316"/>
    <cellStyle name="Vírgula 2 3 3 2 2 3 3 3 2" xfId="20660"/>
    <cellStyle name="Vírgula 2 3 3 2 2 3 3 4" xfId="9980"/>
    <cellStyle name="Vírgula 2 3 3 2 2 3 3 4 2" xfId="23324"/>
    <cellStyle name="Vírgula 2 3 3 2 2 3 3 5" xfId="15332"/>
    <cellStyle name="Vírgula 2 3 3 2 2 3 3 6" xfId="12644"/>
    <cellStyle name="Vírgula 2 3 3 2 2 3 4" xfId="3068"/>
    <cellStyle name="Vírgula 2 3 3 2 2 3 4 2" xfId="16412"/>
    <cellStyle name="Vírgula 2 3 3 2 2 3 5" xfId="5732"/>
    <cellStyle name="Vírgula 2 3 3 2 2 3 5 2" xfId="19076"/>
    <cellStyle name="Vírgula 2 3 3 2 2 3 6" xfId="8396"/>
    <cellStyle name="Vírgula 2 3 3 2 2 3 6 2" xfId="21740"/>
    <cellStyle name="Vírgula 2 3 3 2 2 3 7" xfId="13748"/>
    <cellStyle name="Vírgula 2 3 3 2 2 3 8" xfId="11060"/>
    <cellStyle name="Vírgula 2 3 3 2 2 3 9" xfId="24884"/>
    <cellStyle name="Vírgula 2 3 3 2 2 4" xfId="740"/>
    <cellStyle name="Vírgula 2 3 3 2 2 4 2" xfId="1532"/>
    <cellStyle name="Vírgula 2 3 3 2 2 4 2 2" xfId="4196"/>
    <cellStyle name="Vírgula 2 3 3 2 2 4 2 2 2" xfId="17540"/>
    <cellStyle name="Vírgula 2 3 3 2 2 4 2 3" xfId="6860"/>
    <cellStyle name="Vírgula 2 3 3 2 2 4 2 3 2" xfId="20204"/>
    <cellStyle name="Vírgula 2 3 3 2 2 4 2 4" xfId="9524"/>
    <cellStyle name="Vírgula 2 3 3 2 2 4 2 4 2" xfId="22868"/>
    <cellStyle name="Vírgula 2 3 3 2 2 4 2 5" xfId="14876"/>
    <cellStyle name="Vírgula 2 3 3 2 2 4 2 6" xfId="12188"/>
    <cellStyle name="Vírgula 2 3 3 2 2 4 2 7" xfId="25916"/>
    <cellStyle name="Vírgula 2 3 3 2 2 4 3" xfId="2324"/>
    <cellStyle name="Vírgula 2 3 3 2 2 4 3 2" xfId="4988"/>
    <cellStyle name="Vírgula 2 3 3 2 2 4 3 2 2" xfId="18332"/>
    <cellStyle name="Vírgula 2 3 3 2 2 4 3 3" xfId="7652"/>
    <cellStyle name="Vírgula 2 3 3 2 2 4 3 3 2" xfId="20996"/>
    <cellStyle name="Vírgula 2 3 3 2 2 4 3 4" xfId="10316"/>
    <cellStyle name="Vírgula 2 3 3 2 2 4 3 4 2" xfId="23660"/>
    <cellStyle name="Vírgula 2 3 3 2 2 4 3 5" xfId="15668"/>
    <cellStyle name="Vírgula 2 3 3 2 2 4 3 6" xfId="12980"/>
    <cellStyle name="Vírgula 2 3 3 2 2 4 4" xfId="3404"/>
    <cellStyle name="Vírgula 2 3 3 2 2 4 4 2" xfId="16748"/>
    <cellStyle name="Vírgula 2 3 3 2 2 4 5" xfId="6068"/>
    <cellStyle name="Vírgula 2 3 3 2 2 4 5 2" xfId="19412"/>
    <cellStyle name="Vírgula 2 3 3 2 2 4 6" xfId="8732"/>
    <cellStyle name="Vírgula 2 3 3 2 2 4 6 2" xfId="22076"/>
    <cellStyle name="Vírgula 2 3 3 2 2 4 7" xfId="14084"/>
    <cellStyle name="Vírgula 2 3 3 2 2 4 8" xfId="11396"/>
    <cellStyle name="Vírgula 2 3 3 2 2 4 9" xfId="24548"/>
    <cellStyle name="Vírgula 2 3 3 2 2 5" xfId="932"/>
    <cellStyle name="Vírgula 2 3 3 2 2 5 2" xfId="3596"/>
    <cellStyle name="Vírgula 2 3 3 2 2 5 2 2" xfId="16940"/>
    <cellStyle name="Vírgula 2 3 3 2 2 5 2 3" xfId="26564"/>
    <cellStyle name="Vírgula 2 3 3 2 2 5 3" xfId="6260"/>
    <cellStyle name="Vírgula 2 3 3 2 2 5 3 2" xfId="19604"/>
    <cellStyle name="Vírgula 2 3 3 2 2 5 4" xfId="8924"/>
    <cellStyle name="Vírgula 2 3 3 2 2 5 4 2" xfId="22268"/>
    <cellStyle name="Vírgula 2 3 3 2 2 5 5" xfId="14276"/>
    <cellStyle name="Vírgula 2 3 3 2 2 5 6" xfId="11588"/>
    <cellStyle name="Vírgula 2 3 3 2 2 5 7" xfId="25196"/>
    <cellStyle name="Vírgula 2 3 3 2 2 6" xfId="1724"/>
    <cellStyle name="Vírgula 2 3 3 2 2 6 2" xfId="4388"/>
    <cellStyle name="Vírgula 2 3 3 2 2 6 2 2" xfId="17732"/>
    <cellStyle name="Vírgula 2 3 3 2 2 6 3" xfId="7052"/>
    <cellStyle name="Vírgula 2 3 3 2 2 6 3 2" xfId="20396"/>
    <cellStyle name="Vírgula 2 3 3 2 2 6 4" xfId="9716"/>
    <cellStyle name="Vírgula 2 3 3 2 2 6 4 2" xfId="23060"/>
    <cellStyle name="Vírgula 2 3 3 2 2 6 5" xfId="15068"/>
    <cellStyle name="Vírgula 2 3 3 2 2 6 6" xfId="12380"/>
    <cellStyle name="Vírgula 2 3 3 2 2 6 7" xfId="25556"/>
    <cellStyle name="Vírgula 2 3 3 2 2 7" xfId="2540"/>
    <cellStyle name="Vírgula 2 3 3 2 2 7 2" xfId="5204"/>
    <cellStyle name="Vírgula 2 3 3 2 2 7 2 2" xfId="18548"/>
    <cellStyle name="Vírgula 2 3 3 2 2 7 3" xfId="7868"/>
    <cellStyle name="Vírgula 2 3 3 2 2 7 3 2" xfId="21212"/>
    <cellStyle name="Vírgula 2 3 3 2 2 7 4" xfId="10532"/>
    <cellStyle name="Vírgula 2 3 3 2 2 7 4 2" xfId="23876"/>
    <cellStyle name="Vírgula 2 3 3 2 2 7 5" xfId="15884"/>
    <cellStyle name="Vírgula 2 3 3 2 2 7 6" xfId="13196"/>
    <cellStyle name="Vírgula 2 3 3 2 2 8" xfId="2804"/>
    <cellStyle name="Vírgula 2 3 3 2 2 8 2" xfId="16148"/>
    <cellStyle name="Vírgula 2 3 3 2 2 9" xfId="5468"/>
    <cellStyle name="Vírgula 2 3 3 2 2 9 2" xfId="18812"/>
    <cellStyle name="Vírgula 2 3 3 2 3" xfId="260"/>
    <cellStyle name="Vírgula 2 3 3 2 3 10" xfId="13604"/>
    <cellStyle name="Vírgula 2 3 3 2 3 11" xfId="10916"/>
    <cellStyle name="Vírgula 2 3 3 2 3 12" xfId="24308"/>
    <cellStyle name="Vírgula 2 3 3 2 3 2" xfId="524"/>
    <cellStyle name="Vírgula 2 3 3 2 3 2 2" xfId="1316"/>
    <cellStyle name="Vírgula 2 3 3 2 3 2 2 2" xfId="3980"/>
    <cellStyle name="Vírgula 2 3 3 2 3 2 2 2 2" xfId="17324"/>
    <cellStyle name="Vírgula 2 3 3 2 3 2 2 3" xfId="6644"/>
    <cellStyle name="Vírgula 2 3 3 2 3 2 2 3 2" xfId="19988"/>
    <cellStyle name="Vírgula 2 3 3 2 3 2 2 4" xfId="9308"/>
    <cellStyle name="Vírgula 2 3 3 2 3 2 2 4 2" xfId="22652"/>
    <cellStyle name="Vírgula 2 3 3 2 3 2 2 5" xfId="14660"/>
    <cellStyle name="Vírgula 2 3 3 2 3 2 2 6" xfId="11972"/>
    <cellStyle name="Vírgula 2 3 3 2 3 2 2 7" xfId="26372"/>
    <cellStyle name="Vírgula 2 3 3 2 3 2 3" xfId="2108"/>
    <cellStyle name="Vírgula 2 3 3 2 3 2 3 2" xfId="4772"/>
    <cellStyle name="Vírgula 2 3 3 2 3 2 3 2 2" xfId="18116"/>
    <cellStyle name="Vírgula 2 3 3 2 3 2 3 3" xfId="7436"/>
    <cellStyle name="Vírgula 2 3 3 2 3 2 3 3 2" xfId="20780"/>
    <cellStyle name="Vírgula 2 3 3 2 3 2 3 4" xfId="10100"/>
    <cellStyle name="Vírgula 2 3 3 2 3 2 3 4 2" xfId="23444"/>
    <cellStyle name="Vírgula 2 3 3 2 3 2 3 5" xfId="15452"/>
    <cellStyle name="Vírgula 2 3 3 2 3 2 3 6" xfId="12764"/>
    <cellStyle name="Vírgula 2 3 3 2 3 2 4" xfId="3188"/>
    <cellStyle name="Vírgula 2 3 3 2 3 2 4 2" xfId="16532"/>
    <cellStyle name="Vírgula 2 3 3 2 3 2 5" xfId="5852"/>
    <cellStyle name="Vírgula 2 3 3 2 3 2 5 2" xfId="19196"/>
    <cellStyle name="Vírgula 2 3 3 2 3 2 6" xfId="8516"/>
    <cellStyle name="Vírgula 2 3 3 2 3 2 6 2" xfId="21860"/>
    <cellStyle name="Vírgula 2 3 3 2 3 2 7" xfId="13868"/>
    <cellStyle name="Vírgula 2 3 3 2 3 2 8" xfId="11180"/>
    <cellStyle name="Vírgula 2 3 3 2 3 2 9" xfId="25004"/>
    <cellStyle name="Vírgula 2 3 3 2 3 3" xfId="692"/>
    <cellStyle name="Vírgula 2 3 3 2 3 3 2" xfId="1484"/>
    <cellStyle name="Vírgula 2 3 3 2 3 3 2 2" xfId="4148"/>
    <cellStyle name="Vírgula 2 3 3 2 3 3 2 2 2" xfId="17492"/>
    <cellStyle name="Vírgula 2 3 3 2 3 3 2 3" xfId="6812"/>
    <cellStyle name="Vírgula 2 3 3 2 3 3 2 3 2" xfId="20156"/>
    <cellStyle name="Vírgula 2 3 3 2 3 3 2 4" xfId="9476"/>
    <cellStyle name="Vírgula 2 3 3 2 3 3 2 4 2" xfId="22820"/>
    <cellStyle name="Vírgula 2 3 3 2 3 3 2 5" xfId="14828"/>
    <cellStyle name="Vírgula 2 3 3 2 3 3 2 6" xfId="12140"/>
    <cellStyle name="Vírgula 2 3 3 2 3 3 2 7" xfId="26036"/>
    <cellStyle name="Vírgula 2 3 3 2 3 3 3" xfId="2276"/>
    <cellStyle name="Vírgula 2 3 3 2 3 3 3 2" xfId="4940"/>
    <cellStyle name="Vírgula 2 3 3 2 3 3 3 2 2" xfId="18284"/>
    <cellStyle name="Vírgula 2 3 3 2 3 3 3 3" xfId="7604"/>
    <cellStyle name="Vírgula 2 3 3 2 3 3 3 3 2" xfId="20948"/>
    <cellStyle name="Vírgula 2 3 3 2 3 3 3 4" xfId="10268"/>
    <cellStyle name="Vírgula 2 3 3 2 3 3 3 4 2" xfId="23612"/>
    <cellStyle name="Vírgula 2 3 3 2 3 3 3 5" xfId="15620"/>
    <cellStyle name="Vírgula 2 3 3 2 3 3 3 6" xfId="12932"/>
    <cellStyle name="Vírgula 2 3 3 2 3 3 4" xfId="3356"/>
    <cellStyle name="Vírgula 2 3 3 2 3 3 4 2" xfId="16700"/>
    <cellStyle name="Vírgula 2 3 3 2 3 3 5" xfId="6020"/>
    <cellStyle name="Vírgula 2 3 3 2 3 3 5 2" xfId="19364"/>
    <cellStyle name="Vírgula 2 3 3 2 3 3 6" xfId="8684"/>
    <cellStyle name="Vírgula 2 3 3 2 3 3 6 2" xfId="22028"/>
    <cellStyle name="Vírgula 2 3 3 2 3 3 7" xfId="14036"/>
    <cellStyle name="Vírgula 2 3 3 2 3 3 8" xfId="11348"/>
    <cellStyle name="Vírgula 2 3 3 2 3 3 9" xfId="24668"/>
    <cellStyle name="Vírgula 2 3 3 2 3 4" xfId="1052"/>
    <cellStyle name="Vírgula 2 3 3 2 3 4 2" xfId="3716"/>
    <cellStyle name="Vírgula 2 3 3 2 3 4 2 2" xfId="17060"/>
    <cellStyle name="Vírgula 2 3 3 2 3 4 2 3" xfId="26684"/>
    <cellStyle name="Vírgula 2 3 3 2 3 4 3" xfId="6380"/>
    <cellStyle name="Vírgula 2 3 3 2 3 4 3 2" xfId="19724"/>
    <cellStyle name="Vírgula 2 3 3 2 3 4 4" xfId="9044"/>
    <cellStyle name="Vírgula 2 3 3 2 3 4 4 2" xfId="22388"/>
    <cellStyle name="Vírgula 2 3 3 2 3 4 5" xfId="14396"/>
    <cellStyle name="Vírgula 2 3 3 2 3 4 6" xfId="11708"/>
    <cellStyle name="Vírgula 2 3 3 2 3 4 7" xfId="25316"/>
    <cellStyle name="Vírgula 2 3 3 2 3 5" xfId="1844"/>
    <cellStyle name="Vírgula 2 3 3 2 3 5 2" xfId="4508"/>
    <cellStyle name="Vírgula 2 3 3 2 3 5 2 2" xfId="17852"/>
    <cellStyle name="Vírgula 2 3 3 2 3 5 3" xfId="7172"/>
    <cellStyle name="Vírgula 2 3 3 2 3 5 3 2" xfId="20516"/>
    <cellStyle name="Vírgula 2 3 3 2 3 5 4" xfId="9836"/>
    <cellStyle name="Vírgula 2 3 3 2 3 5 4 2" xfId="23180"/>
    <cellStyle name="Vírgula 2 3 3 2 3 5 5" xfId="15188"/>
    <cellStyle name="Vírgula 2 3 3 2 3 5 6" xfId="12500"/>
    <cellStyle name="Vírgula 2 3 3 2 3 5 7" xfId="25676"/>
    <cellStyle name="Vírgula 2 3 3 2 3 6" xfId="2660"/>
    <cellStyle name="Vírgula 2 3 3 2 3 6 2" xfId="5324"/>
    <cellStyle name="Vírgula 2 3 3 2 3 6 2 2" xfId="18668"/>
    <cellStyle name="Vírgula 2 3 3 2 3 6 3" xfId="7988"/>
    <cellStyle name="Vírgula 2 3 3 2 3 6 3 2" xfId="21332"/>
    <cellStyle name="Vírgula 2 3 3 2 3 6 4" xfId="10652"/>
    <cellStyle name="Vírgula 2 3 3 2 3 6 4 2" xfId="23996"/>
    <cellStyle name="Vírgula 2 3 3 2 3 6 5" xfId="16004"/>
    <cellStyle name="Vírgula 2 3 3 2 3 6 6" xfId="13316"/>
    <cellStyle name="Vírgula 2 3 3 2 3 7" xfId="2924"/>
    <cellStyle name="Vírgula 2 3 3 2 3 7 2" xfId="16268"/>
    <cellStyle name="Vírgula 2 3 3 2 3 8" xfId="5588"/>
    <cellStyle name="Vírgula 2 3 3 2 3 8 2" xfId="18932"/>
    <cellStyle name="Vírgula 2 3 3 2 3 9" xfId="8252"/>
    <cellStyle name="Vírgula 2 3 3 2 3 9 2" xfId="21596"/>
    <cellStyle name="Vírgula 2 3 3 2 4" xfId="212"/>
    <cellStyle name="Vírgula 2 3 3 2 4 10" xfId="10868"/>
    <cellStyle name="Vírgula 2 3 3 2 4 11" xfId="24260"/>
    <cellStyle name="Vírgula 2 3 3 2 4 2" xfId="476"/>
    <cellStyle name="Vírgula 2 3 3 2 4 2 2" xfId="1268"/>
    <cellStyle name="Vírgula 2 3 3 2 4 2 2 2" xfId="3932"/>
    <cellStyle name="Vírgula 2 3 3 2 4 2 2 2 2" xfId="17276"/>
    <cellStyle name="Vírgula 2 3 3 2 4 2 2 3" xfId="6596"/>
    <cellStyle name="Vírgula 2 3 3 2 4 2 2 3 2" xfId="19940"/>
    <cellStyle name="Vírgula 2 3 3 2 4 2 2 4" xfId="9260"/>
    <cellStyle name="Vírgula 2 3 3 2 4 2 2 4 2" xfId="22604"/>
    <cellStyle name="Vírgula 2 3 3 2 4 2 2 5" xfId="14612"/>
    <cellStyle name="Vírgula 2 3 3 2 4 2 2 6" xfId="11924"/>
    <cellStyle name="Vírgula 2 3 3 2 4 2 2 7" xfId="26324"/>
    <cellStyle name="Vírgula 2 3 3 2 4 2 3" xfId="2060"/>
    <cellStyle name="Vírgula 2 3 3 2 4 2 3 2" xfId="4724"/>
    <cellStyle name="Vírgula 2 3 3 2 4 2 3 2 2" xfId="18068"/>
    <cellStyle name="Vírgula 2 3 3 2 4 2 3 3" xfId="7388"/>
    <cellStyle name="Vírgula 2 3 3 2 4 2 3 3 2" xfId="20732"/>
    <cellStyle name="Vírgula 2 3 3 2 4 2 3 4" xfId="10052"/>
    <cellStyle name="Vírgula 2 3 3 2 4 2 3 4 2" xfId="23396"/>
    <cellStyle name="Vírgula 2 3 3 2 4 2 3 5" xfId="15404"/>
    <cellStyle name="Vírgula 2 3 3 2 4 2 3 6" xfId="12716"/>
    <cellStyle name="Vírgula 2 3 3 2 4 2 4" xfId="3140"/>
    <cellStyle name="Vírgula 2 3 3 2 4 2 4 2" xfId="16484"/>
    <cellStyle name="Vírgula 2 3 3 2 4 2 5" xfId="5804"/>
    <cellStyle name="Vírgula 2 3 3 2 4 2 5 2" xfId="19148"/>
    <cellStyle name="Vírgula 2 3 3 2 4 2 6" xfId="8468"/>
    <cellStyle name="Vírgula 2 3 3 2 4 2 6 2" xfId="21812"/>
    <cellStyle name="Vírgula 2 3 3 2 4 2 7" xfId="13820"/>
    <cellStyle name="Vírgula 2 3 3 2 4 2 8" xfId="11132"/>
    <cellStyle name="Vírgula 2 3 3 2 4 2 9" xfId="24956"/>
    <cellStyle name="Vírgula 2 3 3 2 4 3" xfId="1004"/>
    <cellStyle name="Vírgula 2 3 3 2 4 3 2" xfId="3668"/>
    <cellStyle name="Vírgula 2 3 3 2 4 3 2 2" xfId="17012"/>
    <cellStyle name="Vírgula 2 3 3 2 4 3 2 3" xfId="25988"/>
    <cellStyle name="Vírgula 2 3 3 2 4 3 3" xfId="6332"/>
    <cellStyle name="Vírgula 2 3 3 2 4 3 3 2" xfId="19676"/>
    <cellStyle name="Vírgula 2 3 3 2 4 3 4" xfId="8996"/>
    <cellStyle name="Vírgula 2 3 3 2 4 3 4 2" xfId="22340"/>
    <cellStyle name="Vírgula 2 3 3 2 4 3 5" xfId="14348"/>
    <cellStyle name="Vírgula 2 3 3 2 4 3 6" xfId="11660"/>
    <cellStyle name="Vírgula 2 3 3 2 4 3 7" xfId="24620"/>
    <cellStyle name="Vírgula 2 3 3 2 4 4" xfId="1796"/>
    <cellStyle name="Vírgula 2 3 3 2 4 4 2" xfId="4460"/>
    <cellStyle name="Vírgula 2 3 3 2 4 4 2 2" xfId="17804"/>
    <cellStyle name="Vírgula 2 3 3 2 4 4 2 3" xfId="26636"/>
    <cellStyle name="Vírgula 2 3 3 2 4 4 3" xfId="7124"/>
    <cellStyle name="Vírgula 2 3 3 2 4 4 3 2" xfId="20468"/>
    <cellStyle name="Vírgula 2 3 3 2 4 4 4" xfId="9788"/>
    <cellStyle name="Vírgula 2 3 3 2 4 4 4 2" xfId="23132"/>
    <cellStyle name="Vírgula 2 3 3 2 4 4 5" xfId="15140"/>
    <cellStyle name="Vírgula 2 3 3 2 4 4 6" xfId="12452"/>
    <cellStyle name="Vírgula 2 3 3 2 4 4 7" xfId="25268"/>
    <cellStyle name="Vírgula 2 3 3 2 4 5" xfId="2612"/>
    <cellStyle name="Vírgula 2 3 3 2 4 5 2" xfId="5276"/>
    <cellStyle name="Vírgula 2 3 3 2 4 5 2 2" xfId="18620"/>
    <cellStyle name="Vírgula 2 3 3 2 4 5 3" xfId="7940"/>
    <cellStyle name="Vírgula 2 3 3 2 4 5 3 2" xfId="21284"/>
    <cellStyle name="Vírgula 2 3 3 2 4 5 4" xfId="10604"/>
    <cellStyle name="Vírgula 2 3 3 2 4 5 4 2" xfId="23948"/>
    <cellStyle name="Vírgula 2 3 3 2 4 5 5" xfId="15956"/>
    <cellStyle name="Vírgula 2 3 3 2 4 5 6" xfId="13268"/>
    <cellStyle name="Vírgula 2 3 3 2 4 5 7" xfId="25628"/>
    <cellStyle name="Vírgula 2 3 3 2 4 6" xfId="2876"/>
    <cellStyle name="Vírgula 2 3 3 2 4 6 2" xfId="16220"/>
    <cellStyle name="Vírgula 2 3 3 2 4 7" xfId="5540"/>
    <cellStyle name="Vírgula 2 3 3 2 4 7 2" xfId="18884"/>
    <cellStyle name="Vírgula 2 3 3 2 4 8" xfId="8204"/>
    <cellStyle name="Vírgula 2 3 3 2 4 8 2" xfId="21548"/>
    <cellStyle name="Vírgula 2 3 3 2 4 9" xfId="13556"/>
    <cellStyle name="Vírgula 2 3 3 2 5" xfId="356"/>
    <cellStyle name="Vírgula 2 3 3 2 5 2" xfId="1148"/>
    <cellStyle name="Vírgula 2 3 3 2 5 2 2" xfId="3812"/>
    <cellStyle name="Vírgula 2 3 3 2 5 2 2 2" xfId="17156"/>
    <cellStyle name="Vírgula 2 3 3 2 5 2 2 3" xfId="26468"/>
    <cellStyle name="Vírgula 2 3 3 2 5 2 3" xfId="6476"/>
    <cellStyle name="Vírgula 2 3 3 2 5 2 3 2" xfId="19820"/>
    <cellStyle name="Vírgula 2 3 3 2 5 2 4" xfId="9140"/>
    <cellStyle name="Vírgula 2 3 3 2 5 2 4 2" xfId="22484"/>
    <cellStyle name="Vírgula 2 3 3 2 5 2 5" xfId="14492"/>
    <cellStyle name="Vírgula 2 3 3 2 5 2 6" xfId="11804"/>
    <cellStyle name="Vírgula 2 3 3 2 5 2 7" xfId="25100"/>
    <cellStyle name="Vírgula 2 3 3 2 5 3" xfId="1940"/>
    <cellStyle name="Vírgula 2 3 3 2 5 3 2" xfId="4604"/>
    <cellStyle name="Vírgula 2 3 3 2 5 3 2 2" xfId="17948"/>
    <cellStyle name="Vírgula 2 3 3 2 5 3 2 3" xfId="26132"/>
    <cellStyle name="Vírgula 2 3 3 2 5 3 3" xfId="7268"/>
    <cellStyle name="Vírgula 2 3 3 2 5 3 3 2" xfId="20612"/>
    <cellStyle name="Vírgula 2 3 3 2 5 3 4" xfId="9932"/>
    <cellStyle name="Vírgula 2 3 3 2 5 3 4 2" xfId="23276"/>
    <cellStyle name="Vírgula 2 3 3 2 5 3 5" xfId="15284"/>
    <cellStyle name="Vírgula 2 3 3 2 5 3 6" xfId="12596"/>
    <cellStyle name="Vírgula 2 3 3 2 5 3 7" xfId="24764"/>
    <cellStyle name="Vírgula 2 3 3 2 5 4" xfId="3020"/>
    <cellStyle name="Vírgula 2 3 3 2 5 4 2" xfId="16364"/>
    <cellStyle name="Vírgula 2 3 3 2 5 4 2 2" xfId="26780"/>
    <cellStyle name="Vírgula 2 3 3 2 5 4 3" xfId="25412"/>
    <cellStyle name="Vírgula 2 3 3 2 5 5" xfId="5684"/>
    <cellStyle name="Vírgula 2 3 3 2 5 5 2" xfId="19028"/>
    <cellStyle name="Vírgula 2 3 3 2 5 5 3" xfId="25772"/>
    <cellStyle name="Vírgula 2 3 3 2 5 6" xfId="8348"/>
    <cellStyle name="Vírgula 2 3 3 2 5 6 2" xfId="21692"/>
    <cellStyle name="Vírgula 2 3 3 2 5 7" xfId="13700"/>
    <cellStyle name="Vírgula 2 3 3 2 5 8" xfId="11012"/>
    <cellStyle name="Vírgula 2 3 3 2 5 9" xfId="24404"/>
    <cellStyle name="Vírgula 2 3 3 2 6" xfId="620"/>
    <cellStyle name="Vírgula 2 3 3 2 6 2" xfId="1412"/>
    <cellStyle name="Vírgula 2 3 3 2 6 2 2" xfId="4076"/>
    <cellStyle name="Vírgula 2 3 3 2 6 2 2 2" xfId="17420"/>
    <cellStyle name="Vírgula 2 3 3 2 6 2 3" xfId="6740"/>
    <cellStyle name="Vírgula 2 3 3 2 6 2 3 2" xfId="20084"/>
    <cellStyle name="Vírgula 2 3 3 2 6 2 4" xfId="9404"/>
    <cellStyle name="Vírgula 2 3 3 2 6 2 4 2" xfId="22748"/>
    <cellStyle name="Vírgula 2 3 3 2 6 2 5" xfId="14756"/>
    <cellStyle name="Vírgula 2 3 3 2 6 2 6" xfId="12068"/>
    <cellStyle name="Vírgula 2 3 3 2 6 2 7" xfId="26204"/>
    <cellStyle name="Vírgula 2 3 3 2 6 3" xfId="2204"/>
    <cellStyle name="Vírgula 2 3 3 2 6 3 2" xfId="4868"/>
    <cellStyle name="Vírgula 2 3 3 2 6 3 2 2" xfId="18212"/>
    <cellStyle name="Vírgula 2 3 3 2 6 3 3" xfId="7532"/>
    <cellStyle name="Vírgula 2 3 3 2 6 3 3 2" xfId="20876"/>
    <cellStyle name="Vírgula 2 3 3 2 6 3 4" xfId="10196"/>
    <cellStyle name="Vírgula 2 3 3 2 6 3 4 2" xfId="23540"/>
    <cellStyle name="Vírgula 2 3 3 2 6 3 5" xfId="15548"/>
    <cellStyle name="Vírgula 2 3 3 2 6 3 6" xfId="12860"/>
    <cellStyle name="Vírgula 2 3 3 2 6 4" xfId="3284"/>
    <cellStyle name="Vírgula 2 3 3 2 6 4 2" xfId="16628"/>
    <cellStyle name="Vírgula 2 3 3 2 6 5" xfId="5948"/>
    <cellStyle name="Vírgula 2 3 3 2 6 5 2" xfId="19292"/>
    <cellStyle name="Vírgula 2 3 3 2 6 6" xfId="8612"/>
    <cellStyle name="Vírgula 2 3 3 2 6 6 2" xfId="21956"/>
    <cellStyle name="Vírgula 2 3 3 2 6 7" xfId="13964"/>
    <cellStyle name="Vírgula 2 3 3 2 6 8" xfId="11276"/>
    <cellStyle name="Vírgula 2 3 3 2 6 9" xfId="24836"/>
    <cellStyle name="Vírgula 2 3 3 2 7" xfId="788"/>
    <cellStyle name="Vírgula 2 3 3 2 7 2" xfId="1580"/>
    <cellStyle name="Vírgula 2 3 3 2 7 2 2" xfId="4244"/>
    <cellStyle name="Vírgula 2 3 3 2 7 2 2 2" xfId="17588"/>
    <cellStyle name="Vírgula 2 3 3 2 7 2 3" xfId="6908"/>
    <cellStyle name="Vírgula 2 3 3 2 7 2 3 2" xfId="20252"/>
    <cellStyle name="Vírgula 2 3 3 2 7 2 4" xfId="9572"/>
    <cellStyle name="Vírgula 2 3 3 2 7 2 4 2" xfId="22916"/>
    <cellStyle name="Vírgula 2 3 3 2 7 2 5" xfId="14924"/>
    <cellStyle name="Vírgula 2 3 3 2 7 2 6" xfId="12236"/>
    <cellStyle name="Vírgula 2 3 3 2 7 2 7" xfId="25868"/>
    <cellStyle name="Vírgula 2 3 3 2 7 3" xfId="2372"/>
    <cellStyle name="Vírgula 2 3 3 2 7 3 2" xfId="5036"/>
    <cellStyle name="Vírgula 2 3 3 2 7 3 2 2" xfId="18380"/>
    <cellStyle name="Vírgula 2 3 3 2 7 3 3" xfId="7700"/>
    <cellStyle name="Vírgula 2 3 3 2 7 3 3 2" xfId="21044"/>
    <cellStyle name="Vírgula 2 3 3 2 7 3 4" xfId="10364"/>
    <cellStyle name="Vírgula 2 3 3 2 7 3 4 2" xfId="23708"/>
    <cellStyle name="Vírgula 2 3 3 2 7 3 5" xfId="15716"/>
    <cellStyle name="Vírgula 2 3 3 2 7 3 6" xfId="13028"/>
    <cellStyle name="Vírgula 2 3 3 2 7 4" xfId="3452"/>
    <cellStyle name="Vírgula 2 3 3 2 7 4 2" xfId="16796"/>
    <cellStyle name="Vírgula 2 3 3 2 7 5" xfId="6116"/>
    <cellStyle name="Vírgula 2 3 3 2 7 5 2" xfId="19460"/>
    <cellStyle name="Vírgula 2 3 3 2 7 6" xfId="8780"/>
    <cellStyle name="Vírgula 2 3 3 2 7 6 2" xfId="22124"/>
    <cellStyle name="Vírgula 2 3 3 2 7 7" xfId="14132"/>
    <cellStyle name="Vírgula 2 3 3 2 7 8" xfId="11444"/>
    <cellStyle name="Vírgula 2 3 3 2 7 9" xfId="24500"/>
    <cellStyle name="Vírgula 2 3 3 2 8" xfId="836"/>
    <cellStyle name="Vírgula 2 3 3 2 8 2" xfId="1628"/>
    <cellStyle name="Vírgula 2 3 3 2 8 2 2" xfId="4292"/>
    <cellStyle name="Vírgula 2 3 3 2 8 2 2 2" xfId="17636"/>
    <cellStyle name="Vírgula 2 3 3 2 8 2 3" xfId="6956"/>
    <cellStyle name="Vírgula 2 3 3 2 8 2 3 2" xfId="20300"/>
    <cellStyle name="Vírgula 2 3 3 2 8 2 4" xfId="9620"/>
    <cellStyle name="Vírgula 2 3 3 2 8 2 4 2" xfId="22964"/>
    <cellStyle name="Vírgula 2 3 3 2 8 2 5" xfId="14972"/>
    <cellStyle name="Vírgula 2 3 3 2 8 2 6" xfId="12284"/>
    <cellStyle name="Vírgula 2 3 3 2 8 2 7" xfId="26516"/>
    <cellStyle name="Vírgula 2 3 3 2 8 3" xfId="2420"/>
    <cellStyle name="Vírgula 2 3 3 2 8 3 2" xfId="5084"/>
    <cellStyle name="Vírgula 2 3 3 2 8 3 2 2" xfId="18428"/>
    <cellStyle name="Vírgula 2 3 3 2 8 3 3" xfId="7748"/>
    <cellStyle name="Vírgula 2 3 3 2 8 3 3 2" xfId="21092"/>
    <cellStyle name="Vírgula 2 3 3 2 8 3 4" xfId="10412"/>
    <cellStyle name="Vírgula 2 3 3 2 8 3 4 2" xfId="23756"/>
    <cellStyle name="Vírgula 2 3 3 2 8 3 5" xfId="15764"/>
    <cellStyle name="Vírgula 2 3 3 2 8 3 6" xfId="13076"/>
    <cellStyle name="Vírgula 2 3 3 2 8 4" xfId="3500"/>
    <cellStyle name="Vírgula 2 3 3 2 8 4 2" xfId="16844"/>
    <cellStyle name="Vírgula 2 3 3 2 8 5" xfId="6164"/>
    <cellStyle name="Vírgula 2 3 3 2 8 5 2" xfId="19508"/>
    <cellStyle name="Vírgula 2 3 3 2 8 6" xfId="8828"/>
    <cellStyle name="Vírgula 2 3 3 2 8 6 2" xfId="22172"/>
    <cellStyle name="Vírgula 2 3 3 2 8 7" xfId="14180"/>
    <cellStyle name="Vírgula 2 3 3 2 8 8" xfId="11492"/>
    <cellStyle name="Vírgula 2 3 3 2 8 9" xfId="25148"/>
    <cellStyle name="Vírgula 2 3 3 2 9" xfId="884"/>
    <cellStyle name="Vírgula 2 3 3 2 9 2" xfId="3548"/>
    <cellStyle name="Vírgula 2 3 3 2 9 2 2" xfId="16892"/>
    <cellStyle name="Vírgula 2 3 3 2 9 3" xfId="6212"/>
    <cellStyle name="Vírgula 2 3 3 2 9 3 2" xfId="19556"/>
    <cellStyle name="Vírgula 2 3 3 2 9 4" xfId="8876"/>
    <cellStyle name="Vírgula 2 3 3 2 9 4 2" xfId="22220"/>
    <cellStyle name="Vírgula 2 3 3 2 9 5" xfId="14228"/>
    <cellStyle name="Vírgula 2 3 3 2 9 6" xfId="11540"/>
    <cellStyle name="Vírgula 2 3 3 2 9 7" xfId="25508"/>
    <cellStyle name="Vírgula 2 3 3 3" xfId="116"/>
    <cellStyle name="Vírgula 2 3 3 3 10" xfId="5444"/>
    <cellStyle name="Vírgula 2 3 3 3 10 2" xfId="18788"/>
    <cellStyle name="Vírgula 2 3 3 3 11" xfId="8108"/>
    <cellStyle name="Vírgula 2 3 3 3 11 2" xfId="21452"/>
    <cellStyle name="Vírgula 2 3 3 3 12" xfId="13460"/>
    <cellStyle name="Vírgula 2 3 3 3 13" xfId="10772"/>
    <cellStyle name="Vírgula 2 3 3 3 14" xfId="24164"/>
    <cellStyle name="Vírgula 2 3 3 3 2" xfId="284"/>
    <cellStyle name="Vírgula 2 3 3 3 2 10" xfId="13628"/>
    <cellStyle name="Vírgula 2 3 3 3 2 11" xfId="10940"/>
    <cellStyle name="Vírgula 2 3 3 3 2 12" xfId="24332"/>
    <cellStyle name="Vírgula 2 3 3 3 2 2" xfId="548"/>
    <cellStyle name="Vírgula 2 3 3 3 2 2 2" xfId="1340"/>
    <cellStyle name="Vírgula 2 3 3 3 2 2 2 2" xfId="4004"/>
    <cellStyle name="Vírgula 2 3 3 3 2 2 2 2 2" xfId="17348"/>
    <cellStyle name="Vírgula 2 3 3 3 2 2 2 3" xfId="6668"/>
    <cellStyle name="Vírgula 2 3 3 3 2 2 2 3 2" xfId="20012"/>
    <cellStyle name="Vírgula 2 3 3 3 2 2 2 4" xfId="9332"/>
    <cellStyle name="Vírgula 2 3 3 3 2 2 2 4 2" xfId="22676"/>
    <cellStyle name="Vírgula 2 3 3 3 2 2 2 5" xfId="14684"/>
    <cellStyle name="Vírgula 2 3 3 3 2 2 2 6" xfId="11996"/>
    <cellStyle name="Vírgula 2 3 3 3 2 2 2 7" xfId="26396"/>
    <cellStyle name="Vírgula 2 3 3 3 2 2 3" xfId="2132"/>
    <cellStyle name="Vírgula 2 3 3 3 2 2 3 2" xfId="4796"/>
    <cellStyle name="Vírgula 2 3 3 3 2 2 3 2 2" xfId="18140"/>
    <cellStyle name="Vírgula 2 3 3 3 2 2 3 3" xfId="7460"/>
    <cellStyle name="Vírgula 2 3 3 3 2 2 3 3 2" xfId="20804"/>
    <cellStyle name="Vírgula 2 3 3 3 2 2 3 4" xfId="10124"/>
    <cellStyle name="Vírgula 2 3 3 3 2 2 3 4 2" xfId="23468"/>
    <cellStyle name="Vírgula 2 3 3 3 2 2 3 5" xfId="15476"/>
    <cellStyle name="Vírgula 2 3 3 3 2 2 3 6" xfId="12788"/>
    <cellStyle name="Vírgula 2 3 3 3 2 2 4" xfId="3212"/>
    <cellStyle name="Vírgula 2 3 3 3 2 2 4 2" xfId="16556"/>
    <cellStyle name="Vírgula 2 3 3 3 2 2 5" xfId="5876"/>
    <cellStyle name="Vírgula 2 3 3 3 2 2 5 2" xfId="19220"/>
    <cellStyle name="Vírgula 2 3 3 3 2 2 6" xfId="8540"/>
    <cellStyle name="Vírgula 2 3 3 3 2 2 6 2" xfId="21884"/>
    <cellStyle name="Vírgula 2 3 3 3 2 2 7" xfId="13892"/>
    <cellStyle name="Vírgula 2 3 3 3 2 2 8" xfId="11204"/>
    <cellStyle name="Vírgula 2 3 3 3 2 2 9" xfId="25028"/>
    <cellStyle name="Vírgula 2 3 3 3 2 3" xfId="716"/>
    <cellStyle name="Vírgula 2 3 3 3 2 3 2" xfId="1508"/>
    <cellStyle name="Vírgula 2 3 3 3 2 3 2 2" xfId="4172"/>
    <cellStyle name="Vírgula 2 3 3 3 2 3 2 2 2" xfId="17516"/>
    <cellStyle name="Vírgula 2 3 3 3 2 3 2 3" xfId="6836"/>
    <cellStyle name="Vírgula 2 3 3 3 2 3 2 3 2" xfId="20180"/>
    <cellStyle name="Vírgula 2 3 3 3 2 3 2 4" xfId="9500"/>
    <cellStyle name="Vírgula 2 3 3 3 2 3 2 4 2" xfId="22844"/>
    <cellStyle name="Vírgula 2 3 3 3 2 3 2 5" xfId="14852"/>
    <cellStyle name="Vírgula 2 3 3 3 2 3 2 6" xfId="12164"/>
    <cellStyle name="Vírgula 2 3 3 3 2 3 2 7" xfId="26060"/>
    <cellStyle name="Vírgula 2 3 3 3 2 3 3" xfId="2300"/>
    <cellStyle name="Vírgula 2 3 3 3 2 3 3 2" xfId="4964"/>
    <cellStyle name="Vírgula 2 3 3 3 2 3 3 2 2" xfId="18308"/>
    <cellStyle name="Vírgula 2 3 3 3 2 3 3 3" xfId="7628"/>
    <cellStyle name="Vírgula 2 3 3 3 2 3 3 3 2" xfId="20972"/>
    <cellStyle name="Vírgula 2 3 3 3 2 3 3 4" xfId="10292"/>
    <cellStyle name="Vírgula 2 3 3 3 2 3 3 4 2" xfId="23636"/>
    <cellStyle name="Vírgula 2 3 3 3 2 3 3 5" xfId="15644"/>
    <cellStyle name="Vírgula 2 3 3 3 2 3 3 6" xfId="12956"/>
    <cellStyle name="Vírgula 2 3 3 3 2 3 4" xfId="3380"/>
    <cellStyle name="Vírgula 2 3 3 3 2 3 4 2" xfId="16724"/>
    <cellStyle name="Vírgula 2 3 3 3 2 3 5" xfId="6044"/>
    <cellStyle name="Vírgula 2 3 3 3 2 3 5 2" xfId="19388"/>
    <cellStyle name="Vírgula 2 3 3 3 2 3 6" xfId="8708"/>
    <cellStyle name="Vírgula 2 3 3 3 2 3 6 2" xfId="22052"/>
    <cellStyle name="Vírgula 2 3 3 3 2 3 7" xfId="14060"/>
    <cellStyle name="Vírgula 2 3 3 3 2 3 8" xfId="11372"/>
    <cellStyle name="Vírgula 2 3 3 3 2 3 9" xfId="24692"/>
    <cellStyle name="Vírgula 2 3 3 3 2 4" xfId="1076"/>
    <cellStyle name="Vírgula 2 3 3 3 2 4 2" xfId="3740"/>
    <cellStyle name="Vírgula 2 3 3 3 2 4 2 2" xfId="17084"/>
    <cellStyle name="Vírgula 2 3 3 3 2 4 2 3" xfId="26708"/>
    <cellStyle name="Vírgula 2 3 3 3 2 4 3" xfId="6404"/>
    <cellStyle name="Vírgula 2 3 3 3 2 4 3 2" xfId="19748"/>
    <cellStyle name="Vírgula 2 3 3 3 2 4 4" xfId="9068"/>
    <cellStyle name="Vírgula 2 3 3 3 2 4 4 2" xfId="22412"/>
    <cellStyle name="Vírgula 2 3 3 3 2 4 5" xfId="14420"/>
    <cellStyle name="Vírgula 2 3 3 3 2 4 6" xfId="11732"/>
    <cellStyle name="Vírgula 2 3 3 3 2 4 7" xfId="25340"/>
    <cellStyle name="Vírgula 2 3 3 3 2 5" xfId="1868"/>
    <cellStyle name="Vírgula 2 3 3 3 2 5 2" xfId="4532"/>
    <cellStyle name="Vírgula 2 3 3 3 2 5 2 2" xfId="17876"/>
    <cellStyle name="Vírgula 2 3 3 3 2 5 3" xfId="7196"/>
    <cellStyle name="Vírgula 2 3 3 3 2 5 3 2" xfId="20540"/>
    <cellStyle name="Vírgula 2 3 3 3 2 5 4" xfId="9860"/>
    <cellStyle name="Vírgula 2 3 3 3 2 5 4 2" xfId="23204"/>
    <cellStyle name="Vírgula 2 3 3 3 2 5 5" xfId="15212"/>
    <cellStyle name="Vírgula 2 3 3 3 2 5 6" xfId="12524"/>
    <cellStyle name="Vírgula 2 3 3 3 2 5 7" xfId="25700"/>
    <cellStyle name="Vírgula 2 3 3 3 2 6" xfId="2684"/>
    <cellStyle name="Vírgula 2 3 3 3 2 6 2" xfId="5348"/>
    <cellStyle name="Vírgula 2 3 3 3 2 6 2 2" xfId="18692"/>
    <cellStyle name="Vírgula 2 3 3 3 2 6 3" xfId="8012"/>
    <cellStyle name="Vírgula 2 3 3 3 2 6 3 2" xfId="21356"/>
    <cellStyle name="Vírgula 2 3 3 3 2 6 4" xfId="10676"/>
    <cellStyle name="Vírgula 2 3 3 3 2 6 4 2" xfId="24020"/>
    <cellStyle name="Vírgula 2 3 3 3 2 6 5" xfId="16028"/>
    <cellStyle name="Vírgula 2 3 3 3 2 6 6" xfId="13340"/>
    <cellStyle name="Vírgula 2 3 3 3 2 7" xfId="2948"/>
    <cellStyle name="Vírgula 2 3 3 3 2 7 2" xfId="16292"/>
    <cellStyle name="Vírgula 2 3 3 3 2 8" xfId="5612"/>
    <cellStyle name="Vírgula 2 3 3 3 2 8 2" xfId="18956"/>
    <cellStyle name="Vírgula 2 3 3 3 2 9" xfId="8276"/>
    <cellStyle name="Vírgula 2 3 3 3 2 9 2" xfId="21620"/>
    <cellStyle name="Vírgula 2 3 3 3 3" xfId="188"/>
    <cellStyle name="Vírgula 2 3 3 3 3 10" xfId="10844"/>
    <cellStyle name="Vírgula 2 3 3 3 3 11" xfId="24236"/>
    <cellStyle name="Vírgula 2 3 3 3 3 2" xfId="452"/>
    <cellStyle name="Vírgula 2 3 3 3 3 2 2" xfId="1244"/>
    <cellStyle name="Vírgula 2 3 3 3 3 2 2 2" xfId="3908"/>
    <cellStyle name="Vírgula 2 3 3 3 3 2 2 2 2" xfId="17252"/>
    <cellStyle name="Vírgula 2 3 3 3 3 2 2 3" xfId="6572"/>
    <cellStyle name="Vírgula 2 3 3 3 3 2 2 3 2" xfId="19916"/>
    <cellStyle name="Vírgula 2 3 3 3 3 2 2 4" xfId="9236"/>
    <cellStyle name="Vírgula 2 3 3 3 3 2 2 4 2" xfId="22580"/>
    <cellStyle name="Vírgula 2 3 3 3 3 2 2 5" xfId="14588"/>
    <cellStyle name="Vírgula 2 3 3 3 3 2 2 6" xfId="11900"/>
    <cellStyle name="Vírgula 2 3 3 3 3 2 2 7" xfId="26300"/>
    <cellStyle name="Vírgula 2 3 3 3 3 2 3" xfId="2036"/>
    <cellStyle name="Vírgula 2 3 3 3 3 2 3 2" xfId="4700"/>
    <cellStyle name="Vírgula 2 3 3 3 3 2 3 2 2" xfId="18044"/>
    <cellStyle name="Vírgula 2 3 3 3 3 2 3 3" xfId="7364"/>
    <cellStyle name="Vírgula 2 3 3 3 3 2 3 3 2" xfId="20708"/>
    <cellStyle name="Vírgula 2 3 3 3 3 2 3 4" xfId="10028"/>
    <cellStyle name="Vírgula 2 3 3 3 3 2 3 4 2" xfId="23372"/>
    <cellStyle name="Vírgula 2 3 3 3 3 2 3 5" xfId="15380"/>
    <cellStyle name="Vírgula 2 3 3 3 3 2 3 6" xfId="12692"/>
    <cellStyle name="Vírgula 2 3 3 3 3 2 4" xfId="3116"/>
    <cellStyle name="Vírgula 2 3 3 3 3 2 4 2" xfId="16460"/>
    <cellStyle name="Vírgula 2 3 3 3 3 2 5" xfId="5780"/>
    <cellStyle name="Vírgula 2 3 3 3 3 2 5 2" xfId="19124"/>
    <cellStyle name="Vírgula 2 3 3 3 3 2 6" xfId="8444"/>
    <cellStyle name="Vírgula 2 3 3 3 3 2 6 2" xfId="21788"/>
    <cellStyle name="Vírgula 2 3 3 3 3 2 7" xfId="13796"/>
    <cellStyle name="Vírgula 2 3 3 3 3 2 8" xfId="11108"/>
    <cellStyle name="Vírgula 2 3 3 3 3 2 9" xfId="24932"/>
    <cellStyle name="Vírgula 2 3 3 3 3 3" xfId="980"/>
    <cellStyle name="Vírgula 2 3 3 3 3 3 2" xfId="3644"/>
    <cellStyle name="Vírgula 2 3 3 3 3 3 2 2" xfId="16988"/>
    <cellStyle name="Vírgula 2 3 3 3 3 3 2 3" xfId="25964"/>
    <cellStyle name="Vírgula 2 3 3 3 3 3 3" xfId="6308"/>
    <cellStyle name="Vírgula 2 3 3 3 3 3 3 2" xfId="19652"/>
    <cellStyle name="Vírgula 2 3 3 3 3 3 4" xfId="8972"/>
    <cellStyle name="Vírgula 2 3 3 3 3 3 4 2" xfId="22316"/>
    <cellStyle name="Vírgula 2 3 3 3 3 3 5" xfId="14324"/>
    <cellStyle name="Vírgula 2 3 3 3 3 3 6" xfId="11636"/>
    <cellStyle name="Vírgula 2 3 3 3 3 3 7" xfId="24596"/>
    <cellStyle name="Vírgula 2 3 3 3 3 4" xfId="1772"/>
    <cellStyle name="Vírgula 2 3 3 3 3 4 2" xfId="4436"/>
    <cellStyle name="Vírgula 2 3 3 3 3 4 2 2" xfId="17780"/>
    <cellStyle name="Vírgula 2 3 3 3 3 4 2 3" xfId="26612"/>
    <cellStyle name="Vírgula 2 3 3 3 3 4 3" xfId="7100"/>
    <cellStyle name="Vírgula 2 3 3 3 3 4 3 2" xfId="20444"/>
    <cellStyle name="Vírgula 2 3 3 3 3 4 4" xfId="9764"/>
    <cellStyle name="Vírgula 2 3 3 3 3 4 4 2" xfId="23108"/>
    <cellStyle name="Vírgula 2 3 3 3 3 4 5" xfId="15116"/>
    <cellStyle name="Vírgula 2 3 3 3 3 4 6" xfId="12428"/>
    <cellStyle name="Vírgula 2 3 3 3 3 4 7" xfId="25244"/>
    <cellStyle name="Vírgula 2 3 3 3 3 5" xfId="2588"/>
    <cellStyle name="Vírgula 2 3 3 3 3 5 2" xfId="5252"/>
    <cellStyle name="Vírgula 2 3 3 3 3 5 2 2" xfId="18596"/>
    <cellStyle name="Vírgula 2 3 3 3 3 5 3" xfId="7916"/>
    <cellStyle name="Vírgula 2 3 3 3 3 5 3 2" xfId="21260"/>
    <cellStyle name="Vírgula 2 3 3 3 3 5 4" xfId="10580"/>
    <cellStyle name="Vírgula 2 3 3 3 3 5 4 2" xfId="23924"/>
    <cellStyle name="Vírgula 2 3 3 3 3 5 5" xfId="15932"/>
    <cellStyle name="Vírgula 2 3 3 3 3 5 6" xfId="13244"/>
    <cellStyle name="Vírgula 2 3 3 3 3 5 7" xfId="25604"/>
    <cellStyle name="Vírgula 2 3 3 3 3 6" xfId="2852"/>
    <cellStyle name="Vírgula 2 3 3 3 3 6 2" xfId="16196"/>
    <cellStyle name="Vírgula 2 3 3 3 3 7" xfId="5516"/>
    <cellStyle name="Vírgula 2 3 3 3 3 7 2" xfId="18860"/>
    <cellStyle name="Vírgula 2 3 3 3 3 8" xfId="8180"/>
    <cellStyle name="Vírgula 2 3 3 3 3 8 2" xfId="21524"/>
    <cellStyle name="Vírgula 2 3 3 3 3 9" xfId="13532"/>
    <cellStyle name="Vírgula 2 3 3 3 4" xfId="380"/>
    <cellStyle name="Vírgula 2 3 3 3 4 2" xfId="1172"/>
    <cellStyle name="Vírgula 2 3 3 3 4 2 2" xfId="3836"/>
    <cellStyle name="Vírgula 2 3 3 3 4 2 2 2" xfId="17180"/>
    <cellStyle name="Vírgula 2 3 3 3 4 2 3" xfId="6500"/>
    <cellStyle name="Vírgula 2 3 3 3 4 2 3 2" xfId="19844"/>
    <cellStyle name="Vírgula 2 3 3 3 4 2 4" xfId="9164"/>
    <cellStyle name="Vírgula 2 3 3 3 4 2 4 2" xfId="22508"/>
    <cellStyle name="Vírgula 2 3 3 3 4 2 5" xfId="14516"/>
    <cellStyle name="Vírgula 2 3 3 3 4 2 6" xfId="11828"/>
    <cellStyle name="Vírgula 2 3 3 3 4 2 7" xfId="26228"/>
    <cellStyle name="Vírgula 2 3 3 3 4 3" xfId="1964"/>
    <cellStyle name="Vírgula 2 3 3 3 4 3 2" xfId="4628"/>
    <cellStyle name="Vírgula 2 3 3 3 4 3 2 2" xfId="17972"/>
    <cellStyle name="Vírgula 2 3 3 3 4 3 3" xfId="7292"/>
    <cellStyle name="Vírgula 2 3 3 3 4 3 3 2" xfId="20636"/>
    <cellStyle name="Vírgula 2 3 3 3 4 3 4" xfId="9956"/>
    <cellStyle name="Vírgula 2 3 3 3 4 3 4 2" xfId="23300"/>
    <cellStyle name="Vírgula 2 3 3 3 4 3 5" xfId="15308"/>
    <cellStyle name="Vírgula 2 3 3 3 4 3 6" xfId="12620"/>
    <cellStyle name="Vírgula 2 3 3 3 4 4" xfId="3044"/>
    <cellStyle name="Vírgula 2 3 3 3 4 4 2" xfId="16388"/>
    <cellStyle name="Vírgula 2 3 3 3 4 5" xfId="5708"/>
    <cellStyle name="Vírgula 2 3 3 3 4 5 2" xfId="19052"/>
    <cellStyle name="Vírgula 2 3 3 3 4 6" xfId="8372"/>
    <cellStyle name="Vírgula 2 3 3 3 4 6 2" xfId="21716"/>
    <cellStyle name="Vírgula 2 3 3 3 4 7" xfId="13724"/>
    <cellStyle name="Vírgula 2 3 3 3 4 8" xfId="11036"/>
    <cellStyle name="Vírgula 2 3 3 3 4 9" xfId="24860"/>
    <cellStyle name="Vírgula 2 3 3 3 5" xfId="644"/>
    <cellStyle name="Vírgula 2 3 3 3 5 2" xfId="1436"/>
    <cellStyle name="Vírgula 2 3 3 3 5 2 2" xfId="4100"/>
    <cellStyle name="Vírgula 2 3 3 3 5 2 2 2" xfId="17444"/>
    <cellStyle name="Vírgula 2 3 3 3 5 2 3" xfId="6764"/>
    <cellStyle name="Vírgula 2 3 3 3 5 2 3 2" xfId="20108"/>
    <cellStyle name="Vírgula 2 3 3 3 5 2 4" xfId="9428"/>
    <cellStyle name="Vírgula 2 3 3 3 5 2 4 2" xfId="22772"/>
    <cellStyle name="Vírgula 2 3 3 3 5 2 5" xfId="14780"/>
    <cellStyle name="Vírgula 2 3 3 3 5 2 6" xfId="12092"/>
    <cellStyle name="Vírgula 2 3 3 3 5 2 7" xfId="25892"/>
    <cellStyle name="Vírgula 2 3 3 3 5 3" xfId="2228"/>
    <cellStyle name="Vírgula 2 3 3 3 5 3 2" xfId="4892"/>
    <cellStyle name="Vírgula 2 3 3 3 5 3 2 2" xfId="18236"/>
    <cellStyle name="Vírgula 2 3 3 3 5 3 3" xfId="7556"/>
    <cellStyle name="Vírgula 2 3 3 3 5 3 3 2" xfId="20900"/>
    <cellStyle name="Vírgula 2 3 3 3 5 3 4" xfId="10220"/>
    <cellStyle name="Vírgula 2 3 3 3 5 3 4 2" xfId="23564"/>
    <cellStyle name="Vírgula 2 3 3 3 5 3 5" xfId="15572"/>
    <cellStyle name="Vírgula 2 3 3 3 5 3 6" xfId="12884"/>
    <cellStyle name="Vírgula 2 3 3 3 5 4" xfId="3308"/>
    <cellStyle name="Vírgula 2 3 3 3 5 4 2" xfId="16652"/>
    <cellStyle name="Vírgula 2 3 3 3 5 5" xfId="5972"/>
    <cellStyle name="Vírgula 2 3 3 3 5 5 2" xfId="19316"/>
    <cellStyle name="Vírgula 2 3 3 3 5 6" xfId="8636"/>
    <cellStyle name="Vírgula 2 3 3 3 5 6 2" xfId="21980"/>
    <cellStyle name="Vírgula 2 3 3 3 5 7" xfId="13988"/>
    <cellStyle name="Vírgula 2 3 3 3 5 8" xfId="11300"/>
    <cellStyle name="Vírgula 2 3 3 3 5 9" xfId="24524"/>
    <cellStyle name="Vírgula 2 3 3 3 6" xfId="908"/>
    <cellStyle name="Vírgula 2 3 3 3 6 2" xfId="3572"/>
    <cellStyle name="Vírgula 2 3 3 3 6 2 2" xfId="16916"/>
    <cellStyle name="Vírgula 2 3 3 3 6 2 3" xfId="26540"/>
    <cellStyle name="Vírgula 2 3 3 3 6 3" xfId="6236"/>
    <cellStyle name="Vírgula 2 3 3 3 6 3 2" xfId="19580"/>
    <cellStyle name="Vírgula 2 3 3 3 6 4" xfId="8900"/>
    <cellStyle name="Vírgula 2 3 3 3 6 4 2" xfId="22244"/>
    <cellStyle name="Vírgula 2 3 3 3 6 5" xfId="14252"/>
    <cellStyle name="Vírgula 2 3 3 3 6 6" xfId="11564"/>
    <cellStyle name="Vírgula 2 3 3 3 6 7" xfId="25172"/>
    <cellStyle name="Vírgula 2 3 3 3 7" xfId="1700"/>
    <cellStyle name="Vírgula 2 3 3 3 7 2" xfId="4364"/>
    <cellStyle name="Vírgula 2 3 3 3 7 2 2" xfId="17708"/>
    <cellStyle name="Vírgula 2 3 3 3 7 3" xfId="7028"/>
    <cellStyle name="Vírgula 2 3 3 3 7 3 2" xfId="20372"/>
    <cellStyle name="Vírgula 2 3 3 3 7 4" xfId="9692"/>
    <cellStyle name="Vírgula 2 3 3 3 7 4 2" xfId="23036"/>
    <cellStyle name="Vírgula 2 3 3 3 7 5" xfId="15044"/>
    <cellStyle name="Vírgula 2 3 3 3 7 6" xfId="12356"/>
    <cellStyle name="Vírgula 2 3 3 3 7 7" xfId="25532"/>
    <cellStyle name="Vírgula 2 3 3 3 8" xfId="2516"/>
    <cellStyle name="Vírgula 2 3 3 3 8 2" xfId="5180"/>
    <cellStyle name="Vírgula 2 3 3 3 8 2 2" xfId="18524"/>
    <cellStyle name="Vírgula 2 3 3 3 8 3" xfId="7844"/>
    <cellStyle name="Vírgula 2 3 3 3 8 3 2" xfId="21188"/>
    <cellStyle name="Vírgula 2 3 3 3 8 4" xfId="10508"/>
    <cellStyle name="Vírgula 2 3 3 3 8 4 2" xfId="23852"/>
    <cellStyle name="Vírgula 2 3 3 3 8 5" xfId="15860"/>
    <cellStyle name="Vírgula 2 3 3 3 8 6" xfId="13172"/>
    <cellStyle name="Vírgula 2 3 3 3 9" xfId="2780"/>
    <cellStyle name="Vírgula 2 3 3 3 9 2" xfId="16124"/>
    <cellStyle name="Vírgula 2 3 3 4" xfId="236"/>
    <cellStyle name="Vírgula 2 3 3 4 10" xfId="13580"/>
    <cellStyle name="Vírgula 2 3 3 4 11" xfId="10892"/>
    <cellStyle name="Vírgula 2 3 3 4 12" xfId="24284"/>
    <cellStyle name="Vírgula 2 3 3 4 2" xfId="500"/>
    <cellStyle name="Vírgula 2 3 3 4 2 2" xfId="1292"/>
    <cellStyle name="Vírgula 2 3 3 4 2 2 2" xfId="3956"/>
    <cellStyle name="Vírgula 2 3 3 4 2 2 2 2" xfId="17300"/>
    <cellStyle name="Vírgula 2 3 3 4 2 2 3" xfId="6620"/>
    <cellStyle name="Vírgula 2 3 3 4 2 2 3 2" xfId="19964"/>
    <cellStyle name="Vírgula 2 3 3 4 2 2 4" xfId="9284"/>
    <cellStyle name="Vírgula 2 3 3 4 2 2 4 2" xfId="22628"/>
    <cellStyle name="Vírgula 2 3 3 4 2 2 5" xfId="14636"/>
    <cellStyle name="Vírgula 2 3 3 4 2 2 6" xfId="11948"/>
    <cellStyle name="Vírgula 2 3 3 4 2 2 7" xfId="26348"/>
    <cellStyle name="Vírgula 2 3 3 4 2 3" xfId="2084"/>
    <cellStyle name="Vírgula 2 3 3 4 2 3 2" xfId="4748"/>
    <cellStyle name="Vírgula 2 3 3 4 2 3 2 2" xfId="18092"/>
    <cellStyle name="Vírgula 2 3 3 4 2 3 3" xfId="7412"/>
    <cellStyle name="Vírgula 2 3 3 4 2 3 3 2" xfId="20756"/>
    <cellStyle name="Vírgula 2 3 3 4 2 3 4" xfId="10076"/>
    <cellStyle name="Vírgula 2 3 3 4 2 3 4 2" xfId="23420"/>
    <cellStyle name="Vírgula 2 3 3 4 2 3 5" xfId="15428"/>
    <cellStyle name="Vírgula 2 3 3 4 2 3 6" xfId="12740"/>
    <cellStyle name="Vírgula 2 3 3 4 2 4" xfId="3164"/>
    <cellStyle name="Vírgula 2 3 3 4 2 4 2" xfId="16508"/>
    <cellStyle name="Vírgula 2 3 3 4 2 5" xfId="5828"/>
    <cellStyle name="Vírgula 2 3 3 4 2 5 2" xfId="19172"/>
    <cellStyle name="Vírgula 2 3 3 4 2 6" xfId="8492"/>
    <cellStyle name="Vírgula 2 3 3 4 2 6 2" xfId="21836"/>
    <cellStyle name="Vírgula 2 3 3 4 2 7" xfId="13844"/>
    <cellStyle name="Vírgula 2 3 3 4 2 8" xfId="11156"/>
    <cellStyle name="Vírgula 2 3 3 4 2 9" xfId="24980"/>
    <cellStyle name="Vírgula 2 3 3 4 3" xfId="668"/>
    <cellStyle name="Vírgula 2 3 3 4 3 2" xfId="1460"/>
    <cellStyle name="Vírgula 2 3 3 4 3 2 2" xfId="4124"/>
    <cellStyle name="Vírgula 2 3 3 4 3 2 2 2" xfId="17468"/>
    <cellStyle name="Vírgula 2 3 3 4 3 2 3" xfId="6788"/>
    <cellStyle name="Vírgula 2 3 3 4 3 2 3 2" xfId="20132"/>
    <cellStyle name="Vírgula 2 3 3 4 3 2 4" xfId="9452"/>
    <cellStyle name="Vírgula 2 3 3 4 3 2 4 2" xfId="22796"/>
    <cellStyle name="Vírgula 2 3 3 4 3 2 5" xfId="14804"/>
    <cellStyle name="Vírgula 2 3 3 4 3 2 6" xfId="12116"/>
    <cellStyle name="Vírgula 2 3 3 4 3 2 7" xfId="26012"/>
    <cellStyle name="Vírgula 2 3 3 4 3 3" xfId="2252"/>
    <cellStyle name="Vírgula 2 3 3 4 3 3 2" xfId="4916"/>
    <cellStyle name="Vírgula 2 3 3 4 3 3 2 2" xfId="18260"/>
    <cellStyle name="Vírgula 2 3 3 4 3 3 3" xfId="7580"/>
    <cellStyle name="Vírgula 2 3 3 4 3 3 3 2" xfId="20924"/>
    <cellStyle name="Vírgula 2 3 3 4 3 3 4" xfId="10244"/>
    <cellStyle name="Vírgula 2 3 3 4 3 3 4 2" xfId="23588"/>
    <cellStyle name="Vírgula 2 3 3 4 3 3 5" xfId="15596"/>
    <cellStyle name="Vírgula 2 3 3 4 3 3 6" xfId="12908"/>
    <cellStyle name="Vírgula 2 3 3 4 3 4" xfId="3332"/>
    <cellStyle name="Vírgula 2 3 3 4 3 4 2" xfId="16676"/>
    <cellStyle name="Vírgula 2 3 3 4 3 5" xfId="5996"/>
    <cellStyle name="Vírgula 2 3 3 4 3 5 2" xfId="19340"/>
    <cellStyle name="Vírgula 2 3 3 4 3 6" xfId="8660"/>
    <cellStyle name="Vírgula 2 3 3 4 3 6 2" xfId="22004"/>
    <cellStyle name="Vírgula 2 3 3 4 3 7" xfId="14012"/>
    <cellStyle name="Vírgula 2 3 3 4 3 8" xfId="11324"/>
    <cellStyle name="Vírgula 2 3 3 4 3 9" xfId="24644"/>
    <cellStyle name="Vírgula 2 3 3 4 4" xfId="1028"/>
    <cellStyle name="Vírgula 2 3 3 4 4 2" xfId="3692"/>
    <cellStyle name="Vírgula 2 3 3 4 4 2 2" xfId="17036"/>
    <cellStyle name="Vírgula 2 3 3 4 4 2 3" xfId="26660"/>
    <cellStyle name="Vírgula 2 3 3 4 4 3" xfId="6356"/>
    <cellStyle name="Vírgula 2 3 3 4 4 3 2" xfId="19700"/>
    <cellStyle name="Vírgula 2 3 3 4 4 4" xfId="9020"/>
    <cellStyle name="Vírgula 2 3 3 4 4 4 2" xfId="22364"/>
    <cellStyle name="Vírgula 2 3 3 4 4 5" xfId="14372"/>
    <cellStyle name="Vírgula 2 3 3 4 4 6" xfId="11684"/>
    <cellStyle name="Vírgula 2 3 3 4 4 7" xfId="25292"/>
    <cellStyle name="Vírgula 2 3 3 4 5" xfId="1820"/>
    <cellStyle name="Vírgula 2 3 3 4 5 2" xfId="4484"/>
    <cellStyle name="Vírgula 2 3 3 4 5 2 2" xfId="17828"/>
    <cellStyle name="Vírgula 2 3 3 4 5 3" xfId="7148"/>
    <cellStyle name="Vírgula 2 3 3 4 5 3 2" xfId="20492"/>
    <cellStyle name="Vírgula 2 3 3 4 5 4" xfId="9812"/>
    <cellStyle name="Vírgula 2 3 3 4 5 4 2" xfId="23156"/>
    <cellStyle name="Vírgula 2 3 3 4 5 5" xfId="15164"/>
    <cellStyle name="Vírgula 2 3 3 4 5 6" xfId="12476"/>
    <cellStyle name="Vírgula 2 3 3 4 5 7" xfId="25652"/>
    <cellStyle name="Vírgula 2 3 3 4 6" xfId="2636"/>
    <cellStyle name="Vírgula 2 3 3 4 6 2" xfId="5300"/>
    <cellStyle name="Vírgula 2 3 3 4 6 2 2" xfId="18644"/>
    <cellStyle name="Vírgula 2 3 3 4 6 3" xfId="7964"/>
    <cellStyle name="Vírgula 2 3 3 4 6 3 2" xfId="21308"/>
    <cellStyle name="Vírgula 2 3 3 4 6 4" xfId="10628"/>
    <cellStyle name="Vírgula 2 3 3 4 6 4 2" xfId="23972"/>
    <cellStyle name="Vírgula 2 3 3 4 6 5" xfId="15980"/>
    <cellStyle name="Vírgula 2 3 3 4 6 6" xfId="13292"/>
    <cellStyle name="Vírgula 2 3 3 4 7" xfId="2900"/>
    <cellStyle name="Vírgula 2 3 3 4 7 2" xfId="16244"/>
    <cellStyle name="Vírgula 2 3 3 4 8" xfId="5564"/>
    <cellStyle name="Vírgula 2 3 3 4 8 2" xfId="18908"/>
    <cellStyle name="Vírgula 2 3 3 4 9" xfId="8228"/>
    <cellStyle name="Vírgula 2 3 3 4 9 2" xfId="21572"/>
    <cellStyle name="Vírgula 2 3 3 5" xfId="164"/>
    <cellStyle name="Vírgula 2 3 3 5 10" xfId="10820"/>
    <cellStyle name="Vírgula 2 3 3 5 11" xfId="24212"/>
    <cellStyle name="Vírgula 2 3 3 5 2" xfId="428"/>
    <cellStyle name="Vírgula 2 3 3 5 2 2" xfId="1220"/>
    <cellStyle name="Vírgula 2 3 3 5 2 2 2" xfId="3884"/>
    <cellStyle name="Vírgula 2 3 3 5 2 2 2 2" xfId="17228"/>
    <cellStyle name="Vírgula 2 3 3 5 2 2 3" xfId="6548"/>
    <cellStyle name="Vírgula 2 3 3 5 2 2 3 2" xfId="19892"/>
    <cellStyle name="Vírgula 2 3 3 5 2 2 4" xfId="9212"/>
    <cellStyle name="Vírgula 2 3 3 5 2 2 4 2" xfId="22556"/>
    <cellStyle name="Vírgula 2 3 3 5 2 2 5" xfId="14564"/>
    <cellStyle name="Vírgula 2 3 3 5 2 2 6" xfId="11876"/>
    <cellStyle name="Vírgula 2 3 3 5 2 2 7" xfId="26276"/>
    <cellStyle name="Vírgula 2 3 3 5 2 3" xfId="2012"/>
    <cellStyle name="Vírgula 2 3 3 5 2 3 2" xfId="4676"/>
    <cellStyle name="Vírgula 2 3 3 5 2 3 2 2" xfId="18020"/>
    <cellStyle name="Vírgula 2 3 3 5 2 3 3" xfId="7340"/>
    <cellStyle name="Vírgula 2 3 3 5 2 3 3 2" xfId="20684"/>
    <cellStyle name="Vírgula 2 3 3 5 2 3 4" xfId="10004"/>
    <cellStyle name="Vírgula 2 3 3 5 2 3 4 2" xfId="23348"/>
    <cellStyle name="Vírgula 2 3 3 5 2 3 5" xfId="15356"/>
    <cellStyle name="Vírgula 2 3 3 5 2 3 6" xfId="12668"/>
    <cellStyle name="Vírgula 2 3 3 5 2 4" xfId="3092"/>
    <cellStyle name="Vírgula 2 3 3 5 2 4 2" xfId="16436"/>
    <cellStyle name="Vírgula 2 3 3 5 2 5" xfId="5756"/>
    <cellStyle name="Vírgula 2 3 3 5 2 5 2" xfId="19100"/>
    <cellStyle name="Vírgula 2 3 3 5 2 6" xfId="8420"/>
    <cellStyle name="Vírgula 2 3 3 5 2 6 2" xfId="21764"/>
    <cellStyle name="Vírgula 2 3 3 5 2 7" xfId="13772"/>
    <cellStyle name="Vírgula 2 3 3 5 2 8" xfId="11084"/>
    <cellStyle name="Vírgula 2 3 3 5 2 9" xfId="24908"/>
    <cellStyle name="Vírgula 2 3 3 5 3" xfId="956"/>
    <cellStyle name="Vírgula 2 3 3 5 3 2" xfId="3620"/>
    <cellStyle name="Vírgula 2 3 3 5 3 2 2" xfId="16964"/>
    <cellStyle name="Vírgula 2 3 3 5 3 2 3" xfId="25940"/>
    <cellStyle name="Vírgula 2 3 3 5 3 3" xfId="6284"/>
    <cellStyle name="Vírgula 2 3 3 5 3 3 2" xfId="19628"/>
    <cellStyle name="Vírgula 2 3 3 5 3 4" xfId="8948"/>
    <cellStyle name="Vírgula 2 3 3 5 3 4 2" xfId="22292"/>
    <cellStyle name="Vírgula 2 3 3 5 3 5" xfId="14300"/>
    <cellStyle name="Vírgula 2 3 3 5 3 6" xfId="11612"/>
    <cellStyle name="Vírgula 2 3 3 5 3 7" xfId="24572"/>
    <cellStyle name="Vírgula 2 3 3 5 4" xfId="1748"/>
    <cellStyle name="Vírgula 2 3 3 5 4 2" xfId="4412"/>
    <cellStyle name="Vírgula 2 3 3 5 4 2 2" xfId="17756"/>
    <cellStyle name="Vírgula 2 3 3 5 4 2 3" xfId="26588"/>
    <cellStyle name="Vírgula 2 3 3 5 4 3" xfId="7076"/>
    <cellStyle name="Vírgula 2 3 3 5 4 3 2" xfId="20420"/>
    <cellStyle name="Vírgula 2 3 3 5 4 4" xfId="9740"/>
    <cellStyle name="Vírgula 2 3 3 5 4 4 2" xfId="23084"/>
    <cellStyle name="Vírgula 2 3 3 5 4 5" xfId="15092"/>
    <cellStyle name="Vírgula 2 3 3 5 4 6" xfId="12404"/>
    <cellStyle name="Vírgula 2 3 3 5 4 7" xfId="25220"/>
    <cellStyle name="Vírgula 2 3 3 5 5" xfId="2564"/>
    <cellStyle name="Vírgula 2 3 3 5 5 2" xfId="5228"/>
    <cellStyle name="Vírgula 2 3 3 5 5 2 2" xfId="18572"/>
    <cellStyle name="Vírgula 2 3 3 5 5 3" xfId="7892"/>
    <cellStyle name="Vírgula 2 3 3 5 5 3 2" xfId="21236"/>
    <cellStyle name="Vírgula 2 3 3 5 5 4" xfId="10556"/>
    <cellStyle name="Vírgula 2 3 3 5 5 4 2" xfId="23900"/>
    <cellStyle name="Vírgula 2 3 3 5 5 5" xfId="15908"/>
    <cellStyle name="Vírgula 2 3 3 5 5 6" xfId="13220"/>
    <cellStyle name="Vírgula 2 3 3 5 5 7" xfId="25580"/>
    <cellStyle name="Vírgula 2 3 3 5 6" xfId="2828"/>
    <cellStyle name="Vírgula 2 3 3 5 6 2" xfId="16172"/>
    <cellStyle name="Vírgula 2 3 3 5 7" xfId="5492"/>
    <cellStyle name="Vírgula 2 3 3 5 7 2" xfId="18836"/>
    <cellStyle name="Vírgula 2 3 3 5 8" xfId="8156"/>
    <cellStyle name="Vírgula 2 3 3 5 8 2" xfId="21500"/>
    <cellStyle name="Vírgula 2 3 3 5 9" xfId="13508"/>
    <cellStyle name="Vírgula 2 3 3 6" xfId="332"/>
    <cellStyle name="Vírgula 2 3 3 6 10" xfId="24380"/>
    <cellStyle name="Vírgula 2 3 3 6 2" xfId="1124"/>
    <cellStyle name="Vírgula 2 3 3 6 2 2" xfId="3788"/>
    <cellStyle name="Vírgula 2 3 3 6 2 2 2" xfId="17132"/>
    <cellStyle name="Vírgula 2 3 3 6 2 2 3" xfId="26444"/>
    <cellStyle name="Vírgula 2 3 3 6 2 3" xfId="6452"/>
    <cellStyle name="Vírgula 2 3 3 6 2 3 2" xfId="19796"/>
    <cellStyle name="Vírgula 2 3 3 6 2 4" xfId="9116"/>
    <cellStyle name="Vírgula 2 3 3 6 2 4 2" xfId="22460"/>
    <cellStyle name="Vírgula 2 3 3 6 2 5" xfId="14468"/>
    <cellStyle name="Vírgula 2 3 3 6 2 6" xfId="11780"/>
    <cellStyle name="Vírgula 2 3 3 6 2 7" xfId="25076"/>
    <cellStyle name="Vírgula 2 3 3 6 3" xfId="1916"/>
    <cellStyle name="Vírgula 2 3 3 6 3 2" xfId="4580"/>
    <cellStyle name="Vírgula 2 3 3 6 3 2 2" xfId="17924"/>
    <cellStyle name="Vírgula 2 3 3 6 3 2 3" xfId="26108"/>
    <cellStyle name="Vírgula 2 3 3 6 3 3" xfId="7244"/>
    <cellStyle name="Vírgula 2 3 3 6 3 3 2" xfId="20588"/>
    <cellStyle name="Vírgula 2 3 3 6 3 4" xfId="9908"/>
    <cellStyle name="Vírgula 2 3 3 6 3 4 2" xfId="23252"/>
    <cellStyle name="Vírgula 2 3 3 6 3 5" xfId="15260"/>
    <cellStyle name="Vírgula 2 3 3 6 3 6" xfId="12572"/>
    <cellStyle name="Vírgula 2 3 3 6 3 7" xfId="24740"/>
    <cellStyle name="Vírgula 2 3 3 6 4" xfId="2492"/>
    <cellStyle name="Vírgula 2 3 3 6 4 2" xfId="5156"/>
    <cellStyle name="Vírgula 2 3 3 6 4 2 2" xfId="18500"/>
    <cellStyle name="Vírgula 2 3 3 6 4 2 3" xfId="26756"/>
    <cellStyle name="Vírgula 2 3 3 6 4 3" xfId="7820"/>
    <cellStyle name="Vírgula 2 3 3 6 4 3 2" xfId="21164"/>
    <cellStyle name="Vírgula 2 3 3 6 4 4" xfId="10484"/>
    <cellStyle name="Vírgula 2 3 3 6 4 4 2" xfId="23828"/>
    <cellStyle name="Vírgula 2 3 3 6 4 5" xfId="15836"/>
    <cellStyle name="Vírgula 2 3 3 6 4 6" xfId="13148"/>
    <cellStyle name="Vírgula 2 3 3 6 4 7" xfId="25388"/>
    <cellStyle name="Vírgula 2 3 3 6 5" xfId="2996"/>
    <cellStyle name="Vírgula 2 3 3 6 5 2" xfId="16340"/>
    <cellStyle name="Vírgula 2 3 3 6 5 3" xfId="25748"/>
    <cellStyle name="Vírgula 2 3 3 6 6" xfId="5660"/>
    <cellStyle name="Vírgula 2 3 3 6 6 2" xfId="19004"/>
    <cellStyle name="Vírgula 2 3 3 6 7" xfId="8324"/>
    <cellStyle name="Vírgula 2 3 3 6 7 2" xfId="21668"/>
    <cellStyle name="Vírgula 2 3 3 6 8" xfId="13676"/>
    <cellStyle name="Vírgula 2 3 3 6 9" xfId="10988"/>
    <cellStyle name="Vírgula 2 3 3 7" xfId="596"/>
    <cellStyle name="Vírgula 2 3 3 7 2" xfId="1388"/>
    <cellStyle name="Vírgula 2 3 3 7 2 2" xfId="4052"/>
    <cellStyle name="Vírgula 2 3 3 7 2 2 2" xfId="17396"/>
    <cellStyle name="Vírgula 2 3 3 7 2 2 3" xfId="26180"/>
    <cellStyle name="Vírgula 2 3 3 7 2 3" xfId="6716"/>
    <cellStyle name="Vírgula 2 3 3 7 2 3 2" xfId="20060"/>
    <cellStyle name="Vírgula 2 3 3 7 2 4" xfId="9380"/>
    <cellStyle name="Vírgula 2 3 3 7 2 4 2" xfId="22724"/>
    <cellStyle name="Vírgula 2 3 3 7 2 5" xfId="14732"/>
    <cellStyle name="Vírgula 2 3 3 7 2 6" xfId="12044"/>
    <cellStyle name="Vírgula 2 3 3 7 2 7" xfId="24812"/>
    <cellStyle name="Vírgula 2 3 3 7 3" xfId="2180"/>
    <cellStyle name="Vírgula 2 3 3 7 3 2" xfId="4844"/>
    <cellStyle name="Vírgula 2 3 3 7 3 2 2" xfId="18188"/>
    <cellStyle name="Vírgula 2 3 3 7 3 2 3" xfId="25844"/>
    <cellStyle name="Vírgula 2 3 3 7 3 3" xfId="7508"/>
    <cellStyle name="Vírgula 2 3 3 7 3 3 2" xfId="20852"/>
    <cellStyle name="Vírgula 2 3 3 7 3 4" xfId="10172"/>
    <cellStyle name="Vírgula 2 3 3 7 3 4 2" xfId="23516"/>
    <cellStyle name="Vírgula 2 3 3 7 3 5" xfId="15524"/>
    <cellStyle name="Vírgula 2 3 3 7 3 6" xfId="12836"/>
    <cellStyle name="Vírgula 2 3 3 7 3 7" xfId="24476"/>
    <cellStyle name="Vírgula 2 3 3 7 4" xfId="3260"/>
    <cellStyle name="Vírgula 2 3 3 7 4 2" xfId="16604"/>
    <cellStyle name="Vírgula 2 3 3 7 4 3" xfId="25484"/>
    <cellStyle name="Vírgula 2 3 3 7 5" xfId="5924"/>
    <cellStyle name="Vírgula 2 3 3 7 5 2" xfId="19268"/>
    <cellStyle name="Vírgula 2 3 3 7 6" xfId="8588"/>
    <cellStyle name="Vírgula 2 3 3 7 6 2" xfId="21932"/>
    <cellStyle name="Vírgula 2 3 3 7 7" xfId="13940"/>
    <cellStyle name="Vírgula 2 3 3 7 8" xfId="11252"/>
    <cellStyle name="Vírgula 2 3 3 7 9" xfId="24116"/>
    <cellStyle name="Vírgula 2 3 3 8" xfId="764"/>
    <cellStyle name="Vírgula 2 3 3 8 2" xfId="1556"/>
    <cellStyle name="Vírgula 2 3 3 8 2 2" xfId="4220"/>
    <cellStyle name="Vírgula 2 3 3 8 2 2 2" xfId="17564"/>
    <cellStyle name="Vírgula 2 3 3 8 2 2 3" xfId="26156"/>
    <cellStyle name="Vírgula 2 3 3 8 2 3" xfId="6884"/>
    <cellStyle name="Vírgula 2 3 3 8 2 3 2" xfId="20228"/>
    <cellStyle name="Vírgula 2 3 3 8 2 4" xfId="9548"/>
    <cellStyle name="Vírgula 2 3 3 8 2 4 2" xfId="22892"/>
    <cellStyle name="Vírgula 2 3 3 8 2 5" xfId="14900"/>
    <cellStyle name="Vírgula 2 3 3 8 2 6" xfId="12212"/>
    <cellStyle name="Vírgula 2 3 3 8 2 7" xfId="24788"/>
    <cellStyle name="Vírgula 2 3 3 8 3" xfId="2348"/>
    <cellStyle name="Vírgula 2 3 3 8 3 2" xfId="5012"/>
    <cellStyle name="Vírgula 2 3 3 8 3 2 2" xfId="18356"/>
    <cellStyle name="Vírgula 2 3 3 8 3 3" xfId="7676"/>
    <cellStyle name="Vírgula 2 3 3 8 3 3 2" xfId="21020"/>
    <cellStyle name="Vírgula 2 3 3 8 3 4" xfId="10340"/>
    <cellStyle name="Vírgula 2 3 3 8 3 4 2" xfId="23684"/>
    <cellStyle name="Vírgula 2 3 3 8 3 5" xfId="15692"/>
    <cellStyle name="Vírgula 2 3 3 8 3 6" xfId="13004"/>
    <cellStyle name="Vírgula 2 3 3 8 3 7" xfId="25460"/>
    <cellStyle name="Vírgula 2 3 3 8 4" xfId="3428"/>
    <cellStyle name="Vírgula 2 3 3 8 4 2" xfId="16772"/>
    <cellStyle name="Vírgula 2 3 3 8 5" xfId="6092"/>
    <cellStyle name="Vírgula 2 3 3 8 5 2" xfId="19436"/>
    <cellStyle name="Vírgula 2 3 3 8 6" xfId="8756"/>
    <cellStyle name="Vírgula 2 3 3 8 6 2" xfId="22100"/>
    <cellStyle name="Vírgula 2 3 3 8 7" xfId="14108"/>
    <cellStyle name="Vírgula 2 3 3 8 8" xfId="11420"/>
    <cellStyle name="Vírgula 2 3 3 8 9" xfId="24092"/>
    <cellStyle name="Vírgula 2 3 3 9" xfId="812"/>
    <cellStyle name="Vírgula 2 3 3 9 2" xfId="1604"/>
    <cellStyle name="Vírgula 2 3 3 9 2 2" xfId="4268"/>
    <cellStyle name="Vírgula 2 3 3 9 2 2 2" xfId="17612"/>
    <cellStyle name="Vírgula 2 3 3 9 2 3" xfId="6932"/>
    <cellStyle name="Vírgula 2 3 3 9 2 3 2" xfId="20276"/>
    <cellStyle name="Vírgula 2 3 3 9 2 4" xfId="9596"/>
    <cellStyle name="Vírgula 2 3 3 9 2 4 2" xfId="22940"/>
    <cellStyle name="Vírgula 2 3 3 9 2 5" xfId="14948"/>
    <cellStyle name="Vírgula 2 3 3 9 2 6" xfId="12260"/>
    <cellStyle name="Vírgula 2 3 3 9 2 7" xfId="25796"/>
    <cellStyle name="Vírgula 2 3 3 9 3" xfId="2396"/>
    <cellStyle name="Vírgula 2 3 3 9 3 2" xfId="5060"/>
    <cellStyle name="Vírgula 2 3 3 9 3 2 2" xfId="18404"/>
    <cellStyle name="Vírgula 2 3 3 9 3 3" xfId="7724"/>
    <cellStyle name="Vírgula 2 3 3 9 3 3 2" xfId="21068"/>
    <cellStyle name="Vírgula 2 3 3 9 3 4" xfId="10388"/>
    <cellStyle name="Vírgula 2 3 3 9 3 4 2" xfId="23732"/>
    <cellStyle name="Vírgula 2 3 3 9 3 5" xfId="15740"/>
    <cellStyle name="Vírgula 2 3 3 9 3 6" xfId="13052"/>
    <cellStyle name="Vírgula 2 3 3 9 4" xfId="3476"/>
    <cellStyle name="Vírgula 2 3 3 9 4 2" xfId="16820"/>
    <cellStyle name="Vírgula 2 3 3 9 5" xfId="6140"/>
    <cellStyle name="Vírgula 2 3 3 9 5 2" xfId="19484"/>
    <cellStyle name="Vírgula 2 3 3 9 6" xfId="8804"/>
    <cellStyle name="Vírgula 2 3 3 9 6 2" xfId="22148"/>
    <cellStyle name="Vírgula 2 3 3 9 7" xfId="14156"/>
    <cellStyle name="Vírgula 2 3 3 9 8" xfId="11468"/>
    <cellStyle name="Vírgula 2 3 3 9 9" xfId="24428"/>
    <cellStyle name="Vírgula 2 3 4" xfId="76"/>
    <cellStyle name="Vírgula 2 3 4 10" xfId="1660"/>
    <cellStyle name="Vírgula 2 3 4 10 2" xfId="4324"/>
    <cellStyle name="Vírgula 2 3 4 10 2 2" xfId="17668"/>
    <cellStyle name="Vírgula 2 3 4 10 3" xfId="6988"/>
    <cellStyle name="Vírgula 2 3 4 10 3 2" xfId="20332"/>
    <cellStyle name="Vírgula 2 3 4 10 4" xfId="9652"/>
    <cellStyle name="Vírgula 2 3 4 10 4 2" xfId="22996"/>
    <cellStyle name="Vírgula 2 3 4 10 5" xfId="15004"/>
    <cellStyle name="Vírgula 2 3 4 10 6" xfId="12316"/>
    <cellStyle name="Vírgula 2 3 4 11" xfId="2459"/>
    <cellStyle name="Vírgula 2 3 4 11 2" xfId="5123"/>
    <cellStyle name="Vírgula 2 3 4 11 2 2" xfId="18467"/>
    <cellStyle name="Vírgula 2 3 4 11 3" xfId="7787"/>
    <cellStyle name="Vírgula 2 3 4 11 3 2" xfId="21131"/>
    <cellStyle name="Vírgula 2 3 4 11 4" xfId="10451"/>
    <cellStyle name="Vírgula 2 3 4 11 4 2" xfId="23795"/>
    <cellStyle name="Vírgula 2 3 4 11 5" xfId="15803"/>
    <cellStyle name="Vírgula 2 3 4 11 6" xfId="13115"/>
    <cellStyle name="Vírgula 2 3 4 12" xfId="2740"/>
    <cellStyle name="Vírgula 2 3 4 12 2" xfId="16084"/>
    <cellStyle name="Vírgula 2 3 4 13" xfId="5404"/>
    <cellStyle name="Vírgula 2 3 4 13 2" xfId="18748"/>
    <cellStyle name="Vírgula 2 3 4 14" xfId="8068"/>
    <cellStyle name="Vírgula 2 3 4 14 2" xfId="21412"/>
    <cellStyle name="Vírgula 2 3 4 15" xfId="13420"/>
    <cellStyle name="Vírgula 2 3 4 16" xfId="10732"/>
    <cellStyle name="Vírgula 2 3 4 17" xfId="24124"/>
    <cellStyle name="Vírgula 2 3 4 2" xfId="124"/>
    <cellStyle name="Vírgula 2 3 4 2 10" xfId="8116"/>
    <cellStyle name="Vírgula 2 3 4 2 10 2" xfId="21460"/>
    <cellStyle name="Vírgula 2 3 4 2 11" xfId="13468"/>
    <cellStyle name="Vírgula 2 3 4 2 12" xfId="10780"/>
    <cellStyle name="Vírgula 2 3 4 2 13" xfId="24172"/>
    <cellStyle name="Vírgula 2 3 4 2 2" xfId="292"/>
    <cellStyle name="Vírgula 2 3 4 2 2 10" xfId="10948"/>
    <cellStyle name="Vírgula 2 3 4 2 2 11" xfId="24340"/>
    <cellStyle name="Vírgula 2 3 4 2 2 2" xfId="556"/>
    <cellStyle name="Vírgula 2 3 4 2 2 2 2" xfId="1348"/>
    <cellStyle name="Vírgula 2 3 4 2 2 2 2 2" xfId="4012"/>
    <cellStyle name="Vírgula 2 3 4 2 2 2 2 2 2" xfId="17356"/>
    <cellStyle name="Vírgula 2 3 4 2 2 2 2 3" xfId="6676"/>
    <cellStyle name="Vírgula 2 3 4 2 2 2 2 3 2" xfId="20020"/>
    <cellStyle name="Vírgula 2 3 4 2 2 2 2 4" xfId="9340"/>
    <cellStyle name="Vírgula 2 3 4 2 2 2 2 4 2" xfId="22684"/>
    <cellStyle name="Vírgula 2 3 4 2 2 2 2 5" xfId="14692"/>
    <cellStyle name="Vírgula 2 3 4 2 2 2 2 6" xfId="12004"/>
    <cellStyle name="Vírgula 2 3 4 2 2 2 2 7" xfId="26404"/>
    <cellStyle name="Vírgula 2 3 4 2 2 2 3" xfId="2140"/>
    <cellStyle name="Vírgula 2 3 4 2 2 2 3 2" xfId="4804"/>
    <cellStyle name="Vírgula 2 3 4 2 2 2 3 2 2" xfId="18148"/>
    <cellStyle name="Vírgula 2 3 4 2 2 2 3 3" xfId="7468"/>
    <cellStyle name="Vírgula 2 3 4 2 2 2 3 3 2" xfId="20812"/>
    <cellStyle name="Vírgula 2 3 4 2 2 2 3 4" xfId="10132"/>
    <cellStyle name="Vírgula 2 3 4 2 2 2 3 4 2" xfId="23476"/>
    <cellStyle name="Vírgula 2 3 4 2 2 2 3 5" xfId="15484"/>
    <cellStyle name="Vírgula 2 3 4 2 2 2 3 6" xfId="12796"/>
    <cellStyle name="Vírgula 2 3 4 2 2 2 4" xfId="3220"/>
    <cellStyle name="Vírgula 2 3 4 2 2 2 4 2" xfId="16564"/>
    <cellStyle name="Vírgula 2 3 4 2 2 2 5" xfId="5884"/>
    <cellStyle name="Vírgula 2 3 4 2 2 2 5 2" xfId="19228"/>
    <cellStyle name="Vírgula 2 3 4 2 2 2 6" xfId="8548"/>
    <cellStyle name="Vírgula 2 3 4 2 2 2 6 2" xfId="21892"/>
    <cellStyle name="Vírgula 2 3 4 2 2 2 7" xfId="13900"/>
    <cellStyle name="Vírgula 2 3 4 2 2 2 8" xfId="11212"/>
    <cellStyle name="Vírgula 2 3 4 2 2 2 9" xfId="25036"/>
    <cellStyle name="Vírgula 2 3 4 2 2 3" xfId="1084"/>
    <cellStyle name="Vírgula 2 3 4 2 2 3 2" xfId="3748"/>
    <cellStyle name="Vírgula 2 3 4 2 2 3 2 2" xfId="17092"/>
    <cellStyle name="Vírgula 2 3 4 2 2 3 2 3" xfId="26068"/>
    <cellStyle name="Vírgula 2 3 4 2 2 3 3" xfId="6412"/>
    <cellStyle name="Vírgula 2 3 4 2 2 3 3 2" xfId="19756"/>
    <cellStyle name="Vírgula 2 3 4 2 2 3 4" xfId="9076"/>
    <cellStyle name="Vírgula 2 3 4 2 2 3 4 2" xfId="22420"/>
    <cellStyle name="Vírgula 2 3 4 2 2 3 5" xfId="14428"/>
    <cellStyle name="Vírgula 2 3 4 2 2 3 6" xfId="11740"/>
    <cellStyle name="Vírgula 2 3 4 2 2 3 7" xfId="24700"/>
    <cellStyle name="Vírgula 2 3 4 2 2 4" xfId="1876"/>
    <cellStyle name="Vírgula 2 3 4 2 2 4 2" xfId="4540"/>
    <cellStyle name="Vírgula 2 3 4 2 2 4 2 2" xfId="17884"/>
    <cellStyle name="Vírgula 2 3 4 2 2 4 2 3" xfId="26716"/>
    <cellStyle name="Vírgula 2 3 4 2 2 4 3" xfId="7204"/>
    <cellStyle name="Vírgula 2 3 4 2 2 4 3 2" xfId="20548"/>
    <cellStyle name="Vírgula 2 3 4 2 2 4 4" xfId="9868"/>
    <cellStyle name="Vírgula 2 3 4 2 2 4 4 2" xfId="23212"/>
    <cellStyle name="Vírgula 2 3 4 2 2 4 5" xfId="15220"/>
    <cellStyle name="Vírgula 2 3 4 2 2 4 6" xfId="12532"/>
    <cellStyle name="Vírgula 2 3 4 2 2 4 7" xfId="25348"/>
    <cellStyle name="Vírgula 2 3 4 2 2 5" xfId="2692"/>
    <cellStyle name="Vírgula 2 3 4 2 2 5 2" xfId="5356"/>
    <cellStyle name="Vírgula 2 3 4 2 2 5 2 2" xfId="18700"/>
    <cellStyle name="Vírgula 2 3 4 2 2 5 3" xfId="8020"/>
    <cellStyle name="Vírgula 2 3 4 2 2 5 3 2" xfId="21364"/>
    <cellStyle name="Vírgula 2 3 4 2 2 5 4" xfId="10684"/>
    <cellStyle name="Vírgula 2 3 4 2 2 5 4 2" xfId="24028"/>
    <cellStyle name="Vírgula 2 3 4 2 2 5 5" xfId="16036"/>
    <cellStyle name="Vírgula 2 3 4 2 2 5 6" xfId="13348"/>
    <cellStyle name="Vírgula 2 3 4 2 2 5 7" xfId="25708"/>
    <cellStyle name="Vírgula 2 3 4 2 2 6" xfId="2956"/>
    <cellStyle name="Vírgula 2 3 4 2 2 6 2" xfId="16300"/>
    <cellStyle name="Vírgula 2 3 4 2 2 7" xfId="5620"/>
    <cellStyle name="Vírgula 2 3 4 2 2 7 2" xfId="18964"/>
    <cellStyle name="Vírgula 2 3 4 2 2 8" xfId="8284"/>
    <cellStyle name="Vírgula 2 3 4 2 2 8 2" xfId="21628"/>
    <cellStyle name="Vírgula 2 3 4 2 2 9" xfId="13636"/>
    <cellStyle name="Vírgula 2 3 4 2 3" xfId="388"/>
    <cellStyle name="Vírgula 2 3 4 2 3 2" xfId="1180"/>
    <cellStyle name="Vírgula 2 3 4 2 3 2 2" xfId="3844"/>
    <cellStyle name="Vírgula 2 3 4 2 3 2 2 2" xfId="17188"/>
    <cellStyle name="Vírgula 2 3 4 2 3 2 3" xfId="6508"/>
    <cellStyle name="Vírgula 2 3 4 2 3 2 3 2" xfId="19852"/>
    <cellStyle name="Vírgula 2 3 4 2 3 2 4" xfId="9172"/>
    <cellStyle name="Vírgula 2 3 4 2 3 2 4 2" xfId="22516"/>
    <cellStyle name="Vírgula 2 3 4 2 3 2 5" xfId="14524"/>
    <cellStyle name="Vírgula 2 3 4 2 3 2 6" xfId="11836"/>
    <cellStyle name="Vírgula 2 3 4 2 3 2 7" xfId="26236"/>
    <cellStyle name="Vírgula 2 3 4 2 3 3" xfId="1972"/>
    <cellStyle name="Vírgula 2 3 4 2 3 3 2" xfId="4636"/>
    <cellStyle name="Vírgula 2 3 4 2 3 3 2 2" xfId="17980"/>
    <cellStyle name="Vírgula 2 3 4 2 3 3 3" xfId="7300"/>
    <cellStyle name="Vírgula 2 3 4 2 3 3 3 2" xfId="20644"/>
    <cellStyle name="Vírgula 2 3 4 2 3 3 4" xfId="9964"/>
    <cellStyle name="Vírgula 2 3 4 2 3 3 4 2" xfId="23308"/>
    <cellStyle name="Vírgula 2 3 4 2 3 3 5" xfId="15316"/>
    <cellStyle name="Vírgula 2 3 4 2 3 3 6" xfId="12628"/>
    <cellStyle name="Vírgula 2 3 4 2 3 4" xfId="3052"/>
    <cellStyle name="Vírgula 2 3 4 2 3 4 2" xfId="16396"/>
    <cellStyle name="Vírgula 2 3 4 2 3 5" xfId="5716"/>
    <cellStyle name="Vírgula 2 3 4 2 3 5 2" xfId="19060"/>
    <cellStyle name="Vírgula 2 3 4 2 3 6" xfId="8380"/>
    <cellStyle name="Vírgula 2 3 4 2 3 6 2" xfId="21724"/>
    <cellStyle name="Vírgula 2 3 4 2 3 7" xfId="13732"/>
    <cellStyle name="Vírgula 2 3 4 2 3 8" xfId="11044"/>
    <cellStyle name="Vírgula 2 3 4 2 3 9" xfId="24868"/>
    <cellStyle name="Vírgula 2 3 4 2 4" xfId="724"/>
    <cellStyle name="Vírgula 2 3 4 2 4 2" xfId="1516"/>
    <cellStyle name="Vírgula 2 3 4 2 4 2 2" xfId="4180"/>
    <cellStyle name="Vírgula 2 3 4 2 4 2 2 2" xfId="17524"/>
    <cellStyle name="Vírgula 2 3 4 2 4 2 3" xfId="6844"/>
    <cellStyle name="Vírgula 2 3 4 2 4 2 3 2" xfId="20188"/>
    <cellStyle name="Vírgula 2 3 4 2 4 2 4" xfId="9508"/>
    <cellStyle name="Vírgula 2 3 4 2 4 2 4 2" xfId="22852"/>
    <cellStyle name="Vírgula 2 3 4 2 4 2 5" xfId="14860"/>
    <cellStyle name="Vírgula 2 3 4 2 4 2 6" xfId="12172"/>
    <cellStyle name="Vírgula 2 3 4 2 4 2 7" xfId="25900"/>
    <cellStyle name="Vírgula 2 3 4 2 4 3" xfId="2308"/>
    <cellStyle name="Vírgula 2 3 4 2 4 3 2" xfId="4972"/>
    <cellStyle name="Vírgula 2 3 4 2 4 3 2 2" xfId="18316"/>
    <cellStyle name="Vírgula 2 3 4 2 4 3 3" xfId="7636"/>
    <cellStyle name="Vírgula 2 3 4 2 4 3 3 2" xfId="20980"/>
    <cellStyle name="Vírgula 2 3 4 2 4 3 4" xfId="10300"/>
    <cellStyle name="Vírgula 2 3 4 2 4 3 4 2" xfId="23644"/>
    <cellStyle name="Vírgula 2 3 4 2 4 3 5" xfId="15652"/>
    <cellStyle name="Vírgula 2 3 4 2 4 3 6" xfId="12964"/>
    <cellStyle name="Vírgula 2 3 4 2 4 4" xfId="3388"/>
    <cellStyle name="Vírgula 2 3 4 2 4 4 2" xfId="16732"/>
    <cellStyle name="Vírgula 2 3 4 2 4 5" xfId="6052"/>
    <cellStyle name="Vírgula 2 3 4 2 4 5 2" xfId="19396"/>
    <cellStyle name="Vírgula 2 3 4 2 4 6" xfId="8716"/>
    <cellStyle name="Vírgula 2 3 4 2 4 6 2" xfId="22060"/>
    <cellStyle name="Vírgula 2 3 4 2 4 7" xfId="14068"/>
    <cellStyle name="Vírgula 2 3 4 2 4 8" xfId="11380"/>
    <cellStyle name="Vírgula 2 3 4 2 4 9" xfId="24532"/>
    <cellStyle name="Vírgula 2 3 4 2 5" xfId="916"/>
    <cellStyle name="Vírgula 2 3 4 2 5 2" xfId="3580"/>
    <cellStyle name="Vírgula 2 3 4 2 5 2 2" xfId="16924"/>
    <cellStyle name="Vírgula 2 3 4 2 5 2 3" xfId="26548"/>
    <cellStyle name="Vírgula 2 3 4 2 5 3" xfId="6244"/>
    <cellStyle name="Vírgula 2 3 4 2 5 3 2" xfId="19588"/>
    <cellStyle name="Vírgula 2 3 4 2 5 4" xfId="8908"/>
    <cellStyle name="Vírgula 2 3 4 2 5 4 2" xfId="22252"/>
    <cellStyle name="Vírgula 2 3 4 2 5 5" xfId="14260"/>
    <cellStyle name="Vírgula 2 3 4 2 5 6" xfId="11572"/>
    <cellStyle name="Vírgula 2 3 4 2 5 7" xfId="25180"/>
    <cellStyle name="Vírgula 2 3 4 2 6" xfId="1708"/>
    <cellStyle name="Vírgula 2 3 4 2 6 2" xfId="4372"/>
    <cellStyle name="Vírgula 2 3 4 2 6 2 2" xfId="17716"/>
    <cellStyle name="Vírgula 2 3 4 2 6 3" xfId="7036"/>
    <cellStyle name="Vírgula 2 3 4 2 6 3 2" xfId="20380"/>
    <cellStyle name="Vírgula 2 3 4 2 6 4" xfId="9700"/>
    <cellStyle name="Vírgula 2 3 4 2 6 4 2" xfId="23044"/>
    <cellStyle name="Vírgula 2 3 4 2 6 5" xfId="15052"/>
    <cellStyle name="Vírgula 2 3 4 2 6 6" xfId="12364"/>
    <cellStyle name="Vírgula 2 3 4 2 6 7" xfId="25540"/>
    <cellStyle name="Vírgula 2 3 4 2 7" xfId="2524"/>
    <cellStyle name="Vírgula 2 3 4 2 7 2" xfId="5188"/>
    <cellStyle name="Vírgula 2 3 4 2 7 2 2" xfId="18532"/>
    <cellStyle name="Vírgula 2 3 4 2 7 3" xfId="7852"/>
    <cellStyle name="Vírgula 2 3 4 2 7 3 2" xfId="21196"/>
    <cellStyle name="Vírgula 2 3 4 2 7 4" xfId="10516"/>
    <cellStyle name="Vírgula 2 3 4 2 7 4 2" xfId="23860"/>
    <cellStyle name="Vírgula 2 3 4 2 7 5" xfId="15868"/>
    <cellStyle name="Vírgula 2 3 4 2 7 6" xfId="13180"/>
    <cellStyle name="Vírgula 2 3 4 2 8" xfId="2788"/>
    <cellStyle name="Vírgula 2 3 4 2 8 2" xfId="16132"/>
    <cellStyle name="Vírgula 2 3 4 2 9" xfId="5452"/>
    <cellStyle name="Vírgula 2 3 4 2 9 2" xfId="18796"/>
    <cellStyle name="Vírgula 2 3 4 3" xfId="244"/>
    <cellStyle name="Vírgula 2 3 4 3 10" xfId="13588"/>
    <cellStyle name="Vírgula 2 3 4 3 11" xfId="10900"/>
    <cellStyle name="Vírgula 2 3 4 3 12" xfId="24292"/>
    <cellStyle name="Vírgula 2 3 4 3 2" xfId="508"/>
    <cellStyle name="Vírgula 2 3 4 3 2 2" xfId="1300"/>
    <cellStyle name="Vírgula 2 3 4 3 2 2 2" xfId="3964"/>
    <cellStyle name="Vírgula 2 3 4 3 2 2 2 2" xfId="17308"/>
    <cellStyle name="Vírgula 2 3 4 3 2 2 3" xfId="6628"/>
    <cellStyle name="Vírgula 2 3 4 3 2 2 3 2" xfId="19972"/>
    <cellStyle name="Vírgula 2 3 4 3 2 2 4" xfId="9292"/>
    <cellStyle name="Vírgula 2 3 4 3 2 2 4 2" xfId="22636"/>
    <cellStyle name="Vírgula 2 3 4 3 2 2 5" xfId="14644"/>
    <cellStyle name="Vírgula 2 3 4 3 2 2 6" xfId="11956"/>
    <cellStyle name="Vírgula 2 3 4 3 2 2 7" xfId="26356"/>
    <cellStyle name="Vírgula 2 3 4 3 2 3" xfId="2092"/>
    <cellStyle name="Vírgula 2 3 4 3 2 3 2" xfId="4756"/>
    <cellStyle name="Vírgula 2 3 4 3 2 3 2 2" xfId="18100"/>
    <cellStyle name="Vírgula 2 3 4 3 2 3 3" xfId="7420"/>
    <cellStyle name="Vírgula 2 3 4 3 2 3 3 2" xfId="20764"/>
    <cellStyle name="Vírgula 2 3 4 3 2 3 4" xfId="10084"/>
    <cellStyle name="Vírgula 2 3 4 3 2 3 4 2" xfId="23428"/>
    <cellStyle name="Vírgula 2 3 4 3 2 3 5" xfId="15436"/>
    <cellStyle name="Vírgula 2 3 4 3 2 3 6" xfId="12748"/>
    <cellStyle name="Vírgula 2 3 4 3 2 4" xfId="3172"/>
    <cellStyle name="Vírgula 2 3 4 3 2 4 2" xfId="16516"/>
    <cellStyle name="Vírgula 2 3 4 3 2 5" xfId="5836"/>
    <cellStyle name="Vírgula 2 3 4 3 2 5 2" xfId="19180"/>
    <cellStyle name="Vírgula 2 3 4 3 2 6" xfId="8500"/>
    <cellStyle name="Vírgula 2 3 4 3 2 6 2" xfId="21844"/>
    <cellStyle name="Vírgula 2 3 4 3 2 7" xfId="13852"/>
    <cellStyle name="Vírgula 2 3 4 3 2 8" xfId="11164"/>
    <cellStyle name="Vírgula 2 3 4 3 2 9" xfId="24988"/>
    <cellStyle name="Vírgula 2 3 4 3 3" xfId="676"/>
    <cellStyle name="Vírgula 2 3 4 3 3 2" xfId="1468"/>
    <cellStyle name="Vírgula 2 3 4 3 3 2 2" xfId="4132"/>
    <cellStyle name="Vírgula 2 3 4 3 3 2 2 2" xfId="17476"/>
    <cellStyle name="Vírgula 2 3 4 3 3 2 3" xfId="6796"/>
    <cellStyle name="Vírgula 2 3 4 3 3 2 3 2" xfId="20140"/>
    <cellStyle name="Vírgula 2 3 4 3 3 2 4" xfId="9460"/>
    <cellStyle name="Vírgula 2 3 4 3 3 2 4 2" xfId="22804"/>
    <cellStyle name="Vírgula 2 3 4 3 3 2 5" xfId="14812"/>
    <cellStyle name="Vírgula 2 3 4 3 3 2 6" xfId="12124"/>
    <cellStyle name="Vírgula 2 3 4 3 3 2 7" xfId="26020"/>
    <cellStyle name="Vírgula 2 3 4 3 3 3" xfId="2260"/>
    <cellStyle name="Vírgula 2 3 4 3 3 3 2" xfId="4924"/>
    <cellStyle name="Vírgula 2 3 4 3 3 3 2 2" xfId="18268"/>
    <cellStyle name="Vírgula 2 3 4 3 3 3 3" xfId="7588"/>
    <cellStyle name="Vírgula 2 3 4 3 3 3 3 2" xfId="20932"/>
    <cellStyle name="Vírgula 2 3 4 3 3 3 4" xfId="10252"/>
    <cellStyle name="Vírgula 2 3 4 3 3 3 4 2" xfId="23596"/>
    <cellStyle name="Vírgula 2 3 4 3 3 3 5" xfId="15604"/>
    <cellStyle name="Vírgula 2 3 4 3 3 3 6" xfId="12916"/>
    <cellStyle name="Vírgula 2 3 4 3 3 4" xfId="3340"/>
    <cellStyle name="Vírgula 2 3 4 3 3 4 2" xfId="16684"/>
    <cellStyle name="Vírgula 2 3 4 3 3 5" xfId="6004"/>
    <cellStyle name="Vírgula 2 3 4 3 3 5 2" xfId="19348"/>
    <cellStyle name="Vírgula 2 3 4 3 3 6" xfId="8668"/>
    <cellStyle name="Vírgula 2 3 4 3 3 6 2" xfId="22012"/>
    <cellStyle name="Vírgula 2 3 4 3 3 7" xfId="14020"/>
    <cellStyle name="Vírgula 2 3 4 3 3 8" xfId="11332"/>
    <cellStyle name="Vírgula 2 3 4 3 3 9" xfId="24652"/>
    <cellStyle name="Vírgula 2 3 4 3 4" xfId="1036"/>
    <cellStyle name="Vírgula 2 3 4 3 4 2" xfId="3700"/>
    <cellStyle name="Vírgula 2 3 4 3 4 2 2" xfId="17044"/>
    <cellStyle name="Vírgula 2 3 4 3 4 2 3" xfId="26668"/>
    <cellStyle name="Vírgula 2 3 4 3 4 3" xfId="6364"/>
    <cellStyle name="Vírgula 2 3 4 3 4 3 2" xfId="19708"/>
    <cellStyle name="Vírgula 2 3 4 3 4 4" xfId="9028"/>
    <cellStyle name="Vírgula 2 3 4 3 4 4 2" xfId="22372"/>
    <cellStyle name="Vírgula 2 3 4 3 4 5" xfId="14380"/>
    <cellStyle name="Vírgula 2 3 4 3 4 6" xfId="11692"/>
    <cellStyle name="Vírgula 2 3 4 3 4 7" xfId="25300"/>
    <cellStyle name="Vírgula 2 3 4 3 5" xfId="1828"/>
    <cellStyle name="Vírgula 2 3 4 3 5 2" xfId="4492"/>
    <cellStyle name="Vírgula 2 3 4 3 5 2 2" xfId="17836"/>
    <cellStyle name="Vírgula 2 3 4 3 5 3" xfId="7156"/>
    <cellStyle name="Vírgula 2 3 4 3 5 3 2" xfId="20500"/>
    <cellStyle name="Vírgula 2 3 4 3 5 4" xfId="9820"/>
    <cellStyle name="Vírgula 2 3 4 3 5 4 2" xfId="23164"/>
    <cellStyle name="Vírgula 2 3 4 3 5 5" xfId="15172"/>
    <cellStyle name="Vírgula 2 3 4 3 5 6" xfId="12484"/>
    <cellStyle name="Vírgula 2 3 4 3 5 7" xfId="25660"/>
    <cellStyle name="Vírgula 2 3 4 3 6" xfId="2644"/>
    <cellStyle name="Vírgula 2 3 4 3 6 2" xfId="5308"/>
    <cellStyle name="Vírgula 2 3 4 3 6 2 2" xfId="18652"/>
    <cellStyle name="Vírgula 2 3 4 3 6 3" xfId="7972"/>
    <cellStyle name="Vírgula 2 3 4 3 6 3 2" xfId="21316"/>
    <cellStyle name="Vírgula 2 3 4 3 6 4" xfId="10636"/>
    <cellStyle name="Vírgula 2 3 4 3 6 4 2" xfId="23980"/>
    <cellStyle name="Vírgula 2 3 4 3 6 5" xfId="15988"/>
    <cellStyle name="Vírgula 2 3 4 3 6 6" xfId="13300"/>
    <cellStyle name="Vírgula 2 3 4 3 7" xfId="2908"/>
    <cellStyle name="Vírgula 2 3 4 3 7 2" xfId="16252"/>
    <cellStyle name="Vírgula 2 3 4 3 8" xfId="5572"/>
    <cellStyle name="Vírgula 2 3 4 3 8 2" xfId="18916"/>
    <cellStyle name="Vírgula 2 3 4 3 9" xfId="8236"/>
    <cellStyle name="Vírgula 2 3 4 3 9 2" xfId="21580"/>
    <cellStyle name="Vírgula 2 3 4 4" xfId="196"/>
    <cellStyle name="Vírgula 2 3 4 4 10" xfId="10852"/>
    <cellStyle name="Vírgula 2 3 4 4 11" xfId="24244"/>
    <cellStyle name="Vírgula 2 3 4 4 2" xfId="460"/>
    <cellStyle name="Vírgula 2 3 4 4 2 2" xfId="1252"/>
    <cellStyle name="Vírgula 2 3 4 4 2 2 2" xfId="3916"/>
    <cellStyle name="Vírgula 2 3 4 4 2 2 2 2" xfId="17260"/>
    <cellStyle name="Vírgula 2 3 4 4 2 2 3" xfId="6580"/>
    <cellStyle name="Vírgula 2 3 4 4 2 2 3 2" xfId="19924"/>
    <cellStyle name="Vírgula 2 3 4 4 2 2 4" xfId="9244"/>
    <cellStyle name="Vírgula 2 3 4 4 2 2 4 2" xfId="22588"/>
    <cellStyle name="Vírgula 2 3 4 4 2 2 5" xfId="14596"/>
    <cellStyle name="Vírgula 2 3 4 4 2 2 6" xfId="11908"/>
    <cellStyle name="Vírgula 2 3 4 4 2 2 7" xfId="26308"/>
    <cellStyle name="Vírgula 2 3 4 4 2 3" xfId="2044"/>
    <cellStyle name="Vírgula 2 3 4 4 2 3 2" xfId="4708"/>
    <cellStyle name="Vírgula 2 3 4 4 2 3 2 2" xfId="18052"/>
    <cellStyle name="Vírgula 2 3 4 4 2 3 3" xfId="7372"/>
    <cellStyle name="Vírgula 2 3 4 4 2 3 3 2" xfId="20716"/>
    <cellStyle name="Vírgula 2 3 4 4 2 3 4" xfId="10036"/>
    <cellStyle name="Vírgula 2 3 4 4 2 3 4 2" xfId="23380"/>
    <cellStyle name="Vírgula 2 3 4 4 2 3 5" xfId="15388"/>
    <cellStyle name="Vírgula 2 3 4 4 2 3 6" xfId="12700"/>
    <cellStyle name="Vírgula 2 3 4 4 2 4" xfId="3124"/>
    <cellStyle name="Vírgula 2 3 4 4 2 4 2" xfId="16468"/>
    <cellStyle name="Vírgula 2 3 4 4 2 5" xfId="5788"/>
    <cellStyle name="Vírgula 2 3 4 4 2 5 2" xfId="19132"/>
    <cellStyle name="Vírgula 2 3 4 4 2 6" xfId="8452"/>
    <cellStyle name="Vírgula 2 3 4 4 2 6 2" xfId="21796"/>
    <cellStyle name="Vírgula 2 3 4 4 2 7" xfId="13804"/>
    <cellStyle name="Vírgula 2 3 4 4 2 8" xfId="11116"/>
    <cellStyle name="Vírgula 2 3 4 4 2 9" xfId="24940"/>
    <cellStyle name="Vírgula 2 3 4 4 3" xfId="988"/>
    <cellStyle name="Vírgula 2 3 4 4 3 2" xfId="3652"/>
    <cellStyle name="Vírgula 2 3 4 4 3 2 2" xfId="16996"/>
    <cellStyle name="Vírgula 2 3 4 4 3 2 3" xfId="25972"/>
    <cellStyle name="Vírgula 2 3 4 4 3 3" xfId="6316"/>
    <cellStyle name="Vírgula 2 3 4 4 3 3 2" xfId="19660"/>
    <cellStyle name="Vírgula 2 3 4 4 3 4" xfId="8980"/>
    <cellStyle name="Vírgula 2 3 4 4 3 4 2" xfId="22324"/>
    <cellStyle name="Vírgula 2 3 4 4 3 5" xfId="14332"/>
    <cellStyle name="Vírgula 2 3 4 4 3 6" xfId="11644"/>
    <cellStyle name="Vírgula 2 3 4 4 3 7" xfId="24604"/>
    <cellStyle name="Vírgula 2 3 4 4 4" xfId="1780"/>
    <cellStyle name="Vírgula 2 3 4 4 4 2" xfId="4444"/>
    <cellStyle name="Vírgula 2 3 4 4 4 2 2" xfId="17788"/>
    <cellStyle name="Vírgula 2 3 4 4 4 2 3" xfId="26620"/>
    <cellStyle name="Vírgula 2 3 4 4 4 3" xfId="7108"/>
    <cellStyle name="Vírgula 2 3 4 4 4 3 2" xfId="20452"/>
    <cellStyle name="Vírgula 2 3 4 4 4 4" xfId="9772"/>
    <cellStyle name="Vírgula 2 3 4 4 4 4 2" xfId="23116"/>
    <cellStyle name="Vírgula 2 3 4 4 4 5" xfId="15124"/>
    <cellStyle name="Vírgula 2 3 4 4 4 6" xfId="12436"/>
    <cellStyle name="Vírgula 2 3 4 4 4 7" xfId="25252"/>
    <cellStyle name="Vírgula 2 3 4 4 5" xfId="2596"/>
    <cellStyle name="Vírgula 2 3 4 4 5 2" xfId="5260"/>
    <cellStyle name="Vírgula 2 3 4 4 5 2 2" xfId="18604"/>
    <cellStyle name="Vírgula 2 3 4 4 5 3" xfId="7924"/>
    <cellStyle name="Vírgula 2 3 4 4 5 3 2" xfId="21268"/>
    <cellStyle name="Vírgula 2 3 4 4 5 4" xfId="10588"/>
    <cellStyle name="Vírgula 2 3 4 4 5 4 2" xfId="23932"/>
    <cellStyle name="Vírgula 2 3 4 4 5 5" xfId="15940"/>
    <cellStyle name="Vírgula 2 3 4 4 5 6" xfId="13252"/>
    <cellStyle name="Vírgula 2 3 4 4 5 7" xfId="25612"/>
    <cellStyle name="Vírgula 2 3 4 4 6" xfId="2860"/>
    <cellStyle name="Vírgula 2 3 4 4 6 2" xfId="16204"/>
    <cellStyle name="Vírgula 2 3 4 4 7" xfId="5524"/>
    <cellStyle name="Vírgula 2 3 4 4 7 2" xfId="18868"/>
    <cellStyle name="Vírgula 2 3 4 4 8" xfId="8188"/>
    <cellStyle name="Vírgula 2 3 4 4 8 2" xfId="21532"/>
    <cellStyle name="Vírgula 2 3 4 4 9" xfId="13540"/>
    <cellStyle name="Vírgula 2 3 4 5" xfId="340"/>
    <cellStyle name="Vírgula 2 3 4 5 2" xfId="1132"/>
    <cellStyle name="Vírgula 2 3 4 5 2 2" xfId="3796"/>
    <cellStyle name="Vírgula 2 3 4 5 2 2 2" xfId="17140"/>
    <cellStyle name="Vírgula 2 3 4 5 2 2 3" xfId="26452"/>
    <cellStyle name="Vírgula 2 3 4 5 2 3" xfId="6460"/>
    <cellStyle name="Vírgula 2 3 4 5 2 3 2" xfId="19804"/>
    <cellStyle name="Vírgula 2 3 4 5 2 4" xfId="9124"/>
    <cellStyle name="Vírgula 2 3 4 5 2 4 2" xfId="22468"/>
    <cellStyle name="Vírgula 2 3 4 5 2 5" xfId="14476"/>
    <cellStyle name="Vírgula 2 3 4 5 2 6" xfId="11788"/>
    <cellStyle name="Vírgula 2 3 4 5 2 7" xfId="25084"/>
    <cellStyle name="Vírgula 2 3 4 5 3" xfId="1924"/>
    <cellStyle name="Vírgula 2 3 4 5 3 2" xfId="4588"/>
    <cellStyle name="Vírgula 2 3 4 5 3 2 2" xfId="17932"/>
    <cellStyle name="Vírgula 2 3 4 5 3 2 3" xfId="26116"/>
    <cellStyle name="Vírgula 2 3 4 5 3 3" xfId="7252"/>
    <cellStyle name="Vírgula 2 3 4 5 3 3 2" xfId="20596"/>
    <cellStyle name="Vírgula 2 3 4 5 3 4" xfId="9916"/>
    <cellStyle name="Vírgula 2 3 4 5 3 4 2" xfId="23260"/>
    <cellStyle name="Vírgula 2 3 4 5 3 5" xfId="15268"/>
    <cellStyle name="Vírgula 2 3 4 5 3 6" xfId="12580"/>
    <cellStyle name="Vírgula 2 3 4 5 3 7" xfId="24748"/>
    <cellStyle name="Vírgula 2 3 4 5 4" xfId="3004"/>
    <cellStyle name="Vírgula 2 3 4 5 4 2" xfId="16348"/>
    <cellStyle name="Vírgula 2 3 4 5 4 2 2" xfId="26764"/>
    <cellStyle name="Vírgula 2 3 4 5 4 3" xfId="25396"/>
    <cellStyle name="Vírgula 2 3 4 5 5" xfId="5668"/>
    <cellStyle name="Vírgula 2 3 4 5 5 2" xfId="19012"/>
    <cellStyle name="Vírgula 2 3 4 5 5 3" xfId="25756"/>
    <cellStyle name="Vírgula 2 3 4 5 6" xfId="8332"/>
    <cellStyle name="Vírgula 2 3 4 5 6 2" xfId="21676"/>
    <cellStyle name="Vírgula 2 3 4 5 7" xfId="13684"/>
    <cellStyle name="Vírgula 2 3 4 5 8" xfId="10996"/>
    <cellStyle name="Vírgula 2 3 4 5 9" xfId="24388"/>
    <cellStyle name="Vírgula 2 3 4 6" xfId="604"/>
    <cellStyle name="Vírgula 2 3 4 6 2" xfId="1396"/>
    <cellStyle name="Vírgula 2 3 4 6 2 2" xfId="4060"/>
    <cellStyle name="Vírgula 2 3 4 6 2 2 2" xfId="17404"/>
    <cellStyle name="Vírgula 2 3 4 6 2 3" xfId="6724"/>
    <cellStyle name="Vírgula 2 3 4 6 2 3 2" xfId="20068"/>
    <cellStyle name="Vírgula 2 3 4 6 2 4" xfId="9388"/>
    <cellStyle name="Vírgula 2 3 4 6 2 4 2" xfId="22732"/>
    <cellStyle name="Vírgula 2 3 4 6 2 5" xfId="14740"/>
    <cellStyle name="Vírgula 2 3 4 6 2 6" xfId="12052"/>
    <cellStyle name="Vírgula 2 3 4 6 2 7" xfId="26188"/>
    <cellStyle name="Vírgula 2 3 4 6 3" xfId="2188"/>
    <cellStyle name="Vírgula 2 3 4 6 3 2" xfId="4852"/>
    <cellStyle name="Vírgula 2 3 4 6 3 2 2" xfId="18196"/>
    <cellStyle name="Vírgula 2 3 4 6 3 3" xfId="7516"/>
    <cellStyle name="Vírgula 2 3 4 6 3 3 2" xfId="20860"/>
    <cellStyle name="Vírgula 2 3 4 6 3 4" xfId="10180"/>
    <cellStyle name="Vírgula 2 3 4 6 3 4 2" xfId="23524"/>
    <cellStyle name="Vírgula 2 3 4 6 3 5" xfId="15532"/>
    <cellStyle name="Vírgula 2 3 4 6 3 6" xfId="12844"/>
    <cellStyle name="Vírgula 2 3 4 6 4" xfId="3268"/>
    <cellStyle name="Vírgula 2 3 4 6 4 2" xfId="16612"/>
    <cellStyle name="Vírgula 2 3 4 6 5" xfId="5932"/>
    <cellStyle name="Vírgula 2 3 4 6 5 2" xfId="19276"/>
    <cellStyle name="Vírgula 2 3 4 6 6" xfId="8596"/>
    <cellStyle name="Vírgula 2 3 4 6 6 2" xfId="21940"/>
    <cellStyle name="Vírgula 2 3 4 6 7" xfId="13948"/>
    <cellStyle name="Vírgula 2 3 4 6 8" xfId="11260"/>
    <cellStyle name="Vírgula 2 3 4 6 9" xfId="24820"/>
    <cellStyle name="Vírgula 2 3 4 7" xfId="772"/>
    <cellStyle name="Vírgula 2 3 4 7 2" xfId="1564"/>
    <cellStyle name="Vírgula 2 3 4 7 2 2" xfId="4228"/>
    <cellStyle name="Vírgula 2 3 4 7 2 2 2" xfId="17572"/>
    <cellStyle name="Vírgula 2 3 4 7 2 3" xfId="6892"/>
    <cellStyle name="Vírgula 2 3 4 7 2 3 2" xfId="20236"/>
    <cellStyle name="Vírgula 2 3 4 7 2 4" xfId="9556"/>
    <cellStyle name="Vírgula 2 3 4 7 2 4 2" xfId="22900"/>
    <cellStyle name="Vírgula 2 3 4 7 2 5" xfId="14908"/>
    <cellStyle name="Vírgula 2 3 4 7 2 6" xfId="12220"/>
    <cellStyle name="Vírgula 2 3 4 7 2 7" xfId="25852"/>
    <cellStyle name="Vírgula 2 3 4 7 3" xfId="2356"/>
    <cellStyle name="Vírgula 2 3 4 7 3 2" xfId="5020"/>
    <cellStyle name="Vírgula 2 3 4 7 3 2 2" xfId="18364"/>
    <cellStyle name="Vírgula 2 3 4 7 3 3" xfId="7684"/>
    <cellStyle name="Vírgula 2 3 4 7 3 3 2" xfId="21028"/>
    <cellStyle name="Vírgula 2 3 4 7 3 4" xfId="10348"/>
    <cellStyle name="Vírgula 2 3 4 7 3 4 2" xfId="23692"/>
    <cellStyle name="Vírgula 2 3 4 7 3 5" xfId="15700"/>
    <cellStyle name="Vírgula 2 3 4 7 3 6" xfId="13012"/>
    <cellStyle name="Vírgula 2 3 4 7 4" xfId="3436"/>
    <cellStyle name="Vírgula 2 3 4 7 4 2" xfId="16780"/>
    <cellStyle name="Vírgula 2 3 4 7 5" xfId="6100"/>
    <cellStyle name="Vírgula 2 3 4 7 5 2" xfId="19444"/>
    <cellStyle name="Vírgula 2 3 4 7 6" xfId="8764"/>
    <cellStyle name="Vírgula 2 3 4 7 6 2" xfId="22108"/>
    <cellStyle name="Vírgula 2 3 4 7 7" xfId="14116"/>
    <cellStyle name="Vírgula 2 3 4 7 8" xfId="11428"/>
    <cellStyle name="Vírgula 2 3 4 7 9" xfId="24484"/>
    <cellStyle name="Vírgula 2 3 4 8" xfId="820"/>
    <cellStyle name="Vírgula 2 3 4 8 2" xfId="1612"/>
    <cellStyle name="Vírgula 2 3 4 8 2 2" xfId="4276"/>
    <cellStyle name="Vírgula 2 3 4 8 2 2 2" xfId="17620"/>
    <cellStyle name="Vírgula 2 3 4 8 2 3" xfId="6940"/>
    <cellStyle name="Vírgula 2 3 4 8 2 3 2" xfId="20284"/>
    <cellStyle name="Vírgula 2 3 4 8 2 4" xfId="9604"/>
    <cellStyle name="Vírgula 2 3 4 8 2 4 2" xfId="22948"/>
    <cellStyle name="Vírgula 2 3 4 8 2 5" xfId="14956"/>
    <cellStyle name="Vírgula 2 3 4 8 2 6" xfId="12268"/>
    <cellStyle name="Vírgula 2 3 4 8 2 7" xfId="26500"/>
    <cellStyle name="Vírgula 2 3 4 8 3" xfId="2404"/>
    <cellStyle name="Vírgula 2 3 4 8 3 2" xfId="5068"/>
    <cellStyle name="Vírgula 2 3 4 8 3 2 2" xfId="18412"/>
    <cellStyle name="Vírgula 2 3 4 8 3 3" xfId="7732"/>
    <cellStyle name="Vírgula 2 3 4 8 3 3 2" xfId="21076"/>
    <cellStyle name="Vírgula 2 3 4 8 3 4" xfId="10396"/>
    <cellStyle name="Vírgula 2 3 4 8 3 4 2" xfId="23740"/>
    <cellStyle name="Vírgula 2 3 4 8 3 5" xfId="15748"/>
    <cellStyle name="Vírgula 2 3 4 8 3 6" xfId="13060"/>
    <cellStyle name="Vírgula 2 3 4 8 4" xfId="3484"/>
    <cellStyle name="Vírgula 2 3 4 8 4 2" xfId="16828"/>
    <cellStyle name="Vírgula 2 3 4 8 5" xfId="6148"/>
    <cellStyle name="Vírgula 2 3 4 8 5 2" xfId="19492"/>
    <cellStyle name="Vírgula 2 3 4 8 6" xfId="8812"/>
    <cellStyle name="Vírgula 2 3 4 8 6 2" xfId="22156"/>
    <cellStyle name="Vírgula 2 3 4 8 7" xfId="14164"/>
    <cellStyle name="Vírgula 2 3 4 8 8" xfId="11476"/>
    <cellStyle name="Vírgula 2 3 4 8 9" xfId="25132"/>
    <cellStyle name="Vírgula 2 3 4 9" xfId="868"/>
    <cellStyle name="Vírgula 2 3 4 9 2" xfId="3532"/>
    <cellStyle name="Vírgula 2 3 4 9 2 2" xfId="16876"/>
    <cellStyle name="Vírgula 2 3 4 9 3" xfId="6196"/>
    <cellStyle name="Vírgula 2 3 4 9 3 2" xfId="19540"/>
    <cellStyle name="Vírgula 2 3 4 9 4" xfId="8860"/>
    <cellStyle name="Vírgula 2 3 4 9 4 2" xfId="22204"/>
    <cellStyle name="Vírgula 2 3 4 9 5" xfId="14212"/>
    <cellStyle name="Vírgula 2 3 4 9 6" xfId="11524"/>
    <cellStyle name="Vírgula 2 3 4 9 7" xfId="25492"/>
    <cellStyle name="Vírgula 2 3 5" xfId="100"/>
    <cellStyle name="Vírgula 2 3 5 10" xfId="5428"/>
    <cellStyle name="Vírgula 2 3 5 10 2" xfId="18772"/>
    <cellStyle name="Vírgula 2 3 5 11" xfId="8092"/>
    <cellStyle name="Vírgula 2 3 5 11 2" xfId="21436"/>
    <cellStyle name="Vírgula 2 3 5 12" xfId="13444"/>
    <cellStyle name="Vírgula 2 3 5 13" xfId="10756"/>
    <cellStyle name="Vírgula 2 3 5 14" xfId="24148"/>
    <cellStyle name="Vírgula 2 3 5 2" xfId="268"/>
    <cellStyle name="Vírgula 2 3 5 2 10" xfId="13612"/>
    <cellStyle name="Vírgula 2 3 5 2 11" xfId="10924"/>
    <cellStyle name="Vírgula 2 3 5 2 12" xfId="24316"/>
    <cellStyle name="Vírgula 2 3 5 2 2" xfId="532"/>
    <cellStyle name="Vírgula 2 3 5 2 2 2" xfId="1324"/>
    <cellStyle name="Vírgula 2 3 5 2 2 2 2" xfId="3988"/>
    <cellStyle name="Vírgula 2 3 5 2 2 2 2 2" xfId="17332"/>
    <cellStyle name="Vírgula 2 3 5 2 2 2 3" xfId="6652"/>
    <cellStyle name="Vírgula 2 3 5 2 2 2 3 2" xfId="19996"/>
    <cellStyle name="Vírgula 2 3 5 2 2 2 4" xfId="9316"/>
    <cellStyle name="Vírgula 2 3 5 2 2 2 4 2" xfId="22660"/>
    <cellStyle name="Vírgula 2 3 5 2 2 2 5" xfId="14668"/>
    <cellStyle name="Vírgula 2 3 5 2 2 2 6" xfId="11980"/>
    <cellStyle name="Vírgula 2 3 5 2 2 2 7" xfId="26380"/>
    <cellStyle name="Vírgula 2 3 5 2 2 3" xfId="2116"/>
    <cellStyle name="Vírgula 2 3 5 2 2 3 2" xfId="4780"/>
    <cellStyle name="Vírgula 2 3 5 2 2 3 2 2" xfId="18124"/>
    <cellStyle name="Vírgula 2 3 5 2 2 3 3" xfId="7444"/>
    <cellStyle name="Vírgula 2 3 5 2 2 3 3 2" xfId="20788"/>
    <cellStyle name="Vírgula 2 3 5 2 2 3 4" xfId="10108"/>
    <cellStyle name="Vírgula 2 3 5 2 2 3 4 2" xfId="23452"/>
    <cellStyle name="Vírgula 2 3 5 2 2 3 5" xfId="15460"/>
    <cellStyle name="Vírgula 2 3 5 2 2 3 6" xfId="12772"/>
    <cellStyle name="Vírgula 2 3 5 2 2 4" xfId="3196"/>
    <cellStyle name="Vírgula 2 3 5 2 2 4 2" xfId="16540"/>
    <cellStyle name="Vírgula 2 3 5 2 2 5" xfId="5860"/>
    <cellStyle name="Vírgula 2 3 5 2 2 5 2" xfId="19204"/>
    <cellStyle name="Vírgula 2 3 5 2 2 6" xfId="8524"/>
    <cellStyle name="Vírgula 2 3 5 2 2 6 2" xfId="21868"/>
    <cellStyle name="Vírgula 2 3 5 2 2 7" xfId="13876"/>
    <cellStyle name="Vírgula 2 3 5 2 2 8" xfId="11188"/>
    <cellStyle name="Vírgula 2 3 5 2 2 9" xfId="25012"/>
    <cellStyle name="Vírgula 2 3 5 2 3" xfId="700"/>
    <cellStyle name="Vírgula 2 3 5 2 3 2" xfId="1492"/>
    <cellStyle name="Vírgula 2 3 5 2 3 2 2" xfId="4156"/>
    <cellStyle name="Vírgula 2 3 5 2 3 2 2 2" xfId="17500"/>
    <cellStyle name="Vírgula 2 3 5 2 3 2 3" xfId="6820"/>
    <cellStyle name="Vírgula 2 3 5 2 3 2 3 2" xfId="20164"/>
    <cellStyle name="Vírgula 2 3 5 2 3 2 4" xfId="9484"/>
    <cellStyle name="Vírgula 2 3 5 2 3 2 4 2" xfId="22828"/>
    <cellStyle name="Vírgula 2 3 5 2 3 2 5" xfId="14836"/>
    <cellStyle name="Vírgula 2 3 5 2 3 2 6" xfId="12148"/>
    <cellStyle name="Vírgula 2 3 5 2 3 2 7" xfId="26044"/>
    <cellStyle name="Vírgula 2 3 5 2 3 3" xfId="2284"/>
    <cellStyle name="Vírgula 2 3 5 2 3 3 2" xfId="4948"/>
    <cellStyle name="Vírgula 2 3 5 2 3 3 2 2" xfId="18292"/>
    <cellStyle name="Vírgula 2 3 5 2 3 3 3" xfId="7612"/>
    <cellStyle name="Vírgula 2 3 5 2 3 3 3 2" xfId="20956"/>
    <cellStyle name="Vírgula 2 3 5 2 3 3 4" xfId="10276"/>
    <cellStyle name="Vírgula 2 3 5 2 3 3 4 2" xfId="23620"/>
    <cellStyle name="Vírgula 2 3 5 2 3 3 5" xfId="15628"/>
    <cellStyle name="Vírgula 2 3 5 2 3 3 6" xfId="12940"/>
    <cellStyle name="Vírgula 2 3 5 2 3 4" xfId="3364"/>
    <cellStyle name="Vírgula 2 3 5 2 3 4 2" xfId="16708"/>
    <cellStyle name="Vírgula 2 3 5 2 3 5" xfId="6028"/>
    <cellStyle name="Vírgula 2 3 5 2 3 5 2" xfId="19372"/>
    <cellStyle name="Vírgula 2 3 5 2 3 6" xfId="8692"/>
    <cellStyle name="Vírgula 2 3 5 2 3 6 2" xfId="22036"/>
    <cellStyle name="Vírgula 2 3 5 2 3 7" xfId="14044"/>
    <cellStyle name="Vírgula 2 3 5 2 3 8" xfId="11356"/>
    <cellStyle name="Vírgula 2 3 5 2 3 9" xfId="24676"/>
    <cellStyle name="Vírgula 2 3 5 2 4" xfId="1060"/>
    <cellStyle name="Vírgula 2 3 5 2 4 2" xfId="3724"/>
    <cellStyle name="Vírgula 2 3 5 2 4 2 2" xfId="17068"/>
    <cellStyle name="Vírgula 2 3 5 2 4 2 3" xfId="26692"/>
    <cellStyle name="Vírgula 2 3 5 2 4 3" xfId="6388"/>
    <cellStyle name="Vírgula 2 3 5 2 4 3 2" xfId="19732"/>
    <cellStyle name="Vírgula 2 3 5 2 4 4" xfId="9052"/>
    <cellStyle name="Vírgula 2 3 5 2 4 4 2" xfId="22396"/>
    <cellStyle name="Vírgula 2 3 5 2 4 5" xfId="14404"/>
    <cellStyle name="Vírgula 2 3 5 2 4 6" xfId="11716"/>
    <cellStyle name="Vírgula 2 3 5 2 4 7" xfId="25324"/>
    <cellStyle name="Vírgula 2 3 5 2 5" xfId="1852"/>
    <cellStyle name="Vírgula 2 3 5 2 5 2" xfId="4516"/>
    <cellStyle name="Vírgula 2 3 5 2 5 2 2" xfId="17860"/>
    <cellStyle name="Vírgula 2 3 5 2 5 3" xfId="7180"/>
    <cellStyle name="Vírgula 2 3 5 2 5 3 2" xfId="20524"/>
    <cellStyle name="Vírgula 2 3 5 2 5 4" xfId="9844"/>
    <cellStyle name="Vírgula 2 3 5 2 5 4 2" xfId="23188"/>
    <cellStyle name="Vírgula 2 3 5 2 5 5" xfId="15196"/>
    <cellStyle name="Vírgula 2 3 5 2 5 6" xfId="12508"/>
    <cellStyle name="Vírgula 2 3 5 2 5 7" xfId="25684"/>
    <cellStyle name="Vírgula 2 3 5 2 6" xfId="2668"/>
    <cellStyle name="Vírgula 2 3 5 2 6 2" xfId="5332"/>
    <cellStyle name="Vírgula 2 3 5 2 6 2 2" xfId="18676"/>
    <cellStyle name="Vírgula 2 3 5 2 6 3" xfId="7996"/>
    <cellStyle name="Vírgula 2 3 5 2 6 3 2" xfId="21340"/>
    <cellStyle name="Vírgula 2 3 5 2 6 4" xfId="10660"/>
    <cellStyle name="Vírgula 2 3 5 2 6 4 2" xfId="24004"/>
    <cellStyle name="Vírgula 2 3 5 2 6 5" xfId="16012"/>
    <cellStyle name="Vírgula 2 3 5 2 6 6" xfId="13324"/>
    <cellStyle name="Vírgula 2 3 5 2 7" xfId="2932"/>
    <cellStyle name="Vírgula 2 3 5 2 7 2" xfId="16276"/>
    <cellStyle name="Vírgula 2 3 5 2 8" xfId="5596"/>
    <cellStyle name="Vírgula 2 3 5 2 8 2" xfId="18940"/>
    <cellStyle name="Vírgula 2 3 5 2 9" xfId="8260"/>
    <cellStyle name="Vírgula 2 3 5 2 9 2" xfId="21604"/>
    <cellStyle name="Vírgula 2 3 5 3" xfId="172"/>
    <cellStyle name="Vírgula 2 3 5 3 10" xfId="10828"/>
    <cellStyle name="Vírgula 2 3 5 3 11" xfId="24220"/>
    <cellStyle name="Vírgula 2 3 5 3 2" xfId="436"/>
    <cellStyle name="Vírgula 2 3 5 3 2 2" xfId="1228"/>
    <cellStyle name="Vírgula 2 3 5 3 2 2 2" xfId="3892"/>
    <cellStyle name="Vírgula 2 3 5 3 2 2 2 2" xfId="17236"/>
    <cellStyle name="Vírgula 2 3 5 3 2 2 3" xfId="6556"/>
    <cellStyle name="Vírgula 2 3 5 3 2 2 3 2" xfId="19900"/>
    <cellStyle name="Vírgula 2 3 5 3 2 2 4" xfId="9220"/>
    <cellStyle name="Vírgula 2 3 5 3 2 2 4 2" xfId="22564"/>
    <cellStyle name="Vírgula 2 3 5 3 2 2 5" xfId="14572"/>
    <cellStyle name="Vírgula 2 3 5 3 2 2 6" xfId="11884"/>
    <cellStyle name="Vírgula 2 3 5 3 2 2 7" xfId="26284"/>
    <cellStyle name="Vírgula 2 3 5 3 2 3" xfId="2020"/>
    <cellStyle name="Vírgula 2 3 5 3 2 3 2" xfId="4684"/>
    <cellStyle name="Vírgula 2 3 5 3 2 3 2 2" xfId="18028"/>
    <cellStyle name="Vírgula 2 3 5 3 2 3 3" xfId="7348"/>
    <cellStyle name="Vírgula 2 3 5 3 2 3 3 2" xfId="20692"/>
    <cellStyle name="Vírgula 2 3 5 3 2 3 4" xfId="10012"/>
    <cellStyle name="Vírgula 2 3 5 3 2 3 4 2" xfId="23356"/>
    <cellStyle name="Vírgula 2 3 5 3 2 3 5" xfId="15364"/>
    <cellStyle name="Vírgula 2 3 5 3 2 3 6" xfId="12676"/>
    <cellStyle name="Vírgula 2 3 5 3 2 4" xfId="3100"/>
    <cellStyle name="Vírgula 2 3 5 3 2 4 2" xfId="16444"/>
    <cellStyle name="Vírgula 2 3 5 3 2 5" xfId="5764"/>
    <cellStyle name="Vírgula 2 3 5 3 2 5 2" xfId="19108"/>
    <cellStyle name="Vírgula 2 3 5 3 2 6" xfId="8428"/>
    <cellStyle name="Vírgula 2 3 5 3 2 6 2" xfId="21772"/>
    <cellStyle name="Vírgula 2 3 5 3 2 7" xfId="13780"/>
    <cellStyle name="Vírgula 2 3 5 3 2 8" xfId="11092"/>
    <cellStyle name="Vírgula 2 3 5 3 2 9" xfId="24916"/>
    <cellStyle name="Vírgula 2 3 5 3 3" xfId="964"/>
    <cellStyle name="Vírgula 2 3 5 3 3 2" xfId="3628"/>
    <cellStyle name="Vírgula 2 3 5 3 3 2 2" xfId="16972"/>
    <cellStyle name="Vírgula 2 3 5 3 3 2 3" xfId="25948"/>
    <cellStyle name="Vírgula 2 3 5 3 3 3" xfId="6292"/>
    <cellStyle name="Vírgula 2 3 5 3 3 3 2" xfId="19636"/>
    <cellStyle name="Vírgula 2 3 5 3 3 4" xfId="8956"/>
    <cellStyle name="Vírgula 2 3 5 3 3 4 2" xfId="22300"/>
    <cellStyle name="Vírgula 2 3 5 3 3 5" xfId="14308"/>
    <cellStyle name="Vírgula 2 3 5 3 3 6" xfId="11620"/>
    <cellStyle name="Vírgula 2 3 5 3 3 7" xfId="24580"/>
    <cellStyle name="Vírgula 2 3 5 3 4" xfId="1756"/>
    <cellStyle name="Vírgula 2 3 5 3 4 2" xfId="4420"/>
    <cellStyle name="Vírgula 2 3 5 3 4 2 2" xfId="17764"/>
    <cellStyle name="Vírgula 2 3 5 3 4 2 3" xfId="26596"/>
    <cellStyle name="Vírgula 2 3 5 3 4 3" xfId="7084"/>
    <cellStyle name="Vírgula 2 3 5 3 4 3 2" xfId="20428"/>
    <cellStyle name="Vírgula 2 3 5 3 4 4" xfId="9748"/>
    <cellStyle name="Vírgula 2 3 5 3 4 4 2" xfId="23092"/>
    <cellStyle name="Vírgula 2 3 5 3 4 5" xfId="15100"/>
    <cellStyle name="Vírgula 2 3 5 3 4 6" xfId="12412"/>
    <cellStyle name="Vírgula 2 3 5 3 4 7" xfId="25228"/>
    <cellStyle name="Vírgula 2 3 5 3 5" xfId="2572"/>
    <cellStyle name="Vírgula 2 3 5 3 5 2" xfId="5236"/>
    <cellStyle name="Vírgula 2 3 5 3 5 2 2" xfId="18580"/>
    <cellStyle name="Vírgula 2 3 5 3 5 3" xfId="7900"/>
    <cellStyle name="Vírgula 2 3 5 3 5 3 2" xfId="21244"/>
    <cellStyle name="Vírgula 2 3 5 3 5 4" xfId="10564"/>
    <cellStyle name="Vírgula 2 3 5 3 5 4 2" xfId="23908"/>
    <cellStyle name="Vírgula 2 3 5 3 5 5" xfId="15916"/>
    <cellStyle name="Vírgula 2 3 5 3 5 6" xfId="13228"/>
    <cellStyle name="Vírgula 2 3 5 3 5 7" xfId="25588"/>
    <cellStyle name="Vírgula 2 3 5 3 6" xfId="2836"/>
    <cellStyle name="Vírgula 2 3 5 3 6 2" xfId="16180"/>
    <cellStyle name="Vírgula 2 3 5 3 7" xfId="5500"/>
    <cellStyle name="Vírgula 2 3 5 3 7 2" xfId="18844"/>
    <cellStyle name="Vírgula 2 3 5 3 8" xfId="8164"/>
    <cellStyle name="Vírgula 2 3 5 3 8 2" xfId="21508"/>
    <cellStyle name="Vírgula 2 3 5 3 9" xfId="13516"/>
    <cellStyle name="Vírgula 2 3 5 4" xfId="364"/>
    <cellStyle name="Vírgula 2 3 5 4 2" xfId="1156"/>
    <cellStyle name="Vírgula 2 3 5 4 2 2" xfId="3820"/>
    <cellStyle name="Vírgula 2 3 5 4 2 2 2" xfId="17164"/>
    <cellStyle name="Vírgula 2 3 5 4 2 3" xfId="6484"/>
    <cellStyle name="Vírgula 2 3 5 4 2 3 2" xfId="19828"/>
    <cellStyle name="Vírgula 2 3 5 4 2 4" xfId="9148"/>
    <cellStyle name="Vírgula 2 3 5 4 2 4 2" xfId="22492"/>
    <cellStyle name="Vírgula 2 3 5 4 2 5" xfId="14500"/>
    <cellStyle name="Vírgula 2 3 5 4 2 6" xfId="11812"/>
    <cellStyle name="Vírgula 2 3 5 4 2 7" xfId="26212"/>
    <cellStyle name="Vírgula 2 3 5 4 3" xfId="1948"/>
    <cellStyle name="Vírgula 2 3 5 4 3 2" xfId="4612"/>
    <cellStyle name="Vírgula 2 3 5 4 3 2 2" xfId="17956"/>
    <cellStyle name="Vírgula 2 3 5 4 3 3" xfId="7276"/>
    <cellStyle name="Vírgula 2 3 5 4 3 3 2" xfId="20620"/>
    <cellStyle name="Vírgula 2 3 5 4 3 4" xfId="9940"/>
    <cellStyle name="Vírgula 2 3 5 4 3 4 2" xfId="23284"/>
    <cellStyle name="Vírgula 2 3 5 4 3 5" xfId="15292"/>
    <cellStyle name="Vírgula 2 3 5 4 3 6" xfId="12604"/>
    <cellStyle name="Vírgula 2 3 5 4 4" xfId="3028"/>
    <cellStyle name="Vírgula 2 3 5 4 4 2" xfId="16372"/>
    <cellStyle name="Vírgula 2 3 5 4 5" xfId="5692"/>
    <cellStyle name="Vírgula 2 3 5 4 5 2" xfId="19036"/>
    <cellStyle name="Vírgula 2 3 5 4 6" xfId="8356"/>
    <cellStyle name="Vírgula 2 3 5 4 6 2" xfId="21700"/>
    <cellStyle name="Vírgula 2 3 5 4 7" xfId="13708"/>
    <cellStyle name="Vírgula 2 3 5 4 8" xfId="11020"/>
    <cellStyle name="Vírgula 2 3 5 4 9" xfId="24844"/>
    <cellStyle name="Vírgula 2 3 5 5" xfId="628"/>
    <cellStyle name="Vírgula 2 3 5 5 2" xfId="1420"/>
    <cellStyle name="Vírgula 2 3 5 5 2 2" xfId="4084"/>
    <cellStyle name="Vírgula 2 3 5 5 2 2 2" xfId="17428"/>
    <cellStyle name="Vírgula 2 3 5 5 2 3" xfId="6748"/>
    <cellStyle name="Vírgula 2 3 5 5 2 3 2" xfId="20092"/>
    <cellStyle name="Vírgula 2 3 5 5 2 4" xfId="9412"/>
    <cellStyle name="Vírgula 2 3 5 5 2 4 2" xfId="22756"/>
    <cellStyle name="Vírgula 2 3 5 5 2 5" xfId="14764"/>
    <cellStyle name="Vírgula 2 3 5 5 2 6" xfId="12076"/>
    <cellStyle name="Vírgula 2 3 5 5 2 7" xfId="25876"/>
    <cellStyle name="Vírgula 2 3 5 5 3" xfId="2212"/>
    <cellStyle name="Vírgula 2 3 5 5 3 2" xfId="4876"/>
    <cellStyle name="Vírgula 2 3 5 5 3 2 2" xfId="18220"/>
    <cellStyle name="Vírgula 2 3 5 5 3 3" xfId="7540"/>
    <cellStyle name="Vírgula 2 3 5 5 3 3 2" xfId="20884"/>
    <cellStyle name="Vírgula 2 3 5 5 3 4" xfId="10204"/>
    <cellStyle name="Vírgula 2 3 5 5 3 4 2" xfId="23548"/>
    <cellStyle name="Vírgula 2 3 5 5 3 5" xfId="15556"/>
    <cellStyle name="Vírgula 2 3 5 5 3 6" xfId="12868"/>
    <cellStyle name="Vírgula 2 3 5 5 4" xfId="3292"/>
    <cellStyle name="Vírgula 2 3 5 5 4 2" xfId="16636"/>
    <cellStyle name="Vírgula 2 3 5 5 5" xfId="5956"/>
    <cellStyle name="Vírgula 2 3 5 5 5 2" xfId="19300"/>
    <cellStyle name="Vírgula 2 3 5 5 6" xfId="8620"/>
    <cellStyle name="Vírgula 2 3 5 5 6 2" xfId="21964"/>
    <cellStyle name="Vírgula 2 3 5 5 7" xfId="13972"/>
    <cellStyle name="Vírgula 2 3 5 5 8" xfId="11284"/>
    <cellStyle name="Vírgula 2 3 5 5 9" xfId="24508"/>
    <cellStyle name="Vírgula 2 3 5 6" xfId="892"/>
    <cellStyle name="Vírgula 2 3 5 6 2" xfId="3556"/>
    <cellStyle name="Vírgula 2 3 5 6 2 2" xfId="16900"/>
    <cellStyle name="Vírgula 2 3 5 6 2 3" xfId="26524"/>
    <cellStyle name="Vírgula 2 3 5 6 3" xfId="6220"/>
    <cellStyle name="Vírgula 2 3 5 6 3 2" xfId="19564"/>
    <cellStyle name="Vírgula 2 3 5 6 4" xfId="8884"/>
    <cellStyle name="Vírgula 2 3 5 6 4 2" xfId="22228"/>
    <cellStyle name="Vírgula 2 3 5 6 5" xfId="14236"/>
    <cellStyle name="Vírgula 2 3 5 6 6" xfId="11548"/>
    <cellStyle name="Vírgula 2 3 5 6 7" xfId="25156"/>
    <cellStyle name="Vírgula 2 3 5 7" xfId="1684"/>
    <cellStyle name="Vírgula 2 3 5 7 2" xfId="4348"/>
    <cellStyle name="Vírgula 2 3 5 7 2 2" xfId="17692"/>
    <cellStyle name="Vírgula 2 3 5 7 3" xfId="7012"/>
    <cellStyle name="Vírgula 2 3 5 7 3 2" xfId="20356"/>
    <cellStyle name="Vírgula 2 3 5 7 4" xfId="9676"/>
    <cellStyle name="Vírgula 2 3 5 7 4 2" xfId="23020"/>
    <cellStyle name="Vírgula 2 3 5 7 5" xfId="15028"/>
    <cellStyle name="Vírgula 2 3 5 7 6" xfId="12340"/>
    <cellStyle name="Vírgula 2 3 5 7 7" xfId="25516"/>
    <cellStyle name="Vírgula 2 3 5 8" xfId="2500"/>
    <cellStyle name="Vírgula 2 3 5 8 2" xfId="5164"/>
    <cellStyle name="Vírgula 2 3 5 8 2 2" xfId="18508"/>
    <cellStyle name="Vírgula 2 3 5 8 3" xfId="7828"/>
    <cellStyle name="Vírgula 2 3 5 8 3 2" xfId="21172"/>
    <cellStyle name="Vírgula 2 3 5 8 4" xfId="10492"/>
    <cellStyle name="Vírgula 2 3 5 8 4 2" xfId="23836"/>
    <cellStyle name="Vírgula 2 3 5 8 5" xfId="15844"/>
    <cellStyle name="Vírgula 2 3 5 8 6" xfId="13156"/>
    <cellStyle name="Vírgula 2 3 5 9" xfId="2764"/>
    <cellStyle name="Vírgula 2 3 5 9 2" xfId="16108"/>
    <cellStyle name="Vírgula 2 3 6" xfId="220"/>
    <cellStyle name="Vírgula 2 3 6 10" xfId="13564"/>
    <cellStyle name="Vírgula 2 3 6 11" xfId="10876"/>
    <cellStyle name="Vírgula 2 3 6 12" xfId="24268"/>
    <cellStyle name="Vírgula 2 3 6 2" xfId="484"/>
    <cellStyle name="Vírgula 2 3 6 2 2" xfId="1276"/>
    <cellStyle name="Vírgula 2 3 6 2 2 2" xfId="3940"/>
    <cellStyle name="Vírgula 2 3 6 2 2 2 2" xfId="17284"/>
    <cellStyle name="Vírgula 2 3 6 2 2 3" xfId="6604"/>
    <cellStyle name="Vírgula 2 3 6 2 2 3 2" xfId="19948"/>
    <cellStyle name="Vírgula 2 3 6 2 2 4" xfId="9268"/>
    <cellStyle name="Vírgula 2 3 6 2 2 4 2" xfId="22612"/>
    <cellStyle name="Vírgula 2 3 6 2 2 5" xfId="14620"/>
    <cellStyle name="Vírgula 2 3 6 2 2 6" xfId="11932"/>
    <cellStyle name="Vírgula 2 3 6 2 2 7" xfId="26332"/>
    <cellStyle name="Vírgula 2 3 6 2 3" xfId="2068"/>
    <cellStyle name="Vírgula 2 3 6 2 3 2" xfId="4732"/>
    <cellStyle name="Vírgula 2 3 6 2 3 2 2" xfId="18076"/>
    <cellStyle name="Vírgula 2 3 6 2 3 3" xfId="7396"/>
    <cellStyle name="Vírgula 2 3 6 2 3 3 2" xfId="20740"/>
    <cellStyle name="Vírgula 2 3 6 2 3 4" xfId="10060"/>
    <cellStyle name="Vírgula 2 3 6 2 3 4 2" xfId="23404"/>
    <cellStyle name="Vírgula 2 3 6 2 3 5" xfId="15412"/>
    <cellStyle name="Vírgula 2 3 6 2 3 6" xfId="12724"/>
    <cellStyle name="Vírgula 2 3 6 2 4" xfId="3148"/>
    <cellStyle name="Vírgula 2 3 6 2 4 2" xfId="16492"/>
    <cellStyle name="Vírgula 2 3 6 2 5" xfId="5812"/>
    <cellStyle name="Vírgula 2 3 6 2 5 2" xfId="19156"/>
    <cellStyle name="Vírgula 2 3 6 2 6" xfId="8476"/>
    <cellStyle name="Vírgula 2 3 6 2 6 2" xfId="21820"/>
    <cellStyle name="Vírgula 2 3 6 2 7" xfId="13828"/>
    <cellStyle name="Vírgula 2 3 6 2 8" xfId="11140"/>
    <cellStyle name="Vírgula 2 3 6 2 9" xfId="24964"/>
    <cellStyle name="Vírgula 2 3 6 3" xfId="652"/>
    <cellStyle name="Vírgula 2 3 6 3 2" xfId="1444"/>
    <cellStyle name="Vírgula 2 3 6 3 2 2" xfId="4108"/>
    <cellStyle name="Vírgula 2 3 6 3 2 2 2" xfId="17452"/>
    <cellStyle name="Vírgula 2 3 6 3 2 3" xfId="6772"/>
    <cellStyle name="Vírgula 2 3 6 3 2 3 2" xfId="20116"/>
    <cellStyle name="Vírgula 2 3 6 3 2 4" xfId="9436"/>
    <cellStyle name="Vírgula 2 3 6 3 2 4 2" xfId="22780"/>
    <cellStyle name="Vírgula 2 3 6 3 2 5" xfId="14788"/>
    <cellStyle name="Vírgula 2 3 6 3 2 6" xfId="12100"/>
    <cellStyle name="Vírgula 2 3 6 3 2 7" xfId="25996"/>
    <cellStyle name="Vírgula 2 3 6 3 3" xfId="2236"/>
    <cellStyle name="Vírgula 2 3 6 3 3 2" xfId="4900"/>
    <cellStyle name="Vírgula 2 3 6 3 3 2 2" xfId="18244"/>
    <cellStyle name="Vírgula 2 3 6 3 3 3" xfId="7564"/>
    <cellStyle name="Vírgula 2 3 6 3 3 3 2" xfId="20908"/>
    <cellStyle name="Vírgula 2 3 6 3 3 4" xfId="10228"/>
    <cellStyle name="Vírgula 2 3 6 3 3 4 2" xfId="23572"/>
    <cellStyle name="Vírgula 2 3 6 3 3 5" xfId="15580"/>
    <cellStyle name="Vírgula 2 3 6 3 3 6" xfId="12892"/>
    <cellStyle name="Vírgula 2 3 6 3 4" xfId="3316"/>
    <cellStyle name="Vírgula 2 3 6 3 4 2" xfId="16660"/>
    <cellStyle name="Vírgula 2 3 6 3 5" xfId="5980"/>
    <cellStyle name="Vírgula 2 3 6 3 5 2" xfId="19324"/>
    <cellStyle name="Vírgula 2 3 6 3 6" xfId="8644"/>
    <cellStyle name="Vírgula 2 3 6 3 6 2" xfId="21988"/>
    <cellStyle name="Vírgula 2 3 6 3 7" xfId="13996"/>
    <cellStyle name="Vírgula 2 3 6 3 8" xfId="11308"/>
    <cellStyle name="Vírgula 2 3 6 3 9" xfId="24628"/>
    <cellStyle name="Vírgula 2 3 6 4" xfId="1012"/>
    <cellStyle name="Vírgula 2 3 6 4 2" xfId="3676"/>
    <cellStyle name="Vírgula 2 3 6 4 2 2" xfId="17020"/>
    <cellStyle name="Vírgula 2 3 6 4 2 3" xfId="26644"/>
    <cellStyle name="Vírgula 2 3 6 4 3" xfId="6340"/>
    <cellStyle name="Vírgula 2 3 6 4 3 2" xfId="19684"/>
    <cellStyle name="Vírgula 2 3 6 4 4" xfId="9004"/>
    <cellStyle name="Vírgula 2 3 6 4 4 2" xfId="22348"/>
    <cellStyle name="Vírgula 2 3 6 4 5" xfId="14356"/>
    <cellStyle name="Vírgula 2 3 6 4 6" xfId="11668"/>
    <cellStyle name="Vírgula 2 3 6 4 7" xfId="25276"/>
    <cellStyle name="Vírgula 2 3 6 5" xfId="1804"/>
    <cellStyle name="Vírgula 2 3 6 5 2" xfId="4468"/>
    <cellStyle name="Vírgula 2 3 6 5 2 2" xfId="17812"/>
    <cellStyle name="Vírgula 2 3 6 5 3" xfId="7132"/>
    <cellStyle name="Vírgula 2 3 6 5 3 2" xfId="20476"/>
    <cellStyle name="Vírgula 2 3 6 5 4" xfId="9796"/>
    <cellStyle name="Vírgula 2 3 6 5 4 2" xfId="23140"/>
    <cellStyle name="Vírgula 2 3 6 5 5" xfId="15148"/>
    <cellStyle name="Vírgula 2 3 6 5 6" xfId="12460"/>
    <cellStyle name="Vírgula 2 3 6 5 7" xfId="25636"/>
    <cellStyle name="Vírgula 2 3 6 6" xfId="2620"/>
    <cellStyle name="Vírgula 2 3 6 6 2" xfId="5284"/>
    <cellStyle name="Vírgula 2 3 6 6 2 2" xfId="18628"/>
    <cellStyle name="Vírgula 2 3 6 6 3" xfId="7948"/>
    <cellStyle name="Vírgula 2 3 6 6 3 2" xfId="21292"/>
    <cellStyle name="Vírgula 2 3 6 6 4" xfId="10612"/>
    <cellStyle name="Vírgula 2 3 6 6 4 2" xfId="23956"/>
    <cellStyle name="Vírgula 2 3 6 6 5" xfId="15964"/>
    <cellStyle name="Vírgula 2 3 6 6 6" xfId="13276"/>
    <cellStyle name="Vírgula 2 3 6 7" xfId="2884"/>
    <cellStyle name="Vírgula 2 3 6 7 2" xfId="16228"/>
    <cellStyle name="Vírgula 2 3 6 8" xfId="5548"/>
    <cellStyle name="Vírgula 2 3 6 8 2" xfId="18892"/>
    <cellStyle name="Vírgula 2 3 6 9" xfId="8212"/>
    <cellStyle name="Vírgula 2 3 6 9 2" xfId="21556"/>
    <cellStyle name="Vírgula 2 3 7" xfId="148"/>
    <cellStyle name="Vírgula 2 3 7 10" xfId="10804"/>
    <cellStyle name="Vírgula 2 3 7 11" xfId="24196"/>
    <cellStyle name="Vírgula 2 3 7 2" xfId="412"/>
    <cellStyle name="Vírgula 2 3 7 2 2" xfId="1204"/>
    <cellStyle name="Vírgula 2 3 7 2 2 2" xfId="3868"/>
    <cellStyle name="Vírgula 2 3 7 2 2 2 2" xfId="17212"/>
    <cellStyle name="Vírgula 2 3 7 2 2 3" xfId="6532"/>
    <cellStyle name="Vírgula 2 3 7 2 2 3 2" xfId="19876"/>
    <cellStyle name="Vírgula 2 3 7 2 2 4" xfId="9196"/>
    <cellStyle name="Vírgula 2 3 7 2 2 4 2" xfId="22540"/>
    <cellStyle name="Vírgula 2 3 7 2 2 5" xfId="14548"/>
    <cellStyle name="Vírgula 2 3 7 2 2 6" xfId="11860"/>
    <cellStyle name="Vírgula 2 3 7 2 2 7" xfId="26260"/>
    <cellStyle name="Vírgula 2 3 7 2 3" xfId="1996"/>
    <cellStyle name="Vírgula 2 3 7 2 3 2" xfId="4660"/>
    <cellStyle name="Vírgula 2 3 7 2 3 2 2" xfId="18004"/>
    <cellStyle name="Vírgula 2 3 7 2 3 3" xfId="7324"/>
    <cellStyle name="Vírgula 2 3 7 2 3 3 2" xfId="20668"/>
    <cellStyle name="Vírgula 2 3 7 2 3 4" xfId="9988"/>
    <cellStyle name="Vírgula 2 3 7 2 3 4 2" xfId="23332"/>
    <cellStyle name="Vírgula 2 3 7 2 3 5" xfId="15340"/>
    <cellStyle name="Vírgula 2 3 7 2 3 6" xfId="12652"/>
    <cellStyle name="Vírgula 2 3 7 2 4" xfId="3076"/>
    <cellStyle name="Vírgula 2 3 7 2 4 2" xfId="16420"/>
    <cellStyle name="Vírgula 2 3 7 2 5" xfId="5740"/>
    <cellStyle name="Vírgula 2 3 7 2 5 2" xfId="19084"/>
    <cellStyle name="Vírgula 2 3 7 2 6" xfId="8404"/>
    <cellStyle name="Vírgula 2 3 7 2 6 2" xfId="21748"/>
    <cellStyle name="Vírgula 2 3 7 2 7" xfId="13756"/>
    <cellStyle name="Vírgula 2 3 7 2 8" xfId="11068"/>
    <cellStyle name="Vírgula 2 3 7 2 9" xfId="24892"/>
    <cellStyle name="Vírgula 2 3 7 3" xfId="940"/>
    <cellStyle name="Vírgula 2 3 7 3 2" xfId="3604"/>
    <cellStyle name="Vírgula 2 3 7 3 2 2" xfId="16948"/>
    <cellStyle name="Vírgula 2 3 7 3 2 3" xfId="25924"/>
    <cellStyle name="Vírgula 2 3 7 3 3" xfId="6268"/>
    <cellStyle name="Vírgula 2 3 7 3 3 2" xfId="19612"/>
    <cellStyle name="Vírgula 2 3 7 3 4" xfId="8932"/>
    <cellStyle name="Vírgula 2 3 7 3 4 2" xfId="22276"/>
    <cellStyle name="Vírgula 2 3 7 3 5" xfId="14284"/>
    <cellStyle name="Vírgula 2 3 7 3 6" xfId="11596"/>
    <cellStyle name="Vírgula 2 3 7 3 7" xfId="24556"/>
    <cellStyle name="Vírgula 2 3 7 4" xfId="1732"/>
    <cellStyle name="Vírgula 2 3 7 4 2" xfId="4396"/>
    <cellStyle name="Vírgula 2 3 7 4 2 2" xfId="17740"/>
    <cellStyle name="Vírgula 2 3 7 4 2 3" xfId="26572"/>
    <cellStyle name="Vírgula 2 3 7 4 3" xfId="7060"/>
    <cellStyle name="Vírgula 2 3 7 4 3 2" xfId="20404"/>
    <cellStyle name="Vírgula 2 3 7 4 4" xfId="9724"/>
    <cellStyle name="Vírgula 2 3 7 4 4 2" xfId="23068"/>
    <cellStyle name="Vírgula 2 3 7 4 5" xfId="15076"/>
    <cellStyle name="Vírgula 2 3 7 4 6" xfId="12388"/>
    <cellStyle name="Vírgula 2 3 7 4 7" xfId="25204"/>
    <cellStyle name="Vírgula 2 3 7 5" xfId="2548"/>
    <cellStyle name="Vírgula 2 3 7 5 2" xfId="5212"/>
    <cellStyle name="Vírgula 2 3 7 5 2 2" xfId="18556"/>
    <cellStyle name="Vírgula 2 3 7 5 3" xfId="7876"/>
    <cellStyle name="Vírgula 2 3 7 5 3 2" xfId="21220"/>
    <cellStyle name="Vírgula 2 3 7 5 4" xfId="10540"/>
    <cellStyle name="Vírgula 2 3 7 5 4 2" xfId="23884"/>
    <cellStyle name="Vírgula 2 3 7 5 5" xfId="15892"/>
    <cellStyle name="Vírgula 2 3 7 5 6" xfId="13204"/>
    <cellStyle name="Vírgula 2 3 7 5 7" xfId="25564"/>
    <cellStyle name="Vírgula 2 3 7 6" xfId="2812"/>
    <cellStyle name="Vírgula 2 3 7 6 2" xfId="16156"/>
    <cellStyle name="Vírgula 2 3 7 7" xfId="5476"/>
    <cellStyle name="Vírgula 2 3 7 7 2" xfId="18820"/>
    <cellStyle name="Vírgula 2 3 7 8" xfId="8140"/>
    <cellStyle name="Vírgula 2 3 7 8 2" xfId="21484"/>
    <cellStyle name="Vírgula 2 3 7 9" xfId="13492"/>
    <cellStyle name="Vírgula 2 3 8" xfId="316"/>
    <cellStyle name="Vírgula 2 3 8 10" xfId="24364"/>
    <cellStyle name="Vírgula 2 3 8 2" xfId="1108"/>
    <cellStyle name="Vírgula 2 3 8 2 2" xfId="3772"/>
    <cellStyle name="Vírgula 2 3 8 2 2 2" xfId="17116"/>
    <cellStyle name="Vírgula 2 3 8 2 2 3" xfId="26428"/>
    <cellStyle name="Vírgula 2 3 8 2 3" xfId="6436"/>
    <cellStyle name="Vírgula 2 3 8 2 3 2" xfId="19780"/>
    <cellStyle name="Vírgula 2 3 8 2 4" xfId="9100"/>
    <cellStyle name="Vírgula 2 3 8 2 4 2" xfId="22444"/>
    <cellStyle name="Vírgula 2 3 8 2 5" xfId="14452"/>
    <cellStyle name="Vírgula 2 3 8 2 6" xfId="11764"/>
    <cellStyle name="Vírgula 2 3 8 2 7" xfId="25060"/>
    <cellStyle name="Vírgula 2 3 8 3" xfId="1900"/>
    <cellStyle name="Vírgula 2 3 8 3 2" xfId="4564"/>
    <cellStyle name="Vírgula 2 3 8 3 2 2" xfId="17908"/>
    <cellStyle name="Vírgula 2 3 8 3 2 3" xfId="26092"/>
    <cellStyle name="Vírgula 2 3 8 3 3" xfId="7228"/>
    <cellStyle name="Vírgula 2 3 8 3 3 2" xfId="20572"/>
    <cellStyle name="Vírgula 2 3 8 3 4" xfId="9892"/>
    <cellStyle name="Vírgula 2 3 8 3 4 2" xfId="23236"/>
    <cellStyle name="Vírgula 2 3 8 3 5" xfId="15244"/>
    <cellStyle name="Vírgula 2 3 8 3 6" xfId="12556"/>
    <cellStyle name="Vírgula 2 3 8 3 7" xfId="24724"/>
    <cellStyle name="Vírgula 2 3 8 4" xfId="2484"/>
    <cellStyle name="Vírgula 2 3 8 4 2" xfId="5148"/>
    <cellStyle name="Vírgula 2 3 8 4 2 2" xfId="18492"/>
    <cellStyle name="Vírgula 2 3 8 4 2 3" xfId="26740"/>
    <cellStyle name="Vírgula 2 3 8 4 3" xfId="7812"/>
    <cellStyle name="Vírgula 2 3 8 4 3 2" xfId="21156"/>
    <cellStyle name="Vírgula 2 3 8 4 4" xfId="10476"/>
    <cellStyle name="Vírgula 2 3 8 4 4 2" xfId="23820"/>
    <cellStyle name="Vírgula 2 3 8 4 5" xfId="15828"/>
    <cellStyle name="Vírgula 2 3 8 4 6" xfId="13140"/>
    <cellStyle name="Vírgula 2 3 8 4 7" xfId="25372"/>
    <cellStyle name="Vírgula 2 3 8 5" xfId="2980"/>
    <cellStyle name="Vírgula 2 3 8 5 2" xfId="16324"/>
    <cellStyle name="Vírgula 2 3 8 5 3" xfId="25732"/>
    <cellStyle name="Vírgula 2 3 8 6" xfId="5644"/>
    <cellStyle name="Vírgula 2 3 8 6 2" xfId="18988"/>
    <cellStyle name="Vírgula 2 3 8 7" xfId="8308"/>
    <cellStyle name="Vírgula 2 3 8 7 2" xfId="21652"/>
    <cellStyle name="Vírgula 2 3 8 8" xfId="13660"/>
    <cellStyle name="Vírgula 2 3 8 9" xfId="10972"/>
    <cellStyle name="Vírgula 2 3 9" xfId="580"/>
    <cellStyle name="Vírgula 2 3 9 2" xfId="1372"/>
    <cellStyle name="Vírgula 2 3 9 2 2" xfId="4036"/>
    <cellStyle name="Vírgula 2 3 9 2 2 2" xfId="17380"/>
    <cellStyle name="Vírgula 2 3 9 2 2 3" xfId="26164"/>
    <cellStyle name="Vírgula 2 3 9 2 3" xfId="6700"/>
    <cellStyle name="Vírgula 2 3 9 2 3 2" xfId="20044"/>
    <cellStyle name="Vírgula 2 3 9 2 4" xfId="9364"/>
    <cellStyle name="Vírgula 2 3 9 2 4 2" xfId="22708"/>
    <cellStyle name="Vírgula 2 3 9 2 5" xfId="14716"/>
    <cellStyle name="Vírgula 2 3 9 2 6" xfId="12028"/>
    <cellStyle name="Vírgula 2 3 9 2 7" xfId="24796"/>
    <cellStyle name="Vírgula 2 3 9 3" xfId="2164"/>
    <cellStyle name="Vírgula 2 3 9 3 2" xfId="4828"/>
    <cellStyle name="Vírgula 2 3 9 3 2 2" xfId="18172"/>
    <cellStyle name="Vírgula 2 3 9 3 2 3" xfId="25828"/>
    <cellStyle name="Vírgula 2 3 9 3 3" xfId="7492"/>
    <cellStyle name="Vírgula 2 3 9 3 3 2" xfId="20836"/>
    <cellStyle name="Vírgula 2 3 9 3 4" xfId="10156"/>
    <cellStyle name="Vírgula 2 3 9 3 4 2" xfId="23500"/>
    <cellStyle name="Vírgula 2 3 9 3 5" xfId="15508"/>
    <cellStyle name="Vírgula 2 3 9 3 6" xfId="12820"/>
    <cellStyle name="Vírgula 2 3 9 3 7" xfId="24460"/>
    <cellStyle name="Vírgula 2 3 9 4" xfId="3244"/>
    <cellStyle name="Vírgula 2 3 9 4 2" xfId="16588"/>
    <cellStyle name="Vírgula 2 3 9 4 3" xfId="25468"/>
    <cellStyle name="Vírgula 2 3 9 5" xfId="5908"/>
    <cellStyle name="Vírgula 2 3 9 5 2" xfId="19252"/>
    <cellStyle name="Vírgula 2 3 9 6" xfId="8572"/>
    <cellStyle name="Vírgula 2 3 9 6 2" xfId="21916"/>
    <cellStyle name="Vírgula 2 3 9 7" xfId="13924"/>
    <cellStyle name="Vírgula 2 3 9 8" xfId="11236"/>
    <cellStyle name="Vírgula 2 3 9 9" xfId="24100"/>
    <cellStyle name="Vírgula 2 4" xfId="25"/>
    <cellStyle name="Vírgula 2 4 10" xfId="847"/>
    <cellStyle name="Vírgula 2 4 10 2" xfId="3511"/>
    <cellStyle name="Vírgula 2 4 10 2 2" xfId="16855"/>
    <cellStyle name="Vírgula 2 4 10 2 3" xfId="25807"/>
    <cellStyle name="Vírgula 2 4 10 3" xfId="6175"/>
    <cellStyle name="Vírgula 2 4 10 3 2" xfId="19519"/>
    <cellStyle name="Vírgula 2 4 10 4" xfId="8839"/>
    <cellStyle name="Vírgula 2 4 10 4 2" xfId="22183"/>
    <cellStyle name="Vírgula 2 4 10 5" xfId="14191"/>
    <cellStyle name="Vírgula 2 4 10 6" xfId="11503"/>
    <cellStyle name="Vírgula 2 4 10 7" xfId="24439"/>
    <cellStyle name="Vírgula 2 4 11" xfId="1639"/>
    <cellStyle name="Vírgula 2 4 11 2" xfId="4303"/>
    <cellStyle name="Vírgula 2 4 11 2 2" xfId="17647"/>
    <cellStyle name="Vírgula 2 4 11 2 3" xfId="26479"/>
    <cellStyle name="Vírgula 2 4 11 3" xfId="6967"/>
    <cellStyle name="Vírgula 2 4 11 3 2" xfId="20311"/>
    <cellStyle name="Vírgula 2 4 11 4" xfId="9631"/>
    <cellStyle name="Vírgula 2 4 11 4 2" xfId="22975"/>
    <cellStyle name="Vírgula 2 4 11 5" xfId="14983"/>
    <cellStyle name="Vírgula 2 4 11 6" xfId="12295"/>
    <cellStyle name="Vírgula 2 4 11 7" xfId="25111"/>
    <cellStyle name="Vírgula 2 4 12" xfId="2436"/>
    <cellStyle name="Vírgula 2 4 12 2" xfId="5100"/>
    <cellStyle name="Vírgula 2 4 12 2 2" xfId="18444"/>
    <cellStyle name="Vírgula 2 4 12 3" xfId="7764"/>
    <cellStyle name="Vírgula 2 4 12 3 2" xfId="21108"/>
    <cellStyle name="Vírgula 2 4 12 4" xfId="10428"/>
    <cellStyle name="Vírgula 2 4 12 4 2" xfId="23772"/>
    <cellStyle name="Vírgula 2 4 12 5" xfId="15780"/>
    <cellStyle name="Vírgula 2 4 12 6" xfId="13092"/>
    <cellStyle name="Vírgula 2 4 12 7" xfId="25423"/>
    <cellStyle name="Vírgula 2 4 13" xfId="55"/>
    <cellStyle name="Vírgula 2 4 13 2" xfId="13399"/>
    <cellStyle name="Vírgula 2 4 14" xfId="2719"/>
    <cellStyle name="Vírgula 2 4 14 2" xfId="16063"/>
    <cellStyle name="Vírgula 2 4 15" xfId="5383"/>
    <cellStyle name="Vírgula 2 4 15 2" xfId="18727"/>
    <cellStyle name="Vírgula 2 4 16" xfId="8047"/>
    <cellStyle name="Vírgula 2 4 16 2" xfId="21391"/>
    <cellStyle name="Vírgula 2 4 17" xfId="13375"/>
    <cellStyle name="Vírgula 2 4 18" xfId="10711"/>
    <cellStyle name="Vírgula 2 4 19" xfId="24055"/>
    <cellStyle name="Vírgula 2 4 2" xfId="79"/>
    <cellStyle name="Vírgula 2 4 2 10" xfId="1663"/>
    <cellStyle name="Vírgula 2 4 2 10 2" xfId="4327"/>
    <cellStyle name="Vírgula 2 4 2 10 2 2" xfId="17671"/>
    <cellStyle name="Vírgula 2 4 2 10 3" xfId="6991"/>
    <cellStyle name="Vírgula 2 4 2 10 3 2" xfId="20335"/>
    <cellStyle name="Vírgula 2 4 2 10 4" xfId="9655"/>
    <cellStyle name="Vírgula 2 4 2 10 4 2" xfId="22999"/>
    <cellStyle name="Vírgula 2 4 2 10 5" xfId="15007"/>
    <cellStyle name="Vírgula 2 4 2 10 6" xfId="12319"/>
    <cellStyle name="Vírgula 2 4 2 11" xfId="2462"/>
    <cellStyle name="Vírgula 2 4 2 11 2" xfId="5126"/>
    <cellStyle name="Vírgula 2 4 2 11 2 2" xfId="18470"/>
    <cellStyle name="Vírgula 2 4 2 11 3" xfId="7790"/>
    <cellStyle name="Vírgula 2 4 2 11 3 2" xfId="21134"/>
    <cellStyle name="Vírgula 2 4 2 11 4" xfId="10454"/>
    <cellStyle name="Vírgula 2 4 2 11 4 2" xfId="23798"/>
    <cellStyle name="Vírgula 2 4 2 11 5" xfId="15806"/>
    <cellStyle name="Vírgula 2 4 2 11 6" xfId="13118"/>
    <cellStyle name="Vírgula 2 4 2 12" xfId="2743"/>
    <cellStyle name="Vírgula 2 4 2 12 2" xfId="16087"/>
    <cellStyle name="Vírgula 2 4 2 13" xfId="5407"/>
    <cellStyle name="Vírgula 2 4 2 13 2" xfId="18751"/>
    <cellStyle name="Vírgula 2 4 2 14" xfId="8071"/>
    <cellStyle name="Vírgula 2 4 2 14 2" xfId="21415"/>
    <cellStyle name="Vírgula 2 4 2 15" xfId="13423"/>
    <cellStyle name="Vírgula 2 4 2 16" xfId="10735"/>
    <cellStyle name="Vírgula 2 4 2 17" xfId="24127"/>
    <cellStyle name="Vírgula 2 4 2 2" xfId="127"/>
    <cellStyle name="Vírgula 2 4 2 2 10" xfId="8119"/>
    <cellStyle name="Vírgula 2 4 2 2 10 2" xfId="21463"/>
    <cellStyle name="Vírgula 2 4 2 2 11" xfId="13471"/>
    <cellStyle name="Vírgula 2 4 2 2 12" xfId="10783"/>
    <cellStyle name="Vírgula 2 4 2 2 13" xfId="24175"/>
    <cellStyle name="Vírgula 2 4 2 2 2" xfId="295"/>
    <cellStyle name="Vírgula 2 4 2 2 2 10" xfId="10951"/>
    <cellStyle name="Vírgula 2 4 2 2 2 11" xfId="24343"/>
    <cellStyle name="Vírgula 2 4 2 2 2 2" xfId="559"/>
    <cellStyle name="Vírgula 2 4 2 2 2 2 2" xfId="1351"/>
    <cellStyle name="Vírgula 2 4 2 2 2 2 2 2" xfId="4015"/>
    <cellStyle name="Vírgula 2 4 2 2 2 2 2 2 2" xfId="17359"/>
    <cellStyle name="Vírgula 2 4 2 2 2 2 2 3" xfId="6679"/>
    <cellStyle name="Vírgula 2 4 2 2 2 2 2 3 2" xfId="20023"/>
    <cellStyle name="Vírgula 2 4 2 2 2 2 2 4" xfId="9343"/>
    <cellStyle name="Vírgula 2 4 2 2 2 2 2 4 2" xfId="22687"/>
    <cellStyle name="Vírgula 2 4 2 2 2 2 2 5" xfId="14695"/>
    <cellStyle name="Vírgula 2 4 2 2 2 2 2 6" xfId="12007"/>
    <cellStyle name="Vírgula 2 4 2 2 2 2 2 7" xfId="26407"/>
    <cellStyle name="Vírgula 2 4 2 2 2 2 3" xfId="2143"/>
    <cellStyle name="Vírgula 2 4 2 2 2 2 3 2" xfId="4807"/>
    <cellStyle name="Vírgula 2 4 2 2 2 2 3 2 2" xfId="18151"/>
    <cellStyle name="Vírgula 2 4 2 2 2 2 3 3" xfId="7471"/>
    <cellStyle name="Vírgula 2 4 2 2 2 2 3 3 2" xfId="20815"/>
    <cellStyle name="Vírgula 2 4 2 2 2 2 3 4" xfId="10135"/>
    <cellStyle name="Vírgula 2 4 2 2 2 2 3 4 2" xfId="23479"/>
    <cellStyle name="Vírgula 2 4 2 2 2 2 3 5" xfId="15487"/>
    <cellStyle name="Vírgula 2 4 2 2 2 2 3 6" xfId="12799"/>
    <cellStyle name="Vírgula 2 4 2 2 2 2 4" xfId="3223"/>
    <cellStyle name="Vírgula 2 4 2 2 2 2 4 2" xfId="16567"/>
    <cellStyle name="Vírgula 2 4 2 2 2 2 5" xfId="5887"/>
    <cellStyle name="Vírgula 2 4 2 2 2 2 5 2" xfId="19231"/>
    <cellStyle name="Vírgula 2 4 2 2 2 2 6" xfId="8551"/>
    <cellStyle name="Vírgula 2 4 2 2 2 2 6 2" xfId="21895"/>
    <cellStyle name="Vírgula 2 4 2 2 2 2 7" xfId="13903"/>
    <cellStyle name="Vírgula 2 4 2 2 2 2 8" xfId="11215"/>
    <cellStyle name="Vírgula 2 4 2 2 2 2 9" xfId="25039"/>
    <cellStyle name="Vírgula 2 4 2 2 2 3" xfId="1087"/>
    <cellStyle name="Vírgula 2 4 2 2 2 3 2" xfId="3751"/>
    <cellStyle name="Vírgula 2 4 2 2 2 3 2 2" xfId="17095"/>
    <cellStyle name="Vírgula 2 4 2 2 2 3 2 3" xfId="26071"/>
    <cellStyle name="Vírgula 2 4 2 2 2 3 3" xfId="6415"/>
    <cellStyle name="Vírgula 2 4 2 2 2 3 3 2" xfId="19759"/>
    <cellStyle name="Vírgula 2 4 2 2 2 3 4" xfId="9079"/>
    <cellStyle name="Vírgula 2 4 2 2 2 3 4 2" xfId="22423"/>
    <cellStyle name="Vírgula 2 4 2 2 2 3 5" xfId="14431"/>
    <cellStyle name="Vírgula 2 4 2 2 2 3 6" xfId="11743"/>
    <cellStyle name="Vírgula 2 4 2 2 2 3 7" xfId="24703"/>
    <cellStyle name="Vírgula 2 4 2 2 2 4" xfId="1879"/>
    <cellStyle name="Vírgula 2 4 2 2 2 4 2" xfId="4543"/>
    <cellStyle name="Vírgula 2 4 2 2 2 4 2 2" xfId="17887"/>
    <cellStyle name="Vírgula 2 4 2 2 2 4 2 3" xfId="26719"/>
    <cellStyle name="Vírgula 2 4 2 2 2 4 3" xfId="7207"/>
    <cellStyle name="Vírgula 2 4 2 2 2 4 3 2" xfId="20551"/>
    <cellStyle name="Vírgula 2 4 2 2 2 4 4" xfId="9871"/>
    <cellStyle name="Vírgula 2 4 2 2 2 4 4 2" xfId="23215"/>
    <cellStyle name="Vírgula 2 4 2 2 2 4 5" xfId="15223"/>
    <cellStyle name="Vírgula 2 4 2 2 2 4 6" xfId="12535"/>
    <cellStyle name="Vírgula 2 4 2 2 2 4 7" xfId="25351"/>
    <cellStyle name="Vírgula 2 4 2 2 2 5" xfId="2695"/>
    <cellStyle name="Vírgula 2 4 2 2 2 5 2" xfId="5359"/>
    <cellStyle name="Vírgula 2 4 2 2 2 5 2 2" xfId="18703"/>
    <cellStyle name="Vírgula 2 4 2 2 2 5 3" xfId="8023"/>
    <cellStyle name="Vírgula 2 4 2 2 2 5 3 2" xfId="21367"/>
    <cellStyle name="Vírgula 2 4 2 2 2 5 4" xfId="10687"/>
    <cellStyle name="Vírgula 2 4 2 2 2 5 4 2" xfId="24031"/>
    <cellStyle name="Vírgula 2 4 2 2 2 5 5" xfId="16039"/>
    <cellStyle name="Vírgula 2 4 2 2 2 5 6" xfId="13351"/>
    <cellStyle name="Vírgula 2 4 2 2 2 5 7" xfId="25711"/>
    <cellStyle name="Vírgula 2 4 2 2 2 6" xfId="2959"/>
    <cellStyle name="Vírgula 2 4 2 2 2 6 2" xfId="16303"/>
    <cellStyle name="Vírgula 2 4 2 2 2 7" xfId="5623"/>
    <cellStyle name="Vírgula 2 4 2 2 2 7 2" xfId="18967"/>
    <cellStyle name="Vírgula 2 4 2 2 2 8" xfId="8287"/>
    <cellStyle name="Vírgula 2 4 2 2 2 8 2" xfId="21631"/>
    <cellStyle name="Vírgula 2 4 2 2 2 9" xfId="13639"/>
    <cellStyle name="Vírgula 2 4 2 2 3" xfId="391"/>
    <cellStyle name="Vírgula 2 4 2 2 3 2" xfId="1183"/>
    <cellStyle name="Vírgula 2 4 2 2 3 2 2" xfId="3847"/>
    <cellStyle name="Vírgula 2 4 2 2 3 2 2 2" xfId="17191"/>
    <cellStyle name="Vírgula 2 4 2 2 3 2 3" xfId="6511"/>
    <cellStyle name="Vírgula 2 4 2 2 3 2 3 2" xfId="19855"/>
    <cellStyle name="Vírgula 2 4 2 2 3 2 4" xfId="9175"/>
    <cellStyle name="Vírgula 2 4 2 2 3 2 4 2" xfId="22519"/>
    <cellStyle name="Vírgula 2 4 2 2 3 2 5" xfId="14527"/>
    <cellStyle name="Vírgula 2 4 2 2 3 2 6" xfId="11839"/>
    <cellStyle name="Vírgula 2 4 2 2 3 2 7" xfId="26239"/>
    <cellStyle name="Vírgula 2 4 2 2 3 3" xfId="1975"/>
    <cellStyle name="Vírgula 2 4 2 2 3 3 2" xfId="4639"/>
    <cellStyle name="Vírgula 2 4 2 2 3 3 2 2" xfId="17983"/>
    <cellStyle name="Vírgula 2 4 2 2 3 3 3" xfId="7303"/>
    <cellStyle name="Vírgula 2 4 2 2 3 3 3 2" xfId="20647"/>
    <cellStyle name="Vírgula 2 4 2 2 3 3 4" xfId="9967"/>
    <cellStyle name="Vírgula 2 4 2 2 3 3 4 2" xfId="23311"/>
    <cellStyle name="Vírgula 2 4 2 2 3 3 5" xfId="15319"/>
    <cellStyle name="Vírgula 2 4 2 2 3 3 6" xfId="12631"/>
    <cellStyle name="Vírgula 2 4 2 2 3 4" xfId="3055"/>
    <cellStyle name="Vírgula 2 4 2 2 3 4 2" xfId="16399"/>
    <cellStyle name="Vírgula 2 4 2 2 3 5" xfId="5719"/>
    <cellStyle name="Vírgula 2 4 2 2 3 5 2" xfId="19063"/>
    <cellStyle name="Vírgula 2 4 2 2 3 6" xfId="8383"/>
    <cellStyle name="Vírgula 2 4 2 2 3 6 2" xfId="21727"/>
    <cellStyle name="Vírgula 2 4 2 2 3 7" xfId="13735"/>
    <cellStyle name="Vírgula 2 4 2 2 3 8" xfId="11047"/>
    <cellStyle name="Vírgula 2 4 2 2 3 9" xfId="24871"/>
    <cellStyle name="Vírgula 2 4 2 2 4" xfId="727"/>
    <cellStyle name="Vírgula 2 4 2 2 4 2" xfId="1519"/>
    <cellStyle name="Vírgula 2 4 2 2 4 2 2" xfId="4183"/>
    <cellStyle name="Vírgula 2 4 2 2 4 2 2 2" xfId="17527"/>
    <cellStyle name="Vírgula 2 4 2 2 4 2 3" xfId="6847"/>
    <cellStyle name="Vírgula 2 4 2 2 4 2 3 2" xfId="20191"/>
    <cellStyle name="Vírgula 2 4 2 2 4 2 4" xfId="9511"/>
    <cellStyle name="Vírgula 2 4 2 2 4 2 4 2" xfId="22855"/>
    <cellStyle name="Vírgula 2 4 2 2 4 2 5" xfId="14863"/>
    <cellStyle name="Vírgula 2 4 2 2 4 2 6" xfId="12175"/>
    <cellStyle name="Vírgula 2 4 2 2 4 2 7" xfId="25903"/>
    <cellStyle name="Vírgula 2 4 2 2 4 3" xfId="2311"/>
    <cellStyle name="Vírgula 2 4 2 2 4 3 2" xfId="4975"/>
    <cellStyle name="Vírgula 2 4 2 2 4 3 2 2" xfId="18319"/>
    <cellStyle name="Vírgula 2 4 2 2 4 3 3" xfId="7639"/>
    <cellStyle name="Vírgula 2 4 2 2 4 3 3 2" xfId="20983"/>
    <cellStyle name="Vírgula 2 4 2 2 4 3 4" xfId="10303"/>
    <cellStyle name="Vírgula 2 4 2 2 4 3 4 2" xfId="23647"/>
    <cellStyle name="Vírgula 2 4 2 2 4 3 5" xfId="15655"/>
    <cellStyle name="Vírgula 2 4 2 2 4 3 6" xfId="12967"/>
    <cellStyle name="Vírgula 2 4 2 2 4 4" xfId="3391"/>
    <cellStyle name="Vírgula 2 4 2 2 4 4 2" xfId="16735"/>
    <cellStyle name="Vírgula 2 4 2 2 4 5" xfId="6055"/>
    <cellStyle name="Vírgula 2 4 2 2 4 5 2" xfId="19399"/>
    <cellStyle name="Vírgula 2 4 2 2 4 6" xfId="8719"/>
    <cellStyle name="Vírgula 2 4 2 2 4 6 2" xfId="22063"/>
    <cellStyle name="Vírgula 2 4 2 2 4 7" xfId="14071"/>
    <cellStyle name="Vírgula 2 4 2 2 4 8" xfId="11383"/>
    <cellStyle name="Vírgula 2 4 2 2 4 9" xfId="24535"/>
    <cellStyle name="Vírgula 2 4 2 2 5" xfId="919"/>
    <cellStyle name="Vírgula 2 4 2 2 5 2" xfId="3583"/>
    <cellStyle name="Vírgula 2 4 2 2 5 2 2" xfId="16927"/>
    <cellStyle name="Vírgula 2 4 2 2 5 2 3" xfId="26551"/>
    <cellStyle name="Vírgula 2 4 2 2 5 3" xfId="6247"/>
    <cellStyle name="Vírgula 2 4 2 2 5 3 2" xfId="19591"/>
    <cellStyle name="Vírgula 2 4 2 2 5 4" xfId="8911"/>
    <cellStyle name="Vírgula 2 4 2 2 5 4 2" xfId="22255"/>
    <cellStyle name="Vírgula 2 4 2 2 5 5" xfId="14263"/>
    <cellStyle name="Vírgula 2 4 2 2 5 6" xfId="11575"/>
    <cellStyle name="Vírgula 2 4 2 2 5 7" xfId="25183"/>
    <cellStyle name="Vírgula 2 4 2 2 6" xfId="1711"/>
    <cellStyle name="Vírgula 2 4 2 2 6 2" xfId="4375"/>
    <cellStyle name="Vírgula 2 4 2 2 6 2 2" xfId="17719"/>
    <cellStyle name="Vírgula 2 4 2 2 6 3" xfId="7039"/>
    <cellStyle name="Vírgula 2 4 2 2 6 3 2" xfId="20383"/>
    <cellStyle name="Vírgula 2 4 2 2 6 4" xfId="9703"/>
    <cellStyle name="Vírgula 2 4 2 2 6 4 2" xfId="23047"/>
    <cellStyle name="Vírgula 2 4 2 2 6 5" xfId="15055"/>
    <cellStyle name="Vírgula 2 4 2 2 6 6" xfId="12367"/>
    <cellStyle name="Vírgula 2 4 2 2 6 7" xfId="25543"/>
    <cellStyle name="Vírgula 2 4 2 2 7" xfId="2527"/>
    <cellStyle name="Vírgula 2 4 2 2 7 2" xfId="5191"/>
    <cellStyle name="Vírgula 2 4 2 2 7 2 2" xfId="18535"/>
    <cellStyle name="Vírgula 2 4 2 2 7 3" xfId="7855"/>
    <cellStyle name="Vírgula 2 4 2 2 7 3 2" xfId="21199"/>
    <cellStyle name="Vírgula 2 4 2 2 7 4" xfId="10519"/>
    <cellStyle name="Vírgula 2 4 2 2 7 4 2" xfId="23863"/>
    <cellStyle name="Vírgula 2 4 2 2 7 5" xfId="15871"/>
    <cellStyle name="Vírgula 2 4 2 2 7 6" xfId="13183"/>
    <cellStyle name="Vírgula 2 4 2 2 8" xfId="2791"/>
    <cellStyle name="Vírgula 2 4 2 2 8 2" xfId="16135"/>
    <cellStyle name="Vírgula 2 4 2 2 9" xfId="5455"/>
    <cellStyle name="Vírgula 2 4 2 2 9 2" xfId="18799"/>
    <cellStyle name="Vírgula 2 4 2 3" xfId="247"/>
    <cellStyle name="Vírgula 2 4 2 3 10" xfId="13591"/>
    <cellStyle name="Vírgula 2 4 2 3 11" xfId="10903"/>
    <cellStyle name="Vírgula 2 4 2 3 12" xfId="24295"/>
    <cellStyle name="Vírgula 2 4 2 3 2" xfId="511"/>
    <cellStyle name="Vírgula 2 4 2 3 2 2" xfId="1303"/>
    <cellStyle name="Vírgula 2 4 2 3 2 2 2" xfId="3967"/>
    <cellStyle name="Vírgula 2 4 2 3 2 2 2 2" xfId="17311"/>
    <cellStyle name="Vírgula 2 4 2 3 2 2 3" xfId="6631"/>
    <cellStyle name="Vírgula 2 4 2 3 2 2 3 2" xfId="19975"/>
    <cellStyle name="Vírgula 2 4 2 3 2 2 4" xfId="9295"/>
    <cellStyle name="Vírgula 2 4 2 3 2 2 4 2" xfId="22639"/>
    <cellStyle name="Vírgula 2 4 2 3 2 2 5" xfId="14647"/>
    <cellStyle name="Vírgula 2 4 2 3 2 2 6" xfId="11959"/>
    <cellStyle name="Vírgula 2 4 2 3 2 2 7" xfId="26359"/>
    <cellStyle name="Vírgula 2 4 2 3 2 3" xfId="2095"/>
    <cellStyle name="Vírgula 2 4 2 3 2 3 2" xfId="4759"/>
    <cellStyle name="Vírgula 2 4 2 3 2 3 2 2" xfId="18103"/>
    <cellStyle name="Vírgula 2 4 2 3 2 3 3" xfId="7423"/>
    <cellStyle name="Vírgula 2 4 2 3 2 3 3 2" xfId="20767"/>
    <cellStyle name="Vírgula 2 4 2 3 2 3 4" xfId="10087"/>
    <cellStyle name="Vírgula 2 4 2 3 2 3 4 2" xfId="23431"/>
    <cellStyle name="Vírgula 2 4 2 3 2 3 5" xfId="15439"/>
    <cellStyle name="Vírgula 2 4 2 3 2 3 6" xfId="12751"/>
    <cellStyle name="Vírgula 2 4 2 3 2 4" xfId="3175"/>
    <cellStyle name="Vírgula 2 4 2 3 2 4 2" xfId="16519"/>
    <cellStyle name="Vírgula 2 4 2 3 2 5" xfId="5839"/>
    <cellStyle name="Vírgula 2 4 2 3 2 5 2" xfId="19183"/>
    <cellStyle name="Vírgula 2 4 2 3 2 6" xfId="8503"/>
    <cellStyle name="Vírgula 2 4 2 3 2 6 2" xfId="21847"/>
    <cellStyle name="Vírgula 2 4 2 3 2 7" xfId="13855"/>
    <cellStyle name="Vírgula 2 4 2 3 2 8" xfId="11167"/>
    <cellStyle name="Vírgula 2 4 2 3 2 9" xfId="24991"/>
    <cellStyle name="Vírgula 2 4 2 3 3" xfId="679"/>
    <cellStyle name="Vírgula 2 4 2 3 3 2" xfId="1471"/>
    <cellStyle name="Vírgula 2 4 2 3 3 2 2" xfId="4135"/>
    <cellStyle name="Vírgula 2 4 2 3 3 2 2 2" xfId="17479"/>
    <cellStyle name="Vírgula 2 4 2 3 3 2 3" xfId="6799"/>
    <cellStyle name="Vírgula 2 4 2 3 3 2 3 2" xfId="20143"/>
    <cellStyle name="Vírgula 2 4 2 3 3 2 4" xfId="9463"/>
    <cellStyle name="Vírgula 2 4 2 3 3 2 4 2" xfId="22807"/>
    <cellStyle name="Vírgula 2 4 2 3 3 2 5" xfId="14815"/>
    <cellStyle name="Vírgula 2 4 2 3 3 2 6" xfId="12127"/>
    <cellStyle name="Vírgula 2 4 2 3 3 2 7" xfId="26023"/>
    <cellStyle name="Vírgula 2 4 2 3 3 3" xfId="2263"/>
    <cellStyle name="Vírgula 2 4 2 3 3 3 2" xfId="4927"/>
    <cellStyle name="Vírgula 2 4 2 3 3 3 2 2" xfId="18271"/>
    <cellStyle name="Vírgula 2 4 2 3 3 3 3" xfId="7591"/>
    <cellStyle name="Vírgula 2 4 2 3 3 3 3 2" xfId="20935"/>
    <cellStyle name="Vírgula 2 4 2 3 3 3 4" xfId="10255"/>
    <cellStyle name="Vírgula 2 4 2 3 3 3 4 2" xfId="23599"/>
    <cellStyle name="Vírgula 2 4 2 3 3 3 5" xfId="15607"/>
    <cellStyle name="Vírgula 2 4 2 3 3 3 6" xfId="12919"/>
    <cellStyle name="Vírgula 2 4 2 3 3 4" xfId="3343"/>
    <cellStyle name="Vírgula 2 4 2 3 3 4 2" xfId="16687"/>
    <cellStyle name="Vírgula 2 4 2 3 3 5" xfId="6007"/>
    <cellStyle name="Vírgula 2 4 2 3 3 5 2" xfId="19351"/>
    <cellStyle name="Vírgula 2 4 2 3 3 6" xfId="8671"/>
    <cellStyle name="Vírgula 2 4 2 3 3 6 2" xfId="22015"/>
    <cellStyle name="Vírgula 2 4 2 3 3 7" xfId="14023"/>
    <cellStyle name="Vírgula 2 4 2 3 3 8" xfId="11335"/>
    <cellStyle name="Vírgula 2 4 2 3 3 9" xfId="24655"/>
    <cellStyle name="Vírgula 2 4 2 3 4" xfId="1039"/>
    <cellStyle name="Vírgula 2 4 2 3 4 2" xfId="3703"/>
    <cellStyle name="Vírgula 2 4 2 3 4 2 2" xfId="17047"/>
    <cellStyle name="Vírgula 2 4 2 3 4 2 3" xfId="26671"/>
    <cellStyle name="Vírgula 2 4 2 3 4 3" xfId="6367"/>
    <cellStyle name="Vírgula 2 4 2 3 4 3 2" xfId="19711"/>
    <cellStyle name="Vírgula 2 4 2 3 4 4" xfId="9031"/>
    <cellStyle name="Vírgula 2 4 2 3 4 4 2" xfId="22375"/>
    <cellStyle name="Vírgula 2 4 2 3 4 5" xfId="14383"/>
    <cellStyle name="Vírgula 2 4 2 3 4 6" xfId="11695"/>
    <cellStyle name="Vírgula 2 4 2 3 4 7" xfId="25303"/>
    <cellStyle name="Vírgula 2 4 2 3 5" xfId="1831"/>
    <cellStyle name="Vírgula 2 4 2 3 5 2" xfId="4495"/>
    <cellStyle name="Vírgula 2 4 2 3 5 2 2" xfId="17839"/>
    <cellStyle name="Vírgula 2 4 2 3 5 3" xfId="7159"/>
    <cellStyle name="Vírgula 2 4 2 3 5 3 2" xfId="20503"/>
    <cellStyle name="Vírgula 2 4 2 3 5 4" xfId="9823"/>
    <cellStyle name="Vírgula 2 4 2 3 5 4 2" xfId="23167"/>
    <cellStyle name="Vírgula 2 4 2 3 5 5" xfId="15175"/>
    <cellStyle name="Vírgula 2 4 2 3 5 6" xfId="12487"/>
    <cellStyle name="Vírgula 2 4 2 3 5 7" xfId="25663"/>
    <cellStyle name="Vírgula 2 4 2 3 6" xfId="2647"/>
    <cellStyle name="Vírgula 2 4 2 3 6 2" xfId="5311"/>
    <cellStyle name="Vírgula 2 4 2 3 6 2 2" xfId="18655"/>
    <cellStyle name="Vírgula 2 4 2 3 6 3" xfId="7975"/>
    <cellStyle name="Vírgula 2 4 2 3 6 3 2" xfId="21319"/>
    <cellStyle name="Vírgula 2 4 2 3 6 4" xfId="10639"/>
    <cellStyle name="Vírgula 2 4 2 3 6 4 2" xfId="23983"/>
    <cellStyle name="Vírgula 2 4 2 3 6 5" xfId="15991"/>
    <cellStyle name="Vírgula 2 4 2 3 6 6" xfId="13303"/>
    <cellStyle name="Vírgula 2 4 2 3 7" xfId="2911"/>
    <cellStyle name="Vírgula 2 4 2 3 7 2" xfId="16255"/>
    <cellStyle name="Vírgula 2 4 2 3 8" xfId="5575"/>
    <cellStyle name="Vírgula 2 4 2 3 8 2" xfId="18919"/>
    <cellStyle name="Vírgula 2 4 2 3 9" xfId="8239"/>
    <cellStyle name="Vírgula 2 4 2 3 9 2" xfId="21583"/>
    <cellStyle name="Vírgula 2 4 2 4" xfId="199"/>
    <cellStyle name="Vírgula 2 4 2 4 10" xfId="10855"/>
    <cellStyle name="Vírgula 2 4 2 4 11" xfId="24247"/>
    <cellStyle name="Vírgula 2 4 2 4 2" xfId="463"/>
    <cellStyle name="Vírgula 2 4 2 4 2 2" xfId="1255"/>
    <cellStyle name="Vírgula 2 4 2 4 2 2 2" xfId="3919"/>
    <cellStyle name="Vírgula 2 4 2 4 2 2 2 2" xfId="17263"/>
    <cellStyle name="Vírgula 2 4 2 4 2 2 3" xfId="6583"/>
    <cellStyle name="Vírgula 2 4 2 4 2 2 3 2" xfId="19927"/>
    <cellStyle name="Vírgula 2 4 2 4 2 2 4" xfId="9247"/>
    <cellStyle name="Vírgula 2 4 2 4 2 2 4 2" xfId="22591"/>
    <cellStyle name="Vírgula 2 4 2 4 2 2 5" xfId="14599"/>
    <cellStyle name="Vírgula 2 4 2 4 2 2 6" xfId="11911"/>
    <cellStyle name="Vírgula 2 4 2 4 2 2 7" xfId="26311"/>
    <cellStyle name="Vírgula 2 4 2 4 2 3" xfId="2047"/>
    <cellStyle name="Vírgula 2 4 2 4 2 3 2" xfId="4711"/>
    <cellStyle name="Vírgula 2 4 2 4 2 3 2 2" xfId="18055"/>
    <cellStyle name="Vírgula 2 4 2 4 2 3 3" xfId="7375"/>
    <cellStyle name="Vírgula 2 4 2 4 2 3 3 2" xfId="20719"/>
    <cellStyle name="Vírgula 2 4 2 4 2 3 4" xfId="10039"/>
    <cellStyle name="Vírgula 2 4 2 4 2 3 4 2" xfId="23383"/>
    <cellStyle name="Vírgula 2 4 2 4 2 3 5" xfId="15391"/>
    <cellStyle name="Vírgula 2 4 2 4 2 3 6" xfId="12703"/>
    <cellStyle name="Vírgula 2 4 2 4 2 4" xfId="3127"/>
    <cellStyle name="Vírgula 2 4 2 4 2 4 2" xfId="16471"/>
    <cellStyle name="Vírgula 2 4 2 4 2 5" xfId="5791"/>
    <cellStyle name="Vírgula 2 4 2 4 2 5 2" xfId="19135"/>
    <cellStyle name="Vírgula 2 4 2 4 2 6" xfId="8455"/>
    <cellStyle name="Vírgula 2 4 2 4 2 6 2" xfId="21799"/>
    <cellStyle name="Vírgula 2 4 2 4 2 7" xfId="13807"/>
    <cellStyle name="Vírgula 2 4 2 4 2 8" xfId="11119"/>
    <cellStyle name="Vírgula 2 4 2 4 2 9" xfId="24943"/>
    <cellStyle name="Vírgula 2 4 2 4 3" xfId="991"/>
    <cellStyle name="Vírgula 2 4 2 4 3 2" xfId="3655"/>
    <cellStyle name="Vírgula 2 4 2 4 3 2 2" xfId="16999"/>
    <cellStyle name="Vírgula 2 4 2 4 3 2 3" xfId="25975"/>
    <cellStyle name="Vírgula 2 4 2 4 3 3" xfId="6319"/>
    <cellStyle name="Vírgula 2 4 2 4 3 3 2" xfId="19663"/>
    <cellStyle name="Vírgula 2 4 2 4 3 4" xfId="8983"/>
    <cellStyle name="Vírgula 2 4 2 4 3 4 2" xfId="22327"/>
    <cellStyle name="Vírgula 2 4 2 4 3 5" xfId="14335"/>
    <cellStyle name="Vírgula 2 4 2 4 3 6" xfId="11647"/>
    <cellStyle name="Vírgula 2 4 2 4 3 7" xfId="24607"/>
    <cellStyle name="Vírgula 2 4 2 4 4" xfId="1783"/>
    <cellStyle name="Vírgula 2 4 2 4 4 2" xfId="4447"/>
    <cellStyle name="Vírgula 2 4 2 4 4 2 2" xfId="17791"/>
    <cellStyle name="Vírgula 2 4 2 4 4 2 3" xfId="26623"/>
    <cellStyle name="Vírgula 2 4 2 4 4 3" xfId="7111"/>
    <cellStyle name="Vírgula 2 4 2 4 4 3 2" xfId="20455"/>
    <cellStyle name="Vírgula 2 4 2 4 4 4" xfId="9775"/>
    <cellStyle name="Vírgula 2 4 2 4 4 4 2" xfId="23119"/>
    <cellStyle name="Vírgula 2 4 2 4 4 5" xfId="15127"/>
    <cellStyle name="Vírgula 2 4 2 4 4 6" xfId="12439"/>
    <cellStyle name="Vírgula 2 4 2 4 4 7" xfId="25255"/>
    <cellStyle name="Vírgula 2 4 2 4 5" xfId="2599"/>
    <cellStyle name="Vírgula 2 4 2 4 5 2" xfId="5263"/>
    <cellStyle name="Vírgula 2 4 2 4 5 2 2" xfId="18607"/>
    <cellStyle name="Vírgula 2 4 2 4 5 3" xfId="7927"/>
    <cellStyle name="Vírgula 2 4 2 4 5 3 2" xfId="21271"/>
    <cellStyle name="Vírgula 2 4 2 4 5 4" xfId="10591"/>
    <cellStyle name="Vírgula 2 4 2 4 5 4 2" xfId="23935"/>
    <cellStyle name="Vírgula 2 4 2 4 5 5" xfId="15943"/>
    <cellStyle name="Vírgula 2 4 2 4 5 6" xfId="13255"/>
    <cellStyle name="Vírgula 2 4 2 4 5 7" xfId="25615"/>
    <cellStyle name="Vírgula 2 4 2 4 6" xfId="2863"/>
    <cellStyle name="Vírgula 2 4 2 4 6 2" xfId="16207"/>
    <cellStyle name="Vírgula 2 4 2 4 7" xfId="5527"/>
    <cellStyle name="Vírgula 2 4 2 4 7 2" xfId="18871"/>
    <cellStyle name="Vírgula 2 4 2 4 8" xfId="8191"/>
    <cellStyle name="Vírgula 2 4 2 4 8 2" xfId="21535"/>
    <cellStyle name="Vírgula 2 4 2 4 9" xfId="13543"/>
    <cellStyle name="Vírgula 2 4 2 5" xfId="343"/>
    <cellStyle name="Vírgula 2 4 2 5 2" xfId="1135"/>
    <cellStyle name="Vírgula 2 4 2 5 2 2" xfId="3799"/>
    <cellStyle name="Vírgula 2 4 2 5 2 2 2" xfId="17143"/>
    <cellStyle name="Vírgula 2 4 2 5 2 2 3" xfId="26455"/>
    <cellStyle name="Vírgula 2 4 2 5 2 3" xfId="6463"/>
    <cellStyle name="Vírgula 2 4 2 5 2 3 2" xfId="19807"/>
    <cellStyle name="Vírgula 2 4 2 5 2 4" xfId="9127"/>
    <cellStyle name="Vírgula 2 4 2 5 2 4 2" xfId="22471"/>
    <cellStyle name="Vírgula 2 4 2 5 2 5" xfId="14479"/>
    <cellStyle name="Vírgula 2 4 2 5 2 6" xfId="11791"/>
    <cellStyle name="Vírgula 2 4 2 5 2 7" xfId="25087"/>
    <cellStyle name="Vírgula 2 4 2 5 3" xfId="1927"/>
    <cellStyle name="Vírgula 2 4 2 5 3 2" xfId="4591"/>
    <cellStyle name="Vírgula 2 4 2 5 3 2 2" xfId="17935"/>
    <cellStyle name="Vírgula 2 4 2 5 3 2 3" xfId="26119"/>
    <cellStyle name="Vírgula 2 4 2 5 3 3" xfId="7255"/>
    <cellStyle name="Vírgula 2 4 2 5 3 3 2" xfId="20599"/>
    <cellStyle name="Vírgula 2 4 2 5 3 4" xfId="9919"/>
    <cellStyle name="Vírgula 2 4 2 5 3 4 2" xfId="23263"/>
    <cellStyle name="Vírgula 2 4 2 5 3 5" xfId="15271"/>
    <cellStyle name="Vírgula 2 4 2 5 3 6" xfId="12583"/>
    <cellStyle name="Vírgula 2 4 2 5 3 7" xfId="24751"/>
    <cellStyle name="Vírgula 2 4 2 5 4" xfId="3007"/>
    <cellStyle name="Vírgula 2 4 2 5 4 2" xfId="16351"/>
    <cellStyle name="Vírgula 2 4 2 5 4 2 2" xfId="26767"/>
    <cellStyle name="Vírgula 2 4 2 5 4 3" xfId="25399"/>
    <cellStyle name="Vírgula 2 4 2 5 5" xfId="5671"/>
    <cellStyle name="Vírgula 2 4 2 5 5 2" xfId="19015"/>
    <cellStyle name="Vírgula 2 4 2 5 5 3" xfId="25759"/>
    <cellStyle name="Vírgula 2 4 2 5 6" xfId="8335"/>
    <cellStyle name="Vírgula 2 4 2 5 6 2" xfId="21679"/>
    <cellStyle name="Vírgula 2 4 2 5 7" xfId="13687"/>
    <cellStyle name="Vírgula 2 4 2 5 8" xfId="10999"/>
    <cellStyle name="Vírgula 2 4 2 5 9" xfId="24391"/>
    <cellStyle name="Vírgula 2 4 2 6" xfId="607"/>
    <cellStyle name="Vírgula 2 4 2 6 2" xfId="1399"/>
    <cellStyle name="Vírgula 2 4 2 6 2 2" xfId="4063"/>
    <cellStyle name="Vírgula 2 4 2 6 2 2 2" xfId="17407"/>
    <cellStyle name="Vírgula 2 4 2 6 2 3" xfId="6727"/>
    <cellStyle name="Vírgula 2 4 2 6 2 3 2" xfId="20071"/>
    <cellStyle name="Vírgula 2 4 2 6 2 4" xfId="9391"/>
    <cellStyle name="Vírgula 2 4 2 6 2 4 2" xfId="22735"/>
    <cellStyle name="Vírgula 2 4 2 6 2 5" xfId="14743"/>
    <cellStyle name="Vírgula 2 4 2 6 2 6" xfId="12055"/>
    <cellStyle name="Vírgula 2 4 2 6 2 7" xfId="26191"/>
    <cellStyle name="Vírgula 2 4 2 6 3" xfId="2191"/>
    <cellStyle name="Vírgula 2 4 2 6 3 2" xfId="4855"/>
    <cellStyle name="Vírgula 2 4 2 6 3 2 2" xfId="18199"/>
    <cellStyle name="Vírgula 2 4 2 6 3 3" xfId="7519"/>
    <cellStyle name="Vírgula 2 4 2 6 3 3 2" xfId="20863"/>
    <cellStyle name="Vírgula 2 4 2 6 3 4" xfId="10183"/>
    <cellStyle name="Vírgula 2 4 2 6 3 4 2" xfId="23527"/>
    <cellStyle name="Vírgula 2 4 2 6 3 5" xfId="15535"/>
    <cellStyle name="Vírgula 2 4 2 6 3 6" xfId="12847"/>
    <cellStyle name="Vírgula 2 4 2 6 4" xfId="3271"/>
    <cellStyle name="Vírgula 2 4 2 6 4 2" xfId="16615"/>
    <cellStyle name="Vírgula 2 4 2 6 5" xfId="5935"/>
    <cellStyle name="Vírgula 2 4 2 6 5 2" xfId="19279"/>
    <cellStyle name="Vírgula 2 4 2 6 6" xfId="8599"/>
    <cellStyle name="Vírgula 2 4 2 6 6 2" xfId="21943"/>
    <cellStyle name="Vírgula 2 4 2 6 7" xfId="13951"/>
    <cellStyle name="Vírgula 2 4 2 6 8" xfId="11263"/>
    <cellStyle name="Vírgula 2 4 2 6 9" xfId="24823"/>
    <cellStyle name="Vírgula 2 4 2 7" xfId="775"/>
    <cellStyle name="Vírgula 2 4 2 7 2" xfId="1567"/>
    <cellStyle name="Vírgula 2 4 2 7 2 2" xfId="4231"/>
    <cellStyle name="Vírgula 2 4 2 7 2 2 2" xfId="17575"/>
    <cellStyle name="Vírgula 2 4 2 7 2 3" xfId="6895"/>
    <cellStyle name="Vírgula 2 4 2 7 2 3 2" xfId="20239"/>
    <cellStyle name="Vírgula 2 4 2 7 2 4" xfId="9559"/>
    <cellStyle name="Vírgula 2 4 2 7 2 4 2" xfId="22903"/>
    <cellStyle name="Vírgula 2 4 2 7 2 5" xfId="14911"/>
    <cellStyle name="Vírgula 2 4 2 7 2 6" xfId="12223"/>
    <cellStyle name="Vírgula 2 4 2 7 2 7" xfId="25855"/>
    <cellStyle name="Vírgula 2 4 2 7 3" xfId="2359"/>
    <cellStyle name="Vírgula 2 4 2 7 3 2" xfId="5023"/>
    <cellStyle name="Vírgula 2 4 2 7 3 2 2" xfId="18367"/>
    <cellStyle name="Vírgula 2 4 2 7 3 3" xfId="7687"/>
    <cellStyle name="Vírgula 2 4 2 7 3 3 2" xfId="21031"/>
    <cellStyle name="Vírgula 2 4 2 7 3 4" xfId="10351"/>
    <cellStyle name="Vírgula 2 4 2 7 3 4 2" xfId="23695"/>
    <cellStyle name="Vírgula 2 4 2 7 3 5" xfId="15703"/>
    <cellStyle name="Vírgula 2 4 2 7 3 6" xfId="13015"/>
    <cellStyle name="Vírgula 2 4 2 7 4" xfId="3439"/>
    <cellStyle name="Vírgula 2 4 2 7 4 2" xfId="16783"/>
    <cellStyle name="Vírgula 2 4 2 7 5" xfId="6103"/>
    <cellStyle name="Vírgula 2 4 2 7 5 2" xfId="19447"/>
    <cellStyle name="Vírgula 2 4 2 7 6" xfId="8767"/>
    <cellStyle name="Vírgula 2 4 2 7 6 2" xfId="22111"/>
    <cellStyle name="Vírgula 2 4 2 7 7" xfId="14119"/>
    <cellStyle name="Vírgula 2 4 2 7 8" xfId="11431"/>
    <cellStyle name="Vírgula 2 4 2 7 9" xfId="24487"/>
    <cellStyle name="Vírgula 2 4 2 8" xfId="823"/>
    <cellStyle name="Vírgula 2 4 2 8 2" xfId="1615"/>
    <cellStyle name="Vírgula 2 4 2 8 2 2" xfId="4279"/>
    <cellStyle name="Vírgula 2 4 2 8 2 2 2" xfId="17623"/>
    <cellStyle name="Vírgula 2 4 2 8 2 3" xfId="6943"/>
    <cellStyle name="Vírgula 2 4 2 8 2 3 2" xfId="20287"/>
    <cellStyle name="Vírgula 2 4 2 8 2 4" xfId="9607"/>
    <cellStyle name="Vírgula 2 4 2 8 2 4 2" xfId="22951"/>
    <cellStyle name="Vírgula 2 4 2 8 2 5" xfId="14959"/>
    <cellStyle name="Vírgula 2 4 2 8 2 6" xfId="12271"/>
    <cellStyle name="Vírgula 2 4 2 8 2 7" xfId="26503"/>
    <cellStyle name="Vírgula 2 4 2 8 3" xfId="2407"/>
    <cellStyle name="Vírgula 2 4 2 8 3 2" xfId="5071"/>
    <cellStyle name="Vírgula 2 4 2 8 3 2 2" xfId="18415"/>
    <cellStyle name="Vírgula 2 4 2 8 3 3" xfId="7735"/>
    <cellStyle name="Vírgula 2 4 2 8 3 3 2" xfId="21079"/>
    <cellStyle name="Vírgula 2 4 2 8 3 4" xfId="10399"/>
    <cellStyle name="Vírgula 2 4 2 8 3 4 2" xfId="23743"/>
    <cellStyle name="Vírgula 2 4 2 8 3 5" xfId="15751"/>
    <cellStyle name="Vírgula 2 4 2 8 3 6" xfId="13063"/>
    <cellStyle name="Vírgula 2 4 2 8 4" xfId="3487"/>
    <cellStyle name="Vírgula 2 4 2 8 4 2" xfId="16831"/>
    <cellStyle name="Vírgula 2 4 2 8 5" xfId="6151"/>
    <cellStyle name="Vírgula 2 4 2 8 5 2" xfId="19495"/>
    <cellStyle name="Vírgula 2 4 2 8 6" xfId="8815"/>
    <cellStyle name="Vírgula 2 4 2 8 6 2" xfId="22159"/>
    <cellStyle name="Vírgula 2 4 2 8 7" xfId="14167"/>
    <cellStyle name="Vírgula 2 4 2 8 8" xfId="11479"/>
    <cellStyle name="Vírgula 2 4 2 8 9" xfId="25135"/>
    <cellStyle name="Vírgula 2 4 2 9" xfId="871"/>
    <cellStyle name="Vírgula 2 4 2 9 2" xfId="3535"/>
    <cellStyle name="Vírgula 2 4 2 9 2 2" xfId="16879"/>
    <cellStyle name="Vírgula 2 4 2 9 3" xfId="6199"/>
    <cellStyle name="Vírgula 2 4 2 9 3 2" xfId="19543"/>
    <cellStyle name="Vírgula 2 4 2 9 4" xfId="8863"/>
    <cellStyle name="Vírgula 2 4 2 9 4 2" xfId="22207"/>
    <cellStyle name="Vírgula 2 4 2 9 5" xfId="14215"/>
    <cellStyle name="Vírgula 2 4 2 9 6" xfId="11527"/>
    <cellStyle name="Vírgula 2 4 2 9 7" xfId="25495"/>
    <cellStyle name="Vírgula 2 4 3" xfId="103"/>
    <cellStyle name="Vírgula 2 4 3 10" xfId="5431"/>
    <cellStyle name="Vírgula 2 4 3 10 2" xfId="18775"/>
    <cellStyle name="Vírgula 2 4 3 11" xfId="8095"/>
    <cellStyle name="Vírgula 2 4 3 11 2" xfId="21439"/>
    <cellStyle name="Vírgula 2 4 3 12" xfId="13447"/>
    <cellStyle name="Vírgula 2 4 3 13" xfId="10759"/>
    <cellStyle name="Vírgula 2 4 3 14" xfId="24151"/>
    <cellStyle name="Vírgula 2 4 3 2" xfId="271"/>
    <cellStyle name="Vírgula 2 4 3 2 10" xfId="13615"/>
    <cellStyle name="Vírgula 2 4 3 2 11" xfId="10927"/>
    <cellStyle name="Vírgula 2 4 3 2 12" xfId="24319"/>
    <cellStyle name="Vírgula 2 4 3 2 2" xfId="535"/>
    <cellStyle name="Vírgula 2 4 3 2 2 2" xfId="1327"/>
    <cellStyle name="Vírgula 2 4 3 2 2 2 2" xfId="3991"/>
    <cellStyle name="Vírgula 2 4 3 2 2 2 2 2" xfId="17335"/>
    <cellStyle name="Vírgula 2 4 3 2 2 2 3" xfId="6655"/>
    <cellStyle name="Vírgula 2 4 3 2 2 2 3 2" xfId="19999"/>
    <cellStyle name="Vírgula 2 4 3 2 2 2 4" xfId="9319"/>
    <cellStyle name="Vírgula 2 4 3 2 2 2 4 2" xfId="22663"/>
    <cellStyle name="Vírgula 2 4 3 2 2 2 5" xfId="14671"/>
    <cellStyle name="Vírgula 2 4 3 2 2 2 6" xfId="11983"/>
    <cellStyle name="Vírgula 2 4 3 2 2 2 7" xfId="26383"/>
    <cellStyle name="Vírgula 2 4 3 2 2 3" xfId="2119"/>
    <cellStyle name="Vírgula 2 4 3 2 2 3 2" xfId="4783"/>
    <cellStyle name="Vírgula 2 4 3 2 2 3 2 2" xfId="18127"/>
    <cellStyle name="Vírgula 2 4 3 2 2 3 3" xfId="7447"/>
    <cellStyle name="Vírgula 2 4 3 2 2 3 3 2" xfId="20791"/>
    <cellStyle name="Vírgula 2 4 3 2 2 3 4" xfId="10111"/>
    <cellStyle name="Vírgula 2 4 3 2 2 3 4 2" xfId="23455"/>
    <cellStyle name="Vírgula 2 4 3 2 2 3 5" xfId="15463"/>
    <cellStyle name="Vírgula 2 4 3 2 2 3 6" xfId="12775"/>
    <cellStyle name="Vírgula 2 4 3 2 2 4" xfId="3199"/>
    <cellStyle name="Vírgula 2 4 3 2 2 4 2" xfId="16543"/>
    <cellStyle name="Vírgula 2 4 3 2 2 5" xfId="5863"/>
    <cellStyle name="Vírgula 2 4 3 2 2 5 2" xfId="19207"/>
    <cellStyle name="Vírgula 2 4 3 2 2 6" xfId="8527"/>
    <cellStyle name="Vírgula 2 4 3 2 2 6 2" xfId="21871"/>
    <cellStyle name="Vírgula 2 4 3 2 2 7" xfId="13879"/>
    <cellStyle name="Vírgula 2 4 3 2 2 8" xfId="11191"/>
    <cellStyle name="Vírgula 2 4 3 2 2 9" xfId="25015"/>
    <cellStyle name="Vírgula 2 4 3 2 3" xfId="703"/>
    <cellStyle name="Vírgula 2 4 3 2 3 2" xfId="1495"/>
    <cellStyle name="Vírgula 2 4 3 2 3 2 2" xfId="4159"/>
    <cellStyle name="Vírgula 2 4 3 2 3 2 2 2" xfId="17503"/>
    <cellStyle name="Vírgula 2 4 3 2 3 2 3" xfId="6823"/>
    <cellStyle name="Vírgula 2 4 3 2 3 2 3 2" xfId="20167"/>
    <cellStyle name="Vírgula 2 4 3 2 3 2 4" xfId="9487"/>
    <cellStyle name="Vírgula 2 4 3 2 3 2 4 2" xfId="22831"/>
    <cellStyle name="Vírgula 2 4 3 2 3 2 5" xfId="14839"/>
    <cellStyle name="Vírgula 2 4 3 2 3 2 6" xfId="12151"/>
    <cellStyle name="Vírgula 2 4 3 2 3 2 7" xfId="26047"/>
    <cellStyle name="Vírgula 2 4 3 2 3 3" xfId="2287"/>
    <cellStyle name="Vírgula 2 4 3 2 3 3 2" xfId="4951"/>
    <cellStyle name="Vírgula 2 4 3 2 3 3 2 2" xfId="18295"/>
    <cellStyle name="Vírgula 2 4 3 2 3 3 3" xfId="7615"/>
    <cellStyle name="Vírgula 2 4 3 2 3 3 3 2" xfId="20959"/>
    <cellStyle name="Vírgula 2 4 3 2 3 3 4" xfId="10279"/>
    <cellStyle name="Vírgula 2 4 3 2 3 3 4 2" xfId="23623"/>
    <cellStyle name="Vírgula 2 4 3 2 3 3 5" xfId="15631"/>
    <cellStyle name="Vírgula 2 4 3 2 3 3 6" xfId="12943"/>
    <cellStyle name="Vírgula 2 4 3 2 3 4" xfId="3367"/>
    <cellStyle name="Vírgula 2 4 3 2 3 4 2" xfId="16711"/>
    <cellStyle name="Vírgula 2 4 3 2 3 5" xfId="6031"/>
    <cellStyle name="Vírgula 2 4 3 2 3 5 2" xfId="19375"/>
    <cellStyle name="Vírgula 2 4 3 2 3 6" xfId="8695"/>
    <cellStyle name="Vírgula 2 4 3 2 3 6 2" xfId="22039"/>
    <cellStyle name="Vírgula 2 4 3 2 3 7" xfId="14047"/>
    <cellStyle name="Vírgula 2 4 3 2 3 8" xfId="11359"/>
    <cellStyle name="Vírgula 2 4 3 2 3 9" xfId="24679"/>
    <cellStyle name="Vírgula 2 4 3 2 4" xfId="1063"/>
    <cellStyle name="Vírgula 2 4 3 2 4 2" xfId="3727"/>
    <cellStyle name="Vírgula 2 4 3 2 4 2 2" xfId="17071"/>
    <cellStyle name="Vírgula 2 4 3 2 4 2 3" xfId="26695"/>
    <cellStyle name="Vírgula 2 4 3 2 4 3" xfId="6391"/>
    <cellStyle name="Vírgula 2 4 3 2 4 3 2" xfId="19735"/>
    <cellStyle name="Vírgula 2 4 3 2 4 4" xfId="9055"/>
    <cellStyle name="Vírgula 2 4 3 2 4 4 2" xfId="22399"/>
    <cellStyle name="Vírgula 2 4 3 2 4 5" xfId="14407"/>
    <cellStyle name="Vírgula 2 4 3 2 4 6" xfId="11719"/>
    <cellStyle name="Vírgula 2 4 3 2 4 7" xfId="25327"/>
    <cellStyle name="Vírgula 2 4 3 2 5" xfId="1855"/>
    <cellStyle name="Vírgula 2 4 3 2 5 2" xfId="4519"/>
    <cellStyle name="Vírgula 2 4 3 2 5 2 2" xfId="17863"/>
    <cellStyle name="Vírgula 2 4 3 2 5 3" xfId="7183"/>
    <cellStyle name="Vírgula 2 4 3 2 5 3 2" xfId="20527"/>
    <cellStyle name="Vírgula 2 4 3 2 5 4" xfId="9847"/>
    <cellStyle name="Vírgula 2 4 3 2 5 4 2" xfId="23191"/>
    <cellStyle name="Vírgula 2 4 3 2 5 5" xfId="15199"/>
    <cellStyle name="Vírgula 2 4 3 2 5 6" xfId="12511"/>
    <cellStyle name="Vírgula 2 4 3 2 5 7" xfId="25687"/>
    <cellStyle name="Vírgula 2 4 3 2 6" xfId="2671"/>
    <cellStyle name="Vírgula 2 4 3 2 6 2" xfId="5335"/>
    <cellStyle name="Vírgula 2 4 3 2 6 2 2" xfId="18679"/>
    <cellStyle name="Vírgula 2 4 3 2 6 3" xfId="7999"/>
    <cellStyle name="Vírgula 2 4 3 2 6 3 2" xfId="21343"/>
    <cellStyle name="Vírgula 2 4 3 2 6 4" xfId="10663"/>
    <cellStyle name="Vírgula 2 4 3 2 6 4 2" xfId="24007"/>
    <cellStyle name="Vírgula 2 4 3 2 6 5" xfId="16015"/>
    <cellStyle name="Vírgula 2 4 3 2 6 6" xfId="13327"/>
    <cellStyle name="Vírgula 2 4 3 2 7" xfId="2935"/>
    <cellStyle name="Vírgula 2 4 3 2 7 2" xfId="16279"/>
    <cellStyle name="Vírgula 2 4 3 2 8" xfId="5599"/>
    <cellStyle name="Vírgula 2 4 3 2 8 2" xfId="18943"/>
    <cellStyle name="Vírgula 2 4 3 2 9" xfId="8263"/>
    <cellStyle name="Vírgula 2 4 3 2 9 2" xfId="21607"/>
    <cellStyle name="Vírgula 2 4 3 3" xfId="175"/>
    <cellStyle name="Vírgula 2 4 3 3 10" xfId="10831"/>
    <cellStyle name="Vírgula 2 4 3 3 11" xfId="24223"/>
    <cellStyle name="Vírgula 2 4 3 3 2" xfId="439"/>
    <cellStyle name="Vírgula 2 4 3 3 2 2" xfId="1231"/>
    <cellStyle name="Vírgula 2 4 3 3 2 2 2" xfId="3895"/>
    <cellStyle name="Vírgula 2 4 3 3 2 2 2 2" xfId="17239"/>
    <cellStyle name="Vírgula 2 4 3 3 2 2 3" xfId="6559"/>
    <cellStyle name="Vírgula 2 4 3 3 2 2 3 2" xfId="19903"/>
    <cellStyle name="Vírgula 2 4 3 3 2 2 4" xfId="9223"/>
    <cellStyle name="Vírgula 2 4 3 3 2 2 4 2" xfId="22567"/>
    <cellStyle name="Vírgula 2 4 3 3 2 2 5" xfId="14575"/>
    <cellStyle name="Vírgula 2 4 3 3 2 2 6" xfId="11887"/>
    <cellStyle name="Vírgula 2 4 3 3 2 2 7" xfId="26287"/>
    <cellStyle name="Vírgula 2 4 3 3 2 3" xfId="2023"/>
    <cellStyle name="Vírgula 2 4 3 3 2 3 2" xfId="4687"/>
    <cellStyle name="Vírgula 2 4 3 3 2 3 2 2" xfId="18031"/>
    <cellStyle name="Vírgula 2 4 3 3 2 3 3" xfId="7351"/>
    <cellStyle name="Vírgula 2 4 3 3 2 3 3 2" xfId="20695"/>
    <cellStyle name="Vírgula 2 4 3 3 2 3 4" xfId="10015"/>
    <cellStyle name="Vírgula 2 4 3 3 2 3 4 2" xfId="23359"/>
    <cellStyle name="Vírgula 2 4 3 3 2 3 5" xfId="15367"/>
    <cellStyle name="Vírgula 2 4 3 3 2 3 6" xfId="12679"/>
    <cellStyle name="Vírgula 2 4 3 3 2 4" xfId="3103"/>
    <cellStyle name="Vírgula 2 4 3 3 2 4 2" xfId="16447"/>
    <cellStyle name="Vírgula 2 4 3 3 2 5" xfId="5767"/>
    <cellStyle name="Vírgula 2 4 3 3 2 5 2" xfId="19111"/>
    <cellStyle name="Vírgula 2 4 3 3 2 6" xfId="8431"/>
    <cellStyle name="Vírgula 2 4 3 3 2 6 2" xfId="21775"/>
    <cellStyle name="Vírgula 2 4 3 3 2 7" xfId="13783"/>
    <cellStyle name="Vírgula 2 4 3 3 2 8" xfId="11095"/>
    <cellStyle name="Vírgula 2 4 3 3 2 9" xfId="24919"/>
    <cellStyle name="Vírgula 2 4 3 3 3" xfId="967"/>
    <cellStyle name="Vírgula 2 4 3 3 3 2" xfId="3631"/>
    <cellStyle name="Vírgula 2 4 3 3 3 2 2" xfId="16975"/>
    <cellStyle name="Vírgula 2 4 3 3 3 2 3" xfId="25951"/>
    <cellStyle name="Vírgula 2 4 3 3 3 3" xfId="6295"/>
    <cellStyle name="Vírgula 2 4 3 3 3 3 2" xfId="19639"/>
    <cellStyle name="Vírgula 2 4 3 3 3 4" xfId="8959"/>
    <cellStyle name="Vírgula 2 4 3 3 3 4 2" xfId="22303"/>
    <cellStyle name="Vírgula 2 4 3 3 3 5" xfId="14311"/>
    <cellStyle name="Vírgula 2 4 3 3 3 6" xfId="11623"/>
    <cellStyle name="Vírgula 2 4 3 3 3 7" xfId="24583"/>
    <cellStyle name="Vírgula 2 4 3 3 4" xfId="1759"/>
    <cellStyle name="Vírgula 2 4 3 3 4 2" xfId="4423"/>
    <cellStyle name="Vírgula 2 4 3 3 4 2 2" xfId="17767"/>
    <cellStyle name="Vírgula 2 4 3 3 4 2 3" xfId="26599"/>
    <cellStyle name="Vírgula 2 4 3 3 4 3" xfId="7087"/>
    <cellStyle name="Vírgula 2 4 3 3 4 3 2" xfId="20431"/>
    <cellStyle name="Vírgula 2 4 3 3 4 4" xfId="9751"/>
    <cellStyle name="Vírgula 2 4 3 3 4 4 2" xfId="23095"/>
    <cellStyle name="Vírgula 2 4 3 3 4 5" xfId="15103"/>
    <cellStyle name="Vírgula 2 4 3 3 4 6" xfId="12415"/>
    <cellStyle name="Vírgula 2 4 3 3 4 7" xfId="25231"/>
    <cellStyle name="Vírgula 2 4 3 3 5" xfId="2575"/>
    <cellStyle name="Vírgula 2 4 3 3 5 2" xfId="5239"/>
    <cellStyle name="Vírgula 2 4 3 3 5 2 2" xfId="18583"/>
    <cellStyle name="Vírgula 2 4 3 3 5 3" xfId="7903"/>
    <cellStyle name="Vírgula 2 4 3 3 5 3 2" xfId="21247"/>
    <cellStyle name="Vírgula 2 4 3 3 5 4" xfId="10567"/>
    <cellStyle name="Vírgula 2 4 3 3 5 4 2" xfId="23911"/>
    <cellStyle name="Vírgula 2 4 3 3 5 5" xfId="15919"/>
    <cellStyle name="Vírgula 2 4 3 3 5 6" xfId="13231"/>
    <cellStyle name="Vírgula 2 4 3 3 5 7" xfId="25591"/>
    <cellStyle name="Vírgula 2 4 3 3 6" xfId="2839"/>
    <cellStyle name="Vírgula 2 4 3 3 6 2" xfId="16183"/>
    <cellStyle name="Vírgula 2 4 3 3 7" xfId="5503"/>
    <cellStyle name="Vírgula 2 4 3 3 7 2" xfId="18847"/>
    <cellStyle name="Vírgula 2 4 3 3 8" xfId="8167"/>
    <cellStyle name="Vírgula 2 4 3 3 8 2" xfId="21511"/>
    <cellStyle name="Vírgula 2 4 3 3 9" xfId="13519"/>
    <cellStyle name="Vírgula 2 4 3 4" xfId="367"/>
    <cellStyle name="Vírgula 2 4 3 4 2" xfId="1159"/>
    <cellStyle name="Vírgula 2 4 3 4 2 2" xfId="3823"/>
    <cellStyle name="Vírgula 2 4 3 4 2 2 2" xfId="17167"/>
    <cellStyle name="Vírgula 2 4 3 4 2 3" xfId="6487"/>
    <cellStyle name="Vírgula 2 4 3 4 2 3 2" xfId="19831"/>
    <cellStyle name="Vírgula 2 4 3 4 2 4" xfId="9151"/>
    <cellStyle name="Vírgula 2 4 3 4 2 4 2" xfId="22495"/>
    <cellStyle name="Vírgula 2 4 3 4 2 5" xfId="14503"/>
    <cellStyle name="Vírgula 2 4 3 4 2 6" xfId="11815"/>
    <cellStyle name="Vírgula 2 4 3 4 2 7" xfId="26215"/>
    <cellStyle name="Vírgula 2 4 3 4 3" xfId="1951"/>
    <cellStyle name="Vírgula 2 4 3 4 3 2" xfId="4615"/>
    <cellStyle name="Vírgula 2 4 3 4 3 2 2" xfId="17959"/>
    <cellStyle name="Vírgula 2 4 3 4 3 3" xfId="7279"/>
    <cellStyle name="Vírgula 2 4 3 4 3 3 2" xfId="20623"/>
    <cellStyle name="Vírgula 2 4 3 4 3 4" xfId="9943"/>
    <cellStyle name="Vírgula 2 4 3 4 3 4 2" xfId="23287"/>
    <cellStyle name="Vírgula 2 4 3 4 3 5" xfId="15295"/>
    <cellStyle name="Vírgula 2 4 3 4 3 6" xfId="12607"/>
    <cellStyle name="Vírgula 2 4 3 4 4" xfId="3031"/>
    <cellStyle name="Vírgula 2 4 3 4 4 2" xfId="16375"/>
    <cellStyle name="Vírgula 2 4 3 4 5" xfId="5695"/>
    <cellStyle name="Vírgula 2 4 3 4 5 2" xfId="19039"/>
    <cellStyle name="Vírgula 2 4 3 4 6" xfId="8359"/>
    <cellStyle name="Vírgula 2 4 3 4 6 2" xfId="21703"/>
    <cellStyle name="Vírgula 2 4 3 4 7" xfId="13711"/>
    <cellStyle name="Vírgula 2 4 3 4 8" xfId="11023"/>
    <cellStyle name="Vírgula 2 4 3 4 9" xfId="24847"/>
    <cellStyle name="Vírgula 2 4 3 5" xfId="631"/>
    <cellStyle name="Vírgula 2 4 3 5 2" xfId="1423"/>
    <cellStyle name="Vírgula 2 4 3 5 2 2" xfId="4087"/>
    <cellStyle name="Vírgula 2 4 3 5 2 2 2" xfId="17431"/>
    <cellStyle name="Vírgula 2 4 3 5 2 3" xfId="6751"/>
    <cellStyle name="Vírgula 2 4 3 5 2 3 2" xfId="20095"/>
    <cellStyle name="Vírgula 2 4 3 5 2 4" xfId="9415"/>
    <cellStyle name="Vírgula 2 4 3 5 2 4 2" xfId="22759"/>
    <cellStyle name="Vírgula 2 4 3 5 2 5" xfId="14767"/>
    <cellStyle name="Vírgula 2 4 3 5 2 6" xfId="12079"/>
    <cellStyle name="Vírgula 2 4 3 5 2 7" xfId="25879"/>
    <cellStyle name="Vírgula 2 4 3 5 3" xfId="2215"/>
    <cellStyle name="Vírgula 2 4 3 5 3 2" xfId="4879"/>
    <cellStyle name="Vírgula 2 4 3 5 3 2 2" xfId="18223"/>
    <cellStyle name="Vírgula 2 4 3 5 3 3" xfId="7543"/>
    <cellStyle name="Vírgula 2 4 3 5 3 3 2" xfId="20887"/>
    <cellStyle name="Vírgula 2 4 3 5 3 4" xfId="10207"/>
    <cellStyle name="Vírgula 2 4 3 5 3 4 2" xfId="23551"/>
    <cellStyle name="Vírgula 2 4 3 5 3 5" xfId="15559"/>
    <cellStyle name="Vírgula 2 4 3 5 3 6" xfId="12871"/>
    <cellStyle name="Vírgula 2 4 3 5 4" xfId="3295"/>
    <cellStyle name="Vírgula 2 4 3 5 4 2" xfId="16639"/>
    <cellStyle name="Vírgula 2 4 3 5 5" xfId="5959"/>
    <cellStyle name="Vírgula 2 4 3 5 5 2" xfId="19303"/>
    <cellStyle name="Vírgula 2 4 3 5 6" xfId="8623"/>
    <cellStyle name="Vírgula 2 4 3 5 6 2" xfId="21967"/>
    <cellStyle name="Vírgula 2 4 3 5 7" xfId="13975"/>
    <cellStyle name="Vírgula 2 4 3 5 8" xfId="11287"/>
    <cellStyle name="Vírgula 2 4 3 5 9" xfId="24511"/>
    <cellStyle name="Vírgula 2 4 3 6" xfId="895"/>
    <cellStyle name="Vírgula 2 4 3 6 2" xfId="3559"/>
    <cellStyle name="Vírgula 2 4 3 6 2 2" xfId="16903"/>
    <cellStyle name="Vírgula 2 4 3 6 2 3" xfId="26527"/>
    <cellStyle name="Vírgula 2 4 3 6 3" xfId="6223"/>
    <cellStyle name="Vírgula 2 4 3 6 3 2" xfId="19567"/>
    <cellStyle name="Vírgula 2 4 3 6 4" xfId="8887"/>
    <cellStyle name="Vírgula 2 4 3 6 4 2" xfId="22231"/>
    <cellStyle name="Vírgula 2 4 3 6 5" xfId="14239"/>
    <cellStyle name="Vírgula 2 4 3 6 6" xfId="11551"/>
    <cellStyle name="Vírgula 2 4 3 6 7" xfId="25159"/>
    <cellStyle name="Vírgula 2 4 3 7" xfId="1687"/>
    <cellStyle name="Vírgula 2 4 3 7 2" xfId="4351"/>
    <cellStyle name="Vírgula 2 4 3 7 2 2" xfId="17695"/>
    <cellStyle name="Vírgula 2 4 3 7 3" xfId="7015"/>
    <cellStyle name="Vírgula 2 4 3 7 3 2" xfId="20359"/>
    <cellStyle name="Vírgula 2 4 3 7 4" xfId="9679"/>
    <cellStyle name="Vírgula 2 4 3 7 4 2" xfId="23023"/>
    <cellStyle name="Vírgula 2 4 3 7 5" xfId="15031"/>
    <cellStyle name="Vírgula 2 4 3 7 6" xfId="12343"/>
    <cellStyle name="Vírgula 2 4 3 7 7" xfId="25519"/>
    <cellStyle name="Vírgula 2 4 3 8" xfId="2503"/>
    <cellStyle name="Vírgula 2 4 3 8 2" xfId="5167"/>
    <cellStyle name="Vírgula 2 4 3 8 2 2" xfId="18511"/>
    <cellStyle name="Vírgula 2 4 3 8 3" xfId="7831"/>
    <cellStyle name="Vírgula 2 4 3 8 3 2" xfId="21175"/>
    <cellStyle name="Vírgula 2 4 3 8 4" xfId="10495"/>
    <cellStyle name="Vírgula 2 4 3 8 4 2" xfId="23839"/>
    <cellStyle name="Vírgula 2 4 3 8 5" xfId="15847"/>
    <cellStyle name="Vírgula 2 4 3 8 6" xfId="13159"/>
    <cellStyle name="Vírgula 2 4 3 9" xfId="2767"/>
    <cellStyle name="Vírgula 2 4 3 9 2" xfId="16111"/>
    <cellStyle name="Vírgula 2 4 4" xfId="223"/>
    <cellStyle name="Vírgula 2 4 4 10" xfId="13567"/>
    <cellStyle name="Vírgula 2 4 4 11" xfId="10879"/>
    <cellStyle name="Vírgula 2 4 4 12" xfId="24271"/>
    <cellStyle name="Vírgula 2 4 4 2" xfId="487"/>
    <cellStyle name="Vírgula 2 4 4 2 2" xfId="1279"/>
    <cellStyle name="Vírgula 2 4 4 2 2 2" xfId="3943"/>
    <cellStyle name="Vírgula 2 4 4 2 2 2 2" xfId="17287"/>
    <cellStyle name="Vírgula 2 4 4 2 2 3" xfId="6607"/>
    <cellStyle name="Vírgula 2 4 4 2 2 3 2" xfId="19951"/>
    <cellStyle name="Vírgula 2 4 4 2 2 4" xfId="9271"/>
    <cellStyle name="Vírgula 2 4 4 2 2 4 2" xfId="22615"/>
    <cellStyle name="Vírgula 2 4 4 2 2 5" xfId="14623"/>
    <cellStyle name="Vírgula 2 4 4 2 2 6" xfId="11935"/>
    <cellStyle name="Vírgula 2 4 4 2 2 7" xfId="26335"/>
    <cellStyle name="Vírgula 2 4 4 2 3" xfId="2071"/>
    <cellStyle name="Vírgula 2 4 4 2 3 2" xfId="4735"/>
    <cellStyle name="Vírgula 2 4 4 2 3 2 2" xfId="18079"/>
    <cellStyle name="Vírgula 2 4 4 2 3 3" xfId="7399"/>
    <cellStyle name="Vírgula 2 4 4 2 3 3 2" xfId="20743"/>
    <cellStyle name="Vírgula 2 4 4 2 3 4" xfId="10063"/>
    <cellStyle name="Vírgula 2 4 4 2 3 4 2" xfId="23407"/>
    <cellStyle name="Vírgula 2 4 4 2 3 5" xfId="15415"/>
    <cellStyle name="Vírgula 2 4 4 2 3 6" xfId="12727"/>
    <cellStyle name="Vírgula 2 4 4 2 4" xfId="3151"/>
    <cellStyle name="Vírgula 2 4 4 2 4 2" xfId="16495"/>
    <cellStyle name="Vírgula 2 4 4 2 5" xfId="5815"/>
    <cellStyle name="Vírgula 2 4 4 2 5 2" xfId="19159"/>
    <cellStyle name="Vírgula 2 4 4 2 6" xfId="8479"/>
    <cellStyle name="Vírgula 2 4 4 2 6 2" xfId="21823"/>
    <cellStyle name="Vírgula 2 4 4 2 7" xfId="13831"/>
    <cellStyle name="Vírgula 2 4 4 2 8" xfId="11143"/>
    <cellStyle name="Vírgula 2 4 4 2 9" xfId="24967"/>
    <cellStyle name="Vírgula 2 4 4 3" xfId="655"/>
    <cellStyle name="Vírgula 2 4 4 3 2" xfId="1447"/>
    <cellStyle name="Vírgula 2 4 4 3 2 2" xfId="4111"/>
    <cellStyle name="Vírgula 2 4 4 3 2 2 2" xfId="17455"/>
    <cellStyle name="Vírgula 2 4 4 3 2 3" xfId="6775"/>
    <cellStyle name="Vírgula 2 4 4 3 2 3 2" xfId="20119"/>
    <cellStyle name="Vírgula 2 4 4 3 2 4" xfId="9439"/>
    <cellStyle name="Vírgula 2 4 4 3 2 4 2" xfId="22783"/>
    <cellStyle name="Vírgula 2 4 4 3 2 5" xfId="14791"/>
    <cellStyle name="Vírgula 2 4 4 3 2 6" xfId="12103"/>
    <cellStyle name="Vírgula 2 4 4 3 2 7" xfId="25999"/>
    <cellStyle name="Vírgula 2 4 4 3 3" xfId="2239"/>
    <cellStyle name="Vírgula 2 4 4 3 3 2" xfId="4903"/>
    <cellStyle name="Vírgula 2 4 4 3 3 2 2" xfId="18247"/>
    <cellStyle name="Vírgula 2 4 4 3 3 3" xfId="7567"/>
    <cellStyle name="Vírgula 2 4 4 3 3 3 2" xfId="20911"/>
    <cellStyle name="Vírgula 2 4 4 3 3 4" xfId="10231"/>
    <cellStyle name="Vírgula 2 4 4 3 3 4 2" xfId="23575"/>
    <cellStyle name="Vírgula 2 4 4 3 3 5" xfId="15583"/>
    <cellStyle name="Vírgula 2 4 4 3 3 6" xfId="12895"/>
    <cellStyle name="Vírgula 2 4 4 3 4" xfId="3319"/>
    <cellStyle name="Vírgula 2 4 4 3 4 2" xfId="16663"/>
    <cellStyle name="Vírgula 2 4 4 3 5" xfId="5983"/>
    <cellStyle name="Vírgula 2 4 4 3 5 2" xfId="19327"/>
    <cellStyle name="Vírgula 2 4 4 3 6" xfId="8647"/>
    <cellStyle name="Vírgula 2 4 4 3 6 2" xfId="21991"/>
    <cellStyle name="Vírgula 2 4 4 3 7" xfId="13999"/>
    <cellStyle name="Vírgula 2 4 4 3 8" xfId="11311"/>
    <cellStyle name="Vírgula 2 4 4 3 9" xfId="24631"/>
    <cellStyle name="Vírgula 2 4 4 4" xfId="1015"/>
    <cellStyle name="Vírgula 2 4 4 4 2" xfId="3679"/>
    <cellStyle name="Vírgula 2 4 4 4 2 2" xfId="17023"/>
    <cellStyle name="Vírgula 2 4 4 4 2 3" xfId="26647"/>
    <cellStyle name="Vírgula 2 4 4 4 3" xfId="6343"/>
    <cellStyle name="Vírgula 2 4 4 4 3 2" xfId="19687"/>
    <cellStyle name="Vírgula 2 4 4 4 4" xfId="9007"/>
    <cellStyle name="Vírgula 2 4 4 4 4 2" xfId="22351"/>
    <cellStyle name="Vírgula 2 4 4 4 5" xfId="14359"/>
    <cellStyle name="Vírgula 2 4 4 4 6" xfId="11671"/>
    <cellStyle name="Vírgula 2 4 4 4 7" xfId="25279"/>
    <cellStyle name="Vírgula 2 4 4 5" xfId="1807"/>
    <cellStyle name="Vírgula 2 4 4 5 2" xfId="4471"/>
    <cellStyle name="Vírgula 2 4 4 5 2 2" xfId="17815"/>
    <cellStyle name="Vírgula 2 4 4 5 3" xfId="7135"/>
    <cellStyle name="Vírgula 2 4 4 5 3 2" xfId="20479"/>
    <cellStyle name="Vírgula 2 4 4 5 4" xfId="9799"/>
    <cellStyle name="Vírgula 2 4 4 5 4 2" xfId="23143"/>
    <cellStyle name="Vírgula 2 4 4 5 5" xfId="15151"/>
    <cellStyle name="Vírgula 2 4 4 5 6" xfId="12463"/>
    <cellStyle name="Vírgula 2 4 4 5 7" xfId="25639"/>
    <cellStyle name="Vírgula 2 4 4 6" xfId="2623"/>
    <cellStyle name="Vírgula 2 4 4 6 2" xfId="5287"/>
    <cellStyle name="Vírgula 2 4 4 6 2 2" xfId="18631"/>
    <cellStyle name="Vírgula 2 4 4 6 3" xfId="7951"/>
    <cellStyle name="Vírgula 2 4 4 6 3 2" xfId="21295"/>
    <cellStyle name="Vírgula 2 4 4 6 4" xfId="10615"/>
    <cellStyle name="Vírgula 2 4 4 6 4 2" xfId="23959"/>
    <cellStyle name="Vírgula 2 4 4 6 5" xfId="15967"/>
    <cellStyle name="Vírgula 2 4 4 6 6" xfId="13279"/>
    <cellStyle name="Vírgula 2 4 4 7" xfId="2887"/>
    <cellStyle name="Vírgula 2 4 4 7 2" xfId="16231"/>
    <cellStyle name="Vírgula 2 4 4 8" xfId="5551"/>
    <cellStyle name="Vírgula 2 4 4 8 2" xfId="18895"/>
    <cellStyle name="Vírgula 2 4 4 9" xfId="8215"/>
    <cellStyle name="Vírgula 2 4 4 9 2" xfId="21559"/>
    <cellStyle name="Vírgula 2 4 5" xfId="151"/>
    <cellStyle name="Vírgula 2 4 5 10" xfId="10807"/>
    <cellStyle name="Vírgula 2 4 5 11" xfId="24199"/>
    <cellStyle name="Vírgula 2 4 5 2" xfId="415"/>
    <cellStyle name="Vírgula 2 4 5 2 2" xfId="1207"/>
    <cellStyle name="Vírgula 2 4 5 2 2 2" xfId="3871"/>
    <cellStyle name="Vírgula 2 4 5 2 2 2 2" xfId="17215"/>
    <cellStyle name="Vírgula 2 4 5 2 2 3" xfId="6535"/>
    <cellStyle name="Vírgula 2 4 5 2 2 3 2" xfId="19879"/>
    <cellStyle name="Vírgula 2 4 5 2 2 4" xfId="9199"/>
    <cellStyle name="Vírgula 2 4 5 2 2 4 2" xfId="22543"/>
    <cellStyle name="Vírgula 2 4 5 2 2 5" xfId="14551"/>
    <cellStyle name="Vírgula 2 4 5 2 2 6" xfId="11863"/>
    <cellStyle name="Vírgula 2 4 5 2 2 7" xfId="26263"/>
    <cellStyle name="Vírgula 2 4 5 2 3" xfId="1999"/>
    <cellStyle name="Vírgula 2 4 5 2 3 2" xfId="4663"/>
    <cellStyle name="Vírgula 2 4 5 2 3 2 2" xfId="18007"/>
    <cellStyle name="Vírgula 2 4 5 2 3 3" xfId="7327"/>
    <cellStyle name="Vírgula 2 4 5 2 3 3 2" xfId="20671"/>
    <cellStyle name="Vírgula 2 4 5 2 3 4" xfId="9991"/>
    <cellStyle name="Vírgula 2 4 5 2 3 4 2" xfId="23335"/>
    <cellStyle name="Vírgula 2 4 5 2 3 5" xfId="15343"/>
    <cellStyle name="Vírgula 2 4 5 2 3 6" xfId="12655"/>
    <cellStyle name="Vírgula 2 4 5 2 4" xfId="3079"/>
    <cellStyle name="Vírgula 2 4 5 2 4 2" xfId="16423"/>
    <cellStyle name="Vírgula 2 4 5 2 5" xfId="5743"/>
    <cellStyle name="Vírgula 2 4 5 2 5 2" xfId="19087"/>
    <cellStyle name="Vírgula 2 4 5 2 6" xfId="8407"/>
    <cellStyle name="Vírgula 2 4 5 2 6 2" xfId="21751"/>
    <cellStyle name="Vírgula 2 4 5 2 7" xfId="13759"/>
    <cellStyle name="Vírgula 2 4 5 2 8" xfId="11071"/>
    <cellStyle name="Vírgula 2 4 5 2 9" xfId="24895"/>
    <cellStyle name="Vírgula 2 4 5 3" xfId="943"/>
    <cellStyle name="Vírgula 2 4 5 3 2" xfId="3607"/>
    <cellStyle name="Vírgula 2 4 5 3 2 2" xfId="16951"/>
    <cellStyle name="Vírgula 2 4 5 3 2 3" xfId="25927"/>
    <cellStyle name="Vírgula 2 4 5 3 3" xfId="6271"/>
    <cellStyle name="Vírgula 2 4 5 3 3 2" xfId="19615"/>
    <cellStyle name="Vírgula 2 4 5 3 4" xfId="8935"/>
    <cellStyle name="Vírgula 2 4 5 3 4 2" xfId="22279"/>
    <cellStyle name="Vírgula 2 4 5 3 5" xfId="14287"/>
    <cellStyle name="Vírgula 2 4 5 3 6" xfId="11599"/>
    <cellStyle name="Vírgula 2 4 5 3 7" xfId="24559"/>
    <cellStyle name="Vírgula 2 4 5 4" xfId="1735"/>
    <cellStyle name="Vírgula 2 4 5 4 2" xfId="4399"/>
    <cellStyle name="Vírgula 2 4 5 4 2 2" xfId="17743"/>
    <cellStyle name="Vírgula 2 4 5 4 2 3" xfId="26575"/>
    <cellStyle name="Vírgula 2 4 5 4 3" xfId="7063"/>
    <cellStyle name="Vírgula 2 4 5 4 3 2" xfId="20407"/>
    <cellStyle name="Vírgula 2 4 5 4 4" xfId="9727"/>
    <cellStyle name="Vírgula 2 4 5 4 4 2" xfId="23071"/>
    <cellStyle name="Vírgula 2 4 5 4 5" xfId="15079"/>
    <cellStyle name="Vírgula 2 4 5 4 6" xfId="12391"/>
    <cellStyle name="Vírgula 2 4 5 4 7" xfId="25207"/>
    <cellStyle name="Vírgula 2 4 5 5" xfId="2551"/>
    <cellStyle name="Vírgula 2 4 5 5 2" xfId="5215"/>
    <cellStyle name="Vírgula 2 4 5 5 2 2" xfId="18559"/>
    <cellStyle name="Vírgula 2 4 5 5 3" xfId="7879"/>
    <cellStyle name="Vírgula 2 4 5 5 3 2" xfId="21223"/>
    <cellStyle name="Vírgula 2 4 5 5 4" xfId="10543"/>
    <cellStyle name="Vírgula 2 4 5 5 4 2" xfId="23887"/>
    <cellStyle name="Vírgula 2 4 5 5 5" xfId="15895"/>
    <cellStyle name="Vírgula 2 4 5 5 6" xfId="13207"/>
    <cellStyle name="Vírgula 2 4 5 5 7" xfId="25567"/>
    <cellStyle name="Vírgula 2 4 5 6" xfId="2815"/>
    <cellStyle name="Vírgula 2 4 5 6 2" xfId="16159"/>
    <cellStyle name="Vírgula 2 4 5 7" xfId="5479"/>
    <cellStyle name="Vírgula 2 4 5 7 2" xfId="18823"/>
    <cellStyle name="Vírgula 2 4 5 8" xfId="8143"/>
    <cellStyle name="Vírgula 2 4 5 8 2" xfId="21487"/>
    <cellStyle name="Vírgula 2 4 5 9" xfId="13495"/>
    <cellStyle name="Vírgula 2 4 6" xfId="319"/>
    <cellStyle name="Vírgula 2 4 6 10" xfId="24367"/>
    <cellStyle name="Vírgula 2 4 6 2" xfId="1111"/>
    <cellStyle name="Vírgula 2 4 6 2 2" xfId="3775"/>
    <cellStyle name="Vírgula 2 4 6 2 2 2" xfId="17119"/>
    <cellStyle name="Vírgula 2 4 6 2 2 3" xfId="26431"/>
    <cellStyle name="Vírgula 2 4 6 2 3" xfId="6439"/>
    <cellStyle name="Vírgula 2 4 6 2 3 2" xfId="19783"/>
    <cellStyle name="Vírgula 2 4 6 2 4" xfId="9103"/>
    <cellStyle name="Vírgula 2 4 6 2 4 2" xfId="22447"/>
    <cellStyle name="Vírgula 2 4 6 2 5" xfId="14455"/>
    <cellStyle name="Vírgula 2 4 6 2 6" xfId="11767"/>
    <cellStyle name="Vírgula 2 4 6 2 7" xfId="25063"/>
    <cellStyle name="Vírgula 2 4 6 3" xfId="1903"/>
    <cellStyle name="Vírgula 2 4 6 3 2" xfId="4567"/>
    <cellStyle name="Vírgula 2 4 6 3 2 2" xfId="17911"/>
    <cellStyle name="Vírgula 2 4 6 3 2 3" xfId="26095"/>
    <cellStyle name="Vírgula 2 4 6 3 3" xfId="7231"/>
    <cellStyle name="Vírgula 2 4 6 3 3 2" xfId="20575"/>
    <cellStyle name="Vírgula 2 4 6 3 4" xfId="9895"/>
    <cellStyle name="Vírgula 2 4 6 3 4 2" xfId="23239"/>
    <cellStyle name="Vírgula 2 4 6 3 5" xfId="15247"/>
    <cellStyle name="Vírgula 2 4 6 3 6" xfId="12559"/>
    <cellStyle name="Vírgula 2 4 6 3 7" xfId="24727"/>
    <cellStyle name="Vírgula 2 4 6 4" xfId="2485"/>
    <cellStyle name="Vírgula 2 4 6 4 2" xfId="5149"/>
    <cellStyle name="Vírgula 2 4 6 4 2 2" xfId="18493"/>
    <cellStyle name="Vírgula 2 4 6 4 2 3" xfId="26743"/>
    <cellStyle name="Vírgula 2 4 6 4 3" xfId="7813"/>
    <cellStyle name="Vírgula 2 4 6 4 3 2" xfId="21157"/>
    <cellStyle name="Vírgula 2 4 6 4 4" xfId="10477"/>
    <cellStyle name="Vírgula 2 4 6 4 4 2" xfId="23821"/>
    <cellStyle name="Vírgula 2 4 6 4 5" xfId="15829"/>
    <cellStyle name="Vírgula 2 4 6 4 6" xfId="13141"/>
    <cellStyle name="Vírgula 2 4 6 4 7" xfId="25375"/>
    <cellStyle name="Vírgula 2 4 6 5" xfId="2983"/>
    <cellStyle name="Vírgula 2 4 6 5 2" xfId="16327"/>
    <cellStyle name="Vírgula 2 4 6 5 3" xfId="25735"/>
    <cellStyle name="Vírgula 2 4 6 6" xfId="5647"/>
    <cellStyle name="Vírgula 2 4 6 6 2" xfId="18991"/>
    <cellStyle name="Vírgula 2 4 6 7" xfId="8311"/>
    <cellStyle name="Vírgula 2 4 6 7 2" xfId="21655"/>
    <cellStyle name="Vírgula 2 4 6 8" xfId="13663"/>
    <cellStyle name="Vírgula 2 4 6 9" xfId="10975"/>
    <cellStyle name="Vírgula 2 4 7" xfId="583"/>
    <cellStyle name="Vírgula 2 4 7 2" xfId="1375"/>
    <cellStyle name="Vírgula 2 4 7 2 2" xfId="4039"/>
    <cellStyle name="Vírgula 2 4 7 2 2 2" xfId="17383"/>
    <cellStyle name="Vírgula 2 4 7 2 2 3" xfId="26167"/>
    <cellStyle name="Vírgula 2 4 7 2 3" xfId="6703"/>
    <cellStyle name="Vírgula 2 4 7 2 3 2" xfId="20047"/>
    <cellStyle name="Vírgula 2 4 7 2 4" xfId="9367"/>
    <cellStyle name="Vírgula 2 4 7 2 4 2" xfId="22711"/>
    <cellStyle name="Vírgula 2 4 7 2 5" xfId="14719"/>
    <cellStyle name="Vírgula 2 4 7 2 6" xfId="12031"/>
    <cellStyle name="Vírgula 2 4 7 2 7" xfId="24799"/>
    <cellStyle name="Vírgula 2 4 7 3" xfId="2167"/>
    <cellStyle name="Vírgula 2 4 7 3 2" xfId="4831"/>
    <cellStyle name="Vírgula 2 4 7 3 2 2" xfId="18175"/>
    <cellStyle name="Vírgula 2 4 7 3 2 3" xfId="25831"/>
    <cellStyle name="Vírgula 2 4 7 3 3" xfId="7495"/>
    <cellStyle name="Vírgula 2 4 7 3 3 2" xfId="20839"/>
    <cellStyle name="Vírgula 2 4 7 3 4" xfId="10159"/>
    <cellStyle name="Vírgula 2 4 7 3 4 2" xfId="23503"/>
    <cellStyle name="Vírgula 2 4 7 3 5" xfId="15511"/>
    <cellStyle name="Vírgula 2 4 7 3 6" xfId="12823"/>
    <cellStyle name="Vírgula 2 4 7 3 7" xfId="24463"/>
    <cellStyle name="Vírgula 2 4 7 4" xfId="3247"/>
    <cellStyle name="Vírgula 2 4 7 4 2" xfId="16591"/>
    <cellStyle name="Vírgula 2 4 7 4 3" xfId="25471"/>
    <cellStyle name="Vírgula 2 4 7 5" xfId="5911"/>
    <cellStyle name="Vírgula 2 4 7 5 2" xfId="19255"/>
    <cellStyle name="Vírgula 2 4 7 6" xfId="8575"/>
    <cellStyle name="Vírgula 2 4 7 6 2" xfId="21919"/>
    <cellStyle name="Vírgula 2 4 7 7" xfId="13927"/>
    <cellStyle name="Vírgula 2 4 7 8" xfId="11239"/>
    <cellStyle name="Vírgula 2 4 7 9" xfId="24103"/>
    <cellStyle name="Vírgula 2 4 8" xfId="751"/>
    <cellStyle name="Vírgula 2 4 8 2" xfId="1543"/>
    <cellStyle name="Vírgula 2 4 8 2 2" xfId="4207"/>
    <cellStyle name="Vírgula 2 4 8 2 2 2" xfId="17551"/>
    <cellStyle name="Vírgula 2 4 8 2 2 3" xfId="26143"/>
    <cellStyle name="Vírgula 2 4 8 2 3" xfId="6871"/>
    <cellStyle name="Vírgula 2 4 8 2 3 2" xfId="20215"/>
    <cellStyle name="Vírgula 2 4 8 2 4" xfId="9535"/>
    <cellStyle name="Vírgula 2 4 8 2 4 2" xfId="22879"/>
    <cellStyle name="Vírgula 2 4 8 2 5" xfId="14887"/>
    <cellStyle name="Vírgula 2 4 8 2 6" xfId="12199"/>
    <cellStyle name="Vírgula 2 4 8 2 7" xfId="24775"/>
    <cellStyle name="Vírgula 2 4 8 3" xfId="2335"/>
    <cellStyle name="Vírgula 2 4 8 3 2" xfId="4999"/>
    <cellStyle name="Vírgula 2 4 8 3 2 2" xfId="18343"/>
    <cellStyle name="Vírgula 2 4 8 3 3" xfId="7663"/>
    <cellStyle name="Vírgula 2 4 8 3 3 2" xfId="21007"/>
    <cellStyle name="Vírgula 2 4 8 3 4" xfId="10327"/>
    <cellStyle name="Vírgula 2 4 8 3 4 2" xfId="23671"/>
    <cellStyle name="Vírgula 2 4 8 3 5" xfId="15679"/>
    <cellStyle name="Vírgula 2 4 8 3 6" xfId="12991"/>
    <cellStyle name="Vírgula 2 4 8 3 7" xfId="25447"/>
    <cellStyle name="Vírgula 2 4 8 4" xfId="3415"/>
    <cellStyle name="Vírgula 2 4 8 4 2" xfId="16759"/>
    <cellStyle name="Vírgula 2 4 8 5" xfId="6079"/>
    <cellStyle name="Vírgula 2 4 8 5 2" xfId="19423"/>
    <cellStyle name="Vírgula 2 4 8 6" xfId="8743"/>
    <cellStyle name="Vírgula 2 4 8 6 2" xfId="22087"/>
    <cellStyle name="Vírgula 2 4 8 7" xfId="14095"/>
    <cellStyle name="Vírgula 2 4 8 8" xfId="11407"/>
    <cellStyle name="Vírgula 2 4 8 9" xfId="24079"/>
    <cellStyle name="Vírgula 2 4 9" xfId="799"/>
    <cellStyle name="Vírgula 2 4 9 2" xfId="1591"/>
    <cellStyle name="Vírgula 2 4 9 2 2" xfId="4255"/>
    <cellStyle name="Vírgula 2 4 9 2 2 2" xfId="17599"/>
    <cellStyle name="Vírgula 2 4 9 2 3" xfId="6919"/>
    <cellStyle name="Vírgula 2 4 9 2 3 2" xfId="20263"/>
    <cellStyle name="Vírgula 2 4 9 2 4" xfId="9583"/>
    <cellStyle name="Vírgula 2 4 9 2 4 2" xfId="22927"/>
    <cellStyle name="Vírgula 2 4 9 2 5" xfId="14935"/>
    <cellStyle name="Vírgula 2 4 9 2 6" xfId="12247"/>
    <cellStyle name="Vírgula 2 4 9 2 7" xfId="25783"/>
    <cellStyle name="Vírgula 2 4 9 3" xfId="2383"/>
    <cellStyle name="Vírgula 2 4 9 3 2" xfId="5047"/>
    <cellStyle name="Vírgula 2 4 9 3 2 2" xfId="18391"/>
    <cellStyle name="Vírgula 2 4 9 3 3" xfId="7711"/>
    <cellStyle name="Vírgula 2 4 9 3 3 2" xfId="21055"/>
    <cellStyle name="Vírgula 2 4 9 3 4" xfId="10375"/>
    <cellStyle name="Vírgula 2 4 9 3 4 2" xfId="23719"/>
    <cellStyle name="Vírgula 2 4 9 3 5" xfId="15727"/>
    <cellStyle name="Vírgula 2 4 9 3 6" xfId="13039"/>
    <cellStyle name="Vírgula 2 4 9 4" xfId="3463"/>
    <cellStyle name="Vírgula 2 4 9 4 2" xfId="16807"/>
    <cellStyle name="Vírgula 2 4 9 5" xfId="6127"/>
    <cellStyle name="Vírgula 2 4 9 5 2" xfId="19471"/>
    <cellStyle name="Vírgula 2 4 9 6" xfId="8791"/>
    <cellStyle name="Vírgula 2 4 9 6 2" xfId="22135"/>
    <cellStyle name="Vírgula 2 4 9 7" xfId="14143"/>
    <cellStyle name="Vírgula 2 4 9 8" xfId="11455"/>
    <cellStyle name="Vírgula 2 4 9 9" xfId="24415"/>
    <cellStyle name="Vírgula 2 5" xfId="34"/>
    <cellStyle name="Vírgula 2 5 10" xfId="855"/>
    <cellStyle name="Vírgula 2 5 10 2" xfId="3519"/>
    <cellStyle name="Vírgula 2 5 10 2 2" xfId="16863"/>
    <cellStyle name="Vírgula 2 5 10 2 3" xfId="25815"/>
    <cellStyle name="Vírgula 2 5 10 3" xfId="6183"/>
    <cellStyle name="Vírgula 2 5 10 3 2" xfId="19527"/>
    <cellStyle name="Vírgula 2 5 10 4" xfId="8847"/>
    <cellStyle name="Vírgula 2 5 10 4 2" xfId="22191"/>
    <cellStyle name="Vírgula 2 5 10 5" xfId="14199"/>
    <cellStyle name="Vírgula 2 5 10 6" xfId="11511"/>
    <cellStyle name="Vírgula 2 5 10 7" xfId="24447"/>
    <cellStyle name="Vírgula 2 5 11" xfId="1647"/>
    <cellStyle name="Vírgula 2 5 11 2" xfId="4311"/>
    <cellStyle name="Vírgula 2 5 11 2 2" xfId="17655"/>
    <cellStyle name="Vírgula 2 5 11 2 3" xfId="26487"/>
    <cellStyle name="Vírgula 2 5 11 3" xfId="6975"/>
    <cellStyle name="Vírgula 2 5 11 3 2" xfId="20319"/>
    <cellStyle name="Vírgula 2 5 11 4" xfId="9639"/>
    <cellStyle name="Vírgula 2 5 11 4 2" xfId="22983"/>
    <cellStyle name="Vírgula 2 5 11 5" xfId="14991"/>
    <cellStyle name="Vírgula 2 5 11 6" xfId="12303"/>
    <cellStyle name="Vírgula 2 5 11 7" xfId="25119"/>
    <cellStyle name="Vírgula 2 5 12" xfId="2444"/>
    <cellStyle name="Vírgula 2 5 12 2" xfId="5108"/>
    <cellStyle name="Vírgula 2 5 12 2 2" xfId="18452"/>
    <cellStyle name="Vírgula 2 5 12 3" xfId="7772"/>
    <cellStyle name="Vírgula 2 5 12 3 2" xfId="21116"/>
    <cellStyle name="Vírgula 2 5 12 4" xfId="10436"/>
    <cellStyle name="Vírgula 2 5 12 4 2" xfId="23780"/>
    <cellStyle name="Vírgula 2 5 12 5" xfId="15788"/>
    <cellStyle name="Vírgula 2 5 12 6" xfId="13100"/>
    <cellStyle name="Vírgula 2 5 12 7" xfId="25431"/>
    <cellStyle name="Vírgula 2 5 13" xfId="63"/>
    <cellStyle name="Vírgula 2 5 13 2" xfId="13407"/>
    <cellStyle name="Vírgula 2 5 14" xfId="2727"/>
    <cellStyle name="Vírgula 2 5 14 2" xfId="16071"/>
    <cellStyle name="Vírgula 2 5 15" xfId="5391"/>
    <cellStyle name="Vírgula 2 5 15 2" xfId="18735"/>
    <cellStyle name="Vírgula 2 5 16" xfId="8055"/>
    <cellStyle name="Vírgula 2 5 16 2" xfId="21399"/>
    <cellStyle name="Vírgula 2 5 17" xfId="13383"/>
    <cellStyle name="Vírgula 2 5 18" xfId="10719"/>
    <cellStyle name="Vírgula 2 5 19" xfId="24063"/>
    <cellStyle name="Vírgula 2 5 2" xfId="87"/>
    <cellStyle name="Vírgula 2 5 2 10" xfId="1671"/>
    <cellStyle name="Vírgula 2 5 2 10 2" xfId="4335"/>
    <cellStyle name="Vírgula 2 5 2 10 2 2" xfId="17679"/>
    <cellStyle name="Vírgula 2 5 2 10 3" xfId="6999"/>
    <cellStyle name="Vírgula 2 5 2 10 3 2" xfId="20343"/>
    <cellStyle name="Vírgula 2 5 2 10 4" xfId="9663"/>
    <cellStyle name="Vírgula 2 5 2 10 4 2" xfId="23007"/>
    <cellStyle name="Vírgula 2 5 2 10 5" xfId="15015"/>
    <cellStyle name="Vírgula 2 5 2 10 6" xfId="12327"/>
    <cellStyle name="Vírgula 2 5 2 11" xfId="2470"/>
    <cellStyle name="Vírgula 2 5 2 11 2" xfId="5134"/>
    <cellStyle name="Vírgula 2 5 2 11 2 2" xfId="18478"/>
    <cellStyle name="Vírgula 2 5 2 11 3" xfId="7798"/>
    <cellStyle name="Vírgula 2 5 2 11 3 2" xfId="21142"/>
    <cellStyle name="Vírgula 2 5 2 11 4" xfId="10462"/>
    <cellStyle name="Vírgula 2 5 2 11 4 2" xfId="23806"/>
    <cellStyle name="Vírgula 2 5 2 11 5" xfId="15814"/>
    <cellStyle name="Vírgula 2 5 2 11 6" xfId="13126"/>
    <cellStyle name="Vírgula 2 5 2 12" xfId="2751"/>
    <cellStyle name="Vírgula 2 5 2 12 2" xfId="16095"/>
    <cellStyle name="Vírgula 2 5 2 13" xfId="5415"/>
    <cellStyle name="Vírgula 2 5 2 13 2" xfId="18759"/>
    <cellStyle name="Vírgula 2 5 2 14" xfId="8079"/>
    <cellStyle name="Vírgula 2 5 2 14 2" xfId="21423"/>
    <cellStyle name="Vírgula 2 5 2 15" xfId="13431"/>
    <cellStyle name="Vírgula 2 5 2 16" xfId="10743"/>
    <cellStyle name="Vírgula 2 5 2 17" xfId="24135"/>
    <cellStyle name="Vírgula 2 5 2 2" xfId="135"/>
    <cellStyle name="Vírgula 2 5 2 2 10" xfId="8127"/>
    <cellStyle name="Vírgula 2 5 2 2 10 2" xfId="21471"/>
    <cellStyle name="Vírgula 2 5 2 2 11" xfId="13479"/>
    <cellStyle name="Vírgula 2 5 2 2 12" xfId="10791"/>
    <cellStyle name="Vírgula 2 5 2 2 13" xfId="24183"/>
    <cellStyle name="Vírgula 2 5 2 2 2" xfId="303"/>
    <cellStyle name="Vírgula 2 5 2 2 2 10" xfId="10959"/>
    <cellStyle name="Vírgula 2 5 2 2 2 11" xfId="24351"/>
    <cellStyle name="Vírgula 2 5 2 2 2 2" xfId="567"/>
    <cellStyle name="Vírgula 2 5 2 2 2 2 2" xfId="1359"/>
    <cellStyle name="Vírgula 2 5 2 2 2 2 2 2" xfId="4023"/>
    <cellStyle name="Vírgula 2 5 2 2 2 2 2 2 2" xfId="17367"/>
    <cellStyle name="Vírgula 2 5 2 2 2 2 2 3" xfId="6687"/>
    <cellStyle name="Vírgula 2 5 2 2 2 2 2 3 2" xfId="20031"/>
    <cellStyle name="Vírgula 2 5 2 2 2 2 2 4" xfId="9351"/>
    <cellStyle name="Vírgula 2 5 2 2 2 2 2 4 2" xfId="22695"/>
    <cellStyle name="Vírgula 2 5 2 2 2 2 2 5" xfId="14703"/>
    <cellStyle name="Vírgula 2 5 2 2 2 2 2 6" xfId="12015"/>
    <cellStyle name="Vírgula 2 5 2 2 2 2 2 7" xfId="26415"/>
    <cellStyle name="Vírgula 2 5 2 2 2 2 3" xfId="2151"/>
    <cellStyle name="Vírgula 2 5 2 2 2 2 3 2" xfId="4815"/>
    <cellStyle name="Vírgula 2 5 2 2 2 2 3 2 2" xfId="18159"/>
    <cellStyle name="Vírgula 2 5 2 2 2 2 3 3" xfId="7479"/>
    <cellStyle name="Vírgula 2 5 2 2 2 2 3 3 2" xfId="20823"/>
    <cellStyle name="Vírgula 2 5 2 2 2 2 3 4" xfId="10143"/>
    <cellStyle name="Vírgula 2 5 2 2 2 2 3 4 2" xfId="23487"/>
    <cellStyle name="Vírgula 2 5 2 2 2 2 3 5" xfId="15495"/>
    <cellStyle name="Vírgula 2 5 2 2 2 2 3 6" xfId="12807"/>
    <cellStyle name="Vírgula 2 5 2 2 2 2 4" xfId="3231"/>
    <cellStyle name="Vírgula 2 5 2 2 2 2 4 2" xfId="16575"/>
    <cellStyle name="Vírgula 2 5 2 2 2 2 5" xfId="5895"/>
    <cellStyle name="Vírgula 2 5 2 2 2 2 5 2" xfId="19239"/>
    <cellStyle name="Vírgula 2 5 2 2 2 2 6" xfId="8559"/>
    <cellStyle name="Vírgula 2 5 2 2 2 2 6 2" xfId="21903"/>
    <cellStyle name="Vírgula 2 5 2 2 2 2 7" xfId="13911"/>
    <cellStyle name="Vírgula 2 5 2 2 2 2 8" xfId="11223"/>
    <cellStyle name="Vírgula 2 5 2 2 2 2 9" xfId="25047"/>
    <cellStyle name="Vírgula 2 5 2 2 2 3" xfId="1095"/>
    <cellStyle name="Vírgula 2 5 2 2 2 3 2" xfId="3759"/>
    <cellStyle name="Vírgula 2 5 2 2 2 3 2 2" xfId="17103"/>
    <cellStyle name="Vírgula 2 5 2 2 2 3 2 3" xfId="26079"/>
    <cellStyle name="Vírgula 2 5 2 2 2 3 3" xfId="6423"/>
    <cellStyle name="Vírgula 2 5 2 2 2 3 3 2" xfId="19767"/>
    <cellStyle name="Vírgula 2 5 2 2 2 3 4" xfId="9087"/>
    <cellStyle name="Vírgula 2 5 2 2 2 3 4 2" xfId="22431"/>
    <cellStyle name="Vírgula 2 5 2 2 2 3 5" xfId="14439"/>
    <cellStyle name="Vírgula 2 5 2 2 2 3 6" xfId="11751"/>
    <cellStyle name="Vírgula 2 5 2 2 2 3 7" xfId="24711"/>
    <cellStyle name="Vírgula 2 5 2 2 2 4" xfId="1887"/>
    <cellStyle name="Vírgula 2 5 2 2 2 4 2" xfId="4551"/>
    <cellStyle name="Vírgula 2 5 2 2 2 4 2 2" xfId="17895"/>
    <cellStyle name="Vírgula 2 5 2 2 2 4 2 3" xfId="26727"/>
    <cellStyle name="Vírgula 2 5 2 2 2 4 3" xfId="7215"/>
    <cellStyle name="Vírgula 2 5 2 2 2 4 3 2" xfId="20559"/>
    <cellStyle name="Vírgula 2 5 2 2 2 4 4" xfId="9879"/>
    <cellStyle name="Vírgula 2 5 2 2 2 4 4 2" xfId="23223"/>
    <cellStyle name="Vírgula 2 5 2 2 2 4 5" xfId="15231"/>
    <cellStyle name="Vírgula 2 5 2 2 2 4 6" xfId="12543"/>
    <cellStyle name="Vírgula 2 5 2 2 2 4 7" xfId="25359"/>
    <cellStyle name="Vírgula 2 5 2 2 2 5" xfId="2703"/>
    <cellStyle name="Vírgula 2 5 2 2 2 5 2" xfId="5367"/>
    <cellStyle name="Vírgula 2 5 2 2 2 5 2 2" xfId="18711"/>
    <cellStyle name="Vírgula 2 5 2 2 2 5 3" xfId="8031"/>
    <cellStyle name="Vírgula 2 5 2 2 2 5 3 2" xfId="21375"/>
    <cellStyle name="Vírgula 2 5 2 2 2 5 4" xfId="10695"/>
    <cellStyle name="Vírgula 2 5 2 2 2 5 4 2" xfId="24039"/>
    <cellStyle name="Vírgula 2 5 2 2 2 5 5" xfId="16047"/>
    <cellStyle name="Vírgula 2 5 2 2 2 5 6" xfId="13359"/>
    <cellStyle name="Vírgula 2 5 2 2 2 5 7" xfId="25719"/>
    <cellStyle name="Vírgula 2 5 2 2 2 6" xfId="2967"/>
    <cellStyle name="Vírgula 2 5 2 2 2 6 2" xfId="16311"/>
    <cellStyle name="Vírgula 2 5 2 2 2 7" xfId="5631"/>
    <cellStyle name="Vírgula 2 5 2 2 2 7 2" xfId="18975"/>
    <cellStyle name="Vírgula 2 5 2 2 2 8" xfId="8295"/>
    <cellStyle name="Vírgula 2 5 2 2 2 8 2" xfId="21639"/>
    <cellStyle name="Vírgula 2 5 2 2 2 9" xfId="13647"/>
    <cellStyle name="Vírgula 2 5 2 2 3" xfId="399"/>
    <cellStyle name="Vírgula 2 5 2 2 3 2" xfId="1191"/>
    <cellStyle name="Vírgula 2 5 2 2 3 2 2" xfId="3855"/>
    <cellStyle name="Vírgula 2 5 2 2 3 2 2 2" xfId="17199"/>
    <cellStyle name="Vírgula 2 5 2 2 3 2 3" xfId="6519"/>
    <cellStyle name="Vírgula 2 5 2 2 3 2 3 2" xfId="19863"/>
    <cellStyle name="Vírgula 2 5 2 2 3 2 4" xfId="9183"/>
    <cellStyle name="Vírgula 2 5 2 2 3 2 4 2" xfId="22527"/>
    <cellStyle name="Vírgula 2 5 2 2 3 2 5" xfId="14535"/>
    <cellStyle name="Vírgula 2 5 2 2 3 2 6" xfId="11847"/>
    <cellStyle name="Vírgula 2 5 2 2 3 2 7" xfId="26247"/>
    <cellStyle name="Vírgula 2 5 2 2 3 3" xfId="1983"/>
    <cellStyle name="Vírgula 2 5 2 2 3 3 2" xfId="4647"/>
    <cellStyle name="Vírgula 2 5 2 2 3 3 2 2" xfId="17991"/>
    <cellStyle name="Vírgula 2 5 2 2 3 3 3" xfId="7311"/>
    <cellStyle name="Vírgula 2 5 2 2 3 3 3 2" xfId="20655"/>
    <cellStyle name="Vírgula 2 5 2 2 3 3 4" xfId="9975"/>
    <cellStyle name="Vírgula 2 5 2 2 3 3 4 2" xfId="23319"/>
    <cellStyle name="Vírgula 2 5 2 2 3 3 5" xfId="15327"/>
    <cellStyle name="Vírgula 2 5 2 2 3 3 6" xfId="12639"/>
    <cellStyle name="Vírgula 2 5 2 2 3 4" xfId="3063"/>
    <cellStyle name="Vírgula 2 5 2 2 3 4 2" xfId="16407"/>
    <cellStyle name="Vírgula 2 5 2 2 3 5" xfId="5727"/>
    <cellStyle name="Vírgula 2 5 2 2 3 5 2" xfId="19071"/>
    <cellStyle name="Vírgula 2 5 2 2 3 6" xfId="8391"/>
    <cellStyle name="Vírgula 2 5 2 2 3 6 2" xfId="21735"/>
    <cellStyle name="Vírgula 2 5 2 2 3 7" xfId="13743"/>
    <cellStyle name="Vírgula 2 5 2 2 3 8" xfId="11055"/>
    <cellStyle name="Vírgula 2 5 2 2 3 9" xfId="24879"/>
    <cellStyle name="Vírgula 2 5 2 2 4" xfId="735"/>
    <cellStyle name="Vírgula 2 5 2 2 4 2" xfId="1527"/>
    <cellStyle name="Vírgula 2 5 2 2 4 2 2" xfId="4191"/>
    <cellStyle name="Vírgula 2 5 2 2 4 2 2 2" xfId="17535"/>
    <cellStyle name="Vírgula 2 5 2 2 4 2 3" xfId="6855"/>
    <cellStyle name="Vírgula 2 5 2 2 4 2 3 2" xfId="20199"/>
    <cellStyle name="Vírgula 2 5 2 2 4 2 4" xfId="9519"/>
    <cellStyle name="Vírgula 2 5 2 2 4 2 4 2" xfId="22863"/>
    <cellStyle name="Vírgula 2 5 2 2 4 2 5" xfId="14871"/>
    <cellStyle name="Vírgula 2 5 2 2 4 2 6" xfId="12183"/>
    <cellStyle name="Vírgula 2 5 2 2 4 2 7" xfId="25911"/>
    <cellStyle name="Vírgula 2 5 2 2 4 3" xfId="2319"/>
    <cellStyle name="Vírgula 2 5 2 2 4 3 2" xfId="4983"/>
    <cellStyle name="Vírgula 2 5 2 2 4 3 2 2" xfId="18327"/>
    <cellStyle name="Vírgula 2 5 2 2 4 3 3" xfId="7647"/>
    <cellStyle name="Vírgula 2 5 2 2 4 3 3 2" xfId="20991"/>
    <cellStyle name="Vírgula 2 5 2 2 4 3 4" xfId="10311"/>
    <cellStyle name="Vírgula 2 5 2 2 4 3 4 2" xfId="23655"/>
    <cellStyle name="Vírgula 2 5 2 2 4 3 5" xfId="15663"/>
    <cellStyle name="Vírgula 2 5 2 2 4 3 6" xfId="12975"/>
    <cellStyle name="Vírgula 2 5 2 2 4 4" xfId="3399"/>
    <cellStyle name="Vírgula 2 5 2 2 4 4 2" xfId="16743"/>
    <cellStyle name="Vírgula 2 5 2 2 4 5" xfId="6063"/>
    <cellStyle name="Vírgula 2 5 2 2 4 5 2" xfId="19407"/>
    <cellStyle name="Vírgula 2 5 2 2 4 6" xfId="8727"/>
    <cellStyle name="Vírgula 2 5 2 2 4 6 2" xfId="22071"/>
    <cellStyle name="Vírgula 2 5 2 2 4 7" xfId="14079"/>
    <cellStyle name="Vírgula 2 5 2 2 4 8" xfId="11391"/>
    <cellStyle name="Vírgula 2 5 2 2 4 9" xfId="24543"/>
    <cellStyle name="Vírgula 2 5 2 2 5" xfId="927"/>
    <cellStyle name="Vírgula 2 5 2 2 5 2" xfId="3591"/>
    <cellStyle name="Vírgula 2 5 2 2 5 2 2" xfId="16935"/>
    <cellStyle name="Vírgula 2 5 2 2 5 2 3" xfId="26559"/>
    <cellStyle name="Vírgula 2 5 2 2 5 3" xfId="6255"/>
    <cellStyle name="Vírgula 2 5 2 2 5 3 2" xfId="19599"/>
    <cellStyle name="Vírgula 2 5 2 2 5 4" xfId="8919"/>
    <cellStyle name="Vírgula 2 5 2 2 5 4 2" xfId="22263"/>
    <cellStyle name="Vírgula 2 5 2 2 5 5" xfId="14271"/>
    <cellStyle name="Vírgula 2 5 2 2 5 6" xfId="11583"/>
    <cellStyle name="Vírgula 2 5 2 2 5 7" xfId="25191"/>
    <cellStyle name="Vírgula 2 5 2 2 6" xfId="1719"/>
    <cellStyle name="Vírgula 2 5 2 2 6 2" xfId="4383"/>
    <cellStyle name="Vírgula 2 5 2 2 6 2 2" xfId="17727"/>
    <cellStyle name="Vírgula 2 5 2 2 6 3" xfId="7047"/>
    <cellStyle name="Vírgula 2 5 2 2 6 3 2" xfId="20391"/>
    <cellStyle name="Vírgula 2 5 2 2 6 4" xfId="9711"/>
    <cellStyle name="Vírgula 2 5 2 2 6 4 2" xfId="23055"/>
    <cellStyle name="Vírgula 2 5 2 2 6 5" xfId="15063"/>
    <cellStyle name="Vírgula 2 5 2 2 6 6" xfId="12375"/>
    <cellStyle name="Vírgula 2 5 2 2 6 7" xfId="25551"/>
    <cellStyle name="Vírgula 2 5 2 2 7" xfId="2535"/>
    <cellStyle name="Vírgula 2 5 2 2 7 2" xfId="5199"/>
    <cellStyle name="Vírgula 2 5 2 2 7 2 2" xfId="18543"/>
    <cellStyle name="Vírgula 2 5 2 2 7 3" xfId="7863"/>
    <cellStyle name="Vírgula 2 5 2 2 7 3 2" xfId="21207"/>
    <cellStyle name="Vírgula 2 5 2 2 7 4" xfId="10527"/>
    <cellStyle name="Vírgula 2 5 2 2 7 4 2" xfId="23871"/>
    <cellStyle name="Vírgula 2 5 2 2 7 5" xfId="15879"/>
    <cellStyle name="Vírgula 2 5 2 2 7 6" xfId="13191"/>
    <cellStyle name="Vírgula 2 5 2 2 8" xfId="2799"/>
    <cellStyle name="Vírgula 2 5 2 2 8 2" xfId="16143"/>
    <cellStyle name="Vírgula 2 5 2 2 9" xfId="5463"/>
    <cellStyle name="Vírgula 2 5 2 2 9 2" xfId="18807"/>
    <cellStyle name="Vírgula 2 5 2 3" xfId="255"/>
    <cellStyle name="Vírgula 2 5 2 3 10" xfId="13599"/>
    <cellStyle name="Vírgula 2 5 2 3 11" xfId="10911"/>
    <cellStyle name="Vírgula 2 5 2 3 12" xfId="24303"/>
    <cellStyle name="Vírgula 2 5 2 3 2" xfId="519"/>
    <cellStyle name="Vírgula 2 5 2 3 2 2" xfId="1311"/>
    <cellStyle name="Vírgula 2 5 2 3 2 2 2" xfId="3975"/>
    <cellStyle name="Vírgula 2 5 2 3 2 2 2 2" xfId="17319"/>
    <cellStyle name="Vírgula 2 5 2 3 2 2 3" xfId="6639"/>
    <cellStyle name="Vírgula 2 5 2 3 2 2 3 2" xfId="19983"/>
    <cellStyle name="Vírgula 2 5 2 3 2 2 4" xfId="9303"/>
    <cellStyle name="Vírgula 2 5 2 3 2 2 4 2" xfId="22647"/>
    <cellStyle name="Vírgula 2 5 2 3 2 2 5" xfId="14655"/>
    <cellStyle name="Vírgula 2 5 2 3 2 2 6" xfId="11967"/>
    <cellStyle name="Vírgula 2 5 2 3 2 2 7" xfId="26367"/>
    <cellStyle name="Vírgula 2 5 2 3 2 3" xfId="2103"/>
    <cellStyle name="Vírgula 2 5 2 3 2 3 2" xfId="4767"/>
    <cellStyle name="Vírgula 2 5 2 3 2 3 2 2" xfId="18111"/>
    <cellStyle name="Vírgula 2 5 2 3 2 3 3" xfId="7431"/>
    <cellStyle name="Vírgula 2 5 2 3 2 3 3 2" xfId="20775"/>
    <cellStyle name="Vírgula 2 5 2 3 2 3 4" xfId="10095"/>
    <cellStyle name="Vírgula 2 5 2 3 2 3 4 2" xfId="23439"/>
    <cellStyle name="Vírgula 2 5 2 3 2 3 5" xfId="15447"/>
    <cellStyle name="Vírgula 2 5 2 3 2 3 6" xfId="12759"/>
    <cellStyle name="Vírgula 2 5 2 3 2 4" xfId="3183"/>
    <cellStyle name="Vírgula 2 5 2 3 2 4 2" xfId="16527"/>
    <cellStyle name="Vírgula 2 5 2 3 2 5" xfId="5847"/>
    <cellStyle name="Vírgula 2 5 2 3 2 5 2" xfId="19191"/>
    <cellStyle name="Vírgula 2 5 2 3 2 6" xfId="8511"/>
    <cellStyle name="Vírgula 2 5 2 3 2 6 2" xfId="21855"/>
    <cellStyle name="Vírgula 2 5 2 3 2 7" xfId="13863"/>
    <cellStyle name="Vírgula 2 5 2 3 2 8" xfId="11175"/>
    <cellStyle name="Vírgula 2 5 2 3 2 9" xfId="24999"/>
    <cellStyle name="Vírgula 2 5 2 3 3" xfId="687"/>
    <cellStyle name="Vírgula 2 5 2 3 3 2" xfId="1479"/>
    <cellStyle name="Vírgula 2 5 2 3 3 2 2" xfId="4143"/>
    <cellStyle name="Vírgula 2 5 2 3 3 2 2 2" xfId="17487"/>
    <cellStyle name="Vírgula 2 5 2 3 3 2 3" xfId="6807"/>
    <cellStyle name="Vírgula 2 5 2 3 3 2 3 2" xfId="20151"/>
    <cellStyle name="Vírgula 2 5 2 3 3 2 4" xfId="9471"/>
    <cellStyle name="Vírgula 2 5 2 3 3 2 4 2" xfId="22815"/>
    <cellStyle name="Vírgula 2 5 2 3 3 2 5" xfId="14823"/>
    <cellStyle name="Vírgula 2 5 2 3 3 2 6" xfId="12135"/>
    <cellStyle name="Vírgula 2 5 2 3 3 2 7" xfId="26031"/>
    <cellStyle name="Vírgula 2 5 2 3 3 3" xfId="2271"/>
    <cellStyle name="Vírgula 2 5 2 3 3 3 2" xfId="4935"/>
    <cellStyle name="Vírgula 2 5 2 3 3 3 2 2" xfId="18279"/>
    <cellStyle name="Vírgula 2 5 2 3 3 3 3" xfId="7599"/>
    <cellStyle name="Vírgula 2 5 2 3 3 3 3 2" xfId="20943"/>
    <cellStyle name="Vírgula 2 5 2 3 3 3 4" xfId="10263"/>
    <cellStyle name="Vírgula 2 5 2 3 3 3 4 2" xfId="23607"/>
    <cellStyle name="Vírgula 2 5 2 3 3 3 5" xfId="15615"/>
    <cellStyle name="Vírgula 2 5 2 3 3 3 6" xfId="12927"/>
    <cellStyle name="Vírgula 2 5 2 3 3 4" xfId="3351"/>
    <cellStyle name="Vírgula 2 5 2 3 3 4 2" xfId="16695"/>
    <cellStyle name="Vírgula 2 5 2 3 3 5" xfId="6015"/>
    <cellStyle name="Vírgula 2 5 2 3 3 5 2" xfId="19359"/>
    <cellStyle name="Vírgula 2 5 2 3 3 6" xfId="8679"/>
    <cellStyle name="Vírgula 2 5 2 3 3 6 2" xfId="22023"/>
    <cellStyle name="Vírgula 2 5 2 3 3 7" xfId="14031"/>
    <cellStyle name="Vírgula 2 5 2 3 3 8" xfId="11343"/>
    <cellStyle name="Vírgula 2 5 2 3 3 9" xfId="24663"/>
    <cellStyle name="Vírgula 2 5 2 3 4" xfId="1047"/>
    <cellStyle name="Vírgula 2 5 2 3 4 2" xfId="3711"/>
    <cellStyle name="Vírgula 2 5 2 3 4 2 2" xfId="17055"/>
    <cellStyle name="Vírgula 2 5 2 3 4 2 3" xfId="26679"/>
    <cellStyle name="Vírgula 2 5 2 3 4 3" xfId="6375"/>
    <cellStyle name="Vírgula 2 5 2 3 4 3 2" xfId="19719"/>
    <cellStyle name="Vírgula 2 5 2 3 4 4" xfId="9039"/>
    <cellStyle name="Vírgula 2 5 2 3 4 4 2" xfId="22383"/>
    <cellStyle name="Vírgula 2 5 2 3 4 5" xfId="14391"/>
    <cellStyle name="Vírgula 2 5 2 3 4 6" xfId="11703"/>
    <cellStyle name="Vírgula 2 5 2 3 4 7" xfId="25311"/>
    <cellStyle name="Vírgula 2 5 2 3 5" xfId="1839"/>
    <cellStyle name="Vírgula 2 5 2 3 5 2" xfId="4503"/>
    <cellStyle name="Vírgula 2 5 2 3 5 2 2" xfId="17847"/>
    <cellStyle name="Vírgula 2 5 2 3 5 3" xfId="7167"/>
    <cellStyle name="Vírgula 2 5 2 3 5 3 2" xfId="20511"/>
    <cellStyle name="Vírgula 2 5 2 3 5 4" xfId="9831"/>
    <cellStyle name="Vírgula 2 5 2 3 5 4 2" xfId="23175"/>
    <cellStyle name="Vírgula 2 5 2 3 5 5" xfId="15183"/>
    <cellStyle name="Vírgula 2 5 2 3 5 6" xfId="12495"/>
    <cellStyle name="Vírgula 2 5 2 3 5 7" xfId="25671"/>
    <cellStyle name="Vírgula 2 5 2 3 6" xfId="2655"/>
    <cellStyle name="Vírgula 2 5 2 3 6 2" xfId="5319"/>
    <cellStyle name="Vírgula 2 5 2 3 6 2 2" xfId="18663"/>
    <cellStyle name="Vírgula 2 5 2 3 6 3" xfId="7983"/>
    <cellStyle name="Vírgula 2 5 2 3 6 3 2" xfId="21327"/>
    <cellStyle name="Vírgula 2 5 2 3 6 4" xfId="10647"/>
    <cellStyle name="Vírgula 2 5 2 3 6 4 2" xfId="23991"/>
    <cellStyle name="Vírgula 2 5 2 3 6 5" xfId="15999"/>
    <cellStyle name="Vírgula 2 5 2 3 6 6" xfId="13311"/>
    <cellStyle name="Vírgula 2 5 2 3 7" xfId="2919"/>
    <cellStyle name="Vírgula 2 5 2 3 7 2" xfId="16263"/>
    <cellStyle name="Vírgula 2 5 2 3 8" xfId="5583"/>
    <cellStyle name="Vírgula 2 5 2 3 8 2" xfId="18927"/>
    <cellStyle name="Vírgula 2 5 2 3 9" xfId="8247"/>
    <cellStyle name="Vírgula 2 5 2 3 9 2" xfId="21591"/>
    <cellStyle name="Vírgula 2 5 2 4" xfId="207"/>
    <cellStyle name="Vírgula 2 5 2 4 10" xfId="10863"/>
    <cellStyle name="Vírgula 2 5 2 4 11" xfId="24255"/>
    <cellStyle name="Vírgula 2 5 2 4 2" xfId="471"/>
    <cellStyle name="Vírgula 2 5 2 4 2 2" xfId="1263"/>
    <cellStyle name="Vírgula 2 5 2 4 2 2 2" xfId="3927"/>
    <cellStyle name="Vírgula 2 5 2 4 2 2 2 2" xfId="17271"/>
    <cellStyle name="Vírgula 2 5 2 4 2 2 3" xfId="6591"/>
    <cellStyle name="Vírgula 2 5 2 4 2 2 3 2" xfId="19935"/>
    <cellStyle name="Vírgula 2 5 2 4 2 2 4" xfId="9255"/>
    <cellStyle name="Vírgula 2 5 2 4 2 2 4 2" xfId="22599"/>
    <cellStyle name="Vírgula 2 5 2 4 2 2 5" xfId="14607"/>
    <cellStyle name="Vírgula 2 5 2 4 2 2 6" xfId="11919"/>
    <cellStyle name="Vírgula 2 5 2 4 2 2 7" xfId="26319"/>
    <cellStyle name="Vírgula 2 5 2 4 2 3" xfId="2055"/>
    <cellStyle name="Vírgula 2 5 2 4 2 3 2" xfId="4719"/>
    <cellStyle name="Vírgula 2 5 2 4 2 3 2 2" xfId="18063"/>
    <cellStyle name="Vírgula 2 5 2 4 2 3 3" xfId="7383"/>
    <cellStyle name="Vírgula 2 5 2 4 2 3 3 2" xfId="20727"/>
    <cellStyle name="Vírgula 2 5 2 4 2 3 4" xfId="10047"/>
    <cellStyle name="Vírgula 2 5 2 4 2 3 4 2" xfId="23391"/>
    <cellStyle name="Vírgula 2 5 2 4 2 3 5" xfId="15399"/>
    <cellStyle name="Vírgula 2 5 2 4 2 3 6" xfId="12711"/>
    <cellStyle name="Vírgula 2 5 2 4 2 4" xfId="3135"/>
    <cellStyle name="Vírgula 2 5 2 4 2 4 2" xfId="16479"/>
    <cellStyle name="Vírgula 2 5 2 4 2 5" xfId="5799"/>
    <cellStyle name="Vírgula 2 5 2 4 2 5 2" xfId="19143"/>
    <cellStyle name="Vírgula 2 5 2 4 2 6" xfId="8463"/>
    <cellStyle name="Vírgula 2 5 2 4 2 6 2" xfId="21807"/>
    <cellStyle name="Vírgula 2 5 2 4 2 7" xfId="13815"/>
    <cellStyle name="Vírgula 2 5 2 4 2 8" xfId="11127"/>
    <cellStyle name="Vírgula 2 5 2 4 2 9" xfId="24951"/>
    <cellStyle name="Vírgula 2 5 2 4 3" xfId="999"/>
    <cellStyle name="Vírgula 2 5 2 4 3 2" xfId="3663"/>
    <cellStyle name="Vírgula 2 5 2 4 3 2 2" xfId="17007"/>
    <cellStyle name="Vírgula 2 5 2 4 3 2 3" xfId="25983"/>
    <cellStyle name="Vírgula 2 5 2 4 3 3" xfId="6327"/>
    <cellStyle name="Vírgula 2 5 2 4 3 3 2" xfId="19671"/>
    <cellStyle name="Vírgula 2 5 2 4 3 4" xfId="8991"/>
    <cellStyle name="Vírgula 2 5 2 4 3 4 2" xfId="22335"/>
    <cellStyle name="Vírgula 2 5 2 4 3 5" xfId="14343"/>
    <cellStyle name="Vírgula 2 5 2 4 3 6" xfId="11655"/>
    <cellStyle name="Vírgula 2 5 2 4 3 7" xfId="24615"/>
    <cellStyle name="Vírgula 2 5 2 4 4" xfId="1791"/>
    <cellStyle name="Vírgula 2 5 2 4 4 2" xfId="4455"/>
    <cellStyle name="Vírgula 2 5 2 4 4 2 2" xfId="17799"/>
    <cellStyle name="Vírgula 2 5 2 4 4 2 3" xfId="26631"/>
    <cellStyle name="Vírgula 2 5 2 4 4 3" xfId="7119"/>
    <cellStyle name="Vírgula 2 5 2 4 4 3 2" xfId="20463"/>
    <cellStyle name="Vírgula 2 5 2 4 4 4" xfId="9783"/>
    <cellStyle name="Vírgula 2 5 2 4 4 4 2" xfId="23127"/>
    <cellStyle name="Vírgula 2 5 2 4 4 5" xfId="15135"/>
    <cellStyle name="Vírgula 2 5 2 4 4 6" xfId="12447"/>
    <cellStyle name="Vírgula 2 5 2 4 4 7" xfId="25263"/>
    <cellStyle name="Vírgula 2 5 2 4 5" xfId="2607"/>
    <cellStyle name="Vírgula 2 5 2 4 5 2" xfId="5271"/>
    <cellStyle name="Vírgula 2 5 2 4 5 2 2" xfId="18615"/>
    <cellStyle name="Vírgula 2 5 2 4 5 3" xfId="7935"/>
    <cellStyle name="Vírgula 2 5 2 4 5 3 2" xfId="21279"/>
    <cellStyle name="Vírgula 2 5 2 4 5 4" xfId="10599"/>
    <cellStyle name="Vírgula 2 5 2 4 5 4 2" xfId="23943"/>
    <cellStyle name="Vírgula 2 5 2 4 5 5" xfId="15951"/>
    <cellStyle name="Vírgula 2 5 2 4 5 6" xfId="13263"/>
    <cellStyle name="Vírgula 2 5 2 4 5 7" xfId="25623"/>
    <cellStyle name="Vírgula 2 5 2 4 6" xfId="2871"/>
    <cellStyle name="Vírgula 2 5 2 4 6 2" xfId="16215"/>
    <cellStyle name="Vírgula 2 5 2 4 7" xfId="5535"/>
    <cellStyle name="Vírgula 2 5 2 4 7 2" xfId="18879"/>
    <cellStyle name="Vírgula 2 5 2 4 8" xfId="8199"/>
    <cellStyle name="Vírgula 2 5 2 4 8 2" xfId="21543"/>
    <cellStyle name="Vírgula 2 5 2 4 9" xfId="13551"/>
    <cellStyle name="Vírgula 2 5 2 5" xfId="351"/>
    <cellStyle name="Vírgula 2 5 2 5 2" xfId="1143"/>
    <cellStyle name="Vírgula 2 5 2 5 2 2" xfId="3807"/>
    <cellStyle name="Vírgula 2 5 2 5 2 2 2" xfId="17151"/>
    <cellStyle name="Vírgula 2 5 2 5 2 2 3" xfId="26463"/>
    <cellStyle name="Vírgula 2 5 2 5 2 3" xfId="6471"/>
    <cellStyle name="Vírgula 2 5 2 5 2 3 2" xfId="19815"/>
    <cellStyle name="Vírgula 2 5 2 5 2 4" xfId="9135"/>
    <cellStyle name="Vírgula 2 5 2 5 2 4 2" xfId="22479"/>
    <cellStyle name="Vírgula 2 5 2 5 2 5" xfId="14487"/>
    <cellStyle name="Vírgula 2 5 2 5 2 6" xfId="11799"/>
    <cellStyle name="Vírgula 2 5 2 5 2 7" xfId="25095"/>
    <cellStyle name="Vírgula 2 5 2 5 3" xfId="1935"/>
    <cellStyle name="Vírgula 2 5 2 5 3 2" xfId="4599"/>
    <cellStyle name="Vírgula 2 5 2 5 3 2 2" xfId="17943"/>
    <cellStyle name="Vírgula 2 5 2 5 3 2 3" xfId="26127"/>
    <cellStyle name="Vírgula 2 5 2 5 3 3" xfId="7263"/>
    <cellStyle name="Vírgula 2 5 2 5 3 3 2" xfId="20607"/>
    <cellStyle name="Vírgula 2 5 2 5 3 4" xfId="9927"/>
    <cellStyle name="Vírgula 2 5 2 5 3 4 2" xfId="23271"/>
    <cellStyle name="Vírgula 2 5 2 5 3 5" xfId="15279"/>
    <cellStyle name="Vírgula 2 5 2 5 3 6" xfId="12591"/>
    <cellStyle name="Vírgula 2 5 2 5 3 7" xfId="24759"/>
    <cellStyle name="Vírgula 2 5 2 5 4" xfId="3015"/>
    <cellStyle name="Vírgula 2 5 2 5 4 2" xfId="16359"/>
    <cellStyle name="Vírgula 2 5 2 5 4 2 2" xfId="26775"/>
    <cellStyle name="Vírgula 2 5 2 5 4 3" xfId="25407"/>
    <cellStyle name="Vírgula 2 5 2 5 5" xfId="5679"/>
    <cellStyle name="Vírgula 2 5 2 5 5 2" xfId="19023"/>
    <cellStyle name="Vírgula 2 5 2 5 5 3" xfId="25767"/>
    <cellStyle name="Vírgula 2 5 2 5 6" xfId="8343"/>
    <cellStyle name="Vírgula 2 5 2 5 6 2" xfId="21687"/>
    <cellStyle name="Vírgula 2 5 2 5 7" xfId="13695"/>
    <cellStyle name="Vírgula 2 5 2 5 8" xfId="11007"/>
    <cellStyle name="Vírgula 2 5 2 5 9" xfId="24399"/>
    <cellStyle name="Vírgula 2 5 2 6" xfId="615"/>
    <cellStyle name="Vírgula 2 5 2 6 2" xfId="1407"/>
    <cellStyle name="Vírgula 2 5 2 6 2 2" xfId="4071"/>
    <cellStyle name="Vírgula 2 5 2 6 2 2 2" xfId="17415"/>
    <cellStyle name="Vírgula 2 5 2 6 2 3" xfId="6735"/>
    <cellStyle name="Vírgula 2 5 2 6 2 3 2" xfId="20079"/>
    <cellStyle name="Vírgula 2 5 2 6 2 4" xfId="9399"/>
    <cellStyle name="Vírgula 2 5 2 6 2 4 2" xfId="22743"/>
    <cellStyle name="Vírgula 2 5 2 6 2 5" xfId="14751"/>
    <cellStyle name="Vírgula 2 5 2 6 2 6" xfId="12063"/>
    <cellStyle name="Vírgula 2 5 2 6 2 7" xfId="26199"/>
    <cellStyle name="Vírgula 2 5 2 6 3" xfId="2199"/>
    <cellStyle name="Vírgula 2 5 2 6 3 2" xfId="4863"/>
    <cellStyle name="Vírgula 2 5 2 6 3 2 2" xfId="18207"/>
    <cellStyle name="Vírgula 2 5 2 6 3 3" xfId="7527"/>
    <cellStyle name="Vírgula 2 5 2 6 3 3 2" xfId="20871"/>
    <cellStyle name="Vírgula 2 5 2 6 3 4" xfId="10191"/>
    <cellStyle name="Vírgula 2 5 2 6 3 4 2" xfId="23535"/>
    <cellStyle name="Vírgula 2 5 2 6 3 5" xfId="15543"/>
    <cellStyle name="Vírgula 2 5 2 6 3 6" xfId="12855"/>
    <cellStyle name="Vírgula 2 5 2 6 4" xfId="3279"/>
    <cellStyle name="Vírgula 2 5 2 6 4 2" xfId="16623"/>
    <cellStyle name="Vírgula 2 5 2 6 5" xfId="5943"/>
    <cellStyle name="Vírgula 2 5 2 6 5 2" xfId="19287"/>
    <cellStyle name="Vírgula 2 5 2 6 6" xfId="8607"/>
    <cellStyle name="Vírgula 2 5 2 6 6 2" xfId="21951"/>
    <cellStyle name="Vírgula 2 5 2 6 7" xfId="13959"/>
    <cellStyle name="Vírgula 2 5 2 6 8" xfId="11271"/>
    <cellStyle name="Vírgula 2 5 2 6 9" xfId="24831"/>
    <cellStyle name="Vírgula 2 5 2 7" xfId="783"/>
    <cellStyle name="Vírgula 2 5 2 7 2" xfId="1575"/>
    <cellStyle name="Vírgula 2 5 2 7 2 2" xfId="4239"/>
    <cellStyle name="Vírgula 2 5 2 7 2 2 2" xfId="17583"/>
    <cellStyle name="Vírgula 2 5 2 7 2 3" xfId="6903"/>
    <cellStyle name="Vírgula 2 5 2 7 2 3 2" xfId="20247"/>
    <cellStyle name="Vírgula 2 5 2 7 2 4" xfId="9567"/>
    <cellStyle name="Vírgula 2 5 2 7 2 4 2" xfId="22911"/>
    <cellStyle name="Vírgula 2 5 2 7 2 5" xfId="14919"/>
    <cellStyle name="Vírgula 2 5 2 7 2 6" xfId="12231"/>
    <cellStyle name="Vírgula 2 5 2 7 2 7" xfId="25863"/>
    <cellStyle name="Vírgula 2 5 2 7 3" xfId="2367"/>
    <cellStyle name="Vírgula 2 5 2 7 3 2" xfId="5031"/>
    <cellStyle name="Vírgula 2 5 2 7 3 2 2" xfId="18375"/>
    <cellStyle name="Vírgula 2 5 2 7 3 3" xfId="7695"/>
    <cellStyle name="Vírgula 2 5 2 7 3 3 2" xfId="21039"/>
    <cellStyle name="Vírgula 2 5 2 7 3 4" xfId="10359"/>
    <cellStyle name="Vírgula 2 5 2 7 3 4 2" xfId="23703"/>
    <cellStyle name="Vírgula 2 5 2 7 3 5" xfId="15711"/>
    <cellStyle name="Vírgula 2 5 2 7 3 6" xfId="13023"/>
    <cellStyle name="Vírgula 2 5 2 7 4" xfId="3447"/>
    <cellStyle name="Vírgula 2 5 2 7 4 2" xfId="16791"/>
    <cellStyle name="Vírgula 2 5 2 7 5" xfId="6111"/>
    <cellStyle name="Vírgula 2 5 2 7 5 2" xfId="19455"/>
    <cellStyle name="Vírgula 2 5 2 7 6" xfId="8775"/>
    <cellStyle name="Vírgula 2 5 2 7 6 2" xfId="22119"/>
    <cellStyle name="Vírgula 2 5 2 7 7" xfId="14127"/>
    <cellStyle name="Vírgula 2 5 2 7 8" xfId="11439"/>
    <cellStyle name="Vírgula 2 5 2 7 9" xfId="24495"/>
    <cellStyle name="Vírgula 2 5 2 8" xfId="831"/>
    <cellStyle name="Vírgula 2 5 2 8 2" xfId="1623"/>
    <cellStyle name="Vírgula 2 5 2 8 2 2" xfId="4287"/>
    <cellStyle name="Vírgula 2 5 2 8 2 2 2" xfId="17631"/>
    <cellStyle name="Vírgula 2 5 2 8 2 3" xfId="6951"/>
    <cellStyle name="Vírgula 2 5 2 8 2 3 2" xfId="20295"/>
    <cellStyle name="Vírgula 2 5 2 8 2 4" xfId="9615"/>
    <cellStyle name="Vírgula 2 5 2 8 2 4 2" xfId="22959"/>
    <cellStyle name="Vírgula 2 5 2 8 2 5" xfId="14967"/>
    <cellStyle name="Vírgula 2 5 2 8 2 6" xfId="12279"/>
    <cellStyle name="Vírgula 2 5 2 8 2 7" xfId="26511"/>
    <cellStyle name="Vírgula 2 5 2 8 3" xfId="2415"/>
    <cellStyle name="Vírgula 2 5 2 8 3 2" xfId="5079"/>
    <cellStyle name="Vírgula 2 5 2 8 3 2 2" xfId="18423"/>
    <cellStyle name="Vírgula 2 5 2 8 3 3" xfId="7743"/>
    <cellStyle name="Vírgula 2 5 2 8 3 3 2" xfId="21087"/>
    <cellStyle name="Vírgula 2 5 2 8 3 4" xfId="10407"/>
    <cellStyle name="Vírgula 2 5 2 8 3 4 2" xfId="23751"/>
    <cellStyle name="Vírgula 2 5 2 8 3 5" xfId="15759"/>
    <cellStyle name="Vírgula 2 5 2 8 3 6" xfId="13071"/>
    <cellStyle name="Vírgula 2 5 2 8 4" xfId="3495"/>
    <cellStyle name="Vírgula 2 5 2 8 4 2" xfId="16839"/>
    <cellStyle name="Vírgula 2 5 2 8 5" xfId="6159"/>
    <cellStyle name="Vírgula 2 5 2 8 5 2" xfId="19503"/>
    <cellStyle name="Vírgula 2 5 2 8 6" xfId="8823"/>
    <cellStyle name="Vírgula 2 5 2 8 6 2" xfId="22167"/>
    <cellStyle name="Vírgula 2 5 2 8 7" xfId="14175"/>
    <cellStyle name="Vírgula 2 5 2 8 8" xfId="11487"/>
    <cellStyle name="Vírgula 2 5 2 8 9" xfId="25143"/>
    <cellStyle name="Vírgula 2 5 2 9" xfId="879"/>
    <cellStyle name="Vírgula 2 5 2 9 2" xfId="3543"/>
    <cellStyle name="Vírgula 2 5 2 9 2 2" xfId="16887"/>
    <cellStyle name="Vírgula 2 5 2 9 3" xfId="6207"/>
    <cellStyle name="Vírgula 2 5 2 9 3 2" xfId="19551"/>
    <cellStyle name="Vírgula 2 5 2 9 4" xfId="8871"/>
    <cellStyle name="Vírgula 2 5 2 9 4 2" xfId="22215"/>
    <cellStyle name="Vírgula 2 5 2 9 5" xfId="14223"/>
    <cellStyle name="Vírgula 2 5 2 9 6" xfId="11535"/>
    <cellStyle name="Vírgula 2 5 2 9 7" xfId="25503"/>
    <cellStyle name="Vírgula 2 5 3" xfId="111"/>
    <cellStyle name="Vírgula 2 5 3 10" xfId="5439"/>
    <cellStyle name="Vírgula 2 5 3 10 2" xfId="18783"/>
    <cellStyle name="Vírgula 2 5 3 11" xfId="8103"/>
    <cellStyle name="Vírgula 2 5 3 11 2" xfId="21447"/>
    <cellStyle name="Vírgula 2 5 3 12" xfId="13455"/>
    <cellStyle name="Vírgula 2 5 3 13" xfId="10767"/>
    <cellStyle name="Vírgula 2 5 3 14" xfId="24159"/>
    <cellStyle name="Vírgula 2 5 3 2" xfId="279"/>
    <cellStyle name="Vírgula 2 5 3 2 10" xfId="13623"/>
    <cellStyle name="Vírgula 2 5 3 2 11" xfId="10935"/>
    <cellStyle name="Vírgula 2 5 3 2 12" xfId="24327"/>
    <cellStyle name="Vírgula 2 5 3 2 2" xfId="543"/>
    <cellStyle name="Vírgula 2 5 3 2 2 2" xfId="1335"/>
    <cellStyle name="Vírgula 2 5 3 2 2 2 2" xfId="3999"/>
    <cellStyle name="Vírgula 2 5 3 2 2 2 2 2" xfId="17343"/>
    <cellStyle name="Vírgula 2 5 3 2 2 2 3" xfId="6663"/>
    <cellStyle name="Vírgula 2 5 3 2 2 2 3 2" xfId="20007"/>
    <cellStyle name="Vírgula 2 5 3 2 2 2 4" xfId="9327"/>
    <cellStyle name="Vírgula 2 5 3 2 2 2 4 2" xfId="22671"/>
    <cellStyle name="Vírgula 2 5 3 2 2 2 5" xfId="14679"/>
    <cellStyle name="Vírgula 2 5 3 2 2 2 6" xfId="11991"/>
    <cellStyle name="Vírgula 2 5 3 2 2 2 7" xfId="26391"/>
    <cellStyle name="Vírgula 2 5 3 2 2 3" xfId="2127"/>
    <cellStyle name="Vírgula 2 5 3 2 2 3 2" xfId="4791"/>
    <cellStyle name="Vírgula 2 5 3 2 2 3 2 2" xfId="18135"/>
    <cellStyle name="Vírgula 2 5 3 2 2 3 3" xfId="7455"/>
    <cellStyle name="Vírgula 2 5 3 2 2 3 3 2" xfId="20799"/>
    <cellStyle name="Vírgula 2 5 3 2 2 3 4" xfId="10119"/>
    <cellStyle name="Vírgula 2 5 3 2 2 3 4 2" xfId="23463"/>
    <cellStyle name="Vírgula 2 5 3 2 2 3 5" xfId="15471"/>
    <cellStyle name="Vírgula 2 5 3 2 2 3 6" xfId="12783"/>
    <cellStyle name="Vírgula 2 5 3 2 2 4" xfId="3207"/>
    <cellStyle name="Vírgula 2 5 3 2 2 4 2" xfId="16551"/>
    <cellStyle name="Vírgula 2 5 3 2 2 5" xfId="5871"/>
    <cellStyle name="Vírgula 2 5 3 2 2 5 2" xfId="19215"/>
    <cellStyle name="Vírgula 2 5 3 2 2 6" xfId="8535"/>
    <cellStyle name="Vírgula 2 5 3 2 2 6 2" xfId="21879"/>
    <cellStyle name="Vírgula 2 5 3 2 2 7" xfId="13887"/>
    <cellStyle name="Vírgula 2 5 3 2 2 8" xfId="11199"/>
    <cellStyle name="Vírgula 2 5 3 2 2 9" xfId="25023"/>
    <cellStyle name="Vírgula 2 5 3 2 3" xfId="711"/>
    <cellStyle name="Vírgula 2 5 3 2 3 2" xfId="1503"/>
    <cellStyle name="Vírgula 2 5 3 2 3 2 2" xfId="4167"/>
    <cellStyle name="Vírgula 2 5 3 2 3 2 2 2" xfId="17511"/>
    <cellStyle name="Vírgula 2 5 3 2 3 2 3" xfId="6831"/>
    <cellStyle name="Vírgula 2 5 3 2 3 2 3 2" xfId="20175"/>
    <cellStyle name="Vírgula 2 5 3 2 3 2 4" xfId="9495"/>
    <cellStyle name="Vírgula 2 5 3 2 3 2 4 2" xfId="22839"/>
    <cellStyle name="Vírgula 2 5 3 2 3 2 5" xfId="14847"/>
    <cellStyle name="Vírgula 2 5 3 2 3 2 6" xfId="12159"/>
    <cellStyle name="Vírgula 2 5 3 2 3 2 7" xfId="26055"/>
    <cellStyle name="Vírgula 2 5 3 2 3 3" xfId="2295"/>
    <cellStyle name="Vírgula 2 5 3 2 3 3 2" xfId="4959"/>
    <cellStyle name="Vírgula 2 5 3 2 3 3 2 2" xfId="18303"/>
    <cellStyle name="Vírgula 2 5 3 2 3 3 3" xfId="7623"/>
    <cellStyle name="Vírgula 2 5 3 2 3 3 3 2" xfId="20967"/>
    <cellStyle name="Vírgula 2 5 3 2 3 3 4" xfId="10287"/>
    <cellStyle name="Vírgula 2 5 3 2 3 3 4 2" xfId="23631"/>
    <cellStyle name="Vírgula 2 5 3 2 3 3 5" xfId="15639"/>
    <cellStyle name="Vírgula 2 5 3 2 3 3 6" xfId="12951"/>
    <cellStyle name="Vírgula 2 5 3 2 3 4" xfId="3375"/>
    <cellStyle name="Vírgula 2 5 3 2 3 4 2" xfId="16719"/>
    <cellStyle name="Vírgula 2 5 3 2 3 5" xfId="6039"/>
    <cellStyle name="Vírgula 2 5 3 2 3 5 2" xfId="19383"/>
    <cellStyle name="Vírgula 2 5 3 2 3 6" xfId="8703"/>
    <cellStyle name="Vírgula 2 5 3 2 3 6 2" xfId="22047"/>
    <cellStyle name="Vírgula 2 5 3 2 3 7" xfId="14055"/>
    <cellStyle name="Vírgula 2 5 3 2 3 8" xfId="11367"/>
    <cellStyle name="Vírgula 2 5 3 2 3 9" xfId="24687"/>
    <cellStyle name="Vírgula 2 5 3 2 4" xfId="1071"/>
    <cellStyle name="Vírgula 2 5 3 2 4 2" xfId="3735"/>
    <cellStyle name="Vírgula 2 5 3 2 4 2 2" xfId="17079"/>
    <cellStyle name="Vírgula 2 5 3 2 4 2 3" xfId="26703"/>
    <cellStyle name="Vírgula 2 5 3 2 4 3" xfId="6399"/>
    <cellStyle name="Vírgula 2 5 3 2 4 3 2" xfId="19743"/>
    <cellStyle name="Vírgula 2 5 3 2 4 4" xfId="9063"/>
    <cellStyle name="Vírgula 2 5 3 2 4 4 2" xfId="22407"/>
    <cellStyle name="Vírgula 2 5 3 2 4 5" xfId="14415"/>
    <cellStyle name="Vírgula 2 5 3 2 4 6" xfId="11727"/>
    <cellStyle name="Vírgula 2 5 3 2 4 7" xfId="25335"/>
    <cellStyle name="Vírgula 2 5 3 2 5" xfId="1863"/>
    <cellStyle name="Vírgula 2 5 3 2 5 2" xfId="4527"/>
    <cellStyle name="Vírgula 2 5 3 2 5 2 2" xfId="17871"/>
    <cellStyle name="Vírgula 2 5 3 2 5 3" xfId="7191"/>
    <cellStyle name="Vírgula 2 5 3 2 5 3 2" xfId="20535"/>
    <cellStyle name="Vírgula 2 5 3 2 5 4" xfId="9855"/>
    <cellStyle name="Vírgula 2 5 3 2 5 4 2" xfId="23199"/>
    <cellStyle name="Vírgula 2 5 3 2 5 5" xfId="15207"/>
    <cellStyle name="Vírgula 2 5 3 2 5 6" xfId="12519"/>
    <cellStyle name="Vírgula 2 5 3 2 5 7" xfId="25695"/>
    <cellStyle name="Vírgula 2 5 3 2 6" xfId="2679"/>
    <cellStyle name="Vírgula 2 5 3 2 6 2" xfId="5343"/>
    <cellStyle name="Vírgula 2 5 3 2 6 2 2" xfId="18687"/>
    <cellStyle name="Vírgula 2 5 3 2 6 3" xfId="8007"/>
    <cellStyle name="Vírgula 2 5 3 2 6 3 2" xfId="21351"/>
    <cellStyle name="Vírgula 2 5 3 2 6 4" xfId="10671"/>
    <cellStyle name="Vírgula 2 5 3 2 6 4 2" xfId="24015"/>
    <cellStyle name="Vírgula 2 5 3 2 6 5" xfId="16023"/>
    <cellStyle name="Vírgula 2 5 3 2 6 6" xfId="13335"/>
    <cellStyle name="Vírgula 2 5 3 2 7" xfId="2943"/>
    <cellStyle name="Vírgula 2 5 3 2 7 2" xfId="16287"/>
    <cellStyle name="Vírgula 2 5 3 2 8" xfId="5607"/>
    <cellStyle name="Vírgula 2 5 3 2 8 2" xfId="18951"/>
    <cellStyle name="Vírgula 2 5 3 2 9" xfId="8271"/>
    <cellStyle name="Vírgula 2 5 3 2 9 2" xfId="21615"/>
    <cellStyle name="Vírgula 2 5 3 3" xfId="183"/>
    <cellStyle name="Vírgula 2 5 3 3 10" xfId="10839"/>
    <cellStyle name="Vírgula 2 5 3 3 11" xfId="24231"/>
    <cellStyle name="Vírgula 2 5 3 3 2" xfId="447"/>
    <cellStyle name="Vírgula 2 5 3 3 2 2" xfId="1239"/>
    <cellStyle name="Vírgula 2 5 3 3 2 2 2" xfId="3903"/>
    <cellStyle name="Vírgula 2 5 3 3 2 2 2 2" xfId="17247"/>
    <cellStyle name="Vírgula 2 5 3 3 2 2 3" xfId="6567"/>
    <cellStyle name="Vírgula 2 5 3 3 2 2 3 2" xfId="19911"/>
    <cellStyle name="Vírgula 2 5 3 3 2 2 4" xfId="9231"/>
    <cellStyle name="Vírgula 2 5 3 3 2 2 4 2" xfId="22575"/>
    <cellStyle name="Vírgula 2 5 3 3 2 2 5" xfId="14583"/>
    <cellStyle name="Vírgula 2 5 3 3 2 2 6" xfId="11895"/>
    <cellStyle name="Vírgula 2 5 3 3 2 2 7" xfId="26295"/>
    <cellStyle name="Vírgula 2 5 3 3 2 3" xfId="2031"/>
    <cellStyle name="Vírgula 2 5 3 3 2 3 2" xfId="4695"/>
    <cellStyle name="Vírgula 2 5 3 3 2 3 2 2" xfId="18039"/>
    <cellStyle name="Vírgula 2 5 3 3 2 3 3" xfId="7359"/>
    <cellStyle name="Vírgula 2 5 3 3 2 3 3 2" xfId="20703"/>
    <cellStyle name="Vírgula 2 5 3 3 2 3 4" xfId="10023"/>
    <cellStyle name="Vírgula 2 5 3 3 2 3 4 2" xfId="23367"/>
    <cellStyle name="Vírgula 2 5 3 3 2 3 5" xfId="15375"/>
    <cellStyle name="Vírgula 2 5 3 3 2 3 6" xfId="12687"/>
    <cellStyle name="Vírgula 2 5 3 3 2 4" xfId="3111"/>
    <cellStyle name="Vírgula 2 5 3 3 2 4 2" xfId="16455"/>
    <cellStyle name="Vírgula 2 5 3 3 2 5" xfId="5775"/>
    <cellStyle name="Vírgula 2 5 3 3 2 5 2" xfId="19119"/>
    <cellStyle name="Vírgula 2 5 3 3 2 6" xfId="8439"/>
    <cellStyle name="Vírgula 2 5 3 3 2 6 2" xfId="21783"/>
    <cellStyle name="Vírgula 2 5 3 3 2 7" xfId="13791"/>
    <cellStyle name="Vírgula 2 5 3 3 2 8" xfId="11103"/>
    <cellStyle name="Vírgula 2 5 3 3 2 9" xfId="24927"/>
    <cellStyle name="Vírgula 2 5 3 3 3" xfId="975"/>
    <cellStyle name="Vírgula 2 5 3 3 3 2" xfId="3639"/>
    <cellStyle name="Vírgula 2 5 3 3 3 2 2" xfId="16983"/>
    <cellStyle name="Vírgula 2 5 3 3 3 2 3" xfId="25959"/>
    <cellStyle name="Vírgula 2 5 3 3 3 3" xfId="6303"/>
    <cellStyle name="Vírgula 2 5 3 3 3 3 2" xfId="19647"/>
    <cellStyle name="Vírgula 2 5 3 3 3 4" xfId="8967"/>
    <cellStyle name="Vírgula 2 5 3 3 3 4 2" xfId="22311"/>
    <cellStyle name="Vírgula 2 5 3 3 3 5" xfId="14319"/>
    <cellStyle name="Vírgula 2 5 3 3 3 6" xfId="11631"/>
    <cellStyle name="Vírgula 2 5 3 3 3 7" xfId="24591"/>
    <cellStyle name="Vírgula 2 5 3 3 4" xfId="1767"/>
    <cellStyle name="Vírgula 2 5 3 3 4 2" xfId="4431"/>
    <cellStyle name="Vírgula 2 5 3 3 4 2 2" xfId="17775"/>
    <cellStyle name="Vírgula 2 5 3 3 4 2 3" xfId="26607"/>
    <cellStyle name="Vírgula 2 5 3 3 4 3" xfId="7095"/>
    <cellStyle name="Vírgula 2 5 3 3 4 3 2" xfId="20439"/>
    <cellStyle name="Vírgula 2 5 3 3 4 4" xfId="9759"/>
    <cellStyle name="Vírgula 2 5 3 3 4 4 2" xfId="23103"/>
    <cellStyle name="Vírgula 2 5 3 3 4 5" xfId="15111"/>
    <cellStyle name="Vírgula 2 5 3 3 4 6" xfId="12423"/>
    <cellStyle name="Vírgula 2 5 3 3 4 7" xfId="25239"/>
    <cellStyle name="Vírgula 2 5 3 3 5" xfId="2583"/>
    <cellStyle name="Vírgula 2 5 3 3 5 2" xfId="5247"/>
    <cellStyle name="Vírgula 2 5 3 3 5 2 2" xfId="18591"/>
    <cellStyle name="Vírgula 2 5 3 3 5 3" xfId="7911"/>
    <cellStyle name="Vírgula 2 5 3 3 5 3 2" xfId="21255"/>
    <cellStyle name="Vírgula 2 5 3 3 5 4" xfId="10575"/>
    <cellStyle name="Vírgula 2 5 3 3 5 4 2" xfId="23919"/>
    <cellStyle name="Vírgula 2 5 3 3 5 5" xfId="15927"/>
    <cellStyle name="Vírgula 2 5 3 3 5 6" xfId="13239"/>
    <cellStyle name="Vírgula 2 5 3 3 5 7" xfId="25599"/>
    <cellStyle name="Vírgula 2 5 3 3 6" xfId="2847"/>
    <cellStyle name="Vírgula 2 5 3 3 6 2" xfId="16191"/>
    <cellStyle name="Vírgula 2 5 3 3 7" xfId="5511"/>
    <cellStyle name="Vírgula 2 5 3 3 7 2" xfId="18855"/>
    <cellStyle name="Vírgula 2 5 3 3 8" xfId="8175"/>
    <cellStyle name="Vírgula 2 5 3 3 8 2" xfId="21519"/>
    <cellStyle name="Vírgula 2 5 3 3 9" xfId="13527"/>
    <cellStyle name="Vírgula 2 5 3 4" xfId="375"/>
    <cellStyle name="Vírgula 2 5 3 4 2" xfId="1167"/>
    <cellStyle name="Vírgula 2 5 3 4 2 2" xfId="3831"/>
    <cellStyle name="Vírgula 2 5 3 4 2 2 2" xfId="17175"/>
    <cellStyle name="Vírgula 2 5 3 4 2 3" xfId="6495"/>
    <cellStyle name="Vírgula 2 5 3 4 2 3 2" xfId="19839"/>
    <cellStyle name="Vírgula 2 5 3 4 2 4" xfId="9159"/>
    <cellStyle name="Vírgula 2 5 3 4 2 4 2" xfId="22503"/>
    <cellStyle name="Vírgula 2 5 3 4 2 5" xfId="14511"/>
    <cellStyle name="Vírgula 2 5 3 4 2 6" xfId="11823"/>
    <cellStyle name="Vírgula 2 5 3 4 2 7" xfId="26223"/>
    <cellStyle name="Vírgula 2 5 3 4 3" xfId="1959"/>
    <cellStyle name="Vírgula 2 5 3 4 3 2" xfId="4623"/>
    <cellStyle name="Vírgula 2 5 3 4 3 2 2" xfId="17967"/>
    <cellStyle name="Vírgula 2 5 3 4 3 3" xfId="7287"/>
    <cellStyle name="Vírgula 2 5 3 4 3 3 2" xfId="20631"/>
    <cellStyle name="Vírgula 2 5 3 4 3 4" xfId="9951"/>
    <cellStyle name="Vírgula 2 5 3 4 3 4 2" xfId="23295"/>
    <cellStyle name="Vírgula 2 5 3 4 3 5" xfId="15303"/>
    <cellStyle name="Vírgula 2 5 3 4 3 6" xfId="12615"/>
    <cellStyle name="Vírgula 2 5 3 4 4" xfId="3039"/>
    <cellStyle name="Vírgula 2 5 3 4 4 2" xfId="16383"/>
    <cellStyle name="Vírgula 2 5 3 4 5" xfId="5703"/>
    <cellStyle name="Vírgula 2 5 3 4 5 2" xfId="19047"/>
    <cellStyle name="Vírgula 2 5 3 4 6" xfId="8367"/>
    <cellStyle name="Vírgula 2 5 3 4 6 2" xfId="21711"/>
    <cellStyle name="Vírgula 2 5 3 4 7" xfId="13719"/>
    <cellStyle name="Vírgula 2 5 3 4 8" xfId="11031"/>
    <cellStyle name="Vírgula 2 5 3 4 9" xfId="24855"/>
    <cellStyle name="Vírgula 2 5 3 5" xfId="639"/>
    <cellStyle name="Vírgula 2 5 3 5 2" xfId="1431"/>
    <cellStyle name="Vírgula 2 5 3 5 2 2" xfId="4095"/>
    <cellStyle name="Vírgula 2 5 3 5 2 2 2" xfId="17439"/>
    <cellStyle name="Vírgula 2 5 3 5 2 3" xfId="6759"/>
    <cellStyle name="Vírgula 2 5 3 5 2 3 2" xfId="20103"/>
    <cellStyle name="Vírgula 2 5 3 5 2 4" xfId="9423"/>
    <cellStyle name="Vírgula 2 5 3 5 2 4 2" xfId="22767"/>
    <cellStyle name="Vírgula 2 5 3 5 2 5" xfId="14775"/>
    <cellStyle name="Vírgula 2 5 3 5 2 6" xfId="12087"/>
    <cellStyle name="Vírgula 2 5 3 5 2 7" xfId="25887"/>
    <cellStyle name="Vírgula 2 5 3 5 3" xfId="2223"/>
    <cellStyle name="Vírgula 2 5 3 5 3 2" xfId="4887"/>
    <cellStyle name="Vírgula 2 5 3 5 3 2 2" xfId="18231"/>
    <cellStyle name="Vírgula 2 5 3 5 3 3" xfId="7551"/>
    <cellStyle name="Vírgula 2 5 3 5 3 3 2" xfId="20895"/>
    <cellStyle name="Vírgula 2 5 3 5 3 4" xfId="10215"/>
    <cellStyle name="Vírgula 2 5 3 5 3 4 2" xfId="23559"/>
    <cellStyle name="Vírgula 2 5 3 5 3 5" xfId="15567"/>
    <cellStyle name="Vírgula 2 5 3 5 3 6" xfId="12879"/>
    <cellStyle name="Vírgula 2 5 3 5 4" xfId="3303"/>
    <cellStyle name="Vírgula 2 5 3 5 4 2" xfId="16647"/>
    <cellStyle name="Vírgula 2 5 3 5 5" xfId="5967"/>
    <cellStyle name="Vírgula 2 5 3 5 5 2" xfId="19311"/>
    <cellStyle name="Vírgula 2 5 3 5 6" xfId="8631"/>
    <cellStyle name="Vírgula 2 5 3 5 6 2" xfId="21975"/>
    <cellStyle name="Vírgula 2 5 3 5 7" xfId="13983"/>
    <cellStyle name="Vírgula 2 5 3 5 8" xfId="11295"/>
    <cellStyle name="Vírgula 2 5 3 5 9" xfId="24519"/>
    <cellStyle name="Vírgula 2 5 3 6" xfId="903"/>
    <cellStyle name="Vírgula 2 5 3 6 2" xfId="3567"/>
    <cellStyle name="Vírgula 2 5 3 6 2 2" xfId="16911"/>
    <cellStyle name="Vírgula 2 5 3 6 2 3" xfId="26535"/>
    <cellStyle name="Vírgula 2 5 3 6 3" xfId="6231"/>
    <cellStyle name="Vírgula 2 5 3 6 3 2" xfId="19575"/>
    <cellStyle name="Vírgula 2 5 3 6 4" xfId="8895"/>
    <cellStyle name="Vírgula 2 5 3 6 4 2" xfId="22239"/>
    <cellStyle name="Vírgula 2 5 3 6 5" xfId="14247"/>
    <cellStyle name="Vírgula 2 5 3 6 6" xfId="11559"/>
    <cellStyle name="Vírgula 2 5 3 6 7" xfId="25167"/>
    <cellStyle name="Vírgula 2 5 3 7" xfId="1695"/>
    <cellStyle name="Vírgula 2 5 3 7 2" xfId="4359"/>
    <cellStyle name="Vírgula 2 5 3 7 2 2" xfId="17703"/>
    <cellStyle name="Vírgula 2 5 3 7 3" xfId="7023"/>
    <cellStyle name="Vírgula 2 5 3 7 3 2" xfId="20367"/>
    <cellStyle name="Vírgula 2 5 3 7 4" xfId="9687"/>
    <cellStyle name="Vírgula 2 5 3 7 4 2" xfId="23031"/>
    <cellStyle name="Vírgula 2 5 3 7 5" xfId="15039"/>
    <cellStyle name="Vírgula 2 5 3 7 6" xfId="12351"/>
    <cellStyle name="Vírgula 2 5 3 7 7" xfId="25527"/>
    <cellStyle name="Vírgula 2 5 3 8" xfId="2511"/>
    <cellStyle name="Vírgula 2 5 3 8 2" xfId="5175"/>
    <cellStyle name="Vírgula 2 5 3 8 2 2" xfId="18519"/>
    <cellStyle name="Vírgula 2 5 3 8 3" xfId="7839"/>
    <cellStyle name="Vírgula 2 5 3 8 3 2" xfId="21183"/>
    <cellStyle name="Vírgula 2 5 3 8 4" xfId="10503"/>
    <cellStyle name="Vírgula 2 5 3 8 4 2" xfId="23847"/>
    <cellStyle name="Vírgula 2 5 3 8 5" xfId="15855"/>
    <cellStyle name="Vírgula 2 5 3 8 6" xfId="13167"/>
    <cellStyle name="Vírgula 2 5 3 9" xfId="2775"/>
    <cellStyle name="Vírgula 2 5 3 9 2" xfId="16119"/>
    <cellStyle name="Vírgula 2 5 4" xfId="231"/>
    <cellStyle name="Vírgula 2 5 4 10" xfId="13575"/>
    <cellStyle name="Vírgula 2 5 4 11" xfId="10887"/>
    <cellStyle name="Vírgula 2 5 4 12" xfId="24279"/>
    <cellStyle name="Vírgula 2 5 4 2" xfId="495"/>
    <cellStyle name="Vírgula 2 5 4 2 2" xfId="1287"/>
    <cellStyle name="Vírgula 2 5 4 2 2 2" xfId="3951"/>
    <cellStyle name="Vírgula 2 5 4 2 2 2 2" xfId="17295"/>
    <cellStyle name="Vírgula 2 5 4 2 2 3" xfId="6615"/>
    <cellStyle name="Vírgula 2 5 4 2 2 3 2" xfId="19959"/>
    <cellStyle name="Vírgula 2 5 4 2 2 4" xfId="9279"/>
    <cellStyle name="Vírgula 2 5 4 2 2 4 2" xfId="22623"/>
    <cellStyle name="Vírgula 2 5 4 2 2 5" xfId="14631"/>
    <cellStyle name="Vírgula 2 5 4 2 2 6" xfId="11943"/>
    <cellStyle name="Vírgula 2 5 4 2 2 7" xfId="26343"/>
    <cellStyle name="Vírgula 2 5 4 2 3" xfId="2079"/>
    <cellStyle name="Vírgula 2 5 4 2 3 2" xfId="4743"/>
    <cellStyle name="Vírgula 2 5 4 2 3 2 2" xfId="18087"/>
    <cellStyle name="Vírgula 2 5 4 2 3 3" xfId="7407"/>
    <cellStyle name="Vírgula 2 5 4 2 3 3 2" xfId="20751"/>
    <cellStyle name="Vírgula 2 5 4 2 3 4" xfId="10071"/>
    <cellStyle name="Vírgula 2 5 4 2 3 4 2" xfId="23415"/>
    <cellStyle name="Vírgula 2 5 4 2 3 5" xfId="15423"/>
    <cellStyle name="Vírgula 2 5 4 2 3 6" xfId="12735"/>
    <cellStyle name="Vírgula 2 5 4 2 4" xfId="3159"/>
    <cellStyle name="Vírgula 2 5 4 2 4 2" xfId="16503"/>
    <cellStyle name="Vírgula 2 5 4 2 5" xfId="5823"/>
    <cellStyle name="Vírgula 2 5 4 2 5 2" xfId="19167"/>
    <cellStyle name="Vírgula 2 5 4 2 6" xfId="8487"/>
    <cellStyle name="Vírgula 2 5 4 2 6 2" xfId="21831"/>
    <cellStyle name="Vírgula 2 5 4 2 7" xfId="13839"/>
    <cellStyle name="Vírgula 2 5 4 2 8" xfId="11151"/>
    <cellStyle name="Vírgula 2 5 4 2 9" xfId="24975"/>
    <cellStyle name="Vírgula 2 5 4 3" xfId="663"/>
    <cellStyle name="Vírgula 2 5 4 3 2" xfId="1455"/>
    <cellStyle name="Vírgula 2 5 4 3 2 2" xfId="4119"/>
    <cellStyle name="Vírgula 2 5 4 3 2 2 2" xfId="17463"/>
    <cellStyle name="Vírgula 2 5 4 3 2 3" xfId="6783"/>
    <cellStyle name="Vírgula 2 5 4 3 2 3 2" xfId="20127"/>
    <cellStyle name="Vírgula 2 5 4 3 2 4" xfId="9447"/>
    <cellStyle name="Vírgula 2 5 4 3 2 4 2" xfId="22791"/>
    <cellStyle name="Vírgula 2 5 4 3 2 5" xfId="14799"/>
    <cellStyle name="Vírgula 2 5 4 3 2 6" xfId="12111"/>
    <cellStyle name="Vírgula 2 5 4 3 2 7" xfId="26007"/>
    <cellStyle name="Vírgula 2 5 4 3 3" xfId="2247"/>
    <cellStyle name="Vírgula 2 5 4 3 3 2" xfId="4911"/>
    <cellStyle name="Vírgula 2 5 4 3 3 2 2" xfId="18255"/>
    <cellStyle name="Vírgula 2 5 4 3 3 3" xfId="7575"/>
    <cellStyle name="Vírgula 2 5 4 3 3 3 2" xfId="20919"/>
    <cellStyle name="Vírgula 2 5 4 3 3 4" xfId="10239"/>
    <cellStyle name="Vírgula 2 5 4 3 3 4 2" xfId="23583"/>
    <cellStyle name="Vírgula 2 5 4 3 3 5" xfId="15591"/>
    <cellStyle name="Vírgula 2 5 4 3 3 6" xfId="12903"/>
    <cellStyle name="Vírgula 2 5 4 3 4" xfId="3327"/>
    <cellStyle name="Vírgula 2 5 4 3 4 2" xfId="16671"/>
    <cellStyle name="Vírgula 2 5 4 3 5" xfId="5991"/>
    <cellStyle name="Vírgula 2 5 4 3 5 2" xfId="19335"/>
    <cellStyle name="Vírgula 2 5 4 3 6" xfId="8655"/>
    <cellStyle name="Vírgula 2 5 4 3 6 2" xfId="21999"/>
    <cellStyle name="Vírgula 2 5 4 3 7" xfId="14007"/>
    <cellStyle name="Vírgula 2 5 4 3 8" xfId="11319"/>
    <cellStyle name="Vírgula 2 5 4 3 9" xfId="24639"/>
    <cellStyle name="Vírgula 2 5 4 4" xfId="1023"/>
    <cellStyle name="Vírgula 2 5 4 4 2" xfId="3687"/>
    <cellStyle name="Vírgula 2 5 4 4 2 2" xfId="17031"/>
    <cellStyle name="Vírgula 2 5 4 4 2 3" xfId="26655"/>
    <cellStyle name="Vírgula 2 5 4 4 3" xfId="6351"/>
    <cellStyle name="Vírgula 2 5 4 4 3 2" xfId="19695"/>
    <cellStyle name="Vírgula 2 5 4 4 4" xfId="9015"/>
    <cellStyle name="Vírgula 2 5 4 4 4 2" xfId="22359"/>
    <cellStyle name="Vírgula 2 5 4 4 5" xfId="14367"/>
    <cellStyle name="Vírgula 2 5 4 4 6" xfId="11679"/>
    <cellStyle name="Vírgula 2 5 4 4 7" xfId="25287"/>
    <cellStyle name="Vírgula 2 5 4 5" xfId="1815"/>
    <cellStyle name="Vírgula 2 5 4 5 2" xfId="4479"/>
    <cellStyle name="Vírgula 2 5 4 5 2 2" xfId="17823"/>
    <cellStyle name="Vírgula 2 5 4 5 3" xfId="7143"/>
    <cellStyle name="Vírgula 2 5 4 5 3 2" xfId="20487"/>
    <cellStyle name="Vírgula 2 5 4 5 4" xfId="9807"/>
    <cellStyle name="Vírgula 2 5 4 5 4 2" xfId="23151"/>
    <cellStyle name="Vírgula 2 5 4 5 5" xfId="15159"/>
    <cellStyle name="Vírgula 2 5 4 5 6" xfId="12471"/>
    <cellStyle name="Vírgula 2 5 4 5 7" xfId="25647"/>
    <cellStyle name="Vírgula 2 5 4 6" xfId="2631"/>
    <cellStyle name="Vírgula 2 5 4 6 2" xfId="5295"/>
    <cellStyle name="Vírgula 2 5 4 6 2 2" xfId="18639"/>
    <cellStyle name="Vírgula 2 5 4 6 3" xfId="7959"/>
    <cellStyle name="Vírgula 2 5 4 6 3 2" xfId="21303"/>
    <cellStyle name="Vírgula 2 5 4 6 4" xfId="10623"/>
    <cellStyle name="Vírgula 2 5 4 6 4 2" xfId="23967"/>
    <cellStyle name="Vírgula 2 5 4 6 5" xfId="15975"/>
    <cellStyle name="Vírgula 2 5 4 6 6" xfId="13287"/>
    <cellStyle name="Vírgula 2 5 4 7" xfId="2895"/>
    <cellStyle name="Vírgula 2 5 4 7 2" xfId="16239"/>
    <cellStyle name="Vírgula 2 5 4 8" xfId="5559"/>
    <cellStyle name="Vírgula 2 5 4 8 2" xfId="18903"/>
    <cellStyle name="Vírgula 2 5 4 9" xfId="8223"/>
    <cellStyle name="Vírgula 2 5 4 9 2" xfId="21567"/>
    <cellStyle name="Vírgula 2 5 5" xfId="159"/>
    <cellStyle name="Vírgula 2 5 5 10" xfId="10815"/>
    <cellStyle name="Vírgula 2 5 5 11" xfId="24207"/>
    <cellStyle name="Vírgula 2 5 5 2" xfId="423"/>
    <cellStyle name="Vírgula 2 5 5 2 2" xfId="1215"/>
    <cellStyle name="Vírgula 2 5 5 2 2 2" xfId="3879"/>
    <cellStyle name="Vírgula 2 5 5 2 2 2 2" xfId="17223"/>
    <cellStyle name="Vírgula 2 5 5 2 2 3" xfId="6543"/>
    <cellStyle name="Vírgula 2 5 5 2 2 3 2" xfId="19887"/>
    <cellStyle name="Vírgula 2 5 5 2 2 4" xfId="9207"/>
    <cellStyle name="Vírgula 2 5 5 2 2 4 2" xfId="22551"/>
    <cellStyle name="Vírgula 2 5 5 2 2 5" xfId="14559"/>
    <cellStyle name="Vírgula 2 5 5 2 2 6" xfId="11871"/>
    <cellStyle name="Vírgula 2 5 5 2 2 7" xfId="26271"/>
    <cellStyle name="Vírgula 2 5 5 2 3" xfId="2007"/>
    <cellStyle name="Vírgula 2 5 5 2 3 2" xfId="4671"/>
    <cellStyle name="Vírgula 2 5 5 2 3 2 2" xfId="18015"/>
    <cellStyle name="Vírgula 2 5 5 2 3 3" xfId="7335"/>
    <cellStyle name="Vírgula 2 5 5 2 3 3 2" xfId="20679"/>
    <cellStyle name="Vírgula 2 5 5 2 3 4" xfId="9999"/>
    <cellStyle name="Vírgula 2 5 5 2 3 4 2" xfId="23343"/>
    <cellStyle name="Vírgula 2 5 5 2 3 5" xfId="15351"/>
    <cellStyle name="Vírgula 2 5 5 2 3 6" xfId="12663"/>
    <cellStyle name="Vírgula 2 5 5 2 4" xfId="3087"/>
    <cellStyle name="Vírgula 2 5 5 2 4 2" xfId="16431"/>
    <cellStyle name="Vírgula 2 5 5 2 5" xfId="5751"/>
    <cellStyle name="Vírgula 2 5 5 2 5 2" xfId="19095"/>
    <cellStyle name="Vírgula 2 5 5 2 6" xfId="8415"/>
    <cellStyle name="Vírgula 2 5 5 2 6 2" xfId="21759"/>
    <cellStyle name="Vírgula 2 5 5 2 7" xfId="13767"/>
    <cellStyle name="Vírgula 2 5 5 2 8" xfId="11079"/>
    <cellStyle name="Vírgula 2 5 5 2 9" xfId="24903"/>
    <cellStyle name="Vírgula 2 5 5 3" xfId="951"/>
    <cellStyle name="Vírgula 2 5 5 3 2" xfId="3615"/>
    <cellStyle name="Vírgula 2 5 5 3 2 2" xfId="16959"/>
    <cellStyle name="Vírgula 2 5 5 3 2 3" xfId="25935"/>
    <cellStyle name="Vírgula 2 5 5 3 3" xfId="6279"/>
    <cellStyle name="Vírgula 2 5 5 3 3 2" xfId="19623"/>
    <cellStyle name="Vírgula 2 5 5 3 4" xfId="8943"/>
    <cellStyle name="Vírgula 2 5 5 3 4 2" xfId="22287"/>
    <cellStyle name="Vírgula 2 5 5 3 5" xfId="14295"/>
    <cellStyle name="Vírgula 2 5 5 3 6" xfId="11607"/>
    <cellStyle name="Vírgula 2 5 5 3 7" xfId="24567"/>
    <cellStyle name="Vírgula 2 5 5 4" xfId="1743"/>
    <cellStyle name="Vírgula 2 5 5 4 2" xfId="4407"/>
    <cellStyle name="Vírgula 2 5 5 4 2 2" xfId="17751"/>
    <cellStyle name="Vírgula 2 5 5 4 2 3" xfId="26583"/>
    <cellStyle name="Vírgula 2 5 5 4 3" xfId="7071"/>
    <cellStyle name="Vírgula 2 5 5 4 3 2" xfId="20415"/>
    <cellStyle name="Vírgula 2 5 5 4 4" xfId="9735"/>
    <cellStyle name="Vírgula 2 5 5 4 4 2" xfId="23079"/>
    <cellStyle name="Vírgula 2 5 5 4 5" xfId="15087"/>
    <cellStyle name="Vírgula 2 5 5 4 6" xfId="12399"/>
    <cellStyle name="Vírgula 2 5 5 4 7" xfId="25215"/>
    <cellStyle name="Vírgula 2 5 5 5" xfId="2559"/>
    <cellStyle name="Vírgula 2 5 5 5 2" xfId="5223"/>
    <cellStyle name="Vírgula 2 5 5 5 2 2" xfId="18567"/>
    <cellStyle name="Vírgula 2 5 5 5 3" xfId="7887"/>
    <cellStyle name="Vírgula 2 5 5 5 3 2" xfId="21231"/>
    <cellStyle name="Vírgula 2 5 5 5 4" xfId="10551"/>
    <cellStyle name="Vírgula 2 5 5 5 4 2" xfId="23895"/>
    <cellStyle name="Vírgula 2 5 5 5 5" xfId="15903"/>
    <cellStyle name="Vírgula 2 5 5 5 6" xfId="13215"/>
    <cellStyle name="Vírgula 2 5 5 5 7" xfId="25575"/>
    <cellStyle name="Vírgula 2 5 5 6" xfId="2823"/>
    <cellStyle name="Vírgula 2 5 5 6 2" xfId="16167"/>
    <cellStyle name="Vírgula 2 5 5 7" xfId="5487"/>
    <cellStyle name="Vírgula 2 5 5 7 2" xfId="18831"/>
    <cellStyle name="Vírgula 2 5 5 8" xfId="8151"/>
    <cellStyle name="Vírgula 2 5 5 8 2" xfId="21495"/>
    <cellStyle name="Vírgula 2 5 5 9" xfId="13503"/>
    <cellStyle name="Vírgula 2 5 6" xfId="327"/>
    <cellStyle name="Vírgula 2 5 6 10" xfId="24375"/>
    <cellStyle name="Vírgula 2 5 6 2" xfId="1119"/>
    <cellStyle name="Vírgula 2 5 6 2 2" xfId="3783"/>
    <cellStyle name="Vírgula 2 5 6 2 2 2" xfId="17127"/>
    <cellStyle name="Vírgula 2 5 6 2 2 3" xfId="26439"/>
    <cellStyle name="Vírgula 2 5 6 2 3" xfId="6447"/>
    <cellStyle name="Vírgula 2 5 6 2 3 2" xfId="19791"/>
    <cellStyle name="Vírgula 2 5 6 2 4" xfId="9111"/>
    <cellStyle name="Vírgula 2 5 6 2 4 2" xfId="22455"/>
    <cellStyle name="Vírgula 2 5 6 2 5" xfId="14463"/>
    <cellStyle name="Vírgula 2 5 6 2 6" xfId="11775"/>
    <cellStyle name="Vírgula 2 5 6 2 7" xfId="25071"/>
    <cellStyle name="Vírgula 2 5 6 3" xfId="1911"/>
    <cellStyle name="Vírgula 2 5 6 3 2" xfId="4575"/>
    <cellStyle name="Vírgula 2 5 6 3 2 2" xfId="17919"/>
    <cellStyle name="Vírgula 2 5 6 3 2 3" xfId="26103"/>
    <cellStyle name="Vírgula 2 5 6 3 3" xfId="7239"/>
    <cellStyle name="Vírgula 2 5 6 3 3 2" xfId="20583"/>
    <cellStyle name="Vírgula 2 5 6 3 4" xfId="9903"/>
    <cellStyle name="Vírgula 2 5 6 3 4 2" xfId="23247"/>
    <cellStyle name="Vírgula 2 5 6 3 5" xfId="15255"/>
    <cellStyle name="Vírgula 2 5 6 3 6" xfId="12567"/>
    <cellStyle name="Vírgula 2 5 6 3 7" xfId="24735"/>
    <cellStyle name="Vírgula 2 5 6 4" xfId="2487"/>
    <cellStyle name="Vírgula 2 5 6 4 2" xfId="5151"/>
    <cellStyle name="Vírgula 2 5 6 4 2 2" xfId="18495"/>
    <cellStyle name="Vírgula 2 5 6 4 2 3" xfId="26751"/>
    <cellStyle name="Vírgula 2 5 6 4 3" xfId="7815"/>
    <cellStyle name="Vírgula 2 5 6 4 3 2" xfId="21159"/>
    <cellStyle name="Vírgula 2 5 6 4 4" xfId="10479"/>
    <cellStyle name="Vírgula 2 5 6 4 4 2" xfId="23823"/>
    <cellStyle name="Vírgula 2 5 6 4 5" xfId="15831"/>
    <cellStyle name="Vírgula 2 5 6 4 6" xfId="13143"/>
    <cellStyle name="Vírgula 2 5 6 4 7" xfId="25383"/>
    <cellStyle name="Vírgula 2 5 6 5" xfId="2991"/>
    <cellStyle name="Vírgula 2 5 6 5 2" xfId="16335"/>
    <cellStyle name="Vírgula 2 5 6 5 3" xfId="25743"/>
    <cellStyle name="Vírgula 2 5 6 6" xfId="5655"/>
    <cellStyle name="Vírgula 2 5 6 6 2" xfId="18999"/>
    <cellStyle name="Vírgula 2 5 6 7" xfId="8319"/>
    <cellStyle name="Vírgula 2 5 6 7 2" xfId="21663"/>
    <cellStyle name="Vírgula 2 5 6 8" xfId="13671"/>
    <cellStyle name="Vírgula 2 5 6 9" xfId="10983"/>
    <cellStyle name="Vírgula 2 5 7" xfId="591"/>
    <cellStyle name="Vírgula 2 5 7 2" xfId="1383"/>
    <cellStyle name="Vírgula 2 5 7 2 2" xfId="4047"/>
    <cellStyle name="Vírgula 2 5 7 2 2 2" xfId="17391"/>
    <cellStyle name="Vírgula 2 5 7 2 2 3" xfId="26175"/>
    <cellStyle name="Vírgula 2 5 7 2 3" xfId="6711"/>
    <cellStyle name="Vírgula 2 5 7 2 3 2" xfId="20055"/>
    <cellStyle name="Vírgula 2 5 7 2 4" xfId="9375"/>
    <cellStyle name="Vírgula 2 5 7 2 4 2" xfId="22719"/>
    <cellStyle name="Vírgula 2 5 7 2 5" xfId="14727"/>
    <cellStyle name="Vírgula 2 5 7 2 6" xfId="12039"/>
    <cellStyle name="Vírgula 2 5 7 2 7" xfId="24807"/>
    <cellStyle name="Vírgula 2 5 7 3" xfId="2175"/>
    <cellStyle name="Vírgula 2 5 7 3 2" xfId="4839"/>
    <cellStyle name="Vírgula 2 5 7 3 2 2" xfId="18183"/>
    <cellStyle name="Vírgula 2 5 7 3 2 3" xfId="25839"/>
    <cellStyle name="Vírgula 2 5 7 3 3" xfId="7503"/>
    <cellStyle name="Vírgula 2 5 7 3 3 2" xfId="20847"/>
    <cellStyle name="Vírgula 2 5 7 3 4" xfId="10167"/>
    <cellStyle name="Vírgula 2 5 7 3 4 2" xfId="23511"/>
    <cellStyle name="Vírgula 2 5 7 3 5" xfId="15519"/>
    <cellStyle name="Vírgula 2 5 7 3 6" xfId="12831"/>
    <cellStyle name="Vírgula 2 5 7 3 7" xfId="24471"/>
    <cellStyle name="Vírgula 2 5 7 4" xfId="3255"/>
    <cellStyle name="Vírgula 2 5 7 4 2" xfId="16599"/>
    <cellStyle name="Vírgula 2 5 7 4 3" xfId="25479"/>
    <cellStyle name="Vírgula 2 5 7 5" xfId="5919"/>
    <cellStyle name="Vírgula 2 5 7 5 2" xfId="19263"/>
    <cellStyle name="Vírgula 2 5 7 6" xfId="8583"/>
    <cellStyle name="Vírgula 2 5 7 6 2" xfId="21927"/>
    <cellStyle name="Vírgula 2 5 7 7" xfId="13935"/>
    <cellStyle name="Vírgula 2 5 7 8" xfId="11247"/>
    <cellStyle name="Vírgula 2 5 7 9" xfId="24111"/>
    <cellStyle name="Vírgula 2 5 8" xfId="759"/>
    <cellStyle name="Vírgula 2 5 8 2" xfId="1551"/>
    <cellStyle name="Vírgula 2 5 8 2 2" xfId="4215"/>
    <cellStyle name="Vírgula 2 5 8 2 2 2" xfId="17559"/>
    <cellStyle name="Vírgula 2 5 8 2 2 3" xfId="26151"/>
    <cellStyle name="Vírgula 2 5 8 2 3" xfId="6879"/>
    <cellStyle name="Vírgula 2 5 8 2 3 2" xfId="20223"/>
    <cellStyle name="Vírgula 2 5 8 2 4" xfId="9543"/>
    <cellStyle name="Vírgula 2 5 8 2 4 2" xfId="22887"/>
    <cellStyle name="Vírgula 2 5 8 2 5" xfId="14895"/>
    <cellStyle name="Vírgula 2 5 8 2 6" xfId="12207"/>
    <cellStyle name="Vírgula 2 5 8 2 7" xfId="24783"/>
    <cellStyle name="Vírgula 2 5 8 3" xfId="2343"/>
    <cellStyle name="Vírgula 2 5 8 3 2" xfId="5007"/>
    <cellStyle name="Vírgula 2 5 8 3 2 2" xfId="18351"/>
    <cellStyle name="Vírgula 2 5 8 3 3" xfId="7671"/>
    <cellStyle name="Vírgula 2 5 8 3 3 2" xfId="21015"/>
    <cellStyle name="Vírgula 2 5 8 3 4" xfId="10335"/>
    <cellStyle name="Vírgula 2 5 8 3 4 2" xfId="23679"/>
    <cellStyle name="Vírgula 2 5 8 3 5" xfId="15687"/>
    <cellStyle name="Vírgula 2 5 8 3 6" xfId="12999"/>
    <cellStyle name="Vírgula 2 5 8 3 7" xfId="25455"/>
    <cellStyle name="Vírgula 2 5 8 4" xfId="3423"/>
    <cellStyle name="Vírgula 2 5 8 4 2" xfId="16767"/>
    <cellStyle name="Vírgula 2 5 8 5" xfId="6087"/>
    <cellStyle name="Vírgula 2 5 8 5 2" xfId="19431"/>
    <cellStyle name="Vírgula 2 5 8 6" xfId="8751"/>
    <cellStyle name="Vírgula 2 5 8 6 2" xfId="22095"/>
    <cellStyle name="Vírgula 2 5 8 7" xfId="14103"/>
    <cellStyle name="Vírgula 2 5 8 8" xfId="11415"/>
    <cellStyle name="Vírgula 2 5 8 9" xfId="24087"/>
    <cellStyle name="Vírgula 2 5 9" xfId="807"/>
    <cellStyle name="Vírgula 2 5 9 2" xfId="1599"/>
    <cellStyle name="Vírgula 2 5 9 2 2" xfId="4263"/>
    <cellStyle name="Vírgula 2 5 9 2 2 2" xfId="17607"/>
    <cellStyle name="Vírgula 2 5 9 2 3" xfId="6927"/>
    <cellStyle name="Vírgula 2 5 9 2 3 2" xfId="20271"/>
    <cellStyle name="Vírgula 2 5 9 2 4" xfId="9591"/>
    <cellStyle name="Vírgula 2 5 9 2 4 2" xfId="22935"/>
    <cellStyle name="Vírgula 2 5 9 2 5" xfId="14943"/>
    <cellStyle name="Vírgula 2 5 9 2 6" xfId="12255"/>
    <cellStyle name="Vírgula 2 5 9 2 7" xfId="25791"/>
    <cellStyle name="Vírgula 2 5 9 3" xfId="2391"/>
    <cellStyle name="Vírgula 2 5 9 3 2" xfId="5055"/>
    <cellStyle name="Vírgula 2 5 9 3 2 2" xfId="18399"/>
    <cellStyle name="Vírgula 2 5 9 3 3" xfId="7719"/>
    <cellStyle name="Vírgula 2 5 9 3 3 2" xfId="21063"/>
    <cellStyle name="Vírgula 2 5 9 3 4" xfId="10383"/>
    <cellStyle name="Vírgula 2 5 9 3 4 2" xfId="23727"/>
    <cellStyle name="Vírgula 2 5 9 3 5" xfId="15735"/>
    <cellStyle name="Vírgula 2 5 9 3 6" xfId="13047"/>
    <cellStyle name="Vírgula 2 5 9 4" xfId="3471"/>
    <cellStyle name="Vírgula 2 5 9 4 2" xfId="16815"/>
    <cellStyle name="Vírgula 2 5 9 5" xfId="6135"/>
    <cellStyle name="Vírgula 2 5 9 5 2" xfId="19479"/>
    <cellStyle name="Vírgula 2 5 9 6" xfId="8799"/>
    <cellStyle name="Vírgula 2 5 9 6 2" xfId="22143"/>
    <cellStyle name="Vírgula 2 5 9 7" xfId="14151"/>
    <cellStyle name="Vírgula 2 5 9 8" xfId="11463"/>
    <cellStyle name="Vírgula 2 5 9 9" xfId="24423"/>
    <cellStyle name="Vírgula 2 6" xfId="71"/>
    <cellStyle name="Vírgula 2 6 10" xfId="1655"/>
    <cellStyle name="Vírgula 2 6 10 2" xfId="4319"/>
    <cellStyle name="Vírgula 2 6 10 2 2" xfId="17663"/>
    <cellStyle name="Vírgula 2 6 10 3" xfId="6983"/>
    <cellStyle name="Vírgula 2 6 10 3 2" xfId="20327"/>
    <cellStyle name="Vírgula 2 6 10 4" xfId="9647"/>
    <cellStyle name="Vírgula 2 6 10 4 2" xfId="22991"/>
    <cellStyle name="Vírgula 2 6 10 5" xfId="14999"/>
    <cellStyle name="Vírgula 2 6 10 6" xfId="12311"/>
    <cellStyle name="Vírgula 2 6 11" xfId="2454"/>
    <cellStyle name="Vírgula 2 6 11 2" xfId="5118"/>
    <cellStyle name="Vírgula 2 6 11 2 2" xfId="18462"/>
    <cellStyle name="Vírgula 2 6 11 3" xfId="7782"/>
    <cellStyle name="Vírgula 2 6 11 3 2" xfId="21126"/>
    <cellStyle name="Vírgula 2 6 11 4" xfId="10446"/>
    <cellStyle name="Vírgula 2 6 11 4 2" xfId="23790"/>
    <cellStyle name="Vírgula 2 6 11 5" xfId="15798"/>
    <cellStyle name="Vírgula 2 6 11 6" xfId="13110"/>
    <cellStyle name="Vírgula 2 6 12" xfId="2735"/>
    <cellStyle name="Vírgula 2 6 12 2" xfId="16079"/>
    <cellStyle name="Vírgula 2 6 13" xfId="5399"/>
    <cellStyle name="Vírgula 2 6 13 2" xfId="18743"/>
    <cellStyle name="Vírgula 2 6 14" xfId="8063"/>
    <cellStyle name="Vírgula 2 6 14 2" xfId="21407"/>
    <cellStyle name="Vírgula 2 6 15" xfId="13415"/>
    <cellStyle name="Vírgula 2 6 16" xfId="10727"/>
    <cellStyle name="Vírgula 2 6 17" xfId="24119"/>
    <cellStyle name="Vírgula 2 6 2" xfId="119"/>
    <cellStyle name="Vírgula 2 6 2 10" xfId="8111"/>
    <cellStyle name="Vírgula 2 6 2 10 2" xfId="21455"/>
    <cellStyle name="Vírgula 2 6 2 11" xfId="13463"/>
    <cellStyle name="Vírgula 2 6 2 12" xfId="10775"/>
    <cellStyle name="Vírgula 2 6 2 13" xfId="24167"/>
    <cellStyle name="Vírgula 2 6 2 2" xfId="287"/>
    <cellStyle name="Vírgula 2 6 2 2 10" xfId="10943"/>
    <cellStyle name="Vírgula 2 6 2 2 11" xfId="24335"/>
    <cellStyle name="Vírgula 2 6 2 2 2" xfId="551"/>
    <cellStyle name="Vírgula 2 6 2 2 2 2" xfId="1343"/>
    <cellStyle name="Vírgula 2 6 2 2 2 2 2" xfId="4007"/>
    <cellStyle name="Vírgula 2 6 2 2 2 2 2 2" xfId="17351"/>
    <cellStyle name="Vírgula 2 6 2 2 2 2 3" xfId="6671"/>
    <cellStyle name="Vírgula 2 6 2 2 2 2 3 2" xfId="20015"/>
    <cellStyle name="Vírgula 2 6 2 2 2 2 4" xfId="9335"/>
    <cellStyle name="Vírgula 2 6 2 2 2 2 4 2" xfId="22679"/>
    <cellStyle name="Vírgula 2 6 2 2 2 2 5" xfId="14687"/>
    <cellStyle name="Vírgula 2 6 2 2 2 2 6" xfId="11999"/>
    <cellStyle name="Vírgula 2 6 2 2 2 2 7" xfId="26399"/>
    <cellStyle name="Vírgula 2 6 2 2 2 3" xfId="2135"/>
    <cellStyle name="Vírgula 2 6 2 2 2 3 2" xfId="4799"/>
    <cellStyle name="Vírgula 2 6 2 2 2 3 2 2" xfId="18143"/>
    <cellStyle name="Vírgula 2 6 2 2 2 3 3" xfId="7463"/>
    <cellStyle name="Vírgula 2 6 2 2 2 3 3 2" xfId="20807"/>
    <cellStyle name="Vírgula 2 6 2 2 2 3 4" xfId="10127"/>
    <cellStyle name="Vírgula 2 6 2 2 2 3 4 2" xfId="23471"/>
    <cellStyle name="Vírgula 2 6 2 2 2 3 5" xfId="15479"/>
    <cellStyle name="Vírgula 2 6 2 2 2 3 6" xfId="12791"/>
    <cellStyle name="Vírgula 2 6 2 2 2 4" xfId="3215"/>
    <cellStyle name="Vírgula 2 6 2 2 2 4 2" xfId="16559"/>
    <cellStyle name="Vírgula 2 6 2 2 2 5" xfId="5879"/>
    <cellStyle name="Vírgula 2 6 2 2 2 5 2" xfId="19223"/>
    <cellStyle name="Vírgula 2 6 2 2 2 6" xfId="8543"/>
    <cellStyle name="Vírgula 2 6 2 2 2 6 2" xfId="21887"/>
    <cellStyle name="Vírgula 2 6 2 2 2 7" xfId="13895"/>
    <cellStyle name="Vírgula 2 6 2 2 2 8" xfId="11207"/>
    <cellStyle name="Vírgula 2 6 2 2 2 9" xfId="25031"/>
    <cellStyle name="Vírgula 2 6 2 2 3" xfId="1079"/>
    <cellStyle name="Vírgula 2 6 2 2 3 2" xfId="3743"/>
    <cellStyle name="Vírgula 2 6 2 2 3 2 2" xfId="17087"/>
    <cellStyle name="Vírgula 2 6 2 2 3 2 3" xfId="26063"/>
    <cellStyle name="Vírgula 2 6 2 2 3 3" xfId="6407"/>
    <cellStyle name="Vírgula 2 6 2 2 3 3 2" xfId="19751"/>
    <cellStyle name="Vírgula 2 6 2 2 3 4" xfId="9071"/>
    <cellStyle name="Vírgula 2 6 2 2 3 4 2" xfId="22415"/>
    <cellStyle name="Vírgula 2 6 2 2 3 5" xfId="14423"/>
    <cellStyle name="Vírgula 2 6 2 2 3 6" xfId="11735"/>
    <cellStyle name="Vírgula 2 6 2 2 3 7" xfId="24695"/>
    <cellStyle name="Vírgula 2 6 2 2 4" xfId="1871"/>
    <cellStyle name="Vírgula 2 6 2 2 4 2" xfId="4535"/>
    <cellStyle name="Vírgula 2 6 2 2 4 2 2" xfId="17879"/>
    <cellStyle name="Vírgula 2 6 2 2 4 2 3" xfId="26711"/>
    <cellStyle name="Vírgula 2 6 2 2 4 3" xfId="7199"/>
    <cellStyle name="Vírgula 2 6 2 2 4 3 2" xfId="20543"/>
    <cellStyle name="Vírgula 2 6 2 2 4 4" xfId="9863"/>
    <cellStyle name="Vírgula 2 6 2 2 4 4 2" xfId="23207"/>
    <cellStyle name="Vírgula 2 6 2 2 4 5" xfId="15215"/>
    <cellStyle name="Vírgula 2 6 2 2 4 6" xfId="12527"/>
    <cellStyle name="Vírgula 2 6 2 2 4 7" xfId="25343"/>
    <cellStyle name="Vírgula 2 6 2 2 5" xfId="2687"/>
    <cellStyle name="Vírgula 2 6 2 2 5 2" xfId="5351"/>
    <cellStyle name="Vírgula 2 6 2 2 5 2 2" xfId="18695"/>
    <cellStyle name="Vírgula 2 6 2 2 5 3" xfId="8015"/>
    <cellStyle name="Vírgula 2 6 2 2 5 3 2" xfId="21359"/>
    <cellStyle name="Vírgula 2 6 2 2 5 4" xfId="10679"/>
    <cellStyle name="Vírgula 2 6 2 2 5 4 2" xfId="24023"/>
    <cellStyle name="Vírgula 2 6 2 2 5 5" xfId="16031"/>
    <cellStyle name="Vírgula 2 6 2 2 5 6" xfId="13343"/>
    <cellStyle name="Vírgula 2 6 2 2 5 7" xfId="25703"/>
    <cellStyle name="Vírgula 2 6 2 2 6" xfId="2951"/>
    <cellStyle name="Vírgula 2 6 2 2 6 2" xfId="16295"/>
    <cellStyle name="Vírgula 2 6 2 2 7" xfId="5615"/>
    <cellStyle name="Vírgula 2 6 2 2 7 2" xfId="18959"/>
    <cellStyle name="Vírgula 2 6 2 2 8" xfId="8279"/>
    <cellStyle name="Vírgula 2 6 2 2 8 2" xfId="21623"/>
    <cellStyle name="Vírgula 2 6 2 2 9" xfId="13631"/>
    <cellStyle name="Vírgula 2 6 2 3" xfId="383"/>
    <cellStyle name="Vírgula 2 6 2 3 2" xfId="1175"/>
    <cellStyle name="Vírgula 2 6 2 3 2 2" xfId="3839"/>
    <cellStyle name="Vírgula 2 6 2 3 2 2 2" xfId="17183"/>
    <cellStyle name="Vírgula 2 6 2 3 2 3" xfId="6503"/>
    <cellStyle name="Vírgula 2 6 2 3 2 3 2" xfId="19847"/>
    <cellStyle name="Vírgula 2 6 2 3 2 4" xfId="9167"/>
    <cellStyle name="Vírgula 2 6 2 3 2 4 2" xfId="22511"/>
    <cellStyle name="Vírgula 2 6 2 3 2 5" xfId="14519"/>
    <cellStyle name="Vírgula 2 6 2 3 2 6" xfId="11831"/>
    <cellStyle name="Vírgula 2 6 2 3 2 7" xfId="26231"/>
    <cellStyle name="Vírgula 2 6 2 3 3" xfId="1967"/>
    <cellStyle name="Vírgula 2 6 2 3 3 2" xfId="4631"/>
    <cellStyle name="Vírgula 2 6 2 3 3 2 2" xfId="17975"/>
    <cellStyle name="Vírgula 2 6 2 3 3 3" xfId="7295"/>
    <cellStyle name="Vírgula 2 6 2 3 3 3 2" xfId="20639"/>
    <cellStyle name="Vírgula 2 6 2 3 3 4" xfId="9959"/>
    <cellStyle name="Vírgula 2 6 2 3 3 4 2" xfId="23303"/>
    <cellStyle name="Vírgula 2 6 2 3 3 5" xfId="15311"/>
    <cellStyle name="Vírgula 2 6 2 3 3 6" xfId="12623"/>
    <cellStyle name="Vírgula 2 6 2 3 4" xfId="3047"/>
    <cellStyle name="Vírgula 2 6 2 3 4 2" xfId="16391"/>
    <cellStyle name="Vírgula 2 6 2 3 5" xfId="5711"/>
    <cellStyle name="Vírgula 2 6 2 3 5 2" xfId="19055"/>
    <cellStyle name="Vírgula 2 6 2 3 6" xfId="8375"/>
    <cellStyle name="Vírgula 2 6 2 3 6 2" xfId="21719"/>
    <cellStyle name="Vírgula 2 6 2 3 7" xfId="13727"/>
    <cellStyle name="Vírgula 2 6 2 3 8" xfId="11039"/>
    <cellStyle name="Vírgula 2 6 2 3 9" xfId="24863"/>
    <cellStyle name="Vírgula 2 6 2 4" xfId="719"/>
    <cellStyle name="Vírgula 2 6 2 4 2" xfId="1511"/>
    <cellStyle name="Vírgula 2 6 2 4 2 2" xfId="4175"/>
    <cellStyle name="Vírgula 2 6 2 4 2 2 2" xfId="17519"/>
    <cellStyle name="Vírgula 2 6 2 4 2 3" xfId="6839"/>
    <cellStyle name="Vírgula 2 6 2 4 2 3 2" xfId="20183"/>
    <cellStyle name="Vírgula 2 6 2 4 2 4" xfId="9503"/>
    <cellStyle name="Vírgula 2 6 2 4 2 4 2" xfId="22847"/>
    <cellStyle name="Vírgula 2 6 2 4 2 5" xfId="14855"/>
    <cellStyle name="Vírgula 2 6 2 4 2 6" xfId="12167"/>
    <cellStyle name="Vírgula 2 6 2 4 2 7" xfId="25895"/>
    <cellStyle name="Vírgula 2 6 2 4 3" xfId="2303"/>
    <cellStyle name="Vírgula 2 6 2 4 3 2" xfId="4967"/>
    <cellStyle name="Vírgula 2 6 2 4 3 2 2" xfId="18311"/>
    <cellStyle name="Vírgula 2 6 2 4 3 3" xfId="7631"/>
    <cellStyle name="Vírgula 2 6 2 4 3 3 2" xfId="20975"/>
    <cellStyle name="Vírgula 2 6 2 4 3 4" xfId="10295"/>
    <cellStyle name="Vírgula 2 6 2 4 3 4 2" xfId="23639"/>
    <cellStyle name="Vírgula 2 6 2 4 3 5" xfId="15647"/>
    <cellStyle name="Vírgula 2 6 2 4 3 6" xfId="12959"/>
    <cellStyle name="Vírgula 2 6 2 4 4" xfId="3383"/>
    <cellStyle name="Vírgula 2 6 2 4 4 2" xfId="16727"/>
    <cellStyle name="Vírgula 2 6 2 4 5" xfId="6047"/>
    <cellStyle name="Vírgula 2 6 2 4 5 2" xfId="19391"/>
    <cellStyle name="Vírgula 2 6 2 4 6" xfId="8711"/>
    <cellStyle name="Vírgula 2 6 2 4 6 2" xfId="22055"/>
    <cellStyle name="Vírgula 2 6 2 4 7" xfId="14063"/>
    <cellStyle name="Vírgula 2 6 2 4 8" xfId="11375"/>
    <cellStyle name="Vírgula 2 6 2 4 9" xfId="24527"/>
    <cellStyle name="Vírgula 2 6 2 5" xfId="911"/>
    <cellStyle name="Vírgula 2 6 2 5 2" xfId="3575"/>
    <cellStyle name="Vírgula 2 6 2 5 2 2" xfId="16919"/>
    <cellStyle name="Vírgula 2 6 2 5 2 3" xfId="26543"/>
    <cellStyle name="Vírgula 2 6 2 5 3" xfId="6239"/>
    <cellStyle name="Vírgula 2 6 2 5 3 2" xfId="19583"/>
    <cellStyle name="Vírgula 2 6 2 5 4" xfId="8903"/>
    <cellStyle name="Vírgula 2 6 2 5 4 2" xfId="22247"/>
    <cellStyle name="Vírgula 2 6 2 5 5" xfId="14255"/>
    <cellStyle name="Vírgula 2 6 2 5 6" xfId="11567"/>
    <cellStyle name="Vírgula 2 6 2 5 7" xfId="25175"/>
    <cellStyle name="Vírgula 2 6 2 6" xfId="1703"/>
    <cellStyle name="Vírgula 2 6 2 6 2" xfId="4367"/>
    <cellStyle name="Vírgula 2 6 2 6 2 2" xfId="17711"/>
    <cellStyle name="Vírgula 2 6 2 6 3" xfId="7031"/>
    <cellStyle name="Vírgula 2 6 2 6 3 2" xfId="20375"/>
    <cellStyle name="Vírgula 2 6 2 6 4" xfId="9695"/>
    <cellStyle name="Vírgula 2 6 2 6 4 2" xfId="23039"/>
    <cellStyle name="Vírgula 2 6 2 6 5" xfId="15047"/>
    <cellStyle name="Vírgula 2 6 2 6 6" xfId="12359"/>
    <cellStyle name="Vírgula 2 6 2 6 7" xfId="25535"/>
    <cellStyle name="Vírgula 2 6 2 7" xfId="2519"/>
    <cellStyle name="Vírgula 2 6 2 7 2" xfId="5183"/>
    <cellStyle name="Vírgula 2 6 2 7 2 2" xfId="18527"/>
    <cellStyle name="Vírgula 2 6 2 7 3" xfId="7847"/>
    <cellStyle name="Vírgula 2 6 2 7 3 2" xfId="21191"/>
    <cellStyle name="Vírgula 2 6 2 7 4" xfId="10511"/>
    <cellStyle name="Vírgula 2 6 2 7 4 2" xfId="23855"/>
    <cellStyle name="Vírgula 2 6 2 7 5" xfId="15863"/>
    <cellStyle name="Vírgula 2 6 2 7 6" xfId="13175"/>
    <cellStyle name="Vírgula 2 6 2 8" xfId="2783"/>
    <cellStyle name="Vírgula 2 6 2 8 2" xfId="16127"/>
    <cellStyle name="Vírgula 2 6 2 9" xfId="5447"/>
    <cellStyle name="Vírgula 2 6 2 9 2" xfId="18791"/>
    <cellStyle name="Vírgula 2 6 3" xfId="239"/>
    <cellStyle name="Vírgula 2 6 3 10" xfId="13583"/>
    <cellStyle name="Vírgula 2 6 3 11" xfId="10895"/>
    <cellStyle name="Vírgula 2 6 3 12" xfId="24287"/>
    <cellStyle name="Vírgula 2 6 3 2" xfId="503"/>
    <cellStyle name="Vírgula 2 6 3 2 2" xfId="1295"/>
    <cellStyle name="Vírgula 2 6 3 2 2 2" xfId="3959"/>
    <cellStyle name="Vírgula 2 6 3 2 2 2 2" xfId="17303"/>
    <cellStyle name="Vírgula 2 6 3 2 2 3" xfId="6623"/>
    <cellStyle name="Vírgula 2 6 3 2 2 3 2" xfId="19967"/>
    <cellStyle name="Vírgula 2 6 3 2 2 4" xfId="9287"/>
    <cellStyle name="Vírgula 2 6 3 2 2 4 2" xfId="22631"/>
    <cellStyle name="Vírgula 2 6 3 2 2 5" xfId="14639"/>
    <cellStyle name="Vírgula 2 6 3 2 2 6" xfId="11951"/>
    <cellStyle name="Vírgula 2 6 3 2 2 7" xfId="26351"/>
    <cellStyle name="Vírgula 2 6 3 2 3" xfId="2087"/>
    <cellStyle name="Vírgula 2 6 3 2 3 2" xfId="4751"/>
    <cellStyle name="Vírgula 2 6 3 2 3 2 2" xfId="18095"/>
    <cellStyle name="Vírgula 2 6 3 2 3 3" xfId="7415"/>
    <cellStyle name="Vírgula 2 6 3 2 3 3 2" xfId="20759"/>
    <cellStyle name="Vírgula 2 6 3 2 3 4" xfId="10079"/>
    <cellStyle name="Vírgula 2 6 3 2 3 4 2" xfId="23423"/>
    <cellStyle name="Vírgula 2 6 3 2 3 5" xfId="15431"/>
    <cellStyle name="Vírgula 2 6 3 2 3 6" xfId="12743"/>
    <cellStyle name="Vírgula 2 6 3 2 4" xfId="3167"/>
    <cellStyle name="Vírgula 2 6 3 2 4 2" xfId="16511"/>
    <cellStyle name="Vírgula 2 6 3 2 5" xfId="5831"/>
    <cellStyle name="Vírgula 2 6 3 2 5 2" xfId="19175"/>
    <cellStyle name="Vírgula 2 6 3 2 6" xfId="8495"/>
    <cellStyle name="Vírgula 2 6 3 2 6 2" xfId="21839"/>
    <cellStyle name="Vírgula 2 6 3 2 7" xfId="13847"/>
    <cellStyle name="Vírgula 2 6 3 2 8" xfId="11159"/>
    <cellStyle name="Vírgula 2 6 3 2 9" xfId="24983"/>
    <cellStyle name="Vírgula 2 6 3 3" xfId="671"/>
    <cellStyle name="Vírgula 2 6 3 3 2" xfId="1463"/>
    <cellStyle name="Vírgula 2 6 3 3 2 2" xfId="4127"/>
    <cellStyle name="Vírgula 2 6 3 3 2 2 2" xfId="17471"/>
    <cellStyle name="Vírgula 2 6 3 3 2 3" xfId="6791"/>
    <cellStyle name="Vírgula 2 6 3 3 2 3 2" xfId="20135"/>
    <cellStyle name="Vírgula 2 6 3 3 2 4" xfId="9455"/>
    <cellStyle name="Vírgula 2 6 3 3 2 4 2" xfId="22799"/>
    <cellStyle name="Vírgula 2 6 3 3 2 5" xfId="14807"/>
    <cellStyle name="Vírgula 2 6 3 3 2 6" xfId="12119"/>
    <cellStyle name="Vírgula 2 6 3 3 2 7" xfId="26015"/>
    <cellStyle name="Vírgula 2 6 3 3 3" xfId="2255"/>
    <cellStyle name="Vírgula 2 6 3 3 3 2" xfId="4919"/>
    <cellStyle name="Vírgula 2 6 3 3 3 2 2" xfId="18263"/>
    <cellStyle name="Vírgula 2 6 3 3 3 3" xfId="7583"/>
    <cellStyle name="Vírgula 2 6 3 3 3 3 2" xfId="20927"/>
    <cellStyle name="Vírgula 2 6 3 3 3 4" xfId="10247"/>
    <cellStyle name="Vírgula 2 6 3 3 3 4 2" xfId="23591"/>
    <cellStyle name="Vírgula 2 6 3 3 3 5" xfId="15599"/>
    <cellStyle name="Vírgula 2 6 3 3 3 6" xfId="12911"/>
    <cellStyle name="Vírgula 2 6 3 3 4" xfId="3335"/>
    <cellStyle name="Vírgula 2 6 3 3 4 2" xfId="16679"/>
    <cellStyle name="Vírgula 2 6 3 3 5" xfId="5999"/>
    <cellStyle name="Vírgula 2 6 3 3 5 2" xfId="19343"/>
    <cellStyle name="Vírgula 2 6 3 3 6" xfId="8663"/>
    <cellStyle name="Vírgula 2 6 3 3 6 2" xfId="22007"/>
    <cellStyle name="Vírgula 2 6 3 3 7" xfId="14015"/>
    <cellStyle name="Vírgula 2 6 3 3 8" xfId="11327"/>
    <cellStyle name="Vírgula 2 6 3 3 9" xfId="24647"/>
    <cellStyle name="Vírgula 2 6 3 4" xfId="1031"/>
    <cellStyle name="Vírgula 2 6 3 4 2" xfId="3695"/>
    <cellStyle name="Vírgula 2 6 3 4 2 2" xfId="17039"/>
    <cellStyle name="Vírgula 2 6 3 4 2 3" xfId="26663"/>
    <cellStyle name="Vírgula 2 6 3 4 3" xfId="6359"/>
    <cellStyle name="Vírgula 2 6 3 4 3 2" xfId="19703"/>
    <cellStyle name="Vírgula 2 6 3 4 4" xfId="9023"/>
    <cellStyle name="Vírgula 2 6 3 4 4 2" xfId="22367"/>
    <cellStyle name="Vírgula 2 6 3 4 5" xfId="14375"/>
    <cellStyle name="Vírgula 2 6 3 4 6" xfId="11687"/>
    <cellStyle name="Vírgula 2 6 3 4 7" xfId="25295"/>
    <cellStyle name="Vírgula 2 6 3 5" xfId="1823"/>
    <cellStyle name="Vírgula 2 6 3 5 2" xfId="4487"/>
    <cellStyle name="Vírgula 2 6 3 5 2 2" xfId="17831"/>
    <cellStyle name="Vírgula 2 6 3 5 3" xfId="7151"/>
    <cellStyle name="Vírgula 2 6 3 5 3 2" xfId="20495"/>
    <cellStyle name="Vírgula 2 6 3 5 4" xfId="9815"/>
    <cellStyle name="Vírgula 2 6 3 5 4 2" xfId="23159"/>
    <cellStyle name="Vírgula 2 6 3 5 5" xfId="15167"/>
    <cellStyle name="Vírgula 2 6 3 5 6" xfId="12479"/>
    <cellStyle name="Vírgula 2 6 3 5 7" xfId="25655"/>
    <cellStyle name="Vírgula 2 6 3 6" xfId="2639"/>
    <cellStyle name="Vírgula 2 6 3 6 2" xfId="5303"/>
    <cellStyle name="Vírgula 2 6 3 6 2 2" xfId="18647"/>
    <cellStyle name="Vírgula 2 6 3 6 3" xfId="7967"/>
    <cellStyle name="Vírgula 2 6 3 6 3 2" xfId="21311"/>
    <cellStyle name="Vírgula 2 6 3 6 4" xfId="10631"/>
    <cellStyle name="Vírgula 2 6 3 6 4 2" xfId="23975"/>
    <cellStyle name="Vírgula 2 6 3 6 5" xfId="15983"/>
    <cellStyle name="Vírgula 2 6 3 6 6" xfId="13295"/>
    <cellStyle name="Vírgula 2 6 3 7" xfId="2903"/>
    <cellStyle name="Vírgula 2 6 3 7 2" xfId="16247"/>
    <cellStyle name="Vírgula 2 6 3 8" xfId="5567"/>
    <cellStyle name="Vírgula 2 6 3 8 2" xfId="18911"/>
    <cellStyle name="Vírgula 2 6 3 9" xfId="8231"/>
    <cellStyle name="Vírgula 2 6 3 9 2" xfId="21575"/>
    <cellStyle name="Vírgula 2 6 4" xfId="191"/>
    <cellStyle name="Vírgula 2 6 4 10" xfId="10847"/>
    <cellStyle name="Vírgula 2 6 4 11" xfId="24239"/>
    <cellStyle name="Vírgula 2 6 4 2" xfId="455"/>
    <cellStyle name="Vírgula 2 6 4 2 2" xfId="1247"/>
    <cellStyle name="Vírgula 2 6 4 2 2 2" xfId="3911"/>
    <cellStyle name="Vírgula 2 6 4 2 2 2 2" xfId="17255"/>
    <cellStyle name="Vírgula 2 6 4 2 2 3" xfId="6575"/>
    <cellStyle name="Vírgula 2 6 4 2 2 3 2" xfId="19919"/>
    <cellStyle name="Vírgula 2 6 4 2 2 4" xfId="9239"/>
    <cellStyle name="Vírgula 2 6 4 2 2 4 2" xfId="22583"/>
    <cellStyle name="Vírgula 2 6 4 2 2 5" xfId="14591"/>
    <cellStyle name="Vírgula 2 6 4 2 2 6" xfId="11903"/>
    <cellStyle name="Vírgula 2 6 4 2 2 7" xfId="26303"/>
    <cellStyle name="Vírgula 2 6 4 2 3" xfId="2039"/>
    <cellStyle name="Vírgula 2 6 4 2 3 2" xfId="4703"/>
    <cellStyle name="Vírgula 2 6 4 2 3 2 2" xfId="18047"/>
    <cellStyle name="Vírgula 2 6 4 2 3 3" xfId="7367"/>
    <cellStyle name="Vírgula 2 6 4 2 3 3 2" xfId="20711"/>
    <cellStyle name="Vírgula 2 6 4 2 3 4" xfId="10031"/>
    <cellStyle name="Vírgula 2 6 4 2 3 4 2" xfId="23375"/>
    <cellStyle name="Vírgula 2 6 4 2 3 5" xfId="15383"/>
    <cellStyle name="Vírgula 2 6 4 2 3 6" xfId="12695"/>
    <cellStyle name="Vírgula 2 6 4 2 4" xfId="3119"/>
    <cellStyle name="Vírgula 2 6 4 2 4 2" xfId="16463"/>
    <cellStyle name="Vírgula 2 6 4 2 5" xfId="5783"/>
    <cellStyle name="Vírgula 2 6 4 2 5 2" xfId="19127"/>
    <cellStyle name="Vírgula 2 6 4 2 6" xfId="8447"/>
    <cellStyle name="Vírgula 2 6 4 2 6 2" xfId="21791"/>
    <cellStyle name="Vírgula 2 6 4 2 7" xfId="13799"/>
    <cellStyle name="Vírgula 2 6 4 2 8" xfId="11111"/>
    <cellStyle name="Vírgula 2 6 4 2 9" xfId="24935"/>
    <cellStyle name="Vírgula 2 6 4 3" xfId="983"/>
    <cellStyle name="Vírgula 2 6 4 3 2" xfId="3647"/>
    <cellStyle name="Vírgula 2 6 4 3 2 2" xfId="16991"/>
    <cellStyle name="Vírgula 2 6 4 3 2 3" xfId="25967"/>
    <cellStyle name="Vírgula 2 6 4 3 3" xfId="6311"/>
    <cellStyle name="Vírgula 2 6 4 3 3 2" xfId="19655"/>
    <cellStyle name="Vírgula 2 6 4 3 4" xfId="8975"/>
    <cellStyle name="Vírgula 2 6 4 3 4 2" xfId="22319"/>
    <cellStyle name="Vírgula 2 6 4 3 5" xfId="14327"/>
    <cellStyle name="Vírgula 2 6 4 3 6" xfId="11639"/>
    <cellStyle name="Vírgula 2 6 4 3 7" xfId="24599"/>
    <cellStyle name="Vírgula 2 6 4 4" xfId="1775"/>
    <cellStyle name="Vírgula 2 6 4 4 2" xfId="4439"/>
    <cellStyle name="Vírgula 2 6 4 4 2 2" xfId="17783"/>
    <cellStyle name="Vírgula 2 6 4 4 2 3" xfId="26615"/>
    <cellStyle name="Vírgula 2 6 4 4 3" xfId="7103"/>
    <cellStyle name="Vírgula 2 6 4 4 3 2" xfId="20447"/>
    <cellStyle name="Vírgula 2 6 4 4 4" xfId="9767"/>
    <cellStyle name="Vírgula 2 6 4 4 4 2" xfId="23111"/>
    <cellStyle name="Vírgula 2 6 4 4 5" xfId="15119"/>
    <cellStyle name="Vírgula 2 6 4 4 6" xfId="12431"/>
    <cellStyle name="Vírgula 2 6 4 4 7" xfId="25247"/>
    <cellStyle name="Vírgula 2 6 4 5" xfId="2591"/>
    <cellStyle name="Vírgula 2 6 4 5 2" xfId="5255"/>
    <cellStyle name="Vírgula 2 6 4 5 2 2" xfId="18599"/>
    <cellStyle name="Vírgula 2 6 4 5 3" xfId="7919"/>
    <cellStyle name="Vírgula 2 6 4 5 3 2" xfId="21263"/>
    <cellStyle name="Vírgula 2 6 4 5 4" xfId="10583"/>
    <cellStyle name="Vírgula 2 6 4 5 4 2" xfId="23927"/>
    <cellStyle name="Vírgula 2 6 4 5 5" xfId="15935"/>
    <cellStyle name="Vírgula 2 6 4 5 6" xfId="13247"/>
    <cellStyle name="Vírgula 2 6 4 5 7" xfId="25607"/>
    <cellStyle name="Vírgula 2 6 4 6" xfId="2855"/>
    <cellStyle name="Vírgula 2 6 4 6 2" xfId="16199"/>
    <cellStyle name="Vírgula 2 6 4 7" xfId="5519"/>
    <cellStyle name="Vírgula 2 6 4 7 2" xfId="18863"/>
    <cellStyle name="Vírgula 2 6 4 8" xfId="8183"/>
    <cellStyle name="Vírgula 2 6 4 8 2" xfId="21527"/>
    <cellStyle name="Vírgula 2 6 4 9" xfId="13535"/>
    <cellStyle name="Vírgula 2 6 5" xfId="335"/>
    <cellStyle name="Vírgula 2 6 5 2" xfId="1127"/>
    <cellStyle name="Vírgula 2 6 5 2 2" xfId="3791"/>
    <cellStyle name="Vírgula 2 6 5 2 2 2" xfId="17135"/>
    <cellStyle name="Vírgula 2 6 5 2 2 3" xfId="26447"/>
    <cellStyle name="Vírgula 2 6 5 2 3" xfId="6455"/>
    <cellStyle name="Vírgula 2 6 5 2 3 2" xfId="19799"/>
    <cellStyle name="Vírgula 2 6 5 2 4" xfId="9119"/>
    <cellStyle name="Vírgula 2 6 5 2 4 2" xfId="22463"/>
    <cellStyle name="Vírgula 2 6 5 2 5" xfId="14471"/>
    <cellStyle name="Vírgula 2 6 5 2 6" xfId="11783"/>
    <cellStyle name="Vírgula 2 6 5 2 7" xfId="25079"/>
    <cellStyle name="Vírgula 2 6 5 3" xfId="1919"/>
    <cellStyle name="Vírgula 2 6 5 3 2" xfId="4583"/>
    <cellStyle name="Vírgula 2 6 5 3 2 2" xfId="17927"/>
    <cellStyle name="Vírgula 2 6 5 3 2 3" xfId="26111"/>
    <cellStyle name="Vírgula 2 6 5 3 3" xfId="7247"/>
    <cellStyle name="Vírgula 2 6 5 3 3 2" xfId="20591"/>
    <cellStyle name="Vírgula 2 6 5 3 4" xfId="9911"/>
    <cellStyle name="Vírgula 2 6 5 3 4 2" xfId="23255"/>
    <cellStyle name="Vírgula 2 6 5 3 5" xfId="15263"/>
    <cellStyle name="Vírgula 2 6 5 3 6" xfId="12575"/>
    <cellStyle name="Vírgula 2 6 5 3 7" xfId="24743"/>
    <cellStyle name="Vírgula 2 6 5 4" xfId="2999"/>
    <cellStyle name="Vírgula 2 6 5 4 2" xfId="16343"/>
    <cellStyle name="Vírgula 2 6 5 4 2 2" xfId="26759"/>
    <cellStyle name="Vírgula 2 6 5 4 3" xfId="25391"/>
    <cellStyle name="Vírgula 2 6 5 5" xfId="5663"/>
    <cellStyle name="Vírgula 2 6 5 5 2" xfId="19007"/>
    <cellStyle name="Vírgula 2 6 5 5 3" xfId="25751"/>
    <cellStyle name="Vírgula 2 6 5 6" xfId="8327"/>
    <cellStyle name="Vírgula 2 6 5 6 2" xfId="21671"/>
    <cellStyle name="Vírgula 2 6 5 7" xfId="13679"/>
    <cellStyle name="Vírgula 2 6 5 8" xfId="10991"/>
    <cellStyle name="Vírgula 2 6 5 9" xfId="24383"/>
    <cellStyle name="Vírgula 2 6 6" xfId="599"/>
    <cellStyle name="Vírgula 2 6 6 2" xfId="1391"/>
    <cellStyle name="Vírgula 2 6 6 2 2" xfId="4055"/>
    <cellStyle name="Vírgula 2 6 6 2 2 2" xfId="17399"/>
    <cellStyle name="Vírgula 2 6 6 2 3" xfId="6719"/>
    <cellStyle name="Vírgula 2 6 6 2 3 2" xfId="20063"/>
    <cellStyle name="Vírgula 2 6 6 2 4" xfId="9383"/>
    <cellStyle name="Vírgula 2 6 6 2 4 2" xfId="22727"/>
    <cellStyle name="Vírgula 2 6 6 2 5" xfId="14735"/>
    <cellStyle name="Vírgula 2 6 6 2 6" xfId="12047"/>
    <cellStyle name="Vírgula 2 6 6 2 7" xfId="26183"/>
    <cellStyle name="Vírgula 2 6 6 3" xfId="2183"/>
    <cellStyle name="Vírgula 2 6 6 3 2" xfId="4847"/>
    <cellStyle name="Vírgula 2 6 6 3 2 2" xfId="18191"/>
    <cellStyle name="Vírgula 2 6 6 3 3" xfId="7511"/>
    <cellStyle name="Vírgula 2 6 6 3 3 2" xfId="20855"/>
    <cellStyle name="Vírgula 2 6 6 3 4" xfId="10175"/>
    <cellStyle name="Vírgula 2 6 6 3 4 2" xfId="23519"/>
    <cellStyle name="Vírgula 2 6 6 3 5" xfId="15527"/>
    <cellStyle name="Vírgula 2 6 6 3 6" xfId="12839"/>
    <cellStyle name="Vírgula 2 6 6 4" xfId="3263"/>
    <cellStyle name="Vírgula 2 6 6 4 2" xfId="16607"/>
    <cellStyle name="Vírgula 2 6 6 5" xfId="5927"/>
    <cellStyle name="Vírgula 2 6 6 5 2" xfId="19271"/>
    <cellStyle name="Vírgula 2 6 6 6" xfId="8591"/>
    <cellStyle name="Vírgula 2 6 6 6 2" xfId="21935"/>
    <cellStyle name="Vírgula 2 6 6 7" xfId="13943"/>
    <cellStyle name="Vírgula 2 6 6 8" xfId="11255"/>
    <cellStyle name="Vírgula 2 6 6 9" xfId="24815"/>
    <cellStyle name="Vírgula 2 6 7" xfId="767"/>
    <cellStyle name="Vírgula 2 6 7 2" xfId="1559"/>
    <cellStyle name="Vírgula 2 6 7 2 2" xfId="4223"/>
    <cellStyle name="Vírgula 2 6 7 2 2 2" xfId="17567"/>
    <cellStyle name="Vírgula 2 6 7 2 3" xfId="6887"/>
    <cellStyle name="Vírgula 2 6 7 2 3 2" xfId="20231"/>
    <cellStyle name="Vírgula 2 6 7 2 4" xfId="9551"/>
    <cellStyle name="Vírgula 2 6 7 2 4 2" xfId="22895"/>
    <cellStyle name="Vírgula 2 6 7 2 5" xfId="14903"/>
    <cellStyle name="Vírgula 2 6 7 2 6" xfId="12215"/>
    <cellStyle name="Vírgula 2 6 7 2 7" xfId="25847"/>
    <cellStyle name="Vírgula 2 6 7 3" xfId="2351"/>
    <cellStyle name="Vírgula 2 6 7 3 2" xfId="5015"/>
    <cellStyle name="Vírgula 2 6 7 3 2 2" xfId="18359"/>
    <cellStyle name="Vírgula 2 6 7 3 3" xfId="7679"/>
    <cellStyle name="Vírgula 2 6 7 3 3 2" xfId="21023"/>
    <cellStyle name="Vírgula 2 6 7 3 4" xfId="10343"/>
    <cellStyle name="Vírgula 2 6 7 3 4 2" xfId="23687"/>
    <cellStyle name="Vírgula 2 6 7 3 5" xfId="15695"/>
    <cellStyle name="Vírgula 2 6 7 3 6" xfId="13007"/>
    <cellStyle name="Vírgula 2 6 7 4" xfId="3431"/>
    <cellStyle name="Vírgula 2 6 7 4 2" xfId="16775"/>
    <cellStyle name="Vírgula 2 6 7 5" xfId="6095"/>
    <cellStyle name="Vírgula 2 6 7 5 2" xfId="19439"/>
    <cellStyle name="Vírgula 2 6 7 6" xfId="8759"/>
    <cellStyle name="Vírgula 2 6 7 6 2" xfId="22103"/>
    <cellStyle name="Vírgula 2 6 7 7" xfId="14111"/>
    <cellStyle name="Vírgula 2 6 7 8" xfId="11423"/>
    <cellStyle name="Vírgula 2 6 7 9" xfId="24479"/>
    <cellStyle name="Vírgula 2 6 8" xfId="815"/>
    <cellStyle name="Vírgula 2 6 8 2" xfId="1607"/>
    <cellStyle name="Vírgula 2 6 8 2 2" xfId="4271"/>
    <cellStyle name="Vírgula 2 6 8 2 2 2" xfId="17615"/>
    <cellStyle name="Vírgula 2 6 8 2 3" xfId="6935"/>
    <cellStyle name="Vírgula 2 6 8 2 3 2" xfId="20279"/>
    <cellStyle name="Vírgula 2 6 8 2 4" xfId="9599"/>
    <cellStyle name="Vírgula 2 6 8 2 4 2" xfId="22943"/>
    <cellStyle name="Vírgula 2 6 8 2 5" xfId="14951"/>
    <cellStyle name="Vírgula 2 6 8 2 6" xfId="12263"/>
    <cellStyle name="Vírgula 2 6 8 2 7" xfId="26495"/>
    <cellStyle name="Vírgula 2 6 8 3" xfId="2399"/>
    <cellStyle name="Vírgula 2 6 8 3 2" xfId="5063"/>
    <cellStyle name="Vírgula 2 6 8 3 2 2" xfId="18407"/>
    <cellStyle name="Vírgula 2 6 8 3 3" xfId="7727"/>
    <cellStyle name="Vírgula 2 6 8 3 3 2" xfId="21071"/>
    <cellStyle name="Vírgula 2 6 8 3 4" xfId="10391"/>
    <cellStyle name="Vírgula 2 6 8 3 4 2" xfId="23735"/>
    <cellStyle name="Vírgula 2 6 8 3 5" xfId="15743"/>
    <cellStyle name="Vírgula 2 6 8 3 6" xfId="13055"/>
    <cellStyle name="Vírgula 2 6 8 4" xfId="3479"/>
    <cellStyle name="Vírgula 2 6 8 4 2" xfId="16823"/>
    <cellStyle name="Vírgula 2 6 8 5" xfId="6143"/>
    <cellStyle name="Vírgula 2 6 8 5 2" xfId="19487"/>
    <cellStyle name="Vírgula 2 6 8 6" xfId="8807"/>
    <cellStyle name="Vírgula 2 6 8 6 2" xfId="22151"/>
    <cellStyle name="Vírgula 2 6 8 7" xfId="14159"/>
    <cellStyle name="Vírgula 2 6 8 8" xfId="11471"/>
    <cellStyle name="Vírgula 2 6 8 9" xfId="25127"/>
    <cellStyle name="Vírgula 2 6 9" xfId="863"/>
    <cellStyle name="Vírgula 2 6 9 2" xfId="3527"/>
    <cellStyle name="Vírgula 2 6 9 2 2" xfId="16871"/>
    <cellStyle name="Vírgula 2 6 9 3" xfId="6191"/>
    <cellStyle name="Vírgula 2 6 9 3 2" xfId="19535"/>
    <cellStyle name="Vírgula 2 6 9 4" xfId="8855"/>
    <cellStyle name="Vírgula 2 6 9 4 2" xfId="22199"/>
    <cellStyle name="Vírgula 2 6 9 5" xfId="14207"/>
    <cellStyle name="Vírgula 2 6 9 6" xfId="11519"/>
    <cellStyle name="Vírgula 2 6 9 7" xfId="25487"/>
    <cellStyle name="Vírgula 2 7" xfId="95"/>
    <cellStyle name="Vírgula 2 7 10" xfId="5423"/>
    <cellStyle name="Vírgula 2 7 10 2" xfId="18767"/>
    <cellStyle name="Vírgula 2 7 11" xfId="8087"/>
    <cellStyle name="Vírgula 2 7 11 2" xfId="21431"/>
    <cellStyle name="Vírgula 2 7 12" xfId="13439"/>
    <cellStyle name="Vírgula 2 7 13" xfId="10751"/>
    <cellStyle name="Vírgula 2 7 14" xfId="24143"/>
    <cellStyle name="Vírgula 2 7 2" xfId="263"/>
    <cellStyle name="Vírgula 2 7 2 10" xfId="13607"/>
    <cellStyle name="Vírgula 2 7 2 11" xfId="10919"/>
    <cellStyle name="Vírgula 2 7 2 12" xfId="24311"/>
    <cellStyle name="Vírgula 2 7 2 2" xfId="527"/>
    <cellStyle name="Vírgula 2 7 2 2 2" xfId="1319"/>
    <cellStyle name="Vírgula 2 7 2 2 2 2" xfId="3983"/>
    <cellStyle name="Vírgula 2 7 2 2 2 2 2" xfId="17327"/>
    <cellStyle name="Vírgula 2 7 2 2 2 3" xfId="6647"/>
    <cellStyle name="Vírgula 2 7 2 2 2 3 2" xfId="19991"/>
    <cellStyle name="Vírgula 2 7 2 2 2 4" xfId="9311"/>
    <cellStyle name="Vírgula 2 7 2 2 2 4 2" xfId="22655"/>
    <cellStyle name="Vírgula 2 7 2 2 2 5" xfId="14663"/>
    <cellStyle name="Vírgula 2 7 2 2 2 6" xfId="11975"/>
    <cellStyle name="Vírgula 2 7 2 2 2 7" xfId="26375"/>
    <cellStyle name="Vírgula 2 7 2 2 3" xfId="2111"/>
    <cellStyle name="Vírgula 2 7 2 2 3 2" xfId="4775"/>
    <cellStyle name="Vírgula 2 7 2 2 3 2 2" xfId="18119"/>
    <cellStyle name="Vírgula 2 7 2 2 3 3" xfId="7439"/>
    <cellStyle name="Vírgula 2 7 2 2 3 3 2" xfId="20783"/>
    <cellStyle name="Vírgula 2 7 2 2 3 4" xfId="10103"/>
    <cellStyle name="Vírgula 2 7 2 2 3 4 2" xfId="23447"/>
    <cellStyle name="Vírgula 2 7 2 2 3 5" xfId="15455"/>
    <cellStyle name="Vírgula 2 7 2 2 3 6" xfId="12767"/>
    <cellStyle name="Vírgula 2 7 2 2 4" xfId="3191"/>
    <cellStyle name="Vírgula 2 7 2 2 4 2" xfId="16535"/>
    <cellStyle name="Vírgula 2 7 2 2 5" xfId="5855"/>
    <cellStyle name="Vírgula 2 7 2 2 5 2" xfId="19199"/>
    <cellStyle name="Vírgula 2 7 2 2 6" xfId="8519"/>
    <cellStyle name="Vírgula 2 7 2 2 6 2" xfId="21863"/>
    <cellStyle name="Vírgula 2 7 2 2 7" xfId="13871"/>
    <cellStyle name="Vírgula 2 7 2 2 8" xfId="11183"/>
    <cellStyle name="Vírgula 2 7 2 2 9" xfId="25007"/>
    <cellStyle name="Vírgula 2 7 2 3" xfId="695"/>
    <cellStyle name="Vírgula 2 7 2 3 2" xfId="1487"/>
    <cellStyle name="Vírgula 2 7 2 3 2 2" xfId="4151"/>
    <cellStyle name="Vírgula 2 7 2 3 2 2 2" xfId="17495"/>
    <cellStyle name="Vírgula 2 7 2 3 2 3" xfId="6815"/>
    <cellStyle name="Vírgula 2 7 2 3 2 3 2" xfId="20159"/>
    <cellStyle name="Vírgula 2 7 2 3 2 4" xfId="9479"/>
    <cellStyle name="Vírgula 2 7 2 3 2 4 2" xfId="22823"/>
    <cellStyle name="Vírgula 2 7 2 3 2 5" xfId="14831"/>
    <cellStyle name="Vírgula 2 7 2 3 2 6" xfId="12143"/>
    <cellStyle name="Vírgula 2 7 2 3 2 7" xfId="26039"/>
    <cellStyle name="Vírgula 2 7 2 3 3" xfId="2279"/>
    <cellStyle name="Vírgula 2 7 2 3 3 2" xfId="4943"/>
    <cellStyle name="Vírgula 2 7 2 3 3 2 2" xfId="18287"/>
    <cellStyle name="Vírgula 2 7 2 3 3 3" xfId="7607"/>
    <cellStyle name="Vírgula 2 7 2 3 3 3 2" xfId="20951"/>
    <cellStyle name="Vírgula 2 7 2 3 3 4" xfId="10271"/>
    <cellStyle name="Vírgula 2 7 2 3 3 4 2" xfId="23615"/>
    <cellStyle name="Vírgula 2 7 2 3 3 5" xfId="15623"/>
    <cellStyle name="Vírgula 2 7 2 3 3 6" xfId="12935"/>
    <cellStyle name="Vírgula 2 7 2 3 4" xfId="3359"/>
    <cellStyle name="Vírgula 2 7 2 3 4 2" xfId="16703"/>
    <cellStyle name="Vírgula 2 7 2 3 5" xfId="6023"/>
    <cellStyle name="Vírgula 2 7 2 3 5 2" xfId="19367"/>
    <cellStyle name="Vírgula 2 7 2 3 6" xfId="8687"/>
    <cellStyle name="Vírgula 2 7 2 3 6 2" xfId="22031"/>
    <cellStyle name="Vírgula 2 7 2 3 7" xfId="14039"/>
    <cellStyle name="Vírgula 2 7 2 3 8" xfId="11351"/>
    <cellStyle name="Vírgula 2 7 2 3 9" xfId="24671"/>
    <cellStyle name="Vírgula 2 7 2 4" xfId="1055"/>
    <cellStyle name="Vírgula 2 7 2 4 2" xfId="3719"/>
    <cellStyle name="Vírgula 2 7 2 4 2 2" xfId="17063"/>
    <cellStyle name="Vírgula 2 7 2 4 2 3" xfId="26687"/>
    <cellStyle name="Vírgula 2 7 2 4 3" xfId="6383"/>
    <cellStyle name="Vírgula 2 7 2 4 3 2" xfId="19727"/>
    <cellStyle name="Vírgula 2 7 2 4 4" xfId="9047"/>
    <cellStyle name="Vírgula 2 7 2 4 4 2" xfId="22391"/>
    <cellStyle name="Vírgula 2 7 2 4 5" xfId="14399"/>
    <cellStyle name="Vírgula 2 7 2 4 6" xfId="11711"/>
    <cellStyle name="Vírgula 2 7 2 4 7" xfId="25319"/>
    <cellStyle name="Vírgula 2 7 2 5" xfId="1847"/>
    <cellStyle name="Vírgula 2 7 2 5 2" xfId="4511"/>
    <cellStyle name="Vírgula 2 7 2 5 2 2" xfId="17855"/>
    <cellStyle name="Vírgula 2 7 2 5 3" xfId="7175"/>
    <cellStyle name="Vírgula 2 7 2 5 3 2" xfId="20519"/>
    <cellStyle name="Vírgula 2 7 2 5 4" xfId="9839"/>
    <cellStyle name="Vírgula 2 7 2 5 4 2" xfId="23183"/>
    <cellStyle name="Vírgula 2 7 2 5 5" xfId="15191"/>
    <cellStyle name="Vírgula 2 7 2 5 6" xfId="12503"/>
    <cellStyle name="Vírgula 2 7 2 5 7" xfId="25679"/>
    <cellStyle name="Vírgula 2 7 2 6" xfId="2663"/>
    <cellStyle name="Vírgula 2 7 2 6 2" xfId="5327"/>
    <cellStyle name="Vírgula 2 7 2 6 2 2" xfId="18671"/>
    <cellStyle name="Vírgula 2 7 2 6 3" xfId="7991"/>
    <cellStyle name="Vírgula 2 7 2 6 3 2" xfId="21335"/>
    <cellStyle name="Vírgula 2 7 2 6 4" xfId="10655"/>
    <cellStyle name="Vírgula 2 7 2 6 4 2" xfId="23999"/>
    <cellStyle name="Vírgula 2 7 2 6 5" xfId="16007"/>
    <cellStyle name="Vírgula 2 7 2 6 6" xfId="13319"/>
    <cellStyle name="Vírgula 2 7 2 7" xfId="2927"/>
    <cellStyle name="Vírgula 2 7 2 7 2" xfId="16271"/>
    <cellStyle name="Vírgula 2 7 2 8" xfId="5591"/>
    <cellStyle name="Vírgula 2 7 2 8 2" xfId="18935"/>
    <cellStyle name="Vírgula 2 7 2 9" xfId="8255"/>
    <cellStyle name="Vírgula 2 7 2 9 2" xfId="21599"/>
    <cellStyle name="Vírgula 2 7 3" xfId="167"/>
    <cellStyle name="Vírgula 2 7 3 10" xfId="10823"/>
    <cellStyle name="Vírgula 2 7 3 11" xfId="24215"/>
    <cellStyle name="Vírgula 2 7 3 2" xfId="431"/>
    <cellStyle name="Vírgula 2 7 3 2 2" xfId="1223"/>
    <cellStyle name="Vírgula 2 7 3 2 2 2" xfId="3887"/>
    <cellStyle name="Vírgula 2 7 3 2 2 2 2" xfId="17231"/>
    <cellStyle name="Vírgula 2 7 3 2 2 3" xfId="6551"/>
    <cellStyle name="Vírgula 2 7 3 2 2 3 2" xfId="19895"/>
    <cellStyle name="Vírgula 2 7 3 2 2 4" xfId="9215"/>
    <cellStyle name="Vírgula 2 7 3 2 2 4 2" xfId="22559"/>
    <cellStyle name="Vírgula 2 7 3 2 2 5" xfId="14567"/>
    <cellStyle name="Vírgula 2 7 3 2 2 6" xfId="11879"/>
    <cellStyle name="Vírgula 2 7 3 2 2 7" xfId="26279"/>
    <cellStyle name="Vírgula 2 7 3 2 3" xfId="2015"/>
    <cellStyle name="Vírgula 2 7 3 2 3 2" xfId="4679"/>
    <cellStyle name="Vírgula 2 7 3 2 3 2 2" xfId="18023"/>
    <cellStyle name="Vírgula 2 7 3 2 3 3" xfId="7343"/>
    <cellStyle name="Vírgula 2 7 3 2 3 3 2" xfId="20687"/>
    <cellStyle name="Vírgula 2 7 3 2 3 4" xfId="10007"/>
    <cellStyle name="Vírgula 2 7 3 2 3 4 2" xfId="23351"/>
    <cellStyle name="Vírgula 2 7 3 2 3 5" xfId="15359"/>
    <cellStyle name="Vírgula 2 7 3 2 3 6" xfId="12671"/>
    <cellStyle name="Vírgula 2 7 3 2 4" xfId="3095"/>
    <cellStyle name="Vírgula 2 7 3 2 4 2" xfId="16439"/>
    <cellStyle name="Vírgula 2 7 3 2 5" xfId="5759"/>
    <cellStyle name="Vírgula 2 7 3 2 5 2" xfId="19103"/>
    <cellStyle name="Vírgula 2 7 3 2 6" xfId="8423"/>
    <cellStyle name="Vírgula 2 7 3 2 6 2" xfId="21767"/>
    <cellStyle name="Vírgula 2 7 3 2 7" xfId="13775"/>
    <cellStyle name="Vírgula 2 7 3 2 8" xfId="11087"/>
    <cellStyle name="Vírgula 2 7 3 2 9" xfId="24911"/>
    <cellStyle name="Vírgula 2 7 3 3" xfId="959"/>
    <cellStyle name="Vírgula 2 7 3 3 2" xfId="3623"/>
    <cellStyle name="Vírgula 2 7 3 3 2 2" xfId="16967"/>
    <cellStyle name="Vírgula 2 7 3 3 2 3" xfId="25943"/>
    <cellStyle name="Vírgula 2 7 3 3 3" xfId="6287"/>
    <cellStyle name="Vírgula 2 7 3 3 3 2" xfId="19631"/>
    <cellStyle name="Vírgula 2 7 3 3 4" xfId="8951"/>
    <cellStyle name="Vírgula 2 7 3 3 4 2" xfId="22295"/>
    <cellStyle name="Vírgula 2 7 3 3 5" xfId="14303"/>
    <cellStyle name="Vírgula 2 7 3 3 6" xfId="11615"/>
    <cellStyle name="Vírgula 2 7 3 3 7" xfId="24575"/>
    <cellStyle name="Vírgula 2 7 3 4" xfId="1751"/>
    <cellStyle name="Vírgula 2 7 3 4 2" xfId="4415"/>
    <cellStyle name="Vírgula 2 7 3 4 2 2" xfId="17759"/>
    <cellStyle name="Vírgula 2 7 3 4 2 3" xfId="26591"/>
    <cellStyle name="Vírgula 2 7 3 4 3" xfId="7079"/>
    <cellStyle name="Vírgula 2 7 3 4 3 2" xfId="20423"/>
    <cellStyle name="Vírgula 2 7 3 4 4" xfId="9743"/>
    <cellStyle name="Vírgula 2 7 3 4 4 2" xfId="23087"/>
    <cellStyle name="Vírgula 2 7 3 4 5" xfId="15095"/>
    <cellStyle name="Vírgula 2 7 3 4 6" xfId="12407"/>
    <cellStyle name="Vírgula 2 7 3 4 7" xfId="25223"/>
    <cellStyle name="Vírgula 2 7 3 5" xfId="2567"/>
    <cellStyle name="Vírgula 2 7 3 5 2" xfId="5231"/>
    <cellStyle name="Vírgula 2 7 3 5 2 2" xfId="18575"/>
    <cellStyle name="Vírgula 2 7 3 5 3" xfId="7895"/>
    <cellStyle name="Vírgula 2 7 3 5 3 2" xfId="21239"/>
    <cellStyle name="Vírgula 2 7 3 5 4" xfId="10559"/>
    <cellStyle name="Vírgula 2 7 3 5 4 2" xfId="23903"/>
    <cellStyle name="Vírgula 2 7 3 5 5" xfId="15911"/>
    <cellStyle name="Vírgula 2 7 3 5 6" xfId="13223"/>
    <cellStyle name="Vírgula 2 7 3 5 7" xfId="25583"/>
    <cellStyle name="Vírgula 2 7 3 6" xfId="2831"/>
    <cellStyle name="Vírgula 2 7 3 6 2" xfId="16175"/>
    <cellStyle name="Vírgula 2 7 3 7" xfId="5495"/>
    <cellStyle name="Vírgula 2 7 3 7 2" xfId="18839"/>
    <cellStyle name="Vírgula 2 7 3 8" xfId="8159"/>
    <cellStyle name="Vírgula 2 7 3 8 2" xfId="21503"/>
    <cellStyle name="Vírgula 2 7 3 9" xfId="13511"/>
    <cellStyle name="Vírgula 2 7 4" xfId="359"/>
    <cellStyle name="Vírgula 2 7 4 2" xfId="1151"/>
    <cellStyle name="Vírgula 2 7 4 2 2" xfId="3815"/>
    <cellStyle name="Vírgula 2 7 4 2 2 2" xfId="17159"/>
    <cellStyle name="Vírgula 2 7 4 2 3" xfId="6479"/>
    <cellStyle name="Vírgula 2 7 4 2 3 2" xfId="19823"/>
    <cellStyle name="Vírgula 2 7 4 2 4" xfId="9143"/>
    <cellStyle name="Vírgula 2 7 4 2 4 2" xfId="22487"/>
    <cellStyle name="Vírgula 2 7 4 2 5" xfId="14495"/>
    <cellStyle name="Vírgula 2 7 4 2 6" xfId="11807"/>
    <cellStyle name="Vírgula 2 7 4 2 7" xfId="26207"/>
    <cellStyle name="Vírgula 2 7 4 3" xfId="1943"/>
    <cellStyle name="Vírgula 2 7 4 3 2" xfId="4607"/>
    <cellStyle name="Vírgula 2 7 4 3 2 2" xfId="17951"/>
    <cellStyle name="Vírgula 2 7 4 3 3" xfId="7271"/>
    <cellStyle name="Vírgula 2 7 4 3 3 2" xfId="20615"/>
    <cellStyle name="Vírgula 2 7 4 3 4" xfId="9935"/>
    <cellStyle name="Vírgula 2 7 4 3 4 2" xfId="23279"/>
    <cellStyle name="Vírgula 2 7 4 3 5" xfId="15287"/>
    <cellStyle name="Vírgula 2 7 4 3 6" xfId="12599"/>
    <cellStyle name="Vírgula 2 7 4 4" xfId="3023"/>
    <cellStyle name="Vírgula 2 7 4 4 2" xfId="16367"/>
    <cellStyle name="Vírgula 2 7 4 5" xfId="5687"/>
    <cellStyle name="Vírgula 2 7 4 5 2" xfId="19031"/>
    <cellStyle name="Vírgula 2 7 4 6" xfId="8351"/>
    <cellStyle name="Vírgula 2 7 4 6 2" xfId="21695"/>
    <cellStyle name="Vírgula 2 7 4 7" xfId="13703"/>
    <cellStyle name="Vírgula 2 7 4 8" xfId="11015"/>
    <cellStyle name="Vírgula 2 7 4 9" xfId="24839"/>
    <cellStyle name="Vírgula 2 7 5" xfId="623"/>
    <cellStyle name="Vírgula 2 7 5 2" xfId="1415"/>
    <cellStyle name="Vírgula 2 7 5 2 2" xfId="4079"/>
    <cellStyle name="Vírgula 2 7 5 2 2 2" xfId="17423"/>
    <cellStyle name="Vírgula 2 7 5 2 3" xfId="6743"/>
    <cellStyle name="Vírgula 2 7 5 2 3 2" xfId="20087"/>
    <cellStyle name="Vírgula 2 7 5 2 4" xfId="9407"/>
    <cellStyle name="Vírgula 2 7 5 2 4 2" xfId="22751"/>
    <cellStyle name="Vírgula 2 7 5 2 5" xfId="14759"/>
    <cellStyle name="Vírgula 2 7 5 2 6" xfId="12071"/>
    <cellStyle name="Vírgula 2 7 5 2 7" xfId="25871"/>
    <cellStyle name="Vírgula 2 7 5 3" xfId="2207"/>
    <cellStyle name="Vírgula 2 7 5 3 2" xfId="4871"/>
    <cellStyle name="Vírgula 2 7 5 3 2 2" xfId="18215"/>
    <cellStyle name="Vírgula 2 7 5 3 3" xfId="7535"/>
    <cellStyle name="Vírgula 2 7 5 3 3 2" xfId="20879"/>
    <cellStyle name="Vírgula 2 7 5 3 4" xfId="10199"/>
    <cellStyle name="Vírgula 2 7 5 3 4 2" xfId="23543"/>
    <cellStyle name="Vírgula 2 7 5 3 5" xfId="15551"/>
    <cellStyle name="Vírgula 2 7 5 3 6" xfId="12863"/>
    <cellStyle name="Vírgula 2 7 5 4" xfId="3287"/>
    <cellStyle name="Vírgula 2 7 5 4 2" xfId="16631"/>
    <cellStyle name="Vírgula 2 7 5 5" xfId="5951"/>
    <cellStyle name="Vírgula 2 7 5 5 2" xfId="19295"/>
    <cellStyle name="Vírgula 2 7 5 6" xfId="8615"/>
    <cellStyle name="Vírgula 2 7 5 6 2" xfId="21959"/>
    <cellStyle name="Vírgula 2 7 5 7" xfId="13967"/>
    <cellStyle name="Vírgula 2 7 5 8" xfId="11279"/>
    <cellStyle name="Vírgula 2 7 5 9" xfId="24503"/>
    <cellStyle name="Vírgula 2 7 6" xfId="887"/>
    <cellStyle name="Vírgula 2 7 6 2" xfId="3551"/>
    <cellStyle name="Vírgula 2 7 6 2 2" xfId="16895"/>
    <cellStyle name="Vírgula 2 7 6 2 3" xfId="26519"/>
    <cellStyle name="Vírgula 2 7 6 3" xfId="6215"/>
    <cellStyle name="Vírgula 2 7 6 3 2" xfId="19559"/>
    <cellStyle name="Vírgula 2 7 6 4" xfId="8879"/>
    <cellStyle name="Vírgula 2 7 6 4 2" xfId="22223"/>
    <cellStyle name="Vírgula 2 7 6 5" xfId="14231"/>
    <cellStyle name="Vírgula 2 7 6 6" xfId="11543"/>
    <cellStyle name="Vírgula 2 7 6 7" xfId="25151"/>
    <cellStyle name="Vírgula 2 7 7" xfId="1679"/>
    <cellStyle name="Vírgula 2 7 7 2" xfId="4343"/>
    <cellStyle name="Vírgula 2 7 7 2 2" xfId="17687"/>
    <cellStyle name="Vírgula 2 7 7 3" xfId="7007"/>
    <cellStyle name="Vírgula 2 7 7 3 2" xfId="20351"/>
    <cellStyle name="Vírgula 2 7 7 4" xfId="9671"/>
    <cellStyle name="Vírgula 2 7 7 4 2" xfId="23015"/>
    <cellStyle name="Vírgula 2 7 7 5" xfId="15023"/>
    <cellStyle name="Vírgula 2 7 7 6" xfId="12335"/>
    <cellStyle name="Vírgula 2 7 7 7" xfId="25511"/>
    <cellStyle name="Vírgula 2 7 8" xfId="2495"/>
    <cellStyle name="Vírgula 2 7 8 2" xfId="5159"/>
    <cellStyle name="Vírgula 2 7 8 2 2" xfId="18503"/>
    <cellStyle name="Vírgula 2 7 8 3" xfId="7823"/>
    <cellStyle name="Vírgula 2 7 8 3 2" xfId="21167"/>
    <cellStyle name="Vírgula 2 7 8 4" xfId="10487"/>
    <cellStyle name="Vírgula 2 7 8 4 2" xfId="23831"/>
    <cellStyle name="Vírgula 2 7 8 5" xfId="15839"/>
    <cellStyle name="Vírgula 2 7 8 6" xfId="13151"/>
    <cellStyle name="Vírgula 2 7 9" xfId="2759"/>
    <cellStyle name="Vírgula 2 7 9 2" xfId="16103"/>
    <cellStyle name="Vírgula 2 8" xfId="215"/>
    <cellStyle name="Vírgula 2 8 10" xfId="13559"/>
    <cellStyle name="Vírgula 2 8 11" xfId="10871"/>
    <cellStyle name="Vírgula 2 8 12" xfId="24263"/>
    <cellStyle name="Vírgula 2 8 2" xfId="479"/>
    <cellStyle name="Vírgula 2 8 2 2" xfId="1271"/>
    <cellStyle name="Vírgula 2 8 2 2 2" xfId="3935"/>
    <cellStyle name="Vírgula 2 8 2 2 2 2" xfId="17279"/>
    <cellStyle name="Vírgula 2 8 2 2 3" xfId="6599"/>
    <cellStyle name="Vírgula 2 8 2 2 3 2" xfId="19943"/>
    <cellStyle name="Vírgula 2 8 2 2 4" xfId="9263"/>
    <cellStyle name="Vírgula 2 8 2 2 4 2" xfId="22607"/>
    <cellStyle name="Vírgula 2 8 2 2 5" xfId="14615"/>
    <cellStyle name="Vírgula 2 8 2 2 6" xfId="11927"/>
    <cellStyle name="Vírgula 2 8 2 2 7" xfId="26327"/>
    <cellStyle name="Vírgula 2 8 2 3" xfId="2063"/>
    <cellStyle name="Vírgula 2 8 2 3 2" xfId="4727"/>
    <cellStyle name="Vírgula 2 8 2 3 2 2" xfId="18071"/>
    <cellStyle name="Vírgula 2 8 2 3 3" xfId="7391"/>
    <cellStyle name="Vírgula 2 8 2 3 3 2" xfId="20735"/>
    <cellStyle name="Vírgula 2 8 2 3 4" xfId="10055"/>
    <cellStyle name="Vírgula 2 8 2 3 4 2" xfId="23399"/>
    <cellStyle name="Vírgula 2 8 2 3 5" xfId="15407"/>
    <cellStyle name="Vírgula 2 8 2 3 6" xfId="12719"/>
    <cellStyle name="Vírgula 2 8 2 4" xfId="3143"/>
    <cellStyle name="Vírgula 2 8 2 4 2" xfId="16487"/>
    <cellStyle name="Vírgula 2 8 2 5" xfId="5807"/>
    <cellStyle name="Vírgula 2 8 2 5 2" xfId="19151"/>
    <cellStyle name="Vírgula 2 8 2 6" xfId="8471"/>
    <cellStyle name="Vírgula 2 8 2 6 2" xfId="21815"/>
    <cellStyle name="Vírgula 2 8 2 7" xfId="13823"/>
    <cellStyle name="Vírgula 2 8 2 8" xfId="11135"/>
    <cellStyle name="Vírgula 2 8 2 9" xfId="24959"/>
    <cellStyle name="Vírgula 2 8 3" xfId="647"/>
    <cellStyle name="Vírgula 2 8 3 2" xfId="1439"/>
    <cellStyle name="Vírgula 2 8 3 2 2" xfId="4103"/>
    <cellStyle name="Vírgula 2 8 3 2 2 2" xfId="17447"/>
    <cellStyle name="Vírgula 2 8 3 2 3" xfId="6767"/>
    <cellStyle name="Vírgula 2 8 3 2 3 2" xfId="20111"/>
    <cellStyle name="Vírgula 2 8 3 2 4" xfId="9431"/>
    <cellStyle name="Vírgula 2 8 3 2 4 2" xfId="22775"/>
    <cellStyle name="Vírgula 2 8 3 2 5" xfId="14783"/>
    <cellStyle name="Vírgula 2 8 3 2 6" xfId="12095"/>
    <cellStyle name="Vírgula 2 8 3 2 7" xfId="25991"/>
    <cellStyle name="Vírgula 2 8 3 3" xfId="2231"/>
    <cellStyle name="Vírgula 2 8 3 3 2" xfId="4895"/>
    <cellStyle name="Vírgula 2 8 3 3 2 2" xfId="18239"/>
    <cellStyle name="Vírgula 2 8 3 3 3" xfId="7559"/>
    <cellStyle name="Vírgula 2 8 3 3 3 2" xfId="20903"/>
    <cellStyle name="Vírgula 2 8 3 3 4" xfId="10223"/>
    <cellStyle name="Vírgula 2 8 3 3 4 2" xfId="23567"/>
    <cellStyle name="Vírgula 2 8 3 3 5" xfId="15575"/>
    <cellStyle name="Vírgula 2 8 3 3 6" xfId="12887"/>
    <cellStyle name="Vírgula 2 8 3 4" xfId="3311"/>
    <cellStyle name="Vírgula 2 8 3 4 2" xfId="16655"/>
    <cellStyle name="Vírgula 2 8 3 5" xfId="5975"/>
    <cellStyle name="Vírgula 2 8 3 5 2" xfId="19319"/>
    <cellStyle name="Vírgula 2 8 3 6" xfId="8639"/>
    <cellStyle name="Vírgula 2 8 3 6 2" xfId="21983"/>
    <cellStyle name="Vírgula 2 8 3 7" xfId="13991"/>
    <cellStyle name="Vírgula 2 8 3 8" xfId="11303"/>
    <cellStyle name="Vírgula 2 8 3 9" xfId="24623"/>
    <cellStyle name="Vírgula 2 8 4" xfId="1007"/>
    <cellStyle name="Vírgula 2 8 4 2" xfId="3671"/>
    <cellStyle name="Vírgula 2 8 4 2 2" xfId="17015"/>
    <cellStyle name="Vírgula 2 8 4 2 3" xfId="26639"/>
    <cellStyle name="Vírgula 2 8 4 3" xfId="6335"/>
    <cellStyle name="Vírgula 2 8 4 3 2" xfId="19679"/>
    <cellStyle name="Vírgula 2 8 4 4" xfId="8999"/>
    <cellStyle name="Vírgula 2 8 4 4 2" xfId="22343"/>
    <cellStyle name="Vírgula 2 8 4 5" xfId="14351"/>
    <cellStyle name="Vírgula 2 8 4 6" xfId="11663"/>
    <cellStyle name="Vírgula 2 8 4 7" xfId="25271"/>
    <cellStyle name="Vírgula 2 8 5" xfId="1799"/>
    <cellStyle name="Vírgula 2 8 5 2" xfId="4463"/>
    <cellStyle name="Vírgula 2 8 5 2 2" xfId="17807"/>
    <cellStyle name="Vírgula 2 8 5 3" xfId="7127"/>
    <cellStyle name="Vírgula 2 8 5 3 2" xfId="20471"/>
    <cellStyle name="Vírgula 2 8 5 4" xfId="9791"/>
    <cellStyle name="Vírgula 2 8 5 4 2" xfId="23135"/>
    <cellStyle name="Vírgula 2 8 5 5" xfId="15143"/>
    <cellStyle name="Vírgula 2 8 5 6" xfId="12455"/>
    <cellStyle name="Vírgula 2 8 5 7" xfId="25631"/>
    <cellStyle name="Vírgula 2 8 6" xfId="2615"/>
    <cellStyle name="Vírgula 2 8 6 2" xfId="5279"/>
    <cellStyle name="Vírgula 2 8 6 2 2" xfId="18623"/>
    <cellStyle name="Vírgula 2 8 6 3" xfId="7943"/>
    <cellStyle name="Vírgula 2 8 6 3 2" xfId="21287"/>
    <cellStyle name="Vírgula 2 8 6 4" xfId="10607"/>
    <cellStyle name="Vírgula 2 8 6 4 2" xfId="23951"/>
    <cellStyle name="Vírgula 2 8 6 5" xfId="15959"/>
    <cellStyle name="Vírgula 2 8 6 6" xfId="13271"/>
    <cellStyle name="Vírgula 2 8 7" xfId="2879"/>
    <cellStyle name="Vírgula 2 8 7 2" xfId="16223"/>
    <cellStyle name="Vírgula 2 8 8" xfId="5543"/>
    <cellStyle name="Vírgula 2 8 8 2" xfId="18887"/>
    <cellStyle name="Vírgula 2 8 9" xfId="8207"/>
    <cellStyle name="Vírgula 2 8 9 2" xfId="21551"/>
    <cellStyle name="Vírgula 2 9" xfId="143"/>
    <cellStyle name="Vírgula 2 9 10" xfId="10799"/>
    <cellStyle name="Vírgula 2 9 11" xfId="24191"/>
    <cellStyle name="Vírgula 2 9 2" xfId="407"/>
    <cellStyle name="Vírgula 2 9 2 2" xfId="1199"/>
    <cellStyle name="Vírgula 2 9 2 2 2" xfId="3863"/>
    <cellStyle name="Vírgula 2 9 2 2 2 2" xfId="17207"/>
    <cellStyle name="Vírgula 2 9 2 2 3" xfId="6527"/>
    <cellStyle name="Vírgula 2 9 2 2 3 2" xfId="19871"/>
    <cellStyle name="Vírgula 2 9 2 2 4" xfId="9191"/>
    <cellStyle name="Vírgula 2 9 2 2 4 2" xfId="22535"/>
    <cellStyle name="Vírgula 2 9 2 2 5" xfId="14543"/>
    <cellStyle name="Vírgula 2 9 2 2 6" xfId="11855"/>
    <cellStyle name="Vírgula 2 9 2 2 7" xfId="26255"/>
    <cellStyle name="Vírgula 2 9 2 3" xfId="1991"/>
    <cellStyle name="Vírgula 2 9 2 3 2" xfId="4655"/>
    <cellStyle name="Vírgula 2 9 2 3 2 2" xfId="17999"/>
    <cellStyle name="Vírgula 2 9 2 3 3" xfId="7319"/>
    <cellStyle name="Vírgula 2 9 2 3 3 2" xfId="20663"/>
    <cellStyle name="Vírgula 2 9 2 3 4" xfId="9983"/>
    <cellStyle name="Vírgula 2 9 2 3 4 2" xfId="23327"/>
    <cellStyle name="Vírgula 2 9 2 3 5" xfId="15335"/>
    <cellStyle name="Vírgula 2 9 2 3 6" xfId="12647"/>
    <cellStyle name="Vírgula 2 9 2 4" xfId="3071"/>
    <cellStyle name="Vírgula 2 9 2 4 2" xfId="16415"/>
    <cellStyle name="Vírgula 2 9 2 5" xfId="5735"/>
    <cellStyle name="Vírgula 2 9 2 5 2" xfId="19079"/>
    <cellStyle name="Vírgula 2 9 2 6" xfId="8399"/>
    <cellStyle name="Vírgula 2 9 2 6 2" xfId="21743"/>
    <cellStyle name="Vírgula 2 9 2 7" xfId="13751"/>
    <cellStyle name="Vírgula 2 9 2 8" xfId="11063"/>
    <cellStyle name="Vírgula 2 9 2 9" xfId="24887"/>
    <cellStyle name="Vírgula 2 9 3" xfId="935"/>
    <cellStyle name="Vírgula 2 9 3 2" xfId="3599"/>
    <cellStyle name="Vírgula 2 9 3 2 2" xfId="16943"/>
    <cellStyle name="Vírgula 2 9 3 2 3" xfId="25919"/>
    <cellStyle name="Vírgula 2 9 3 3" xfId="6263"/>
    <cellStyle name="Vírgula 2 9 3 3 2" xfId="19607"/>
    <cellStyle name="Vírgula 2 9 3 4" xfId="8927"/>
    <cellStyle name="Vírgula 2 9 3 4 2" xfId="22271"/>
    <cellStyle name="Vírgula 2 9 3 5" xfId="14279"/>
    <cellStyle name="Vírgula 2 9 3 6" xfId="11591"/>
    <cellStyle name="Vírgula 2 9 3 7" xfId="24551"/>
    <cellStyle name="Vírgula 2 9 4" xfId="1727"/>
    <cellStyle name="Vírgula 2 9 4 2" xfId="4391"/>
    <cellStyle name="Vírgula 2 9 4 2 2" xfId="17735"/>
    <cellStyle name="Vírgula 2 9 4 2 3" xfId="26567"/>
    <cellStyle name="Vírgula 2 9 4 3" xfId="7055"/>
    <cellStyle name="Vírgula 2 9 4 3 2" xfId="20399"/>
    <cellStyle name="Vírgula 2 9 4 4" xfId="9719"/>
    <cellStyle name="Vírgula 2 9 4 4 2" xfId="23063"/>
    <cellStyle name="Vírgula 2 9 4 5" xfId="15071"/>
    <cellStyle name="Vírgula 2 9 4 6" xfId="12383"/>
    <cellStyle name="Vírgula 2 9 4 7" xfId="25199"/>
    <cellStyle name="Vírgula 2 9 5" xfId="2543"/>
    <cellStyle name="Vírgula 2 9 5 2" xfId="5207"/>
    <cellStyle name="Vírgula 2 9 5 2 2" xfId="18551"/>
    <cellStyle name="Vírgula 2 9 5 3" xfId="7871"/>
    <cellStyle name="Vírgula 2 9 5 3 2" xfId="21215"/>
    <cellStyle name="Vírgula 2 9 5 4" xfId="10535"/>
    <cellStyle name="Vírgula 2 9 5 4 2" xfId="23879"/>
    <cellStyle name="Vírgula 2 9 5 5" xfId="15887"/>
    <cellStyle name="Vírgula 2 9 5 6" xfId="13199"/>
    <cellStyle name="Vírgula 2 9 5 7" xfId="25559"/>
    <cellStyle name="Vírgula 2 9 6" xfId="2807"/>
    <cellStyle name="Vírgula 2 9 6 2" xfId="16151"/>
    <cellStyle name="Vírgula 2 9 7" xfId="5471"/>
    <cellStyle name="Vírgula 2 9 7 2" xfId="18815"/>
    <cellStyle name="Vírgula 2 9 8" xfId="8135"/>
    <cellStyle name="Vírgula 2 9 8 2" xfId="21479"/>
    <cellStyle name="Vírgula 2 9 9" xfId="13487"/>
    <cellStyle name="Vírgula 20" xfId="5374"/>
    <cellStyle name="Vírgula 20 2" xfId="18718"/>
    <cellStyle name="Vírgula 21" xfId="8038"/>
    <cellStyle name="Vírgula 21 2" xfId="21382"/>
    <cellStyle name="Vírgula 22" xfId="13366"/>
    <cellStyle name="Vírgula 23" xfId="10702"/>
    <cellStyle name="Vírgula 24" xfId="24046"/>
    <cellStyle name="Vírgula 3" xfId="16"/>
    <cellStyle name="Vírgula 3 10" xfId="744"/>
    <cellStyle name="Vírgula 3 10 2" xfId="1536"/>
    <cellStyle name="Vírgula 3 10 2 2" xfId="4200"/>
    <cellStyle name="Vírgula 3 10 2 2 2" xfId="17544"/>
    <cellStyle name="Vírgula 3 10 2 2 3" xfId="26136"/>
    <cellStyle name="Vírgula 3 10 2 3" xfId="6864"/>
    <cellStyle name="Vírgula 3 10 2 3 2" xfId="20208"/>
    <cellStyle name="Vírgula 3 10 2 4" xfId="9528"/>
    <cellStyle name="Vírgula 3 10 2 4 2" xfId="22872"/>
    <cellStyle name="Vírgula 3 10 2 5" xfId="14880"/>
    <cellStyle name="Vírgula 3 10 2 6" xfId="12192"/>
    <cellStyle name="Vírgula 3 10 2 7" xfId="24768"/>
    <cellStyle name="Vírgula 3 10 3" xfId="2328"/>
    <cellStyle name="Vírgula 3 10 3 2" xfId="4992"/>
    <cellStyle name="Vírgula 3 10 3 2 2" xfId="18336"/>
    <cellStyle name="Vírgula 3 10 3 3" xfId="7656"/>
    <cellStyle name="Vírgula 3 10 3 3 2" xfId="21000"/>
    <cellStyle name="Vírgula 3 10 3 4" xfId="10320"/>
    <cellStyle name="Vírgula 3 10 3 4 2" xfId="23664"/>
    <cellStyle name="Vírgula 3 10 3 5" xfId="15672"/>
    <cellStyle name="Vírgula 3 10 3 6" xfId="12984"/>
    <cellStyle name="Vírgula 3 10 3 7" xfId="25440"/>
    <cellStyle name="Vírgula 3 10 4" xfId="3408"/>
    <cellStyle name="Vírgula 3 10 4 2" xfId="16752"/>
    <cellStyle name="Vírgula 3 10 5" xfId="6072"/>
    <cellStyle name="Vírgula 3 10 5 2" xfId="19416"/>
    <cellStyle name="Vírgula 3 10 6" xfId="8736"/>
    <cellStyle name="Vírgula 3 10 6 2" xfId="22080"/>
    <cellStyle name="Vírgula 3 10 7" xfId="14088"/>
    <cellStyle name="Vírgula 3 10 8" xfId="11400"/>
    <cellStyle name="Vírgula 3 10 9" xfId="24072"/>
    <cellStyle name="Vírgula 3 11" xfId="792"/>
    <cellStyle name="Vírgula 3 11 2" xfId="1584"/>
    <cellStyle name="Vírgula 3 11 2 2" xfId="4248"/>
    <cellStyle name="Vírgula 3 11 2 2 2" xfId="17592"/>
    <cellStyle name="Vírgula 3 11 2 3" xfId="6912"/>
    <cellStyle name="Vírgula 3 11 2 3 2" xfId="20256"/>
    <cellStyle name="Vírgula 3 11 2 4" xfId="9576"/>
    <cellStyle name="Vírgula 3 11 2 4 2" xfId="22920"/>
    <cellStyle name="Vírgula 3 11 2 5" xfId="14928"/>
    <cellStyle name="Vírgula 3 11 2 6" xfId="12240"/>
    <cellStyle name="Vírgula 3 11 2 7" xfId="25776"/>
    <cellStyle name="Vírgula 3 11 3" xfId="2376"/>
    <cellStyle name="Vírgula 3 11 3 2" xfId="5040"/>
    <cellStyle name="Vírgula 3 11 3 2 2" xfId="18384"/>
    <cellStyle name="Vírgula 3 11 3 3" xfId="7704"/>
    <cellStyle name="Vírgula 3 11 3 3 2" xfId="21048"/>
    <cellStyle name="Vírgula 3 11 3 4" xfId="10368"/>
    <cellStyle name="Vírgula 3 11 3 4 2" xfId="23712"/>
    <cellStyle name="Vírgula 3 11 3 5" xfId="15720"/>
    <cellStyle name="Vírgula 3 11 3 6" xfId="13032"/>
    <cellStyle name="Vírgula 3 11 4" xfId="3456"/>
    <cellStyle name="Vírgula 3 11 4 2" xfId="16800"/>
    <cellStyle name="Vírgula 3 11 5" xfId="6120"/>
    <cellStyle name="Vírgula 3 11 5 2" xfId="19464"/>
    <cellStyle name="Vírgula 3 11 6" xfId="8784"/>
    <cellStyle name="Vírgula 3 11 6 2" xfId="22128"/>
    <cellStyle name="Vírgula 3 11 7" xfId="14136"/>
    <cellStyle name="Vírgula 3 11 8" xfId="11448"/>
    <cellStyle name="Vírgula 3 11 9" xfId="24408"/>
    <cellStyle name="Vírgula 3 12" xfId="840"/>
    <cellStyle name="Vírgula 3 12 2" xfId="3504"/>
    <cellStyle name="Vírgula 3 12 2 2" xfId="16848"/>
    <cellStyle name="Vírgula 3 12 2 3" xfId="25800"/>
    <cellStyle name="Vírgula 3 12 3" xfId="6168"/>
    <cellStyle name="Vírgula 3 12 3 2" xfId="19512"/>
    <cellStyle name="Vírgula 3 12 4" xfId="8832"/>
    <cellStyle name="Vírgula 3 12 4 2" xfId="22176"/>
    <cellStyle name="Vírgula 3 12 5" xfId="14184"/>
    <cellStyle name="Vírgula 3 12 6" xfId="11496"/>
    <cellStyle name="Vírgula 3 12 7" xfId="24432"/>
    <cellStyle name="Vírgula 3 13" xfId="1632"/>
    <cellStyle name="Vírgula 3 13 2" xfId="4296"/>
    <cellStyle name="Vírgula 3 13 2 2" xfId="17640"/>
    <cellStyle name="Vírgula 3 13 2 3" xfId="26472"/>
    <cellStyle name="Vírgula 3 13 3" xfId="6960"/>
    <cellStyle name="Vírgula 3 13 3 2" xfId="20304"/>
    <cellStyle name="Vírgula 3 13 4" xfId="9624"/>
    <cellStyle name="Vírgula 3 13 4 2" xfId="22968"/>
    <cellStyle name="Vírgula 3 13 5" xfId="14976"/>
    <cellStyle name="Vírgula 3 13 6" xfId="12288"/>
    <cellStyle name="Vírgula 3 13 7" xfId="25104"/>
    <cellStyle name="Vírgula 3 14" xfId="2428"/>
    <cellStyle name="Vírgula 3 14 2" xfId="5092"/>
    <cellStyle name="Vírgula 3 14 2 2" xfId="18436"/>
    <cellStyle name="Vírgula 3 14 3" xfId="7756"/>
    <cellStyle name="Vírgula 3 14 3 2" xfId="21100"/>
    <cellStyle name="Vírgula 3 14 4" xfId="10420"/>
    <cellStyle name="Vírgula 3 14 4 2" xfId="23764"/>
    <cellStyle name="Vírgula 3 14 5" xfId="15772"/>
    <cellStyle name="Vírgula 3 14 6" xfId="13084"/>
    <cellStyle name="Vírgula 3 14 7" xfId="25416"/>
    <cellStyle name="Vírgula 3 15" xfId="48"/>
    <cellStyle name="Vírgula 3 15 2" xfId="13392"/>
    <cellStyle name="Vírgula 3 16" xfId="2712"/>
    <cellStyle name="Vírgula 3 16 2" xfId="16056"/>
    <cellStyle name="Vírgula 3 17" xfId="5376"/>
    <cellStyle name="Vírgula 3 17 2" xfId="18720"/>
    <cellStyle name="Vírgula 3 18" xfId="8040"/>
    <cellStyle name="Vírgula 3 18 2" xfId="21384"/>
    <cellStyle name="Vírgula 3 19" xfId="13368"/>
    <cellStyle name="Vírgula 3 2" xfId="26"/>
    <cellStyle name="Vírgula 3 2 10" xfId="848"/>
    <cellStyle name="Vírgula 3 2 10 2" xfId="3512"/>
    <cellStyle name="Vírgula 3 2 10 2 2" xfId="16856"/>
    <cellStyle name="Vírgula 3 2 10 2 3" xfId="25808"/>
    <cellStyle name="Vírgula 3 2 10 3" xfId="6176"/>
    <cellStyle name="Vírgula 3 2 10 3 2" xfId="19520"/>
    <cellStyle name="Vírgula 3 2 10 4" xfId="8840"/>
    <cellStyle name="Vírgula 3 2 10 4 2" xfId="22184"/>
    <cellStyle name="Vírgula 3 2 10 5" xfId="14192"/>
    <cellStyle name="Vírgula 3 2 10 6" xfId="11504"/>
    <cellStyle name="Vírgula 3 2 10 7" xfId="24440"/>
    <cellStyle name="Vírgula 3 2 11" xfId="1640"/>
    <cellStyle name="Vírgula 3 2 11 2" xfId="4304"/>
    <cellStyle name="Vírgula 3 2 11 2 2" xfId="17648"/>
    <cellStyle name="Vírgula 3 2 11 2 3" xfId="26480"/>
    <cellStyle name="Vírgula 3 2 11 3" xfId="6968"/>
    <cellStyle name="Vírgula 3 2 11 3 2" xfId="20312"/>
    <cellStyle name="Vírgula 3 2 11 4" xfId="9632"/>
    <cellStyle name="Vírgula 3 2 11 4 2" xfId="22976"/>
    <cellStyle name="Vírgula 3 2 11 5" xfId="14984"/>
    <cellStyle name="Vírgula 3 2 11 6" xfId="12296"/>
    <cellStyle name="Vírgula 3 2 11 7" xfId="25112"/>
    <cellStyle name="Vírgula 3 2 12" xfId="2437"/>
    <cellStyle name="Vírgula 3 2 12 2" xfId="5101"/>
    <cellStyle name="Vírgula 3 2 12 2 2" xfId="18445"/>
    <cellStyle name="Vírgula 3 2 12 3" xfId="7765"/>
    <cellStyle name="Vírgula 3 2 12 3 2" xfId="21109"/>
    <cellStyle name="Vírgula 3 2 12 4" xfId="10429"/>
    <cellStyle name="Vírgula 3 2 12 4 2" xfId="23773"/>
    <cellStyle name="Vírgula 3 2 12 5" xfId="15781"/>
    <cellStyle name="Vírgula 3 2 12 6" xfId="13093"/>
    <cellStyle name="Vírgula 3 2 12 7" xfId="25424"/>
    <cellStyle name="Vírgula 3 2 13" xfId="56"/>
    <cellStyle name="Vírgula 3 2 13 2" xfId="13400"/>
    <cellStyle name="Vírgula 3 2 14" xfId="2720"/>
    <cellStyle name="Vírgula 3 2 14 2" xfId="16064"/>
    <cellStyle name="Vírgula 3 2 15" xfId="5384"/>
    <cellStyle name="Vírgula 3 2 15 2" xfId="18728"/>
    <cellStyle name="Vírgula 3 2 16" xfId="8048"/>
    <cellStyle name="Vírgula 3 2 16 2" xfId="21392"/>
    <cellStyle name="Vírgula 3 2 17" xfId="13376"/>
    <cellStyle name="Vírgula 3 2 18" xfId="10712"/>
    <cellStyle name="Vírgula 3 2 19" xfId="24056"/>
    <cellStyle name="Vírgula 3 2 2" xfId="80"/>
    <cellStyle name="Vírgula 3 2 2 10" xfId="1664"/>
    <cellStyle name="Vírgula 3 2 2 10 2" xfId="4328"/>
    <cellStyle name="Vírgula 3 2 2 10 2 2" xfId="17672"/>
    <cellStyle name="Vírgula 3 2 2 10 3" xfId="6992"/>
    <cellStyle name="Vírgula 3 2 2 10 3 2" xfId="20336"/>
    <cellStyle name="Vírgula 3 2 2 10 4" xfId="9656"/>
    <cellStyle name="Vírgula 3 2 2 10 4 2" xfId="23000"/>
    <cellStyle name="Vírgula 3 2 2 10 5" xfId="15008"/>
    <cellStyle name="Vírgula 3 2 2 10 6" xfId="12320"/>
    <cellStyle name="Vírgula 3 2 2 11" xfId="2463"/>
    <cellStyle name="Vírgula 3 2 2 11 2" xfId="5127"/>
    <cellStyle name="Vírgula 3 2 2 11 2 2" xfId="18471"/>
    <cellStyle name="Vírgula 3 2 2 11 3" xfId="7791"/>
    <cellStyle name="Vírgula 3 2 2 11 3 2" xfId="21135"/>
    <cellStyle name="Vírgula 3 2 2 11 4" xfId="10455"/>
    <cellStyle name="Vírgula 3 2 2 11 4 2" xfId="23799"/>
    <cellStyle name="Vírgula 3 2 2 11 5" xfId="15807"/>
    <cellStyle name="Vírgula 3 2 2 11 6" xfId="13119"/>
    <cellStyle name="Vírgula 3 2 2 12" xfId="2744"/>
    <cellStyle name="Vírgula 3 2 2 12 2" xfId="16088"/>
    <cellStyle name="Vírgula 3 2 2 13" xfId="5408"/>
    <cellStyle name="Vírgula 3 2 2 13 2" xfId="18752"/>
    <cellStyle name="Vírgula 3 2 2 14" xfId="8072"/>
    <cellStyle name="Vírgula 3 2 2 14 2" xfId="21416"/>
    <cellStyle name="Vírgula 3 2 2 15" xfId="13424"/>
    <cellStyle name="Vírgula 3 2 2 16" xfId="10736"/>
    <cellStyle name="Vírgula 3 2 2 17" xfId="24128"/>
    <cellStyle name="Vírgula 3 2 2 2" xfId="128"/>
    <cellStyle name="Vírgula 3 2 2 2 10" xfId="8120"/>
    <cellStyle name="Vírgula 3 2 2 2 10 2" xfId="21464"/>
    <cellStyle name="Vírgula 3 2 2 2 11" xfId="13472"/>
    <cellStyle name="Vírgula 3 2 2 2 12" xfId="10784"/>
    <cellStyle name="Vírgula 3 2 2 2 13" xfId="24176"/>
    <cellStyle name="Vírgula 3 2 2 2 2" xfId="296"/>
    <cellStyle name="Vírgula 3 2 2 2 2 10" xfId="10952"/>
    <cellStyle name="Vírgula 3 2 2 2 2 11" xfId="24344"/>
    <cellStyle name="Vírgula 3 2 2 2 2 2" xfId="560"/>
    <cellStyle name="Vírgula 3 2 2 2 2 2 2" xfId="1352"/>
    <cellStyle name="Vírgula 3 2 2 2 2 2 2 2" xfId="4016"/>
    <cellStyle name="Vírgula 3 2 2 2 2 2 2 2 2" xfId="17360"/>
    <cellStyle name="Vírgula 3 2 2 2 2 2 2 3" xfId="6680"/>
    <cellStyle name="Vírgula 3 2 2 2 2 2 2 3 2" xfId="20024"/>
    <cellStyle name="Vírgula 3 2 2 2 2 2 2 4" xfId="9344"/>
    <cellStyle name="Vírgula 3 2 2 2 2 2 2 4 2" xfId="22688"/>
    <cellStyle name="Vírgula 3 2 2 2 2 2 2 5" xfId="14696"/>
    <cellStyle name="Vírgula 3 2 2 2 2 2 2 6" xfId="12008"/>
    <cellStyle name="Vírgula 3 2 2 2 2 2 2 7" xfId="26408"/>
    <cellStyle name="Vírgula 3 2 2 2 2 2 3" xfId="2144"/>
    <cellStyle name="Vírgula 3 2 2 2 2 2 3 2" xfId="4808"/>
    <cellStyle name="Vírgula 3 2 2 2 2 2 3 2 2" xfId="18152"/>
    <cellStyle name="Vírgula 3 2 2 2 2 2 3 3" xfId="7472"/>
    <cellStyle name="Vírgula 3 2 2 2 2 2 3 3 2" xfId="20816"/>
    <cellStyle name="Vírgula 3 2 2 2 2 2 3 4" xfId="10136"/>
    <cellStyle name="Vírgula 3 2 2 2 2 2 3 4 2" xfId="23480"/>
    <cellStyle name="Vírgula 3 2 2 2 2 2 3 5" xfId="15488"/>
    <cellStyle name="Vírgula 3 2 2 2 2 2 3 6" xfId="12800"/>
    <cellStyle name="Vírgula 3 2 2 2 2 2 4" xfId="3224"/>
    <cellStyle name="Vírgula 3 2 2 2 2 2 4 2" xfId="16568"/>
    <cellStyle name="Vírgula 3 2 2 2 2 2 5" xfId="5888"/>
    <cellStyle name="Vírgula 3 2 2 2 2 2 5 2" xfId="19232"/>
    <cellStyle name="Vírgula 3 2 2 2 2 2 6" xfId="8552"/>
    <cellStyle name="Vírgula 3 2 2 2 2 2 6 2" xfId="21896"/>
    <cellStyle name="Vírgula 3 2 2 2 2 2 7" xfId="13904"/>
    <cellStyle name="Vírgula 3 2 2 2 2 2 8" xfId="11216"/>
    <cellStyle name="Vírgula 3 2 2 2 2 2 9" xfId="25040"/>
    <cellStyle name="Vírgula 3 2 2 2 2 3" xfId="1088"/>
    <cellStyle name="Vírgula 3 2 2 2 2 3 2" xfId="3752"/>
    <cellStyle name="Vírgula 3 2 2 2 2 3 2 2" xfId="17096"/>
    <cellStyle name="Vírgula 3 2 2 2 2 3 2 3" xfId="26072"/>
    <cellStyle name="Vírgula 3 2 2 2 2 3 3" xfId="6416"/>
    <cellStyle name="Vírgula 3 2 2 2 2 3 3 2" xfId="19760"/>
    <cellStyle name="Vírgula 3 2 2 2 2 3 4" xfId="9080"/>
    <cellStyle name="Vírgula 3 2 2 2 2 3 4 2" xfId="22424"/>
    <cellStyle name="Vírgula 3 2 2 2 2 3 5" xfId="14432"/>
    <cellStyle name="Vírgula 3 2 2 2 2 3 6" xfId="11744"/>
    <cellStyle name="Vírgula 3 2 2 2 2 3 7" xfId="24704"/>
    <cellStyle name="Vírgula 3 2 2 2 2 4" xfId="1880"/>
    <cellStyle name="Vírgula 3 2 2 2 2 4 2" xfId="4544"/>
    <cellStyle name="Vírgula 3 2 2 2 2 4 2 2" xfId="17888"/>
    <cellStyle name="Vírgula 3 2 2 2 2 4 2 3" xfId="26720"/>
    <cellStyle name="Vírgula 3 2 2 2 2 4 3" xfId="7208"/>
    <cellStyle name="Vírgula 3 2 2 2 2 4 3 2" xfId="20552"/>
    <cellStyle name="Vírgula 3 2 2 2 2 4 4" xfId="9872"/>
    <cellStyle name="Vírgula 3 2 2 2 2 4 4 2" xfId="23216"/>
    <cellStyle name="Vírgula 3 2 2 2 2 4 5" xfId="15224"/>
    <cellStyle name="Vírgula 3 2 2 2 2 4 6" xfId="12536"/>
    <cellStyle name="Vírgula 3 2 2 2 2 4 7" xfId="25352"/>
    <cellStyle name="Vírgula 3 2 2 2 2 5" xfId="2696"/>
    <cellStyle name="Vírgula 3 2 2 2 2 5 2" xfId="5360"/>
    <cellStyle name="Vírgula 3 2 2 2 2 5 2 2" xfId="18704"/>
    <cellStyle name="Vírgula 3 2 2 2 2 5 3" xfId="8024"/>
    <cellStyle name="Vírgula 3 2 2 2 2 5 3 2" xfId="21368"/>
    <cellStyle name="Vírgula 3 2 2 2 2 5 4" xfId="10688"/>
    <cellStyle name="Vírgula 3 2 2 2 2 5 4 2" xfId="24032"/>
    <cellStyle name="Vírgula 3 2 2 2 2 5 5" xfId="16040"/>
    <cellStyle name="Vírgula 3 2 2 2 2 5 6" xfId="13352"/>
    <cellStyle name="Vírgula 3 2 2 2 2 5 7" xfId="25712"/>
    <cellStyle name="Vírgula 3 2 2 2 2 6" xfId="2960"/>
    <cellStyle name="Vírgula 3 2 2 2 2 6 2" xfId="16304"/>
    <cellStyle name="Vírgula 3 2 2 2 2 7" xfId="5624"/>
    <cellStyle name="Vírgula 3 2 2 2 2 7 2" xfId="18968"/>
    <cellStyle name="Vírgula 3 2 2 2 2 8" xfId="8288"/>
    <cellStyle name="Vírgula 3 2 2 2 2 8 2" xfId="21632"/>
    <cellStyle name="Vírgula 3 2 2 2 2 9" xfId="13640"/>
    <cellStyle name="Vírgula 3 2 2 2 3" xfId="392"/>
    <cellStyle name="Vírgula 3 2 2 2 3 2" xfId="1184"/>
    <cellStyle name="Vírgula 3 2 2 2 3 2 2" xfId="3848"/>
    <cellStyle name="Vírgula 3 2 2 2 3 2 2 2" xfId="17192"/>
    <cellStyle name="Vírgula 3 2 2 2 3 2 3" xfId="6512"/>
    <cellStyle name="Vírgula 3 2 2 2 3 2 3 2" xfId="19856"/>
    <cellStyle name="Vírgula 3 2 2 2 3 2 4" xfId="9176"/>
    <cellStyle name="Vírgula 3 2 2 2 3 2 4 2" xfId="22520"/>
    <cellStyle name="Vírgula 3 2 2 2 3 2 5" xfId="14528"/>
    <cellStyle name="Vírgula 3 2 2 2 3 2 6" xfId="11840"/>
    <cellStyle name="Vírgula 3 2 2 2 3 2 7" xfId="26240"/>
    <cellStyle name="Vírgula 3 2 2 2 3 3" xfId="1976"/>
    <cellStyle name="Vírgula 3 2 2 2 3 3 2" xfId="4640"/>
    <cellStyle name="Vírgula 3 2 2 2 3 3 2 2" xfId="17984"/>
    <cellStyle name="Vírgula 3 2 2 2 3 3 3" xfId="7304"/>
    <cellStyle name="Vírgula 3 2 2 2 3 3 3 2" xfId="20648"/>
    <cellStyle name="Vírgula 3 2 2 2 3 3 4" xfId="9968"/>
    <cellStyle name="Vírgula 3 2 2 2 3 3 4 2" xfId="23312"/>
    <cellStyle name="Vírgula 3 2 2 2 3 3 5" xfId="15320"/>
    <cellStyle name="Vírgula 3 2 2 2 3 3 6" xfId="12632"/>
    <cellStyle name="Vírgula 3 2 2 2 3 4" xfId="3056"/>
    <cellStyle name="Vírgula 3 2 2 2 3 4 2" xfId="16400"/>
    <cellStyle name="Vírgula 3 2 2 2 3 5" xfId="5720"/>
    <cellStyle name="Vírgula 3 2 2 2 3 5 2" xfId="19064"/>
    <cellStyle name="Vírgula 3 2 2 2 3 6" xfId="8384"/>
    <cellStyle name="Vírgula 3 2 2 2 3 6 2" xfId="21728"/>
    <cellStyle name="Vírgula 3 2 2 2 3 7" xfId="13736"/>
    <cellStyle name="Vírgula 3 2 2 2 3 8" xfId="11048"/>
    <cellStyle name="Vírgula 3 2 2 2 3 9" xfId="24872"/>
    <cellStyle name="Vírgula 3 2 2 2 4" xfId="728"/>
    <cellStyle name="Vírgula 3 2 2 2 4 2" xfId="1520"/>
    <cellStyle name="Vírgula 3 2 2 2 4 2 2" xfId="4184"/>
    <cellStyle name="Vírgula 3 2 2 2 4 2 2 2" xfId="17528"/>
    <cellStyle name="Vírgula 3 2 2 2 4 2 3" xfId="6848"/>
    <cellStyle name="Vírgula 3 2 2 2 4 2 3 2" xfId="20192"/>
    <cellStyle name="Vírgula 3 2 2 2 4 2 4" xfId="9512"/>
    <cellStyle name="Vírgula 3 2 2 2 4 2 4 2" xfId="22856"/>
    <cellStyle name="Vírgula 3 2 2 2 4 2 5" xfId="14864"/>
    <cellStyle name="Vírgula 3 2 2 2 4 2 6" xfId="12176"/>
    <cellStyle name="Vírgula 3 2 2 2 4 2 7" xfId="25904"/>
    <cellStyle name="Vírgula 3 2 2 2 4 3" xfId="2312"/>
    <cellStyle name="Vírgula 3 2 2 2 4 3 2" xfId="4976"/>
    <cellStyle name="Vírgula 3 2 2 2 4 3 2 2" xfId="18320"/>
    <cellStyle name="Vírgula 3 2 2 2 4 3 3" xfId="7640"/>
    <cellStyle name="Vírgula 3 2 2 2 4 3 3 2" xfId="20984"/>
    <cellStyle name="Vírgula 3 2 2 2 4 3 4" xfId="10304"/>
    <cellStyle name="Vírgula 3 2 2 2 4 3 4 2" xfId="23648"/>
    <cellStyle name="Vírgula 3 2 2 2 4 3 5" xfId="15656"/>
    <cellStyle name="Vírgula 3 2 2 2 4 3 6" xfId="12968"/>
    <cellStyle name="Vírgula 3 2 2 2 4 4" xfId="3392"/>
    <cellStyle name="Vírgula 3 2 2 2 4 4 2" xfId="16736"/>
    <cellStyle name="Vírgula 3 2 2 2 4 5" xfId="6056"/>
    <cellStyle name="Vírgula 3 2 2 2 4 5 2" xfId="19400"/>
    <cellStyle name="Vírgula 3 2 2 2 4 6" xfId="8720"/>
    <cellStyle name="Vírgula 3 2 2 2 4 6 2" xfId="22064"/>
    <cellStyle name="Vírgula 3 2 2 2 4 7" xfId="14072"/>
    <cellStyle name="Vírgula 3 2 2 2 4 8" xfId="11384"/>
    <cellStyle name="Vírgula 3 2 2 2 4 9" xfId="24536"/>
    <cellStyle name="Vírgula 3 2 2 2 5" xfId="920"/>
    <cellStyle name="Vírgula 3 2 2 2 5 2" xfId="3584"/>
    <cellStyle name="Vírgula 3 2 2 2 5 2 2" xfId="16928"/>
    <cellStyle name="Vírgula 3 2 2 2 5 2 3" xfId="26552"/>
    <cellStyle name="Vírgula 3 2 2 2 5 3" xfId="6248"/>
    <cellStyle name="Vírgula 3 2 2 2 5 3 2" xfId="19592"/>
    <cellStyle name="Vírgula 3 2 2 2 5 4" xfId="8912"/>
    <cellStyle name="Vírgula 3 2 2 2 5 4 2" xfId="22256"/>
    <cellStyle name="Vírgula 3 2 2 2 5 5" xfId="14264"/>
    <cellStyle name="Vírgula 3 2 2 2 5 6" xfId="11576"/>
    <cellStyle name="Vírgula 3 2 2 2 5 7" xfId="25184"/>
    <cellStyle name="Vírgula 3 2 2 2 6" xfId="1712"/>
    <cellStyle name="Vírgula 3 2 2 2 6 2" xfId="4376"/>
    <cellStyle name="Vírgula 3 2 2 2 6 2 2" xfId="17720"/>
    <cellStyle name="Vírgula 3 2 2 2 6 3" xfId="7040"/>
    <cellStyle name="Vírgula 3 2 2 2 6 3 2" xfId="20384"/>
    <cellStyle name="Vírgula 3 2 2 2 6 4" xfId="9704"/>
    <cellStyle name="Vírgula 3 2 2 2 6 4 2" xfId="23048"/>
    <cellStyle name="Vírgula 3 2 2 2 6 5" xfId="15056"/>
    <cellStyle name="Vírgula 3 2 2 2 6 6" xfId="12368"/>
    <cellStyle name="Vírgula 3 2 2 2 6 7" xfId="25544"/>
    <cellStyle name="Vírgula 3 2 2 2 7" xfId="2528"/>
    <cellStyle name="Vírgula 3 2 2 2 7 2" xfId="5192"/>
    <cellStyle name="Vírgula 3 2 2 2 7 2 2" xfId="18536"/>
    <cellStyle name="Vírgula 3 2 2 2 7 3" xfId="7856"/>
    <cellStyle name="Vírgula 3 2 2 2 7 3 2" xfId="21200"/>
    <cellStyle name="Vírgula 3 2 2 2 7 4" xfId="10520"/>
    <cellStyle name="Vírgula 3 2 2 2 7 4 2" xfId="23864"/>
    <cellStyle name="Vírgula 3 2 2 2 7 5" xfId="15872"/>
    <cellStyle name="Vírgula 3 2 2 2 7 6" xfId="13184"/>
    <cellStyle name="Vírgula 3 2 2 2 8" xfId="2792"/>
    <cellStyle name="Vírgula 3 2 2 2 8 2" xfId="16136"/>
    <cellStyle name="Vírgula 3 2 2 2 9" xfId="5456"/>
    <cellStyle name="Vírgula 3 2 2 2 9 2" xfId="18800"/>
    <cellStyle name="Vírgula 3 2 2 3" xfId="248"/>
    <cellStyle name="Vírgula 3 2 2 3 10" xfId="13592"/>
    <cellStyle name="Vírgula 3 2 2 3 11" xfId="10904"/>
    <cellStyle name="Vírgula 3 2 2 3 12" xfId="24296"/>
    <cellStyle name="Vírgula 3 2 2 3 2" xfId="512"/>
    <cellStyle name="Vírgula 3 2 2 3 2 2" xfId="1304"/>
    <cellStyle name="Vírgula 3 2 2 3 2 2 2" xfId="3968"/>
    <cellStyle name="Vírgula 3 2 2 3 2 2 2 2" xfId="17312"/>
    <cellStyle name="Vírgula 3 2 2 3 2 2 3" xfId="6632"/>
    <cellStyle name="Vírgula 3 2 2 3 2 2 3 2" xfId="19976"/>
    <cellStyle name="Vírgula 3 2 2 3 2 2 4" xfId="9296"/>
    <cellStyle name="Vírgula 3 2 2 3 2 2 4 2" xfId="22640"/>
    <cellStyle name="Vírgula 3 2 2 3 2 2 5" xfId="14648"/>
    <cellStyle name="Vírgula 3 2 2 3 2 2 6" xfId="11960"/>
    <cellStyle name="Vírgula 3 2 2 3 2 2 7" xfId="26360"/>
    <cellStyle name="Vírgula 3 2 2 3 2 3" xfId="2096"/>
    <cellStyle name="Vírgula 3 2 2 3 2 3 2" xfId="4760"/>
    <cellStyle name="Vírgula 3 2 2 3 2 3 2 2" xfId="18104"/>
    <cellStyle name="Vírgula 3 2 2 3 2 3 3" xfId="7424"/>
    <cellStyle name="Vírgula 3 2 2 3 2 3 3 2" xfId="20768"/>
    <cellStyle name="Vírgula 3 2 2 3 2 3 4" xfId="10088"/>
    <cellStyle name="Vírgula 3 2 2 3 2 3 4 2" xfId="23432"/>
    <cellStyle name="Vírgula 3 2 2 3 2 3 5" xfId="15440"/>
    <cellStyle name="Vírgula 3 2 2 3 2 3 6" xfId="12752"/>
    <cellStyle name="Vírgula 3 2 2 3 2 4" xfId="3176"/>
    <cellStyle name="Vírgula 3 2 2 3 2 4 2" xfId="16520"/>
    <cellStyle name="Vírgula 3 2 2 3 2 5" xfId="5840"/>
    <cellStyle name="Vírgula 3 2 2 3 2 5 2" xfId="19184"/>
    <cellStyle name="Vírgula 3 2 2 3 2 6" xfId="8504"/>
    <cellStyle name="Vírgula 3 2 2 3 2 6 2" xfId="21848"/>
    <cellStyle name="Vírgula 3 2 2 3 2 7" xfId="13856"/>
    <cellStyle name="Vírgula 3 2 2 3 2 8" xfId="11168"/>
    <cellStyle name="Vírgula 3 2 2 3 2 9" xfId="24992"/>
    <cellStyle name="Vírgula 3 2 2 3 3" xfId="680"/>
    <cellStyle name="Vírgula 3 2 2 3 3 2" xfId="1472"/>
    <cellStyle name="Vírgula 3 2 2 3 3 2 2" xfId="4136"/>
    <cellStyle name="Vírgula 3 2 2 3 3 2 2 2" xfId="17480"/>
    <cellStyle name="Vírgula 3 2 2 3 3 2 3" xfId="6800"/>
    <cellStyle name="Vírgula 3 2 2 3 3 2 3 2" xfId="20144"/>
    <cellStyle name="Vírgula 3 2 2 3 3 2 4" xfId="9464"/>
    <cellStyle name="Vírgula 3 2 2 3 3 2 4 2" xfId="22808"/>
    <cellStyle name="Vírgula 3 2 2 3 3 2 5" xfId="14816"/>
    <cellStyle name="Vírgula 3 2 2 3 3 2 6" xfId="12128"/>
    <cellStyle name="Vírgula 3 2 2 3 3 2 7" xfId="26024"/>
    <cellStyle name="Vírgula 3 2 2 3 3 3" xfId="2264"/>
    <cellStyle name="Vírgula 3 2 2 3 3 3 2" xfId="4928"/>
    <cellStyle name="Vírgula 3 2 2 3 3 3 2 2" xfId="18272"/>
    <cellStyle name="Vírgula 3 2 2 3 3 3 3" xfId="7592"/>
    <cellStyle name="Vírgula 3 2 2 3 3 3 3 2" xfId="20936"/>
    <cellStyle name="Vírgula 3 2 2 3 3 3 4" xfId="10256"/>
    <cellStyle name="Vírgula 3 2 2 3 3 3 4 2" xfId="23600"/>
    <cellStyle name="Vírgula 3 2 2 3 3 3 5" xfId="15608"/>
    <cellStyle name="Vírgula 3 2 2 3 3 3 6" xfId="12920"/>
    <cellStyle name="Vírgula 3 2 2 3 3 4" xfId="3344"/>
    <cellStyle name="Vírgula 3 2 2 3 3 4 2" xfId="16688"/>
    <cellStyle name="Vírgula 3 2 2 3 3 5" xfId="6008"/>
    <cellStyle name="Vírgula 3 2 2 3 3 5 2" xfId="19352"/>
    <cellStyle name="Vírgula 3 2 2 3 3 6" xfId="8672"/>
    <cellStyle name="Vírgula 3 2 2 3 3 6 2" xfId="22016"/>
    <cellStyle name="Vírgula 3 2 2 3 3 7" xfId="14024"/>
    <cellStyle name="Vírgula 3 2 2 3 3 8" xfId="11336"/>
    <cellStyle name="Vírgula 3 2 2 3 3 9" xfId="24656"/>
    <cellStyle name="Vírgula 3 2 2 3 4" xfId="1040"/>
    <cellStyle name="Vírgula 3 2 2 3 4 2" xfId="3704"/>
    <cellStyle name="Vírgula 3 2 2 3 4 2 2" xfId="17048"/>
    <cellStyle name="Vírgula 3 2 2 3 4 2 3" xfId="26672"/>
    <cellStyle name="Vírgula 3 2 2 3 4 3" xfId="6368"/>
    <cellStyle name="Vírgula 3 2 2 3 4 3 2" xfId="19712"/>
    <cellStyle name="Vírgula 3 2 2 3 4 4" xfId="9032"/>
    <cellStyle name="Vírgula 3 2 2 3 4 4 2" xfId="22376"/>
    <cellStyle name="Vírgula 3 2 2 3 4 5" xfId="14384"/>
    <cellStyle name="Vírgula 3 2 2 3 4 6" xfId="11696"/>
    <cellStyle name="Vírgula 3 2 2 3 4 7" xfId="25304"/>
    <cellStyle name="Vírgula 3 2 2 3 5" xfId="1832"/>
    <cellStyle name="Vírgula 3 2 2 3 5 2" xfId="4496"/>
    <cellStyle name="Vírgula 3 2 2 3 5 2 2" xfId="17840"/>
    <cellStyle name="Vírgula 3 2 2 3 5 3" xfId="7160"/>
    <cellStyle name="Vírgula 3 2 2 3 5 3 2" xfId="20504"/>
    <cellStyle name="Vírgula 3 2 2 3 5 4" xfId="9824"/>
    <cellStyle name="Vírgula 3 2 2 3 5 4 2" xfId="23168"/>
    <cellStyle name="Vírgula 3 2 2 3 5 5" xfId="15176"/>
    <cellStyle name="Vírgula 3 2 2 3 5 6" xfId="12488"/>
    <cellStyle name="Vírgula 3 2 2 3 5 7" xfId="25664"/>
    <cellStyle name="Vírgula 3 2 2 3 6" xfId="2648"/>
    <cellStyle name="Vírgula 3 2 2 3 6 2" xfId="5312"/>
    <cellStyle name="Vírgula 3 2 2 3 6 2 2" xfId="18656"/>
    <cellStyle name="Vírgula 3 2 2 3 6 3" xfId="7976"/>
    <cellStyle name="Vírgula 3 2 2 3 6 3 2" xfId="21320"/>
    <cellStyle name="Vírgula 3 2 2 3 6 4" xfId="10640"/>
    <cellStyle name="Vírgula 3 2 2 3 6 4 2" xfId="23984"/>
    <cellStyle name="Vírgula 3 2 2 3 6 5" xfId="15992"/>
    <cellStyle name="Vírgula 3 2 2 3 6 6" xfId="13304"/>
    <cellStyle name="Vírgula 3 2 2 3 7" xfId="2912"/>
    <cellStyle name="Vírgula 3 2 2 3 7 2" xfId="16256"/>
    <cellStyle name="Vírgula 3 2 2 3 8" xfId="5576"/>
    <cellStyle name="Vírgula 3 2 2 3 8 2" xfId="18920"/>
    <cellStyle name="Vírgula 3 2 2 3 9" xfId="8240"/>
    <cellStyle name="Vírgula 3 2 2 3 9 2" xfId="21584"/>
    <cellStyle name="Vírgula 3 2 2 4" xfId="200"/>
    <cellStyle name="Vírgula 3 2 2 4 10" xfId="10856"/>
    <cellStyle name="Vírgula 3 2 2 4 11" xfId="24248"/>
    <cellStyle name="Vírgula 3 2 2 4 2" xfId="464"/>
    <cellStyle name="Vírgula 3 2 2 4 2 2" xfId="1256"/>
    <cellStyle name="Vírgula 3 2 2 4 2 2 2" xfId="3920"/>
    <cellStyle name="Vírgula 3 2 2 4 2 2 2 2" xfId="17264"/>
    <cellStyle name="Vírgula 3 2 2 4 2 2 3" xfId="6584"/>
    <cellStyle name="Vírgula 3 2 2 4 2 2 3 2" xfId="19928"/>
    <cellStyle name="Vírgula 3 2 2 4 2 2 4" xfId="9248"/>
    <cellStyle name="Vírgula 3 2 2 4 2 2 4 2" xfId="22592"/>
    <cellStyle name="Vírgula 3 2 2 4 2 2 5" xfId="14600"/>
    <cellStyle name="Vírgula 3 2 2 4 2 2 6" xfId="11912"/>
    <cellStyle name="Vírgula 3 2 2 4 2 2 7" xfId="26312"/>
    <cellStyle name="Vírgula 3 2 2 4 2 3" xfId="2048"/>
    <cellStyle name="Vírgula 3 2 2 4 2 3 2" xfId="4712"/>
    <cellStyle name="Vírgula 3 2 2 4 2 3 2 2" xfId="18056"/>
    <cellStyle name="Vírgula 3 2 2 4 2 3 3" xfId="7376"/>
    <cellStyle name="Vírgula 3 2 2 4 2 3 3 2" xfId="20720"/>
    <cellStyle name="Vírgula 3 2 2 4 2 3 4" xfId="10040"/>
    <cellStyle name="Vírgula 3 2 2 4 2 3 4 2" xfId="23384"/>
    <cellStyle name="Vírgula 3 2 2 4 2 3 5" xfId="15392"/>
    <cellStyle name="Vírgula 3 2 2 4 2 3 6" xfId="12704"/>
    <cellStyle name="Vírgula 3 2 2 4 2 4" xfId="3128"/>
    <cellStyle name="Vírgula 3 2 2 4 2 4 2" xfId="16472"/>
    <cellStyle name="Vírgula 3 2 2 4 2 5" xfId="5792"/>
    <cellStyle name="Vírgula 3 2 2 4 2 5 2" xfId="19136"/>
    <cellStyle name="Vírgula 3 2 2 4 2 6" xfId="8456"/>
    <cellStyle name="Vírgula 3 2 2 4 2 6 2" xfId="21800"/>
    <cellStyle name="Vírgula 3 2 2 4 2 7" xfId="13808"/>
    <cellStyle name="Vírgula 3 2 2 4 2 8" xfId="11120"/>
    <cellStyle name="Vírgula 3 2 2 4 2 9" xfId="24944"/>
    <cellStyle name="Vírgula 3 2 2 4 3" xfId="992"/>
    <cellStyle name="Vírgula 3 2 2 4 3 2" xfId="3656"/>
    <cellStyle name="Vírgula 3 2 2 4 3 2 2" xfId="17000"/>
    <cellStyle name="Vírgula 3 2 2 4 3 2 3" xfId="25976"/>
    <cellStyle name="Vírgula 3 2 2 4 3 3" xfId="6320"/>
    <cellStyle name="Vírgula 3 2 2 4 3 3 2" xfId="19664"/>
    <cellStyle name="Vírgula 3 2 2 4 3 4" xfId="8984"/>
    <cellStyle name="Vírgula 3 2 2 4 3 4 2" xfId="22328"/>
    <cellStyle name="Vírgula 3 2 2 4 3 5" xfId="14336"/>
    <cellStyle name="Vírgula 3 2 2 4 3 6" xfId="11648"/>
    <cellStyle name="Vírgula 3 2 2 4 3 7" xfId="24608"/>
    <cellStyle name="Vírgula 3 2 2 4 4" xfId="1784"/>
    <cellStyle name="Vírgula 3 2 2 4 4 2" xfId="4448"/>
    <cellStyle name="Vírgula 3 2 2 4 4 2 2" xfId="17792"/>
    <cellStyle name="Vírgula 3 2 2 4 4 2 3" xfId="26624"/>
    <cellStyle name="Vírgula 3 2 2 4 4 3" xfId="7112"/>
    <cellStyle name="Vírgula 3 2 2 4 4 3 2" xfId="20456"/>
    <cellStyle name="Vírgula 3 2 2 4 4 4" xfId="9776"/>
    <cellStyle name="Vírgula 3 2 2 4 4 4 2" xfId="23120"/>
    <cellStyle name="Vírgula 3 2 2 4 4 5" xfId="15128"/>
    <cellStyle name="Vírgula 3 2 2 4 4 6" xfId="12440"/>
    <cellStyle name="Vírgula 3 2 2 4 4 7" xfId="25256"/>
    <cellStyle name="Vírgula 3 2 2 4 5" xfId="2600"/>
    <cellStyle name="Vírgula 3 2 2 4 5 2" xfId="5264"/>
    <cellStyle name="Vírgula 3 2 2 4 5 2 2" xfId="18608"/>
    <cellStyle name="Vírgula 3 2 2 4 5 3" xfId="7928"/>
    <cellStyle name="Vírgula 3 2 2 4 5 3 2" xfId="21272"/>
    <cellStyle name="Vírgula 3 2 2 4 5 4" xfId="10592"/>
    <cellStyle name="Vírgula 3 2 2 4 5 4 2" xfId="23936"/>
    <cellStyle name="Vírgula 3 2 2 4 5 5" xfId="15944"/>
    <cellStyle name="Vírgula 3 2 2 4 5 6" xfId="13256"/>
    <cellStyle name="Vírgula 3 2 2 4 5 7" xfId="25616"/>
    <cellStyle name="Vírgula 3 2 2 4 6" xfId="2864"/>
    <cellStyle name="Vírgula 3 2 2 4 6 2" xfId="16208"/>
    <cellStyle name="Vírgula 3 2 2 4 7" xfId="5528"/>
    <cellStyle name="Vírgula 3 2 2 4 7 2" xfId="18872"/>
    <cellStyle name="Vírgula 3 2 2 4 8" xfId="8192"/>
    <cellStyle name="Vírgula 3 2 2 4 8 2" xfId="21536"/>
    <cellStyle name="Vírgula 3 2 2 4 9" xfId="13544"/>
    <cellStyle name="Vírgula 3 2 2 5" xfId="344"/>
    <cellStyle name="Vírgula 3 2 2 5 2" xfId="1136"/>
    <cellStyle name="Vírgula 3 2 2 5 2 2" xfId="3800"/>
    <cellStyle name="Vírgula 3 2 2 5 2 2 2" xfId="17144"/>
    <cellStyle name="Vírgula 3 2 2 5 2 2 3" xfId="26456"/>
    <cellStyle name="Vírgula 3 2 2 5 2 3" xfId="6464"/>
    <cellStyle name="Vírgula 3 2 2 5 2 3 2" xfId="19808"/>
    <cellStyle name="Vírgula 3 2 2 5 2 4" xfId="9128"/>
    <cellStyle name="Vírgula 3 2 2 5 2 4 2" xfId="22472"/>
    <cellStyle name="Vírgula 3 2 2 5 2 5" xfId="14480"/>
    <cellStyle name="Vírgula 3 2 2 5 2 6" xfId="11792"/>
    <cellStyle name="Vírgula 3 2 2 5 2 7" xfId="25088"/>
    <cellStyle name="Vírgula 3 2 2 5 3" xfId="1928"/>
    <cellStyle name="Vírgula 3 2 2 5 3 2" xfId="4592"/>
    <cellStyle name="Vírgula 3 2 2 5 3 2 2" xfId="17936"/>
    <cellStyle name="Vírgula 3 2 2 5 3 2 3" xfId="26120"/>
    <cellStyle name="Vírgula 3 2 2 5 3 3" xfId="7256"/>
    <cellStyle name="Vírgula 3 2 2 5 3 3 2" xfId="20600"/>
    <cellStyle name="Vírgula 3 2 2 5 3 4" xfId="9920"/>
    <cellStyle name="Vírgula 3 2 2 5 3 4 2" xfId="23264"/>
    <cellStyle name="Vírgula 3 2 2 5 3 5" xfId="15272"/>
    <cellStyle name="Vírgula 3 2 2 5 3 6" xfId="12584"/>
    <cellStyle name="Vírgula 3 2 2 5 3 7" xfId="24752"/>
    <cellStyle name="Vírgula 3 2 2 5 4" xfId="3008"/>
    <cellStyle name="Vírgula 3 2 2 5 4 2" xfId="16352"/>
    <cellStyle name="Vírgula 3 2 2 5 4 2 2" xfId="26768"/>
    <cellStyle name="Vírgula 3 2 2 5 4 3" xfId="25400"/>
    <cellStyle name="Vírgula 3 2 2 5 5" xfId="5672"/>
    <cellStyle name="Vírgula 3 2 2 5 5 2" xfId="19016"/>
    <cellStyle name="Vírgula 3 2 2 5 5 3" xfId="25760"/>
    <cellStyle name="Vírgula 3 2 2 5 6" xfId="8336"/>
    <cellStyle name="Vírgula 3 2 2 5 6 2" xfId="21680"/>
    <cellStyle name="Vírgula 3 2 2 5 7" xfId="13688"/>
    <cellStyle name="Vírgula 3 2 2 5 8" xfId="11000"/>
    <cellStyle name="Vírgula 3 2 2 5 9" xfId="24392"/>
    <cellStyle name="Vírgula 3 2 2 6" xfId="608"/>
    <cellStyle name="Vírgula 3 2 2 6 2" xfId="1400"/>
    <cellStyle name="Vírgula 3 2 2 6 2 2" xfId="4064"/>
    <cellStyle name="Vírgula 3 2 2 6 2 2 2" xfId="17408"/>
    <cellStyle name="Vírgula 3 2 2 6 2 3" xfId="6728"/>
    <cellStyle name="Vírgula 3 2 2 6 2 3 2" xfId="20072"/>
    <cellStyle name="Vírgula 3 2 2 6 2 4" xfId="9392"/>
    <cellStyle name="Vírgula 3 2 2 6 2 4 2" xfId="22736"/>
    <cellStyle name="Vírgula 3 2 2 6 2 5" xfId="14744"/>
    <cellStyle name="Vírgula 3 2 2 6 2 6" xfId="12056"/>
    <cellStyle name="Vírgula 3 2 2 6 2 7" xfId="26192"/>
    <cellStyle name="Vírgula 3 2 2 6 3" xfId="2192"/>
    <cellStyle name="Vírgula 3 2 2 6 3 2" xfId="4856"/>
    <cellStyle name="Vírgula 3 2 2 6 3 2 2" xfId="18200"/>
    <cellStyle name="Vírgula 3 2 2 6 3 3" xfId="7520"/>
    <cellStyle name="Vírgula 3 2 2 6 3 3 2" xfId="20864"/>
    <cellStyle name="Vírgula 3 2 2 6 3 4" xfId="10184"/>
    <cellStyle name="Vírgula 3 2 2 6 3 4 2" xfId="23528"/>
    <cellStyle name="Vírgula 3 2 2 6 3 5" xfId="15536"/>
    <cellStyle name="Vírgula 3 2 2 6 3 6" xfId="12848"/>
    <cellStyle name="Vírgula 3 2 2 6 4" xfId="3272"/>
    <cellStyle name="Vírgula 3 2 2 6 4 2" xfId="16616"/>
    <cellStyle name="Vírgula 3 2 2 6 5" xfId="5936"/>
    <cellStyle name="Vírgula 3 2 2 6 5 2" xfId="19280"/>
    <cellStyle name="Vírgula 3 2 2 6 6" xfId="8600"/>
    <cellStyle name="Vírgula 3 2 2 6 6 2" xfId="21944"/>
    <cellStyle name="Vírgula 3 2 2 6 7" xfId="13952"/>
    <cellStyle name="Vírgula 3 2 2 6 8" xfId="11264"/>
    <cellStyle name="Vírgula 3 2 2 6 9" xfId="24824"/>
    <cellStyle name="Vírgula 3 2 2 7" xfId="776"/>
    <cellStyle name="Vírgula 3 2 2 7 2" xfId="1568"/>
    <cellStyle name="Vírgula 3 2 2 7 2 2" xfId="4232"/>
    <cellStyle name="Vírgula 3 2 2 7 2 2 2" xfId="17576"/>
    <cellStyle name="Vírgula 3 2 2 7 2 3" xfId="6896"/>
    <cellStyle name="Vírgula 3 2 2 7 2 3 2" xfId="20240"/>
    <cellStyle name="Vírgula 3 2 2 7 2 4" xfId="9560"/>
    <cellStyle name="Vírgula 3 2 2 7 2 4 2" xfId="22904"/>
    <cellStyle name="Vírgula 3 2 2 7 2 5" xfId="14912"/>
    <cellStyle name="Vírgula 3 2 2 7 2 6" xfId="12224"/>
    <cellStyle name="Vírgula 3 2 2 7 2 7" xfId="25856"/>
    <cellStyle name="Vírgula 3 2 2 7 3" xfId="2360"/>
    <cellStyle name="Vírgula 3 2 2 7 3 2" xfId="5024"/>
    <cellStyle name="Vírgula 3 2 2 7 3 2 2" xfId="18368"/>
    <cellStyle name="Vírgula 3 2 2 7 3 3" xfId="7688"/>
    <cellStyle name="Vírgula 3 2 2 7 3 3 2" xfId="21032"/>
    <cellStyle name="Vírgula 3 2 2 7 3 4" xfId="10352"/>
    <cellStyle name="Vírgula 3 2 2 7 3 4 2" xfId="23696"/>
    <cellStyle name="Vírgula 3 2 2 7 3 5" xfId="15704"/>
    <cellStyle name="Vírgula 3 2 2 7 3 6" xfId="13016"/>
    <cellStyle name="Vírgula 3 2 2 7 4" xfId="3440"/>
    <cellStyle name="Vírgula 3 2 2 7 4 2" xfId="16784"/>
    <cellStyle name="Vírgula 3 2 2 7 5" xfId="6104"/>
    <cellStyle name="Vírgula 3 2 2 7 5 2" xfId="19448"/>
    <cellStyle name="Vírgula 3 2 2 7 6" xfId="8768"/>
    <cellStyle name="Vírgula 3 2 2 7 6 2" xfId="22112"/>
    <cellStyle name="Vírgula 3 2 2 7 7" xfId="14120"/>
    <cellStyle name="Vírgula 3 2 2 7 8" xfId="11432"/>
    <cellStyle name="Vírgula 3 2 2 7 9" xfId="24488"/>
    <cellStyle name="Vírgula 3 2 2 8" xfId="824"/>
    <cellStyle name="Vírgula 3 2 2 8 2" xfId="1616"/>
    <cellStyle name="Vírgula 3 2 2 8 2 2" xfId="4280"/>
    <cellStyle name="Vírgula 3 2 2 8 2 2 2" xfId="17624"/>
    <cellStyle name="Vírgula 3 2 2 8 2 3" xfId="6944"/>
    <cellStyle name="Vírgula 3 2 2 8 2 3 2" xfId="20288"/>
    <cellStyle name="Vírgula 3 2 2 8 2 4" xfId="9608"/>
    <cellStyle name="Vírgula 3 2 2 8 2 4 2" xfId="22952"/>
    <cellStyle name="Vírgula 3 2 2 8 2 5" xfId="14960"/>
    <cellStyle name="Vírgula 3 2 2 8 2 6" xfId="12272"/>
    <cellStyle name="Vírgula 3 2 2 8 2 7" xfId="26504"/>
    <cellStyle name="Vírgula 3 2 2 8 3" xfId="2408"/>
    <cellStyle name="Vírgula 3 2 2 8 3 2" xfId="5072"/>
    <cellStyle name="Vírgula 3 2 2 8 3 2 2" xfId="18416"/>
    <cellStyle name="Vírgula 3 2 2 8 3 3" xfId="7736"/>
    <cellStyle name="Vírgula 3 2 2 8 3 3 2" xfId="21080"/>
    <cellStyle name="Vírgula 3 2 2 8 3 4" xfId="10400"/>
    <cellStyle name="Vírgula 3 2 2 8 3 4 2" xfId="23744"/>
    <cellStyle name="Vírgula 3 2 2 8 3 5" xfId="15752"/>
    <cellStyle name="Vírgula 3 2 2 8 3 6" xfId="13064"/>
    <cellStyle name="Vírgula 3 2 2 8 4" xfId="3488"/>
    <cellStyle name="Vírgula 3 2 2 8 4 2" xfId="16832"/>
    <cellStyle name="Vírgula 3 2 2 8 5" xfId="6152"/>
    <cellStyle name="Vírgula 3 2 2 8 5 2" xfId="19496"/>
    <cellStyle name="Vírgula 3 2 2 8 6" xfId="8816"/>
    <cellStyle name="Vírgula 3 2 2 8 6 2" xfId="22160"/>
    <cellStyle name="Vírgula 3 2 2 8 7" xfId="14168"/>
    <cellStyle name="Vírgula 3 2 2 8 8" xfId="11480"/>
    <cellStyle name="Vírgula 3 2 2 8 9" xfId="25136"/>
    <cellStyle name="Vírgula 3 2 2 9" xfId="872"/>
    <cellStyle name="Vírgula 3 2 2 9 2" xfId="3536"/>
    <cellStyle name="Vírgula 3 2 2 9 2 2" xfId="16880"/>
    <cellStyle name="Vírgula 3 2 2 9 3" xfId="6200"/>
    <cellStyle name="Vírgula 3 2 2 9 3 2" xfId="19544"/>
    <cellStyle name="Vírgula 3 2 2 9 4" xfId="8864"/>
    <cellStyle name="Vírgula 3 2 2 9 4 2" xfId="22208"/>
    <cellStyle name="Vírgula 3 2 2 9 5" xfId="14216"/>
    <cellStyle name="Vírgula 3 2 2 9 6" xfId="11528"/>
    <cellStyle name="Vírgula 3 2 2 9 7" xfId="25496"/>
    <cellStyle name="Vírgula 3 2 3" xfId="104"/>
    <cellStyle name="Vírgula 3 2 3 10" xfId="5432"/>
    <cellStyle name="Vírgula 3 2 3 10 2" xfId="18776"/>
    <cellStyle name="Vírgula 3 2 3 11" xfId="8096"/>
    <cellStyle name="Vírgula 3 2 3 11 2" xfId="21440"/>
    <cellStyle name="Vírgula 3 2 3 12" xfId="13448"/>
    <cellStyle name="Vírgula 3 2 3 13" xfId="10760"/>
    <cellStyle name="Vírgula 3 2 3 14" xfId="24152"/>
    <cellStyle name="Vírgula 3 2 3 2" xfId="272"/>
    <cellStyle name="Vírgula 3 2 3 2 10" xfId="13616"/>
    <cellStyle name="Vírgula 3 2 3 2 11" xfId="10928"/>
    <cellStyle name="Vírgula 3 2 3 2 12" xfId="24320"/>
    <cellStyle name="Vírgula 3 2 3 2 2" xfId="536"/>
    <cellStyle name="Vírgula 3 2 3 2 2 2" xfId="1328"/>
    <cellStyle name="Vírgula 3 2 3 2 2 2 2" xfId="3992"/>
    <cellStyle name="Vírgula 3 2 3 2 2 2 2 2" xfId="17336"/>
    <cellStyle name="Vírgula 3 2 3 2 2 2 3" xfId="6656"/>
    <cellStyle name="Vírgula 3 2 3 2 2 2 3 2" xfId="20000"/>
    <cellStyle name="Vírgula 3 2 3 2 2 2 4" xfId="9320"/>
    <cellStyle name="Vírgula 3 2 3 2 2 2 4 2" xfId="22664"/>
    <cellStyle name="Vírgula 3 2 3 2 2 2 5" xfId="14672"/>
    <cellStyle name="Vírgula 3 2 3 2 2 2 6" xfId="11984"/>
    <cellStyle name="Vírgula 3 2 3 2 2 2 7" xfId="26384"/>
    <cellStyle name="Vírgula 3 2 3 2 2 3" xfId="2120"/>
    <cellStyle name="Vírgula 3 2 3 2 2 3 2" xfId="4784"/>
    <cellStyle name="Vírgula 3 2 3 2 2 3 2 2" xfId="18128"/>
    <cellStyle name="Vírgula 3 2 3 2 2 3 3" xfId="7448"/>
    <cellStyle name="Vírgula 3 2 3 2 2 3 3 2" xfId="20792"/>
    <cellStyle name="Vírgula 3 2 3 2 2 3 4" xfId="10112"/>
    <cellStyle name="Vírgula 3 2 3 2 2 3 4 2" xfId="23456"/>
    <cellStyle name="Vírgula 3 2 3 2 2 3 5" xfId="15464"/>
    <cellStyle name="Vírgula 3 2 3 2 2 3 6" xfId="12776"/>
    <cellStyle name="Vírgula 3 2 3 2 2 4" xfId="3200"/>
    <cellStyle name="Vírgula 3 2 3 2 2 4 2" xfId="16544"/>
    <cellStyle name="Vírgula 3 2 3 2 2 5" xfId="5864"/>
    <cellStyle name="Vírgula 3 2 3 2 2 5 2" xfId="19208"/>
    <cellStyle name="Vírgula 3 2 3 2 2 6" xfId="8528"/>
    <cellStyle name="Vírgula 3 2 3 2 2 6 2" xfId="21872"/>
    <cellStyle name="Vírgula 3 2 3 2 2 7" xfId="13880"/>
    <cellStyle name="Vírgula 3 2 3 2 2 8" xfId="11192"/>
    <cellStyle name="Vírgula 3 2 3 2 2 9" xfId="25016"/>
    <cellStyle name="Vírgula 3 2 3 2 3" xfId="704"/>
    <cellStyle name="Vírgula 3 2 3 2 3 2" xfId="1496"/>
    <cellStyle name="Vírgula 3 2 3 2 3 2 2" xfId="4160"/>
    <cellStyle name="Vírgula 3 2 3 2 3 2 2 2" xfId="17504"/>
    <cellStyle name="Vírgula 3 2 3 2 3 2 3" xfId="6824"/>
    <cellStyle name="Vírgula 3 2 3 2 3 2 3 2" xfId="20168"/>
    <cellStyle name="Vírgula 3 2 3 2 3 2 4" xfId="9488"/>
    <cellStyle name="Vírgula 3 2 3 2 3 2 4 2" xfId="22832"/>
    <cellStyle name="Vírgula 3 2 3 2 3 2 5" xfId="14840"/>
    <cellStyle name="Vírgula 3 2 3 2 3 2 6" xfId="12152"/>
    <cellStyle name="Vírgula 3 2 3 2 3 2 7" xfId="26048"/>
    <cellStyle name="Vírgula 3 2 3 2 3 3" xfId="2288"/>
    <cellStyle name="Vírgula 3 2 3 2 3 3 2" xfId="4952"/>
    <cellStyle name="Vírgula 3 2 3 2 3 3 2 2" xfId="18296"/>
    <cellStyle name="Vírgula 3 2 3 2 3 3 3" xfId="7616"/>
    <cellStyle name="Vírgula 3 2 3 2 3 3 3 2" xfId="20960"/>
    <cellStyle name="Vírgula 3 2 3 2 3 3 4" xfId="10280"/>
    <cellStyle name="Vírgula 3 2 3 2 3 3 4 2" xfId="23624"/>
    <cellStyle name="Vírgula 3 2 3 2 3 3 5" xfId="15632"/>
    <cellStyle name="Vírgula 3 2 3 2 3 3 6" xfId="12944"/>
    <cellStyle name="Vírgula 3 2 3 2 3 4" xfId="3368"/>
    <cellStyle name="Vírgula 3 2 3 2 3 4 2" xfId="16712"/>
    <cellStyle name="Vírgula 3 2 3 2 3 5" xfId="6032"/>
    <cellStyle name="Vírgula 3 2 3 2 3 5 2" xfId="19376"/>
    <cellStyle name="Vírgula 3 2 3 2 3 6" xfId="8696"/>
    <cellStyle name="Vírgula 3 2 3 2 3 6 2" xfId="22040"/>
    <cellStyle name="Vírgula 3 2 3 2 3 7" xfId="14048"/>
    <cellStyle name="Vírgula 3 2 3 2 3 8" xfId="11360"/>
    <cellStyle name="Vírgula 3 2 3 2 3 9" xfId="24680"/>
    <cellStyle name="Vírgula 3 2 3 2 4" xfId="1064"/>
    <cellStyle name="Vírgula 3 2 3 2 4 2" xfId="3728"/>
    <cellStyle name="Vírgula 3 2 3 2 4 2 2" xfId="17072"/>
    <cellStyle name="Vírgula 3 2 3 2 4 2 3" xfId="26696"/>
    <cellStyle name="Vírgula 3 2 3 2 4 3" xfId="6392"/>
    <cellStyle name="Vírgula 3 2 3 2 4 3 2" xfId="19736"/>
    <cellStyle name="Vírgula 3 2 3 2 4 4" xfId="9056"/>
    <cellStyle name="Vírgula 3 2 3 2 4 4 2" xfId="22400"/>
    <cellStyle name="Vírgula 3 2 3 2 4 5" xfId="14408"/>
    <cellStyle name="Vírgula 3 2 3 2 4 6" xfId="11720"/>
    <cellStyle name="Vírgula 3 2 3 2 4 7" xfId="25328"/>
    <cellStyle name="Vírgula 3 2 3 2 5" xfId="1856"/>
    <cellStyle name="Vírgula 3 2 3 2 5 2" xfId="4520"/>
    <cellStyle name="Vírgula 3 2 3 2 5 2 2" xfId="17864"/>
    <cellStyle name="Vírgula 3 2 3 2 5 3" xfId="7184"/>
    <cellStyle name="Vírgula 3 2 3 2 5 3 2" xfId="20528"/>
    <cellStyle name="Vírgula 3 2 3 2 5 4" xfId="9848"/>
    <cellStyle name="Vírgula 3 2 3 2 5 4 2" xfId="23192"/>
    <cellStyle name="Vírgula 3 2 3 2 5 5" xfId="15200"/>
    <cellStyle name="Vírgula 3 2 3 2 5 6" xfId="12512"/>
    <cellStyle name="Vírgula 3 2 3 2 5 7" xfId="25688"/>
    <cellStyle name="Vírgula 3 2 3 2 6" xfId="2672"/>
    <cellStyle name="Vírgula 3 2 3 2 6 2" xfId="5336"/>
    <cellStyle name="Vírgula 3 2 3 2 6 2 2" xfId="18680"/>
    <cellStyle name="Vírgula 3 2 3 2 6 3" xfId="8000"/>
    <cellStyle name="Vírgula 3 2 3 2 6 3 2" xfId="21344"/>
    <cellStyle name="Vírgula 3 2 3 2 6 4" xfId="10664"/>
    <cellStyle name="Vírgula 3 2 3 2 6 4 2" xfId="24008"/>
    <cellStyle name="Vírgula 3 2 3 2 6 5" xfId="16016"/>
    <cellStyle name="Vírgula 3 2 3 2 6 6" xfId="13328"/>
    <cellStyle name="Vírgula 3 2 3 2 7" xfId="2936"/>
    <cellStyle name="Vírgula 3 2 3 2 7 2" xfId="16280"/>
    <cellStyle name="Vírgula 3 2 3 2 8" xfId="5600"/>
    <cellStyle name="Vírgula 3 2 3 2 8 2" xfId="18944"/>
    <cellStyle name="Vírgula 3 2 3 2 9" xfId="8264"/>
    <cellStyle name="Vírgula 3 2 3 2 9 2" xfId="21608"/>
    <cellStyle name="Vírgula 3 2 3 3" xfId="176"/>
    <cellStyle name="Vírgula 3 2 3 3 10" xfId="10832"/>
    <cellStyle name="Vírgula 3 2 3 3 11" xfId="24224"/>
    <cellStyle name="Vírgula 3 2 3 3 2" xfId="440"/>
    <cellStyle name="Vírgula 3 2 3 3 2 2" xfId="1232"/>
    <cellStyle name="Vírgula 3 2 3 3 2 2 2" xfId="3896"/>
    <cellStyle name="Vírgula 3 2 3 3 2 2 2 2" xfId="17240"/>
    <cellStyle name="Vírgula 3 2 3 3 2 2 3" xfId="6560"/>
    <cellStyle name="Vírgula 3 2 3 3 2 2 3 2" xfId="19904"/>
    <cellStyle name="Vírgula 3 2 3 3 2 2 4" xfId="9224"/>
    <cellStyle name="Vírgula 3 2 3 3 2 2 4 2" xfId="22568"/>
    <cellStyle name="Vírgula 3 2 3 3 2 2 5" xfId="14576"/>
    <cellStyle name="Vírgula 3 2 3 3 2 2 6" xfId="11888"/>
    <cellStyle name="Vírgula 3 2 3 3 2 2 7" xfId="26288"/>
    <cellStyle name="Vírgula 3 2 3 3 2 3" xfId="2024"/>
    <cellStyle name="Vírgula 3 2 3 3 2 3 2" xfId="4688"/>
    <cellStyle name="Vírgula 3 2 3 3 2 3 2 2" xfId="18032"/>
    <cellStyle name="Vírgula 3 2 3 3 2 3 3" xfId="7352"/>
    <cellStyle name="Vírgula 3 2 3 3 2 3 3 2" xfId="20696"/>
    <cellStyle name="Vírgula 3 2 3 3 2 3 4" xfId="10016"/>
    <cellStyle name="Vírgula 3 2 3 3 2 3 4 2" xfId="23360"/>
    <cellStyle name="Vírgula 3 2 3 3 2 3 5" xfId="15368"/>
    <cellStyle name="Vírgula 3 2 3 3 2 3 6" xfId="12680"/>
    <cellStyle name="Vírgula 3 2 3 3 2 4" xfId="3104"/>
    <cellStyle name="Vírgula 3 2 3 3 2 4 2" xfId="16448"/>
    <cellStyle name="Vírgula 3 2 3 3 2 5" xfId="5768"/>
    <cellStyle name="Vírgula 3 2 3 3 2 5 2" xfId="19112"/>
    <cellStyle name="Vírgula 3 2 3 3 2 6" xfId="8432"/>
    <cellStyle name="Vírgula 3 2 3 3 2 6 2" xfId="21776"/>
    <cellStyle name="Vírgula 3 2 3 3 2 7" xfId="13784"/>
    <cellStyle name="Vírgula 3 2 3 3 2 8" xfId="11096"/>
    <cellStyle name="Vírgula 3 2 3 3 2 9" xfId="24920"/>
    <cellStyle name="Vírgula 3 2 3 3 3" xfId="968"/>
    <cellStyle name="Vírgula 3 2 3 3 3 2" xfId="3632"/>
    <cellStyle name="Vírgula 3 2 3 3 3 2 2" xfId="16976"/>
    <cellStyle name="Vírgula 3 2 3 3 3 2 3" xfId="25952"/>
    <cellStyle name="Vírgula 3 2 3 3 3 3" xfId="6296"/>
    <cellStyle name="Vírgula 3 2 3 3 3 3 2" xfId="19640"/>
    <cellStyle name="Vírgula 3 2 3 3 3 4" xfId="8960"/>
    <cellStyle name="Vírgula 3 2 3 3 3 4 2" xfId="22304"/>
    <cellStyle name="Vírgula 3 2 3 3 3 5" xfId="14312"/>
    <cellStyle name="Vírgula 3 2 3 3 3 6" xfId="11624"/>
    <cellStyle name="Vírgula 3 2 3 3 3 7" xfId="24584"/>
    <cellStyle name="Vírgula 3 2 3 3 4" xfId="1760"/>
    <cellStyle name="Vírgula 3 2 3 3 4 2" xfId="4424"/>
    <cellStyle name="Vírgula 3 2 3 3 4 2 2" xfId="17768"/>
    <cellStyle name="Vírgula 3 2 3 3 4 2 3" xfId="26600"/>
    <cellStyle name="Vírgula 3 2 3 3 4 3" xfId="7088"/>
    <cellStyle name="Vírgula 3 2 3 3 4 3 2" xfId="20432"/>
    <cellStyle name="Vírgula 3 2 3 3 4 4" xfId="9752"/>
    <cellStyle name="Vírgula 3 2 3 3 4 4 2" xfId="23096"/>
    <cellStyle name="Vírgula 3 2 3 3 4 5" xfId="15104"/>
    <cellStyle name="Vírgula 3 2 3 3 4 6" xfId="12416"/>
    <cellStyle name="Vírgula 3 2 3 3 4 7" xfId="25232"/>
    <cellStyle name="Vírgula 3 2 3 3 5" xfId="2576"/>
    <cellStyle name="Vírgula 3 2 3 3 5 2" xfId="5240"/>
    <cellStyle name="Vírgula 3 2 3 3 5 2 2" xfId="18584"/>
    <cellStyle name="Vírgula 3 2 3 3 5 3" xfId="7904"/>
    <cellStyle name="Vírgula 3 2 3 3 5 3 2" xfId="21248"/>
    <cellStyle name="Vírgula 3 2 3 3 5 4" xfId="10568"/>
    <cellStyle name="Vírgula 3 2 3 3 5 4 2" xfId="23912"/>
    <cellStyle name="Vírgula 3 2 3 3 5 5" xfId="15920"/>
    <cellStyle name="Vírgula 3 2 3 3 5 6" xfId="13232"/>
    <cellStyle name="Vírgula 3 2 3 3 5 7" xfId="25592"/>
    <cellStyle name="Vírgula 3 2 3 3 6" xfId="2840"/>
    <cellStyle name="Vírgula 3 2 3 3 6 2" xfId="16184"/>
    <cellStyle name="Vírgula 3 2 3 3 7" xfId="5504"/>
    <cellStyle name="Vírgula 3 2 3 3 7 2" xfId="18848"/>
    <cellStyle name="Vírgula 3 2 3 3 8" xfId="8168"/>
    <cellStyle name="Vírgula 3 2 3 3 8 2" xfId="21512"/>
    <cellStyle name="Vírgula 3 2 3 3 9" xfId="13520"/>
    <cellStyle name="Vírgula 3 2 3 4" xfId="368"/>
    <cellStyle name="Vírgula 3 2 3 4 2" xfId="1160"/>
    <cellStyle name="Vírgula 3 2 3 4 2 2" xfId="3824"/>
    <cellStyle name="Vírgula 3 2 3 4 2 2 2" xfId="17168"/>
    <cellStyle name="Vírgula 3 2 3 4 2 3" xfId="6488"/>
    <cellStyle name="Vírgula 3 2 3 4 2 3 2" xfId="19832"/>
    <cellStyle name="Vírgula 3 2 3 4 2 4" xfId="9152"/>
    <cellStyle name="Vírgula 3 2 3 4 2 4 2" xfId="22496"/>
    <cellStyle name="Vírgula 3 2 3 4 2 5" xfId="14504"/>
    <cellStyle name="Vírgula 3 2 3 4 2 6" xfId="11816"/>
    <cellStyle name="Vírgula 3 2 3 4 2 7" xfId="26216"/>
    <cellStyle name="Vírgula 3 2 3 4 3" xfId="1952"/>
    <cellStyle name="Vírgula 3 2 3 4 3 2" xfId="4616"/>
    <cellStyle name="Vírgula 3 2 3 4 3 2 2" xfId="17960"/>
    <cellStyle name="Vírgula 3 2 3 4 3 3" xfId="7280"/>
    <cellStyle name="Vírgula 3 2 3 4 3 3 2" xfId="20624"/>
    <cellStyle name="Vírgula 3 2 3 4 3 4" xfId="9944"/>
    <cellStyle name="Vírgula 3 2 3 4 3 4 2" xfId="23288"/>
    <cellStyle name="Vírgula 3 2 3 4 3 5" xfId="15296"/>
    <cellStyle name="Vírgula 3 2 3 4 3 6" xfId="12608"/>
    <cellStyle name="Vírgula 3 2 3 4 4" xfId="3032"/>
    <cellStyle name="Vírgula 3 2 3 4 4 2" xfId="16376"/>
    <cellStyle name="Vírgula 3 2 3 4 5" xfId="5696"/>
    <cellStyle name="Vírgula 3 2 3 4 5 2" xfId="19040"/>
    <cellStyle name="Vírgula 3 2 3 4 6" xfId="8360"/>
    <cellStyle name="Vírgula 3 2 3 4 6 2" xfId="21704"/>
    <cellStyle name="Vírgula 3 2 3 4 7" xfId="13712"/>
    <cellStyle name="Vírgula 3 2 3 4 8" xfId="11024"/>
    <cellStyle name="Vírgula 3 2 3 4 9" xfId="24848"/>
    <cellStyle name="Vírgula 3 2 3 5" xfId="632"/>
    <cellStyle name="Vírgula 3 2 3 5 2" xfId="1424"/>
    <cellStyle name="Vírgula 3 2 3 5 2 2" xfId="4088"/>
    <cellStyle name="Vírgula 3 2 3 5 2 2 2" xfId="17432"/>
    <cellStyle name="Vírgula 3 2 3 5 2 3" xfId="6752"/>
    <cellStyle name="Vírgula 3 2 3 5 2 3 2" xfId="20096"/>
    <cellStyle name="Vírgula 3 2 3 5 2 4" xfId="9416"/>
    <cellStyle name="Vírgula 3 2 3 5 2 4 2" xfId="22760"/>
    <cellStyle name="Vírgula 3 2 3 5 2 5" xfId="14768"/>
    <cellStyle name="Vírgula 3 2 3 5 2 6" xfId="12080"/>
    <cellStyle name="Vírgula 3 2 3 5 2 7" xfId="25880"/>
    <cellStyle name="Vírgula 3 2 3 5 3" xfId="2216"/>
    <cellStyle name="Vírgula 3 2 3 5 3 2" xfId="4880"/>
    <cellStyle name="Vírgula 3 2 3 5 3 2 2" xfId="18224"/>
    <cellStyle name="Vírgula 3 2 3 5 3 3" xfId="7544"/>
    <cellStyle name="Vírgula 3 2 3 5 3 3 2" xfId="20888"/>
    <cellStyle name="Vírgula 3 2 3 5 3 4" xfId="10208"/>
    <cellStyle name="Vírgula 3 2 3 5 3 4 2" xfId="23552"/>
    <cellStyle name="Vírgula 3 2 3 5 3 5" xfId="15560"/>
    <cellStyle name="Vírgula 3 2 3 5 3 6" xfId="12872"/>
    <cellStyle name="Vírgula 3 2 3 5 4" xfId="3296"/>
    <cellStyle name="Vírgula 3 2 3 5 4 2" xfId="16640"/>
    <cellStyle name="Vírgula 3 2 3 5 5" xfId="5960"/>
    <cellStyle name="Vírgula 3 2 3 5 5 2" xfId="19304"/>
    <cellStyle name="Vírgula 3 2 3 5 6" xfId="8624"/>
    <cellStyle name="Vírgula 3 2 3 5 6 2" xfId="21968"/>
    <cellStyle name="Vírgula 3 2 3 5 7" xfId="13976"/>
    <cellStyle name="Vírgula 3 2 3 5 8" xfId="11288"/>
    <cellStyle name="Vírgula 3 2 3 5 9" xfId="24512"/>
    <cellStyle name="Vírgula 3 2 3 6" xfId="896"/>
    <cellStyle name="Vírgula 3 2 3 6 2" xfId="3560"/>
    <cellStyle name="Vírgula 3 2 3 6 2 2" xfId="16904"/>
    <cellStyle name="Vírgula 3 2 3 6 2 3" xfId="26528"/>
    <cellStyle name="Vírgula 3 2 3 6 3" xfId="6224"/>
    <cellStyle name="Vírgula 3 2 3 6 3 2" xfId="19568"/>
    <cellStyle name="Vírgula 3 2 3 6 4" xfId="8888"/>
    <cellStyle name="Vírgula 3 2 3 6 4 2" xfId="22232"/>
    <cellStyle name="Vírgula 3 2 3 6 5" xfId="14240"/>
    <cellStyle name="Vírgula 3 2 3 6 6" xfId="11552"/>
    <cellStyle name="Vírgula 3 2 3 6 7" xfId="25160"/>
    <cellStyle name="Vírgula 3 2 3 7" xfId="1688"/>
    <cellStyle name="Vírgula 3 2 3 7 2" xfId="4352"/>
    <cellStyle name="Vírgula 3 2 3 7 2 2" xfId="17696"/>
    <cellStyle name="Vírgula 3 2 3 7 3" xfId="7016"/>
    <cellStyle name="Vírgula 3 2 3 7 3 2" xfId="20360"/>
    <cellStyle name="Vírgula 3 2 3 7 4" xfId="9680"/>
    <cellStyle name="Vírgula 3 2 3 7 4 2" xfId="23024"/>
    <cellStyle name="Vírgula 3 2 3 7 5" xfId="15032"/>
    <cellStyle name="Vírgula 3 2 3 7 6" xfId="12344"/>
    <cellStyle name="Vírgula 3 2 3 7 7" xfId="25520"/>
    <cellStyle name="Vírgula 3 2 3 8" xfId="2504"/>
    <cellStyle name="Vírgula 3 2 3 8 2" xfId="5168"/>
    <cellStyle name="Vírgula 3 2 3 8 2 2" xfId="18512"/>
    <cellStyle name="Vírgula 3 2 3 8 3" xfId="7832"/>
    <cellStyle name="Vírgula 3 2 3 8 3 2" xfId="21176"/>
    <cellStyle name="Vírgula 3 2 3 8 4" xfId="10496"/>
    <cellStyle name="Vírgula 3 2 3 8 4 2" xfId="23840"/>
    <cellStyle name="Vírgula 3 2 3 8 5" xfId="15848"/>
    <cellStyle name="Vírgula 3 2 3 8 6" xfId="13160"/>
    <cellStyle name="Vírgula 3 2 3 9" xfId="2768"/>
    <cellStyle name="Vírgula 3 2 3 9 2" xfId="16112"/>
    <cellStyle name="Vírgula 3 2 4" xfId="224"/>
    <cellStyle name="Vírgula 3 2 4 10" xfId="13568"/>
    <cellStyle name="Vírgula 3 2 4 11" xfId="10880"/>
    <cellStyle name="Vírgula 3 2 4 12" xfId="24272"/>
    <cellStyle name="Vírgula 3 2 4 2" xfId="488"/>
    <cellStyle name="Vírgula 3 2 4 2 2" xfId="1280"/>
    <cellStyle name="Vírgula 3 2 4 2 2 2" xfId="3944"/>
    <cellStyle name="Vírgula 3 2 4 2 2 2 2" xfId="17288"/>
    <cellStyle name="Vírgula 3 2 4 2 2 3" xfId="6608"/>
    <cellStyle name="Vírgula 3 2 4 2 2 3 2" xfId="19952"/>
    <cellStyle name="Vírgula 3 2 4 2 2 4" xfId="9272"/>
    <cellStyle name="Vírgula 3 2 4 2 2 4 2" xfId="22616"/>
    <cellStyle name="Vírgula 3 2 4 2 2 5" xfId="14624"/>
    <cellStyle name="Vírgula 3 2 4 2 2 6" xfId="11936"/>
    <cellStyle name="Vírgula 3 2 4 2 2 7" xfId="26336"/>
    <cellStyle name="Vírgula 3 2 4 2 3" xfId="2072"/>
    <cellStyle name="Vírgula 3 2 4 2 3 2" xfId="4736"/>
    <cellStyle name="Vírgula 3 2 4 2 3 2 2" xfId="18080"/>
    <cellStyle name="Vírgula 3 2 4 2 3 3" xfId="7400"/>
    <cellStyle name="Vírgula 3 2 4 2 3 3 2" xfId="20744"/>
    <cellStyle name="Vírgula 3 2 4 2 3 4" xfId="10064"/>
    <cellStyle name="Vírgula 3 2 4 2 3 4 2" xfId="23408"/>
    <cellStyle name="Vírgula 3 2 4 2 3 5" xfId="15416"/>
    <cellStyle name="Vírgula 3 2 4 2 3 6" xfId="12728"/>
    <cellStyle name="Vírgula 3 2 4 2 4" xfId="3152"/>
    <cellStyle name="Vírgula 3 2 4 2 4 2" xfId="16496"/>
    <cellStyle name="Vírgula 3 2 4 2 5" xfId="5816"/>
    <cellStyle name="Vírgula 3 2 4 2 5 2" xfId="19160"/>
    <cellStyle name="Vírgula 3 2 4 2 6" xfId="8480"/>
    <cellStyle name="Vírgula 3 2 4 2 6 2" xfId="21824"/>
    <cellStyle name="Vírgula 3 2 4 2 7" xfId="13832"/>
    <cellStyle name="Vírgula 3 2 4 2 8" xfId="11144"/>
    <cellStyle name="Vírgula 3 2 4 2 9" xfId="24968"/>
    <cellStyle name="Vírgula 3 2 4 3" xfId="656"/>
    <cellStyle name="Vírgula 3 2 4 3 2" xfId="1448"/>
    <cellStyle name="Vírgula 3 2 4 3 2 2" xfId="4112"/>
    <cellStyle name="Vírgula 3 2 4 3 2 2 2" xfId="17456"/>
    <cellStyle name="Vírgula 3 2 4 3 2 3" xfId="6776"/>
    <cellStyle name="Vírgula 3 2 4 3 2 3 2" xfId="20120"/>
    <cellStyle name="Vírgula 3 2 4 3 2 4" xfId="9440"/>
    <cellStyle name="Vírgula 3 2 4 3 2 4 2" xfId="22784"/>
    <cellStyle name="Vírgula 3 2 4 3 2 5" xfId="14792"/>
    <cellStyle name="Vírgula 3 2 4 3 2 6" xfId="12104"/>
    <cellStyle name="Vírgula 3 2 4 3 2 7" xfId="26000"/>
    <cellStyle name="Vírgula 3 2 4 3 3" xfId="2240"/>
    <cellStyle name="Vírgula 3 2 4 3 3 2" xfId="4904"/>
    <cellStyle name="Vírgula 3 2 4 3 3 2 2" xfId="18248"/>
    <cellStyle name="Vírgula 3 2 4 3 3 3" xfId="7568"/>
    <cellStyle name="Vírgula 3 2 4 3 3 3 2" xfId="20912"/>
    <cellStyle name="Vírgula 3 2 4 3 3 4" xfId="10232"/>
    <cellStyle name="Vírgula 3 2 4 3 3 4 2" xfId="23576"/>
    <cellStyle name="Vírgula 3 2 4 3 3 5" xfId="15584"/>
    <cellStyle name="Vírgula 3 2 4 3 3 6" xfId="12896"/>
    <cellStyle name="Vírgula 3 2 4 3 4" xfId="3320"/>
    <cellStyle name="Vírgula 3 2 4 3 4 2" xfId="16664"/>
    <cellStyle name="Vírgula 3 2 4 3 5" xfId="5984"/>
    <cellStyle name="Vírgula 3 2 4 3 5 2" xfId="19328"/>
    <cellStyle name="Vírgula 3 2 4 3 6" xfId="8648"/>
    <cellStyle name="Vírgula 3 2 4 3 6 2" xfId="21992"/>
    <cellStyle name="Vírgula 3 2 4 3 7" xfId="14000"/>
    <cellStyle name="Vírgula 3 2 4 3 8" xfId="11312"/>
    <cellStyle name="Vírgula 3 2 4 3 9" xfId="24632"/>
    <cellStyle name="Vírgula 3 2 4 4" xfId="1016"/>
    <cellStyle name="Vírgula 3 2 4 4 2" xfId="3680"/>
    <cellStyle name="Vírgula 3 2 4 4 2 2" xfId="17024"/>
    <cellStyle name="Vírgula 3 2 4 4 2 3" xfId="26648"/>
    <cellStyle name="Vírgula 3 2 4 4 3" xfId="6344"/>
    <cellStyle name="Vírgula 3 2 4 4 3 2" xfId="19688"/>
    <cellStyle name="Vírgula 3 2 4 4 4" xfId="9008"/>
    <cellStyle name="Vírgula 3 2 4 4 4 2" xfId="22352"/>
    <cellStyle name="Vírgula 3 2 4 4 5" xfId="14360"/>
    <cellStyle name="Vírgula 3 2 4 4 6" xfId="11672"/>
    <cellStyle name="Vírgula 3 2 4 4 7" xfId="25280"/>
    <cellStyle name="Vírgula 3 2 4 5" xfId="1808"/>
    <cellStyle name="Vírgula 3 2 4 5 2" xfId="4472"/>
    <cellStyle name="Vírgula 3 2 4 5 2 2" xfId="17816"/>
    <cellStyle name="Vírgula 3 2 4 5 3" xfId="7136"/>
    <cellStyle name="Vírgula 3 2 4 5 3 2" xfId="20480"/>
    <cellStyle name="Vírgula 3 2 4 5 4" xfId="9800"/>
    <cellStyle name="Vírgula 3 2 4 5 4 2" xfId="23144"/>
    <cellStyle name="Vírgula 3 2 4 5 5" xfId="15152"/>
    <cellStyle name="Vírgula 3 2 4 5 6" xfId="12464"/>
    <cellStyle name="Vírgula 3 2 4 5 7" xfId="25640"/>
    <cellStyle name="Vírgula 3 2 4 6" xfId="2624"/>
    <cellStyle name="Vírgula 3 2 4 6 2" xfId="5288"/>
    <cellStyle name="Vírgula 3 2 4 6 2 2" xfId="18632"/>
    <cellStyle name="Vírgula 3 2 4 6 3" xfId="7952"/>
    <cellStyle name="Vírgula 3 2 4 6 3 2" xfId="21296"/>
    <cellStyle name="Vírgula 3 2 4 6 4" xfId="10616"/>
    <cellStyle name="Vírgula 3 2 4 6 4 2" xfId="23960"/>
    <cellStyle name="Vírgula 3 2 4 6 5" xfId="15968"/>
    <cellStyle name="Vírgula 3 2 4 6 6" xfId="13280"/>
    <cellStyle name="Vírgula 3 2 4 7" xfId="2888"/>
    <cellStyle name="Vírgula 3 2 4 7 2" xfId="16232"/>
    <cellStyle name="Vírgula 3 2 4 8" xfId="5552"/>
    <cellStyle name="Vírgula 3 2 4 8 2" xfId="18896"/>
    <cellStyle name="Vírgula 3 2 4 9" xfId="8216"/>
    <cellStyle name="Vírgula 3 2 4 9 2" xfId="21560"/>
    <cellStyle name="Vírgula 3 2 5" xfId="152"/>
    <cellStyle name="Vírgula 3 2 5 10" xfId="10808"/>
    <cellStyle name="Vírgula 3 2 5 11" xfId="24200"/>
    <cellStyle name="Vírgula 3 2 5 2" xfId="416"/>
    <cellStyle name="Vírgula 3 2 5 2 2" xfId="1208"/>
    <cellStyle name="Vírgula 3 2 5 2 2 2" xfId="3872"/>
    <cellStyle name="Vírgula 3 2 5 2 2 2 2" xfId="17216"/>
    <cellStyle name="Vírgula 3 2 5 2 2 3" xfId="6536"/>
    <cellStyle name="Vírgula 3 2 5 2 2 3 2" xfId="19880"/>
    <cellStyle name="Vírgula 3 2 5 2 2 4" xfId="9200"/>
    <cellStyle name="Vírgula 3 2 5 2 2 4 2" xfId="22544"/>
    <cellStyle name="Vírgula 3 2 5 2 2 5" xfId="14552"/>
    <cellStyle name="Vírgula 3 2 5 2 2 6" xfId="11864"/>
    <cellStyle name="Vírgula 3 2 5 2 2 7" xfId="26264"/>
    <cellStyle name="Vírgula 3 2 5 2 3" xfId="2000"/>
    <cellStyle name="Vírgula 3 2 5 2 3 2" xfId="4664"/>
    <cellStyle name="Vírgula 3 2 5 2 3 2 2" xfId="18008"/>
    <cellStyle name="Vírgula 3 2 5 2 3 3" xfId="7328"/>
    <cellStyle name="Vírgula 3 2 5 2 3 3 2" xfId="20672"/>
    <cellStyle name="Vírgula 3 2 5 2 3 4" xfId="9992"/>
    <cellStyle name="Vírgula 3 2 5 2 3 4 2" xfId="23336"/>
    <cellStyle name="Vírgula 3 2 5 2 3 5" xfId="15344"/>
    <cellStyle name="Vírgula 3 2 5 2 3 6" xfId="12656"/>
    <cellStyle name="Vírgula 3 2 5 2 4" xfId="3080"/>
    <cellStyle name="Vírgula 3 2 5 2 4 2" xfId="16424"/>
    <cellStyle name="Vírgula 3 2 5 2 5" xfId="5744"/>
    <cellStyle name="Vírgula 3 2 5 2 5 2" xfId="19088"/>
    <cellStyle name="Vírgula 3 2 5 2 6" xfId="8408"/>
    <cellStyle name="Vírgula 3 2 5 2 6 2" xfId="21752"/>
    <cellStyle name="Vírgula 3 2 5 2 7" xfId="13760"/>
    <cellStyle name="Vírgula 3 2 5 2 8" xfId="11072"/>
    <cellStyle name="Vírgula 3 2 5 2 9" xfId="24896"/>
    <cellStyle name="Vírgula 3 2 5 3" xfId="944"/>
    <cellStyle name="Vírgula 3 2 5 3 2" xfId="3608"/>
    <cellStyle name="Vírgula 3 2 5 3 2 2" xfId="16952"/>
    <cellStyle name="Vírgula 3 2 5 3 2 3" xfId="25928"/>
    <cellStyle name="Vírgula 3 2 5 3 3" xfId="6272"/>
    <cellStyle name="Vírgula 3 2 5 3 3 2" xfId="19616"/>
    <cellStyle name="Vírgula 3 2 5 3 4" xfId="8936"/>
    <cellStyle name="Vírgula 3 2 5 3 4 2" xfId="22280"/>
    <cellStyle name="Vírgula 3 2 5 3 5" xfId="14288"/>
    <cellStyle name="Vírgula 3 2 5 3 6" xfId="11600"/>
    <cellStyle name="Vírgula 3 2 5 3 7" xfId="24560"/>
    <cellStyle name="Vírgula 3 2 5 4" xfId="1736"/>
    <cellStyle name="Vírgula 3 2 5 4 2" xfId="4400"/>
    <cellStyle name="Vírgula 3 2 5 4 2 2" xfId="17744"/>
    <cellStyle name="Vírgula 3 2 5 4 2 3" xfId="26576"/>
    <cellStyle name="Vírgula 3 2 5 4 3" xfId="7064"/>
    <cellStyle name="Vírgula 3 2 5 4 3 2" xfId="20408"/>
    <cellStyle name="Vírgula 3 2 5 4 4" xfId="9728"/>
    <cellStyle name="Vírgula 3 2 5 4 4 2" xfId="23072"/>
    <cellStyle name="Vírgula 3 2 5 4 5" xfId="15080"/>
    <cellStyle name="Vírgula 3 2 5 4 6" xfId="12392"/>
    <cellStyle name="Vírgula 3 2 5 4 7" xfId="25208"/>
    <cellStyle name="Vírgula 3 2 5 5" xfId="2552"/>
    <cellStyle name="Vírgula 3 2 5 5 2" xfId="5216"/>
    <cellStyle name="Vírgula 3 2 5 5 2 2" xfId="18560"/>
    <cellStyle name="Vírgula 3 2 5 5 3" xfId="7880"/>
    <cellStyle name="Vírgula 3 2 5 5 3 2" xfId="21224"/>
    <cellStyle name="Vírgula 3 2 5 5 4" xfId="10544"/>
    <cellStyle name="Vírgula 3 2 5 5 4 2" xfId="23888"/>
    <cellStyle name="Vírgula 3 2 5 5 5" xfId="15896"/>
    <cellStyle name="Vírgula 3 2 5 5 6" xfId="13208"/>
    <cellStyle name="Vírgula 3 2 5 5 7" xfId="25568"/>
    <cellStyle name="Vírgula 3 2 5 6" xfId="2816"/>
    <cellStyle name="Vírgula 3 2 5 6 2" xfId="16160"/>
    <cellStyle name="Vírgula 3 2 5 7" xfId="5480"/>
    <cellStyle name="Vírgula 3 2 5 7 2" xfId="18824"/>
    <cellStyle name="Vírgula 3 2 5 8" xfId="8144"/>
    <cellStyle name="Vírgula 3 2 5 8 2" xfId="21488"/>
    <cellStyle name="Vírgula 3 2 5 9" xfId="13496"/>
    <cellStyle name="Vírgula 3 2 6" xfId="320"/>
    <cellStyle name="Vírgula 3 2 6 10" xfId="24368"/>
    <cellStyle name="Vírgula 3 2 6 2" xfId="1112"/>
    <cellStyle name="Vírgula 3 2 6 2 2" xfId="3776"/>
    <cellStyle name="Vírgula 3 2 6 2 2 2" xfId="17120"/>
    <cellStyle name="Vírgula 3 2 6 2 2 3" xfId="26432"/>
    <cellStyle name="Vírgula 3 2 6 2 3" xfId="6440"/>
    <cellStyle name="Vírgula 3 2 6 2 3 2" xfId="19784"/>
    <cellStyle name="Vírgula 3 2 6 2 4" xfId="9104"/>
    <cellStyle name="Vírgula 3 2 6 2 4 2" xfId="22448"/>
    <cellStyle name="Vírgula 3 2 6 2 5" xfId="14456"/>
    <cellStyle name="Vírgula 3 2 6 2 6" xfId="11768"/>
    <cellStyle name="Vírgula 3 2 6 2 7" xfId="25064"/>
    <cellStyle name="Vírgula 3 2 6 3" xfId="1904"/>
    <cellStyle name="Vírgula 3 2 6 3 2" xfId="4568"/>
    <cellStyle name="Vírgula 3 2 6 3 2 2" xfId="17912"/>
    <cellStyle name="Vírgula 3 2 6 3 2 3" xfId="26096"/>
    <cellStyle name="Vírgula 3 2 6 3 3" xfId="7232"/>
    <cellStyle name="Vírgula 3 2 6 3 3 2" xfId="20576"/>
    <cellStyle name="Vírgula 3 2 6 3 4" xfId="9896"/>
    <cellStyle name="Vírgula 3 2 6 3 4 2" xfId="23240"/>
    <cellStyle name="Vírgula 3 2 6 3 5" xfId="15248"/>
    <cellStyle name="Vírgula 3 2 6 3 6" xfId="12560"/>
    <cellStyle name="Vírgula 3 2 6 3 7" xfId="24728"/>
    <cellStyle name="Vírgula 3 2 6 4" xfId="2486"/>
    <cellStyle name="Vírgula 3 2 6 4 2" xfId="5150"/>
    <cellStyle name="Vírgula 3 2 6 4 2 2" xfId="18494"/>
    <cellStyle name="Vírgula 3 2 6 4 2 3" xfId="26744"/>
    <cellStyle name="Vírgula 3 2 6 4 3" xfId="7814"/>
    <cellStyle name="Vírgula 3 2 6 4 3 2" xfId="21158"/>
    <cellStyle name="Vírgula 3 2 6 4 4" xfId="10478"/>
    <cellStyle name="Vírgula 3 2 6 4 4 2" xfId="23822"/>
    <cellStyle name="Vírgula 3 2 6 4 5" xfId="15830"/>
    <cellStyle name="Vírgula 3 2 6 4 6" xfId="13142"/>
    <cellStyle name="Vírgula 3 2 6 4 7" xfId="25376"/>
    <cellStyle name="Vírgula 3 2 6 5" xfId="2984"/>
    <cellStyle name="Vírgula 3 2 6 5 2" xfId="16328"/>
    <cellStyle name="Vírgula 3 2 6 5 3" xfId="25736"/>
    <cellStyle name="Vírgula 3 2 6 6" xfId="5648"/>
    <cellStyle name="Vírgula 3 2 6 6 2" xfId="18992"/>
    <cellStyle name="Vírgula 3 2 6 7" xfId="8312"/>
    <cellStyle name="Vírgula 3 2 6 7 2" xfId="21656"/>
    <cellStyle name="Vírgula 3 2 6 8" xfId="13664"/>
    <cellStyle name="Vírgula 3 2 6 9" xfId="10976"/>
    <cellStyle name="Vírgula 3 2 7" xfId="584"/>
    <cellStyle name="Vírgula 3 2 7 2" xfId="1376"/>
    <cellStyle name="Vírgula 3 2 7 2 2" xfId="4040"/>
    <cellStyle name="Vírgula 3 2 7 2 2 2" xfId="17384"/>
    <cellStyle name="Vírgula 3 2 7 2 2 3" xfId="26168"/>
    <cellStyle name="Vírgula 3 2 7 2 3" xfId="6704"/>
    <cellStyle name="Vírgula 3 2 7 2 3 2" xfId="20048"/>
    <cellStyle name="Vírgula 3 2 7 2 4" xfId="9368"/>
    <cellStyle name="Vírgula 3 2 7 2 4 2" xfId="22712"/>
    <cellStyle name="Vírgula 3 2 7 2 5" xfId="14720"/>
    <cellStyle name="Vírgula 3 2 7 2 6" xfId="12032"/>
    <cellStyle name="Vírgula 3 2 7 2 7" xfId="24800"/>
    <cellStyle name="Vírgula 3 2 7 3" xfId="2168"/>
    <cellStyle name="Vírgula 3 2 7 3 2" xfId="4832"/>
    <cellStyle name="Vírgula 3 2 7 3 2 2" xfId="18176"/>
    <cellStyle name="Vírgula 3 2 7 3 2 3" xfId="25832"/>
    <cellStyle name="Vírgula 3 2 7 3 3" xfId="7496"/>
    <cellStyle name="Vírgula 3 2 7 3 3 2" xfId="20840"/>
    <cellStyle name="Vírgula 3 2 7 3 4" xfId="10160"/>
    <cellStyle name="Vírgula 3 2 7 3 4 2" xfId="23504"/>
    <cellStyle name="Vírgula 3 2 7 3 5" xfId="15512"/>
    <cellStyle name="Vírgula 3 2 7 3 6" xfId="12824"/>
    <cellStyle name="Vírgula 3 2 7 3 7" xfId="24464"/>
    <cellStyle name="Vírgula 3 2 7 4" xfId="3248"/>
    <cellStyle name="Vírgula 3 2 7 4 2" xfId="16592"/>
    <cellStyle name="Vírgula 3 2 7 4 3" xfId="25472"/>
    <cellStyle name="Vírgula 3 2 7 5" xfId="5912"/>
    <cellStyle name="Vírgula 3 2 7 5 2" xfId="19256"/>
    <cellStyle name="Vírgula 3 2 7 6" xfId="8576"/>
    <cellStyle name="Vírgula 3 2 7 6 2" xfId="21920"/>
    <cellStyle name="Vírgula 3 2 7 7" xfId="13928"/>
    <cellStyle name="Vírgula 3 2 7 8" xfId="11240"/>
    <cellStyle name="Vírgula 3 2 7 9" xfId="24104"/>
    <cellStyle name="Vírgula 3 2 8" xfId="752"/>
    <cellStyle name="Vírgula 3 2 8 2" xfId="1544"/>
    <cellStyle name="Vírgula 3 2 8 2 2" xfId="4208"/>
    <cellStyle name="Vírgula 3 2 8 2 2 2" xfId="17552"/>
    <cellStyle name="Vírgula 3 2 8 2 2 3" xfId="26144"/>
    <cellStyle name="Vírgula 3 2 8 2 3" xfId="6872"/>
    <cellStyle name="Vírgula 3 2 8 2 3 2" xfId="20216"/>
    <cellStyle name="Vírgula 3 2 8 2 4" xfId="9536"/>
    <cellStyle name="Vírgula 3 2 8 2 4 2" xfId="22880"/>
    <cellStyle name="Vírgula 3 2 8 2 5" xfId="14888"/>
    <cellStyle name="Vírgula 3 2 8 2 6" xfId="12200"/>
    <cellStyle name="Vírgula 3 2 8 2 7" xfId="24776"/>
    <cellStyle name="Vírgula 3 2 8 3" xfId="2336"/>
    <cellStyle name="Vírgula 3 2 8 3 2" xfId="5000"/>
    <cellStyle name="Vírgula 3 2 8 3 2 2" xfId="18344"/>
    <cellStyle name="Vírgula 3 2 8 3 3" xfId="7664"/>
    <cellStyle name="Vírgula 3 2 8 3 3 2" xfId="21008"/>
    <cellStyle name="Vírgula 3 2 8 3 4" xfId="10328"/>
    <cellStyle name="Vírgula 3 2 8 3 4 2" xfId="23672"/>
    <cellStyle name="Vírgula 3 2 8 3 5" xfId="15680"/>
    <cellStyle name="Vírgula 3 2 8 3 6" xfId="12992"/>
    <cellStyle name="Vírgula 3 2 8 3 7" xfId="25448"/>
    <cellStyle name="Vírgula 3 2 8 4" xfId="3416"/>
    <cellStyle name="Vírgula 3 2 8 4 2" xfId="16760"/>
    <cellStyle name="Vírgula 3 2 8 5" xfId="6080"/>
    <cellStyle name="Vírgula 3 2 8 5 2" xfId="19424"/>
    <cellStyle name="Vírgula 3 2 8 6" xfId="8744"/>
    <cellStyle name="Vírgula 3 2 8 6 2" xfId="22088"/>
    <cellStyle name="Vírgula 3 2 8 7" xfId="14096"/>
    <cellStyle name="Vírgula 3 2 8 8" xfId="11408"/>
    <cellStyle name="Vírgula 3 2 8 9" xfId="24080"/>
    <cellStyle name="Vírgula 3 2 9" xfId="800"/>
    <cellStyle name="Vírgula 3 2 9 2" xfId="1592"/>
    <cellStyle name="Vírgula 3 2 9 2 2" xfId="4256"/>
    <cellStyle name="Vírgula 3 2 9 2 2 2" xfId="17600"/>
    <cellStyle name="Vírgula 3 2 9 2 3" xfId="6920"/>
    <cellStyle name="Vírgula 3 2 9 2 3 2" xfId="20264"/>
    <cellStyle name="Vírgula 3 2 9 2 4" xfId="9584"/>
    <cellStyle name="Vírgula 3 2 9 2 4 2" xfId="22928"/>
    <cellStyle name="Vírgula 3 2 9 2 5" xfId="14936"/>
    <cellStyle name="Vírgula 3 2 9 2 6" xfId="12248"/>
    <cellStyle name="Vírgula 3 2 9 2 7" xfId="25784"/>
    <cellStyle name="Vírgula 3 2 9 3" xfId="2384"/>
    <cellStyle name="Vírgula 3 2 9 3 2" xfId="5048"/>
    <cellStyle name="Vírgula 3 2 9 3 2 2" xfId="18392"/>
    <cellStyle name="Vírgula 3 2 9 3 3" xfId="7712"/>
    <cellStyle name="Vírgula 3 2 9 3 3 2" xfId="21056"/>
    <cellStyle name="Vírgula 3 2 9 3 4" xfId="10376"/>
    <cellStyle name="Vírgula 3 2 9 3 4 2" xfId="23720"/>
    <cellStyle name="Vírgula 3 2 9 3 5" xfId="15728"/>
    <cellStyle name="Vírgula 3 2 9 3 6" xfId="13040"/>
    <cellStyle name="Vírgula 3 2 9 4" xfId="3464"/>
    <cellStyle name="Vírgula 3 2 9 4 2" xfId="16808"/>
    <cellStyle name="Vírgula 3 2 9 5" xfId="6128"/>
    <cellStyle name="Vírgula 3 2 9 5 2" xfId="19472"/>
    <cellStyle name="Vírgula 3 2 9 6" xfId="8792"/>
    <cellStyle name="Vírgula 3 2 9 6 2" xfId="22136"/>
    <cellStyle name="Vírgula 3 2 9 7" xfId="14144"/>
    <cellStyle name="Vírgula 3 2 9 8" xfId="11456"/>
    <cellStyle name="Vírgula 3 2 9 9" xfId="24416"/>
    <cellStyle name="Vírgula 3 20" xfId="10704"/>
    <cellStyle name="Vírgula 3 21" xfId="24048"/>
    <cellStyle name="Vírgula 3 3" xfId="35"/>
    <cellStyle name="Vírgula 3 3 10" xfId="856"/>
    <cellStyle name="Vírgula 3 3 10 2" xfId="3520"/>
    <cellStyle name="Vírgula 3 3 10 2 2" xfId="16864"/>
    <cellStyle name="Vírgula 3 3 10 2 3" xfId="25816"/>
    <cellStyle name="Vírgula 3 3 10 3" xfId="6184"/>
    <cellStyle name="Vírgula 3 3 10 3 2" xfId="19528"/>
    <cellStyle name="Vírgula 3 3 10 4" xfId="8848"/>
    <cellStyle name="Vírgula 3 3 10 4 2" xfId="22192"/>
    <cellStyle name="Vírgula 3 3 10 5" xfId="14200"/>
    <cellStyle name="Vírgula 3 3 10 6" xfId="11512"/>
    <cellStyle name="Vírgula 3 3 10 7" xfId="24448"/>
    <cellStyle name="Vírgula 3 3 11" xfId="1648"/>
    <cellStyle name="Vírgula 3 3 11 2" xfId="4312"/>
    <cellStyle name="Vírgula 3 3 11 2 2" xfId="17656"/>
    <cellStyle name="Vírgula 3 3 11 2 3" xfId="26488"/>
    <cellStyle name="Vírgula 3 3 11 3" xfId="6976"/>
    <cellStyle name="Vírgula 3 3 11 3 2" xfId="20320"/>
    <cellStyle name="Vírgula 3 3 11 4" xfId="9640"/>
    <cellStyle name="Vírgula 3 3 11 4 2" xfId="22984"/>
    <cellStyle name="Vírgula 3 3 11 5" xfId="14992"/>
    <cellStyle name="Vírgula 3 3 11 6" xfId="12304"/>
    <cellStyle name="Vírgula 3 3 11 7" xfId="25120"/>
    <cellStyle name="Vírgula 3 3 12" xfId="2445"/>
    <cellStyle name="Vírgula 3 3 12 2" xfId="5109"/>
    <cellStyle name="Vírgula 3 3 12 2 2" xfId="18453"/>
    <cellStyle name="Vírgula 3 3 12 3" xfId="7773"/>
    <cellStyle name="Vírgula 3 3 12 3 2" xfId="21117"/>
    <cellStyle name="Vírgula 3 3 12 4" xfId="10437"/>
    <cellStyle name="Vírgula 3 3 12 4 2" xfId="23781"/>
    <cellStyle name="Vírgula 3 3 12 5" xfId="15789"/>
    <cellStyle name="Vírgula 3 3 12 6" xfId="13101"/>
    <cellStyle name="Vírgula 3 3 12 7" xfId="25432"/>
    <cellStyle name="Vírgula 3 3 13" xfId="64"/>
    <cellStyle name="Vírgula 3 3 13 2" xfId="13408"/>
    <cellStyle name="Vírgula 3 3 14" xfId="2728"/>
    <cellStyle name="Vírgula 3 3 14 2" xfId="16072"/>
    <cellStyle name="Vírgula 3 3 15" xfId="5392"/>
    <cellStyle name="Vírgula 3 3 15 2" xfId="18736"/>
    <cellStyle name="Vírgula 3 3 16" xfId="8056"/>
    <cellStyle name="Vírgula 3 3 16 2" xfId="21400"/>
    <cellStyle name="Vírgula 3 3 17" xfId="13384"/>
    <cellStyle name="Vírgula 3 3 18" xfId="10720"/>
    <cellStyle name="Vírgula 3 3 19" xfId="24064"/>
    <cellStyle name="Vírgula 3 3 2" xfId="88"/>
    <cellStyle name="Vírgula 3 3 2 10" xfId="1672"/>
    <cellStyle name="Vírgula 3 3 2 10 2" xfId="4336"/>
    <cellStyle name="Vírgula 3 3 2 10 2 2" xfId="17680"/>
    <cellStyle name="Vírgula 3 3 2 10 3" xfId="7000"/>
    <cellStyle name="Vírgula 3 3 2 10 3 2" xfId="20344"/>
    <cellStyle name="Vírgula 3 3 2 10 4" xfId="9664"/>
    <cellStyle name="Vírgula 3 3 2 10 4 2" xfId="23008"/>
    <cellStyle name="Vírgula 3 3 2 10 5" xfId="15016"/>
    <cellStyle name="Vírgula 3 3 2 10 6" xfId="12328"/>
    <cellStyle name="Vírgula 3 3 2 11" xfId="2471"/>
    <cellStyle name="Vírgula 3 3 2 11 2" xfId="5135"/>
    <cellStyle name="Vírgula 3 3 2 11 2 2" xfId="18479"/>
    <cellStyle name="Vírgula 3 3 2 11 3" xfId="7799"/>
    <cellStyle name="Vírgula 3 3 2 11 3 2" xfId="21143"/>
    <cellStyle name="Vírgula 3 3 2 11 4" xfId="10463"/>
    <cellStyle name="Vírgula 3 3 2 11 4 2" xfId="23807"/>
    <cellStyle name="Vírgula 3 3 2 11 5" xfId="15815"/>
    <cellStyle name="Vírgula 3 3 2 11 6" xfId="13127"/>
    <cellStyle name="Vírgula 3 3 2 12" xfId="2752"/>
    <cellStyle name="Vírgula 3 3 2 12 2" xfId="16096"/>
    <cellStyle name="Vírgula 3 3 2 13" xfId="5416"/>
    <cellStyle name="Vírgula 3 3 2 13 2" xfId="18760"/>
    <cellStyle name="Vírgula 3 3 2 14" xfId="8080"/>
    <cellStyle name="Vírgula 3 3 2 14 2" xfId="21424"/>
    <cellStyle name="Vírgula 3 3 2 15" xfId="13432"/>
    <cellStyle name="Vírgula 3 3 2 16" xfId="10744"/>
    <cellStyle name="Vírgula 3 3 2 17" xfId="24136"/>
    <cellStyle name="Vírgula 3 3 2 2" xfId="136"/>
    <cellStyle name="Vírgula 3 3 2 2 10" xfId="8128"/>
    <cellStyle name="Vírgula 3 3 2 2 10 2" xfId="21472"/>
    <cellStyle name="Vírgula 3 3 2 2 11" xfId="13480"/>
    <cellStyle name="Vírgula 3 3 2 2 12" xfId="10792"/>
    <cellStyle name="Vírgula 3 3 2 2 13" xfId="24184"/>
    <cellStyle name="Vírgula 3 3 2 2 2" xfId="304"/>
    <cellStyle name="Vírgula 3 3 2 2 2 10" xfId="10960"/>
    <cellStyle name="Vírgula 3 3 2 2 2 11" xfId="24352"/>
    <cellStyle name="Vírgula 3 3 2 2 2 2" xfId="568"/>
    <cellStyle name="Vírgula 3 3 2 2 2 2 2" xfId="1360"/>
    <cellStyle name="Vírgula 3 3 2 2 2 2 2 2" xfId="4024"/>
    <cellStyle name="Vírgula 3 3 2 2 2 2 2 2 2" xfId="17368"/>
    <cellStyle name="Vírgula 3 3 2 2 2 2 2 3" xfId="6688"/>
    <cellStyle name="Vírgula 3 3 2 2 2 2 2 3 2" xfId="20032"/>
    <cellStyle name="Vírgula 3 3 2 2 2 2 2 4" xfId="9352"/>
    <cellStyle name="Vírgula 3 3 2 2 2 2 2 4 2" xfId="22696"/>
    <cellStyle name="Vírgula 3 3 2 2 2 2 2 5" xfId="14704"/>
    <cellStyle name="Vírgula 3 3 2 2 2 2 2 6" xfId="12016"/>
    <cellStyle name="Vírgula 3 3 2 2 2 2 2 7" xfId="26416"/>
    <cellStyle name="Vírgula 3 3 2 2 2 2 3" xfId="2152"/>
    <cellStyle name="Vírgula 3 3 2 2 2 2 3 2" xfId="4816"/>
    <cellStyle name="Vírgula 3 3 2 2 2 2 3 2 2" xfId="18160"/>
    <cellStyle name="Vírgula 3 3 2 2 2 2 3 3" xfId="7480"/>
    <cellStyle name="Vírgula 3 3 2 2 2 2 3 3 2" xfId="20824"/>
    <cellStyle name="Vírgula 3 3 2 2 2 2 3 4" xfId="10144"/>
    <cellStyle name="Vírgula 3 3 2 2 2 2 3 4 2" xfId="23488"/>
    <cellStyle name="Vírgula 3 3 2 2 2 2 3 5" xfId="15496"/>
    <cellStyle name="Vírgula 3 3 2 2 2 2 3 6" xfId="12808"/>
    <cellStyle name="Vírgula 3 3 2 2 2 2 4" xfId="3232"/>
    <cellStyle name="Vírgula 3 3 2 2 2 2 4 2" xfId="16576"/>
    <cellStyle name="Vírgula 3 3 2 2 2 2 5" xfId="5896"/>
    <cellStyle name="Vírgula 3 3 2 2 2 2 5 2" xfId="19240"/>
    <cellStyle name="Vírgula 3 3 2 2 2 2 6" xfId="8560"/>
    <cellStyle name="Vírgula 3 3 2 2 2 2 6 2" xfId="21904"/>
    <cellStyle name="Vírgula 3 3 2 2 2 2 7" xfId="13912"/>
    <cellStyle name="Vírgula 3 3 2 2 2 2 8" xfId="11224"/>
    <cellStyle name="Vírgula 3 3 2 2 2 2 9" xfId="25048"/>
    <cellStyle name="Vírgula 3 3 2 2 2 3" xfId="1096"/>
    <cellStyle name="Vírgula 3 3 2 2 2 3 2" xfId="3760"/>
    <cellStyle name="Vírgula 3 3 2 2 2 3 2 2" xfId="17104"/>
    <cellStyle name="Vírgula 3 3 2 2 2 3 2 3" xfId="26080"/>
    <cellStyle name="Vírgula 3 3 2 2 2 3 3" xfId="6424"/>
    <cellStyle name="Vírgula 3 3 2 2 2 3 3 2" xfId="19768"/>
    <cellStyle name="Vírgula 3 3 2 2 2 3 4" xfId="9088"/>
    <cellStyle name="Vírgula 3 3 2 2 2 3 4 2" xfId="22432"/>
    <cellStyle name="Vírgula 3 3 2 2 2 3 5" xfId="14440"/>
    <cellStyle name="Vírgula 3 3 2 2 2 3 6" xfId="11752"/>
    <cellStyle name="Vírgula 3 3 2 2 2 3 7" xfId="24712"/>
    <cellStyle name="Vírgula 3 3 2 2 2 4" xfId="1888"/>
    <cellStyle name="Vírgula 3 3 2 2 2 4 2" xfId="4552"/>
    <cellStyle name="Vírgula 3 3 2 2 2 4 2 2" xfId="17896"/>
    <cellStyle name="Vírgula 3 3 2 2 2 4 2 3" xfId="26728"/>
    <cellStyle name="Vírgula 3 3 2 2 2 4 3" xfId="7216"/>
    <cellStyle name="Vírgula 3 3 2 2 2 4 3 2" xfId="20560"/>
    <cellStyle name="Vírgula 3 3 2 2 2 4 4" xfId="9880"/>
    <cellStyle name="Vírgula 3 3 2 2 2 4 4 2" xfId="23224"/>
    <cellStyle name="Vírgula 3 3 2 2 2 4 5" xfId="15232"/>
    <cellStyle name="Vírgula 3 3 2 2 2 4 6" xfId="12544"/>
    <cellStyle name="Vírgula 3 3 2 2 2 4 7" xfId="25360"/>
    <cellStyle name="Vírgula 3 3 2 2 2 5" xfId="2704"/>
    <cellStyle name="Vírgula 3 3 2 2 2 5 2" xfId="5368"/>
    <cellStyle name="Vírgula 3 3 2 2 2 5 2 2" xfId="18712"/>
    <cellStyle name="Vírgula 3 3 2 2 2 5 3" xfId="8032"/>
    <cellStyle name="Vírgula 3 3 2 2 2 5 3 2" xfId="21376"/>
    <cellStyle name="Vírgula 3 3 2 2 2 5 4" xfId="10696"/>
    <cellStyle name="Vírgula 3 3 2 2 2 5 4 2" xfId="24040"/>
    <cellStyle name="Vírgula 3 3 2 2 2 5 5" xfId="16048"/>
    <cellStyle name="Vírgula 3 3 2 2 2 5 6" xfId="13360"/>
    <cellStyle name="Vírgula 3 3 2 2 2 5 7" xfId="25720"/>
    <cellStyle name="Vírgula 3 3 2 2 2 6" xfId="2968"/>
    <cellStyle name="Vírgula 3 3 2 2 2 6 2" xfId="16312"/>
    <cellStyle name="Vírgula 3 3 2 2 2 7" xfId="5632"/>
    <cellStyle name="Vírgula 3 3 2 2 2 7 2" xfId="18976"/>
    <cellStyle name="Vírgula 3 3 2 2 2 8" xfId="8296"/>
    <cellStyle name="Vírgula 3 3 2 2 2 8 2" xfId="21640"/>
    <cellStyle name="Vírgula 3 3 2 2 2 9" xfId="13648"/>
    <cellStyle name="Vírgula 3 3 2 2 3" xfId="400"/>
    <cellStyle name="Vírgula 3 3 2 2 3 2" xfId="1192"/>
    <cellStyle name="Vírgula 3 3 2 2 3 2 2" xfId="3856"/>
    <cellStyle name="Vírgula 3 3 2 2 3 2 2 2" xfId="17200"/>
    <cellStyle name="Vírgula 3 3 2 2 3 2 3" xfId="6520"/>
    <cellStyle name="Vírgula 3 3 2 2 3 2 3 2" xfId="19864"/>
    <cellStyle name="Vírgula 3 3 2 2 3 2 4" xfId="9184"/>
    <cellStyle name="Vírgula 3 3 2 2 3 2 4 2" xfId="22528"/>
    <cellStyle name="Vírgula 3 3 2 2 3 2 5" xfId="14536"/>
    <cellStyle name="Vírgula 3 3 2 2 3 2 6" xfId="11848"/>
    <cellStyle name="Vírgula 3 3 2 2 3 2 7" xfId="26248"/>
    <cellStyle name="Vírgula 3 3 2 2 3 3" xfId="1984"/>
    <cellStyle name="Vírgula 3 3 2 2 3 3 2" xfId="4648"/>
    <cellStyle name="Vírgula 3 3 2 2 3 3 2 2" xfId="17992"/>
    <cellStyle name="Vírgula 3 3 2 2 3 3 3" xfId="7312"/>
    <cellStyle name="Vírgula 3 3 2 2 3 3 3 2" xfId="20656"/>
    <cellStyle name="Vírgula 3 3 2 2 3 3 4" xfId="9976"/>
    <cellStyle name="Vírgula 3 3 2 2 3 3 4 2" xfId="23320"/>
    <cellStyle name="Vírgula 3 3 2 2 3 3 5" xfId="15328"/>
    <cellStyle name="Vírgula 3 3 2 2 3 3 6" xfId="12640"/>
    <cellStyle name="Vírgula 3 3 2 2 3 4" xfId="3064"/>
    <cellStyle name="Vírgula 3 3 2 2 3 4 2" xfId="16408"/>
    <cellStyle name="Vírgula 3 3 2 2 3 5" xfId="5728"/>
    <cellStyle name="Vírgula 3 3 2 2 3 5 2" xfId="19072"/>
    <cellStyle name="Vírgula 3 3 2 2 3 6" xfId="8392"/>
    <cellStyle name="Vírgula 3 3 2 2 3 6 2" xfId="21736"/>
    <cellStyle name="Vírgula 3 3 2 2 3 7" xfId="13744"/>
    <cellStyle name="Vírgula 3 3 2 2 3 8" xfId="11056"/>
    <cellStyle name="Vírgula 3 3 2 2 3 9" xfId="24880"/>
    <cellStyle name="Vírgula 3 3 2 2 4" xfId="736"/>
    <cellStyle name="Vírgula 3 3 2 2 4 2" xfId="1528"/>
    <cellStyle name="Vírgula 3 3 2 2 4 2 2" xfId="4192"/>
    <cellStyle name="Vírgula 3 3 2 2 4 2 2 2" xfId="17536"/>
    <cellStyle name="Vírgula 3 3 2 2 4 2 3" xfId="6856"/>
    <cellStyle name="Vírgula 3 3 2 2 4 2 3 2" xfId="20200"/>
    <cellStyle name="Vírgula 3 3 2 2 4 2 4" xfId="9520"/>
    <cellStyle name="Vírgula 3 3 2 2 4 2 4 2" xfId="22864"/>
    <cellStyle name="Vírgula 3 3 2 2 4 2 5" xfId="14872"/>
    <cellStyle name="Vírgula 3 3 2 2 4 2 6" xfId="12184"/>
    <cellStyle name="Vírgula 3 3 2 2 4 2 7" xfId="25912"/>
    <cellStyle name="Vírgula 3 3 2 2 4 3" xfId="2320"/>
    <cellStyle name="Vírgula 3 3 2 2 4 3 2" xfId="4984"/>
    <cellStyle name="Vírgula 3 3 2 2 4 3 2 2" xfId="18328"/>
    <cellStyle name="Vírgula 3 3 2 2 4 3 3" xfId="7648"/>
    <cellStyle name="Vírgula 3 3 2 2 4 3 3 2" xfId="20992"/>
    <cellStyle name="Vírgula 3 3 2 2 4 3 4" xfId="10312"/>
    <cellStyle name="Vírgula 3 3 2 2 4 3 4 2" xfId="23656"/>
    <cellStyle name="Vírgula 3 3 2 2 4 3 5" xfId="15664"/>
    <cellStyle name="Vírgula 3 3 2 2 4 3 6" xfId="12976"/>
    <cellStyle name="Vírgula 3 3 2 2 4 4" xfId="3400"/>
    <cellStyle name="Vírgula 3 3 2 2 4 4 2" xfId="16744"/>
    <cellStyle name="Vírgula 3 3 2 2 4 5" xfId="6064"/>
    <cellStyle name="Vírgula 3 3 2 2 4 5 2" xfId="19408"/>
    <cellStyle name="Vírgula 3 3 2 2 4 6" xfId="8728"/>
    <cellStyle name="Vírgula 3 3 2 2 4 6 2" xfId="22072"/>
    <cellStyle name="Vírgula 3 3 2 2 4 7" xfId="14080"/>
    <cellStyle name="Vírgula 3 3 2 2 4 8" xfId="11392"/>
    <cellStyle name="Vírgula 3 3 2 2 4 9" xfId="24544"/>
    <cellStyle name="Vírgula 3 3 2 2 5" xfId="928"/>
    <cellStyle name="Vírgula 3 3 2 2 5 2" xfId="3592"/>
    <cellStyle name="Vírgula 3 3 2 2 5 2 2" xfId="16936"/>
    <cellStyle name="Vírgula 3 3 2 2 5 2 3" xfId="26560"/>
    <cellStyle name="Vírgula 3 3 2 2 5 3" xfId="6256"/>
    <cellStyle name="Vírgula 3 3 2 2 5 3 2" xfId="19600"/>
    <cellStyle name="Vírgula 3 3 2 2 5 4" xfId="8920"/>
    <cellStyle name="Vírgula 3 3 2 2 5 4 2" xfId="22264"/>
    <cellStyle name="Vírgula 3 3 2 2 5 5" xfId="14272"/>
    <cellStyle name="Vírgula 3 3 2 2 5 6" xfId="11584"/>
    <cellStyle name="Vírgula 3 3 2 2 5 7" xfId="25192"/>
    <cellStyle name="Vírgula 3 3 2 2 6" xfId="1720"/>
    <cellStyle name="Vírgula 3 3 2 2 6 2" xfId="4384"/>
    <cellStyle name="Vírgula 3 3 2 2 6 2 2" xfId="17728"/>
    <cellStyle name="Vírgula 3 3 2 2 6 3" xfId="7048"/>
    <cellStyle name="Vírgula 3 3 2 2 6 3 2" xfId="20392"/>
    <cellStyle name="Vírgula 3 3 2 2 6 4" xfId="9712"/>
    <cellStyle name="Vírgula 3 3 2 2 6 4 2" xfId="23056"/>
    <cellStyle name="Vírgula 3 3 2 2 6 5" xfId="15064"/>
    <cellStyle name="Vírgula 3 3 2 2 6 6" xfId="12376"/>
    <cellStyle name="Vírgula 3 3 2 2 6 7" xfId="25552"/>
    <cellStyle name="Vírgula 3 3 2 2 7" xfId="2536"/>
    <cellStyle name="Vírgula 3 3 2 2 7 2" xfId="5200"/>
    <cellStyle name="Vírgula 3 3 2 2 7 2 2" xfId="18544"/>
    <cellStyle name="Vírgula 3 3 2 2 7 3" xfId="7864"/>
    <cellStyle name="Vírgula 3 3 2 2 7 3 2" xfId="21208"/>
    <cellStyle name="Vírgula 3 3 2 2 7 4" xfId="10528"/>
    <cellStyle name="Vírgula 3 3 2 2 7 4 2" xfId="23872"/>
    <cellStyle name="Vírgula 3 3 2 2 7 5" xfId="15880"/>
    <cellStyle name="Vírgula 3 3 2 2 7 6" xfId="13192"/>
    <cellStyle name="Vírgula 3 3 2 2 8" xfId="2800"/>
    <cellStyle name="Vírgula 3 3 2 2 8 2" xfId="16144"/>
    <cellStyle name="Vírgula 3 3 2 2 9" xfId="5464"/>
    <cellStyle name="Vírgula 3 3 2 2 9 2" xfId="18808"/>
    <cellStyle name="Vírgula 3 3 2 3" xfId="256"/>
    <cellStyle name="Vírgula 3 3 2 3 10" xfId="13600"/>
    <cellStyle name="Vírgula 3 3 2 3 11" xfId="10912"/>
    <cellStyle name="Vírgula 3 3 2 3 12" xfId="24304"/>
    <cellStyle name="Vírgula 3 3 2 3 2" xfId="520"/>
    <cellStyle name="Vírgula 3 3 2 3 2 2" xfId="1312"/>
    <cellStyle name="Vírgula 3 3 2 3 2 2 2" xfId="3976"/>
    <cellStyle name="Vírgula 3 3 2 3 2 2 2 2" xfId="17320"/>
    <cellStyle name="Vírgula 3 3 2 3 2 2 3" xfId="6640"/>
    <cellStyle name="Vírgula 3 3 2 3 2 2 3 2" xfId="19984"/>
    <cellStyle name="Vírgula 3 3 2 3 2 2 4" xfId="9304"/>
    <cellStyle name="Vírgula 3 3 2 3 2 2 4 2" xfId="22648"/>
    <cellStyle name="Vírgula 3 3 2 3 2 2 5" xfId="14656"/>
    <cellStyle name="Vírgula 3 3 2 3 2 2 6" xfId="11968"/>
    <cellStyle name="Vírgula 3 3 2 3 2 2 7" xfId="26368"/>
    <cellStyle name="Vírgula 3 3 2 3 2 3" xfId="2104"/>
    <cellStyle name="Vírgula 3 3 2 3 2 3 2" xfId="4768"/>
    <cellStyle name="Vírgula 3 3 2 3 2 3 2 2" xfId="18112"/>
    <cellStyle name="Vírgula 3 3 2 3 2 3 3" xfId="7432"/>
    <cellStyle name="Vírgula 3 3 2 3 2 3 3 2" xfId="20776"/>
    <cellStyle name="Vírgula 3 3 2 3 2 3 4" xfId="10096"/>
    <cellStyle name="Vírgula 3 3 2 3 2 3 4 2" xfId="23440"/>
    <cellStyle name="Vírgula 3 3 2 3 2 3 5" xfId="15448"/>
    <cellStyle name="Vírgula 3 3 2 3 2 3 6" xfId="12760"/>
    <cellStyle name="Vírgula 3 3 2 3 2 4" xfId="3184"/>
    <cellStyle name="Vírgula 3 3 2 3 2 4 2" xfId="16528"/>
    <cellStyle name="Vírgula 3 3 2 3 2 5" xfId="5848"/>
    <cellStyle name="Vírgula 3 3 2 3 2 5 2" xfId="19192"/>
    <cellStyle name="Vírgula 3 3 2 3 2 6" xfId="8512"/>
    <cellStyle name="Vírgula 3 3 2 3 2 6 2" xfId="21856"/>
    <cellStyle name="Vírgula 3 3 2 3 2 7" xfId="13864"/>
    <cellStyle name="Vírgula 3 3 2 3 2 8" xfId="11176"/>
    <cellStyle name="Vírgula 3 3 2 3 2 9" xfId="25000"/>
    <cellStyle name="Vírgula 3 3 2 3 3" xfId="688"/>
    <cellStyle name="Vírgula 3 3 2 3 3 2" xfId="1480"/>
    <cellStyle name="Vírgula 3 3 2 3 3 2 2" xfId="4144"/>
    <cellStyle name="Vírgula 3 3 2 3 3 2 2 2" xfId="17488"/>
    <cellStyle name="Vírgula 3 3 2 3 3 2 3" xfId="6808"/>
    <cellStyle name="Vírgula 3 3 2 3 3 2 3 2" xfId="20152"/>
    <cellStyle name="Vírgula 3 3 2 3 3 2 4" xfId="9472"/>
    <cellStyle name="Vírgula 3 3 2 3 3 2 4 2" xfId="22816"/>
    <cellStyle name="Vírgula 3 3 2 3 3 2 5" xfId="14824"/>
    <cellStyle name="Vírgula 3 3 2 3 3 2 6" xfId="12136"/>
    <cellStyle name="Vírgula 3 3 2 3 3 2 7" xfId="26032"/>
    <cellStyle name="Vírgula 3 3 2 3 3 3" xfId="2272"/>
    <cellStyle name="Vírgula 3 3 2 3 3 3 2" xfId="4936"/>
    <cellStyle name="Vírgula 3 3 2 3 3 3 2 2" xfId="18280"/>
    <cellStyle name="Vírgula 3 3 2 3 3 3 3" xfId="7600"/>
    <cellStyle name="Vírgula 3 3 2 3 3 3 3 2" xfId="20944"/>
    <cellStyle name="Vírgula 3 3 2 3 3 3 4" xfId="10264"/>
    <cellStyle name="Vírgula 3 3 2 3 3 3 4 2" xfId="23608"/>
    <cellStyle name="Vírgula 3 3 2 3 3 3 5" xfId="15616"/>
    <cellStyle name="Vírgula 3 3 2 3 3 3 6" xfId="12928"/>
    <cellStyle name="Vírgula 3 3 2 3 3 4" xfId="3352"/>
    <cellStyle name="Vírgula 3 3 2 3 3 4 2" xfId="16696"/>
    <cellStyle name="Vírgula 3 3 2 3 3 5" xfId="6016"/>
    <cellStyle name="Vírgula 3 3 2 3 3 5 2" xfId="19360"/>
    <cellStyle name="Vírgula 3 3 2 3 3 6" xfId="8680"/>
    <cellStyle name="Vírgula 3 3 2 3 3 6 2" xfId="22024"/>
    <cellStyle name="Vírgula 3 3 2 3 3 7" xfId="14032"/>
    <cellStyle name="Vírgula 3 3 2 3 3 8" xfId="11344"/>
    <cellStyle name="Vírgula 3 3 2 3 3 9" xfId="24664"/>
    <cellStyle name="Vírgula 3 3 2 3 4" xfId="1048"/>
    <cellStyle name="Vírgula 3 3 2 3 4 2" xfId="3712"/>
    <cellStyle name="Vírgula 3 3 2 3 4 2 2" xfId="17056"/>
    <cellStyle name="Vírgula 3 3 2 3 4 2 3" xfId="26680"/>
    <cellStyle name="Vírgula 3 3 2 3 4 3" xfId="6376"/>
    <cellStyle name="Vírgula 3 3 2 3 4 3 2" xfId="19720"/>
    <cellStyle name="Vírgula 3 3 2 3 4 4" xfId="9040"/>
    <cellStyle name="Vírgula 3 3 2 3 4 4 2" xfId="22384"/>
    <cellStyle name="Vírgula 3 3 2 3 4 5" xfId="14392"/>
    <cellStyle name="Vírgula 3 3 2 3 4 6" xfId="11704"/>
    <cellStyle name="Vírgula 3 3 2 3 4 7" xfId="25312"/>
    <cellStyle name="Vírgula 3 3 2 3 5" xfId="1840"/>
    <cellStyle name="Vírgula 3 3 2 3 5 2" xfId="4504"/>
    <cellStyle name="Vírgula 3 3 2 3 5 2 2" xfId="17848"/>
    <cellStyle name="Vírgula 3 3 2 3 5 3" xfId="7168"/>
    <cellStyle name="Vírgula 3 3 2 3 5 3 2" xfId="20512"/>
    <cellStyle name="Vírgula 3 3 2 3 5 4" xfId="9832"/>
    <cellStyle name="Vírgula 3 3 2 3 5 4 2" xfId="23176"/>
    <cellStyle name="Vírgula 3 3 2 3 5 5" xfId="15184"/>
    <cellStyle name="Vírgula 3 3 2 3 5 6" xfId="12496"/>
    <cellStyle name="Vírgula 3 3 2 3 5 7" xfId="25672"/>
    <cellStyle name="Vírgula 3 3 2 3 6" xfId="2656"/>
    <cellStyle name="Vírgula 3 3 2 3 6 2" xfId="5320"/>
    <cellStyle name="Vírgula 3 3 2 3 6 2 2" xfId="18664"/>
    <cellStyle name="Vírgula 3 3 2 3 6 3" xfId="7984"/>
    <cellStyle name="Vírgula 3 3 2 3 6 3 2" xfId="21328"/>
    <cellStyle name="Vírgula 3 3 2 3 6 4" xfId="10648"/>
    <cellStyle name="Vírgula 3 3 2 3 6 4 2" xfId="23992"/>
    <cellStyle name="Vírgula 3 3 2 3 6 5" xfId="16000"/>
    <cellStyle name="Vírgula 3 3 2 3 6 6" xfId="13312"/>
    <cellStyle name="Vírgula 3 3 2 3 7" xfId="2920"/>
    <cellStyle name="Vírgula 3 3 2 3 7 2" xfId="16264"/>
    <cellStyle name="Vírgula 3 3 2 3 8" xfId="5584"/>
    <cellStyle name="Vírgula 3 3 2 3 8 2" xfId="18928"/>
    <cellStyle name="Vírgula 3 3 2 3 9" xfId="8248"/>
    <cellStyle name="Vírgula 3 3 2 3 9 2" xfId="21592"/>
    <cellStyle name="Vírgula 3 3 2 4" xfId="208"/>
    <cellStyle name="Vírgula 3 3 2 4 10" xfId="10864"/>
    <cellStyle name="Vírgula 3 3 2 4 11" xfId="24256"/>
    <cellStyle name="Vírgula 3 3 2 4 2" xfId="472"/>
    <cellStyle name="Vírgula 3 3 2 4 2 2" xfId="1264"/>
    <cellStyle name="Vírgula 3 3 2 4 2 2 2" xfId="3928"/>
    <cellStyle name="Vírgula 3 3 2 4 2 2 2 2" xfId="17272"/>
    <cellStyle name="Vírgula 3 3 2 4 2 2 3" xfId="6592"/>
    <cellStyle name="Vírgula 3 3 2 4 2 2 3 2" xfId="19936"/>
    <cellStyle name="Vírgula 3 3 2 4 2 2 4" xfId="9256"/>
    <cellStyle name="Vírgula 3 3 2 4 2 2 4 2" xfId="22600"/>
    <cellStyle name="Vírgula 3 3 2 4 2 2 5" xfId="14608"/>
    <cellStyle name="Vírgula 3 3 2 4 2 2 6" xfId="11920"/>
    <cellStyle name="Vírgula 3 3 2 4 2 2 7" xfId="26320"/>
    <cellStyle name="Vírgula 3 3 2 4 2 3" xfId="2056"/>
    <cellStyle name="Vírgula 3 3 2 4 2 3 2" xfId="4720"/>
    <cellStyle name="Vírgula 3 3 2 4 2 3 2 2" xfId="18064"/>
    <cellStyle name="Vírgula 3 3 2 4 2 3 3" xfId="7384"/>
    <cellStyle name="Vírgula 3 3 2 4 2 3 3 2" xfId="20728"/>
    <cellStyle name="Vírgula 3 3 2 4 2 3 4" xfId="10048"/>
    <cellStyle name="Vírgula 3 3 2 4 2 3 4 2" xfId="23392"/>
    <cellStyle name="Vírgula 3 3 2 4 2 3 5" xfId="15400"/>
    <cellStyle name="Vírgula 3 3 2 4 2 3 6" xfId="12712"/>
    <cellStyle name="Vírgula 3 3 2 4 2 4" xfId="3136"/>
    <cellStyle name="Vírgula 3 3 2 4 2 4 2" xfId="16480"/>
    <cellStyle name="Vírgula 3 3 2 4 2 5" xfId="5800"/>
    <cellStyle name="Vírgula 3 3 2 4 2 5 2" xfId="19144"/>
    <cellStyle name="Vírgula 3 3 2 4 2 6" xfId="8464"/>
    <cellStyle name="Vírgula 3 3 2 4 2 6 2" xfId="21808"/>
    <cellStyle name="Vírgula 3 3 2 4 2 7" xfId="13816"/>
    <cellStyle name="Vírgula 3 3 2 4 2 8" xfId="11128"/>
    <cellStyle name="Vírgula 3 3 2 4 2 9" xfId="24952"/>
    <cellStyle name="Vírgula 3 3 2 4 3" xfId="1000"/>
    <cellStyle name="Vírgula 3 3 2 4 3 2" xfId="3664"/>
    <cellStyle name="Vírgula 3 3 2 4 3 2 2" xfId="17008"/>
    <cellStyle name="Vírgula 3 3 2 4 3 2 3" xfId="25984"/>
    <cellStyle name="Vírgula 3 3 2 4 3 3" xfId="6328"/>
    <cellStyle name="Vírgula 3 3 2 4 3 3 2" xfId="19672"/>
    <cellStyle name="Vírgula 3 3 2 4 3 4" xfId="8992"/>
    <cellStyle name="Vírgula 3 3 2 4 3 4 2" xfId="22336"/>
    <cellStyle name="Vírgula 3 3 2 4 3 5" xfId="14344"/>
    <cellStyle name="Vírgula 3 3 2 4 3 6" xfId="11656"/>
    <cellStyle name="Vírgula 3 3 2 4 3 7" xfId="24616"/>
    <cellStyle name="Vírgula 3 3 2 4 4" xfId="1792"/>
    <cellStyle name="Vírgula 3 3 2 4 4 2" xfId="4456"/>
    <cellStyle name="Vírgula 3 3 2 4 4 2 2" xfId="17800"/>
    <cellStyle name="Vírgula 3 3 2 4 4 2 3" xfId="26632"/>
    <cellStyle name="Vírgula 3 3 2 4 4 3" xfId="7120"/>
    <cellStyle name="Vírgula 3 3 2 4 4 3 2" xfId="20464"/>
    <cellStyle name="Vírgula 3 3 2 4 4 4" xfId="9784"/>
    <cellStyle name="Vírgula 3 3 2 4 4 4 2" xfId="23128"/>
    <cellStyle name="Vírgula 3 3 2 4 4 5" xfId="15136"/>
    <cellStyle name="Vírgula 3 3 2 4 4 6" xfId="12448"/>
    <cellStyle name="Vírgula 3 3 2 4 4 7" xfId="25264"/>
    <cellStyle name="Vírgula 3 3 2 4 5" xfId="2608"/>
    <cellStyle name="Vírgula 3 3 2 4 5 2" xfId="5272"/>
    <cellStyle name="Vírgula 3 3 2 4 5 2 2" xfId="18616"/>
    <cellStyle name="Vírgula 3 3 2 4 5 3" xfId="7936"/>
    <cellStyle name="Vírgula 3 3 2 4 5 3 2" xfId="21280"/>
    <cellStyle name="Vírgula 3 3 2 4 5 4" xfId="10600"/>
    <cellStyle name="Vírgula 3 3 2 4 5 4 2" xfId="23944"/>
    <cellStyle name="Vírgula 3 3 2 4 5 5" xfId="15952"/>
    <cellStyle name="Vírgula 3 3 2 4 5 6" xfId="13264"/>
    <cellStyle name="Vírgula 3 3 2 4 5 7" xfId="25624"/>
    <cellStyle name="Vírgula 3 3 2 4 6" xfId="2872"/>
    <cellStyle name="Vírgula 3 3 2 4 6 2" xfId="16216"/>
    <cellStyle name="Vírgula 3 3 2 4 7" xfId="5536"/>
    <cellStyle name="Vírgula 3 3 2 4 7 2" xfId="18880"/>
    <cellStyle name="Vírgula 3 3 2 4 8" xfId="8200"/>
    <cellStyle name="Vírgula 3 3 2 4 8 2" xfId="21544"/>
    <cellStyle name="Vírgula 3 3 2 4 9" xfId="13552"/>
    <cellStyle name="Vírgula 3 3 2 5" xfId="352"/>
    <cellStyle name="Vírgula 3 3 2 5 2" xfId="1144"/>
    <cellStyle name="Vírgula 3 3 2 5 2 2" xfId="3808"/>
    <cellStyle name="Vírgula 3 3 2 5 2 2 2" xfId="17152"/>
    <cellStyle name="Vírgula 3 3 2 5 2 2 3" xfId="26464"/>
    <cellStyle name="Vírgula 3 3 2 5 2 3" xfId="6472"/>
    <cellStyle name="Vírgula 3 3 2 5 2 3 2" xfId="19816"/>
    <cellStyle name="Vírgula 3 3 2 5 2 4" xfId="9136"/>
    <cellStyle name="Vírgula 3 3 2 5 2 4 2" xfId="22480"/>
    <cellStyle name="Vírgula 3 3 2 5 2 5" xfId="14488"/>
    <cellStyle name="Vírgula 3 3 2 5 2 6" xfId="11800"/>
    <cellStyle name="Vírgula 3 3 2 5 2 7" xfId="25096"/>
    <cellStyle name="Vírgula 3 3 2 5 3" xfId="1936"/>
    <cellStyle name="Vírgula 3 3 2 5 3 2" xfId="4600"/>
    <cellStyle name="Vírgula 3 3 2 5 3 2 2" xfId="17944"/>
    <cellStyle name="Vírgula 3 3 2 5 3 2 3" xfId="26128"/>
    <cellStyle name="Vírgula 3 3 2 5 3 3" xfId="7264"/>
    <cellStyle name="Vírgula 3 3 2 5 3 3 2" xfId="20608"/>
    <cellStyle name="Vírgula 3 3 2 5 3 4" xfId="9928"/>
    <cellStyle name="Vírgula 3 3 2 5 3 4 2" xfId="23272"/>
    <cellStyle name="Vírgula 3 3 2 5 3 5" xfId="15280"/>
    <cellStyle name="Vírgula 3 3 2 5 3 6" xfId="12592"/>
    <cellStyle name="Vírgula 3 3 2 5 3 7" xfId="24760"/>
    <cellStyle name="Vírgula 3 3 2 5 4" xfId="3016"/>
    <cellStyle name="Vírgula 3 3 2 5 4 2" xfId="16360"/>
    <cellStyle name="Vírgula 3 3 2 5 4 2 2" xfId="26776"/>
    <cellStyle name="Vírgula 3 3 2 5 4 3" xfId="25408"/>
    <cellStyle name="Vírgula 3 3 2 5 5" xfId="5680"/>
    <cellStyle name="Vírgula 3 3 2 5 5 2" xfId="19024"/>
    <cellStyle name="Vírgula 3 3 2 5 5 3" xfId="25768"/>
    <cellStyle name="Vírgula 3 3 2 5 6" xfId="8344"/>
    <cellStyle name="Vírgula 3 3 2 5 6 2" xfId="21688"/>
    <cellStyle name="Vírgula 3 3 2 5 7" xfId="13696"/>
    <cellStyle name="Vírgula 3 3 2 5 8" xfId="11008"/>
    <cellStyle name="Vírgula 3 3 2 5 9" xfId="24400"/>
    <cellStyle name="Vírgula 3 3 2 6" xfId="616"/>
    <cellStyle name="Vírgula 3 3 2 6 2" xfId="1408"/>
    <cellStyle name="Vírgula 3 3 2 6 2 2" xfId="4072"/>
    <cellStyle name="Vírgula 3 3 2 6 2 2 2" xfId="17416"/>
    <cellStyle name="Vírgula 3 3 2 6 2 3" xfId="6736"/>
    <cellStyle name="Vírgula 3 3 2 6 2 3 2" xfId="20080"/>
    <cellStyle name="Vírgula 3 3 2 6 2 4" xfId="9400"/>
    <cellStyle name="Vírgula 3 3 2 6 2 4 2" xfId="22744"/>
    <cellStyle name="Vírgula 3 3 2 6 2 5" xfId="14752"/>
    <cellStyle name="Vírgula 3 3 2 6 2 6" xfId="12064"/>
    <cellStyle name="Vírgula 3 3 2 6 2 7" xfId="26200"/>
    <cellStyle name="Vírgula 3 3 2 6 3" xfId="2200"/>
    <cellStyle name="Vírgula 3 3 2 6 3 2" xfId="4864"/>
    <cellStyle name="Vírgula 3 3 2 6 3 2 2" xfId="18208"/>
    <cellStyle name="Vírgula 3 3 2 6 3 3" xfId="7528"/>
    <cellStyle name="Vírgula 3 3 2 6 3 3 2" xfId="20872"/>
    <cellStyle name="Vírgula 3 3 2 6 3 4" xfId="10192"/>
    <cellStyle name="Vírgula 3 3 2 6 3 4 2" xfId="23536"/>
    <cellStyle name="Vírgula 3 3 2 6 3 5" xfId="15544"/>
    <cellStyle name="Vírgula 3 3 2 6 3 6" xfId="12856"/>
    <cellStyle name="Vírgula 3 3 2 6 4" xfId="3280"/>
    <cellStyle name="Vírgula 3 3 2 6 4 2" xfId="16624"/>
    <cellStyle name="Vírgula 3 3 2 6 5" xfId="5944"/>
    <cellStyle name="Vírgula 3 3 2 6 5 2" xfId="19288"/>
    <cellStyle name="Vírgula 3 3 2 6 6" xfId="8608"/>
    <cellStyle name="Vírgula 3 3 2 6 6 2" xfId="21952"/>
    <cellStyle name="Vírgula 3 3 2 6 7" xfId="13960"/>
    <cellStyle name="Vírgula 3 3 2 6 8" xfId="11272"/>
    <cellStyle name="Vírgula 3 3 2 6 9" xfId="24832"/>
    <cellStyle name="Vírgula 3 3 2 7" xfId="784"/>
    <cellStyle name="Vírgula 3 3 2 7 2" xfId="1576"/>
    <cellStyle name="Vírgula 3 3 2 7 2 2" xfId="4240"/>
    <cellStyle name="Vírgula 3 3 2 7 2 2 2" xfId="17584"/>
    <cellStyle name="Vírgula 3 3 2 7 2 3" xfId="6904"/>
    <cellStyle name="Vírgula 3 3 2 7 2 3 2" xfId="20248"/>
    <cellStyle name="Vírgula 3 3 2 7 2 4" xfId="9568"/>
    <cellStyle name="Vírgula 3 3 2 7 2 4 2" xfId="22912"/>
    <cellStyle name="Vírgula 3 3 2 7 2 5" xfId="14920"/>
    <cellStyle name="Vírgula 3 3 2 7 2 6" xfId="12232"/>
    <cellStyle name="Vírgula 3 3 2 7 2 7" xfId="25864"/>
    <cellStyle name="Vírgula 3 3 2 7 3" xfId="2368"/>
    <cellStyle name="Vírgula 3 3 2 7 3 2" xfId="5032"/>
    <cellStyle name="Vírgula 3 3 2 7 3 2 2" xfId="18376"/>
    <cellStyle name="Vírgula 3 3 2 7 3 3" xfId="7696"/>
    <cellStyle name="Vírgula 3 3 2 7 3 3 2" xfId="21040"/>
    <cellStyle name="Vírgula 3 3 2 7 3 4" xfId="10360"/>
    <cellStyle name="Vírgula 3 3 2 7 3 4 2" xfId="23704"/>
    <cellStyle name="Vírgula 3 3 2 7 3 5" xfId="15712"/>
    <cellStyle name="Vírgula 3 3 2 7 3 6" xfId="13024"/>
    <cellStyle name="Vírgula 3 3 2 7 4" xfId="3448"/>
    <cellStyle name="Vírgula 3 3 2 7 4 2" xfId="16792"/>
    <cellStyle name="Vírgula 3 3 2 7 5" xfId="6112"/>
    <cellStyle name="Vírgula 3 3 2 7 5 2" xfId="19456"/>
    <cellStyle name="Vírgula 3 3 2 7 6" xfId="8776"/>
    <cellStyle name="Vírgula 3 3 2 7 6 2" xfId="22120"/>
    <cellStyle name="Vírgula 3 3 2 7 7" xfId="14128"/>
    <cellStyle name="Vírgula 3 3 2 7 8" xfId="11440"/>
    <cellStyle name="Vírgula 3 3 2 7 9" xfId="24496"/>
    <cellStyle name="Vírgula 3 3 2 8" xfId="832"/>
    <cellStyle name="Vírgula 3 3 2 8 2" xfId="1624"/>
    <cellStyle name="Vírgula 3 3 2 8 2 2" xfId="4288"/>
    <cellStyle name="Vírgula 3 3 2 8 2 2 2" xfId="17632"/>
    <cellStyle name="Vírgula 3 3 2 8 2 3" xfId="6952"/>
    <cellStyle name="Vírgula 3 3 2 8 2 3 2" xfId="20296"/>
    <cellStyle name="Vírgula 3 3 2 8 2 4" xfId="9616"/>
    <cellStyle name="Vírgula 3 3 2 8 2 4 2" xfId="22960"/>
    <cellStyle name="Vírgula 3 3 2 8 2 5" xfId="14968"/>
    <cellStyle name="Vírgula 3 3 2 8 2 6" xfId="12280"/>
    <cellStyle name="Vírgula 3 3 2 8 2 7" xfId="26512"/>
    <cellStyle name="Vírgula 3 3 2 8 3" xfId="2416"/>
    <cellStyle name="Vírgula 3 3 2 8 3 2" xfId="5080"/>
    <cellStyle name="Vírgula 3 3 2 8 3 2 2" xfId="18424"/>
    <cellStyle name="Vírgula 3 3 2 8 3 3" xfId="7744"/>
    <cellStyle name="Vírgula 3 3 2 8 3 3 2" xfId="21088"/>
    <cellStyle name="Vírgula 3 3 2 8 3 4" xfId="10408"/>
    <cellStyle name="Vírgula 3 3 2 8 3 4 2" xfId="23752"/>
    <cellStyle name="Vírgula 3 3 2 8 3 5" xfId="15760"/>
    <cellStyle name="Vírgula 3 3 2 8 3 6" xfId="13072"/>
    <cellStyle name="Vírgula 3 3 2 8 4" xfId="3496"/>
    <cellStyle name="Vírgula 3 3 2 8 4 2" xfId="16840"/>
    <cellStyle name="Vírgula 3 3 2 8 5" xfId="6160"/>
    <cellStyle name="Vírgula 3 3 2 8 5 2" xfId="19504"/>
    <cellStyle name="Vírgula 3 3 2 8 6" xfId="8824"/>
    <cellStyle name="Vírgula 3 3 2 8 6 2" xfId="22168"/>
    <cellStyle name="Vírgula 3 3 2 8 7" xfId="14176"/>
    <cellStyle name="Vírgula 3 3 2 8 8" xfId="11488"/>
    <cellStyle name="Vírgula 3 3 2 8 9" xfId="25144"/>
    <cellStyle name="Vírgula 3 3 2 9" xfId="880"/>
    <cellStyle name="Vírgula 3 3 2 9 2" xfId="3544"/>
    <cellStyle name="Vírgula 3 3 2 9 2 2" xfId="16888"/>
    <cellStyle name="Vírgula 3 3 2 9 3" xfId="6208"/>
    <cellStyle name="Vírgula 3 3 2 9 3 2" xfId="19552"/>
    <cellStyle name="Vírgula 3 3 2 9 4" xfId="8872"/>
    <cellStyle name="Vírgula 3 3 2 9 4 2" xfId="22216"/>
    <cellStyle name="Vírgula 3 3 2 9 5" xfId="14224"/>
    <cellStyle name="Vírgula 3 3 2 9 6" xfId="11536"/>
    <cellStyle name="Vírgula 3 3 2 9 7" xfId="25504"/>
    <cellStyle name="Vírgula 3 3 3" xfId="112"/>
    <cellStyle name="Vírgula 3 3 3 10" xfId="5440"/>
    <cellStyle name="Vírgula 3 3 3 10 2" xfId="18784"/>
    <cellStyle name="Vírgula 3 3 3 11" xfId="8104"/>
    <cellStyle name="Vírgula 3 3 3 11 2" xfId="21448"/>
    <cellStyle name="Vírgula 3 3 3 12" xfId="13456"/>
    <cellStyle name="Vírgula 3 3 3 13" xfId="10768"/>
    <cellStyle name="Vírgula 3 3 3 14" xfId="24160"/>
    <cellStyle name="Vírgula 3 3 3 2" xfId="280"/>
    <cellStyle name="Vírgula 3 3 3 2 10" xfId="13624"/>
    <cellStyle name="Vírgula 3 3 3 2 11" xfId="10936"/>
    <cellStyle name="Vírgula 3 3 3 2 12" xfId="24328"/>
    <cellStyle name="Vírgula 3 3 3 2 2" xfId="544"/>
    <cellStyle name="Vírgula 3 3 3 2 2 2" xfId="1336"/>
    <cellStyle name="Vírgula 3 3 3 2 2 2 2" xfId="4000"/>
    <cellStyle name="Vírgula 3 3 3 2 2 2 2 2" xfId="17344"/>
    <cellStyle name="Vírgula 3 3 3 2 2 2 3" xfId="6664"/>
    <cellStyle name="Vírgula 3 3 3 2 2 2 3 2" xfId="20008"/>
    <cellStyle name="Vírgula 3 3 3 2 2 2 4" xfId="9328"/>
    <cellStyle name="Vírgula 3 3 3 2 2 2 4 2" xfId="22672"/>
    <cellStyle name="Vírgula 3 3 3 2 2 2 5" xfId="14680"/>
    <cellStyle name="Vírgula 3 3 3 2 2 2 6" xfId="11992"/>
    <cellStyle name="Vírgula 3 3 3 2 2 2 7" xfId="26392"/>
    <cellStyle name="Vírgula 3 3 3 2 2 3" xfId="2128"/>
    <cellStyle name="Vírgula 3 3 3 2 2 3 2" xfId="4792"/>
    <cellStyle name="Vírgula 3 3 3 2 2 3 2 2" xfId="18136"/>
    <cellStyle name="Vírgula 3 3 3 2 2 3 3" xfId="7456"/>
    <cellStyle name="Vírgula 3 3 3 2 2 3 3 2" xfId="20800"/>
    <cellStyle name="Vírgula 3 3 3 2 2 3 4" xfId="10120"/>
    <cellStyle name="Vírgula 3 3 3 2 2 3 4 2" xfId="23464"/>
    <cellStyle name="Vírgula 3 3 3 2 2 3 5" xfId="15472"/>
    <cellStyle name="Vírgula 3 3 3 2 2 3 6" xfId="12784"/>
    <cellStyle name="Vírgula 3 3 3 2 2 4" xfId="3208"/>
    <cellStyle name="Vírgula 3 3 3 2 2 4 2" xfId="16552"/>
    <cellStyle name="Vírgula 3 3 3 2 2 5" xfId="5872"/>
    <cellStyle name="Vírgula 3 3 3 2 2 5 2" xfId="19216"/>
    <cellStyle name="Vírgula 3 3 3 2 2 6" xfId="8536"/>
    <cellStyle name="Vírgula 3 3 3 2 2 6 2" xfId="21880"/>
    <cellStyle name="Vírgula 3 3 3 2 2 7" xfId="13888"/>
    <cellStyle name="Vírgula 3 3 3 2 2 8" xfId="11200"/>
    <cellStyle name="Vírgula 3 3 3 2 2 9" xfId="25024"/>
    <cellStyle name="Vírgula 3 3 3 2 3" xfId="712"/>
    <cellStyle name="Vírgula 3 3 3 2 3 2" xfId="1504"/>
    <cellStyle name="Vírgula 3 3 3 2 3 2 2" xfId="4168"/>
    <cellStyle name="Vírgula 3 3 3 2 3 2 2 2" xfId="17512"/>
    <cellStyle name="Vírgula 3 3 3 2 3 2 3" xfId="6832"/>
    <cellStyle name="Vírgula 3 3 3 2 3 2 3 2" xfId="20176"/>
    <cellStyle name="Vírgula 3 3 3 2 3 2 4" xfId="9496"/>
    <cellStyle name="Vírgula 3 3 3 2 3 2 4 2" xfId="22840"/>
    <cellStyle name="Vírgula 3 3 3 2 3 2 5" xfId="14848"/>
    <cellStyle name="Vírgula 3 3 3 2 3 2 6" xfId="12160"/>
    <cellStyle name="Vírgula 3 3 3 2 3 2 7" xfId="26056"/>
    <cellStyle name="Vírgula 3 3 3 2 3 3" xfId="2296"/>
    <cellStyle name="Vírgula 3 3 3 2 3 3 2" xfId="4960"/>
    <cellStyle name="Vírgula 3 3 3 2 3 3 2 2" xfId="18304"/>
    <cellStyle name="Vírgula 3 3 3 2 3 3 3" xfId="7624"/>
    <cellStyle name="Vírgula 3 3 3 2 3 3 3 2" xfId="20968"/>
    <cellStyle name="Vírgula 3 3 3 2 3 3 4" xfId="10288"/>
    <cellStyle name="Vírgula 3 3 3 2 3 3 4 2" xfId="23632"/>
    <cellStyle name="Vírgula 3 3 3 2 3 3 5" xfId="15640"/>
    <cellStyle name="Vírgula 3 3 3 2 3 3 6" xfId="12952"/>
    <cellStyle name="Vírgula 3 3 3 2 3 4" xfId="3376"/>
    <cellStyle name="Vírgula 3 3 3 2 3 4 2" xfId="16720"/>
    <cellStyle name="Vírgula 3 3 3 2 3 5" xfId="6040"/>
    <cellStyle name="Vírgula 3 3 3 2 3 5 2" xfId="19384"/>
    <cellStyle name="Vírgula 3 3 3 2 3 6" xfId="8704"/>
    <cellStyle name="Vírgula 3 3 3 2 3 6 2" xfId="22048"/>
    <cellStyle name="Vírgula 3 3 3 2 3 7" xfId="14056"/>
    <cellStyle name="Vírgula 3 3 3 2 3 8" xfId="11368"/>
    <cellStyle name="Vírgula 3 3 3 2 3 9" xfId="24688"/>
    <cellStyle name="Vírgula 3 3 3 2 4" xfId="1072"/>
    <cellStyle name="Vírgula 3 3 3 2 4 2" xfId="3736"/>
    <cellStyle name="Vírgula 3 3 3 2 4 2 2" xfId="17080"/>
    <cellStyle name="Vírgula 3 3 3 2 4 2 3" xfId="26704"/>
    <cellStyle name="Vírgula 3 3 3 2 4 3" xfId="6400"/>
    <cellStyle name="Vírgula 3 3 3 2 4 3 2" xfId="19744"/>
    <cellStyle name="Vírgula 3 3 3 2 4 4" xfId="9064"/>
    <cellStyle name="Vírgula 3 3 3 2 4 4 2" xfId="22408"/>
    <cellStyle name="Vírgula 3 3 3 2 4 5" xfId="14416"/>
    <cellStyle name="Vírgula 3 3 3 2 4 6" xfId="11728"/>
    <cellStyle name="Vírgula 3 3 3 2 4 7" xfId="25336"/>
    <cellStyle name="Vírgula 3 3 3 2 5" xfId="1864"/>
    <cellStyle name="Vírgula 3 3 3 2 5 2" xfId="4528"/>
    <cellStyle name="Vírgula 3 3 3 2 5 2 2" xfId="17872"/>
    <cellStyle name="Vírgula 3 3 3 2 5 3" xfId="7192"/>
    <cellStyle name="Vírgula 3 3 3 2 5 3 2" xfId="20536"/>
    <cellStyle name="Vírgula 3 3 3 2 5 4" xfId="9856"/>
    <cellStyle name="Vírgula 3 3 3 2 5 4 2" xfId="23200"/>
    <cellStyle name="Vírgula 3 3 3 2 5 5" xfId="15208"/>
    <cellStyle name="Vírgula 3 3 3 2 5 6" xfId="12520"/>
    <cellStyle name="Vírgula 3 3 3 2 5 7" xfId="25696"/>
    <cellStyle name="Vírgula 3 3 3 2 6" xfId="2680"/>
    <cellStyle name="Vírgula 3 3 3 2 6 2" xfId="5344"/>
    <cellStyle name="Vírgula 3 3 3 2 6 2 2" xfId="18688"/>
    <cellStyle name="Vírgula 3 3 3 2 6 3" xfId="8008"/>
    <cellStyle name="Vírgula 3 3 3 2 6 3 2" xfId="21352"/>
    <cellStyle name="Vírgula 3 3 3 2 6 4" xfId="10672"/>
    <cellStyle name="Vírgula 3 3 3 2 6 4 2" xfId="24016"/>
    <cellStyle name="Vírgula 3 3 3 2 6 5" xfId="16024"/>
    <cellStyle name="Vírgula 3 3 3 2 6 6" xfId="13336"/>
    <cellStyle name="Vírgula 3 3 3 2 7" xfId="2944"/>
    <cellStyle name="Vírgula 3 3 3 2 7 2" xfId="16288"/>
    <cellStyle name="Vírgula 3 3 3 2 8" xfId="5608"/>
    <cellStyle name="Vírgula 3 3 3 2 8 2" xfId="18952"/>
    <cellStyle name="Vírgula 3 3 3 2 9" xfId="8272"/>
    <cellStyle name="Vírgula 3 3 3 2 9 2" xfId="21616"/>
    <cellStyle name="Vírgula 3 3 3 3" xfId="184"/>
    <cellStyle name="Vírgula 3 3 3 3 10" xfId="10840"/>
    <cellStyle name="Vírgula 3 3 3 3 11" xfId="24232"/>
    <cellStyle name="Vírgula 3 3 3 3 2" xfId="448"/>
    <cellStyle name="Vírgula 3 3 3 3 2 2" xfId="1240"/>
    <cellStyle name="Vírgula 3 3 3 3 2 2 2" xfId="3904"/>
    <cellStyle name="Vírgula 3 3 3 3 2 2 2 2" xfId="17248"/>
    <cellStyle name="Vírgula 3 3 3 3 2 2 3" xfId="6568"/>
    <cellStyle name="Vírgula 3 3 3 3 2 2 3 2" xfId="19912"/>
    <cellStyle name="Vírgula 3 3 3 3 2 2 4" xfId="9232"/>
    <cellStyle name="Vírgula 3 3 3 3 2 2 4 2" xfId="22576"/>
    <cellStyle name="Vírgula 3 3 3 3 2 2 5" xfId="14584"/>
    <cellStyle name="Vírgula 3 3 3 3 2 2 6" xfId="11896"/>
    <cellStyle name="Vírgula 3 3 3 3 2 2 7" xfId="26296"/>
    <cellStyle name="Vírgula 3 3 3 3 2 3" xfId="2032"/>
    <cellStyle name="Vírgula 3 3 3 3 2 3 2" xfId="4696"/>
    <cellStyle name="Vírgula 3 3 3 3 2 3 2 2" xfId="18040"/>
    <cellStyle name="Vírgula 3 3 3 3 2 3 3" xfId="7360"/>
    <cellStyle name="Vírgula 3 3 3 3 2 3 3 2" xfId="20704"/>
    <cellStyle name="Vírgula 3 3 3 3 2 3 4" xfId="10024"/>
    <cellStyle name="Vírgula 3 3 3 3 2 3 4 2" xfId="23368"/>
    <cellStyle name="Vírgula 3 3 3 3 2 3 5" xfId="15376"/>
    <cellStyle name="Vírgula 3 3 3 3 2 3 6" xfId="12688"/>
    <cellStyle name="Vírgula 3 3 3 3 2 4" xfId="3112"/>
    <cellStyle name="Vírgula 3 3 3 3 2 4 2" xfId="16456"/>
    <cellStyle name="Vírgula 3 3 3 3 2 5" xfId="5776"/>
    <cellStyle name="Vírgula 3 3 3 3 2 5 2" xfId="19120"/>
    <cellStyle name="Vírgula 3 3 3 3 2 6" xfId="8440"/>
    <cellStyle name="Vírgula 3 3 3 3 2 6 2" xfId="21784"/>
    <cellStyle name="Vírgula 3 3 3 3 2 7" xfId="13792"/>
    <cellStyle name="Vírgula 3 3 3 3 2 8" xfId="11104"/>
    <cellStyle name="Vírgula 3 3 3 3 2 9" xfId="24928"/>
    <cellStyle name="Vírgula 3 3 3 3 3" xfId="976"/>
    <cellStyle name="Vírgula 3 3 3 3 3 2" xfId="3640"/>
    <cellStyle name="Vírgula 3 3 3 3 3 2 2" xfId="16984"/>
    <cellStyle name="Vírgula 3 3 3 3 3 2 3" xfId="25960"/>
    <cellStyle name="Vírgula 3 3 3 3 3 3" xfId="6304"/>
    <cellStyle name="Vírgula 3 3 3 3 3 3 2" xfId="19648"/>
    <cellStyle name="Vírgula 3 3 3 3 3 4" xfId="8968"/>
    <cellStyle name="Vírgula 3 3 3 3 3 4 2" xfId="22312"/>
    <cellStyle name="Vírgula 3 3 3 3 3 5" xfId="14320"/>
    <cellStyle name="Vírgula 3 3 3 3 3 6" xfId="11632"/>
    <cellStyle name="Vírgula 3 3 3 3 3 7" xfId="24592"/>
    <cellStyle name="Vírgula 3 3 3 3 4" xfId="1768"/>
    <cellStyle name="Vírgula 3 3 3 3 4 2" xfId="4432"/>
    <cellStyle name="Vírgula 3 3 3 3 4 2 2" xfId="17776"/>
    <cellStyle name="Vírgula 3 3 3 3 4 2 3" xfId="26608"/>
    <cellStyle name="Vírgula 3 3 3 3 4 3" xfId="7096"/>
    <cellStyle name="Vírgula 3 3 3 3 4 3 2" xfId="20440"/>
    <cellStyle name="Vírgula 3 3 3 3 4 4" xfId="9760"/>
    <cellStyle name="Vírgula 3 3 3 3 4 4 2" xfId="23104"/>
    <cellStyle name="Vírgula 3 3 3 3 4 5" xfId="15112"/>
    <cellStyle name="Vírgula 3 3 3 3 4 6" xfId="12424"/>
    <cellStyle name="Vírgula 3 3 3 3 4 7" xfId="25240"/>
    <cellStyle name="Vírgula 3 3 3 3 5" xfId="2584"/>
    <cellStyle name="Vírgula 3 3 3 3 5 2" xfId="5248"/>
    <cellStyle name="Vírgula 3 3 3 3 5 2 2" xfId="18592"/>
    <cellStyle name="Vírgula 3 3 3 3 5 3" xfId="7912"/>
    <cellStyle name="Vírgula 3 3 3 3 5 3 2" xfId="21256"/>
    <cellStyle name="Vírgula 3 3 3 3 5 4" xfId="10576"/>
    <cellStyle name="Vírgula 3 3 3 3 5 4 2" xfId="23920"/>
    <cellStyle name="Vírgula 3 3 3 3 5 5" xfId="15928"/>
    <cellStyle name="Vírgula 3 3 3 3 5 6" xfId="13240"/>
    <cellStyle name="Vírgula 3 3 3 3 5 7" xfId="25600"/>
    <cellStyle name="Vírgula 3 3 3 3 6" xfId="2848"/>
    <cellStyle name="Vírgula 3 3 3 3 6 2" xfId="16192"/>
    <cellStyle name="Vírgula 3 3 3 3 7" xfId="5512"/>
    <cellStyle name="Vírgula 3 3 3 3 7 2" xfId="18856"/>
    <cellStyle name="Vírgula 3 3 3 3 8" xfId="8176"/>
    <cellStyle name="Vírgula 3 3 3 3 8 2" xfId="21520"/>
    <cellStyle name="Vírgula 3 3 3 3 9" xfId="13528"/>
    <cellStyle name="Vírgula 3 3 3 4" xfId="376"/>
    <cellStyle name="Vírgula 3 3 3 4 2" xfId="1168"/>
    <cellStyle name="Vírgula 3 3 3 4 2 2" xfId="3832"/>
    <cellStyle name="Vírgula 3 3 3 4 2 2 2" xfId="17176"/>
    <cellStyle name="Vírgula 3 3 3 4 2 3" xfId="6496"/>
    <cellStyle name="Vírgula 3 3 3 4 2 3 2" xfId="19840"/>
    <cellStyle name="Vírgula 3 3 3 4 2 4" xfId="9160"/>
    <cellStyle name="Vírgula 3 3 3 4 2 4 2" xfId="22504"/>
    <cellStyle name="Vírgula 3 3 3 4 2 5" xfId="14512"/>
    <cellStyle name="Vírgula 3 3 3 4 2 6" xfId="11824"/>
    <cellStyle name="Vírgula 3 3 3 4 2 7" xfId="26224"/>
    <cellStyle name="Vírgula 3 3 3 4 3" xfId="1960"/>
    <cellStyle name="Vírgula 3 3 3 4 3 2" xfId="4624"/>
    <cellStyle name="Vírgula 3 3 3 4 3 2 2" xfId="17968"/>
    <cellStyle name="Vírgula 3 3 3 4 3 3" xfId="7288"/>
    <cellStyle name="Vírgula 3 3 3 4 3 3 2" xfId="20632"/>
    <cellStyle name="Vírgula 3 3 3 4 3 4" xfId="9952"/>
    <cellStyle name="Vírgula 3 3 3 4 3 4 2" xfId="23296"/>
    <cellStyle name="Vírgula 3 3 3 4 3 5" xfId="15304"/>
    <cellStyle name="Vírgula 3 3 3 4 3 6" xfId="12616"/>
    <cellStyle name="Vírgula 3 3 3 4 4" xfId="3040"/>
    <cellStyle name="Vírgula 3 3 3 4 4 2" xfId="16384"/>
    <cellStyle name="Vírgula 3 3 3 4 5" xfId="5704"/>
    <cellStyle name="Vírgula 3 3 3 4 5 2" xfId="19048"/>
    <cellStyle name="Vírgula 3 3 3 4 6" xfId="8368"/>
    <cellStyle name="Vírgula 3 3 3 4 6 2" xfId="21712"/>
    <cellStyle name="Vírgula 3 3 3 4 7" xfId="13720"/>
    <cellStyle name="Vírgula 3 3 3 4 8" xfId="11032"/>
    <cellStyle name="Vírgula 3 3 3 4 9" xfId="24856"/>
    <cellStyle name="Vírgula 3 3 3 5" xfId="640"/>
    <cellStyle name="Vírgula 3 3 3 5 2" xfId="1432"/>
    <cellStyle name="Vírgula 3 3 3 5 2 2" xfId="4096"/>
    <cellStyle name="Vírgula 3 3 3 5 2 2 2" xfId="17440"/>
    <cellStyle name="Vírgula 3 3 3 5 2 3" xfId="6760"/>
    <cellStyle name="Vírgula 3 3 3 5 2 3 2" xfId="20104"/>
    <cellStyle name="Vírgula 3 3 3 5 2 4" xfId="9424"/>
    <cellStyle name="Vírgula 3 3 3 5 2 4 2" xfId="22768"/>
    <cellStyle name="Vírgula 3 3 3 5 2 5" xfId="14776"/>
    <cellStyle name="Vírgula 3 3 3 5 2 6" xfId="12088"/>
    <cellStyle name="Vírgula 3 3 3 5 2 7" xfId="25888"/>
    <cellStyle name="Vírgula 3 3 3 5 3" xfId="2224"/>
    <cellStyle name="Vírgula 3 3 3 5 3 2" xfId="4888"/>
    <cellStyle name="Vírgula 3 3 3 5 3 2 2" xfId="18232"/>
    <cellStyle name="Vírgula 3 3 3 5 3 3" xfId="7552"/>
    <cellStyle name="Vírgula 3 3 3 5 3 3 2" xfId="20896"/>
    <cellStyle name="Vírgula 3 3 3 5 3 4" xfId="10216"/>
    <cellStyle name="Vírgula 3 3 3 5 3 4 2" xfId="23560"/>
    <cellStyle name="Vírgula 3 3 3 5 3 5" xfId="15568"/>
    <cellStyle name="Vírgula 3 3 3 5 3 6" xfId="12880"/>
    <cellStyle name="Vírgula 3 3 3 5 4" xfId="3304"/>
    <cellStyle name="Vírgula 3 3 3 5 4 2" xfId="16648"/>
    <cellStyle name="Vírgula 3 3 3 5 5" xfId="5968"/>
    <cellStyle name="Vírgula 3 3 3 5 5 2" xfId="19312"/>
    <cellStyle name="Vírgula 3 3 3 5 6" xfId="8632"/>
    <cellStyle name="Vírgula 3 3 3 5 6 2" xfId="21976"/>
    <cellStyle name="Vírgula 3 3 3 5 7" xfId="13984"/>
    <cellStyle name="Vírgula 3 3 3 5 8" xfId="11296"/>
    <cellStyle name="Vírgula 3 3 3 5 9" xfId="24520"/>
    <cellStyle name="Vírgula 3 3 3 6" xfId="904"/>
    <cellStyle name="Vírgula 3 3 3 6 2" xfId="3568"/>
    <cellStyle name="Vírgula 3 3 3 6 2 2" xfId="16912"/>
    <cellStyle name="Vírgula 3 3 3 6 2 3" xfId="26536"/>
    <cellStyle name="Vírgula 3 3 3 6 3" xfId="6232"/>
    <cellStyle name="Vírgula 3 3 3 6 3 2" xfId="19576"/>
    <cellStyle name="Vírgula 3 3 3 6 4" xfId="8896"/>
    <cellStyle name="Vírgula 3 3 3 6 4 2" xfId="22240"/>
    <cellStyle name="Vírgula 3 3 3 6 5" xfId="14248"/>
    <cellStyle name="Vírgula 3 3 3 6 6" xfId="11560"/>
    <cellStyle name="Vírgula 3 3 3 6 7" xfId="25168"/>
    <cellStyle name="Vírgula 3 3 3 7" xfId="1696"/>
    <cellStyle name="Vírgula 3 3 3 7 2" xfId="4360"/>
    <cellStyle name="Vírgula 3 3 3 7 2 2" xfId="17704"/>
    <cellStyle name="Vírgula 3 3 3 7 3" xfId="7024"/>
    <cellStyle name="Vírgula 3 3 3 7 3 2" xfId="20368"/>
    <cellStyle name="Vírgula 3 3 3 7 4" xfId="9688"/>
    <cellStyle name="Vírgula 3 3 3 7 4 2" xfId="23032"/>
    <cellStyle name="Vírgula 3 3 3 7 5" xfId="15040"/>
    <cellStyle name="Vírgula 3 3 3 7 6" xfId="12352"/>
    <cellStyle name="Vírgula 3 3 3 7 7" xfId="25528"/>
    <cellStyle name="Vírgula 3 3 3 8" xfId="2512"/>
    <cellStyle name="Vírgula 3 3 3 8 2" xfId="5176"/>
    <cellStyle name="Vírgula 3 3 3 8 2 2" xfId="18520"/>
    <cellStyle name="Vírgula 3 3 3 8 3" xfId="7840"/>
    <cellStyle name="Vírgula 3 3 3 8 3 2" xfId="21184"/>
    <cellStyle name="Vírgula 3 3 3 8 4" xfId="10504"/>
    <cellStyle name="Vírgula 3 3 3 8 4 2" xfId="23848"/>
    <cellStyle name="Vírgula 3 3 3 8 5" xfId="15856"/>
    <cellStyle name="Vírgula 3 3 3 8 6" xfId="13168"/>
    <cellStyle name="Vírgula 3 3 3 9" xfId="2776"/>
    <cellStyle name="Vírgula 3 3 3 9 2" xfId="16120"/>
    <cellStyle name="Vírgula 3 3 4" xfId="232"/>
    <cellStyle name="Vírgula 3 3 4 10" xfId="13576"/>
    <cellStyle name="Vírgula 3 3 4 11" xfId="10888"/>
    <cellStyle name="Vírgula 3 3 4 12" xfId="24280"/>
    <cellStyle name="Vírgula 3 3 4 2" xfId="496"/>
    <cellStyle name="Vírgula 3 3 4 2 2" xfId="1288"/>
    <cellStyle name="Vírgula 3 3 4 2 2 2" xfId="3952"/>
    <cellStyle name="Vírgula 3 3 4 2 2 2 2" xfId="17296"/>
    <cellStyle name="Vírgula 3 3 4 2 2 3" xfId="6616"/>
    <cellStyle name="Vírgula 3 3 4 2 2 3 2" xfId="19960"/>
    <cellStyle name="Vírgula 3 3 4 2 2 4" xfId="9280"/>
    <cellStyle name="Vírgula 3 3 4 2 2 4 2" xfId="22624"/>
    <cellStyle name="Vírgula 3 3 4 2 2 5" xfId="14632"/>
    <cellStyle name="Vírgula 3 3 4 2 2 6" xfId="11944"/>
    <cellStyle name="Vírgula 3 3 4 2 2 7" xfId="26344"/>
    <cellStyle name="Vírgula 3 3 4 2 3" xfId="2080"/>
    <cellStyle name="Vírgula 3 3 4 2 3 2" xfId="4744"/>
    <cellStyle name="Vírgula 3 3 4 2 3 2 2" xfId="18088"/>
    <cellStyle name="Vírgula 3 3 4 2 3 3" xfId="7408"/>
    <cellStyle name="Vírgula 3 3 4 2 3 3 2" xfId="20752"/>
    <cellStyle name="Vírgula 3 3 4 2 3 4" xfId="10072"/>
    <cellStyle name="Vírgula 3 3 4 2 3 4 2" xfId="23416"/>
    <cellStyle name="Vírgula 3 3 4 2 3 5" xfId="15424"/>
    <cellStyle name="Vírgula 3 3 4 2 3 6" xfId="12736"/>
    <cellStyle name="Vírgula 3 3 4 2 4" xfId="3160"/>
    <cellStyle name="Vírgula 3 3 4 2 4 2" xfId="16504"/>
    <cellStyle name="Vírgula 3 3 4 2 5" xfId="5824"/>
    <cellStyle name="Vírgula 3 3 4 2 5 2" xfId="19168"/>
    <cellStyle name="Vírgula 3 3 4 2 6" xfId="8488"/>
    <cellStyle name="Vírgula 3 3 4 2 6 2" xfId="21832"/>
    <cellStyle name="Vírgula 3 3 4 2 7" xfId="13840"/>
    <cellStyle name="Vírgula 3 3 4 2 8" xfId="11152"/>
    <cellStyle name="Vírgula 3 3 4 2 9" xfId="24976"/>
    <cellStyle name="Vírgula 3 3 4 3" xfId="664"/>
    <cellStyle name="Vírgula 3 3 4 3 2" xfId="1456"/>
    <cellStyle name="Vírgula 3 3 4 3 2 2" xfId="4120"/>
    <cellStyle name="Vírgula 3 3 4 3 2 2 2" xfId="17464"/>
    <cellStyle name="Vírgula 3 3 4 3 2 3" xfId="6784"/>
    <cellStyle name="Vírgula 3 3 4 3 2 3 2" xfId="20128"/>
    <cellStyle name="Vírgula 3 3 4 3 2 4" xfId="9448"/>
    <cellStyle name="Vírgula 3 3 4 3 2 4 2" xfId="22792"/>
    <cellStyle name="Vírgula 3 3 4 3 2 5" xfId="14800"/>
    <cellStyle name="Vírgula 3 3 4 3 2 6" xfId="12112"/>
    <cellStyle name="Vírgula 3 3 4 3 2 7" xfId="26008"/>
    <cellStyle name="Vírgula 3 3 4 3 3" xfId="2248"/>
    <cellStyle name="Vírgula 3 3 4 3 3 2" xfId="4912"/>
    <cellStyle name="Vírgula 3 3 4 3 3 2 2" xfId="18256"/>
    <cellStyle name="Vírgula 3 3 4 3 3 3" xfId="7576"/>
    <cellStyle name="Vírgula 3 3 4 3 3 3 2" xfId="20920"/>
    <cellStyle name="Vírgula 3 3 4 3 3 4" xfId="10240"/>
    <cellStyle name="Vírgula 3 3 4 3 3 4 2" xfId="23584"/>
    <cellStyle name="Vírgula 3 3 4 3 3 5" xfId="15592"/>
    <cellStyle name="Vírgula 3 3 4 3 3 6" xfId="12904"/>
    <cellStyle name="Vírgula 3 3 4 3 4" xfId="3328"/>
    <cellStyle name="Vírgula 3 3 4 3 4 2" xfId="16672"/>
    <cellStyle name="Vírgula 3 3 4 3 5" xfId="5992"/>
    <cellStyle name="Vírgula 3 3 4 3 5 2" xfId="19336"/>
    <cellStyle name="Vírgula 3 3 4 3 6" xfId="8656"/>
    <cellStyle name="Vírgula 3 3 4 3 6 2" xfId="22000"/>
    <cellStyle name="Vírgula 3 3 4 3 7" xfId="14008"/>
    <cellStyle name="Vírgula 3 3 4 3 8" xfId="11320"/>
    <cellStyle name="Vírgula 3 3 4 3 9" xfId="24640"/>
    <cellStyle name="Vírgula 3 3 4 4" xfId="1024"/>
    <cellStyle name="Vírgula 3 3 4 4 2" xfId="3688"/>
    <cellStyle name="Vírgula 3 3 4 4 2 2" xfId="17032"/>
    <cellStyle name="Vírgula 3 3 4 4 2 3" xfId="26656"/>
    <cellStyle name="Vírgula 3 3 4 4 3" xfId="6352"/>
    <cellStyle name="Vírgula 3 3 4 4 3 2" xfId="19696"/>
    <cellStyle name="Vírgula 3 3 4 4 4" xfId="9016"/>
    <cellStyle name="Vírgula 3 3 4 4 4 2" xfId="22360"/>
    <cellStyle name="Vírgula 3 3 4 4 5" xfId="14368"/>
    <cellStyle name="Vírgula 3 3 4 4 6" xfId="11680"/>
    <cellStyle name="Vírgula 3 3 4 4 7" xfId="25288"/>
    <cellStyle name="Vírgula 3 3 4 5" xfId="1816"/>
    <cellStyle name="Vírgula 3 3 4 5 2" xfId="4480"/>
    <cellStyle name="Vírgula 3 3 4 5 2 2" xfId="17824"/>
    <cellStyle name="Vírgula 3 3 4 5 3" xfId="7144"/>
    <cellStyle name="Vírgula 3 3 4 5 3 2" xfId="20488"/>
    <cellStyle name="Vírgula 3 3 4 5 4" xfId="9808"/>
    <cellStyle name="Vírgula 3 3 4 5 4 2" xfId="23152"/>
    <cellStyle name="Vírgula 3 3 4 5 5" xfId="15160"/>
    <cellStyle name="Vírgula 3 3 4 5 6" xfId="12472"/>
    <cellStyle name="Vírgula 3 3 4 5 7" xfId="25648"/>
    <cellStyle name="Vírgula 3 3 4 6" xfId="2632"/>
    <cellStyle name="Vírgula 3 3 4 6 2" xfId="5296"/>
    <cellStyle name="Vírgula 3 3 4 6 2 2" xfId="18640"/>
    <cellStyle name="Vírgula 3 3 4 6 3" xfId="7960"/>
    <cellStyle name="Vírgula 3 3 4 6 3 2" xfId="21304"/>
    <cellStyle name="Vírgula 3 3 4 6 4" xfId="10624"/>
    <cellStyle name="Vírgula 3 3 4 6 4 2" xfId="23968"/>
    <cellStyle name="Vírgula 3 3 4 6 5" xfId="15976"/>
    <cellStyle name="Vírgula 3 3 4 6 6" xfId="13288"/>
    <cellStyle name="Vírgula 3 3 4 7" xfId="2896"/>
    <cellStyle name="Vírgula 3 3 4 7 2" xfId="16240"/>
    <cellStyle name="Vírgula 3 3 4 8" xfId="5560"/>
    <cellStyle name="Vírgula 3 3 4 8 2" xfId="18904"/>
    <cellStyle name="Vírgula 3 3 4 9" xfId="8224"/>
    <cellStyle name="Vírgula 3 3 4 9 2" xfId="21568"/>
    <cellStyle name="Vírgula 3 3 5" xfId="160"/>
    <cellStyle name="Vírgula 3 3 5 10" xfId="10816"/>
    <cellStyle name="Vírgula 3 3 5 11" xfId="24208"/>
    <cellStyle name="Vírgula 3 3 5 2" xfId="424"/>
    <cellStyle name="Vírgula 3 3 5 2 2" xfId="1216"/>
    <cellStyle name="Vírgula 3 3 5 2 2 2" xfId="3880"/>
    <cellStyle name="Vírgula 3 3 5 2 2 2 2" xfId="17224"/>
    <cellStyle name="Vírgula 3 3 5 2 2 3" xfId="6544"/>
    <cellStyle name="Vírgula 3 3 5 2 2 3 2" xfId="19888"/>
    <cellStyle name="Vírgula 3 3 5 2 2 4" xfId="9208"/>
    <cellStyle name="Vírgula 3 3 5 2 2 4 2" xfId="22552"/>
    <cellStyle name="Vírgula 3 3 5 2 2 5" xfId="14560"/>
    <cellStyle name="Vírgula 3 3 5 2 2 6" xfId="11872"/>
    <cellStyle name="Vírgula 3 3 5 2 2 7" xfId="26272"/>
    <cellStyle name="Vírgula 3 3 5 2 3" xfId="2008"/>
    <cellStyle name="Vírgula 3 3 5 2 3 2" xfId="4672"/>
    <cellStyle name="Vírgula 3 3 5 2 3 2 2" xfId="18016"/>
    <cellStyle name="Vírgula 3 3 5 2 3 3" xfId="7336"/>
    <cellStyle name="Vírgula 3 3 5 2 3 3 2" xfId="20680"/>
    <cellStyle name="Vírgula 3 3 5 2 3 4" xfId="10000"/>
    <cellStyle name="Vírgula 3 3 5 2 3 4 2" xfId="23344"/>
    <cellStyle name="Vírgula 3 3 5 2 3 5" xfId="15352"/>
    <cellStyle name="Vírgula 3 3 5 2 3 6" xfId="12664"/>
    <cellStyle name="Vírgula 3 3 5 2 4" xfId="3088"/>
    <cellStyle name="Vírgula 3 3 5 2 4 2" xfId="16432"/>
    <cellStyle name="Vírgula 3 3 5 2 5" xfId="5752"/>
    <cellStyle name="Vírgula 3 3 5 2 5 2" xfId="19096"/>
    <cellStyle name="Vírgula 3 3 5 2 6" xfId="8416"/>
    <cellStyle name="Vírgula 3 3 5 2 6 2" xfId="21760"/>
    <cellStyle name="Vírgula 3 3 5 2 7" xfId="13768"/>
    <cellStyle name="Vírgula 3 3 5 2 8" xfId="11080"/>
    <cellStyle name="Vírgula 3 3 5 2 9" xfId="24904"/>
    <cellStyle name="Vírgula 3 3 5 3" xfId="952"/>
    <cellStyle name="Vírgula 3 3 5 3 2" xfId="3616"/>
    <cellStyle name="Vírgula 3 3 5 3 2 2" xfId="16960"/>
    <cellStyle name="Vírgula 3 3 5 3 2 3" xfId="25936"/>
    <cellStyle name="Vírgula 3 3 5 3 3" xfId="6280"/>
    <cellStyle name="Vírgula 3 3 5 3 3 2" xfId="19624"/>
    <cellStyle name="Vírgula 3 3 5 3 4" xfId="8944"/>
    <cellStyle name="Vírgula 3 3 5 3 4 2" xfId="22288"/>
    <cellStyle name="Vírgula 3 3 5 3 5" xfId="14296"/>
    <cellStyle name="Vírgula 3 3 5 3 6" xfId="11608"/>
    <cellStyle name="Vírgula 3 3 5 3 7" xfId="24568"/>
    <cellStyle name="Vírgula 3 3 5 4" xfId="1744"/>
    <cellStyle name="Vírgula 3 3 5 4 2" xfId="4408"/>
    <cellStyle name="Vírgula 3 3 5 4 2 2" xfId="17752"/>
    <cellStyle name="Vírgula 3 3 5 4 2 3" xfId="26584"/>
    <cellStyle name="Vírgula 3 3 5 4 3" xfId="7072"/>
    <cellStyle name="Vírgula 3 3 5 4 3 2" xfId="20416"/>
    <cellStyle name="Vírgula 3 3 5 4 4" xfId="9736"/>
    <cellStyle name="Vírgula 3 3 5 4 4 2" xfId="23080"/>
    <cellStyle name="Vírgula 3 3 5 4 5" xfId="15088"/>
    <cellStyle name="Vírgula 3 3 5 4 6" xfId="12400"/>
    <cellStyle name="Vírgula 3 3 5 4 7" xfId="25216"/>
    <cellStyle name="Vírgula 3 3 5 5" xfId="2560"/>
    <cellStyle name="Vírgula 3 3 5 5 2" xfId="5224"/>
    <cellStyle name="Vírgula 3 3 5 5 2 2" xfId="18568"/>
    <cellStyle name="Vírgula 3 3 5 5 3" xfId="7888"/>
    <cellStyle name="Vírgula 3 3 5 5 3 2" xfId="21232"/>
    <cellStyle name="Vírgula 3 3 5 5 4" xfId="10552"/>
    <cellStyle name="Vírgula 3 3 5 5 4 2" xfId="23896"/>
    <cellStyle name="Vírgula 3 3 5 5 5" xfId="15904"/>
    <cellStyle name="Vírgula 3 3 5 5 6" xfId="13216"/>
    <cellStyle name="Vírgula 3 3 5 5 7" xfId="25576"/>
    <cellStyle name="Vírgula 3 3 5 6" xfId="2824"/>
    <cellStyle name="Vírgula 3 3 5 6 2" xfId="16168"/>
    <cellStyle name="Vírgula 3 3 5 7" xfId="5488"/>
    <cellStyle name="Vírgula 3 3 5 7 2" xfId="18832"/>
    <cellStyle name="Vírgula 3 3 5 8" xfId="8152"/>
    <cellStyle name="Vírgula 3 3 5 8 2" xfId="21496"/>
    <cellStyle name="Vírgula 3 3 5 9" xfId="13504"/>
    <cellStyle name="Vírgula 3 3 6" xfId="328"/>
    <cellStyle name="Vírgula 3 3 6 10" xfId="24376"/>
    <cellStyle name="Vírgula 3 3 6 2" xfId="1120"/>
    <cellStyle name="Vírgula 3 3 6 2 2" xfId="3784"/>
    <cellStyle name="Vírgula 3 3 6 2 2 2" xfId="17128"/>
    <cellStyle name="Vírgula 3 3 6 2 2 3" xfId="26440"/>
    <cellStyle name="Vírgula 3 3 6 2 3" xfId="6448"/>
    <cellStyle name="Vírgula 3 3 6 2 3 2" xfId="19792"/>
    <cellStyle name="Vírgula 3 3 6 2 4" xfId="9112"/>
    <cellStyle name="Vírgula 3 3 6 2 4 2" xfId="22456"/>
    <cellStyle name="Vírgula 3 3 6 2 5" xfId="14464"/>
    <cellStyle name="Vírgula 3 3 6 2 6" xfId="11776"/>
    <cellStyle name="Vírgula 3 3 6 2 7" xfId="25072"/>
    <cellStyle name="Vírgula 3 3 6 3" xfId="1912"/>
    <cellStyle name="Vírgula 3 3 6 3 2" xfId="4576"/>
    <cellStyle name="Vírgula 3 3 6 3 2 2" xfId="17920"/>
    <cellStyle name="Vírgula 3 3 6 3 2 3" xfId="26104"/>
    <cellStyle name="Vírgula 3 3 6 3 3" xfId="7240"/>
    <cellStyle name="Vírgula 3 3 6 3 3 2" xfId="20584"/>
    <cellStyle name="Vírgula 3 3 6 3 4" xfId="9904"/>
    <cellStyle name="Vírgula 3 3 6 3 4 2" xfId="23248"/>
    <cellStyle name="Vírgula 3 3 6 3 5" xfId="15256"/>
    <cellStyle name="Vírgula 3 3 6 3 6" xfId="12568"/>
    <cellStyle name="Vírgula 3 3 6 3 7" xfId="24736"/>
    <cellStyle name="Vírgula 3 3 6 4" xfId="2488"/>
    <cellStyle name="Vírgula 3 3 6 4 2" xfId="5152"/>
    <cellStyle name="Vírgula 3 3 6 4 2 2" xfId="18496"/>
    <cellStyle name="Vírgula 3 3 6 4 2 3" xfId="26752"/>
    <cellStyle name="Vírgula 3 3 6 4 3" xfId="7816"/>
    <cellStyle name="Vírgula 3 3 6 4 3 2" xfId="21160"/>
    <cellStyle name="Vírgula 3 3 6 4 4" xfId="10480"/>
    <cellStyle name="Vírgula 3 3 6 4 4 2" xfId="23824"/>
    <cellStyle name="Vírgula 3 3 6 4 5" xfId="15832"/>
    <cellStyle name="Vírgula 3 3 6 4 6" xfId="13144"/>
    <cellStyle name="Vírgula 3 3 6 4 7" xfId="25384"/>
    <cellStyle name="Vírgula 3 3 6 5" xfId="2992"/>
    <cellStyle name="Vírgula 3 3 6 5 2" xfId="16336"/>
    <cellStyle name="Vírgula 3 3 6 5 3" xfId="25744"/>
    <cellStyle name="Vírgula 3 3 6 6" xfId="5656"/>
    <cellStyle name="Vírgula 3 3 6 6 2" xfId="19000"/>
    <cellStyle name="Vírgula 3 3 6 7" xfId="8320"/>
    <cellStyle name="Vírgula 3 3 6 7 2" xfId="21664"/>
    <cellStyle name="Vírgula 3 3 6 8" xfId="13672"/>
    <cellStyle name="Vírgula 3 3 6 9" xfId="10984"/>
    <cellStyle name="Vírgula 3 3 7" xfId="592"/>
    <cellStyle name="Vírgula 3 3 7 2" xfId="1384"/>
    <cellStyle name="Vírgula 3 3 7 2 2" xfId="4048"/>
    <cellStyle name="Vírgula 3 3 7 2 2 2" xfId="17392"/>
    <cellStyle name="Vírgula 3 3 7 2 2 3" xfId="26176"/>
    <cellStyle name="Vírgula 3 3 7 2 3" xfId="6712"/>
    <cellStyle name="Vírgula 3 3 7 2 3 2" xfId="20056"/>
    <cellStyle name="Vírgula 3 3 7 2 4" xfId="9376"/>
    <cellStyle name="Vírgula 3 3 7 2 4 2" xfId="22720"/>
    <cellStyle name="Vírgula 3 3 7 2 5" xfId="14728"/>
    <cellStyle name="Vírgula 3 3 7 2 6" xfId="12040"/>
    <cellStyle name="Vírgula 3 3 7 2 7" xfId="24808"/>
    <cellStyle name="Vírgula 3 3 7 3" xfId="2176"/>
    <cellStyle name="Vírgula 3 3 7 3 2" xfId="4840"/>
    <cellStyle name="Vírgula 3 3 7 3 2 2" xfId="18184"/>
    <cellStyle name="Vírgula 3 3 7 3 2 3" xfId="25840"/>
    <cellStyle name="Vírgula 3 3 7 3 3" xfId="7504"/>
    <cellStyle name="Vírgula 3 3 7 3 3 2" xfId="20848"/>
    <cellStyle name="Vírgula 3 3 7 3 4" xfId="10168"/>
    <cellStyle name="Vírgula 3 3 7 3 4 2" xfId="23512"/>
    <cellStyle name="Vírgula 3 3 7 3 5" xfId="15520"/>
    <cellStyle name="Vírgula 3 3 7 3 6" xfId="12832"/>
    <cellStyle name="Vírgula 3 3 7 3 7" xfId="24472"/>
    <cellStyle name="Vírgula 3 3 7 4" xfId="3256"/>
    <cellStyle name="Vírgula 3 3 7 4 2" xfId="16600"/>
    <cellStyle name="Vírgula 3 3 7 4 3" xfId="25480"/>
    <cellStyle name="Vírgula 3 3 7 5" xfId="5920"/>
    <cellStyle name="Vírgula 3 3 7 5 2" xfId="19264"/>
    <cellStyle name="Vírgula 3 3 7 6" xfId="8584"/>
    <cellStyle name="Vírgula 3 3 7 6 2" xfId="21928"/>
    <cellStyle name="Vírgula 3 3 7 7" xfId="13936"/>
    <cellStyle name="Vírgula 3 3 7 8" xfId="11248"/>
    <cellStyle name="Vírgula 3 3 7 9" xfId="24112"/>
    <cellStyle name="Vírgula 3 3 8" xfId="760"/>
    <cellStyle name="Vírgula 3 3 8 2" xfId="1552"/>
    <cellStyle name="Vírgula 3 3 8 2 2" xfId="4216"/>
    <cellStyle name="Vírgula 3 3 8 2 2 2" xfId="17560"/>
    <cellStyle name="Vírgula 3 3 8 2 2 3" xfId="26152"/>
    <cellStyle name="Vírgula 3 3 8 2 3" xfId="6880"/>
    <cellStyle name="Vírgula 3 3 8 2 3 2" xfId="20224"/>
    <cellStyle name="Vírgula 3 3 8 2 4" xfId="9544"/>
    <cellStyle name="Vírgula 3 3 8 2 4 2" xfId="22888"/>
    <cellStyle name="Vírgula 3 3 8 2 5" xfId="14896"/>
    <cellStyle name="Vírgula 3 3 8 2 6" xfId="12208"/>
    <cellStyle name="Vírgula 3 3 8 2 7" xfId="24784"/>
    <cellStyle name="Vírgula 3 3 8 3" xfId="2344"/>
    <cellStyle name="Vírgula 3 3 8 3 2" xfId="5008"/>
    <cellStyle name="Vírgula 3 3 8 3 2 2" xfId="18352"/>
    <cellStyle name="Vírgula 3 3 8 3 3" xfId="7672"/>
    <cellStyle name="Vírgula 3 3 8 3 3 2" xfId="21016"/>
    <cellStyle name="Vírgula 3 3 8 3 4" xfId="10336"/>
    <cellStyle name="Vírgula 3 3 8 3 4 2" xfId="23680"/>
    <cellStyle name="Vírgula 3 3 8 3 5" xfId="15688"/>
    <cellStyle name="Vírgula 3 3 8 3 6" xfId="13000"/>
    <cellStyle name="Vírgula 3 3 8 3 7" xfId="25456"/>
    <cellStyle name="Vírgula 3 3 8 4" xfId="3424"/>
    <cellStyle name="Vírgula 3 3 8 4 2" xfId="16768"/>
    <cellStyle name="Vírgula 3 3 8 5" xfId="6088"/>
    <cellStyle name="Vírgula 3 3 8 5 2" xfId="19432"/>
    <cellStyle name="Vírgula 3 3 8 6" xfId="8752"/>
    <cellStyle name="Vírgula 3 3 8 6 2" xfId="22096"/>
    <cellStyle name="Vírgula 3 3 8 7" xfId="14104"/>
    <cellStyle name="Vírgula 3 3 8 8" xfId="11416"/>
    <cellStyle name="Vírgula 3 3 8 9" xfId="24088"/>
    <cellStyle name="Vírgula 3 3 9" xfId="808"/>
    <cellStyle name="Vírgula 3 3 9 2" xfId="1600"/>
    <cellStyle name="Vírgula 3 3 9 2 2" xfId="4264"/>
    <cellStyle name="Vírgula 3 3 9 2 2 2" xfId="17608"/>
    <cellStyle name="Vírgula 3 3 9 2 3" xfId="6928"/>
    <cellStyle name="Vírgula 3 3 9 2 3 2" xfId="20272"/>
    <cellStyle name="Vírgula 3 3 9 2 4" xfId="9592"/>
    <cellStyle name="Vírgula 3 3 9 2 4 2" xfId="22936"/>
    <cellStyle name="Vírgula 3 3 9 2 5" xfId="14944"/>
    <cellStyle name="Vírgula 3 3 9 2 6" xfId="12256"/>
    <cellStyle name="Vírgula 3 3 9 2 7" xfId="25792"/>
    <cellStyle name="Vírgula 3 3 9 3" xfId="2392"/>
    <cellStyle name="Vírgula 3 3 9 3 2" xfId="5056"/>
    <cellStyle name="Vírgula 3 3 9 3 2 2" xfId="18400"/>
    <cellStyle name="Vírgula 3 3 9 3 3" xfId="7720"/>
    <cellStyle name="Vírgula 3 3 9 3 3 2" xfId="21064"/>
    <cellStyle name="Vírgula 3 3 9 3 4" xfId="10384"/>
    <cellStyle name="Vírgula 3 3 9 3 4 2" xfId="23728"/>
    <cellStyle name="Vírgula 3 3 9 3 5" xfId="15736"/>
    <cellStyle name="Vírgula 3 3 9 3 6" xfId="13048"/>
    <cellStyle name="Vírgula 3 3 9 4" xfId="3472"/>
    <cellStyle name="Vírgula 3 3 9 4 2" xfId="16816"/>
    <cellStyle name="Vírgula 3 3 9 5" xfId="6136"/>
    <cellStyle name="Vírgula 3 3 9 5 2" xfId="19480"/>
    <cellStyle name="Vírgula 3 3 9 6" xfId="8800"/>
    <cellStyle name="Vírgula 3 3 9 6 2" xfId="22144"/>
    <cellStyle name="Vírgula 3 3 9 7" xfId="14152"/>
    <cellStyle name="Vírgula 3 3 9 8" xfId="11464"/>
    <cellStyle name="Vírgula 3 3 9 9" xfId="24424"/>
    <cellStyle name="Vírgula 3 4" xfId="72"/>
    <cellStyle name="Vírgula 3 4 10" xfId="1656"/>
    <cellStyle name="Vírgula 3 4 10 2" xfId="4320"/>
    <cellStyle name="Vírgula 3 4 10 2 2" xfId="17664"/>
    <cellStyle name="Vírgula 3 4 10 3" xfId="6984"/>
    <cellStyle name="Vírgula 3 4 10 3 2" xfId="20328"/>
    <cellStyle name="Vírgula 3 4 10 4" xfId="9648"/>
    <cellStyle name="Vírgula 3 4 10 4 2" xfId="22992"/>
    <cellStyle name="Vírgula 3 4 10 5" xfId="15000"/>
    <cellStyle name="Vírgula 3 4 10 6" xfId="12312"/>
    <cellStyle name="Vírgula 3 4 11" xfId="2455"/>
    <cellStyle name="Vírgula 3 4 11 2" xfId="5119"/>
    <cellStyle name="Vírgula 3 4 11 2 2" xfId="18463"/>
    <cellStyle name="Vírgula 3 4 11 3" xfId="7783"/>
    <cellStyle name="Vírgula 3 4 11 3 2" xfId="21127"/>
    <cellStyle name="Vírgula 3 4 11 4" xfId="10447"/>
    <cellStyle name="Vírgula 3 4 11 4 2" xfId="23791"/>
    <cellStyle name="Vírgula 3 4 11 5" xfId="15799"/>
    <cellStyle name="Vírgula 3 4 11 6" xfId="13111"/>
    <cellStyle name="Vírgula 3 4 12" xfId="2736"/>
    <cellStyle name="Vírgula 3 4 12 2" xfId="16080"/>
    <cellStyle name="Vírgula 3 4 13" xfId="5400"/>
    <cellStyle name="Vírgula 3 4 13 2" xfId="18744"/>
    <cellStyle name="Vírgula 3 4 14" xfId="8064"/>
    <cellStyle name="Vírgula 3 4 14 2" xfId="21408"/>
    <cellStyle name="Vírgula 3 4 15" xfId="13416"/>
    <cellStyle name="Vírgula 3 4 16" xfId="10728"/>
    <cellStyle name="Vírgula 3 4 17" xfId="24120"/>
    <cellStyle name="Vírgula 3 4 2" xfId="120"/>
    <cellStyle name="Vírgula 3 4 2 10" xfId="8112"/>
    <cellStyle name="Vírgula 3 4 2 10 2" xfId="21456"/>
    <cellStyle name="Vírgula 3 4 2 11" xfId="13464"/>
    <cellStyle name="Vírgula 3 4 2 12" xfId="10776"/>
    <cellStyle name="Vírgula 3 4 2 13" xfId="24168"/>
    <cellStyle name="Vírgula 3 4 2 2" xfId="288"/>
    <cellStyle name="Vírgula 3 4 2 2 10" xfId="10944"/>
    <cellStyle name="Vírgula 3 4 2 2 11" xfId="24336"/>
    <cellStyle name="Vírgula 3 4 2 2 2" xfId="552"/>
    <cellStyle name="Vírgula 3 4 2 2 2 2" xfId="1344"/>
    <cellStyle name="Vírgula 3 4 2 2 2 2 2" xfId="4008"/>
    <cellStyle name="Vírgula 3 4 2 2 2 2 2 2" xfId="17352"/>
    <cellStyle name="Vírgula 3 4 2 2 2 2 3" xfId="6672"/>
    <cellStyle name="Vírgula 3 4 2 2 2 2 3 2" xfId="20016"/>
    <cellStyle name="Vírgula 3 4 2 2 2 2 4" xfId="9336"/>
    <cellStyle name="Vírgula 3 4 2 2 2 2 4 2" xfId="22680"/>
    <cellStyle name="Vírgula 3 4 2 2 2 2 5" xfId="14688"/>
    <cellStyle name="Vírgula 3 4 2 2 2 2 6" xfId="12000"/>
    <cellStyle name="Vírgula 3 4 2 2 2 2 7" xfId="26400"/>
    <cellStyle name="Vírgula 3 4 2 2 2 3" xfId="2136"/>
    <cellStyle name="Vírgula 3 4 2 2 2 3 2" xfId="4800"/>
    <cellStyle name="Vírgula 3 4 2 2 2 3 2 2" xfId="18144"/>
    <cellStyle name="Vírgula 3 4 2 2 2 3 3" xfId="7464"/>
    <cellStyle name="Vírgula 3 4 2 2 2 3 3 2" xfId="20808"/>
    <cellStyle name="Vírgula 3 4 2 2 2 3 4" xfId="10128"/>
    <cellStyle name="Vírgula 3 4 2 2 2 3 4 2" xfId="23472"/>
    <cellStyle name="Vírgula 3 4 2 2 2 3 5" xfId="15480"/>
    <cellStyle name="Vírgula 3 4 2 2 2 3 6" xfId="12792"/>
    <cellStyle name="Vírgula 3 4 2 2 2 4" xfId="3216"/>
    <cellStyle name="Vírgula 3 4 2 2 2 4 2" xfId="16560"/>
    <cellStyle name="Vírgula 3 4 2 2 2 5" xfId="5880"/>
    <cellStyle name="Vírgula 3 4 2 2 2 5 2" xfId="19224"/>
    <cellStyle name="Vírgula 3 4 2 2 2 6" xfId="8544"/>
    <cellStyle name="Vírgula 3 4 2 2 2 6 2" xfId="21888"/>
    <cellStyle name="Vírgula 3 4 2 2 2 7" xfId="13896"/>
    <cellStyle name="Vírgula 3 4 2 2 2 8" xfId="11208"/>
    <cellStyle name="Vírgula 3 4 2 2 2 9" xfId="25032"/>
    <cellStyle name="Vírgula 3 4 2 2 3" xfId="1080"/>
    <cellStyle name="Vírgula 3 4 2 2 3 2" xfId="3744"/>
    <cellStyle name="Vírgula 3 4 2 2 3 2 2" xfId="17088"/>
    <cellStyle name="Vírgula 3 4 2 2 3 2 3" xfId="26064"/>
    <cellStyle name="Vírgula 3 4 2 2 3 3" xfId="6408"/>
    <cellStyle name="Vírgula 3 4 2 2 3 3 2" xfId="19752"/>
    <cellStyle name="Vírgula 3 4 2 2 3 4" xfId="9072"/>
    <cellStyle name="Vírgula 3 4 2 2 3 4 2" xfId="22416"/>
    <cellStyle name="Vírgula 3 4 2 2 3 5" xfId="14424"/>
    <cellStyle name="Vírgula 3 4 2 2 3 6" xfId="11736"/>
    <cellStyle name="Vírgula 3 4 2 2 3 7" xfId="24696"/>
    <cellStyle name="Vírgula 3 4 2 2 4" xfId="1872"/>
    <cellStyle name="Vírgula 3 4 2 2 4 2" xfId="4536"/>
    <cellStyle name="Vírgula 3 4 2 2 4 2 2" xfId="17880"/>
    <cellStyle name="Vírgula 3 4 2 2 4 2 3" xfId="26712"/>
    <cellStyle name="Vírgula 3 4 2 2 4 3" xfId="7200"/>
    <cellStyle name="Vírgula 3 4 2 2 4 3 2" xfId="20544"/>
    <cellStyle name="Vírgula 3 4 2 2 4 4" xfId="9864"/>
    <cellStyle name="Vírgula 3 4 2 2 4 4 2" xfId="23208"/>
    <cellStyle name="Vírgula 3 4 2 2 4 5" xfId="15216"/>
    <cellStyle name="Vírgula 3 4 2 2 4 6" xfId="12528"/>
    <cellStyle name="Vírgula 3 4 2 2 4 7" xfId="25344"/>
    <cellStyle name="Vírgula 3 4 2 2 5" xfId="2688"/>
    <cellStyle name="Vírgula 3 4 2 2 5 2" xfId="5352"/>
    <cellStyle name="Vírgula 3 4 2 2 5 2 2" xfId="18696"/>
    <cellStyle name="Vírgula 3 4 2 2 5 3" xfId="8016"/>
    <cellStyle name="Vírgula 3 4 2 2 5 3 2" xfId="21360"/>
    <cellStyle name="Vírgula 3 4 2 2 5 4" xfId="10680"/>
    <cellStyle name="Vírgula 3 4 2 2 5 4 2" xfId="24024"/>
    <cellStyle name="Vírgula 3 4 2 2 5 5" xfId="16032"/>
    <cellStyle name="Vírgula 3 4 2 2 5 6" xfId="13344"/>
    <cellStyle name="Vírgula 3 4 2 2 5 7" xfId="25704"/>
    <cellStyle name="Vírgula 3 4 2 2 6" xfId="2952"/>
    <cellStyle name="Vírgula 3 4 2 2 6 2" xfId="16296"/>
    <cellStyle name="Vírgula 3 4 2 2 7" xfId="5616"/>
    <cellStyle name="Vírgula 3 4 2 2 7 2" xfId="18960"/>
    <cellStyle name="Vírgula 3 4 2 2 8" xfId="8280"/>
    <cellStyle name="Vírgula 3 4 2 2 8 2" xfId="21624"/>
    <cellStyle name="Vírgula 3 4 2 2 9" xfId="13632"/>
    <cellStyle name="Vírgula 3 4 2 3" xfId="384"/>
    <cellStyle name="Vírgula 3 4 2 3 2" xfId="1176"/>
    <cellStyle name="Vírgula 3 4 2 3 2 2" xfId="3840"/>
    <cellStyle name="Vírgula 3 4 2 3 2 2 2" xfId="17184"/>
    <cellStyle name="Vírgula 3 4 2 3 2 3" xfId="6504"/>
    <cellStyle name="Vírgula 3 4 2 3 2 3 2" xfId="19848"/>
    <cellStyle name="Vírgula 3 4 2 3 2 4" xfId="9168"/>
    <cellStyle name="Vírgula 3 4 2 3 2 4 2" xfId="22512"/>
    <cellStyle name="Vírgula 3 4 2 3 2 5" xfId="14520"/>
    <cellStyle name="Vírgula 3 4 2 3 2 6" xfId="11832"/>
    <cellStyle name="Vírgula 3 4 2 3 2 7" xfId="26232"/>
    <cellStyle name="Vírgula 3 4 2 3 3" xfId="1968"/>
    <cellStyle name="Vírgula 3 4 2 3 3 2" xfId="4632"/>
    <cellStyle name="Vírgula 3 4 2 3 3 2 2" xfId="17976"/>
    <cellStyle name="Vírgula 3 4 2 3 3 3" xfId="7296"/>
    <cellStyle name="Vírgula 3 4 2 3 3 3 2" xfId="20640"/>
    <cellStyle name="Vírgula 3 4 2 3 3 4" xfId="9960"/>
    <cellStyle name="Vírgula 3 4 2 3 3 4 2" xfId="23304"/>
    <cellStyle name="Vírgula 3 4 2 3 3 5" xfId="15312"/>
    <cellStyle name="Vírgula 3 4 2 3 3 6" xfId="12624"/>
    <cellStyle name="Vírgula 3 4 2 3 4" xfId="3048"/>
    <cellStyle name="Vírgula 3 4 2 3 4 2" xfId="16392"/>
    <cellStyle name="Vírgula 3 4 2 3 5" xfId="5712"/>
    <cellStyle name="Vírgula 3 4 2 3 5 2" xfId="19056"/>
    <cellStyle name="Vírgula 3 4 2 3 6" xfId="8376"/>
    <cellStyle name="Vírgula 3 4 2 3 6 2" xfId="21720"/>
    <cellStyle name="Vírgula 3 4 2 3 7" xfId="13728"/>
    <cellStyle name="Vírgula 3 4 2 3 8" xfId="11040"/>
    <cellStyle name="Vírgula 3 4 2 3 9" xfId="24864"/>
    <cellStyle name="Vírgula 3 4 2 4" xfId="720"/>
    <cellStyle name="Vírgula 3 4 2 4 2" xfId="1512"/>
    <cellStyle name="Vírgula 3 4 2 4 2 2" xfId="4176"/>
    <cellStyle name="Vírgula 3 4 2 4 2 2 2" xfId="17520"/>
    <cellStyle name="Vírgula 3 4 2 4 2 3" xfId="6840"/>
    <cellStyle name="Vírgula 3 4 2 4 2 3 2" xfId="20184"/>
    <cellStyle name="Vírgula 3 4 2 4 2 4" xfId="9504"/>
    <cellStyle name="Vírgula 3 4 2 4 2 4 2" xfId="22848"/>
    <cellStyle name="Vírgula 3 4 2 4 2 5" xfId="14856"/>
    <cellStyle name="Vírgula 3 4 2 4 2 6" xfId="12168"/>
    <cellStyle name="Vírgula 3 4 2 4 2 7" xfId="25896"/>
    <cellStyle name="Vírgula 3 4 2 4 3" xfId="2304"/>
    <cellStyle name="Vírgula 3 4 2 4 3 2" xfId="4968"/>
    <cellStyle name="Vírgula 3 4 2 4 3 2 2" xfId="18312"/>
    <cellStyle name="Vírgula 3 4 2 4 3 3" xfId="7632"/>
    <cellStyle name="Vírgula 3 4 2 4 3 3 2" xfId="20976"/>
    <cellStyle name="Vírgula 3 4 2 4 3 4" xfId="10296"/>
    <cellStyle name="Vírgula 3 4 2 4 3 4 2" xfId="23640"/>
    <cellStyle name="Vírgula 3 4 2 4 3 5" xfId="15648"/>
    <cellStyle name="Vírgula 3 4 2 4 3 6" xfId="12960"/>
    <cellStyle name="Vírgula 3 4 2 4 4" xfId="3384"/>
    <cellStyle name="Vírgula 3 4 2 4 4 2" xfId="16728"/>
    <cellStyle name="Vírgula 3 4 2 4 5" xfId="6048"/>
    <cellStyle name="Vírgula 3 4 2 4 5 2" xfId="19392"/>
    <cellStyle name="Vírgula 3 4 2 4 6" xfId="8712"/>
    <cellStyle name="Vírgula 3 4 2 4 6 2" xfId="22056"/>
    <cellStyle name="Vírgula 3 4 2 4 7" xfId="14064"/>
    <cellStyle name="Vírgula 3 4 2 4 8" xfId="11376"/>
    <cellStyle name="Vírgula 3 4 2 4 9" xfId="24528"/>
    <cellStyle name="Vírgula 3 4 2 5" xfId="912"/>
    <cellStyle name="Vírgula 3 4 2 5 2" xfId="3576"/>
    <cellStyle name="Vírgula 3 4 2 5 2 2" xfId="16920"/>
    <cellStyle name="Vírgula 3 4 2 5 2 3" xfId="26544"/>
    <cellStyle name="Vírgula 3 4 2 5 3" xfId="6240"/>
    <cellStyle name="Vírgula 3 4 2 5 3 2" xfId="19584"/>
    <cellStyle name="Vírgula 3 4 2 5 4" xfId="8904"/>
    <cellStyle name="Vírgula 3 4 2 5 4 2" xfId="22248"/>
    <cellStyle name="Vírgula 3 4 2 5 5" xfId="14256"/>
    <cellStyle name="Vírgula 3 4 2 5 6" xfId="11568"/>
    <cellStyle name="Vírgula 3 4 2 5 7" xfId="25176"/>
    <cellStyle name="Vírgula 3 4 2 6" xfId="1704"/>
    <cellStyle name="Vírgula 3 4 2 6 2" xfId="4368"/>
    <cellStyle name="Vírgula 3 4 2 6 2 2" xfId="17712"/>
    <cellStyle name="Vírgula 3 4 2 6 3" xfId="7032"/>
    <cellStyle name="Vírgula 3 4 2 6 3 2" xfId="20376"/>
    <cellStyle name="Vírgula 3 4 2 6 4" xfId="9696"/>
    <cellStyle name="Vírgula 3 4 2 6 4 2" xfId="23040"/>
    <cellStyle name="Vírgula 3 4 2 6 5" xfId="15048"/>
    <cellStyle name="Vírgula 3 4 2 6 6" xfId="12360"/>
    <cellStyle name="Vírgula 3 4 2 6 7" xfId="25536"/>
    <cellStyle name="Vírgula 3 4 2 7" xfId="2520"/>
    <cellStyle name="Vírgula 3 4 2 7 2" xfId="5184"/>
    <cellStyle name="Vírgula 3 4 2 7 2 2" xfId="18528"/>
    <cellStyle name="Vírgula 3 4 2 7 3" xfId="7848"/>
    <cellStyle name="Vírgula 3 4 2 7 3 2" xfId="21192"/>
    <cellStyle name="Vírgula 3 4 2 7 4" xfId="10512"/>
    <cellStyle name="Vírgula 3 4 2 7 4 2" xfId="23856"/>
    <cellStyle name="Vírgula 3 4 2 7 5" xfId="15864"/>
    <cellStyle name="Vírgula 3 4 2 7 6" xfId="13176"/>
    <cellStyle name="Vírgula 3 4 2 8" xfId="2784"/>
    <cellStyle name="Vírgula 3 4 2 8 2" xfId="16128"/>
    <cellStyle name="Vírgula 3 4 2 9" xfId="5448"/>
    <cellStyle name="Vírgula 3 4 2 9 2" xfId="18792"/>
    <cellStyle name="Vírgula 3 4 3" xfId="240"/>
    <cellStyle name="Vírgula 3 4 3 10" xfId="13584"/>
    <cellStyle name="Vírgula 3 4 3 11" xfId="10896"/>
    <cellStyle name="Vírgula 3 4 3 12" xfId="24288"/>
    <cellStyle name="Vírgula 3 4 3 2" xfId="504"/>
    <cellStyle name="Vírgula 3 4 3 2 2" xfId="1296"/>
    <cellStyle name="Vírgula 3 4 3 2 2 2" xfId="3960"/>
    <cellStyle name="Vírgula 3 4 3 2 2 2 2" xfId="17304"/>
    <cellStyle name="Vírgula 3 4 3 2 2 3" xfId="6624"/>
    <cellStyle name="Vírgula 3 4 3 2 2 3 2" xfId="19968"/>
    <cellStyle name="Vírgula 3 4 3 2 2 4" xfId="9288"/>
    <cellStyle name="Vírgula 3 4 3 2 2 4 2" xfId="22632"/>
    <cellStyle name="Vírgula 3 4 3 2 2 5" xfId="14640"/>
    <cellStyle name="Vírgula 3 4 3 2 2 6" xfId="11952"/>
    <cellStyle name="Vírgula 3 4 3 2 2 7" xfId="26352"/>
    <cellStyle name="Vírgula 3 4 3 2 3" xfId="2088"/>
    <cellStyle name="Vírgula 3 4 3 2 3 2" xfId="4752"/>
    <cellStyle name="Vírgula 3 4 3 2 3 2 2" xfId="18096"/>
    <cellStyle name="Vírgula 3 4 3 2 3 3" xfId="7416"/>
    <cellStyle name="Vírgula 3 4 3 2 3 3 2" xfId="20760"/>
    <cellStyle name="Vírgula 3 4 3 2 3 4" xfId="10080"/>
    <cellStyle name="Vírgula 3 4 3 2 3 4 2" xfId="23424"/>
    <cellStyle name="Vírgula 3 4 3 2 3 5" xfId="15432"/>
    <cellStyle name="Vírgula 3 4 3 2 3 6" xfId="12744"/>
    <cellStyle name="Vírgula 3 4 3 2 4" xfId="3168"/>
    <cellStyle name="Vírgula 3 4 3 2 4 2" xfId="16512"/>
    <cellStyle name="Vírgula 3 4 3 2 5" xfId="5832"/>
    <cellStyle name="Vírgula 3 4 3 2 5 2" xfId="19176"/>
    <cellStyle name="Vírgula 3 4 3 2 6" xfId="8496"/>
    <cellStyle name="Vírgula 3 4 3 2 6 2" xfId="21840"/>
    <cellStyle name="Vírgula 3 4 3 2 7" xfId="13848"/>
    <cellStyle name="Vírgula 3 4 3 2 8" xfId="11160"/>
    <cellStyle name="Vírgula 3 4 3 2 9" xfId="24984"/>
    <cellStyle name="Vírgula 3 4 3 3" xfId="672"/>
    <cellStyle name="Vírgula 3 4 3 3 2" xfId="1464"/>
    <cellStyle name="Vírgula 3 4 3 3 2 2" xfId="4128"/>
    <cellStyle name="Vírgula 3 4 3 3 2 2 2" xfId="17472"/>
    <cellStyle name="Vírgula 3 4 3 3 2 3" xfId="6792"/>
    <cellStyle name="Vírgula 3 4 3 3 2 3 2" xfId="20136"/>
    <cellStyle name="Vírgula 3 4 3 3 2 4" xfId="9456"/>
    <cellStyle name="Vírgula 3 4 3 3 2 4 2" xfId="22800"/>
    <cellStyle name="Vírgula 3 4 3 3 2 5" xfId="14808"/>
    <cellStyle name="Vírgula 3 4 3 3 2 6" xfId="12120"/>
    <cellStyle name="Vírgula 3 4 3 3 2 7" xfId="26016"/>
    <cellStyle name="Vírgula 3 4 3 3 3" xfId="2256"/>
    <cellStyle name="Vírgula 3 4 3 3 3 2" xfId="4920"/>
    <cellStyle name="Vírgula 3 4 3 3 3 2 2" xfId="18264"/>
    <cellStyle name="Vírgula 3 4 3 3 3 3" xfId="7584"/>
    <cellStyle name="Vírgula 3 4 3 3 3 3 2" xfId="20928"/>
    <cellStyle name="Vírgula 3 4 3 3 3 4" xfId="10248"/>
    <cellStyle name="Vírgula 3 4 3 3 3 4 2" xfId="23592"/>
    <cellStyle name="Vírgula 3 4 3 3 3 5" xfId="15600"/>
    <cellStyle name="Vírgula 3 4 3 3 3 6" xfId="12912"/>
    <cellStyle name="Vírgula 3 4 3 3 4" xfId="3336"/>
    <cellStyle name="Vírgula 3 4 3 3 4 2" xfId="16680"/>
    <cellStyle name="Vírgula 3 4 3 3 5" xfId="6000"/>
    <cellStyle name="Vírgula 3 4 3 3 5 2" xfId="19344"/>
    <cellStyle name="Vírgula 3 4 3 3 6" xfId="8664"/>
    <cellStyle name="Vírgula 3 4 3 3 6 2" xfId="22008"/>
    <cellStyle name="Vírgula 3 4 3 3 7" xfId="14016"/>
    <cellStyle name="Vírgula 3 4 3 3 8" xfId="11328"/>
    <cellStyle name="Vírgula 3 4 3 3 9" xfId="24648"/>
    <cellStyle name="Vírgula 3 4 3 4" xfId="1032"/>
    <cellStyle name="Vírgula 3 4 3 4 2" xfId="3696"/>
    <cellStyle name="Vírgula 3 4 3 4 2 2" xfId="17040"/>
    <cellStyle name="Vírgula 3 4 3 4 2 3" xfId="26664"/>
    <cellStyle name="Vírgula 3 4 3 4 3" xfId="6360"/>
    <cellStyle name="Vírgula 3 4 3 4 3 2" xfId="19704"/>
    <cellStyle name="Vírgula 3 4 3 4 4" xfId="9024"/>
    <cellStyle name="Vírgula 3 4 3 4 4 2" xfId="22368"/>
    <cellStyle name="Vírgula 3 4 3 4 5" xfId="14376"/>
    <cellStyle name="Vírgula 3 4 3 4 6" xfId="11688"/>
    <cellStyle name="Vírgula 3 4 3 4 7" xfId="25296"/>
    <cellStyle name="Vírgula 3 4 3 5" xfId="1824"/>
    <cellStyle name="Vírgula 3 4 3 5 2" xfId="4488"/>
    <cellStyle name="Vírgula 3 4 3 5 2 2" xfId="17832"/>
    <cellStyle name="Vírgula 3 4 3 5 3" xfId="7152"/>
    <cellStyle name="Vírgula 3 4 3 5 3 2" xfId="20496"/>
    <cellStyle name="Vírgula 3 4 3 5 4" xfId="9816"/>
    <cellStyle name="Vírgula 3 4 3 5 4 2" xfId="23160"/>
    <cellStyle name="Vírgula 3 4 3 5 5" xfId="15168"/>
    <cellStyle name="Vírgula 3 4 3 5 6" xfId="12480"/>
    <cellStyle name="Vírgula 3 4 3 5 7" xfId="25656"/>
    <cellStyle name="Vírgula 3 4 3 6" xfId="2640"/>
    <cellStyle name="Vírgula 3 4 3 6 2" xfId="5304"/>
    <cellStyle name="Vírgula 3 4 3 6 2 2" xfId="18648"/>
    <cellStyle name="Vírgula 3 4 3 6 3" xfId="7968"/>
    <cellStyle name="Vírgula 3 4 3 6 3 2" xfId="21312"/>
    <cellStyle name="Vírgula 3 4 3 6 4" xfId="10632"/>
    <cellStyle name="Vírgula 3 4 3 6 4 2" xfId="23976"/>
    <cellStyle name="Vírgula 3 4 3 6 5" xfId="15984"/>
    <cellStyle name="Vírgula 3 4 3 6 6" xfId="13296"/>
    <cellStyle name="Vírgula 3 4 3 7" xfId="2904"/>
    <cellStyle name="Vírgula 3 4 3 7 2" xfId="16248"/>
    <cellStyle name="Vírgula 3 4 3 8" xfId="5568"/>
    <cellStyle name="Vírgula 3 4 3 8 2" xfId="18912"/>
    <cellStyle name="Vírgula 3 4 3 9" xfId="8232"/>
    <cellStyle name="Vírgula 3 4 3 9 2" xfId="21576"/>
    <cellStyle name="Vírgula 3 4 4" xfId="192"/>
    <cellStyle name="Vírgula 3 4 4 10" xfId="10848"/>
    <cellStyle name="Vírgula 3 4 4 11" xfId="24240"/>
    <cellStyle name="Vírgula 3 4 4 2" xfId="456"/>
    <cellStyle name="Vírgula 3 4 4 2 2" xfId="1248"/>
    <cellStyle name="Vírgula 3 4 4 2 2 2" xfId="3912"/>
    <cellStyle name="Vírgula 3 4 4 2 2 2 2" xfId="17256"/>
    <cellStyle name="Vírgula 3 4 4 2 2 3" xfId="6576"/>
    <cellStyle name="Vírgula 3 4 4 2 2 3 2" xfId="19920"/>
    <cellStyle name="Vírgula 3 4 4 2 2 4" xfId="9240"/>
    <cellStyle name="Vírgula 3 4 4 2 2 4 2" xfId="22584"/>
    <cellStyle name="Vírgula 3 4 4 2 2 5" xfId="14592"/>
    <cellStyle name="Vírgula 3 4 4 2 2 6" xfId="11904"/>
    <cellStyle name="Vírgula 3 4 4 2 2 7" xfId="26304"/>
    <cellStyle name="Vírgula 3 4 4 2 3" xfId="2040"/>
    <cellStyle name="Vírgula 3 4 4 2 3 2" xfId="4704"/>
    <cellStyle name="Vírgula 3 4 4 2 3 2 2" xfId="18048"/>
    <cellStyle name="Vírgula 3 4 4 2 3 3" xfId="7368"/>
    <cellStyle name="Vírgula 3 4 4 2 3 3 2" xfId="20712"/>
    <cellStyle name="Vírgula 3 4 4 2 3 4" xfId="10032"/>
    <cellStyle name="Vírgula 3 4 4 2 3 4 2" xfId="23376"/>
    <cellStyle name="Vírgula 3 4 4 2 3 5" xfId="15384"/>
    <cellStyle name="Vírgula 3 4 4 2 3 6" xfId="12696"/>
    <cellStyle name="Vírgula 3 4 4 2 4" xfId="3120"/>
    <cellStyle name="Vírgula 3 4 4 2 4 2" xfId="16464"/>
    <cellStyle name="Vírgula 3 4 4 2 5" xfId="5784"/>
    <cellStyle name="Vírgula 3 4 4 2 5 2" xfId="19128"/>
    <cellStyle name="Vírgula 3 4 4 2 6" xfId="8448"/>
    <cellStyle name="Vírgula 3 4 4 2 6 2" xfId="21792"/>
    <cellStyle name="Vírgula 3 4 4 2 7" xfId="13800"/>
    <cellStyle name="Vírgula 3 4 4 2 8" xfId="11112"/>
    <cellStyle name="Vírgula 3 4 4 2 9" xfId="24936"/>
    <cellStyle name="Vírgula 3 4 4 3" xfId="984"/>
    <cellStyle name="Vírgula 3 4 4 3 2" xfId="3648"/>
    <cellStyle name="Vírgula 3 4 4 3 2 2" xfId="16992"/>
    <cellStyle name="Vírgula 3 4 4 3 2 3" xfId="25968"/>
    <cellStyle name="Vírgula 3 4 4 3 3" xfId="6312"/>
    <cellStyle name="Vírgula 3 4 4 3 3 2" xfId="19656"/>
    <cellStyle name="Vírgula 3 4 4 3 4" xfId="8976"/>
    <cellStyle name="Vírgula 3 4 4 3 4 2" xfId="22320"/>
    <cellStyle name="Vírgula 3 4 4 3 5" xfId="14328"/>
    <cellStyle name="Vírgula 3 4 4 3 6" xfId="11640"/>
    <cellStyle name="Vírgula 3 4 4 3 7" xfId="24600"/>
    <cellStyle name="Vírgula 3 4 4 4" xfId="1776"/>
    <cellStyle name="Vírgula 3 4 4 4 2" xfId="4440"/>
    <cellStyle name="Vírgula 3 4 4 4 2 2" xfId="17784"/>
    <cellStyle name="Vírgula 3 4 4 4 2 3" xfId="26616"/>
    <cellStyle name="Vírgula 3 4 4 4 3" xfId="7104"/>
    <cellStyle name="Vírgula 3 4 4 4 3 2" xfId="20448"/>
    <cellStyle name="Vírgula 3 4 4 4 4" xfId="9768"/>
    <cellStyle name="Vírgula 3 4 4 4 4 2" xfId="23112"/>
    <cellStyle name="Vírgula 3 4 4 4 5" xfId="15120"/>
    <cellStyle name="Vírgula 3 4 4 4 6" xfId="12432"/>
    <cellStyle name="Vírgula 3 4 4 4 7" xfId="25248"/>
    <cellStyle name="Vírgula 3 4 4 5" xfId="2592"/>
    <cellStyle name="Vírgula 3 4 4 5 2" xfId="5256"/>
    <cellStyle name="Vírgula 3 4 4 5 2 2" xfId="18600"/>
    <cellStyle name="Vírgula 3 4 4 5 3" xfId="7920"/>
    <cellStyle name="Vírgula 3 4 4 5 3 2" xfId="21264"/>
    <cellStyle name="Vírgula 3 4 4 5 4" xfId="10584"/>
    <cellStyle name="Vírgula 3 4 4 5 4 2" xfId="23928"/>
    <cellStyle name="Vírgula 3 4 4 5 5" xfId="15936"/>
    <cellStyle name="Vírgula 3 4 4 5 6" xfId="13248"/>
    <cellStyle name="Vírgula 3 4 4 5 7" xfId="25608"/>
    <cellStyle name="Vírgula 3 4 4 6" xfId="2856"/>
    <cellStyle name="Vírgula 3 4 4 6 2" xfId="16200"/>
    <cellStyle name="Vírgula 3 4 4 7" xfId="5520"/>
    <cellStyle name="Vírgula 3 4 4 7 2" xfId="18864"/>
    <cellStyle name="Vírgula 3 4 4 8" xfId="8184"/>
    <cellStyle name="Vírgula 3 4 4 8 2" xfId="21528"/>
    <cellStyle name="Vírgula 3 4 4 9" xfId="13536"/>
    <cellStyle name="Vírgula 3 4 5" xfId="336"/>
    <cellStyle name="Vírgula 3 4 5 2" xfId="1128"/>
    <cellStyle name="Vírgula 3 4 5 2 2" xfId="3792"/>
    <cellStyle name="Vírgula 3 4 5 2 2 2" xfId="17136"/>
    <cellStyle name="Vírgula 3 4 5 2 2 3" xfId="26448"/>
    <cellStyle name="Vírgula 3 4 5 2 3" xfId="6456"/>
    <cellStyle name="Vírgula 3 4 5 2 3 2" xfId="19800"/>
    <cellStyle name="Vírgula 3 4 5 2 4" xfId="9120"/>
    <cellStyle name="Vírgula 3 4 5 2 4 2" xfId="22464"/>
    <cellStyle name="Vírgula 3 4 5 2 5" xfId="14472"/>
    <cellStyle name="Vírgula 3 4 5 2 6" xfId="11784"/>
    <cellStyle name="Vírgula 3 4 5 2 7" xfId="25080"/>
    <cellStyle name="Vírgula 3 4 5 3" xfId="1920"/>
    <cellStyle name="Vírgula 3 4 5 3 2" xfId="4584"/>
    <cellStyle name="Vírgula 3 4 5 3 2 2" xfId="17928"/>
    <cellStyle name="Vírgula 3 4 5 3 2 3" xfId="26112"/>
    <cellStyle name="Vírgula 3 4 5 3 3" xfId="7248"/>
    <cellStyle name="Vírgula 3 4 5 3 3 2" xfId="20592"/>
    <cellStyle name="Vírgula 3 4 5 3 4" xfId="9912"/>
    <cellStyle name="Vírgula 3 4 5 3 4 2" xfId="23256"/>
    <cellStyle name="Vírgula 3 4 5 3 5" xfId="15264"/>
    <cellStyle name="Vírgula 3 4 5 3 6" xfId="12576"/>
    <cellStyle name="Vírgula 3 4 5 3 7" xfId="24744"/>
    <cellStyle name="Vírgula 3 4 5 4" xfId="3000"/>
    <cellStyle name="Vírgula 3 4 5 4 2" xfId="16344"/>
    <cellStyle name="Vírgula 3 4 5 4 2 2" xfId="26760"/>
    <cellStyle name="Vírgula 3 4 5 4 3" xfId="25392"/>
    <cellStyle name="Vírgula 3 4 5 5" xfId="5664"/>
    <cellStyle name="Vírgula 3 4 5 5 2" xfId="19008"/>
    <cellStyle name="Vírgula 3 4 5 5 3" xfId="25752"/>
    <cellStyle name="Vírgula 3 4 5 6" xfId="8328"/>
    <cellStyle name="Vírgula 3 4 5 6 2" xfId="21672"/>
    <cellStyle name="Vírgula 3 4 5 7" xfId="13680"/>
    <cellStyle name="Vírgula 3 4 5 8" xfId="10992"/>
    <cellStyle name="Vírgula 3 4 5 9" xfId="24384"/>
    <cellStyle name="Vírgula 3 4 6" xfId="600"/>
    <cellStyle name="Vírgula 3 4 6 2" xfId="1392"/>
    <cellStyle name="Vírgula 3 4 6 2 2" xfId="4056"/>
    <cellStyle name="Vírgula 3 4 6 2 2 2" xfId="17400"/>
    <cellStyle name="Vírgula 3 4 6 2 3" xfId="6720"/>
    <cellStyle name="Vírgula 3 4 6 2 3 2" xfId="20064"/>
    <cellStyle name="Vírgula 3 4 6 2 4" xfId="9384"/>
    <cellStyle name="Vírgula 3 4 6 2 4 2" xfId="22728"/>
    <cellStyle name="Vírgula 3 4 6 2 5" xfId="14736"/>
    <cellStyle name="Vírgula 3 4 6 2 6" xfId="12048"/>
    <cellStyle name="Vírgula 3 4 6 2 7" xfId="26184"/>
    <cellStyle name="Vírgula 3 4 6 3" xfId="2184"/>
    <cellStyle name="Vírgula 3 4 6 3 2" xfId="4848"/>
    <cellStyle name="Vírgula 3 4 6 3 2 2" xfId="18192"/>
    <cellStyle name="Vírgula 3 4 6 3 3" xfId="7512"/>
    <cellStyle name="Vírgula 3 4 6 3 3 2" xfId="20856"/>
    <cellStyle name="Vírgula 3 4 6 3 4" xfId="10176"/>
    <cellStyle name="Vírgula 3 4 6 3 4 2" xfId="23520"/>
    <cellStyle name="Vírgula 3 4 6 3 5" xfId="15528"/>
    <cellStyle name="Vírgula 3 4 6 3 6" xfId="12840"/>
    <cellStyle name="Vírgula 3 4 6 4" xfId="3264"/>
    <cellStyle name="Vírgula 3 4 6 4 2" xfId="16608"/>
    <cellStyle name="Vírgula 3 4 6 5" xfId="5928"/>
    <cellStyle name="Vírgula 3 4 6 5 2" xfId="19272"/>
    <cellStyle name="Vírgula 3 4 6 6" xfId="8592"/>
    <cellStyle name="Vírgula 3 4 6 6 2" xfId="21936"/>
    <cellStyle name="Vírgula 3 4 6 7" xfId="13944"/>
    <cellStyle name="Vírgula 3 4 6 8" xfId="11256"/>
    <cellStyle name="Vírgula 3 4 6 9" xfId="24816"/>
    <cellStyle name="Vírgula 3 4 7" xfId="768"/>
    <cellStyle name="Vírgula 3 4 7 2" xfId="1560"/>
    <cellStyle name="Vírgula 3 4 7 2 2" xfId="4224"/>
    <cellStyle name="Vírgula 3 4 7 2 2 2" xfId="17568"/>
    <cellStyle name="Vírgula 3 4 7 2 3" xfId="6888"/>
    <cellStyle name="Vírgula 3 4 7 2 3 2" xfId="20232"/>
    <cellStyle name="Vírgula 3 4 7 2 4" xfId="9552"/>
    <cellStyle name="Vírgula 3 4 7 2 4 2" xfId="22896"/>
    <cellStyle name="Vírgula 3 4 7 2 5" xfId="14904"/>
    <cellStyle name="Vírgula 3 4 7 2 6" xfId="12216"/>
    <cellStyle name="Vírgula 3 4 7 2 7" xfId="25848"/>
    <cellStyle name="Vírgula 3 4 7 3" xfId="2352"/>
    <cellStyle name="Vírgula 3 4 7 3 2" xfId="5016"/>
    <cellStyle name="Vírgula 3 4 7 3 2 2" xfId="18360"/>
    <cellStyle name="Vírgula 3 4 7 3 3" xfId="7680"/>
    <cellStyle name="Vírgula 3 4 7 3 3 2" xfId="21024"/>
    <cellStyle name="Vírgula 3 4 7 3 4" xfId="10344"/>
    <cellStyle name="Vírgula 3 4 7 3 4 2" xfId="23688"/>
    <cellStyle name="Vírgula 3 4 7 3 5" xfId="15696"/>
    <cellStyle name="Vírgula 3 4 7 3 6" xfId="13008"/>
    <cellStyle name="Vírgula 3 4 7 4" xfId="3432"/>
    <cellStyle name="Vírgula 3 4 7 4 2" xfId="16776"/>
    <cellStyle name="Vírgula 3 4 7 5" xfId="6096"/>
    <cellStyle name="Vírgula 3 4 7 5 2" xfId="19440"/>
    <cellStyle name="Vírgula 3 4 7 6" xfId="8760"/>
    <cellStyle name="Vírgula 3 4 7 6 2" xfId="22104"/>
    <cellStyle name="Vírgula 3 4 7 7" xfId="14112"/>
    <cellStyle name="Vírgula 3 4 7 8" xfId="11424"/>
    <cellStyle name="Vírgula 3 4 7 9" xfId="24480"/>
    <cellStyle name="Vírgula 3 4 8" xfId="816"/>
    <cellStyle name="Vírgula 3 4 8 2" xfId="1608"/>
    <cellStyle name="Vírgula 3 4 8 2 2" xfId="4272"/>
    <cellStyle name="Vírgula 3 4 8 2 2 2" xfId="17616"/>
    <cellStyle name="Vírgula 3 4 8 2 3" xfId="6936"/>
    <cellStyle name="Vírgula 3 4 8 2 3 2" xfId="20280"/>
    <cellStyle name="Vírgula 3 4 8 2 4" xfId="9600"/>
    <cellStyle name="Vírgula 3 4 8 2 4 2" xfId="22944"/>
    <cellStyle name="Vírgula 3 4 8 2 5" xfId="14952"/>
    <cellStyle name="Vírgula 3 4 8 2 6" xfId="12264"/>
    <cellStyle name="Vírgula 3 4 8 2 7" xfId="26496"/>
    <cellStyle name="Vírgula 3 4 8 3" xfId="2400"/>
    <cellStyle name="Vírgula 3 4 8 3 2" xfId="5064"/>
    <cellStyle name="Vírgula 3 4 8 3 2 2" xfId="18408"/>
    <cellStyle name="Vírgula 3 4 8 3 3" xfId="7728"/>
    <cellStyle name="Vírgula 3 4 8 3 3 2" xfId="21072"/>
    <cellStyle name="Vírgula 3 4 8 3 4" xfId="10392"/>
    <cellStyle name="Vírgula 3 4 8 3 4 2" xfId="23736"/>
    <cellStyle name="Vírgula 3 4 8 3 5" xfId="15744"/>
    <cellStyle name="Vírgula 3 4 8 3 6" xfId="13056"/>
    <cellStyle name="Vírgula 3 4 8 4" xfId="3480"/>
    <cellStyle name="Vírgula 3 4 8 4 2" xfId="16824"/>
    <cellStyle name="Vírgula 3 4 8 5" xfId="6144"/>
    <cellStyle name="Vírgula 3 4 8 5 2" xfId="19488"/>
    <cellStyle name="Vírgula 3 4 8 6" xfId="8808"/>
    <cellStyle name="Vírgula 3 4 8 6 2" xfId="22152"/>
    <cellStyle name="Vírgula 3 4 8 7" xfId="14160"/>
    <cellStyle name="Vírgula 3 4 8 8" xfId="11472"/>
    <cellStyle name="Vírgula 3 4 8 9" xfId="25128"/>
    <cellStyle name="Vírgula 3 4 9" xfId="864"/>
    <cellStyle name="Vírgula 3 4 9 2" xfId="3528"/>
    <cellStyle name="Vírgula 3 4 9 2 2" xfId="16872"/>
    <cellStyle name="Vírgula 3 4 9 3" xfId="6192"/>
    <cellStyle name="Vírgula 3 4 9 3 2" xfId="19536"/>
    <cellStyle name="Vírgula 3 4 9 4" xfId="8856"/>
    <cellStyle name="Vírgula 3 4 9 4 2" xfId="22200"/>
    <cellStyle name="Vírgula 3 4 9 5" xfId="14208"/>
    <cellStyle name="Vírgula 3 4 9 6" xfId="11520"/>
    <cellStyle name="Vírgula 3 4 9 7" xfId="25488"/>
    <cellStyle name="Vírgula 3 5" xfId="96"/>
    <cellStyle name="Vírgula 3 5 10" xfId="5424"/>
    <cellStyle name="Vírgula 3 5 10 2" xfId="18768"/>
    <cellStyle name="Vírgula 3 5 11" xfId="8088"/>
    <cellStyle name="Vírgula 3 5 11 2" xfId="21432"/>
    <cellStyle name="Vírgula 3 5 12" xfId="13440"/>
    <cellStyle name="Vírgula 3 5 13" xfId="10752"/>
    <cellStyle name="Vírgula 3 5 14" xfId="24144"/>
    <cellStyle name="Vírgula 3 5 2" xfId="264"/>
    <cellStyle name="Vírgula 3 5 2 10" xfId="13608"/>
    <cellStyle name="Vírgula 3 5 2 11" xfId="10920"/>
    <cellStyle name="Vírgula 3 5 2 12" xfId="24312"/>
    <cellStyle name="Vírgula 3 5 2 2" xfId="528"/>
    <cellStyle name="Vírgula 3 5 2 2 2" xfId="1320"/>
    <cellStyle name="Vírgula 3 5 2 2 2 2" xfId="3984"/>
    <cellStyle name="Vírgula 3 5 2 2 2 2 2" xfId="17328"/>
    <cellStyle name="Vírgula 3 5 2 2 2 3" xfId="6648"/>
    <cellStyle name="Vírgula 3 5 2 2 2 3 2" xfId="19992"/>
    <cellStyle name="Vírgula 3 5 2 2 2 4" xfId="9312"/>
    <cellStyle name="Vírgula 3 5 2 2 2 4 2" xfId="22656"/>
    <cellStyle name="Vírgula 3 5 2 2 2 5" xfId="14664"/>
    <cellStyle name="Vírgula 3 5 2 2 2 6" xfId="11976"/>
    <cellStyle name="Vírgula 3 5 2 2 2 7" xfId="26376"/>
    <cellStyle name="Vírgula 3 5 2 2 3" xfId="2112"/>
    <cellStyle name="Vírgula 3 5 2 2 3 2" xfId="4776"/>
    <cellStyle name="Vírgula 3 5 2 2 3 2 2" xfId="18120"/>
    <cellStyle name="Vírgula 3 5 2 2 3 3" xfId="7440"/>
    <cellStyle name="Vírgula 3 5 2 2 3 3 2" xfId="20784"/>
    <cellStyle name="Vírgula 3 5 2 2 3 4" xfId="10104"/>
    <cellStyle name="Vírgula 3 5 2 2 3 4 2" xfId="23448"/>
    <cellStyle name="Vírgula 3 5 2 2 3 5" xfId="15456"/>
    <cellStyle name="Vírgula 3 5 2 2 3 6" xfId="12768"/>
    <cellStyle name="Vírgula 3 5 2 2 4" xfId="3192"/>
    <cellStyle name="Vírgula 3 5 2 2 4 2" xfId="16536"/>
    <cellStyle name="Vírgula 3 5 2 2 5" xfId="5856"/>
    <cellStyle name="Vírgula 3 5 2 2 5 2" xfId="19200"/>
    <cellStyle name="Vírgula 3 5 2 2 6" xfId="8520"/>
    <cellStyle name="Vírgula 3 5 2 2 6 2" xfId="21864"/>
    <cellStyle name="Vírgula 3 5 2 2 7" xfId="13872"/>
    <cellStyle name="Vírgula 3 5 2 2 8" xfId="11184"/>
    <cellStyle name="Vírgula 3 5 2 2 9" xfId="25008"/>
    <cellStyle name="Vírgula 3 5 2 3" xfId="696"/>
    <cellStyle name="Vírgula 3 5 2 3 2" xfId="1488"/>
    <cellStyle name="Vírgula 3 5 2 3 2 2" xfId="4152"/>
    <cellStyle name="Vírgula 3 5 2 3 2 2 2" xfId="17496"/>
    <cellStyle name="Vírgula 3 5 2 3 2 3" xfId="6816"/>
    <cellStyle name="Vírgula 3 5 2 3 2 3 2" xfId="20160"/>
    <cellStyle name="Vírgula 3 5 2 3 2 4" xfId="9480"/>
    <cellStyle name="Vírgula 3 5 2 3 2 4 2" xfId="22824"/>
    <cellStyle name="Vírgula 3 5 2 3 2 5" xfId="14832"/>
    <cellStyle name="Vírgula 3 5 2 3 2 6" xfId="12144"/>
    <cellStyle name="Vírgula 3 5 2 3 2 7" xfId="26040"/>
    <cellStyle name="Vírgula 3 5 2 3 3" xfId="2280"/>
    <cellStyle name="Vírgula 3 5 2 3 3 2" xfId="4944"/>
    <cellStyle name="Vírgula 3 5 2 3 3 2 2" xfId="18288"/>
    <cellStyle name="Vírgula 3 5 2 3 3 3" xfId="7608"/>
    <cellStyle name="Vírgula 3 5 2 3 3 3 2" xfId="20952"/>
    <cellStyle name="Vírgula 3 5 2 3 3 4" xfId="10272"/>
    <cellStyle name="Vírgula 3 5 2 3 3 4 2" xfId="23616"/>
    <cellStyle name="Vírgula 3 5 2 3 3 5" xfId="15624"/>
    <cellStyle name="Vírgula 3 5 2 3 3 6" xfId="12936"/>
    <cellStyle name="Vírgula 3 5 2 3 4" xfId="3360"/>
    <cellStyle name="Vírgula 3 5 2 3 4 2" xfId="16704"/>
    <cellStyle name="Vírgula 3 5 2 3 5" xfId="6024"/>
    <cellStyle name="Vírgula 3 5 2 3 5 2" xfId="19368"/>
    <cellStyle name="Vírgula 3 5 2 3 6" xfId="8688"/>
    <cellStyle name="Vírgula 3 5 2 3 6 2" xfId="22032"/>
    <cellStyle name="Vírgula 3 5 2 3 7" xfId="14040"/>
    <cellStyle name="Vírgula 3 5 2 3 8" xfId="11352"/>
    <cellStyle name="Vírgula 3 5 2 3 9" xfId="24672"/>
    <cellStyle name="Vírgula 3 5 2 4" xfId="1056"/>
    <cellStyle name="Vírgula 3 5 2 4 2" xfId="3720"/>
    <cellStyle name="Vírgula 3 5 2 4 2 2" xfId="17064"/>
    <cellStyle name="Vírgula 3 5 2 4 2 3" xfId="26688"/>
    <cellStyle name="Vírgula 3 5 2 4 3" xfId="6384"/>
    <cellStyle name="Vírgula 3 5 2 4 3 2" xfId="19728"/>
    <cellStyle name="Vírgula 3 5 2 4 4" xfId="9048"/>
    <cellStyle name="Vírgula 3 5 2 4 4 2" xfId="22392"/>
    <cellStyle name="Vírgula 3 5 2 4 5" xfId="14400"/>
    <cellStyle name="Vírgula 3 5 2 4 6" xfId="11712"/>
    <cellStyle name="Vírgula 3 5 2 4 7" xfId="25320"/>
    <cellStyle name="Vírgula 3 5 2 5" xfId="1848"/>
    <cellStyle name="Vírgula 3 5 2 5 2" xfId="4512"/>
    <cellStyle name="Vírgula 3 5 2 5 2 2" xfId="17856"/>
    <cellStyle name="Vírgula 3 5 2 5 3" xfId="7176"/>
    <cellStyle name="Vírgula 3 5 2 5 3 2" xfId="20520"/>
    <cellStyle name="Vírgula 3 5 2 5 4" xfId="9840"/>
    <cellStyle name="Vírgula 3 5 2 5 4 2" xfId="23184"/>
    <cellStyle name="Vírgula 3 5 2 5 5" xfId="15192"/>
    <cellStyle name="Vírgula 3 5 2 5 6" xfId="12504"/>
    <cellStyle name="Vírgula 3 5 2 5 7" xfId="25680"/>
    <cellStyle name="Vírgula 3 5 2 6" xfId="2664"/>
    <cellStyle name="Vírgula 3 5 2 6 2" xfId="5328"/>
    <cellStyle name="Vírgula 3 5 2 6 2 2" xfId="18672"/>
    <cellStyle name="Vírgula 3 5 2 6 3" xfId="7992"/>
    <cellStyle name="Vírgula 3 5 2 6 3 2" xfId="21336"/>
    <cellStyle name="Vírgula 3 5 2 6 4" xfId="10656"/>
    <cellStyle name="Vírgula 3 5 2 6 4 2" xfId="24000"/>
    <cellStyle name="Vírgula 3 5 2 6 5" xfId="16008"/>
    <cellStyle name="Vírgula 3 5 2 6 6" xfId="13320"/>
    <cellStyle name="Vírgula 3 5 2 7" xfId="2928"/>
    <cellStyle name="Vírgula 3 5 2 7 2" xfId="16272"/>
    <cellStyle name="Vírgula 3 5 2 8" xfId="5592"/>
    <cellStyle name="Vírgula 3 5 2 8 2" xfId="18936"/>
    <cellStyle name="Vírgula 3 5 2 9" xfId="8256"/>
    <cellStyle name="Vírgula 3 5 2 9 2" xfId="21600"/>
    <cellStyle name="Vírgula 3 5 3" xfId="168"/>
    <cellStyle name="Vírgula 3 5 3 10" xfId="10824"/>
    <cellStyle name="Vírgula 3 5 3 11" xfId="24216"/>
    <cellStyle name="Vírgula 3 5 3 2" xfId="432"/>
    <cellStyle name="Vírgula 3 5 3 2 2" xfId="1224"/>
    <cellStyle name="Vírgula 3 5 3 2 2 2" xfId="3888"/>
    <cellStyle name="Vírgula 3 5 3 2 2 2 2" xfId="17232"/>
    <cellStyle name="Vírgula 3 5 3 2 2 3" xfId="6552"/>
    <cellStyle name="Vírgula 3 5 3 2 2 3 2" xfId="19896"/>
    <cellStyle name="Vírgula 3 5 3 2 2 4" xfId="9216"/>
    <cellStyle name="Vírgula 3 5 3 2 2 4 2" xfId="22560"/>
    <cellStyle name="Vírgula 3 5 3 2 2 5" xfId="14568"/>
    <cellStyle name="Vírgula 3 5 3 2 2 6" xfId="11880"/>
    <cellStyle name="Vírgula 3 5 3 2 2 7" xfId="26280"/>
    <cellStyle name="Vírgula 3 5 3 2 3" xfId="2016"/>
    <cellStyle name="Vírgula 3 5 3 2 3 2" xfId="4680"/>
    <cellStyle name="Vírgula 3 5 3 2 3 2 2" xfId="18024"/>
    <cellStyle name="Vírgula 3 5 3 2 3 3" xfId="7344"/>
    <cellStyle name="Vírgula 3 5 3 2 3 3 2" xfId="20688"/>
    <cellStyle name="Vírgula 3 5 3 2 3 4" xfId="10008"/>
    <cellStyle name="Vírgula 3 5 3 2 3 4 2" xfId="23352"/>
    <cellStyle name="Vírgula 3 5 3 2 3 5" xfId="15360"/>
    <cellStyle name="Vírgula 3 5 3 2 3 6" xfId="12672"/>
    <cellStyle name="Vírgula 3 5 3 2 4" xfId="3096"/>
    <cellStyle name="Vírgula 3 5 3 2 4 2" xfId="16440"/>
    <cellStyle name="Vírgula 3 5 3 2 5" xfId="5760"/>
    <cellStyle name="Vírgula 3 5 3 2 5 2" xfId="19104"/>
    <cellStyle name="Vírgula 3 5 3 2 6" xfId="8424"/>
    <cellStyle name="Vírgula 3 5 3 2 6 2" xfId="21768"/>
    <cellStyle name="Vírgula 3 5 3 2 7" xfId="13776"/>
    <cellStyle name="Vírgula 3 5 3 2 8" xfId="11088"/>
    <cellStyle name="Vírgula 3 5 3 2 9" xfId="24912"/>
    <cellStyle name="Vírgula 3 5 3 3" xfId="960"/>
    <cellStyle name="Vírgula 3 5 3 3 2" xfId="3624"/>
    <cellStyle name="Vírgula 3 5 3 3 2 2" xfId="16968"/>
    <cellStyle name="Vírgula 3 5 3 3 2 3" xfId="25944"/>
    <cellStyle name="Vírgula 3 5 3 3 3" xfId="6288"/>
    <cellStyle name="Vírgula 3 5 3 3 3 2" xfId="19632"/>
    <cellStyle name="Vírgula 3 5 3 3 4" xfId="8952"/>
    <cellStyle name="Vírgula 3 5 3 3 4 2" xfId="22296"/>
    <cellStyle name="Vírgula 3 5 3 3 5" xfId="14304"/>
    <cellStyle name="Vírgula 3 5 3 3 6" xfId="11616"/>
    <cellStyle name="Vírgula 3 5 3 3 7" xfId="24576"/>
    <cellStyle name="Vírgula 3 5 3 4" xfId="1752"/>
    <cellStyle name="Vírgula 3 5 3 4 2" xfId="4416"/>
    <cellStyle name="Vírgula 3 5 3 4 2 2" xfId="17760"/>
    <cellStyle name="Vírgula 3 5 3 4 2 3" xfId="26592"/>
    <cellStyle name="Vírgula 3 5 3 4 3" xfId="7080"/>
    <cellStyle name="Vírgula 3 5 3 4 3 2" xfId="20424"/>
    <cellStyle name="Vírgula 3 5 3 4 4" xfId="9744"/>
    <cellStyle name="Vírgula 3 5 3 4 4 2" xfId="23088"/>
    <cellStyle name="Vírgula 3 5 3 4 5" xfId="15096"/>
    <cellStyle name="Vírgula 3 5 3 4 6" xfId="12408"/>
    <cellStyle name="Vírgula 3 5 3 4 7" xfId="25224"/>
    <cellStyle name="Vírgula 3 5 3 5" xfId="2568"/>
    <cellStyle name="Vírgula 3 5 3 5 2" xfId="5232"/>
    <cellStyle name="Vírgula 3 5 3 5 2 2" xfId="18576"/>
    <cellStyle name="Vírgula 3 5 3 5 3" xfId="7896"/>
    <cellStyle name="Vírgula 3 5 3 5 3 2" xfId="21240"/>
    <cellStyle name="Vírgula 3 5 3 5 4" xfId="10560"/>
    <cellStyle name="Vírgula 3 5 3 5 4 2" xfId="23904"/>
    <cellStyle name="Vírgula 3 5 3 5 5" xfId="15912"/>
    <cellStyle name="Vírgula 3 5 3 5 6" xfId="13224"/>
    <cellStyle name="Vírgula 3 5 3 5 7" xfId="25584"/>
    <cellStyle name="Vírgula 3 5 3 6" xfId="2832"/>
    <cellStyle name="Vírgula 3 5 3 6 2" xfId="16176"/>
    <cellStyle name="Vírgula 3 5 3 7" xfId="5496"/>
    <cellStyle name="Vírgula 3 5 3 7 2" xfId="18840"/>
    <cellStyle name="Vírgula 3 5 3 8" xfId="8160"/>
    <cellStyle name="Vírgula 3 5 3 8 2" xfId="21504"/>
    <cellStyle name="Vírgula 3 5 3 9" xfId="13512"/>
    <cellStyle name="Vírgula 3 5 4" xfId="360"/>
    <cellStyle name="Vírgula 3 5 4 2" xfId="1152"/>
    <cellStyle name="Vírgula 3 5 4 2 2" xfId="3816"/>
    <cellStyle name="Vírgula 3 5 4 2 2 2" xfId="17160"/>
    <cellStyle name="Vírgula 3 5 4 2 3" xfId="6480"/>
    <cellStyle name="Vírgula 3 5 4 2 3 2" xfId="19824"/>
    <cellStyle name="Vírgula 3 5 4 2 4" xfId="9144"/>
    <cellStyle name="Vírgula 3 5 4 2 4 2" xfId="22488"/>
    <cellStyle name="Vírgula 3 5 4 2 5" xfId="14496"/>
    <cellStyle name="Vírgula 3 5 4 2 6" xfId="11808"/>
    <cellStyle name="Vírgula 3 5 4 2 7" xfId="26208"/>
    <cellStyle name="Vírgula 3 5 4 3" xfId="1944"/>
    <cellStyle name="Vírgula 3 5 4 3 2" xfId="4608"/>
    <cellStyle name="Vírgula 3 5 4 3 2 2" xfId="17952"/>
    <cellStyle name="Vírgula 3 5 4 3 3" xfId="7272"/>
    <cellStyle name="Vírgula 3 5 4 3 3 2" xfId="20616"/>
    <cellStyle name="Vírgula 3 5 4 3 4" xfId="9936"/>
    <cellStyle name="Vírgula 3 5 4 3 4 2" xfId="23280"/>
    <cellStyle name="Vírgula 3 5 4 3 5" xfId="15288"/>
    <cellStyle name="Vírgula 3 5 4 3 6" xfId="12600"/>
    <cellStyle name="Vírgula 3 5 4 4" xfId="3024"/>
    <cellStyle name="Vírgula 3 5 4 4 2" xfId="16368"/>
    <cellStyle name="Vírgula 3 5 4 5" xfId="5688"/>
    <cellStyle name="Vírgula 3 5 4 5 2" xfId="19032"/>
    <cellStyle name="Vírgula 3 5 4 6" xfId="8352"/>
    <cellStyle name="Vírgula 3 5 4 6 2" xfId="21696"/>
    <cellStyle name="Vírgula 3 5 4 7" xfId="13704"/>
    <cellStyle name="Vírgula 3 5 4 8" xfId="11016"/>
    <cellStyle name="Vírgula 3 5 4 9" xfId="24840"/>
    <cellStyle name="Vírgula 3 5 5" xfId="624"/>
    <cellStyle name="Vírgula 3 5 5 2" xfId="1416"/>
    <cellStyle name="Vírgula 3 5 5 2 2" xfId="4080"/>
    <cellStyle name="Vírgula 3 5 5 2 2 2" xfId="17424"/>
    <cellStyle name="Vírgula 3 5 5 2 3" xfId="6744"/>
    <cellStyle name="Vírgula 3 5 5 2 3 2" xfId="20088"/>
    <cellStyle name="Vírgula 3 5 5 2 4" xfId="9408"/>
    <cellStyle name="Vírgula 3 5 5 2 4 2" xfId="22752"/>
    <cellStyle name="Vírgula 3 5 5 2 5" xfId="14760"/>
    <cellStyle name="Vírgula 3 5 5 2 6" xfId="12072"/>
    <cellStyle name="Vírgula 3 5 5 2 7" xfId="25872"/>
    <cellStyle name="Vírgula 3 5 5 3" xfId="2208"/>
    <cellStyle name="Vírgula 3 5 5 3 2" xfId="4872"/>
    <cellStyle name="Vírgula 3 5 5 3 2 2" xfId="18216"/>
    <cellStyle name="Vírgula 3 5 5 3 3" xfId="7536"/>
    <cellStyle name="Vírgula 3 5 5 3 3 2" xfId="20880"/>
    <cellStyle name="Vírgula 3 5 5 3 4" xfId="10200"/>
    <cellStyle name="Vírgula 3 5 5 3 4 2" xfId="23544"/>
    <cellStyle name="Vírgula 3 5 5 3 5" xfId="15552"/>
    <cellStyle name="Vírgula 3 5 5 3 6" xfId="12864"/>
    <cellStyle name="Vírgula 3 5 5 4" xfId="3288"/>
    <cellStyle name="Vírgula 3 5 5 4 2" xfId="16632"/>
    <cellStyle name="Vírgula 3 5 5 5" xfId="5952"/>
    <cellStyle name="Vírgula 3 5 5 5 2" xfId="19296"/>
    <cellStyle name="Vírgula 3 5 5 6" xfId="8616"/>
    <cellStyle name="Vírgula 3 5 5 6 2" xfId="21960"/>
    <cellStyle name="Vírgula 3 5 5 7" xfId="13968"/>
    <cellStyle name="Vírgula 3 5 5 8" xfId="11280"/>
    <cellStyle name="Vírgula 3 5 5 9" xfId="24504"/>
    <cellStyle name="Vírgula 3 5 6" xfId="888"/>
    <cellStyle name="Vírgula 3 5 6 2" xfId="3552"/>
    <cellStyle name="Vírgula 3 5 6 2 2" xfId="16896"/>
    <cellStyle name="Vírgula 3 5 6 2 3" xfId="26520"/>
    <cellStyle name="Vírgula 3 5 6 3" xfId="6216"/>
    <cellStyle name="Vírgula 3 5 6 3 2" xfId="19560"/>
    <cellStyle name="Vírgula 3 5 6 4" xfId="8880"/>
    <cellStyle name="Vírgula 3 5 6 4 2" xfId="22224"/>
    <cellStyle name="Vírgula 3 5 6 5" xfId="14232"/>
    <cellStyle name="Vírgula 3 5 6 6" xfId="11544"/>
    <cellStyle name="Vírgula 3 5 6 7" xfId="25152"/>
    <cellStyle name="Vírgula 3 5 7" xfId="1680"/>
    <cellStyle name="Vírgula 3 5 7 2" xfId="4344"/>
    <cellStyle name="Vírgula 3 5 7 2 2" xfId="17688"/>
    <cellStyle name="Vírgula 3 5 7 3" xfId="7008"/>
    <cellStyle name="Vírgula 3 5 7 3 2" xfId="20352"/>
    <cellStyle name="Vírgula 3 5 7 4" xfId="9672"/>
    <cellStyle name="Vírgula 3 5 7 4 2" xfId="23016"/>
    <cellStyle name="Vírgula 3 5 7 5" xfId="15024"/>
    <cellStyle name="Vírgula 3 5 7 6" xfId="12336"/>
    <cellStyle name="Vírgula 3 5 7 7" xfId="25512"/>
    <cellStyle name="Vírgula 3 5 8" xfId="2496"/>
    <cellStyle name="Vírgula 3 5 8 2" xfId="5160"/>
    <cellStyle name="Vírgula 3 5 8 2 2" xfId="18504"/>
    <cellStyle name="Vírgula 3 5 8 3" xfId="7824"/>
    <cellStyle name="Vírgula 3 5 8 3 2" xfId="21168"/>
    <cellStyle name="Vírgula 3 5 8 4" xfId="10488"/>
    <cellStyle name="Vírgula 3 5 8 4 2" xfId="23832"/>
    <cellStyle name="Vírgula 3 5 8 5" xfId="15840"/>
    <cellStyle name="Vírgula 3 5 8 6" xfId="13152"/>
    <cellStyle name="Vírgula 3 5 9" xfId="2760"/>
    <cellStyle name="Vírgula 3 5 9 2" xfId="16104"/>
    <cellStyle name="Vírgula 3 6" xfId="216"/>
    <cellStyle name="Vírgula 3 6 10" xfId="13560"/>
    <cellStyle name="Vírgula 3 6 11" xfId="10872"/>
    <cellStyle name="Vírgula 3 6 12" xfId="24264"/>
    <cellStyle name="Vírgula 3 6 2" xfId="480"/>
    <cellStyle name="Vírgula 3 6 2 2" xfId="1272"/>
    <cellStyle name="Vírgula 3 6 2 2 2" xfId="3936"/>
    <cellStyle name="Vírgula 3 6 2 2 2 2" xfId="17280"/>
    <cellStyle name="Vírgula 3 6 2 2 3" xfId="6600"/>
    <cellStyle name="Vírgula 3 6 2 2 3 2" xfId="19944"/>
    <cellStyle name="Vírgula 3 6 2 2 4" xfId="9264"/>
    <cellStyle name="Vírgula 3 6 2 2 4 2" xfId="22608"/>
    <cellStyle name="Vírgula 3 6 2 2 5" xfId="14616"/>
    <cellStyle name="Vírgula 3 6 2 2 6" xfId="11928"/>
    <cellStyle name="Vírgula 3 6 2 2 7" xfId="26328"/>
    <cellStyle name="Vírgula 3 6 2 3" xfId="2064"/>
    <cellStyle name="Vírgula 3 6 2 3 2" xfId="4728"/>
    <cellStyle name="Vírgula 3 6 2 3 2 2" xfId="18072"/>
    <cellStyle name="Vírgula 3 6 2 3 3" xfId="7392"/>
    <cellStyle name="Vírgula 3 6 2 3 3 2" xfId="20736"/>
    <cellStyle name="Vírgula 3 6 2 3 4" xfId="10056"/>
    <cellStyle name="Vírgula 3 6 2 3 4 2" xfId="23400"/>
    <cellStyle name="Vírgula 3 6 2 3 5" xfId="15408"/>
    <cellStyle name="Vírgula 3 6 2 3 6" xfId="12720"/>
    <cellStyle name="Vírgula 3 6 2 4" xfId="3144"/>
    <cellStyle name="Vírgula 3 6 2 4 2" xfId="16488"/>
    <cellStyle name="Vírgula 3 6 2 5" xfId="5808"/>
    <cellStyle name="Vírgula 3 6 2 5 2" xfId="19152"/>
    <cellStyle name="Vírgula 3 6 2 6" xfId="8472"/>
    <cellStyle name="Vírgula 3 6 2 6 2" xfId="21816"/>
    <cellStyle name="Vírgula 3 6 2 7" xfId="13824"/>
    <cellStyle name="Vírgula 3 6 2 8" xfId="11136"/>
    <cellStyle name="Vírgula 3 6 2 9" xfId="24960"/>
    <cellStyle name="Vírgula 3 6 3" xfId="648"/>
    <cellStyle name="Vírgula 3 6 3 2" xfId="1440"/>
    <cellStyle name="Vírgula 3 6 3 2 2" xfId="4104"/>
    <cellStyle name="Vírgula 3 6 3 2 2 2" xfId="17448"/>
    <cellStyle name="Vírgula 3 6 3 2 3" xfId="6768"/>
    <cellStyle name="Vírgula 3 6 3 2 3 2" xfId="20112"/>
    <cellStyle name="Vírgula 3 6 3 2 4" xfId="9432"/>
    <cellStyle name="Vírgula 3 6 3 2 4 2" xfId="22776"/>
    <cellStyle name="Vírgula 3 6 3 2 5" xfId="14784"/>
    <cellStyle name="Vírgula 3 6 3 2 6" xfId="12096"/>
    <cellStyle name="Vírgula 3 6 3 2 7" xfId="25992"/>
    <cellStyle name="Vírgula 3 6 3 3" xfId="2232"/>
    <cellStyle name="Vírgula 3 6 3 3 2" xfId="4896"/>
    <cellStyle name="Vírgula 3 6 3 3 2 2" xfId="18240"/>
    <cellStyle name="Vírgula 3 6 3 3 3" xfId="7560"/>
    <cellStyle name="Vírgula 3 6 3 3 3 2" xfId="20904"/>
    <cellStyle name="Vírgula 3 6 3 3 4" xfId="10224"/>
    <cellStyle name="Vírgula 3 6 3 3 4 2" xfId="23568"/>
    <cellStyle name="Vírgula 3 6 3 3 5" xfId="15576"/>
    <cellStyle name="Vírgula 3 6 3 3 6" xfId="12888"/>
    <cellStyle name="Vírgula 3 6 3 4" xfId="3312"/>
    <cellStyle name="Vírgula 3 6 3 4 2" xfId="16656"/>
    <cellStyle name="Vírgula 3 6 3 5" xfId="5976"/>
    <cellStyle name="Vírgula 3 6 3 5 2" xfId="19320"/>
    <cellStyle name="Vírgula 3 6 3 6" xfId="8640"/>
    <cellStyle name="Vírgula 3 6 3 6 2" xfId="21984"/>
    <cellStyle name="Vírgula 3 6 3 7" xfId="13992"/>
    <cellStyle name="Vírgula 3 6 3 8" xfId="11304"/>
    <cellStyle name="Vírgula 3 6 3 9" xfId="24624"/>
    <cellStyle name="Vírgula 3 6 4" xfId="1008"/>
    <cellStyle name="Vírgula 3 6 4 2" xfId="3672"/>
    <cellStyle name="Vírgula 3 6 4 2 2" xfId="17016"/>
    <cellStyle name="Vírgula 3 6 4 2 3" xfId="26640"/>
    <cellStyle name="Vírgula 3 6 4 3" xfId="6336"/>
    <cellStyle name="Vírgula 3 6 4 3 2" xfId="19680"/>
    <cellStyle name="Vírgula 3 6 4 4" xfId="9000"/>
    <cellStyle name="Vírgula 3 6 4 4 2" xfId="22344"/>
    <cellStyle name="Vírgula 3 6 4 5" xfId="14352"/>
    <cellStyle name="Vírgula 3 6 4 6" xfId="11664"/>
    <cellStyle name="Vírgula 3 6 4 7" xfId="25272"/>
    <cellStyle name="Vírgula 3 6 5" xfId="1800"/>
    <cellStyle name="Vírgula 3 6 5 2" xfId="4464"/>
    <cellStyle name="Vírgula 3 6 5 2 2" xfId="17808"/>
    <cellStyle name="Vírgula 3 6 5 3" xfId="7128"/>
    <cellStyle name="Vírgula 3 6 5 3 2" xfId="20472"/>
    <cellStyle name="Vírgula 3 6 5 4" xfId="9792"/>
    <cellStyle name="Vírgula 3 6 5 4 2" xfId="23136"/>
    <cellStyle name="Vírgula 3 6 5 5" xfId="15144"/>
    <cellStyle name="Vírgula 3 6 5 6" xfId="12456"/>
    <cellStyle name="Vírgula 3 6 5 7" xfId="25632"/>
    <cellStyle name="Vírgula 3 6 6" xfId="2616"/>
    <cellStyle name="Vírgula 3 6 6 2" xfId="5280"/>
    <cellStyle name="Vírgula 3 6 6 2 2" xfId="18624"/>
    <cellStyle name="Vírgula 3 6 6 3" xfId="7944"/>
    <cellStyle name="Vírgula 3 6 6 3 2" xfId="21288"/>
    <cellStyle name="Vírgula 3 6 6 4" xfId="10608"/>
    <cellStyle name="Vírgula 3 6 6 4 2" xfId="23952"/>
    <cellStyle name="Vírgula 3 6 6 5" xfId="15960"/>
    <cellStyle name="Vírgula 3 6 6 6" xfId="13272"/>
    <cellStyle name="Vírgula 3 6 7" xfId="2880"/>
    <cellStyle name="Vírgula 3 6 7 2" xfId="16224"/>
    <cellStyle name="Vírgula 3 6 8" xfId="5544"/>
    <cellStyle name="Vírgula 3 6 8 2" xfId="18888"/>
    <cellStyle name="Vírgula 3 6 9" xfId="8208"/>
    <cellStyle name="Vírgula 3 6 9 2" xfId="21552"/>
    <cellStyle name="Vírgula 3 7" xfId="144"/>
    <cellStyle name="Vírgula 3 7 10" xfId="10800"/>
    <cellStyle name="Vírgula 3 7 11" xfId="24192"/>
    <cellStyle name="Vírgula 3 7 2" xfId="408"/>
    <cellStyle name="Vírgula 3 7 2 2" xfId="1200"/>
    <cellStyle name="Vírgula 3 7 2 2 2" xfId="3864"/>
    <cellStyle name="Vírgula 3 7 2 2 2 2" xfId="17208"/>
    <cellStyle name="Vírgula 3 7 2 2 3" xfId="6528"/>
    <cellStyle name="Vírgula 3 7 2 2 3 2" xfId="19872"/>
    <cellStyle name="Vírgula 3 7 2 2 4" xfId="9192"/>
    <cellStyle name="Vírgula 3 7 2 2 4 2" xfId="22536"/>
    <cellStyle name="Vírgula 3 7 2 2 5" xfId="14544"/>
    <cellStyle name="Vírgula 3 7 2 2 6" xfId="11856"/>
    <cellStyle name="Vírgula 3 7 2 2 7" xfId="26256"/>
    <cellStyle name="Vírgula 3 7 2 3" xfId="1992"/>
    <cellStyle name="Vírgula 3 7 2 3 2" xfId="4656"/>
    <cellStyle name="Vírgula 3 7 2 3 2 2" xfId="18000"/>
    <cellStyle name="Vírgula 3 7 2 3 3" xfId="7320"/>
    <cellStyle name="Vírgula 3 7 2 3 3 2" xfId="20664"/>
    <cellStyle name="Vírgula 3 7 2 3 4" xfId="9984"/>
    <cellStyle name="Vírgula 3 7 2 3 4 2" xfId="23328"/>
    <cellStyle name="Vírgula 3 7 2 3 5" xfId="15336"/>
    <cellStyle name="Vírgula 3 7 2 3 6" xfId="12648"/>
    <cellStyle name="Vírgula 3 7 2 4" xfId="3072"/>
    <cellStyle name="Vírgula 3 7 2 4 2" xfId="16416"/>
    <cellStyle name="Vírgula 3 7 2 5" xfId="5736"/>
    <cellStyle name="Vírgula 3 7 2 5 2" xfId="19080"/>
    <cellStyle name="Vírgula 3 7 2 6" xfId="8400"/>
    <cellStyle name="Vírgula 3 7 2 6 2" xfId="21744"/>
    <cellStyle name="Vírgula 3 7 2 7" xfId="13752"/>
    <cellStyle name="Vírgula 3 7 2 8" xfId="11064"/>
    <cellStyle name="Vírgula 3 7 2 9" xfId="24888"/>
    <cellStyle name="Vírgula 3 7 3" xfId="936"/>
    <cellStyle name="Vírgula 3 7 3 2" xfId="3600"/>
    <cellStyle name="Vírgula 3 7 3 2 2" xfId="16944"/>
    <cellStyle name="Vírgula 3 7 3 2 3" xfId="25920"/>
    <cellStyle name="Vírgula 3 7 3 3" xfId="6264"/>
    <cellStyle name="Vírgula 3 7 3 3 2" xfId="19608"/>
    <cellStyle name="Vírgula 3 7 3 4" xfId="8928"/>
    <cellStyle name="Vírgula 3 7 3 4 2" xfId="22272"/>
    <cellStyle name="Vírgula 3 7 3 5" xfId="14280"/>
    <cellStyle name="Vírgula 3 7 3 6" xfId="11592"/>
    <cellStyle name="Vírgula 3 7 3 7" xfId="24552"/>
    <cellStyle name="Vírgula 3 7 4" xfId="1728"/>
    <cellStyle name="Vírgula 3 7 4 2" xfId="4392"/>
    <cellStyle name="Vírgula 3 7 4 2 2" xfId="17736"/>
    <cellStyle name="Vírgula 3 7 4 2 3" xfId="26568"/>
    <cellStyle name="Vírgula 3 7 4 3" xfId="7056"/>
    <cellStyle name="Vírgula 3 7 4 3 2" xfId="20400"/>
    <cellStyle name="Vírgula 3 7 4 4" xfId="9720"/>
    <cellStyle name="Vírgula 3 7 4 4 2" xfId="23064"/>
    <cellStyle name="Vírgula 3 7 4 5" xfId="15072"/>
    <cellStyle name="Vírgula 3 7 4 6" xfId="12384"/>
    <cellStyle name="Vírgula 3 7 4 7" xfId="25200"/>
    <cellStyle name="Vírgula 3 7 5" xfId="2544"/>
    <cellStyle name="Vírgula 3 7 5 2" xfId="5208"/>
    <cellStyle name="Vírgula 3 7 5 2 2" xfId="18552"/>
    <cellStyle name="Vírgula 3 7 5 3" xfId="7872"/>
    <cellStyle name="Vírgula 3 7 5 3 2" xfId="21216"/>
    <cellStyle name="Vírgula 3 7 5 4" xfId="10536"/>
    <cellStyle name="Vírgula 3 7 5 4 2" xfId="23880"/>
    <cellStyle name="Vírgula 3 7 5 5" xfId="15888"/>
    <cellStyle name="Vírgula 3 7 5 6" xfId="13200"/>
    <cellStyle name="Vírgula 3 7 5 7" xfId="25560"/>
    <cellStyle name="Vírgula 3 7 6" xfId="2808"/>
    <cellStyle name="Vírgula 3 7 6 2" xfId="16152"/>
    <cellStyle name="Vírgula 3 7 7" xfId="5472"/>
    <cellStyle name="Vírgula 3 7 7 2" xfId="18816"/>
    <cellStyle name="Vírgula 3 7 8" xfId="8136"/>
    <cellStyle name="Vírgula 3 7 8 2" xfId="21480"/>
    <cellStyle name="Vírgula 3 7 9" xfId="13488"/>
    <cellStyle name="Vírgula 3 8" xfId="312"/>
    <cellStyle name="Vírgula 3 8 10" xfId="24360"/>
    <cellStyle name="Vírgula 3 8 2" xfId="1104"/>
    <cellStyle name="Vírgula 3 8 2 2" xfId="3768"/>
    <cellStyle name="Vírgula 3 8 2 2 2" xfId="17112"/>
    <cellStyle name="Vírgula 3 8 2 2 3" xfId="26424"/>
    <cellStyle name="Vírgula 3 8 2 3" xfId="6432"/>
    <cellStyle name="Vírgula 3 8 2 3 2" xfId="19776"/>
    <cellStyle name="Vírgula 3 8 2 4" xfId="9096"/>
    <cellStyle name="Vírgula 3 8 2 4 2" xfId="22440"/>
    <cellStyle name="Vírgula 3 8 2 5" xfId="14448"/>
    <cellStyle name="Vírgula 3 8 2 6" xfId="11760"/>
    <cellStyle name="Vírgula 3 8 2 7" xfId="25056"/>
    <cellStyle name="Vírgula 3 8 3" xfId="1896"/>
    <cellStyle name="Vírgula 3 8 3 2" xfId="4560"/>
    <cellStyle name="Vírgula 3 8 3 2 2" xfId="17904"/>
    <cellStyle name="Vírgula 3 8 3 2 3" xfId="26088"/>
    <cellStyle name="Vírgula 3 8 3 3" xfId="7224"/>
    <cellStyle name="Vírgula 3 8 3 3 2" xfId="20568"/>
    <cellStyle name="Vírgula 3 8 3 4" xfId="9888"/>
    <cellStyle name="Vírgula 3 8 3 4 2" xfId="23232"/>
    <cellStyle name="Vírgula 3 8 3 5" xfId="15240"/>
    <cellStyle name="Vírgula 3 8 3 6" xfId="12552"/>
    <cellStyle name="Vírgula 3 8 3 7" xfId="24720"/>
    <cellStyle name="Vírgula 3 8 4" xfId="2426"/>
    <cellStyle name="Vírgula 3 8 4 2" xfId="5090"/>
    <cellStyle name="Vírgula 3 8 4 2 2" xfId="18434"/>
    <cellStyle name="Vírgula 3 8 4 2 3" xfId="26736"/>
    <cellStyle name="Vírgula 3 8 4 3" xfId="7754"/>
    <cellStyle name="Vírgula 3 8 4 3 2" xfId="21098"/>
    <cellStyle name="Vírgula 3 8 4 4" xfId="10418"/>
    <cellStyle name="Vírgula 3 8 4 4 2" xfId="23762"/>
    <cellStyle name="Vírgula 3 8 4 5" xfId="15770"/>
    <cellStyle name="Vírgula 3 8 4 6" xfId="13082"/>
    <cellStyle name="Vírgula 3 8 4 7" xfId="25368"/>
    <cellStyle name="Vírgula 3 8 5" xfId="2976"/>
    <cellStyle name="Vírgula 3 8 5 2" xfId="16320"/>
    <cellStyle name="Vírgula 3 8 5 3" xfId="25728"/>
    <cellStyle name="Vírgula 3 8 6" xfId="5640"/>
    <cellStyle name="Vírgula 3 8 6 2" xfId="18984"/>
    <cellStyle name="Vírgula 3 8 7" xfId="8304"/>
    <cellStyle name="Vírgula 3 8 7 2" xfId="21648"/>
    <cellStyle name="Vírgula 3 8 8" xfId="13656"/>
    <cellStyle name="Vírgula 3 8 9" xfId="10968"/>
    <cellStyle name="Vírgula 3 9" xfId="576"/>
    <cellStyle name="Vírgula 3 9 2" xfId="1368"/>
    <cellStyle name="Vírgula 3 9 2 2" xfId="4032"/>
    <cellStyle name="Vírgula 3 9 2 2 2" xfId="17376"/>
    <cellStyle name="Vírgula 3 9 2 2 3" xfId="26160"/>
    <cellStyle name="Vírgula 3 9 2 3" xfId="6696"/>
    <cellStyle name="Vírgula 3 9 2 3 2" xfId="20040"/>
    <cellStyle name="Vírgula 3 9 2 4" xfId="9360"/>
    <cellStyle name="Vírgula 3 9 2 4 2" xfId="22704"/>
    <cellStyle name="Vírgula 3 9 2 5" xfId="14712"/>
    <cellStyle name="Vírgula 3 9 2 6" xfId="12024"/>
    <cellStyle name="Vírgula 3 9 2 7" xfId="24792"/>
    <cellStyle name="Vírgula 3 9 3" xfId="2160"/>
    <cellStyle name="Vírgula 3 9 3 2" xfId="4824"/>
    <cellStyle name="Vírgula 3 9 3 2 2" xfId="18168"/>
    <cellStyle name="Vírgula 3 9 3 2 3" xfId="25824"/>
    <cellStyle name="Vírgula 3 9 3 3" xfId="7488"/>
    <cellStyle name="Vírgula 3 9 3 3 2" xfId="20832"/>
    <cellStyle name="Vírgula 3 9 3 4" xfId="10152"/>
    <cellStyle name="Vírgula 3 9 3 4 2" xfId="23496"/>
    <cellStyle name="Vírgula 3 9 3 5" xfId="15504"/>
    <cellStyle name="Vírgula 3 9 3 6" xfId="12816"/>
    <cellStyle name="Vírgula 3 9 3 7" xfId="24456"/>
    <cellStyle name="Vírgula 3 9 4" xfId="3240"/>
    <cellStyle name="Vírgula 3 9 4 2" xfId="16584"/>
    <cellStyle name="Vírgula 3 9 4 3" xfId="25464"/>
    <cellStyle name="Vírgula 3 9 5" xfId="5904"/>
    <cellStyle name="Vírgula 3 9 5 2" xfId="19248"/>
    <cellStyle name="Vírgula 3 9 6" xfId="8568"/>
    <cellStyle name="Vírgula 3 9 6 2" xfId="21912"/>
    <cellStyle name="Vírgula 3 9 7" xfId="13920"/>
    <cellStyle name="Vírgula 3 9 8" xfId="11232"/>
    <cellStyle name="Vírgula 3 9 9" xfId="24096"/>
    <cellStyle name="Vírgula 4" xfId="21"/>
    <cellStyle name="Vírgula 4 10" xfId="747"/>
    <cellStyle name="Vírgula 4 10 2" xfId="1539"/>
    <cellStyle name="Vírgula 4 10 2 2" xfId="4203"/>
    <cellStyle name="Vírgula 4 10 2 2 2" xfId="17547"/>
    <cellStyle name="Vírgula 4 10 2 2 3" xfId="26139"/>
    <cellStyle name="Vírgula 4 10 2 3" xfId="6867"/>
    <cellStyle name="Vírgula 4 10 2 3 2" xfId="20211"/>
    <cellStyle name="Vírgula 4 10 2 4" xfId="9531"/>
    <cellStyle name="Vírgula 4 10 2 4 2" xfId="22875"/>
    <cellStyle name="Vírgula 4 10 2 5" xfId="14883"/>
    <cellStyle name="Vírgula 4 10 2 6" xfId="12195"/>
    <cellStyle name="Vírgula 4 10 2 7" xfId="24771"/>
    <cellStyle name="Vírgula 4 10 3" xfId="2331"/>
    <cellStyle name="Vírgula 4 10 3 2" xfId="4995"/>
    <cellStyle name="Vírgula 4 10 3 2 2" xfId="18339"/>
    <cellStyle name="Vírgula 4 10 3 3" xfId="7659"/>
    <cellStyle name="Vírgula 4 10 3 3 2" xfId="21003"/>
    <cellStyle name="Vírgula 4 10 3 4" xfId="10323"/>
    <cellStyle name="Vírgula 4 10 3 4 2" xfId="23667"/>
    <cellStyle name="Vírgula 4 10 3 5" xfId="15675"/>
    <cellStyle name="Vírgula 4 10 3 6" xfId="12987"/>
    <cellStyle name="Vírgula 4 10 3 7" xfId="25443"/>
    <cellStyle name="Vírgula 4 10 4" xfId="3411"/>
    <cellStyle name="Vírgula 4 10 4 2" xfId="16755"/>
    <cellStyle name="Vírgula 4 10 5" xfId="6075"/>
    <cellStyle name="Vírgula 4 10 5 2" xfId="19419"/>
    <cellStyle name="Vírgula 4 10 6" xfId="8739"/>
    <cellStyle name="Vírgula 4 10 6 2" xfId="22083"/>
    <cellStyle name="Vírgula 4 10 7" xfId="14091"/>
    <cellStyle name="Vírgula 4 10 8" xfId="11403"/>
    <cellStyle name="Vírgula 4 10 9" xfId="24075"/>
    <cellStyle name="Vírgula 4 11" xfId="795"/>
    <cellStyle name="Vírgula 4 11 2" xfId="1587"/>
    <cellStyle name="Vírgula 4 11 2 2" xfId="4251"/>
    <cellStyle name="Vírgula 4 11 2 2 2" xfId="17595"/>
    <cellStyle name="Vírgula 4 11 2 3" xfId="6915"/>
    <cellStyle name="Vírgula 4 11 2 3 2" xfId="20259"/>
    <cellStyle name="Vírgula 4 11 2 4" xfId="9579"/>
    <cellStyle name="Vírgula 4 11 2 4 2" xfId="22923"/>
    <cellStyle name="Vírgula 4 11 2 5" xfId="14931"/>
    <cellStyle name="Vírgula 4 11 2 6" xfId="12243"/>
    <cellStyle name="Vírgula 4 11 2 7" xfId="25779"/>
    <cellStyle name="Vírgula 4 11 3" xfId="2379"/>
    <cellStyle name="Vírgula 4 11 3 2" xfId="5043"/>
    <cellStyle name="Vírgula 4 11 3 2 2" xfId="18387"/>
    <cellStyle name="Vírgula 4 11 3 3" xfId="7707"/>
    <cellStyle name="Vírgula 4 11 3 3 2" xfId="21051"/>
    <cellStyle name="Vírgula 4 11 3 4" xfId="10371"/>
    <cellStyle name="Vírgula 4 11 3 4 2" xfId="23715"/>
    <cellStyle name="Vírgula 4 11 3 5" xfId="15723"/>
    <cellStyle name="Vírgula 4 11 3 6" xfId="13035"/>
    <cellStyle name="Vírgula 4 11 4" xfId="3459"/>
    <cellStyle name="Vírgula 4 11 4 2" xfId="16803"/>
    <cellStyle name="Vírgula 4 11 5" xfId="6123"/>
    <cellStyle name="Vírgula 4 11 5 2" xfId="19467"/>
    <cellStyle name="Vírgula 4 11 6" xfId="8787"/>
    <cellStyle name="Vírgula 4 11 6 2" xfId="22131"/>
    <cellStyle name="Vírgula 4 11 7" xfId="14139"/>
    <cellStyle name="Vírgula 4 11 8" xfId="11451"/>
    <cellStyle name="Vírgula 4 11 9" xfId="24411"/>
    <cellStyle name="Vírgula 4 12" xfId="843"/>
    <cellStyle name="Vírgula 4 12 2" xfId="3507"/>
    <cellStyle name="Vírgula 4 12 2 2" xfId="16851"/>
    <cellStyle name="Vírgula 4 12 2 3" xfId="25803"/>
    <cellStyle name="Vírgula 4 12 3" xfId="6171"/>
    <cellStyle name="Vírgula 4 12 3 2" xfId="19515"/>
    <cellStyle name="Vírgula 4 12 4" xfId="8835"/>
    <cellStyle name="Vírgula 4 12 4 2" xfId="22179"/>
    <cellStyle name="Vírgula 4 12 5" xfId="14187"/>
    <cellStyle name="Vírgula 4 12 6" xfId="11499"/>
    <cellStyle name="Vírgula 4 12 7" xfId="24435"/>
    <cellStyle name="Vírgula 4 13" xfId="1635"/>
    <cellStyle name="Vírgula 4 13 2" xfId="4299"/>
    <cellStyle name="Vírgula 4 13 2 2" xfId="17643"/>
    <cellStyle name="Vírgula 4 13 2 3" xfId="26475"/>
    <cellStyle name="Vírgula 4 13 3" xfId="6963"/>
    <cellStyle name="Vírgula 4 13 3 2" xfId="20307"/>
    <cellStyle name="Vírgula 4 13 4" xfId="9627"/>
    <cellStyle name="Vírgula 4 13 4 2" xfId="22971"/>
    <cellStyle name="Vírgula 4 13 5" xfId="14979"/>
    <cellStyle name="Vírgula 4 13 6" xfId="12291"/>
    <cellStyle name="Vírgula 4 13 7" xfId="25107"/>
    <cellStyle name="Vírgula 4 14" xfId="2432"/>
    <cellStyle name="Vírgula 4 14 2" xfId="5096"/>
    <cellStyle name="Vírgula 4 14 2 2" xfId="18440"/>
    <cellStyle name="Vírgula 4 14 3" xfId="7760"/>
    <cellStyle name="Vírgula 4 14 3 2" xfId="21104"/>
    <cellStyle name="Vírgula 4 14 4" xfId="10424"/>
    <cellStyle name="Vírgula 4 14 4 2" xfId="23768"/>
    <cellStyle name="Vírgula 4 14 5" xfId="15776"/>
    <cellStyle name="Vírgula 4 14 6" xfId="13088"/>
    <cellStyle name="Vírgula 4 14 7" xfId="25419"/>
    <cellStyle name="Vírgula 4 15" xfId="51"/>
    <cellStyle name="Vírgula 4 15 2" xfId="13395"/>
    <cellStyle name="Vírgula 4 16" xfId="2715"/>
    <cellStyle name="Vírgula 4 16 2" xfId="16059"/>
    <cellStyle name="Vírgula 4 17" xfId="5379"/>
    <cellStyle name="Vírgula 4 17 2" xfId="18723"/>
    <cellStyle name="Vírgula 4 18" xfId="8043"/>
    <cellStyle name="Vírgula 4 18 2" xfId="21387"/>
    <cellStyle name="Vírgula 4 19" xfId="13371"/>
    <cellStyle name="Vírgula 4 2" xfId="29"/>
    <cellStyle name="Vírgula 4 2 10" xfId="851"/>
    <cellStyle name="Vírgula 4 2 10 2" xfId="3515"/>
    <cellStyle name="Vírgula 4 2 10 2 2" xfId="16859"/>
    <cellStyle name="Vírgula 4 2 10 2 3" xfId="25811"/>
    <cellStyle name="Vírgula 4 2 10 3" xfId="6179"/>
    <cellStyle name="Vírgula 4 2 10 3 2" xfId="19523"/>
    <cellStyle name="Vírgula 4 2 10 4" xfId="8843"/>
    <cellStyle name="Vírgula 4 2 10 4 2" xfId="22187"/>
    <cellStyle name="Vírgula 4 2 10 5" xfId="14195"/>
    <cellStyle name="Vírgula 4 2 10 6" xfId="11507"/>
    <cellStyle name="Vírgula 4 2 10 7" xfId="24443"/>
    <cellStyle name="Vírgula 4 2 11" xfId="1643"/>
    <cellStyle name="Vírgula 4 2 11 2" xfId="4307"/>
    <cellStyle name="Vírgula 4 2 11 2 2" xfId="17651"/>
    <cellStyle name="Vírgula 4 2 11 2 3" xfId="26483"/>
    <cellStyle name="Vírgula 4 2 11 3" xfId="6971"/>
    <cellStyle name="Vírgula 4 2 11 3 2" xfId="20315"/>
    <cellStyle name="Vírgula 4 2 11 4" xfId="9635"/>
    <cellStyle name="Vírgula 4 2 11 4 2" xfId="22979"/>
    <cellStyle name="Vírgula 4 2 11 5" xfId="14987"/>
    <cellStyle name="Vírgula 4 2 11 6" xfId="12299"/>
    <cellStyle name="Vírgula 4 2 11 7" xfId="25115"/>
    <cellStyle name="Vírgula 4 2 12" xfId="2440"/>
    <cellStyle name="Vírgula 4 2 12 2" xfId="5104"/>
    <cellStyle name="Vírgula 4 2 12 2 2" xfId="18448"/>
    <cellStyle name="Vírgula 4 2 12 3" xfId="7768"/>
    <cellStyle name="Vírgula 4 2 12 3 2" xfId="21112"/>
    <cellStyle name="Vírgula 4 2 12 4" xfId="10432"/>
    <cellStyle name="Vírgula 4 2 12 4 2" xfId="23776"/>
    <cellStyle name="Vírgula 4 2 12 5" xfId="15784"/>
    <cellStyle name="Vírgula 4 2 12 6" xfId="13096"/>
    <cellStyle name="Vírgula 4 2 12 7" xfId="25427"/>
    <cellStyle name="Vírgula 4 2 13" xfId="59"/>
    <cellStyle name="Vírgula 4 2 13 2" xfId="13403"/>
    <cellStyle name="Vírgula 4 2 14" xfId="2723"/>
    <cellStyle name="Vírgula 4 2 14 2" xfId="16067"/>
    <cellStyle name="Vírgula 4 2 15" xfId="5387"/>
    <cellStyle name="Vírgula 4 2 15 2" xfId="18731"/>
    <cellStyle name="Vírgula 4 2 16" xfId="8051"/>
    <cellStyle name="Vírgula 4 2 16 2" xfId="21395"/>
    <cellStyle name="Vírgula 4 2 17" xfId="13379"/>
    <cellStyle name="Vírgula 4 2 18" xfId="10715"/>
    <cellStyle name="Vírgula 4 2 19" xfId="24059"/>
    <cellStyle name="Vírgula 4 2 2" xfId="83"/>
    <cellStyle name="Vírgula 4 2 2 10" xfId="1667"/>
    <cellStyle name="Vírgula 4 2 2 10 2" xfId="4331"/>
    <cellStyle name="Vírgula 4 2 2 10 2 2" xfId="17675"/>
    <cellStyle name="Vírgula 4 2 2 10 3" xfId="6995"/>
    <cellStyle name="Vírgula 4 2 2 10 3 2" xfId="20339"/>
    <cellStyle name="Vírgula 4 2 2 10 4" xfId="9659"/>
    <cellStyle name="Vírgula 4 2 2 10 4 2" xfId="23003"/>
    <cellStyle name="Vírgula 4 2 2 10 5" xfId="15011"/>
    <cellStyle name="Vírgula 4 2 2 10 6" xfId="12323"/>
    <cellStyle name="Vírgula 4 2 2 11" xfId="2466"/>
    <cellStyle name="Vírgula 4 2 2 11 2" xfId="5130"/>
    <cellStyle name="Vírgula 4 2 2 11 2 2" xfId="18474"/>
    <cellStyle name="Vírgula 4 2 2 11 3" xfId="7794"/>
    <cellStyle name="Vírgula 4 2 2 11 3 2" xfId="21138"/>
    <cellStyle name="Vírgula 4 2 2 11 4" xfId="10458"/>
    <cellStyle name="Vírgula 4 2 2 11 4 2" xfId="23802"/>
    <cellStyle name="Vírgula 4 2 2 11 5" xfId="15810"/>
    <cellStyle name="Vírgula 4 2 2 11 6" xfId="13122"/>
    <cellStyle name="Vírgula 4 2 2 12" xfId="2747"/>
    <cellStyle name="Vírgula 4 2 2 12 2" xfId="16091"/>
    <cellStyle name="Vírgula 4 2 2 13" xfId="5411"/>
    <cellStyle name="Vírgula 4 2 2 13 2" xfId="18755"/>
    <cellStyle name="Vírgula 4 2 2 14" xfId="8075"/>
    <cellStyle name="Vírgula 4 2 2 14 2" xfId="21419"/>
    <cellStyle name="Vírgula 4 2 2 15" xfId="13427"/>
    <cellStyle name="Vírgula 4 2 2 16" xfId="10739"/>
    <cellStyle name="Vírgula 4 2 2 17" xfId="24131"/>
    <cellStyle name="Vírgula 4 2 2 2" xfId="131"/>
    <cellStyle name="Vírgula 4 2 2 2 10" xfId="8123"/>
    <cellStyle name="Vírgula 4 2 2 2 10 2" xfId="21467"/>
    <cellStyle name="Vírgula 4 2 2 2 11" xfId="13475"/>
    <cellStyle name="Vírgula 4 2 2 2 12" xfId="10787"/>
    <cellStyle name="Vírgula 4 2 2 2 13" xfId="24179"/>
    <cellStyle name="Vírgula 4 2 2 2 2" xfId="299"/>
    <cellStyle name="Vírgula 4 2 2 2 2 10" xfId="10955"/>
    <cellStyle name="Vírgula 4 2 2 2 2 11" xfId="24347"/>
    <cellStyle name="Vírgula 4 2 2 2 2 2" xfId="563"/>
    <cellStyle name="Vírgula 4 2 2 2 2 2 2" xfId="1355"/>
    <cellStyle name="Vírgula 4 2 2 2 2 2 2 2" xfId="4019"/>
    <cellStyle name="Vírgula 4 2 2 2 2 2 2 2 2" xfId="17363"/>
    <cellStyle name="Vírgula 4 2 2 2 2 2 2 3" xfId="6683"/>
    <cellStyle name="Vírgula 4 2 2 2 2 2 2 3 2" xfId="20027"/>
    <cellStyle name="Vírgula 4 2 2 2 2 2 2 4" xfId="9347"/>
    <cellStyle name="Vírgula 4 2 2 2 2 2 2 4 2" xfId="22691"/>
    <cellStyle name="Vírgula 4 2 2 2 2 2 2 5" xfId="14699"/>
    <cellStyle name="Vírgula 4 2 2 2 2 2 2 6" xfId="12011"/>
    <cellStyle name="Vírgula 4 2 2 2 2 2 2 7" xfId="26411"/>
    <cellStyle name="Vírgula 4 2 2 2 2 2 3" xfId="2147"/>
    <cellStyle name="Vírgula 4 2 2 2 2 2 3 2" xfId="4811"/>
    <cellStyle name="Vírgula 4 2 2 2 2 2 3 2 2" xfId="18155"/>
    <cellStyle name="Vírgula 4 2 2 2 2 2 3 3" xfId="7475"/>
    <cellStyle name="Vírgula 4 2 2 2 2 2 3 3 2" xfId="20819"/>
    <cellStyle name="Vírgula 4 2 2 2 2 2 3 4" xfId="10139"/>
    <cellStyle name="Vírgula 4 2 2 2 2 2 3 4 2" xfId="23483"/>
    <cellStyle name="Vírgula 4 2 2 2 2 2 3 5" xfId="15491"/>
    <cellStyle name="Vírgula 4 2 2 2 2 2 3 6" xfId="12803"/>
    <cellStyle name="Vírgula 4 2 2 2 2 2 4" xfId="3227"/>
    <cellStyle name="Vírgula 4 2 2 2 2 2 4 2" xfId="16571"/>
    <cellStyle name="Vírgula 4 2 2 2 2 2 5" xfId="5891"/>
    <cellStyle name="Vírgula 4 2 2 2 2 2 5 2" xfId="19235"/>
    <cellStyle name="Vírgula 4 2 2 2 2 2 6" xfId="8555"/>
    <cellStyle name="Vírgula 4 2 2 2 2 2 6 2" xfId="21899"/>
    <cellStyle name="Vírgula 4 2 2 2 2 2 7" xfId="13907"/>
    <cellStyle name="Vírgula 4 2 2 2 2 2 8" xfId="11219"/>
    <cellStyle name="Vírgula 4 2 2 2 2 2 9" xfId="25043"/>
    <cellStyle name="Vírgula 4 2 2 2 2 3" xfId="1091"/>
    <cellStyle name="Vírgula 4 2 2 2 2 3 2" xfId="3755"/>
    <cellStyle name="Vírgula 4 2 2 2 2 3 2 2" xfId="17099"/>
    <cellStyle name="Vírgula 4 2 2 2 2 3 2 3" xfId="26075"/>
    <cellStyle name="Vírgula 4 2 2 2 2 3 3" xfId="6419"/>
    <cellStyle name="Vírgula 4 2 2 2 2 3 3 2" xfId="19763"/>
    <cellStyle name="Vírgula 4 2 2 2 2 3 4" xfId="9083"/>
    <cellStyle name="Vírgula 4 2 2 2 2 3 4 2" xfId="22427"/>
    <cellStyle name="Vírgula 4 2 2 2 2 3 5" xfId="14435"/>
    <cellStyle name="Vírgula 4 2 2 2 2 3 6" xfId="11747"/>
    <cellStyle name="Vírgula 4 2 2 2 2 3 7" xfId="24707"/>
    <cellStyle name="Vírgula 4 2 2 2 2 4" xfId="1883"/>
    <cellStyle name="Vírgula 4 2 2 2 2 4 2" xfId="4547"/>
    <cellStyle name="Vírgula 4 2 2 2 2 4 2 2" xfId="17891"/>
    <cellStyle name="Vírgula 4 2 2 2 2 4 2 3" xfId="26723"/>
    <cellStyle name="Vírgula 4 2 2 2 2 4 3" xfId="7211"/>
    <cellStyle name="Vírgula 4 2 2 2 2 4 3 2" xfId="20555"/>
    <cellStyle name="Vírgula 4 2 2 2 2 4 4" xfId="9875"/>
    <cellStyle name="Vírgula 4 2 2 2 2 4 4 2" xfId="23219"/>
    <cellStyle name="Vírgula 4 2 2 2 2 4 5" xfId="15227"/>
    <cellStyle name="Vírgula 4 2 2 2 2 4 6" xfId="12539"/>
    <cellStyle name="Vírgula 4 2 2 2 2 4 7" xfId="25355"/>
    <cellStyle name="Vírgula 4 2 2 2 2 5" xfId="2699"/>
    <cellStyle name="Vírgula 4 2 2 2 2 5 2" xfId="5363"/>
    <cellStyle name="Vírgula 4 2 2 2 2 5 2 2" xfId="18707"/>
    <cellStyle name="Vírgula 4 2 2 2 2 5 3" xfId="8027"/>
    <cellStyle name="Vírgula 4 2 2 2 2 5 3 2" xfId="21371"/>
    <cellStyle name="Vírgula 4 2 2 2 2 5 4" xfId="10691"/>
    <cellStyle name="Vírgula 4 2 2 2 2 5 4 2" xfId="24035"/>
    <cellStyle name="Vírgula 4 2 2 2 2 5 5" xfId="16043"/>
    <cellStyle name="Vírgula 4 2 2 2 2 5 6" xfId="13355"/>
    <cellStyle name="Vírgula 4 2 2 2 2 5 7" xfId="25715"/>
    <cellStyle name="Vírgula 4 2 2 2 2 6" xfId="2963"/>
    <cellStyle name="Vírgula 4 2 2 2 2 6 2" xfId="16307"/>
    <cellStyle name="Vírgula 4 2 2 2 2 7" xfId="5627"/>
    <cellStyle name="Vírgula 4 2 2 2 2 7 2" xfId="18971"/>
    <cellStyle name="Vírgula 4 2 2 2 2 8" xfId="8291"/>
    <cellStyle name="Vírgula 4 2 2 2 2 8 2" xfId="21635"/>
    <cellStyle name="Vírgula 4 2 2 2 2 9" xfId="13643"/>
    <cellStyle name="Vírgula 4 2 2 2 3" xfId="395"/>
    <cellStyle name="Vírgula 4 2 2 2 3 2" xfId="1187"/>
    <cellStyle name="Vírgula 4 2 2 2 3 2 2" xfId="3851"/>
    <cellStyle name="Vírgula 4 2 2 2 3 2 2 2" xfId="17195"/>
    <cellStyle name="Vírgula 4 2 2 2 3 2 3" xfId="6515"/>
    <cellStyle name="Vírgula 4 2 2 2 3 2 3 2" xfId="19859"/>
    <cellStyle name="Vírgula 4 2 2 2 3 2 4" xfId="9179"/>
    <cellStyle name="Vírgula 4 2 2 2 3 2 4 2" xfId="22523"/>
    <cellStyle name="Vírgula 4 2 2 2 3 2 5" xfId="14531"/>
    <cellStyle name="Vírgula 4 2 2 2 3 2 6" xfId="11843"/>
    <cellStyle name="Vírgula 4 2 2 2 3 2 7" xfId="26243"/>
    <cellStyle name="Vírgula 4 2 2 2 3 3" xfId="1979"/>
    <cellStyle name="Vírgula 4 2 2 2 3 3 2" xfId="4643"/>
    <cellStyle name="Vírgula 4 2 2 2 3 3 2 2" xfId="17987"/>
    <cellStyle name="Vírgula 4 2 2 2 3 3 3" xfId="7307"/>
    <cellStyle name="Vírgula 4 2 2 2 3 3 3 2" xfId="20651"/>
    <cellStyle name="Vírgula 4 2 2 2 3 3 4" xfId="9971"/>
    <cellStyle name="Vírgula 4 2 2 2 3 3 4 2" xfId="23315"/>
    <cellStyle name="Vírgula 4 2 2 2 3 3 5" xfId="15323"/>
    <cellStyle name="Vírgula 4 2 2 2 3 3 6" xfId="12635"/>
    <cellStyle name="Vírgula 4 2 2 2 3 4" xfId="3059"/>
    <cellStyle name="Vírgula 4 2 2 2 3 4 2" xfId="16403"/>
    <cellStyle name="Vírgula 4 2 2 2 3 5" xfId="5723"/>
    <cellStyle name="Vírgula 4 2 2 2 3 5 2" xfId="19067"/>
    <cellStyle name="Vírgula 4 2 2 2 3 6" xfId="8387"/>
    <cellStyle name="Vírgula 4 2 2 2 3 6 2" xfId="21731"/>
    <cellStyle name="Vírgula 4 2 2 2 3 7" xfId="13739"/>
    <cellStyle name="Vírgula 4 2 2 2 3 8" xfId="11051"/>
    <cellStyle name="Vírgula 4 2 2 2 3 9" xfId="24875"/>
    <cellStyle name="Vírgula 4 2 2 2 4" xfId="731"/>
    <cellStyle name="Vírgula 4 2 2 2 4 2" xfId="1523"/>
    <cellStyle name="Vírgula 4 2 2 2 4 2 2" xfId="4187"/>
    <cellStyle name="Vírgula 4 2 2 2 4 2 2 2" xfId="17531"/>
    <cellStyle name="Vírgula 4 2 2 2 4 2 3" xfId="6851"/>
    <cellStyle name="Vírgula 4 2 2 2 4 2 3 2" xfId="20195"/>
    <cellStyle name="Vírgula 4 2 2 2 4 2 4" xfId="9515"/>
    <cellStyle name="Vírgula 4 2 2 2 4 2 4 2" xfId="22859"/>
    <cellStyle name="Vírgula 4 2 2 2 4 2 5" xfId="14867"/>
    <cellStyle name="Vírgula 4 2 2 2 4 2 6" xfId="12179"/>
    <cellStyle name="Vírgula 4 2 2 2 4 2 7" xfId="25907"/>
    <cellStyle name="Vírgula 4 2 2 2 4 3" xfId="2315"/>
    <cellStyle name="Vírgula 4 2 2 2 4 3 2" xfId="4979"/>
    <cellStyle name="Vírgula 4 2 2 2 4 3 2 2" xfId="18323"/>
    <cellStyle name="Vírgula 4 2 2 2 4 3 3" xfId="7643"/>
    <cellStyle name="Vírgula 4 2 2 2 4 3 3 2" xfId="20987"/>
    <cellStyle name="Vírgula 4 2 2 2 4 3 4" xfId="10307"/>
    <cellStyle name="Vírgula 4 2 2 2 4 3 4 2" xfId="23651"/>
    <cellStyle name="Vírgula 4 2 2 2 4 3 5" xfId="15659"/>
    <cellStyle name="Vírgula 4 2 2 2 4 3 6" xfId="12971"/>
    <cellStyle name="Vírgula 4 2 2 2 4 4" xfId="3395"/>
    <cellStyle name="Vírgula 4 2 2 2 4 4 2" xfId="16739"/>
    <cellStyle name="Vírgula 4 2 2 2 4 5" xfId="6059"/>
    <cellStyle name="Vírgula 4 2 2 2 4 5 2" xfId="19403"/>
    <cellStyle name="Vírgula 4 2 2 2 4 6" xfId="8723"/>
    <cellStyle name="Vírgula 4 2 2 2 4 6 2" xfId="22067"/>
    <cellStyle name="Vírgula 4 2 2 2 4 7" xfId="14075"/>
    <cellStyle name="Vírgula 4 2 2 2 4 8" xfId="11387"/>
    <cellStyle name="Vírgula 4 2 2 2 4 9" xfId="24539"/>
    <cellStyle name="Vírgula 4 2 2 2 5" xfId="923"/>
    <cellStyle name="Vírgula 4 2 2 2 5 2" xfId="3587"/>
    <cellStyle name="Vírgula 4 2 2 2 5 2 2" xfId="16931"/>
    <cellStyle name="Vírgula 4 2 2 2 5 2 3" xfId="26555"/>
    <cellStyle name="Vírgula 4 2 2 2 5 3" xfId="6251"/>
    <cellStyle name="Vírgula 4 2 2 2 5 3 2" xfId="19595"/>
    <cellStyle name="Vírgula 4 2 2 2 5 4" xfId="8915"/>
    <cellStyle name="Vírgula 4 2 2 2 5 4 2" xfId="22259"/>
    <cellStyle name="Vírgula 4 2 2 2 5 5" xfId="14267"/>
    <cellStyle name="Vírgula 4 2 2 2 5 6" xfId="11579"/>
    <cellStyle name="Vírgula 4 2 2 2 5 7" xfId="25187"/>
    <cellStyle name="Vírgula 4 2 2 2 6" xfId="1715"/>
    <cellStyle name="Vírgula 4 2 2 2 6 2" xfId="4379"/>
    <cellStyle name="Vírgula 4 2 2 2 6 2 2" xfId="17723"/>
    <cellStyle name="Vírgula 4 2 2 2 6 3" xfId="7043"/>
    <cellStyle name="Vírgula 4 2 2 2 6 3 2" xfId="20387"/>
    <cellStyle name="Vírgula 4 2 2 2 6 4" xfId="9707"/>
    <cellStyle name="Vírgula 4 2 2 2 6 4 2" xfId="23051"/>
    <cellStyle name="Vírgula 4 2 2 2 6 5" xfId="15059"/>
    <cellStyle name="Vírgula 4 2 2 2 6 6" xfId="12371"/>
    <cellStyle name="Vírgula 4 2 2 2 6 7" xfId="25547"/>
    <cellStyle name="Vírgula 4 2 2 2 7" xfId="2531"/>
    <cellStyle name="Vírgula 4 2 2 2 7 2" xfId="5195"/>
    <cellStyle name="Vírgula 4 2 2 2 7 2 2" xfId="18539"/>
    <cellStyle name="Vírgula 4 2 2 2 7 3" xfId="7859"/>
    <cellStyle name="Vírgula 4 2 2 2 7 3 2" xfId="21203"/>
    <cellStyle name="Vírgula 4 2 2 2 7 4" xfId="10523"/>
    <cellStyle name="Vírgula 4 2 2 2 7 4 2" xfId="23867"/>
    <cellStyle name="Vírgula 4 2 2 2 7 5" xfId="15875"/>
    <cellStyle name="Vírgula 4 2 2 2 7 6" xfId="13187"/>
    <cellStyle name="Vírgula 4 2 2 2 8" xfId="2795"/>
    <cellStyle name="Vírgula 4 2 2 2 8 2" xfId="16139"/>
    <cellStyle name="Vírgula 4 2 2 2 9" xfId="5459"/>
    <cellStyle name="Vírgula 4 2 2 2 9 2" xfId="18803"/>
    <cellStyle name="Vírgula 4 2 2 3" xfId="251"/>
    <cellStyle name="Vírgula 4 2 2 3 10" xfId="13595"/>
    <cellStyle name="Vírgula 4 2 2 3 11" xfId="10907"/>
    <cellStyle name="Vírgula 4 2 2 3 12" xfId="24299"/>
    <cellStyle name="Vírgula 4 2 2 3 2" xfId="515"/>
    <cellStyle name="Vírgula 4 2 2 3 2 2" xfId="1307"/>
    <cellStyle name="Vírgula 4 2 2 3 2 2 2" xfId="3971"/>
    <cellStyle name="Vírgula 4 2 2 3 2 2 2 2" xfId="17315"/>
    <cellStyle name="Vírgula 4 2 2 3 2 2 3" xfId="6635"/>
    <cellStyle name="Vírgula 4 2 2 3 2 2 3 2" xfId="19979"/>
    <cellStyle name="Vírgula 4 2 2 3 2 2 4" xfId="9299"/>
    <cellStyle name="Vírgula 4 2 2 3 2 2 4 2" xfId="22643"/>
    <cellStyle name="Vírgula 4 2 2 3 2 2 5" xfId="14651"/>
    <cellStyle name="Vírgula 4 2 2 3 2 2 6" xfId="11963"/>
    <cellStyle name="Vírgula 4 2 2 3 2 2 7" xfId="26363"/>
    <cellStyle name="Vírgula 4 2 2 3 2 3" xfId="2099"/>
    <cellStyle name="Vírgula 4 2 2 3 2 3 2" xfId="4763"/>
    <cellStyle name="Vírgula 4 2 2 3 2 3 2 2" xfId="18107"/>
    <cellStyle name="Vírgula 4 2 2 3 2 3 3" xfId="7427"/>
    <cellStyle name="Vírgula 4 2 2 3 2 3 3 2" xfId="20771"/>
    <cellStyle name="Vírgula 4 2 2 3 2 3 4" xfId="10091"/>
    <cellStyle name="Vírgula 4 2 2 3 2 3 4 2" xfId="23435"/>
    <cellStyle name="Vírgula 4 2 2 3 2 3 5" xfId="15443"/>
    <cellStyle name="Vírgula 4 2 2 3 2 3 6" xfId="12755"/>
    <cellStyle name="Vírgula 4 2 2 3 2 4" xfId="3179"/>
    <cellStyle name="Vírgula 4 2 2 3 2 4 2" xfId="16523"/>
    <cellStyle name="Vírgula 4 2 2 3 2 5" xfId="5843"/>
    <cellStyle name="Vírgula 4 2 2 3 2 5 2" xfId="19187"/>
    <cellStyle name="Vírgula 4 2 2 3 2 6" xfId="8507"/>
    <cellStyle name="Vírgula 4 2 2 3 2 6 2" xfId="21851"/>
    <cellStyle name="Vírgula 4 2 2 3 2 7" xfId="13859"/>
    <cellStyle name="Vírgula 4 2 2 3 2 8" xfId="11171"/>
    <cellStyle name="Vírgula 4 2 2 3 2 9" xfId="24995"/>
    <cellStyle name="Vírgula 4 2 2 3 3" xfId="683"/>
    <cellStyle name="Vírgula 4 2 2 3 3 2" xfId="1475"/>
    <cellStyle name="Vírgula 4 2 2 3 3 2 2" xfId="4139"/>
    <cellStyle name="Vírgula 4 2 2 3 3 2 2 2" xfId="17483"/>
    <cellStyle name="Vírgula 4 2 2 3 3 2 3" xfId="6803"/>
    <cellStyle name="Vírgula 4 2 2 3 3 2 3 2" xfId="20147"/>
    <cellStyle name="Vírgula 4 2 2 3 3 2 4" xfId="9467"/>
    <cellStyle name="Vírgula 4 2 2 3 3 2 4 2" xfId="22811"/>
    <cellStyle name="Vírgula 4 2 2 3 3 2 5" xfId="14819"/>
    <cellStyle name="Vírgula 4 2 2 3 3 2 6" xfId="12131"/>
    <cellStyle name="Vírgula 4 2 2 3 3 2 7" xfId="26027"/>
    <cellStyle name="Vírgula 4 2 2 3 3 3" xfId="2267"/>
    <cellStyle name="Vírgula 4 2 2 3 3 3 2" xfId="4931"/>
    <cellStyle name="Vírgula 4 2 2 3 3 3 2 2" xfId="18275"/>
    <cellStyle name="Vírgula 4 2 2 3 3 3 3" xfId="7595"/>
    <cellStyle name="Vírgula 4 2 2 3 3 3 3 2" xfId="20939"/>
    <cellStyle name="Vírgula 4 2 2 3 3 3 4" xfId="10259"/>
    <cellStyle name="Vírgula 4 2 2 3 3 3 4 2" xfId="23603"/>
    <cellStyle name="Vírgula 4 2 2 3 3 3 5" xfId="15611"/>
    <cellStyle name="Vírgula 4 2 2 3 3 3 6" xfId="12923"/>
    <cellStyle name="Vírgula 4 2 2 3 3 4" xfId="3347"/>
    <cellStyle name="Vírgula 4 2 2 3 3 4 2" xfId="16691"/>
    <cellStyle name="Vírgula 4 2 2 3 3 5" xfId="6011"/>
    <cellStyle name="Vírgula 4 2 2 3 3 5 2" xfId="19355"/>
    <cellStyle name="Vírgula 4 2 2 3 3 6" xfId="8675"/>
    <cellStyle name="Vírgula 4 2 2 3 3 6 2" xfId="22019"/>
    <cellStyle name="Vírgula 4 2 2 3 3 7" xfId="14027"/>
    <cellStyle name="Vírgula 4 2 2 3 3 8" xfId="11339"/>
    <cellStyle name="Vírgula 4 2 2 3 3 9" xfId="24659"/>
    <cellStyle name="Vírgula 4 2 2 3 4" xfId="1043"/>
    <cellStyle name="Vírgula 4 2 2 3 4 2" xfId="3707"/>
    <cellStyle name="Vírgula 4 2 2 3 4 2 2" xfId="17051"/>
    <cellStyle name="Vírgula 4 2 2 3 4 2 3" xfId="26675"/>
    <cellStyle name="Vírgula 4 2 2 3 4 3" xfId="6371"/>
    <cellStyle name="Vírgula 4 2 2 3 4 3 2" xfId="19715"/>
    <cellStyle name="Vírgula 4 2 2 3 4 4" xfId="9035"/>
    <cellStyle name="Vírgula 4 2 2 3 4 4 2" xfId="22379"/>
    <cellStyle name="Vírgula 4 2 2 3 4 5" xfId="14387"/>
    <cellStyle name="Vírgula 4 2 2 3 4 6" xfId="11699"/>
    <cellStyle name="Vírgula 4 2 2 3 4 7" xfId="25307"/>
    <cellStyle name="Vírgula 4 2 2 3 5" xfId="1835"/>
    <cellStyle name="Vírgula 4 2 2 3 5 2" xfId="4499"/>
    <cellStyle name="Vírgula 4 2 2 3 5 2 2" xfId="17843"/>
    <cellStyle name="Vírgula 4 2 2 3 5 3" xfId="7163"/>
    <cellStyle name="Vírgula 4 2 2 3 5 3 2" xfId="20507"/>
    <cellStyle name="Vírgula 4 2 2 3 5 4" xfId="9827"/>
    <cellStyle name="Vírgula 4 2 2 3 5 4 2" xfId="23171"/>
    <cellStyle name="Vírgula 4 2 2 3 5 5" xfId="15179"/>
    <cellStyle name="Vírgula 4 2 2 3 5 6" xfId="12491"/>
    <cellStyle name="Vírgula 4 2 2 3 5 7" xfId="25667"/>
    <cellStyle name="Vírgula 4 2 2 3 6" xfId="2651"/>
    <cellStyle name="Vírgula 4 2 2 3 6 2" xfId="5315"/>
    <cellStyle name="Vírgula 4 2 2 3 6 2 2" xfId="18659"/>
    <cellStyle name="Vírgula 4 2 2 3 6 3" xfId="7979"/>
    <cellStyle name="Vírgula 4 2 2 3 6 3 2" xfId="21323"/>
    <cellStyle name="Vírgula 4 2 2 3 6 4" xfId="10643"/>
    <cellStyle name="Vírgula 4 2 2 3 6 4 2" xfId="23987"/>
    <cellStyle name="Vírgula 4 2 2 3 6 5" xfId="15995"/>
    <cellStyle name="Vírgula 4 2 2 3 6 6" xfId="13307"/>
    <cellStyle name="Vírgula 4 2 2 3 7" xfId="2915"/>
    <cellStyle name="Vírgula 4 2 2 3 7 2" xfId="16259"/>
    <cellStyle name="Vírgula 4 2 2 3 8" xfId="5579"/>
    <cellStyle name="Vírgula 4 2 2 3 8 2" xfId="18923"/>
    <cellStyle name="Vírgula 4 2 2 3 9" xfId="8243"/>
    <cellStyle name="Vírgula 4 2 2 3 9 2" xfId="21587"/>
    <cellStyle name="Vírgula 4 2 2 4" xfId="203"/>
    <cellStyle name="Vírgula 4 2 2 4 10" xfId="10859"/>
    <cellStyle name="Vírgula 4 2 2 4 11" xfId="24251"/>
    <cellStyle name="Vírgula 4 2 2 4 2" xfId="467"/>
    <cellStyle name="Vírgula 4 2 2 4 2 2" xfId="1259"/>
    <cellStyle name="Vírgula 4 2 2 4 2 2 2" xfId="3923"/>
    <cellStyle name="Vírgula 4 2 2 4 2 2 2 2" xfId="17267"/>
    <cellStyle name="Vírgula 4 2 2 4 2 2 3" xfId="6587"/>
    <cellStyle name="Vírgula 4 2 2 4 2 2 3 2" xfId="19931"/>
    <cellStyle name="Vírgula 4 2 2 4 2 2 4" xfId="9251"/>
    <cellStyle name="Vírgula 4 2 2 4 2 2 4 2" xfId="22595"/>
    <cellStyle name="Vírgula 4 2 2 4 2 2 5" xfId="14603"/>
    <cellStyle name="Vírgula 4 2 2 4 2 2 6" xfId="11915"/>
    <cellStyle name="Vírgula 4 2 2 4 2 2 7" xfId="26315"/>
    <cellStyle name="Vírgula 4 2 2 4 2 3" xfId="2051"/>
    <cellStyle name="Vírgula 4 2 2 4 2 3 2" xfId="4715"/>
    <cellStyle name="Vírgula 4 2 2 4 2 3 2 2" xfId="18059"/>
    <cellStyle name="Vírgula 4 2 2 4 2 3 3" xfId="7379"/>
    <cellStyle name="Vírgula 4 2 2 4 2 3 3 2" xfId="20723"/>
    <cellStyle name="Vírgula 4 2 2 4 2 3 4" xfId="10043"/>
    <cellStyle name="Vírgula 4 2 2 4 2 3 4 2" xfId="23387"/>
    <cellStyle name="Vírgula 4 2 2 4 2 3 5" xfId="15395"/>
    <cellStyle name="Vírgula 4 2 2 4 2 3 6" xfId="12707"/>
    <cellStyle name="Vírgula 4 2 2 4 2 4" xfId="3131"/>
    <cellStyle name="Vírgula 4 2 2 4 2 4 2" xfId="16475"/>
    <cellStyle name="Vírgula 4 2 2 4 2 5" xfId="5795"/>
    <cellStyle name="Vírgula 4 2 2 4 2 5 2" xfId="19139"/>
    <cellStyle name="Vírgula 4 2 2 4 2 6" xfId="8459"/>
    <cellStyle name="Vírgula 4 2 2 4 2 6 2" xfId="21803"/>
    <cellStyle name="Vírgula 4 2 2 4 2 7" xfId="13811"/>
    <cellStyle name="Vírgula 4 2 2 4 2 8" xfId="11123"/>
    <cellStyle name="Vírgula 4 2 2 4 2 9" xfId="24947"/>
    <cellStyle name="Vírgula 4 2 2 4 3" xfId="995"/>
    <cellStyle name="Vírgula 4 2 2 4 3 2" xfId="3659"/>
    <cellStyle name="Vírgula 4 2 2 4 3 2 2" xfId="17003"/>
    <cellStyle name="Vírgula 4 2 2 4 3 2 3" xfId="25979"/>
    <cellStyle name="Vírgula 4 2 2 4 3 3" xfId="6323"/>
    <cellStyle name="Vírgula 4 2 2 4 3 3 2" xfId="19667"/>
    <cellStyle name="Vírgula 4 2 2 4 3 4" xfId="8987"/>
    <cellStyle name="Vírgula 4 2 2 4 3 4 2" xfId="22331"/>
    <cellStyle name="Vírgula 4 2 2 4 3 5" xfId="14339"/>
    <cellStyle name="Vírgula 4 2 2 4 3 6" xfId="11651"/>
    <cellStyle name="Vírgula 4 2 2 4 3 7" xfId="24611"/>
    <cellStyle name="Vírgula 4 2 2 4 4" xfId="1787"/>
    <cellStyle name="Vírgula 4 2 2 4 4 2" xfId="4451"/>
    <cellStyle name="Vírgula 4 2 2 4 4 2 2" xfId="17795"/>
    <cellStyle name="Vírgula 4 2 2 4 4 2 3" xfId="26627"/>
    <cellStyle name="Vírgula 4 2 2 4 4 3" xfId="7115"/>
    <cellStyle name="Vírgula 4 2 2 4 4 3 2" xfId="20459"/>
    <cellStyle name="Vírgula 4 2 2 4 4 4" xfId="9779"/>
    <cellStyle name="Vírgula 4 2 2 4 4 4 2" xfId="23123"/>
    <cellStyle name="Vírgula 4 2 2 4 4 5" xfId="15131"/>
    <cellStyle name="Vírgula 4 2 2 4 4 6" xfId="12443"/>
    <cellStyle name="Vírgula 4 2 2 4 4 7" xfId="25259"/>
    <cellStyle name="Vírgula 4 2 2 4 5" xfId="2603"/>
    <cellStyle name="Vírgula 4 2 2 4 5 2" xfId="5267"/>
    <cellStyle name="Vírgula 4 2 2 4 5 2 2" xfId="18611"/>
    <cellStyle name="Vírgula 4 2 2 4 5 3" xfId="7931"/>
    <cellStyle name="Vírgula 4 2 2 4 5 3 2" xfId="21275"/>
    <cellStyle name="Vírgula 4 2 2 4 5 4" xfId="10595"/>
    <cellStyle name="Vírgula 4 2 2 4 5 4 2" xfId="23939"/>
    <cellStyle name="Vírgula 4 2 2 4 5 5" xfId="15947"/>
    <cellStyle name="Vírgula 4 2 2 4 5 6" xfId="13259"/>
    <cellStyle name="Vírgula 4 2 2 4 5 7" xfId="25619"/>
    <cellStyle name="Vírgula 4 2 2 4 6" xfId="2867"/>
    <cellStyle name="Vírgula 4 2 2 4 6 2" xfId="16211"/>
    <cellStyle name="Vírgula 4 2 2 4 7" xfId="5531"/>
    <cellStyle name="Vírgula 4 2 2 4 7 2" xfId="18875"/>
    <cellStyle name="Vírgula 4 2 2 4 8" xfId="8195"/>
    <cellStyle name="Vírgula 4 2 2 4 8 2" xfId="21539"/>
    <cellStyle name="Vírgula 4 2 2 4 9" xfId="13547"/>
    <cellStyle name="Vírgula 4 2 2 5" xfId="347"/>
    <cellStyle name="Vírgula 4 2 2 5 2" xfId="1139"/>
    <cellStyle name="Vírgula 4 2 2 5 2 2" xfId="3803"/>
    <cellStyle name="Vírgula 4 2 2 5 2 2 2" xfId="17147"/>
    <cellStyle name="Vírgula 4 2 2 5 2 2 3" xfId="26459"/>
    <cellStyle name="Vírgula 4 2 2 5 2 3" xfId="6467"/>
    <cellStyle name="Vírgula 4 2 2 5 2 3 2" xfId="19811"/>
    <cellStyle name="Vírgula 4 2 2 5 2 4" xfId="9131"/>
    <cellStyle name="Vírgula 4 2 2 5 2 4 2" xfId="22475"/>
    <cellStyle name="Vírgula 4 2 2 5 2 5" xfId="14483"/>
    <cellStyle name="Vírgula 4 2 2 5 2 6" xfId="11795"/>
    <cellStyle name="Vírgula 4 2 2 5 2 7" xfId="25091"/>
    <cellStyle name="Vírgula 4 2 2 5 3" xfId="1931"/>
    <cellStyle name="Vírgula 4 2 2 5 3 2" xfId="4595"/>
    <cellStyle name="Vírgula 4 2 2 5 3 2 2" xfId="17939"/>
    <cellStyle name="Vírgula 4 2 2 5 3 2 3" xfId="26123"/>
    <cellStyle name="Vírgula 4 2 2 5 3 3" xfId="7259"/>
    <cellStyle name="Vírgula 4 2 2 5 3 3 2" xfId="20603"/>
    <cellStyle name="Vírgula 4 2 2 5 3 4" xfId="9923"/>
    <cellStyle name="Vírgula 4 2 2 5 3 4 2" xfId="23267"/>
    <cellStyle name="Vírgula 4 2 2 5 3 5" xfId="15275"/>
    <cellStyle name="Vírgula 4 2 2 5 3 6" xfId="12587"/>
    <cellStyle name="Vírgula 4 2 2 5 3 7" xfId="24755"/>
    <cellStyle name="Vírgula 4 2 2 5 4" xfId="3011"/>
    <cellStyle name="Vírgula 4 2 2 5 4 2" xfId="16355"/>
    <cellStyle name="Vírgula 4 2 2 5 4 2 2" xfId="26771"/>
    <cellStyle name="Vírgula 4 2 2 5 4 3" xfId="25403"/>
    <cellStyle name="Vírgula 4 2 2 5 5" xfId="5675"/>
    <cellStyle name="Vírgula 4 2 2 5 5 2" xfId="19019"/>
    <cellStyle name="Vírgula 4 2 2 5 5 3" xfId="25763"/>
    <cellStyle name="Vírgula 4 2 2 5 6" xfId="8339"/>
    <cellStyle name="Vírgula 4 2 2 5 6 2" xfId="21683"/>
    <cellStyle name="Vírgula 4 2 2 5 7" xfId="13691"/>
    <cellStyle name="Vírgula 4 2 2 5 8" xfId="11003"/>
    <cellStyle name="Vírgula 4 2 2 5 9" xfId="24395"/>
    <cellStyle name="Vírgula 4 2 2 6" xfId="611"/>
    <cellStyle name="Vírgula 4 2 2 6 2" xfId="1403"/>
    <cellStyle name="Vírgula 4 2 2 6 2 2" xfId="4067"/>
    <cellStyle name="Vírgula 4 2 2 6 2 2 2" xfId="17411"/>
    <cellStyle name="Vírgula 4 2 2 6 2 3" xfId="6731"/>
    <cellStyle name="Vírgula 4 2 2 6 2 3 2" xfId="20075"/>
    <cellStyle name="Vírgula 4 2 2 6 2 4" xfId="9395"/>
    <cellStyle name="Vírgula 4 2 2 6 2 4 2" xfId="22739"/>
    <cellStyle name="Vírgula 4 2 2 6 2 5" xfId="14747"/>
    <cellStyle name="Vírgula 4 2 2 6 2 6" xfId="12059"/>
    <cellStyle name="Vírgula 4 2 2 6 2 7" xfId="26195"/>
    <cellStyle name="Vírgula 4 2 2 6 3" xfId="2195"/>
    <cellStyle name="Vírgula 4 2 2 6 3 2" xfId="4859"/>
    <cellStyle name="Vírgula 4 2 2 6 3 2 2" xfId="18203"/>
    <cellStyle name="Vírgula 4 2 2 6 3 3" xfId="7523"/>
    <cellStyle name="Vírgula 4 2 2 6 3 3 2" xfId="20867"/>
    <cellStyle name="Vírgula 4 2 2 6 3 4" xfId="10187"/>
    <cellStyle name="Vírgula 4 2 2 6 3 4 2" xfId="23531"/>
    <cellStyle name="Vírgula 4 2 2 6 3 5" xfId="15539"/>
    <cellStyle name="Vírgula 4 2 2 6 3 6" xfId="12851"/>
    <cellStyle name="Vírgula 4 2 2 6 4" xfId="3275"/>
    <cellStyle name="Vírgula 4 2 2 6 4 2" xfId="16619"/>
    <cellStyle name="Vírgula 4 2 2 6 5" xfId="5939"/>
    <cellStyle name="Vírgula 4 2 2 6 5 2" xfId="19283"/>
    <cellStyle name="Vírgula 4 2 2 6 6" xfId="8603"/>
    <cellStyle name="Vírgula 4 2 2 6 6 2" xfId="21947"/>
    <cellStyle name="Vírgula 4 2 2 6 7" xfId="13955"/>
    <cellStyle name="Vírgula 4 2 2 6 8" xfId="11267"/>
    <cellStyle name="Vírgula 4 2 2 6 9" xfId="24827"/>
    <cellStyle name="Vírgula 4 2 2 7" xfId="779"/>
    <cellStyle name="Vírgula 4 2 2 7 2" xfId="1571"/>
    <cellStyle name="Vírgula 4 2 2 7 2 2" xfId="4235"/>
    <cellStyle name="Vírgula 4 2 2 7 2 2 2" xfId="17579"/>
    <cellStyle name="Vírgula 4 2 2 7 2 3" xfId="6899"/>
    <cellStyle name="Vírgula 4 2 2 7 2 3 2" xfId="20243"/>
    <cellStyle name="Vírgula 4 2 2 7 2 4" xfId="9563"/>
    <cellStyle name="Vírgula 4 2 2 7 2 4 2" xfId="22907"/>
    <cellStyle name="Vírgula 4 2 2 7 2 5" xfId="14915"/>
    <cellStyle name="Vírgula 4 2 2 7 2 6" xfId="12227"/>
    <cellStyle name="Vírgula 4 2 2 7 2 7" xfId="25859"/>
    <cellStyle name="Vírgula 4 2 2 7 3" xfId="2363"/>
    <cellStyle name="Vírgula 4 2 2 7 3 2" xfId="5027"/>
    <cellStyle name="Vírgula 4 2 2 7 3 2 2" xfId="18371"/>
    <cellStyle name="Vírgula 4 2 2 7 3 3" xfId="7691"/>
    <cellStyle name="Vírgula 4 2 2 7 3 3 2" xfId="21035"/>
    <cellStyle name="Vírgula 4 2 2 7 3 4" xfId="10355"/>
    <cellStyle name="Vírgula 4 2 2 7 3 4 2" xfId="23699"/>
    <cellStyle name="Vírgula 4 2 2 7 3 5" xfId="15707"/>
    <cellStyle name="Vírgula 4 2 2 7 3 6" xfId="13019"/>
    <cellStyle name="Vírgula 4 2 2 7 4" xfId="3443"/>
    <cellStyle name="Vírgula 4 2 2 7 4 2" xfId="16787"/>
    <cellStyle name="Vírgula 4 2 2 7 5" xfId="6107"/>
    <cellStyle name="Vírgula 4 2 2 7 5 2" xfId="19451"/>
    <cellStyle name="Vírgula 4 2 2 7 6" xfId="8771"/>
    <cellStyle name="Vírgula 4 2 2 7 6 2" xfId="22115"/>
    <cellStyle name="Vírgula 4 2 2 7 7" xfId="14123"/>
    <cellStyle name="Vírgula 4 2 2 7 8" xfId="11435"/>
    <cellStyle name="Vírgula 4 2 2 7 9" xfId="24491"/>
    <cellStyle name="Vírgula 4 2 2 8" xfId="827"/>
    <cellStyle name="Vírgula 4 2 2 8 2" xfId="1619"/>
    <cellStyle name="Vírgula 4 2 2 8 2 2" xfId="4283"/>
    <cellStyle name="Vírgula 4 2 2 8 2 2 2" xfId="17627"/>
    <cellStyle name="Vírgula 4 2 2 8 2 3" xfId="6947"/>
    <cellStyle name="Vírgula 4 2 2 8 2 3 2" xfId="20291"/>
    <cellStyle name="Vírgula 4 2 2 8 2 4" xfId="9611"/>
    <cellStyle name="Vírgula 4 2 2 8 2 4 2" xfId="22955"/>
    <cellStyle name="Vírgula 4 2 2 8 2 5" xfId="14963"/>
    <cellStyle name="Vírgula 4 2 2 8 2 6" xfId="12275"/>
    <cellStyle name="Vírgula 4 2 2 8 2 7" xfId="26507"/>
    <cellStyle name="Vírgula 4 2 2 8 3" xfId="2411"/>
    <cellStyle name="Vírgula 4 2 2 8 3 2" xfId="5075"/>
    <cellStyle name="Vírgula 4 2 2 8 3 2 2" xfId="18419"/>
    <cellStyle name="Vírgula 4 2 2 8 3 3" xfId="7739"/>
    <cellStyle name="Vírgula 4 2 2 8 3 3 2" xfId="21083"/>
    <cellStyle name="Vírgula 4 2 2 8 3 4" xfId="10403"/>
    <cellStyle name="Vírgula 4 2 2 8 3 4 2" xfId="23747"/>
    <cellStyle name="Vírgula 4 2 2 8 3 5" xfId="15755"/>
    <cellStyle name="Vírgula 4 2 2 8 3 6" xfId="13067"/>
    <cellStyle name="Vírgula 4 2 2 8 4" xfId="3491"/>
    <cellStyle name="Vírgula 4 2 2 8 4 2" xfId="16835"/>
    <cellStyle name="Vírgula 4 2 2 8 5" xfId="6155"/>
    <cellStyle name="Vírgula 4 2 2 8 5 2" xfId="19499"/>
    <cellStyle name="Vírgula 4 2 2 8 6" xfId="8819"/>
    <cellStyle name="Vírgula 4 2 2 8 6 2" xfId="22163"/>
    <cellStyle name="Vírgula 4 2 2 8 7" xfId="14171"/>
    <cellStyle name="Vírgula 4 2 2 8 8" xfId="11483"/>
    <cellStyle name="Vírgula 4 2 2 8 9" xfId="25139"/>
    <cellStyle name="Vírgula 4 2 2 9" xfId="875"/>
    <cellStyle name="Vírgula 4 2 2 9 2" xfId="3539"/>
    <cellStyle name="Vírgula 4 2 2 9 2 2" xfId="16883"/>
    <cellStyle name="Vírgula 4 2 2 9 3" xfId="6203"/>
    <cellStyle name="Vírgula 4 2 2 9 3 2" xfId="19547"/>
    <cellStyle name="Vírgula 4 2 2 9 4" xfId="8867"/>
    <cellStyle name="Vírgula 4 2 2 9 4 2" xfId="22211"/>
    <cellStyle name="Vírgula 4 2 2 9 5" xfId="14219"/>
    <cellStyle name="Vírgula 4 2 2 9 6" xfId="11531"/>
    <cellStyle name="Vírgula 4 2 2 9 7" xfId="25499"/>
    <cellStyle name="Vírgula 4 2 3" xfId="107"/>
    <cellStyle name="Vírgula 4 2 3 10" xfId="5435"/>
    <cellStyle name="Vírgula 4 2 3 10 2" xfId="18779"/>
    <cellStyle name="Vírgula 4 2 3 11" xfId="8099"/>
    <cellStyle name="Vírgula 4 2 3 11 2" xfId="21443"/>
    <cellStyle name="Vírgula 4 2 3 12" xfId="13451"/>
    <cellStyle name="Vírgula 4 2 3 13" xfId="10763"/>
    <cellStyle name="Vírgula 4 2 3 14" xfId="24155"/>
    <cellStyle name="Vírgula 4 2 3 2" xfId="275"/>
    <cellStyle name="Vírgula 4 2 3 2 10" xfId="13619"/>
    <cellStyle name="Vírgula 4 2 3 2 11" xfId="10931"/>
    <cellStyle name="Vírgula 4 2 3 2 12" xfId="24323"/>
    <cellStyle name="Vírgula 4 2 3 2 2" xfId="539"/>
    <cellStyle name="Vírgula 4 2 3 2 2 2" xfId="1331"/>
    <cellStyle name="Vírgula 4 2 3 2 2 2 2" xfId="3995"/>
    <cellStyle name="Vírgula 4 2 3 2 2 2 2 2" xfId="17339"/>
    <cellStyle name="Vírgula 4 2 3 2 2 2 3" xfId="6659"/>
    <cellStyle name="Vírgula 4 2 3 2 2 2 3 2" xfId="20003"/>
    <cellStyle name="Vírgula 4 2 3 2 2 2 4" xfId="9323"/>
    <cellStyle name="Vírgula 4 2 3 2 2 2 4 2" xfId="22667"/>
    <cellStyle name="Vírgula 4 2 3 2 2 2 5" xfId="14675"/>
    <cellStyle name="Vírgula 4 2 3 2 2 2 6" xfId="11987"/>
    <cellStyle name="Vírgula 4 2 3 2 2 2 7" xfId="26387"/>
    <cellStyle name="Vírgula 4 2 3 2 2 3" xfId="2123"/>
    <cellStyle name="Vírgula 4 2 3 2 2 3 2" xfId="4787"/>
    <cellStyle name="Vírgula 4 2 3 2 2 3 2 2" xfId="18131"/>
    <cellStyle name="Vírgula 4 2 3 2 2 3 3" xfId="7451"/>
    <cellStyle name="Vírgula 4 2 3 2 2 3 3 2" xfId="20795"/>
    <cellStyle name="Vírgula 4 2 3 2 2 3 4" xfId="10115"/>
    <cellStyle name="Vírgula 4 2 3 2 2 3 4 2" xfId="23459"/>
    <cellStyle name="Vírgula 4 2 3 2 2 3 5" xfId="15467"/>
    <cellStyle name="Vírgula 4 2 3 2 2 3 6" xfId="12779"/>
    <cellStyle name="Vírgula 4 2 3 2 2 4" xfId="3203"/>
    <cellStyle name="Vírgula 4 2 3 2 2 4 2" xfId="16547"/>
    <cellStyle name="Vírgula 4 2 3 2 2 5" xfId="5867"/>
    <cellStyle name="Vírgula 4 2 3 2 2 5 2" xfId="19211"/>
    <cellStyle name="Vírgula 4 2 3 2 2 6" xfId="8531"/>
    <cellStyle name="Vírgula 4 2 3 2 2 6 2" xfId="21875"/>
    <cellStyle name="Vírgula 4 2 3 2 2 7" xfId="13883"/>
    <cellStyle name="Vírgula 4 2 3 2 2 8" xfId="11195"/>
    <cellStyle name="Vírgula 4 2 3 2 2 9" xfId="25019"/>
    <cellStyle name="Vírgula 4 2 3 2 3" xfId="707"/>
    <cellStyle name="Vírgula 4 2 3 2 3 2" xfId="1499"/>
    <cellStyle name="Vírgula 4 2 3 2 3 2 2" xfId="4163"/>
    <cellStyle name="Vírgula 4 2 3 2 3 2 2 2" xfId="17507"/>
    <cellStyle name="Vírgula 4 2 3 2 3 2 3" xfId="6827"/>
    <cellStyle name="Vírgula 4 2 3 2 3 2 3 2" xfId="20171"/>
    <cellStyle name="Vírgula 4 2 3 2 3 2 4" xfId="9491"/>
    <cellStyle name="Vírgula 4 2 3 2 3 2 4 2" xfId="22835"/>
    <cellStyle name="Vírgula 4 2 3 2 3 2 5" xfId="14843"/>
    <cellStyle name="Vírgula 4 2 3 2 3 2 6" xfId="12155"/>
    <cellStyle name="Vírgula 4 2 3 2 3 2 7" xfId="26051"/>
    <cellStyle name="Vírgula 4 2 3 2 3 3" xfId="2291"/>
    <cellStyle name="Vírgula 4 2 3 2 3 3 2" xfId="4955"/>
    <cellStyle name="Vírgula 4 2 3 2 3 3 2 2" xfId="18299"/>
    <cellStyle name="Vírgula 4 2 3 2 3 3 3" xfId="7619"/>
    <cellStyle name="Vírgula 4 2 3 2 3 3 3 2" xfId="20963"/>
    <cellStyle name="Vírgula 4 2 3 2 3 3 4" xfId="10283"/>
    <cellStyle name="Vírgula 4 2 3 2 3 3 4 2" xfId="23627"/>
    <cellStyle name="Vírgula 4 2 3 2 3 3 5" xfId="15635"/>
    <cellStyle name="Vírgula 4 2 3 2 3 3 6" xfId="12947"/>
    <cellStyle name="Vírgula 4 2 3 2 3 4" xfId="3371"/>
    <cellStyle name="Vírgula 4 2 3 2 3 4 2" xfId="16715"/>
    <cellStyle name="Vírgula 4 2 3 2 3 5" xfId="6035"/>
    <cellStyle name="Vírgula 4 2 3 2 3 5 2" xfId="19379"/>
    <cellStyle name="Vírgula 4 2 3 2 3 6" xfId="8699"/>
    <cellStyle name="Vírgula 4 2 3 2 3 6 2" xfId="22043"/>
    <cellStyle name="Vírgula 4 2 3 2 3 7" xfId="14051"/>
    <cellStyle name="Vírgula 4 2 3 2 3 8" xfId="11363"/>
    <cellStyle name="Vírgula 4 2 3 2 3 9" xfId="24683"/>
    <cellStyle name="Vírgula 4 2 3 2 4" xfId="1067"/>
    <cellStyle name="Vírgula 4 2 3 2 4 2" xfId="3731"/>
    <cellStyle name="Vírgula 4 2 3 2 4 2 2" xfId="17075"/>
    <cellStyle name="Vírgula 4 2 3 2 4 2 3" xfId="26699"/>
    <cellStyle name="Vírgula 4 2 3 2 4 3" xfId="6395"/>
    <cellStyle name="Vírgula 4 2 3 2 4 3 2" xfId="19739"/>
    <cellStyle name="Vírgula 4 2 3 2 4 4" xfId="9059"/>
    <cellStyle name="Vírgula 4 2 3 2 4 4 2" xfId="22403"/>
    <cellStyle name="Vírgula 4 2 3 2 4 5" xfId="14411"/>
    <cellStyle name="Vírgula 4 2 3 2 4 6" xfId="11723"/>
    <cellStyle name="Vírgula 4 2 3 2 4 7" xfId="25331"/>
    <cellStyle name="Vírgula 4 2 3 2 5" xfId="1859"/>
    <cellStyle name="Vírgula 4 2 3 2 5 2" xfId="4523"/>
    <cellStyle name="Vírgula 4 2 3 2 5 2 2" xfId="17867"/>
    <cellStyle name="Vírgula 4 2 3 2 5 3" xfId="7187"/>
    <cellStyle name="Vírgula 4 2 3 2 5 3 2" xfId="20531"/>
    <cellStyle name="Vírgula 4 2 3 2 5 4" xfId="9851"/>
    <cellStyle name="Vírgula 4 2 3 2 5 4 2" xfId="23195"/>
    <cellStyle name="Vírgula 4 2 3 2 5 5" xfId="15203"/>
    <cellStyle name="Vírgula 4 2 3 2 5 6" xfId="12515"/>
    <cellStyle name="Vírgula 4 2 3 2 5 7" xfId="25691"/>
    <cellStyle name="Vírgula 4 2 3 2 6" xfId="2675"/>
    <cellStyle name="Vírgula 4 2 3 2 6 2" xfId="5339"/>
    <cellStyle name="Vírgula 4 2 3 2 6 2 2" xfId="18683"/>
    <cellStyle name="Vírgula 4 2 3 2 6 3" xfId="8003"/>
    <cellStyle name="Vírgula 4 2 3 2 6 3 2" xfId="21347"/>
    <cellStyle name="Vírgula 4 2 3 2 6 4" xfId="10667"/>
    <cellStyle name="Vírgula 4 2 3 2 6 4 2" xfId="24011"/>
    <cellStyle name="Vírgula 4 2 3 2 6 5" xfId="16019"/>
    <cellStyle name="Vírgula 4 2 3 2 6 6" xfId="13331"/>
    <cellStyle name="Vírgula 4 2 3 2 7" xfId="2939"/>
    <cellStyle name="Vírgula 4 2 3 2 7 2" xfId="16283"/>
    <cellStyle name="Vírgula 4 2 3 2 8" xfId="5603"/>
    <cellStyle name="Vírgula 4 2 3 2 8 2" xfId="18947"/>
    <cellStyle name="Vírgula 4 2 3 2 9" xfId="8267"/>
    <cellStyle name="Vírgula 4 2 3 2 9 2" xfId="21611"/>
    <cellStyle name="Vírgula 4 2 3 3" xfId="179"/>
    <cellStyle name="Vírgula 4 2 3 3 10" xfId="10835"/>
    <cellStyle name="Vírgula 4 2 3 3 11" xfId="24227"/>
    <cellStyle name="Vírgula 4 2 3 3 2" xfId="443"/>
    <cellStyle name="Vírgula 4 2 3 3 2 2" xfId="1235"/>
    <cellStyle name="Vírgula 4 2 3 3 2 2 2" xfId="3899"/>
    <cellStyle name="Vírgula 4 2 3 3 2 2 2 2" xfId="17243"/>
    <cellStyle name="Vírgula 4 2 3 3 2 2 3" xfId="6563"/>
    <cellStyle name="Vírgula 4 2 3 3 2 2 3 2" xfId="19907"/>
    <cellStyle name="Vírgula 4 2 3 3 2 2 4" xfId="9227"/>
    <cellStyle name="Vírgula 4 2 3 3 2 2 4 2" xfId="22571"/>
    <cellStyle name="Vírgula 4 2 3 3 2 2 5" xfId="14579"/>
    <cellStyle name="Vírgula 4 2 3 3 2 2 6" xfId="11891"/>
    <cellStyle name="Vírgula 4 2 3 3 2 2 7" xfId="26291"/>
    <cellStyle name="Vírgula 4 2 3 3 2 3" xfId="2027"/>
    <cellStyle name="Vírgula 4 2 3 3 2 3 2" xfId="4691"/>
    <cellStyle name="Vírgula 4 2 3 3 2 3 2 2" xfId="18035"/>
    <cellStyle name="Vírgula 4 2 3 3 2 3 3" xfId="7355"/>
    <cellStyle name="Vírgula 4 2 3 3 2 3 3 2" xfId="20699"/>
    <cellStyle name="Vírgula 4 2 3 3 2 3 4" xfId="10019"/>
    <cellStyle name="Vírgula 4 2 3 3 2 3 4 2" xfId="23363"/>
    <cellStyle name="Vírgula 4 2 3 3 2 3 5" xfId="15371"/>
    <cellStyle name="Vírgula 4 2 3 3 2 3 6" xfId="12683"/>
    <cellStyle name="Vírgula 4 2 3 3 2 4" xfId="3107"/>
    <cellStyle name="Vírgula 4 2 3 3 2 4 2" xfId="16451"/>
    <cellStyle name="Vírgula 4 2 3 3 2 5" xfId="5771"/>
    <cellStyle name="Vírgula 4 2 3 3 2 5 2" xfId="19115"/>
    <cellStyle name="Vírgula 4 2 3 3 2 6" xfId="8435"/>
    <cellStyle name="Vírgula 4 2 3 3 2 6 2" xfId="21779"/>
    <cellStyle name="Vírgula 4 2 3 3 2 7" xfId="13787"/>
    <cellStyle name="Vírgula 4 2 3 3 2 8" xfId="11099"/>
    <cellStyle name="Vírgula 4 2 3 3 2 9" xfId="24923"/>
    <cellStyle name="Vírgula 4 2 3 3 3" xfId="971"/>
    <cellStyle name="Vírgula 4 2 3 3 3 2" xfId="3635"/>
    <cellStyle name="Vírgula 4 2 3 3 3 2 2" xfId="16979"/>
    <cellStyle name="Vírgula 4 2 3 3 3 2 3" xfId="25955"/>
    <cellStyle name="Vírgula 4 2 3 3 3 3" xfId="6299"/>
    <cellStyle name="Vírgula 4 2 3 3 3 3 2" xfId="19643"/>
    <cellStyle name="Vírgula 4 2 3 3 3 4" xfId="8963"/>
    <cellStyle name="Vírgula 4 2 3 3 3 4 2" xfId="22307"/>
    <cellStyle name="Vírgula 4 2 3 3 3 5" xfId="14315"/>
    <cellStyle name="Vírgula 4 2 3 3 3 6" xfId="11627"/>
    <cellStyle name="Vírgula 4 2 3 3 3 7" xfId="24587"/>
    <cellStyle name="Vírgula 4 2 3 3 4" xfId="1763"/>
    <cellStyle name="Vírgula 4 2 3 3 4 2" xfId="4427"/>
    <cellStyle name="Vírgula 4 2 3 3 4 2 2" xfId="17771"/>
    <cellStyle name="Vírgula 4 2 3 3 4 2 3" xfId="26603"/>
    <cellStyle name="Vírgula 4 2 3 3 4 3" xfId="7091"/>
    <cellStyle name="Vírgula 4 2 3 3 4 3 2" xfId="20435"/>
    <cellStyle name="Vírgula 4 2 3 3 4 4" xfId="9755"/>
    <cellStyle name="Vírgula 4 2 3 3 4 4 2" xfId="23099"/>
    <cellStyle name="Vírgula 4 2 3 3 4 5" xfId="15107"/>
    <cellStyle name="Vírgula 4 2 3 3 4 6" xfId="12419"/>
    <cellStyle name="Vírgula 4 2 3 3 4 7" xfId="25235"/>
    <cellStyle name="Vírgula 4 2 3 3 5" xfId="2579"/>
    <cellStyle name="Vírgula 4 2 3 3 5 2" xfId="5243"/>
    <cellStyle name="Vírgula 4 2 3 3 5 2 2" xfId="18587"/>
    <cellStyle name="Vírgula 4 2 3 3 5 3" xfId="7907"/>
    <cellStyle name="Vírgula 4 2 3 3 5 3 2" xfId="21251"/>
    <cellStyle name="Vírgula 4 2 3 3 5 4" xfId="10571"/>
    <cellStyle name="Vírgula 4 2 3 3 5 4 2" xfId="23915"/>
    <cellStyle name="Vírgula 4 2 3 3 5 5" xfId="15923"/>
    <cellStyle name="Vírgula 4 2 3 3 5 6" xfId="13235"/>
    <cellStyle name="Vírgula 4 2 3 3 5 7" xfId="25595"/>
    <cellStyle name="Vírgula 4 2 3 3 6" xfId="2843"/>
    <cellStyle name="Vírgula 4 2 3 3 6 2" xfId="16187"/>
    <cellStyle name="Vírgula 4 2 3 3 7" xfId="5507"/>
    <cellStyle name="Vírgula 4 2 3 3 7 2" xfId="18851"/>
    <cellStyle name="Vírgula 4 2 3 3 8" xfId="8171"/>
    <cellStyle name="Vírgula 4 2 3 3 8 2" xfId="21515"/>
    <cellStyle name="Vírgula 4 2 3 3 9" xfId="13523"/>
    <cellStyle name="Vírgula 4 2 3 4" xfId="371"/>
    <cellStyle name="Vírgula 4 2 3 4 2" xfId="1163"/>
    <cellStyle name="Vírgula 4 2 3 4 2 2" xfId="3827"/>
    <cellStyle name="Vírgula 4 2 3 4 2 2 2" xfId="17171"/>
    <cellStyle name="Vírgula 4 2 3 4 2 3" xfId="6491"/>
    <cellStyle name="Vírgula 4 2 3 4 2 3 2" xfId="19835"/>
    <cellStyle name="Vírgula 4 2 3 4 2 4" xfId="9155"/>
    <cellStyle name="Vírgula 4 2 3 4 2 4 2" xfId="22499"/>
    <cellStyle name="Vírgula 4 2 3 4 2 5" xfId="14507"/>
    <cellStyle name="Vírgula 4 2 3 4 2 6" xfId="11819"/>
    <cellStyle name="Vírgula 4 2 3 4 2 7" xfId="26219"/>
    <cellStyle name="Vírgula 4 2 3 4 3" xfId="1955"/>
    <cellStyle name="Vírgula 4 2 3 4 3 2" xfId="4619"/>
    <cellStyle name="Vírgula 4 2 3 4 3 2 2" xfId="17963"/>
    <cellStyle name="Vírgula 4 2 3 4 3 3" xfId="7283"/>
    <cellStyle name="Vírgula 4 2 3 4 3 3 2" xfId="20627"/>
    <cellStyle name="Vírgula 4 2 3 4 3 4" xfId="9947"/>
    <cellStyle name="Vírgula 4 2 3 4 3 4 2" xfId="23291"/>
    <cellStyle name="Vírgula 4 2 3 4 3 5" xfId="15299"/>
    <cellStyle name="Vírgula 4 2 3 4 3 6" xfId="12611"/>
    <cellStyle name="Vírgula 4 2 3 4 4" xfId="3035"/>
    <cellStyle name="Vírgula 4 2 3 4 4 2" xfId="16379"/>
    <cellStyle name="Vírgula 4 2 3 4 5" xfId="5699"/>
    <cellStyle name="Vírgula 4 2 3 4 5 2" xfId="19043"/>
    <cellStyle name="Vírgula 4 2 3 4 6" xfId="8363"/>
    <cellStyle name="Vírgula 4 2 3 4 6 2" xfId="21707"/>
    <cellStyle name="Vírgula 4 2 3 4 7" xfId="13715"/>
    <cellStyle name="Vírgula 4 2 3 4 8" xfId="11027"/>
    <cellStyle name="Vírgula 4 2 3 4 9" xfId="24851"/>
    <cellStyle name="Vírgula 4 2 3 5" xfId="635"/>
    <cellStyle name="Vírgula 4 2 3 5 2" xfId="1427"/>
    <cellStyle name="Vírgula 4 2 3 5 2 2" xfId="4091"/>
    <cellStyle name="Vírgula 4 2 3 5 2 2 2" xfId="17435"/>
    <cellStyle name="Vírgula 4 2 3 5 2 3" xfId="6755"/>
    <cellStyle name="Vírgula 4 2 3 5 2 3 2" xfId="20099"/>
    <cellStyle name="Vírgula 4 2 3 5 2 4" xfId="9419"/>
    <cellStyle name="Vírgula 4 2 3 5 2 4 2" xfId="22763"/>
    <cellStyle name="Vírgula 4 2 3 5 2 5" xfId="14771"/>
    <cellStyle name="Vírgula 4 2 3 5 2 6" xfId="12083"/>
    <cellStyle name="Vírgula 4 2 3 5 2 7" xfId="25883"/>
    <cellStyle name="Vírgula 4 2 3 5 3" xfId="2219"/>
    <cellStyle name="Vírgula 4 2 3 5 3 2" xfId="4883"/>
    <cellStyle name="Vírgula 4 2 3 5 3 2 2" xfId="18227"/>
    <cellStyle name="Vírgula 4 2 3 5 3 3" xfId="7547"/>
    <cellStyle name="Vírgula 4 2 3 5 3 3 2" xfId="20891"/>
    <cellStyle name="Vírgula 4 2 3 5 3 4" xfId="10211"/>
    <cellStyle name="Vírgula 4 2 3 5 3 4 2" xfId="23555"/>
    <cellStyle name="Vírgula 4 2 3 5 3 5" xfId="15563"/>
    <cellStyle name="Vírgula 4 2 3 5 3 6" xfId="12875"/>
    <cellStyle name="Vírgula 4 2 3 5 4" xfId="3299"/>
    <cellStyle name="Vírgula 4 2 3 5 4 2" xfId="16643"/>
    <cellStyle name="Vírgula 4 2 3 5 5" xfId="5963"/>
    <cellStyle name="Vírgula 4 2 3 5 5 2" xfId="19307"/>
    <cellStyle name="Vírgula 4 2 3 5 6" xfId="8627"/>
    <cellStyle name="Vírgula 4 2 3 5 6 2" xfId="21971"/>
    <cellStyle name="Vírgula 4 2 3 5 7" xfId="13979"/>
    <cellStyle name="Vírgula 4 2 3 5 8" xfId="11291"/>
    <cellStyle name="Vírgula 4 2 3 5 9" xfId="24515"/>
    <cellStyle name="Vírgula 4 2 3 6" xfId="899"/>
    <cellStyle name="Vírgula 4 2 3 6 2" xfId="3563"/>
    <cellStyle name="Vírgula 4 2 3 6 2 2" xfId="16907"/>
    <cellStyle name="Vírgula 4 2 3 6 2 3" xfId="26531"/>
    <cellStyle name="Vírgula 4 2 3 6 3" xfId="6227"/>
    <cellStyle name="Vírgula 4 2 3 6 3 2" xfId="19571"/>
    <cellStyle name="Vírgula 4 2 3 6 4" xfId="8891"/>
    <cellStyle name="Vírgula 4 2 3 6 4 2" xfId="22235"/>
    <cellStyle name="Vírgula 4 2 3 6 5" xfId="14243"/>
    <cellStyle name="Vírgula 4 2 3 6 6" xfId="11555"/>
    <cellStyle name="Vírgula 4 2 3 6 7" xfId="25163"/>
    <cellStyle name="Vírgula 4 2 3 7" xfId="1691"/>
    <cellStyle name="Vírgula 4 2 3 7 2" xfId="4355"/>
    <cellStyle name="Vírgula 4 2 3 7 2 2" xfId="17699"/>
    <cellStyle name="Vírgula 4 2 3 7 3" xfId="7019"/>
    <cellStyle name="Vírgula 4 2 3 7 3 2" xfId="20363"/>
    <cellStyle name="Vírgula 4 2 3 7 4" xfId="9683"/>
    <cellStyle name="Vírgula 4 2 3 7 4 2" xfId="23027"/>
    <cellStyle name="Vírgula 4 2 3 7 5" xfId="15035"/>
    <cellStyle name="Vírgula 4 2 3 7 6" xfId="12347"/>
    <cellStyle name="Vírgula 4 2 3 7 7" xfId="25523"/>
    <cellStyle name="Vírgula 4 2 3 8" xfId="2507"/>
    <cellStyle name="Vírgula 4 2 3 8 2" xfId="5171"/>
    <cellStyle name="Vírgula 4 2 3 8 2 2" xfId="18515"/>
    <cellStyle name="Vírgula 4 2 3 8 3" xfId="7835"/>
    <cellStyle name="Vírgula 4 2 3 8 3 2" xfId="21179"/>
    <cellStyle name="Vírgula 4 2 3 8 4" xfId="10499"/>
    <cellStyle name="Vírgula 4 2 3 8 4 2" xfId="23843"/>
    <cellStyle name="Vírgula 4 2 3 8 5" xfId="15851"/>
    <cellStyle name="Vírgula 4 2 3 8 6" xfId="13163"/>
    <cellStyle name="Vírgula 4 2 3 9" xfId="2771"/>
    <cellStyle name="Vírgula 4 2 3 9 2" xfId="16115"/>
    <cellStyle name="Vírgula 4 2 4" xfId="227"/>
    <cellStyle name="Vírgula 4 2 4 10" xfId="13571"/>
    <cellStyle name="Vírgula 4 2 4 11" xfId="10883"/>
    <cellStyle name="Vírgula 4 2 4 12" xfId="24275"/>
    <cellStyle name="Vírgula 4 2 4 2" xfId="491"/>
    <cellStyle name="Vírgula 4 2 4 2 2" xfId="1283"/>
    <cellStyle name="Vírgula 4 2 4 2 2 2" xfId="3947"/>
    <cellStyle name="Vírgula 4 2 4 2 2 2 2" xfId="17291"/>
    <cellStyle name="Vírgula 4 2 4 2 2 3" xfId="6611"/>
    <cellStyle name="Vírgula 4 2 4 2 2 3 2" xfId="19955"/>
    <cellStyle name="Vírgula 4 2 4 2 2 4" xfId="9275"/>
    <cellStyle name="Vírgula 4 2 4 2 2 4 2" xfId="22619"/>
    <cellStyle name="Vírgula 4 2 4 2 2 5" xfId="14627"/>
    <cellStyle name="Vírgula 4 2 4 2 2 6" xfId="11939"/>
    <cellStyle name="Vírgula 4 2 4 2 2 7" xfId="26339"/>
    <cellStyle name="Vírgula 4 2 4 2 3" xfId="2075"/>
    <cellStyle name="Vírgula 4 2 4 2 3 2" xfId="4739"/>
    <cellStyle name="Vírgula 4 2 4 2 3 2 2" xfId="18083"/>
    <cellStyle name="Vírgula 4 2 4 2 3 3" xfId="7403"/>
    <cellStyle name="Vírgula 4 2 4 2 3 3 2" xfId="20747"/>
    <cellStyle name="Vírgula 4 2 4 2 3 4" xfId="10067"/>
    <cellStyle name="Vírgula 4 2 4 2 3 4 2" xfId="23411"/>
    <cellStyle name="Vírgula 4 2 4 2 3 5" xfId="15419"/>
    <cellStyle name="Vírgula 4 2 4 2 3 6" xfId="12731"/>
    <cellStyle name="Vírgula 4 2 4 2 4" xfId="3155"/>
    <cellStyle name="Vírgula 4 2 4 2 4 2" xfId="16499"/>
    <cellStyle name="Vírgula 4 2 4 2 5" xfId="5819"/>
    <cellStyle name="Vírgula 4 2 4 2 5 2" xfId="19163"/>
    <cellStyle name="Vírgula 4 2 4 2 6" xfId="8483"/>
    <cellStyle name="Vírgula 4 2 4 2 6 2" xfId="21827"/>
    <cellStyle name="Vírgula 4 2 4 2 7" xfId="13835"/>
    <cellStyle name="Vírgula 4 2 4 2 8" xfId="11147"/>
    <cellStyle name="Vírgula 4 2 4 2 9" xfId="24971"/>
    <cellStyle name="Vírgula 4 2 4 3" xfId="659"/>
    <cellStyle name="Vírgula 4 2 4 3 2" xfId="1451"/>
    <cellStyle name="Vírgula 4 2 4 3 2 2" xfId="4115"/>
    <cellStyle name="Vírgula 4 2 4 3 2 2 2" xfId="17459"/>
    <cellStyle name="Vírgula 4 2 4 3 2 3" xfId="6779"/>
    <cellStyle name="Vírgula 4 2 4 3 2 3 2" xfId="20123"/>
    <cellStyle name="Vírgula 4 2 4 3 2 4" xfId="9443"/>
    <cellStyle name="Vírgula 4 2 4 3 2 4 2" xfId="22787"/>
    <cellStyle name="Vírgula 4 2 4 3 2 5" xfId="14795"/>
    <cellStyle name="Vírgula 4 2 4 3 2 6" xfId="12107"/>
    <cellStyle name="Vírgula 4 2 4 3 2 7" xfId="26003"/>
    <cellStyle name="Vírgula 4 2 4 3 3" xfId="2243"/>
    <cellStyle name="Vírgula 4 2 4 3 3 2" xfId="4907"/>
    <cellStyle name="Vírgula 4 2 4 3 3 2 2" xfId="18251"/>
    <cellStyle name="Vírgula 4 2 4 3 3 3" xfId="7571"/>
    <cellStyle name="Vírgula 4 2 4 3 3 3 2" xfId="20915"/>
    <cellStyle name="Vírgula 4 2 4 3 3 4" xfId="10235"/>
    <cellStyle name="Vírgula 4 2 4 3 3 4 2" xfId="23579"/>
    <cellStyle name="Vírgula 4 2 4 3 3 5" xfId="15587"/>
    <cellStyle name="Vírgula 4 2 4 3 3 6" xfId="12899"/>
    <cellStyle name="Vírgula 4 2 4 3 4" xfId="3323"/>
    <cellStyle name="Vírgula 4 2 4 3 4 2" xfId="16667"/>
    <cellStyle name="Vírgula 4 2 4 3 5" xfId="5987"/>
    <cellStyle name="Vírgula 4 2 4 3 5 2" xfId="19331"/>
    <cellStyle name="Vírgula 4 2 4 3 6" xfId="8651"/>
    <cellStyle name="Vírgula 4 2 4 3 6 2" xfId="21995"/>
    <cellStyle name="Vírgula 4 2 4 3 7" xfId="14003"/>
    <cellStyle name="Vírgula 4 2 4 3 8" xfId="11315"/>
    <cellStyle name="Vírgula 4 2 4 3 9" xfId="24635"/>
    <cellStyle name="Vírgula 4 2 4 4" xfId="1019"/>
    <cellStyle name="Vírgula 4 2 4 4 2" xfId="3683"/>
    <cellStyle name="Vírgula 4 2 4 4 2 2" xfId="17027"/>
    <cellStyle name="Vírgula 4 2 4 4 2 3" xfId="26651"/>
    <cellStyle name="Vírgula 4 2 4 4 3" xfId="6347"/>
    <cellStyle name="Vírgula 4 2 4 4 3 2" xfId="19691"/>
    <cellStyle name="Vírgula 4 2 4 4 4" xfId="9011"/>
    <cellStyle name="Vírgula 4 2 4 4 4 2" xfId="22355"/>
    <cellStyle name="Vírgula 4 2 4 4 5" xfId="14363"/>
    <cellStyle name="Vírgula 4 2 4 4 6" xfId="11675"/>
    <cellStyle name="Vírgula 4 2 4 4 7" xfId="25283"/>
    <cellStyle name="Vírgula 4 2 4 5" xfId="1811"/>
    <cellStyle name="Vírgula 4 2 4 5 2" xfId="4475"/>
    <cellStyle name="Vírgula 4 2 4 5 2 2" xfId="17819"/>
    <cellStyle name="Vírgula 4 2 4 5 3" xfId="7139"/>
    <cellStyle name="Vírgula 4 2 4 5 3 2" xfId="20483"/>
    <cellStyle name="Vírgula 4 2 4 5 4" xfId="9803"/>
    <cellStyle name="Vírgula 4 2 4 5 4 2" xfId="23147"/>
    <cellStyle name="Vírgula 4 2 4 5 5" xfId="15155"/>
    <cellStyle name="Vírgula 4 2 4 5 6" xfId="12467"/>
    <cellStyle name="Vírgula 4 2 4 5 7" xfId="25643"/>
    <cellStyle name="Vírgula 4 2 4 6" xfId="2627"/>
    <cellStyle name="Vírgula 4 2 4 6 2" xfId="5291"/>
    <cellStyle name="Vírgula 4 2 4 6 2 2" xfId="18635"/>
    <cellStyle name="Vírgula 4 2 4 6 3" xfId="7955"/>
    <cellStyle name="Vírgula 4 2 4 6 3 2" xfId="21299"/>
    <cellStyle name="Vírgula 4 2 4 6 4" xfId="10619"/>
    <cellStyle name="Vírgula 4 2 4 6 4 2" xfId="23963"/>
    <cellStyle name="Vírgula 4 2 4 6 5" xfId="15971"/>
    <cellStyle name="Vírgula 4 2 4 6 6" xfId="13283"/>
    <cellStyle name="Vírgula 4 2 4 7" xfId="2891"/>
    <cellStyle name="Vírgula 4 2 4 7 2" xfId="16235"/>
    <cellStyle name="Vírgula 4 2 4 8" xfId="5555"/>
    <cellStyle name="Vírgula 4 2 4 8 2" xfId="18899"/>
    <cellStyle name="Vírgula 4 2 4 9" xfId="8219"/>
    <cellStyle name="Vírgula 4 2 4 9 2" xfId="21563"/>
    <cellStyle name="Vírgula 4 2 5" xfId="155"/>
    <cellStyle name="Vírgula 4 2 5 10" xfId="10811"/>
    <cellStyle name="Vírgula 4 2 5 11" xfId="24203"/>
    <cellStyle name="Vírgula 4 2 5 2" xfId="419"/>
    <cellStyle name="Vírgula 4 2 5 2 2" xfId="1211"/>
    <cellStyle name="Vírgula 4 2 5 2 2 2" xfId="3875"/>
    <cellStyle name="Vírgula 4 2 5 2 2 2 2" xfId="17219"/>
    <cellStyle name="Vírgula 4 2 5 2 2 3" xfId="6539"/>
    <cellStyle name="Vírgula 4 2 5 2 2 3 2" xfId="19883"/>
    <cellStyle name="Vírgula 4 2 5 2 2 4" xfId="9203"/>
    <cellStyle name="Vírgula 4 2 5 2 2 4 2" xfId="22547"/>
    <cellStyle name="Vírgula 4 2 5 2 2 5" xfId="14555"/>
    <cellStyle name="Vírgula 4 2 5 2 2 6" xfId="11867"/>
    <cellStyle name="Vírgula 4 2 5 2 2 7" xfId="26267"/>
    <cellStyle name="Vírgula 4 2 5 2 3" xfId="2003"/>
    <cellStyle name="Vírgula 4 2 5 2 3 2" xfId="4667"/>
    <cellStyle name="Vírgula 4 2 5 2 3 2 2" xfId="18011"/>
    <cellStyle name="Vírgula 4 2 5 2 3 3" xfId="7331"/>
    <cellStyle name="Vírgula 4 2 5 2 3 3 2" xfId="20675"/>
    <cellStyle name="Vírgula 4 2 5 2 3 4" xfId="9995"/>
    <cellStyle name="Vírgula 4 2 5 2 3 4 2" xfId="23339"/>
    <cellStyle name="Vírgula 4 2 5 2 3 5" xfId="15347"/>
    <cellStyle name="Vírgula 4 2 5 2 3 6" xfId="12659"/>
    <cellStyle name="Vírgula 4 2 5 2 4" xfId="3083"/>
    <cellStyle name="Vírgula 4 2 5 2 4 2" xfId="16427"/>
    <cellStyle name="Vírgula 4 2 5 2 5" xfId="5747"/>
    <cellStyle name="Vírgula 4 2 5 2 5 2" xfId="19091"/>
    <cellStyle name="Vírgula 4 2 5 2 6" xfId="8411"/>
    <cellStyle name="Vírgula 4 2 5 2 6 2" xfId="21755"/>
    <cellStyle name="Vírgula 4 2 5 2 7" xfId="13763"/>
    <cellStyle name="Vírgula 4 2 5 2 8" xfId="11075"/>
    <cellStyle name="Vírgula 4 2 5 2 9" xfId="24899"/>
    <cellStyle name="Vírgula 4 2 5 3" xfId="947"/>
    <cellStyle name="Vírgula 4 2 5 3 2" xfId="3611"/>
    <cellStyle name="Vírgula 4 2 5 3 2 2" xfId="16955"/>
    <cellStyle name="Vírgula 4 2 5 3 2 3" xfId="25931"/>
    <cellStyle name="Vírgula 4 2 5 3 3" xfId="6275"/>
    <cellStyle name="Vírgula 4 2 5 3 3 2" xfId="19619"/>
    <cellStyle name="Vírgula 4 2 5 3 4" xfId="8939"/>
    <cellStyle name="Vírgula 4 2 5 3 4 2" xfId="22283"/>
    <cellStyle name="Vírgula 4 2 5 3 5" xfId="14291"/>
    <cellStyle name="Vírgula 4 2 5 3 6" xfId="11603"/>
    <cellStyle name="Vírgula 4 2 5 3 7" xfId="24563"/>
    <cellStyle name="Vírgula 4 2 5 4" xfId="1739"/>
    <cellStyle name="Vírgula 4 2 5 4 2" xfId="4403"/>
    <cellStyle name="Vírgula 4 2 5 4 2 2" xfId="17747"/>
    <cellStyle name="Vírgula 4 2 5 4 2 3" xfId="26579"/>
    <cellStyle name="Vírgula 4 2 5 4 3" xfId="7067"/>
    <cellStyle name="Vírgula 4 2 5 4 3 2" xfId="20411"/>
    <cellStyle name="Vírgula 4 2 5 4 4" xfId="9731"/>
    <cellStyle name="Vírgula 4 2 5 4 4 2" xfId="23075"/>
    <cellStyle name="Vírgula 4 2 5 4 5" xfId="15083"/>
    <cellStyle name="Vírgula 4 2 5 4 6" xfId="12395"/>
    <cellStyle name="Vírgula 4 2 5 4 7" xfId="25211"/>
    <cellStyle name="Vírgula 4 2 5 5" xfId="2555"/>
    <cellStyle name="Vírgula 4 2 5 5 2" xfId="5219"/>
    <cellStyle name="Vírgula 4 2 5 5 2 2" xfId="18563"/>
    <cellStyle name="Vírgula 4 2 5 5 3" xfId="7883"/>
    <cellStyle name="Vírgula 4 2 5 5 3 2" xfId="21227"/>
    <cellStyle name="Vírgula 4 2 5 5 4" xfId="10547"/>
    <cellStyle name="Vírgula 4 2 5 5 4 2" xfId="23891"/>
    <cellStyle name="Vírgula 4 2 5 5 5" xfId="15899"/>
    <cellStyle name="Vírgula 4 2 5 5 6" xfId="13211"/>
    <cellStyle name="Vírgula 4 2 5 5 7" xfId="25571"/>
    <cellStyle name="Vírgula 4 2 5 6" xfId="2819"/>
    <cellStyle name="Vírgula 4 2 5 6 2" xfId="16163"/>
    <cellStyle name="Vírgula 4 2 5 7" xfId="5483"/>
    <cellStyle name="Vírgula 4 2 5 7 2" xfId="18827"/>
    <cellStyle name="Vírgula 4 2 5 8" xfId="8147"/>
    <cellStyle name="Vírgula 4 2 5 8 2" xfId="21491"/>
    <cellStyle name="Vírgula 4 2 5 9" xfId="13499"/>
    <cellStyle name="Vírgula 4 2 6" xfId="323"/>
    <cellStyle name="Vírgula 4 2 6 10" xfId="24371"/>
    <cellStyle name="Vírgula 4 2 6 2" xfId="1115"/>
    <cellStyle name="Vírgula 4 2 6 2 2" xfId="3779"/>
    <cellStyle name="Vírgula 4 2 6 2 2 2" xfId="17123"/>
    <cellStyle name="Vírgula 4 2 6 2 2 3" xfId="26435"/>
    <cellStyle name="Vírgula 4 2 6 2 3" xfId="6443"/>
    <cellStyle name="Vírgula 4 2 6 2 3 2" xfId="19787"/>
    <cellStyle name="Vírgula 4 2 6 2 4" xfId="9107"/>
    <cellStyle name="Vírgula 4 2 6 2 4 2" xfId="22451"/>
    <cellStyle name="Vírgula 4 2 6 2 5" xfId="14459"/>
    <cellStyle name="Vírgula 4 2 6 2 6" xfId="11771"/>
    <cellStyle name="Vírgula 4 2 6 2 7" xfId="25067"/>
    <cellStyle name="Vírgula 4 2 6 3" xfId="1907"/>
    <cellStyle name="Vírgula 4 2 6 3 2" xfId="4571"/>
    <cellStyle name="Vírgula 4 2 6 3 2 2" xfId="17915"/>
    <cellStyle name="Vírgula 4 2 6 3 2 3" xfId="26099"/>
    <cellStyle name="Vírgula 4 2 6 3 3" xfId="7235"/>
    <cellStyle name="Vírgula 4 2 6 3 3 2" xfId="20579"/>
    <cellStyle name="Vírgula 4 2 6 3 4" xfId="9899"/>
    <cellStyle name="Vírgula 4 2 6 3 4 2" xfId="23243"/>
    <cellStyle name="Vírgula 4 2 6 3 5" xfId="15251"/>
    <cellStyle name="Vírgula 4 2 6 3 6" xfId="12563"/>
    <cellStyle name="Vírgula 4 2 6 3 7" xfId="24731"/>
    <cellStyle name="Vírgula 4 2 6 4" xfId="2478"/>
    <cellStyle name="Vírgula 4 2 6 4 2" xfId="5142"/>
    <cellStyle name="Vírgula 4 2 6 4 2 2" xfId="18486"/>
    <cellStyle name="Vírgula 4 2 6 4 2 3" xfId="26747"/>
    <cellStyle name="Vírgula 4 2 6 4 3" xfId="7806"/>
    <cellStyle name="Vírgula 4 2 6 4 3 2" xfId="21150"/>
    <cellStyle name="Vírgula 4 2 6 4 4" xfId="10470"/>
    <cellStyle name="Vírgula 4 2 6 4 4 2" xfId="23814"/>
    <cellStyle name="Vírgula 4 2 6 4 5" xfId="15822"/>
    <cellStyle name="Vírgula 4 2 6 4 6" xfId="13134"/>
    <cellStyle name="Vírgula 4 2 6 4 7" xfId="25379"/>
    <cellStyle name="Vírgula 4 2 6 5" xfId="2987"/>
    <cellStyle name="Vírgula 4 2 6 5 2" xfId="16331"/>
    <cellStyle name="Vírgula 4 2 6 5 3" xfId="25739"/>
    <cellStyle name="Vírgula 4 2 6 6" xfId="5651"/>
    <cellStyle name="Vírgula 4 2 6 6 2" xfId="18995"/>
    <cellStyle name="Vírgula 4 2 6 7" xfId="8315"/>
    <cellStyle name="Vírgula 4 2 6 7 2" xfId="21659"/>
    <cellStyle name="Vírgula 4 2 6 8" xfId="13667"/>
    <cellStyle name="Vírgula 4 2 6 9" xfId="10979"/>
    <cellStyle name="Vírgula 4 2 7" xfId="587"/>
    <cellStyle name="Vírgula 4 2 7 2" xfId="1379"/>
    <cellStyle name="Vírgula 4 2 7 2 2" xfId="4043"/>
    <cellStyle name="Vírgula 4 2 7 2 2 2" xfId="17387"/>
    <cellStyle name="Vírgula 4 2 7 2 2 3" xfId="26171"/>
    <cellStyle name="Vírgula 4 2 7 2 3" xfId="6707"/>
    <cellStyle name="Vírgula 4 2 7 2 3 2" xfId="20051"/>
    <cellStyle name="Vírgula 4 2 7 2 4" xfId="9371"/>
    <cellStyle name="Vírgula 4 2 7 2 4 2" xfId="22715"/>
    <cellStyle name="Vírgula 4 2 7 2 5" xfId="14723"/>
    <cellStyle name="Vírgula 4 2 7 2 6" xfId="12035"/>
    <cellStyle name="Vírgula 4 2 7 2 7" xfId="24803"/>
    <cellStyle name="Vírgula 4 2 7 3" xfId="2171"/>
    <cellStyle name="Vírgula 4 2 7 3 2" xfId="4835"/>
    <cellStyle name="Vírgula 4 2 7 3 2 2" xfId="18179"/>
    <cellStyle name="Vírgula 4 2 7 3 2 3" xfId="25835"/>
    <cellStyle name="Vírgula 4 2 7 3 3" xfId="7499"/>
    <cellStyle name="Vírgula 4 2 7 3 3 2" xfId="20843"/>
    <cellStyle name="Vírgula 4 2 7 3 4" xfId="10163"/>
    <cellStyle name="Vírgula 4 2 7 3 4 2" xfId="23507"/>
    <cellStyle name="Vírgula 4 2 7 3 5" xfId="15515"/>
    <cellStyle name="Vírgula 4 2 7 3 6" xfId="12827"/>
    <cellStyle name="Vírgula 4 2 7 3 7" xfId="24467"/>
    <cellStyle name="Vírgula 4 2 7 4" xfId="3251"/>
    <cellStyle name="Vírgula 4 2 7 4 2" xfId="16595"/>
    <cellStyle name="Vírgula 4 2 7 4 3" xfId="25475"/>
    <cellStyle name="Vírgula 4 2 7 5" xfId="5915"/>
    <cellStyle name="Vírgula 4 2 7 5 2" xfId="19259"/>
    <cellStyle name="Vírgula 4 2 7 6" xfId="8579"/>
    <cellStyle name="Vírgula 4 2 7 6 2" xfId="21923"/>
    <cellStyle name="Vírgula 4 2 7 7" xfId="13931"/>
    <cellStyle name="Vírgula 4 2 7 8" xfId="11243"/>
    <cellStyle name="Vírgula 4 2 7 9" xfId="24107"/>
    <cellStyle name="Vírgula 4 2 8" xfId="755"/>
    <cellStyle name="Vírgula 4 2 8 2" xfId="1547"/>
    <cellStyle name="Vírgula 4 2 8 2 2" xfId="4211"/>
    <cellStyle name="Vírgula 4 2 8 2 2 2" xfId="17555"/>
    <cellStyle name="Vírgula 4 2 8 2 2 3" xfId="26147"/>
    <cellStyle name="Vírgula 4 2 8 2 3" xfId="6875"/>
    <cellStyle name="Vírgula 4 2 8 2 3 2" xfId="20219"/>
    <cellStyle name="Vírgula 4 2 8 2 4" xfId="9539"/>
    <cellStyle name="Vírgula 4 2 8 2 4 2" xfId="22883"/>
    <cellStyle name="Vírgula 4 2 8 2 5" xfId="14891"/>
    <cellStyle name="Vírgula 4 2 8 2 6" xfId="12203"/>
    <cellStyle name="Vírgula 4 2 8 2 7" xfId="24779"/>
    <cellStyle name="Vírgula 4 2 8 3" xfId="2339"/>
    <cellStyle name="Vírgula 4 2 8 3 2" xfId="5003"/>
    <cellStyle name="Vírgula 4 2 8 3 2 2" xfId="18347"/>
    <cellStyle name="Vírgula 4 2 8 3 3" xfId="7667"/>
    <cellStyle name="Vírgula 4 2 8 3 3 2" xfId="21011"/>
    <cellStyle name="Vírgula 4 2 8 3 4" xfId="10331"/>
    <cellStyle name="Vírgula 4 2 8 3 4 2" xfId="23675"/>
    <cellStyle name="Vírgula 4 2 8 3 5" xfId="15683"/>
    <cellStyle name="Vírgula 4 2 8 3 6" xfId="12995"/>
    <cellStyle name="Vírgula 4 2 8 3 7" xfId="25451"/>
    <cellStyle name="Vírgula 4 2 8 4" xfId="3419"/>
    <cellStyle name="Vírgula 4 2 8 4 2" xfId="16763"/>
    <cellStyle name="Vírgula 4 2 8 5" xfId="6083"/>
    <cellStyle name="Vírgula 4 2 8 5 2" xfId="19427"/>
    <cellStyle name="Vírgula 4 2 8 6" xfId="8747"/>
    <cellStyle name="Vírgula 4 2 8 6 2" xfId="22091"/>
    <cellStyle name="Vírgula 4 2 8 7" xfId="14099"/>
    <cellStyle name="Vírgula 4 2 8 8" xfId="11411"/>
    <cellStyle name="Vírgula 4 2 8 9" xfId="24083"/>
    <cellStyle name="Vírgula 4 2 9" xfId="803"/>
    <cellStyle name="Vírgula 4 2 9 2" xfId="1595"/>
    <cellStyle name="Vírgula 4 2 9 2 2" xfId="4259"/>
    <cellStyle name="Vírgula 4 2 9 2 2 2" xfId="17603"/>
    <cellStyle name="Vírgula 4 2 9 2 3" xfId="6923"/>
    <cellStyle name="Vírgula 4 2 9 2 3 2" xfId="20267"/>
    <cellStyle name="Vírgula 4 2 9 2 4" xfId="9587"/>
    <cellStyle name="Vírgula 4 2 9 2 4 2" xfId="22931"/>
    <cellStyle name="Vírgula 4 2 9 2 5" xfId="14939"/>
    <cellStyle name="Vírgula 4 2 9 2 6" xfId="12251"/>
    <cellStyle name="Vírgula 4 2 9 2 7" xfId="25787"/>
    <cellStyle name="Vírgula 4 2 9 3" xfId="2387"/>
    <cellStyle name="Vírgula 4 2 9 3 2" xfId="5051"/>
    <cellStyle name="Vírgula 4 2 9 3 2 2" xfId="18395"/>
    <cellStyle name="Vírgula 4 2 9 3 3" xfId="7715"/>
    <cellStyle name="Vírgula 4 2 9 3 3 2" xfId="21059"/>
    <cellStyle name="Vírgula 4 2 9 3 4" xfId="10379"/>
    <cellStyle name="Vírgula 4 2 9 3 4 2" xfId="23723"/>
    <cellStyle name="Vírgula 4 2 9 3 5" xfId="15731"/>
    <cellStyle name="Vírgula 4 2 9 3 6" xfId="13043"/>
    <cellStyle name="Vírgula 4 2 9 4" xfId="3467"/>
    <cellStyle name="Vírgula 4 2 9 4 2" xfId="16811"/>
    <cellStyle name="Vírgula 4 2 9 5" xfId="6131"/>
    <cellStyle name="Vírgula 4 2 9 5 2" xfId="19475"/>
    <cellStyle name="Vírgula 4 2 9 6" xfId="8795"/>
    <cellStyle name="Vírgula 4 2 9 6 2" xfId="22139"/>
    <cellStyle name="Vírgula 4 2 9 7" xfId="14147"/>
    <cellStyle name="Vírgula 4 2 9 8" xfId="11459"/>
    <cellStyle name="Vírgula 4 2 9 9" xfId="24419"/>
    <cellStyle name="Vírgula 4 20" xfId="10707"/>
    <cellStyle name="Vírgula 4 21" xfId="24051"/>
    <cellStyle name="Vírgula 4 3" xfId="38"/>
    <cellStyle name="Vírgula 4 3 10" xfId="859"/>
    <cellStyle name="Vírgula 4 3 10 2" xfId="3523"/>
    <cellStyle name="Vírgula 4 3 10 2 2" xfId="16867"/>
    <cellStyle name="Vírgula 4 3 10 2 3" xfId="25819"/>
    <cellStyle name="Vírgula 4 3 10 3" xfId="6187"/>
    <cellStyle name="Vírgula 4 3 10 3 2" xfId="19531"/>
    <cellStyle name="Vírgula 4 3 10 4" xfId="8851"/>
    <cellStyle name="Vírgula 4 3 10 4 2" xfId="22195"/>
    <cellStyle name="Vírgula 4 3 10 5" xfId="14203"/>
    <cellStyle name="Vírgula 4 3 10 6" xfId="11515"/>
    <cellStyle name="Vírgula 4 3 10 7" xfId="24451"/>
    <cellStyle name="Vírgula 4 3 11" xfId="1651"/>
    <cellStyle name="Vírgula 4 3 11 2" xfId="4315"/>
    <cellStyle name="Vírgula 4 3 11 2 2" xfId="17659"/>
    <cellStyle name="Vírgula 4 3 11 2 3" xfId="26491"/>
    <cellStyle name="Vírgula 4 3 11 3" xfId="6979"/>
    <cellStyle name="Vírgula 4 3 11 3 2" xfId="20323"/>
    <cellStyle name="Vírgula 4 3 11 4" xfId="9643"/>
    <cellStyle name="Vírgula 4 3 11 4 2" xfId="22987"/>
    <cellStyle name="Vírgula 4 3 11 5" xfId="14995"/>
    <cellStyle name="Vírgula 4 3 11 6" xfId="12307"/>
    <cellStyle name="Vírgula 4 3 11 7" xfId="25123"/>
    <cellStyle name="Vírgula 4 3 12" xfId="2448"/>
    <cellStyle name="Vírgula 4 3 12 2" xfId="5112"/>
    <cellStyle name="Vírgula 4 3 12 2 2" xfId="18456"/>
    <cellStyle name="Vírgula 4 3 12 3" xfId="7776"/>
    <cellStyle name="Vírgula 4 3 12 3 2" xfId="21120"/>
    <cellStyle name="Vírgula 4 3 12 4" xfId="10440"/>
    <cellStyle name="Vírgula 4 3 12 4 2" xfId="23784"/>
    <cellStyle name="Vírgula 4 3 12 5" xfId="15792"/>
    <cellStyle name="Vírgula 4 3 12 6" xfId="13104"/>
    <cellStyle name="Vírgula 4 3 12 7" xfId="25435"/>
    <cellStyle name="Vírgula 4 3 13" xfId="67"/>
    <cellStyle name="Vírgula 4 3 13 2" xfId="13411"/>
    <cellStyle name="Vírgula 4 3 14" xfId="2731"/>
    <cellStyle name="Vírgula 4 3 14 2" xfId="16075"/>
    <cellStyle name="Vírgula 4 3 15" xfId="5395"/>
    <cellStyle name="Vírgula 4 3 15 2" xfId="18739"/>
    <cellStyle name="Vírgula 4 3 16" xfId="8059"/>
    <cellStyle name="Vírgula 4 3 16 2" xfId="21403"/>
    <cellStyle name="Vírgula 4 3 17" xfId="13387"/>
    <cellStyle name="Vírgula 4 3 18" xfId="10723"/>
    <cellStyle name="Vírgula 4 3 19" xfId="24067"/>
    <cellStyle name="Vírgula 4 3 2" xfId="91"/>
    <cellStyle name="Vírgula 4 3 2 10" xfId="1675"/>
    <cellStyle name="Vírgula 4 3 2 10 2" xfId="4339"/>
    <cellStyle name="Vírgula 4 3 2 10 2 2" xfId="17683"/>
    <cellStyle name="Vírgula 4 3 2 10 3" xfId="7003"/>
    <cellStyle name="Vírgula 4 3 2 10 3 2" xfId="20347"/>
    <cellStyle name="Vírgula 4 3 2 10 4" xfId="9667"/>
    <cellStyle name="Vírgula 4 3 2 10 4 2" xfId="23011"/>
    <cellStyle name="Vírgula 4 3 2 10 5" xfId="15019"/>
    <cellStyle name="Vírgula 4 3 2 10 6" xfId="12331"/>
    <cellStyle name="Vírgula 4 3 2 11" xfId="2474"/>
    <cellStyle name="Vírgula 4 3 2 11 2" xfId="5138"/>
    <cellStyle name="Vírgula 4 3 2 11 2 2" xfId="18482"/>
    <cellStyle name="Vírgula 4 3 2 11 3" xfId="7802"/>
    <cellStyle name="Vírgula 4 3 2 11 3 2" xfId="21146"/>
    <cellStyle name="Vírgula 4 3 2 11 4" xfId="10466"/>
    <cellStyle name="Vírgula 4 3 2 11 4 2" xfId="23810"/>
    <cellStyle name="Vírgula 4 3 2 11 5" xfId="15818"/>
    <cellStyle name="Vírgula 4 3 2 11 6" xfId="13130"/>
    <cellStyle name="Vírgula 4 3 2 12" xfId="2755"/>
    <cellStyle name="Vírgula 4 3 2 12 2" xfId="16099"/>
    <cellStyle name="Vírgula 4 3 2 13" xfId="5419"/>
    <cellStyle name="Vírgula 4 3 2 13 2" xfId="18763"/>
    <cellStyle name="Vírgula 4 3 2 14" xfId="8083"/>
    <cellStyle name="Vírgula 4 3 2 14 2" xfId="21427"/>
    <cellStyle name="Vírgula 4 3 2 15" xfId="13435"/>
    <cellStyle name="Vírgula 4 3 2 16" xfId="10747"/>
    <cellStyle name="Vírgula 4 3 2 17" xfId="24139"/>
    <cellStyle name="Vírgula 4 3 2 2" xfId="139"/>
    <cellStyle name="Vírgula 4 3 2 2 10" xfId="8131"/>
    <cellStyle name="Vírgula 4 3 2 2 10 2" xfId="21475"/>
    <cellStyle name="Vírgula 4 3 2 2 11" xfId="13483"/>
    <cellStyle name="Vírgula 4 3 2 2 12" xfId="10795"/>
    <cellStyle name="Vírgula 4 3 2 2 13" xfId="24187"/>
    <cellStyle name="Vírgula 4 3 2 2 2" xfId="307"/>
    <cellStyle name="Vírgula 4 3 2 2 2 10" xfId="10963"/>
    <cellStyle name="Vírgula 4 3 2 2 2 11" xfId="24355"/>
    <cellStyle name="Vírgula 4 3 2 2 2 2" xfId="571"/>
    <cellStyle name="Vírgula 4 3 2 2 2 2 2" xfId="1363"/>
    <cellStyle name="Vírgula 4 3 2 2 2 2 2 2" xfId="4027"/>
    <cellStyle name="Vírgula 4 3 2 2 2 2 2 2 2" xfId="17371"/>
    <cellStyle name="Vírgula 4 3 2 2 2 2 2 3" xfId="6691"/>
    <cellStyle name="Vírgula 4 3 2 2 2 2 2 3 2" xfId="20035"/>
    <cellStyle name="Vírgula 4 3 2 2 2 2 2 4" xfId="9355"/>
    <cellStyle name="Vírgula 4 3 2 2 2 2 2 4 2" xfId="22699"/>
    <cellStyle name="Vírgula 4 3 2 2 2 2 2 5" xfId="14707"/>
    <cellStyle name="Vírgula 4 3 2 2 2 2 2 6" xfId="12019"/>
    <cellStyle name="Vírgula 4 3 2 2 2 2 2 7" xfId="26419"/>
    <cellStyle name="Vírgula 4 3 2 2 2 2 3" xfId="2155"/>
    <cellStyle name="Vírgula 4 3 2 2 2 2 3 2" xfId="4819"/>
    <cellStyle name="Vírgula 4 3 2 2 2 2 3 2 2" xfId="18163"/>
    <cellStyle name="Vírgula 4 3 2 2 2 2 3 3" xfId="7483"/>
    <cellStyle name="Vírgula 4 3 2 2 2 2 3 3 2" xfId="20827"/>
    <cellStyle name="Vírgula 4 3 2 2 2 2 3 4" xfId="10147"/>
    <cellStyle name="Vírgula 4 3 2 2 2 2 3 4 2" xfId="23491"/>
    <cellStyle name="Vírgula 4 3 2 2 2 2 3 5" xfId="15499"/>
    <cellStyle name="Vírgula 4 3 2 2 2 2 3 6" xfId="12811"/>
    <cellStyle name="Vírgula 4 3 2 2 2 2 4" xfId="3235"/>
    <cellStyle name="Vírgula 4 3 2 2 2 2 4 2" xfId="16579"/>
    <cellStyle name="Vírgula 4 3 2 2 2 2 5" xfId="5899"/>
    <cellStyle name="Vírgula 4 3 2 2 2 2 5 2" xfId="19243"/>
    <cellStyle name="Vírgula 4 3 2 2 2 2 6" xfId="8563"/>
    <cellStyle name="Vírgula 4 3 2 2 2 2 6 2" xfId="21907"/>
    <cellStyle name="Vírgula 4 3 2 2 2 2 7" xfId="13915"/>
    <cellStyle name="Vírgula 4 3 2 2 2 2 8" xfId="11227"/>
    <cellStyle name="Vírgula 4 3 2 2 2 2 9" xfId="25051"/>
    <cellStyle name="Vírgula 4 3 2 2 2 3" xfId="1099"/>
    <cellStyle name="Vírgula 4 3 2 2 2 3 2" xfId="3763"/>
    <cellStyle name="Vírgula 4 3 2 2 2 3 2 2" xfId="17107"/>
    <cellStyle name="Vírgula 4 3 2 2 2 3 2 3" xfId="26083"/>
    <cellStyle name="Vírgula 4 3 2 2 2 3 3" xfId="6427"/>
    <cellStyle name="Vírgula 4 3 2 2 2 3 3 2" xfId="19771"/>
    <cellStyle name="Vírgula 4 3 2 2 2 3 4" xfId="9091"/>
    <cellStyle name="Vírgula 4 3 2 2 2 3 4 2" xfId="22435"/>
    <cellStyle name="Vírgula 4 3 2 2 2 3 5" xfId="14443"/>
    <cellStyle name="Vírgula 4 3 2 2 2 3 6" xfId="11755"/>
    <cellStyle name="Vírgula 4 3 2 2 2 3 7" xfId="24715"/>
    <cellStyle name="Vírgula 4 3 2 2 2 4" xfId="1891"/>
    <cellStyle name="Vírgula 4 3 2 2 2 4 2" xfId="4555"/>
    <cellStyle name="Vírgula 4 3 2 2 2 4 2 2" xfId="17899"/>
    <cellStyle name="Vírgula 4 3 2 2 2 4 2 3" xfId="26731"/>
    <cellStyle name="Vírgula 4 3 2 2 2 4 3" xfId="7219"/>
    <cellStyle name="Vírgula 4 3 2 2 2 4 3 2" xfId="20563"/>
    <cellStyle name="Vírgula 4 3 2 2 2 4 4" xfId="9883"/>
    <cellStyle name="Vírgula 4 3 2 2 2 4 4 2" xfId="23227"/>
    <cellStyle name="Vírgula 4 3 2 2 2 4 5" xfId="15235"/>
    <cellStyle name="Vírgula 4 3 2 2 2 4 6" xfId="12547"/>
    <cellStyle name="Vírgula 4 3 2 2 2 4 7" xfId="25363"/>
    <cellStyle name="Vírgula 4 3 2 2 2 5" xfId="2707"/>
    <cellStyle name="Vírgula 4 3 2 2 2 5 2" xfId="5371"/>
    <cellStyle name="Vírgula 4 3 2 2 2 5 2 2" xfId="18715"/>
    <cellStyle name="Vírgula 4 3 2 2 2 5 3" xfId="8035"/>
    <cellStyle name="Vírgula 4 3 2 2 2 5 3 2" xfId="21379"/>
    <cellStyle name="Vírgula 4 3 2 2 2 5 4" xfId="10699"/>
    <cellStyle name="Vírgula 4 3 2 2 2 5 4 2" xfId="24043"/>
    <cellStyle name="Vírgula 4 3 2 2 2 5 5" xfId="16051"/>
    <cellStyle name="Vírgula 4 3 2 2 2 5 6" xfId="13363"/>
    <cellStyle name="Vírgula 4 3 2 2 2 5 7" xfId="25723"/>
    <cellStyle name="Vírgula 4 3 2 2 2 6" xfId="2971"/>
    <cellStyle name="Vírgula 4 3 2 2 2 6 2" xfId="16315"/>
    <cellStyle name="Vírgula 4 3 2 2 2 7" xfId="5635"/>
    <cellStyle name="Vírgula 4 3 2 2 2 7 2" xfId="18979"/>
    <cellStyle name="Vírgula 4 3 2 2 2 8" xfId="8299"/>
    <cellStyle name="Vírgula 4 3 2 2 2 8 2" xfId="21643"/>
    <cellStyle name="Vírgula 4 3 2 2 2 9" xfId="13651"/>
    <cellStyle name="Vírgula 4 3 2 2 3" xfId="403"/>
    <cellStyle name="Vírgula 4 3 2 2 3 2" xfId="1195"/>
    <cellStyle name="Vírgula 4 3 2 2 3 2 2" xfId="3859"/>
    <cellStyle name="Vírgula 4 3 2 2 3 2 2 2" xfId="17203"/>
    <cellStyle name="Vírgula 4 3 2 2 3 2 3" xfId="6523"/>
    <cellStyle name="Vírgula 4 3 2 2 3 2 3 2" xfId="19867"/>
    <cellStyle name="Vírgula 4 3 2 2 3 2 4" xfId="9187"/>
    <cellStyle name="Vírgula 4 3 2 2 3 2 4 2" xfId="22531"/>
    <cellStyle name="Vírgula 4 3 2 2 3 2 5" xfId="14539"/>
    <cellStyle name="Vírgula 4 3 2 2 3 2 6" xfId="11851"/>
    <cellStyle name="Vírgula 4 3 2 2 3 2 7" xfId="26251"/>
    <cellStyle name="Vírgula 4 3 2 2 3 3" xfId="1987"/>
    <cellStyle name="Vírgula 4 3 2 2 3 3 2" xfId="4651"/>
    <cellStyle name="Vírgula 4 3 2 2 3 3 2 2" xfId="17995"/>
    <cellStyle name="Vírgula 4 3 2 2 3 3 3" xfId="7315"/>
    <cellStyle name="Vírgula 4 3 2 2 3 3 3 2" xfId="20659"/>
    <cellStyle name="Vírgula 4 3 2 2 3 3 4" xfId="9979"/>
    <cellStyle name="Vírgula 4 3 2 2 3 3 4 2" xfId="23323"/>
    <cellStyle name="Vírgula 4 3 2 2 3 3 5" xfId="15331"/>
    <cellStyle name="Vírgula 4 3 2 2 3 3 6" xfId="12643"/>
    <cellStyle name="Vírgula 4 3 2 2 3 4" xfId="3067"/>
    <cellStyle name="Vírgula 4 3 2 2 3 4 2" xfId="16411"/>
    <cellStyle name="Vírgula 4 3 2 2 3 5" xfId="5731"/>
    <cellStyle name="Vírgula 4 3 2 2 3 5 2" xfId="19075"/>
    <cellStyle name="Vírgula 4 3 2 2 3 6" xfId="8395"/>
    <cellStyle name="Vírgula 4 3 2 2 3 6 2" xfId="21739"/>
    <cellStyle name="Vírgula 4 3 2 2 3 7" xfId="13747"/>
    <cellStyle name="Vírgula 4 3 2 2 3 8" xfId="11059"/>
    <cellStyle name="Vírgula 4 3 2 2 3 9" xfId="24883"/>
    <cellStyle name="Vírgula 4 3 2 2 4" xfId="739"/>
    <cellStyle name="Vírgula 4 3 2 2 4 2" xfId="1531"/>
    <cellStyle name="Vírgula 4 3 2 2 4 2 2" xfId="4195"/>
    <cellStyle name="Vírgula 4 3 2 2 4 2 2 2" xfId="17539"/>
    <cellStyle name="Vírgula 4 3 2 2 4 2 3" xfId="6859"/>
    <cellStyle name="Vírgula 4 3 2 2 4 2 3 2" xfId="20203"/>
    <cellStyle name="Vírgula 4 3 2 2 4 2 4" xfId="9523"/>
    <cellStyle name="Vírgula 4 3 2 2 4 2 4 2" xfId="22867"/>
    <cellStyle name="Vírgula 4 3 2 2 4 2 5" xfId="14875"/>
    <cellStyle name="Vírgula 4 3 2 2 4 2 6" xfId="12187"/>
    <cellStyle name="Vírgula 4 3 2 2 4 2 7" xfId="25915"/>
    <cellStyle name="Vírgula 4 3 2 2 4 3" xfId="2323"/>
    <cellStyle name="Vírgula 4 3 2 2 4 3 2" xfId="4987"/>
    <cellStyle name="Vírgula 4 3 2 2 4 3 2 2" xfId="18331"/>
    <cellStyle name="Vírgula 4 3 2 2 4 3 3" xfId="7651"/>
    <cellStyle name="Vírgula 4 3 2 2 4 3 3 2" xfId="20995"/>
    <cellStyle name="Vírgula 4 3 2 2 4 3 4" xfId="10315"/>
    <cellStyle name="Vírgula 4 3 2 2 4 3 4 2" xfId="23659"/>
    <cellStyle name="Vírgula 4 3 2 2 4 3 5" xfId="15667"/>
    <cellStyle name="Vírgula 4 3 2 2 4 3 6" xfId="12979"/>
    <cellStyle name="Vírgula 4 3 2 2 4 4" xfId="3403"/>
    <cellStyle name="Vírgula 4 3 2 2 4 4 2" xfId="16747"/>
    <cellStyle name="Vírgula 4 3 2 2 4 5" xfId="6067"/>
    <cellStyle name="Vírgula 4 3 2 2 4 5 2" xfId="19411"/>
    <cellStyle name="Vírgula 4 3 2 2 4 6" xfId="8731"/>
    <cellStyle name="Vírgula 4 3 2 2 4 6 2" xfId="22075"/>
    <cellStyle name="Vírgula 4 3 2 2 4 7" xfId="14083"/>
    <cellStyle name="Vírgula 4 3 2 2 4 8" xfId="11395"/>
    <cellStyle name="Vírgula 4 3 2 2 4 9" xfId="24547"/>
    <cellStyle name="Vírgula 4 3 2 2 5" xfId="931"/>
    <cellStyle name="Vírgula 4 3 2 2 5 2" xfId="3595"/>
    <cellStyle name="Vírgula 4 3 2 2 5 2 2" xfId="16939"/>
    <cellStyle name="Vírgula 4 3 2 2 5 2 3" xfId="26563"/>
    <cellStyle name="Vírgula 4 3 2 2 5 3" xfId="6259"/>
    <cellStyle name="Vírgula 4 3 2 2 5 3 2" xfId="19603"/>
    <cellStyle name="Vírgula 4 3 2 2 5 4" xfId="8923"/>
    <cellStyle name="Vírgula 4 3 2 2 5 4 2" xfId="22267"/>
    <cellStyle name="Vírgula 4 3 2 2 5 5" xfId="14275"/>
    <cellStyle name="Vírgula 4 3 2 2 5 6" xfId="11587"/>
    <cellStyle name="Vírgula 4 3 2 2 5 7" xfId="25195"/>
    <cellStyle name="Vírgula 4 3 2 2 6" xfId="1723"/>
    <cellStyle name="Vírgula 4 3 2 2 6 2" xfId="4387"/>
    <cellStyle name="Vírgula 4 3 2 2 6 2 2" xfId="17731"/>
    <cellStyle name="Vírgula 4 3 2 2 6 3" xfId="7051"/>
    <cellStyle name="Vírgula 4 3 2 2 6 3 2" xfId="20395"/>
    <cellStyle name="Vírgula 4 3 2 2 6 4" xfId="9715"/>
    <cellStyle name="Vírgula 4 3 2 2 6 4 2" xfId="23059"/>
    <cellStyle name="Vírgula 4 3 2 2 6 5" xfId="15067"/>
    <cellStyle name="Vírgula 4 3 2 2 6 6" xfId="12379"/>
    <cellStyle name="Vírgula 4 3 2 2 6 7" xfId="25555"/>
    <cellStyle name="Vírgula 4 3 2 2 7" xfId="2539"/>
    <cellStyle name="Vírgula 4 3 2 2 7 2" xfId="5203"/>
    <cellStyle name="Vírgula 4 3 2 2 7 2 2" xfId="18547"/>
    <cellStyle name="Vírgula 4 3 2 2 7 3" xfId="7867"/>
    <cellStyle name="Vírgula 4 3 2 2 7 3 2" xfId="21211"/>
    <cellStyle name="Vírgula 4 3 2 2 7 4" xfId="10531"/>
    <cellStyle name="Vírgula 4 3 2 2 7 4 2" xfId="23875"/>
    <cellStyle name="Vírgula 4 3 2 2 7 5" xfId="15883"/>
    <cellStyle name="Vírgula 4 3 2 2 7 6" xfId="13195"/>
    <cellStyle name="Vírgula 4 3 2 2 8" xfId="2803"/>
    <cellStyle name="Vírgula 4 3 2 2 8 2" xfId="16147"/>
    <cellStyle name="Vírgula 4 3 2 2 9" xfId="5467"/>
    <cellStyle name="Vírgula 4 3 2 2 9 2" xfId="18811"/>
    <cellStyle name="Vírgula 4 3 2 3" xfId="259"/>
    <cellStyle name="Vírgula 4 3 2 3 10" xfId="13603"/>
    <cellStyle name="Vírgula 4 3 2 3 11" xfId="10915"/>
    <cellStyle name="Vírgula 4 3 2 3 12" xfId="24307"/>
    <cellStyle name="Vírgula 4 3 2 3 2" xfId="523"/>
    <cellStyle name="Vírgula 4 3 2 3 2 2" xfId="1315"/>
    <cellStyle name="Vírgula 4 3 2 3 2 2 2" xfId="3979"/>
    <cellStyle name="Vírgula 4 3 2 3 2 2 2 2" xfId="17323"/>
    <cellStyle name="Vírgula 4 3 2 3 2 2 3" xfId="6643"/>
    <cellStyle name="Vírgula 4 3 2 3 2 2 3 2" xfId="19987"/>
    <cellStyle name="Vírgula 4 3 2 3 2 2 4" xfId="9307"/>
    <cellStyle name="Vírgula 4 3 2 3 2 2 4 2" xfId="22651"/>
    <cellStyle name="Vírgula 4 3 2 3 2 2 5" xfId="14659"/>
    <cellStyle name="Vírgula 4 3 2 3 2 2 6" xfId="11971"/>
    <cellStyle name="Vírgula 4 3 2 3 2 2 7" xfId="26371"/>
    <cellStyle name="Vírgula 4 3 2 3 2 3" xfId="2107"/>
    <cellStyle name="Vírgula 4 3 2 3 2 3 2" xfId="4771"/>
    <cellStyle name="Vírgula 4 3 2 3 2 3 2 2" xfId="18115"/>
    <cellStyle name="Vírgula 4 3 2 3 2 3 3" xfId="7435"/>
    <cellStyle name="Vírgula 4 3 2 3 2 3 3 2" xfId="20779"/>
    <cellStyle name="Vírgula 4 3 2 3 2 3 4" xfId="10099"/>
    <cellStyle name="Vírgula 4 3 2 3 2 3 4 2" xfId="23443"/>
    <cellStyle name="Vírgula 4 3 2 3 2 3 5" xfId="15451"/>
    <cellStyle name="Vírgula 4 3 2 3 2 3 6" xfId="12763"/>
    <cellStyle name="Vírgula 4 3 2 3 2 4" xfId="3187"/>
    <cellStyle name="Vírgula 4 3 2 3 2 4 2" xfId="16531"/>
    <cellStyle name="Vírgula 4 3 2 3 2 5" xfId="5851"/>
    <cellStyle name="Vírgula 4 3 2 3 2 5 2" xfId="19195"/>
    <cellStyle name="Vírgula 4 3 2 3 2 6" xfId="8515"/>
    <cellStyle name="Vírgula 4 3 2 3 2 6 2" xfId="21859"/>
    <cellStyle name="Vírgula 4 3 2 3 2 7" xfId="13867"/>
    <cellStyle name="Vírgula 4 3 2 3 2 8" xfId="11179"/>
    <cellStyle name="Vírgula 4 3 2 3 2 9" xfId="25003"/>
    <cellStyle name="Vírgula 4 3 2 3 3" xfId="691"/>
    <cellStyle name="Vírgula 4 3 2 3 3 2" xfId="1483"/>
    <cellStyle name="Vírgula 4 3 2 3 3 2 2" xfId="4147"/>
    <cellStyle name="Vírgula 4 3 2 3 3 2 2 2" xfId="17491"/>
    <cellStyle name="Vírgula 4 3 2 3 3 2 3" xfId="6811"/>
    <cellStyle name="Vírgula 4 3 2 3 3 2 3 2" xfId="20155"/>
    <cellStyle name="Vírgula 4 3 2 3 3 2 4" xfId="9475"/>
    <cellStyle name="Vírgula 4 3 2 3 3 2 4 2" xfId="22819"/>
    <cellStyle name="Vírgula 4 3 2 3 3 2 5" xfId="14827"/>
    <cellStyle name="Vírgula 4 3 2 3 3 2 6" xfId="12139"/>
    <cellStyle name="Vírgula 4 3 2 3 3 2 7" xfId="26035"/>
    <cellStyle name="Vírgula 4 3 2 3 3 3" xfId="2275"/>
    <cellStyle name="Vírgula 4 3 2 3 3 3 2" xfId="4939"/>
    <cellStyle name="Vírgula 4 3 2 3 3 3 2 2" xfId="18283"/>
    <cellStyle name="Vírgula 4 3 2 3 3 3 3" xfId="7603"/>
    <cellStyle name="Vírgula 4 3 2 3 3 3 3 2" xfId="20947"/>
    <cellStyle name="Vírgula 4 3 2 3 3 3 4" xfId="10267"/>
    <cellStyle name="Vírgula 4 3 2 3 3 3 4 2" xfId="23611"/>
    <cellStyle name="Vírgula 4 3 2 3 3 3 5" xfId="15619"/>
    <cellStyle name="Vírgula 4 3 2 3 3 3 6" xfId="12931"/>
    <cellStyle name="Vírgula 4 3 2 3 3 4" xfId="3355"/>
    <cellStyle name="Vírgula 4 3 2 3 3 4 2" xfId="16699"/>
    <cellStyle name="Vírgula 4 3 2 3 3 5" xfId="6019"/>
    <cellStyle name="Vírgula 4 3 2 3 3 5 2" xfId="19363"/>
    <cellStyle name="Vírgula 4 3 2 3 3 6" xfId="8683"/>
    <cellStyle name="Vírgula 4 3 2 3 3 6 2" xfId="22027"/>
    <cellStyle name="Vírgula 4 3 2 3 3 7" xfId="14035"/>
    <cellStyle name="Vírgula 4 3 2 3 3 8" xfId="11347"/>
    <cellStyle name="Vírgula 4 3 2 3 3 9" xfId="24667"/>
    <cellStyle name="Vírgula 4 3 2 3 4" xfId="1051"/>
    <cellStyle name="Vírgula 4 3 2 3 4 2" xfId="3715"/>
    <cellStyle name="Vírgula 4 3 2 3 4 2 2" xfId="17059"/>
    <cellStyle name="Vírgula 4 3 2 3 4 2 3" xfId="26683"/>
    <cellStyle name="Vírgula 4 3 2 3 4 3" xfId="6379"/>
    <cellStyle name="Vírgula 4 3 2 3 4 3 2" xfId="19723"/>
    <cellStyle name="Vírgula 4 3 2 3 4 4" xfId="9043"/>
    <cellStyle name="Vírgula 4 3 2 3 4 4 2" xfId="22387"/>
    <cellStyle name="Vírgula 4 3 2 3 4 5" xfId="14395"/>
    <cellStyle name="Vírgula 4 3 2 3 4 6" xfId="11707"/>
    <cellStyle name="Vírgula 4 3 2 3 4 7" xfId="25315"/>
    <cellStyle name="Vírgula 4 3 2 3 5" xfId="1843"/>
    <cellStyle name="Vírgula 4 3 2 3 5 2" xfId="4507"/>
    <cellStyle name="Vírgula 4 3 2 3 5 2 2" xfId="17851"/>
    <cellStyle name="Vírgula 4 3 2 3 5 3" xfId="7171"/>
    <cellStyle name="Vírgula 4 3 2 3 5 3 2" xfId="20515"/>
    <cellStyle name="Vírgula 4 3 2 3 5 4" xfId="9835"/>
    <cellStyle name="Vírgula 4 3 2 3 5 4 2" xfId="23179"/>
    <cellStyle name="Vírgula 4 3 2 3 5 5" xfId="15187"/>
    <cellStyle name="Vírgula 4 3 2 3 5 6" xfId="12499"/>
    <cellStyle name="Vírgula 4 3 2 3 5 7" xfId="25675"/>
    <cellStyle name="Vírgula 4 3 2 3 6" xfId="2659"/>
    <cellStyle name="Vírgula 4 3 2 3 6 2" xfId="5323"/>
    <cellStyle name="Vírgula 4 3 2 3 6 2 2" xfId="18667"/>
    <cellStyle name="Vírgula 4 3 2 3 6 3" xfId="7987"/>
    <cellStyle name="Vírgula 4 3 2 3 6 3 2" xfId="21331"/>
    <cellStyle name="Vírgula 4 3 2 3 6 4" xfId="10651"/>
    <cellStyle name="Vírgula 4 3 2 3 6 4 2" xfId="23995"/>
    <cellStyle name="Vírgula 4 3 2 3 6 5" xfId="16003"/>
    <cellStyle name="Vírgula 4 3 2 3 6 6" xfId="13315"/>
    <cellStyle name="Vírgula 4 3 2 3 7" xfId="2923"/>
    <cellStyle name="Vírgula 4 3 2 3 7 2" xfId="16267"/>
    <cellStyle name="Vírgula 4 3 2 3 8" xfId="5587"/>
    <cellStyle name="Vírgula 4 3 2 3 8 2" xfId="18931"/>
    <cellStyle name="Vírgula 4 3 2 3 9" xfId="8251"/>
    <cellStyle name="Vírgula 4 3 2 3 9 2" xfId="21595"/>
    <cellStyle name="Vírgula 4 3 2 4" xfId="211"/>
    <cellStyle name="Vírgula 4 3 2 4 10" xfId="10867"/>
    <cellStyle name="Vírgula 4 3 2 4 11" xfId="24259"/>
    <cellStyle name="Vírgula 4 3 2 4 2" xfId="475"/>
    <cellStyle name="Vírgula 4 3 2 4 2 2" xfId="1267"/>
    <cellStyle name="Vírgula 4 3 2 4 2 2 2" xfId="3931"/>
    <cellStyle name="Vírgula 4 3 2 4 2 2 2 2" xfId="17275"/>
    <cellStyle name="Vírgula 4 3 2 4 2 2 3" xfId="6595"/>
    <cellStyle name="Vírgula 4 3 2 4 2 2 3 2" xfId="19939"/>
    <cellStyle name="Vírgula 4 3 2 4 2 2 4" xfId="9259"/>
    <cellStyle name="Vírgula 4 3 2 4 2 2 4 2" xfId="22603"/>
    <cellStyle name="Vírgula 4 3 2 4 2 2 5" xfId="14611"/>
    <cellStyle name="Vírgula 4 3 2 4 2 2 6" xfId="11923"/>
    <cellStyle name="Vírgula 4 3 2 4 2 2 7" xfId="26323"/>
    <cellStyle name="Vírgula 4 3 2 4 2 3" xfId="2059"/>
    <cellStyle name="Vírgula 4 3 2 4 2 3 2" xfId="4723"/>
    <cellStyle name="Vírgula 4 3 2 4 2 3 2 2" xfId="18067"/>
    <cellStyle name="Vírgula 4 3 2 4 2 3 3" xfId="7387"/>
    <cellStyle name="Vírgula 4 3 2 4 2 3 3 2" xfId="20731"/>
    <cellStyle name="Vírgula 4 3 2 4 2 3 4" xfId="10051"/>
    <cellStyle name="Vírgula 4 3 2 4 2 3 4 2" xfId="23395"/>
    <cellStyle name="Vírgula 4 3 2 4 2 3 5" xfId="15403"/>
    <cellStyle name="Vírgula 4 3 2 4 2 3 6" xfId="12715"/>
    <cellStyle name="Vírgula 4 3 2 4 2 4" xfId="3139"/>
    <cellStyle name="Vírgula 4 3 2 4 2 4 2" xfId="16483"/>
    <cellStyle name="Vírgula 4 3 2 4 2 5" xfId="5803"/>
    <cellStyle name="Vírgula 4 3 2 4 2 5 2" xfId="19147"/>
    <cellStyle name="Vírgula 4 3 2 4 2 6" xfId="8467"/>
    <cellStyle name="Vírgula 4 3 2 4 2 6 2" xfId="21811"/>
    <cellStyle name="Vírgula 4 3 2 4 2 7" xfId="13819"/>
    <cellStyle name="Vírgula 4 3 2 4 2 8" xfId="11131"/>
    <cellStyle name="Vírgula 4 3 2 4 2 9" xfId="24955"/>
    <cellStyle name="Vírgula 4 3 2 4 3" xfId="1003"/>
    <cellStyle name="Vírgula 4 3 2 4 3 2" xfId="3667"/>
    <cellStyle name="Vírgula 4 3 2 4 3 2 2" xfId="17011"/>
    <cellStyle name="Vírgula 4 3 2 4 3 2 3" xfId="25987"/>
    <cellStyle name="Vírgula 4 3 2 4 3 3" xfId="6331"/>
    <cellStyle name="Vírgula 4 3 2 4 3 3 2" xfId="19675"/>
    <cellStyle name="Vírgula 4 3 2 4 3 4" xfId="8995"/>
    <cellStyle name="Vírgula 4 3 2 4 3 4 2" xfId="22339"/>
    <cellStyle name="Vírgula 4 3 2 4 3 5" xfId="14347"/>
    <cellStyle name="Vírgula 4 3 2 4 3 6" xfId="11659"/>
    <cellStyle name="Vírgula 4 3 2 4 3 7" xfId="24619"/>
    <cellStyle name="Vírgula 4 3 2 4 4" xfId="1795"/>
    <cellStyle name="Vírgula 4 3 2 4 4 2" xfId="4459"/>
    <cellStyle name="Vírgula 4 3 2 4 4 2 2" xfId="17803"/>
    <cellStyle name="Vírgula 4 3 2 4 4 2 3" xfId="26635"/>
    <cellStyle name="Vírgula 4 3 2 4 4 3" xfId="7123"/>
    <cellStyle name="Vírgula 4 3 2 4 4 3 2" xfId="20467"/>
    <cellStyle name="Vírgula 4 3 2 4 4 4" xfId="9787"/>
    <cellStyle name="Vírgula 4 3 2 4 4 4 2" xfId="23131"/>
    <cellStyle name="Vírgula 4 3 2 4 4 5" xfId="15139"/>
    <cellStyle name="Vírgula 4 3 2 4 4 6" xfId="12451"/>
    <cellStyle name="Vírgula 4 3 2 4 4 7" xfId="25267"/>
    <cellStyle name="Vírgula 4 3 2 4 5" xfId="2611"/>
    <cellStyle name="Vírgula 4 3 2 4 5 2" xfId="5275"/>
    <cellStyle name="Vírgula 4 3 2 4 5 2 2" xfId="18619"/>
    <cellStyle name="Vírgula 4 3 2 4 5 3" xfId="7939"/>
    <cellStyle name="Vírgula 4 3 2 4 5 3 2" xfId="21283"/>
    <cellStyle name="Vírgula 4 3 2 4 5 4" xfId="10603"/>
    <cellStyle name="Vírgula 4 3 2 4 5 4 2" xfId="23947"/>
    <cellStyle name="Vírgula 4 3 2 4 5 5" xfId="15955"/>
    <cellStyle name="Vírgula 4 3 2 4 5 6" xfId="13267"/>
    <cellStyle name="Vírgula 4 3 2 4 5 7" xfId="25627"/>
    <cellStyle name="Vírgula 4 3 2 4 6" xfId="2875"/>
    <cellStyle name="Vírgula 4 3 2 4 6 2" xfId="16219"/>
    <cellStyle name="Vírgula 4 3 2 4 7" xfId="5539"/>
    <cellStyle name="Vírgula 4 3 2 4 7 2" xfId="18883"/>
    <cellStyle name="Vírgula 4 3 2 4 8" xfId="8203"/>
    <cellStyle name="Vírgula 4 3 2 4 8 2" xfId="21547"/>
    <cellStyle name="Vírgula 4 3 2 4 9" xfId="13555"/>
    <cellStyle name="Vírgula 4 3 2 5" xfId="355"/>
    <cellStyle name="Vírgula 4 3 2 5 2" xfId="1147"/>
    <cellStyle name="Vírgula 4 3 2 5 2 2" xfId="3811"/>
    <cellStyle name="Vírgula 4 3 2 5 2 2 2" xfId="17155"/>
    <cellStyle name="Vírgula 4 3 2 5 2 2 3" xfId="26467"/>
    <cellStyle name="Vírgula 4 3 2 5 2 3" xfId="6475"/>
    <cellStyle name="Vírgula 4 3 2 5 2 3 2" xfId="19819"/>
    <cellStyle name="Vírgula 4 3 2 5 2 4" xfId="9139"/>
    <cellStyle name="Vírgula 4 3 2 5 2 4 2" xfId="22483"/>
    <cellStyle name="Vírgula 4 3 2 5 2 5" xfId="14491"/>
    <cellStyle name="Vírgula 4 3 2 5 2 6" xfId="11803"/>
    <cellStyle name="Vírgula 4 3 2 5 2 7" xfId="25099"/>
    <cellStyle name="Vírgula 4 3 2 5 3" xfId="1939"/>
    <cellStyle name="Vírgula 4 3 2 5 3 2" xfId="4603"/>
    <cellStyle name="Vírgula 4 3 2 5 3 2 2" xfId="17947"/>
    <cellStyle name="Vírgula 4 3 2 5 3 2 3" xfId="26131"/>
    <cellStyle name="Vírgula 4 3 2 5 3 3" xfId="7267"/>
    <cellStyle name="Vírgula 4 3 2 5 3 3 2" xfId="20611"/>
    <cellStyle name="Vírgula 4 3 2 5 3 4" xfId="9931"/>
    <cellStyle name="Vírgula 4 3 2 5 3 4 2" xfId="23275"/>
    <cellStyle name="Vírgula 4 3 2 5 3 5" xfId="15283"/>
    <cellStyle name="Vírgula 4 3 2 5 3 6" xfId="12595"/>
    <cellStyle name="Vírgula 4 3 2 5 3 7" xfId="24763"/>
    <cellStyle name="Vírgula 4 3 2 5 4" xfId="3019"/>
    <cellStyle name="Vírgula 4 3 2 5 4 2" xfId="16363"/>
    <cellStyle name="Vírgula 4 3 2 5 4 2 2" xfId="26779"/>
    <cellStyle name="Vírgula 4 3 2 5 4 3" xfId="25411"/>
    <cellStyle name="Vírgula 4 3 2 5 5" xfId="5683"/>
    <cellStyle name="Vírgula 4 3 2 5 5 2" xfId="19027"/>
    <cellStyle name="Vírgula 4 3 2 5 5 3" xfId="25771"/>
    <cellStyle name="Vírgula 4 3 2 5 6" xfId="8347"/>
    <cellStyle name="Vírgula 4 3 2 5 6 2" xfId="21691"/>
    <cellStyle name="Vírgula 4 3 2 5 7" xfId="13699"/>
    <cellStyle name="Vírgula 4 3 2 5 8" xfId="11011"/>
    <cellStyle name="Vírgula 4 3 2 5 9" xfId="24403"/>
    <cellStyle name="Vírgula 4 3 2 6" xfId="619"/>
    <cellStyle name="Vírgula 4 3 2 6 2" xfId="1411"/>
    <cellStyle name="Vírgula 4 3 2 6 2 2" xfId="4075"/>
    <cellStyle name="Vírgula 4 3 2 6 2 2 2" xfId="17419"/>
    <cellStyle name="Vírgula 4 3 2 6 2 3" xfId="6739"/>
    <cellStyle name="Vírgula 4 3 2 6 2 3 2" xfId="20083"/>
    <cellStyle name="Vírgula 4 3 2 6 2 4" xfId="9403"/>
    <cellStyle name="Vírgula 4 3 2 6 2 4 2" xfId="22747"/>
    <cellStyle name="Vírgula 4 3 2 6 2 5" xfId="14755"/>
    <cellStyle name="Vírgula 4 3 2 6 2 6" xfId="12067"/>
    <cellStyle name="Vírgula 4 3 2 6 2 7" xfId="26203"/>
    <cellStyle name="Vírgula 4 3 2 6 3" xfId="2203"/>
    <cellStyle name="Vírgula 4 3 2 6 3 2" xfId="4867"/>
    <cellStyle name="Vírgula 4 3 2 6 3 2 2" xfId="18211"/>
    <cellStyle name="Vírgula 4 3 2 6 3 3" xfId="7531"/>
    <cellStyle name="Vírgula 4 3 2 6 3 3 2" xfId="20875"/>
    <cellStyle name="Vírgula 4 3 2 6 3 4" xfId="10195"/>
    <cellStyle name="Vírgula 4 3 2 6 3 4 2" xfId="23539"/>
    <cellStyle name="Vírgula 4 3 2 6 3 5" xfId="15547"/>
    <cellStyle name="Vírgula 4 3 2 6 3 6" xfId="12859"/>
    <cellStyle name="Vírgula 4 3 2 6 4" xfId="3283"/>
    <cellStyle name="Vírgula 4 3 2 6 4 2" xfId="16627"/>
    <cellStyle name="Vírgula 4 3 2 6 5" xfId="5947"/>
    <cellStyle name="Vírgula 4 3 2 6 5 2" xfId="19291"/>
    <cellStyle name="Vírgula 4 3 2 6 6" xfId="8611"/>
    <cellStyle name="Vírgula 4 3 2 6 6 2" xfId="21955"/>
    <cellStyle name="Vírgula 4 3 2 6 7" xfId="13963"/>
    <cellStyle name="Vírgula 4 3 2 6 8" xfId="11275"/>
    <cellStyle name="Vírgula 4 3 2 6 9" xfId="24835"/>
    <cellStyle name="Vírgula 4 3 2 7" xfId="787"/>
    <cellStyle name="Vírgula 4 3 2 7 2" xfId="1579"/>
    <cellStyle name="Vírgula 4 3 2 7 2 2" xfId="4243"/>
    <cellStyle name="Vírgula 4 3 2 7 2 2 2" xfId="17587"/>
    <cellStyle name="Vírgula 4 3 2 7 2 3" xfId="6907"/>
    <cellStyle name="Vírgula 4 3 2 7 2 3 2" xfId="20251"/>
    <cellStyle name="Vírgula 4 3 2 7 2 4" xfId="9571"/>
    <cellStyle name="Vírgula 4 3 2 7 2 4 2" xfId="22915"/>
    <cellStyle name="Vírgula 4 3 2 7 2 5" xfId="14923"/>
    <cellStyle name="Vírgula 4 3 2 7 2 6" xfId="12235"/>
    <cellStyle name="Vírgula 4 3 2 7 2 7" xfId="25867"/>
    <cellStyle name="Vírgula 4 3 2 7 3" xfId="2371"/>
    <cellStyle name="Vírgula 4 3 2 7 3 2" xfId="5035"/>
    <cellStyle name="Vírgula 4 3 2 7 3 2 2" xfId="18379"/>
    <cellStyle name="Vírgula 4 3 2 7 3 3" xfId="7699"/>
    <cellStyle name="Vírgula 4 3 2 7 3 3 2" xfId="21043"/>
    <cellStyle name="Vírgula 4 3 2 7 3 4" xfId="10363"/>
    <cellStyle name="Vírgula 4 3 2 7 3 4 2" xfId="23707"/>
    <cellStyle name="Vírgula 4 3 2 7 3 5" xfId="15715"/>
    <cellStyle name="Vírgula 4 3 2 7 3 6" xfId="13027"/>
    <cellStyle name="Vírgula 4 3 2 7 4" xfId="3451"/>
    <cellStyle name="Vírgula 4 3 2 7 4 2" xfId="16795"/>
    <cellStyle name="Vírgula 4 3 2 7 5" xfId="6115"/>
    <cellStyle name="Vírgula 4 3 2 7 5 2" xfId="19459"/>
    <cellStyle name="Vírgula 4 3 2 7 6" xfId="8779"/>
    <cellStyle name="Vírgula 4 3 2 7 6 2" xfId="22123"/>
    <cellStyle name="Vírgula 4 3 2 7 7" xfId="14131"/>
    <cellStyle name="Vírgula 4 3 2 7 8" xfId="11443"/>
    <cellStyle name="Vírgula 4 3 2 7 9" xfId="24499"/>
    <cellStyle name="Vírgula 4 3 2 8" xfId="835"/>
    <cellStyle name="Vírgula 4 3 2 8 2" xfId="1627"/>
    <cellStyle name="Vírgula 4 3 2 8 2 2" xfId="4291"/>
    <cellStyle name="Vírgula 4 3 2 8 2 2 2" xfId="17635"/>
    <cellStyle name="Vírgula 4 3 2 8 2 3" xfId="6955"/>
    <cellStyle name="Vírgula 4 3 2 8 2 3 2" xfId="20299"/>
    <cellStyle name="Vírgula 4 3 2 8 2 4" xfId="9619"/>
    <cellStyle name="Vírgula 4 3 2 8 2 4 2" xfId="22963"/>
    <cellStyle name="Vírgula 4 3 2 8 2 5" xfId="14971"/>
    <cellStyle name="Vírgula 4 3 2 8 2 6" xfId="12283"/>
    <cellStyle name="Vírgula 4 3 2 8 2 7" xfId="26515"/>
    <cellStyle name="Vírgula 4 3 2 8 3" xfId="2419"/>
    <cellStyle name="Vírgula 4 3 2 8 3 2" xfId="5083"/>
    <cellStyle name="Vírgula 4 3 2 8 3 2 2" xfId="18427"/>
    <cellStyle name="Vírgula 4 3 2 8 3 3" xfId="7747"/>
    <cellStyle name="Vírgula 4 3 2 8 3 3 2" xfId="21091"/>
    <cellStyle name="Vírgula 4 3 2 8 3 4" xfId="10411"/>
    <cellStyle name="Vírgula 4 3 2 8 3 4 2" xfId="23755"/>
    <cellStyle name="Vírgula 4 3 2 8 3 5" xfId="15763"/>
    <cellStyle name="Vírgula 4 3 2 8 3 6" xfId="13075"/>
    <cellStyle name="Vírgula 4 3 2 8 4" xfId="3499"/>
    <cellStyle name="Vírgula 4 3 2 8 4 2" xfId="16843"/>
    <cellStyle name="Vírgula 4 3 2 8 5" xfId="6163"/>
    <cellStyle name="Vírgula 4 3 2 8 5 2" xfId="19507"/>
    <cellStyle name="Vírgula 4 3 2 8 6" xfId="8827"/>
    <cellStyle name="Vírgula 4 3 2 8 6 2" xfId="22171"/>
    <cellStyle name="Vírgula 4 3 2 8 7" xfId="14179"/>
    <cellStyle name="Vírgula 4 3 2 8 8" xfId="11491"/>
    <cellStyle name="Vírgula 4 3 2 8 9" xfId="25147"/>
    <cellStyle name="Vírgula 4 3 2 9" xfId="883"/>
    <cellStyle name="Vírgula 4 3 2 9 2" xfId="3547"/>
    <cellStyle name="Vírgula 4 3 2 9 2 2" xfId="16891"/>
    <cellStyle name="Vírgula 4 3 2 9 3" xfId="6211"/>
    <cellStyle name="Vírgula 4 3 2 9 3 2" xfId="19555"/>
    <cellStyle name="Vírgula 4 3 2 9 4" xfId="8875"/>
    <cellStyle name="Vírgula 4 3 2 9 4 2" xfId="22219"/>
    <cellStyle name="Vírgula 4 3 2 9 5" xfId="14227"/>
    <cellStyle name="Vírgula 4 3 2 9 6" xfId="11539"/>
    <cellStyle name="Vírgula 4 3 2 9 7" xfId="25507"/>
    <cellStyle name="Vírgula 4 3 3" xfId="115"/>
    <cellStyle name="Vírgula 4 3 3 10" xfId="5443"/>
    <cellStyle name="Vírgula 4 3 3 10 2" xfId="18787"/>
    <cellStyle name="Vírgula 4 3 3 11" xfId="8107"/>
    <cellStyle name="Vírgula 4 3 3 11 2" xfId="21451"/>
    <cellStyle name="Vírgula 4 3 3 12" xfId="13459"/>
    <cellStyle name="Vírgula 4 3 3 13" xfId="10771"/>
    <cellStyle name="Vírgula 4 3 3 14" xfId="24163"/>
    <cellStyle name="Vírgula 4 3 3 2" xfId="283"/>
    <cellStyle name="Vírgula 4 3 3 2 10" xfId="13627"/>
    <cellStyle name="Vírgula 4 3 3 2 11" xfId="10939"/>
    <cellStyle name="Vírgula 4 3 3 2 12" xfId="24331"/>
    <cellStyle name="Vírgula 4 3 3 2 2" xfId="547"/>
    <cellStyle name="Vírgula 4 3 3 2 2 2" xfId="1339"/>
    <cellStyle name="Vírgula 4 3 3 2 2 2 2" xfId="4003"/>
    <cellStyle name="Vírgula 4 3 3 2 2 2 2 2" xfId="17347"/>
    <cellStyle name="Vírgula 4 3 3 2 2 2 3" xfId="6667"/>
    <cellStyle name="Vírgula 4 3 3 2 2 2 3 2" xfId="20011"/>
    <cellStyle name="Vírgula 4 3 3 2 2 2 4" xfId="9331"/>
    <cellStyle name="Vírgula 4 3 3 2 2 2 4 2" xfId="22675"/>
    <cellStyle name="Vírgula 4 3 3 2 2 2 5" xfId="14683"/>
    <cellStyle name="Vírgula 4 3 3 2 2 2 6" xfId="11995"/>
    <cellStyle name="Vírgula 4 3 3 2 2 2 7" xfId="26395"/>
    <cellStyle name="Vírgula 4 3 3 2 2 3" xfId="2131"/>
    <cellStyle name="Vírgula 4 3 3 2 2 3 2" xfId="4795"/>
    <cellStyle name="Vírgula 4 3 3 2 2 3 2 2" xfId="18139"/>
    <cellStyle name="Vírgula 4 3 3 2 2 3 3" xfId="7459"/>
    <cellStyle name="Vírgula 4 3 3 2 2 3 3 2" xfId="20803"/>
    <cellStyle name="Vírgula 4 3 3 2 2 3 4" xfId="10123"/>
    <cellStyle name="Vírgula 4 3 3 2 2 3 4 2" xfId="23467"/>
    <cellStyle name="Vírgula 4 3 3 2 2 3 5" xfId="15475"/>
    <cellStyle name="Vírgula 4 3 3 2 2 3 6" xfId="12787"/>
    <cellStyle name="Vírgula 4 3 3 2 2 4" xfId="3211"/>
    <cellStyle name="Vírgula 4 3 3 2 2 4 2" xfId="16555"/>
    <cellStyle name="Vírgula 4 3 3 2 2 5" xfId="5875"/>
    <cellStyle name="Vírgula 4 3 3 2 2 5 2" xfId="19219"/>
    <cellStyle name="Vírgula 4 3 3 2 2 6" xfId="8539"/>
    <cellStyle name="Vírgula 4 3 3 2 2 6 2" xfId="21883"/>
    <cellStyle name="Vírgula 4 3 3 2 2 7" xfId="13891"/>
    <cellStyle name="Vírgula 4 3 3 2 2 8" xfId="11203"/>
    <cellStyle name="Vírgula 4 3 3 2 2 9" xfId="25027"/>
    <cellStyle name="Vírgula 4 3 3 2 3" xfId="715"/>
    <cellStyle name="Vírgula 4 3 3 2 3 2" xfId="1507"/>
    <cellStyle name="Vírgula 4 3 3 2 3 2 2" xfId="4171"/>
    <cellStyle name="Vírgula 4 3 3 2 3 2 2 2" xfId="17515"/>
    <cellStyle name="Vírgula 4 3 3 2 3 2 3" xfId="6835"/>
    <cellStyle name="Vírgula 4 3 3 2 3 2 3 2" xfId="20179"/>
    <cellStyle name="Vírgula 4 3 3 2 3 2 4" xfId="9499"/>
    <cellStyle name="Vírgula 4 3 3 2 3 2 4 2" xfId="22843"/>
    <cellStyle name="Vírgula 4 3 3 2 3 2 5" xfId="14851"/>
    <cellStyle name="Vírgula 4 3 3 2 3 2 6" xfId="12163"/>
    <cellStyle name="Vírgula 4 3 3 2 3 2 7" xfId="26059"/>
    <cellStyle name="Vírgula 4 3 3 2 3 3" xfId="2299"/>
    <cellStyle name="Vírgula 4 3 3 2 3 3 2" xfId="4963"/>
    <cellStyle name="Vírgula 4 3 3 2 3 3 2 2" xfId="18307"/>
    <cellStyle name="Vírgula 4 3 3 2 3 3 3" xfId="7627"/>
    <cellStyle name="Vírgula 4 3 3 2 3 3 3 2" xfId="20971"/>
    <cellStyle name="Vírgula 4 3 3 2 3 3 4" xfId="10291"/>
    <cellStyle name="Vírgula 4 3 3 2 3 3 4 2" xfId="23635"/>
    <cellStyle name="Vírgula 4 3 3 2 3 3 5" xfId="15643"/>
    <cellStyle name="Vírgula 4 3 3 2 3 3 6" xfId="12955"/>
    <cellStyle name="Vírgula 4 3 3 2 3 4" xfId="3379"/>
    <cellStyle name="Vírgula 4 3 3 2 3 4 2" xfId="16723"/>
    <cellStyle name="Vírgula 4 3 3 2 3 5" xfId="6043"/>
    <cellStyle name="Vírgula 4 3 3 2 3 5 2" xfId="19387"/>
    <cellStyle name="Vírgula 4 3 3 2 3 6" xfId="8707"/>
    <cellStyle name="Vírgula 4 3 3 2 3 6 2" xfId="22051"/>
    <cellStyle name="Vírgula 4 3 3 2 3 7" xfId="14059"/>
    <cellStyle name="Vírgula 4 3 3 2 3 8" xfId="11371"/>
    <cellStyle name="Vírgula 4 3 3 2 3 9" xfId="24691"/>
    <cellStyle name="Vírgula 4 3 3 2 4" xfId="1075"/>
    <cellStyle name="Vírgula 4 3 3 2 4 2" xfId="3739"/>
    <cellStyle name="Vírgula 4 3 3 2 4 2 2" xfId="17083"/>
    <cellStyle name="Vírgula 4 3 3 2 4 2 3" xfId="26707"/>
    <cellStyle name="Vírgula 4 3 3 2 4 3" xfId="6403"/>
    <cellStyle name="Vírgula 4 3 3 2 4 3 2" xfId="19747"/>
    <cellStyle name="Vírgula 4 3 3 2 4 4" xfId="9067"/>
    <cellStyle name="Vírgula 4 3 3 2 4 4 2" xfId="22411"/>
    <cellStyle name="Vírgula 4 3 3 2 4 5" xfId="14419"/>
    <cellStyle name="Vírgula 4 3 3 2 4 6" xfId="11731"/>
    <cellStyle name="Vírgula 4 3 3 2 4 7" xfId="25339"/>
    <cellStyle name="Vírgula 4 3 3 2 5" xfId="1867"/>
    <cellStyle name="Vírgula 4 3 3 2 5 2" xfId="4531"/>
    <cellStyle name="Vírgula 4 3 3 2 5 2 2" xfId="17875"/>
    <cellStyle name="Vírgula 4 3 3 2 5 3" xfId="7195"/>
    <cellStyle name="Vírgula 4 3 3 2 5 3 2" xfId="20539"/>
    <cellStyle name="Vírgula 4 3 3 2 5 4" xfId="9859"/>
    <cellStyle name="Vírgula 4 3 3 2 5 4 2" xfId="23203"/>
    <cellStyle name="Vírgula 4 3 3 2 5 5" xfId="15211"/>
    <cellStyle name="Vírgula 4 3 3 2 5 6" xfId="12523"/>
    <cellStyle name="Vírgula 4 3 3 2 5 7" xfId="25699"/>
    <cellStyle name="Vírgula 4 3 3 2 6" xfId="2683"/>
    <cellStyle name="Vírgula 4 3 3 2 6 2" xfId="5347"/>
    <cellStyle name="Vírgula 4 3 3 2 6 2 2" xfId="18691"/>
    <cellStyle name="Vírgula 4 3 3 2 6 3" xfId="8011"/>
    <cellStyle name="Vírgula 4 3 3 2 6 3 2" xfId="21355"/>
    <cellStyle name="Vírgula 4 3 3 2 6 4" xfId="10675"/>
    <cellStyle name="Vírgula 4 3 3 2 6 4 2" xfId="24019"/>
    <cellStyle name="Vírgula 4 3 3 2 6 5" xfId="16027"/>
    <cellStyle name="Vírgula 4 3 3 2 6 6" xfId="13339"/>
    <cellStyle name="Vírgula 4 3 3 2 7" xfId="2947"/>
    <cellStyle name="Vírgula 4 3 3 2 7 2" xfId="16291"/>
    <cellStyle name="Vírgula 4 3 3 2 8" xfId="5611"/>
    <cellStyle name="Vírgula 4 3 3 2 8 2" xfId="18955"/>
    <cellStyle name="Vírgula 4 3 3 2 9" xfId="8275"/>
    <cellStyle name="Vírgula 4 3 3 2 9 2" xfId="21619"/>
    <cellStyle name="Vírgula 4 3 3 3" xfId="187"/>
    <cellStyle name="Vírgula 4 3 3 3 10" xfId="10843"/>
    <cellStyle name="Vírgula 4 3 3 3 11" xfId="24235"/>
    <cellStyle name="Vírgula 4 3 3 3 2" xfId="451"/>
    <cellStyle name="Vírgula 4 3 3 3 2 2" xfId="1243"/>
    <cellStyle name="Vírgula 4 3 3 3 2 2 2" xfId="3907"/>
    <cellStyle name="Vírgula 4 3 3 3 2 2 2 2" xfId="17251"/>
    <cellStyle name="Vírgula 4 3 3 3 2 2 3" xfId="6571"/>
    <cellStyle name="Vírgula 4 3 3 3 2 2 3 2" xfId="19915"/>
    <cellStyle name="Vírgula 4 3 3 3 2 2 4" xfId="9235"/>
    <cellStyle name="Vírgula 4 3 3 3 2 2 4 2" xfId="22579"/>
    <cellStyle name="Vírgula 4 3 3 3 2 2 5" xfId="14587"/>
    <cellStyle name="Vírgula 4 3 3 3 2 2 6" xfId="11899"/>
    <cellStyle name="Vírgula 4 3 3 3 2 2 7" xfId="26299"/>
    <cellStyle name="Vírgula 4 3 3 3 2 3" xfId="2035"/>
    <cellStyle name="Vírgula 4 3 3 3 2 3 2" xfId="4699"/>
    <cellStyle name="Vírgula 4 3 3 3 2 3 2 2" xfId="18043"/>
    <cellStyle name="Vírgula 4 3 3 3 2 3 3" xfId="7363"/>
    <cellStyle name="Vírgula 4 3 3 3 2 3 3 2" xfId="20707"/>
    <cellStyle name="Vírgula 4 3 3 3 2 3 4" xfId="10027"/>
    <cellStyle name="Vírgula 4 3 3 3 2 3 4 2" xfId="23371"/>
    <cellStyle name="Vírgula 4 3 3 3 2 3 5" xfId="15379"/>
    <cellStyle name="Vírgula 4 3 3 3 2 3 6" xfId="12691"/>
    <cellStyle name="Vírgula 4 3 3 3 2 4" xfId="3115"/>
    <cellStyle name="Vírgula 4 3 3 3 2 4 2" xfId="16459"/>
    <cellStyle name="Vírgula 4 3 3 3 2 5" xfId="5779"/>
    <cellStyle name="Vírgula 4 3 3 3 2 5 2" xfId="19123"/>
    <cellStyle name="Vírgula 4 3 3 3 2 6" xfId="8443"/>
    <cellStyle name="Vírgula 4 3 3 3 2 6 2" xfId="21787"/>
    <cellStyle name="Vírgula 4 3 3 3 2 7" xfId="13795"/>
    <cellStyle name="Vírgula 4 3 3 3 2 8" xfId="11107"/>
    <cellStyle name="Vírgula 4 3 3 3 2 9" xfId="24931"/>
    <cellStyle name="Vírgula 4 3 3 3 3" xfId="979"/>
    <cellStyle name="Vírgula 4 3 3 3 3 2" xfId="3643"/>
    <cellStyle name="Vírgula 4 3 3 3 3 2 2" xfId="16987"/>
    <cellStyle name="Vírgula 4 3 3 3 3 2 3" xfId="25963"/>
    <cellStyle name="Vírgula 4 3 3 3 3 3" xfId="6307"/>
    <cellStyle name="Vírgula 4 3 3 3 3 3 2" xfId="19651"/>
    <cellStyle name="Vírgula 4 3 3 3 3 4" xfId="8971"/>
    <cellStyle name="Vírgula 4 3 3 3 3 4 2" xfId="22315"/>
    <cellStyle name="Vírgula 4 3 3 3 3 5" xfId="14323"/>
    <cellStyle name="Vírgula 4 3 3 3 3 6" xfId="11635"/>
    <cellStyle name="Vírgula 4 3 3 3 3 7" xfId="24595"/>
    <cellStyle name="Vírgula 4 3 3 3 4" xfId="1771"/>
    <cellStyle name="Vírgula 4 3 3 3 4 2" xfId="4435"/>
    <cellStyle name="Vírgula 4 3 3 3 4 2 2" xfId="17779"/>
    <cellStyle name="Vírgula 4 3 3 3 4 2 3" xfId="26611"/>
    <cellStyle name="Vírgula 4 3 3 3 4 3" xfId="7099"/>
    <cellStyle name="Vírgula 4 3 3 3 4 3 2" xfId="20443"/>
    <cellStyle name="Vírgula 4 3 3 3 4 4" xfId="9763"/>
    <cellStyle name="Vírgula 4 3 3 3 4 4 2" xfId="23107"/>
    <cellStyle name="Vírgula 4 3 3 3 4 5" xfId="15115"/>
    <cellStyle name="Vírgula 4 3 3 3 4 6" xfId="12427"/>
    <cellStyle name="Vírgula 4 3 3 3 4 7" xfId="25243"/>
    <cellStyle name="Vírgula 4 3 3 3 5" xfId="2587"/>
    <cellStyle name="Vírgula 4 3 3 3 5 2" xfId="5251"/>
    <cellStyle name="Vírgula 4 3 3 3 5 2 2" xfId="18595"/>
    <cellStyle name="Vírgula 4 3 3 3 5 3" xfId="7915"/>
    <cellStyle name="Vírgula 4 3 3 3 5 3 2" xfId="21259"/>
    <cellStyle name="Vírgula 4 3 3 3 5 4" xfId="10579"/>
    <cellStyle name="Vírgula 4 3 3 3 5 4 2" xfId="23923"/>
    <cellStyle name="Vírgula 4 3 3 3 5 5" xfId="15931"/>
    <cellStyle name="Vírgula 4 3 3 3 5 6" xfId="13243"/>
    <cellStyle name="Vírgula 4 3 3 3 5 7" xfId="25603"/>
    <cellStyle name="Vírgula 4 3 3 3 6" xfId="2851"/>
    <cellStyle name="Vírgula 4 3 3 3 6 2" xfId="16195"/>
    <cellStyle name="Vírgula 4 3 3 3 7" xfId="5515"/>
    <cellStyle name="Vírgula 4 3 3 3 7 2" xfId="18859"/>
    <cellStyle name="Vírgula 4 3 3 3 8" xfId="8179"/>
    <cellStyle name="Vírgula 4 3 3 3 8 2" xfId="21523"/>
    <cellStyle name="Vírgula 4 3 3 3 9" xfId="13531"/>
    <cellStyle name="Vírgula 4 3 3 4" xfId="379"/>
    <cellStyle name="Vírgula 4 3 3 4 2" xfId="1171"/>
    <cellStyle name="Vírgula 4 3 3 4 2 2" xfId="3835"/>
    <cellStyle name="Vírgula 4 3 3 4 2 2 2" xfId="17179"/>
    <cellStyle name="Vírgula 4 3 3 4 2 3" xfId="6499"/>
    <cellStyle name="Vírgula 4 3 3 4 2 3 2" xfId="19843"/>
    <cellStyle name="Vírgula 4 3 3 4 2 4" xfId="9163"/>
    <cellStyle name="Vírgula 4 3 3 4 2 4 2" xfId="22507"/>
    <cellStyle name="Vírgula 4 3 3 4 2 5" xfId="14515"/>
    <cellStyle name="Vírgula 4 3 3 4 2 6" xfId="11827"/>
    <cellStyle name="Vírgula 4 3 3 4 2 7" xfId="26227"/>
    <cellStyle name="Vírgula 4 3 3 4 3" xfId="1963"/>
    <cellStyle name="Vírgula 4 3 3 4 3 2" xfId="4627"/>
    <cellStyle name="Vírgula 4 3 3 4 3 2 2" xfId="17971"/>
    <cellStyle name="Vírgula 4 3 3 4 3 3" xfId="7291"/>
    <cellStyle name="Vírgula 4 3 3 4 3 3 2" xfId="20635"/>
    <cellStyle name="Vírgula 4 3 3 4 3 4" xfId="9955"/>
    <cellStyle name="Vírgula 4 3 3 4 3 4 2" xfId="23299"/>
    <cellStyle name="Vírgula 4 3 3 4 3 5" xfId="15307"/>
    <cellStyle name="Vírgula 4 3 3 4 3 6" xfId="12619"/>
    <cellStyle name="Vírgula 4 3 3 4 4" xfId="3043"/>
    <cellStyle name="Vírgula 4 3 3 4 4 2" xfId="16387"/>
    <cellStyle name="Vírgula 4 3 3 4 5" xfId="5707"/>
    <cellStyle name="Vírgula 4 3 3 4 5 2" xfId="19051"/>
    <cellStyle name="Vírgula 4 3 3 4 6" xfId="8371"/>
    <cellStyle name="Vírgula 4 3 3 4 6 2" xfId="21715"/>
    <cellStyle name="Vírgula 4 3 3 4 7" xfId="13723"/>
    <cellStyle name="Vírgula 4 3 3 4 8" xfId="11035"/>
    <cellStyle name="Vírgula 4 3 3 4 9" xfId="24859"/>
    <cellStyle name="Vírgula 4 3 3 5" xfId="643"/>
    <cellStyle name="Vírgula 4 3 3 5 2" xfId="1435"/>
    <cellStyle name="Vírgula 4 3 3 5 2 2" xfId="4099"/>
    <cellStyle name="Vírgula 4 3 3 5 2 2 2" xfId="17443"/>
    <cellStyle name="Vírgula 4 3 3 5 2 3" xfId="6763"/>
    <cellStyle name="Vírgula 4 3 3 5 2 3 2" xfId="20107"/>
    <cellStyle name="Vírgula 4 3 3 5 2 4" xfId="9427"/>
    <cellStyle name="Vírgula 4 3 3 5 2 4 2" xfId="22771"/>
    <cellStyle name="Vírgula 4 3 3 5 2 5" xfId="14779"/>
    <cellStyle name="Vírgula 4 3 3 5 2 6" xfId="12091"/>
    <cellStyle name="Vírgula 4 3 3 5 2 7" xfId="25891"/>
    <cellStyle name="Vírgula 4 3 3 5 3" xfId="2227"/>
    <cellStyle name="Vírgula 4 3 3 5 3 2" xfId="4891"/>
    <cellStyle name="Vírgula 4 3 3 5 3 2 2" xfId="18235"/>
    <cellStyle name="Vírgula 4 3 3 5 3 3" xfId="7555"/>
    <cellStyle name="Vírgula 4 3 3 5 3 3 2" xfId="20899"/>
    <cellStyle name="Vírgula 4 3 3 5 3 4" xfId="10219"/>
    <cellStyle name="Vírgula 4 3 3 5 3 4 2" xfId="23563"/>
    <cellStyle name="Vírgula 4 3 3 5 3 5" xfId="15571"/>
    <cellStyle name="Vírgula 4 3 3 5 3 6" xfId="12883"/>
    <cellStyle name="Vírgula 4 3 3 5 4" xfId="3307"/>
    <cellStyle name="Vírgula 4 3 3 5 4 2" xfId="16651"/>
    <cellStyle name="Vírgula 4 3 3 5 5" xfId="5971"/>
    <cellStyle name="Vírgula 4 3 3 5 5 2" xfId="19315"/>
    <cellStyle name="Vírgula 4 3 3 5 6" xfId="8635"/>
    <cellStyle name="Vírgula 4 3 3 5 6 2" xfId="21979"/>
    <cellStyle name="Vírgula 4 3 3 5 7" xfId="13987"/>
    <cellStyle name="Vírgula 4 3 3 5 8" xfId="11299"/>
    <cellStyle name="Vírgula 4 3 3 5 9" xfId="24523"/>
    <cellStyle name="Vírgula 4 3 3 6" xfId="907"/>
    <cellStyle name="Vírgula 4 3 3 6 2" xfId="3571"/>
    <cellStyle name="Vírgula 4 3 3 6 2 2" xfId="16915"/>
    <cellStyle name="Vírgula 4 3 3 6 2 3" xfId="26539"/>
    <cellStyle name="Vírgula 4 3 3 6 3" xfId="6235"/>
    <cellStyle name="Vírgula 4 3 3 6 3 2" xfId="19579"/>
    <cellStyle name="Vírgula 4 3 3 6 4" xfId="8899"/>
    <cellStyle name="Vírgula 4 3 3 6 4 2" xfId="22243"/>
    <cellStyle name="Vírgula 4 3 3 6 5" xfId="14251"/>
    <cellStyle name="Vírgula 4 3 3 6 6" xfId="11563"/>
    <cellStyle name="Vírgula 4 3 3 6 7" xfId="25171"/>
    <cellStyle name="Vírgula 4 3 3 7" xfId="1699"/>
    <cellStyle name="Vírgula 4 3 3 7 2" xfId="4363"/>
    <cellStyle name="Vírgula 4 3 3 7 2 2" xfId="17707"/>
    <cellStyle name="Vírgula 4 3 3 7 3" xfId="7027"/>
    <cellStyle name="Vírgula 4 3 3 7 3 2" xfId="20371"/>
    <cellStyle name="Vírgula 4 3 3 7 4" xfId="9691"/>
    <cellStyle name="Vírgula 4 3 3 7 4 2" xfId="23035"/>
    <cellStyle name="Vírgula 4 3 3 7 5" xfId="15043"/>
    <cellStyle name="Vírgula 4 3 3 7 6" xfId="12355"/>
    <cellStyle name="Vírgula 4 3 3 7 7" xfId="25531"/>
    <cellStyle name="Vírgula 4 3 3 8" xfId="2515"/>
    <cellStyle name="Vírgula 4 3 3 8 2" xfId="5179"/>
    <cellStyle name="Vírgula 4 3 3 8 2 2" xfId="18523"/>
    <cellStyle name="Vírgula 4 3 3 8 3" xfId="7843"/>
    <cellStyle name="Vírgula 4 3 3 8 3 2" xfId="21187"/>
    <cellStyle name="Vírgula 4 3 3 8 4" xfId="10507"/>
    <cellStyle name="Vírgula 4 3 3 8 4 2" xfId="23851"/>
    <cellStyle name="Vírgula 4 3 3 8 5" xfId="15859"/>
    <cellStyle name="Vírgula 4 3 3 8 6" xfId="13171"/>
    <cellStyle name="Vírgula 4 3 3 9" xfId="2779"/>
    <cellStyle name="Vírgula 4 3 3 9 2" xfId="16123"/>
    <cellStyle name="Vírgula 4 3 4" xfId="235"/>
    <cellStyle name="Vírgula 4 3 4 10" xfId="13579"/>
    <cellStyle name="Vírgula 4 3 4 11" xfId="10891"/>
    <cellStyle name="Vírgula 4 3 4 12" xfId="24283"/>
    <cellStyle name="Vírgula 4 3 4 2" xfId="499"/>
    <cellStyle name="Vírgula 4 3 4 2 2" xfId="1291"/>
    <cellStyle name="Vírgula 4 3 4 2 2 2" xfId="3955"/>
    <cellStyle name="Vírgula 4 3 4 2 2 2 2" xfId="17299"/>
    <cellStyle name="Vírgula 4 3 4 2 2 3" xfId="6619"/>
    <cellStyle name="Vírgula 4 3 4 2 2 3 2" xfId="19963"/>
    <cellStyle name="Vírgula 4 3 4 2 2 4" xfId="9283"/>
    <cellStyle name="Vírgula 4 3 4 2 2 4 2" xfId="22627"/>
    <cellStyle name="Vírgula 4 3 4 2 2 5" xfId="14635"/>
    <cellStyle name="Vírgula 4 3 4 2 2 6" xfId="11947"/>
    <cellStyle name="Vírgula 4 3 4 2 2 7" xfId="26347"/>
    <cellStyle name="Vírgula 4 3 4 2 3" xfId="2083"/>
    <cellStyle name="Vírgula 4 3 4 2 3 2" xfId="4747"/>
    <cellStyle name="Vírgula 4 3 4 2 3 2 2" xfId="18091"/>
    <cellStyle name="Vírgula 4 3 4 2 3 3" xfId="7411"/>
    <cellStyle name="Vírgula 4 3 4 2 3 3 2" xfId="20755"/>
    <cellStyle name="Vírgula 4 3 4 2 3 4" xfId="10075"/>
    <cellStyle name="Vírgula 4 3 4 2 3 4 2" xfId="23419"/>
    <cellStyle name="Vírgula 4 3 4 2 3 5" xfId="15427"/>
    <cellStyle name="Vírgula 4 3 4 2 3 6" xfId="12739"/>
    <cellStyle name="Vírgula 4 3 4 2 4" xfId="3163"/>
    <cellStyle name="Vírgula 4 3 4 2 4 2" xfId="16507"/>
    <cellStyle name="Vírgula 4 3 4 2 5" xfId="5827"/>
    <cellStyle name="Vírgula 4 3 4 2 5 2" xfId="19171"/>
    <cellStyle name="Vírgula 4 3 4 2 6" xfId="8491"/>
    <cellStyle name="Vírgula 4 3 4 2 6 2" xfId="21835"/>
    <cellStyle name="Vírgula 4 3 4 2 7" xfId="13843"/>
    <cellStyle name="Vírgula 4 3 4 2 8" xfId="11155"/>
    <cellStyle name="Vírgula 4 3 4 2 9" xfId="24979"/>
    <cellStyle name="Vírgula 4 3 4 3" xfId="667"/>
    <cellStyle name="Vírgula 4 3 4 3 2" xfId="1459"/>
    <cellStyle name="Vírgula 4 3 4 3 2 2" xfId="4123"/>
    <cellStyle name="Vírgula 4 3 4 3 2 2 2" xfId="17467"/>
    <cellStyle name="Vírgula 4 3 4 3 2 3" xfId="6787"/>
    <cellStyle name="Vírgula 4 3 4 3 2 3 2" xfId="20131"/>
    <cellStyle name="Vírgula 4 3 4 3 2 4" xfId="9451"/>
    <cellStyle name="Vírgula 4 3 4 3 2 4 2" xfId="22795"/>
    <cellStyle name="Vírgula 4 3 4 3 2 5" xfId="14803"/>
    <cellStyle name="Vírgula 4 3 4 3 2 6" xfId="12115"/>
    <cellStyle name="Vírgula 4 3 4 3 2 7" xfId="26011"/>
    <cellStyle name="Vírgula 4 3 4 3 3" xfId="2251"/>
    <cellStyle name="Vírgula 4 3 4 3 3 2" xfId="4915"/>
    <cellStyle name="Vírgula 4 3 4 3 3 2 2" xfId="18259"/>
    <cellStyle name="Vírgula 4 3 4 3 3 3" xfId="7579"/>
    <cellStyle name="Vírgula 4 3 4 3 3 3 2" xfId="20923"/>
    <cellStyle name="Vírgula 4 3 4 3 3 4" xfId="10243"/>
    <cellStyle name="Vírgula 4 3 4 3 3 4 2" xfId="23587"/>
    <cellStyle name="Vírgula 4 3 4 3 3 5" xfId="15595"/>
    <cellStyle name="Vírgula 4 3 4 3 3 6" xfId="12907"/>
    <cellStyle name="Vírgula 4 3 4 3 4" xfId="3331"/>
    <cellStyle name="Vírgula 4 3 4 3 4 2" xfId="16675"/>
    <cellStyle name="Vírgula 4 3 4 3 5" xfId="5995"/>
    <cellStyle name="Vírgula 4 3 4 3 5 2" xfId="19339"/>
    <cellStyle name="Vírgula 4 3 4 3 6" xfId="8659"/>
    <cellStyle name="Vírgula 4 3 4 3 6 2" xfId="22003"/>
    <cellStyle name="Vírgula 4 3 4 3 7" xfId="14011"/>
    <cellStyle name="Vírgula 4 3 4 3 8" xfId="11323"/>
    <cellStyle name="Vírgula 4 3 4 3 9" xfId="24643"/>
    <cellStyle name="Vírgula 4 3 4 4" xfId="1027"/>
    <cellStyle name="Vírgula 4 3 4 4 2" xfId="3691"/>
    <cellStyle name="Vírgula 4 3 4 4 2 2" xfId="17035"/>
    <cellStyle name="Vírgula 4 3 4 4 2 3" xfId="26659"/>
    <cellStyle name="Vírgula 4 3 4 4 3" xfId="6355"/>
    <cellStyle name="Vírgula 4 3 4 4 3 2" xfId="19699"/>
    <cellStyle name="Vírgula 4 3 4 4 4" xfId="9019"/>
    <cellStyle name="Vírgula 4 3 4 4 4 2" xfId="22363"/>
    <cellStyle name="Vírgula 4 3 4 4 5" xfId="14371"/>
    <cellStyle name="Vírgula 4 3 4 4 6" xfId="11683"/>
    <cellStyle name="Vírgula 4 3 4 4 7" xfId="25291"/>
    <cellStyle name="Vírgula 4 3 4 5" xfId="1819"/>
    <cellStyle name="Vírgula 4 3 4 5 2" xfId="4483"/>
    <cellStyle name="Vírgula 4 3 4 5 2 2" xfId="17827"/>
    <cellStyle name="Vírgula 4 3 4 5 3" xfId="7147"/>
    <cellStyle name="Vírgula 4 3 4 5 3 2" xfId="20491"/>
    <cellStyle name="Vírgula 4 3 4 5 4" xfId="9811"/>
    <cellStyle name="Vírgula 4 3 4 5 4 2" xfId="23155"/>
    <cellStyle name="Vírgula 4 3 4 5 5" xfId="15163"/>
    <cellStyle name="Vírgula 4 3 4 5 6" xfId="12475"/>
    <cellStyle name="Vírgula 4 3 4 5 7" xfId="25651"/>
    <cellStyle name="Vírgula 4 3 4 6" xfId="2635"/>
    <cellStyle name="Vírgula 4 3 4 6 2" xfId="5299"/>
    <cellStyle name="Vírgula 4 3 4 6 2 2" xfId="18643"/>
    <cellStyle name="Vírgula 4 3 4 6 3" xfId="7963"/>
    <cellStyle name="Vírgula 4 3 4 6 3 2" xfId="21307"/>
    <cellStyle name="Vírgula 4 3 4 6 4" xfId="10627"/>
    <cellStyle name="Vírgula 4 3 4 6 4 2" xfId="23971"/>
    <cellStyle name="Vírgula 4 3 4 6 5" xfId="15979"/>
    <cellStyle name="Vírgula 4 3 4 6 6" xfId="13291"/>
    <cellStyle name="Vírgula 4 3 4 7" xfId="2899"/>
    <cellStyle name="Vírgula 4 3 4 7 2" xfId="16243"/>
    <cellStyle name="Vírgula 4 3 4 8" xfId="5563"/>
    <cellStyle name="Vírgula 4 3 4 8 2" xfId="18907"/>
    <cellStyle name="Vírgula 4 3 4 9" xfId="8227"/>
    <cellStyle name="Vírgula 4 3 4 9 2" xfId="21571"/>
    <cellStyle name="Vírgula 4 3 5" xfId="163"/>
    <cellStyle name="Vírgula 4 3 5 10" xfId="10819"/>
    <cellStyle name="Vírgula 4 3 5 11" xfId="24211"/>
    <cellStyle name="Vírgula 4 3 5 2" xfId="427"/>
    <cellStyle name="Vírgula 4 3 5 2 2" xfId="1219"/>
    <cellStyle name="Vírgula 4 3 5 2 2 2" xfId="3883"/>
    <cellStyle name="Vírgula 4 3 5 2 2 2 2" xfId="17227"/>
    <cellStyle name="Vírgula 4 3 5 2 2 3" xfId="6547"/>
    <cellStyle name="Vírgula 4 3 5 2 2 3 2" xfId="19891"/>
    <cellStyle name="Vírgula 4 3 5 2 2 4" xfId="9211"/>
    <cellStyle name="Vírgula 4 3 5 2 2 4 2" xfId="22555"/>
    <cellStyle name="Vírgula 4 3 5 2 2 5" xfId="14563"/>
    <cellStyle name="Vírgula 4 3 5 2 2 6" xfId="11875"/>
    <cellStyle name="Vírgula 4 3 5 2 2 7" xfId="26275"/>
    <cellStyle name="Vírgula 4 3 5 2 3" xfId="2011"/>
    <cellStyle name="Vírgula 4 3 5 2 3 2" xfId="4675"/>
    <cellStyle name="Vírgula 4 3 5 2 3 2 2" xfId="18019"/>
    <cellStyle name="Vírgula 4 3 5 2 3 3" xfId="7339"/>
    <cellStyle name="Vírgula 4 3 5 2 3 3 2" xfId="20683"/>
    <cellStyle name="Vírgula 4 3 5 2 3 4" xfId="10003"/>
    <cellStyle name="Vírgula 4 3 5 2 3 4 2" xfId="23347"/>
    <cellStyle name="Vírgula 4 3 5 2 3 5" xfId="15355"/>
    <cellStyle name="Vírgula 4 3 5 2 3 6" xfId="12667"/>
    <cellStyle name="Vírgula 4 3 5 2 4" xfId="3091"/>
    <cellStyle name="Vírgula 4 3 5 2 4 2" xfId="16435"/>
    <cellStyle name="Vírgula 4 3 5 2 5" xfId="5755"/>
    <cellStyle name="Vírgula 4 3 5 2 5 2" xfId="19099"/>
    <cellStyle name="Vírgula 4 3 5 2 6" xfId="8419"/>
    <cellStyle name="Vírgula 4 3 5 2 6 2" xfId="21763"/>
    <cellStyle name="Vírgula 4 3 5 2 7" xfId="13771"/>
    <cellStyle name="Vírgula 4 3 5 2 8" xfId="11083"/>
    <cellStyle name="Vírgula 4 3 5 2 9" xfId="24907"/>
    <cellStyle name="Vírgula 4 3 5 3" xfId="955"/>
    <cellStyle name="Vírgula 4 3 5 3 2" xfId="3619"/>
    <cellStyle name="Vírgula 4 3 5 3 2 2" xfId="16963"/>
    <cellStyle name="Vírgula 4 3 5 3 2 3" xfId="25939"/>
    <cellStyle name="Vírgula 4 3 5 3 3" xfId="6283"/>
    <cellStyle name="Vírgula 4 3 5 3 3 2" xfId="19627"/>
    <cellStyle name="Vírgula 4 3 5 3 4" xfId="8947"/>
    <cellStyle name="Vírgula 4 3 5 3 4 2" xfId="22291"/>
    <cellStyle name="Vírgula 4 3 5 3 5" xfId="14299"/>
    <cellStyle name="Vírgula 4 3 5 3 6" xfId="11611"/>
    <cellStyle name="Vírgula 4 3 5 3 7" xfId="24571"/>
    <cellStyle name="Vírgula 4 3 5 4" xfId="1747"/>
    <cellStyle name="Vírgula 4 3 5 4 2" xfId="4411"/>
    <cellStyle name="Vírgula 4 3 5 4 2 2" xfId="17755"/>
    <cellStyle name="Vírgula 4 3 5 4 2 3" xfId="26587"/>
    <cellStyle name="Vírgula 4 3 5 4 3" xfId="7075"/>
    <cellStyle name="Vírgula 4 3 5 4 3 2" xfId="20419"/>
    <cellStyle name="Vírgula 4 3 5 4 4" xfId="9739"/>
    <cellStyle name="Vírgula 4 3 5 4 4 2" xfId="23083"/>
    <cellStyle name="Vírgula 4 3 5 4 5" xfId="15091"/>
    <cellStyle name="Vírgula 4 3 5 4 6" xfId="12403"/>
    <cellStyle name="Vírgula 4 3 5 4 7" xfId="25219"/>
    <cellStyle name="Vírgula 4 3 5 5" xfId="2563"/>
    <cellStyle name="Vírgula 4 3 5 5 2" xfId="5227"/>
    <cellStyle name="Vírgula 4 3 5 5 2 2" xfId="18571"/>
    <cellStyle name="Vírgula 4 3 5 5 3" xfId="7891"/>
    <cellStyle name="Vírgula 4 3 5 5 3 2" xfId="21235"/>
    <cellStyle name="Vírgula 4 3 5 5 4" xfId="10555"/>
    <cellStyle name="Vírgula 4 3 5 5 4 2" xfId="23899"/>
    <cellStyle name="Vírgula 4 3 5 5 5" xfId="15907"/>
    <cellStyle name="Vírgula 4 3 5 5 6" xfId="13219"/>
    <cellStyle name="Vírgula 4 3 5 5 7" xfId="25579"/>
    <cellStyle name="Vírgula 4 3 5 6" xfId="2827"/>
    <cellStyle name="Vírgula 4 3 5 6 2" xfId="16171"/>
    <cellStyle name="Vírgula 4 3 5 7" xfId="5491"/>
    <cellStyle name="Vírgula 4 3 5 7 2" xfId="18835"/>
    <cellStyle name="Vírgula 4 3 5 8" xfId="8155"/>
    <cellStyle name="Vírgula 4 3 5 8 2" xfId="21499"/>
    <cellStyle name="Vírgula 4 3 5 9" xfId="13507"/>
    <cellStyle name="Vírgula 4 3 6" xfId="331"/>
    <cellStyle name="Vírgula 4 3 6 10" xfId="24379"/>
    <cellStyle name="Vírgula 4 3 6 2" xfId="1123"/>
    <cellStyle name="Vírgula 4 3 6 2 2" xfId="3787"/>
    <cellStyle name="Vírgula 4 3 6 2 2 2" xfId="17131"/>
    <cellStyle name="Vírgula 4 3 6 2 2 3" xfId="26443"/>
    <cellStyle name="Vírgula 4 3 6 2 3" xfId="6451"/>
    <cellStyle name="Vírgula 4 3 6 2 3 2" xfId="19795"/>
    <cellStyle name="Vírgula 4 3 6 2 4" xfId="9115"/>
    <cellStyle name="Vírgula 4 3 6 2 4 2" xfId="22459"/>
    <cellStyle name="Vírgula 4 3 6 2 5" xfId="14467"/>
    <cellStyle name="Vírgula 4 3 6 2 6" xfId="11779"/>
    <cellStyle name="Vírgula 4 3 6 2 7" xfId="25075"/>
    <cellStyle name="Vírgula 4 3 6 3" xfId="1915"/>
    <cellStyle name="Vírgula 4 3 6 3 2" xfId="4579"/>
    <cellStyle name="Vírgula 4 3 6 3 2 2" xfId="17923"/>
    <cellStyle name="Vírgula 4 3 6 3 2 3" xfId="26107"/>
    <cellStyle name="Vírgula 4 3 6 3 3" xfId="7243"/>
    <cellStyle name="Vírgula 4 3 6 3 3 2" xfId="20587"/>
    <cellStyle name="Vírgula 4 3 6 3 4" xfId="9907"/>
    <cellStyle name="Vírgula 4 3 6 3 4 2" xfId="23251"/>
    <cellStyle name="Vírgula 4 3 6 3 5" xfId="15259"/>
    <cellStyle name="Vírgula 4 3 6 3 6" xfId="12571"/>
    <cellStyle name="Vírgula 4 3 6 3 7" xfId="24739"/>
    <cellStyle name="Vírgula 4 3 6 4" xfId="2491"/>
    <cellStyle name="Vírgula 4 3 6 4 2" xfId="5155"/>
    <cellStyle name="Vírgula 4 3 6 4 2 2" xfId="18499"/>
    <cellStyle name="Vírgula 4 3 6 4 2 3" xfId="26755"/>
    <cellStyle name="Vírgula 4 3 6 4 3" xfId="7819"/>
    <cellStyle name="Vírgula 4 3 6 4 3 2" xfId="21163"/>
    <cellStyle name="Vírgula 4 3 6 4 4" xfId="10483"/>
    <cellStyle name="Vírgula 4 3 6 4 4 2" xfId="23827"/>
    <cellStyle name="Vírgula 4 3 6 4 5" xfId="15835"/>
    <cellStyle name="Vírgula 4 3 6 4 6" xfId="13147"/>
    <cellStyle name="Vírgula 4 3 6 4 7" xfId="25387"/>
    <cellStyle name="Vírgula 4 3 6 5" xfId="2995"/>
    <cellStyle name="Vírgula 4 3 6 5 2" xfId="16339"/>
    <cellStyle name="Vírgula 4 3 6 5 3" xfId="25747"/>
    <cellStyle name="Vírgula 4 3 6 6" xfId="5659"/>
    <cellStyle name="Vírgula 4 3 6 6 2" xfId="19003"/>
    <cellStyle name="Vírgula 4 3 6 7" xfId="8323"/>
    <cellStyle name="Vírgula 4 3 6 7 2" xfId="21667"/>
    <cellStyle name="Vírgula 4 3 6 8" xfId="13675"/>
    <cellStyle name="Vírgula 4 3 6 9" xfId="10987"/>
    <cellStyle name="Vírgula 4 3 7" xfId="595"/>
    <cellStyle name="Vírgula 4 3 7 2" xfId="1387"/>
    <cellStyle name="Vírgula 4 3 7 2 2" xfId="4051"/>
    <cellStyle name="Vírgula 4 3 7 2 2 2" xfId="17395"/>
    <cellStyle name="Vírgula 4 3 7 2 2 3" xfId="26179"/>
    <cellStyle name="Vírgula 4 3 7 2 3" xfId="6715"/>
    <cellStyle name="Vírgula 4 3 7 2 3 2" xfId="20059"/>
    <cellStyle name="Vírgula 4 3 7 2 4" xfId="9379"/>
    <cellStyle name="Vírgula 4 3 7 2 4 2" xfId="22723"/>
    <cellStyle name="Vírgula 4 3 7 2 5" xfId="14731"/>
    <cellStyle name="Vírgula 4 3 7 2 6" xfId="12043"/>
    <cellStyle name="Vírgula 4 3 7 2 7" xfId="24811"/>
    <cellStyle name="Vírgula 4 3 7 3" xfId="2179"/>
    <cellStyle name="Vírgula 4 3 7 3 2" xfId="4843"/>
    <cellStyle name="Vírgula 4 3 7 3 2 2" xfId="18187"/>
    <cellStyle name="Vírgula 4 3 7 3 2 3" xfId="25843"/>
    <cellStyle name="Vírgula 4 3 7 3 3" xfId="7507"/>
    <cellStyle name="Vírgula 4 3 7 3 3 2" xfId="20851"/>
    <cellStyle name="Vírgula 4 3 7 3 4" xfId="10171"/>
    <cellStyle name="Vírgula 4 3 7 3 4 2" xfId="23515"/>
    <cellStyle name="Vírgula 4 3 7 3 5" xfId="15523"/>
    <cellStyle name="Vírgula 4 3 7 3 6" xfId="12835"/>
    <cellStyle name="Vírgula 4 3 7 3 7" xfId="24475"/>
    <cellStyle name="Vírgula 4 3 7 4" xfId="3259"/>
    <cellStyle name="Vírgula 4 3 7 4 2" xfId="16603"/>
    <cellStyle name="Vírgula 4 3 7 4 3" xfId="25483"/>
    <cellStyle name="Vírgula 4 3 7 5" xfId="5923"/>
    <cellStyle name="Vírgula 4 3 7 5 2" xfId="19267"/>
    <cellStyle name="Vírgula 4 3 7 6" xfId="8587"/>
    <cellStyle name="Vírgula 4 3 7 6 2" xfId="21931"/>
    <cellStyle name="Vírgula 4 3 7 7" xfId="13939"/>
    <cellStyle name="Vírgula 4 3 7 8" xfId="11251"/>
    <cellStyle name="Vírgula 4 3 7 9" xfId="24115"/>
    <cellStyle name="Vírgula 4 3 8" xfId="763"/>
    <cellStyle name="Vírgula 4 3 8 2" xfId="1555"/>
    <cellStyle name="Vírgula 4 3 8 2 2" xfId="4219"/>
    <cellStyle name="Vírgula 4 3 8 2 2 2" xfId="17563"/>
    <cellStyle name="Vírgula 4 3 8 2 2 3" xfId="26155"/>
    <cellStyle name="Vírgula 4 3 8 2 3" xfId="6883"/>
    <cellStyle name="Vírgula 4 3 8 2 3 2" xfId="20227"/>
    <cellStyle name="Vírgula 4 3 8 2 4" xfId="9547"/>
    <cellStyle name="Vírgula 4 3 8 2 4 2" xfId="22891"/>
    <cellStyle name="Vírgula 4 3 8 2 5" xfId="14899"/>
    <cellStyle name="Vírgula 4 3 8 2 6" xfId="12211"/>
    <cellStyle name="Vírgula 4 3 8 2 7" xfId="24787"/>
    <cellStyle name="Vírgula 4 3 8 3" xfId="2347"/>
    <cellStyle name="Vírgula 4 3 8 3 2" xfId="5011"/>
    <cellStyle name="Vírgula 4 3 8 3 2 2" xfId="18355"/>
    <cellStyle name="Vírgula 4 3 8 3 3" xfId="7675"/>
    <cellStyle name="Vírgula 4 3 8 3 3 2" xfId="21019"/>
    <cellStyle name="Vírgula 4 3 8 3 4" xfId="10339"/>
    <cellStyle name="Vírgula 4 3 8 3 4 2" xfId="23683"/>
    <cellStyle name="Vírgula 4 3 8 3 5" xfId="15691"/>
    <cellStyle name="Vírgula 4 3 8 3 6" xfId="13003"/>
    <cellStyle name="Vírgula 4 3 8 3 7" xfId="25459"/>
    <cellStyle name="Vírgula 4 3 8 4" xfId="3427"/>
    <cellStyle name="Vírgula 4 3 8 4 2" xfId="16771"/>
    <cellStyle name="Vírgula 4 3 8 5" xfId="6091"/>
    <cellStyle name="Vírgula 4 3 8 5 2" xfId="19435"/>
    <cellStyle name="Vírgula 4 3 8 6" xfId="8755"/>
    <cellStyle name="Vírgula 4 3 8 6 2" xfId="22099"/>
    <cellStyle name="Vírgula 4 3 8 7" xfId="14107"/>
    <cellStyle name="Vírgula 4 3 8 8" xfId="11419"/>
    <cellStyle name="Vírgula 4 3 8 9" xfId="24091"/>
    <cellStyle name="Vírgula 4 3 9" xfId="811"/>
    <cellStyle name="Vírgula 4 3 9 2" xfId="1603"/>
    <cellStyle name="Vírgula 4 3 9 2 2" xfId="4267"/>
    <cellStyle name="Vírgula 4 3 9 2 2 2" xfId="17611"/>
    <cellStyle name="Vírgula 4 3 9 2 3" xfId="6931"/>
    <cellStyle name="Vírgula 4 3 9 2 3 2" xfId="20275"/>
    <cellStyle name="Vírgula 4 3 9 2 4" xfId="9595"/>
    <cellStyle name="Vírgula 4 3 9 2 4 2" xfId="22939"/>
    <cellStyle name="Vírgula 4 3 9 2 5" xfId="14947"/>
    <cellStyle name="Vírgula 4 3 9 2 6" xfId="12259"/>
    <cellStyle name="Vírgula 4 3 9 2 7" xfId="25795"/>
    <cellStyle name="Vírgula 4 3 9 3" xfId="2395"/>
    <cellStyle name="Vírgula 4 3 9 3 2" xfId="5059"/>
    <cellStyle name="Vírgula 4 3 9 3 2 2" xfId="18403"/>
    <cellStyle name="Vírgula 4 3 9 3 3" xfId="7723"/>
    <cellStyle name="Vírgula 4 3 9 3 3 2" xfId="21067"/>
    <cellStyle name="Vírgula 4 3 9 3 4" xfId="10387"/>
    <cellStyle name="Vírgula 4 3 9 3 4 2" xfId="23731"/>
    <cellStyle name="Vírgula 4 3 9 3 5" xfId="15739"/>
    <cellStyle name="Vírgula 4 3 9 3 6" xfId="13051"/>
    <cellStyle name="Vírgula 4 3 9 4" xfId="3475"/>
    <cellStyle name="Vírgula 4 3 9 4 2" xfId="16819"/>
    <cellStyle name="Vírgula 4 3 9 5" xfId="6139"/>
    <cellStyle name="Vírgula 4 3 9 5 2" xfId="19483"/>
    <cellStyle name="Vírgula 4 3 9 6" xfId="8803"/>
    <cellStyle name="Vírgula 4 3 9 6 2" xfId="22147"/>
    <cellStyle name="Vírgula 4 3 9 7" xfId="14155"/>
    <cellStyle name="Vírgula 4 3 9 8" xfId="11467"/>
    <cellStyle name="Vírgula 4 3 9 9" xfId="24427"/>
    <cellStyle name="Vírgula 4 4" xfId="75"/>
    <cellStyle name="Vírgula 4 4 10" xfId="1659"/>
    <cellStyle name="Vírgula 4 4 10 2" xfId="4323"/>
    <cellStyle name="Vírgula 4 4 10 2 2" xfId="17667"/>
    <cellStyle name="Vírgula 4 4 10 3" xfId="6987"/>
    <cellStyle name="Vírgula 4 4 10 3 2" xfId="20331"/>
    <cellStyle name="Vírgula 4 4 10 4" xfId="9651"/>
    <cellStyle name="Vírgula 4 4 10 4 2" xfId="22995"/>
    <cellStyle name="Vírgula 4 4 10 5" xfId="15003"/>
    <cellStyle name="Vírgula 4 4 10 6" xfId="12315"/>
    <cellStyle name="Vírgula 4 4 11" xfId="2458"/>
    <cellStyle name="Vírgula 4 4 11 2" xfId="5122"/>
    <cellStyle name="Vírgula 4 4 11 2 2" xfId="18466"/>
    <cellStyle name="Vírgula 4 4 11 3" xfId="7786"/>
    <cellStyle name="Vírgula 4 4 11 3 2" xfId="21130"/>
    <cellStyle name="Vírgula 4 4 11 4" xfId="10450"/>
    <cellStyle name="Vírgula 4 4 11 4 2" xfId="23794"/>
    <cellStyle name="Vírgula 4 4 11 5" xfId="15802"/>
    <cellStyle name="Vírgula 4 4 11 6" xfId="13114"/>
    <cellStyle name="Vírgula 4 4 12" xfId="2739"/>
    <cellStyle name="Vírgula 4 4 12 2" xfId="16083"/>
    <cellStyle name="Vírgula 4 4 13" xfId="5403"/>
    <cellStyle name="Vírgula 4 4 13 2" xfId="18747"/>
    <cellStyle name="Vírgula 4 4 14" xfId="8067"/>
    <cellStyle name="Vírgula 4 4 14 2" xfId="21411"/>
    <cellStyle name="Vírgula 4 4 15" xfId="13419"/>
    <cellStyle name="Vírgula 4 4 16" xfId="10731"/>
    <cellStyle name="Vírgula 4 4 17" xfId="24123"/>
    <cellStyle name="Vírgula 4 4 2" xfId="123"/>
    <cellStyle name="Vírgula 4 4 2 10" xfId="8115"/>
    <cellStyle name="Vírgula 4 4 2 10 2" xfId="21459"/>
    <cellStyle name="Vírgula 4 4 2 11" xfId="13467"/>
    <cellStyle name="Vírgula 4 4 2 12" xfId="10779"/>
    <cellStyle name="Vírgula 4 4 2 13" xfId="24171"/>
    <cellStyle name="Vírgula 4 4 2 2" xfId="291"/>
    <cellStyle name="Vírgula 4 4 2 2 10" xfId="10947"/>
    <cellStyle name="Vírgula 4 4 2 2 11" xfId="24339"/>
    <cellStyle name="Vírgula 4 4 2 2 2" xfId="555"/>
    <cellStyle name="Vírgula 4 4 2 2 2 2" xfId="1347"/>
    <cellStyle name="Vírgula 4 4 2 2 2 2 2" xfId="4011"/>
    <cellStyle name="Vírgula 4 4 2 2 2 2 2 2" xfId="17355"/>
    <cellStyle name="Vírgula 4 4 2 2 2 2 3" xfId="6675"/>
    <cellStyle name="Vírgula 4 4 2 2 2 2 3 2" xfId="20019"/>
    <cellStyle name="Vírgula 4 4 2 2 2 2 4" xfId="9339"/>
    <cellStyle name="Vírgula 4 4 2 2 2 2 4 2" xfId="22683"/>
    <cellStyle name="Vírgula 4 4 2 2 2 2 5" xfId="14691"/>
    <cellStyle name="Vírgula 4 4 2 2 2 2 6" xfId="12003"/>
    <cellStyle name="Vírgula 4 4 2 2 2 2 7" xfId="26403"/>
    <cellStyle name="Vírgula 4 4 2 2 2 3" xfId="2139"/>
    <cellStyle name="Vírgula 4 4 2 2 2 3 2" xfId="4803"/>
    <cellStyle name="Vírgula 4 4 2 2 2 3 2 2" xfId="18147"/>
    <cellStyle name="Vírgula 4 4 2 2 2 3 3" xfId="7467"/>
    <cellStyle name="Vírgula 4 4 2 2 2 3 3 2" xfId="20811"/>
    <cellStyle name="Vírgula 4 4 2 2 2 3 4" xfId="10131"/>
    <cellStyle name="Vírgula 4 4 2 2 2 3 4 2" xfId="23475"/>
    <cellStyle name="Vírgula 4 4 2 2 2 3 5" xfId="15483"/>
    <cellStyle name="Vírgula 4 4 2 2 2 3 6" xfId="12795"/>
    <cellStyle name="Vírgula 4 4 2 2 2 4" xfId="3219"/>
    <cellStyle name="Vírgula 4 4 2 2 2 4 2" xfId="16563"/>
    <cellStyle name="Vírgula 4 4 2 2 2 5" xfId="5883"/>
    <cellStyle name="Vírgula 4 4 2 2 2 5 2" xfId="19227"/>
    <cellStyle name="Vírgula 4 4 2 2 2 6" xfId="8547"/>
    <cellStyle name="Vírgula 4 4 2 2 2 6 2" xfId="21891"/>
    <cellStyle name="Vírgula 4 4 2 2 2 7" xfId="13899"/>
    <cellStyle name="Vírgula 4 4 2 2 2 8" xfId="11211"/>
    <cellStyle name="Vírgula 4 4 2 2 2 9" xfId="25035"/>
    <cellStyle name="Vírgula 4 4 2 2 3" xfId="1083"/>
    <cellStyle name="Vírgula 4 4 2 2 3 2" xfId="3747"/>
    <cellStyle name="Vírgula 4 4 2 2 3 2 2" xfId="17091"/>
    <cellStyle name="Vírgula 4 4 2 2 3 2 3" xfId="26067"/>
    <cellStyle name="Vírgula 4 4 2 2 3 3" xfId="6411"/>
    <cellStyle name="Vírgula 4 4 2 2 3 3 2" xfId="19755"/>
    <cellStyle name="Vírgula 4 4 2 2 3 4" xfId="9075"/>
    <cellStyle name="Vírgula 4 4 2 2 3 4 2" xfId="22419"/>
    <cellStyle name="Vírgula 4 4 2 2 3 5" xfId="14427"/>
    <cellStyle name="Vírgula 4 4 2 2 3 6" xfId="11739"/>
    <cellStyle name="Vírgula 4 4 2 2 3 7" xfId="24699"/>
    <cellStyle name="Vírgula 4 4 2 2 4" xfId="1875"/>
    <cellStyle name="Vírgula 4 4 2 2 4 2" xfId="4539"/>
    <cellStyle name="Vírgula 4 4 2 2 4 2 2" xfId="17883"/>
    <cellStyle name="Vírgula 4 4 2 2 4 2 3" xfId="26715"/>
    <cellStyle name="Vírgula 4 4 2 2 4 3" xfId="7203"/>
    <cellStyle name="Vírgula 4 4 2 2 4 3 2" xfId="20547"/>
    <cellStyle name="Vírgula 4 4 2 2 4 4" xfId="9867"/>
    <cellStyle name="Vírgula 4 4 2 2 4 4 2" xfId="23211"/>
    <cellStyle name="Vírgula 4 4 2 2 4 5" xfId="15219"/>
    <cellStyle name="Vírgula 4 4 2 2 4 6" xfId="12531"/>
    <cellStyle name="Vírgula 4 4 2 2 4 7" xfId="25347"/>
    <cellStyle name="Vírgula 4 4 2 2 5" xfId="2691"/>
    <cellStyle name="Vírgula 4 4 2 2 5 2" xfId="5355"/>
    <cellStyle name="Vírgula 4 4 2 2 5 2 2" xfId="18699"/>
    <cellStyle name="Vírgula 4 4 2 2 5 3" xfId="8019"/>
    <cellStyle name="Vírgula 4 4 2 2 5 3 2" xfId="21363"/>
    <cellStyle name="Vírgula 4 4 2 2 5 4" xfId="10683"/>
    <cellStyle name="Vírgula 4 4 2 2 5 4 2" xfId="24027"/>
    <cellStyle name="Vírgula 4 4 2 2 5 5" xfId="16035"/>
    <cellStyle name="Vírgula 4 4 2 2 5 6" xfId="13347"/>
    <cellStyle name="Vírgula 4 4 2 2 5 7" xfId="25707"/>
    <cellStyle name="Vírgula 4 4 2 2 6" xfId="2955"/>
    <cellStyle name="Vírgula 4 4 2 2 6 2" xfId="16299"/>
    <cellStyle name="Vírgula 4 4 2 2 7" xfId="5619"/>
    <cellStyle name="Vírgula 4 4 2 2 7 2" xfId="18963"/>
    <cellStyle name="Vírgula 4 4 2 2 8" xfId="8283"/>
    <cellStyle name="Vírgula 4 4 2 2 8 2" xfId="21627"/>
    <cellStyle name="Vírgula 4 4 2 2 9" xfId="13635"/>
    <cellStyle name="Vírgula 4 4 2 3" xfId="387"/>
    <cellStyle name="Vírgula 4 4 2 3 2" xfId="1179"/>
    <cellStyle name="Vírgula 4 4 2 3 2 2" xfId="3843"/>
    <cellStyle name="Vírgula 4 4 2 3 2 2 2" xfId="17187"/>
    <cellStyle name="Vírgula 4 4 2 3 2 3" xfId="6507"/>
    <cellStyle name="Vírgula 4 4 2 3 2 3 2" xfId="19851"/>
    <cellStyle name="Vírgula 4 4 2 3 2 4" xfId="9171"/>
    <cellStyle name="Vírgula 4 4 2 3 2 4 2" xfId="22515"/>
    <cellStyle name="Vírgula 4 4 2 3 2 5" xfId="14523"/>
    <cellStyle name="Vírgula 4 4 2 3 2 6" xfId="11835"/>
    <cellStyle name="Vírgula 4 4 2 3 2 7" xfId="26235"/>
    <cellStyle name="Vírgula 4 4 2 3 3" xfId="1971"/>
    <cellStyle name="Vírgula 4 4 2 3 3 2" xfId="4635"/>
    <cellStyle name="Vírgula 4 4 2 3 3 2 2" xfId="17979"/>
    <cellStyle name="Vírgula 4 4 2 3 3 3" xfId="7299"/>
    <cellStyle name="Vírgula 4 4 2 3 3 3 2" xfId="20643"/>
    <cellStyle name="Vírgula 4 4 2 3 3 4" xfId="9963"/>
    <cellStyle name="Vírgula 4 4 2 3 3 4 2" xfId="23307"/>
    <cellStyle name="Vírgula 4 4 2 3 3 5" xfId="15315"/>
    <cellStyle name="Vírgula 4 4 2 3 3 6" xfId="12627"/>
    <cellStyle name="Vírgula 4 4 2 3 4" xfId="3051"/>
    <cellStyle name="Vírgula 4 4 2 3 4 2" xfId="16395"/>
    <cellStyle name="Vírgula 4 4 2 3 5" xfId="5715"/>
    <cellStyle name="Vírgula 4 4 2 3 5 2" xfId="19059"/>
    <cellStyle name="Vírgula 4 4 2 3 6" xfId="8379"/>
    <cellStyle name="Vírgula 4 4 2 3 6 2" xfId="21723"/>
    <cellStyle name="Vírgula 4 4 2 3 7" xfId="13731"/>
    <cellStyle name="Vírgula 4 4 2 3 8" xfId="11043"/>
    <cellStyle name="Vírgula 4 4 2 3 9" xfId="24867"/>
    <cellStyle name="Vírgula 4 4 2 4" xfId="723"/>
    <cellStyle name="Vírgula 4 4 2 4 2" xfId="1515"/>
    <cellStyle name="Vírgula 4 4 2 4 2 2" xfId="4179"/>
    <cellStyle name="Vírgula 4 4 2 4 2 2 2" xfId="17523"/>
    <cellStyle name="Vírgula 4 4 2 4 2 3" xfId="6843"/>
    <cellStyle name="Vírgula 4 4 2 4 2 3 2" xfId="20187"/>
    <cellStyle name="Vírgula 4 4 2 4 2 4" xfId="9507"/>
    <cellStyle name="Vírgula 4 4 2 4 2 4 2" xfId="22851"/>
    <cellStyle name="Vírgula 4 4 2 4 2 5" xfId="14859"/>
    <cellStyle name="Vírgula 4 4 2 4 2 6" xfId="12171"/>
    <cellStyle name="Vírgula 4 4 2 4 2 7" xfId="25899"/>
    <cellStyle name="Vírgula 4 4 2 4 3" xfId="2307"/>
    <cellStyle name="Vírgula 4 4 2 4 3 2" xfId="4971"/>
    <cellStyle name="Vírgula 4 4 2 4 3 2 2" xfId="18315"/>
    <cellStyle name="Vírgula 4 4 2 4 3 3" xfId="7635"/>
    <cellStyle name="Vírgula 4 4 2 4 3 3 2" xfId="20979"/>
    <cellStyle name="Vírgula 4 4 2 4 3 4" xfId="10299"/>
    <cellStyle name="Vírgula 4 4 2 4 3 4 2" xfId="23643"/>
    <cellStyle name="Vírgula 4 4 2 4 3 5" xfId="15651"/>
    <cellStyle name="Vírgula 4 4 2 4 3 6" xfId="12963"/>
    <cellStyle name="Vírgula 4 4 2 4 4" xfId="3387"/>
    <cellStyle name="Vírgula 4 4 2 4 4 2" xfId="16731"/>
    <cellStyle name="Vírgula 4 4 2 4 5" xfId="6051"/>
    <cellStyle name="Vírgula 4 4 2 4 5 2" xfId="19395"/>
    <cellStyle name="Vírgula 4 4 2 4 6" xfId="8715"/>
    <cellStyle name="Vírgula 4 4 2 4 6 2" xfId="22059"/>
    <cellStyle name="Vírgula 4 4 2 4 7" xfId="14067"/>
    <cellStyle name="Vírgula 4 4 2 4 8" xfId="11379"/>
    <cellStyle name="Vírgula 4 4 2 4 9" xfId="24531"/>
    <cellStyle name="Vírgula 4 4 2 5" xfId="915"/>
    <cellStyle name="Vírgula 4 4 2 5 2" xfId="3579"/>
    <cellStyle name="Vírgula 4 4 2 5 2 2" xfId="16923"/>
    <cellStyle name="Vírgula 4 4 2 5 2 3" xfId="26547"/>
    <cellStyle name="Vírgula 4 4 2 5 3" xfId="6243"/>
    <cellStyle name="Vírgula 4 4 2 5 3 2" xfId="19587"/>
    <cellStyle name="Vírgula 4 4 2 5 4" xfId="8907"/>
    <cellStyle name="Vírgula 4 4 2 5 4 2" xfId="22251"/>
    <cellStyle name="Vírgula 4 4 2 5 5" xfId="14259"/>
    <cellStyle name="Vírgula 4 4 2 5 6" xfId="11571"/>
    <cellStyle name="Vírgula 4 4 2 5 7" xfId="25179"/>
    <cellStyle name="Vírgula 4 4 2 6" xfId="1707"/>
    <cellStyle name="Vírgula 4 4 2 6 2" xfId="4371"/>
    <cellStyle name="Vírgula 4 4 2 6 2 2" xfId="17715"/>
    <cellStyle name="Vírgula 4 4 2 6 3" xfId="7035"/>
    <cellStyle name="Vírgula 4 4 2 6 3 2" xfId="20379"/>
    <cellStyle name="Vírgula 4 4 2 6 4" xfId="9699"/>
    <cellStyle name="Vírgula 4 4 2 6 4 2" xfId="23043"/>
    <cellStyle name="Vírgula 4 4 2 6 5" xfId="15051"/>
    <cellStyle name="Vírgula 4 4 2 6 6" xfId="12363"/>
    <cellStyle name="Vírgula 4 4 2 6 7" xfId="25539"/>
    <cellStyle name="Vírgula 4 4 2 7" xfId="2523"/>
    <cellStyle name="Vírgula 4 4 2 7 2" xfId="5187"/>
    <cellStyle name="Vírgula 4 4 2 7 2 2" xfId="18531"/>
    <cellStyle name="Vírgula 4 4 2 7 3" xfId="7851"/>
    <cellStyle name="Vírgula 4 4 2 7 3 2" xfId="21195"/>
    <cellStyle name="Vírgula 4 4 2 7 4" xfId="10515"/>
    <cellStyle name="Vírgula 4 4 2 7 4 2" xfId="23859"/>
    <cellStyle name="Vírgula 4 4 2 7 5" xfId="15867"/>
    <cellStyle name="Vírgula 4 4 2 7 6" xfId="13179"/>
    <cellStyle name="Vírgula 4 4 2 8" xfId="2787"/>
    <cellStyle name="Vírgula 4 4 2 8 2" xfId="16131"/>
    <cellStyle name="Vírgula 4 4 2 9" xfId="5451"/>
    <cellStyle name="Vírgula 4 4 2 9 2" xfId="18795"/>
    <cellStyle name="Vírgula 4 4 3" xfId="243"/>
    <cellStyle name="Vírgula 4 4 3 10" xfId="13587"/>
    <cellStyle name="Vírgula 4 4 3 11" xfId="10899"/>
    <cellStyle name="Vírgula 4 4 3 12" xfId="24291"/>
    <cellStyle name="Vírgula 4 4 3 2" xfId="507"/>
    <cellStyle name="Vírgula 4 4 3 2 2" xfId="1299"/>
    <cellStyle name="Vírgula 4 4 3 2 2 2" xfId="3963"/>
    <cellStyle name="Vírgula 4 4 3 2 2 2 2" xfId="17307"/>
    <cellStyle name="Vírgula 4 4 3 2 2 3" xfId="6627"/>
    <cellStyle name="Vírgula 4 4 3 2 2 3 2" xfId="19971"/>
    <cellStyle name="Vírgula 4 4 3 2 2 4" xfId="9291"/>
    <cellStyle name="Vírgula 4 4 3 2 2 4 2" xfId="22635"/>
    <cellStyle name="Vírgula 4 4 3 2 2 5" xfId="14643"/>
    <cellStyle name="Vírgula 4 4 3 2 2 6" xfId="11955"/>
    <cellStyle name="Vírgula 4 4 3 2 2 7" xfId="26355"/>
    <cellStyle name="Vírgula 4 4 3 2 3" xfId="2091"/>
    <cellStyle name="Vírgula 4 4 3 2 3 2" xfId="4755"/>
    <cellStyle name="Vírgula 4 4 3 2 3 2 2" xfId="18099"/>
    <cellStyle name="Vírgula 4 4 3 2 3 3" xfId="7419"/>
    <cellStyle name="Vírgula 4 4 3 2 3 3 2" xfId="20763"/>
    <cellStyle name="Vírgula 4 4 3 2 3 4" xfId="10083"/>
    <cellStyle name="Vírgula 4 4 3 2 3 4 2" xfId="23427"/>
    <cellStyle name="Vírgula 4 4 3 2 3 5" xfId="15435"/>
    <cellStyle name="Vírgula 4 4 3 2 3 6" xfId="12747"/>
    <cellStyle name="Vírgula 4 4 3 2 4" xfId="3171"/>
    <cellStyle name="Vírgula 4 4 3 2 4 2" xfId="16515"/>
    <cellStyle name="Vírgula 4 4 3 2 5" xfId="5835"/>
    <cellStyle name="Vírgula 4 4 3 2 5 2" xfId="19179"/>
    <cellStyle name="Vírgula 4 4 3 2 6" xfId="8499"/>
    <cellStyle name="Vírgula 4 4 3 2 6 2" xfId="21843"/>
    <cellStyle name="Vírgula 4 4 3 2 7" xfId="13851"/>
    <cellStyle name="Vírgula 4 4 3 2 8" xfId="11163"/>
    <cellStyle name="Vírgula 4 4 3 2 9" xfId="24987"/>
    <cellStyle name="Vírgula 4 4 3 3" xfId="675"/>
    <cellStyle name="Vírgula 4 4 3 3 2" xfId="1467"/>
    <cellStyle name="Vírgula 4 4 3 3 2 2" xfId="4131"/>
    <cellStyle name="Vírgula 4 4 3 3 2 2 2" xfId="17475"/>
    <cellStyle name="Vírgula 4 4 3 3 2 3" xfId="6795"/>
    <cellStyle name="Vírgula 4 4 3 3 2 3 2" xfId="20139"/>
    <cellStyle name="Vírgula 4 4 3 3 2 4" xfId="9459"/>
    <cellStyle name="Vírgula 4 4 3 3 2 4 2" xfId="22803"/>
    <cellStyle name="Vírgula 4 4 3 3 2 5" xfId="14811"/>
    <cellStyle name="Vírgula 4 4 3 3 2 6" xfId="12123"/>
    <cellStyle name="Vírgula 4 4 3 3 2 7" xfId="26019"/>
    <cellStyle name="Vírgula 4 4 3 3 3" xfId="2259"/>
    <cellStyle name="Vírgula 4 4 3 3 3 2" xfId="4923"/>
    <cellStyle name="Vírgula 4 4 3 3 3 2 2" xfId="18267"/>
    <cellStyle name="Vírgula 4 4 3 3 3 3" xfId="7587"/>
    <cellStyle name="Vírgula 4 4 3 3 3 3 2" xfId="20931"/>
    <cellStyle name="Vírgula 4 4 3 3 3 4" xfId="10251"/>
    <cellStyle name="Vírgula 4 4 3 3 3 4 2" xfId="23595"/>
    <cellStyle name="Vírgula 4 4 3 3 3 5" xfId="15603"/>
    <cellStyle name="Vírgula 4 4 3 3 3 6" xfId="12915"/>
    <cellStyle name="Vírgula 4 4 3 3 4" xfId="3339"/>
    <cellStyle name="Vírgula 4 4 3 3 4 2" xfId="16683"/>
    <cellStyle name="Vírgula 4 4 3 3 5" xfId="6003"/>
    <cellStyle name="Vírgula 4 4 3 3 5 2" xfId="19347"/>
    <cellStyle name="Vírgula 4 4 3 3 6" xfId="8667"/>
    <cellStyle name="Vírgula 4 4 3 3 6 2" xfId="22011"/>
    <cellStyle name="Vírgula 4 4 3 3 7" xfId="14019"/>
    <cellStyle name="Vírgula 4 4 3 3 8" xfId="11331"/>
    <cellStyle name="Vírgula 4 4 3 3 9" xfId="24651"/>
    <cellStyle name="Vírgula 4 4 3 4" xfId="1035"/>
    <cellStyle name="Vírgula 4 4 3 4 2" xfId="3699"/>
    <cellStyle name="Vírgula 4 4 3 4 2 2" xfId="17043"/>
    <cellStyle name="Vírgula 4 4 3 4 2 3" xfId="26667"/>
    <cellStyle name="Vírgula 4 4 3 4 3" xfId="6363"/>
    <cellStyle name="Vírgula 4 4 3 4 3 2" xfId="19707"/>
    <cellStyle name="Vírgula 4 4 3 4 4" xfId="9027"/>
    <cellStyle name="Vírgula 4 4 3 4 4 2" xfId="22371"/>
    <cellStyle name="Vírgula 4 4 3 4 5" xfId="14379"/>
    <cellStyle name="Vírgula 4 4 3 4 6" xfId="11691"/>
    <cellStyle name="Vírgula 4 4 3 4 7" xfId="25299"/>
    <cellStyle name="Vírgula 4 4 3 5" xfId="1827"/>
    <cellStyle name="Vírgula 4 4 3 5 2" xfId="4491"/>
    <cellStyle name="Vírgula 4 4 3 5 2 2" xfId="17835"/>
    <cellStyle name="Vírgula 4 4 3 5 3" xfId="7155"/>
    <cellStyle name="Vírgula 4 4 3 5 3 2" xfId="20499"/>
    <cellStyle name="Vírgula 4 4 3 5 4" xfId="9819"/>
    <cellStyle name="Vírgula 4 4 3 5 4 2" xfId="23163"/>
    <cellStyle name="Vírgula 4 4 3 5 5" xfId="15171"/>
    <cellStyle name="Vírgula 4 4 3 5 6" xfId="12483"/>
    <cellStyle name="Vírgula 4 4 3 5 7" xfId="25659"/>
    <cellStyle name="Vírgula 4 4 3 6" xfId="2643"/>
    <cellStyle name="Vírgula 4 4 3 6 2" xfId="5307"/>
    <cellStyle name="Vírgula 4 4 3 6 2 2" xfId="18651"/>
    <cellStyle name="Vírgula 4 4 3 6 3" xfId="7971"/>
    <cellStyle name="Vírgula 4 4 3 6 3 2" xfId="21315"/>
    <cellStyle name="Vírgula 4 4 3 6 4" xfId="10635"/>
    <cellStyle name="Vírgula 4 4 3 6 4 2" xfId="23979"/>
    <cellStyle name="Vírgula 4 4 3 6 5" xfId="15987"/>
    <cellStyle name="Vírgula 4 4 3 6 6" xfId="13299"/>
    <cellStyle name="Vírgula 4 4 3 7" xfId="2907"/>
    <cellStyle name="Vírgula 4 4 3 7 2" xfId="16251"/>
    <cellStyle name="Vírgula 4 4 3 8" xfId="5571"/>
    <cellStyle name="Vírgula 4 4 3 8 2" xfId="18915"/>
    <cellStyle name="Vírgula 4 4 3 9" xfId="8235"/>
    <cellStyle name="Vírgula 4 4 3 9 2" xfId="21579"/>
    <cellStyle name="Vírgula 4 4 4" xfId="195"/>
    <cellStyle name="Vírgula 4 4 4 10" xfId="10851"/>
    <cellStyle name="Vírgula 4 4 4 11" xfId="24243"/>
    <cellStyle name="Vírgula 4 4 4 2" xfId="459"/>
    <cellStyle name="Vírgula 4 4 4 2 2" xfId="1251"/>
    <cellStyle name="Vírgula 4 4 4 2 2 2" xfId="3915"/>
    <cellStyle name="Vírgula 4 4 4 2 2 2 2" xfId="17259"/>
    <cellStyle name="Vírgula 4 4 4 2 2 3" xfId="6579"/>
    <cellStyle name="Vírgula 4 4 4 2 2 3 2" xfId="19923"/>
    <cellStyle name="Vírgula 4 4 4 2 2 4" xfId="9243"/>
    <cellStyle name="Vírgula 4 4 4 2 2 4 2" xfId="22587"/>
    <cellStyle name="Vírgula 4 4 4 2 2 5" xfId="14595"/>
    <cellStyle name="Vírgula 4 4 4 2 2 6" xfId="11907"/>
    <cellStyle name="Vírgula 4 4 4 2 2 7" xfId="26307"/>
    <cellStyle name="Vírgula 4 4 4 2 3" xfId="2043"/>
    <cellStyle name="Vírgula 4 4 4 2 3 2" xfId="4707"/>
    <cellStyle name="Vírgula 4 4 4 2 3 2 2" xfId="18051"/>
    <cellStyle name="Vírgula 4 4 4 2 3 3" xfId="7371"/>
    <cellStyle name="Vírgula 4 4 4 2 3 3 2" xfId="20715"/>
    <cellStyle name="Vírgula 4 4 4 2 3 4" xfId="10035"/>
    <cellStyle name="Vírgula 4 4 4 2 3 4 2" xfId="23379"/>
    <cellStyle name="Vírgula 4 4 4 2 3 5" xfId="15387"/>
    <cellStyle name="Vírgula 4 4 4 2 3 6" xfId="12699"/>
    <cellStyle name="Vírgula 4 4 4 2 4" xfId="3123"/>
    <cellStyle name="Vírgula 4 4 4 2 4 2" xfId="16467"/>
    <cellStyle name="Vírgula 4 4 4 2 5" xfId="5787"/>
    <cellStyle name="Vírgula 4 4 4 2 5 2" xfId="19131"/>
    <cellStyle name="Vírgula 4 4 4 2 6" xfId="8451"/>
    <cellStyle name="Vírgula 4 4 4 2 6 2" xfId="21795"/>
    <cellStyle name="Vírgula 4 4 4 2 7" xfId="13803"/>
    <cellStyle name="Vírgula 4 4 4 2 8" xfId="11115"/>
    <cellStyle name="Vírgula 4 4 4 2 9" xfId="24939"/>
    <cellStyle name="Vírgula 4 4 4 3" xfId="987"/>
    <cellStyle name="Vírgula 4 4 4 3 2" xfId="3651"/>
    <cellStyle name="Vírgula 4 4 4 3 2 2" xfId="16995"/>
    <cellStyle name="Vírgula 4 4 4 3 2 3" xfId="25971"/>
    <cellStyle name="Vírgula 4 4 4 3 3" xfId="6315"/>
    <cellStyle name="Vírgula 4 4 4 3 3 2" xfId="19659"/>
    <cellStyle name="Vírgula 4 4 4 3 4" xfId="8979"/>
    <cellStyle name="Vírgula 4 4 4 3 4 2" xfId="22323"/>
    <cellStyle name="Vírgula 4 4 4 3 5" xfId="14331"/>
    <cellStyle name="Vírgula 4 4 4 3 6" xfId="11643"/>
    <cellStyle name="Vírgula 4 4 4 3 7" xfId="24603"/>
    <cellStyle name="Vírgula 4 4 4 4" xfId="1779"/>
    <cellStyle name="Vírgula 4 4 4 4 2" xfId="4443"/>
    <cellStyle name="Vírgula 4 4 4 4 2 2" xfId="17787"/>
    <cellStyle name="Vírgula 4 4 4 4 2 3" xfId="26619"/>
    <cellStyle name="Vírgula 4 4 4 4 3" xfId="7107"/>
    <cellStyle name="Vírgula 4 4 4 4 3 2" xfId="20451"/>
    <cellStyle name="Vírgula 4 4 4 4 4" xfId="9771"/>
    <cellStyle name="Vírgula 4 4 4 4 4 2" xfId="23115"/>
    <cellStyle name="Vírgula 4 4 4 4 5" xfId="15123"/>
    <cellStyle name="Vírgula 4 4 4 4 6" xfId="12435"/>
    <cellStyle name="Vírgula 4 4 4 4 7" xfId="25251"/>
    <cellStyle name="Vírgula 4 4 4 5" xfId="2595"/>
    <cellStyle name="Vírgula 4 4 4 5 2" xfId="5259"/>
    <cellStyle name="Vírgula 4 4 4 5 2 2" xfId="18603"/>
    <cellStyle name="Vírgula 4 4 4 5 3" xfId="7923"/>
    <cellStyle name="Vírgula 4 4 4 5 3 2" xfId="21267"/>
    <cellStyle name="Vírgula 4 4 4 5 4" xfId="10587"/>
    <cellStyle name="Vírgula 4 4 4 5 4 2" xfId="23931"/>
    <cellStyle name="Vírgula 4 4 4 5 5" xfId="15939"/>
    <cellStyle name="Vírgula 4 4 4 5 6" xfId="13251"/>
    <cellStyle name="Vírgula 4 4 4 5 7" xfId="25611"/>
    <cellStyle name="Vírgula 4 4 4 6" xfId="2859"/>
    <cellStyle name="Vírgula 4 4 4 6 2" xfId="16203"/>
    <cellStyle name="Vírgula 4 4 4 7" xfId="5523"/>
    <cellStyle name="Vírgula 4 4 4 7 2" xfId="18867"/>
    <cellStyle name="Vírgula 4 4 4 8" xfId="8187"/>
    <cellStyle name="Vírgula 4 4 4 8 2" xfId="21531"/>
    <cellStyle name="Vírgula 4 4 4 9" xfId="13539"/>
    <cellStyle name="Vírgula 4 4 5" xfId="339"/>
    <cellStyle name="Vírgula 4 4 5 2" xfId="1131"/>
    <cellStyle name="Vírgula 4 4 5 2 2" xfId="3795"/>
    <cellStyle name="Vírgula 4 4 5 2 2 2" xfId="17139"/>
    <cellStyle name="Vírgula 4 4 5 2 2 3" xfId="26451"/>
    <cellStyle name="Vírgula 4 4 5 2 3" xfId="6459"/>
    <cellStyle name="Vírgula 4 4 5 2 3 2" xfId="19803"/>
    <cellStyle name="Vírgula 4 4 5 2 4" xfId="9123"/>
    <cellStyle name="Vírgula 4 4 5 2 4 2" xfId="22467"/>
    <cellStyle name="Vírgula 4 4 5 2 5" xfId="14475"/>
    <cellStyle name="Vírgula 4 4 5 2 6" xfId="11787"/>
    <cellStyle name="Vírgula 4 4 5 2 7" xfId="25083"/>
    <cellStyle name="Vírgula 4 4 5 3" xfId="1923"/>
    <cellStyle name="Vírgula 4 4 5 3 2" xfId="4587"/>
    <cellStyle name="Vírgula 4 4 5 3 2 2" xfId="17931"/>
    <cellStyle name="Vírgula 4 4 5 3 2 3" xfId="26115"/>
    <cellStyle name="Vírgula 4 4 5 3 3" xfId="7251"/>
    <cellStyle name="Vírgula 4 4 5 3 3 2" xfId="20595"/>
    <cellStyle name="Vírgula 4 4 5 3 4" xfId="9915"/>
    <cellStyle name="Vírgula 4 4 5 3 4 2" xfId="23259"/>
    <cellStyle name="Vírgula 4 4 5 3 5" xfId="15267"/>
    <cellStyle name="Vírgula 4 4 5 3 6" xfId="12579"/>
    <cellStyle name="Vírgula 4 4 5 3 7" xfId="24747"/>
    <cellStyle name="Vírgula 4 4 5 4" xfId="3003"/>
    <cellStyle name="Vírgula 4 4 5 4 2" xfId="16347"/>
    <cellStyle name="Vírgula 4 4 5 4 2 2" xfId="26763"/>
    <cellStyle name="Vírgula 4 4 5 4 3" xfId="25395"/>
    <cellStyle name="Vírgula 4 4 5 5" xfId="5667"/>
    <cellStyle name="Vírgula 4 4 5 5 2" xfId="19011"/>
    <cellStyle name="Vírgula 4 4 5 5 3" xfId="25755"/>
    <cellStyle name="Vírgula 4 4 5 6" xfId="8331"/>
    <cellStyle name="Vírgula 4 4 5 6 2" xfId="21675"/>
    <cellStyle name="Vírgula 4 4 5 7" xfId="13683"/>
    <cellStyle name="Vírgula 4 4 5 8" xfId="10995"/>
    <cellStyle name="Vírgula 4 4 5 9" xfId="24387"/>
    <cellStyle name="Vírgula 4 4 6" xfId="603"/>
    <cellStyle name="Vírgula 4 4 6 2" xfId="1395"/>
    <cellStyle name="Vírgula 4 4 6 2 2" xfId="4059"/>
    <cellStyle name="Vírgula 4 4 6 2 2 2" xfId="17403"/>
    <cellStyle name="Vírgula 4 4 6 2 3" xfId="6723"/>
    <cellStyle name="Vírgula 4 4 6 2 3 2" xfId="20067"/>
    <cellStyle name="Vírgula 4 4 6 2 4" xfId="9387"/>
    <cellStyle name="Vírgula 4 4 6 2 4 2" xfId="22731"/>
    <cellStyle name="Vírgula 4 4 6 2 5" xfId="14739"/>
    <cellStyle name="Vírgula 4 4 6 2 6" xfId="12051"/>
    <cellStyle name="Vírgula 4 4 6 2 7" xfId="26187"/>
    <cellStyle name="Vírgula 4 4 6 3" xfId="2187"/>
    <cellStyle name="Vírgula 4 4 6 3 2" xfId="4851"/>
    <cellStyle name="Vírgula 4 4 6 3 2 2" xfId="18195"/>
    <cellStyle name="Vírgula 4 4 6 3 3" xfId="7515"/>
    <cellStyle name="Vírgula 4 4 6 3 3 2" xfId="20859"/>
    <cellStyle name="Vírgula 4 4 6 3 4" xfId="10179"/>
    <cellStyle name="Vírgula 4 4 6 3 4 2" xfId="23523"/>
    <cellStyle name="Vírgula 4 4 6 3 5" xfId="15531"/>
    <cellStyle name="Vírgula 4 4 6 3 6" xfId="12843"/>
    <cellStyle name="Vírgula 4 4 6 4" xfId="3267"/>
    <cellStyle name="Vírgula 4 4 6 4 2" xfId="16611"/>
    <cellStyle name="Vírgula 4 4 6 5" xfId="5931"/>
    <cellStyle name="Vírgula 4 4 6 5 2" xfId="19275"/>
    <cellStyle name="Vírgula 4 4 6 6" xfId="8595"/>
    <cellStyle name="Vírgula 4 4 6 6 2" xfId="21939"/>
    <cellStyle name="Vírgula 4 4 6 7" xfId="13947"/>
    <cellStyle name="Vírgula 4 4 6 8" xfId="11259"/>
    <cellStyle name="Vírgula 4 4 6 9" xfId="24819"/>
    <cellStyle name="Vírgula 4 4 7" xfId="771"/>
    <cellStyle name="Vírgula 4 4 7 2" xfId="1563"/>
    <cellStyle name="Vírgula 4 4 7 2 2" xfId="4227"/>
    <cellStyle name="Vírgula 4 4 7 2 2 2" xfId="17571"/>
    <cellStyle name="Vírgula 4 4 7 2 3" xfId="6891"/>
    <cellStyle name="Vírgula 4 4 7 2 3 2" xfId="20235"/>
    <cellStyle name="Vírgula 4 4 7 2 4" xfId="9555"/>
    <cellStyle name="Vírgula 4 4 7 2 4 2" xfId="22899"/>
    <cellStyle name="Vírgula 4 4 7 2 5" xfId="14907"/>
    <cellStyle name="Vírgula 4 4 7 2 6" xfId="12219"/>
    <cellStyle name="Vírgula 4 4 7 2 7" xfId="25851"/>
    <cellStyle name="Vírgula 4 4 7 3" xfId="2355"/>
    <cellStyle name="Vírgula 4 4 7 3 2" xfId="5019"/>
    <cellStyle name="Vírgula 4 4 7 3 2 2" xfId="18363"/>
    <cellStyle name="Vírgula 4 4 7 3 3" xfId="7683"/>
    <cellStyle name="Vírgula 4 4 7 3 3 2" xfId="21027"/>
    <cellStyle name="Vírgula 4 4 7 3 4" xfId="10347"/>
    <cellStyle name="Vírgula 4 4 7 3 4 2" xfId="23691"/>
    <cellStyle name="Vírgula 4 4 7 3 5" xfId="15699"/>
    <cellStyle name="Vírgula 4 4 7 3 6" xfId="13011"/>
    <cellStyle name="Vírgula 4 4 7 4" xfId="3435"/>
    <cellStyle name="Vírgula 4 4 7 4 2" xfId="16779"/>
    <cellStyle name="Vírgula 4 4 7 5" xfId="6099"/>
    <cellStyle name="Vírgula 4 4 7 5 2" xfId="19443"/>
    <cellStyle name="Vírgula 4 4 7 6" xfId="8763"/>
    <cellStyle name="Vírgula 4 4 7 6 2" xfId="22107"/>
    <cellStyle name="Vírgula 4 4 7 7" xfId="14115"/>
    <cellStyle name="Vírgula 4 4 7 8" xfId="11427"/>
    <cellStyle name="Vírgula 4 4 7 9" xfId="24483"/>
    <cellStyle name="Vírgula 4 4 8" xfId="819"/>
    <cellStyle name="Vírgula 4 4 8 2" xfId="1611"/>
    <cellStyle name="Vírgula 4 4 8 2 2" xfId="4275"/>
    <cellStyle name="Vírgula 4 4 8 2 2 2" xfId="17619"/>
    <cellStyle name="Vírgula 4 4 8 2 3" xfId="6939"/>
    <cellStyle name="Vírgula 4 4 8 2 3 2" xfId="20283"/>
    <cellStyle name="Vírgula 4 4 8 2 4" xfId="9603"/>
    <cellStyle name="Vírgula 4 4 8 2 4 2" xfId="22947"/>
    <cellStyle name="Vírgula 4 4 8 2 5" xfId="14955"/>
    <cellStyle name="Vírgula 4 4 8 2 6" xfId="12267"/>
    <cellStyle name="Vírgula 4 4 8 2 7" xfId="26499"/>
    <cellStyle name="Vírgula 4 4 8 3" xfId="2403"/>
    <cellStyle name="Vírgula 4 4 8 3 2" xfId="5067"/>
    <cellStyle name="Vírgula 4 4 8 3 2 2" xfId="18411"/>
    <cellStyle name="Vírgula 4 4 8 3 3" xfId="7731"/>
    <cellStyle name="Vírgula 4 4 8 3 3 2" xfId="21075"/>
    <cellStyle name="Vírgula 4 4 8 3 4" xfId="10395"/>
    <cellStyle name="Vírgula 4 4 8 3 4 2" xfId="23739"/>
    <cellStyle name="Vírgula 4 4 8 3 5" xfId="15747"/>
    <cellStyle name="Vírgula 4 4 8 3 6" xfId="13059"/>
    <cellStyle name="Vírgula 4 4 8 4" xfId="3483"/>
    <cellStyle name="Vírgula 4 4 8 4 2" xfId="16827"/>
    <cellStyle name="Vírgula 4 4 8 5" xfId="6147"/>
    <cellStyle name="Vírgula 4 4 8 5 2" xfId="19491"/>
    <cellStyle name="Vírgula 4 4 8 6" xfId="8811"/>
    <cellStyle name="Vírgula 4 4 8 6 2" xfId="22155"/>
    <cellStyle name="Vírgula 4 4 8 7" xfId="14163"/>
    <cellStyle name="Vírgula 4 4 8 8" xfId="11475"/>
    <cellStyle name="Vírgula 4 4 8 9" xfId="25131"/>
    <cellStyle name="Vírgula 4 4 9" xfId="867"/>
    <cellStyle name="Vírgula 4 4 9 2" xfId="3531"/>
    <cellStyle name="Vírgula 4 4 9 2 2" xfId="16875"/>
    <cellStyle name="Vírgula 4 4 9 3" xfId="6195"/>
    <cellStyle name="Vírgula 4 4 9 3 2" xfId="19539"/>
    <cellStyle name="Vírgula 4 4 9 4" xfId="8859"/>
    <cellStyle name="Vírgula 4 4 9 4 2" xfId="22203"/>
    <cellStyle name="Vírgula 4 4 9 5" xfId="14211"/>
    <cellStyle name="Vírgula 4 4 9 6" xfId="11523"/>
    <cellStyle name="Vírgula 4 4 9 7" xfId="25491"/>
    <cellStyle name="Vírgula 4 5" xfId="99"/>
    <cellStyle name="Vírgula 4 5 10" xfId="5427"/>
    <cellStyle name="Vírgula 4 5 10 2" xfId="18771"/>
    <cellStyle name="Vírgula 4 5 11" xfId="8091"/>
    <cellStyle name="Vírgula 4 5 11 2" xfId="21435"/>
    <cellStyle name="Vírgula 4 5 12" xfId="13443"/>
    <cellStyle name="Vírgula 4 5 13" xfId="10755"/>
    <cellStyle name="Vírgula 4 5 14" xfId="24147"/>
    <cellStyle name="Vírgula 4 5 2" xfId="267"/>
    <cellStyle name="Vírgula 4 5 2 10" xfId="13611"/>
    <cellStyle name="Vírgula 4 5 2 11" xfId="10923"/>
    <cellStyle name="Vírgula 4 5 2 12" xfId="24315"/>
    <cellStyle name="Vírgula 4 5 2 2" xfId="531"/>
    <cellStyle name="Vírgula 4 5 2 2 2" xfId="1323"/>
    <cellStyle name="Vírgula 4 5 2 2 2 2" xfId="3987"/>
    <cellStyle name="Vírgula 4 5 2 2 2 2 2" xfId="17331"/>
    <cellStyle name="Vírgula 4 5 2 2 2 3" xfId="6651"/>
    <cellStyle name="Vírgula 4 5 2 2 2 3 2" xfId="19995"/>
    <cellStyle name="Vírgula 4 5 2 2 2 4" xfId="9315"/>
    <cellStyle name="Vírgula 4 5 2 2 2 4 2" xfId="22659"/>
    <cellStyle name="Vírgula 4 5 2 2 2 5" xfId="14667"/>
    <cellStyle name="Vírgula 4 5 2 2 2 6" xfId="11979"/>
    <cellStyle name="Vírgula 4 5 2 2 2 7" xfId="26379"/>
    <cellStyle name="Vírgula 4 5 2 2 3" xfId="2115"/>
    <cellStyle name="Vírgula 4 5 2 2 3 2" xfId="4779"/>
    <cellStyle name="Vírgula 4 5 2 2 3 2 2" xfId="18123"/>
    <cellStyle name="Vírgula 4 5 2 2 3 3" xfId="7443"/>
    <cellStyle name="Vírgula 4 5 2 2 3 3 2" xfId="20787"/>
    <cellStyle name="Vírgula 4 5 2 2 3 4" xfId="10107"/>
    <cellStyle name="Vírgula 4 5 2 2 3 4 2" xfId="23451"/>
    <cellStyle name="Vírgula 4 5 2 2 3 5" xfId="15459"/>
    <cellStyle name="Vírgula 4 5 2 2 3 6" xfId="12771"/>
    <cellStyle name="Vírgula 4 5 2 2 4" xfId="3195"/>
    <cellStyle name="Vírgula 4 5 2 2 4 2" xfId="16539"/>
    <cellStyle name="Vírgula 4 5 2 2 5" xfId="5859"/>
    <cellStyle name="Vírgula 4 5 2 2 5 2" xfId="19203"/>
    <cellStyle name="Vírgula 4 5 2 2 6" xfId="8523"/>
    <cellStyle name="Vírgula 4 5 2 2 6 2" xfId="21867"/>
    <cellStyle name="Vírgula 4 5 2 2 7" xfId="13875"/>
    <cellStyle name="Vírgula 4 5 2 2 8" xfId="11187"/>
    <cellStyle name="Vírgula 4 5 2 2 9" xfId="25011"/>
    <cellStyle name="Vírgula 4 5 2 3" xfId="699"/>
    <cellStyle name="Vírgula 4 5 2 3 2" xfId="1491"/>
    <cellStyle name="Vírgula 4 5 2 3 2 2" xfId="4155"/>
    <cellStyle name="Vírgula 4 5 2 3 2 2 2" xfId="17499"/>
    <cellStyle name="Vírgula 4 5 2 3 2 3" xfId="6819"/>
    <cellStyle name="Vírgula 4 5 2 3 2 3 2" xfId="20163"/>
    <cellStyle name="Vírgula 4 5 2 3 2 4" xfId="9483"/>
    <cellStyle name="Vírgula 4 5 2 3 2 4 2" xfId="22827"/>
    <cellStyle name="Vírgula 4 5 2 3 2 5" xfId="14835"/>
    <cellStyle name="Vírgula 4 5 2 3 2 6" xfId="12147"/>
    <cellStyle name="Vírgula 4 5 2 3 2 7" xfId="26043"/>
    <cellStyle name="Vírgula 4 5 2 3 3" xfId="2283"/>
    <cellStyle name="Vírgula 4 5 2 3 3 2" xfId="4947"/>
    <cellStyle name="Vírgula 4 5 2 3 3 2 2" xfId="18291"/>
    <cellStyle name="Vírgula 4 5 2 3 3 3" xfId="7611"/>
    <cellStyle name="Vírgula 4 5 2 3 3 3 2" xfId="20955"/>
    <cellStyle name="Vírgula 4 5 2 3 3 4" xfId="10275"/>
    <cellStyle name="Vírgula 4 5 2 3 3 4 2" xfId="23619"/>
    <cellStyle name="Vírgula 4 5 2 3 3 5" xfId="15627"/>
    <cellStyle name="Vírgula 4 5 2 3 3 6" xfId="12939"/>
    <cellStyle name="Vírgula 4 5 2 3 4" xfId="3363"/>
    <cellStyle name="Vírgula 4 5 2 3 4 2" xfId="16707"/>
    <cellStyle name="Vírgula 4 5 2 3 5" xfId="6027"/>
    <cellStyle name="Vírgula 4 5 2 3 5 2" xfId="19371"/>
    <cellStyle name="Vírgula 4 5 2 3 6" xfId="8691"/>
    <cellStyle name="Vírgula 4 5 2 3 6 2" xfId="22035"/>
    <cellStyle name="Vírgula 4 5 2 3 7" xfId="14043"/>
    <cellStyle name="Vírgula 4 5 2 3 8" xfId="11355"/>
    <cellStyle name="Vírgula 4 5 2 3 9" xfId="24675"/>
    <cellStyle name="Vírgula 4 5 2 4" xfId="1059"/>
    <cellStyle name="Vírgula 4 5 2 4 2" xfId="3723"/>
    <cellStyle name="Vírgula 4 5 2 4 2 2" xfId="17067"/>
    <cellStyle name="Vírgula 4 5 2 4 2 3" xfId="26691"/>
    <cellStyle name="Vírgula 4 5 2 4 3" xfId="6387"/>
    <cellStyle name="Vírgula 4 5 2 4 3 2" xfId="19731"/>
    <cellStyle name="Vírgula 4 5 2 4 4" xfId="9051"/>
    <cellStyle name="Vírgula 4 5 2 4 4 2" xfId="22395"/>
    <cellStyle name="Vírgula 4 5 2 4 5" xfId="14403"/>
    <cellStyle name="Vírgula 4 5 2 4 6" xfId="11715"/>
    <cellStyle name="Vírgula 4 5 2 4 7" xfId="25323"/>
    <cellStyle name="Vírgula 4 5 2 5" xfId="1851"/>
    <cellStyle name="Vírgula 4 5 2 5 2" xfId="4515"/>
    <cellStyle name="Vírgula 4 5 2 5 2 2" xfId="17859"/>
    <cellStyle name="Vírgula 4 5 2 5 3" xfId="7179"/>
    <cellStyle name="Vírgula 4 5 2 5 3 2" xfId="20523"/>
    <cellStyle name="Vírgula 4 5 2 5 4" xfId="9843"/>
    <cellStyle name="Vírgula 4 5 2 5 4 2" xfId="23187"/>
    <cellStyle name="Vírgula 4 5 2 5 5" xfId="15195"/>
    <cellStyle name="Vírgula 4 5 2 5 6" xfId="12507"/>
    <cellStyle name="Vírgula 4 5 2 5 7" xfId="25683"/>
    <cellStyle name="Vírgula 4 5 2 6" xfId="2667"/>
    <cellStyle name="Vírgula 4 5 2 6 2" xfId="5331"/>
    <cellStyle name="Vírgula 4 5 2 6 2 2" xfId="18675"/>
    <cellStyle name="Vírgula 4 5 2 6 3" xfId="7995"/>
    <cellStyle name="Vírgula 4 5 2 6 3 2" xfId="21339"/>
    <cellStyle name="Vírgula 4 5 2 6 4" xfId="10659"/>
    <cellStyle name="Vírgula 4 5 2 6 4 2" xfId="24003"/>
    <cellStyle name="Vírgula 4 5 2 6 5" xfId="16011"/>
    <cellStyle name="Vírgula 4 5 2 6 6" xfId="13323"/>
    <cellStyle name="Vírgula 4 5 2 7" xfId="2931"/>
    <cellStyle name="Vírgula 4 5 2 7 2" xfId="16275"/>
    <cellStyle name="Vírgula 4 5 2 8" xfId="5595"/>
    <cellStyle name="Vírgula 4 5 2 8 2" xfId="18939"/>
    <cellStyle name="Vírgula 4 5 2 9" xfId="8259"/>
    <cellStyle name="Vírgula 4 5 2 9 2" xfId="21603"/>
    <cellStyle name="Vírgula 4 5 3" xfId="171"/>
    <cellStyle name="Vírgula 4 5 3 10" xfId="10827"/>
    <cellStyle name="Vírgula 4 5 3 11" xfId="24219"/>
    <cellStyle name="Vírgula 4 5 3 2" xfId="435"/>
    <cellStyle name="Vírgula 4 5 3 2 2" xfId="1227"/>
    <cellStyle name="Vírgula 4 5 3 2 2 2" xfId="3891"/>
    <cellStyle name="Vírgula 4 5 3 2 2 2 2" xfId="17235"/>
    <cellStyle name="Vírgula 4 5 3 2 2 3" xfId="6555"/>
    <cellStyle name="Vírgula 4 5 3 2 2 3 2" xfId="19899"/>
    <cellStyle name="Vírgula 4 5 3 2 2 4" xfId="9219"/>
    <cellStyle name="Vírgula 4 5 3 2 2 4 2" xfId="22563"/>
    <cellStyle name="Vírgula 4 5 3 2 2 5" xfId="14571"/>
    <cellStyle name="Vírgula 4 5 3 2 2 6" xfId="11883"/>
    <cellStyle name="Vírgula 4 5 3 2 2 7" xfId="26283"/>
    <cellStyle name="Vírgula 4 5 3 2 3" xfId="2019"/>
    <cellStyle name="Vírgula 4 5 3 2 3 2" xfId="4683"/>
    <cellStyle name="Vírgula 4 5 3 2 3 2 2" xfId="18027"/>
    <cellStyle name="Vírgula 4 5 3 2 3 3" xfId="7347"/>
    <cellStyle name="Vírgula 4 5 3 2 3 3 2" xfId="20691"/>
    <cellStyle name="Vírgula 4 5 3 2 3 4" xfId="10011"/>
    <cellStyle name="Vírgula 4 5 3 2 3 4 2" xfId="23355"/>
    <cellStyle name="Vírgula 4 5 3 2 3 5" xfId="15363"/>
    <cellStyle name="Vírgula 4 5 3 2 3 6" xfId="12675"/>
    <cellStyle name="Vírgula 4 5 3 2 4" xfId="3099"/>
    <cellStyle name="Vírgula 4 5 3 2 4 2" xfId="16443"/>
    <cellStyle name="Vírgula 4 5 3 2 5" xfId="5763"/>
    <cellStyle name="Vírgula 4 5 3 2 5 2" xfId="19107"/>
    <cellStyle name="Vírgula 4 5 3 2 6" xfId="8427"/>
    <cellStyle name="Vírgula 4 5 3 2 6 2" xfId="21771"/>
    <cellStyle name="Vírgula 4 5 3 2 7" xfId="13779"/>
    <cellStyle name="Vírgula 4 5 3 2 8" xfId="11091"/>
    <cellStyle name="Vírgula 4 5 3 2 9" xfId="24915"/>
    <cellStyle name="Vírgula 4 5 3 3" xfId="963"/>
    <cellStyle name="Vírgula 4 5 3 3 2" xfId="3627"/>
    <cellStyle name="Vírgula 4 5 3 3 2 2" xfId="16971"/>
    <cellStyle name="Vírgula 4 5 3 3 2 3" xfId="25947"/>
    <cellStyle name="Vírgula 4 5 3 3 3" xfId="6291"/>
    <cellStyle name="Vírgula 4 5 3 3 3 2" xfId="19635"/>
    <cellStyle name="Vírgula 4 5 3 3 4" xfId="8955"/>
    <cellStyle name="Vírgula 4 5 3 3 4 2" xfId="22299"/>
    <cellStyle name="Vírgula 4 5 3 3 5" xfId="14307"/>
    <cellStyle name="Vírgula 4 5 3 3 6" xfId="11619"/>
    <cellStyle name="Vírgula 4 5 3 3 7" xfId="24579"/>
    <cellStyle name="Vírgula 4 5 3 4" xfId="1755"/>
    <cellStyle name="Vírgula 4 5 3 4 2" xfId="4419"/>
    <cellStyle name="Vírgula 4 5 3 4 2 2" xfId="17763"/>
    <cellStyle name="Vírgula 4 5 3 4 2 3" xfId="26595"/>
    <cellStyle name="Vírgula 4 5 3 4 3" xfId="7083"/>
    <cellStyle name="Vírgula 4 5 3 4 3 2" xfId="20427"/>
    <cellStyle name="Vírgula 4 5 3 4 4" xfId="9747"/>
    <cellStyle name="Vírgula 4 5 3 4 4 2" xfId="23091"/>
    <cellStyle name="Vírgula 4 5 3 4 5" xfId="15099"/>
    <cellStyle name="Vírgula 4 5 3 4 6" xfId="12411"/>
    <cellStyle name="Vírgula 4 5 3 4 7" xfId="25227"/>
    <cellStyle name="Vírgula 4 5 3 5" xfId="2571"/>
    <cellStyle name="Vírgula 4 5 3 5 2" xfId="5235"/>
    <cellStyle name="Vírgula 4 5 3 5 2 2" xfId="18579"/>
    <cellStyle name="Vírgula 4 5 3 5 3" xfId="7899"/>
    <cellStyle name="Vírgula 4 5 3 5 3 2" xfId="21243"/>
    <cellStyle name="Vírgula 4 5 3 5 4" xfId="10563"/>
    <cellStyle name="Vírgula 4 5 3 5 4 2" xfId="23907"/>
    <cellStyle name="Vírgula 4 5 3 5 5" xfId="15915"/>
    <cellStyle name="Vírgula 4 5 3 5 6" xfId="13227"/>
    <cellStyle name="Vírgula 4 5 3 5 7" xfId="25587"/>
    <cellStyle name="Vírgula 4 5 3 6" xfId="2835"/>
    <cellStyle name="Vírgula 4 5 3 6 2" xfId="16179"/>
    <cellStyle name="Vírgula 4 5 3 7" xfId="5499"/>
    <cellStyle name="Vírgula 4 5 3 7 2" xfId="18843"/>
    <cellStyle name="Vírgula 4 5 3 8" xfId="8163"/>
    <cellStyle name="Vírgula 4 5 3 8 2" xfId="21507"/>
    <cellStyle name="Vírgula 4 5 3 9" xfId="13515"/>
    <cellStyle name="Vírgula 4 5 4" xfId="363"/>
    <cellStyle name="Vírgula 4 5 4 2" xfId="1155"/>
    <cellStyle name="Vírgula 4 5 4 2 2" xfId="3819"/>
    <cellStyle name="Vírgula 4 5 4 2 2 2" xfId="17163"/>
    <cellStyle name="Vírgula 4 5 4 2 3" xfId="6483"/>
    <cellStyle name="Vírgula 4 5 4 2 3 2" xfId="19827"/>
    <cellStyle name="Vírgula 4 5 4 2 4" xfId="9147"/>
    <cellStyle name="Vírgula 4 5 4 2 4 2" xfId="22491"/>
    <cellStyle name="Vírgula 4 5 4 2 5" xfId="14499"/>
    <cellStyle name="Vírgula 4 5 4 2 6" xfId="11811"/>
    <cellStyle name="Vírgula 4 5 4 2 7" xfId="26211"/>
    <cellStyle name="Vírgula 4 5 4 3" xfId="1947"/>
    <cellStyle name="Vírgula 4 5 4 3 2" xfId="4611"/>
    <cellStyle name="Vírgula 4 5 4 3 2 2" xfId="17955"/>
    <cellStyle name="Vírgula 4 5 4 3 3" xfId="7275"/>
    <cellStyle name="Vírgula 4 5 4 3 3 2" xfId="20619"/>
    <cellStyle name="Vírgula 4 5 4 3 4" xfId="9939"/>
    <cellStyle name="Vírgula 4 5 4 3 4 2" xfId="23283"/>
    <cellStyle name="Vírgula 4 5 4 3 5" xfId="15291"/>
    <cellStyle name="Vírgula 4 5 4 3 6" xfId="12603"/>
    <cellStyle name="Vírgula 4 5 4 4" xfId="3027"/>
    <cellStyle name="Vírgula 4 5 4 4 2" xfId="16371"/>
    <cellStyle name="Vírgula 4 5 4 5" xfId="5691"/>
    <cellStyle name="Vírgula 4 5 4 5 2" xfId="19035"/>
    <cellStyle name="Vírgula 4 5 4 6" xfId="8355"/>
    <cellStyle name="Vírgula 4 5 4 6 2" xfId="21699"/>
    <cellStyle name="Vírgula 4 5 4 7" xfId="13707"/>
    <cellStyle name="Vírgula 4 5 4 8" xfId="11019"/>
    <cellStyle name="Vírgula 4 5 4 9" xfId="24843"/>
    <cellStyle name="Vírgula 4 5 5" xfId="627"/>
    <cellStyle name="Vírgula 4 5 5 2" xfId="1419"/>
    <cellStyle name="Vírgula 4 5 5 2 2" xfId="4083"/>
    <cellStyle name="Vírgula 4 5 5 2 2 2" xfId="17427"/>
    <cellStyle name="Vírgula 4 5 5 2 3" xfId="6747"/>
    <cellStyle name="Vírgula 4 5 5 2 3 2" xfId="20091"/>
    <cellStyle name="Vírgula 4 5 5 2 4" xfId="9411"/>
    <cellStyle name="Vírgula 4 5 5 2 4 2" xfId="22755"/>
    <cellStyle name="Vírgula 4 5 5 2 5" xfId="14763"/>
    <cellStyle name="Vírgula 4 5 5 2 6" xfId="12075"/>
    <cellStyle name="Vírgula 4 5 5 2 7" xfId="25875"/>
    <cellStyle name="Vírgula 4 5 5 3" xfId="2211"/>
    <cellStyle name="Vírgula 4 5 5 3 2" xfId="4875"/>
    <cellStyle name="Vírgula 4 5 5 3 2 2" xfId="18219"/>
    <cellStyle name="Vírgula 4 5 5 3 3" xfId="7539"/>
    <cellStyle name="Vírgula 4 5 5 3 3 2" xfId="20883"/>
    <cellStyle name="Vírgula 4 5 5 3 4" xfId="10203"/>
    <cellStyle name="Vírgula 4 5 5 3 4 2" xfId="23547"/>
    <cellStyle name="Vírgula 4 5 5 3 5" xfId="15555"/>
    <cellStyle name="Vírgula 4 5 5 3 6" xfId="12867"/>
    <cellStyle name="Vírgula 4 5 5 4" xfId="3291"/>
    <cellStyle name="Vírgula 4 5 5 4 2" xfId="16635"/>
    <cellStyle name="Vírgula 4 5 5 5" xfId="5955"/>
    <cellStyle name="Vírgula 4 5 5 5 2" xfId="19299"/>
    <cellStyle name="Vírgula 4 5 5 6" xfId="8619"/>
    <cellStyle name="Vírgula 4 5 5 6 2" xfId="21963"/>
    <cellStyle name="Vírgula 4 5 5 7" xfId="13971"/>
    <cellStyle name="Vírgula 4 5 5 8" xfId="11283"/>
    <cellStyle name="Vírgula 4 5 5 9" xfId="24507"/>
    <cellStyle name="Vírgula 4 5 6" xfId="891"/>
    <cellStyle name="Vírgula 4 5 6 2" xfId="3555"/>
    <cellStyle name="Vírgula 4 5 6 2 2" xfId="16899"/>
    <cellStyle name="Vírgula 4 5 6 2 3" xfId="26523"/>
    <cellStyle name="Vírgula 4 5 6 3" xfId="6219"/>
    <cellStyle name="Vírgula 4 5 6 3 2" xfId="19563"/>
    <cellStyle name="Vírgula 4 5 6 4" xfId="8883"/>
    <cellStyle name="Vírgula 4 5 6 4 2" xfId="22227"/>
    <cellStyle name="Vírgula 4 5 6 5" xfId="14235"/>
    <cellStyle name="Vírgula 4 5 6 6" xfId="11547"/>
    <cellStyle name="Vírgula 4 5 6 7" xfId="25155"/>
    <cellStyle name="Vírgula 4 5 7" xfId="1683"/>
    <cellStyle name="Vírgula 4 5 7 2" xfId="4347"/>
    <cellStyle name="Vírgula 4 5 7 2 2" xfId="17691"/>
    <cellStyle name="Vírgula 4 5 7 3" xfId="7011"/>
    <cellStyle name="Vírgula 4 5 7 3 2" xfId="20355"/>
    <cellStyle name="Vírgula 4 5 7 4" xfId="9675"/>
    <cellStyle name="Vírgula 4 5 7 4 2" xfId="23019"/>
    <cellStyle name="Vírgula 4 5 7 5" xfId="15027"/>
    <cellStyle name="Vírgula 4 5 7 6" xfId="12339"/>
    <cellStyle name="Vírgula 4 5 7 7" xfId="25515"/>
    <cellStyle name="Vírgula 4 5 8" xfId="2499"/>
    <cellStyle name="Vírgula 4 5 8 2" xfId="5163"/>
    <cellStyle name="Vírgula 4 5 8 2 2" xfId="18507"/>
    <cellStyle name="Vírgula 4 5 8 3" xfId="7827"/>
    <cellStyle name="Vírgula 4 5 8 3 2" xfId="21171"/>
    <cellStyle name="Vírgula 4 5 8 4" xfId="10491"/>
    <cellStyle name="Vírgula 4 5 8 4 2" xfId="23835"/>
    <cellStyle name="Vírgula 4 5 8 5" xfId="15843"/>
    <cellStyle name="Vírgula 4 5 8 6" xfId="13155"/>
    <cellStyle name="Vírgula 4 5 9" xfId="2763"/>
    <cellStyle name="Vírgula 4 5 9 2" xfId="16107"/>
    <cellStyle name="Vírgula 4 6" xfId="219"/>
    <cellStyle name="Vírgula 4 6 10" xfId="13563"/>
    <cellStyle name="Vírgula 4 6 11" xfId="10875"/>
    <cellStyle name="Vírgula 4 6 12" xfId="24267"/>
    <cellStyle name="Vírgula 4 6 2" xfId="483"/>
    <cellStyle name="Vírgula 4 6 2 2" xfId="1275"/>
    <cellStyle name="Vírgula 4 6 2 2 2" xfId="3939"/>
    <cellStyle name="Vírgula 4 6 2 2 2 2" xfId="17283"/>
    <cellStyle name="Vírgula 4 6 2 2 3" xfId="6603"/>
    <cellStyle name="Vírgula 4 6 2 2 3 2" xfId="19947"/>
    <cellStyle name="Vírgula 4 6 2 2 4" xfId="9267"/>
    <cellStyle name="Vírgula 4 6 2 2 4 2" xfId="22611"/>
    <cellStyle name="Vírgula 4 6 2 2 5" xfId="14619"/>
    <cellStyle name="Vírgula 4 6 2 2 6" xfId="11931"/>
    <cellStyle name="Vírgula 4 6 2 2 7" xfId="26331"/>
    <cellStyle name="Vírgula 4 6 2 3" xfId="2067"/>
    <cellStyle name="Vírgula 4 6 2 3 2" xfId="4731"/>
    <cellStyle name="Vírgula 4 6 2 3 2 2" xfId="18075"/>
    <cellStyle name="Vírgula 4 6 2 3 3" xfId="7395"/>
    <cellStyle name="Vírgula 4 6 2 3 3 2" xfId="20739"/>
    <cellStyle name="Vírgula 4 6 2 3 4" xfId="10059"/>
    <cellStyle name="Vírgula 4 6 2 3 4 2" xfId="23403"/>
    <cellStyle name="Vírgula 4 6 2 3 5" xfId="15411"/>
    <cellStyle name="Vírgula 4 6 2 3 6" xfId="12723"/>
    <cellStyle name="Vírgula 4 6 2 4" xfId="3147"/>
    <cellStyle name="Vírgula 4 6 2 4 2" xfId="16491"/>
    <cellStyle name="Vírgula 4 6 2 5" xfId="5811"/>
    <cellStyle name="Vírgula 4 6 2 5 2" xfId="19155"/>
    <cellStyle name="Vírgula 4 6 2 6" xfId="8475"/>
    <cellStyle name="Vírgula 4 6 2 6 2" xfId="21819"/>
    <cellStyle name="Vírgula 4 6 2 7" xfId="13827"/>
    <cellStyle name="Vírgula 4 6 2 8" xfId="11139"/>
    <cellStyle name="Vírgula 4 6 2 9" xfId="24963"/>
    <cellStyle name="Vírgula 4 6 3" xfId="651"/>
    <cellStyle name="Vírgula 4 6 3 2" xfId="1443"/>
    <cellStyle name="Vírgula 4 6 3 2 2" xfId="4107"/>
    <cellStyle name="Vírgula 4 6 3 2 2 2" xfId="17451"/>
    <cellStyle name="Vírgula 4 6 3 2 3" xfId="6771"/>
    <cellStyle name="Vírgula 4 6 3 2 3 2" xfId="20115"/>
    <cellStyle name="Vírgula 4 6 3 2 4" xfId="9435"/>
    <cellStyle name="Vírgula 4 6 3 2 4 2" xfId="22779"/>
    <cellStyle name="Vírgula 4 6 3 2 5" xfId="14787"/>
    <cellStyle name="Vírgula 4 6 3 2 6" xfId="12099"/>
    <cellStyle name="Vírgula 4 6 3 2 7" xfId="25995"/>
    <cellStyle name="Vírgula 4 6 3 3" xfId="2235"/>
    <cellStyle name="Vírgula 4 6 3 3 2" xfId="4899"/>
    <cellStyle name="Vírgula 4 6 3 3 2 2" xfId="18243"/>
    <cellStyle name="Vírgula 4 6 3 3 3" xfId="7563"/>
    <cellStyle name="Vírgula 4 6 3 3 3 2" xfId="20907"/>
    <cellStyle name="Vírgula 4 6 3 3 4" xfId="10227"/>
    <cellStyle name="Vírgula 4 6 3 3 4 2" xfId="23571"/>
    <cellStyle name="Vírgula 4 6 3 3 5" xfId="15579"/>
    <cellStyle name="Vírgula 4 6 3 3 6" xfId="12891"/>
    <cellStyle name="Vírgula 4 6 3 4" xfId="3315"/>
    <cellStyle name="Vírgula 4 6 3 4 2" xfId="16659"/>
    <cellStyle name="Vírgula 4 6 3 5" xfId="5979"/>
    <cellStyle name="Vírgula 4 6 3 5 2" xfId="19323"/>
    <cellStyle name="Vírgula 4 6 3 6" xfId="8643"/>
    <cellStyle name="Vírgula 4 6 3 6 2" xfId="21987"/>
    <cellStyle name="Vírgula 4 6 3 7" xfId="13995"/>
    <cellStyle name="Vírgula 4 6 3 8" xfId="11307"/>
    <cellStyle name="Vírgula 4 6 3 9" xfId="24627"/>
    <cellStyle name="Vírgula 4 6 4" xfId="1011"/>
    <cellStyle name="Vírgula 4 6 4 2" xfId="3675"/>
    <cellStyle name="Vírgula 4 6 4 2 2" xfId="17019"/>
    <cellStyle name="Vírgula 4 6 4 2 3" xfId="26643"/>
    <cellStyle name="Vírgula 4 6 4 3" xfId="6339"/>
    <cellStyle name="Vírgula 4 6 4 3 2" xfId="19683"/>
    <cellStyle name="Vírgula 4 6 4 4" xfId="9003"/>
    <cellStyle name="Vírgula 4 6 4 4 2" xfId="22347"/>
    <cellStyle name="Vírgula 4 6 4 5" xfId="14355"/>
    <cellStyle name="Vírgula 4 6 4 6" xfId="11667"/>
    <cellStyle name="Vírgula 4 6 4 7" xfId="25275"/>
    <cellStyle name="Vírgula 4 6 5" xfId="1803"/>
    <cellStyle name="Vírgula 4 6 5 2" xfId="4467"/>
    <cellStyle name="Vírgula 4 6 5 2 2" xfId="17811"/>
    <cellStyle name="Vírgula 4 6 5 3" xfId="7131"/>
    <cellStyle name="Vírgula 4 6 5 3 2" xfId="20475"/>
    <cellStyle name="Vírgula 4 6 5 4" xfId="9795"/>
    <cellStyle name="Vírgula 4 6 5 4 2" xfId="23139"/>
    <cellStyle name="Vírgula 4 6 5 5" xfId="15147"/>
    <cellStyle name="Vírgula 4 6 5 6" xfId="12459"/>
    <cellStyle name="Vírgula 4 6 5 7" xfId="25635"/>
    <cellStyle name="Vírgula 4 6 6" xfId="2619"/>
    <cellStyle name="Vírgula 4 6 6 2" xfId="5283"/>
    <cellStyle name="Vírgula 4 6 6 2 2" xfId="18627"/>
    <cellStyle name="Vírgula 4 6 6 3" xfId="7947"/>
    <cellStyle name="Vírgula 4 6 6 3 2" xfId="21291"/>
    <cellStyle name="Vírgula 4 6 6 4" xfId="10611"/>
    <cellStyle name="Vírgula 4 6 6 4 2" xfId="23955"/>
    <cellStyle name="Vírgula 4 6 6 5" xfId="15963"/>
    <cellStyle name="Vírgula 4 6 6 6" xfId="13275"/>
    <cellStyle name="Vírgula 4 6 7" xfId="2883"/>
    <cellStyle name="Vírgula 4 6 7 2" xfId="16227"/>
    <cellStyle name="Vírgula 4 6 8" xfId="5547"/>
    <cellStyle name="Vírgula 4 6 8 2" xfId="18891"/>
    <cellStyle name="Vírgula 4 6 9" xfId="8211"/>
    <cellStyle name="Vírgula 4 6 9 2" xfId="21555"/>
    <cellStyle name="Vírgula 4 7" xfId="147"/>
    <cellStyle name="Vírgula 4 7 10" xfId="10803"/>
    <cellStyle name="Vírgula 4 7 11" xfId="24195"/>
    <cellStyle name="Vírgula 4 7 2" xfId="411"/>
    <cellStyle name="Vírgula 4 7 2 2" xfId="1203"/>
    <cellStyle name="Vírgula 4 7 2 2 2" xfId="3867"/>
    <cellStyle name="Vírgula 4 7 2 2 2 2" xfId="17211"/>
    <cellStyle name="Vírgula 4 7 2 2 3" xfId="6531"/>
    <cellStyle name="Vírgula 4 7 2 2 3 2" xfId="19875"/>
    <cellStyle name="Vírgula 4 7 2 2 4" xfId="9195"/>
    <cellStyle name="Vírgula 4 7 2 2 4 2" xfId="22539"/>
    <cellStyle name="Vírgula 4 7 2 2 5" xfId="14547"/>
    <cellStyle name="Vírgula 4 7 2 2 6" xfId="11859"/>
    <cellStyle name="Vírgula 4 7 2 2 7" xfId="26259"/>
    <cellStyle name="Vírgula 4 7 2 3" xfId="1995"/>
    <cellStyle name="Vírgula 4 7 2 3 2" xfId="4659"/>
    <cellStyle name="Vírgula 4 7 2 3 2 2" xfId="18003"/>
    <cellStyle name="Vírgula 4 7 2 3 3" xfId="7323"/>
    <cellStyle name="Vírgula 4 7 2 3 3 2" xfId="20667"/>
    <cellStyle name="Vírgula 4 7 2 3 4" xfId="9987"/>
    <cellStyle name="Vírgula 4 7 2 3 4 2" xfId="23331"/>
    <cellStyle name="Vírgula 4 7 2 3 5" xfId="15339"/>
    <cellStyle name="Vírgula 4 7 2 3 6" xfId="12651"/>
    <cellStyle name="Vírgula 4 7 2 4" xfId="3075"/>
    <cellStyle name="Vírgula 4 7 2 4 2" xfId="16419"/>
    <cellStyle name="Vírgula 4 7 2 5" xfId="5739"/>
    <cellStyle name="Vírgula 4 7 2 5 2" xfId="19083"/>
    <cellStyle name="Vírgula 4 7 2 6" xfId="8403"/>
    <cellStyle name="Vírgula 4 7 2 6 2" xfId="21747"/>
    <cellStyle name="Vírgula 4 7 2 7" xfId="13755"/>
    <cellStyle name="Vírgula 4 7 2 8" xfId="11067"/>
    <cellStyle name="Vírgula 4 7 2 9" xfId="24891"/>
    <cellStyle name="Vírgula 4 7 3" xfId="939"/>
    <cellStyle name="Vírgula 4 7 3 2" xfId="3603"/>
    <cellStyle name="Vírgula 4 7 3 2 2" xfId="16947"/>
    <cellStyle name="Vírgula 4 7 3 2 3" xfId="25923"/>
    <cellStyle name="Vírgula 4 7 3 3" xfId="6267"/>
    <cellStyle name="Vírgula 4 7 3 3 2" xfId="19611"/>
    <cellStyle name="Vírgula 4 7 3 4" xfId="8931"/>
    <cellStyle name="Vírgula 4 7 3 4 2" xfId="22275"/>
    <cellStyle name="Vírgula 4 7 3 5" xfId="14283"/>
    <cellStyle name="Vírgula 4 7 3 6" xfId="11595"/>
    <cellStyle name="Vírgula 4 7 3 7" xfId="24555"/>
    <cellStyle name="Vírgula 4 7 4" xfId="1731"/>
    <cellStyle name="Vírgula 4 7 4 2" xfId="4395"/>
    <cellStyle name="Vírgula 4 7 4 2 2" xfId="17739"/>
    <cellStyle name="Vírgula 4 7 4 2 3" xfId="26571"/>
    <cellStyle name="Vírgula 4 7 4 3" xfId="7059"/>
    <cellStyle name="Vírgula 4 7 4 3 2" xfId="20403"/>
    <cellStyle name="Vírgula 4 7 4 4" xfId="9723"/>
    <cellStyle name="Vírgula 4 7 4 4 2" xfId="23067"/>
    <cellStyle name="Vírgula 4 7 4 5" xfId="15075"/>
    <cellStyle name="Vírgula 4 7 4 6" xfId="12387"/>
    <cellStyle name="Vírgula 4 7 4 7" xfId="25203"/>
    <cellStyle name="Vírgula 4 7 5" xfId="2547"/>
    <cellStyle name="Vírgula 4 7 5 2" xfId="5211"/>
    <cellStyle name="Vírgula 4 7 5 2 2" xfId="18555"/>
    <cellStyle name="Vírgula 4 7 5 3" xfId="7875"/>
    <cellStyle name="Vírgula 4 7 5 3 2" xfId="21219"/>
    <cellStyle name="Vírgula 4 7 5 4" xfId="10539"/>
    <cellStyle name="Vírgula 4 7 5 4 2" xfId="23883"/>
    <cellStyle name="Vírgula 4 7 5 5" xfId="15891"/>
    <cellStyle name="Vírgula 4 7 5 6" xfId="13203"/>
    <cellStyle name="Vírgula 4 7 5 7" xfId="25563"/>
    <cellStyle name="Vírgula 4 7 6" xfId="2811"/>
    <cellStyle name="Vírgula 4 7 6 2" xfId="16155"/>
    <cellStyle name="Vírgula 4 7 7" xfId="5475"/>
    <cellStyle name="Vírgula 4 7 7 2" xfId="18819"/>
    <cellStyle name="Vírgula 4 7 8" xfId="8139"/>
    <cellStyle name="Vírgula 4 7 8 2" xfId="21483"/>
    <cellStyle name="Vírgula 4 7 9" xfId="13491"/>
    <cellStyle name="Vírgula 4 8" xfId="315"/>
    <cellStyle name="Vírgula 4 8 10" xfId="24363"/>
    <cellStyle name="Vírgula 4 8 2" xfId="1107"/>
    <cellStyle name="Vírgula 4 8 2 2" xfId="3771"/>
    <cellStyle name="Vírgula 4 8 2 2 2" xfId="17115"/>
    <cellStyle name="Vírgula 4 8 2 2 3" xfId="26427"/>
    <cellStyle name="Vírgula 4 8 2 3" xfId="6435"/>
    <cellStyle name="Vírgula 4 8 2 3 2" xfId="19779"/>
    <cellStyle name="Vírgula 4 8 2 4" xfId="9099"/>
    <cellStyle name="Vírgula 4 8 2 4 2" xfId="22443"/>
    <cellStyle name="Vírgula 4 8 2 5" xfId="14451"/>
    <cellStyle name="Vírgula 4 8 2 6" xfId="11763"/>
    <cellStyle name="Vírgula 4 8 2 7" xfId="25059"/>
    <cellStyle name="Vírgula 4 8 3" xfId="1899"/>
    <cellStyle name="Vírgula 4 8 3 2" xfId="4563"/>
    <cellStyle name="Vírgula 4 8 3 2 2" xfId="17907"/>
    <cellStyle name="Vírgula 4 8 3 2 3" xfId="26091"/>
    <cellStyle name="Vírgula 4 8 3 3" xfId="7227"/>
    <cellStyle name="Vírgula 4 8 3 3 2" xfId="20571"/>
    <cellStyle name="Vírgula 4 8 3 4" xfId="9891"/>
    <cellStyle name="Vírgula 4 8 3 4 2" xfId="23235"/>
    <cellStyle name="Vírgula 4 8 3 5" xfId="15243"/>
    <cellStyle name="Vírgula 4 8 3 6" xfId="12555"/>
    <cellStyle name="Vírgula 4 8 3 7" xfId="24723"/>
    <cellStyle name="Vírgula 4 8 4" xfId="2427"/>
    <cellStyle name="Vírgula 4 8 4 2" xfId="5091"/>
    <cellStyle name="Vírgula 4 8 4 2 2" xfId="18435"/>
    <cellStyle name="Vírgula 4 8 4 2 3" xfId="26739"/>
    <cellStyle name="Vírgula 4 8 4 3" xfId="7755"/>
    <cellStyle name="Vírgula 4 8 4 3 2" xfId="21099"/>
    <cellStyle name="Vírgula 4 8 4 4" xfId="10419"/>
    <cellStyle name="Vírgula 4 8 4 4 2" xfId="23763"/>
    <cellStyle name="Vírgula 4 8 4 5" xfId="15771"/>
    <cellStyle name="Vírgula 4 8 4 6" xfId="13083"/>
    <cellStyle name="Vírgula 4 8 4 7" xfId="25371"/>
    <cellStyle name="Vírgula 4 8 5" xfId="2979"/>
    <cellStyle name="Vírgula 4 8 5 2" xfId="16323"/>
    <cellStyle name="Vírgula 4 8 5 3" xfId="25731"/>
    <cellStyle name="Vírgula 4 8 6" xfId="5643"/>
    <cellStyle name="Vírgula 4 8 6 2" xfId="18987"/>
    <cellStyle name="Vírgula 4 8 7" xfId="8307"/>
    <cellStyle name="Vírgula 4 8 7 2" xfId="21651"/>
    <cellStyle name="Vírgula 4 8 8" xfId="13659"/>
    <cellStyle name="Vírgula 4 8 9" xfId="10971"/>
    <cellStyle name="Vírgula 4 9" xfId="579"/>
    <cellStyle name="Vírgula 4 9 2" xfId="1371"/>
    <cellStyle name="Vírgula 4 9 2 2" xfId="4035"/>
    <cellStyle name="Vírgula 4 9 2 2 2" xfId="17379"/>
    <cellStyle name="Vírgula 4 9 2 2 3" xfId="26163"/>
    <cellStyle name="Vírgula 4 9 2 3" xfId="6699"/>
    <cellStyle name="Vírgula 4 9 2 3 2" xfId="20043"/>
    <cellStyle name="Vírgula 4 9 2 4" xfId="9363"/>
    <cellStyle name="Vírgula 4 9 2 4 2" xfId="22707"/>
    <cellStyle name="Vírgula 4 9 2 5" xfId="14715"/>
    <cellStyle name="Vírgula 4 9 2 6" xfId="12027"/>
    <cellStyle name="Vírgula 4 9 2 7" xfId="24795"/>
    <cellStyle name="Vírgula 4 9 3" xfId="2163"/>
    <cellStyle name="Vírgula 4 9 3 2" xfId="4827"/>
    <cellStyle name="Vírgula 4 9 3 2 2" xfId="18171"/>
    <cellStyle name="Vírgula 4 9 3 2 3" xfId="25827"/>
    <cellStyle name="Vírgula 4 9 3 3" xfId="7491"/>
    <cellStyle name="Vírgula 4 9 3 3 2" xfId="20835"/>
    <cellStyle name="Vírgula 4 9 3 4" xfId="10155"/>
    <cellStyle name="Vírgula 4 9 3 4 2" xfId="23499"/>
    <cellStyle name="Vírgula 4 9 3 5" xfId="15507"/>
    <cellStyle name="Vírgula 4 9 3 6" xfId="12819"/>
    <cellStyle name="Vírgula 4 9 3 7" xfId="24459"/>
    <cellStyle name="Vírgula 4 9 4" xfId="3243"/>
    <cellStyle name="Vírgula 4 9 4 2" xfId="16587"/>
    <cellStyle name="Vírgula 4 9 4 3" xfId="25467"/>
    <cellStyle name="Vírgula 4 9 5" xfId="5907"/>
    <cellStyle name="Vírgula 4 9 5 2" xfId="19251"/>
    <cellStyle name="Vírgula 4 9 6" xfId="8571"/>
    <cellStyle name="Vírgula 4 9 6 2" xfId="21915"/>
    <cellStyle name="Vírgula 4 9 7" xfId="13923"/>
    <cellStyle name="Vírgula 4 9 8" xfId="11235"/>
    <cellStyle name="Vírgula 4 9 9" xfId="24099"/>
    <cellStyle name="Vírgula 5" xfId="24"/>
    <cellStyle name="Vírgula 5 10" xfId="846"/>
    <cellStyle name="Vírgula 5 10 2" xfId="3510"/>
    <cellStyle name="Vírgula 5 10 2 2" xfId="16854"/>
    <cellStyle name="Vírgula 5 10 2 3" xfId="25806"/>
    <cellStyle name="Vírgula 5 10 3" xfId="6174"/>
    <cellStyle name="Vírgula 5 10 3 2" xfId="19518"/>
    <cellStyle name="Vírgula 5 10 4" xfId="8838"/>
    <cellStyle name="Vírgula 5 10 4 2" xfId="22182"/>
    <cellStyle name="Vírgula 5 10 5" xfId="14190"/>
    <cellStyle name="Vírgula 5 10 6" xfId="11502"/>
    <cellStyle name="Vírgula 5 10 7" xfId="24438"/>
    <cellStyle name="Vírgula 5 11" xfId="1638"/>
    <cellStyle name="Vírgula 5 11 2" xfId="4302"/>
    <cellStyle name="Vírgula 5 11 2 2" xfId="17646"/>
    <cellStyle name="Vírgula 5 11 2 3" xfId="26478"/>
    <cellStyle name="Vírgula 5 11 3" xfId="6966"/>
    <cellStyle name="Vírgula 5 11 3 2" xfId="20310"/>
    <cellStyle name="Vírgula 5 11 4" xfId="9630"/>
    <cellStyle name="Vírgula 5 11 4 2" xfId="22974"/>
    <cellStyle name="Vírgula 5 11 5" xfId="14982"/>
    <cellStyle name="Vírgula 5 11 6" xfId="12294"/>
    <cellStyle name="Vírgula 5 11 7" xfId="25110"/>
    <cellStyle name="Vírgula 5 12" xfId="2435"/>
    <cellStyle name="Vírgula 5 12 2" xfId="5099"/>
    <cellStyle name="Vírgula 5 12 2 2" xfId="18443"/>
    <cellStyle name="Vírgula 5 12 3" xfId="7763"/>
    <cellStyle name="Vírgula 5 12 3 2" xfId="21107"/>
    <cellStyle name="Vírgula 5 12 4" xfId="10427"/>
    <cellStyle name="Vírgula 5 12 4 2" xfId="23771"/>
    <cellStyle name="Vírgula 5 12 5" xfId="15779"/>
    <cellStyle name="Vírgula 5 12 6" xfId="13091"/>
    <cellStyle name="Vírgula 5 12 7" xfId="25422"/>
    <cellStyle name="Vírgula 5 13" xfId="54"/>
    <cellStyle name="Vírgula 5 13 2" xfId="13398"/>
    <cellStyle name="Vírgula 5 14" xfId="2718"/>
    <cellStyle name="Vírgula 5 14 2" xfId="16062"/>
    <cellStyle name="Vírgula 5 15" xfId="5382"/>
    <cellStyle name="Vírgula 5 15 2" xfId="18726"/>
    <cellStyle name="Vírgula 5 16" xfId="8046"/>
    <cellStyle name="Vírgula 5 16 2" xfId="21390"/>
    <cellStyle name="Vírgula 5 17" xfId="13374"/>
    <cellStyle name="Vírgula 5 18" xfId="10710"/>
    <cellStyle name="Vírgula 5 19" xfId="24054"/>
    <cellStyle name="Vírgula 5 2" xfId="78"/>
    <cellStyle name="Vírgula 5 2 10" xfId="1662"/>
    <cellStyle name="Vírgula 5 2 10 2" xfId="4326"/>
    <cellStyle name="Vírgula 5 2 10 2 2" xfId="17670"/>
    <cellStyle name="Vírgula 5 2 10 3" xfId="6990"/>
    <cellStyle name="Vírgula 5 2 10 3 2" xfId="20334"/>
    <cellStyle name="Vírgula 5 2 10 4" xfId="9654"/>
    <cellStyle name="Vírgula 5 2 10 4 2" xfId="22998"/>
    <cellStyle name="Vírgula 5 2 10 5" xfId="15006"/>
    <cellStyle name="Vírgula 5 2 10 6" xfId="12318"/>
    <cellStyle name="Vírgula 5 2 11" xfId="2461"/>
    <cellStyle name="Vírgula 5 2 11 2" xfId="5125"/>
    <cellStyle name="Vírgula 5 2 11 2 2" xfId="18469"/>
    <cellStyle name="Vírgula 5 2 11 3" xfId="7789"/>
    <cellStyle name="Vírgula 5 2 11 3 2" xfId="21133"/>
    <cellStyle name="Vírgula 5 2 11 4" xfId="10453"/>
    <cellStyle name="Vírgula 5 2 11 4 2" xfId="23797"/>
    <cellStyle name="Vírgula 5 2 11 5" xfId="15805"/>
    <cellStyle name="Vírgula 5 2 11 6" xfId="13117"/>
    <cellStyle name="Vírgula 5 2 12" xfId="2742"/>
    <cellStyle name="Vírgula 5 2 12 2" xfId="16086"/>
    <cellStyle name="Vírgula 5 2 13" xfId="5406"/>
    <cellStyle name="Vírgula 5 2 13 2" xfId="18750"/>
    <cellStyle name="Vírgula 5 2 14" xfId="8070"/>
    <cellStyle name="Vírgula 5 2 14 2" xfId="21414"/>
    <cellStyle name="Vírgula 5 2 15" xfId="13422"/>
    <cellStyle name="Vírgula 5 2 16" xfId="10734"/>
    <cellStyle name="Vírgula 5 2 17" xfId="24126"/>
    <cellStyle name="Vírgula 5 2 2" xfId="126"/>
    <cellStyle name="Vírgula 5 2 2 10" xfId="8118"/>
    <cellStyle name="Vírgula 5 2 2 10 2" xfId="21462"/>
    <cellStyle name="Vírgula 5 2 2 11" xfId="13470"/>
    <cellStyle name="Vírgula 5 2 2 12" xfId="10782"/>
    <cellStyle name="Vírgula 5 2 2 13" xfId="24174"/>
    <cellStyle name="Vírgula 5 2 2 2" xfId="294"/>
    <cellStyle name="Vírgula 5 2 2 2 10" xfId="10950"/>
    <cellStyle name="Vírgula 5 2 2 2 11" xfId="24342"/>
    <cellStyle name="Vírgula 5 2 2 2 2" xfId="558"/>
    <cellStyle name="Vírgula 5 2 2 2 2 2" xfId="1350"/>
    <cellStyle name="Vírgula 5 2 2 2 2 2 2" xfId="4014"/>
    <cellStyle name="Vírgula 5 2 2 2 2 2 2 2" xfId="17358"/>
    <cellStyle name="Vírgula 5 2 2 2 2 2 3" xfId="6678"/>
    <cellStyle name="Vírgula 5 2 2 2 2 2 3 2" xfId="20022"/>
    <cellStyle name="Vírgula 5 2 2 2 2 2 4" xfId="9342"/>
    <cellStyle name="Vírgula 5 2 2 2 2 2 4 2" xfId="22686"/>
    <cellStyle name="Vírgula 5 2 2 2 2 2 5" xfId="14694"/>
    <cellStyle name="Vírgula 5 2 2 2 2 2 6" xfId="12006"/>
    <cellStyle name="Vírgula 5 2 2 2 2 2 7" xfId="26406"/>
    <cellStyle name="Vírgula 5 2 2 2 2 3" xfId="2142"/>
    <cellStyle name="Vírgula 5 2 2 2 2 3 2" xfId="4806"/>
    <cellStyle name="Vírgula 5 2 2 2 2 3 2 2" xfId="18150"/>
    <cellStyle name="Vírgula 5 2 2 2 2 3 3" xfId="7470"/>
    <cellStyle name="Vírgula 5 2 2 2 2 3 3 2" xfId="20814"/>
    <cellStyle name="Vírgula 5 2 2 2 2 3 4" xfId="10134"/>
    <cellStyle name="Vírgula 5 2 2 2 2 3 4 2" xfId="23478"/>
    <cellStyle name="Vírgula 5 2 2 2 2 3 5" xfId="15486"/>
    <cellStyle name="Vírgula 5 2 2 2 2 3 6" xfId="12798"/>
    <cellStyle name="Vírgula 5 2 2 2 2 4" xfId="3222"/>
    <cellStyle name="Vírgula 5 2 2 2 2 4 2" xfId="16566"/>
    <cellStyle name="Vírgula 5 2 2 2 2 5" xfId="5886"/>
    <cellStyle name="Vírgula 5 2 2 2 2 5 2" xfId="19230"/>
    <cellStyle name="Vírgula 5 2 2 2 2 6" xfId="8550"/>
    <cellStyle name="Vírgula 5 2 2 2 2 6 2" xfId="21894"/>
    <cellStyle name="Vírgula 5 2 2 2 2 7" xfId="13902"/>
    <cellStyle name="Vírgula 5 2 2 2 2 8" xfId="11214"/>
    <cellStyle name="Vírgula 5 2 2 2 2 9" xfId="25038"/>
    <cellStyle name="Vírgula 5 2 2 2 3" xfId="1086"/>
    <cellStyle name="Vírgula 5 2 2 2 3 2" xfId="3750"/>
    <cellStyle name="Vírgula 5 2 2 2 3 2 2" xfId="17094"/>
    <cellStyle name="Vírgula 5 2 2 2 3 2 3" xfId="26070"/>
    <cellStyle name="Vírgula 5 2 2 2 3 3" xfId="6414"/>
    <cellStyle name="Vírgula 5 2 2 2 3 3 2" xfId="19758"/>
    <cellStyle name="Vírgula 5 2 2 2 3 4" xfId="9078"/>
    <cellStyle name="Vírgula 5 2 2 2 3 4 2" xfId="22422"/>
    <cellStyle name="Vírgula 5 2 2 2 3 5" xfId="14430"/>
    <cellStyle name="Vírgula 5 2 2 2 3 6" xfId="11742"/>
    <cellStyle name="Vírgula 5 2 2 2 3 7" xfId="24702"/>
    <cellStyle name="Vírgula 5 2 2 2 4" xfId="1878"/>
    <cellStyle name="Vírgula 5 2 2 2 4 2" xfId="4542"/>
    <cellStyle name="Vírgula 5 2 2 2 4 2 2" xfId="17886"/>
    <cellStyle name="Vírgula 5 2 2 2 4 2 3" xfId="26718"/>
    <cellStyle name="Vírgula 5 2 2 2 4 3" xfId="7206"/>
    <cellStyle name="Vírgula 5 2 2 2 4 3 2" xfId="20550"/>
    <cellStyle name="Vírgula 5 2 2 2 4 4" xfId="9870"/>
    <cellStyle name="Vírgula 5 2 2 2 4 4 2" xfId="23214"/>
    <cellStyle name="Vírgula 5 2 2 2 4 5" xfId="15222"/>
    <cellStyle name="Vírgula 5 2 2 2 4 6" xfId="12534"/>
    <cellStyle name="Vírgula 5 2 2 2 4 7" xfId="25350"/>
    <cellStyle name="Vírgula 5 2 2 2 5" xfId="2694"/>
    <cellStyle name="Vírgula 5 2 2 2 5 2" xfId="5358"/>
    <cellStyle name="Vírgula 5 2 2 2 5 2 2" xfId="18702"/>
    <cellStyle name="Vírgula 5 2 2 2 5 3" xfId="8022"/>
    <cellStyle name="Vírgula 5 2 2 2 5 3 2" xfId="21366"/>
    <cellStyle name="Vírgula 5 2 2 2 5 4" xfId="10686"/>
    <cellStyle name="Vírgula 5 2 2 2 5 4 2" xfId="24030"/>
    <cellStyle name="Vírgula 5 2 2 2 5 5" xfId="16038"/>
    <cellStyle name="Vírgula 5 2 2 2 5 6" xfId="13350"/>
    <cellStyle name="Vírgula 5 2 2 2 5 7" xfId="25710"/>
    <cellStyle name="Vírgula 5 2 2 2 6" xfId="2958"/>
    <cellStyle name="Vírgula 5 2 2 2 6 2" xfId="16302"/>
    <cellStyle name="Vírgula 5 2 2 2 7" xfId="5622"/>
    <cellStyle name="Vírgula 5 2 2 2 7 2" xfId="18966"/>
    <cellStyle name="Vírgula 5 2 2 2 8" xfId="8286"/>
    <cellStyle name="Vírgula 5 2 2 2 8 2" xfId="21630"/>
    <cellStyle name="Vírgula 5 2 2 2 9" xfId="13638"/>
    <cellStyle name="Vírgula 5 2 2 3" xfId="390"/>
    <cellStyle name="Vírgula 5 2 2 3 2" xfId="1182"/>
    <cellStyle name="Vírgula 5 2 2 3 2 2" xfId="3846"/>
    <cellStyle name="Vírgula 5 2 2 3 2 2 2" xfId="17190"/>
    <cellStyle name="Vírgula 5 2 2 3 2 3" xfId="6510"/>
    <cellStyle name="Vírgula 5 2 2 3 2 3 2" xfId="19854"/>
    <cellStyle name="Vírgula 5 2 2 3 2 4" xfId="9174"/>
    <cellStyle name="Vírgula 5 2 2 3 2 4 2" xfId="22518"/>
    <cellStyle name="Vírgula 5 2 2 3 2 5" xfId="14526"/>
    <cellStyle name="Vírgula 5 2 2 3 2 6" xfId="11838"/>
    <cellStyle name="Vírgula 5 2 2 3 2 7" xfId="26238"/>
    <cellStyle name="Vírgula 5 2 2 3 3" xfId="1974"/>
    <cellStyle name="Vírgula 5 2 2 3 3 2" xfId="4638"/>
    <cellStyle name="Vírgula 5 2 2 3 3 2 2" xfId="17982"/>
    <cellStyle name="Vírgula 5 2 2 3 3 3" xfId="7302"/>
    <cellStyle name="Vírgula 5 2 2 3 3 3 2" xfId="20646"/>
    <cellStyle name="Vírgula 5 2 2 3 3 4" xfId="9966"/>
    <cellStyle name="Vírgula 5 2 2 3 3 4 2" xfId="23310"/>
    <cellStyle name="Vírgula 5 2 2 3 3 5" xfId="15318"/>
    <cellStyle name="Vírgula 5 2 2 3 3 6" xfId="12630"/>
    <cellStyle name="Vírgula 5 2 2 3 4" xfId="3054"/>
    <cellStyle name="Vírgula 5 2 2 3 4 2" xfId="16398"/>
    <cellStyle name="Vírgula 5 2 2 3 5" xfId="5718"/>
    <cellStyle name="Vírgula 5 2 2 3 5 2" xfId="19062"/>
    <cellStyle name="Vírgula 5 2 2 3 6" xfId="8382"/>
    <cellStyle name="Vírgula 5 2 2 3 6 2" xfId="21726"/>
    <cellStyle name="Vírgula 5 2 2 3 7" xfId="13734"/>
    <cellStyle name="Vírgula 5 2 2 3 8" xfId="11046"/>
    <cellStyle name="Vírgula 5 2 2 3 9" xfId="24870"/>
    <cellStyle name="Vírgula 5 2 2 4" xfId="726"/>
    <cellStyle name="Vírgula 5 2 2 4 2" xfId="1518"/>
    <cellStyle name="Vírgula 5 2 2 4 2 2" xfId="4182"/>
    <cellStyle name="Vírgula 5 2 2 4 2 2 2" xfId="17526"/>
    <cellStyle name="Vírgula 5 2 2 4 2 3" xfId="6846"/>
    <cellStyle name="Vírgula 5 2 2 4 2 3 2" xfId="20190"/>
    <cellStyle name="Vírgula 5 2 2 4 2 4" xfId="9510"/>
    <cellStyle name="Vírgula 5 2 2 4 2 4 2" xfId="22854"/>
    <cellStyle name="Vírgula 5 2 2 4 2 5" xfId="14862"/>
    <cellStyle name="Vírgula 5 2 2 4 2 6" xfId="12174"/>
    <cellStyle name="Vírgula 5 2 2 4 2 7" xfId="25902"/>
    <cellStyle name="Vírgula 5 2 2 4 3" xfId="2310"/>
    <cellStyle name="Vírgula 5 2 2 4 3 2" xfId="4974"/>
    <cellStyle name="Vírgula 5 2 2 4 3 2 2" xfId="18318"/>
    <cellStyle name="Vírgula 5 2 2 4 3 3" xfId="7638"/>
    <cellStyle name="Vírgula 5 2 2 4 3 3 2" xfId="20982"/>
    <cellStyle name="Vírgula 5 2 2 4 3 4" xfId="10302"/>
    <cellStyle name="Vírgula 5 2 2 4 3 4 2" xfId="23646"/>
    <cellStyle name="Vírgula 5 2 2 4 3 5" xfId="15654"/>
    <cellStyle name="Vírgula 5 2 2 4 3 6" xfId="12966"/>
    <cellStyle name="Vírgula 5 2 2 4 4" xfId="3390"/>
    <cellStyle name="Vírgula 5 2 2 4 4 2" xfId="16734"/>
    <cellStyle name="Vírgula 5 2 2 4 5" xfId="6054"/>
    <cellStyle name="Vírgula 5 2 2 4 5 2" xfId="19398"/>
    <cellStyle name="Vírgula 5 2 2 4 6" xfId="8718"/>
    <cellStyle name="Vírgula 5 2 2 4 6 2" xfId="22062"/>
    <cellStyle name="Vírgula 5 2 2 4 7" xfId="14070"/>
    <cellStyle name="Vírgula 5 2 2 4 8" xfId="11382"/>
    <cellStyle name="Vírgula 5 2 2 4 9" xfId="24534"/>
    <cellStyle name="Vírgula 5 2 2 5" xfId="918"/>
    <cellStyle name="Vírgula 5 2 2 5 2" xfId="3582"/>
    <cellStyle name="Vírgula 5 2 2 5 2 2" xfId="16926"/>
    <cellStyle name="Vírgula 5 2 2 5 2 3" xfId="26550"/>
    <cellStyle name="Vírgula 5 2 2 5 3" xfId="6246"/>
    <cellStyle name="Vírgula 5 2 2 5 3 2" xfId="19590"/>
    <cellStyle name="Vírgula 5 2 2 5 4" xfId="8910"/>
    <cellStyle name="Vírgula 5 2 2 5 4 2" xfId="22254"/>
    <cellStyle name="Vírgula 5 2 2 5 5" xfId="14262"/>
    <cellStyle name="Vírgula 5 2 2 5 6" xfId="11574"/>
    <cellStyle name="Vírgula 5 2 2 5 7" xfId="25182"/>
    <cellStyle name="Vírgula 5 2 2 6" xfId="1710"/>
    <cellStyle name="Vírgula 5 2 2 6 2" xfId="4374"/>
    <cellStyle name="Vírgula 5 2 2 6 2 2" xfId="17718"/>
    <cellStyle name="Vírgula 5 2 2 6 3" xfId="7038"/>
    <cellStyle name="Vírgula 5 2 2 6 3 2" xfId="20382"/>
    <cellStyle name="Vírgula 5 2 2 6 4" xfId="9702"/>
    <cellStyle name="Vírgula 5 2 2 6 4 2" xfId="23046"/>
    <cellStyle name="Vírgula 5 2 2 6 5" xfId="15054"/>
    <cellStyle name="Vírgula 5 2 2 6 6" xfId="12366"/>
    <cellStyle name="Vírgula 5 2 2 6 7" xfId="25542"/>
    <cellStyle name="Vírgula 5 2 2 7" xfId="2526"/>
    <cellStyle name="Vírgula 5 2 2 7 2" xfId="5190"/>
    <cellStyle name="Vírgula 5 2 2 7 2 2" xfId="18534"/>
    <cellStyle name="Vírgula 5 2 2 7 3" xfId="7854"/>
    <cellStyle name="Vírgula 5 2 2 7 3 2" xfId="21198"/>
    <cellStyle name="Vírgula 5 2 2 7 4" xfId="10518"/>
    <cellStyle name="Vírgula 5 2 2 7 4 2" xfId="23862"/>
    <cellStyle name="Vírgula 5 2 2 7 5" xfId="15870"/>
    <cellStyle name="Vírgula 5 2 2 7 6" xfId="13182"/>
    <cellStyle name="Vírgula 5 2 2 8" xfId="2790"/>
    <cellStyle name="Vírgula 5 2 2 8 2" xfId="16134"/>
    <cellStyle name="Vírgula 5 2 2 9" xfId="5454"/>
    <cellStyle name="Vírgula 5 2 2 9 2" xfId="18798"/>
    <cellStyle name="Vírgula 5 2 3" xfId="246"/>
    <cellStyle name="Vírgula 5 2 3 10" xfId="13590"/>
    <cellStyle name="Vírgula 5 2 3 11" xfId="10902"/>
    <cellStyle name="Vírgula 5 2 3 12" xfId="24294"/>
    <cellStyle name="Vírgula 5 2 3 2" xfId="510"/>
    <cellStyle name="Vírgula 5 2 3 2 2" xfId="1302"/>
    <cellStyle name="Vírgula 5 2 3 2 2 2" xfId="3966"/>
    <cellStyle name="Vírgula 5 2 3 2 2 2 2" xfId="17310"/>
    <cellStyle name="Vírgula 5 2 3 2 2 3" xfId="6630"/>
    <cellStyle name="Vírgula 5 2 3 2 2 3 2" xfId="19974"/>
    <cellStyle name="Vírgula 5 2 3 2 2 4" xfId="9294"/>
    <cellStyle name="Vírgula 5 2 3 2 2 4 2" xfId="22638"/>
    <cellStyle name="Vírgula 5 2 3 2 2 5" xfId="14646"/>
    <cellStyle name="Vírgula 5 2 3 2 2 6" xfId="11958"/>
    <cellStyle name="Vírgula 5 2 3 2 2 7" xfId="26358"/>
    <cellStyle name="Vírgula 5 2 3 2 3" xfId="2094"/>
    <cellStyle name="Vírgula 5 2 3 2 3 2" xfId="4758"/>
    <cellStyle name="Vírgula 5 2 3 2 3 2 2" xfId="18102"/>
    <cellStyle name="Vírgula 5 2 3 2 3 3" xfId="7422"/>
    <cellStyle name="Vírgula 5 2 3 2 3 3 2" xfId="20766"/>
    <cellStyle name="Vírgula 5 2 3 2 3 4" xfId="10086"/>
    <cellStyle name="Vírgula 5 2 3 2 3 4 2" xfId="23430"/>
    <cellStyle name="Vírgula 5 2 3 2 3 5" xfId="15438"/>
    <cellStyle name="Vírgula 5 2 3 2 3 6" xfId="12750"/>
    <cellStyle name="Vírgula 5 2 3 2 4" xfId="3174"/>
    <cellStyle name="Vírgula 5 2 3 2 4 2" xfId="16518"/>
    <cellStyle name="Vírgula 5 2 3 2 5" xfId="5838"/>
    <cellStyle name="Vírgula 5 2 3 2 5 2" xfId="19182"/>
    <cellStyle name="Vírgula 5 2 3 2 6" xfId="8502"/>
    <cellStyle name="Vírgula 5 2 3 2 6 2" xfId="21846"/>
    <cellStyle name="Vírgula 5 2 3 2 7" xfId="13854"/>
    <cellStyle name="Vírgula 5 2 3 2 8" xfId="11166"/>
    <cellStyle name="Vírgula 5 2 3 2 9" xfId="24990"/>
    <cellStyle name="Vírgula 5 2 3 3" xfId="678"/>
    <cellStyle name="Vírgula 5 2 3 3 2" xfId="1470"/>
    <cellStyle name="Vírgula 5 2 3 3 2 2" xfId="4134"/>
    <cellStyle name="Vírgula 5 2 3 3 2 2 2" xfId="17478"/>
    <cellStyle name="Vírgula 5 2 3 3 2 3" xfId="6798"/>
    <cellStyle name="Vírgula 5 2 3 3 2 3 2" xfId="20142"/>
    <cellStyle name="Vírgula 5 2 3 3 2 4" xfId="9462"/>
    <cellStyle name="Vírgula 5 2 3 3 2 4 2" xfId="22806"/>
    <cellStyle name="Vírgula 5 2 3 3 2 5" xfId="14814"/>
    <cellStyle name="Vírgula 5 2 3 3 2 6" xfId="12126"/>
    <cellStyle name="Vírgula 5 2 3 3 2 7" xfId="26022"/>
    <cellStyle name="Vírgula 5 2 3 3 3" xfId="2262"/>
    <cellStyle name="Vírgula 5 2 3 3 3 2" xfId="4926"/>
    <cellStyle name="Vírgula 5 2 3 3 3 2 2" xfId="18270"/>
    <cellStyle name="Vírgula 5 2 3 3 3 3" xfId="7590"/>
    <cellStyle name="Vírgula 5 2 3 3 3 3 2" xfId="20934"/>
    <cellStyle name="Vírgula 5 2 3 3 3 4" xfId="10254"/>
    <cellStyle name="Vírgula 5 2 3 3 3 4 2" xfId="23598"/>
    <cellStyle name="Vírgula 5 2 3 3 3 5" xfId="15606"/>
    <cellStyle name="Vírgula 5 2 3 3 3 6" xfId="12918"/>
    <cellStyle name="Vírgula 5 2 3 3 4" xfId="3342"/>
    <cellStyle name="Vírgula 5 2 3 3 4 2" xfId="16686"/>
    <cellStyle name="Vírgula 5 2 3 3 5" xfId="6006"/>
    <cellStyle name="Vírgula 5 2 3 3 5 2" xfId="19350"/>
    <cellStyle name="Vírgula 5 2 3 3 6" xfId="8670"/>
    <cellStyle name="Vírgula 5 2 3 3 6 2" xfId="22014"/>
    <cellStyle name="Vírgula 5 2 3 3 7" xfId="14022"/>
    <cellStyle name="Vírgula 5 2 3 3 8" xfId="11334"/>
    <cellStyle name="Vírgula 5 2 3 3 9" xfId="24654"/>
    <cellStyle name="Vírgula 5 2 3 4" xfId="1038"/>
    <cellStyle name="Vírgula 5 2 3 4 2" xfId="3702"/>
    <cellStyle name="Vírgula 5 2 3 4 2 2" xfId="17046"/>
    <cellStyle name="Vírgula 5 2 3 4 2 3" xfId="26670"/>
    <cellStyle name="Vírgula 5 2 3 4 3" xfId="6366"/>
    <cellStyle name="Vírgula 5 2 3 4 3 2" xfId="19710"/>
    <cellStyle name="Vírgula 5 2 3 4 4" xfId="9030"/>
    <cellStyle name="Vírgula 5 2 3 4 4 2" xfId="22374"/>
    <cellStyle name="Vírgula 5 2 3 4 5" xfId="14382"/>
    <cellStyle name="Vírgula 5 2 3 4 6" xfId="11694"/>
    <cellStyle name="Vírgula 5 2 3 4 7" xfId="25302"/>
    <cellStyle name="Vírgula 5 2 3 5" xfId="1830"/>
    <cellStyle name="Vírgula 5 2 3 5 2" xfId="4494"/>
    <cellStyle name="Vírgula 5 2 3 5 2 2" xfId="17838"/>
    <cellStyle name="Vírgula 5 2 3 5 3" xfId="7158"/>
    <cellStyle name="Vírgula 5 2 3 5 3 2" xfId="20502"/>
    <cellStyle name="Vírgula 5 2 3 5 4" xfId="9822"/>
    <cellStyle name="Vírgula 5 2 3 5 4 2" xfId="23166"/>
    <cellStyle name="Vírgula 5 2 3 5 5" xfId="15174"/>
    <cellStyle name="Vírgula 5 2 3 5 6" xfId="12486"/>
    <cellStyle name="Vírgula 5 2 3 5 7" xfId="25662"/>
    <cellStyle name="Vírgula 5 2 3 6" xfId="2646"/>
    <cellStyle name="Vírgula 5 2 3 6 2" xfId="5310"/>
    <cellStyle name="Vírgula 5 2 3 6 2 2" xfId="18654"/>
    <cellStyle name="Vírgula 5 2 3 6 3" xfId="7974"/>
    <cellStyle name="Vírgula 5 2 3 6 3 2" xfId="21318"/>
    <cellStyle name="Vírgula 5 2 3 6 4" xfId="10638"/>
    <cellStyle name="Vírgula 5 2 3 6 4 2" xfId="23982"/>
    <cellStyle name="Vírgula 5 2 3 6 5" xfId="15990"/>
    <cellStyle name="Vírgula 5 2 3 6 6" xfId="13302"/>
    <cellStyle name="Vírgula 5 2 3 7" xfId="2910"/>
    <cellStyle name="Vírgula 5 2 3 7 2" xfId="16254"/>
    <cellStyle name="Vírgula 5 2 3 8" xfId="5574"/>
    <cellStyle name="Vírgula 5 2 3 8 2" xfId="18918"/>
    <cellStyle name="Vírgula 5 2 3 9" xfId="8238"/>
    <cellStyle name="Vírgula 5 2 3 9 2" xfId="21582"/>
    <cellStyle name="Vírgula 5 2 4" xfId="198"/>
    <cellStyle name="Vírgula 5 2 4 10" xfId="10854"/>
    <cellStyle name="Vírgula 5 2 4 11" xfId="24246"/>
    <cellStyle name="Vírgula 5 2 4 2" xfId="462"/>
    <cellStyle name="Vírgula 5 2 4 2 2" xfId="1254"/>
    <cellStyle name="Vírgula 5 2 4 2 2 2" xfId="3918"/>
    <cellStyle name="Vírgula 5 2 4 2 2 2 2" xfId="17262"/>
    <cellStyle name="Vírgula 5 2 4 2 2 3" xfId="6582"/>
    <cellStyle name="Vírgula 5 2 4 2 2 3 2" xfId="19926"/>
    <cellStyle name="Vírgula 5 2 4 2 2 4" xfId="9246"/>
    <cellStyle name="Vírgula 5 2 4 2 2 4 2" xfId="22590"/>
    <cellStyle name="Vírgula 5 2 4 2 2 5" xfId="14598"/>
    <cellStyle name="Vírgula 5 2 4 2 2 6" xfId="11910"/>
    <cellStyle name="Vírgula 5 2 4 2 2 7" xfId="26310"/>
    <cellStyle name="Vírgula 5 2 4 2 3" xfId="2046"/>
    <cellStyle name="Vírgula 5 2 4 2 3 2" xfId="4710"/>
    <cellStyle name="Vírgula 5 2 4 2 3 2 2" xfId="18054"/>
    <cellStyle name="Vírgula 5 2 4 2 3 3" xfId="7374"/>
    <cellStyle name="Vírgula 5 2 4 2 3 3 2" xfId="20718"/>
    <cellStyle name="Vírgula 5 2 4 2 3 4" xfId="10038"/>
    <cellStyle name="Vírgula 5 2 4 2 3 4 2" xfId="23382"/>
    <cellStyle name="Vírgula 5 2 4 2 3 5" xfId="15390"/>
    <cellStyle name="Vírgula 5 2 4 2 3 6" xfId="12702"/>
    <cellStyle name="Vírgula 5 2 4 2 4" xfId="3126"/>
    <cellStyle name="Vírgula 5 2 4 2 4 2" xfId="16470"/>
    <cellStyle name="Vírgula 5 2 4 2 5" xfId="5790"/>
    <cellStyle name="Vírgula 5 2 4 2 5 2" xfId="19134"/>
    <cellStyle name="Vírgula 5 2 4 2 6" xfId="8454"/>
    <cellStyle name="Vírgula 5 2 4 2 6 2" xfId="21798"/>
    <cellStyle name="Vírgula 5 2 4 2 7" xfId="13806"/>
    <cellStyle name="Vírgula 5 2 4 2 8" xfId="11118"/>
    <cellStyle name="Vírgula 5 2 4 2 9" xfId="24942"/>
    <cellStyle name="Vírgula 5 2 4 3" xfId="990"/>
    <cellStyle name="Vírgula 5 2 4 3 2" xfId="3654"/>
    <cellStyle name="Vírgula 5 2 4 3 2 2" xfId="16998"/>
    <cellStyle name="Vírgula 5 2 4 3 2 3" xfId="25974"/>
    <cellStyle name="Vírgula 5 2 4 3 3" xfId="6318"/>
    <cellStyle name="Vírgula 5 2 4 3 3 2" xfId="19662"/>
    <cellStyle name="Vírgula 5 2 4 3 4" xfId="8982"/>
    <cellStyle name="Vírgula 5 2 4 3 4 2" xfId="22326"/>
    <cellStyle name="Vírgula 5 2 4 3 5" xfId="14334"/>
    <cellStyle name="Vírgula 5 2 4 3 6" xfId="11646"/>
    <cellStyle name="Vírgula 5 2 4 3 7" xfId="24606"/>
    <cellStyle name="Vírgula 5 2 4 4" xfId="1782"/>
    <cellStyle name="Vírgula 5 2 4 4 2" xfId="4446"/>
    <cellStyle name="Vírgula 5 2 4 4 2 2" xfId="17790"/>
    <cellStyle name="Vírgula 5 2 4 4 2 3" xfId="26622"/>
    <cellStyle name="Vírgula 5 2 4 4 3" xfId="7110"/>
    <cellStyle name="Vírgula 5 2 4 4 3 2" xfId="20454"/>
    <cellStyle name="Vírgula 5 2 4 4 4" xfId="9774"/>
    <cellStyle name="Vírgula 5 2 4 4 4 2" xfId="23118"/>
    <cellStyle name="Vírgula 5 2 4 4 5" xfId="15126"/>
    <cellStyle name="Vírgula 5 2 4 4 6" xfId="12438"/>
    <cellStyle name="Vírgula 5 2 4 4 7" xfId="25254"/>
    <cellStyle name="Vírgula 5 2 4 5" xfId="2598"/>
    <cellStyle name="Vírgula 5 2 4 5 2" xfId="5262"/>
    <cellStyle name="Vírgula 5 2 4 5 2 2" xfId="18606"/>
    <cellStyle name="Vírgula 5 2 4 5 3" xfId="7926"/>
    <cellStyle name="Vírgula 5 2 4 5 3 2" xfId="21270"/>
    <cellStyle name="Vírgula 5 2 4 5 4" xfId="10590"/>
    <cellStyle name="Vírgula 5 2 4 5 4 2" xfId="23934"/>
    <cellStyle name="Vírgula 5 2 4 5 5" xfId="15942"/>
    <cellStyle name="Vírgula 5 2 4 5 6" xfId="13254"/>
    <cellStyle name="Vírgula 5 2 4 5 7" xfId="25614"/>
    <cellStyle name="Vírgula 5 2 4 6" xfId="2862"/>
    <cellStyle name="Vírgula 5 2 4 6 2" xfId="16206"/>
    <cellStyle name="Vírgula 5 2 4 7" xfId="5526"/>
    <cellStyle name="Vírgula 5 2 4 7 2" xfId="18870"/>
    <cellStyle name="Vírgula 5 2 4 8" xfId="8190"/>
    <cellStyle name="Vírgula 5 2 4 8 2" xfId="21534"/>
    <cellStyle name="Vírgula 5 2 4 9" xfId="13542"/>
    <cellStyle name="Vírgula 5 2 5" xfId="342"/>
    <cellStyle name="Vírgula 5 2 5 2" xfId="1134"/>
    <cellStyle name="Vírgula 5 2 5 2 2" xfId="3798"/>
    <cellStyle name="Vírgula 5 2 5 2 2 2" xfId="17142"/>
    <cellStyle name="Vírgula 5 2 5 2 2 3" xfId="26454"/>
    <cellStyle name="Vírgula 5 2 5 2 3" xfId="6462"/>
    <cellStyle name="Vírgula 5 2 5 2 3 2" xfId="19806"/>
    <cellStyle name="Vírgula 5 2 5 2 4" xfId="9126"/>
    <cellStyle name="Vírgula 5 2 5 2 4 2" xfId="22470"/>
    <cellStyle name="Vírgula 5 2 5 2 5" xfId="14478"/>
    <cellStyle name="Vírgula 5 2 5 2 6" xfId="11790"/>
    <cellStyle name="Vírgula 5 2 5 2 7" xfId="25086"/>
    <cellStyle name="Vírgula 5 2 5 3" xfId="1926"/>
    <cellStyle name="Vírgula 5 2 5 3 2" xfId="4590"/>
    <cellStyle name="Vírgula 5 2 5 3 2 2" xfId="17934"/>
    <cellStyle name="Vírgula 5 2 5 3 2 3" xfId="26118"/>
    <cellStyle name="Vírgula 5 2 5 3 3" xfId="7254"/>
    <cellStyle name="Vírgula 5 2 5 3 3 2" xfId="20598"/>
    <cellStyle name="Vírgula 5 2 5 3 4" xfId="9918"/>
    <cellStyle name="Vírgula 5 2 5 3 4 2" xfId="23262"/>
    <cellStyle name="Vírgula 5 2 5 3 5" xfId="15270"/>
    <cellStyle name="Vírgula 5 2 5 3 6" xfId="12582"/>
    <cellStyle name="Vírgula 5 2 5 3 7" xfId="24750"/>
    <cellStyle name="Vírgula 5 2 5 4" xfId="3006"/>
    <cellStyle name="Vírgula 5 2 5 4 2" xfId="16350"/>
    <cellStyle name="Vírgula 5 2 5 4 2 2" xfId="26766"/>
    <cellStyle name="Vírgula 5 2 5 4 3" xfId="25398"/>
    <cellStyle name="Vírgula 5 2 5 5" xfId="5670"/>
    <cellStyle name="Vírgula 5 2 5 5 2" xfId="19014"/>
    <cellStyle name="Vírgula 5 2 5 5 3" xfId="25758"/>
    <cellStyle name="Vírgula 5 2 5 6" xfId="8334"/>
    <cellStyle name="Vírgula 5 2 5 6 2" xfId="21678"/>
    <cellStyle name="Vírgula 5 2 5 7" xfId="13686"/>
    <cellStyle name="Vírgula 5 2 5 8" xfId="10998"/>
    <cellStyle name="Vírgula 5 2 5 9" xfId="24390"/>
    <cellStyle name="Vírgula 5 2 6" xfId="606"/>
    <cellStyle name="Vírgula 5 2 6 2" xfId="1398"/>
    <cellStyle name="Vírgula 5 2 6 2 2" xfId="4062"/>
    <cellStyle name="Vírgula 5 2 6 2 2 2" xfId="17406"/>
    <cellStyle name="Vírgula 5 2 6 2 3" xfId="6726"/>
    <cellStyle name="Vírgula 5 2 6 2 3 2" xfId="20070"/>
    <cellStyle name="Vírgula 5 2 6 2 4" xfId="9390"/>
    <cellStyle name="Vírgula 5 2 6 2 4 2" xfId="22734"/>
    <cellStyle name="Vírgula 5 2 6 2 5" xfId="14742"/>
    <cellStyle name="Vírgula 5 2 6 2 6" xfId="12054"/>
    <cellStyle name="Vírgula 5 2 6 2 7" xfId="26190"/>
    <cellStyle name="Vírgula 5 2 6 3" xfId="2190"/>
    <cellStyle name="Vírgula 5 2 6 3 2" xfId="4854"/>
    <cellStyle name="Vírgula 5 2 6 3 2 2" xfId="18198"/>
    <cellStyle name="Vírgula 5 2 6 3 3" xfId="7518"/>
    <cellStyle name="Vírgula 5 2 6 3 3 2" xfId="20862"/>
    <cellStyle name="Vírgula 5 2 6 3 4" xfId="10182"/>
    <cellStyle name="Vírgula 5 2 6 3 4 2" xfId="23526"/>
    <cellStyle name="Vírgula 5 2 6 3 5" xfId="15534"/>
    <cellStyle name="Vírgula 5 2 6 3 6" xfId="12846"/>
    <cellStyle name="Vírgula 5 2 6 4" xfId="3270"/>
    <cellStyle name="Vírgula 5 2 6 4 2" xfId="16614"/>
    <cellStyle name="Vírgula 5 2 6 5" xfId="5934"/>
    <cellStyle name="Vírgula 5 2 6 5 2" xfId="19278"/>
    <cellStyle name="Vírgula 5 2 6 6" xfId="8598"/>
    <cellStyle name="Vírgula 5 2 6 6 2" xfId="21942"/>
    <cellStyle name="Vírgula 5 2 6 7" xfId="13950"/>
    <cellStyle name="Vírgula 5 2 6 8" xfId="11262"/>
    <cellStyle name="Vírgula 5 2 6 9" xfId="24822"/>
    <cellStyle name="Vírgula 5 2 7" xfId="774"/>
    <cellStyle name="Vírgula 5 2 7 2" xfId="1566"/>
    <cellStyle name="Vírgula 5 2 7 2 2" xfId="4230"/>
    <cellStyle name="Vírgula 5 2 7 2 2 2" xfId="17574"/>
    <cellStyle name="Vírgula 5 2 7 2 3" xfId="6894"/>
    <cellStyle name="Vírgula 5 2 7 2 3 2" xfId="20238"/>
    <cellStyle name="Vírgula 5 2 7 2 4" xfId="9558"/>
    <cellStyle name="Vírgula 5 2 7 2 4 2" xfId="22902"/>
    <cellStyle name="Vírgula 5 2 7 2 5" xfId="14910"/>
    <cellStyle name="Vírgula 5 2 7 2 6" xfId="12222"/>
    <cellStyle name="Vírgula 5 2 7 2 7" xfId="25854"/>
    <cellStyle name="Vírgula 5 2 7 3" xfId="2358"/>
    <cellStyle name="Vírgula 5 2 7 3 2" xfId="5022"/>
    <cellStyle name="Vírgula 5 2 7 3 2 2" xfId="18366"/>
    <cellStyle name="Vírgula 5 2 7 3 3" xfId="7686"/>
    <cellStyle name="Vírgula 5 2 7 3 3 2" xfId="21030"/>
    <cellStyle name="Vírgula 5 2 7 3 4" xfId="10350"/>
    <cellStyle name="Vírgula 5 2 7 3 4 2" xfId="23694"/>
    <cellStyle name="Vírgula 5 2 7 3 5" xfId="15702"/>
    <cellStyle name="Vírgula 5 2 7 3 6" xfId="13014"/>
    <cellStyle name="Vírgula 5 2 7 4" xfId="3438"/>
    <cellStyle name="Vírgula 5 2 7 4 2" xfId="16782"/>
    <cellStyle name="Vírgula 5 2 7 5" xfId="6102"/>
    <cellStyle name="Vírgula 5 2 7 5 2" xfId="19446"/>
    <cellStyle name="Vírgula 5 2 7 6" xfId="8766"/>
    <cellStyle name="Vírgula 5 2 7 6 2" xfId="22110"/>
    <cellStyle name="Vírgula 5 2 7 7" xfId="14118"/>
    <cellStyle name="Vírgula 5 2 7 8" xfId="11430"/>
    <cellStyle name="Vírgula 5 2 7 9" xfId="24486"/>
    <cellStyle name="Vírgula 5 2 8" xfId="822"/>
    <cellStyle name="Vírgula 5 2 8 2" xfId="1614"/>
    <cellStyle name="Vírgula 5 2 8 2 2" xfId="4278"/>
    <cellStyle name="Vírgula 5 2 8 2 2 2" xfId="17622"/>
    <cellStyle name="Vírgula 5 2 8 2 3" xfId="6942"/>
    <cellStyle name="Vírgula 5 2 8 2 3 2" xfId="20286"/>
    <cellStyle name="Vírgula 5 2 8 2 4" xfId="9606"/>
    <cellStyle name="Vírgula 5 2 8 2 4 2" xfId="22950"/>
    <cellStyle name="Vírgula 5 2 8 2 5" xfId="14958"/>
    <cellStyle name="Vírgula 5 2 8 2 6" xfId="12270"/>
    <cellStyle name="Vírgula 5 2 8 2 7" xfId="26502"/>
    <cellStyle name="Vírgula 5 2 8 3" xfId="2406"/>
    <cellStyle name="Vírgula 5 2 8 3 2" xfId="5070"/>
    <cellStyle name="Vírgula 5 2 8 3 2 2" xfId="18414"/>
    <cellStyle name="Vírgula 5 2 8 3 3" xfId="7734"/>
    <cellStyle name="Vírgula 5 2 8 3 3 2" xfId="21078"/>
    <cellStyle name="Vírgula 5 2 8 3 4" xfId="10398"/>
    <cellStyle name="Vírgula 5 2 8 3 4 2" xfId="23742"/>
    <cellStyle name="Vírgula 5 2 8 3 5" xfId="15750"/>
    <cellStyle name="Vírgula 5 2 8 3 6" xfId="13062"/>
    <cellStyle name="Vírgula 5 2 8 4" xfId="3486"/>
    <cellStyle name="Vírgula 5 2 8 4 2" xfId="16830"/>
    <cellStyle name="Vírgula 5 2 8 5" xfId="6150"/>
    <cellStyle name="Vírgula 5 2 8 5 2" xfId="19494"/>
    <cellStyle name="Vírgula 5 2 8 6" xfId="8814"/>
    <cellStyle name="Vírgula 5 2 8 6 2" xfId="22158"/>
    <cellStyle name="Vírgula 5 2 8 7" xfId="14166"/>
    <cellStyle name="Vírgula 5 2 8 8" xfId="11478"/>
    <cellStyle name="Vírgula 5 2 8 9" xfId="25134"/>
    <cellStyle name="Vírgula 5 2 9" xfId="870"/>
    <cellStyle name="Vírgula 5 2 9 2" xfId="3534"/>
    <cellStyle name="Vírgula 5 2 9 2 2" xfId="16878"/>
    <cellStyle name="Vírgula 5 2 9 3" xfId="6198"/>
    <cellStyle name="Vírgula 5 2 9 3 2" xfId="19542"/>
    <cellStyle name="Vírgula 5 2 9 4" xfId="8862"/>
    <cellStyle name="Vírgula 5 2 9 4 2" xfId="22206"/>
    <cellStyle name="Vírgula 5 2 9 5" xfId="14214"/>
    <cellStyle name="Vírgula 5 2 9 6" xfId="11526"/>
    <cellStyle name="Vírgula 5 2 9 7" xfId="25494"/>
    <cellStyle name="Vírgula 5 3" xfId="102"/>
    <cellStyle name="Vírgula 5 3 10" xfId="5430"/>
    <cellStyle name="Vírgula 5 3 10 2" xfId="18774"/>
    <cellStyle name="Vírgula 5 3 11" xfId="8094"/>
    <cellStyle name="Vírgula 5 3 11 2" xfId="21438"/>
    <cellStyle name="Vírgula 5 3 12" xfId="13446"/>
    <cellStyle name="Vírgula 5 3 13" xfId="10758"/>
    <cellStyle name="Vírgula 5 3 14" xfId="24150"/>
    <cellStyle name="Vírgula 5 3 2" xfId="270"/>
    <cellStyle name="Vírgula 5 3 2 10" xfId="13614"/>
    <cellStyle name="Vírgula 5 3 2 11" xfId="10926"/>
    <cellStyle name="Vírgula 5 3 2 12" xfId="24318"/>
    <cellStyle name="Vírgula 5 3 2 2" xfId="534"/>
    <cellStyle name="Vírgula 5 3 2 2 2" xfId="1326"/>
    <cellStyle name="Vírgula 5 3 2 2 2 2" xfId="3990"/>
    <cellStyle name="Vírgula 5 3 2 2 2 2 2" xfId="17334"/>
    <cellStyle name="Vírgula 5 3 2 2 2 3" xfId="6654"/>
    <cellStyle name="Vírgula 5 3 2 2 2 3 2" xfId="19998"/>
    <cellStyle name="Vírgula 5 3 2 2 2 4" xfId="9318"/>
    <cellStyle name="Vírgula 5 3 2 2 2 4 2" xfId="22662"/>
    <cellStyle name="Vírgula 5 3 2 2 2 5" xfId="14670"/>
    <cellStyle name="Vírgula 5 3 2 2 2 6" xfId="11982"/>
    <cellStyle name="Vírgula 5 3 2 2 2 7" xfId="26382"/>
    <cellStyle name="Vírgula 5 3 2 2 3" xfId="2118"/>
    <cellStyle name="Vírgula 5 3 2 2 3 2" xfId="4782"/>
    <cellStyle name="Vírgula 5 3 2 2 3 2 2" xfId="18126"/>
    <cellStyle name="Vírgula 5 3 2 2 3 3" xfId="7446"/>
    <cellStyle name="Vírgula 5 3 2 2 3 3 2" xfId="20790"/>
    <cellStyle name="Vírgula 5 3 2 2 3 4" xfId="10110"/>
    <cellStyle name="Vírgula 5 3 2 2 3 4 2" xfId="23454"/>
    <cellStyle name="Vírgula 5 3 2 2 3 5" xfId="15462"/>
    <cellStyle name="Vírgula 5 3 2 2 3 6" xfId="12774"/>
    <cellStyle name="Vírgula 5 3 2 2 4" xfId="3198"/>
    <cellStyle name="Vírgula 5 3 2 2 4 2" xfId="16542"/>
    <cellStyle name="Vírgula 5 3 2 2 5" xfId="5862"/>
    <cellStyle name="Vírgula 5 3 2 2 5 2" xfId="19206"/>
    <cellStyle name="Vírgula 5 3 2 2 6" xfId="8526"/>
    <cellStyle name="Vírgula 5 3 2 2 6 2" xfId="21870"/>
    <cellStyle name="Vírgula 5 3 2 2 7" xfId="13878"/>
    <cellStyle name="Vírgula 5 3 2 2 8" xfId="11190"/>
    <cellStyle name="Vírgula 5 3 2 2 9" xfId="25014"/>
    <cellStyle name="Vírgula 5 3 2 3" xfId="702"/>
    <cellStyle name="Vírgula 5 3 2 3 2" xfId="1494"/>
    <cellStyle name="Vírgula 5 3 2 3 2 2" xfId="4158"/>
    <cellStyle name="Vírgula 5 3 2 3 2 2 2" xfId="17502"/>
    <cellStyle name="Vírgula 5 3 2 3 2 3" xfId="6822"/>
    <cellStyle name="Vírgula 5 3 2 3 2 3 2" xfId="20166"/>
    <cellStyle name="Vírgula 5 3 2 3 2 4" xfId="9486"/>
    <cellStyle name="Vírgula 5 3 2 3 2 4 2" xfId="22830"/>
    <cellStyle name="Vírgula 5 3 2 3 2 5" xfId="14838"/>
    <cellStyle name="Vírgula 5 3 2 3 2 6" xfId="12150"/>
    <cellStyle name="Vírgula 5 3 2 3 2 7" xfId="26046"/>
    <cellStyle name="Vírgula 5 3 2 3 3" xfId="2286"/>
    <cellStyle name="Vírgula 5 3 2 3 3 2" xfId="4950"/>
    <cellStyle name="Vírgula 5 3 2 3 3 2 2" xfId="18294"/>
    <cellStyle name="Vírgula 5 3 2 3 3 3" xfId="7614"/>
    <cellStyle name="Vírgula 5 3 2 3 3 3 2" xfId="20958"/>
    <cellStyle name="Vírgula 5 3 2 3 3 4" xfId="10278"/>
    <cellStyle name="Vírgula 5 3 2 3 3 4 2" xfId="23622"/>
    <cellStyle name="Vírgula 5 3 2 3 3 5" xfId="15630"/>
    <cellStyle name="Vírgula 5 3 2 3 3 6" xfId="12942"/>
    <cellStyle name="Vírgula 5 3 2 3 4" xfId="3366"/>
    <cellStyle name="Vírgula 5 3 2 3 4 2" xfId="16710"/>
    <cellStyle name="Vírgula 5 3 2 3 5" xfId="6030"/>
    <cellStyle name="Vírgula 5 3 2 3 5 2" xfId="19374"/>
    <cellStyle name="Vírgula 5 3 2 3 6" xfId="8694"/>
    <cellStyle name="Vírgula 5 3 2 3 6 2" xfId="22038"/>
    <cellStyle name="Vírgula 5 3 2 3 7" xfId="14046"/>
    <cellStyle name="Vírgula 5 3 2 3 8" xfId="11358"/>
    <cellStyle name="Vírgula 5 3 2 3 9" xfId="24678"/>
    <cellStyle name="Vírgula 5 3 2 4" xfId="1062"/>
    <cellStyle name="Vírgula 5 3 2 4 2" xfId="3726"/>
    <cellStyle name="Vírgula 5 3 2 4 2 2" xfId="17070"/>
    <cellStyle name="Vírgula 5 3 2 4 2 3" xfId="26694"/>
    <cellStyle name="Vírgula 5 3 2 4 3" xfId="6390"/>
    <cellStyle name="Vírgula 5 3 2 4 3 2" xfId="19734"/>
    <cellStyle name="Vírgula 5 3 2 4 4" xfId="9054"/>
    <cellStyle name="Vírgula 5 3 2 4 4 2" xfId="22398"/>
    <cellStyle name="Vírgula 5 3 2 4 5" xfId="14406"/>
    <cellStyle name="Vírgula 5 3 2 4 6" xfId="11718"/>
    <cellStyle name="Vírgula 5 3 2 4 7" xfId="25326"/>
    <cellStyle name="Vírgula 5 3 2 5" xfId="1854"/>
    <cellStyle name="Vírgula 5 3 2 5 2" xfId="4518"/>
    <cellStyle name="Vírgula 5 3 2 5 2 2" xfId="17862"/>
    <cellStyle name="Vírgula 5 3 2 5 3" xfId="7182"/>
    <cellStyle name="Vírgula 5 3 2 5 3 2" xfId="20526"/>
    <cellStyle name="Vírgula 5 3 2 5 4" xfId="9846"/>
    <cellStyle name="Vírgula 5 3 2 5 4 2" xfId="23190"/>
    <cellStyle name="Vírgula 5 3 2 5 5" xfId="15198"/>
    <cellStyle name="Vírgula 5 3 2 5 6" xfId="12510"/>
    <cellStyle name="Vírgula 5 3 2 5 7" xfId="25686"/>
    <cellStyle name="Vírgula 5 3 2 6" xfId="2670"/>
    <cellStyle name="Vírgula 5 3 2 6 2" xfId="5334"/>
    <cellStyle name="Vírgula 5 3 2 6 2 2" xfId="18678"/>
    <cellStyle name="Vírgula 5 3 2 6 3" xfId="7998"/>
    <cellStyle name="Vírgula 5 3 2 6 3 2" xfId="21342"/>
    <cellStyle name="Vírgula 5 3 2 6 4" xfId="10662"/>
    <cellStyle name="Vírgula 5 3 2 6 4 2" xfId="24006"/>
    <cellStyle name="Vírgula 5 3 2 6 5" xfId="16014"/>
    <cellStyle name="Vírgula 5 3 2 6 6" xfId="13326"/>
    <cellStyle name="Vírgula 5 3 2 7" xfId="2934"/>
    <cellStyle name="Vírgula 5 3 2 7 2" xfId="16278"/>
    <cellStyle name="Vírgula 5 3 2 8" xfId="5598"/>
    <cellStyle name="Vírgula 5 3 2 8 2" xfId="18942"/>
    <cellStyle name="Vírgula 5 3 2 9" xfId="8262"/>
    <cellStyle name="Vírgula 5 3 2 9 2" xfId="21606"/>
    <cellStyle name="Vírgula 5 3 3" xfId="174"/>
    <cellStyle name="Vírgula 5 3 3 10" xfId="10830"/>
    <cellStyle name="Vírgula 5 3 3 11" xfId="24222"/>
    <cellStyle name="Vírgula 5 3 3 2" xfId="438"/>
    <cellStyle name="Vírgula 5 3 3 2 2" xfId="1230"/>
    <cellStyle name="Vírgula 5 3 3 2 2 2" xfId="3894"/>
    <cellStyle name="Vírgula 5 3 3 2 2 2 2" xfId="17238"/>
    <cellStyle name="Vírgula 5 3 3 2 2 3" xfId="6558"/>
    <cellStyle name="Vírgula 5 3 3 2 2 3 2" xfId="19902"/>
    <cellStyle name="Vírgula 5 3 3 2 2 4" xfId="9222"/>
    <cellStyle name="Vírgula 5 3 3 2 2 4 2" xfId="22566"/>
    <cellStyle name="Vírgula 5 3 3 2 2 5" xfId="14574"/>
    <cellStyle name="Vírgula 5 3 3 2 2 6" xfId="11886"/>
    <cellStyle name="Vírgula 5 3 3 2 2 7" xfId="26286"/>
    <cellStyle name="Vírgula 5 3 3 2 3" xfId="2022"/>
    <cellStyle name="Vírgula 5 3 3 2 3 2" xfId="4686"/>
    <cellStyle name="Vírgula 5 3 3 2 3 2 2" xfId="18030"/>
    <cellStyle name="Vírgula 5 3 3 2 3 3" xfId="7350"/>
    <cellStyle name="Vírgula 5 3 3 2 3 3 2" xfId="20694"/>
    <cellStyle name="Vírgula 5 3 3 2 3 4" xfId="10014"/>
    <cellStyle name="Vírgula 5 3 3 2 3 4 2" xfId="23358"/>
    <cellStyle name="Vírgula 5 3 3 2 3 5" xfId="15366"/>
    <cellStyle name="Vírgula 5 3 3 2 3 6" xfId="12678"/>
    <cellStyle name="Vírgula 5 3 3 2 4" xfId="3102"/>
    <cellStyle name="Vírgula 5 3 3 2 4 2" xfId="16446"/>
    <cellStyle name="Vírgula 5 3 3 2 5" xfId="5766"/>
    <cellStyle name="Vírgula 5 3 3 2 5 2" xfId="19110"/>
    <cellStyle name="Vírgula 5 3 3 2 6" xfId="8430"/>
    <cellStyle name="Vírgula 5 3 3 2 6 2" xfId="21774"/>
    <cellStyle name="Vírgula 5 3 3 2 7" xfId="13782"/>
    <cellStyle name="Vírgula 5 3 3 2 8" xfId="11094"/>
    <cellStyle name="Vírgula 5 3 3 2 9" xfId="24918"/>
    <cellStyle name="Vírgula 5 3 3 3" xfId="966"/>
    <cellStyle name="Vírgula 5 3 3 3 2" xfId="3630"/>
    <cellStyle name="Vírgula 5 3 3 3 2 2" xfId="16974"/>
    <cellStyle name="Vírgula 5 3 3 3 2 3" xfId="25950"/>
    <cellStyle name="Vírgula 5 3 3 3 3" xfId="6294"/>
    <cellStyle name="Vírgula 5 3 3 3 3 2" xfId="19638"/>
    <cellStyle name="Vírgula 5 3 3 3 4" xfId="8958"/>
    <cellStyle name="Vírgula 5 3 3 3 4 2" xfId="22302"/>
    <cellStyle name="Vírgula 5 3 3 3 5" xfId="14310"/>
    <cellStyle name="Vírgula 5 3 3 3 6" xfId="11622"/>
    <cellStyle name="Vírgula 5 3 3 3 7" xfId="24582"/>
    <cellStyle name="Vírgula 5 3 3 4" xfId="1758"/>
    <cellStyle name="Vírgula 5 3 3 4 2" xfId="4422"/>
    <cellStyle name="Vírgula 5 3 3 4 2 2" xfId="17766"/>
    <cellStyle name="Vírgula 5 3 3 4 2 3" xfId="26598"/>
    <cellStyle name="Vírgula 5 3 3 4 3" xfId="7086"/>
    <cellStyle name="Vírgula 5 3 3 4 3 2" xfId="20430"/>
    <cellStyle name="Vírgula 5 3 3 4 4" xfId="9750"/>
    <cellStyle name="Vírgula 5 3 3 4 4 2" xfId="23094"/>
    <cellStyle name="Vírgula 5 3 3 4 5" xfId="15102"/>
    <cellStyle name="Vírgula 5 3 3 4 6" xfId="12414"/>
    <cellStyle name="Vírgula 5 3 3 4 7" xfId="25230"/>
    <cellStyle name="Vírgula 5 3 3 5" xfId="2574"/>
    <cellStyle name="Vírgula 5 3 3 5 2" xfId="5238"/>
    <cellStyle name="Vírgula 5 3 3 5 2 2" xfId="18582"/>
    <cellStyle name="Vírgula 5 3 3 5 3" xfId="7902"/>
    <cellStyle name="Vírgula 5 3 3 5 3 2" xfId="21246"/>
    <cellStyle name="Vírgula 5 3 3 5 4" xfId="10566"/>
    <cellStyle name="Vírgula 5 3 3 5 4 2" xfId="23910"/>
    <cellStyle name="Vírgula 5 3 3 5 5" xfId="15918"/>
    <cellStyle name="Vírgula 5 3 3 5 6" xfId="13230"/>
    <cellStyle name="Vírgula 5 3 3 5 7" xfId="25590"/>
    <cellStyle name="Vírgula 5 3 3 6" xfId="2838"/>
    <cellStyle name="Vírgula 5 3 3 6 2" xfId="16182"/>
    <cellStyle name="Vírgula 5 3 3 7" xfId="5502"/>
    <cellStyle name="Vírgula 5 3 3 7 2" xfId="18846"/>
    <cellStyle name="Vírgula 5 3 3 8" xfId="8166"/>
    <cellStyle name="Vírgula 5 3 3 8 2" xfId="21510"/>
    <cellStyle name="Vírgula 5 3 3 9" xfId="13518"/>
    <cellStyle name="Vírgula 5 3 4" xfId="366"/>
    <cellStyle name="Vírgula 5 3 4 2" xfId="1158"/>
    <cellStyle name="Vírgula 5 3 4 2 2" xfId="3822"/>
    <cellStyle name="Vírgula 5 3 4 2 2 2" xfId="17166"/>
    <cellStyle name="Vírgula 5 3 4 2 3" xfId="6486"/>
    <cellStyle name="Vírgula 5 3 4 2 3 2" xfId="19830"/>
    <cellStyle name="Vírgula 5 3 4 2 4" xfId="9150"/>
    <cellStyle name="Vírgula 5 3 4 2 4 2" xfId="22494"/>
    <cellStyle name="Vírgula 5 3 4 2 5" xfId="14502"/>
    <cellStyle name="Vírgula 5 3 4 2 6" xfId="11814"/>
    <cellStyle name="Vírgula 5 3 4 2 7" xfId="26214"/>
    <cellStyle name="Vírgula 5 3 4 3" xfId="1950"/>
    <cellStyle name="Vírgula 5 3 4 3 2" xfId="4614"/>
    <cellStyle name="Vírgula 5 3 4 3 2 2" xfId="17958"/>
    <cellStyle name="Vírgula 5 3 4 3 3" xfId="7278"/>
    <cellStyle name="Vírgula 5 3 4 3 3 2" xfId="20622"/>
    <cellStyle name="Vírgula 5 3 4 3 4" xfId="9942"/>
    <cellStyle name="Vírgula 5 3 4 3 4 2" xfId="23286"/>
    <cellStyle name="Vírgula 5 3 4 3 5" xfId="15294"/>
    <cellStyle name="Vírgula 5 3 4 3 6" xfId="12606"/>
    <cellStyle name="Vírgula 5 3 4 4" xfId="3030"/>
    <cellStyle name="Vírgula 5 3 4 4 2" xfId="16374"/>
    <cellStyle name="Vírgula 5 3 4 5" xfId="5694"/>
    <cellStyle name="Vírgula 5 3 4 5 2" xfId="19038"/>
    <cellStyle name="Vírgula 5 3 4 6" xfId="8358"/>
    <cellStyle name="Vírgula 5 3 4 6 2" xfId="21702"/>
    <cellStyle name="Vírgula 5 3 4 7" xfId="13710"/>
    <cellStyle name="Vírgula 5 3 4 8" xfId="11022"/>
    <cellStyle name="Vírgula 5 3 4 9" xfId="24846"/>
    <cellStyle name="Vírgula 5 3 5" xfId="630"/>
    <cellStyle name="Vírgula 5 3 5 2" xfId="1422"/>
    <cellStyle name="Vírgula 5 3 5 2 2" xfId="4086"/>
    <cellStyle name="Vírgula 5 3 5 2 2 2" xfId="17430"/>
    <cellStyle name="Vírgula 5 3 5 2 3" xfId="6750"/>
    <cellStyle name="Vírgula 5 3 5 2 3 2" xfId="20094"/>
    <cellStyle name="Vírgula 5 3 5 2 4" xfId="9414"/>
    <cellStyle name="Vírgula 5 3 5 2 4 2" xfId="22758"/>
    <cellStyle name="Vírgula 5 3 5 2 5" xfId="14766"/>
    <cellStyle name="Vírgula 5 3 5 2 6" xfId="12078"/>
    <cellStyle name="Vírgula 5 3 5 2 7" xfId="25878"/>
    <cellStyle name="Vírgula 5 3 5 3" xfId="2214"/>
    <cellStyle name="Vírgula 5 3 5 3 2" xfId="4878"/>
    <cellStyle name="Vírgula 5 3 5 3 2 2" xfId="18222"/>
    <cellStyle name="Vírgula 5 3 5 3 3" xfId="7542"/>
    <cellStyle name="Vírgula 5 3 5 3 3 2" xfId="20886"/>
    <cellStyle name="Vírgula 5 3 5 3 4" xfId="10206"/>
    <cellStyle name="Vírgula 5 3 5 3 4 2" xfId="23550"/>
    <cellStyle name="Vírgula 5 3 5 3 5" xfId="15558"/>
    <cellStyle name="Vírgula 5 3 5 3 6" xfId="12870"/>
    <cellStyle name="Vírgula 5 3 5 4" xfId="3294"/>
    <cellStyle name="Vírgula 5 3 5 4 2" xfId="16638"/>
    <cellStyle name="Vírgula 5 3 5 5" xfId="5958"/>
    <cellStyle name="Vírgula 5 3 5 5 2" xfId="19302"/>
    <cellStyle name="Vírgula 5 3 5 6" xfId="8622"/>
    <cellStyle name="Vírgula 5 3 5 6 2" xfId="21966"/>
    <cellStyle name="Vírgula 5 3 5 7" xfId="13974"/>
    <cellStyle name="Vírgula 5 3 5 8" xfId="11286"/>
    <cellStyle name="Vírgula 5 3 5 9" xfId="24510"/>
    <cellStyle name="Vírgula 5 3 6" xfId="894"/>
    <cellStyle name="Vírgula 5 3 6 2" xfId="3558"/>
    <cellStyle name="Vírgula 5 3 6 2 2" xfId="16902"/>
    <cellStyle name="Vírgula 5 3 6 2 3" xfId="26526"/>
    <cellStyle name="Vírgula 5 3 6 3" xfId="6222"/>
    <cellStyle name="Vírgula 5 3 6 3 2" xfId="19566"/>
    <cellStyle name="Vírgula 5 3 6 4" xfId="8886"/>
    <cellStyle name="Vírgula 5 3 6 4 2" xfId="22230"/>
    <cellStyle name="Vírgula 5 3 6 5" xfId="14238"/>
    <cellStyle name="Vírgula 5 3 6 6" xfId="11550"/>
    <cellStyle name="Vírgula 5 3 6 7" xfId="25158"/>
    <cellStyle name="Vírgula 5 3 7" xfId="1686"/>
    <cellStyle name="Vírgula 5 3 7 2" xfId="4350"/>
    <cellStyle name="Vírgula 5 3 7 2 2" xfId="17694"/>
    <cellStyle name="Vírgula 5 3 7 3" xfId="7014"/>
    <cellStyle name="Vírgula 5 3 7 3 2" xfId="20358"/>
    <cellStyle name="Vírgula 5 3 7 4" xfId="9678"/>
    <cellStyle name="Vírgula 5 3 7 4 2" xfId="23022"/>
    <cellStyle name="Vírgula 5 3 7 5" xfId="15030"/>
    <cellStyle name="Vírgula 5 3 7 6" xfId="12342"/>
    <cellStyle name="Vírgula 5 3 7 7" xfId="25518"/>
    <cellStyle name="Vírgula 5 3 8" xfId="2502"/>
    <cellStyle name="Vírgula 5 3 8 2" xfId="5166"/>
    <cellStyle name="Vírgula 5 3 8 2 2" xfId="18510"/>
    <cellStyle name="Vírgula 5 3 8 3" xfId="7830"/>
    <cellStyle name="Vírgula 5 3 8 3 2" xfId="21174"/>
    <cellStyle name="Vírgula 5 3 8 4" xfId="10494"/>
    <cellStyle name="Vírgula 5 3 8 4 2" xfId="23838"/>
    <cellStyle name="Vírgula 5 3 8 5" xfId="15846"/>
    <cellStyle name="Vírgula 5 3 8 6" xfId="13158"/>
    <cellStyle name="Vírgula 5 3 9" xfId="2766"/>
    <cellStyle name="Vírgula 5 3 9 2" xfId="16110"/>
    <cellStyle name="Vírgula 5 4" xfId="222"/>
    <cellStyle name="Vírgula 5 4 10" xfId="13566"/>
    <cellStyle name="Vírgula 5 4 11" xfId="10878"/>
    <cellStyle name="Vírgula 5 4 12" xfId="24270"/>
    <cellStyle name="Vírgula 5 4 2" xfId="486"/>
    <cellStyle name="Vírgula 5 4 2 2" xfId="1278"/>
    <cellStyle name="Vírgula 5 4 2 2 2" xfId="3942"/>
    <cellStyle name="Vírgula 5 4 2 2 2 2" xfId="17286"/>
    <cellStyle name="Vírgula 5 4 2 2 3" xfId="6606"/>
    <cellStyle name="Vírgula 5 4 2 2 3 2" xfId="19950"/>
    <cellStyle name="Vírgula 5 4 2 2 4" xfId="9270"/>
    <cellStyle name="Vírgula 5 4 2 2 4 2" xfId="22614"/>
    <cellStyle name="Vírgula 5 4 2 2 5" xfId="14622"/>
    <cellStyle name="Vírgula 5 4 2 2 6" xfId="11934"/>
    <cellStyle name="Vírgula 5 4 2 2 7" xfId="26334"/>
    <cellStyle name="Vírgula 5 4 2 3" xfId="2070"/>
    <cellStyle name="Vírgula 5 4 2 3 2" xfId="4734"/>
    <cellStyle name="Vírgula 5 4 2 3 2 2" xfId="18078"/>
    <cellStyle name="Vírgula 5 4 2 3 3" xfId="7398"/>
    <cellStyle name="Vírgula 5 4 2 3 3 2" xfId="20742"/>
    <cellStyle name="Vírgula 5 4 2 3 4" xfId="10062"/>
    <cellStyle name="Vírgula 5 4 2 3 4 2" xfId="23406"/>
    <cellStyle name="Vírgula 5 4 2 3 5" xfId="15414"/>
    <cellStyle name="Vírgula 5 4 2 3 6" xfId="12726"/>
    <cellStyle name="Vírgula 5 4 2 4" xfId="3150"/>
    <cellStyle name="Vírgula 5 4 2 4 2" xfId="16494"/>
    <cellStyle name="Vírgula 5 4 2 5" xfId="5814"/>
    <cellStyle name="Vírgula 5 4 2 5 2" xfId="19158"/>
    <cellStyle name="Vírgula 5 4 2 6" xfId="8478"/>
    <cellStyle name="Vírgula 5 4 2 6 2" xfId="21822"/>
    <cellStyle name="Vírgula 5 4 2 7" xfId="13830"/>
    <cellStyle name="Vírgula 5 4 2 8" xfId="11142"/>
    <cellStyle name="Vírgula 5 4 2 9" xfId="24966"/>
    <cellStyle name="Vírgula 5 4 3" xfId="654"/>
    <cellStyle name="Vírgula 5 4 3 2" xfId="1446"/>
    <cellStyle name="Vírgula 5 4 3 2 2" xfId="4110"/>
    <cellStyle name="Vírgula 5 4 3 2 2 2" xfId="17454"/>
    <cellStyle name="Vírgula 5 4 3 2 3" xfId="6774"/>
    <cellStyle name="Vírgula 5 4 3 2 3 2" xfId="20118"/>
    <cellStyle name="Vírgula 5 4 3 2 4" xfId="9438"/>
    <cellStyle name="Vírgula 5 4 3 2 4 2" xfId="22782"/>
    <cellStyle name="Vírgula 5 4 3 2 5" xfId="14790"/>
    <cellStyle name="Vírgula 5 4 3 2 6" xfId="12102"/>
    <cellStyle name="Vírgula 5 4 3 2 7" xfId="25998"/>
    <cellStyle name="Vírgula 5 4 3 3" xfId="2238"/>
    <cellStyle name="Vírgula 5 4 3 3 2" xfId="4902"/>
    <cellStyle name="Vírgula 5 4 3 3 2 2" xfId="18246"/>
    <cellStyle name="Vírgula 5 4 3 3 3" xfId="7566"/>
    <cellStyle name="Vírgula 5 4 3 3 3 2" xfId="20910"/>
    <cellStyle name="Vírgula 5 4 3 3 4" xfId="10230"/>
    <cellStyle name="Vírgula 5 4 3 3 4 2" xfId="23574"/>
    <cellStyle name="Vírgula 5 4 3 3 5" xfId="15582"/>
    <cellStyle name="Vírgula 5 4 3 3 6" xfId="12894"/>
    <cellStyle name="Vírgula 5 4 3 4" xfId="3318"/>
    <cellStyle name="Vírgula 5 4 3 4 2" xfId="16662"/>
    <cellStyle name="Vírgula 5 4 3 5" xfId="5982"/>
    <cellStyle name="Vírgula 5 4 3 5 2" xfId="19326"/>
    <cellStyle name="Vírgula 5 4 3 6" xfId="8646"/>
    <cellStyle name="Vírgula 5 4 3 6 2" xfId="21990"/>
    <cellStyle name="Vírgula 5 4 3 7" xfId="13998"/>
    <cellStyle name="Vírgula 5 4 3 8" xfId="11310"/>
    <cellStyle name="Vírgula 5 4 3 9" xfId="24630"/>
    <cellStyle name="Vírgula 5 4 4" xfId="1014"/>
    <cellStyle name="Vírgula 5 4 4 2" xfId="3678"/>
    <cellStyle name="Vírgula 5 4 4 2 2" xfId="17022"/>
    <cellStyle name="Vírgula 5 4 4 2 3" xfId="26646"/>
    <cellStyle name="Vírgula 5 4 4 3" xfId="6342"/>
    <cellStyle name="Vírgula 5 4 4 3 2" xfId="19686"/>
    <cellStyle name="Vírgula 5 4 4 4" xfId="9006"/>
    <cellStyle name="Vírgula 5 4 4 4 2" xfId="22350"/>
    <cellStyle name="Vírgula 5 4 4 5" xfId="14358"/>
    <cellStyle name="Vírgula 5 4 4 6" xfId="11670"/>
    <cellStyle name="Vírgula 5 4 4 7" xfId="25278"/>
    <cellStyle name="Vírgula 5 4 5" xfId="1806"/>
    <cellStyle name="Vírgula 5 4 5 2" xfId="4470"/>
    <cellStyle name="Vírgula 5 4 5 2 2" xfId="17814"/>
    <cellStyle name="Vírgula 5 4 5 3" xfId="7134"/>
    <cellStyle name="Vírgula 5 4 5 3 2" xfId="20478"/>
    <cellStyle name="Vírgula 5 4 5 4" xfId="9798"/>
    <cellStyle name="Vírgula 5 4 5 4 2" xfId="23142"/>
    <cellStyle name="Vírgula 5 4 5 5" xfId="15150"/>
    <cellStyle name="Vírgula 5 4 5 6" xfId="12462"/>
    <cellStyle name="Vírgula 5 4 5 7" xfId="25638"/>
    <cellStyle name="Vírgula 5 4 6" xfId="2622"/>
    <cellStyle name="Vírgula 5 4 6 2" xfId="5286"/>
    <cellStyle name="Vírgula 5 4 6 2 2" xfId="18630"/>
    <cellStyle name="Vírgula 5 4 6 3" xfId="7950"/>
    <cellStyle name="Vírgula 5 4 6 3 2" xfId="21294"/>
    <cellStyle name="Vírgula 5 4 6 4" xfId="10614"/>
    <cellStyle name="Vírgula 5 4 6 4 2" xfId="23958"/>
    <cellStyle name="Vírgula 5 4 6 5" xfId="15966"/>
    <cellStyle name="Vírgula 5 4 6 6" xfId="13278"/>
    <cellStyle name="Vírgula 5 4 7" xfId="2886"/>
    <cellStyle name="Vírgula 5 4 7 2" xfId="16230"/>
    <cellStyle name="Vírgula 5 4 8" xfId="5550"/>
    <cellStyle name="Vírgula 5 4 8 2" xfId="18894"/>
    <cellStyle name="Vírgula 5 4 9" xfId="8214"/>
    <cellStyle name="Vírgula 5 4 9 2" xfId="21558"/>
    <cellStyle name="Vírgula 5 5" xfId="150"/>
    <cellStyle name="Vírgula 5 5 10" xfId="10806"/>
    <cellStyle name="Vírgula 5 5 11" xfId="24198"/>
    <cellStyle name="Vírgula 5 5 2" xfId="414"/>
    <cellStyle name="Vírgula 5 5 2 2" xfId="1206"/>
    <cellStyle name="Vírgula 5 5 2 2 2" xfId="3870"/>
    <cellStyle name="Vírgula 5 5 2 2 2 2" xfId="17214"/>
    <cellStyle name="Vírgula 5 5 2 2 3" xfId="6534"/>
    <cellStyle name="Vírgula 5 5 2 2 3 2" xfId="19878"/>
    <cellStyle name="Vírgula 5 5 2 2 4" xfId="9198"/>
    <cellStyle name="Vírgula 5 5 2 2 4 2" xfId="22542"/>
    <cellStyle name="Vírgula 5 5 2 2 5" xfId="14550"/>
    <cellStyle name="Vírgula 5 5 2 2 6" xfId="11862"/>
    <cellStyle name="Vírgula 5 5 2 2 7" xfId="26262"/>
    <cellStyle name="Vírgula 5 5 2 3" xfId="1998"/>
    <cellStyle name="Vírgula 5 5 2 3 2" xfId="4662"/>
    <cellStyle name="Vírgula 5 5 2 3 2 2" xfId="18006"/>
    <cellStyle name="Vírgula 5 5 2 3 3" xfId="7326"/>
    <cellStyle name="Vírgula 5 5 2 3 3 2" xfId="20670"/>
    <cellStyle name="Vírgula 5 5 2 3 4" xfId="9990"/>
    <cellStyle name="Vírgula 5 5 2 3 4 2" xfId="23334"/>
    <cellStyle name="Vírgula 5 5 2 3 5" xfId="15342"/>
    <cellStyle name="Vírgula 5 5 2 3 6" xfId="12654"/>
    <cellStyle name="Vírgula 5 5 2 4" xfId="3078"/>
    <cellStyle name="Vírgula 5 5 2 4 2" xfId="16422"/>
    <cellStyle name="Vírgula 5 5 2 5" xfId="5742"/>
    <cellStyle name="Vírgula 5 5 2 5 2" xfId="19086"/>
    <cellStyle name="Vírgula 5 5 2 6" xfId="8406"/>
    <cellStyle name="Vírgula 5 5 2 6 2" xfId="21750"/>
    <cellStyle name="Vírgula 5 5 2 7" xfId="13758"/>
    <cellStyle name="Vírgula 5 5 2 8" xfId="11070"/>
    <cellStyle name="Vírgula 5 5 2 9" xfId="24894"/>
    <cellStyle name="Vírgula 5 5 3" xfId="942"/>
    <cellStyle name="Vírgula 5 5 3 2" xfId="3606"/>
    <cellStyle name="Vírgula 5 5 3 2 2" xfId="16950"/>
    <cellStyle name="Vírgula 5 5 3 2 3" xfId="25926"/>
    <cellStyle name="Vírgula 5 5 3 3" xfId="6270"/>
    <cellStyle name="Vírgula 5 5 3 3 2" xfId="19614"/>
    <cellStyle name="Vírgula 5 5 3 4" xfId="8934"/>
    <cellStyle name="Vírgula 5 5 3 4 2" xfId="22278"/>
    <cellStyle name="Vírgula 5 5 3 5" xfId="14286"/>
    <cellStyle name="Vírgula 5 5 3 6" xfId="11598"/>
    <cellStyle name="Vírgula 5 5 3 7" xfId="24558"/>
    <cellStyle name="Vírgula 5 5 4" xfId="1734"/>
    <cellStyle name="Vírgula 5 5 4 2" xfId="4398"/>
    <cellStyle name="Vírgula 5 5 4 2 2" xfId="17742"/>
    <cellStyle name="Vírgula 5 5 4 2 3" xfId="26574"/>
    <cellStyle name="Vírgula 5 5 4 3" xfId="7062"/>
    <cellStyle name="Vírgula 5 5 4 3 2" xfId="20406"/>
    <cellStyle name="Vírgula 5 5 4 4" xfId="9726"/>
    <cellStyle name="Vírgula 5 5 4 4 2" xfId="23070"/>
    <cellStyle name="Vírgula 5 5 4 5" xfId="15078"/>
    <cellStyle name="Vírgula 5 5 4 6" xfId="12390"/>
    <cellStyle name="Vírgula 5 5 4 7" xfId="25206"/>
    <cellStyle name="Vírgula 5 5 5" xfId="2550"/>
    <cellStyle name="Vírgula 5 5 5 2" xfId="5214"/>
    <cellStyle name="Vírgula 5 5 5 2 2" xfId="18558"/>
    <cellStyle name="Vírgula 5 5 5 3" xfId="7878"/>
    <cellStyle name="Vírgula 5 5 5 3 2" xfId="21222"/>
    <cellStyle name="Vírgula 5 5 5 4" xfId="10542"/>
    <cellStyle name="Vírgula 5 5 5 4 2" xfId="23886"/>
    <cellStyle name="Vírgula 5 5 5 5" xfId="15894"/>
    <cellStyle name="Vírgula 5 5 5 6" xfId="13206"/>
    <cellStyle name="Vírgula 5 5 5 7" xfId="25566"/>
    <cellStyle name="Vírgula 5 5 6" xfId="2814"/>
    <cellStyle name="Vírgula 5 5 6 2" xfId="16158"/>
    <cellStyle name="Vírgula 5 5 7" xfId="5478"/>
    <cellStyle name="Vírgula 5 5 7 2" xfId="18822"/>
    <cellStyle name="Vírgula 5 5 8" xfId="8142"/>
    <cellStyle name="Vírgula 5 5 8 2" xfId="21486"/>
    <cellStyle name="Vírgula 5 5 9" xfId="13494"/>
    <cellStyle name="Vírgula 5 6" xfId="318"/>
    <cellStyle name="Vírgula 5 6 10" xfId="24366"/>
    <cellStyle name="Vírgula 5 6 2" xfId="1110"/>
    <cellStyle name="Vírgula 5 6 2 2" xfId="3774"/>
    <cellStyle name="Vírgula 5 6 2 2 2" xfId="17118"/>
    <cellStyle name="Vírgula 5 6 2 2 3" xfId="26430"/>
    <cellStyle name="Vírgula 5 6 2 3" xfId="6438"/>
    <cellStyle name="Vírgula 5 6 2 3 2" xfId="19782"/>
    <cellStyle name="Vírgula 5 6 2 4" xfId="9102"/>
    <cellStyle name="Vírgula 5 6 2 4 2" xfId="22446"/>
    <cellStyle name="Vírgula 5 6 2 5" xfId="14454"/>
    <cellStyle name="Vírgula 5 6 2 6" xfId="11766"/>
    <cellStyle name="Vírgula 5 6 2 7" xfId="25062"/>
    <cellStyle name="Vírgula 5 6 3" xfId="1902"/>
    <cellStyle name="Vírgula 5 6 3 2" xfId="4566"/>
    <cellStyle name="Vírgula 5 6 3 2 2" xfId="17910"/>
    <cellStyle name="Vírgula 5 6 3 2 3" xfId="26094"/>
    <cellStyle name="Vírgula 5 6 3 3" xfId="7230"/>
    <cellStyle name="Vírgula 5 6 3 3 2" xfId="20574"/>
    <cellStyle name="Vírgula 5 6 3 4" xfId="9894"/>
    <cellStyle name="Vírgula 5 6 3 4 2" xfId="23238"/>
    <cellStyle name="Vírgula 5 6 3 5" xfId="15246"/>
    <cellStyle name="Vírgula 5 6 3 6" xfId="12558"/>
    <cellStyle name="Vírgula 5 6 3 7" xfId="24726"/>
    <cellStyle name="Vírgula 5 6 4" xfId="2477"/>
    <cellStyle name="Vírgula 5 6 4 2" xfId="5141"/>
    <cellStyle name="Vírgula 5 6 4 2 2" xfId="18485"/>
    <cellStyle name="Vírgula 5 6 4 2 3" xfId="26742"/>
    <cellStyle name="Vírgula 5 6 4 3" xfId="7805"/>
    <cellStyle name="Vírgula 5 6 4 3 2" xfId="21149"/>
    <cellStyle name="Vírgula 5 6 4 4" xfId="10469"/>
    <cellStyle name="Vírgula 5 6 4 4 2" xfId="23813"/>
    <cellStyle name="Vírgula 5 6 4 5" xfId="15821"/>
    <cellStyle name="Vírgula 5 6 4 6" xfId="13133"/>
    <cellStyle name="Vírgula 5 6 4 7" xfId="25374"/>
    <cellStyle name="Vírgula 5 6 5" xfId="2982"/>
    <cellStyle name="Vírgula 5 6 5 2" xfId="16326"/>
    <cellStyle name="Vírgula 5 6 5 3" xfId="25734"/>
    <cellStyle name="Vírgula 5 6 6" xfId="5646"/>
    <cellStyle name="Vírgula 5 6 6 2" xfId="18990"/>
    <cellStyle name="Vírgula 5 6 7" xfId="8310"/>
    <cellStyle name="Vírgula 5 6 7 2" xfId="21654"/>
    <cellStyle name="Vírgula 5 6 8" xfId="13662"/>
    <cellStyle name="Vírgula 5 6 9" xfId="10974"/>
    <cellStyle name="Vírgula 5 7" xfId="582"/>
    <cellStyle name="Vírgula 5 7 2" xfId="1374"/>
    <cellStyle name="Vírgula 5 7 2 2" xfId="4038"/>
    <cellStyle name="Vírgula 5 7 2 2 2" xfId="17382"/>
    <cellStyle name="Vírgula 5 7 2 2 3" xfId="26166"/>
    <cellStyle name="Vírgula 5 7 2 3" xfId="6702"/>
    <cellStyle name="Vírgula 5 7 2 3 2" xfId="20046"/>
    <cellStyle name="Vírgula 5 7 2 4" xfId="9366"/>
    <cellStyle name="Vírgula 5 7 2 4 2" xfId="22710"/>
    <cellStyle name="Vírgula 5 7 2 5" xfId="14718"/>
    <cellStyle name="Vírgula 5 7 2 6" xfId="12030"/>
    <cellStyle name="Vírgula 5 7 2 7" xfId="24798"/>
    <cellStyle name="Vírgula 5 7 3" xfId="2166"/>
    <cellStyle name="Vírgula 5 7 3 2" xfId="4830"/>
    <cellStyle name="Vírgula 5 7 3 2 2" xfId="18174"/>
    <cellStyle name="Vírgula 5 7 3 2 3" xfId="25830"/>
    <cellStyle name="Vírgula 5 7 3 3" xfId="7494"/>
    <cellStyle name="Vírgula 5 7 3 3 2" xfId="20838"/>
    <cellStyle name="Vírgula 5 7 3 4" xfId="10158"/>
    <cellStyle name="Vírgula 5 7 3 4 2" xfId="23502"/>
    <cellStyle name="Vírgula 5 7 3 5" xfId="15510"/>
    <cellStyle name="Vírgula 5 7 3 6" xfId="12822"/>
    <cellStyle name="Vírgula 5 7 3 7" xfId="24462"/>
    <cellStyle name="Vírgula 5 7 4" xfId="3246"/>
    <cellStyle name="Vírgula 5 7 4 2" xfId="16590"/>
    <cellStyle name="Vírgula 5 7 4 3" xfId="25470"/>
    <cellStyle name="Vírgula 5 7 5" xfId="5910"/>
    <cellStyle name="Vírgula 5 7 5 2" xfId="19254"/>
    <cellStyle name="Vírgula 5 7 6" xfId="8574"/>
    <cellStyle name="Vírgula 5 7 6 2" xfId="21918"/>
    <cellStyle name="Vírgula 5 7 7" xfId="13926"/>
    <cellStyle name="Vírgula 5 7 8" xfId="11238"/>
    <cellStyle name="Vírgula 5 7 9" xfId="24102"/>
    <cellStyle name="Vírgula 5 8" xfId="750"/>
    <cellStyle name="Vírgula 5 8 2" xfId="1542"/>
    <cellStyle name="Vírgula 5 8 2 2" xfId="4206"/>
    <cellStyle name="Vírgula 5 8 2 2 2" xfId="17550"/>
    <cellStyle name="Vírgula 5 8 2 2 3" xfId="26142"/>
    <cellStyle name="Vírgula 5 8 2 3" xfId="6870"/>
    <cellStyle name="Vírgula 5 8 2 3 2" xfId="20214"/>
    <cellStyle name="Vírgula 5 8 2 4" xfId="9534"/>
    <cellStyle name="Vírgula 5 8 2 4 2" xfId="22878"/>
    <cellStyle name="Vírgula 5 8 2 5" xfId="14886"/>
    <cellStyle name="Vírgula 5 8 2 6" xfId="12198"/>
    <cellStyle name="Vírgula 5 8 2 7" xfId="24774"/>
    <cellStyle name="Vírgula 5 8 3" xfId="2334"/>
    <cellStyle name="Vírgula 5 8 3 2" xfId="4998"/>
    <cellStyle name="Vírgula 5 8 3 2 2" xfId="18342"/>
    <cellStyle name="Vírgula 5 8 3 3" xfId="7662"/>
    <cellStyle name="Vírgula 5 8 3 3 2" xfId="21006"/>
    <cellStyle name="Vírgula 5 8 3 4" xfId="10326"/>
    <cellStyle name="Vírgula 5 8 3 4 2" xfId="23670"/>
    <cellStyle name="Vírgula 5 8 3 5" xfId="15678"/>
    <cellStyle name="Vírgula 5 8 3 6" xfId="12990"/>
    <cellStyle name="Vírgula 5 8 3 7" xfId="25446"/>
    <cellStyle name="Vírgula 5 8 4" xfId="3414"/>
    <cellStyle name="Vírgula 5 8 4 2" xfId="16758"/>
    <cellStyle name="Vírgula 5 8 5" xfId="6078"/>
    <cellStyle name="Vírgula 5 8 5 2" xfId="19422"/>
    <cellStyle name="Vírgula 5 8 6" xfId="8742"/>
    <cellStyle name="Vírgula 5 8 6 2" xfId="22086"/>
    <cellStyle name="Vírgula 5 8 7" xfId="14094"/>
    <cellStyle name="Vírgula 5 8 8" xfId="11406"/>
    <cellStyle name="Vírgula 5 8 9" xfId="24078"/>
    <cellStyle name="Vírgula 5 9" xfId="798"/>
    <cellStyle name="Vírgula 5 9 2" xfId="1590"/>
    <cellStyle name="Vírgula 5 9 2 2" xfId="4254"/>
    <cellStyle name="Vírgula 5 9 2 2 2" xfId="17598"/>
    <cellStyle name="Vírgula 5 9 2 3" xfId="6918"/>
    <cellStyle name="Vírgula 5 9 2 3 2" xfId="20262"/>
    <cellStyle name="Vírgula 5 9 2 4" xfId="9582"/>
    <cellStyle name="Vírgula 5 9 2 4 2" xfId="22926"/>
    <cellStyle name="Vírgula 5 9 2 5" xfId="14934"/>
    <cellStyle name="Vírgula 5 9 2 6" xfId="12246"/>
    <cellStyle name="Vírgula 5 9 2 7" xfId="25782"/>
    <cellStyle name="Vírgula 5 9 3" xfId="2382"/>
    <cellStyle name="Vírgula 5 9 3 2" xfId="5046"/>
    <cellStyle name="Vírgula 5 9 3 2 2" xfId="18390"/>
    <cellStyle name="Vírgula 5 9 3 3" xfId="7710"/>
    <cellStyle name="Vírgula 5 9 3 3 2" xfId="21054"/>
    <cellStyle name="Vírgula 5 9 3 4" xfId="10374"/>
    <cellStyle name="Vírgula 5 9 3 4 2" xfId="23718"/>
    <cellStyle name="Vírgula 5 9 3 5" xfId="15726"/>
    <cellStyle name="Vírgula 5 9 3 6" xfId="13038"/>
    <cellStyle name="Vírgula 5 9 4" xfId="3462"/>
    <cellStyle name="Vírgula 5 9 4 2" xfId="16806"/>
    <cellStyle name="Vírgula 5 9 5" xfId="6126"/>
    <cellStyle name="Vírgula 5 9 5 2" xfId="19470"/>
    <cellStyle name="Vírgula 5 9 6" xfId="8790"/>
    <cellStyle name="Vírgula 5 9 6 2" xfId="22134"/>
    <cellStyle name="Vírgula 5 9 7" xfId="14142"/>
    <cellStyle name="Vírgula 5 9 8" xfId="11454"/>
    <cellStyle name="Vírgula 5 9 9" xfId="24414"/>
    <cellStyle name="Vírgula 6" xfId="33"/>
    <cellStyle name="Vírgula 6 10" xfId="854"/>
    <cellStyle name="Vírgula 6 10 2" xfId="3518"/>
    <cellStyle name="Vírgula 6 10 2 2" xfId="16862"/>
    <cellStyle name="Vírgula 6 10 2 3" xfId="25814"/>
    <cellStyle name="Vírgula 6 10 3" xfId="6182"/>
    <cellStyle name="Vírgula 6 10 3 2" xfId="19526"/>
    <cellStyle name="Vírgula 6 10 4" xfId="8846"/>
    <cellStyle name="Vírgula 6 10 4 2" xfId="22190"/>
    <cellStyle name="Vírgula 6 10 5" xfId="14198"/>
    <cellStyle name="Vírgula 6 10 6" xfId="11510"/>
    <cellStyle name="Vírgula 6 10 7" xfId="24446"/>
    <cellStyle name="Vírgula 6 11" xfId="1646"/>
    <cellStyle name="Vírgula 6 11 2" xfId="4310"/>
    <cellStyle name="Vírgula 6 11 2 2" xfId="17654"/>
    <cellStyle name="Vírgula 6 11 2 3" xfId="26486"/>
    <cellStyle name="Vírgula 6 11 3" xfId="6974"/>
    <cellStyle name="Vírgula 6 11 3 2" xfId="20318"/>
    <cellStyle name="Vírgula 6 11 4" xfId="9638"/>
    <cellStyle name="Vírgula 6 11 4 2" xfId="22982"/>
    <cellStyle name="Vírgula 6 11 5" xfId="14990"/>
    <cellStyle name="Vírgula 6 11 6" xfId="12302"/>
    <cellStyle name="Vírgula 6 11 7" xfId="25118"/>
    <cellStyle name="Vírgula 6 12" xfId="2443"/>
    <cellStyle name="Vírgula 6 12 2" xfId="5107"/>
    <cellStyle name="Vírgula 6 12 2 2" xfId="18451"/>
    <cellStyle name="Vírgula 6 12 3" xfId="7771"/>
    <cellStyle name="Vírgula 6 12 3 2" xfId="21115"/>
    <cellStyle name="Vírgula 6 12 4" xfId="10435"/>
    <cellStyle name="Vírgula 6 12 4 2" xfId="23779"/>
    <cellStyle name="Vírgula 6 12 5" xfId="15787"/>
    <cellStyle name="Vírgula 6 12 6" xfId="13099"/>
    <cellStyle name="Vírgula 6 12 7" xfId="25430"/>
    <cellStyle name="Vírgula 6 13" xfId="62"/>
    <cellStyle name="Vírgula 6 13 2" xfId="13406"/>
    <cellStyle name="Vírgula 6 14" xfId="2726"/>
    <cellStyle name="Vírgula 6 14 2" xfId="16070"/>
    <cellStyle name="Vírgula 6 15" xfId="5390"/>
    <cellStyle name="Vírgula 6 15 2" xfId="18734"/>
    <cellStyle name="Vírgula 6 16" xfId="8054"/>
    <cellStyle name="Vírgula 6 16 2" xfId="21398"/>
    <cellStyle name="Vírgula 6 17" xfId="13382"/>
    <cellStyle name="Vírgula 6 18" xfId="10718"/>
    <cellStyle name="Vírgula 6 19" xfId="24062"/>
    <cellStyle name="Vírgula 6 2" xfId="86"/>
    <cellStyle name="Vírgula 6 2 10" xfId="1670"/>
    <cellStyle name="Vírgula 6 2 10 2" xfId="4334"/>
    <cellStyle name="Vírgula 6 2 10 2 2" xfId="17678"/>
    <cellStyle name="Vírgula 6 2 10 3" xfId="6998"/>
    <cellStyle name="Vírgula 6 2 10 3 2" xfId="20342"/>
    <cellStyle name="Vírgula 6 2 10 4" xfId="9662"/>
    <cellStyle name="Vírgula 6 2 10 4 2" xfId="23006"/>
    <cellStyle name="Vírgula 6 2 10 5" xfId="15014"/>
    <cellStyle name="Vírgula 6 2 10 6" xfId="12326"/>
    <cellStyle name="Vírgula 6 2 11" xfId="2469"/>
    <cellStyle name="Vírgula 6 2 11 2" xfId="5133"/>
    <cellStyle name="Vírgula 6 2 11 2 2" xfId="18477"/>
    <cellStyle name="Vírgula 6 2 11 3" xfId="7797"/>
    <cellStyle name="Vírgula 6 2 11 3 2" xfId="21141"/>
    <cellStyle name="Vírgula 6 2 11 4" xfId="10461"/>
    <cellStyle name="Vírgula 6 2 11 4 2" xfId="23805"/>
    <cellStyle name="Vírgula 6 2 11 5" xfId="15813"/>
    <cellStyle name="Vírgula 6 2 11 6" xfId="13125"/>
    <cellStyle name="Vírgula 6 2 12" xfId="2750"/>
    <cellStyle name="Vírgula 6 2 12 2" xfId="16094"/>
    <cellStyle name="Vírgula 6 2 13" xfId="5414"/>
    <cellStyle name="Vírgula 6 2 13 2" xfId="18758"/>
    <cellStyle name="Vírgula 6 2 14" xfId="8078"/>
    <cellStyle name="Vírgula 6 2 14 2" xfId="21422"/>
    <cellStyle name="Vírgula 6 2 15" xfId="13430"/>
    <cellStyle name="Vírgula 6 2 16" xfId="10742"/>
    <cellStyle name="Vírgula 6 2 17" xfId="24134"/>
    <cellStyle name="Vírgula 6 2 2" xfId="134"/>
    <cellStyle name="Vírgula 6 2 2 10" xfId="8126"/>
    <cellStyle name="Vírgula 6 2 2 10 2" xfId="21470"/>
    <cellStyle name="Vírgula 6 2 2 11" xfId="13478"/>
    <cellStyle name="Vírgula 6 2 2 12" xfId="10790"/>
    <cellStyle name="Vírgula 6 2 2 13" xfId="24182"/>
    <cellStyle name="Vírgula 6 2 2 2" xfId="302"/>
    <cellStyle name="Vírgula 6 2 2 2 10" xfId="10958"/>
    <cellStyle name="Vírgula 6 2 2 2 11" xfId="24350"/>
    <cellStyle name="Vírgula 6 2 2 2 2" xfId="566"/>
    <cellStyle name="Vírgula 6 2 2 2 2 2" xfId="1358"/>
    <cellStyle name="Vírgula 6 2 2 2 2 2 2" xfId="4022"/>
    <cellStyle name="Vírgula 6 2 2 2 2 2 2 2" xfId="17366"/>
    <cellStyle name="Vírgula 6 2 2 2 2 2 3" xfId="6686"/>
    <cellStyle name="Vírgula 6 2 2 2 2 2 3 2" xfId="20030"/>
    <cellStyle name="Vírgula 6 2 2 2 2 2 4" xfId="9350"/>
    <cellStyle name="Vírgula 6 2 2 2 2 2 4 2" xfId="22694"/>
    <cellStyle name="Vírgula 6 2 2 2 2 2 5" xfId="14702"/>
    <cellStyle name="Vírgula 6 2 2 2 2 2 6" xfId="12014"/>
    <cellStyle name="Vírgula 6 2 2 2 2 2 7" xfId="26414"/>
    <cellStyle name="Vírgula 6 2 2 2 2 3" xfId="2150"/>
    <cellStyle name="Vírgula 6 2 2 2 2 3 2" xfId="4814"/>
    <cellStyle name="Vírgula 6 2 2 2 2 3 2 2" xfId="18158"/>
    <cellStyle name="Vírgula 6 2 2 2 2 3 3" xfId="7478"/>
    <cellStyle name="Vírgula 6 2 2 2 2 3 3 2" xfId="20822"/>
    <cellStyle name="Vírgula 6 2 2 2 2 3 4" xfId="10142"/>
    <cellStyle name="Vírgula 6 2 2 2 2 3 4 2" xfId="23486"/>
    <cellStyle name="Vírgula 6 2 2 2 2 3 5" xfId="15494"/>
    <cellStyle name="Vírgula 6 2 2 2 2 3 6" xfId="12806"/>
    <cellStyle name="Vírgula 6 2 2 2 2 4" xfId="3230"/>
    <cellStyle name="Vírgula 6 2 2 2 2 4 2" xfId="16574"/>
    <cellStyle name="Vírgula 6 2 2 2 2 5" xfId="5894"/>
    <cellStyle name="Vírgula 6 2 2 2 2 5 2" xfId="19238"/>
    <cellStyle name="Vírgula 6 2 2 2 2 6" xfId="8558"/>
    <cellStyle name="Vírgula 6 2 2 2 2 6 2" xfId="21902"/>
    <cellStyle name="Vírgula 6 2 2 2 2 7" xfId="13910"/>
    <cellStyle name="Vírgula 6 2 2 2 2 8" xfId="11222"/>
    <cellStyle name="Vírgula 6 2 2 2 2 9" xfId="25046"/>
    <cellStyle name="Vírgula 6 2 2 2 3" xfId="1094"/>
    <cellStyle name="Vírgula 6 2 2 2 3 2" xfId="3758"/>
    <cellStyle name="Vírgula 6 2 2 2 3 2 2" xfId="17102"/>
    <cellStyle name="Vírgula 6 2 2 2 3 2 3" xfId="26078"/>
    <cellStyle name="Vírgula 6 2 2 2 3 3" xfId="6422"/>
    <cellStyle name="Vírgula 6 2 2 2 3 3 2" xfId="19766"/>
    <cellStyle name="Vírgula 6 2 2 2 3 4" xfId="9086"/>
    <cellStyle name="Vírgula 6 2 2 2 3 4 2" xfId="22430"/>
    <cellStyle name="Vírgula 6 2 2 2 3 5" xfId="14438"/>
    <cellStyle name="Vírgula 6 2 2 2 3 6" xfId="11750"/>
    <cellStyle name="Vírgula 6 2 2 2 3 7" xfId="24710"/>
    <cellStyle name="Vírgula 6 2 2 2 4" xfId="1886"/>
    <cellStyle name="Vírgula 6 2 2 2 4 2" xfId="4550"/>
    <cellStyle name="Vírgula 6 2 2 2 4 2 2" xfId="17894"/>
    <cellStyle name="Vírgula 6 2 2 2 4 2 3" xfId="26726"/>
    <cellStyle name="Vírgula 6 2 2 2 4 3" xfId="7214"/>
    <cellStyle name="Vírgula 6 2 2 2 4 3 2" xfId="20558"/>
    <cellStyle name="Vírgula 6 2 2 2 4 4" xfId="9878"/>
    <cellStyle name="Vírgula 6 2 2 2 4 4 2" xfId="23222"/>
    <cellStyle name="Vírgula 6 2 2 2 4 5" xfId="15230"/>
    <cellStyle name="Vírgula 6 2 2 2 4 6" xfId="12542"/>
    <cellStyle name="Vírgula 6 2 2 2 4 7" xfId="25358"/>
    <cellStyle name="Vírgula 6 2 2 2 5" xfId="2702"/>
    <cellStyle name="Vírgula 6 2 2 2 5 2" xfId="5366"/>
    <cellStyle name="Vírgula 6 2 2 2 5 2 2" xfId="18710"/>
    <cellStyle name="Vírgula 6 2 2 2 5 3" xfId="8030"/>
    <cellStyle name="Vírgula 6 2 2 2 5 3 2" xfId="21374"/>
    <cellStyle name="Vírgula 6 2 2 2 5 4" xfId="10694"/>
    <cellStyle name="Vírgula 6 2 2 2 5 4 2" xfId="24038"/>
    <cellStyle name="Vírgula 6 2 2 2 5 5" xfId="16046"/>
    <cellStyle name="Vírgula 6 2 2 2 5 6" xfId="13358"/>
    <cellStyle name="Vírgula 6 2 2 2 5 7" xfId="25718"/>
    <cellStyle name="Vírgula 6 2 2 2 6" xfId="2966"/>
    <cellStyle name="Vírgula 6 2 2 2 6 2" xfId="16310"/>
    <cellStyle name="Vírgula 6 2 2 2 7" xfId="5630"/>
    <cellStyle name="Vírgula 6 2 2 2 7 2" xfId="18974"/>
    <cellStyle name="Vírgula 6 2 2 2 8" xfId="8294"/>
    <cellStyle name="Vírgula 6 2 2 2 8 2" xfId="21638"/>
    <cellStyle name="Vírgula 6 2 2 2 9" xfId="13646"/>
    <cellStyle name="Vírgula 6 2 2 3" xfId="398"/>
    <cellStyle name="Vírgula 6 2 2 3 2" xfId="1190"/>
    <cellStyle name="Vírgula 6 2 2 3 2 2" xfId="3854"/>
    <cellStyle name="Vírgula 6 2 2 3 2 2 2" xfId="17198"/>
    <cellStyle name="Vírgula 6 2 2 3 2 3" xfId="6518"/>
    <cellStyle name="Vírgula 6 2 2 3 2 3 2" xfId="19862"/>
    <cellStyle name="Vírgula 6 2 2 3 2 4" xfId="9182"/>
    <cellStyle name="Vírgula 6 2 2 3 2 4 2" xfId="22526"/>
    <cellStyle name="Vírgula 6 2 2 3 2 5" xfId="14534"/>
    <cellStyle name="Vírgula 6 2 2 3 2 6" xfId="11846"/>
    <cellStyle name="Vírgula 6 2 2 3 2 7" xfId="26246"/>
    <cellStyle name="Vírgula 6 2 2 3 3" xfId="1982"/>
    <cellStyle name="Vírgula 6 2 2 3 3 2" xfId="4646"/>
    <cellStyle name="Vírgula 6 2 2 3 3 2 2" xfId="17990"/>
    <cellStyle name="Vírgula 6 2 2 3 3 3" xfId="7310"/>
    <cellStyle name="Vírgula 6 2 2 3 3 3 2" xfId="20654"/>
    <cellStyle name="Vírgula 6 2 2 3 3 4" xfId="9974"/>
    <cellStyle name="Vírgula 6 2 2 3 3 4 2" xfId="23318"/>
    <cellStyle name="Vírgula 6 2 2 3 3 5" xfId="15326"/>
    <cellStyle name="Vírgula 6 2 2 3 3 6" xfId="12638"/>
    <cellStyle name="Vírgula 6 2 2 3 4" xfId="3062"/>
    <cellStyle name="Vírgula 6 2 2 3 4 2" xfId="16406"/>
    <cellStyle name="Vírgula 6 2 2 3 5" xfId="5726"/>
    <cellStyle name="Vírgula 6 2 2 3 5 2" xfId="19070"/>
    <cellStyle name="Vírgula 6 2 2 3 6" xfId="8390"/>
    <cellStyle name="Vírgula 6 2 2 3 6 2" xfId="21734"/>
    <cellStyle name="Vírgula 6 2 2 3 7" xfId="13742"/>
    <cellStyle name="Vírgula 6 2 2 3 8" xfId="11054"/>
    <cellStyle name="Vírgula 6 2 2 3 9" xfId="24878"/>
    <cellStyle name="Vírgula 6 2 2 4" xfId="734"/>
    <cellStyle name="Vírgula 6 2 2 4 2" xfId="1526"/>
    <cellStyle name="Vírgula 6 2 2 4 2 2" xfId="4190"/>
    <cellStyle name="Vírgula 6 2 2 4 2 2 2" xfId="17534"/>
    <cellStyle name="Vírgula 6 2 2 4 2 3" xfId="6854"/>
    <cellStyle name="Vírgula 6 2 2 4 2 3 2" xfId="20198"/>
    <cellStyle name="Vírgula 6 2 2 4 2 4" xfId="9518"/>
    <cellStyle name="Vírgula 6 2 2 4 2 4 2" xfId="22862"/>
    <cellStyle name="Vírgula 6 2 2 4 2 5" xfId="14870"/>
    <cellStyle name="Vírgula 6 2 2 4 2 6" xfId="12182"/>
    <cellStyle name="Vírgula 6 2 2 4 2 7" xfId="25910"/>
    <cellStyle name="Vírgula 6 2 2 4 3" xfId="2318"/>
    <cellStyle name="Vírgula 6 2 2 4 3 2" xfId="4982"/>
    <cellStyle name="Vírgula 6 2 2 4 3 2 2" xfId="18326"/>
    <cellStyle name="Vírgula 6 2 2 4 3 3" xfId="7646"/>
    <cellStyle name="Vírgula 6 2 2 4 3 3 2" xfId="20990"/>
    <cellStyle name="Vírgula 6 2 2 4 3 4" xfId="10310"/>
    <cellStyle name="Vírgula 6 2 2 4 3 4 2" xfId="23654"/>
    <cellStyle name="Vírgula 6 2 2 4 3 5" xfId="15662"/>
    <cellStyle name="Vírgula 6 2 2 4 3 6" xfId="12974"/>
    <cellStyle name="Vírgula 6 2 2 4 4" xfId="3398"/>
    <cellStyle name="Vírgula 6 2 2 4 4 2" xfId="16742"/>
    <cellStyle name="Vírgula 6 2 2 4 5" xfId="6062"/>
    <cellStyle name="Vírgula 6 2 2 4 5 2" xfId="19406"/>
    <cellStyle name="Vírgula 6 2 2 4 6" xfId="8726"/>
    <cellStyle name="Vírgula 6 2 2 4 6 2" xfId="22070"/>
    <cellStyle name="Vírgula 6 2 2 4 7" xfId="14078"/>
    <cellStyle name="Vírgula 6 2 2 4 8" xfId="11390"/>
    <cellStyle name="Vírgula 6 2 2 4 9" xfId="24542"/>
    <cellStyle name="Vírgula 6 2 2 5" xfId="926"/>
    <cellStyle name="Vírgula 6 2 2 5 2" xfId="3590"/>
    <cellStyle name="Vírgula 6 2 2 5 2 2" xfId="16934"/>
    <cellStyle name="Vírgula 6 2 2 5 2 3" xfId="26558"/>
    <cellStyle name="Vírgula 6 2 2 5 3" xfId="6254"/>
    <cellStyle name="Vírgula 6 2 2 5 3 2" xfId="19598"/>
    <cellStyle name="Vírgula 6 2 2 5 4" xfId="8918"/>
    <cellStyle name="Vírgula 6 2 2 5 4 2" xfId="22262"/>
    <cellStyle name="Vírgula 6 2 2 5 5" xfId="14270"/>
    <cellStyle name="Vírgula 6 2 2 5 6" xfId="11582"/>
    <cellStyle name="Vírgula 6 2 2 5 7" xfId="25190"/>
    <cellStyle name="Vírgula 6 2 2 6" xfId="1718"/>
    <cellStyle name="Vírgula 6 2 2 6 2" xfId="4382"/>
    <cellStyle name="Vírgula 6 2 2 6 2 2" xfId="17726"/>
    <cellStyle name="Vírgula 6 2 2 6 3" xfId="7046"/>
    <cellStyle name="Vírgula 6 2 2 6 3 2" xfId="20390"/>
    <cellStyle name="Vírgula 6 2 2 6 4" xfId="9710"/>
    <cellStyle name="Vírgula 6 2 2 6 4 2" xfId="23054"/>
    <cellStyle name="Vírgula 6 2 2 6 5" xfId="15062"/>
    <cellStyle name="Vírgula 6 2 2 6 6" xfId="12374"/>
    <cellStyle name="Vírgula 6 2 2 6 7" xfId="25550"/>
    <cellStyle name="Vírgula 6 2 2 7" xfId="2534"/>
    <cellStyle name="Vírgula 6 2 2 7 2" xfId="5198"/>
    <cellStyle name="Vírgula 6 2 2 7 2 2" xfId="18542"/>
    <cellStyle name="Vírgula 6 2 2 7 3" xfId="7862"/>
    <cellStyle name="Vírgula 6 2 2 7 3 2" xfId="21206"/>
    <cellStyle name="Vírgula 6 2 2 7 4" xfId="10526"/>
    <cellStyle name="Vírgula 6 2 2 7 4 2" xfId="23870"/>
    <cellStyle name="Vírgula 6 2 2 7 5" xfId="15878"/>
    <cellStyle name="Vírgula 6 2 2 7 6" xfId="13190"/>
    <cellStyle name="Vírgula 6 2 2 8" xfId="2798"/>
    <cellStyle name="Vírgula 6 2 2 8 2" xfId="16142"/>
    <cellStyle name="Vírgula 6 2 2 9" xfId="5462"/>
    <cellStyle name="Vírgula 6 2 2 9 2" xfId="18806"/>
    <cellStyle name="Vírgula 6 2 3" xfId="254"/>
    <cellStyle name="Vírgula 6 2 3 10" xfId="13598"/>
    <cellStyle name="Vírgula 6 2 3 11" xfId="10910"/>
    <cellStyle name="Vírgula 6 2 3 12" xfId="24302"/>
    <cellStyle name="Vírgula 6 2 3 2" xfId="518"/>
    <cellStyle name="Vírgula 6 2 3 2 2" xfId="1310"/>
    <cellStyle name="Vírgula 6 2 3 2 2 2" xfId="3974"/>
    <cellStyle name="Vírgula 6 2 3 2 2 2 2" xfId="17318"/>
    <cellStyle name="Vírgula 6 2 3 2 2 3" xfId="6638"/>
    <cellStyle name="Vírgula 6 2 3 2 2 3 2" xfId="19982"/>
    <cellStyle name="Vírgula 6 2 3 2 2 4" xfId="9302"/>
    <cellStyle name="Vírgula 6 2 3 2 2 4 2" xfId="22646"/>
    <cellStyle name="Vírgula 6 2 3 2 2 5" xfId="14654"/>
    <cellStyle name="Vírgula 6 2 3 2 2 6" xfId="11966"/>
    <cellStyle name="Vírgula 6 2 3 2 2 7" xfId="26366"/>
    <cellStyle name="Vírgula 6 2 3 2 3" xfId="2102"/>
    <cellStyle name="Vírgula 6 2 3 2 3 2" xfId="4766"/>
    <cellStyle name="Vírgula 6 2 3 2 3 2 2" xfId="18110"/>
    <cellStyle name="Vírgula 6 2 3 2 3 3" xfId="7430"/>
    <cellStyle name="Vírgula 6 2 3 2 3 3 2" xfId="20774"/>
    <cellStyle name="Vírgula 6 2 3 2 3 4" xfId="10094"/>
    <cellStyle name="Vírgula 6 2 3 2 3 4 2" xfId="23438"/>
    <cellStyle name="Vírgula 6 2 3 2 3 5" xfId="15446"/>
    <cellStyle name="Vírgula 6 2 3 2 3 6" xfId="12758"/>
    <cellStyle name="Vírgula 6 2 3 2 4" xfId="3182"/>
    <cellStyle name="Vírgula 6 2 3 2 4 2" xfId="16526"/>
    <cellStyle name="Vírgula 6 2 3 2 5" xfId="5846"/>
    <cellStyle name="Vírgula 6 2 3 2 5 2" xfId="19190"/>
    <cellStyle name="Vírgula 6 2 3 2 6" xfId="8510"/>
    <cellStyle name="Vírgula 6 2 3 2 6 2" xfId="21854"/>
    <cellStyle name="Vírgula 6 2 3 2 7" xfId="13862"/>
    <cellStyle name="Vírgula 6 2 3 2 8" xfId="11174"/>
    <cellStyle name="Vírgula 6 2 3 2 9" xfId="24998"/>
    <cellStyle name="Vírgula 6 2 3 3" xfId="686"/>
    <cellStyle name="Vírgula 6 2 3 3 2" xfId="1478"/>
    <cellStyle name="Vírgula 6 2 3 3 2 2" xfId="4142"/>
    <cellStyle name="Vírgula 6 2 3 3 2 2 2" xfId="17486"/>
    <cellStyle name="Vírgula 6 2 3 3 2 3" xfId="6806"/>
    <cellStyle name="Vírgula 6 2 3 3 2 3 2" xfId="20150"/>
    <cellStyle name="Vírgula 6 2 3 3 2 4" xfId="9470"/>
    <cellStyle name="Vírgula 6 2 3 3 2 4 2" xfId="22814"/>
    <cellStyle name="Vírgula 6 2 3 3 2 5" xfId="14822"/>
    <cellStyle name="Vírgula 6 2 3 3 2 6" xfId="12134"/>
    <cellStyle name="Vírgula 6 2 3 3 2 7" xfId="26030"/>
    <cellStyle name="Vírgula 6 2 3 3 3" xfId="2270"/>
    <cellStyle name="Vírgula 6 2 3 3 3 2" xfId="4934"/>
    <cellStyle name="Vírgula 6 2 3 3 3 2 2" xfId="18278"/>
    <cellStyle name="Vírgula 6 2 3 3 3 3" xfId="7598"/>
    <cellStyle name="Vírgula 6 2 3 3 3 3 2" xfId="20942"/>
    <cellStyle name="Vírgula 6 2 3 3 3 4" xfId="10262"/>
    <cellStyle name="Vírgula 6 2 3 3 3 4 2" xfId="23606"/>
    <cellStyle name="Vírgula 6 2 3 3 3 5" xfId="15614"/>
    <cellStyle name="Vírgula 6 2 3 3 3 6" xfId="12926"/>
    <cellStyle name="Vírgula 6 2 3 3 4" xfId="3350"/>
    <cellStyle name="Vírgula 6 2 3 3 4 2" xfId="16694"/>
    <cellStyle name="Vírgula 6 2 3 3 5" xfId="6014"/>
    <cellStyle name="Vírgula 6 2 3 3 5 2" xfId="19358"/>
    <cellStyle name="Vírgula 6 2 3 3 6" xfId="8678"/>
    <cellStyle name="Vírgula 6 2 3 3 6 2" xfId="22022"/>
    <cellStyle name="Vírgula 6 2 3 3 7" xfId="14030"/>
    <cellStyle name="Vírgula 6 2 3 3 8" xfId="11342"/>
    <cellStyle name="Vírgula 6 2 3 3 9" xfId="24662"/>
    <cellStyle name="Vírgula 6 2 3 4" xfId="1046"/>
    <cellStyle name="Vírgula 6 2 3 4 2" xfId="3710"/>
    <cellStyle name="Vírgula 6 2 3 4 2 2" xfId="17054"/>
    <cellStyle name="Vírgula 6 2 3 4 2 3" xfId="26678"/>
    <cellStyle name="Vírgula 6 2 3 4 3" xfId="6374"/>
    <cellStyle name="Vírgula 6 2 3 4 3 2" xfId="19718"/>
    <cellStyle name="Vírgula 6 2 3 4 4" xfId="9038"/>
    <cellStyle name="Vírgula 6 2 3 4 4 2" xfId="22382"/>
    <cellStyle name="Vírgula 6 2 3 4 5" xfId="14390"/>
    <cellStyle name="Vírgula 6 2 3 4 6" xfId="11702"/>
    <cellStyle name="Vírgula 6 2 3 4 7" xfId="25310"/>
    <cellStyle name="Vírgula 6 2 3 5" xfId="1838"/>
    <cellStyle name="Vírgula 6 2 3 5 2" xfId="4502"/>
    <cellStyle name="Vírgula 6 2 3 5 2 2" xfId="17846"/>
    <cellStyle name="Vírgula 6 2 3 5 3" xfId="7166"/>
    <cellStyle name="Vírgula 6 2 3 5 3 2" xfId="20510"/>
    <cellStyle name="Vírgula 6 2 3 5 4" xfId="9830"/>
    <cellStyle name="Vírgula 6 2 3 5 4 2" xfId="23174"/>
    <cellStyle name="Vírgula 6 2 3 5 5" xfId="15182"/>
    <cellStyle name="Vírgula 6 2 3 5 6" xfId="12494"/>
    <cellStyle name="Vírgula 6 2 3 5 7" xfId="25670"/>
    <cellStyle name="Vírgula 6 2 3 6" xfId="2654"/>
    <cellStyle name="Vírgula 6 2 3 6 2" xfId="5318"/>
    <cellStyle name="Vírgula 6 2 3 6 2 2" xfId="18662"/>
    <cellStyle name="Vírgula 6 2 3 6 3" xfId="7982"/>
    <cellStyle name="Vírgula 6 2 3 6 3 2" xfId="21326"/>
    <cellStyle name="Vírgula 6 2 3 6 4" xfId="10646"/>
    <cellStyle name="Vírgula 6 2 3 6 4 2" xfId="23990"/>
    <cellStyle name="Vírgula 6 2 3 6 5" xfId="15998"/>
    <cellStyle name="Vírgula 6 2 3 6 6" xfId="13310"/>
    <cellStyle name="Vírgula 6 2 3 7" xfId="2918"/>
    <cellStyle name="Vírgula 6 2 3 7 2" xfId="16262"/>
    <cellStyle name="Vírgula 6 2 3 8" xfId="5582"/>
    <cellStyle name="Vírgula 6 2 3 8 2" xfId="18926"/>
    <cellStyle name="Vírgula 6 2 3 9" xfId="8246"/>
    <cellStyle name="Vírgula 6 2 3 9 2" xfId="21590"/>
    <cellStyle name="Vírgula 6 2 4" xfId="206"/>
    <cellStyle name="Vírgula 6 2 4 10" xfId="10862"/>
    <cellStyle name="Vírgula 6 2 4 11" xfId="24254"/>
    <cellStyle name="Vírgula 6 2 4 2" xfId="470"/>
    <cellStyle name="Vírgula 6 2 4 2 2" xfId="1262"/>
    <cellStyle name="Vírgula 6 2 4 2 2 2" xfId="3926"/>
    <cellStyle name="Vírgula 6 2 4 2 2 2 2" xfId="17270"/>
    <cellStyle name="Vírgula 6 2 4 2 2 3" xfId="6590"/>
    <cellStyle name="Vírgula 6 2 4 2 2 3 2" xfId="19934"/>
    <cellStyle name="Vírgula 6 2 4 2 2 4" xfId="9254"/>
    <cellStyle name="Vírgula 6 2 4 2 2 4 2" xfId="22598"/>
    <cellStyle name="Vírgula 6 2 4 2 2 5" xfId="14606"/>
    <cellStyle name="Vírgula 6 2 4 2 2 6" xfId="11918"/>
    <cellStyle name="Vírgula 6 2 4 2 2 7" xfId="26318"/>
    <cellStyle name="Vírgula 6 2 4 2 3" xfId="2054"/>
    <cellStyle name="Vírgula 6 2 4 2 3 2" xfId="4718"/>
    <cellStyle name="Vírgula 6 2 4 2 3 2 2" xfId="18062"/>
    <cellStyle name="Vírgula 6 2 4 2 3 3" xfId="7382"/>
    <cellStyle name="Vírgula 6 2 4 2 3 3 2" xfId="20726"/>
    <cellStyle name="Vírgula 6 2 4 2 3 4" xfId="10046"/>
    <cellStyle name="Vírgula 6 2 4 2 3 4 2" xfId="23390"/>
    <cellStyle name="Vírgula 6 2 4 2 3 5" xfId="15398"/>
    <cellStyle name="Vírgula 6 2 4 2 3 6" xfId="12710"/>
    <cellStyle name="Vírgula 6 2 4 2 4" xfId="3134"/>
    <cellStyle name="Vírgula 6 2 4 2 4 2" xfId="16478"/>
    <cellStyle name="Vírgula 6 2 4 2 5" xfId="5798"/>
    <cellStyle name="Vírgula 6 2 4 2 5 2" xfId="19142"/>
    <cellStyle name="Vírgula 6 2 4 2 6" xfId="8462"/>
    <cellStyle name="Vírgula 6 2 4 2 6 2" xfId="21806"/>
    <cellStyle name="Vírgula 6 2 4 2 7" xfId="13814"/>
    <cellStyle name="Vírgula 6 2 4 2 8" xfId="11126"/>
    <cellStyle name="Vírgula 6 2 4 2 9" xfId="24950"/>
    <cellStyle name="Vírgula 6 2 4 3" xfId="998"/>
    <cellStyle name="Vírgula 6 2 4 3 2" xfId="3662"/>
    <cellStyle name="Vírgula 6 2 4 3 2 2" xfId="17006"/>
    <cellStyle name="Vírgula 6 2 4 3 2 3" xfId="25982"/>
    <cellStyle name="Vírgula 6 2 4 3 3" xfId="6326"/>
    <cellStyle name="Vírgula 6 2 4 3 3 2" xfId="19670"/>
    <cellStyle name="Vírgula 6 2 4 3 4" xfId="8990"/>
    <cellStyle name="Vírgula 6 2 4 3 4 2" xfId="22334"/>
    <cellStyle name="Vírgula 6 2 4 3 5" xfId="14342"/>
    <cellStyle name="Vírgula 6 2 4 3 6" xfId="11654"/>
    <cellStyle name="Vírgula 6 2 4 3 7" xfId="24614"/>
    <cellStyle name="Vírgula 6 2 4 4" xfId="1790"/>
    <cellStyle name="Vírgula 6 2 4 4 2" xfId="4454"/>
    <cellStyle name="Vírgula 6 2 4 4 2 2" xfId="17798"/>
    <cellStyle name="Vírgula 6 2 4 4 2 3" xfId="26630"/>
    <cellStyle name="Vírgula 6 2 4 4 3" xfId="7118"/>
    <cellStyle name="Vírgula 6 2 4 4 3 2" xfId="20462"/>
    <cellStyle name="Vírgula 6 2 4 4 4" xfId="9782"/>
    <cellStyle name="Vírgula 6 2 4 4 4 2" xfId="23126"/>
    <cellStyle name="Vírgula 6 2 4 4 5" xfId="15134"/>
    <cellStyle name="Vírgula 6 2 4 4 6" xfId="12446"/>
    <cellStyle name="Vírgula 6 2 4 4 7" xfId="25262"/>
    <cellStyle name="Vírgula 6 2 4 5" xfId="2606"/>
    <cellStyle name="Vírgula 6 2 4 5 2" xfId="5270"/>
    <cellStyle name="Vírgula 6 2 4 5 2 2" xfId="18614"/>
    <cellStyle name="Vírgula 6 2 4 5 3" xfId="7934"/>
    <cellStyle name="Vírgula 6 2 4 5 3 2" xfId="21278"/>
    <cellStyle name="Vírgula 6 2 4 5 4" xfId="10598"/>
    <cellStyle name="Vírgula 6 2 4 5 4 2" xfId="23942"/>
    <cellStyle name="Vírgula 6 2 4 5 5" xfId="15950"/>
    <cellStyle name="Vírgula 6 2 4 5 6" xfId="13262"/>
    <cellStyle name="Vírgula 6 2 4 5 7" xfId="25622"/>
    <cellStyle name="Vírgula 6 2 4 6" xfId="2870"/>
    <cellStyle name="Vírgula 6 2 4 6 2" xfId="16214"/>
    <cellStyle name="Vírgula 6 2 4 7" xfId="5534"/>
    <cellStyle name="Vírgula 6 2 4 7 2" xfId="18878"/>
    <cellStyle name="Vírgula 6 2 4 8" xfId="8198"/>
    <cellStyle name="Vírgula 6 2 4 8 2" xfId="21542"/>
    <cellStyle name="Vírgula 6 2 4 9" xfId="13550"/>
    <cellStyle name="Vírgula 6 2 5" xfId="350"/>
    <cellStyle name="Vírgula 6 2 5 2" xfId="1142"/>
    <cellStyle name="Vírgula 6 2 5 2 2" xfId="3806"/>
    <cellStyle name="Vírgula 6 2 5 2 2 2" xfId="17150"/>
    <cellStyle name="Vírgula 6 2 5 2 2 3" xfId="26462"/>
    <cellStyle name="Vírgula 6 2 5 2 3" xfId="6470"/>
    <cellStyle name="Vírgula 6 2 5 2 3 2" xfId="19814"/>
    <cellStyle name="Vírgula 6 2 5 2 4" xfId="9134"/>
    <cellStyle name="Vírgula 6 2 5 2 4 2" xfId="22478"/>
    <cellStyle name="Vírgula 6 2 5 2 5" xfId="14486"/>
    <cellStyle name="Vírgula 6 2 5 2 6" xfId="11798"/>
    <cellStyle name="Vírgula 6 2 5 2 7" xfId="25094"/>
    <cellStyle name="Vírgula 6 2 5 3" xfId="1934"/>
    <cellStyle name="Vírgula 6 2 5 3 2" xfId="4598"/>
    <cellStyle name="Vírgula 6 2 5 3 2 2" xfId="17942"/>
    <cellStyle name="Vírgula 6 2 5 3 2 3" xfId="26126"/>
    <cellStyle name="Vírgula 6 2 5 3 3" xfId="7262"/>
    <cellStyle name="Vírgula 6 2 5 3 3 2" xfId="20606"/>
    <cellStyle name="Vírgula 6 2 5 3 4" xfId="9926"/>
    <cellStyle name="Vírgula 6 2 5 3 4 2" xfId="23270"/>
    <cellStyle name="Vírgula 6 2 5 3 5" xfId="15278"/>
    <cellStyle name="Vírgula 6 2 5 3 6" xfId="12590"/>
    <cellStyle name="Vírgula 6 2 5 3 7" xfId="24758"/>
    <cellStyle name="Vírgula 6 2 5 4" xfId="3014"/>
    <cellStyle name="Vírgula 6 2 5 4 2" xfId="16358"/>
    <cellStyle name="Vírgula 6 2 5 4 2 2" xfId="26774"/>
    <cellStyle name="Vírgula 6 2 5 4 3" xfId="25406"/>
    <cellStyle name="Vírgula 6 2 5 5" xfId="5678"/>
    <cellStyle name="Vírgula 6 2 5 5 2" xfId="19022"/>
    <cellStyle name="Vírgula 6 2 5 5 3" xfId="25766"/>
    <cellStyle name="Vírgula 6 2 5 6" xfId="8342"/>
    <cellStyle name="Vírgula 6 2 5 6 2" xfId="21686"/>
    <cellStyle name="Vírgula 6 2 5 7" xfId="13694"/>
    <cellStyle name="Vírgula 6 2 5 8" xfId="11006"/>
    <cellStyle name="Vírgula 6 2 5 9" xfId="24398"/>
    <cellStyle name="Vírgula 6 2 6" xfId="614"/>
    <cellStyle name="Vírgula 6 2 6 2" xfId="1406"/>
    <cellStyle name="Vírgula 6 2 6 2 2" xfId="4070"/>
    <cellStyle name="Vírgula 6 2 6 2 2 2" xfId="17414"/>
    <cellStyle name="Vírgula 6 2 6 2 3" xfId="6734"/>
    <cellStyle name="Vírgula 6 2 6 2 3 2" xfId="20078"/>
    <cellStyle name="Vírgula 6 2 6 2 4" xfId="9398"/>
    <cellStyle name="Vírgula 6 2 6 2 4 2" xfId="22742"/>
    <cellStyle name="Vírgula 6 2 6 2 5" xfId="14750"/>
    <cellStyle name="Vírgula 6 2 6 2 6" xfId="12062"/>
    <cellStyle name="Vírgula 6 2 6 2 7" xfId="26198"/>
    <cellStyle name="Vírgula 6 2 6 3" xfId="2198"/>
    <cellStyle name="Vírgula 6 2 6 3 2" xfId="4862"/>
    <cellStyle name="Vírgula 6 2 6 3 2 2" xfId="18206"/>
    <cellStyle name="Vírgula 6 2 6 3 3" xfId="7526"/>
    <cellStyle name="Vírgula 6 2 6 3 3 2" xfId="20870"/>
    <cellStyle name="Vírgula 6 2 6 3 4" xfId="10190"/>
    <cellStyle name="Vírgula 6 2 6 3 4 2" xfId="23534"/>
    <cellStyle name="Vírgula 6 2 6 3 5" xfId="15542"/>
    <cellStyle name="Vírgula 6 2 6 3 6" xfId="12854"/>
    <cellStyle name="Vírgula 6 2 6 4" xfId="3278"/>
    <cellStyle name="Vírgula 6 2 6 4 2" xfId="16622"/>
    <cellStyle name="Vírgula 6 2 6 5" xfId="5942"/>
    <cellStyle name="Vírgula 6 2 6 5 2" xfId="19286"/>
    <cellStyle name="Vírgula 6 2 6 6" xfId="8606"/>
    <cellStyle name="Vírgula 6 2 6 6 2" xfId="21950"/>
    <cellStyle name="Vírgula 6 2 6 7" xfId="13958"/>
    <cellStyle name="Vírgula 6 2 6 8" xfId="11270"/>
    <cellStyle name="Vírgula 6 2 6 9" xfId="24830"/>
    <cellStyle name="Vírgula 6 2 7" xfId="782"/>
    <cellStyle name="Vírgula 6 2 7 2" xfId="1574"/>
    <cellStyle name="Vírgula 6 2 7 2 2" xfId="4238"/>
    <cellStyle name="Vírgula 6 2 7 2 2 2" xfId="17582"/>
    <cellStyle name="Vírgula 6 2 7 2 3" xfId="6902"/>
    <cellStyle name="Vírgula 6 2 7 2 3 2" xfId="20246"/>
    <cellStyle name="Vírgula 6 2 7 2 4" xfId="9566"/>
    <cellStyle name="Vírgula 6 2 7 2 4 2" xfId="22910"/>
    <cellStyle name="Vírgula 6 2 7 2 5" xfId="14918"/>
    <cellStyle name="Vírgula 6 2 7 2 6" xfId="12230"/>
    <cellStyle name="Vírgula 6 2 7 2 7" xfId="25862"/>
    <cellStyle name="Vírgula 6 2 7 3" xfId="2366"/>
    <cellStyle name="Vírgula 6 2 7 3 2" xfId="5030"/>
    <cellStyle name="Vírgula 6 2 7 3 2 2" xfId="18374"/>
    <cellStyle name="Vírgula 6 2 7 3 3" xfId="7694"/>
    <cellStyle name="Vírgula 6 2 7 3 3 2" xfId="21038"/>
    <cellStyle name="Vírgula 6 2 7 3 4" xfId="10358"/>
    <cellStyle name="Vírgula 6 2 7 3 4 2" xfId="23702"/>
    <cellStyle name="Vírgula 6 2 7 3 5" xfId="15710"/>
    <cellStyle name="Vírgula 6 2 7 3 6" xfId="13022"/>
    <cellStyle name="Vírgula 6 2 7 4" xfId="3446"/>
    <cellStyle name="Vírgula 6 2 7 4 2" xfId="16790"/>
    <cellStyle name="Vírgula 6 2 7 5" xfId="6110"/>
    <cellStyle name="Vírgula 6 2 7 5 2" xfId="19454"/>
    <cellStyle name="Vírgula 6 2 7 6" xfId="8774"/>
    <cellStyle name="Vírgula 6 2 7 6 2" xfId="22118"/>
    <cellStyle name="Vírgula 6 2 7 7" xfId="14126"/>
    <cellStyle name="Vírgula 6 2 7 8" xfId="11438"/>
    <cellStyle name="Vírgula 6 2 7 9" xfId="24494"/>
    <cellStyle name="Vírgula 6 2 8" xfId="830"/>
    <cellStyle name="Vírgula 6 2 8 2" xfId="1622"/>
    <cellStyle name="Vírgula 6 2 8 2 2" xfId="4286"/>
    <cellStyle name="Vírgula 6 2 8 2 2 2" xfId="17630"/>
    <cellStyle name="Vírgula 6 2 8 2 3" xfId="6950"/>
    <cellStyle name="Vírgula 6 2 8 2 3 2" xfId="20294"/>
    <cellStyle name="Vírgula 6 2 8 2 4" xfId="9614"/>
    <cellStyle name="Vírgula 6 2 8 2 4 2" xfId="22958"/>
    <cellStyle name="Vírgula 6 2 8 2 5" xfId="14966"/>
    <cellStyle name="Vírgula 6 2 8 2 6" xfId="12278"/>
    <cellStyle name="Vírgula 6 2 8 2 7" xfId="26510"/>
    <cellStyle name="Vírgula 6 2 8 3" xfId="2414"/>
    <cellStyle name="Vírgula 6 2 8 3 2" xfId="5078"/>
    <cellStyle name="Vírgula 6 2 8 3 2 2" xfId="18422"/>
    <cellStyle name="Vírgula 6 2 8 3 3" xfId="7742"/>
    <cellStyle name="Vírgula 6 2 8 3 3 2" xfId="21086"/>
    <cellStyle name="Vírgula 6 2 8 3 4" xfId="10406"/>
    <cellStyle name="Vírgula 6 2 8 3 4 2" xfId="23750"/>
    <cellStyle name="Vírgula 6 2 8 3 5" xfId="15758"/>
    <cellStyle name="Vírgula 6 2 8 3 6" xfId="13070"/>
    <cellStyle name="Vírgula 6 2 8 4" xfId="3494"/>
    <cellStyle name="Vírgula 6 2 8 4 2" xfId="16838"/>
    <cellStyle name="Vírgula 6 2 8 5" xfId="6158"/>
    <cellStyle name="Vírgula 6 2 8 5 2" xfId="19502"/>
    <cellStyle name="Vírgula 6 2 8 6" xfId="8822"/>
    <cellStyle name="Vírgula 6 2 8 6 2" xfId="22166"/>
    <cellStyle name="Vírgula 6 2 8 7" xfId="14174"/>
    <cellStyle name="Vírgula 6 2 8 8" xfId="11486"/>
    <cellStyle name="Vírgula 6 2 8 9" xfId="25142"/>
    <cellStyle name="Vírgula 6 2 9" xfId="878"/>
    <cellStyle name="Vírgula 6 2 9 2" xfId="3542"/>
    <cellStyle name="Vírgula 6 2 9 2 2" xfId="16886"/>
    <cellStyle name="Vírgula 6 2 9 3" xfId="6206"/>
    <cellStyle name="Vírgula 6 2 9 3 2" xfId="19550"/>
    <cellStyle name="Vírgula 6 2 9 4" xfId="8870"/>
    <cellStyle name="Vírgula 6 2 9 4 2" xfId="22214"/>
    <cellStyle name="Vírgula 6 2 9 5" xfId="14222"/>
    <cellStyle name="Vírgula 6 2 9 6" xfId="11534"/>
    <cellStyle name="Vírgula 6 2 9 7" xfId="25502"/>
    <cellStyle name="Vírgula 6 3" xfId="110"/>
    <cellStyle name="Vírgula 6 3 10" xfId="5438"/>
    <cellStyle name="Vírgula 6 3 10 2" xfId="18782"/>
    <cellStyle name="Vírgula 6 3 11" xfId="8102"/>
    <cellStyle name="Vírgula 6 3 11 2" xfId="21446"/>
    <cellStyle name="Vírgula 6 3 12" xfId="13454"/>
    <cellStyle name="Vírgula 6 3 13" xfId="10766"/>
    <cellStyle name="Vírgula 6 3 14" xfId="24158"/>
    <cellStyle name="Vírgula 6 3 2" xfId="278"/>
    <cellStyle name="Vírgula 6 3 2 10" xfId="13622"/>
    <cellStyle name="Vírgula 6 3 2 11" xfId="10934"/>
    <cellStyle name="Vírgula 6 3 2 12" xfId="24326"/>
    <cellStyle name="Vírgula 6 3 2 2" xfId="542"/>
    <cellStyle name="Vírgula 6 3 2 2 2" xfId="1334"/>
    <cellStyle name="Vírgula 6 3 2 2 2 2" xfId="3998"/>
    <cellStyle name="Vírgula 6 3 2 2 2 2 2" xfId="17342"/>
    <cellStyle name="Vírgula 6 3 2 2 2 3" xfId="6662"/>
    <cellStyle name="Vírgula 6 3 2 2 2 3 2" xfId="20006"/>
    <cellStyle name="Vírgula 6 3 2 2 2 4" xfId="9326"/>
    <cellStyle name="Vírgula 6 3 2 2 2 4 2" xfId="22670"/>
    <cellStyle name="Vírgula 6 3 2 2 2 5" xfId="14678"/>
    <cellStyle name="Vírgula 6 3 2 2 2 6" xfId="11990"/>
    <cellStyle name="Vírgula 6 3 2 2 2 7" xfId="26390"/>
    <cellStyle name="Vírgula 6 3 2 2 3" xfId="2126"/>
    <cellStyle name="Vírgula 6 3 2 2 3 2" xfId="4790"/>
    <cellStyle name="Vírgula 6 3 2 2 3 2 2" xfId="18134"/>
    <cellStyle name="Vírgula 6 3 2 2 3 3" xfId="7454"/>
    <cellStyle name="Vírgula 6 3 2 2 3 3 2" xfId="20798"/>
    <cellStyle name="Vírgula 6 3 2 2 3 4" xfId="10118"/>
    <cellStyle name="Vírgula 6 3 2 2 3 4 2" xfId="23462"/>
    <cellStyle name="Vírgula 6 3 2 2 3 5" xfId="15470"/>
    <cellStyle name="Vírgula 6 3 2 2 3 6" xfId="12782"/>
    <cellStyle name="Vírgula 6 3 2 2 4" xfId="3206"/>
    <cellStyle name="Vírgula 6 3 2 2 4 2" xfId="16550"/>
    <cellStyle name="Vírgula 6 3 2 2 5" xfId="5870"/>
    <cellStyle name="Vírgula 6 3 2 2 5 2" xfId="19214"/>
    <cellStyle name="Vírgula 6 3 2 2 6" xfId="8534"/>
    <cellStyle name="Vírgula 6 3 2 2 6 2" xfId="21878"/>
    <cellStyle name="Vírgula 6 3 2 2 7" xfId="13886"/>
    <cellStyle name="Vírgula 6 3 2 2 8" xfId="11198"/>
    <cellStyle name="Vírgula 6 3 2 2 9" xfId="25022"/>
    <cellStyle name="Vírgula 6 3 2 3" xfId="710"/>
    <cellStyle name="Vírgula 6 3 2 3 2" xfId="1502"/>
    <cellStyle name="Vírgula 6 3 2 3 2 2" xfId="4166"/>
    <cellStyle name="Vírgula 6 3 2 3 2 2 2" xfId="17510"/>
    <cellStyle name="Vírgula 6 3 2 3 2 3" xfId="6830"/>
    <cellStyle name="Vírgula 6 3 2 3 2 3 2" xfId="20174"/>
    <cellStyle name="Vírgula 6 3 2 3 2 4" xfId="9494"/>
    <cellStyle name="Vírgula 6 3 2 3 2 4 2" xfId="22838"/>
    <cellStyle name="Vírgula 6 3 2 3 2 5" xfId="14846"/>
    <cellStyle name="Vírgula 6 3 2 3 2 6" xfId="12158"/>
    <cellStyle name="Vírgula 6 3 2 3 2 7" xfId="26054"/>
    <cellStyle name="Vírgula 6 3 2 3 3" xfId="2294"/>
    <cellStyle name="Vírgula 6 3 2 3 3 2" xfId="4958"/>
    <cellStyle name="Vírgula 6 3 2 3 3 2 2" xfId="18302"/>
    <cellStyle name="Vírgula 6 3 2 3 3 3" xfId="7622"/>
    <cellStyle name="Vírgula 6 3 2 3 3 3 2" xfId="20966"/>
    <cellStyle name="Vírgula 6 3 2 3 3 4" xfId="10286"/>
    <cellStyle name="Vírgula 6 3 2 3 3 4 2" xfId="23630"/>
    <cellStyle name="Vírgula 6 3 2 3 3 5" xfId="15638"/>
    <cellStyle name="Vírgula 6 3 2 3 3 6" xfId="12950"/>
    <cellStyle name="Vírgula 6 3 2 3 4" xfId="3374"/>
    <cellStyle name="Vírgula 6 3 2 3 4 2" xfId="16718"/>
    <cellStyle name="Vírgula 6 3 2 3 5" xfId="6038"/>
    <cellStyle name="Vírgula 6 3 2 3 5 2" xfId="19382"/>
    <cellStyle name="Vírgula 6 3 2 3 6" xfId="8702"/>
    <cellStyle name="Vírgula 6 3 2 3 6 2" xfId="22046"/>
    <cellStyle name="Vírgula 6 3 2 3 7" xfId="14054"/>
    <cellStyle name="Vírgula 6 3 2 3 8" xfId="11366"/>
    <cellStyle name="Vírgula 6 3 2 3 9" xfId="24686"/>
    <cellStyle name="Vírgula 6 3 2 4" xfId="1070"/>
    <cellStyle name="Vírgula 6 3 2 4 2" xfId="3734"/>
    <cellStyle name="Vírgula 6 3 2 4 2 2" xfId="17078"/>
    <cellStyle name="Vírgula 6 3 2 4 2 3" xfId="26702"/>
    <cellStyle name="Vírgula 6 3 2 4 3" xfId="6398"/>
    <cellStyle name="Vírgula 6 3 2 4 3 2" xfId="19742"/>
    <cellStyle name="Vírgula 6 3 2 4 4" xfId="9062"/>
    <cellStyle name="Vírgula 6 3 2 4 4 2" xfId="22406"/>
    <cellStyle name="Vírgula 6 3 2 4 5" xfId="14414"/>
    <cellStyle name="Vírgula 6 3 2 4 6" xfId="11726"/>
    <cellStyle name="Vírgula 6 3 2 4 7" xfId="25334"/>
    <cellStyle name="Vírgula 6 3 2 5" xfId="1862"/>
    <cellStyle name="Vírgula 6 3 2 5 2" xfId="4526"/>
    <cellStyle name="Vírgula 6 3 2 5 2 2" xfId="17870"/>
    <cellStyle name="Vírgula 6 3 2 5 3" xfId="7190"/>
    <cellStyle name="Vírgula 6 3 2 5 3 2" xfId="20534"/>
    <cellStyle name="Vírgula 6 3 2 5 4" xfId="9854"/>
    <cellStyle name="Vírgula 6 3 2 5 4 2" xfId="23198"/>
    <cellStyle name="Vírgula 6 3 2 5 5" xfId="15206"/>
    <cellStyle name="Vírgula 6 3 2 5 6" xfId="12518"/>
    <cellStyle name="Vírgula 6 3 2 5 7" xfId="25694"/>
    <cellStyle name="Vírgula 6 3 2 6" xfId="2678"/>
    <cellStyle name="Vírgula 6 3 2 6 2" xfId="5342"/>
    <cellStyle name="Vírgula 6 3 2 6 2 2" xfId="18686"/>
    <cellStyle name="Vírgula 6 3 2 6 3" xfId="8006"/>
    <cellStyle name="Vírgula 6 3 2 6 3 2" xfId="21350"/>
    <cellStyle name="Vírgula 6 3 2 6 4" xfId="10670"/>
    <cellStyle name="Vírgula 6 3 2 6 4 2" xfId="24014"/>
    <cellStyle name="Vírgula 6 3 2 6 5" xfId="16022"/>
    <cellStyle name="Vírgula 6 3 2 6 6" xfId="13334"/>
    <cellStyle name="Vírgula 6 3 2 7" xfId="2942"/>
    <cellStyle name="Vírgula 6 3 2 7 2" xfId="16286"/>
    <cellStyle name="Vírgula 6 3 2 8" xfId="5606"/>
    <cellStyle name="Vírgula 6 3 2 8 2" xfId="18950"/>
    <cellStyle name="Vírgula 6 3 2 9" xfId="8270"/>
    <cellStyle name="Vírgula 6 3 2 9 2" xfId="21614"/>
    <cellStyle name="Vírgula 6 3 3" xfId="182"/>
    <cellStyle name="Vírgula 6 3 3 10" xfId="10838"/>
    <cellStyle name="Vírgula 6 3 3 11" xfId="24230"/>
    <cellStyle name="Vírgula 6 3 3 2" xfId="446"/>
    <cellStyle name="Vírgula 6 3 3 2 2" xfId="1238"/>
    <cellStyle name="Vírgula 6 3 3 2 2 2" xfId="3902"/>
    <cellStyle name="Vírgula 6 3 3 2 2 2 2" xfId="17246"/>
    <cellStyle name="Vírgula 6 3 3 2 2 3" xfId="6566"/>
    <cellStyle name="Vírgula 6 3 3 2 2 3 2" xfId="19910"/>
    <cellStyle name="Vírgula 6 3 3 2 2 4" xfId="9230"/>
    <cellStyle name="Vírgula 6 3 3 2 2 4 2" xfId="22574"/>
    <cellStyle name="Vírgula 6 3 3 2 2 5" xfId="14582"/>
    <cellStyle name="Vírgula 6 3 3 2 2 6" xfId="11894"/>
    <cellStyle name="Vírgula 6 3 3 2 2 7" xfId="26294"/>
    <cellStyle name="Vírgula 6 3 3 2 3" xfId="2030"/>
    <cellStyle name="Vírgula 6 3 3 2 3 2" xfId="4694"/>
    <cellStyle name="Vírgula 6 3 3 2 3 2 2" xfId="18038"/>
    <cellStyle name="Vírgula 6 3 3 2 3 3" xfId="7358"/>
    <cellStyle name="Vírgula 6 3 3 2 3 3 2" xfId="20702"/>
    <cellStyle name="Vírgula 6 3 3 2 3 4" xfId="10022"/>
    <cellStyle name="Vírgula 6 3 3 2 3 4 2" xfId="23366"/>
    <cellStyle name="Vírgula 6 3 3 2 3 5" xfId="15374"/>
    <cellStyle name="Vírgula 6 3 3 2 3 6" xfId="12686"/>
    <cellStyle name="Vírgula 6 3 3 2 4" xfId="3110"/>
    <cellStyle name="Vírgula 6 3 3 2 4 2" xfId="16454"/>
    <cellStyle name="Vírgula 6 3 3 2 5" xfId="5774"/>
    <cellStyle name="Vírgula 6 3 3 2 5 2" xfId="19118"/>
    <cellStyle name="Vírgula 6 3 3 2 6" xfId="8438"/>
    <cellStyle name="Vírgula 6 3 3 2 6 2" xfId="21782"/>
    <cellStyle name="Vírgula 6 3 3 2 7" xfId="13790"/>
    <cellStyle name="Vírgula 6 3 3 2 8" xfId="11102"/>
    <cellStyle name="Vírgula 6 3 3 2 9" xfId="24926"/>
    <cellStyle name="Vírgula 6 3 3 3" xfId="974"/>
    <cellStyle name="Vírgula 6 3 3 3 2" xfId="3638"/>
    <cellStyle name="Vírgula 6 3 3 3 2 2" xfId="16982"/>
    <cellStyle name="Vírgula 6 3 3 3 2 3" xfId="25958"/>
    <cellStyle name="Vírgula 6 3 3 3 3" xfId="6302"/>
    <cellStyle name="Vírgula 6 3 3 3 3 2" xfId="19646"/>
    <cellStyle name="Vírgula 6 3 3 3 4" xfId="8966"/>
    <cellStyle name="Vírgula 6 3 3 3 4 2" xfId="22310"/>
    <cellStyle name="Vírgula 6 3 3 3 5" xfId="14318"/>
    <cellStyle name="Vírgula 6 3 3 3 6" xfId="11630"/>
    <cellStyle name="Vírgula 6 3 3 3 7" xfId="24590"/>
    <cellStyle name="Vírgula 6 3 3 4" xfId="1766"/>
    <cellStyle name="Vírgula 6 3 3 4 2" xfId="4430"/>
    <cellStyle name="Vírgula 6 3 3 4 2 2" xfId="17774"/>
    <cellStyle name="Vírgula 6 3 3 4 2 3" xfId="26606"/>
    <cellStyle name="Vírgula 6 3 3 4 3" xfId="7094"/>
    <cellStyle name="Vírgula 6 3 3 4 3 2" xfId="20438"/>
    <cellStyle name="Vírgula 6 3 3 4 4" xfId="9758"/>
    <cellStyle name="Vírgula 6 3 3 4 4 2" xfId="23102"/>
    <cellStyle name="Vírgula 6 3 3 4 5" xfId="15110"/>
    <cellStyle name="Vírgula 6 3 3 4 6" xfId="12422"/>
    <cellStyle name="Vírgula 6 3 3 4 7" xfId="25238"/>
    <cellStyle name="Vírgula 6 3 3 5" xfId="2582"/>
    <cellStyle name="Vírgula 6 3 3 5 2" xfId="5246"/>
    <cellStyle name="Vírgula 6 3 3 5 2 2" xfId="18590"/>
    <cellStyle name="Vírgula 6 3 3 5 3" xfId="7910"/>
    <cellStyle name="Vírgula 6 3 3 5 3 2" xfId="21254"/>
    <cellStyle name="Vírgula 6 3 3 5 4" xfId="10574"/>
    <cellStyle name="Vírgula 6 3 3 5 4 2" xfId="23918"/>
    <cellStyle name="Vírgula 6 3 3 5 5" xfId="15926"/>
    <cellStyle name="Vírgula 6 3 3 5 6" xfId="13238"/>
    <cellStyle name="Vírgula 6 3 3 5 7" xfId="25598"/>
    <cellStyle name="Vírgula 6 3 3 6" xfId="2846"/>
    <cellStyle name="Vírgula 6 3 3 6 2" xfId="16190"/>
    <cellStyle name="Vírgula 6 3 3 7" xfId="5510"/>
    <cellStyle name="Vírgula 6 3 3 7 2" xfId="18854"/>
    <cellStyle name="Vírgula 6 3 3 8" xfId="8174"/>
    <cellStyle name="Vírgula 6 3 3 8 2" xfId="21518"/>
    <cellStyle name="Vírgula 6 3 3 9" xfId="13526"/>
    <cellStyle name="Vírgula 6 3 4" xfId="374"/>
    <cellStyle name="Vírgula 6 3 4 2" xfId="1166"/>
    <cellStyle name="Vírgula 6 3 4 2 2" xfId="3830"/>
    <cellStyle name="Vírgula 6 3 4 2 2 2" xfId="17174"/>
    <cellStyle name="Vírgula 6 3 4 2 3" xfId="6494"/>
    <cellStyle name="Vírgula 6 3 4 2 3 2" xfId="19838"/>
    <cellStyle name="Vírgula 6 3 4 2 4" xfId="9158"/>
    <cellStyle name="Vírgula 6 3 4 2 4 2" xfId="22502"/>
    <cellStyle name="Vírgula 6 3 4 2 5" xfId="14510"/>
    <cellStyle name="Vírgula 6 3 4 2 6" xfId="11822"/>
    <cellStyle name="Vírgula 6 3 4 2 7" xfId="26222"/>
    <cellStyle name="Vírgula 6 3 4 3" xfId="1958"/>
    <cellStyle name="Vírgula 6 3 4 3 2" xfId="4622"/>
    <cellStyle name="Vírgula 6 3 4 3 2 2" xfId="17966"/>
    <cellStyle name="Vírgula 6 3 4 3 3" xfId="7286"/>
    <cellStyle name="Vírgula 6 3 4 3 3 2" xfId="20630"/>
    <cellStyle name="Vírgula 6 3 4 3 4" xfId="9950"/>
    <cellStyle name="Vírgula 6 3 4 3 4 2" xfId="23294"/>
    <cellStyle name="Vírgula 6 3 4 3 5" xfId="15302"/>
    <cellStyle name="Vírgula 6 3 4 3 6" xfId="12614"/>
    <cellStyle name="Vírgula 6 3 4 4" xfId="3038"/>
    <cellStyle name="Vírgula 6 3 4 4 2" xfId="16382"/>
    <cellStyle name="Vírgula 6 3 4 5" xfId="5702"/>
    <cellStyle name="Vírgula 6 3 4 5 2" xfId="19046"/>
    <cellStyle name="Vírgula 6 3 4 6" xfId="8366"/>
    <cellStyle name="Vírgula 6 3 4 6 2" xfId="21710"/>
    <cellStyle name="Vírgula 6 3 4 7" xfId="13718"/>
    <cellStyle name="Vírgula 6 3 4 8" xfId="11030"/>
    <cellStyle name="Vírgula 6 3 4 9" xfId="24854"/>
    <cellStyle name="Vírgula 6 3 5" xfId="638"/>
    <cellStyle name="Vírgula 6 3 5 2" xfId="1430"/>
    <cellStyle name="Vírgula 6 3 5 2 2" xfId="4094"/>
    <cellStyle name="Vírgula 6 3 5 2 2 2" xfId="17438"/>
    <cellStyle name="Vírgula 6 3 5 2 3" xfId="6758"/>
    <cellStyle name="Vírgula 6 3 5 2 3 2" xfId="20102"/>
    <cellStyle name="Vírgula 6 3 5 2 4" xfId="9422"/>
    <cellStyle name="Vírgula 6 3 5 2 4 2" xfId="22766"/>
    <cellStyle name="Vírgula 6 3 5 2 5" xfId="14774"/>
    <cellStyle name="Vírgula 6 3 5 2 6" xfId="12086"/>
    <cellStyle name="Vírgula 6 3 5 2 7" xfId="25886"/>
    <cellStyle name="Vírgula 6 3 5 3" xfId="2222"/>
    <cellStyle name="Vírgula 6 3 5 3 2" xfId="4886"/>
    <cellStyle name="Vírgula 6 3 5 3 2 2" xfId="18230"/>
    <cellStyle name="Vírgula 6 3 5 3 3" xfId="7550"/>
    <cellStyle name="Vírgula 6 3 5 3 3 2" xfId="20894"/>
    <cellStyle name="Vírgula 6 3 5 3 4" xfId="10214"/>
    <cellStyle name="Vírgula 6 3 5 3 4 2" xfId="23558"/>
    <cellStyle name="Vírgula 6 3 5 3 5" xfId="15566"/>
    <cellStyle name="Vírgula 6 3 5 3 6" xfId="12878"/>
    <cellStyle name="Vírgula 6 3 5 4" xfId="3302"/>
    <cellStyle name="Vírgula 6 3 5 4 2" xfId="16646"/>
    <cellStyle name="Vírgula 6 3 5 5" xfId="5966"/>
    <cellStyle name="Vírgula 6 3 5 5 2" xfId="19310"/>
    <cellStyle name="Vírgula 6 3 5 6" xfId="8630"/>
    <cellStyle name="Vírgula 6 3 5 6 2" xfId="21974"/>
    <cellStyle name="Vírgula 6 3 5 7" xfId="13982"/>
    <cellStyle name="Vírgula 6 3 5 8" xfId="11294"/>
    <cellStyle name="Vírgula 6 3 5 9" xfId="24518"/>
    <cellStyle name="Vírgula 6 3 6" xfId="902"/>
    <cellStyle name="Vírgula 6 3 6 2" xfId="3566"/>
    <cellStyle name="Vírgula 6 3 6 2 2" xfId="16910"/>
    <cellStyle name="Vírgula 6 3 6 2 3" xfId="26534"/>
    <cellStyle name="Vírgula 6 3 6 3" xfId="6230"/>
    <cellStyle name="Vírgula 6 3 6 3 2" xfId="19574"/>
    <cellStyle name="Vírgula 6 3 6 4" xfId="8894"/>
    <cellStyle name="Vírgula 6 3 6 4 2" xfId="22238"/>
    <cellStyle name="Vírgula 6 3 6 5" xfId="14246"/>
    <cellStyle name="Vírgula 6 3 6 6" xfId="11558"/>
    <cellStyle name="Vírgula 6 3 6 7" xfId="25166"/>
    <cellStyle name="Vírgula 6 3 7" xfId="1694"/>
    <cellStyle name="Vírgula 6 3 7 2" xfId="4358"/>
    <cellStyle name="Vírgula 6 3 7 2 2" xfId="17702"/>
    <cellStyle name="Vírgula 6 3 7 3" xfId="7022"/>
    <cellStyle name="Vírgula 6 3 7 3 2" xfId="20366"/>
    <cellStyle name="Vírgula 6 3 7 4" xfId="9686"/>
    <cellStyle name="Vírgula 6 3 7 4 2" xfId="23030"/>
    <cellStyle name="Vírgula 6 3 7 5" xfId="15038"/>
    <cellStyle name="Vírgula 6 3 7 6" xfId="12350"/>
    <cellStyle name="Vírgula 6 3 7 7" xfId="25526"/>
    <cellStyle name="Vírgula 6 3 8" xfId="2510"/>
    <cellStyle name="Vírgula 6 3 8 2" xfId="5174"/>
    <cellStyle name="Vírgula 6 3 8 2 2" xfId="18518"/>
    <cellStyle name="Vírgula 6 3 8 3" xfId="7838"/>
    <cellStyle name="Vírgula 6 3 8 3 2" xfId="21182"/>
    <cellStyle name="Vírgula 6 3 8 4" xfId="10502"/>
    <cellStyle name="Vírgula 6 3 8 4 2" xfId="23846"/>
    <cellStyle name="Vírgula 6 3 8 5" xfId="15854"/>
    <cellStyle name="Vírgula 6 3 8 6" xfId="13166"/>
    <cellStyle name="Vírgula 6 3 9" xfId="2774"/>
    <cellStyle name="Vírgula 6 3 9 2" xfId="16118"/>
    <cellStyle name="Vírgula 6 4" xfId="230"/>
    <cellStyle name="Vírgula 6 4 10" xfId="13574"/>
    <cellStyle name="Vírgula 6 4 11" xfId="10886"/>
    <cellStyle name="Vírgula 6 4 12" xfId="24278"/>
    <cellStyle name="Vírgula 6 4 2" xfId="494"/>
    <cellStyle name="Vírgula 6 4 2 2" xfId="1286"/>
    <cellStyle name="Vírgula 6 4 2 2 2" xfId="3950"/>
    <cellStyle name="Vírgula 6 4 2 2 2 2" xfId="17294"/>
    <cellStyle name="Vírgula 6 4 2 2 3" xfId="6614"/>
    <cellStyle name="Vírgula 6 4 2 2 3 2" xfId="19958"/>
    <cellStyle name="Vírgula 6 4 2 2 4" xfId="9278"/>
    <cellStyle name="Vírgula 6 4 2 2 4 2" xfId="22622"/>
    <cellStyle name="Vírgula 6 4 2 2 5" xfId="14630"/>
    <cellStyle name="Vírgula 6 4 2 2 6" xfId="11942"/>
    <cellStyle name="Vírgula 6 4 2 2 7" xfId="26342"/>
    <cellStyle name="Vírgula 6 4 2 3" xfId="2078"/>
    <cellStyle name="Vírgula 6 4 2 3 2" xfId="4742"/>
    <cellStyle name="Vírgula 6 4 2 3 2 2" xfId="18086"/>
    <cellStyle name="Vírgula 6 4 2 3 3" xfId="7406"/>
    <cellStyle name="Vírgula 6 4 2 3 3 2" xfId="20750"/>
    <cellStyle name="Vírgula 6 4 2 3 4" xfId="10070"/>
    <cellStyle name="Vírgula 6 4 2 3 4 2" xfId="23414"/>
    <cellStyle name="Vírgula 6 4 2 3 5" xfId="15422"/>
    <cellStyle name="Vírgula 6 4 2 3 6" xfId="12734"/>
    <cellStyle name="Vírgula 6 4 2 4" xfId="3158"/>
    <cellStyle name="Vírgula 6 4 2 4 2" xfId="16502"/>
    <cellStyle name="Vírgula 6 4 2 5" xfId="5822"/>
    <cellStyle name="Vírgula 6 4 2 5 2" xfId="19166"/>
    <cellStyle name="Vírgula 6 4 2 6" xfId="8486"/>
    <cellStyle name="Vírgula 6 4 2 6 2" xfId="21830"/>
    <cellStyle name="Vírgula 6 4 2 7" xfId="13838"/>
    <cellStyle name="Vírgula 6 4 2 8" xfId="11150"/>
    <cellStyle name="Vírgula 6 4 2 9" xfId="24974"/>
    <cellStyle name="Vírgula 6 4 3" xfId="662"/>
    <cellStyle name="Vírgula 6 4 3 2" xfId="1454"/>
    <cellStyle name="Vírgula 6 4 3 2 2" xfId="4118"/>
    <cellStyle name="Vírgula 6 4 3 2 2 2" xfId="17462"/>
    <cellStyle name="Vírgula 6 4 3 2 3" xfId="6782"/>
    <cellStyle name="Vírgula 6 4 3 2 3 2" xfId="20126"/>
    <cellStyle name="Vírgula 6 4 3 2 4" xfId="9446"/>
    <cellStyle name="Vírgula 6 4 3 2 4 2" xfId="22790"/>
    <cellStyle name="Vírgula 6 4 3 2 5" xfId="14798"/>
    <cellStyle name="Vírgula 6 4 3 2 6" xfId="12110"/>
    <cellStyle name="Vírgula 6 4 3 2 7" xfId="26006"/>
    <cellStyle name="Vírgula 6 4 3 3" xfId="2246"/>
    <cellStyle name="Vírgula 6 4 3 3 2" xfId="4910"/>
    <cellStyle name="Vírgula 6 4 3 3 2 2" xfId="18254"/>
    <cellStyle name="Vírgula 6 4 3 3 3" xfId="7574"/>
    <cellStyle name="Vírgula 6 4 3 3 3 2" xfId="20918"/>
    <cellStyle name="Vírgula 6 4 3 3 4" xfId="10238"/>
    <cellStyle name="Vírgula 6 4 3 3 4 2" xfId="23582"/>
    <cellStyle name="Vírgula 6 4 3 3 5" xfId="15590"/>
    <cellStyle name="Vírgula 6 4 3 3 6" xfId="12902"/>
    <cellStyle name="Vírgula 6 4 3 4" xfId="3326"/>
    <cellStyle name="Vírgula 6 4 3 4 2" xfId="16670"/>
    <cellStyle name="Vírgula 6 4 3 5" xfId="5990"/>
    <cellStyle name="Vírgula 6 4 3 5 2" xfId="19334"/>
    <cellStyle name="Vírgula 6 4 3 6" xfId="8654"/>
    <cellStyle name="Vírgula 6 4 3 6 2" xfId="21998"/>
    <cellStyle name="Vírgula 6 4 3 7" xfId="14006"/>
    <cellStyle name="Vírgula 6 4 3 8" xfId="11318"/>
    <cellStyle name="Vírgula 6 4 3 9" xfId="24638"/>
    <cellStyle name="Vírgula 6 4 4" xfId="1022"/>
    <cellStyle name="Vírgula 6 4 4 2" xfId="3686"/>
    <cellStyle name="Vírgula 6 4 4 2 2" xfId="17030"/>
    <cellStyle name="Vírgula 6 4 4 2 3" xfId="26654"/>
    <cellStyle name="Vírgula 6 4 4 3" xfId="6350"/>
    <cellStyle name="Vírgula 6 4 4 3 2" xfId="19694"/>
    <cellStyle name="Vírgula 6 4 4 4" xfId="9014"/>
    <cellStyle name="Vírgula 6 4 4 4 2" xfId="22358"/>
    <cellStyle name="Vírgula 6 4 4 5" xfId="14366"/>
    <cellStyle name="Vírgula 6 4 4 6" xfId="11678"/>
    <cellStyle name="Vírgula 6 4 4 7" xfId="25286"/>
    <cellStyle name="Vírgula 6 4 5" xfId="1814"/>
    <cellStyle name="Vírgula 6 4 5 2" xfId="4478"/>
    <cellStyle name="Vírgula 6 4 5 2 2" xfId="17822"/>
    <cellStyle name="Vírgula 6 4 5 3" xfId="7142"/>
    <cellStyle name="Vírgula 6 4 5 3 2" xfId="20486"/>
    <cellStyle name="Vírgula 6 4 5 4" xfId="9806"/>
    <cellStyle name="Vírgula 6 4 5 4 2" xfId="23150"/>
    <cellStyle name="Vírgula 6 4 5 5" xfId="15158"/>
    <cellStyle name="Vírgula 6 4 5 6" xfId="12470"/>
    <cellStyle name="Vírgula 6 4 5 7" xfId="25646"/>
    <cellStyle name="Vírgula 6 4 6" xfId="2630"/>
    <cellStyle name="Vírgula 6 4 6 2" xfId="5294"/>
    <cellStyle name="Vírgula 6 4 6 2 2" xfId="18638"/>
    <cellStyle name="Vírgula 6 4 6 3" xfId="7958"/>
    <cellStyle name="Vírgula 6 4 6 3 2" xfId="21302"/>
    <cellStyle name="Vírgula 6 4 6 4" xfId="10622"/>
    <cellStyle name="Vírgula 6 4 6 4 2" xfId="23966"/>
    <cellStyle name="Vírgula 6 4 6 5" xfId="15974"/>
    <cellStyle name="Vírgula 6 4 6 6" xfId="13286"/>
    <cellStyle name="Vírgula 6 4 7" xfId="2894"/>
    <cellStyle name="Vírgula 6 4 7 2" xfId="16238"/>
    <cellStyle name="Vírgula 6 4 8" xfId="5558"/>
    <cellStyle name="Vírgula 6 4 8 2" xfId="18902"/>
    <cellStyle name="Vírgula 6 4 9" xfId="8222"/>
    <cellStyle name="Vírgula 6 4 9 2" xfId="21566"/>
    <cellStyle name="Vírgula 6 5" xfId="158"/>
    <cellStyle name="Vírgula 6 5 10" xfId="10814"/>
    <cellStyle name="Vírgula 6 5 11" xfId="24206"/>
    <cellStyle name="Vírgula 6 5 2" xfId="422"/>
    <cellStyle name="Vírgula 6 5 2 2" xfId="1214"/>
    <cellStyle name="Vírgula 6 5 2 2 2" xfId="3878"/>
    <cellStyle name="Vírgula 6 5 2 2 2 2" xfId="17222"/>
    <cellStyle name="Vírgula 6 5 2 2 3" xfId="6542"/>
    <cellStyle name="Vírgula 6 5 2 2 3 2" xfId="19886"/>
    <cellStyle name="Vírgula 6 5 2 2 4" xfId="9206"/>
    <cellStyle name="Vírgula 6 5 2 2 4 2" xfId="22550"/>
    <cellStyle name="Vírgula 6 5 2 2 5" xfId="14558"/>
    <cellStyle name="Vírgula 6 5 2 2 6" xfId="11870"/>
    <cellStyle name="Vírgula 6 5 2 2 7" xfId="26270"/>
    <cellStyle name="Vírgula 6 5 2 3" xfId="2006"/>
    <cellStyle name="Vírgula 6 5 2 3 2" xfId="4670"/>
    <cellStyle name="Vírgula 6 5 2 3 2 2" xfId="18014"/>
    <cellStyle name="Vírgula 6 5 2 3 3" xfId="7334"/>
    <cellStyle name="Vírgula 6 5 2 3 3 2" xfId="20678"/>
    <cellStyle name="Vírgula 6 5 2 3 4" xfId="9998"/>
    <cellStyle name="Vírgula 6 5 2 3 4 2" xfId="23342"/>
    <cellStyle name="Vírgula 6 5 2 3 5" xfId="15350"/>
    <cellStyle name="Vírgula 6 5 2 3 6" xfId="12662"/>
    <cellStyle name="Vírgula 6 5 2 4" xfId="3086"/>
    <cellStyle name="Vírgula 6 5 2 4 2" xfId="16430"/>
    <cellStyle name="Vírgula 6 5 2 5" xfId="5750"/>
    <cellStyle name="Vírgula 6 5 2 5 2" xfId="19094"/>
    <cellStyle name="Vírgula 6 5 2 6" xfId="8414"/>
    <cellStyle name="Vírgula 6 5 2 6 2" xfId="21758"/>
    <cellStyle name="Vírgula 6 5 2 7" xfId="13766"/>
    <cellStyle name="Vírgula 6 5 2 8" xfId="11078"/>
    <cellStyle name="Vírgula 6 5 2 9" xfId="24902"/>
    <cellStyle name="Vírgula 6 5 3" xfId="950"/>
    <cellStyle name="Vírgula 6 5 3 2" xfId="3614"/>
    <cellStyle name="Vírgula 6 5 3 2 2" xfId="16958"/>
    <cellStyle name="Vírgula 6 5 3 2 3" xfId="25934"/>
    <cellStyle name="Vírgula 6 5 3 3" xfId="6278"/>
    <cellStyle name="Vírgula 6 5 3 3 2" xfId="19622"/>
    <cellStyle name="Vírgula 6 5 3 4" xfId="8942"/>
    <cellStyle name="Vírgula 6 5 3 4 2" xfId="22286"/>
    <cellStyle name="Vírgula 6 5 3 5" xfId="14294"/>
    <cellStyle name="Vírgula 6 5 3 6" xfId="11606"/>
    <cellStyle name="Vírgula 6 5 3 7" xfId="24566"/>
    <cellStyle name="Vírgula 6 5 4" xfId="1742"/>
    <cellStyle name="Vírgula 6 5 4 2" xfId="4406"/>
    <cellStyle name="Vírgula 6 5 4 2 2" xfId="17750"/>
    <cellStyle name="Vírgula 6 5 4 2 3" xfId="26582"/>
    <cellStyle name="Vírgula 6 5 4 3" xfId="7070"/>
    <cellStyle name="Vírgula 6 5 4 3 2" xfId="20414"/>
    <cellStyle name="Vírgula 6 5 4 4" xfId="9734"/>
    <cellStyle name="Vírgula 6 5 4 4 2" xfId="23078"/>
    <cellStyle name="Vírgula 6 5 4 5" xfId="15086"/>
    <cellStyle name="Vírgula 6 5 4 6" xfId="12398"/>
    <cellStyle name="Vírgula 6 5 4 7" xfId="25214"/>
    <cellStyle name="Vírgula 6 5 5" xfId="2558"/>
    <cellStyle name="Vírgula 6 5 5 2" xfId="5222"/>
    <cellStyle name="Vírgula 6 5 5 2 2" xfId="18566"/>
    <cellStyle name="Vírgula 6 5 5 3" xfId="7886"/>
    <cellStyle name="Vírgula 6 5 5 3 2" xfId="21230"/>
    <cellStyle name="Vírgula 6 5 5 4" xfId="10550"/>
    <cellStyle name="Vírgula 6 5 5 4 2" xfId="23894"/>
    <cellStyle name="Vírgula 6 5 5 5" xfId="15902"/>
    <cellStyle name="Vírgula 6 5 5 6" xfId="13214"/>
    <cellStyle name="Vírgula 6 5 5 7" xfId="25574"/>
    <cellStyle name="Vírgula 6 5 6" xfId="2822"/>
    <cellStyle name="Vírgula 6 5 6 2" xfId="16166"/>
    <cellStyle name="Vírgula 6 5 7" xfId="5486"/>
    <cellStyle name="Vírgula 6 5 7 2" xfId="18830"/>
    <cellStyle name="Vírgula 6 5 8" xfId="8150"/>
    <cellStyle name="Vírgula 6 5 8 2" xfId="21494"/>
    <cellStyle name="Vírgula 6 5 9" xfId="13502"/>
    <cellStyle name="Vírgula 6 6" xfId="326"/>
    <cellStyle name="Vírgula 6 6 10" xfId="24374"/>
    <cellStyle name="Vírgula 6 6 2" xfId="1118"/>
    <cellStyle name="Vírgula 6 6 2 2" xfId="3782"/>
    <cellStyle name="Vírgula 6 6 2 2 2" xfId="17126"/>
    <cellStyle name="Vírgula 6 6 2 2 3" xfId="26438"/>
    <cellStyle name="Vírgula 6 6 2 3" xfId="6446"/>
    <cellStyle name="Vírgula 6 6 2 3 2" xfId="19790"/>
    <cellStyle name="Vírgula 6 6 2 4" xfId="9110"/>
    <cellStyle name="Vírgula 6 6 2 4 2" xfId="22454"/>
    <cellStyle name="Vírgula 6 6 2 5" xfId="14462"/>
    <cellStyle name="Vírgula 6 6 2 6" xfId="11774"/>
    <cellStyle name="Vírgula 6 6 2 7" xfId="25070"/>
    <cellStyle name="Vírgula 6 6 3" xfId="1910"/>
    <cellStyle name="Vírgula 6 6 3 2" xfId="4574"/>
    <cellStyle name="Vírgula 6 6 3 2 2" xfId="17918"/>
    <cellStyle name="Vírgula 6 6 3 2 3" xfId="26102"/>
    <cellStyle name="Vírgula 6 6 3 3" xfId="7238"/>
    <cellStyle name="Vírgula 6 6 3 3 2" xfId="20582"/>
    <cellStyle name="Vírgula 6 6 3 4" xfId="9902"/>
    <cellStyle name="Vírgula 6 6 3 4 2" xfId="23246"/>
    <cellStyle name="Vírgula 6 6 3 5" xfId="15254"/>
    <cellStyle name="Vírgula 6 6 3 6" xfId="12566"/>
    <cellStyle name="Vírgula 6 6 3 7" xfId="24734"/>
    <cellStyle name="Vírgula 6 6 4" xfId="2424"/>
    <cellStyle name="Vírgula 6 6 4 2" xfId="5088"/>
    <cellStyle name="Vírgula 6 6 4 2 2" xfId="18432"/>
    <cellStyle name="Vírgula 6 6 4 2 3" xfId="26750"/>
    <cellStyle name="Vírgula 6 6 4 3" xfId="7752"/>
    <cellStyle name="Vírgula 6 6 4 3 2" xfId="21096"/>
    <cellStyle name="Vírgula 6 6 4 4" xfId="10416"/>
    <cellStyle name="Vírgula 6 6 4 4 2" xfId="23760"/>
    <cellStyle name="Vírgula 6 6 4 5" xfId="15768"/>
    <cellStyle name="Vírgula 6 6 4 6" xfId="13080"/>
    <cellStyle name="Vírgula 6 6 4 7" xfId="25382"/>
    <cellStyle name="Vírgula 6 6 5" xfId="2990"/>
    <cellStyle name="Vírgula 6 6 5 2" xfId="16334"/>
    <cellStyle name="Vírgula 6 6 5 3" xfId="25742"/>
    <cellStyle name="Vírgula 6 6 6" xfId="5654"/>
    <cellStyle name="Vírgula 6 6 6 2" xfId="18998"/>
    <cellStyle name="Vírgula 6 6 7" xfId="8318"/>
    <cellStyle name="Vírgula 6 6 7 2" xfId="21662"/>
    <cellStyle name="Vírgula 6 6 8" xfId="13670"/>
    <cellStyle name="Vírgula 6 6 9" xfId="10982"/>
    <cellStyle name="Vírgula 6 7" xfId="590"/>
    <cellStyle name="Vírgula 6 7 2" xfId="1382"/>
    <cellStyle name="Vírgula 6 7 2 2" xfId="4046"/>
    <cellStyle name="Vírgula 6 7 2 2 2" xfId="17390"/>
    <cellStyle name="Vírgula 6 7 2 2 3" xfId="26174"/>
    <cellStyle name="Vírgula 6 7 2 3" xfId="6710"/>
    <cellStyle name="Vírgula 6 7 2 3 2" xfId="20054"/>
    <cellStyle name="Vírgula 6 7 2 4" xfId="9374"/>
    <cellStyle name="Vírgula 6 7 2 4 2" xfId="22718"/>
    <cellStyle name="Vírgula 6 7 2 5" xfId="14726"/>
    <cellStyle name="Vírgula 6 7 2 6" xfId="12038"/>
    <cellStyle name="Vírgula 6 7 2 7" xfId="24806"/>
    <cellStyle name="Vírgula 6 7 3" xfId="2174"/>
    <cellStyle name="Vírgula 6 7 3 2" xfId="4838"/>
    <cellStyle name="Vírgula 6 7 3 2 2" xfId="18182"/>
    <cellStyle name="Vírgula 6 7 3 2 3" xfId="25838"/>
    <cellStyle name="Vírgula 6 7 3 3" xfId="7502"/>
    <cellStyle name="Vírgula 6 7 3 3 2" xfId="20846"/>
    <cellStyle name="Vírgula 6 7 3 4" xfId="10166"/>
    <cellStyle name="Vírgula 6 7 3 4 2" xfId="23510"/>
    <cellStyle name="Vírgula 6 7 3 5" xfId="15518"/>
    <cellStyle name="Vírgula 6 7 3 6" xfId="12830"/>
    <cellStyle name="Vírgula 6 7 3 7" xfId="24470"/>
    <cellStyle name="Vírgula 6 7 4" xfId="3254"/>
    <cellStyle name="Vírgula 6 7 4 2" xfId="16598"/>
    <cellStyle name="Vírgula 6 7 4 3" xfId="25478"/>
    <cellStyle name="Vírgula 6 7 5" xfId="5918"/>
    <cellStyle name="Vírgula 6 7 5 2" xfId="19262"/>
    <cellStyle name="Vírgula 6 7 6" xfId="8582"/>
    <cellStyle name="Vírgula 6 7 6 2" xfId="21926"/>
    <cellStyle name="Vírgula 6 7 7" xfId="13934"/>
    <cellStyle name="Vírgula 6 7 8" xfId="11246"/>
    <cellStyle name="Vírgula 6 7 9" xfId="24110"/>
    <cellStyle name="Vírgula 6 8" xfId="758"/>
    <cellStyle name="Vírgula 6 8 2" xfId="1550"/>
    <cellStyle name="Vírgula 6 8 2 2" xfId="4214"/>
    <cellStyle name="Vírgula 6 8 2 2 2" xfId="17558"/>
    <cellStyle name="Vírgula 6 8 2 2 3" xfId="26150"/>
    <cellStyle name="Vírgula 6 8 2 3" xfId="6878"/>
    <cellStyle name="Vírgula 6 8 2 3 2" xfId="20222"/>
    <cellStyle name="Vírgula 6 8 2 4" xfId="9542"/>
    <cellStyle name="Vírgula 6 8 2 4 2" xfId="22886"/>
    <cellStyle name="Vírgula 6 8 2 5" xfId="14894"/>
    <cellStyle name="Vírgula 6 8 2 6" xfId="12206"/>
    <cellStyle name="Vírgula 6 8 2 7" xfId="24782"/>
    <cellStyle name="Vírgula 6 8 3" xfId="2342"/>
    <cellStyle name="Vírgula 6 8 3 2" xfId="5006"/>
    <cellStyle name="Vírgula 6 8 3 2 2" xfId="18350"/>
    <cellStyle name="Vírgula 6 8 3 3" xfId="7670"/>
    <cellStyle name="Vírgula 6 8 3 3 2" xfId="21014"/>
    <cellStyle name="Vírgula 6 8 3 4" xfId="10334"/>
    <cellStyle name="Vírgula 6 8 3 4 2" xfId="23678"/>
    <cellStyle name="Vírgula 6 8 3 5" xfId="15686"/>
    <cellStyle name="Vírgula 6 8 3 6" xfId="12998"/>
    <cellStyle name="Vírgula 6 8 3 7" xfId="25454"/>
    <cellStyle name="Vírgula 6 8 4" xfId="3422"/>
    <cellStyle name="Vírgula 6 8 4 2" xfId="16766"/>
    <cellStyle name="Vírgula 6 8 5" xfId="6086"/>
    <cellStyle name="Vírgula 6 8 5 2" xfId="19430"/>
    <cellStyle name="Vírgula 6 8 6" xfId="8750"/>
    <cellStyle name="Vírgula 6 8 6 2" xfId="22094"/>
    <cellStyle name="Vírgula 6 8 7" xfId="14102"/>
    <cellStyle name="Vírgula 6 8 8" xfId="11414"/>
    <cellStyle name="Vírgula 6 8 9" xfId="24086"/>
    <cellStyle name="Vírgula 6 9" xfId="806"/>
    <cellStyle name="Vírgula 6 9 2" xfId="1598"/>
    <cellStyle name="Vírgula 6 9 2 2" xfId="4262"/>
    <cellStyle name="Vírgula 6 9 2 2 2" xfId="17606"/>
    <cellStyle name="Vírgula 6 9 2 3" xfId="6926"/>
    <cellStyle name="Vírgula 6 9 2 3 2" xfId="20270"/>
    <cellStyle name="Vírgula 6 9 2 4" xfId="9590"/>
    <cellStyle name="Vírgula 6 9 2 4 2" xfId="22934"/>
    <cellStyle name="Vírgula 6 9 2 5" xfId="14942"/>
    <cellStyle name="Vírgula 6 9 2 6" xfId="12254"/>
    <cellStyle name="Vírgula 6 9 2 7" xfId="25790"/>
    <cellStyle name="Vírgula 6 9 3" xfId="2390"/>
    <cellStyle name="Vírgula 6 9 3 2" xfId="5054"/>
    <cellStyle name="Vírgula 6 9 3 2 2" xfId="18398"/>
    <cellStyle name="Vírgula 6 9 3 3" xfId="7718"/>
    <cellStyle name="Vírgula 6 9 3 3 2" xfId="21062"/>
    <cellStyle name="Vírgula 6 9 3 4" xfId="10382"/>
    <cellStyle name="Vírgula 6 9 3 4 2" xfId="23726"/>
    <cellStyle name="Vírgula 6 9 3 5" xfId="15734"/>
    <cellStyle name="Vírgula 6 9 3 6" xfId="13046"/>
    <cellStyle name="Vírgula 6 9 4" xfId="3470"/>
    <cellStyle name="Vírgula 6 9 4 2" xfId="16814"/>
    <cellStyle name="Vírgula 6 9 5" xfId="6134"/>
    <cellStyle name="Vírgula 6 9 5 2" xfId="19478"/>
    <cellStyle name="Vírgula 6 9 6" xfId="8798"/>
    <cellStyle name="Vírgula 6 9 6 2" xfId="22142"/>
    <cellStyle name="Vírgula 6 9 7" xfId="14150"/>
    <cellStyle name="Vírgula 6 9 8" xfId="11462"/>
    <cellStyle name="Vírgula 6 9 9" xfId="24422"/>
    <cellStyle name="Vírgula 7" xfId="70"/>
    <cellStyle name="Vírgula 7 10" xfId="1654"/>
    <cellStyle name="Vírgula 7 10 2" xfId="4318"/>
    <cellStyle name="Vírgula 7 10 2 2" xfId="17662"/>
    <cellStyle name="Vírgula 7 10 3" xfId="6982"/>
    <cellStyle name="Vírgula 7 10 3 2" xfId="20326"/>
    <cellStyle name="Vírgula 7 10 4" xfId="9646"/>
    <cellStyle name="Vírgula 7 10 4 2" xfId="22990"/>
    <cellStyle name="Vírgula 7 10 5" xfId="14998"/>
    <cellStyle name="Vírgula 7 10 6" xfId="12310"/>
    <cellStyle name="Vírgula 7 11" xfId="2453"/>
    <cellStyle name="Vírgula 7 11 2" xfId="5117"/>
    <cellStyle name="Vírgula 7 11 2 2" xfId="18461"/>
    <cellStyle name="Vírgula 7 11 3" xfId="7781"/>
    <cellStyle name="Vírgula 7 11 3 2" xfId="21125"/>
    <cellStyle name="Vírgula 7 11 4" xfId="10445"/>
    <cellStyle name="Vírgula 7 11 4 2" xfId="23789"/>
    <cellStyle name="Vírgula 7 11 5" xfId="15797"/>
    <cellStyle name="Vírgula 7 11 6" xfId="13109"/>
    <cellStyle name="Vírgula 7 12" xfId="2734"/>
    <cellStyle name="Vírgula 7 12 2" xfId="16078"/>
    <cellStyle name="Vírgula 7 13" xfId="5398"/>
    <cellStyle name="Vírgula 7 13 2" xfId="18742"/>
    <cellStyle name="Vírgula 7 14" xfId="8062"/>
    <cellStyle name="Vírgula 7 14 2" xfId="21406"/>
    <cellStyle name="Vírgula 7 15" xfId="13414"/>
    <cellStyle name="Vírgula 7 16" xfId="10726"/>
    <cellStyle name="Vírgula 7 17" xfId="24118"/>
    <cellStyle name="Vírgula 7 2" xfId="118"/>
    <cellStyle name="Vírgula 7 2 10" xfId="8110"/>
    <cellStyle name="Vírgula 7 2 10 2" xfId="21454"/>
    <cellStyle name="Vírgula 7 2 11" xfId="13462"/>
    <cellStyle name="Vírgula 7 2 12" xfId="10774"/>
    <cellStyle name="Vírgula 7 2 13" xfId="24166"/>
    <cellStyle name="Vírgula 7 2 2" xfId="286"/>
    <cellStyle name="Vírgula 7 2 2 10" xfId="10942"/>
    <cellStyle name="Vírgula 7 2 2 11" xfId="24334"/>
    <cellStyle name="Vírgula 7 2 2 2" xfId="550"/>
    <cellStyle name="Vírgula 7 2 2 2 2" xfId="1342"/>
    <cellStyle name="Vírgula 7 2 2 2 2 2" xfId="4006"/>
    <cellStyle name="Vírgula 7 2 2 2 2 2 2" xfId="17350"/>
    <cellStyle name="Vírgula 7 2 2 2 2 3" xfId="6670"/>
    <cellStyle name="Vírgula 7 2 2 2 2 3 2" xfId="20014"/>
    <cellStyle name="Vírgula 7 2 2 2 2 4" xfId="9334"/>
    <cellStyle name="Vírgula 7 2 2 2 2 4 2" xfId="22678"/>
    <cellStyle name="Vírgula 7 2 2 2 2 5" xfId="14686"/>
    <cellStyle name="Vírgula 7 2 2 2 2 6" xfId="11998"/>
    <cellStyle name="Vírgula 7 2 2 2 2 7" xfId="26398"/>
    <cellStyle name="Vírgula 7 2 2 2 3" xfId="2134"/>
    <cellStyle name="Vírgula 7 2 2 2 3 2" xfId="4798"/>
    <cellStyle name="Vírgula 7 2 2 2 3 2 2" xfId="18142"/>
    <cellStyle name="Vírgula 7 2 2 2 3 3" xfId="7462"/>
    <cellStyle name="Vírgula 7 2 2 2 3 3 2" xfId="20806"/>
    <cellStyle name="Vírgula 7 2 2 2 3 4" xfId="10126"/>
    <cellStyle name="Vírgula 7 2 2 2 3 4 2" xfId="23470"/>
    <cellStyle name="Vírgula 7 2 2 2 3 5" xfId="15478"/>
    <cellStyle name="Vírgula 7 2 2 2 3 6" xfId="12790"/>
    <cellStyle name="Vírgula 7 2 2 2 4" xfId="3214"/>
    <cellStyle name="Vírgula 7 2 2 2 4 2" xfId="16558"/>
    <cellStyle name="Vírgula 7 2 2 2 5" xfId="5878"/>
    <cellStyle name="Vírgula 7 2 2 2 5 2" xfId="19222"/>
    <cellStyle name="Vírgula 7 2 2 2 6" xfId="8542"/>
    <cellStyle name="Vírgula 7 2 2 2 6 2" xfId="21886"/>
    <cellStyle name="Vírgula 7 2 2 2 7" xfId="13894"/>
    <cellStyle name="Vírgula 7 2 2 2 8" xfId="11206"/>
    <cellStyle name="Vírgula 7 2 2 2 9" xfId="25030"/>
    <cellStyle name="Vírgula 7 2 2 3" xfId="1078"/>
    <cellStyle name="Vírgula 7 2 2 3 2" xfId="3742"/>
    <cellStyle name="Vírgula 7 2 2 3 2 2" xfId="17086"/>
    <cellStyle name="Vírgula 7 2 2 3 2 3" xfId="26062"/>
    <cellStyle name="Vírgula 7 2 2 3 3" xfId="6406"/>
    <cellStyle name="Vírgula 7 2 2 3 3 2" xfId="19750"/>
    <cellStyle name="Vírgula 7 2 2 3 4" xfId="9070"/>
    <cellStyle name="Vírgula 7 2 2 3 4 2" xfId="22414"/>
    <cellStyle name="Vírgula 7 2 2 3 5" xfId="14422"/>
    <cellStyle name="Vírgula 7 2 2 3 6" xfId="11734"/>
    <cellStyle name="Vírgula 7 2 2 3 7" xfId="24694"/>
    <cellStyle name="Vírgula 7 2 2 4" xfId="1870"/>
    <cellStyle name="Vírgula 7 2 2 4 2" xfId="4534"/>
    <cellStyle name="Vírgula 7 2 2 4 2 2" xfId="17878"/>
    <cellStyle name="Vírgula 7 2 2 4 2 3" xfId="26710"/>
    <cellStyle name="Vírgula 7 2 2 4 3" xfId="7198"/>
    <cellStyle name="Vírgula 7 2 2 4 3 2" xfId="20542"/>
    <cellStyle name="Vírgula 7 2 2 4 4" xfId="9862"/>
    <cellStyle name="Vírgula 7 2 2 4 4 2" xfId="23206"/>
    <cellStyle name="Vírgula 7 2 2 4 5" xfId="15214"/>
    <cellStyle name="Vírgula 7 2 2 4 6" xfId="12526"/>
    <cellStyle name="Vírgula 7 2 2 4 7" xfId="25342"/>
    <cellStyle name="Vírgula 7 2 2 5" xfId="2686"/>
    <cellStyle name="Vírgula 7 2 2 5 2" xfId="5350"/>
    <cellStyle name="Vírgula 7 2 2 5 2 2" xfId="18694"/>
    <cellStyle name="Vírgula 7 2 2 5 3" xfId="8014"/>
    <cellStyle name="Vírgula 7 2 2 5 3 2" xfId="21358"/>
    <cellStyle name="Vírgula 7 2 2 5 4" xfId="10678"/>
    <cellStyle name="Vírgula 7 2 2 5 4 2" xfId="24022"/>
    <cellStyle name="Vírgula 7 2 2 5 5" xfId="16030"/>
    <cellStyle name="Vírgula 7 2 2 5 6" xfId="13342"/>
    <cellStyle name="Vírgula 7 2 2 5 7" xfId="25702"/>
    <cellStyle name="Vírgula 7 2 2 6" xfId="2950"/>
    <cellStyle name="Vírgula 7 2 2 6 2" xfId="16294"/>
    <cellStyle name="Vírgula 7 2 2 7" xfId="5614"/>
    <cellStyle name="Vírgula 7 2 2 7 2" xfId="18958"/>
    <cellStyle name="Vírgula 7 2 2 8" xfId="8278"/>
    <cellStyle name="Vírgula 7 2 2 8 2" xfId="21622"/>
    <cellStyle name="Vírgula 7 2 2 9" xfId="13630"/>
    <cellStyle name="Vírgula 7 2 3" xfId="382"/>
    <cellStyle name="Vírgula 7 2 3 2" xfId="1174"/>
    <cellStyle name="Vírgula 7 2 3 2 2" xfId="3838"/>
    <cellStyle name="Vírgula 7 2 3 2 2 2" xfId="17182"/>
    <cellStyle name="Vírgula 7 2 3 2 3" xfId="6502"/>
    <cellStyle name="Vírgula 7 2 3 2 3 2" xfId="19846"/>
    <cellStyle name="Vírgula 7 2 3 2 4" xfId="9166"/>
    <cellStyle name="Vírgula 7 2 3 2 4 2" xfId="22510"/>
    <cellStyle name="Vírgula 7 2 3 2 5" xfId="14518"/>
    <cellStyle name="Vírgula 7 2 3 2 6" xfId="11830"/>
    <cellStyle name="Vírgula 7 2 3 2 7" xfId="26230"/>
    <cellStyle name="Vírgula 7 2 3 3" xfId="1966"/>
    <cellStyle name="Vírgula 7 2 3 3 2" xfId="4630"/>
    <cellStyle name="Vírgula 7 2 3 3 2 2" xfId="17974"/>
    <cellStyle name="Vírgula 7 2 3 3 3" xfId="7294"/>
    <cellStyle name="Vírgula 7 2 3 3 3 2" xfId="20638"/>
    <cellStyle name="Vírgula 7 2 3 3 4" xfId="9958"/>
    <cellStyle name="Vírgula 7 2 3 3 4 2" xfId="23302"/>
    <cellStyle name="Vírgula 7 2 3 3 5" xfId="15310"/>
    <cellStyle name="Vírgula 7 2 3 3 6" xfId="12622"/>
    <cellStyle name="Vírgula 7 2 3 4" xfId="3046"/>
    <cellStyle name="Vírgula 7 2 3 4 2" xfId="16390"/>
    <cellStyle name="Vírgula 7 2 3 5" xfId="5710"/>
    <cellStyle name="Vírgula 7 2 3 5 2" xfId="19054"/>
    <cellStyle name="Vírgula 7 2 3 6" xfId="8374"/>
    <cellStyle name="Vírgula 7 2 3 6 2" xfId="21718"/>
    <cellStyle name="Vírgula 7 2 3 7" xfId="13726"/>
    <cellStyle name="Vírgula 7 2 3 8" xfId="11038"/>
    <cellStyle name="Vírgula 7 2 3 9" xfId="24862"/>
    <cellStyle name="Vírgula 7 2 4" xfId="718"/>
    <cellStyle name="Vírgula 7 2 4 2" xfId="1510"/>
    <cellStyle name="Vírgula 7 2 4 2 2" xfId="4174"/>
    <cellStyle name="Vírgula 7 2 4 2 2 2" xfId="17518"/>
    <cellStyle name="Vírgula 7 2 4 2 3" xfId="6838"/>
    <cellStyle name="Vírgula 7 2 4 2 3 2" xfId="20182"/>
    <cellStyle name="Vírgula 7 2 4 2 4" xfId="9502"/>
    <cellStyle name="Vírgula 7 2 4 2 4 2" xfId="22846"/>
    <cellStyle name="Vírgula 7 2 4 2 5" xfId="14854"/>
    <cellStyle name="Vírgula 7 2 4 2 6" xfId="12166"/>
    <cellStyle name="Vírgula 7 2 4 2 7" xfId="25894"/>
    <cellStyle name="Vírgula 7 2 4 3" xfId="2302"/>
    <cellStyle name="Vírgula 7 2 4 3 2" xfId="4966"/>
    <cellStyle name="Vírgula 7 2 4 3 2 2" xfId="18310"/>
    <cellStyle name="Vírgula 7 2 4 3 3" xfId="7630"/>
    <cellStyle name="Vírgula 7 2 4 3 3 2" xfId="20974"/>
    <cellStyle name="Vírgula 7 2 4 3 4" xfId="10294"/>
    <cellStyle name="Vírgula 7 2 4 3 4 2" xfId="23638"/>
    <cellStyle name="Vírgula 7 2 4 3 5" xfId="15646"/>
    <cellStyle name="Vírgula 7 2 4 3 6" xfId="12958"/>
    <cellStyle name="Vírgula 7 2 4 4" xfId="3382"/>
    <cellStyle name="Vírgula 7 2 4 4 2" xfId="16726"/>
    <cellStyle name="Vírgula 7 2 4 5" xfId="6046"/>
    <cellStyle name="Vírgula 7 2 4 5 2" xfId="19390"/>
    <cellStyle name="Vírgula 7 2 4 6" xfId="8710"/>
    <cellStyle name="Vírgula 7 2 4 6 2" xfId="22054"/>
    <cellStyle name="Vírgula 7 2 4 7" xfId="14062"/>
    <cellStyle name="Vírgula 7 2 4 8" xfId="11374"/>
    <cellStyle name="Vírgula 7 2 4 9" xfId="24526"/>
    <cellStyle name="Vírgula 7 2 5" xfId="910"/>
    <cellStyle name="Vírgula 7 2 5 2" xfId="3574"/>
    <cellStyle name="Vírgula 7 2 5 2 2" xfId="16918"/>
    <cellStyle name="Vírgula 7 2 5 2 3" xfId="26542"/>
    <cellStyle name="Vírgula 7 2 5 3" xfId="6238"/>
    <cellStyle name="Vírgula 7 2 5 3 2" xfId="19582"/>
    <cellStyle name="Vírgula 7 2 5 4" xfId="8902"/>
    <cellStyle name="Vírgula 7 2 5 4 2" xfId="22246"/>
    <cellStyle name="Vírgula 7 2 5 5" xfId="14254"/>
    <cellStyle name="Vírgula 7 2 5 6" xfId="11566"/>
    <cellStyle name="Vírgula 7 2 5 7" xfId="25174"/>
    <cellStyle name="Vírgula 7 2 6" xfId="1702"/>
    <cellStyle name="Vírgula 7 2 6 2" xfId="4366"/>
    <cellStyle name="Vírgula 7 2 6 2 2" xfId="17710"/>
    <cellStyle name="Vírgula 7 2 6 3" xfId="7030"/>
    <cellStyle name="Vírgula 7 2 6 3 2" xfId="20374"/>
    <cellStyle name="Vírgula 7 2 6 4" xfId="9694"/>
    <cellStyle name="Vírgula 7 2 6 4 2" xfId="23038"/>
    <cellStyle name="Vírgula 7 2 6 5" xfId="15046"/>
    <cellStyle name="Vírgula 7 2 6 6" xfId="12358"/>
    <cellStyle name="Vírgula 7 2 6 7" xfId="25534"/>
    <cellStyle name="Vírgula 7 2 7" xfId="2518"/>
    <cellStyle name="Vírgula 7 2 7 2" xfId="5182"/>
    <cellStyle name="Vírgula 7 2 7 2 2" xfId="18526"/>
    <cellStyle name="Vírgula 7 2 7 3" xfId="7846"/>
    <cellStyle name="Vírgula 7 2 7 3 2" xfId="21190"/>
    <cellStyle name="Vírgula 7 2 7 4" xfId="10510"/>
    <cellStyle name="Vírgula 7 2 7 4 2" xfId="23854"/>
    <cellStyle name="Vírgula 7 2 7 5" xfId="15862"/>
    <cellStyle name="Vírgula 7 2 7 6" xfId="13174"/>
    <cellStyle name="Vírgula 7 2 8" xfId="2782"/>
    <cellStyle name="Vírgula 7 2 8 2" xfId="16126"/>
    <cellStyle name="Vírgula 7 2 9" xfId="5446"/>
    <cellStyle name="Vírgula 7 2 9 2" xfId="18790"/>
    <cellStyle name="Vírgula 7 3" xfId="238"/>
    <cellStyle name="Vírgula 7 3 10" xfId="13582"/>
    <cellStyle name="Vírgula 7 3 11" xfId="10894"/>
    <cellStyle name="Vírgula 7 3 12" xfId="24286"/>
    <cellStyle name="Vírgula 7 3 2" xfId="502"/>
    <cellStyle name="Vírgula 7 3 2 2" xfId="1294"/>
    <cellStyle name="Vírgula 7 3 2 2 2" xfId="3958"/>
    <cellStyle name="Vírgula 7 3 2 2 2 2" xfId="17302"/>
    <cellStyle name="Vírgula 7 3 2 2 3" xfId="6622"/>
    <cellStyle name="Vírgula 7 3 2 2 3 2" xfId="19966"/>
    <cellStyle name="Vírgula 7 3 2 2 4" xfId="9286"/>
    <cellStyle name="Vírgula 7 3 2 2 4 2" xfId="22630"/>
    <cellStyle name="Vírgula 7 3 2 2 5" xfId="14638"/>
    <cellStyle name="Vírgula 7 3 2 2 6" xfId="11950"/>
    <cellStyle name="Vírgula 7 3 2 2 7" xfId="26350"/>
    <cellStyle name="Vírgula 7 3 2 3" xfId="2086"/>
    <cellStyle name="Vírgula 7 3 2 3 2" xfId="4750"/>
    <cellStyle name="Vírgula 7 3 2 3 2 2" xfId="18094"/>
    <cellStyle name="Vírgula 7 3 2 3 3" xfId="7414"/>
    <cellStyle name="Vírgula 7 3 2 3 3 2" xfId="20758"/>
    <cellStyle name="Vírgula 7 3 2 3 4" xfId="10078"/>
    <cellStyle name="Vírgula 7 3 2 3 4 2" xfId="23422"/>
    <cellStyle name="Vírgula 7 3 2 3 5" xfId="15430"/>
    <cellStyle name="Vírgula 7 3 2 3 6" xfId="12742"/>
    <cellStyle name="Vírgula 7 3 2 4" xfId="3166"/>
    <cellStyle name="Vírgula 7 3 2 4 2" xfId="16510"/>
    <cellStyle name="Vírgula 7 3 2 5" xfId="5830"/>
    <cellStyle name="Vírgula 7 3 2 5 2" xfId="19174"/>
    <cellStyle name="Vírgula 7 3 2 6" xfId="8494"/>
    <cellStyle name="Vírgula 7 3 2 6 2" xfId="21838"/>
    <cellStyle name="Vírgula 7 3 2 7" xfId="13846"/>
    <cellStyle name="Vírgula 7 3 2 8" xfId="11158"/>
    <cellStyle name="Vírgula 7 3 2 9" xfId="24982"/>
    <cellStyle name="Vírgula 7 3 3" xfId="670"/>
    <cellStyle name="Vírgula 7 3 3 2" xfId="1462"/>
    <cellStyle name="Vírgula 7 3 3 2 2" xfId="4126"/>
    <cellStyle name="Vírgula 7 3 3 2 2 2" xfId="17470"/>
    <cellStyle name="Vírgula 7 3 3 2 3" xfId="6790"/>
    <cellStyle name="Vírgula 7 3 3 2 3 2" xfId="20134"/>
    <cellStyle name="Vírgula 7 3 3 2 4" xfId="9454"/>
    <cellStyle name="Vírgula 7 3 3 2 4 2" xfId="22798"/>
    <cellStyle name="Vírgula 7 3 3 2 5" xfId="14806"/>
    <cellStyle name="Vírgula 7 3 3 2 6" xfId="12118"/>
    <cellStyle name="Vírgula 7 3 3 2 7" xfId="26014"/>
    <cellStyle name="Vírgula 7 3 3 3" xfId="2254"/>
    <cellStyle name="Vírgula 7 3 3 3 2" xfId="4918"/>
    <cellStyle name="Vírgula 7 3 3 3 2 2" xfId="18262"/>
    <cellStyle name="Vírgula 7 3 3 3 3" xfId="7582"/>
    <cellStyle name="Vírgula 7 3 3 3 3 2" xfId="20926"/>
    <cellStyle name="Vírgula 7 3 3 3 4" xfId="10246"/>
    <cellStyle name="Vírgula 7 3 3 3 4 2" xfId="23590"/>
    <cellStyle name="Vírgula 7 3 3 3 5" xfId="15598"/>
    <cellStyle name="Vírgula 7 3 3 3 6" xfId="12910"/>
    <cellStyle name="Vírgula 7 3 3 4" xfId="3334"/>
    <cellStyle name="Vírgula 7 3 3 4 2" xfId="16678"/>
    <cellStyle name="Vírgula 7 3 3 5" xfId="5998"/>
    <cellStyle name="Vírgula 7 3 3 5 2" xfId="19342"/>
    <cellStyle name="Vírgula 7 3 3 6" xfId="8662"/>
    <cellStyle name="Vírgula 7 3 3 6 2" xfId="22006"/>
    <cellStyle name="Vírgula 7 3 3 7" xfId="14014"/>
    <cellStyle name="Vírgula 7 3 3 8" xfId="11326"/>
    <cellStyle name="Vírgula 7 3 3 9" xfId="24646"/>
    <cellStyle name="Vírgula 7 3 4" xfId="1030"/>
    <cellStyle name="Vírgula 7 3 4 2" xfId="3694"/>
    <cellStyle name="Vírgula 7 3 4 2 2" xfId="17038"/>
    <cellStyle name="Vírgula 7 3 4 2 3" xfId="26662"/>
    <cellStyle name="Vírgula 7 3 4 3" xfId="6358"/>
    <cellStyle name="Vírgula 7 3 4 3 2" xfId="19702"/>
    <cellStyle name="Vírgula 7 3 4 4" xfId="9022"/>
    <cellStyle name="Vírgula 7 3 4 4 2" xfId="22366"/>
    <cellStyle name="Vírgula 7 3 4 5" xfId="14374"/>
    <cellStyle name="Vírgula 7 3 4 6" xfId="11686"/>
    <cellStyle name="Vírgula 7 3 4 7" xfId="25294"/>
    <cellStyle name="Vírgula 7 3 5" xfId="1822"/>
    <cellStyle name="Vírgula 7 3 5 2" xfId="4486"/>
    <cellStyle name="Vírgula 7 3 5 2 2" xfId="17830"/>
    <cellStyle name="Vírgula 7 3 5 3" xfId="7150"/>
    <cellStyle name="Vírgula 7 3 5 3 2" xfId="20494"/>
    <cellStyle name="Vírgula 7 3 5 4" xfId="9814"/>
    <cellStyle name="Vírgula 7 3 5 4 2" xfId="23158"/>
    <cellStyle name="Vírgula 7 3 5 5" xfId="15166"/>
    <cellStyle name="Vírgula 7 3 5 6" xfId="12478"/>
    <cellStyle name="Vírgula 7 3 5 7" xfId="25654"/>
    <cellStyle name="Vírgula 7 3 6" xfId="2638"/>
    <cellStyle name="Vírgula 7 3 6 2" xfId="5302"/>
    <cellStyle name="Vírgula 7 3 6 2 2" xfId="18646"/>
    <cellStyle name="Vírgula 7 3 6 3" xfId="7966"/>
    <cellStyle name="Vírgula 7 3 6 3 2" xfId="21310"/>
    <cellStyle name="Vírgula 7 3 6 4" xfId="10630"/>
    <cellStyle name="Vírgula 7 3 6 4 2" xfId="23974"/>
    <cellStyle name="Vírgula 7 3 6 5" xfId="15982"/>
    <cellStyle name="Vírgula 7 3 6 6" xfId="13294"/>
    <cellStyle name="Vírgula 7 3 7" xfId="2902"/>
    <cellStyle name="Vírgula 7 3 7 2" xfId="16246"/>
    <cellStyle name="Vírgula 7 3 8" xfId="5566"/>
    <cellStyle name="Vírgula 7 3 8 2" xfId="18910"/>
    <cellStyle name="Vírgula 7 3 9" xfId="8230"/>
    <cellStyle name="Vírgula 7 3 9 2" xfId="21574"/>
    <cellStyle name="Vírgula 7 4" xfId="190"/>
    <cellStyle name="Vírgula 7 4 10" xfId="10846"/>
    <cellStyle name="Vírgula 7 4 11" xfId="24238"/>
    <cellStyle name="Vírgula 7 4 2" xfId="454"/>
    <cellStyle name="Vírgula 7 4 2 2" xfId="1246"/>
    <cellStyle name="Vírgula 7 4 2 2 2" xfId="3910"/>
    <cellStyle name="Vírgula 7 4 2 2 2 2" xfId="17254"/>
    <cellStyle name="Vírgula 7 4 2 2 3" xfId="6574"/>
    <cellStyle name="Vírgula 7 4 2 2 3 2" xfId="19918"/>
    <cellStyle name="Vírgula 7 4 2 2 4" xfId="9238"/>
    <cellStyle name="Vírgula 7 4 2 2 4 2" xfId="22582"/>
    <cellStyle name="Vírgula 7 4 2 2 5" xfId="14590"/>
    <cellStyle name="Vírgula 7 4 2 2 6" xfId="11902"/>
    <cellStyle name="Vírgula 7 4 2 2 7" xfId="26302"/>
    <cellStyle name="Vírgula 7 4 2 3" xfId="2038"/>
    <cellStyle name="Vírgula 7 4 2 3 2" xfId="4702"/>
    <cellStyle name="Vírgula 7 4 2 3 2 2" xfId="18046"/>
    <cellStyle name="Vírgula 7 4 2 3 3" xfId="7366"/>
    <cellStyle name="Vírgula 7 4 2 3 3 2" xfId="20710"/>
    <cellStyle name="Vírgula 7 4 2 3 4" xfId="10030"/>
    <cellStyle name="Vírgula 7 4 2 3 4 2" xfId="23374"/>
    <cellStyle name="Vírgula 7 4 2 3 5" xfId="15382"/>
    <cellStyle name="Vírgula 7 4 2 3 6" xfId="12694"/>
    <cellStyle name="Vírgula 7 4 2 4" xfId="3118"/>
    <cellStyle name="Vírgula 7 4 2 4 2" xfId="16462"/>
    <cellStyle name="Vírgula 7 4 2 5" xfId="5782"/>
    <cellStyle name="Vírgula 7 4 2 5 2" xfId="19126"/>
    <cellStyle name="Vírgula 7 4 2 6" xfId="8446"/>
    <cellStyle name="Vírgula 7 4 2 6 2" xfId="21790"/>
    <cellStyle name="Vírgula 7 4 2 7" xfId="13798"/>
    <cellStyle name="Vírgula 7 4 2 8" xfId="11110"/>
    <cellStyle name="Vírgula 7 4 2 9" xfId="24934"/>
    <cellStyle name="Vírgula 7 4 3" xfId="982"/>
    <cellStyle name="Vírgula 7 4 3 2" xfId="3646"/>
    <cellStyle name="Vírgula 7 4 3 2 2" xfId="16990"/>
    <cellStyle name="Vírgula 7 4 3 2 3" xfId="25966"/>
    <cellStyle name="Vírgula 7 4 3 3" xfId="6310"/>
    <cellStyle name="Vírgula 7 4 3 3 2" xfId="19654"/>
    <cellStyle name="Vírgula 7 4 3 4" xfId="8974"/>
    <cellStyle name="Vírgula 7 4 3 4 2" xfId="22318"/>
    <cellStyle name="Vírgula 7 4 3 5" xfId="14326"/>
    <cellStyle name="Vírgula 7 4 3 6" xfId="11638"/>
    <cellStyle name="Vírgula 7 4 3 7" xfId="24598"/>
    <cellStyle name="Vírgula 7 4 4" xfId="1774"/>
    <cellStyle name="Vírgula 7 4 4 2" xfId="4438"/>
    <cellStyle name="Vírgula 7 4 4 2 2" xfId="17782"/>
    <cellStyle name="Vírgula 7 4 4 2 3" xfId="26614"/>
    <cellStyle name="Vírgula 7 4 4 3" xfId="7102"/>
    <cellStyle name="Vírgula 7 4 4 3 2" xfId="20446"/>
    <cellStyle name="Vírgula 7 4 4 4" xfId="9766"/>
    <cellStyle name="Vírgula 7 4 4 4 2" xfId="23110"/>
    <cellStyle name="Vírgula 7 4 4 5" xfId="15118"/>
    <cellStyle name="Vírgula 7 4 4 6" xfId="12430"/>
    <cellStyle name="Vírgula 7 4 4 7" xfId="25246"/>
    <cellStyle name="Vírgula 7 4 5" xfId="2590"/>
    <cellStyle name="Vírgula 7 4 5 2" xfId="5254"/>
    <cellStyle name="Vírgula 7 4 5 2 2" xfId="18598"/>
    <cellStyle name="Vírgula 7 4 5 3" xfId="7918"/>
    <cellStyle name="Vírgula 7 4 5 3 2" xfId="21262"/>
    <cellStyle name="Vírgula 7 4 5 4" xfId="10582"/>
    <cellStyle name="Vírgula 7 4 5 4 2" xfId="23926"/>
    <cellStyle name="Vírgula 7 4 5 5" xfId="15934"/>
    <cellStyle name="Vírgula 7 4 5 6" xfId="13246"/>
    <cellStyle name="Vírgula 7 4 5 7" xfId="25606"/>
    <cellStyle name="Vírgula 7 4 6" xfId="2854"/>
    <cellStyle name="Vírgula 7 4 6 2" xfId="16198"/>
    <cellStyle name="Vírgula 7 4 7" xfId="5518"/>
    <cellStyle name="Vírgula 7 4 7 2" xfId="18862"/>
    <cellStyle name="Vírgula 7 4 8" xfId="8182"/>
    <cellStyle name="Vírgula 7 4 8 2" xfId="21526"/>
    <cellStyle name="Vírgula 7 4 9" xfId="13534"/>
    <cellStyle name="Vírgula 7 5" xfId="334"/>
    <cellStyle name="Vírgula 7 5 2" xfId="1126"/>
    <cellStyle name="Vírgula 7 5 2 2" xfId="3790"/>
    <cellStyle name="Vírgula 7 5 2 2 2" xfId="17134"/>
    <cellStyle name="Vírgula 7 5 2 2 3" xfId="26446"/>
    <cellStyle name="Vírgula 7 5 2 3" xfId="6454"/>
    <cellStyle name="Vírgula 7 5 2 3 2" xfId="19798"/>
    <cellStyle name="Vírgula 7 5 2 4" xfId="9118"/>
    <cellStyle name="Vírgula 7 5 2 4 2" xfId="22462"/>
    <cellStyle name="Vírgula 7 5 2 5" xfId="14470"/>
    <cellStyle name="Vírgula 7 5 2 6" xfId="11782"/>
    <cellStyle name="Vírgula 7 5 2 7" xfId="25078"/>
    <cellStyle name="Vírgula 7 5 3" xfId="1918"/>
    <cellStyle name="Vírgula 7 5 3 2" xfId="4582"/>
    <cellStyle name="Vírgula 7 5 3 2 2" xfId="17926"/>
    <cellStyle name="Vírgula 7 5 3 2 3" xfId="26110"/>
    <cellStyle name="Vírgula 7 5 3 3" xfId="7246"/>
    <cellStyle name="Vírgula 7 5 3 3 2" xfId="20590"/>
    <cellStyle name="Vírgula 7 5 3 4" xfId="9910"/>
    <cellStyle name="Vírgula 7 5 3 4 2" xfId="23254"/>
    <cellStyle name="Vírgula 7 5 3 5" xfId="15262"/>
    <cellStyle name="Vírgula 7 5 3 6" xfId="12574"/>
    <cellStyle name="Vírgula 7 5 3 7" xfId="24742"/>
    <cellStyle name="Vírgula 7 5 4" xfId="2998"/>
    <cellStyle name="Vírgula 7 5 4 2" xfId="16342"/>
    <cellStyle name="Vírgula 7 5 4 2 2" xfId="26758"/>
    <cellStyle name="Vírgula 7 5 4 3" xfId="25390"/>
    <cellStyle name="Vírgula 7 5 5" xfId="5662"/>
    <cellStyle name="Vírgula 7 5 5 2" xfId="19006"/>
    <cellStyle name="Vírgula 7 5 5 3" xfId="25750"/>
    <cellStyle name="Vírgula 7 5 6" xfId="8326"/>
    <cellStyle name="Vírgula 7 5 6 2" xfId="21670"/>
    <cellStyle name="Vírgula 7 5 7" xfId="13678"/>
    <cellStyle name="Vírgula 7 5 8" xfId="10990"/>
    <cellStyle name="Vírgula 7 5 9" xfId="24382"/>
    <cellStyle name="Vírgula 7 6" xfId="598"/>
    <cellStyle name="Vírgula 7 6 2" xfId="1390"/>
    <cellStyle name="Vírgula 7 6 2 2" xfId="4054"/>
    <cellStyle name="Vírgula 7 6 2 2 2" xfId="17398"/>
    <cellStyle name="Vírgula 7 6 2 3" xfId="6718"/>
    <cellStyle name="Vírgula 7 6 2 3 2" xfId="20062"/>
    <cellStyle name="Vírgula 7 6 2 4" xfId="9382"/>
    <cellStyle name="Vírgula 7 6 2 4 2" xfId="22726"/>
    <cellStyle name="Vírgula 7 6 2 5" xfId="14734"/>
    <cellStyle name="Vírgula 7 6 2 6" xfId="12046"/>
    <cellStyle name="Vírgula 7 6 2 7" xfId="26182"/>
    <cellStyle name="Vírgula 7 6 3" xfId="2182"/>
    <cellStyle name="Vírgula 7 6 3 2" xfId="4846"/>
    <cellStyle name="Vírgula 7 6 3 2 2" xfId="18190"/>
    <cellStyle name="Vírgula 7 6 3 3" xfId="7510"/>
    <cellStyle name="Vírgula 7 6 3 3 2" xfId="20854"/>
    <cellStyle name="Vírgula 7 6 3 4" xfId="10174"/>
    <cellStyle name="Vírgula 7 6 3 4 2" xfId="23518"/>
    <cellStyle name="Vírgula 7 6 3 5" xfId="15526"/>
    <cellStyle name="Vírgula 7 6 3 6" xfId="12838"/>
    <cellStyle name="Vírgula 7 6 4" xfId="3262"/>
    <cellStyle name="Vírgula 7 6 4 2" xfId="16606"/>
    <cellStyle name="Vírgula 7 6 5" xfId="5926"/>
    <cellStyle name="Vírgula 7 6 5 2" xfId="19270"/>
    <cellStyle name="Vírgula 7 6 6" xfId="8590"/>
    <cellStyle name="Vírgula 7 6 6 2" xfId="21934"/>
    <cellStyle name="Vírgula 7 6 7" xfId="13942"/>
    <cellStyle name="Vírgula 7 6 8" xfId="11254"/>
    <cellStyle name="Vírgula 7 6 9" xfId="24814"/>
    <cellStyle name="Vírgula 7 7" xfId="766"/>
    <cellStyle name="Vírgula 7 7 2" xfId="1558"/>
    <cellStyle name="Vírgula 7 7 2 2" xfId="4222"/>
    <cellStyle name="Vírgula 7 7 2 2 2" xfId="17566"/>
    <cellStyle name="Vírgula 7 7 2 3" xfId="6886"/>
    <cellStyle name="Vírgula 7 7 2 3 2" xfId="20230"/>
    <cellStyle name="Vírgula 7 7 2 4" xfId="9550"/>
    <cellStyle name="Vírgula 7 7 2 4 2" xfId="22894"/>
    <cellStyle name="Vírgula 7 7 2 5" xfId="14902"/>
    <cellStyle name="Vírgula 7 7 2 6" xfId="12214"/>
    <cellStyle name="Vírgula 7 7 2 7" xfId="25846"/>
    <cellStyle name="Vírgula 7 7 3" xfId="2350"/>
    <cellStyle name="Vírgula 7 7 3 2" xfId="5014"/>
    <cellStyle name="Vírgula 7 7 3 2 2" xfId="18358"/>
    <cellStyle name="Vírgula 7 7 3 3" xfId="7678"/>
    <cellStyle name="Vírgula 7 7 3 3 2" xfId="21022"/>
    <cellStyle name="Vírgula 7 7 3 4" xfId="10342"/>
    <cellStyle name="Vírgula 7 7 3 4 2" xfId="23686"/>
    <cellStyle name="Vírgula 7 7 3 5" xfId="15694"/>
    <cellStyle name="Vírgula 7 7 3 6" xfId="13006"/>
    <cellStyle name="Vírgula 7 7 4" xfId="3430"/>
    <cellStyle name="Vírgula 7 7 4 2" xfId="16774"/>
    <cellStyle name="Vírgula 7 7 5" xfId="6094"/>
    <cellStyle name="Vírgula 7 7 5 2" xfId="19438"/>
    <cellStyle name="Vírgula 7 7 6" xfId="8758"/>
    <cellStyle name="Vírgula 7 7 6 2" xfId="22102"/>
    <cellStyle name="Vírgula 7 7 7" xfId="14110"/>
    <cellStyle name="Vírgula 7 7 8" xfId="11422"/>
    <cellStyle name="Vírgula 7 7 9" xfId="24478"/>
    <cellStyle name="Vírgula 7 8" xfId="814"/>
    <cellStyle name="Vírgula 7 8 2" xfId="1606"/>
    <cellStyle name="Vírgula 7 8 2 2" xfId="4270"/>
    <cellStyle name="Vírgula 7 8 2 2 2" xfId="17614"/>
    <cellStyle name="Vírgula 7 8 2 3" xfId="6934"/>
    <cellStyle name="Vírgula 7 8 2 3 2" xfId="20278"/>
    <cellStyle name="Vírgula 7 8 2 4" xfId="9598"/>
    <cellStyle name="Vírgula 7 8 2 4 2" xfId="22942"/>
    <cellStyle name="Vírgula 7 8 2 5" xfId="14950"/>
    <cellStyle name="Vírgula 7 8 2 6" xfId="12262"/>
    <cellStyle name="Vírgula 7 8 2 7" xfId="26494"/>
    <cellStyle name="Vírgula 7 8 3" xfId="2398"/>
    <cellStyle name="Vírgula 7 8 3 2" xfId="5062"/>
    <cellStyle name="Vírgula 7 8 3 2 2" xfId="18406"/>
    <cellStyle name="Vírgula 7 8 3 3" xfId="7726"/>
    <cellStyle name="Vírgula 7 8 3 3 2" xfId="21070"/>
    <cellStyle name="Vírgula 7 8 3 4" xfId="10390"/>
    <cellStyle name="Vírgula 7 8 3 4 2" xfId="23734"/>
    <cellStyle name="Vírgula 7 8 3 5" xfId="15742"/>
    <cellStyle name="Vírgula 7 8 3 6" xfId="13054"/>
    <cellStyle name="Vírgula 7 8 4" xfId="3478"/>
    <cellStyle name="Vírgula 7 8 4 2" xfId="16822"/>
    <cellStyle name="Vírgula 7 8 5" xfId="6142"/>
    <cellStyle name="Vírgula 7 8 5 2" xfId="19486"/>
    <cellStyle name="Vírgula 7 8 6" xfId="8806"/>
    <cellStyle name="Vírgula 7 8 6 2" xfId="22150"/>
    <cellStyle name="Vírgula 7 8 7" xfId="14158"/>
    <cellStyle name="Vírgula 7 8 8" xfId="11470"/>
    <cellStyle name="Vírgula 7 8 9" xfId="25126"/>
    <cellStyle name="Vírgula 7 9" xfId="862"/>
    <cellStyle name="Vírgula 7 9 2" xfId="3526"/>
    <cellStyle name="Vírgula 7 9 2 2" xfId="16870"/>
    <cellStyle name="Vírgula 7 9 3" xfId="6190"/>
    <cellStyle name="Vírgula 7 9 3 2" xfId="19534"/>
    <cellStyle name="Vírgula 7 9 4" xfId="8854"/>
    <cellStyle name="Vírgula 7 9 4 2" xfId="22198"/>
    <cellStyle name="Vírgula 7 9 5" xfId="14206"/>
    <cellStyle name="Vírgula 7 9 6" xfId="11518"/>
    <cellStyle name="Vírgula 7 9 7" xfId="25486"/>
    <cellStyle name="Vírgula 8" xfId="94"/>
    <cellStyle name="Vírgula 8 10" xfId="5422"/>
    <cellStyle name="Vírgula 8 10 2" xfId="18766"/>
    <cellStyle name="Vírgula 8 11" xfId="8086"/>
    <cellStyle name="Vírgula 8 11 2" xfId="21430"/>
    <cellStyle name="Vírgula 8 12" xfId="13438"/>
    <cellStyle name="Vírgula 8 13" xfId="10750"/>
    <cellStyle name="Vírgula 8 14" xfId="24142"/>
    <cellStyle name="Vírgula 8 2" xfId="262"/>
    <cellStyle name="Vírgula 8 2 10" xfId="13606"/>
    <cellStyle name="Vírgula 8 2 11" xfId="10918"/>
    <cellStyle name="Vírgula 8 2 12" xfId="24310"/>
    <cellStyle name="Vírgula 8 2 2" xfId="526"/>
    <cellStyle name="Vírgula 8 2 2 2" xfId="1318"/>
    <cellStyle name="Vírgula 8 2 2 2 2" xfId="3982"/>
    <cellStyle name="Vírgula 8 2 2 2 2 2" xfId="17326"/>
    <cellStyle name="Vírgula 8 2 2 2 3" xfId="6646"/>
    <cellStyle name="Vírgula 8 2 2 2 3 2" xfId="19990"/>
    <cellStyle name="Vírgula 8 2 2 2 4" xfId="9310"/>
    <cellStyle name="Vírgula 8 2 2 2 4 2" xfId="22654"/>
    <cellStyle name="Vírgula 8 2 2 2 5" xfId="14662"/>
    <cellStyle name="Vírgula 8 2 2 2 6" xfId="11974"/>
    <cellStyle name="Vírgula 8 2 2 2 7" xfId="26374"/>
    <cellStyle name="Vírgula 8 2 2 3" xfId="2110"/>
    <cellStyle name="Vírgula 8 2 2 3 2" xfId="4774"/>
    <cellStyle name="Vírgula 8 2 2 3 2 2" xfId="18118"/>
    <cellStyle name="Vírgula 8 2 2 3 3" xfId="7438"/>
    <cellStyle name="Vírgula 8 2 2 3 3 2" xfId="20782"/>
    <cellStyle name="Vírgula 8 2 2 3 4" xfId="10102"/>
    <cellStyle name="Vírgula 8 2 2 3 4 2" xfId="23446"/>
    <cellStyle name="Vírgula 8 2 2 3 5" xfId="15454"/>
    <cellStyle name="Vírgula 8 2 2 3 6" xfId="12766"/>
    <cellStyle name="Vírgula 8 2 2 4" xfId="3190"/>
    <cellStyle name="Vírgula 8 2 2 4 2" xfId="16534"/>
    <cellStyle name="Vírgula 8 2 2 5" xfId="5854"/>
    <cellStyle name="Vírgula 8 2 2 5 2" xfId="19198"/>
    <cellStyle name="Vírgula 8 2 2 6" xfId="8518"/>
    <cellStyle name="Vírgula 8 2 2 6 2" xfId="21862"/>
    <cellStyle name="Vírgula 8 2 2 7" xfId="13870"/>
    <cellStyle name="Vírgula 8 2 2 8" xfId="11182"/>
    <cellStyle name="Vírgula 8 2 2 9" xfId="25006"/>
    <cellStyle name="Vírgula 8 2 3" xfId="694"/>
    <cellStyle name="Vírgula 8 2 3 2" xfId="1486"/>
    <cellStyle name="Vírgula 8 2 3 2 2" xfId="4150"/>
    <cellStyle name="Vírgula 8 2 3 2 2 2" xfId="17494"/>
    <cellStyle name="Vírgula 8 2 3 2 3" xfId="6814"/>
    <cellStyle name="Vírgula 8 2 3 2 3 2" xfId="20158"/>
    <cellStyle name="Vírgula 8 2 3 2 4" xfId="9478"/>
    <cellStyle name="Vírgula 8 2 3 2 4 2" xfId="22822"/>
    <cellStyle name="Vírgula 8 2 3 2 5" xfId="14830"/>
    <cellStyle name="Vírgula 8 2 3 2 6" xfId="12142"/>
    <cellStyle name="Vírgula 8 2 3 2 7" xfId="26038"/>
    <cellStyle name="Vírgula 8 2 3 3" xfId="2278"/>
    <cellStyle name="Vírgula 8 2 3 3 2" xfId="4942"/>
    <cellStyle name="Vírgula 8 2 3 3 2 2" xfId="18286"/>
    <cellStyle name="Vírgula 8 2 3 3 3" xfId="7606"/>
    <cellStyle name="Vírgula 8 2 3 3 3 2" xfId="20950"/>
    <cellStyle name="Vírgula 8 2 3 3 4" xfId="10270"/>
    <cellStyle name="Vírgula 8 2 3 3 4 2" xfId="23614"/>
    <cellStyle name="Vírgula 8 2 3 3 5" xfId="15622"/>
    <cellStyle name="Vírgula 8 2 3 3 6" xfId="12934"/>
    <cellStyle name="Vírgula 8 2 3 4" xfId="3358"/>
    <cellStyle name="Vírgula 8 2 3 4 2" xfId="16702"/>
    <cellStyle name="Vírgula 8 2 3 5" xfId="6022"/>
    <cellStyle name="Vírgula 8 2 3 5 2" xfId="19366"/>
    <cellStyle name="Vírgula 8 2 3 6" xfId="8686"/>
    <cellStyle name="Vírgula 8 2 3 6 2" xfId="22030"/>
    <cellStyle name="Vírgula 8 2 3 7" xfId="14038"/>
    <cellStyle name="Vírgula 8 2 3 8" xfId="11350"/>
    <cellStyle name="Vírgula 8 2 3 9" xfId="24670"/>
    <cellStyle name="Vírgula 8 2 4" xfId="1054"/>
    <cellStyle name="Vírgula 8 2 4 2" xfId="3718"/>
    <cellStyle name="Vírgula 8 2 4 2 2" xfId="17062"/>
    <cellStyle name="Vírgula 8 2 4 2 3" xfId="26686"/>
    <cellStyle name="Vírgula 8 2 4 3" xfId="6382"/>
    <cellStyle name="Vírgula 8 2 4 3 2" xfId="19726"/>
    <cellStyle name="Vírgula 8 2 4 4" xfId="9046"/>
    <cellStyle name="Vírgula 8 2 4 4 2" xfId="22390"/>
    <cellStyle name="Vírgula 8 2 4 5" xfId="14398"/>
    <cellStyle name="Vírgula 8 2 4 6" xfId="11710"/>
    <cellStyle name="Vírgula 8 2 4 7" xfId="25318"/>
    <cellStyle name="Vírgula 8 2 5" xfId="1846"/>
    <cellStyle name="Vírgula 8 2 5 2" xfId="4510"/>
    <cellStyle name="Vírgula 8 2 5 2 2" xfId="17854"/>
    <cellStyle name="Vírgula 8 2 5 3" xfId="7174"/>
    <cellStyle name="Vírgula 8 2 5 3 2" xfId="20518"/>
    <cellStyle name="Vírgula 8 2 5 4" xfId="9838"/>
    <cellStyle name="Vírgula 8 2 5 4 2" xfId="23182"/>
    <cellStyle name="Vírgula 8 2 5 5" xfId="15190"/>
    <cellStyle name="Vírgula 8 2 5 6" xfId="12502"/>
    <cellStyle name="Vírgula 8 2 5 7" xfId="25678"/>
    <cellStyle name="Vírgula 8 2 6" xfId="2662"/>
    <cellStyle name="Vírgula 8 2 6 2" xfId="5326"/>
    <cellStyle name="Vírgula 8 2 6 2 2" xfId="18670"/>
    <cellStyle name="Vírgula 8 2 6 3" xfId="7990"/>
    <cellStyle name="Vírgula 8 2 6 3 2" xfId="21334"/>
    <cellStyle name="Vírgula 8 2 6 4" xfId="10654"/>
    <cellStyle name="Vírgula 8 2 6 4 2" xfId="23998"/>
    <cellStyle name="Vírgula 8 2 6 5" xfId="16006"/>
    <cellStyle name="Vírgula 8 2 6 6" xfId="13318"/>
    <cellStyle name="Vírgula 8 2 7" xfId="2926"/>
    <cellStyle name="Vírgula 8 2 7 2" xfId="16270"/>
    <cellStyle name="Vírgula 8 2 8" xfId="5590"/>
    <cellStyle name="Vírgula 8 2 8 2" xfId="18934"/>
    <cellStyle name="Vírgula 8 2 9" xfId="8254"/>
    <cellStyle name="Vírgula 8 2 9 2" xfId="21598"/>
    <cellStyle name="Vírgula 8 3" xfId="166"/>
    <cellStyle name="Vírgula 8 3 10" xfId="10822"/>
    <cellStyle name="Vírgula 8 3 11" xfId="24214"/>
    <cellStyle name="Vírgula 8 3 2" xfId="430"/>
    <cellStyle name="Vírgula 8 3 2 2" xfId="1222"/>
    <cellStyle name="Vírgula 8 3 2 2 2" xfId="3886"/>
    <cellStyle name="Vírgula 8 3 2 2 2 2" xfId="17230"/>
    <cellStyle name="Vírgula 8 3 2 2 3" xfId="6550"/>
    <cellStyle name="Vírgula 8 3 2 2 3 2" xfId="19894"/>
    <cellStyle name="Vírgula 8 3 2 2 4" xfId="9214"/>
    <cellStyle name="Vírgula 8 3 2 2 4 2" xfId="22558"/>
    <cellStyle name="Vírgula 8 3 2 2 5" xfId="14566"/>
    <cellStyle name="Vírgula 8 3 2 2 6" xfId="11878"/>
    <cellStyle name="Vírgula 8 3 2 2 7" xfId="26278"/>
    <cellStyle name="Vírgula 8 3 2 3" xfId="2014"/>
    <cellStyle name="Vírgula 8 3 2 3 2" xfId="4678"/>
    <cellStyle name="Vírgula 8 3 2 3 2 2" xfId="18022"/>
    <cellStyle name="Vírgula 8 3 2 3 3" xfId="7342"/>
    <cellStyle name="Vírgula 8 3 2 3 3 2" xfId="20686"/>
    <cellStyle name="Vírgula 8 3 2 3 4" xfId="10006"/>
    <cellStyle name="Vírgula 8 3 2 3 4 2" xfId="23350"/>
    <cellStyle name="Vírgula 8 3 2 3 5" xfId="15358"/>
    <cellStyle name="Vírgula 8 3 2 3 6" xfId="12670"/>
    <cellStyle name="Vírgula 8 3 2 4" xfId="3094"/>
    <cellStyle name="Vírgula 8 3 2 4 2" xfId="16438"/>
    <cellStyle name="Vírgula 8 3 2 5" xfId="5758"/>
    <cellStyle name="Vírgula 8 3 2 5 2" xfId="19102"/>
    <cellStyle name="Vírgula 8 3 2 6" xfId="8422"/>
    <cellStyle name="Vírgula 8 3 2 6 2" xfId="21766"/>
    <cellStyle name="Vírgula 8 3 2 7" xfId="13774"/>
    <cellStyle name="Vírgula 8 3 2 8" xfId="11086"/>
    <cellStyle name="Vírgula 8 3 2 9" xfId="24910"/>
    <cellStyle name="Vírgula 8 3 3" xfId="958"/>
    <cellStyle name="Vírgula 8 3 3 2" xfId="3622"/>
    <cellStyle name="Vírgula 8 3 3 2 2" xfId="16966"/>
    <cellStyle name="Vírgula 8 3 3 2 3" xfId="25942"/>
    <cellStyle name="Vírgula 8 3 3 3" xfId="6286"/>
    <cellStyle name="Vírgula 8 3 3 3 2" xfId="19630"/>
    <cellStyle name="Vírgula 8 3 3 4" xfId="8950"/>
    <cellStyle name="Vírgula 8 3 3 4 2" xfId="22294"/>
    <cellStyle name="Vírgula 8 3 3 5" xfId="14302"/>
    <cellStyle name="Vírgula 8 3 3 6" xfId="11614"/>
    <cellStyle name="Vírgula 8 3 3 7" xfId="24574"/>
    <cellStyle name="Vírgula 8 3 4" xfId="1750"/>
    <cellStyle name="Vírgula 8 3 4 2" xfId="4414"/>
    <cellStyle name="Vírgula 8 3 4 2 2" xfId="17758"/>
    <cellStyle name="Vírgula 8 3 4 2 3" xfId="26590"/>
    <cellStyle name="Vírgula 8 3 4 3" xfId="7078"/>
    <cellStyle name="Vírgula 8 3 4 3 2" xfId="20422"/>
    <cellStyle name="Vírgula 8 3 4 4" xfId="9742"/>
    <cellStyle name="Vírgula 8 3 4 4 2" xfId="23086"/>
    <cellStyle name="Vírgula 8 3 4 5" xfId="15094"/>
    <cellStyle name="Vírgula 8 3 4 6" xfId="12406"/>
    <cellStyle name="Vírgula 8 3 4 7" xfId="25222"/>
    <cellStyle name="Vírgula 8 3 5" xfId="2566"/>
    <cellStyle name="Vírgula 8 3 5 2" xfId="5230"/>
    <cellStyle name="Vírgula 8 3 5 2 2" xfId="18574"/>
    <cellStyle name="Vírgula 8 3 5 3" xfId="7894"/>
    <cellStyle name="Vírgula 8 3 5 3 2" xfId="21238"/>
    <cellStyle name="Vírgula 8 3 5 4" xfId="10558"/>
    <cellStyle name="Vírgula 8 3 5 4 2" xfId="23902"/>
    <cellStyle name="Vírgula 8 3 5 5" xfId="15910"/>
    <cellStyle name="Vírgula 8 3 5 6" xfId="13222"/>
    <cellStyle name="Vírgula 8 3 5 7" xfId="25582"/>
    <cellStyle name="Vírgula 8 3 6" xfId="2830"/>
    <cellStyle name="Vírgula 8 3 6 2" xfId="16174"/>
    <cellStyle name="Vírgula 8 3 7" xfId="5494"/>
    <cellStyle name="Vírgula 8 3 7 2" xfId="18838"/>
    <cellStyle name="Vírgula 8 3 8" xfId="8158"/>
    <cellStyle name="Vírgula 8 3 8 2" xfId="21502"/>
    <cellStyle name="Vírgula 8 3 9" xfId="13510"/>
    <cellStyle name="Vírgula 8 4" xfId="358"/>
    <cellStyle name="Vírgula 8 4 2" xfId="1150"/>
    <cellStyle name="Vírgula 8 4 2 2" xfId="3814"/>
    <cellStyle name="Vírgula 8 4 2 2 2" xfId="17158"/>
    <cellStyle name="Vírgula 8 4 2 3" xfId="6478"/>
    <cellStyle name="Vírgula 8 4 2 3 2" xfId="19822"/>
    <cellStyle name="Vírgula 8 4 2 4" xfId="9142"/>
    <cellStyle name="Vírgula 8 4 2 4 2" xfId="22486"/>
    <cellStyle name="Vírgula 8 4 2 5" xfId="14494"/>
    <cellStyle name="Vírgula 8 4 2 6" xfId="11806"/>
    <cellStyle name="Vírgula 8 4 2 7" xfId="26206"/>
    <cellStyle name="Vírgula 8 4 3" xfId="1942"/>
    <cellStyle name="Vírgula 8 4 3 2" xfId="4606"/>
    <cellStyle name="Vírgula 8 4 3 2 2" xfId="17950"/>
    <cellStyle name="Vírgula 8 4 3 3" xfId="7270"/>
    <cellStyle name="Vírgula 8 4 3 3 2" xfId="20614"/>
    <cellStyle name="Vírgula 8 4 3 4" xfId="9934"/>
    <cellStyle name="Vírgula 8 4 3 4 2" xfId="23278"/>
    <cellStyle name="Vírgula 8 4 3 5" xfId="15286"/>
    <cellStyle name="Vírgula 8 4 3 6" xfId="12598"/>
    <cellStyle name="Vírgula 8 4 4" xfId="3022"/>
    <cellStyle name="Vírgula 8 4 4 2" xfId="16366"/>
    <cellStyle name="Vírgula 8 4 5" xfId="5686"/>
    <cellStyle name="Vírgula 8 4 5 2" xfId="19030"/>
    <cellStyle name="Vírgula 8 4 6" xfId="8350"/>
    <cellStyle name="Vírgula 8 4 6 2" xfId="21694"/>
    <cellStyle name="Vírgula 8 4 7" xfId="13702"/>
    <cellStyle name="Vírgula 8 4 8" xfId="11014"/>
    <cellStyle name="Vírgula 8 4 9" xfId="24838"/>
    <cellStyle name="Vírgula 8 5" xfId="622"/>
    <cellStyle name="Vírgula 8 5 2" xfId="1414"/>
    <cellStyle name="Vírgula 8 5 2 2" xfId="4078"/>
    <cellStyle name="Vírgula 8 5 2 2 2" xfId="17422"/>
    <cellStyle name="Vírgula 8 5 2 3" xfId="6742"/>
    <cellStyle name="Vírgula 8 5 2 3 2" xfId="20086"/>
    <cellStyle name="Vírgula 8 5 2 4" xfId="9406"/>
    <cellStyle name="Vírgula 8 5 2 4 2" xfId="22750"/>
    <cellStyle name="Vírgula 8 5 2 5" xfId="14758"/>
    <cellStyle name="Vírgula 8 5 2 6" xfId="12070"/>
    <cellStyle name="Vírgula 8 5 2 7" xfId="25870"/>
    <cellStyle name="Vírgula 8 5 3" xfId="2206"/>
    <cellStyle name="Vírgula 8 5 3 2" xfId="4870"/>
    <cellStyle name="Vírgula 8 5 3 2 2" xfId="18214"/>
    <cellStyle name="Vírgula 8 5 3 3" xfId="7534"/>
    <cellStyle name="Vírgula 8 5 3 3 2" xfId="20878"/>
    <cellStyle name="Vírgula 8 5 3 4" xfId="10198"/>
    <cellStyle name="Vírgula 8 5 3 4 2" xfId="23542"/>
    <cellStyle name="Vírgula 8 5 3 5" xfId="15550"/>
    <cellStyle name="Vírgula 8 5 3 6" xfId="12862"/>
    <cellStyle name="Vírgula 8 5 4" xfId="3286"/>
    <cellStyle name="Vírgula 8 5 4 2" xfId="16630"/>
    <cellStyle name="Vírgula 8 5 5" xfId="5950"/>
    <cellStyle name="Vírgula 8 5 5 2" xfId="19294"/>
    <cellStyle name="Vírgula 8 5 6" xfId="8614"/>
    <cellStyle name="Vírgula 8 5 6 2" xfId="21958"/>
    <cellStyle name="Vírgula 8 5 7" xfId="13966"/>
    <cellStyle name="Vírgula 8 5 8" xfId="11278"/>
    <cellStyle name="Vírgula 8 5 9" xfId="24502"/>
    <cellStyle name="Vírgula 8 6" xfId="886"/>
    <cellStyle name="Vírgula 8 6 2" xfId="3550"/>
    <cellStyle name="Vírgula 8 6 2 2" xfId="16894"/>
    <cellStyle name="Vírgula 8 6 2 3" xfId="26518"/>
    <cellStyle name="Vírgula 8 6 3" xfId="6214"/>
    <cellStyle name="Vírgula 8 6 3 2" xfId="19558"/>
    <cellStyle name="Vírgula 8 6 4" xfId="8878"/>
    <cellStyle name="Vírgula 8 6 4 2" xfId="22222"/>
    <cellStyle name="Vírgula 8 6 5" xfId="14230"/>
    <cellStyle name="Vírgula 8 6 6" xfId="11542"/>
    <cellStyle name="Vírgula 8 6 7" xfId="25150"/>
    <cellStyle name="Vírgula 8 7" xfId="1678"/>
    <cellStyle name="Vírgula 8 7 2" xfId="4342"/>
    <cellStyle name="Vírgula 8 7 2 2" xfId="17686"/>
    <cellStyle name="Vírgula 8 7 3" xfId="7006"/>
    <cellStyle name="Vírgula 8 7 3 2" xfId="20350"/>
    <cellStyle name="Vírgula 8 7 4" xfId="9670"/>
    <cellStyle name="Vírgula 8 7 4 2" xfId="23014"/>
    <cellStyle name="Vírgula 8 7 5" xfId="15022"/>
    <cellStyle name="Vírgula 8 7 6" xfId="12334"/>
    <cellStyle name="Vírgula 8 7 7" xfId="25510"/>
    <cellStyle name="Vírgula 8 8" xfId="2494"/>
    <cellStyle name="Vírgula 8 8 2" xfId="5158"/>
    <cellStyle name="Vírgula 8 8 2 2" xfId="18502"/>
    <cellStyle name="Vírgula 8 8 3" xfId="7822"/>
    <cellStyle name="Vírgula 8 8 3 2" xfId="21166"/>
    <cellStyle name="Vírgula 8 8 4" xfId="10486"/>
    <cellStyle name="Vírgula 8 8 4 2" xfId="23830"/>
    <cellStyle name="Vírgula 8 8 5" xfId="15838"/>
    <cellStyle name="Vírgula 8 8 6" xfId="13150"/>
    <cellStyle name="Vírgula 8 9" xfId="2758"/>
    <cellStyle name="Vírgula 8 9 2" xfId="16102"/>
    <cellStyle name="Vírgula 9" xfId="214"/>
    <cellStyle name="Vírgula 9 10" xfId="13558"/>
    <cellStyle name="Vírgula 9 11" xfId="10870"/>
    <cellStyle name="Vírgula 9 12" xfId="24262"/>
    <cellStyle name="Vírgula 9 2" xfId="478"/>
    <cellStyle name="Vírgula 9 2 2" xfId="1270"/>
    <cellStyle name="Vírgula 9 2 2 2" xfId="3934"/>
    <cellStyle name="Vírgula 9 2 2 2 2" xfId="17278"/>
    <cellStyle name="Vírgula 9 2 2 3" xfId="6598"/>
    <cellStyle name="Vírgula 9 2 2 3 2" xfId="19942"/>
    <cellStyle name="Vírgula 9 2 2 4" xfId="9262"/>
    <cellStyle name="Vírgula 9 2 2 4 2" xfId="22606"/>
    <cellStyle name="Vírgula 9 2 2 5" xfId="14614"/>
    <cellStyle name="Vírgula 9 2 2 6" xfId="11926"/>
    <cellStyle name="Vírgula 9 2 2 7" xfId="26326"/>
    <cellStyle name="Vírgula 9 2 3" xfId="2062"/>
    <cellStyle name="Vírgula 9 2 3 2" xfId="4726"/>
    <cellStyle name="Vírgula 9 2 3 2 2" xfId="18070"/>
    <cellStyle name="Vírgula 9 2 3 3" xfId="7390"/>
    <cellStyle name="Vírgula 9 2 3 3 2" xfId="20734"/>
    <cellStyle name="Vírgula 9 2 3 4" xfId="10054"/>
    <cellStyle name="Vírgula 9 2 3 4 2" xfId="23398"/>
    <cellStyle name="Vírgula 9 2 3 5" xfId="15406"/>
    <cellStyle name="Vírgula 9 2 3 6" xfId="12718"/>
    <cellStyle name="Vírgula 9 2 4" xfId="3142"/>
    <cellStyle name="Vírgula 9 2 4 2" xfId="16486"/>
    <cellStyle name="Vírgula 9 2 5" xfId="5806"/>
    <cellStyle name="Vírgula 9 2 5 2" xfId="19150"/>
    <cellStyle name="Vírgula 9 2 6" xfId="8470"/>
    <cellStyle name="Vírgula 9 2 6 2" xfId="21814"/>
    <cellStyle name="Vírgula 9 2 7" xfId="13822"/>
    <cellStyle name="Vírgula 9 2 8" xfId="11134"/>
    <cellStyle name="Vírgula 9 2 9" xfId="24958"/>
    <cellStyle name="Vírgula 9 3" xfId="646"/>
    <cellStyle name="Vírgula 9 3 2" xfId="1438"/>
    <cellStyle name="Vírgula 9 3 2 2" xfId="4102"/>
    <cellStyle name="Vírgula 9 3 2 2 2" xfId="17446"/>
    <cellStyle name="Vírgula 9 3 2 3" xfId="6766"/>
    <cellStyle name="Vírgula 9 3 2 3 2" xfId="20110"/>
    <cellStyle name="Vírgula 9 3 2 4" xfId="9430"/>
    <cellStyle name="Vírgula 9 3 2 4 2" xfId="22774"/>
    <cellStyle name="Vírgula 9 3 2 5" xfId="14782"/>
    <cellStyle name="Vírgula 9 3 2 6" xfId="12094"/>
    <cellStyle name="Vírgula 9 3 2 7" xfId="25990"/>
    <cellStyle name="Vírgula 9 3 3" xfId="2230"/>
    <cellStyle name="Vírgula 9 3 3 2" xfId="4894"/>
    <cellStyle name="Vírgula 9 3 3 2 2" xfId="18238"/>
    <cellStyle name="Vírgula 9 3 3 3" xfId="7558"/>
    <cellStyle name="Vírgula 9 3 3 3 2" xfId="20902"/>
    <cellStyle name="Vírgula 9 3 3 4" xfId="10222"/>
    <cellStyle name="Vírgula 9 3 3 4 2" xfId="23566"/>
    <cellStyle name="Vírgula 9 3 3 5" xfId="15574"/>
    <cellStyle name="Vírgula 9 3 3 6" xfId="12886"/>
    <cellStyle name="Vírgula 9 3 4" xfId="3310"/>
    <cellStyle name="Vírgula 9 3 4 2" xfId="16654"/>
    <cellStyle name="Vírgula 9 3 5" xfId="5974"/>
    <cellStyle name="Vírgula 9 3 5 2" xfId="19318"/>
    <cellStyle name="Vírgula 9 3 6" xfId="8638"/>
    <cellStyle name="Vírgula 9 3 6 2" xfId="21982"/>
    <cellStyle name="Vírgula 9 3 7" xfId="13990"/>
    <cellStyle name="Vírgula 9 3 8" xfId="11302"/>
    <cellStyle name="Vírgula 9 3 9" xfId="24622"/>
    <cellStyle name="Vírgula 9 4" xfId="1006"/>
    <cellStyle name="Vírgula 9 4 2" xfId="3670"/>
    <cellStyle name="Vírgula 9 4 2 2" xfId="17014"/>
    <cellStyle name="Vírgula 9 4 2 3" xfId="26638"/>
    <cellStyle name="Vírgula 9 4 3" xfId="6334"/>
    <cellStyle name="Vírgula 9 4 3 2" xfId="19678"/>
    <cellStyle name="Vírgula 9 4 4" xfId="8998"/>
    <cellStyle name="Vírgula 9 4 4 2" xfId="22342"/>
    <cellStyle name="Vírgula 9 4 5" xfId="14350"/>
    <cellStyle name="Vírgula 9 4 6" xfId="11662"/>
    <cellStyle name="Vírgula 9 4 7" xfId="25270"/>
    <cellStyle name="Vírgula 9 5" xfId="1798"/>
    <cellStyle name="Vírgula 9 5 2" xfId="4462"/>
    <cellStyle name="Vírgula 9 5 2 2" xfId="17806"/>
    <cellStyle name="Vírgula 9 5 3" xfId="7126"/>
    <cellStyle name="Vírgula 9 5 3 2" xfId="20470"/>
    <cellStyle name="Vírgula 9 5 4" xfId="9790"/>
    <cellStyle name="Vírgula 9 5 4 2" xfId="23134"/>
    <cellStyle name="Vírgula 9 5 5" xfId="15142"/>
    <cellStyle name="Vírgula 9 5 6" xfId="12454"/>
    <cellStyle name="Vírgula 9 5 7" xfId="25630"/>
    <cellStyle name="Vírgula 9 6" xfId="2614"/>
    <cellStyle name="Vírgula 9 6 2" xfId="5278"/>
    <cellStyle name="Vírgula 9 6 2 2" xfId="18622"/>
    <cellStyle name="Vírgula 9 6 3" xfId="7942"/>
    <cellStyle name="Vírgula 9 6 3 2" xfId="21286"/>
    <cellStyle name="Vírgula 9 6 4" xfId="10606"/>
    <cellStyle name="Vírgula 9 6 4 2" xfId="23950"/>
    <cellStyle name="Vírgula 9 6 5" xfId="15958"/>
    <cellStyle name="Vírgula 9 6 6" xfId="13270"/>
    <cellStyle name="Vírgula 9 7" xfId="2878"/>
    <cellStyle name="Vírgula 9 7 2" xfId="16222"/>
    <cellStyle name="Vírgula 9 8" xfId="5542"/>
    <cellStyle name="Vírgula 9 8 2" xfId="18886"/>
    <cellStyle name="Vírgula 9 9" xfId="8206"/>
    <cellStyle name="Vírgula 9 9 2" xfId="21550"/>
  </cellStyles>
  <dxfs count="123">
    <dxf>
      <fill>
        <gradientFill degree="90">
          <stop position="0">
            <color theme="0"/>
          </stop>
          <stop position="0.5">
            <color rgb="FF0066FF"/>
          </stop>
          <stop position="1">
            <color theme="0"/>
          </stop>
        </gradientFill>
      </fill>
    </dxf>
    <dxf>
      <font>
        <color rgb="FF9C0006"/>
      </font>
      <fill>
        <patternFill>
          <bgColor rgb="FFFFC7CE"/>
        </patternFill>
      </fill>
      <border>
        <left style="thin">
          <color auto="1"/>
        </left>
        <right style="thin">
          <color auto="1"/>
        </right>
        <top style="thin">
          <color auto="1"/>
        </top>
        <bottom style="thin">
          <color auto="1"/>
        </bottom>
      </border>
    </dxf>
    <dxf>
      <fill>
        <patternFill>
          <bgColor rgb="FF7030A0"/>
        </patternFill>
      </fill>
    </dxf>
    <dxf>
      <font>
        <color rgb="FF9C0006"/>
      </font>
      <fill>
        <patternFill>
          <bgColor rgb="FFFFC7CE"/>
        </patternFill>
      </fill>
      <border>
        <left style="thin">
          <color auto="1"/>
        </left>
        <right style="thin">
          <color auto="1"/>
        </right>
        <top style="thin">
          <color auto="1"/>
        </top>
        <bottom style="thin">
          <color auto="1"/>
        </bottom>
      </border>
    </dxf>
    <dxf>
      <fill>
        <patternFill>
          <bgColor rgb="FF7030A0"/>
        </patternFill>
      </fill>
    </dxf>
    <dxf>
      <font>
        <color rgb="FF9C0006"/>
      </font>
      <fill>
        <patternFill>
          <bgColor rgb="FFFFC7CE"/>
        </patternFill>
      </fill>
      <border>
        <left style="thin">
          <color auto="1"/>
        </left>
        <right style="thin">
          <color auto="1"/>
        </right>
        <top style="thin">
          <color auto="1"/>
        </top>
        <bottom style="thin">
          <color auto="1"/>
        </bottom>
      </border>
    </dxf>
    <dxf>
      <fill>
        <patternFill>
          <bgColor rgb="FF7030A0"/>
        </patternFill>
      </fill>
    </dxf>
    <dxf>
      <font>
        <color rgb="FF9C0006"/>
      </font>
      <fill>
        <patternFill>
          <bgColor rgb="FFFFC7CE"/>
        </patternFill>
      </fill>
      <border>
        <left style="thin">
          <color auto="1"/>
        </left>
        <right style="thin">
          <color auto="1"/>
        </right>
        <top style="thin">
          <color auto="1"/>
        </top>
        <bottom style="thin">
          <color auto="1"/>
        </bottom>
      </border>
    </dxf>
    <dxf>
      <fill>
        <patternFill>
          <bgColor rgb="FF7030A0"/>
        </patternFill>
      </fill>
    </dxf>
    <dxf>
      <font>
        <color rgb="FF9C0006"/>
      </font>
      <fill>
        <patternFill>
          <bgColor rgb="FFFFC7CE"/>
        </pattern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00FF"/>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00FF"/>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00FF"/>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00FF"/>
          </stop>
        </gradient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gradientFill degree="90">
          <stop position="0">
            <color theme="0"/>
          </stop>
          <stop position="0.5">
            <color rgb="FF7030A0"/>
          </stop>
          <stop position="1">
            <color theme="0"/>
          </stop>
        </gradient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gradientFill type="path" left="0.5" right="0.5" top="0.5" bottom="0.5">
          <stop position="0">
            <color theme="0"/>
          </stop>
          <stop position="1">
            <color rgb="FFFF00FF"/>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00FF"/>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00FF"/>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FF00FF"/>
          </stop>
        </gradientFill>
      </fill>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color rgb="FF006100"/>
      </font>
      <fill>
        <patternFill>
          <bgColor rgb="FFC6EFCE"/>
        </patternFill>
      </fill>
    </dxf>
    <dxf>
      <font>
        <color rgb="FFFFFF00"/>
      </font>
      <fill>
        <patternFill>
          <bgColor rgb="FFFF3300"/>
        </patternFill>
      </fill>
    </dxf>
  </dxfs>
  <tableStyles count="0" defaultTableStyle="TableStyleMedium2" defaultPivotStyle="PivotStyleLight16"/>
  <colors>
    <mruColors>
      <color rgb="FFFFFF99"/>
      <color rgb="FF66FF66"/>
      <color rgb="FF0066FF"/>
      <color rgb="FFFF7C80"/>
      <color rgb="FF99FF66"/>
      <color rgb="FFFF00FF"/>
      <color rgb="FFFF9966"/>
      <color rgb="FF66FFFF"/>
      <color rgb="FFCC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8" Type="http://schemas.openxmlformats.org/officeDocument/2006/relationships/image" Target="../media/image14.png"/><Relationship Id="rId3" Type="http://schemas.openxmlformats.org/officeDocument/2006/relationships/image" Target="../media/image9.png"/><Relationship Id="rId7" Type="http://schemas.openxmlformats.org/officeDocument/2006/relationships/image" Target="../media/image13.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 Id="rId9" Type="http://schemas.openxmlformats.org/officeDocument/2006/relationships/image" Target="../media/image15.png"/></Relationships>
</file>

<file path=xl/drawings/_rels/drawing7.xml.rels><?xml version="1.0" encoding="UTF-8" standalone="yes"?>
<Relationships xmlns="http://schemas.openxmlformats.org/package/2006/relationships"><Relationship Id="rId1" Type="http://schemas.openxmlformats.org/officeDocument/2006/relationships/image" Target="../media/image16.png"/></Relationships>
</file>

<file path=xl/drawings/_rels/drawing8.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18.jpeg"/><Relationship Id="rId1" Type="http://schemas.openxmlformats.org/officeDocument/2006/relationships/image" Target="../media/image17.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533400</xdr:colOff>
      <xdr:row>10</xdr:row>
      <xdr:rowOff>114300</xdr:rowOff>
    </xdr:from>
    <xdr:to>
      <xdr:col>2</xdr:col>
      <xdr:colOff>231734</xdr:colOff>
      <xdr:row>16</xdr:row>
      <xdr:rowOff>19050</xdr:rowOff>
    </xdr:to>
    <xdr:pic>
      <xdr:nvPicPr>
        <xdr:cNvPr id="2" name="Imagem 1">
          <a:extLst>
            <a:ext uri="{FF2B5EF4-FFF2-40B4-BE49-F238E27FC236}">
              <a16:creationId xmlns:a16="http://schemas.microsoft.com/office/drawing/2014/main" xmlns="" id="{197DEEC5-923E-4CA1-AA30-4F5FCEC1DD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533400" y="2828925"/>
          <a:ext cx="2003384" cy="1143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2028266</xdr:colOff>
      <xdr:row>329</xdr:row>
      <xdr:rowOff>201705</xdr:rowOff>
    </xdr:from>
    <xdr:to>
      <xdr:col>1</xdr:col>
      <xdr:colOff>3990062</xdr:colOff>
      <xdr:row>335</xdr:row>
      <xdr:rowOff>110742</xdr:rowOff>
    </xdr:to>
    <xdr:pic>
      <xdr:nvPicPr>
        <xdr:cNvPr id="2" name="Imagem 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2913531" y="5546911"/>
          <a:ext cx="1961796" cy="111927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171450</xdr:colOff>
      <xdr:row>1</xdr:row>
      <xdr:rowOff>133350</xdr:rowOff>
    </xdr:from>
    <xdr:ext cx="1257300" cy="428625"/>
    <xdr:pic>
      <xdr:nvPicPr>
        <xdr:cNvPr id="7" name="Imagem 6">
          <a:extLst>
            <a:ext uri="{FF2B5EF4-FFF2-40B4-BE49-F238E27FC236}">
              <a16:creationId xmlns:a16="http://schemas.microsoft.com/office/drawing/2014/main" xmlns="" id="{00000000-0008-0000-0800-000007000000}"/>
            </a:ext>
          </a:extLst>
        </xdr:cNvPr>
        <xdr:cNvPicPr/>
      </xdr:nvPicPr>
      <xdr:blipFill>
        <a:blip xmlns:r="http://schemas.openxmlformats.org/officeDocument/2006/relationships" r:embed="rId1"/>
        <a:stretch>
          <a:fillRect/>
        </a:stretch>
      </xdr:blipFill>
      <xdr:spPr>
        <a:xfrm>
          <a:off x="171450" y="342900"/>
          <a:ext cx="1257300" cy="428625"/>
        </a:xfrm>
        <a:prstGeom prst="rect">
          <a:avLst/>
        </a:prstGeom>
      </xdr:spPr>
    </xdr:pic>
    <xdr:clientData/>
  </xdr:oneCellAnchor>
  <xdr:twoCellAnchor editAs="oneCell">
    <xdr:from>
      <xdr:col>0</xdr:col>
      <xdr:colOff>0</xdr:colOff>
      <xdr:row>0</xdr:row>
      <xdr:rowOff>0</xdr:rowOff>
    </xdr:from>
    <xdr:to>
      <xdr:col>1</xdr:col>
      <xdr:colOff>395589</xdr:colOff>
      <xdr:row>1</xdr:row>
      <xdr:rowOff>167217</xdr:rowOff>
    </xdr:to>
    <xdr:pic>
      <xdr:nvPicPr>
        <xdr:cNvPr id="2" name="Imagem 1">
          <a:extLst>
            <a:ext uri="{FF2B5EF4-FFF2-40B4-BE49-F238E27FC236}">
              <a16:creationId xmlns:a16="http://schemas.microsoft.com/office/drawing/2014/main" xmlns="" id="{569BBC58-0CEC-4D76-BEE0-C81DC787E4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0" y="0"/>
          <a:ext cx="1176639" cy="376767"/>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0</xdr:col>
      <xdr:colOff>0</xdr:colOff>
      <xdr:row>0</xdr:row>
      <xdr:rowOff>0</xdr:rowOff>
    </xdr:from>
    <xdr:to>
      <xdr:col>1</xdr:col>
      <xdr:colOff>395589</xdr:colOff>
      <xdr:row>1</xdr:row>
      <xdr:rowOff>167217</xdr:rowOff>
    </xdr:to>
    <xdr:pic>
      <xdr:nvPicPr>
        <xdr:cNvPr id="3" name="Imagem 2">
          <a:extLst>
            <a:ext uri="{FF2B5EF4-FFF2-40B4-BE49-F238E27FC236}">
              <a16:creationId xmlns:a16="http://schemas.microsoft.com/office/drawing/2014/main" xmlns="" id="{E54C56B7-5902-4D96-8A0A-915A74FB91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0" y="0"/>
          <a:ext cx="1176639" cy="376767"/>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41147</xdr:colOff>
      <xdr:row>48</xdr:row>
      <xdr:rowOff>5334</xdr:rowOff>
    </xdr:from>
    <xdr:ext cx="6468110" cy="0"/>
    <xdr:sp macro="" textlink="">
      <xdr:nvSpPr>
        <xdr:cNvPr id="2" name="Shape 4">
          <a:extLst>
            <a:ext uri="{FF2B5EF4-FFF2-40B4-BE49-F238E27FC236}">
              <a16:creationId xmlns:a16="http://schemas.microsoft.com/office/drawing/2014/main" xmlns="" id="{B4C9CBB1-6F6C-49A4-9ECF-7B8F2E1F858D}"/>
            </a:ext>
          </a:extLst>
        </xdr:cNvPr>
        <xdr:cNvSpPr/>
      </xdr:nvSpPr>
      <xdr:spPr>
        <a:xfrm>
          <a:off x="1012697" y="10130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100</xdr:row>
      <xdr:rowOff>5334</xdr:rowOff>
    </xdr:from>
    <xdr:ext cx="6468110" cy="0"/>
    <xdr:sp macro="" textlink="">
      <xdr:nvSpPr>
        <xdr:cNvPr id="3" name="Shape 6">
          <a:extLst>
            <a:ext uri="{FF2B5EF4-FFF2-40B4-BE49-F238E27FC236}">
              <a16:creationId xmlns:a16="http://schemas.microsoft.com/office/drawing/2014/main" xmlns="" id="{83A26294-55A4-4ACF-A997-6DF90F4A83F7}"/>
            </a:ext>
          </a:extLst>
        </xdr:cNvPr>
        <xdr:cNvSpPr/>
      </xdr:nvSpPr>
      <xdr:spPr>
        <a:xfrm>
          <a:off x="1012697" y="20036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xdr:row>
      <xdr:rowOff>5334</xdr:rowOff>
    </xdr:from>
    <xdr:ext cx="6468110" cy="0"/>
    <xdr:sp macro="" textlink="">
      <xdr:nvSpPr>
        <xdr:cNvPr id="4" name="Shape 8">
          <a:extLst>
            <a:ext uri="{FF2B5EF4-FFF2-40B4-BE49-F238E27FC236}">
              <a16:creationId xmlns:a16="http://schemas.microsoft.com/office/drawing/2014/main" xmlns="" id="{1475915B-6230-40C8-A131-F91FC1A456C4}"/>
            </a:ext>
          </a:extLst>
        </xdr:cNvPr>
        <xdr:cNvSpPr/>
      </xdr:nvSpPr>
      <xdr:spPr>
        <a:xfrm>
          <a:off x="1012697" y="29561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192</xdr:row>
      <xdr:rowOff>5334</xdr:rowOff>
    </xdr:from>
    <xdr:ext cx="6468110" cy="0"/>
    <xdr:sp macro="" textlink="">
      <xdr:nvSpPr>
        <xdr:cNvPr id="5" name="Shape 10">
          <a:extLst>
            <a:ext uri="{FF2B5EF4-FFF2-40B4-BE49-F238E27FC236}">
              <a16:creationId xmlns:a16="http://schemas.microsoft.com/office/drawing/2014/main" xmlns="" id="{FF225007-6D85-48E9-B958-70510D82D0DC}"/>
            </a:ext>
          </a:extLst>
        </xdr:cNvPr>
        <xdr:cNvSpPr/>
      </xdr:nvSpPr>
      <xdr:spPr>
        <a:xfrm>
          <a:off x="1012697" y="37562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227</xdr:row>
      <xdr:rowOff>5334</xdr:rowOff>
    </xdr:from>
    <xdr:ext cx="6468110" cy="0"/>
    <xdr:sp macro="" textlink="">
      <xdr:nvSpPr>
        <xdr:cNvPr id="6" name="Shape 12">
          <a:extLst>
            <a:ext uri="{FF2B5EF4-FFF2-40B4-BE49-F238E27FC236}">
              <a16:creationId xmlns:a16="http://schemas.microsoft.com/office/drawing/2014/main" xmlns="" id="{9D6AF39B-117E-46E2-9742-514E4A381624}"/>
            </a:ext>
          </a:extLst>
        </xdr:cNvPr>
        <xdr:cNvSpPr/>
      </xdr:nvSpPr>
      <xdr:spPr>
        <a:xfrm>
          <a:off x="1012697" y="4422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277</xdr:row>
      <xdr:rowOff>5334</xdr:rowOff>
    </xdr:from>
    <xdr:ext cx="6468110" cy="0"/>
    <xdr:sp macro="" textlink="">
      <xdr:nvSpPr>
        <xdr:cNvPr id="7" name="Shape 14">
          <a:extLst>
            <a:ext uri="{FF2B5EF4-FFF2-40B4-BE49-F238E27FC236}">
              <a16:creationId xmlns:a16="http://schemas.microsoft.com/office/drawing/2014/main" xmlns="" id="{68E04B0E-FB00-4763-A9F9-B85D264462DA}"/>
            </a:ext>
          </a:extLst>
        </xdr:cNvPr>
        <xdr:cNvSpPr/>
      </xdr:nvSpPr>
      <xdr:spPr>
        <a:xfrm>
          <a:off x="1012697" y="53754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323</xdr:row>
      <xdr:rowOff>5334</xdr:rowOff>
    </xdr:from>
    <xdr:ext cx="6468110" cy="0"/>
    <xdr:sp macro="" textlink="">
      <xdr:nvSpPr>
        <xdr:cNvPr id="8" name="Shape 16">
          <a:extLst>
            <a:ext uri="{FF2B5EF4-FFF2-40B4-BE49-F238E27FC236}">
              <a16:creationId xmlns:a16="http://schemas.microsoft.com/office/drawing/2014/main" xmlns="" id="{D1E2D1CF-BDB1-4AD5-B8D2-5C708E0E61B6}"/>
            </a:ext>
          </a:extLst>
        </xdr:cNvPr>
        <xdr:cNvSpPr/>
      </xdr:nvSpPr>
      <xdr:spPr>
        <a:xfrm>
          <a:off x="1012697" y="62517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368</xdr:row>
      <xdr:rowOff>5334</xdr:rowOff>
    </xdr:from>
    <xdr:ext cx="6468110" cy="0"/>
    <xdr:sp macro="" textlink="">
      <xdr:nvSpPr>
        <xdr:cNvPr id="9" name="Shape 18">
          <a:extLst>
            <a:ext uri="{FF2B5EF4-FFF2-40B4-BE49-F238E27FC236}">
              <a16:creationId xmlns:a16="http://schemas.microsoft.com/office/drawing/2014/main" xmlns="" id="{F4417024-BEE0-4CA0-A292-5D87F189119E}"/>
            </a:ext>
          </a:extLst>
        </xdr:cNvPr>
        <xdr:cNvSpPr/>
      </xdr:nvSpPr>
      <xdr:spPr>
        <a:xfrm>
          <a:off x="1012697" y="71090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413</xdr:row>
      <xdr:rowOff>5334</xdr:rowOff>
    </xdr:from>
    <xdr:ext cx="6468110" cy="0"/>
    <xdr:sp macro="" textlink="">
      <xdr:nvSpPr>
        <xdr:cNvPr id="10" name="Shape 20">
          <a:extLst>
            <a:ext uri="{FF2B5EF4-FFF2-40B4-BE49-F238E27FC236}">
              <a16:creationId xmlns:a16="http://schemas.microsoft.com/office/drawing/2014/main" xmlns="" id="{9A4CBB6E-FEB7-4320-9E6D-8BA8AE102982}"/>
            </a:ext>
          </a:extLst>
        </xdr:cNvPr>
        <xdr:cNvSpPr/>
      </xdr:nvSpPr>
      <xdr:spPr>
        <a:xfrm>
          <a:off x="1012697" y="79662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460</xdr:row>
      <xdr:rowOff>5334</xdr:rowOff>
    </xdr:from>
    <xdr:ext cx="6468110" cy="0"/>
    <xdr:sp macro="" textlink="">
      <xdr:nvSpPr>
        <xdr:cNvPr id="11" name="Shape 22">
          <a:extLst>
            <a:ext uri="{FF2B5EF4-FFF2-40B4-BE49-F238E27FC236}">
              <a16:creationId xmlns:a16="http://schemas.microsoft.com/office/drawing/2014/main" xmlns="" id="{FBC8007E-04BE-480F-B078-027BEDAFBCB4}"/>
            </a:ext>
          </a:extLst>
        </xdr:cNvPr>
        <xdr:cNvSpPr/>
      </xdr:nvSpPr>
      <xdr:spPr>
        <a:xfrm>
          <a:off x="1012697" y="88616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510</xdr:row>
      <xdr:rowOff>5334</xdr:rowOff>
    </xdr:from>
    <xdr:ext cx="6468110" cy="0"/>
    <xdr:sp macro="" textlink="">
      <xdr:nvSpPr>
        <xdr:cNvPr id="12" name="Shape 24">
          <a:extLst>
            <a:ext uri="{FF2B5EF4-FFF2-40B4-BE49-F238E27FC236}">
              <a16:creationId xmlns:a16="http://schemas.microsoft.com/office/drawing/2014/main" xmlns="" id="{83AA3DB1-B9F8-41D4-A919-CBAD8522AB86}"/>
            </a:ext>
          </a:extLst>
        </xdr:cNvPr>
        <xdr:cNvSpPr/>
      </xdr:nvSpPr>
      <xdr:spPr>
        <a:xfrm>
          <a:off x="1012697" y="98141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563</xdr:row>
      <xdr:rowOff>5334</xdr:rowOff>
    </xdr:from>
    <xdr:ext cx="6468110" cy="0"/>
    <xdr:sp macro="" textlink="">
      <xdr:nvSpPr>
        <xdr:cNvPr id="13" name="Shape 26">
          <a:extLst>
            <a:ext uri="{FF2B5EF4-FFF2-40B4-BE49-F238E27FC236}">
              <a16:creationId xmlns:a16="http://schemas.microsoft.com/office/drawing/2014/main" xmlns="" id="{5D8C8D07-249E-4705-907C-DCFC04E02EC7}"/>
            </a:ext>
          </a:extLst>
        </xdr:cNvPr>
        <xdr:cNvSpPr/>
      </xdr:nvSpPr>
      <xdr:spPr>
        <a:xfrm>
          <a:off x="1012697" y="108237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617</xdr:row>
      <xdr:rowOff>5334</xdr:rowOff>
    </xdr:from>
    <xdr:ext cx="6468110" cy="0"/>
    <xdr:sp macro="" textlink="">
      <xdr:nvSpPr>
        <xdr:cNvPr id="14" name="Shape 28">
          <a:extLst>
            <a:ext uri="{FF2B5EF4-FFF2-40B4-BE49-F238E27FC236}">
              <a16:creationId xmlns:a16="http://schemas.microsoft.com/office/drawing/2014/main" xmlns="" id="{E628296B-A3D0-4001-9EF0-1184948ACC6E}"/>
            </a:ext>
          </a:extLst>
        </xdr:cNvPr>
        <xdr:cNvSpPr/>
      </xdr:nvSpPr>
      <xdr:spPr>
        <a:xfrm>
          <a:off x="1012697" y="118524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664</xdr:row>
      <xdr:rowOff>5334</xdr:rowOff>
    </xdr:from>
    <xdr:ext cx="6468110" cy="0"/>
    <xdr:sp macro="" textlink="">
      <xdr:nvSpPr>
        <xdr:cNvPr id="15" name="Shape 30">
          <a:extLst>
            <a:ext uri="{FF2B5EF4-FFF2-40B4-BE49-F238E27FC236}">
              <a16:creationId xmlns:a16="http://schemas.microsoft.com/office/drawing/2014/main" xmlns="" id="{EABA9786-07E9-4CD9-8FC3-699080636A49}"/>
            </a:ext>
          </a:extLst>
        </xdr:cNvPr>
        <xdr:cNvSpPr/>
      </xdr:nvSpPr>
      <xdr:spPr>
        <a:xfrm>
          <a:off x="1012697" y="127478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705</xdr:row>
      <xdr:rowOff>5334</xdr:rowOff>
    </xdr:from>
    <xdr:ext cx="6468110" cy="0"/>
    <xdr:sp macro="" textlink="">
      <xdr:nvSpPr>
        <xdr:cNvPr id="16" name="Shape 32">
          <a:extLst>
            <a:ext uri="{FF2B5EF4-FFF2-40B4-BE49-F238E27FC236}">
              <a16:creationId xmlns:a16="http://schemas.microsoft.com/office/drawing/2014/main" xmlns="" id="{31F02D97-C823-4A78-88C0-65E33AFFFD3D}"/>
            </a:ext>
          </a:extLst>
        </xdr:cNvPr>
        <xdr:cNvSpPr/>
      </xdr:nvSpPr>
      <xdr:spPr>
        <a:xfrm>
          <a:off x="1012697" y="13528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756</xdr:row>
      <xdr:rowOff>5334</xdr:rowOff>
    </xdr:from>
    <xdr:ext cx="6468110" cy="0"/>
    <xdr:sp macro="" textlink="">
      <xdr:nvSpPr>
        <xdr:cNvPr id="17" name="Shape 34">
          <a:extLst>
            <a:ext uri="{FF2B5EF4-FFF2-40B4-BE49-F238E27FC236}">
              <a16:creationId xmlns:a16="http://schemas.microsoft.com/office/drawing/2014/main" xmlns="" id="{5EC3A37F-D6D3-4764-8728-664F48BF20A3}"/>
            </a:ext>
          </a:extLst>
        </xdr:cNvPr>
        <xdr:cNvSpPr/>
      </xdr:nvSpPr>
      <xdr:spPr>
        <a:xfrm>
          <a:off x="1012697" y="14500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796</xdr:row>
      <xdr:rowOff>5334</xdr:rowOff>
    </xdr:from>
    <xdr:ext cx="6468110" cy="0"/>
    <xdr:sp macro="" textlink="">
      <xdr:nvSpPr>
        <xdr:cNvPr id="18" name="Shape 36">
          <a:extLst>
            <a:ext uri="{FF2B5EF4-FFF2-40B4-BE49-F238E27FC236}">
              <a16:creationId xmlns:a16="http://schemas.microsoft.com/office/drawing/2014/main" xmlns="" id="{F374133A-BD45-4E91-BD29-F5ED149D0558}"/>
            </a:ext>
          </a:extLst>
        </xdr:cNvPr>
        <xdr:cNvSpPr/>
      </xdr:nvSpPr>
      <xdr:spPr>
        <a:xfrm>
          <a:off x="1012697" y="15262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836</xdr:row>
      <xdr:rowOff>5334</xdr:rowOff>
    </xdr:from>
    <xdr:ext cx="6468110" cy="0"/>
    <xdr:sp macro="" textlink="">
      <xdr:nvSpPr>
        <xdr:cNvPr id="19" name="Shape 38">
          <a:extLst>
            <a:ext uri="{FF2B5EF4-FFF2-40B4-BE49-F238E27FC236}">
              <a16:creationId xmlns:a16="http://schemas.microsoft.com/office/drawing/2014/main" xmlns="" id="{FB4F96F3-79E0-4699-849C-7CD0F7C49E83}"/>
            </a:ext>
          </a:extLst>
        </xdr:cNvPr>
        <xdr:cNvSpPr/>
      </xdr:nvSpPr>
      <xdr:spPr>
        <a:xfrm>
          <a:off x="1012697" y="16024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874</xdr:row>
      <xdr:rowOff>5334</xdr:rowOff>
    </xdr:from>
    <xdr:ext cx="6468110" cy="0"/>
    <xdr:sp macro="" textlink="">
      <xdr:nvSpPr>
        <xdr:cNvPr id="20" name="Shape 40">
          <a:extLst>
            <a:ext uri="{FF2B5EF4-FFF2-40B4-BE49-F238E27FC236}">
              <a16:creationId xmlns:a16="http://schemas.microsoft.com/office/drawing/2014/main" xmlns="" id="{615E448A-5191-4FF1-B7AA-E984D2CB7B1C}"/>
            </a:ext>
          </a:extLst>
        </xdr:cNvPr>
        <xdr:cNvSpPr/>
      </xdr:nvSpPr>
      <xdr:spPr>
        <a:xfrm>
          <a:off x="1012697" y="167483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921</xdr:row>
      <xdr:rowOff>5334</xdr:rowOff>
    </xdr:from>
    <xdr:ext cx="6468110" cy="0"/>
    <xdr:sp macro="" textlink="">
      <xdr:nvSpPr>
        <xdr:cNvPr id="21" name="Shape 42">
          <a:extLst>
            <a:ext uri="{FF2B5EF4-FFF2-40B4-BE49-F238E27FC236}">
              <a16:creationId xmlns:a16="http://schemas.microsoft.com/office/drawing/2014/main" xmlns="" id="{284CEC08-A2D1-46DF-AEE4-4C5097276C3F}"/>
            </a:ext>
          </a:extLst>
        </xdr:cNvPr>
        <xdr:cNvSpPr/>
      </xdr:nvSpPr>
      <xdr:spPr>
        <a:xfrm>
          <a:off x="1012697" y="17643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974</xdr:row>
      <xdr:rowOff>5334</xdr:rowOff>
    </xdr:from>
    <xdr:ext cx="6468110" cy="0"/>
    <xdr:sp macro="" textlink="">
      <xdr:nvSpPr>
        <xdr:cNvPr id="22" name="Shape 44">
          <a:extLst>
            <a:ext uri="{FF2B5EF4-FFF2-40B4-BE49-F238E27FC236}">
              <a16:creationId xmlns:a16="http://schemas.microsoft.com/office/drawing/2014/main" xmlns="" id="{DD1A35FC-914D-4FAE-8F15-FDFA7F3CD997}"/>
            </a:ext>
          </a:extLst>
        </xdr:cNvPr>
        <xdr:cNvSpPr/>
      </xdr:nvSpPr>
      <xdr:spPr>
        <a:xfrm>
          <a:off x="1012697" y="186533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1026</xdr:row>
      <xdr:rowOff>5334</xdr:rowOff>
    </xdr:from>
    <xdr:ext cx="6468110" cy="0"/>
    <xdr:sp macro="" textlink="">
      <xdr:nvSpPr>
        <xdr:cNvPr id="23" name="Shape 46">
          <a:extLst>
            <a:ext uri="{FF2B5EF4-FFF2-40B4-BE49-F238E27FC236}">
              <a16:creationId xmlns:a16="http://schemas.microsoft.com/office/drawing/2014/main" xmlns="" id="{985B8FC7-51B3-4DAE-88AF-36E152F1D4E5}"/>
            </a:ext>
          </a:extLst>
        </xdr:cNvPr>
        <xdr:cNvSpPr/>
      </xdr:nvSpPr>
      <xdr:spPr>
        <a:xfrm>
          <a:off x="1012697" y="196439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1065</xdr:row>
      <xdr:rowOff>5334</xdr:rowOff>
    </xdr:from>
    <xdr:ext cx="6468110" cy="0"/>
    <xdr:sp macro="" textlink="">
      <xdr:nvSpPr>
        <xdr:cNvPr id="24" name="Shape 48">
          <a:extLst>
            <a:ext uri="{FF2B5EF4-FFF2-40B4-BE49-F238E27FC236}">
              <a16:creationId xmlns:a16="http://schemas.microsoft.com/office/drawing/2014/main" xmlns="" id="{E384B97B-3BD8-4ECC-A075-1FF63A02230D}"/>
            </a:ext>
          </a:extLst>
        </xdr:cNvPr>
        <xdr:cNvSpPr/>
      </xdr:nvSpPr>
      <xdr:spPr>
        <a:xfrm>
          <a:off x="1012697" y="20386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1115</xdr:row>
      <xdr:rowOff>5334</xdr:rowOff>
    </xdr:from>
    <xdr:ext cx="6468110" cy="0"/>
    <xdr:sp macro="" textlink="">
      <xdr:nvSpPr>
        <xdr:cNvPr id="25" name="Shape 50">
          <a:extLst>
            <a:ext uri="{FF2B5EF4-FFF2-40B4-BE49-F238E27FC236}">
              <a16:creationId xmlns:a16="http://schemas.microsoft.com/office/drawing/2014/main" xmlns="" id="{D65A9204-83CA-4BC5-B928-5BD35FA7F7EB}"/>
            </a:ext>
          </a:extLst>
        </xdr:cNvPr>
        <xdr:cNvSpPr/>
      </xdr:nvSpPr>
      <xdr:spPr>
        <a:xfrm>
          <a:off x="1012697" y="213393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1164</xdr:row>
      <xdr:rowOff>5334</xdr:rowOff>
    </xdr:from>
    <xdr:ext cx="6468110" cy="0"/>
    <xdr:sp macro="" textlink="">
      <xdr:nvSpPr>
        <xdr:cNvPr id="26" name="Shape 52">
          <a:extLst>
            <a:ext uri="{FF2B5EF4-FFF2-40B4-BE49-F238E27FC236}">
              <a16:creationId xmlns:a16="http://schemas.microsoft.com/office/drawing/2014/main" xmlns="" id="{21E82891-D544-438F-A194-DDA2934CC663}"/>
            </a:ext>
          </a:extLst>
        </xdr:cNvPr>
        <xdr:cNvSpPr/>
      </xdr:nvSpPr>
      <xdr:spPr>
        <a:xfrm>
          <a:off x="1012697" y="222728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1216</xdr:row>
      <xdr:rowOff>5334</xdr:rowOff>
    </xdr:from>
    <xdr:ext cx="6468110" cy="0"/>
    <xdr:sp macro="" textlink="">
      <xdr:nvSpPr>
        <xdr:cNvPr id="27" name="Shape 54">
          <a:extLst>
            <a:ext uri="{FF2B5EF4-FFF2-40B4-BE49-F238E27FC236}">
              <a16:creationId xmlns:a16="http://schemas.microsoft.com/office/drawing/2014/main" xmlns="" id="{259AF984-7766-4787-8153-A3D88A6D0612}"/>
            </a:ext>
          </a:extLst>
        </xdr:cNvPr>
        <xdr:cNvSpPr/>
      </xdr:nvSpPr>
      <xdr:spPr>
        <a:xfrm>
          <a:off x="1012697" y="23263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1268</xdr:row>
      <xdr:rowOff>5334</xdr:rowOff>
    </xdr:from>
    <xdr:ext cx="6468110" cy="0"/>
    <xdr:sp macro="" textlink="">
      <xdr:nvSpPr>
        <xdr:cNvPr id="28" name="Shape 56">
          <a:extLst>
            <a:ext uri="{FF2B5EF4-FFF2-40B4-BE49-F238E27FC236}">
              <a16:creationId xmlns:a16="http://schemas.microsoft.com/office/drawing/2014/main" xmlns="" id="{54F0E2F2-0F17-4C82-A756-071C7AA2E1D8}"/>
            </a:ext>
          </a:extLst>
        </xdr:cNvPr>
        <xdr:cNvSpPr/>
      </xdr:nvSpPr>
      <xdr:spPr>
        <a:xfrm>
          <a:off x="1012697" y="242540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1322</xdr:row>
      <xdr:rowOff>5334</xdr:rowOff>
    </xdr:from>
    <xdr:ext cx="6468110" cy="0"/>
    <xdr:sp macro="" textlink="">
      <xdr:nvSpPr>
        <xdr:cNvPr id="29" name="Shape 58">
          <a:extLst>
            <a:ext uri="{FF2B5EF4-FFF2-40B4-BE49-F238E27FC236}">
              <a16:creationId xmlns:a16="http://schemas.microsoft.com/office/drawing/2014/main" xmlns="" id="{D132655B-2243-486E-A137-9CA24851EB79}"/>
            </a:ext>
          </a:extLst>
        </xdr:cNvPr>
        <xdr:cNvSpPr/>
      </xdr:nvSpPr>
      <xdr:spPr>
        <a:xfrm>
          <a:off x="1012697" y="252827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1374</xdr:row>
      <xdr:rowOff>5334</xdr:rowOff>
    </xdr:from>
    <xdr:ext cx="6468110" cy="0"/>
    <xdr:sp macro="" textlink="">
      <xdr:nvSpPr>
        <xdr:cNvPr id="30" name="Shape 60">
          <a:extLst>
            <a:ext uri="{FF2B5EF4-FFF2-40B4-BE49-F238E27FC236}">
              <a16:creationId xmlns:a16="http://schemas.microsoft.com/office/drawing/2014/main" xmlns="" id="{01A62105-B78E-4DF3-BF87-896822ADC74A}"/>
            </a:ext>
          </a:extLst>
        </xdr:cNvPr>
        <xdr:cNvSpPr/>
      </xdr:nvSpPr>
      <xdr:spPr>
        <a:xfrm>
          <a:off x="1012697" y="262733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1413</xdr:row>
      <xdr:rowOff>5334</xdr:rowOff>
    </xdr:from>
    <xdr:ext cx="6468110" cy="0"/>
    <xdr:sp macro="" textlink="">
      <xdr:nvSpPr>
        <xdr:cNvPr id="31" name="Shape 62">
          <a:extLst>
            <a:ext uri="{FF2B5EF4-FFF2-40B4-BE49-F238E27FC236}">
              <a16:creationId xmlns:a16="http://schemas.microsoft.com/office/drawing/2014/main" xmlns="" id="{51FD0FAF-1240-4E4B-8D97-AEC2C89AD126}"/>
            </a:ext>
          </a:extLst>
        </xdr:cNvPr>
        <xdr:cNvSpPr/>
      </xdr:nvSpPr>
      <xdr:spPr>
        <a:xfrm>
          <a:off x="1012697" y="270162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1453</xdr:row>
      <xdr:rowOff>5334</xdr:rowOff>
    </xdr:from>
    <xdr:ext cx="6468110" cy="0"/>
    <xdr:sp macro="" textlink="">
      <xdr:nvSpPr>
        <xdr:cNvPr id="32" name="Shape 64">
          <a:extLst>
            <a:ext uri="{FF2B5EF4-FFF2-40B4-BE49-F238E27FC236}">
              <a16:creationId xmlns:a16="http://schemas.microsoft.com/office/drawing/2014/main" xmlns="" id="{EE5889DB-0A50-4BC5-8330-94C296EE6132}"/>
            </a:ext>
          </a:extLst>
        </xdr:cNvPr>
        <xdr:cNvSpPr/>
      </xdr:nvSpPr>
      <xdr:spPr>
        <a:xfrm>
          <a:off x="1012697" y="277782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1505</xdr:row>
      <xdr:rowOff>5334</xdr:rowOff>
    </xdr:from>
    <xdr:ext cx="6468110" cy="0"/>
    <xdr:sp macro="" textlink="">
      <xdr:nvSpPr>
        <xdr:cNvPr id="33" name="Shape 66">
          <a:extLst>
            <a:ext uri="{FF2B5EF4-FFF2-40B4-BE49-F238E27FC236}">
              <a16:creationId xmlns:a16="http://schemas.microsoft.com/office/drawing/2014/main" xmlns="" id="{FD6E3878-2F95-4673-BEBD-42397BB370CA}"/>
            </a:ext>
          </a:extLst>
        </xdr:cNvPr>
        <xdr:cNvSpPr/>
      </xdr:nvSpPr>
      <xdr:spPr>
        <a:xfrm>
          <a:off x="1012697" y="28768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1559</xdr:row>
      <xdr:rowOff>5334</xdr:rowOff>
    </xdr:from>
    <xdr:ext cx="6468110" cy="0"/>
    <xdr:sp macro="" textlink="">
      <xdr:nvSpPr>
        <xdr:cNvPr id="34" name="Shape 68">
          <a:extLst>
            <a:ext uri="{FF2B5EF4-FFF2-40B4-BE49-F238E27FC236}">
              <a16:creationId xmlns:a16="http://schemas.microsoft.com/office/drawing/2014/main" xmlns="" id="{1462FEE6-7DC4-4BEB-B5BD-0B000D505D87}"/>
            </a:ext>
          </a:extLst>
        </xdr:cNvPr>
        <xdr:cNvSpPr/>
      </xdr:nvSpPr>
      <xdr:spPr>
        <a:xfrm>
          <a:off x="1012697" y="29797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1607</xdr:row>
      <xdr:rowOff>5334</xdr:rowOff>
    </xdr:from>
    <xdr:ext cx="6468110" cy="0"/>
    <xdr:sp macro="" textlink="">
      <xdr:nvSpPr>
        <xdr:cNvPr id="35" name="Shape 70">
          <a:extLst>
            <a:ext uri="{FF2B5EF4-FFF2-40B4-BE49-F238E27FC236}">
              <a16:creationId xmlns:a16="http://schemas.microsoft.com/office/drawing/2014/main" xmlns="" id="{08B02390-79CD-45C8-B2E5-70EDF366158C}"/>
            </a:ext>
          </a:extLst>
        </xdr:cNvPr>
        <xdr:cNvSpPr/>
      </xdr:nvSpPr>
      <xdr:spPr>
        <a:xfrm>
          <a:off x="1012697" y="30711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1659</xdr:row>
      <xdr:rowOff>5334</xdr:rowOff>
    </xdr:from>
    <xdr:ext cx="6468110" cy="0"/>
    <xdr:sp macro="" textlink="">
      <xdr:nvSpPr>
        <xdr:cNvPr id="36" name="Shape 72">
          <a:extLst>
            <a:ext uri="{FF2B5EF4-FFF2-40B4-BE49-F238E27FC236}">
              <a16:creationId xmlns:a16="http://schemas.microsoft.com/office/drawing/2014/main" xmlns="" id="{FDC69083-772D-4805-B752-75EAF9BF4EB2}"/>
            </a:ext>
          </a:extLst>
        </xdr:cNvPr>
        <xdr:cNvSpPr/>
      </xdr:nvSpPr>
      <xdr:spPr>
        <a:xfrm>
          <a:off x="1012697" y="31702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1703</xdr:row>
      <xdr:rowOff>5334</xdr:rowOff>
    </xdr:from>
    <xdr:ext cx="6468110" cy="0"/>
    <xdr:sp macro="" textlink="">
      <xdr:nvSpPr>
        <xdr:cNvPr id="37" name="Shape 74">
          <a:extLst>
            <a:ext uri="{FF2B5EF4-FFF2-40B4-BE49-F238E27FC236}">
              <a16:creationId xmlns:a16="http://schemas.microsoft.com/office/drawing/2014/main" xmlns="" id="{CE0D09DA-B773-4D73-BAEF-6412A1AADC9D}"/>
            </a:ext>
          </a:extLst>
        </xdr:cNvPr>
        <xdr:cNvSpPr/>
      </xdr:nvSpPr>
      <xdr:spPr>
        <a:xfrm>
          <a:off x="1012697" y="325407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1741</xdr:row>
      <xdr:rowOff>5334</xdr:rowOff>
    </xdr:from>
    <xdr:ext cx="6468110" cy="0"/>
    <xdr:sp macro="" textlink="">
      <xdr:nvSpPr>
        <xdr:cNvPr id="38" name="Shape 76">
          <a:extLst>
            <a:ext uri="{FF2B5EF4-FFF2-40B4-BE49-F238E27FC236}">
              <a16:creationId xmlns:a16="http://schemas.microsoft.com/office/drawing/2014/main" xmlns="" id="{0CE47002-6E81-4FA0-A0EA-0A9B86810663}"/>
            </a:ext>
          </a:extLst>
        </xdr:cNvPr>
        <xdr:cNvSpPr/>
      </xdr:nvSpPr>
      <xdr:spPr>
        <a:xfrm>
          <a:off x="1012697" y="33264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1785</xdr:row>
      <xdr:rowOff>5334</xdr:rowOff>
    </xdr:from>
    <xdr:ext cx="6468110" cy="0"/>
    <xdr:sp macro="" textlink="">
      <xdr:nvSpPr>
        <xdr:cNvPr id="39" name="Shape 78">
          <a:extLst>
            <a:ext uri="{FF2B5EF4-FFF2-40B4-BE49-F238E27FC236}">
              <a16:creationId xmlns:a16="http://schemas.microsoft.com/office/drawing/2014/main" xmlns="" id="{EE3A8036-DA5C-4C97-8DB1-497F5C5119CD}"/>
            </a:ext>
          </a:extLst>
        </xdr:cNvPr>
        <xdr:cNvSpPr/>
      </xdr:nvSpPr>
      <xdr:spPr>
        <a:xfrm>
          <a:off x="1012697" y="34102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1824</xdr:row>
      <xdr:rowOff>5334</xdr:rowOff>
    </xdr:from>
    <xdr:ext cx="6468110" cy="0"/>
    <xdr:sp macro="" textlink="">
      <xdr:nvSpPr>
        <xdr:cNvPr id="40" name="Shape 80">
          <a:extLst>
            <a:ext uri="{FF2B5EF4-FFF2-40B4-BE49-F238E27FC236}">
              <a16:creationId xmlns:a16="http://schemas.microsoft.com/office/drawing/2014/main" xmlns="" id="{56A234DF-76A5-4F04-8242-3B5ECB8034DD}"/>
            </a:ext>
          </a:extLst>
        </xdr:cNvPr>
        <xdr:cNvSpPr/>
      </xdr:nvSpPr>
      <xdr:spPr>
        <a:xfrm>
          <a:off x="1012697" y="348458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1867</xdr:row>
      <xdr:rowOff>5334</xdr:rowOff>
    </xdr:from>
    <xdr:ext cx="6468110" cy="0"/>
    <xdr:sp macro="" textlink="">
      <xdr:nvSpPr>
        <xdr:cNvPr id="41" name="Shape 82">
          <a:extLst>
            <a:ext uri="{FF2B5EF4-FFF2-40B4-BE49-F238E27FC236}">
              <a16:creationId xmlns:a16="http://schemas.microsoft.com/office/drawing/2014/main" xmlns="" id="{20B3056B-B78B-4AA7-91BA-D150A990658A}"/>
            </a:ext>
          </a:extLst>
        </xdr:cNvPr>
        <xdr:cNvSpPr/>
      </xdr:nvSpPr>
      <xdr:spPr>
        <a:xfrm>
          <a:off x="1012697" y="35664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1916</xdr:row>
      <xdr:rowOff>5334</xdr:rowOff>
    </xdr:from>
    <xdr:ext cx="6468110" cy="0"/>
    <xdr:sp macro="" textlink="">
      <xdr:nvSpPr>
        <xdr:cNvPr id="42" name="Shape 84">
          <a:extLst>
            <a:ext uri="{FF2B5EF4-FFF2-40B4-BE49-F238E27FC236}">
              <a16:creationId xmlns:a16="http://schemas.microsoft.com/office/drawing/2014/main" xmlns="" id="{635CBDF1-6B4B-4B72-B2FF-43A7B02727A2}"/>
            </a:ext>
          </a:extLst>
        </xdr:cNvPr>
        <xdr:cNvSpPr/>
      </xdr:nvSpPr>
      <xdr:spPr>
        <a:xfrm>
          <a:off x="1012697" y="36598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1965</xdr:row>
      <xdr:rowOff>5334</xdr:rowOff>
    </xdr:from>
    <xdr:ext cx="6468110" cy="0"/>
    <xdr:sp macro="" textlink="">
      <xdr:nvSpPr>
        <xdr:cNvPr id="43" name="Shape 86">
          <a:extLst>
            <a:ext uri="{FF2B5EF4-FFF2-40B4-BE49-F238E27FC236}">
              <a16:creationId xmlns:a16="http://schemas.microsoft.com/office/drawing/2014/main" xmlns="" id="{8C376C8D-BE74-4A83-81CF-F046A9E664AB}"/>
            </a:ext>
          </a:extLst>
        </xdr:cNvPr>
        <xdr:cNvSpPr/>
      </xdr:nvSpPr>
      <xdr:spPr>
        <a:xfrm>
          <a:off x="1012697" y="37531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2009</xdr:row>
      <xdr:rowOff>5334</xdr:rowOff>
    </xdr:from>
    <xdr:ext cx="6468110" cy="0"/>
    <xdr:sp macro="" textlink="">
      <xdr:nvSpPr>
        <xdr:cNvPr id="44" name="Shape 88">
          <a:extLst>
            <a:ext uri="{FF2B5EF4-FFF2-40B4-BE49-F238E27FC236}">
              <a16:creationId xmlns:a16="http://schemas.microsoft.com/office/drawing/2014/main" xmlns="" id="{7C17DAFF-E736-48B0-8257-D0D5641C1B7B}"/>
            </a:ext>
          </a:extLst>
        </xdr:cNvPr>
        <xdr:cNvSpPr/>
      </xdr:nvSpPr>
      <xdr:spPr>
        <a:xfrm>
          <a:off x="1012697" y="383700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2058</xdr:row>
      <xdr:rowOff>5334</xdr:rowOff>
    </xdr:from>
    <xdr:ext cx="6468110" cy="0"/>
    <xdr:sp macro="" textlink="">
      <xdr:nvSpPr>
        <xdr:cNvPr id="45" name="Shape 90">
          <a:extLst>
            <a:ext uri="{FF2B5EF4-FFF2-40B4-BE49-F238E27FC236}">
              <a16:creationId xmlns:a16="http://schemas.microsoft.com/office/drawing/2014/main" xmlns="" id="{7BB6EC17-CBB0-4EF4-B46E-E415870DAF7B}"/>
            </a:ext>
          </a:extLst>
        </xdr:cNvPr>
        <xdr:cNvSpPr/>
      </xdr:nvSpPr>
      <xdr:spPr>
        <a:xfrm>
          <a:off x="1012697" y="39303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2111</xdr:row>
      <xdr:rowOff>5334</xdr:rowOff>
    </xdr:from>
    <xdr:ext cx="6468110" cy="0"/>
    <xdr:sp macro="" textlink="">
      <xdr:nvSpPr>
        <xdr:cNvPr id="46" name="Shape 92">
          <a:extLst>
            <a:ext uri="{FF2B5EF4-FFF2-40B4-BE49-F238E27FC236}">
              <a16:creationId xmlns:a16="http://schemas.microsoft.com/office/drawing/2014/main" xmlns="" id="{0CB4FA4A-2A5B-427F-89B7-23FC28B8BBB2}"/>
            </a:ext>
          </a:extLst>
        </xdr:cNvPr>
        <xdr:cNvSpPr/>
      </xdr:nvSpPr>
      <xdr:spPr>
        <a:xfrm>
          <a:off x="1012697" y="403131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2158</xdr:row>
      <xdr:rowOff>5334</xdr:rowOff>
    </xdr:from>
    <xdr:ext cx="6468110" cy="0"/>
    <xdr:sp macro="" textlink="">
      <xdr:nvSpPr>
        <xdr:cNvPr id="47" name="Shape 94">
          <a:extLst>
            <a:ext uri="{FF2B5EF4-FFF2-40B4-BE49-F238E27FC236}">
              <a16:creationId xmlns:a16="http://schemas.microsoft.com/office/drawing/2014/main" xmlns="" id="{BA4DCD4B-22AF-486E-B002-4308A65FA4D6}"/>
            </a:ext>
          </a:extLst>
        </xdr:cNvPr>
        <xdr:cNvSpPr/>
      </xdr:nvSpPr>
      <xdr:spPr>
        <a:xfrm>
          <a:off x="1012697" y="41208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2196</xdr:row>
      <xdr:rowOff>5334</xdr:rowOff>
    </xdr:from>
    <xdr:ext cx="6468110" cy="0"/>
    <xdr:sp macro="" textlink="">
      <xdr:nvSpPr>
        <xdr:cNvPr id="48" name="Shape 96">
          <a:extLst>
            <a:ext uri="{FF2B5EF4-FFF2-40B4-BE49-F238E27FC236}">
              <a16:creationId xmlns:a16="http://schemas.microsoft.com/office/drawing/2014/main" xmlns="" id="{350F357F-0926-4F71-898B-8D08326C5084}"/>
            </a:ext>
          </a:extLst>
        </xdr:cNvPr>
        <xdr:cNvSpPr/>
      </xdr:nvSpPr>
      <xdr:spPr>
        <a:xfrm>
          <a:off x="1012697" y="41932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2243</xdr:row>
      <xdr:rowOff>5334</xdr:rowOff>
    </xdr:from>
    <xdr:ext cx="6468110" cy="0"/>
    <xdr:sp macro="" textlink="">
      <xdr:nvSpPr>
        <xdr:cNvPr id="49" name="Shape 98">
          <a:extLst>
            <a:ext uri="{FF2B5EF4-FFF2-40B4-BE49-F238E27FC236}">
              <a16:creationId xmlns:a16="http://schemas.microsoft.com/office/drawing/2014/main" xmlns="" id="{6DF589D6-23C3-432A-8B07-81B8A1898859}"/>
            </a:ext>
          </a:extLst>
        </xdr:cNvPr>
        <xdr:cNvSpPr/>
      </xdr:nvSpPr>
      <xdr:spPr>
        <a:xfrm>
          <a:off x="1012697" y="428277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2294</xdr:row>
      <xdr:rowOff>5334</xdr:rowOff>
    </xdr:from>
    <xdr:ext cx="6468110" cy="0"/>
    <xdr:sp macro="" textlink="">
      <xdr:nvSpPr>
        <xdr:cNvPr id="50" name="Shape 100">
          <a:extLst>
            <a:ext uri="{FF2B5EF4-FFF2-40B4-BE49-F238E27FC236}">
              <a16:creationId xmlns:a16="http://schemas.microsoft.com/office/drawing/2014/main" xmlns="" id="{B3953AF3-ECAC-4015-98D9-EEDF7BB89162}"/>
            </a:ext>
          </a:extLst>
        </xdr:cNvPr>
        <xdr:cNvSpPr/>
      </xdr:nvSpPr>
      <xdr:spPr>
        <a:xfrm>
          <a:off x="1012697" y="437993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2338</xdr:row>
      <xdr:rowOff>5334</xdr:rowOff>
    </xdr:from>
    <xdr:ext cx="6468110" cy="0"/>
    <xdr:sp macro="" textlink="">
      <xdr:nvSpPr>
        <xdr:cNvPr id="51" name="Shape 102">
          <a:extLst>
            <a:ext uri="{FF2B5EF4-FFF2-40B4-BE49-F238E27FC236}">
              <a16:creationId xmlns:a16="http://schemas.microsoft.com/office/drawing/2014/main" xmlns="" id="{B22865C7-2968-4A67-9683-1C2B247F62F7}"/>
            </a:ext>
          </a:extLst>
        </xdr:cNvPr>
        <xdr:cNvSpPr/>
      </xdr:nvSpPr>
      <xdr:spPr>
        <a:xfrm>
          <a:off x="1012697" y="44637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2389</xdr:row>
      <xdr:rowOff>5334</xdr:rowOff>
    </xdr:from>
    <xdr:ext cx="6468110" cy="0"/>
    <xdr:sp macro="" textlink="">
      <xdr:nvSpPr>
        <xdr:cNvPr id="52" name="Shape 104">
          <a:extLst>
            <a:ext uri="{FF2B5EF4-FFF2-40B4-BE49-F238E27FC236}">
              <a16:creationId xmlns:a16="http://schemas.microsoft.com/office/drawing/2014/main" xmlns="" id="{CF92C772-C6D1-4CAC-8BEA-85E5AEE6BF00}"/>
            </a:ext>
          </a:extLst>
        </xdr:cNvPr>
        <xdr:cNvSpPr/>
      </xdr:nvSpPr>
      <xdr:spPr>
        <a:xfrm>
          <a:off x="1012697" y="456090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2441</xdr:row>
      <xdr:rowOff>5334</xdr:rowOff>
    </xdr:from>
    <xdr:ext cx="6468110" cy="0"/>
    <xdr:sp macro="" textlink="">
      <xdr:nvSpPr>
        <xdr:cNvPr id="53" name="Shape 106">
          <a:extLst>
            <a:ext uri="{FF2B5EF4-FFF2-40B4-BE49-F238E27FC236}">
              <a16:creationId xmlns:a16="http://schemas.microsoft.com/office/drawing/2014/main" xmlns="" id="{D4B31F7B-B93E-4B38-A8C9-27EE1C10B6AC}"/>
            </a:ext>
          </a:extLst>
        </xdr:cNvPr>
        <xdr:cNvSpPr/>
      </xdr:nvSpPr>
      <xdr:spPr>
        <a:xfrm>
          <a:off x="1012697" y="46599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2480</xdr:row>
      <xdr:rowOff>5334</xdr:rowOff>
    </xdr:from>
    <xdr:ext cx="6468110" cy="0"/>
    <xdr:sp macro="" textlink="">
      <xdr:nvSpPr>
        <xdr:cNvPr id="54" name="Shape 108">
          <a:extLst>
            <a:ext uri="{FF2B5EF4-FFF2-40B4-BE49-F238E27FC236}">
              <a16:creationId xmlns:a16="http://schemas.microsoft.com/office/drawing/2014/main" xmlns="" id="{E7642478-9B4E-4B46-BCCF-B8121A4DF12D}"/>
            </a:ext>
          </a:extLst>
        </xdr:cNvPr>
        <xdr:cNvSpPr/>
      </xdr:nvSpPr>
      <xdr:spPr>
        <a:xfrm>
          <a:off x="1012697" y="473426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2529</xdr:row>
      <xdr:rowOff>5334</xdr:rowOff>
    </xdr:from>
    <xdr:ext cx="6468110" cy="0"/>
    <xdr:sp macro="" textlink="">
      <xdr:nvSpPr>
        <xdr:cNvPr id="55" name="Shape 110">
          <a:extLst>
            <a:ext uri="{FF2B5EF4-FFF2-40B4-BE49-F238E27FC236}">
              <a16:creationId xmlns:a16="http://schemas.microsoft.com/office/drawing/2014/main" xmlns="" id="{B6CD25A0-C19F-4205-A7E3-3BECAFA208C7}"/>
            </a:ext>
          </a:extLst>
        </xdr:cNvPr>
        <xdr:cNvSpPr/>
      </xdr:nvSpPr>
      <xdr:spPr>
        <a:xfrm>
          <a:off x="1012697" y="482760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2578</xdr:row>
      <xdr:rowOff>5334</xdr:rowOff>
    </xdr:from>
    <xdr:ext cx="6468110" cy="0"/>
    <xdr:sp macro="" textlink="">
      <xdr:nvSpPr>
        <xdr:cNvPr id="56" name="Shape 112">
          <a:extLst>
            <a:ext uri="{FF2B5EF4-FFF2-40B4-BE49-F238E27FC236}">
              <a16:creationId xmlns:a16="http://schemas.microsoft.com/office/drawing/2014/main" xmlns="" id="{FF6A1EA3-E698-41AC-9F77-1C25008823B0}"/>
            </a:ext>
          </a:extLst>
        </xdr:cNvPr>
        <xdr:cNvSpPr/>
      </xdr:nvSpPr>
      <xdr:spPr>
        <a:xfrm>
          <a:off x="1012697" y="49209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2623</xdr:row>
      <xdr:rowOff>5334</xdr:rowOff>
    </xdr:from>
    <xdr:ext cx="6468110" cy="0"/>
    <xdr:sp macro="" textlink="">
      <xdr:nvSpPr>
        <xdr:cNvPr id="57" name="Shape 114">
          <a:extLst>
            <a:ext uri="{FF2B5EF4-FFF2-40B4-BE49-F238E27FC236}">
              <a16:creationId xmlns:a16="http://schemas.microsoft.com/office/drawing/2014/main" xmlns="" id="{81624031-A467-4460-9414-4D6D52DF6ECA}"/>
            </a:ext>
          </a:extLst>
        </xdr:cNvPr>
        <xdr:cNvSpPr/>
      </xdr:nvSpPr>
      <xdr:spPr>
        <a:xfrm>
          <a:off x="1012697" y="500667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2671</xdr:row>
      <xdr:rowOff>5334</xdr:rowOff>
    </xdr:from>
    <xdr:ext cx="6468110" cy="0"/>
    <xdr:sp macro="" textlink="">
      <xdr:nvSpPr>
        <xdr:cNvPr id="58" name="Shape 116">
          <a:extLst>
            <a:ext uri="{FF2B5EF4-FFF2-40B4-BE49-F238E27FC236}">
              <a16:creationId xmlns:a16="http://schemas.microsoft.com/office/drawing/2014/main" xmlns="" id="{F8D13528-DAFA-4DC8-A013-B18B968AF21C}"/>
            </a:ext>
          </a:extLst>
        </xdr:cNvPr>
        <xdr:cNvSpPr/>
      </xdr:nvSpPr>
      <xdr:spPr>
        <a:xfrm>
          <a:off x="1012697" y="509811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2719</xdr:row>
      <xdr:rowOff>5334</xdr:rowOff>
    </xdr:from>
    <xdr:ext cx="6468110" cy="0"/>
    <xdr:sp macro="" textlink="">
      <xdr:nvSpPr>
        <xdr:cNvPr id="59" name="Shape 118">
          <a:extLst>
            <a:ext uri="{FF2B5EF4-FFF2-40B4-BE49-F238E27FC236}">
              <a16:creationId xmlns:a16="http://schemas.microsoft.com/office/drawing/2014/main" xmlns="" id="{F7A82F4D-14DB-45BC-8B64-D95E273F47DD}"/>
            </a:ext>
          </a:extLst>
        </xdr:cNvPr>
        <xdr:cNvSpPr/>
      </xdr:nvSpPr>
      <xdr:spPr>
        <a:xfrm>
          <a:off x="1012697" y="51895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2762</xdr:row>
      <xdr:rowOff>5334</xdr:rowOff>
    </xdr:from>
    <xdr:ext cx="6468110" cy="0"/>
    <xdr:sp macro="" textlink="">
      <xdr:nvSpPr>
        <xdr:cNvPr id="60" name="Shape 120">
          <a:extLst>
            <a:ext uri="{FF2B5EF4-FFF2-40B4-BE49-F238E27FC236}">
              <a16:creationId xmlns:a16="http://schemas.microsoft.com/office/drawing/2014/main" xmlns="" id="{255E0451-37D1-447F-91F9-A983CDE5CECA}"/>
            </a:ext>
          </a:extLst>
        </xdr:cNvPr>
        <xdr:cNvSpPr/>
      </xdr:nvSpPr>
      <xdr:spPr>
        <a:xfrm>
          <a:off x="1012697" y="527147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2809</xdr:row>
      <xdr:rowOff>5334</xdr:rowOff>
    </xdr:from>
    <xdr:ext cx="6468110" cy="0"/>
    <xdr:sp macro="" textlink="">
      <xdr:nvSpPr>
        <xdr:cNvPr id="61" name="Shape 122">
          <a:extLst>
            <a:ext uri="{FF2B5EF4-FFF2-40B4-BE49-F238E27FC236}">
              <a16:creationId xmlns:a16="http://schemas.microsoft.com/office/drawing/2014/main" xmlns="" id="{89B89C90-812C-425B-8006-924949BB09E9}"/>
            </a:ext>
          </a:extLst>
        </xdr:cNvPr>
        <xdr:cNvSpPr/>
      </xdr:nvSpPr>
      <xdr:spPr>
        <a:xfrm>
          <a:off x="1012697" y="536100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2856</xdr:row>
      <xdr:rowOff>5334</xdr:rowOff>
    </xdr:from>
    <xdr:ext cx="6468110" cy="0"/>
    <xdr:sp macro="" textlink="">
      <xdr:nvSpPr>
        <xdr:cNvPr id="62" name="Shape 124">
          <a:extLst>
            <a:ext uri="{FF2B5EF4-FFF2-40B4-BE49-F238E27FC236}">
              <a16:creationId xmlns:a16="http://schemas.microsoft.com/office/drawing/2014/main" xmlns="" id="{B05CE571-EB4D-402B-8522-9C94AD7FF8B3}"/>
            </a:ext>
          </a:extLst>
        </xdr:cNvPr>
        <xdr:cNvSpPr/>
      </xdr:nvSpPr>
      <xdr:spPr>
        <a:xfrm>
          <a:off x="1012697" y="54505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2899</xdr:row>
      <xdr:rowOff>5334</xdr:rowOff>
    </xdr:from>
    <xdr:ext cx="6468110" cy="0"/>
    <xdr:sp macro="" textlink="">
      <xdr:nvSpPr>
        <xdr:cNvPr id="63" name="Shape 126">
          <a:extLst>
            <a:ext uri="{FF2B5EF4-FFF2-40B4-BE49-F238E27FC236}">
              <a16:creationId xmlns:a16="http://schemas.microsoft.com/office/drawing/2014/main" xmlns="" id="{E8C448A7-9768-4346-AF30-C67D215FB7EB}"/>
            </a:ext>
          </a:extLst>
        </xdr:cNvPr>
        <xdr:cNvSpPr/>
      </xdr:nvSpPr>
      <xdr:spPr>
        <a:xfrm>
          <a:off x="1012697" y="55324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2953</xdr:row>
      <xdr:rowOff>5334</xdr:rowOff>
    </xdr:from>
    <xdr:ext cx="6468110" cy="0"/>
    <xdr:sp macro="" textlink="">
      <xdr:nvSpPr>
        <xdr:cNvPr id="64" name="Shape 128">
          <a:extLst>
            <a:ext uri="{FF2B5EF4-FFF2-40B4-BE49-F238E27FC236}">
              <a16:creationId xmlns:a16="http://schemas.microsoft.com/office/drawing/2014/main" xmlns="" id="{521289A3-B5F2-4286-A0B4-304935E06074}"/>
            </a:ext>
          </a:extLst>
        </xdr:cNvPr>
        <xdr:cNvSpPr/>
      </xdr:nvSpPr>
      <xdr:spPr>
        <a:xfrm>
          <a:off x="1012697" y="563532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3007</xdr:row>
      <xdr:rowOff>5334</xdr:rowOff>
    </xdr:from>
    <xdr:ext cx="6468110" cy="0"/>
    <xdr:sp macro="" textlink="">
      <xdr:nvSpPr>
        <xdr:cNvPr id="65" name="Shape 130">
          <a:extLst>
            <a:ext uri="{FF2B5EF4-FFF2-40B4-BE49-F238E27FC236}">
              <a16:creationId xmlns:a16="http://schemas.microsoft.com/office/drawing/2014/main" xmlns="" id="{414D6A7C-62D2-4F3E-B7A9-CD05472F48C1}"/>
            </a:ext>
          </a:extLst>
        </xdr:cNvPr>
        <xdr:cNvSpPr/>
      </xdr:nvSpPr>
      <xdr:spPr>
        <a:xfrm>
          <a:off x="1012697" y="57381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3056</xdr:row>
      <xdr:rowOff>5334</xdr:rowOff>
    </xdr:from>
    <xdr:ext cx="6468110" cy="0"/>
    <xdr:sp macro="" textlink="">
      <xdr:nvSpPr>
        <xdr:cNvPr id="66" name="Shape 132">
          <a:extLst>
            <a:ext uri="{FF2B5EF4-FFF2-40B4-BE49-F238E27FC236}">
              <a16:creationId xmlns:a16="http://schemas.microsoft.com/office/drawing/2014/main" xmlns="" id="{6AACB9CF-0192-4541-848C-44E71DF9F001}"/>
            </a:ext>
          </a:extLst>
        </xdr:cNvPr>
        <xdr:cNvSpPr/>
      </xdr:nvSpPr>
      <xdr:spPr>
        <a:xfrm>
          <a:off x="1012697" y="58315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3099</xdr:row>
      <xdr:rowOff>5334</xdr:rowOff>
    </xdr:from>
    <xdr:ext cx="6468110" cy="0"/>
    <xdr:sp macro="" textlink="">
      <xdr:nvSpPr>
        <xdr:cNvPr id="67" name="Shape 134">
          <a:extLst>
            <a:ext uri="{FF2B5EF4-FFF2-40B4-BE49-F238E27FC236}">
              <a16:creationId xmlns:a16="http://schemas.microsoft.com/office/drawing/2014/main" xmlns="" id="{C19BCA8F-5BF0-4C0B-A017-05F767DBFEF0}"/>
            </a:ext>
          </a:extLst>
        </xdr:cNvPr>
        <xdr:cNvSpPr/>
      </xdr:nvSpPr>
      <xdr:spPr>
        <a:xfrm>
          <a:off x="1012697" y="59134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3138</xdr:row>
      <xdr:rowOff>5334</xdr:rowOff>
    </xdr:from>
    <xdr:ext cx="6468110" cy="0"/>
    <xdr:sp macro="" textlink="">
      <xdr:nvSpPr>
        <xdr:cNvPr id="68" name="Shape 136">
          <a:extLst>
            <a:ext uri="{FF2B5EF4-FFF2-40B4-BE49-F238E27FC236}">
              <a16:creationId xmlns:a16="http://schemas.microsoft.com/office/drawing/2014/main" xmlns="" id="{7389B720-BA1F-4E8F-B8C7-1477F7EFCCC4}"/>
            </a:ext>
          </a:extLst>
        </xdr:cNvPr>
        <xdr:cNvSpPr/>
      </xdr:nvSpPr>
      <xdr:spPr>
        <a:xfrm>
          <a:off x="1012697" y="59877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3180</xdr:row>
      <xdr:rowOff>5334</xdr:rowOff>
    </xdr:from>
    <xdr:ext cx="6468110" cy="0"/>
    <xdr:sp macro="" textlink="">
      <xdr:nvSpPr>
        <xdr:cNvPr id="69" name="Shape 138">
          <a:extLst>
            <a:ext uri="{FF2B5EF4-FFF2-40B4-BE49-F238E27FC236}">
              <a16:creationId xmlns:a16="http://schemas.microsoft.com/office/drawing/2014/main" xmlns="" id="{620ECC27-A3B8-43BE-A75F-9AE2EFABB2AE}"/>
            </a:ext>
          </a:extLst>
        </xdr:cNvPr>
        <xdr:cNvSpPr/>
      </xdr:nvSpPr>
      <xdr:spPr>
        <a:xfrm>
          <a:off x="1012697" y="606776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3229</xdr:row>
      <xdr:rowOff>5334</xdr:rowOff>
    </xdr:from>
    <xdr:ext cx="6468110" cy="0"/>
    <xdr:sp macro="" textlink="">
      <xdr:nvSpPr>
        <xdr:cNvPr id="70" name="Shape 140">
          <a:extLst>
            <a:ext uri="{FF2B5EF4-FFF2-40B4-BE49-F238E27FC236}">
              <a16:creationId xmlns:a16="http://schemas.microsoft.com/office/drawing/2014/main" xmlns="" id="{460AB461-D14A-40C0-88FC-0FC167C2971E}"/>
            </a:ext>
          </a:extLst>
        </xdr:cNvPr>
        <xdr:cNvSpPr/>
      </xdr:nvSpPr>
      <xdr:spPr>
        <a:xfrm>
          <a:off x="1012697" y="616110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3276</xdr:row>
      <xdr:rowOff>5334</xdr:rowOff>
    </xdr:from>
    <xdr:ext cx="6468110" cy="0"/>
    <xdr:sp macro="" textlink="">
      <xdr:nvSpPr>
        <xdr:cNvPr id="71" name="Shape 142">
          <a:extLst>
            <a:ext uri="{FF2B5EF4-FFF2-40B4-BE49-F238E27FC236}">
              <a16:creationId xmlns:a16="http://schemas.microsoft.com/office/drawing/2014/main" xmlns="" id="{FA0EBC9A-3A30-4AF0-AAAC-18E3A7C8D11B}"/>
            </a:ext>
          </a:extLst>
        </xdr:cNvPr>
        <xdr:cNvSpPr/>
      </xdr:nvSpPr>
      <xdr:spPr>
        <a:xfrm>
          <a:off x="1012697" y="62506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3319</xdr:row>
      <xdr:rowOff>5334</xdr:rowOff>
    </xdr:from>
    <xdr:ext cx="6468110" cy="0"/>
    <xdr:sp macro="" textlink="">
      <xdr:nvSpPr>
        <xdr:cNvPr id="72" name="Shape 144">
          <a:extLst>
            <a:ext uri="{FF2B5EF4-FFF2-40B4-BE49-F238E27FC236}">
              <a16:creationId xmlns:a16="http://schemas.microsoft.com/office/drawing/2014/main" xmlns="" id="{20F372D8-F8D3-4009-9828-BE811BE5ADFF}"/>
            </a:ext>
          </a:extLst>
        </xdr:cNvPr>
        <xdr:cNvSpPr/>
      </xdr:nvSpPr>
      <xdr:spPr>
        <a:xfrm>
          <a:off x="1012697" y="63325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3366</xdr:row>
      <xdr:rowOff>5334</xdr:rowOff>
    </xdr:from>
    <xdr:ext cx="6468110" cy="0"/>
    <xdr:sp macro="" textlink="">
      <xdr:nvSpPr>
        <xdr:cNvPr id="73" name="Shape 146">
          <a:extLst>
            <a:ext uri="{FF2B5EF4-FFF2-40B4-BE49-F238E27FC236}">
              <a16:creationId xmlns:a16="http://schemas.microsoft.com/office/drawing/2014/main" xmlns="" id="{CC890B53-3426-42D0-84F8-D4357E7BADE7}"/>
            </a:ext>
          </a:extLst>
        </xdr:cNvPr>
        <xdr:cNvSpPr/>
      </xdr:nvSpPr>
      <xdr:spPr>
        <a:xfrm>
          <a:off x="1012697" y="642209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3416</xdr:row>
      <xdr:rowOff>5334</xdr:rowOff>
    </xdr:from>
    <xdr:ext cx="6468110" cy="0"/>
    <xdr:sp macro="" textlink="">
      <xdr:nvSpPr>
        <xdr:cNvPr id="74" name="Shape 148">
          <a:extLst>
            <a:ext uri="{FF2B5EF4-FFF2-40B4-BE49-F238E27FC236}">
              <a16:creationId xmlns:a16="http://schemas.microsoft.com/office/drawing/2014/main" xmlns="" id="{834E0620-1555-412D-BB69-BEDFCAD2AC8A}"/>
            </a:ext>
          </a:extLst>
        </xdr:cNvPr>
        <xdr:cNvSpPr/>
      </xdr:nvSpPr>
      <xdr:spPr>
        <a:xfrm>
          <a:off x="1012697" y="65173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3466</xdr:row>
      <xdr:rowOff>5334</xdr:rowOff>
    </xdr:from>
    <xdr:ext cx="6468110" cy="0"/>
    <xdr:sp macro="" textlink="">
      <xdr:nvSpPr>
        <xdr:cNvPr id="75" name="Shape 150">
          <a:extLst>
            <a:ext uri="{FF2B5EF4-FFF2-40B4-BE49-F238E27FC236}">
              <a16:creationId xmlns:a16="http://schemas.microsoft.com/office/drawing/2014/main" xmlns="" id="{7B348D07-719A-4333-8AB9-F39364921498}"/>
            </a:ext>
          </a:extLst>
        </xdr:cNvPr>
        <xdr:cNvSpPr/>
      </xdr:nvSpPr>
      <xdr:spPr>
        <a:xfrm>
          <a:off x="1012697" y="661259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3506</xdr:row>
      <xdr:rowOff>5334</xdr:rowOff>
    </xdr:from>
    <xdr:ext cx="6468110" cy="0"/>
    <xdr:sp macro="" textlink="">
      <xdr:nvSpPr>
        <xdr:cNvPr id="76" name="Shape 152">
          <a:extLst>
            <a:ext uri="{FF2B5EF4-FFF2-40B4-BE49-F238E27FC236}">
              <a16:creationId xmlns:a16="http://schemas.microsoft.com/office/drawing/2014/main" xmlns="" id="{FF889BC6-F863-4886-ACCC-7B9C6DBFCB39}"/>
            </a:ext>
          </a:extLst>
        </xdr:cNvPr>
        <xdr:cNvSpPr/>
      </xdr:nvSpPr>
      <xdr:spPr>
        <a:xfrm>
          <a:off x="1012697" y="669260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48</xdr:row>
      <xdr:rowOff>5334</xdr:rowOff>
    </xdr:from>
    <xdr:ext cx="6468110" cy="0"/>
    <xdr:sp macro="" textlink="">
      <xdr:nvSpPr>
        <xdr:cNvPr id="77" name="Shape 4">
          <a:extLst>
            <a:ext uri="{FF2B5EF4-FFF2-40B4-BE49-F238E27FC236}">
              <a16:creationId xmlns:a16="http://schemas.microsoft.com/office/drawing/2014/main" xmlns="" id="{09013F93-1B7B-45B5-93CE-8B47148ABCAF}"/>
            </a:ext>
          </a:extLst>
        </xdr:cNvPr>
        <xdr:cNvSpPr/>
      </xdr:nvSpPr>
      <xdr:spPr>
        <a:xfrm>
          <a:off x="1012697" y="10130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100</xdr:row>
      <xdr:rowOff>5334</xdr:rowOff>
    </xdr:from>
    <xdr:ext cx="6468110" cy="0"/>
    <xdr:sp macro="" textlink="">
      <xdr:nvSpPr>
        <xdr:cNvPr id="78" name="Shape 6">
          <a:extLst>
            <a:ext uri="{FF2B5EF4-FFF2-40B4-BE49-F238E27FC236}">
              <a16:creationId xmlns:a16="http://schemas.microsoft.com/office/drawing/2014/main" xmlns="" id="{466FAA17-7BBB-41BC-9CA3-CDF53CC51E0B}"/>
            </a:ext>
          </a:extLst>
        </xdr:cNvPr>
        <xdr:cNvSpPr/>
      </xdr:nvSpPr>
      <xdr:spPr>
        <a:xfrm>
          <a:off x="1012697" y="20036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xdr:row>
      <xdr:rowOff>5334</xdr:rowOff>
    </xdr:from>
    <xdr:ext cx="6468110" cy="0"/>
    <xdr:sp macro="" textlink="">
      <xdr:nvSpPr>
        <xdr:cNvPr id="79" name="Shape 8">
          <a:extLst>
            <a:ext uri="{FF2B5EF4-FFF2-40B4-BE49-F238E27FC236}">
              <a16:creationId xmlns:a16="http://schemas.microsoft.com/office/drawing/2014/main" xmlns="" id="{4E8501E8-AE4D-42BB-8543-49B47C88DC45}"/>
            </a:ext>
          </a:extLst>
        </xdr:cNvPr>
        <xdr:cNvSpPr/>
      </xdr:nvSpPr>
      <xdr:spPr>
        <a:xfrm>
          <a:off x="1012697" y="29561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192</xdr:row>
      <xdr:rowOff>5334</xdr:rowOff>
    </xdr:from>
    <xdr:ext cx="6468110" cy="0"/>
    <xdr:sp macro="" textlink="">
      <xdr:nvSpPr>
        <xdr:cNvPr id="80" name="Shape 10">
          <a:extLst>
            <a:ext uri="{FF2B5EF4-FFF2-40B4-BE49-F238E27FC236}">
              <a16:creationId xmlns:a16="http://schemas.microsoft.com/office/drawing/2014/main" xmlns="" id="{1FBF4920-15C6-420C-8EEF-493FB2EAB67A}"/>
            </a:ext>
          </a:extLst>
        </xdr:cNvPr>
        <xdr:cNvSpPr/>
      </xdr:nvSpPr>
      <xdr:spPr>
        <a:xfrm>
          <a:off x="1012697" y="37562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227</xdr:row>
      <xdr:rowOff>5334</xdr:rowOff>
    </xdr:from>
    <xdr:ext cx="6468110" cy="0"/>
    <xdr:sp macro="" textlink="">
      <xdr:nvSpPr>
        <xdr:cNvPr id="81" name="Shape 12">
          <a:extLst>
            <a:ext uri="{FF2B5EF4-FFF2-40B4-BE49-F238E27FC236}">
              <a16:creationId xmlns:a16="http://schemas.microsoft.com/office/drawing/2014/main" xmlns="" id="{05C8A140-1A5F-4C82-B046-6D6C29D11556}"/>
            </a:ext>
          </a:extLst>
        </xdr:cNvPr>
        <xdr:cNvSpPr/>
      </xdr:nvSpPr>
      <xdr:spPr>
        <a:xfrm>
          <a:off x="1012697" y="4422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277</xdr:row>
      <xdr:rowOff>5334</xdr:rowOff>
    </xdr:from>
    <xdr:ext cx="6468110" cy="0"/>
    <xdr:sp macro="" textlink="">
      <xdr:nvSpPr>
        <xdr:cNvPr id="82" name="Shape 14">
          <a:extLst>
            <a:ext uri="{FF2B5EF4-FFF2-40B4-BE49-F238E27FC236}">
              <a16:creationId xmlns:a16="http://schemas.microsoft.com/office/drawing/2014/main" xmlns="" id="{E6496E31-2450-4CF1-8629-1BF38E71E42E}"/>
            </a:ext>
          </a:extLst>
        </xdr:cNvPr>
        <xdr:cNvSpPr/>
      </xdr:nvSpPr>
      <xdr:spPr>
        <a:xfrm>
          <a:off x="1012697" y="53754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323</xdr:row>
      <xdr:rowOff>5334</xdr:rowOff>
    </xdr:from>
    <xdr:ext cx="6468110" cy="0"/>
    <xdr:sp macro="" textlink="">
      <xdr:nvSpPr>
        <xdr:cNvPr id="83" name="Shape 16">
          <a:extLst>
            <a:ext uri="{FF2B5EF4-FFF2-40B4-BE49-F238E27FC236}">
              <a16:creationId xmlns:a16="http://schemas.microsoft.com/office/drawing/2014/main" xmlns="" id="{F0DEB38B-4F80-4D9F-9F65-0B8A216EEE11}"/>
            </a:ext>
          </a:extLst>
        </xdr:cNvPr>
        <xdr:cNvSpPr/>
      </xdr:nvSpPr>
      <xdr:spPr>
        <a:xfrm>
          <a:off x="1012697" y="62517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368</xdr:row>
      <xdr:rowOff>5334</xdr:rowOff>
    </xdr:from>
    <xdr:ext cx="6468110" cy="0"/>
    <xdr:sp macro="" textlink="">
      <xdr:nvSpPr>
        <xdr:cNvPr id="84" name="Shape 18">
          <a:extLst>
            <a:ext uri="{FF2B5EF4-FFF2-40B4-BE49-F238E27FC236}">
              <a16:creationId xmlns:a16="http://schemas.microsoft.com/office/drawing/2014/main" xmlns="" id="{765478B5-9C38-4B2F-8BAE-782ECC98A8C7}"/>
            </a:ext>
          </a:extLst>
        </xdr:cNvPr>
        <xdr:cNvSpPr/>
      </xdr:nvSpPr>
      <xdr:spPr>
        <a:xfrm>
          <a:off x="1012697" y="71090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413</xdr:row>
      <xdr:rowOff>5334</xdr:rowOff>
    </xdr:from>
    <xdr:ext cx="6468110" cy="0"/>
    <xdr:sp macro="" textlink="">
      <xdr:nvSpPr>
        <xdr:cNvPr id="85" name="Shape 20">
          <a:extLst>
            <a:ext uri="{FF2B5EF4-FFF2-40B4-BE49-F238E27FC236}">
              <a16:creationId xmlns:a16="http://schemas.microsoft.com/office/drawing/2014/main" xmlns="" id="{02502ABE-3F20-4152-B245-8B9EF005961B}"/>
            </a:ext>
          </a:extLst>
        </xdr:cNvPr>
        <xdr:cNvSpPr/>
      </xdr:nvSpPr>
      <xdr:spPr>
        <a:xfrm>
          <a:off x="1012697" y="79662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460</xdr:row>
      <xdr:rowOff>5334</xdr:rowOff>
    </xdr:from>
    <xdr:ext cx="6468110" cy="0"/>
    <xdr:sp macro="" textlink="">
      <xdr:nvSpPr>
        <xdr:cNvPr id="86" name="Shape 22">
          <a:extLst>
            <a:ext uri="{FF2B5EF4-FFF2-40B4-BE49-F238E27FC236}">
              <a16:creationId xmlns:a16="http://schemas.microsoft.com/office/drawing/2014/main" xmlns="" id="{A56E8963-D655-4674-BD2D-13B290623640}"/>
            </a:ext>
          </a:extLst>
        </xdr:cNvPr>
        <xdr:cNvSpPr/>
      </xdr:nvSpPr>
      <xdr:spPr>
        <a:xfrm>
          <a:off x="1012697" y="88616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510</xdr:row>
      <xdr:rowOff>5334</xdr:rowOff>
    </xdr:from>
    <xdr:ext cx="6468110" cy="0"/>
    <xdr:sp macro="" textlink="">
      <xdr:nvSpPr>
        <xdr:cNvPr id="87" name="Shape 24">
          <a:extLst>
            <a:ext uri="{FF2B5EF4-FFF2-40B4-BE49-F238E27FC236}">
              <a16:creationId xmlns:a16="http://schemas.microsoft.com/office/drawing/2014/main" xmlns="" id="{EF403A04-97CF-4B1B-8D1B-AADF1F5CDF55}"/>
            </a:ext>
          </a:extLst>
        </xdr:cNvPr>
        <xdr:cNvSpPr/>
      </xdr:nvSpPr>
      <xdr:spPr>
        <a:xfrm>
          <a:off x="1012697" y="98141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563</xdr:row>
      <xdr:rowOff>5334</xdr:rowOff>
    </xdr:from>
    <xdr:ext cx="6468110" cy="0"/>
    <xdr:sp macro="" textlink="">
      <xdr:nvSpPr>
        <xdr:cNvPr id="88" name="Shape 26">
          <a:extLst>
            <a:ext uri="{FF2B5EF4-FFF2-40B4-BE49-F238E27FC236}">
              <a16:creationId xmlns:a16="http://schemas.microsoft.com/office/drawing/2014/main" xmlns="" id="{DE9BB39D-82A5-4BFB-8DF1-DDA6E46EC100}"/>
            </a:ext>
          </a:extLst>
        </xdr:cNvPr>
        <xdr:cNvSpPr/>
      </xdr:nvSpPr>
      <xdr:spPr>
        <a:xfrm>
          <a:off x="1012697" y="108237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617</xdr:row>
      <xdr:rowOff>5334</xdr:rowOff>
    </xdr:from>
    <xdr:ext cx="6468110" cy="0"/>
    <xdr:sp macro="" textlink="">
      <xdr:nvSpPr>
        <xdr:cNvPr id="89" name="Shape 28">
          <a:extLst>
            <a:ext uri="{FF2B5EF4-FFF2-40B4-BE49-F238E27FC236}">
              <a16:creationId xmlns:a16="http://schemas.microsoft.com/office/drawing/2014/main" xmlns="" id="{B8B5070F-AB69-41CD-8FDC-0DDFFF87D22D}"/>
            </a:ext>
          </a:extLst>
        </xdr:cNvPr>
        <xdr:cNvSpPr/>
      </xdr:nvSpPr>
      <xdr:spPr>
        <a:xfrm>
          <a:off x="1012697" y="118524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664</xdr:row>
      <xdr:rowOff>5334</xdr:rowOff>
    </xdr:from>
    <xdr:ext cx="6468110" cy="0"/>
    <xdr:sp macro="" textlink="">
      <xdr:nvSpPr>
        <xdr:cNvPr id="90" name="Shape 30">
          <a:extLst>
            <a:ext uri="{FF2B5EF4-FFF2-40B4-BE49-F238E27FC236}">
              <a16:creationId xmlns:a16="http://schemas.microsoft.com/office/drawing/2014/main" xmlns="" id="{B01FEB85-5612-4018-B534-CCDD733EEF69}"/>
            </a:ext>
          </a:extLst>
        </xdr:cNvPr>
        <xdr:cNvSpPr/>
      </xdr:nvSpPr>
      <xdr:spPr>
        <a:xfrm>
          <a:off x="1012697" y="127478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705</xdr:row>
      <xdr:rowOff>5334</xdr:rowOff>
    </xdr:from>
    <xdr:ext cx="6468110" cy="0"/>
    <xdr:sp macro="" textlink="">
      <xdr:nvSpPr>
        <xdr:cNvPr id="91" name="Shape 32">
          <a:extLst>
            <a:ext uri="{FF2B5EF4-FFF2-40B4-BE49-F238E27FC236}">
              <a16:creationId xmlns:a16="http://schemas.microsoft.com/office/drawing/2014/main" xmlns="" id="{AA7516E4-36CD-46DA-B609-438937BB4758}"/>
            </a:ext>
          </a:extLst>
        </xdr:cNvPr>
        <xdr:cNvSpPr/>
      </xdr:nvSpPr>
      <xdr:spPr>
        <a:xfrm>
          <a:off x="1012697" y="13528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756</xdr:row>
      <xdr:rowOff>5334</xdr:rowOff>
    </xdr:from>
    <xdr:ext cx="6468110" cy="0"/>
    <xdr:sp macro="" textlink="">
      <xdr:nvSpPr>
        <xdr:cNvPr id="92" name="Shape 34">
          <a:extLst>
            <a:ext uri="{FF2B5EF4-FFF2-40B4-BE49-F238E27FC236}">
              <a16:creationId xmlns:a16="http://schemas.microsoft.com/office/drawing/2014/main" xmlns="" id="{1E73D101-CC66-4861-9355-7C9A5F249B8D}"/>
            </a:ext>
          </a:extLst>
        </xdr:cNvPr>
        <xdr:cNvSpPr/>
      </xdr:nvSpPr>
      <xdr:spPr>
        <a:xfrm>
          <a:off x="1012697" y="14500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796</xdr:row>
      <xdr:rowOff>5334</xdr:rowOff>
    </xdr:from>
    <xdr:ext cx="6468110" cy="0"/>
    <xdr:sp macro="" textlink="">
      <xdr:nvSpPr>
        <xdr:cNvPr id="93" name="Shape 36">
          <a:extLst>
            <a:ext uri="{FF2B5EF4-FFF2-40B4-BE49-F238E27FC236}">
              <a16:creationId xmlns:a16="http://schemas.microsoft.com/office/drawing/2014/main" xmlns="" id="{55568B3A-B42F-4074-B171-EA27774995DC}"/>
            </a:ext>
          </a:extLst>
        </xdr:cNvPr>
        <xdr:cNvSpPr/>
      </xdr:nvSpPr>
      <xdr:spPr>
        <a:xfrm>
          <a:off x="1012697" y="15262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836</xdr:row>
      <xdr:rowOff>5334</xdr:rowOff>
    </xdr:from>
    <xdr:ext cx="6468110" cy="0"/>
    <xdr:sp macro="" textlink="">
      <xdr:nvSpPr>
        <xdr:cNvPr id="94" name="Shape 38">
          <a:extLst>
            <a:ext uri="{FF2B5EF4-FFF2-40B4-BE49-F238E27FC236}">
              <a16:creationId xmlns:a16="http://schemas.microsoft.com/office/drawing/2014/main" xmlns="" id="{6780D1FE-9ED4-4C95-B1CE-8AAD625E6D52}"/>
            </a:ext>
          </a:extLst>
        </xdr:cNvPr>
        <xdr:cNvSpPr/>
      </xdr:nvSpPr>
      <xdr:spPr>
        <a:xfrm>
          <a:off x="1012697" y="16024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874</xdr:row>
      <xdr:rowOff>5334</xdr:rowOff>
    </xdr:from>
    <xdr:ext cx="6468110" cy="0"/>
    <xdr:sp macro="" textlink="">
      <xdr:nvSpPr>
        <xdr:cNvPr id="95" name="Shape 40">
          <a:extLst>
            <a:ext uri="{FF2B5EF4-FFF2-40B4-BE49-F238E27FC236}">
              <a16:creationId xmlns:a16="http://schemas.microsoft.com/office/drawing/2014/main" xmlns="" id="{D5FC5EAF-EF38-497B-A08F-8134C66C9B09}"/>
            </a:ext>
          </a:extLst>
        </xdr:cNvPr>
        <xdr:cNvSpPr/>
      </xdr:nvSpPr>
      <xdr:spPr>
        <a:xfrm>
          <a:off x="1012697" y="167483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921</xdr:row>
      <xdr:rowOff>5334</xdr:rowOff>
    </xdr:from>
    <xdr:ext cx="6468110" cy="0"/>
    <xdr:sp macro="" textlink="">
      <xdr:nvSpPr>
        <xdr:cNvPr id="96" name="Shape 42">
          <a:extLst>
            <a:ext uri="{FF2B5EF4-FFF2-40B4-BE49-F238E27FC236}">
              <a16:creationId xmlns:a16="http://schemas.microsoft.com/office/drawing/2014/main" xmlns="" id="{D65F4D1C-4BD8-4722-BA59-77038BDE7D5B}"/>
            </a:ext>
          </a:extLst>
        </xdr:cNvPr>
        <xdr:cNvSpPr/>
      </xdr:nvSpPr>
      <xdr:spPr>
        <a:xfrm>
          <a:off x="1012697" y="17643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974</xdr:row>
      <xdr:rowOff>5334</xdr:rowOff>
    </xdr:from>
    <xdr:ext cx="6468110" cy="0"/>
    <xdr:sp macro="" textlink="">
      <xdr:nvSpPr>
        <xdr:cNvPr id="97" name="Shape 44">
          <a:extLst>
            <a:ext uri="{FF2B5EF4-FFF2-40B4-BE49-F238E27FC236}">
              <a16:creationId xmlns:a16="http://schemas.microsoft.com/office/drawing/2014/main" xmlns="" id="{84CE6AD7-CA27-47B3-863F-AA76B2345485}"/>
            </a:ext>
          </a:extLst>
        </xdr:cNvPr>
        <xdr:cNvSpPr/>
      </xdr:nvSpPr>
      <xdr:spPr>
        <a:xfrm>
          <a:off x="1012697" y="186533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1026</xdr:row>
      <xdr:rowOff>5334</xdr:rowOff>
    </xdr:from>
    <xdr:ext cx="6468110" cy="0"/>
    <xdr:sp macro="" textlink="">
      <xdr:nvSpPr>
        <xdr:cNvPr id="98" name="Shape 46">
          <a:extLst>
            <a:ext uri="{FF2B5EF4-FFF2-40B4-BE49-F238E27FC236}">
              <a16:creationId xmlns:a16="http://schemas.microsoft.com/office/drawing/2014/main" xmlns="" id="{A04B619B-ED60-4DD6-A7A6-6007F36D9BCD}"/>
            </a:ext>
          </a:extLst>
        </xdr:cNvPr>
        <xdr:cNvSpPr/>
      </xdr:nvSpPr>
      <xdr:spPr>
        <a:xfrm>
          <a:off x="1012697" y="196439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1065</xdr:row>
      <xdr:rowOff>5334</xdr:rowOff>
    </xdr:from>
    <xdr:ext cx="6468110" cy="0"/>
    <xdr:sp macro="" textlink="">
      <xdr:nvSpPr>
        <xdr:cNvPr id="99" name="Shape 48">
          <a:extLst>
            <a:ext uri="{FF2B5EF4-FFF2-40B4-BE49-F238E27FC236}">
              <a16:creationId xmlns:a16="http://schemas.microsoft.com/office/drawing/2014/main" xmlns="" id="{20A022DD-B89B-4AF6-9CA0-D50CEB6D87BD}"/>
            </a:ext>
          </a:extLst>
        </xdr:cNvPr>
        <xdr:cNvSpPr/>
      </xdr:nvSpPr>
      <xdr:spPr>
        <a:xfrm>
          <a:off x="1012697" y="20386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1115</xdr:row>
      <xdr:rowOff>5334</xdr:rowOff>
    </xdr:from>
    <xdr:ext cx="6468110" cy="0"/>
    <xdr:sp macro="" textlink="">
      <xdr:nvSpPr>
        <xdr:cNvPr id="100" name="Shape 50">
          <a:extLst>
            <a:ext uri="{FF2B5EF4-FFF2-40B4-BE49-F238E27FC236}">
              <a16:creationId xmlns:a16="http://schemas.microsoft.com/office/drawing/2014/main" xmlns="" id="{E08F1D20-D6E1-4C9A-9914-809CE0AC5733}"/>
            </a:ext>
          </a:extLst>
        </xdr:cNvPr>
        <xdr:cNvSpPr/>
      </xdr:nvSpPr>
      <xdr:spPr>
        <a:xfrm>
          <a:off x="1012697" y="213393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1164</xdr:row>
      <xdr:rowOff>5334</xdr:rowOff>
    </xdr:from>
    <xdr:ext cx="6468110" cy="0"/>
    <xdr:sp macro="" textlink="">
      <xdr:nvSpPr>
        <xdr:cNvPr id="101" name="Shape 52">
          <a:extLst>
            <a:ext uri="{FF2B5EF4-FFF2-40B4-BE49-F238E27FC236}">
              <a16:creationId xmlns:a16="http://schemas.microsoft.com/office/drawing/2014/main" xmlns="" id="{0055339F-6178-4A60-835C-7084836E2877}"/>
            </a:ext>
          </a:extLst>
        </xdr:cNvPr>
        <xdr:cNvSpPr/>
      </xdr:nvSpPr>
      <xdr:spPr>
        <a:xfrm>
          <a:off x="1012697" y="222728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1216</xdr:row>
      <xdr:rowOff>5334</xdr:rowOff>
    </xdr:from>
    <xdr:ext cx="6468110" cy="0"/>
    <xdr:sp macro="" textlink="">
      <xdr:nvSpPr>
        <xdr:cNvPr id="102" name="Shape 54">
          <a:extLst>
            <a:ext uri="{FF2B5EF4-FFF2-40B4-BE49-F238E27FC236}">
              <a16:creationId xmlns:a16="http://schemas.microsoft.com/office/drawing/2014/main" xmlns="" id="{D16FAA55-504E-4E64-B737-522501EF0271}"/>
            </a:ext>
          </a:extLst>
        </xdr:cNvPr>
        <xdr:cNvSpPr/>
      </xdr:nvSpPr>
      <xdr:spPr>
        <a:xfrm>
          <a:off x="1012697" y="23263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1268</xdr:row>
      <xdr:rowOff>5334</xdr:rowOff>
    </xdr:from>
    <xdr:ext cx="6468110" cy="0"/>
    <xdr:sp macro="" textlink="">
      <xdr:nvSpPr>
        <xdr:cNvPr id="103" name="Shape 56">
          <a:extLst>
            <a:ext uri="{FF2B5EF4-FFF2-40B4-BE49-F238E27FC236}">
              <a16:creationId xmlns:a16="http://schemas.microsoft.com/office/drawing/2014/main" xmlns="" id="{4540AB5D-3CA2-41E5-A1CE-8D37677B2A9F}"/>
            </a:ext>
          </a:extLst>
        </xdr:cNvPr>
        <xdr:cNvSpPr/>
      </xdr:nvSpPr>
      <xdr:spPr>
        <a:xfrm>
          <a:off x="1012697" y="242540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1322</xdr:row>
      <xdr:rowOff>5334</xdr:rowOff>
    </xdr:from>
    <xdr:ext cx="6468110" cy="0"/>
    <xdr:sp macro="" textlink="">
      <xdr:nvSpPr>
        <xdr:cNvPr id="104" name="Shape 58">
          <a:extLst>
            <a:ext uri="{FF2B5EF4-FFF2-40B4-BE49-F238E27FC236}">
              <a16:creationId xmlns:a16="http://schemas.microsoft.com/office/drawing/2014/main" xmlns="" id="{2D7427CB-DCCB-41CE-8BDA-937492C5AE67}"/>
            </a:ext>
          </a:extLst>
        </xdr:cNvPr>
        <xdr:cNvSpPr/>
      </xdr:nvSpPr>
      <xdr:spPr>
        <a:xfrm>
          <a:off x="1012697" y="252827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1374</xdr:row>
      <xdr:rowOff>5334</xdr:rowOff>
    </xdr:from>
    <xdr:ext cx="6468110" cy="0"/>
    <xdr:sp macro="" textlink="">
      <xdr:nvSpPr>
        <xdr:cNvPr id="105" name="Shape 60">
          <a:extLst>
            <a:ext uri="{FF2B5EF4-FFF2-40B4-BE49-F238E27FC236}">
              <a16:creationId xmlns:a16="http://schemas.microsoft.com/office/drawing/2014/main" xmlns="" id="{6B6481D4-135F-4B20-AEB5-65D383882D41}"/>
            </a:ext>
          </a:extLst>
        </xdr:cNvPr>
        <xdr:cNvSpPr/>
      </xdr:nvSpPr>
      <xdr:spPr>
        <a:xfrm>
          <a:off x="1012697" y="262733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1413</xdr:row>
      <xdr:rowOff>5334</xdr:rowOff>
    </xdr:from>
    <xdr:ext cx="6468110" cy="0"/>
    <xdr:sp macro="" textlink="">
      <xdr:nvSpPr>
        <xdr:cNvPr id="106" name="Shape 62">
          <a:extLst>
            <a:ext uri="{FF2B5EF4-FFF2-40B4-BE49-F238E27FC236}">
              <a16:creationId xmlns:a16="http://schemas.microsoft.com/office/drawing/2014/main" xmlns="" id="{D430B7F6-4FAF-4FDD-A33B-573AC8839899}"/>
            </a:ext>
          </a:extLst>
        </xdr:cNvPr>
        <xdr:cNvSpPr/>
      </xdr:nvSpPr>
      <xdr:spPr>
        <a:xfrm>
          <a:off x="1012697" y="270162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1453</xdr:row>
      <xdr:rowOff>5334</xdr:rowOff>
    </xdr:from>
    <xdr:ext cx="6468110" cy="0"/>
    <xdr:sp macro="" textlink="">
      <xdr:nvSpPr>
        <xdr:cNvPr id="107" name="Shape 64">
          <a:extLst>
            <a:ext uri="{FF2B5EF4-FFF2-40B4-BE49-F238E27FC236}">
              <a16:creationId xmlns:a16="http://schemas.microsoft.com/office/drawing/2014/main" xmlns="" id="{CB438FFC-CB67-41EA-AC6A-0616260A43A1}"/>
            </a:ext>
          </a:extLst>
        </xdr:cNvPr>
        <xdr:cNvSpPr/>
      </xdr:nvSpPr>
      <xdr:spPr>
        <a:xfrm>
          <a:off x="1012697" y="277782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1505</xdr:row>
      <xdr:rowOff>5334</xdr:rowOff>
    </xdr:from>
    <xdr:ext cx="6468110" cy="0"/>
    <xdr:sp macro="" textlink="">
      <xdr:nvSpPr>
        <xdr:cNvPr id="108" name="Shape 66">
          <a:extLst>
            <a:ext uri="{FF2B5EF4-FFF2-40B4-BE49-F238E27FC236}">
              <a16:creationId xmlns:a16="http://schemas.microsoft.com/office/drawing/2014/main" xmlns="" id="{7EB5ED62-B58D-410E-8A89-530F798F19CE}"/>
            </a:ext>
          </a:extLst>
        </xdr:cNvPr>
        <xdr:cNvSpPr/>
      </xdr:nvSpPr>
      <xdr:spPr>
        <a:xfrm>
          <a:off x="1012697" y="28768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1559</xdr:row>
      <xdr:rowOff>5334</xdr:rowOff>
    </xdr:from>
    <xdr:ext cx="6468110" cy="0"/>
    <xdr:sp macro="" textlink="">
      <xdr:nvSpPr>
        <xdr:cNvPr id="109" name="Shape 68">
          <a:extLst>
            <a:ext uri="{FF2B5EF4-FFF2-40B4-BE49-F238E27FC236}">
              <a16:creationId xmlns:a16="http://schemas.microsoft.com/office/drawing/2014/main" xmlns="" id="{9A8896CF-29E5-4DBC-BF65-FEEAB4544528}"/>
            </a:ext>
          </a:extLst>
        </xdr:cNvPr>
        <xdr:cNvSpPr/>
      </xdr:nvSpPr>
      <xdr:spPr>
        <a:xfrm>
          <a:off x="1012697" y="29797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1607</xdr:row>
      <xdr:rowOff>5334</xdr:rowOff>
    </xdr:from>
    <xdr:ext cx="6468110" cy="0"/>
    <xdr:sp macro="" textlink="">
      <xdr:nvSpPr>
        <xdr:cNvPr id="110" name="Shape 70">
          <a:extLst>
            <a:ext uri="{FF2B5EF4-FFF2-40B4-BE49-F238E27FC236}">
              <a16:creationId xmlns:a16="http://schemas.microsoft.com/office/drawing/2014/main" xmlns="" id="{DB4A83EB-BDA0-4B00-B34F-AA44B4F8118B}"/>
            </a:ext>
          </a:extLst>
        </xdr:cNvPr>
        <xdr:cNvSpPr/>
      </xdr:nvSpPr>
      <xdr:spPr>
        <a:xfrm>
          <a:off x="1012697" y="30711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1659</xdr:row>
      <xdr:rowOff>5334</xdr:rowOff>
    </xdr:from>
    <xdr:ext cx="6468110" cy="0"/>
    <xdr:sp macro="" textlink="">
      <xdr:nvSpPr>
        <xdr:cNvPr id="111" name="Shape 72">
          <a:extLst>
            <a:ext uri="{FF2B5EF4-FFF2-40B4-BE49-F238E27FC236}">
              <a16:creationId xmlns:a16="http://schemas.microsoft.com/office/drawing/2014/main" xmlns="" id="{1007E34E-D365-43AE-8A93-512ED93754BE}"/>
            </a:ext>
          </a:extLst>
        </xdr:cNvPr>
        <xdr:cNvSpPr/>
      </xdr:nvSpPr>
      <xdr:spPr>
        <a:xfrm>
          <a:off x="1012697" y="31702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1703</xdr:row>
      <xdr:rowOff>5334</xdr:rowOff>
    </xdr:from>
    <xdr:ext cx="6468110" cy="0"/>
    <xdr:sp macro="" textlink="">
      <xdr:nvSpPr>
        <xdr:cNvPr id="112" name="Shape 74">
          <a:extLst>
            <a:ext uri="{FF2B5EF4-FFF2-40B4-BE49-F238E27FC236}">
              <a16:creationId xmlns:a16="http://schemas.microsoft.com/office/drawing/2014/main" xmlns="" id="{5B011EFB-B3CF-40DB-B217-62A401CDAD0A}"/>
            </a:ext>
          </a:extLst>
        </xdr:cNvPr>
        <xdr:cNvSpPr/>
      </xdr:nvSpPr>
      <xdr:spPr>
        <a:xfrm>
          <a:off x="1012697" y="325407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1741</xdr:row>
      <xdr:rowOff>5334</xdr:rowOff>
    </xdr:from>
    <xdr:ext cx="6468110" cy="0"/>
    <xdr:sp macro="" textlink="">
      <xdr:nvSpPr>
        <xdr:cNvPr id="113" name="Shape 76">
          <a:extLst>
            <a:ext uri="{FF2B5EF4-FFF2-40B4-BE49-F238E27FC236}">
              <a16:creationId xmlns:a16="http://schemas.microsoft.com/office/drawing/2014/main" xmlns="" id="{78CA3743-5AFB-49B4-BA86-37D4716B4436}"/>
            </a:ext>
          </a:extLst>
        </xdr:cNvPr>
        <xdr:cNvSpPr/>
      </xdr:nvSpPr>
      <xdr:spPr>
        <a:xfrm>
          <a:off x="1012697" y="33264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1785</xdr:row>
      <xdr:rowOff>5334</xdr:rowOff>
    </xdr:from>
    <xdr:ext cx="6468110" cy="0"/>
    <xdr:sp macro="" textlink="">
      <xdr:nvSpPr>
        <xdr:cNvPr id="114" name="Shape 78">
          <a:extLst>
            <a:ext uri="{FF2B5EF4-FFF2-40B4-BE49-F238E27FC236}">
              <a16:creationId xmlns:a16="http://schemas.microsoft.com/office/drawing/2014/main" xmlns="" id="{741D913D-5FB1-464D-80C0-F178256B4065}"/>
            </a:ext>
          </a:extLst>
        </xdr:cNvPr>
        <xdr:cNvSpPr/>
      </xdr:nvSpPr>
      <xdr:spPr>
        <a:xfrm>
          <a:off x="1012697" y="34102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1824</xdr:row>
      <xdr:rowOff>5334</xdr:rowOff>
    </xdr:from>
    <xdr:ext cx="6468110" cy="0"/>
    <xdr:sp macro="" textlink="">
      <xdr:nvSpPr>
        <xdr:cNvPr id="115" name="Shape 80">
          <a:extLst>
            <a:ext uri="{FF2B5EF4-FFF2-40B4-BE49-F238E27FC236}">
              <a16:creationId xmlns:a16="http://schemas.microsoft.com/office/drawing/2014/main" xmlns="" id="{610B85B9-B9C0-41DE-B705-ED5419D9FBCF}"/>
            </a:ext>
          </a:extLst>
        </xdr:cNvPr>
        <xdr:cNvSpPr/>
      </xdr:nvSpPr>
      <xdr:spPr>
        <a:xfrm>
          <a:off x="1012697" y="348458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1867</xdr:row>
      <xdr:rowOff>5334</xdr:rowOff>
    </xdr:from>
    <xdr:ext cx="6468110" cy="0"/>
    <xdr:sp macro="" textlink="">
      <xdr:nvSpPr>
        <xdr:cNvPr id="116" name="Shape 82">
          <a:extLst>
            <a:ext uri="{FF2B5EF4-FFF2-40B4-BE49-F238E27FC236}">
              <a16:creationId xmlns:a16="http://schemas.microsoft.com/office/drawing/2014/main" xmlns="" id="{39FA9B55-9C02-4A3E-903F-EFCF1B23A547}"/>
            </a:ext>
          </a:extLst>
        </xdr:cNvPr>
        <xdr:cNvSpPr/>
      </xdr:nvSpPr>
      <xdr:spPr>
        <a:xfrm>
          <a:off x="1012697" y="35664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1916</xdr:row>
      <xdr:rowOff>5334</xdr:rowOff>
    </xdr:from>
    <xdr:ext cx="6468110" cy="0"/>
    <xdr:sp macro="" textlink="">
      <xdr:nvSpPr>
        <xdr:cNvPr id="117" name="Shape 84">
          <a:extLst>
            <a:ext uri="{FF2B5EF4-FFF2-40B4-BE49-F238E27FC236}">
              <a16:creationId xmlns:a16="http://schemas.microsoft.com/office/drawing/2014/main" xmlns="" id="{14AC047F-F1AA-4E7C-B6C9-39BE10679811}"/>
            </a:ext>
          </a:extLst>
        </xdr:cNvPr>
        <xdr:cNvSpPr/>
      </xdr:nvSpPr>
      <xdr:spPr>
        <a:xfrm>
          <a:off x="1012697" y="36598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1965</xdr:row>
      <xdr:rowOff>5334</xdr:rowOff>
    </xdr:from>
    <xdr:ext cx="6468110" cy="0"/>
    <xdr:sp macro="" textlink="">
      <xdr:nvSpPr>
        <xdr:cNvPr id="118" name="Shape 86">
          <a:extLst>
            <a:ext uri="{FF2B5EF4-FFF2-40B4-BE49-F238E27FC236}">
              <a16:creationId xmlns:a16="http://schemas.microsoft.com/office/drawing/2014/main" xmlns="" id="{DC16EBA7-856F-494C-9F0B-F1B58C4DDA3A}"/>
            </a:ext>
          </a:extLst>
        </xdr:cNvPr>
        <xdr:cNvSpPr/>
      </xdr:nvSpPr>
      <xdr:spPr>
        <a:xfrm>
          <a:off x="1012697" y="37531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2009</xdr:row>
      <xdr:rowOff>5334</xdr:rowOff>
    </xdr:from>
    <xdr:ext cx="6468110" cy="0"/>
    <xdr:sp macro="" textlink="">
      <xdr:nvSpPr>
        <xdr:cNvPr id="119" name="Shape 88">
          <a:extLst>
            <a:ext uri="{FF2B5EF4-FFF2-40B4-BE49-F238E27FC236}">
              <a16:creationId xmlns:a16="http://schemas.microsoft.com/office/drawing/2014/main" xmlns="" id="{8A0E5936-0869-4B02-B314-554A7DA0E593}"/>
            </a:ext>
          </a:extLst>
        </xdr:cNvPr>
        <xdr:cNvSpPr/>
      </xdr:nvSpPr>
      <xdr:spPr>
        <a:xfrm>
          <a:off x="1012697" y="383700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2058</xdr:row>
      <xdr:rowOff>5334</xdr:rowOff>
    </xdr:from>
    <xdr:ext cx="6468110" cy="0"/>
    <xdr:sp macro="" textlink="">
      <xdr:nvSpPr>
        <xdr:cNvPr id="120" name="Shape 90">
          <a:extLst>
            <a:ext uri="{FF2B5EF4-FFF2-40B4-BE49-F238E27FC236}">
              <a16:creationId xmlns:a16="http://schemas.microsoft.com/office/drawing/2014/main" xmlns="" id="{6DFE7579-EB36-4050-BDA5-6A03AD141B1B}"/>
            </a:ext>
          </a:extLst>
        </xdr:cNvPr>
        <xdr:cNvSpPr/>
      </xdr:nvSpPr>
      <xdr:spPr>
        <a:xfrm>
          <a:off x="1012697" y="39303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2111</xdr:row>
      <xdr:rowOff>5334</xdr:rowOff>
    </xdr:from>
    <xdr:ext cx="6468110" cy="0"/>
    <xdr:sp macro="" textlink="">
      <xdr:nvSpPr>
        <xdr:cNvPr id="121" name="Shape 92">
          <a:extLst>
            <a:ext uri="{FF2B5EF4-FFF2-40B4-BE49-F238E27FC236}">
              <a16:creationId xmlns:a16="http://schemas.microsoft.com/office/drawing/2014/main" xmlns="" id="{5514C7D9-4027-4064-B26F-89193EA8D6DB}"/>
            </a:ext>
          </a:extLst>
        </xdr:cNvPr>
        <xdr:cNvSpPr/>
      </xdr:nvSpPr>
      <xdr:spPr>
        <a:xfrm>
          <a:off x="1012697" y="403131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2158</xdr:row>
      <xdr:rowOff>5334</xdr:rowOff>
    </xdr:from>
    <xdr:ext cx="6468110" cy="0"/>
    <xdr:sp macro="" textlink="">
      <xdr:nvSpPr>
        <xdr:cNvPr id="122" name="Shape 94">
          <a:extLst>
            <a:ext uri="{FF2B5EF4-FFF2-40B4-BE49-F238E27FC236}">
              <a16:creationId xmlns:a16="http://schemas.microsoft.com/office/drawing/2014/main" xmlns="" id="{C57BD99D-BBA8-4996-891F-4D790529BDAA}"/>
            </a:ext>
          </a:extLst>
        </xdr:cNvPr>
        <xdr:cNvSpPr/>
      </xdr:nvSpPr>
      <xdr:spPr>
        <a:xfrm>
          <a:off x="1012697" y="41208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2196</xdr:row>
      <xdr:rowOff>5334</xdr:rowOff>
    </xdr:from>
    <xdr:ext cx="6468110" cy="0"/>
    <xdr:sp macro="" textlink="">
      <xdr:nvSpPr>
        <xdr:cNvPr id="123" name="Shape 96">
          <a:extLst>
            <a:ext uri="{FF2B5EF4-FFF2-40B4-BE49-F238E27FC236}">
              <a16:creationId xmlns:a16="http://schemas.microsoft.com/office/drawing/2014/main" xmlns="" id="{8DFC7EB3-0CD8-492F-9347-1EDDDA941B41}"/>
            </a:ext>
          </a:extLst>
        </xdr:cNvPr>
        <xdr:cNvSpPr/>
      </xdr:nvSpPr>
      <xdr:spPr>
        <a:xfrm>
          <a:off x="1012697" y="41932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2243</xdr:row>
      <xdr:rowOff>5334</xdr:rowOff>
    </xdr:from>
    <xdr:ext cx="6468110" cy="0"/>
    <xdr:sp macro="" textlink="">
      <xdr:nvSpPr>
        <xdr:cNvPr id="124" name="Shape 98">
          <a:extLst>
            <a:ext uri="{FF2B5EF4-FFF2-40B4-BE49-F238E27FC236}">
              <a16:creationId xmlns:a16="http://schemas.microsoft.com/office/drawing/2014/main" xmlns="" id="{E662A39F-5051-4086-A58E-D4C3A49110CE}"/>
            </a:ext>
          </a:extLst>
        </xdr:cNvPr>
        <xdr:cNvSpPr/>
      </xdr:nvSpPr>
      <xdr:spPr>
        <a:xfrm>
          <a:off x="1012697" y="428277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2294</xdr:row>
      <xdr:rowOff>5334</xdr:rowOff>
    </xdr:from>
    <xdr:ext cx="6468110" cy="0"/>
    <xdr:sp macro="" textlink="">
      <xdr:nvSpPr>
        <xdr:cNvPr id="125" name="Shape 100">
          <a:extLst>
            <a:ext uri="{FF2B5EF4-FFF2-40B4-BE49-F238E27FC236}">
              <a16:creationId xmlns:a16="http://schemas.microsoft.com/office/drawing/2014/main" xmlns="" id="{498D72EC-9D99-409D-A44F-9442635DF0C1}"/>
            </a:ext>
          </a:extLst>
        </xdr:cNvPr>
        <xdr:cNvSpPr/>
      </xdr:nvSpPr>
      <xdr:spPr>
        <a:xfrm>
          <a:off x="1012697" y="437993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2338</xdr:row>
      <xdr:rowOff>5334</xdr:rowOff>
    </xdr:from>
    <xdr:ext cx="6468110" cy="0"/>
    <xdr:sp macro="" textlink="">
      <xdr:nvSpPr>
        <xdr:cNvPr id="126" name="Shape 102">
          <a:extLst>
            <a:ext uri="{FF2B5EF4-FFF2-40B4-BE49-F238E27FC236}">
              <a16:creationId xmlns:a16="http://schemas.microsoft.com/office/drawing/2014/main" xmlns="" id="{AA45622A-BF1A-42BB-BD15-A2CBDC4FA9E2}"/>
            </a:ext>
          </a:extLst>
        </xdr:cNvPr>
        <xdr:cNvSpPr/>
      </xdr:nvSpPr>
      <xdr:spPr>
        <a:xfrm>
          <a:off x="1012697" y="44637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2389</xdr:row>
      <xdr:rowOff>5334</xdr:rowOff>
    </xdr:from>
    <xdr:ext cx="6468110" cy="0"/>
    <xdr:sp macro="" textlink="">
      <xdr:nvSpPr>
        <xdr:cNvPr id="127" name="Shape 104">
          <a:extLst>
            <a:ext uri="{FF2B5EF4-FFF2-40B4-BE49-F238E27FC236}">
              <a16:creationId xmlns:a16="http://schemas.microsoft.com/office/drawing/2014/main" xmlns="" id="{90E57199-2B57-48C5-BB37-B3A677B8B3F5}"/>
            </a:ext>
          </a:extLst>
        </xdr:cNvPr>
        <xdr:cNvSpPr/>
      </xdr:nvSpPr>
      <xdr:spPr>
        <a:xfrm>
          <a:off x="1012697" y="456090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2441</xdr:row>
      <xdr:rowOff>5334</xdr:rowOff>
    </xdr:from>
    <xdr:ext cx="6468110" cy="0"/>
    <xdr:sp macro="" textlink="">
      <xdr:nvSpPr>
        <xdr:cNvPr id="128" name="Shape 106">
          <a:extLst>
            <a:ext uri="{FF2B5EF4-FFF2-40B4-BE49-F238E27FC236}">
              <a16:creationId xmlns:a16="http://schemas.microsoft.com/office/drawing/2014/main" xmlns="" id="{4FFFE079-2AB6-49E3-8DDE-E1CFE4AD489C}"/>
            </a:ext>
          </a:extLst>
        </xdr:cNvPr>
        <xdr:cNvSpPr/>
      </xdr:nvSpPr>
      <xdr:spPr>
        <a:xfrm>
          <a:off x="1012697" y="46599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2480</xdr:row>
      <xdr:rowOff>5334</xdr:rowOff>
    </xdr:from>
    <xdr:ext cx="6468110" cy="0"/>
    <xdr:sp macro="" textlink="">
      <xdr:nvSpPr>
        <xdr:cNvPr id="129" name="Shape 108">
          <a:extLst>
            <a:ext uri="{FF2B5EF4-FFF2-40B4-BE49-F238E27FC236}">
              <a16:creationId xmlns:a16="http://schemas.microsoft.com/office/drawing/2014/main" xmlns="" id="{F809CE94-0B32-4CC1-95DA-F7FECF8B11EF}"/>
            </a:ext>
          </a:extLst>
        </xdr:cNvPr>
        <xdr:cNvSpPr/>
      </xdr:nvSpPr>
      <xdr:spPr>
        <a:xfrm>
          <a:off x="1012697" y="473426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2529</xdr:row>
      <xdr:rowOff>5334</xdr:rowOff>
    </xdr:from>
    <xdr:ext cx="6468110" cy="0"/>
    <xdr:sp macro="" textlink="">
      <xdr:nvSpPr>
        <xdr:cNvPr id="130" name="Shape 110">
          <a:extLst>
            <a:ext uri="{FF2B5EF4-FFF2-40B4-BE49-F238E27FC236}">
              <a16:creationId xmlns:a16="http://schemas.microsoft.com/office/drawing/2014/main" xmlns="" id="{EFAA36E4-4FE6-4CF6-8C87-87AE1A27A3DC}"/>
            </a:ext>
          </a:extLst>
        </xdr:cNvPr>
        <xdr:cNvSpPr/>
      </xdr:nvSpPr>
      <xdr:spPr>
        <a:xfrm>
          <a:off x="1012697" y="482760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2578</xdr:row>
      <xdr:rowOff>5334</xdr:rowOff>
    </xdr:from>
    <xdr:ext cx="6468110" cy="0"/>
    <xdr:sp macro="" textlink="">
      <xdr:nvSpPr>
        <xdr:cNvPr id="131" name="Shape 112">
          <a:extLst>
            <a:ext uri="{FF2B5EF4-FFF2-40B4-BE49-F238E27FC236}">
              <a16:creationId xmlns:a16="http://schemas.microsoft.com/office/drawing/2014/main" xmlns="" id="{9879D2A3-D479-494D-A779-7B7E571D64CB}"/>
            </a:ext>
          </a:extLst>
        </xdr:cNvPr>
        <xdr:cNvSpPr/>
      </xdr:nvSpPr>
      <xdr:spPr>
        <a:xfrm>
          <a:off x="1012697" y="49209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2623</xdr:row>
      <xdr:rowOff>5334</xdr:rowOff>
    </xdr:from>
    <xdr:ext cx="6468110" cy="0"/>
    <xdr:sp macro="" textlink="">
      <xdr:nvSpPr>
        <xdr:cNvPr id="132" name="Shape 114">
          <a:extLst>
            <a:ext uri="{FF2B5EF4-FFF2-40B4-BE49-F238E27FC236}">
              <a16:creationId xmlns:a16="http://schemas.microsoft.com/office/drawing/2014/main" xmlns="" id="{8B844C00-06F3-49E8-B01C-BE0358FF836A}"/>
            </a:ext>
          </a:extLst>
        </xdr:cNvPr>
        <xdr:cNvSpPr/>
      </xdr:nvSpPr>
      <xdr:spPr>
        <a:xfrm>
          <a:off x="1012697" y="500667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2671</xdr:row>
      <xdr:rowOff>5334</xdr:rowOff>
    </xdr:from>
    <xdr:ext cx="6468110" cy="0"/>
    <xdr:sp macro="" textlink="">
      <xdr:nvSpPr>
        <xdr:cNvPr id="133" name="Shape 116">
          <a:extLst>
            <a:ext uri="{FF2B5EF4-FFF2-40B4-BE49-F238E27FC236}">
              <a16:creationId xmlns:a16="http://schemas.microsoft.com/office/drawing/2014/main" xmlns="" id="{FE402E1E-4C21-4A32-9AA5-846A99729E59}"/>
            </a:ext>
          </a:extLst>
        </xdr:cNvPr>
        <xdr:cNvSpPr/>
      </xdr:nvSpPr>
      <xdr:spPr>
        <a:xfrm>
          <a:off x="1012697" y="509811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2719</xdr:row>
      <xdr:rowOff>5334</xdr:rowOff>
    </xdr:from>
    <xdr:ext cx="6468110" cy="0"/>
    <xdr:sp macro="" textlink="">
      <xdr:nvSpPr>
        <xdr:cNvPr id="134" name="Shape 118">
          <a:extLst>
            <a:ext uri="{FF2B5EF4-FFF2-40B4-BE49-F238E27FC236}">
              <a16:creationId xmlns:a16="http://schemas.microsoft.com/office/drawing/2014/main" xmlns="" id="{6FE3C9C0-60F1-4033-9DA4-BAE7E5147DA5}"/>
            </a:ext>
          </a:extLst>
        </xdr:cNvPr>
        <xdr:cNvSpPr/>
      </xdr:nvSpPr>
      <xdr:spPr>
        <a:xfrm>
          <a:off x="1012697" y="51895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2762</xdr:row>
      <xdr:rowOff>5334</xdr:rowOff>
    </xdr:from>
    <xdr:ext cx="6468110" cy="0"/>
    <xdr:sp macro="" textlink="">
      <xdr:nvSpPr>
        <xdr:cNvPr id="135" name="Shape 120">
          <a:extLst>
            <a:ext uri="{FF2B5EF4-FFF2-40B4-BE49-F238E27FC236}">
              <a16:creationId xmlns:a16="http://schemas.microsoft.com/office/drawing/2014/main" xmlns="" id="{4C17AB76-35F9-484B-ACDE-43C938CD071B}"/>
            </a:ext>
          </a:extLst>
        </xdr:cNvPr>
        <xdr:cNvSpPr/>
      </xdr:nvSpPr>
      <xdr:spPr>
        <a:xfrm>
          <a:off x="1012697" y="527147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2809</xdr:row>
      <xdr:rowOff>5334</xdr:rowOff>
    </xdr:from>
    <xdr:ext cx="6468110" cy="0"/>
    <xdr:sp macro="" textlink="">
      <xdr:nvSpPr>
        <xdr:cNvPr id="136" name="Shape 122">
          <a:extLst>
            <a:ext uri="{FF2B5EF4-FFF2-40B4-BE49-F238E27FC236}">
              <a16:creationId xmlns:a16="http://schemas.microsoft.com/office/drawing/2014/main" xmlns="" id="{031A3689-4682-4601-9C5F-B9CBCE7B5588}"/>
            </a:ext>
          </a:extLst>
        </xdr:cNvPr>
        <xdr:cNvSpPr/>
      </xdr:nvSpPr>
      <xdr:spPr>
        <a:xfrm>
          <a:off x="1012697" y="536100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2856</xdr:row>
      <xdr:rowOff>5334</xdr:rowOff>
    </xdr:from>
    <xdr:ext cx="6468110" cy="0"/>
    <xdr:sp macro="" textlink="">
      <xdr:nvSpPr>
        <xdr:cNvPr id="137" name="Shape 124">
          <a:extLst>
            <a:ext uri="{FF2B5EF4-FFF2-40B4-BE49-F238E27FC236}">
              <a16:creationId xmlns:a16="http://schemas.microsoft.com/office/drawing/2014/main" xmlns="" id="{5710B624-160C-433E-87F7-A9B2F1BE4894}"/>
            </a:ext>
          </a:extLst>
        </xdr:cNvPr>
        <xdr:cNvSpPr/>
      </xdr:nvSpPr>
      <xdr:spPr>
        <a:xfrm>
          <a:off x="1012697" y="54505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2899</xdr:row>
      <xdr:rowOff>5334</xdr:rowOff>
    </xdr:from>
    <xdr:ext cx="6468110" cy="0"/>
    <xdr:sp macro="" textlink="">
      <xdr:nvSpPr>
        <xdr:cNvPr id="138" name="Shape 126">
          <a:extLst>
            <a:ext uri="{FF2B5EF4-FFF2-40B4-BE49-F238E27FC236}">
              <a16:creationId xmlns:a16="http://schemas.microsoft.com/office/drawing/2014/main" xmlns="" id="{99336112-5AC4-43D4-8036-84FCF2A06D11}"/>
            </a:ext>
          </a:extLst>
        </xdr:cNvPr>
        <xdr:cNvSpPr/>
      </xdr:nvSpPr>
      <xdr:spPr>
        <a:xfrm>
          <a:off x="1012697" y="55324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2953</xdr:row>
      <xdr:rowOff>5334</xdr:rowOff>
    </xdr:from>
    <xdr:ext cx="6468110" cy="0"/>
    <xdr:sp macro="" textlink="">
      <xdr:nvSpPr>
        <xdr:cNvPr id="139" name="Shape 128">
          <a:extLst>
            <a:ext uri="{FF2B5EF4-FFF2-40B4-BE49-F238E27FC236}">
              <a16:creationId xmlns:a16="http://schemas.microsoft.com/office/drawing/2014/main" xmlns="" id="{295DCA8D-6A73-453D-AA28-D51C3E754F95}"/>
            </a:ext>
          </a:extLst>
        </xdr:cNvPr>
        <xdr:cNvSpPr/>
      </xdr:nvSpPr>
      <xdr:spPr>
        <a:xfrm>
          <a:off x="1012697" y="563532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3007</xdr:row>
      <xdr:rowOff>5334</xdr:rowOff>
    </xdr:from>
    <xdr:ext cx="6468110" cy="0"/>
    <xdr:sp macro="" textlink="">
      <xdr:nvSpPr>
        <xdr:cNvPr id="140" name="Shape 130">
          <a:extLst>
            <a:ext uri="{FF2B5EF4-FFF2-40B4-BE49-F238E27FC236}">
              <a16:creationId xmlns:a16="http://schemas.microsoft.com/office/drawing/2014/main" xmlns="" id="{2302B13B-6E6B-45F0-AE67-FC0D30AFB511}"/>
            </a:ext>
          </a:extLst>
        </xdr:cNvPr>
        <xdr:cNvSpPr/>
      </xdr:nvSpPr>
      <xdr:spPr>
        <a:xfrm>
          <a:off x="1012697" y="57381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3056</xdr:row>
      <xdr:rowOff>5334</xdr:rowOff>
    </xdr:from>
    <xdr:ext cx="6468110" cy="0"/>
    <xdr:sp macro="" textlink="">
      <xdr:nvSpPr>
        <xdr:cNvPr id="141" name="Shape 132">
          <a:extLst>
            <a:ext uri="{FF2B5EF4-FFF2-40B4-BE49-F238E27FC236}">
              <a16:creationId xmlns:a16="http://schemas.microsoft.com/office/drawing/2014/main" xmlns="" id="{9E2E8829-72F5-4D59-B105-D9D801BDB67D}"/>
            </a:ext>
          </a:extLst>
        </xdr:cNvPr>
        <xdr:cNvSpPr/>
      </xdr:nvSpPr>
      <xdr:spPr>
        <a:xfrm>
          <a:off x="1012697" y="58315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3099</xdr:row>
      <xdr:rowOff>5334</xdr:rowOff>
    </xdr:from>
    <xdr:ext cx="6468110" cy="0"/>
    <xdr:sp macro="" textlink="">
      <xdr:nvSpPr>
        <xdr:cNvPr id="142" name="Shape 134">
          <a:extLst>
            <a:ext uri="{FF2B5EF4-FFF2-40B4-BE49-F238E27FC236}">
              <a16:creationId xmlns:a16="http://schemas.microsoft.com/office/drawing/2014/main" xmlns="" id="{56B0519F-24CD-4BBD-A362-F59783F850F3}"/>
            </a:ext>
          </a:extLst>
        </xdr:cNvPr>
        <xdr:cNvSpPr/>
      </xdr:nvSpPr>
      <xdr:spPr>
        <a:xfrm>
          <a:off x="1012697" y="59134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3138</xdr:row>
      <xdr:rowOff>5334</xdr:rowOff>
    </xdr:from>
    <xdr:ext cx="6468110" cy="0"/>
    <xdr:sp macro="" textlink="">
      <xdr:nvSpPr>
        <xdr:cNvPr id="143" name="Shape 136">
          <a:extLst>
            <a:ext uri="{FF2B5EF4-FFF2-40B4-BE49-F238E27FC236}">
              <a16:creationId xmlns:a16="http://schemas.microsoft.com/office/drawing/2014/main" xmlns="" id="{0428F4FD-DF92-42F3-924B-964BBE3A8FA1}"/>
            </a:ext>
          </a:extLst>
        </xdr:cNvPr>
        <xdr:cNvSpPr/>
      </xdr:nvSpPr>
      <xdr:spPr>
        <a:xfrm>
          <a:off x="1012697" y="59877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3180</xdr:row>
      <xdr:rowOff>5334</xdr:rowOff>
    </xdr:from>
    <xdr:ext cx="6468110" cy="0"/>
    <xdr:sp macro="" textlink="">
      <xdr:nvSpPr>
        <xdr:cNvPr id="144" name="Shape 138">
          <a:extLst>
            <a:ext uri="{FF2B5EF4-FFF2-40B4-BE49-F238E27FC236}">
              <a16:creationId xmlns:a16="http://schemas.microsoft.com/office/drawing/2014/main" xmlns="" id="{7C2E6D62-7C2E-41BB-A720-00B641CCE904}"/>
            </a:ext>
          </a:extLst>
        </xdr:cNvPr>
        <xdr:cNvSpPr/>
      </xdr:nvSpPr>
      <xdr:spPr>
        <a:xfrm>
          <a:off x="1012697" y="606776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3229</xdr:row>
      <xdr:rowOff>5334</xdr:rowOff>
    </xdr:from>
    <xdr:ext cx="6468110" cy="0"/>
    <xdr:sp macro="" textlink="">
      <xdr:nvSpPr>
        <xdr:cNvPr id="145" name="Shape 140">
          <a:extLst>
            <a:ext uri="{FF2B5EF4-FFF2-40B4-BE49-F238E27FC236}">
              <a16:creationId xmlns:a16="http://schemas.microsoft.com/office/drawing/2014/main" xmlns="" id="{070668CF-A684-4753-A072-284865C3F4D8}"/>
            </a:ext>
          </a:extLst>
        </xdr:cNvPr>
        <xdr:cNvSpPr/>
      </xdr:nvSpPr>
      <xdr:spPr>
        <a:xfrm>
          <a:off x="1012697" y="616110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3276</xdr:row>
      <xdr:rowOff>5334</xdr:rowOff>
    </xdr:from>
    <xdr:ext cx="6468110" cy="0"/>
    <xdr:sp macro="" textlink="">
      <xdr:nvSpPr>
        <xdr:cNvPr id="146" name="Shape 142">
          <a:extLst>
            <a:ext uri="{FF2B5EF4-FFF2-40B4-BE49-F238E27FC236}">
              <a16:creationId xmlns:a16="http://schemas.microsoft.com/office/drawing/2014/main" xmlns="" id="{102BD382-E977-4711-85BB-527E738CC939}"/>
            </a:ext>
          </a:extLst>
        </xdr:cNvPr>
        <xdr:cNvSpPr/>
      </xdr:nvSpPr>
      <xdr:spPr>
        <a:xfrm>
          <a:off x="1012697" y="62506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3319</xdr:row>
      <xdr:rowOff>5334</xdr:rowOff>
    </xdr:from>
    <xdr:ext cx="6468110" cy="0"/>
    <xdr:sp macro="" textlink="">
      <xdr:nvSpPr>
        <xdr:cNvPr id="147" name="Shape 144">
          <a:extLst>
            <a:ext uri="{FF2B5EF4-FFF2-40B4-BE49-F238E27FC236}">
              <a16:creationId xmlns:a16="http://schemas.microsoft.com/office/drawing/2014/main" xmlns="" id="{10CFFB00-A38E-43CD-82FA-ADD919AE7DD0}"/>
            </a:ext>
          </a:extLst>
        </xdr:cNvPr>
        <xdr:cNvSpPr/>
      </xdr:nvSpPr>
      <xdr:spPr>
        <a:xfrm>
          <a:off x="1012697" y="633255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3366</xdr:row>
      <xdr:rowOff>5334</xdr:rowOff>
    </xdr:from>
    <xdr:ext cx="6468110" cy="0"/>
    <xdr:sp macro="" textlink="">
      <xdr:nvSpPr>
        <xdr:cNvPr id="148" name="Shape 146">
          <a:extLst>
            <a:ext uri="{FF2B5EF4-FFF2-40B4-BE49-F238E27FC236}">
              <a16:creationId xmlns:a16="http://schemas.microsoft.com/office/drawing/2014/main" xmlns="" id="{E877CB43-1313-4644-850B-3623A7745D0C}"/>
            </a:ext>
          </a:extLst>
        </xdr:cNvPr>
        <xdr:cNvSpPr/>
      </xdr:nvSpPr>
      <xdr:spPr>
        <a:xfrm>
          <a:off x="1012697" y="642209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3416</xdr:row>
      <xdr:rowOff>5334</xdr:rowOff>
    </xdr:from>
    <xdr:ext cx="6468110" cy="0"/>
    <xdr:sp macro="" textlink="">
      <xdr:nvSpPr>
        <xdr:cNvPr id="149" name="Shape 148">
          <a:extLst>
            <a:ext uri="{FF2B5EF4-FFF2-40B4-BE49-F238E27FC236}">
              <a16:creationId xmlns:a16="http://schemas.microsoft.com/office/drawing/2014/main" xmlns="" id="{088ED7B1-5B51-4327-9B1A-81E2398857F5}"/>
            </a:ext>
          </a:extLst>
        </xdr:cNvPr>
        <xdr:cNvSpPr/>
      </xdr:nvSpPr>
      <xdr:spPr>
        <a:xfrm>
          <a:off x="1012697" y="65173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3466</xdr:row>
      <xdr:rowOff>5334</xdr:rowOff>
    </xdr:from>
    <xdr:ext cx="6468110" cy="0"/>
    <xdr:sp macro="" textlink="">
      <xdr:nvSpPr>
        <xdr:cNvPr id="150" name="Shape 150">
          <a:extLst>
            <a:ext uri="{FF2B5EF4-FFF2-40B4-BE49-F238E27FC236}">
              <a16:creationId xmlns:a16="http://schemas.microsoft.com/office/drawing/2014/main" xmlns="" id="{69AC7FB2-5F73-4B7C-AE46-60540BD47553}"/>
            </a:ext>
          </a:extLst>
        </xdr:cNvPr>
        <xdr:cNvSpPr/>
      </xdr:nvSpPr>
      <xdr:spPr>
        <a:xfrm>
          <a:off x="1012697" y="661259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3506</xdr:row>
      <xdr:rowOff>5334</xdr:rowOff>
    </xdr:from>
    <xdr:ext cx="6468110" cy="0"/>
    <xdr:sp macro="" textlink="">
      <xdr:nvSpPr>
        <xdr:cNvPr id="151" name="Shape 152">
          <a:extLst>
            <a:ext uri="{FF2B5EF4-FFF2-40B4-BE49-F238E27FC236}">
              <a16:creationId xmlns:a16="http://schemas.microsoft.com/office/drawing/2014/main" xmlns="" id="{495CBF75-9449-473B-ABF4-70A4BF24954F}"/>
            </a:ext>
          </a:extLst>
        </xdr:cNvPr>
        <xdr:cNvSpPr/>
      </xdr:nvSpPr>
      <xdr:spPr>
        <a:xfrm>
          <a:off x="1012697" y="669260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638175</xdr:colOff>
      <xdr:row>1</xdr:row>
      <xdr:rowOff>84068</xdr:rowOff>
    </xdr:to>
    <xdr:pic>
      <xdr:nvPicPr>
        <xdr:cNvPr id="2" name="Imagem 1">
          <a:extLst>
            <a:ext uri="{FF2B5EF4-FFF2-40B4-BE49-F238E27FC236}">
              <a16:creationId xmlns:a16="http://schemas.microsoft.com/office/drawing/2014/main" xmlns="" id="{1CA77F1F-8B9F-4705-AB0B-0B46437346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0" y="0"/>
          <a:ext cx="638175" cy="731768"/>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76199</xdr:colOff>
      <xdr:row>20</xdr:row>
      <xdr:rowOff>171922</xdr:rowOff>
    </xdr:from>
    <xdr:to>
      <xdr:col>3</xdr:col>
      <xdr:colOff>998049</xdr:colOff>
      <xdr:row>35</xdr:row>
      <xdr:rowOff>47624</xdr:rowOff>
    </xdr:to>
    <xdr:pic>
      <xdr:nvPicPr>
        <xdr:cNvPr id="11" name="Imagem 10">
          <a:extLst>
            <a:ext uri="{FF2B5EF4-FFF2-40B4-BE49-F238E27FC236}">
              <a16:creationId xmlns:a16="http://schemas.microsoft.com/office/drawing/2014/main" xmlns="" id="{7BE8B2E1-5E4D-DE5E-6A11-F3C207FE19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76199" y="5372572"/>
          <a:ext cx="4903300" cy="2876077"/>
        </a:xfrm>
        <a:prstGeom prst="rect">
          <a:avLst/>
        </a:prstGeom>
      </xdr:spPr>
    </xdr:pic>
    <xdr:clientData/>
  </xdr:twoCellAnchor>
  <xdr:twoCellAnchor editAs="oneCell">
    <xdr:from>
      <xdr:col>3</xdr:col>
      <xdr:colOff>1092974</xdr:colOff>
      <xdr:row>21</xdr:row>
      <xdr:rowOff>25237</xdr:rowOff>
    </xdr:from>
    <xdr:to>
      <xdr:col>4</xdr:col>
      <xdr:colOff>3730285</xdr:colOff>
      <xdr:row>35</xdr:row>
      <xdr:rowOff>114300</xdr:rowOff>
    </xdr:to>
    <xdr:pic>
      <xdr:nvPicPr>
        <xdr:cNvPr id="18" name="Imagem 17">
          <a:extLst>
            <a:ext uri="{FF2B5EF4-FFF2-40B4-BE49-F238E27FC236}">
              <a16:creationId xmlns:a16="http://schemas.microsoft.com/office/drawing/2014/main" xmlns="" id="{28B3E660-AAE7-18F1-673F-3A4C6D920E5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5074424" y="5425912"/>
          <a:ext cx="4237511" cy="2889413"/>
        </a:xfrm>
        <a:prstGeom prst="rect">
          <a:avLst/>
        </a:prstGeom>
      </xdr:spPr>
    </xdr:pic>
    <xdr:clientData/>
  </xdr:twoCellAnchor>
  <xdr:twoCellAnchor editAs="oneCell">
    <xdr:from>
      <xdr:col>5</xdr:col>
      <xdr:colOff>57150</xdr:colOff>
      <xdr:row>20</xdr:row>
      <xdr:rowOff>175535</xdr:rowOff>
    </xdr:from>
    <xdr:to>
      <xdr:col>8</xdr:col>
      <xdr:colOff>622735</xdr:colOff>
      <xdr:row>36</xdr:row>
      <xdr:rowOff>9359</xdr:rowOff>
    </xdr:to>
    <xdr:pic>
      <xdr:nvPicPr>
        <xdr:cNvPr id="20" name="Imagem 19">
          <a:extLst>
            <a:ext uri="{FF2B5EF4-FFF2-40B4-BE49-F238E27FC236}">
              <a16:creationId xmlns:a16="http://schemas.microsoft.com/office/drawing/2014/main" xmlns="" id="{D0976CCD-1829-6B74-2E00-B8C8C98491B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xmlns="" val="0"/>
            </a:ext>
          </a:extLst>
        </a:blip>
        <a:stretch>
          <a:fillRect/>
        </a:stretch>
      </xdr:blipFill>
      <xdr:spPr>
        <a:xfrm>
          <a:off x="9848850" y="5376185"/>
          <a:ext cx="5309035" cy="3034224"/>
        </a:xfrm>
        <a:prstGeom prst="rect">
          <a:avLst/>
        </a:prstGeom>
      </xdr:spPr>
    </xdr:pic>
    <xdr:clientData/>
  </xdr:twoCellAnchor>
  <xdr:twoCellAnchor editAs="oneCell">
    <xdr:from>
      <xdr:col>0</xdr:col>
      <xdr:colOff>152400</xdr:colOff>
      <xdr:row>48</xdr:row>
      <xdr:rowOff>1222</xdr:rowOff>
    </xdr:from>
    <xdr:to>
      <xdr:col>3</xdr:col>
      <xdr:colOff>1047750</xdr:colOff>
      <xdr:row>64</xdr:row>
      <xdr:rowOff>171721</xdr:rowOff>
    </xdr:to>
    <xdr:pic>
      <xdr:nvPicPr>
        <xdr:cNvPr id="22" name="Imagem 21">
          <a:extLst>
            <a:ext uri="{FF2B5EF4-FFF2-40B4-BE49-F238E27FC236}">
              <a16:creationId xmlns:a16="http://schemas.microsoft.com/office/drawing/2014/main" xmlns="" id="{DC5B6572-19B4-2B72-59D2-35D7E664619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152400" y="11240722"/>
          <a:ext cx="4876800" cy="3370899"/>
        </a:xfrm>
        <a:prstGeom prst="rect">
          <a:avLst/>
        </a:prstGeom>
      </xdr:spPr>
    </xdr:pic>
    <xdr:clientData/>
  </xdr:twoCellAnchor>
  <xdr:twoCellAnchor editAs="oneCell">
    <xdr:from>
      <xdr:col>5</xdr:col>
      <xdr:colOff>530999</xdr:colOff>
      <xdr:row>47</xdr:row>
      <xdr:rowOff>139600</xdr:rowOff>
    </xdr:from>
    <xdr:to>
      <xdr:col>8</xdr:col>
      <xdr:colOff>1000124</xdr:colOff>
      <xdr:row>64</xdr:row>
      <xdr:rowOff>123824</xdr:rowOff>
    </xdr:to>
    <xdr:pic>
      <xdr:nvPicPr>
        <xdr:cNvPr id="24" name="Imagem 23">
          <a:extLst>
            <a:ext uri="{FF2B5EF4-FFF2-40B4-BE49-F238E27FC236}">
              <a16:creationId xmlns:a16="http://schemas.microsoft.com/office/drawing/2014/main" xmlns="" id="{867CAB41-2D6E-C6B1-538F-A3DBB980BA8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10322699" y="11179075"/>
          <a:ext cx="5212575" cy="3384649"/>
        </a:xfrm>
        <a:prstGeom prst="rect">
          <a:avLst/>
        </a:prstGeom>
      </xdr:spPr>
    </xdr:pic>
    <xdr:clientData/>
  </xdr:twoCellAnchor>
  <xdr:twoCellAnchor editAs="oneCell">
    <xdr:from>
      <xdr:col>3</xdr:col>
      <xdr:colOff>1338225</xdr:colOff>
      <xdr:row>48</xdr:row>
      <xdr:rowOff>9525</xdr:rowOff>
    </xdr:from>
    <xdr:to>
      <xdr:col>5</xdr:col>
      <xdr:colOff>404775</xdr:colOff>
      <xdr:row>65</xdr:row>
      <xdr:rowOff>65671</xdr:rowOff>
    </xdr:to>
    <xdr:pic>
      <xdr:nvPicPr>
        <xdr:cNvPr id="26" name="Imagem 25">
          <a:extLst>
            <a:ext uri="{FF2B5EF4-FFF2-40B4-BE49-F238E27FC236}">
              <a16:creationId xmlns:a16="http://schemas.microsoft.com/office/drawing/2014/main" xmlns="" id="{C2194A9A-E667-C7B5-EA3B-4783B284916F}"/>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5319675" y="11249025"/>
          <a:ext cx="4876800" cy="3456571"/>
        </a:xfrm>
        <a:prstGeom prst="rect">
          <a:avLst/>
        </a:prstGeom>
      </xdr:spPr>
    </xdr:pic>
    <xdr:clientData/>
  </xdr:twoCellAnchor>
  <xdr:twoCellAnchor editAs="oneCell">
    <xdr:from>
      <xdr:col>0</xdr:col>
      <xdr:colOff>0</xdr:colOff>
      <xdr:row>77</xdr:row>
      <xdr:rowOff>152672</xdr:rowOff>
    </xdr:from>
    <xdr:to>
      <xdr:col>3</xdr:col>
      <xdr:colOff>1009650</xdr:colOff>
      <xdr:row>95</xdr:row>
      <xdr:rowOff>190499</xdr:rowOff>
    </xdr:to>
    <xdr:pic>
      <xdr:nvPicPr>
        <xdr:cNvPr id="28" name="Imagem 27">
          <a:extLst>
            <a:ext uri="{FF2B5EF4-FFF2-40B4-BE49-F238E27FC236}">
              <a16:creationId xmlns:a16="http://schemas.microsoft.com/office/drawing/2014/main" xmlns="" id="{76C3FAD4-0CEB-E409-B97A-ACE9FD1FB584}"/>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xmlns="" val="0"/>
            </a:ext>
          </a:extLst>
        </a:blip>
        <a:stretch>
          <a:fillRect/>
        </a:stretch>
      </xdr:blipFill>
      <xdr:spPr>
        <a:xfrm>
          <a:off x="0" y="17602472"/>
          <a:ext cx="4991100" cy="3638277"/>
        </a:xfrm>
        <a:prstGeom prst="rect">
          <a:avLst/>
        </a:prstGeom>
      </xdr:spPr>
    </xdr:pic>
    <xdr:clientData/>
  </xdr:twoCellAnchor>
  <xdr:twoCellAnchor editAs="oneCell">
    <xdr:from>
      <xdr:col>5</xdr:col>
      <xdr:colOff>650713</xdr:colOff>
      <xdr:row>77</xdr:row>
      <xdr:rowOff>142874</xdr:rowOff>
    </xdr:from>
    <xdr:to>
      <xdr:col>8</xdr:col>
      <xdr:colOff>835800</xdr:colOff>
      <xdr:row>96</xdr:row>
      <xdr:rowOff>190500</xdr:rowOff>
    </xdr:to>
    <xdr:pic>
      <xdr:nvPicPr>
        <xdr:cNvPr id="30" name="Imagem 29">
          <a:extLst>
            <a:ext uri="{FF2B5EF4-FFF2-40B4-BE49-F238E27FC236}">
              <a16:creationId xmlns:a16="http://schemas.microsoft.com/office/drawing/2014/main" xmlns="" id="{1039A359-1219-7D45-C849-CF8F9A98D8E7}"/>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xmlns="" val="0"/>
            </a:ext>
          </a:extLst>
        </a:blip>
        <a:stretch>
          <a:fillRect/>
        </a:stretch>
      </xdr:blipFill>
      <xdr:spPr>
        <a:xfrm>
          <a:off x="10442413" y="17192624"/>
          <a:ext cx="4928537" cy="3848101"/>
        </a:xfrm>
        <a:prstGeom prst="rect">
          <a:avLst/>
        </a:prstGeom>
      </xdr:spPr>
    </xdr:pic>
    <xdr:clientData/>
  </xdr:twoCellAnchor>
  <xdr:twoCellAnchor editAs="oneCell">
    <xdr:from>
      <xdr:col>3</xdr:col>
      <xdr:colOff>1122248</xdr:colOff>
      <xdr:row>77</xdr:row>
      <xdr:rowOff>114300</xdr:rowOff>
    </xdr:from>
    <xdr:to>
      <xdr:col>5</xdr:col>
      <xdr:colOff>560313</xdr:colOff>
      <xdr:row>95</xdr:row>
      <xdr:rowOff>9525</xdr:rowOff>
    </xdr:to>
    <xdr:pic>
      <xdr:nvPicPr>
        <xdr:cNvPr id="33" name="Imagem 32">
          <a:extLst>
            <a:ext uri="{FF2B5EF4-FFF2-40B4-BE49-F238E27FC236}">
              <a16:creationId xmlns:a16="http://schemas.microsoft.com/office/drawing/2014/main" xmlns="" id="{E28EEF1C-5BE9-4167-9C0B-6D9ABD6042FB}"/>
            </a:ext>
          </a:extLst>
        </xdr:cNvPr>
        <xdr:cNvPicPr>
          <a:picLocks noChangeAspect="1"/>
        </xdr:cNvPicPr>
      </xdr:nvPicPr>
      <xdr:blipFill>
        <a:blip xmlns:r="http://schemas.openxmlformats.org/officeDocument/2006/relationships" r:embed="rId9"/>
        <a:stretch>
          <a:fillRect/>
        </a:stretch>
      </xdr:blipFill>
      <xdr:spPr>
        <a:xfrm>
          <a:off x="5103698" y="17478375"/>
          <a:ext cx="5248315" cy="34956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638175</xdr:colOff>
      <xdr:row>0</xdr:row>
      <xdr:rowOff>742950</xdr:rowOff>
    </xdr:to>
    <xdr:pic>
      <xdr:nvPicPr>
        <xdr:cNvPr id="2" name="Imagem 4">
          <a:extLst>
            <a:ext uri="{FF2B5EF4-FFF2-40B4-BE49-F238E27FC236}">
              <a16:creationId xmlns:a16="http://schemas.microsoft.com/office/drawing/2014/main" xmlns="" id="{72BB9E44-91A5-415D-BAF9-4E1A1D0800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0" y="0"/>
          <a:ext cx="638175" cy="7429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21590</xdr:colOff>
      <xdr:row>4865</xdr:row>
      <xdr:rowOff>24131</xdr:rowOff>
    </xdr:from>
    <xdr:to>
      <xdr:col>1</xdr:col>
      <xdr:colOff>38565</xdr:colOff>
      <xdr:row>4867</xdr:row>
      <xdr:rowOff>129541</xdr:rowOff>
    </xdr:to>
    <xdr:pic>
      <xdr:nvPicPr>
        <xdr:cNvPr id="2" name="Imagem 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21590" y="929902256"/>
          <a:ext cx="1198075" cy="8674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91441</xdr:rowOff>
    </xdr:to>
    <xdr:pic>
      <xdr:nvPicPr>
        <xdr:cNvPr id="3" name="Imagem 2">
          <a:extLst>
            <a:ext uri="{FF2B5EF4-FFF2-40B4-BE49-F238E27FC236}">
              <a16:creationId xmlns:a16="http://schemas.microsoft.com/office/drawing/2014/main" xmlns="" id="{00000000-0008-0000-0E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19567631"/>
          <a:ext cx="1198075" cy="4864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129541</xdr:rowOff>
    </xdr:to>
    <xdr:pic>
      <xdr:nvPicPr>
        <xdr:cNvPr id="4" name="Imagem 3">
          <a:extLst>
            <a:ext uri="{FF2B5EF4-FFF2-40B4-BE49-F238E27FC236}">
              <a16:creationId xmlns:a16="http://schemas.microsoft.com/office/drawing/2014/main" xmlns="" id="{00000000-0008-0000-0E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21590" y="919567631"/>
          <a:ext cx="1198075" cy="524510"/>
        </a:xfrm>
        <a:prstGeom prst="rect">
          <a:avLst/>
        </a:prstGeom>
      </xdr:spPr>
    </xdr:pic>
    <xdr:clientData/>
  </xdr:twoCellAnchor>
  <xdr:twoCellAnchor editAs="oneCell">
    <xdr:from>
      <xdr:col>0</xdr:col>
      <xdr:colOff>28575</xdr:colOff>
      <xdr:row>4826</xdr:row>
      <xdr:rowOff>0</xdr:rowOff>
    </xdr:from>
    <xdr:to>
      <xdr:col>1</xdr:col>
      <xdr:colOff>104775</xdr:colOff>
      <xdr:row>4828</xdr:row>
      <xdr:rowOff>76200</xdr:rowOff>
    </xdr:to>
    <xdr:pic>
      <xdr:nvPicPr>
        <xdr:cNvPr id="5" name="Imagem 4">
          <a:extLst>
            <a:ext uri="{FF2B5EF4-FFF2-40B4-BE49-F238E27FC236}">
              <a16:creationId xmlns:a16="http://schemas.microsoft.com/office/drawing/2014/main" xmlns="" id="{00000000-0008-0000-0E00-000005000000}"/>
            </a:ext>
          </a:extLst>
        </xdr:cNvPr>
        <xdr:cNvPicPr/>
      </xdr:nvPicPr>
      <xdr:blipFill>
        <a:blip xmlns:r="http://schemas.openxmlformats.org/officeDocument/2006/relationships" r:embed="rId3"/>
        <a:stretch>
          <a:fillRect/>
        </a:stretch>
      </xdr:blipFill>
      <xdr:spPr>
        <a:xfrm>
          <a:off x="28575" y="919486350"/>
          <a:ext cx="1257300" cy="476250"/>
        </a:xfrm>
        <a:prstGeom prst="rect">
          <a:avLst/>
        </a:prstGeom>
      </xdr:spPr>
    </xdr:pic>
    <xdr:clientData/>
  </xdr:twoCellAnchor>
  <xdr:twoCellAnchor editAs="oneCell">
    <xdr:from>
      <xdr:col>0</xdr:col>
      <xdr:colOff>21590</xdr:colOff>
      <xdr:row>4865</xdr:row>
      <xdr:rowOff>24131</xdr:rowOff>
    </xdr:from>
    <xdr:to>
      <xdr:col>1</xdr:col>
      <xdr:colOff>38565</xdr:colOff>
      <xdr:row>4867</xdr:row>
      <xdr:rowOff>129541</xdr:rowOff>
    </xdr:to>
    <xdr:pic>
      <xdr:nvPicPr>
        <xdr:cNvPr id="6" name="Imagem 5">
          <a:extLst>
            <a:ext uri="{FF2B5EF4-FFF2-40B4-BE49-F238E27FC236}">
              <a16:creationId xmlns:a16="http://schemas.microsoft.com/office/drawing/2014/main" xmlns="" id="{BCC5057E-5CA9-4FCB-8507-D9433BDBBDB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21590" y="926939981"/>
          <a:ext cx="1198075" cy="4864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91441</xdr:rowOff>
    </xdr:to>
    <xdr:pic>
      <xdr:nvPicPr>
        <xdr:cNvPr id="7" name="Imagem 6">
          <a:extLst>
            <a:ext uri="{FF2B5EF4-FFF2-40B4-BE49-F238E27FC236}">
              <a16:creationId xmlns:a16="http://schemas.microsoft.com/office/drawing/2014/main" xmlns="" id="{9E64EA86-FEF4-4B2E-B872-F1143E475A2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19700981"/>
          <a:ext cx="1198075" cy="4483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129541</xdr:rowOff>
    </xdr:to>
    <xdr:pic>
      <xdr:nvPicPr>
        <xdr:cNvPr id="8" name="Imagem 7">
          <a:extLst>
            <a:ext uri="{FF2B5EF4-FFF2-40B4-BE49-F238E27FC236}">
              <a16:creationId xmlns:a16="http://schemas.microsoft.com/office/drawing/2014/main" xmlns="" id="{6920581C-7FBD-4BE1-BE32-4CDD9F6429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21590" y="919700981"/>
          <a:ext cx="1198075" cy="486410"/>
        </a:xfrm>
        <a:prstGeom prst="rect">
          <a:avLst/>
        </a:prstGeom>
      </xdr:spPr>
    </xdr:pic>
    <xdr:clientData/>
  </xdr:twoCellAnchor>
  <xdr:twoCellAnchor editAs="oneCell">
    <xdr:from>
      <xdr:col>0</xdr:col>
      <xdr:colOff>28575</xdr:colOff>
      <xdr:row>4826</xdr:row>
      <xdr:rowOff>0</xdr:rowOff>
    </xdr:from>
    <xdr:to>
      <xdr:col>1</xdr:col>
      <xdr:colOff>104775</xdr:colOff>
      <xdr:row>4828</xdr:row>
      <xdr:rowOff>76200</xdr:rowOff>
    </xdr:to>
    <xdr:pic>
      <xdr:nvPicPr>
        <xdr:cNvPr id="9" name="Imagem 8">
          <a:extLst>
            <a:ext uri="{FF2B5EF4-FFF2-40B4-BE49-F238E27FC236}">
              <a16:creationId xmlns:a16="http://schemas.microsoft.com/office/drawing/2014/main" xmlns="" id="{F847CC05-10C5-4308-A1F0-34658EC3656E}"/>
            </a:ext>
          </a:extLst>
        </xdr:cNvPr>
        <xdr:cNvPicPr/>
      </xdr:nvPicPr>
      <xdr:blipFill>
        <a:blip xmlns:r="http://schemas.openxmlformats.org/officeDocument/2006/relationships" r:embed="rId3"/>
        <a:stretch>
          <a:fillRect/>
        </a:stretch>
      </xdr:blipFill>
      <xdr:spPr>
        <a:xfrm>
          <a:off x="28575" y="919486350"/>
          <a:ext cx="1257300" cy="457200"/>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8" Type="http://schemas.openxmlformats.org/officeDocument/2006/relationships/hyperlink" Target="https://www.lordenergygeradores.com.br/" TargetMode="External"/><Relationship Id="rId3" Type="http://schemas.openxmlformats.org/officeDocument/2006/relationships/hyperlink" Target="https://qualitygeradores.com.br/" TargetMode="External"/><Relationship Id="rId7" Type="http://schemas.openxmlformats.org/officeDocument/2006/relationships/hyperlink" Target="https://www.stemac.com.br/" TargetMode="External"/><Relationship Id="rId2" Type="http://schemas.openxmlformats.org/officeDocument/2006/relationships/hyperlink" Target="https://voltmacgeradores.com.br/" TargetMode="External"/><Relationship Id="rId1" Type="http://schemas.openxmlformats.org/officeDocument/2006/relationships/hyperlink" Target="https://www.stemac.com.br/" TargetMode="External"/><Relationship Id="rId6" Type="http://schemas.openxmlformats.org/officeDocument/2006/relationships/hyperlink" Target="https://www.dubstore.com.br/" TargetMode="External"/><Relationship Id="rId5" Type="http://schemas.openxmlformats.org/officeDocument/2006/relationships/hyperlink" Target="https://www.pecascap.com.br/" TargetMode="External"/><Relationship Id="rId10" Type="http://schemas.openxmlformats.org/officeDocument/2006/relationships/drawing" Target="../drawings/drawing6.xml"/><Relationship Id="rId4" Type="http://schemas.openxmlformats.org/officeDocument/2006/relationships/hyperlink" Target="https://www.regisracing.com.br/" TargetMode="External"/><Relationship Id="rId9"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827" Type="http://schemas.openxmlformats.org/officeDocument/2006/relationships/hyperlink" Target="https://www.caixa.gov.br/Downloads/sinapi-cadernos-tecnicos/SINAPI-CT-INSTALACOES-EM-COBRE.pdf" TargetMode="External"/><Relationship Id="rId3182" Type="http://schemas.openxmlformats.org/officeDocument/2006/relationships/hyperlink" Target="https://www.caixa.gov.br/Downloads/sinapi-cadernos-tecnicos/SINAPI-CT-PERFURACAO-HORIZONTAL-DIRECIONAL-HDD.pdf" TargetMode="External"/><Relationship Id="rId4233" Type="http://schemas.openxmlformats.org/officeDocument/2006/relationships/hyperlink" Target="https://www.caixa.gov.br/Downloads/sinapi-cadernos-tecnicos/SINAPI-CT-RESERVATORIOS-DE-CONCRETO-E-METALICOS.pdf" TargetMode="External"/><Relationship Id="rId7389" Type="http://schemas.openxmlformats.org/officeDocument/2006/relationships/hyperlink" Target="https://www.caixa.gov.br/Downloads/sinapi-cadernos-tecnicos/SINAPI-CT-DEPRECIACAO-JUROS-IMPOSTOS-E-SEGUROS-MANUTENCAO-E-MATERIAIS-NA-OPERACAO-DOS-EQUIPAMENTOS.pdf" TargetMode="External"/><Relationship Id="rId8854" Type="http://schemas.openxmlformats.org/officeDocument/2006/relationships/hyperlink" Target="https://www.caixa.gov.br/Downloads/sinapi-cadernos-tecnicos/SINAPI-CT-CHAPISCO.pdf" TargetMode="External"/><Relationship Id="rId9905" Type="http://schemas.openxmlformats.org/officeDocument/2006/relationships/hyperlink" Target="https://www.caixa.gov.br/Downloads/sinapi-cadernos-tecnicos/SINAPI-CT-ARGAMASSAS.pdf" TargetMode="External"/><Relationship Id="rId3999" Type="http://schemas.openxmlformats.org/officeDocument/2006/relationships/hyperlink" Target="https://www.caixa.gov.br/Downloads/sinapi-cadernos-tecnicos/SINAPI-CT-REDES-ENTERRADAS-DE-DISTRIBUICAO-ELETRICA.pdf" TargetMode="External"/><Relationship Id="rId4300" Type="http://schemas.openxmlformats.org/officeDocument/2006/relationships/hyperlink" Target="https://www.caixa.gov.br/Downloads/sinapi-cadernos-tecnicos/SINAPI-CT-SINALIZACAO-HORIZONTAL-VIARIA.pdf" TargetMode="External"/><Relationship Id="rId7456" Type="http://schemas.openxmlformats.org/officeDocument/2006/relationships/hyperlink" Target="https://www.caixa.gov.br/Downloads/sinapi-cadernos-tecnicos/SINAPI-CT-DEPRECIACAO-JUROS-IMPOSTOS-E-SEGUROS-MANUTENCAO-E-MATERIAIS-NA-OPERACAO-DOS-EQUIPAMENTOS.pdf" TargetMode="External"/><Relationship Id="rId8507" Type="http://schemas.openxmlformats.org/officeDocument/2006/relationships/hyperlink" Target="https://www.caixa.gov.br/Downloads/sinapi-cadernos-tecnicos/SINAPI-CT-CUSTOS-HORARIOS-PRODUTIVO-E-IMPRODUTIVO-DOS-EQUIPAMENTOS.pdf" TargetMode="External"/><Relationship Id="rId170" Type="http://schemas.openxmlformats.org/officeDocument/2006/relationships/hyperlink" Target="https://www.caixa.gov.br/Downloads/sinapi-cadernos-tecnicos/SINAPI-CT-INSTALACOES-ELETRICAS-REDE-DE-DISTRIBUICAO.pdf" TargetMode="External"/><Relationship Id="rId6058" Type="http://schemas.openxmlformats.org/officeDocument/2006/relationships/hyperlink" Target="https://www.caixa.gov.br/Downloads/sinapi-cadernos-tecnicos/SINAPI-CT-FACHADAS-COM-PLACAS-CERAMICAS-E-GRANITO-INSERTADAS.pdf" TargetMode="External"/><Relationship Id="rId6472" Type="http://schemas.openxmlformats.org/officeDocument/2006/relationships/hyperlink" Target="https://www.caixa.gov.br/Downloads/sinapi-cadernos-tecnicos/SINAPI-CT-ESQUADRIAS-PORTAS.pdf" TargetMode="External"/><Relationship Id="rId7109" Type="http://schemas.openxmlformats.org/officeDocument/2006/relationships/hyperlink" Target="https://www.caixa.gov.br/Downloads/sinapi-cadernos-tecnicos/SINAPI-CT-ELETROCALHAS.pdf" TargetMode="External"/><Relationship Id="rId7523" Type="http://schemas.openxmlformats.org/officeDocument/2006/relationships/hyperlink" Target="https://www.caixa.gov.br/Downloads/sinapi-cadernos-tecnicos/SINAPI-CT-DEPRECIACAO-JUROS-IMPOSTOS-E-SEGUROS-MANUTENCAO-E-MATERIAIS-NA-OPERACAO-DOS-EQUIPAMENTOS.pdf" TargetMode="External"/><Relationship Id="rId7870" Type="http://schemas.openxmlformats.org/officeDocument/2006/relationships/hyperlink" Target="https://www.caixa.gov.br/Downloads/sinapi-cadernos-tecnicos/SINAPI-CT-DEPRECIACAO-JUROS-IMPOSTOS-E-SEGUROS-MANUTENCAO-E-MATERIAIS-NA-OPERACAO-DOS-EQUIPAMENTOS.pdf" TargetMode="External"/><Relationship Id="rId8921" Type="http://schemas.openxmlformats.org/officeDocument/2006/relationships/hyperlink" Target="https://www.caixa.gov.br/Downloads/sinapi-cadernos-tecnicos/SINAPI-CT-CANALETAS-GRELHAS-E-CAIXAS-COM-GRELHA-PARA-DRENAGEM.pdf" TargetMode="External"/><Relationship Id="rId5074" Type="http://schemas.openxmlformats.org/officeDocument/2006/relationships/hyperlink" Target="https://www.caixa.gov.br/Downloads/sinapi-cadernos-tecnicos/SINAPI-CT-VIDROS-E-ESPELHOS.pdf" TargetMode="External"/><Relationship Id="rId6125" Type="http://schemas.openxmlformats.org/officeDocument/2006/relationships/hyperlink" Target="https://www.caixa.gov.br/Downloads/sinapi-cadernos-tecnicos/SINAPI-CT-ESTRUTURAS-DE-MADEIRA.pdf" TargetMode="External"/><Relationship Id="rId987" Type="http://schemas.openxmlformats.org/officeDocument/2006/relationships/hyperlink" Target="https://www.caixa.gov.br/Downloads/sinapi-cadernos-tecnicos/SINAPI-CT-INSTALACOES-PREDIAIS-DE-AGUA-FRIA-EM-PVC.pdf" TargetMode="External"/><Relationship Id="rId2668" Type="http://schemas.openxmlformats.org/officeDocument/2006/relationships/hyperlink" Target="https://www.caixa.gov.br/Downloads/sinapi-cadernos-tecnicos/SINAPI-CT-MASSA-UNICA-EXTERNA.pdf" TargetMode="External"/><Relationship Id="rId3719" Type="http://schemas.openxmlformats.org/officeDocument/2006/relationships/hyperlink" Target="https://www.caixa.gov.br/Downloads/sinapi-cadernos-tecnicos/SINAPI-CT-QUADRAS-E-SEUS-EQUIPAMENTOS.pdf" TargetMode="External"/><Relationship Id="rId4090" Type="http://schemas.openxmlformats.org/officeDocument/2006/relationships/hyperlink" Target="https://www.caixa.gov.br/Downloads/sinapi-cadernos-tecnicos/SINAPI-CT-REDES-DE-AGUA-E-ESGOTO-EM-PEAD-LISO-(TUBOS-E-CONEXOES).pdf" TargetMode="External"/><Relationship Id="rId8297" Type="http://schemas.openxmlformats.org/officeDocument/2006/relationships/hyperlink" Target="https://www.caixa.gov.br/Downloads/sinapi-cadernos-tecnicos/SINAPI-CT-CUSTOS-HORARIOS-PRODUTIVO-E-IMPRODUTIVO-DOS-EQUIPAMENTOS.pdf" TargetMode="External"/><Relationship Id="rId9695" Type="http://schemas.openxmlformats.org/officeDocument/2006/relationships/hyperlink" Target="https://www.caixa.gov.br/Downloads/sinapi-cadernos-tecnicos/SINAPI-CT-ASSENTAMENTO-DE-TUBOS-DE-PVC-E-METALICOS-EM-REDES-DE-AGUA.pdf" TargetMode="External"/><Relationship Id="rId1684" Type="http://schemas.openxmlformats.org/officeDocument/2006/relationships/hyperlink" Target="https://www.caixa.gov.br/Downloads/sinapi-cadernos-tecnicos/SINAPI-CT-INSTALACOES-DE-AR-CONDICIONADO.pdf" TargetMode="External"/><Relationship Id="rId2735" Type="http://schemas.openxmlformats.org/officeDocument/2006/relationships/hyperlink" Target="https://www.caixa.gov.br/Downloads/sinapi-cadernos-tecnicos/SINAPI-CT-MASSA-UNICA-EXTERNA.pdf" TargetMode="External"/><Relationship Id="rId5141" Type="http://schemas.openxmlformats.org/officeDocument/2006/relationships/hyperlink" Target="https://www.caixa.gov.br/Downloads/sinapi-cadernos-tecnicos/SINAPI-CT-VALVULAS-E-REGISTROS-PARA-SISTEMAS-PREDIAIS.pdf" TargetMode="External"/><Relationship Id="rId9348" Type="http://schemas.openxmlformats.org/officeDocument/2006/relationships/hyperlink" Target="https://www.caixa.gov.br/Downloads/sinapi-cadernos-tecnicos/SINAPI-CT-ATERROS-BASES-SUB-BASES-E-IMPRIMACOES.pdf" TargetMode="External"/><Relationship Id="rId9762" Type="http://schemas.openxmlformats.org/officeDocument/2006/relationships/hyperlink" Target="https://www.caixa.gov.br/Downloads/sinapi-cadernos-tecnicos/SINAPI-CT-ASSENTAMENTO-DE-TUBOS-DE-ESGOTO-EM-PVC-E-PEAD.pdf" TargetMode="External"/><Relationship Id="rId707" Type="http://schemas.openxmlformats.org/officeDocument/2006/relationships/hyperlink" Target="https://www.caixa.gov.br/Downloads/sinapi-cadernos-tecnicos/SINAPI-CT-INSTALACOES-HIDRAULICAS-EM-PPR.pdf" TargetMode="External"/><Relationship Id="rId1337" Type="http://schemas.openxmlformats.org/officeDocument/2006/relationships/hyperlink" Target="https://www.caixa.gov.br/Downloads/sinapi-cadernos-tecnicos/SINAPI-CT-INSTALACOES-DE-GAS-E-INCENDIO-EM-ACO-E-FERRO-GALVANIZADO.pdf" TargetMode="External"/><Relationship Id="rId1751" Type="http://schemas.openxmlformats.org/officeDocument/2006/relationships/hyperlink" Target="https://www.caixa.gov.br/Downloads/sinapi-cadernos-tecnicos/SINAPI-CT-INSTALACOES-EM-COBRE.pdf" TargetMode="External"/><Relationship Id="rId2802" Type="http://schemas.openxmlformats.org/officeDocument/2006/relationships/hyperlink" Target="https://www.caixa.gov.br/Downloads/sinapi-cadernos-tecnicos/SINAPI-CT-MASSA-UNICA-INTERNA.pdf" TargetMode="External"/><Relationship Id="rId5958" Type="http://schemas.openxmlformats.org/officeDocument/2006/relationships/hyperlink" Target="https://www.caixa.gov.br/Downloads/sinapi-cadernos-tecnicos/SINAPI-CT-FUNDACOES-RASAS-(BLOCOS-SAPATAS-VIGAS-BALDRAME).pdf" TargetMode="External"/><Relationship Id="rId8364" Type="http://schemas.openxmlformats.org/officeDocument/2006/relationships/hyperlink" Target="https://www.caixa.gov.br/Downloads/sinapi-cadernos-tecnicos/SINAPI-CT-CUSTOS-HORARIOS-PRODUTIVO-E-IMPRODUTIVO-DOS-EQUIPAMENTOS.pdf" TargetMode="External"/><Relationship Id="rId9415" Type="http://schemas.openxmlformats.org/officeDocument/2006/relationships/hyperlink" Target="https://www.caixa.gov.br/Downloads/sinapi-cadernos-tecnicos/SINAPI-CT-ATERRO-E-REATERRO-DE-VALAS.pdf" TargetMode="External"/><Relationship Id="rId43" Type="http://schemas.openxmlformats.org/officeDocument/2006/relationships/hyperlink" Target="https://www.caixa.gov.br/Downloads/sinapi-cadernos-tecnicos/SINAPI-CT-INSTALACOES-ELETRICAS-QUADROS-CABOS-DISJUNTORES-CONTATORES-E-BARRAMENTOS-BLINDADOS.pdf" TargetMode="External"/><Relationship Id="rId1404" Type="http://schemas.openxmlformats.org/officeDocument/2006/relationships/hyperlink" Target="https://www.caixa.gov.br/Downloads/sinapi-cadernos-tecnicos/SINAPI-CT-INSTALACOES-DE-GAS-E-INCENDIO-EM-ACO-E-FERRO-GALVANIZADO.pdf" TargetMode="External"/><Relationship Id="rId7380" Type="http://schemas.openxmlformats.org/officeDocument/2006/relationships/hyperlink" Target="https://www.caixa.gov.br/Downloads/sinapi-cadernos-tecnicos/SINAPI-CT-DEPRECIACAO-JUROS-IMPOSTOS-E-SEGUROS-MANUTENCAO-E-MATERIAIS-NA-OPERACAO-DOS-EQUIPAMENTOS.pdf" TargetMode="External"/><Relationship Id="rId8017" Type="http://schemas.openxmlformats.org/officeDocument/2006/relationships/hyperlink" Target="https://www.caixa.gov.br/Downloads/sinapi-cadernos-tecnicos/SINAPI-CT-DEPRECIACAO-JUROS-IMPOSTOS-E-SEGUROS-MANUTENCAO-E-MATERIAIS-NA-OPERACAO-DOS-EQUIPAMENTOS.pdf" TargetMode="External"/><Relationship Id="rId8431" Type="http://schemas.openxmlformats.org/officeDocument/2006/relationships/hyperlink" Target="https://www.caixa.gov.br/Downloads/sinapi-cadernos-tecnicos/SINAPI-CT-CUSTOS-HORARIOS-PRODUTIVO-E-IMPRODUTIVO-DOS-EQUIPAMENTOS.pdf" TargetMode="External"/><Relationship Id="rId3576" Type="http://schemas.openxmlformats.org/officeDocument/2006/relationships/hyperlink" Target="https://www.caixa.gov.br/Downloads/sinapi-cadernos-tecnicos/SINAPI-CT-POCOS-DE-VISITA-E-CAIXAS-PARA-BOCAS-DE-LOBO.pdf" TargetMode="External"/><Relationship Id="rId4627" Type="http://schemas.openxmlformats.org/officeDocument/2006/relationships/hyperlink" Target="https://www.caixa.gov.br/Downloads/sinapi-cadernos-tecnicos/SINAPI-CT-TRANSPORTE-FLUVIAL-CARGA-E-DESCARGA.pdf" TargetMode="External"/><Relationship Id="rId4974" Type="http://schemas.openxmlformats.org/officeDocument/2006/relationships/hyperlink" Target="https://www.caixa.gov.br/Downloads/sinapi-cadernos-tecnicos/SINAPI-CT-TUBULOES.pdf" TargetMode="External"/><Relationship Id="rId7033" Type="http://schemas.openxmlformats.org/officeDocument/2006/relationships/hyperlink" Target="https://www.caixa.gov.br/Downloads/sinapi-cadernos-tecnicos/SINAPI-CT-ENERGIA-SOLAR-PARA-EDIFICACOES.pdf" TargetMode="External"/><Relationship Id="rId10014" Type="http://schemas.openxmlformats.org/officeDocument/2006/relationships/hyperlink" Target="https://www.caixa.gov.br/Downloads/sinapi-cadernos-tecnicos/SINAPI-CT-ARGAMASSAS.pdf" TargetMode="External"/><Relationship Id="rId497" Type="http://schemas.openxmlformats.org/officeDocument/2006/relationships/hyperlink" Target="https://www.caixa.gov.br/Downloads/sinapi-cadernos-tecnicos/SINAPI-CT-INSTALACOES-HIDRAULICAS-EM-PEX.pdf" TargetMode="External"/><Relationship Id="rId2178" Type="http://schemas.openxmlformats.org/officeDocument/2006/relationships/hyperlink" Target="https://www.caixa.gov.br/Downloads/sinapi-metodologia/Livro_SINAPI_Calculos_Parametros.pdf" TargetMode="External"/><Relationship Id="rId3229" Type="http://schemas.openxmlformats.org/officeDocument/2006/relationships/hyperlink" Target="https://www.caixa.gov.br/Downloads/sinapi-cadernos-tecnicos/SINAPI-CT-PINTURA-INTERNA.pdf" TargetMode="External"/><Relationship Id="rId3990" Type="http://schemas.openxmlformats.org/officeDocument/2006/relationships/hyperlink" Target="https://www.caixa.gov.br/Downloads/sinapi-cadernos-tecnicos/SINAPI-CT-REDES-ENTERRADAS-DE-DISTRIBUICAO-ELETRICA.pdf" TargetMode="External"/><Relationship Id="rId7100" Type="http://schemas.openxmlformats.org/officeDocument/2006/relationships/hyperlink" Target="https://www.caixa.gov.br/Downloads/sinapi-cadernos-tecnicos/SINAPI-CT-ELETROCALHAS.pdf" TargetMode="External"/><Relationship Id="rId1194" Type="http://schemas.openxmlformats.org/officeDocument/2006/relationships/hyperlink" Target="https://www.caixa.gov.br/Downloads/sinapi-cadernos-tecnicos/SINAPI-CT-INSTALACOES-PREDIAIS-DE-AGUAS-PLUVIAIS-TUBOS-CONEXOES-CAIXAS-E-RALOS.pdf" TargetMode="External"/><Relationship Id="rId2592" Type="http://schemas.openxmlformats.org/officeDocument/2006/relationships/hyperlink" Target="https://www.caixa.gov.br/Downloads/sinapi-cadernos-tecnicos/SINAPI-CT-LOUCAS-E-METAIS.pdf" TargetMode="External"/><Relationship Id="rId3643" Type="http://schemas.openxmlformats.org/officeDocument/2006/relationships/hyperlink" Target="https://www.caixa.gov.br/Downloads/sinapi-cadernos-tecnicos/SINAPI-CT-POCOS-DE-VISITA-E-CAIXAS-PARA-BOCAS-DE-LOBO.pdf" TargetMode="External"/><Relationship Id="rId6799" Type="http://schemas.openxmlformats.org/officeDocument/2006/relationships/hyperlink" Target="https://www.caixa.gov.br/Downloads/sinapi-cadernos-tecnicos/SINAPI-CT-ESCAVACAO-HORIZONTAL.pdf" TargetMode="External"/><Relationship Id="rId217" Type="http://schemas.openxmlformats.org/officeDocument/2006/relationships/hyperlink" Target="https://www.caixa.gov.br/Downloads/sinapi-cadernos-tecnicos/SINAPI-CT-INSTALACOES-HIDRAULICAS-RESERVACAO-E-BOMBAS-DE-RECALQUE.pdf" TargetMode="External"/><Relationship Id="rId564" Type="http://schemas.openxmlformats.org/officeDocument/2006/relationships/hyperlink" Target="https://www.caixa.gov.br/Downloads/sinapi-cadernos-tecnicos/SINAPI-CT-INSTALACOES-HIDRAULICAS-EM-PEX.pdf" TargetMode="External"/><Relationship Id="rId2245" Type="http://schemas.openxmlformats.org/officeDocument/2006/relationships/hyperlink" Target="https://www.caixa.gov.br/Downloads/sinapi-metodologia/Livro_SINAPI_Calculos_Parametros.pdf" TargetMode="External"/><Relationship Id="rId3710" Type="http://schemas.openxmlformats.org/officeDocument/2006/relationships/hyperlink" Target="https://www.caixa.gov.br/Downloads/sinapi-cadernos-tecnicos/SINAPI-CT-PRODUCAO-DE-CONCRETOS-E-ARGAMASSAS-UTILIZANDO-AGREGADO-RECICLADO.pdf" TargetMode="External"/><Relationship Id="rId6866" Type="http://schemas.openxmlformats.org/officeDocument/2006/relationships/hyperlink" Target="https://www.caixa.gov.br/Downloads/sinapi-cadernos-tecnicos/SINAPI-CT-ESCADAS.pdf" TargetMode="External"/><Relationship Id="rId7917" Type="http://schemas.openxmlformats.org/officeDocument/2006/relationships/hyperlink" Target="https://www.caixa.gov.br/Downloads/sinapi-cadernos-tecnicos/SINAPI-CT-DEPRECIACAO-JUROS-IMPOSTOS-E-SEGUROS-MANUTENCAO-E-MATERIAIS-NA-OPERACAO-DOS-EQUIPAMENTOS.pdf" TargetMode="External"/><Relationship Id="rId9272" Type="http://schemas.openxmlformats.org/officeDocument/2006/relationships/hyperlink" Target="https://www.caixa.gov.br/Downloads/sinapi-cadernos-tecnicos/SINAPI-CT-ATERROS-BASES-SUB-BASES-E-IMPRIMACOES.pdf" TargetMode="External"/><Relationship Id="rId631" Type="http://schemas.openxmlformats.org/officeDocument/2006/relationships/hyperlink" Target="https://www.caixa.gov.br/Downloads/sinapi-cadernos-tecnicos/SINAPI-CT-INSTALACOES-HIDRAULICAS-EM-PPR.pdf" TargetMode="External"/><Relationship Id="rId1261" Type="http://schemas.openxmlformats.org/officeDocument/2006/relationships/hyperlink" Target="https://www.caixa.gov.br/Downloads/sinapi-cadernos-tecnicos/SINAPI-CT-INSTALACOES-PREDIAIS-DE-AGUAS-PLUVIAIS-TUBOS-CONEXOES-CAIXAS-E-RALOS.pdf" TargetMode="External"/><Relationship Id="rId2312" Type="http://schemas.openxmlformats.org/officeDocument/2006/relationships/hyperlink" Target="https://www.caixa.gov.br/Downloads/sinapi-metodologia/Livro_SINAPI_Calculos_Parametros.pdf" TargetMode="External"/><Relationship Id="rId5468" Type="http://schemas.openxmlformats.org/officeDocument/2006/relationships/hyperlink" Target="https://www.caixa.gov.br/Downloads/sinapi-cadernos-tecnicos/SINAPI-CT-INSTALACOES-ELETRICAS-ELETRODUTOS-EMBUTIDOS-CABOS-CAIXAS-TOMADAS-E-INTERRUPTORES.pdf" TargetMode="External"/><Relationship Id="rId5882" Type="http://schemas.openxmlformats.org/officeDocument/2006/relationships/hyperlink" Target="https://www.caixa.gov.br/Downloads/sinapi-cadernos-tecnicos/SINAPI-CT-FORMAS-PARA-ESTRUTURAS-DE-CONCRETO-ARMADO.pdf" TargetMode="External"/><Relationship Id="rId6519" Type="http://schemas.openxmlformats.org/officeDocument/2006/relationships/hyperlink" Target="https://www.caixa.gov.br/Downloads/sinapi-cadernos-tecnicos/SINAPI-CT-ESQUADRIAS-PORTAS.pdf" TargetMode="External"/><Relationship Id="rId6933" Type="http://schemas.openxmlformats.org/officeDocument/2006/relationships/hyperlink" Target="https://www.caixa.gov.br/Downloads/sinapi-cadernos-tecnicos/SINAPI-CT-EQUIPAMENTOS-DE-PROTECAO-COLETIVA.pdf" TargetMode="External"/><Relationship Id="rId4484" Type="http://schemas.openxmlformats.org/officeDocument/2006/relationships/hyperlink" Target="https://www.caixa.gov.br/Downloads/sinapi-cadernos-tecnicos/SINAPI-CT-TELHAMENTO-PARA-COBERTURA.pdf" TargetMode="External"/><Relationship Id="rId5535" Type="http://schemas.openxmlformats.org/officeDocument/2006/relationships/hyperlink" Target="https://www.caixa.gov.br/Downloads/sinapi-cadernos-tecnicos/SINAPI-CT-INSTALACOES-ELETRICAS-ELETRODUTOS-EMBUTIDOS-CABOS-CAIXAS-TOMADAS-E-INTERRUPTORES.pdf" TargetMode="External"/><Relationship Id="rId3086" Type="http://schemas.openxmlformats.org/officeDocument/2006/relationships/hyperlink" Target="https://www.caixa.gov.br/Downloads/sinapi-cadernos-tecnicos/SINAPI-CT-PAVIMENTO-RIGIDO-DE-CONCRETO.pdf" TargetMode="External"/><Relationship Id="rId4137" Type="http://schemas.openxmlformats.org/officeDocument/2006/relationships/hyperlink" Target="https://www.caixa.gov.br/Downloads/sinapi-cadernos-tecnicos/SINAPI-CT-REDES-DE-AGUA-E-ESGOTO-EM-PEAD-LISO-(TUBOS-E-CONEXOES).pdf" TargetMode="External"/><Relationship Id="rId4551" Type="http://schemas.openxmlformats.org/officeDocument/2006/relationships/hyperlink" Target="https://www.caixa.gov.br/Downloads/sinapi-cadernos-tecnicos/SINAPI-CT-TRANSPORTE-FLUVIAL-CARGA-E-DESCARGA.pdf" TargetMode="External"/><Relationship Id="rId8758" Type="http://schemas.openxmlformats.org/officeDocument/2006/relationships/hyperlink" Target="https://www.caixa.gov.br/Downloads/sinapi-cadernos-tecnicos/SINAPI-CT-CONCRETO-PROTENDIDO.pdf" TargetMode="External"/><Relationship Id="rId3153" Type="http://schemas.openxmlformats.org/officeDocument/2006/relationships/hyperlink" Target="https://www.caixa.gov.br/Downloads/sinapi-cadernos-tecnicos/SINAPI-CT-PERFURACAO-HORIZONTAL-DIRECIONAL-HDD.pdf" TargetMode="External"/><Relationship Id="rId4204" Type="http://schemas.openxmlformats.org/officeDocument/2006/relationships/hyperlink" Target="https://www.caixa.gov.br/Downloads/sinapi-cadernos-tecnicos/SINAPI-CT-REMOCAO-DE-ENTULHO-E-DESCARTE.pdf" TargetMode="External"/><Relationship Id="rId5602" Type="http://schemas.openxmlformats.org/officeDocument/2006/relationships/hyperlink" Target="https://www.caixa.gov.br/Downloads/sinapi-cadernos-tecnicos/SINAPI-CT-IMPERMEABILIZACAO-PROTECAO-MECANICA-E-TRATAMENTO-DE-JUNTA.pdf" TargetMode="External"/><Relationship Id="rId9809" Type="http://schemas.openxmlformats.org/officeDocument/2006/relationships/hyperlink" Target="https://www.caixa.gov.br/Downloads/sinapi-cadernos-tecnicos/SINAPI-CT-ARRASAMENTO-DE-ESTACAS.pdf" TargetMode="External"/><Relationship Id="rId7774" Type="http://schemas.openxmlformats.org/officeDocument/2006/relationships/hyperlink" Target="https://www.caixa.gov.br/Downloads/sinapi-cadernos-tecnicos/SINAPI-CT-DEPRECIACAO-JUROS-IMPOSTOS-E-SEGUROS-MANUTENCAO-E-MATERIAIS-NA-OPERACAO-DOS-EQUIPAMENTOS.pdf" TargetMode="External"/><Relationship Id="rId8825" Type="http://schemas.openxmlformats.org/officeDocument/2006/relationships/hyperlink" Target="https://www.caixa.gov.br/Downloads/sinapi-cadernos-tecnicos/SINAPI-CT-CONCRETAGEM-PARA-ESTRUTURAS-DE-CONCRETO-ARMADO.pdf" TargetMode="External"/><Relationship Id="rId141" Type="http://schemas.openxmlformats.org/officeDocument/2006/relationships/hyperlink" Target="https://www.caixa.gov.br/Downloads/sinapi-cadernos-tecnicos/SINAPI-CT-INSTALACOES-ELETRICAS-REDE-DE-DISTRIBUICAO.pdf" TargetMode="External"/><Relationship Id="rId3220" Type="http://schemas.openxmlformats.org/officeDocument/2006/relationships/hyperlink" Target="https://www.caixa.gov.br/Downloads/sinapi-cadernos-tecnicos/SINAPI-CT-PINTURA-EXTERNA.pdf" TargetMode="External"/><Relationship Id="rId6029" Type="http://schemas.openxmlformats.org/officeDocument/2006/relationships/hyperlink" Target="https://www.caixa.gov.br/Downloads/sinapi-cadernos-tecnicos/SINAPI-CT-FOSSAS-E-SUMIDOUROS.pdf" TargetMode="External"/><Relationship Id="rId6376" Type="http://schemas.openxmlformats.org/officeDocument/2006/relationships/hyperlink" Target="https://www.caixa.gov.br/Downloads/sinapi-cadernos-tecnicos/SINAPI-CT-ESTACAS-ESCAVADAS-SEM-FLUIDO-ESTABILIZANTE.pdf" TargetMode="External"/><Relationship Id="rId6790" Type="http://schemas.openxmlformats.org/officeDocument/2006/relationships/hyperlink" Target="https://www.caixa.gov.br/Downloads/sinapi-cadernos-tecnicos/SINAPI-CT-ESCAVACAO-HORIZONTAL.pdf" TargetMode="External"/><Relationship Id="rId7427" Type="http://schemas.openxmlformats.org/officeDocument/2006/relationships/hyperlink" Target="https://www.caixa.gov.br/Downloads/sinapi-cadernos-tecnicos/SINAPI-CT-DEPRECIACAO-JUROS-IMPOSTOS-E-SEGUROS-MANUTENCAO-E-MATERIAIS-NA-OPERACAO-DOS-EQUIPAMENTOS.pdf" TargetMode="External"/><Relationship Id="rId7841" Type="http://schemas.openxmlformats.org/officeDocument/2006/relationships/hyperlink" Target="https://www.caixa.gov.br/Downloads/sinapi-cadernos-tecnicos/SINAPI-CT-DEPRECIACAO-JUROS-IMPOSTOS-E-SEGUROS-MANUTENCAO-E-MATERIAIS-NA-OPERACAO-DOS-EQUIPAMENTOS.pdf" TargetMode="External"/><Relationship Id="rId7" Type="http://schemas.openxmlformats.org/officeDocument/2006/relationships/hyperlink" Target="https://www.caixa.gov.br/Downloads/sinapi-cadernos-tecnicos/SINAPI-CT-INSTALACOES-ELETRICAS-QUADROS-CABOS-DISJUNTORES-CONTATORES-E-BARRAMENTOS-BLINDADOS.pdf" TargetMode="External"/><Relationship Id="rId2986" Type="http://schemas.openxmlformats.org/officeDocument/2006/relationships/hyperlink" Target="https://www.caixa.gov.br/Downloads/sinapi-cadernos-tecnicos/SINAPI-CT-PARQUINHOS-E-EQUIPAMENTOS-DE-GINASTICA-AO-AR-LIVRE.pdf" TargetMode="External"/><Relationship Id="rId5392" Type="http://schemas.openxmlformats.org/officeDocument/2006/relationships/hyperlink" Target="https://www.caixa.gov.br/Downloads/sinapi-cadernos-tecnicos/SINAPI-CT-INSTALACOES-ELETRICAS-ELETRODUTOS-CONEXOES-E-CONDULETES-APARENTES.pdf" TargetMode="External"/><Relationship Id="rId6443" Type="http://schemas.openxmlformats.org/officeDocument/2006/relationships/hyperlink" Target="https://www.caixa.gov.br/Downloads/sinapi-cadernos-tecnicos/SINAPI-CT-ESQUADRIAS-PORTAS.pdf" TargetMode="External"/><Relationship Id="rId9599" Type="http://schemas.openxmlformats.org/officeDocument/2006/relationships/hyperlink" Target="https://www.caixa.gov.br/Downloads/sinapi-cadernos-tecnicos/SINAPI-CT-ASSENTAMENTO-DE-TUBOS-DE-PVC-E-METALICOS-EM-REDES-DE-AGUA.pdf" TargetMode="External"/><Relationship Id="rId958" Type="http://schemas.openxmlformats.org/officeDocument/2006/relationships/hyperlink" Target="https://www.caixa.gov.br/Downloads/sinapi-cadernos-tecnicos/SINAPI-CT-INSTALACOES-PREDIAIS-DE-AGUA-FRIA-EM-PVC.pdf" TargetMode="External"/><Relationship Id="rId1588" Type="http://schemas.openxmlformats.org/officeDocument/2006/relationships/hyperlink" Target="https://www.caixa.gov.br/Downloads/sinapi-cadernos-tecnicos/SINAPI-CT-INSTALACOES-DE-GAS-E-INCENDIO-EM-ACO-E-FERRO-GALVANIZADO.pdf" TargetMode="External"/><Relationship Id="rId2639" Type="http://schemas.openxmlformats.org/officeDocument/2006/relationships/hyperlink" Target="https://www.caixa.gov.br/Downloads/sinapi-cadernos-tecnicos/SINAPI-CT-LUMINARIAS-EXTERNAS.pdf" TargetMode="External"/><Relationship Id="rId5045" Type="http://schemas.openxmlformats.org/officeDocument/2006/relationships/hyperlink" Target="https://www.caixa.gov.br/Downloads/sinapi-cadernos-tecnicos/SINAPI-CT-VERGAS-CONTRAVERGAS-E-FIXACAO-DE-ALVENARIA.pdf" TargetMode="External"/><Relationship Id="rId6510" Type="http://schemas.openxmlformats.org/officeDocument/2006/relationships/hyperlink" Target="https://www.caixa.gov.br/Downloads/sinapi-cadernos-tecnicos/SINAPI-CT-ESQUADRIAS-PORTAS.pdf" TargetMode="External"/><Relationship Id="rId9666" Type="http://schemas.openxmlformats.org/officeDocument/2006/relationships/hyperlink" Target="https://www.caixa.gov.br/Downloads/sinapi-cadernos-tecnicos/SINAPI-CT-ASSENTAMENTO-DE-TUBOS-DE-PVC-E-METALICOS-EM-REDES-DE-AGUA.pdf" TargetMode="External"/><Relationship Id="rId1655" Type="http://schemas.openxmlformats.org/officeDocument/2006/relationships/hyperlink" Target="https://www.caixa.gov.br/Downloads/sinapi-cadernos-tecnicos/SINAPI-CT-INSTALACOES-DE-GAS-EM-PEX-MULTICAMADAS.pdf" TargetMode="External"/><Relationship Id="rId2706" Type="http://schemas.openxmlformats.org/officeDocument/2006/relationships/hyperlink" Target="https://www.caixa.gov.br/Downloads/sinapi-cadernos-tecnicos/SINAPI-CT-MASSA-UNICA-EXTERNA.pdf" TargetMode="External"/><Relationship Id="rId4061" Type="http://schemas.openxmlformats.org/officeDocument/2006/relationships/hyperlink" Target="https://www.caixa.gov.br/Downloads/sinapi-cadernos-tecnicos/SINAPI-CT-REDES-DE-LOGICA-TELEFONIA-E-IMAGEM.pdf" TargetMode="External"/><Relationship Id="rId5112" Type="http://schemas.openxmlformats.org/officeDocument/2006/relationships/hyperlink" Target="https://www.caixa.gov.br/Downloads/sinapi-cadernos-tecnicos/SINAPI-CT-VIDROS-E-ESPELHOS.pdf" TargetMode="External"/><Relationship Id="rId8268" Type="http://schemas.openxmlformats.org/officeDocument/2006/relationships/hyperlink" Target="https://www.caixa.gov.br/Downloads/sinapi-cadernos-tecnicos/SINAPI-CT-CUSTOS-HORARIOS-PRODUTIVO-E-IMPRODUTIVO-DOS-EQUIPAMENTOS.pdf" TargetMode="External"/><Relationship Id="rId8682" Type="http://schemas.openxmlformats.org/officeDocument/2006/relationships/hyperlink" Target="https://www.caixa.gov.br/Downloads/sinapi-cadernos-tecnicos/SINAPI-CT-CONTRAPISO.pdf" TargetMode="External"/><Relationship Id="rId9319" Type="http://schemas.openxmlformats.org/officeDocument/2006/relationships/hyperlink" Target="https://www.caixa.gov.br/Downloads/sinapi-cadernos-tecnicos/SINAPI-CT-ATERROS-BASES-SUB-BASES-E-IMPRIMACOES.pdf" TargetMode="External"/><Relationship Id="rId9733" Type="http://schemas.openxmlformats.org/officeDocument/2006/relationships/hyperlink" Target="https://www.caixa.gov.br/Downloads/sinapi-cadernos-tecnicos/SINAPI-CT-ASSENTAMENTO-DE-TUBOS-DE-ESGOTO-EM-PVC-E-PEAD.pdf" TargetMode="External"/><Relationship Id="rId1308" Type="http://schemas.openxmlformats.org/officeDocument/2006/relationships/hyperlink" Target="https://www.caixa.gov.br/Downloads/sinapi-cadernos-tecnicos/SINAPI-CT-INSTALACOES-DE-GAS-E-INCENDIO-EM-ACO-E-FERRO-GALVANIZADO.pdf" TargetMode="External"/><Relationship Id="rId7284" Type="http://schemas.openxmlformats.org/officeDocument/2006/relationships/hyperlink" Target="https://www.caixa.gov.br/Downloads/sinapi-cadernos-tecnicos/SINAPI-CT-DEPRECIACAO-JUROS-IMPOSTOS-E-SEGUROS-MANUTENCAO-E-MATERIAIS-NA-OPERACAO-DOS-EQUIPAMENTOS.pdf" TargetMode="External"/><Relationship Id="rId8335" Type="http://schemas.openxmlformats.org/officeDocument/2006/relationships/hyperlink" Target="https://www.caixa.gov.br/Downloads/sinapi-cadernos-tecnicos/SINAPI-CT-CUSTOS-HORARIOS-PRODUTIVO-E-IMPRODUTIVO-DOS-EQUIPAMENTOS.pdf" TargetMode="External"/><Relationship Id="rId1722" Type="http://schemas.openxmlformats.org/officeDocument/2006/relationships/hyperlink" Target="https://www.caixa.gov.br/Downloads/sinapi-cadernos-tecnicos/SINAPI-CT-INSTALACOES-DE-AR-CONDICIONADO-EM-COBRE.pdf" TargetMode="External"/><Relationship Id="rId4878" Type="http://schemas.openxmlformats.org/officeDocument/2006/relationships/hyperlink" Target="https://www.caixa.gov.br/Downloads/sinapi-cadernos-tecnicos/SINAPI-CT-TRATAMENTOS-SUPERFICIAIS.pdf" TargetMode="External"/><Relationship Id="rId5929" Type="http://schemas.openxmlformats.org/officeDocument/2006/relationships/hyperlink" Target="https://www.caixa.gov.br/Downloads/sinapi-cadernos-tecnicos/SINAPI-CT-FORMAS-PARA-ESTRUTURAS-DE-CONCRETO-ARMADO.pdf" TargetMode="External"/><Relationship Id="rId9800" Type="http://schemas.openxmlformats.org/officeDocument/2006/relationships/hyperlink" Target="https://www.caixa.gov.br/Downloads/sinapi-cadernos-tecnicos/SINAPI-CT-ASFALTO.pdf" TargetMode="External"/><Relationship Id="rId14" Type="http://schemas.openxmlformats.org/officeDocument/2006/relationships/hyperlink" Target="https://www.caixa.gov.br/Downloads/sinapi-cadernos-tecnicos/SINAPI-CT-INSTALACOES-ELETRICAS-QUADROS-CABOS-DISJUNTORES-CONTATORES-E-BARRAMENTOS-BLINDADOS.pdf" TargetMode="External"/><Relationship Id="rId3894" Type="http://schemas.openxmlformats.org/officeDocument/2006/relationships/hyperlink" Target="https://www.caixa.gov.br/Downloads/sinapi-cadernos-tecnicos/SINAPI-CT-RASGOS-E-FIXACOES.pdf" TargetMode="External"/><Relationship Id="rId4945" Type="http://schemas.openxmlformats.org/officeDocument/2006/relationships/hyperlink" Target="https://www.caixa.gov.br/Downloads/sinapi-cadernos-tecnicos/SINAPI-CT-TUBULACAO-FLANGEADA-PARA-REDES-DE-AGUA.pdf" TargetMode="External"/><Relationship Id="rId7004" Type="http://schemas.openxmlformats.org/officeDocument/2006/relationships/hyperlink" Target="https://www.caixa.gov.br/Downloads/sinapi-cadernos-tecnicos/SINAPI-CT-ENERGIA-SOLAR-PARA-EDIFICACOES.pdf" TargetMode="External"/><Relationship Id="rId7351" Type="http://schemas.openxmlformats.org/officeDocument/2006/relationships/hyperlink" Target="https://www.caixa.gov.br/Downloads/sinapi-cadernos-tecnicos/SINAPI-CT-DEPRECIACAO-JUROS-IMPOSTOS-E-SEGUROS-MANUTENCAO-E-MATERIAIS-NA-OPERACAO-DOS-EQUIPAMENTOS.pdf" TargetMode="External"/><Relationship Id="rId8402" Type="http://schemas.openxmlformats.org/officeDocument/2006/relationships/hyperlink" Target="https://www.caixa.gov.br/Downloads/sinapi-cadernos-tecnicos/SINAPI-CT-CUSTOS-HORARIOS-PRODUTIVO-E-IMPRODUTIVO-DOS-EQUIPAMENTOS.pdf" TargetMode="External"/><Relationship Id="rId2496" Type="http://schemas.openxmlformats.org/officeDocument/2006/relationships/hyperlink" Target="https://www.caixa.gov.br/Downloads/sinapi-metodologia/Livro_SINAPI_Calculos_Parametros.pdf" TargetMode="External"/><Relationship Id="rId3547" Type="http://schemas.openxmlformats.org/officeDocument/2006/relationships/hyperlink" Target="https://www.caixa.gov.br/Downloads/sinapi-cadernos-tecnicos/SINAPI-CT-POCOS-DE-VISITA-E-CAIXAS-PARA-BOCAS-DE-LOBO.pdf" TargetMode="External"/><Relationship Id="rId3961" Type="http://schemas.openxmlformats.org/officeDocument/2006/relationships/hyperlink" Target="https://www.caixa.gov.br/Downloads/sinapi-cadernos-tecnicos/SINAPI-CT-RECOMPOSICAO-DE-PAVIMENTOS.pdf" TargetMode="External"/><Relationship Id="rId468" Type="http://schemas.openxmlformats.org/officeDocument/2006/relationships/hyperlink" Target="https://www.caixa.gov.br/Downloads/sinapi-cadernos-tecnicos/SINAPI-CT-INSTALACOES-HIDRAULICAS-RESERVACAO-E-BOMBAS-DE-RECALQUE.pdf" TargetMode="External"/><Relationship Id="rId882" Type="http://schemas.openxmlformats.org/officeDocument/2006/relationships/hyperlink" Target="https://www.caixa.gov.br/Downloads/sinapi-cadernos-tecnicos/SINAPI-CT-INSTALACOES-PREDIAIS-DE-AGUA-FRIA-EM-PVC.pdf" TargetMode="External"/><Relationship Id="rId1098" Type="http://schemas.openxmlformats.org/officeDocument/2006/relationships/hyperlink" Target="https://www.caixa.gov.br/Downloads/sinapi-cadernos-tecnicos/SINAPI-CT-INSTALACOES-PREDIAIS-DE-AGUA-QUENTE-EM-CPVC.pdf" TargetMode="External"/><Relationship Id="rId2149" Type="http://schemas.openxmlformats.org/officeDocument/2006/relationships/hyperlink" Target="https://www.caixa.gov.br/Downloads/sinapi-metodologia/Livro_SINAPI_Calculos_Parametros.pdf" TargetMode="External"/><Relationship Id="rId2563" Type="http://schemas.openxmlformats.org/officeDocument/2006/relationships/hyperlink" Target="https://www.caixa.gov.br/Downloads/sinapi-cadernos-tecnicos/SINAPI-CT-LOUCAS-E-METAIS.pdf" TargetMode="External"/><Relationship Id="rId3614" Type="http://schemas.openxmlformats.org/officeDocument/2006/relationships/hyperlink" Target="https://www.caixa.gov.br/Downloads/sinapi-cadernos-tecnicos/SINAPI-CT-POCOS-DE-VISITA-E-CAIXAS-PARA-BOCAS-DE-LOBO.pdf" TargetMode="External"/><Relationship Id="rId6020" Type="http://schemas.openxmlformats.org/officeDocument/2006/relationships/hyperlink" Target="https://www.caixa.gov.br/Downloads/sinapi-cadernos-tecnicos/SINAPI-CT-FOSSAS-E-SUMIDOUROS.pdf" TargetMode="External"/><Relationship Id="rId9176" Type="http://schemas.openxmlformats.org/officeDocument/2006/relationships/hyperlink" Target="https://www.caixa.gov.br/Downloads/sinapi-cadernos-tecnicos/SINAPI-CT-ATERROS-BASES-SUB-BASES-E-IMPRIMACOES.pdf" TargetMode="External"/><Relationship Id="rId9590" Type="http://schemas.openxmlformats.org/officeDocument/2006/relationships/hyperlink" Target="https://www.caixa.gov.br/Downloads/sinapi-cadernos-tecnicos/SINAPI-CT-ASSENTAMENTO-DE-TUBOS-DE-PVC-E-METALICOS-EM-REDES-DE-AGUA.pdf" TargetMode="External"/><Relationship Id="rId535" Type="http://schemas.openxmlformats.org/officeDocument/2006/relationships/hyperlink" Target="https://www.caixa.gov.br/Downloads/sinapi-cadernos-tecnicos/SINAPI-CT-INSTALACOES-HIDRAULICAS-EM-PEX.pdf" TargetMode="External"/><Relationship Id="rId1165" Type="http://schemas.openxmlformats.org/officeDocument/2006/relationships/hyperlink" Target="https://www.caixa.gov.br/Downloads/sinapi-cadernos-tecnicos/SINAPI-CT-INSTALACOES-PREDIAIS-DE-AGUA-QUENTE-EM-CPVC.pdf" TargetMode="External"/><Relationship Id="rId2216" Type="http://schemas.openxmlformats.org/officeDocument/2006/relationships/hyperlink" Target="https://www.caixa.gov.br/Downloads/sinapi-metodologia/Livro_SINAPI_Calculos_Parametros.pdf" TargetMode="External"/><Relationship Id="rId2630" Type="http://schemas.openxmlformats.org/officeDocument/2006/relationships/hyperlink" Target="https://www.caixa.gov.br/Downloads/sinapi-cadernos-tecnicos/SINAPI-CT-LOUCAS-E-METAIS.pdf" TargetMode="External"/><Relationship Id="rId5786" Type="http://schemas.openxmlformats.org/officeDocument/2006/relationships/hyperlink" Target="https://www.caixa.gov.br/Downloads/sinapi-cadernos-tecnicos/SINAPI-CT-GALERIAS-COM-ADUELAS-DE-CONCRETO.pdf" TargetMode="External"/><Relationship Id="rId6837" Type="http://schemas.openxmlformats.org/officeDocument/2006/relationships/hyperlink" Target="https://www.caixa.gov.br/Downloads/sinapi-cadernos-tecnicos/SINAPI-CT-ESCADAS.pdf" TargetMode="External"/><Relationship Id="rId8192" Type="http://schemas.openxmlformats.org/officeDocument/2006/relationships/hyperlink" Target="https://www.caixa.gov.br/Downloads/sinapi-cadernos-tecnicos/SINAPI-CT-DEMOLICOES-E-REMOCOES.pdf" TargetMode="External"/><Relationship Id="rId9243" Type="http://schemas.openxmlformats.org/officeDocument/2006/relationships/hyperlink" Target="https://www.caixa.gov.br/Downloads/sinapi-cadernos-tecnicos/SINAPI-CT-ATERROS-BASES-SUB-BASES-E-IMPRIMACOES.pdf" TargetMode="External"/><Relationship Id="rId602" Type="http://schemas.openxmlformats.org/officeDocument/2006/relationships/hyperlink" Target="https://www.caixa.gov.br/Downloads/sinapi-cadernos-tecnicos/SINAPI-CT-INSTALACOES-HIDRAULICAS-EM-PEX.pdf" TargetMode="External"/><Relationship Id="rId1232" Type="http://schemas.openxmlformats.org/officeDocument/2006/relationships/hyperlink" Target="https://www.caixa.gov.br/Downloads/sinapi-cadernos-tecnicos/SINAPI-CT-INSTALACOES-PREDIAIS-DE-AGUAS-PLUVIAIS-TUBOS-CONEXOES-CAIXAS-E-RALOS.pdf" TargetMode="External"/><Relationship Id="rId4388" Type="http://schemas.openxmlformats.org/officeDocument/2006/relationships/hyperlink" Target="https://www.caixa.gov.br/Downloads/sinapi-cadernos-tecnicos/SINAPI-CT-SISTEMA-DE-PROTECAO-CONTRA-DESCARGAS-ATMOSFERICAS-SPDA.pdf" TargetMode="External"/><Relationship Id="rId5439" Type="http://schemas.openxmlformats.org/officeDocument/2006/relationships/hyperlink" Target="https://www.caixa.gov.br/Downloads/sinapi-cadernos-tecnicos/SINAPI-CT-INSTALACOES-ELETRICAS-ELETRODUTOS-EMBUTIDOS-CABOS-CAIXAS-TOMADAS-E-INTERRUPTORES.pdf" TargetMode="External"/><Relationship Id="rId9310" Type="http://schemas.openxmlformats.org/officeDocument/2006/relationships/hyperlink" Target="https://www.caixa.gov.br/Downloads/sinapi-cadernos-tecnicos/SINAPI-CT-ATERROS-BASES-SUB-BASES-E-IMPRIMACOES.pdf" TargetMode="External"/><Relationship Id="rId5853" Type="http://schemas.openxmlformats.org/officeDocument/2006/relationships/hyperlink" Target="https://www.caixa.gov.br/Downloads/sinapi-cadernos-tecnicos/SINAPI-CT-FORMAS-PARA-ESTRUTURAS-DE-CONCRETO-ARMADO.pdf" TargetMode="External"/><Relationship Id="rId6904" Type="http://schemas.openxmlformats.org/officeDocument/2006/relationships/hyperlink" Target="https://www.caixa.gov.br/Downloads/sinapi-cadernos-tecnicos/SINAPI-CT-ESCADAS.pdf" TargetMode="External"/><Relationship Id="rId3057" Type="http://schemas.openxmlformats.org/officeDocument/2006/relationships/hyperlink" Target="https://www.caixa.gov.br/Downloads/sinapi-cadernos-tecnicos/SINAPI-CT-PAVIMENTO-INTERTRAVADO.pdf" TargetMode="External"/><Relationship Id="rId4108" Type="http://schemas.openxmlformats.org/officeDocument/2006/relationships/hyperlink" Target="https://www.caixa.gov.br/Downloads/sinapi-cadernos-tecnicos/SINAPI-CT-REDES-DE-AGUA-E-ESGOTO-EM-PEAD-LISO-(TUBOS-E-CONEXOES).pdf" TargetMode="External"/><Relationship Id="rId4455" Type="http://schemas.openxmlformats.org/officeDocument/2006/relationships/hyperlink" Target="https://www.caixa.gov.br/Downloads/sinapi-cadernos-tecnicos/SINAPI-CT-SISTEMAS-DE-MEDICAO.pdf" TargetMode="External"/><Relationship Id="rId5506" Type="http://schemas.openxmlformats.org/officeDocument/2006/relationships/hyperlink" Target="https://www.caixa.gov.br/Downloads/sinapi-cadernos-tecnicos/SINAPI-CT-INSTALACOES-ELETRICAS-ELETRODUTOS-EMBUTIDOS-CABOS-CAIXAS-TOMADAS-E-INTERRUPTORES.pdf" TargetMode="External"/><Relationship Id="rId5920" Type="http://schemas.openxmlformats.org/officeDocument/2006/relationships/hyperlink" Target="https://www.caixa.gov.br/Downloads/sinapi-cadernos-tecnicos/SINAPI-CT-FORMAS-PARA-ESTRUTURAS-DE-CONCRETO-ARMADO.pdf" TargetMode="External"/><Relationship Id="rId3471" Type="http://schemas.openxmlformats.org/officeDocument/2006/relationships/hyperlink" Target="https://www.caixa.gov.br/Downloads/sinapi-cadernos-tecnicos/SINAPI-CT-POSTES-DE-CONCRETO-E-METALICOS.pdf" TargetMode="External"/><Relationship Id="rId4522" Type="http://schemas.openxmlformats.org/officeDocument/2006/relationships/hyperlink" Target="https://www.caixa.gov.br/Downloads/sinapi-cadernos-tecnicos/SINAPI-CT-TELHAMENTO-PARA-COBERTURA.pdf" TargetMode="External"/><Relationship Id="rId7678" Type="http://schemas.openxmlformats.org/officeDocument/2006/relationships/hyperlink" Target="https://www.caixa.gov.br/Downloads/sinapi-cadernos-tecnicos/SINAPI-CT-DEPRECIACAO-JUROS-IMPOSTOS-E-SEGUROS-MANUTENCAO-E-MATERIAIS-NA-OPERACAO-DOS-EQUIPAMENTOS.pdf" TargetMode="External"/><Relationship Id="rId8729" Type="http://schemas.openxmlformats.org/officeDocument/2006/relationships/hyperlink" Target="https://www.caixa.gov.br/Downloads/sinapi-cadernos-tecnicos/SINAPI-CT-CONCRETO-PROTENDIDO.pdf" TargetMode="External"/><Relationship Id="rId392" Type="http://schemas.openxmlformats.org/officeDocument/2006/relationships/hyperlink" Target="https://www.caixa.gov.br/Downloads/sinapi-cadernos-tecnicos/SINAPI-CT-INSTALACOES-HIDRAULICAS-RESERVACAO-E-BOMBAS-DE-RECALQUE.pdf" TargetMode="External"/><Relationship Id="rId2073" Type="http://schemas.openxmlformats.org/officeDocument/2006/relationships/hyperlink" Target="https://www.caixa.gov.br/Downloads/sinapi-cadernos-tecnicos/SINAPI-CT-LIGACOES-PREDIAIS-DE-AGUA-E-ESGOTO.pdf" TargetMode="External"/><Relationship Id="rId3124" Type="http://schemas.openxmlformats.org/officeDocument/2006/relationships/hyperlink" Target="https://www.caixa.gov.br/Downloads/sinapi-cadernos-tecnicos/SINAPI-CT-PENEIRAMENTO-E-ENSACAMENTO-DE-AREIA-EM-OBRA.pdf" TargetMode="External"/><Relationship Id="rId6694" Type="http://schemas.openxmlformats.org/officeDocument/2006/relationships/hyperlink" Target="https://www.caixa.gov.br/Downloads/sinapi-cadernos-tecnicos/SINAPI-CT-ESCAVACAO-DE-VALAS.pdf" TargetMode="External"/><Relationship Id="rId7745" Type="http://schemas.openxmlformats.org/officeDocument/2006/relationships/hyperlink" Target="https://www.caixa.gov.br/Downloads/sinapi-cadernos-tecnicos/SINAPI-CT-DEPRECIACAO-JUROS-IMPOSTOS-E-SEGUROS-MANUTENCAO-E-MATERIAIS-NA-OPERACAO-DOS-EQUIPAMENTOS.pdf" TargetMode="External"/><Relationship Id="rId2140" Type="http://schemas.openxmlformats.org/officeDocument/2006/relationships/hyperlink" Target="https://www.caixa.gov.br/Downloads/sinapi-cadernos-tecnicos/SINAPI-CT-LIMPEZA-DE-OBRA.pdf" TargetMode="External"/><Relationship Id="rId5296" Type="http://schemas.openxmlformats.org/officeDocument/2006/relationships/hyperlink" Target="https://www.caixa.gov.br/Downloads/sinapi-cadernos-tecnicos/SINAPI-CT-INSTALACOES-ELETRICAS-QUADROS-CABOS-DISJUNTORES-CONTATORES-E-BARRAMENTOS-BLINDADOS.pdf" TargetMode="External"/><Relationship Id="rId6347" Type="http://schemas.openxmlformats.org/officeDocument/2006/relationships/hyperlink" Target="https://www.caixa.gov.br/Downloads/sinapi-cadernos-tecnicos/SINAPI-CT-ESTRUTURA-E-TRAMA-PARA-COBERTURA.pdf" TargetMode="External"/><Relationship Id="rId6761" Type="http://schemas.openxmlformats.org/officeDocument/2006/relationships/hyperlink" Target="https://www.caixa.gov.br/Downloads/sinapi-cadernos-tecnicos/SINAPI-CT-ESCAVACAO-VERTICAL-A-CEU-ABERTO.pdf" TargetMode="External"/><Relationship Id="rId7812" Type="http://schemas.openxmlformats.org/officeDocument/2006/relationships/hyperlink" Target="https://www.caixa.gov.br/Downloads/sinapi-cadernos-tecnicos/SINAPI-CT-DEPRECIACAO-JUROS-IMPOSTOS-E-SEGUROS-MANUTENCAO-E-MATERIAIS-NA-OPERACAO-DOS-EQUIPAMENTOS.pdf" TargetMode="External"/><Relationship Id="rId112" Type="http://schemas.openxmlformats.org/officeDocument/2006/relationships/hyperlink" Target="https://www.caixa.gov.br/Downloads/sinapi-cadernos-tecnicos/SINAPI-CT-INSTALACOES-ELETRICAS-REDE-DE-DISTRIBUICAO.pdf" TargetMode="External"/><Relationship Id="rId5363" Type="http://schemas.openxmlformats.org/officeDocument/2006/relationships/hyperlink" Target="https://www.caixa.gov.br/Downloads/sinapi-cadernos-tecnicos/SINAPI-CT-INSTALACOES-ELETRICAS-ELETRODUTOS-CONEXOES-E-CONDULETES-APARENTES.pdf" TargetMode="External"/><Relationship Id="rId6414" Type="http://schemas.openxmlformats.org/officeDocument/2006/relationships/hyperlink" Target="https://www.caixa.gov.br/Downloads/sinapi-cadernos-tecnicos/SINAPI-CT-ESQUADRIAS-PORTAS.pdf" TargetMode="External"/><Relationship Id="rId2957" Type="http://schemas.openxmlformats.org/officeDocument/2006/relationships/hyperlink" Target="https://www.caixa.gov.br/Downloads/sinapi-cadernos-tecnicos/SINAPI-CT-PAREDES-DE-CONCRETO-FORMAS.pdf" TargetMode="External"/><Relationship Id="rId5016" Type="http://schemas.openxmlformats.org/officeDocument/2006/relationships/hyperlink" Target="https://www.caixa.gov.br/Downloads/sinapi-cadernos-tecnicos/SINAPI-CT-TUNNEL-LINER.pdf" TargetMode="External"/><Relationship Id="rId9984" Type="http://schemas.openxmlformats.org/officeDocument/2006/relationships/hyperlink" Target="https://www.caixa.gov.br/Downloads/sinapi-cadernos-tecnicos/SINAPI-CT-ARGAMASSAS.pdf" TargetMode="External"/><Relationship Id="rId929" Type="http://schemas.openxmlformats.org/officeDocument/2006/relationships/hyperlink" Target="https://www.caixa.gov.br/Downloads/sinapi-cadernos-tecnicos/SINAPI-CT-INSTALACOES-PREDIAIS-DE-AGUA-FRIA-EM-PVC.pdf" TargetMode="External"/><Relationship Id="rId1559" Type="http://schemas.openxmlformats.org/officeDocument/2006/relationships/hyperlink" Target="https://www.caixa.gov.br/Downloads/sinapi-cadernos-tecnicos/SINAPI-CT-INSTALACOES-DE-GAS-E-INCENDIO-EM-ACO-E-FERRO-GALVANIZADO.pdf" TargetMode="External"/><Relationship Id="rId1973" Type="http://schemas.openxmlformats.org/officeDocument/2006/relationships/hyperlink" Target="https://www.caixa.gov.br/Downloads/sinapi-cadernos-tecnicos/SINAPI-CT-INSTALACOES-EM-COBRE.pdf" TargetMode="External"/><Relationship Id="rId4032" Type="http://schemas.openxmlformats.org/officeDocument/2006/relationships/hyperlink" Target="https://www.caixa.gov.br/Downloads/sinapi-cadernos-tecnicos/SINAPI-CT-REDES-DE-LOGICA-TELEFONIA-E-IMAGEM.pdf" TargetMode="External"/><Relationship Id="rId5430" Type="http://schemas.openxmlformats.org/officeDocument/2006/relationships/hyperlink" Target="https://www.caixa.gov.br/Downloads/sinapi-cadernos-tecnicos/SINAPI-CT-INSTALACOES-ELETRICAS-ELETRODUTOS-EMBUTIDOS-CABOS-CAIXAS-TOMADAS-E-INTERRUPTORES.pdf" TargetMode="External"/><Relationship Id="rId7188" Type="http://schemas.openxmlformats.org/officeDocument/2006/relationships/hyperlink" Target="https://www.caixa.gov.br/Downloads/sinapi-cadernos-tecnicos/SINAPI-CT-DRENOS.pdf" TargetMode="External"/><Relationship Id="rId8239" Type="http://schemas.openxmlformats.org/officeDocument/2006/relationships/hyperlink" Target="https://www.caixa.gov.br/Downloads/sinapi-cadernos-tecnicos/SINAPI-CT-CUSTOS-HORARIOS-PRODUTIVO-E-IMPRODUTIVO-DOS-EQUIPAMENTOS.pdf" TargetMode="External"/><Relationship Id="rId8586" Type="http://schemas.openxmlformats.org/officeDocument/2006/relationships/hyperlink" Target="https://www.caixa.gov.br/Downloads/sinapi-cadernos-tecnicos/SINAPI-CT-CUSTOS-HORARIOS-PRODUTIVO-E-IMPRODUTIVO-DOS-EQUIPAMENTOS.pdf" TargetMode="External"/><Relationship Id="rId9637" Type="http://schemas.openxmlformats.org/officeDocument/2006/relationships/hyperlink" Target="https://www.caixa.gov.br/Downloads/sinapi-cadernos-tecnicos/SINAPI-CT-ASSENTAMENTO-DE-TUBOS-DE-PVC-E-METALICOS-EM-REDES-DE-AGUA.pdf" TargetMode="External"/><Relationship Id="rId1626" Type="http://schemas.openxmlformats.org/officeDocument/2006/relationships/hyperlink" Target="https://www.caixa.gov.br/Downloads/sinapi-cadernos-tecnicos/SINAPI-CT-INSTALACOES-DE-GAS-EM-PEX-MULTICAMADAS.pdf" TargetMode="External"/><Relationship Id="rId8653" Type="http://schemas.openxmlformats.org/officeDocument/2006/relationships/hyperlink" Target="https://www.caixa.gov.br/Downloads/sinapi-cadernos-tecnicos/SINAPI-CT-CUSTOS-HORARIOS-PRODUTIVO-E-IMPRODUTIVO-DOS-EQUIPAMENTOS.pdf" TargetMode="External"/><Relationship Id="rId9704" Type="http://schemas.openxmlformats.org/officeDocument/2006/relationships/hyperlink" Target="https://www.caixa.gov.br/Downloads/sinapi-cadernos-tecnicos/SINAPI-CT-ASSENTAMENTO-DE-TUBOS-DE-PVC-E-METALICOS-EM-REDES-DE-AGUA.pdf" TargetMode="External"/><Relationship Id="rId3798" Type="http://schemas.openxmlformats.org/officeDocument/2006/relationships/hyperlink" Target="https://www.caixa.gov.br/Downloads/sinapi-cadernos-tecnicos/SINAPI-CT-RADIER-PISO-DE-CONCRETO-E-LAJE-SOBRE-SOLO.pdf" TargetMode="External"/><Relationship Id="rId4849" Type="http://schemas.openxmlformats.org/officeDocument/2006/relationships/hyperlink" Target="https://www.caixa.gov.br/Downloads/sinapi-cadernos-tecnicos/SINAPI-CT-TRANSPORTE-CARGA-E-DESCARGA-DE-MATERIAIS.pdf" TargetMode="External"/><Relationship Id="rId7255" Type="http://schemas.openxmlformats.org/officeDocument/2006/relationships/hyperlink" Target="https://www.caixa.gov.br/Downloads/sinapi-cadernos-tecnicos/SINAPI-CT-DISSIPADORES-DE-ENERGIA.pdf" TargetMode="External"/><Relationship Id="rId8306" Type="http://schemas.openxmlformats.org/officeDocument/2006/relationships/hyperlink" Target="https://www.caixa.gov.br/Downloads/sinapi-cadernos-tecnicos/SINAPI-CT-CUSTOS-HORARIOS-PRODUTIVO-E-IMPRODUTIVO-DOS-EQUIPAMENTOS.pdf" TargetMode="External"/><Relationship Id="rId8720" Type="http://schemas.openxmlformats.org/officeDocument/2006/relationships/hyperlink" Target="https://www.caixa.gov.br/Downloads/sinapi-cadernos-tecnicos/SINAPI-CT-CONTRAPISO.pdf" TargetMode="External"/><Relationship Id="rId3865" Type="http://schemas.openxmlformats.org/officeDocument/2006/relationships/hyperlink" Target="https://www.caixa.gov.br/Downloads/sinapi-cadernos-tecnicos/SINAPI-CT-RASGOS-E-FIXACOES.pdf" TargetMode="External"/><Relationship Id="rId4916" Type="http://schemas.openxmlformats.org/officeDocument/2006/relationships/hyperlink" Target="https://www.caixa.gov.br/Downloads/sinapi-cadernos-tecnicos/SINAPI-CT-TUBULACAO-FLANGEADA-PARA-REDES-DE-AGUA.pdf" TargetMode="External"/><Relationship Id="rId6271" Type="http://schemas.openxmlformats.org/officeDocument/2006/relationships/hyperlink" Target="https://www.caixa.gov.br/Downloads/sinapi-cadernos-tecnicos/SINAPI-CT-ESTRUTURA-E-TRAMA-PARA-COBERTURA.pdf" TargetMode="External"/><Relationship Id="rId7322" Type="http://schemas.openxmlformats.org/officeDocument/2006/relationships/hyperlink" Target="https://www.caixa.gov.br/Downloads/sinapi-cadernos-tecnicos/SINAPI-CT-DEPRECIACAO-JUROS-IMPOSTOS-E-SEGUROS-MANUTENCAO-E-MATERIAIS-NA-OPERACAO-DOS-EQUIPAMENTOS.pdf" TargetMode="External"/><Relationship Id="rId786" Type="http://schemas.openxmlformats.org/officeDocument/2006/relationships/hyperlink" Target="https://www.caixa.gov.br/Downloads/sinapi-cadernos-tecnicos/SINAPI-CT-INSTALACOES-PREDIAIS-DE-ESGOTO-TUBOS-E-CONEXOES.pdf" TargetMode="External"/><Relationship Id="rId2467" Type="http://schemas.openxmlformats.org/officeDocument/2006/relationships/hyperlink" Target="https://www.caixa.gov.br/Downloads/sinapi-metodologia/Livro_SINAPI_Calculos_Parametros.pdf" TargetMode="External"/><Relationship Id="rId3518" Type="http://schemas.openxmlformats.org/officeDocument/2006/relationships/hyperlink" Target="https://www.caixa.gov.br/Downloads/sinapi-cadernos-tecnicos/SINAPI-CT-POCOS-DE-VISITA-E-CAIXAS-PARA-BOCAS-DE-LOBO.pdf" TargetMode="External"/><Relationship Id="rId9494" Type="http://schemas.openxmlformats.org/officeDocument/2006/relationships/hyperlink" Target="https://www.caixa.gov.br/Downloads/sinapi-cadernos-tecnicos/SINAPI-CT-ASSENTAMENTO-DE-TUBOS-DE-ESGOTO-OU-DRENAGEM-PLUVIAL-EM-CONCRETO.pdf" TargetMode="External"/><Relationship Id="rId439" Type="http://schemas.openxmlformats.org/officeDocument/2006/relationships/hyperlink" Target="https://www.caixa.gov.br/Downloads/sinapi-cadernos-tecnicos/SINAPI-CT-INSTALACOES-HIDRAULICAS-RESERVACAO-E-BOMBAS-DE-RECALQUE.pdf" TargetMode="External"/><Relationship Id="rId1069" Type="http://schemas.openxmlformats.org/officeDocument/2006/relationships/hyperlink" Target="https://www.caixa.gov.br/Downloads/sinapi-cadernos-tecnicos/SINAPI-CT-INSTALACOES-PREDIAIS-DE-AGUA-QUENTE-EM-CPVC.pdf" TargetMode="External"/><Relationship Id="rId1483" Type="http://schemas.openxmlformats.org/officeDocument/2006/relationships/hyperlink" Target="https://www.caixa.gov.br/Downloads/sinapi-cadernos-tecnicos/SINAPI-CT-INSTALACOES-DE-GAS-E-INCENDIO-EM-ACO-E-FERRO-GALVANIZADO.pdf" TargetMode="External"/><Relationship Id="rId2881" Type="http://schemas.openxmlformats.org/officeDocument/2006/relationships/hyperlink" Target="https://www.caixa.gov.br/Downloads/sinapi-cadernos-tecnicos/SINAPI-CT-PAISAGISMO-PLANTIO.pdf" TargetMode="External"/><Relationship Id="rId3932" Type="http://schemas.openxmlformats.org/officeDocument/2006/relationships/hyperlink" Target="https://www.caixa.gov.br/Downloads/sinapi-cadernos-tecnicos/SINAPI-CT-RECOMPOSICAO-DE-PAVIMENTOS.pdf" TargetMode="External"/><Relationship Id="rId8096" Type="http://schemas.openxmlformats.org/officeDocument/2006/relationships/hyperlink" Target="https://www.caixa.gov.br/Downloads/sinapi-cadernos-tecnicos/SINAPI-CT-DEPRECIACAO-JUROS-IMPOSTOS-E-SEGUROS-MANUTENCAO-E-MATERIAIS-NA-OPERACAO-DOS-EQUIPAMENTOS.pdf" TargetMode="External"/><Relationship Id="rId9147" Type="http://schemas.openxmlformats.org/officeDocument/2006/relationships/hyperlink" Target="https://www.caixa.gov.br/Downloads/sinapi-cadernos-tecnicos/SINAPI-CT-BOCAS-PARA-BUEIROS.pdf" TargetMode="External"/><Relationship Id="rId506" Type="http://schemas.openxmlformats.org/officeDocument/2006/relationships/hyperlink" Target="https://www.caixa.gov.br/Downloads/sinapi-cadernos-tecnicos/SINAPI-CT-INSTALACOES-HIDRAULICAS-EM-PEX.pdf" TargetMode="External"/><Relationship Id="rId853" Type="http://schemas.openxmlformats.org/officeDocument/2006/relationships/hyperlink" Target="https://www.caixa.gov.br/Downloads/sinapi-cadernos-tecnicos/SINAPI-CT-INSTALACOES-PREDIAIS-DE-AGUA-FRIA-EM-PVC.pdf" TargetMode="External"/><Relationship Id="rId1136" Type="http://schemas.openxmlformats.org/officeDocument/2006/relationships/hyperlink" Target="https://www.caixa.gov.br/Downloads/sinapi-cadernos-tecnicos/SINAPI-CT-INSTALACOES-PREDIAIS-DE-AGUA-QUENTE-EM-CPVC.pdf" TargetMode="External"/><Relationship Id="rId2534" Type="http://schemas.openxmlformats.org/officeDocument/2006/relationships/hyperlink" Target="https://www.caixa.gov.br/Downloads/sinapi-cadernos-tecnicos/SINAPI-CT-LOUCAS-E-METAIS.pdf" TargetMode="External"/><Relationship Id="rId8163" Type="http://schemas.openxmlformats.org/officeDocument/2006/relationships/hyperlink" Target="https://www.caixa.gov.br/Downloads/sinapi-cadernos-tecnicos/SINAPI-CT-DEPRECIACAO-JUROS-IMPOSTOS-E-SEGUROS-MANUTENCAO-E-MATERIAIS-NA-OPERACAO-DOS-EQUIPAMENTOS.pdf" TargetMode="External"/><Relationship Id="rId9214" Type="http://schemas.openxmlformats.org/officeDocument/2006/relationships/hyperlink" Target="https://www.caixa.gov.br/Downloads/sinapi-cadernos-tecnicos/SINAPI-CT-ATERROS-BASES-SUB-BASES-E-IMPRIMACOES.pdf" TargetMode="External"/><Relationship Id="rId9561" Type="http://schemas.openxmlformats.org/officeDocument/2006/relationships/hyperlink" Target="https://www.caixa.gov.br/Downloads/sinapi-cadernos-tecnicos/SINAPI-CT-ASSENTAMENTO-DE-TUBOS-DE-PVC-E-METALICOS-EM-REDES-DE-AGUA.pdf" TargetMode="External"/><Relationship Id="rId920" Type="http://schemas.openxmlformats.org/officeDocument/2006/relationships/hyperlink" Target="https://www.caixa.gov.br/Downloads/sinapi-cadernos-tecnicos/SINAPI-CT-INSTALACOES-PREDIAIS-DE-AGUA-FRIA-EM-PVC.pdf" TargetMode="External"/><Relationship Id="rId1550" Type="http://schemas.openxmlformats.org/officeDocument/2006/relationships/hyperlink" Target="https://www.caixa.gov.br/Downloads/sinapi-cadernos-tecnicos/SINAPI-CT-INSTALACOES-DE-GAS-E-INCENDIO-EM-ACO-E-FERRO-GALVANIZADO.pdf" TargetMode="External"/><Relationship Id="rId2601" Type="http://schemas.openxmlformats.org/officeDocument/2006/relationships/hyperlink" Target="https://www.caixa.gov.br/Downloads/sinapi-cadernos-tecnicos/SINAPI-CT-LOUCAS-E-METAIS.pdf" TargetMode="External"/><Relationship Id="rId5757" Type="http://schemas.openxmlformats.org/officeDocument/2006/relationships/hyperlink" Target="https://www.caixa.gov.br/Downloads/sinapi-cadernos-tecnicos/SINAPI-CT-GRAUTE-E-ARMACAO.pdf" TargetMode="External"/><Relationship Id="rId6808" Type="http://schemas.openxmlformats.org/officeDocument/2006/relationships/hyperlink" Target="https://www.caixa.gov.br/Downloads/sinapi-cadernos-tecnicos/SINAPI-CT-ESCAVACAO-HORIZONTAL.pdf" TargetMode="External"/><Relationship Id="rId10093" Type="http://schemas.openxmlformats.org/officeDocument/2006/relationships/hyperlink" Target="https://www.caixa.gov.br/Downloads/sinapi-cadernos-tecnicos/SINAPI-CT-ALVENARIA-DE-VEDACAO.pdf" TargetMode="External"/><Relationship Id="rId1203" Type="http://schemas.openxmlformats.org/officeDocument/2006/relationships/hyperlink" Target="https://www.caixa.gov.br/Downloads/sinapi-cadernos-tecnicos/SINAPI-CT-INSTALACOES-PREDIAIS-DE-AGUAS-PLUVIAIS-TUBOS-CONEXOES-CAIXAS-E-RALOS.pdf" TargetMode="External"/><Relationship Id="rId4359" Type="http://schemas.openxmlformats.org/officeDocument/2006/relationships/hyperlink" Target="https://www.caixa.gov.br/Downloads/sinapi-cadernos-tecnicos/SINAPI-CT-SINALIZACAO-VERTICAL-VIARIA.pdf" TargetMode="External"/><Relationship Id="rId4773" Type="http://schemas.openxmlformats.org/officeDocument/2006/relationships/hyperlink" Target="https://www.caixa.gov.br/Downloads/sinapi-cadernos-tecnicos/SINAPI-CT-TRANSPORTE-CARGA-E-DESCARGA-DE-MATERIAIS.pdf" TargetMode="External"/><Relationship Id="rId5824" Type="http://schemas.openxmlformats.org/officeDocument/2006/relationships/hyperlink" Target="https://www.caixa.gov.br/Downloads/sinapi-cadernos-tecnicos/SINAPI-CT-GABIOES-EXECUCAO-DE-MURO-E-PROTECAO-SUPERFICIAL.pdf" TargetMode="External"/><Relationship Id="rId8230" Type="http://schemas.openxmlformats.org/officeDocument/2006/relationships/hyperlink" Target="https://www.caixa.gov.br/Downloads/sinapi-cadernos-tecnicos/SINAPI-CT-DEMOLICOES-E-REMOCOES.pdf" TargetMode="External"/><Relationship Id="rId3375" Type="http://schemas.openxmlformats.org/officeDocument/2006/relationships/hyperlink" Target="https://www.caixa.gov.br/Downloads/sinapi-cadernos-tecnicos/SINAPI-CT-PISOS.pdf" TargetMode="External"/><Relationship Id="rId4426" Type="http://schemas.openxmlformats.org/officeDocument/2006/relationships/hyperlink" Target="https://www.caixa.gov.br/Downloads/sinapi-cadernos-tecnicos/SINAPI-CT-SISTEMAS-DE-MEDICAO.pdf" TargetMode="External"/><Relationship Id="rId4840" Type="http://schemas.openxmlformats.org/officeDocument/2006/relationships/hyperlink" Target="https://www.caixa.gov.br/Downloads/sinapi-cadernos-tecnicos/SINAPI-CT-TRANSPORTE-CARGA-E-DESCARGA-DE-MATERIAIS.pdf" TargetMode="External"/><Relationship Id="rId7996" Type="http://schemas.openxmlformats.org/officeDocument/2006/relationships/hyperlink" Target="https://www.caixa.gov.br/Downloads/sinapi-cadernos-tecnicos/SINAPI-CT-DEPRECIACAO-JUROS-IMPOSTOS-E-SEGUROS-MANUTENCAO-E-MATERIAIS-NA-OPERACAO-DOS-EQUIPAMENTOS.pdf" TargetMode="External"/><Relationship Id="rId296" Type="http://schemas.openxmlformats.org/officeDocument/2006/relationships/hyperlink" Target="https://www.caixa.gov.br/Downloads/sinapi-cadernos-tecnicos/SINAPI-CT-INSTALACOES-HIDRAULICAS-RESERVACAO-E-BOMBAS-DE-RECALQUE.pdf" TargetMode="External"/><Relationship Id="rId2391" Type="http://schemas.openxmlformats.org/officeDocument/2006/relationships/hyperlink" Target="https://www.caixa.gov.br/Downloads/sinapi-metodologia/Livro_SINAPI_Calculos_Parametros.pdf" TargetMode="External"/><Relationship Id="rId3028" Type="http://schemas.openxmlformats.org/officeDocument/2006/relationships/hyperlink" Target="https://www.caixa.gov.br/Downloads/sinapi-cadernos-tecnicos/SINAPI-CT-PASSEIOS-DE-CONCRETO.pdf" TargetMode="External"/><Relationship Id="rId3442" Type="http://schemas.openxmlformats.org/officeDocument/2006/relationships/hyperlink" Target="https://www.caixa.gov.br/Downloads/sinapi-cadernos-tecnicos/SINAPI-CT-POSTES-DE-CONCRETO-E-METALICOS.pdf" TargetMode="External"/><Relationship Id="rId6598" Type="http://schemas.openxmlformats.org/officeDocument/2006/relationships/hyperlink" Target="https://www.caixa.gov.br/Downloads/sinapi-cadernos-tecnicos/SINAPI-CT-ESCORAMENTO-E-PREPARO-DE-FUNDO-DE-VALAS.pdf" TargetMode="External"/><Relationship Id="rId7649" Type="http://schemas.openxmlformats.org/officeDocument/2006/relationships/hyperlink" Target="https://www.caixa.gov.br/Downloads/sinapi-cadernos-tecnicos/SINAPI-CT-DEPRECIACAO-JUROS-IMPOSTOS-E-SEGUROS-MANUTENCAO-E-MATERIAIS-NA-OPERACAO-DOS-EQUIPAMENTOS.pdf" TargetMode="External"/><Relationship Id="rId363" Type="http://schemas.openxmlformats.org/officeDocument/2006/relationships/hyperlink" Target="https://www.caixa.gov.br/Downloads/sinapi-cadernos-tecnicos/SINAPI-CT-INSTALACOES-HIDRAULICAS-RESERVACAO-E-BOMBAS-DE-RECALQUE.pdf" TargetMode="External"/><Relationship Id="rId2044" Type="http://schemas.openxmlformats.org/officeDocument/2006/relationships/hyperlink" Target="https://www.caixa.gov.br/Downloads/sinapi-cadernos-tecnicos/SINAPI-CT-LAJES-PRE-MOLDADAS.pdf" TargetMode="External"/><Relationship Id="rId9071" Type="http://schemas.openxmlformats.org/officeDocument/2006/relationships/hyperlink" Target="https://www.caixa.gov.br/Downloads/sinapi-cadernos-tecnicos/SINAPI-CT-BOMBAS-HIDRAULICAS-CENTRIFUGAS-HORIZONTAIS-E-SUBMERSIVEIS.pdf" TargetMode="External"/><Relationship Id="rId430" Type="http://schemas.openxmlformats.org/officeDocument/2006/relationships/hyperlink" Target="https://www.caixa.gov.br/Downloads/sinapi-cadernos-tecnicos/SINAPI-CT-INSTALACOES-HIDRAULICAS-RESERVACAO-E-BOMBAS-DE-RECALQUE.pdf" TargetMode="External"/><Relationship Id="rId1060" Type="http://schemas.openxmlformats.org/officeDocument/2006/relationships/hyperlink" Target="https://www.caixa.gov.br/Downloads/sinapi-cadernos-tecnicos/SINAPI-CT-INSTALACOES-PREDIAIS-DE-AGUA-QUENTE-EM-CPVC.pdf" TargetMode="External"/><Relationship Id="rId2111" Type="http://schemas.openxmlformats.org/officeDocument/2006/relationships/hyperlink" Target="https://www.caixa.gov.br/Downloads/sinapi-cadernos-tecnicos/SINAPI-CT-LIGACOES-PREDIAIS-DE-AGUA-E-ESGOTO.pdf" TargetMode="External"/><Relationship Id="rId5267" Type="http://schemas.openxmlformats.org/officeDocument/2006/relationships/hyperlink" Target="https://www.caixa.gov.br/Downloads/sinapi-cadernos-tecnicos/SINAPI-CT-VALVULAS-PARA-REDES-DE-SANEAMENTO.pdf" TargetMode="External"/><Relationship Id="rId6318" Type="http://schemas.openxmlformats.org/officeDocument/2006/relationships/hyperlink" Target="https://www.caixa.gov.br/Downloads/sinapi-cadernos-tecnicos/SINAPI-CT-ESTRUTURA-E-TRAMA-PARA-COBERTURA.pdf" TargetMode="External"/><Relationship Id="rId6665" Type="http://schemas.openxmlformats.org/officeDocument/2006/relationships/hyperlink" Target="https://www.caixa.gov.br/Downloads/sinapi-cadernos-tecnicos/SINAPI-CT-ESCAVACAO-DE-VALAS.pdf" TargetMode="External"/><Relationship Id="rId7716" Type="http://schemas.openxmlformats.org/officeDocument/2006/relationships/hyperlink" Target="https://www.caixa.gov.br/Downloads/sinapi-cadernos-tecnicos/SINAPI-CT-DEPRECIACAO-JUROS-IMPOSTOS-E-SEGUROS-MANUTENCAO-E-MATERIAIS-NA-OPERACAO-DOS-EQUIPAMENTOS.pdf" TargetMode="External"/><Relationship Id="rId5681" Type="http://schemas.openxmlformats.org/officeDocument/2006/relationships/hyperlink" Target="https://www.caixa.gov.br/Downloads/sinapi-cadernos-tecnicos/SINAPI-CT-GUIAS-E-SARJETAS.pdf" TargetMode="External"/><Relationship Id="rId6732" Type="http://schemas.openxmlformats.org/officeDocument/2006/relationships/hyperlink" Target="https://www.caixa.gov.br/Downloads/sinapi-cadernos-tecnicos/SINAPI-CT-ESCAVACAO-VERTICAL-A-CEU-ABERTO.pdf" TargetMode="External"/><Relationship Id="rId9888" Type="http://schemas.openxmlformats.org/officeDocument/2006/relationships/hyperlink" Target="https://www.caixa.gov.br/Downloads/sinapi-cadernos-tecnicos/SINAPI-CT-ARGAMASSAS.pdf" TargetMode="External"/><Relationship Id="rId1877" Type="http://schemas.openxmlformats.org/officeDocument/2006/relationships/hyperlink" Target="https://www.caixa.gov.br/Downloads/sinapi-cadernos-tecnicos/SINAPI-CT-INSTALACOES-EM-COBRE.pdf" TargetMode="External"/><Relationship Id="rId2928" Type="http://schemas.openxmlformats.org/officeDocument/2006/relationships/hyperlink" Target="https://www.caixa.gov.br/Downloads/sinapi-cadernos-tecnicos/SINAPI-CT-PAREDES-DE-CONCRETO-ESTUCAMENTO.pdf" TargetMode="External"/><Relationship Id="rId4283" Type="http://schemas.openxmlformats.org/officeDocument/2006/relationships/hyperlink" Target="https://www.caixa.gov.br/Downloads/sinapi-cadernos-tecnicos/SINAPI-CT-REVESTIMENTOS-CERAMICOS-INTERNOS.pdf" TargetMode="External"/><Relationship Id="rId5334" Type="http://schemas.openxmlformats.org/officeDocument/2006/relationships/hyperlink" Target="https://www.caixa.gov.br/Downloads/sinapi-cadernos-tecnicos/SINAPI-CT-INSTALACOES-ELETRICAS-ELETRODUTOS-CONEXOES-E-CONDULETES-APARENTES.pdf" TargetMode="External"/><Relationship Id="rId9955" Type="http://schemas.openxmlformats.org/officeDocument/2006/relationships/hyperlink" Target="https://www.caixa.gov.br/Downloads/sinapi-cadernos-tecnicos/SINAPI-CT-ARGAMASSAS.pdf" TargetMode="External"/><Relationship Id="rId1944" Type="http://schemas.openxmlformats.org/officeDocument/2006/relationships/hyperlink" Target="https://www.caixa.gov.br/Downloads/sinapi-cadernos-tecnicos/SINAPI-CT-INSTALACOES-EM-COBRE.pdf" TargetMode="External"/><Relationship Id="rId4350" Type="http://schemas.openxmlformats.org/officeDocument/2006/relationships/hyperlink" Target="https://www.caixa.gov.br/Downloads/sinapi-cadernos-tecnicos/SINAPI-CT-SINALIZACAO-VERTICAL-VIARIA.pdf" TargetMode="External"/><Relationship Id="rId5401" Type="http://schemas.openxmlformats.org/officeDocument/2006/relationships/hyperlink" Target="https://www.caixa.gov.br/Downloads/sinapi-cadernos-tecnicos/SINAPI-CT-INSTALACOES-ELETRICAS-ELETRODUTOS-EMBUTIDOS-CABOS-CAIXAS-TOMADAS-E-INTERRUPTORES.pdf" TargetMode="External"/><Relationship Id="rId8557" Type="http://schemas.openxmlformats.org/officeDocument/2006/relationships/hyperlink" Target="https://www.caixa.gov.br/Downloads/sinapi-cadernos-tecnicos/SINAPI-CT-CUSTOS-HORARIOS-PRODUTIVO-E-IMPRODUTIVO-DOS-EQUIPAMENTOS.pdf" TargetMode="External"/><Relationship Id="rId8971" Type="http://schemas.openxmlformats.org/officeDocument/2006/relationships/hyperlink" Target="https://www.caixa.gov.br/Downloads/sinapi-cadernos-tecnicos/SINAPI-CT-CAIXAS-DE-AGUA-PARA-EDIFICACOES.pdf" TargetMode="External"/><Relationship Id="rId9608" Type="http://schemas.openxmlformats.org/officeDocument/2006/relationships/hyperlink" Target="https://www.caixa.gov.br/Downloads/sinapi-cadernos-tecnicos/SINAPI-CT-ASSENTAMENTO-DE-TUBOS-DE-PVC-E-METALICOS-EM-REDES-DE-AGUA.pdf" TargetMode="External"/><Relationship Id="rId4003" Type="http://schemas.openxmlformats.org/officeDocument/2006/relationships/hyperlink" Target="https://www.caixa.gov.br/Downloads/sinapi-cadernos-tecnicos/SINAPI-CT-REDES-ENTERRADAS-DE-DISTRIBUICAO-ELETRICA.pdf" TargetMode="External"/><Relationship Id="rId7159" Type="http://schemas.openxmlformats.org/officeDocument/2006/relationships/hyperlink" Target="https://www.caixa.gov.br/Downloads/sinapi-cadernos-tecnicos/SINAPI-CT-DUTOS-PARA-AR-CONDICIONADO.pdf" TargetMode="External"/><Relationship Id="rId7573" Type="http://schemas.openxmlformats.org/officeDocument/2006/relationships/hyperlink" Target="https://www.caixa.gov.br/Downloads/sinapi-cadernos-tecnicos/SINAPI-CT-DEPRECIACAO-JUROS-IMPOSTOS-E-SEGUROS-MANUTENCAO-E-MATERIAIS-NA-OPERACAO-DOS-EQUIPAMENTOS.pdf" TargetMode="External"/><Relationship Id="rId8624" Type="http://schemas.openxmlformats.org/officeDocument/2006/relationships/hyperlink" Target="https://www.caixa.gov.br/Downloads/sinapi-cadernos-tecnicos/SINAPI-CT-CUSTOS-HORARIOS-PRODUTIVO-E-IMPRODUTIVO-DOS-EQUIPAMENTOS.pdf" TargetMode="External"/><Relationship Id="rId6175" Type="http://schemas.openxmlformats.org/officeDocument/2006/relationships/hyperlink" Target="https://www.caixa.gov.br/Downloads/sinapi-cadernos-tecnicos/SINAPI-CT-ESTRUTURAS-DE-MADEIRA.pdf" TargetMode="External"/><Relationship Id="rId7226" Type="http://schemas.openxmlformats.org/officeDocument/2006/relationships/hyperlink" Target="https://www.caixa.gov.br/Downloads/sinapi-cadernos-tecnicos/SINAPI-CT-DRENOS.pdf" TargetMode="External"/><Relationship Id="rId3769" Type="http://schemas.openxmlformats.org/officeDocument/2006/relationships/hyperlink" Target="https://www.caixa.gov.br/Downloads/sinapi-cadernos-tecnicos/SINAPI-CT-QUADROS-DE-AUTOMACAO-DE-BOMBAS.pdf" TargetMode="External"/><Relationship Id="rId5191" Type="http://schemas.openxmlformats.org/officeDocument/2006/relationships/hyperlink" Target="https://www.caixa.gov.br/Downloads/sinapi-cadernos-tecnicos/SINAPI-CT-VALVULAS-E-REGISTROS-PARA-SISTEMAS-PREDIAIS.pdf" TargetMode="External"/><Relationship Id="rId6242" Type="http://schemas.openxmlformats.org/officeDocument/2006/relationships/hyperlink" Target="https://www.caixa.gov.br/Downloads/sinapi-cadernos-tecnicos/SINAPI-CT-ESTRUTURA-E-TRAMA-PARA-COBERTURA.pdf" TargetMode="External"/><Relationship Id="rId7640" Type="http://schemas.openxmlformats.org/officeDocument/2006/relationships/hyperlink" Target="https://www.caixa.gov.br/Downloads/sinapi-cadernos-tecnicos/SINAPI-CT-DEPRECIACAO-JUROS-IMPOSTOS-E-SEGUROS-MANUTENCAO-E-MATERIAIS-NA-OPERACAO-DOS-EQUIPAMENTOS.pdf" TargetMode="External"/><Relationship Id="rId9398" Type="http://schemas.openxmlformats.org/officeDocument/2006/relationships/hyperlink" Target="https://www.caixa.gov.br/Downloads/sinapi-cadernos-tecnicos/SINAPI-CT-ATERRO-E-REATERRO-DE-VALAS.pdf" TargetMode="External"/><Relationship Id="rId2785" Type="http://schemas.openxmlformats.org/officeDocument/2006/relationships/hyperlink" Target="https://www.caixa.gov.br/Downloads/sinapi-cadernos-tecnicos/SINAPI-CT-MASSA-UNICA-INTERNA.pdf" TargetMode="External"/><Relationship Id="rId3836" Type="http://schemas.openxmlformats.org/officeDocument/2006/relationships/hyperlink" Target="https://www.caixa.gov.br/Downloads/sinapi-cadernos-tecnicos/SINAPI-CT-RASGOS-E-FIXACOES.pdf" TargetMode="External"/><Relationship Id="rId757" Type="http://schemas.openxmlformats.org/officeDocument/2006/relationships/hyperlink" Target="https://www.caixa.gov.br/Downloads/sinapi-cadernos-tecnicos/SINAPI-CT-INSTALACOES-PREDIAIS-DE-ESGOTO-TUBOS-E-CONEXOES.pdf" TargetMode="External"/><Relationship Id="rId1387" Type="http://schemas.openxmlformats.org/officeDocument/2006/relationships/hyperlink" Target="https://www.caixa.gov.br/Downloads/sinapi-cadernos-tecnicos/SINAPI-CT-INSTALACOES-DE-GAS-E-INCENDIO-EM-ACO-E-FERRO-GALVANIZADO.pdf" TargetMode="External"/><Relationship Id="rId2438" Type="http://schemas.openxmlformats.org/officeDocument/2006/relationships/hyperlink" Target="https://www.caixa.gov.br/Downloads/sinapi-metodologia/Livro_SINAPI_Calculos_Parametros.pdf" TargetMode="External"/><Relationship Id="rId2852" Type="http://schemas.openxmlformats.org/officeDocument/2006/relationships/hyperlink" Target="https://www.caixa.gov.br/Downloads/sinapi-cadernos-tecnicos/SINAPI-CT-MONTAGEM-DE-GRUAS-E-CREMALHEIRAS.pdf" TargetMode="External"/><Relationship Id="rId3903" Type="http://schemas.openxmlformats.org/officeDocument/2006/relationships/hyperlink" Target="https://www.caixa.gov.br/Downloads/sinapi-cadernos-tecnicos/SINAPI-CT-RASGOS-E-FIXACOES.pdf" TargetMode="External"/><Relationship Id="rId9465" Type="http://schemas.openxmlformats.org/officeDocument/2006/relationships/hyperlink" Target="https://www.caixa.gov.br/Downloads/sinapi-cadernos-tecnicos/SINAPI-CT-ASSENTAMENTO-DE-TUBOS-DE-ESGOTO-OU-DRENAGEM-PLUVIAL-EM-CONCRETO.pdf" TargetMode="External"/><Relationship Id="rId93" Type="http://schemas.openxmlformats.org/officeDocument/2006/relationships/hyperlink" Target="https://www.caixa.gov.br/Downloads/sinapi-cadernos-tecnicos/SINAPI-CT-INSTALACOES-ELETRICAS-REDE-DE-DISTRIBUICAO.pdf" TargetMode="External"/><Relationship Id="rId824" Type="http://schemas.openxmlformats.org/officeDocument/2006/relationships/hyperlink" Target="https://www.caixa.gov.br/Downloads/sinapi-cadernos-tecnicos/SINAPI-CT-INSTALACOES-PREDIAIS-DE-AGUA-FRIA-EM-PVC.pdf" TargetMode="External"/><Relationship Id="rId1454" Type="http://schemas.openxmlformats.org/officeDocument/2006/relationships/hyperlink" Target="https://www.caixa.gov.br/Downloads/sinapi-cadernos-tecnicos/SINAPI-CT-INSTALACOES-DE-GAS-E-INCENDIO-EM-ACO-E-FERRO-GALVANIZADO.pdf" TargetMode="External"/><Relationship Id="rId2505" Type="http://schemas.openxmlformats.org/officeDocument/2006/relationships/hyperlink" Target="https://www.caixa.gov.br/Downloads/sinapi-metodologia/Livro_SINAPI_Calculos_Parametros.pdf" TargetMode="External"/><Relationship Id="rId8067" Type="http://schemas.openxmlformats.org/officeDocument/2006/relationships/hyperlink" Target="https://www.caixa.gov.br/Downloads/sinapi-cadernos-tecnicos/SINAPI-CT-DEPRECIACAO-JUROS-IMPOSTOS-E-SEGUROS-MANUTENCAO-E-MATERIAIS-NA-OPERACAO-DOS-EQUIPAMENTOS.pdf" TargetMode="External"/><Relationship Id="rId8481" Type="http://schemas.openxmlformats.org/officeDocument/2006/relationships/hyperlink" Target="https://www.caixa.gov.br/Downloads/sinapi-cadernos-tecnicos/SINAPI-CT-CUSTOS-HORARIOS-PRODUTIVO-E-IMPRODUTIVO-DOS-EQUIPAMENTOS.pdf" TargetMode="External"/><Relationship Id="rId9118" Type="http://schemas.openxmlformats.org/officeDocument/2006/relationships/hyperlink" Target="https://www.caixa.gov.br/Downloads/sinapi-cadernos-tecnicos/SINAPI-CT-BOCAS-PARA-BUEIROS.pdf" TargetMode="External"/><Relationship Id="rId9532" Type="http://schemas.openxmlformats.org/officeDocument/2006/relationships/hyperlink" Target="https://www.caixa.gov.br/Downloads/sinapi-cadernos-tecnicos/SINAPI-CT-ASSENTAMENTO-DE-TUBOS-DE-PVC-E-METALICOS-EM-REDES-DE-AGUA.pdf" TargetMode="External"/><Relationship Id="rId1107" Type="http://schemas.openxmlformats.org/officeDocument/2006/relationships/hyperlink" Target="https://www.caixa.gov.br/Downloads/sinapi-cadernos-tecnicos/SINAPI-CT-INSTALACOES-PREDIAIS-DE-AGUA-QUENTE-EM-CPVC.pdf" TargetMode="External"/><Relationship Id="rId1521" Type="http://schemas.openxmlformats.org/officeDocument/2006/relationships/hyperlink" Target="https://www.caixa.gov.br/Downloads/sinapi-cadernos-tecnicos/SINAPI-CT-INSTALACOES-DE-GAS-E-INCENDIO-EM-ACO-E-FERRO-GALVANIZADO.pdf" TargetMode="External"/><Relationship Id="rId4677" Type="http://schemas.openxmlformats.org/officeDocument/2006/relationships/hyperlink" Target="https://www.caixa.gov.br/Downloads/sinapi-cadernos-tecnicos/SINAPI-CT-TRANSPORTE-DE-MATERIAIS-DENTRO-DO-CANTEIRO-DE-OBRAS.pdf" TargetMode="External"/><Relationship Id="rId5728" Type="http://schemas.openxmlformats.org/officeDocument/2006/relationships/hyperlink" Target="https://www.caixa.gov.br/Downloads/sinapi-cadernos-tecnicos/SINAPI-CT-GUARDA-CORPO-CORRIMAO-E-GRADE-PARA-ESQUADRIAS.pdf" TargetMode="External"/><Relationship Id="rId7083" Type="http://schemas.openxmlformats.org/officeDocument/2006/relationships/hyperlink" Target="https://www.caixa.gov.br/Downloads/sinapi-cadernos-tecnicos/SINAPI-CT-ELETROCALHAS.pdf" TargetMode="External"/><Relationship Id="rId8134" Type="http://schemas.openxmlformats.org/officeDocument/2006/relationships/hyperlink" Target="https://www.caixa.gov.br/Downloads/sinapi-cadernos-tecnicos/SINAPI-CT-DEPRECIACAO-JUROS-IMPOSTOS-E-SEGUROS-MANUTENCAO-E-MATERIAIS-NA-OPERACAO-DOS-EQUIPAMENTOS.pdf" TargetMode="External"/><Relationship Id="rId10064" Type="http://schemas.openxmlformats.org/officeDocument/2006/relationships/hyperlink" Target="https://www.caixa.gov.br/Downloads/sinapi-cadernos-tecnicos/SINAPI-CT-ALVENARIA-DE-VEDACAO.pdf" TargetMode="External"/><Relationship Id="rId3279" Type="http://schemas.openxmlformats.org/officeDocument/2006/relationships/hyperlink" Target="https://www.caixa.gov.br/Downloads/sinapi-cadernos-tecnicos/SINAPI-CT-PINTURA-EM-MADEIRA.pdf" TargetMode="External"/><Relationship Id="rId3693" Type="http://schemas.openxmlformats.org/officeDocument/2006/relationships/hyperlink" Target="https://www.caixa.gov.br/Downloads/sinapi-cadernos-tecnicos/SINAPI-CT-PRODUCAO-DE-CONCRETO.pdf" TargetMode="External"/><Relationship Id="rId7150" Type="http://schemas.openxmlformats.org/officeDocument/2006/relationships/hyperlink" Target="https://www.caixa.gov.br/Downloads/sinapi-cadernos-tecnicos/SINAPI-CT-DUTOS-PARA-AR-CONDICIONADO.pdf" TargetMode="External"/><Relationship Id="rId8201" Type="http://schemas.openxmlformats.org/officeDocument/2006/relationships/hyperlink" Target="https://www.caixa.gov.br/Downloads/sinapi-cadernos-tecnicos/SINAPI-CT-DEMOLICOES-E-REMOCOES.pdf" TargetMode="External"/><Relationship Id="rId10131" Type="http://schemas.openxmlformats.org/officeDocument/2006/relationships/hyperlink" Target="https://www.caixa.gov.br/Downloads/sinapi-cadernos-tecnicos/SINAPI-CT-ALVENARIA-ESTRUTURAL-BLOCOS-CERAMICOS.pdf" TargetMode="External"/><Relationship Id="rId2295" Type="http://schemas.openxmlformats.org/officeDocument/2006/relationships/hyperlink" Target="https://www.caixa.gov.br/Downloads/sinapi-metodologia/Livro_SINAPI_Calculos_Parametros.pdf" TargetMode="External"/><Relationship Id="rId3346" Type="http://schemas.openxmlformats.org/officeDocument/2006/relationships/hyperlink" Target="https://www.caixa.gov.br/Downloads/sinapi-cadernos-tecnicos/SINAPI-CT-PINTURA-PARA-PISOS-E-PARA-SINALIZACAO-HORIZONTAL-E-VERTICAL.pdf" TargetMode="External"/><Relationship Id="rId4744" Type="http://schemas.openxmlformats.org/officeDocument/2006/relationships/hyperlink" Target="https://www.caixa.gov.br/Downloads/sinapi-cadernos-tecnicos/SINAPI-CT-TRANSPORTE-CARGA-E-DESCARGA-DE-MATERIAIS.pdf" TargetMode="External"/><Relationship Id="rId267" Type="http://schemas.openxmlformats.org/officeDocument/2006/relationships/hyperlink" Target="https://www.caixa.gov.br/Downloads/sinapi-cadernos-tecnicos/SINAPI-CT-INSTALACOES-HIDRAULICAS-RESERVACAO-E-BOMBAS-DE-RECALQUE.pdf" TargetMode="External"/><Relationship Id="rId3760" Type="http://schemas.openxmlformats.org/officeDocument/2006/relationships/hyperlink" Target="https://www.caixa.gov.br/Downloads/sinapi-cadernos-tecnicos/SINAPI-CT-QUADROS-DE-AUTOMACAO-DE-BOMBAS.pdf" TargetMode="External"/><Relationship Id="rId4811" Type="http://schemas.openxmlformats.org/officeDocument/2006/relationships/hyperlink" Target="https://www.caixa.gov.br/Downloads/sinapi-cadernos-tecnicos/SINAPI-CT-TRANSPORTE-CARGA-E-DESCARGA-DE-MATERIAIS.pdf" TargetMode="External"/><Relationship Id="rId7967" Type="http://schemas.openxmlformats.org/officeDocument/2006/relationships/hyperlink" Target="https://www.caixa.gov.br/Downloads/sinapi-cadernos-tecnicos/SINAPI-CT-DEPRECIACAO-JUROS-IMPOSTOS-E-SEGUROS-MANUTENCAO-E-MATERIAIS-NA-OPERACAO-DOS-EQUIPAMENTOS.pdf" TargetMode="External"/><Relationship Id="rId681" Type="http://schemas.openxmlformats.org/officeDocument/2006/relationships/hyperlink" Target="https://www.caixa.gov.br/Downloads/sinapi-cadernos-tecnicos/SINAPI-CT-INSTALACOES-HIDRAULICAS-EM-PPR.pdf" TargetMode="External"/><Relationship Id="rId2362" Type="http://schemas.openxmlformats.org/officeDocument/2006/relationships/hyperlink" Target="https://www.caixa.gov.br/Downloads/sinapi-metodologia/Livro_SINAPI_Calculos_Parametros.pdf" TargetMode="External"/><Relationship Id="rId3413" Type="http://schemas.openxmlformats.org/officeDocument/2006/relationships/hyperlink" Target="https://www.caixa.gov.br/Downloads/sinapi-cadernos-tecnicos/SINAPI-CT-PISOS.pdf" TargetMode="External"/><Relationship Id="rId6569" Type="http://schemas.openxmlformats.org/officeDocument/2006/relationships/hyperlink" Target="https://www.caixa.gov.br/Downloads/sinapi-cadernos-tecnicos/SINAPI-CT-ESGOTAMENTO-DE-VALA-E-REBAIXAMENTO-DO-LENCOL-FREATICO.pdf" TargetMode="External"/><Relationship Id="rId6983" Type="http://schemas.openxmlformats.org/officeDocument/2006/relationships/hyperlink" Target="https://www.caixa.gov.br/Downloads/sinapi-cadernos-tecnicos/SINAPI-CT-EQUIPAMENTOS-DE-PROTECAO-COLETIVA.pdf" TargetMode="External"/><Relationship Id="rId334" Type="http://schemas.openxmlformats.org/officeDocument/2006/relationships/hyperlink" Target="https://www.caixa.gov.br/Downloads/sinapi-cadernos-tecnicos/SINAPI-CT-INSTALACOES-HIDRAULICAS-RESERVACAO-E-BOMBAS-DE-RECALQUE.pdf" TargetMode="External"/><Relationship Id="rId2015" Type="http://schemas.openxmlformats.org/officeDocument/2006/relationships/hyperlink" Target="https://www.caixa.gov.br/Downloads/sinapi-cadernos-tecnicos/SINAPI-CT-INSTALACOES-PARA-CANTEIROS-DE-OBRAS.pdf" TargetMode="External"/><Relationship Id="rId5585" Type="http://schemas.openxmlformats.org/officeDocument/2006/relationships/hyperlink" Target="https://www.caixa.gov.br/Downloads/sinapi-cadernos-tecnicos/SINAPI-CT-INSTALACOES-ELETRICAS-ELETRODUTOS-EMBUTIDOS-CABOS-CAIXAS-TOMADAS-E-INTERRUPTORES.pdf" TargetMode="External"/><Relationship Id="rId6636" Type="http://schemas.openxmlformats.org/officeDocument/2006/relationships/hyperlink" Target="https://www.caixa.gov.br/Downloads/sinapi-cadernos-tecnicos/SINAPI-CT-ESCAVACAO-EM-MATERIAL-DE-3&#170;-CATEGORIA.pdf" TargetMode="External"/><Relationship Id="rId9042" Type="http://schemas.openxmlformats.org/officeDocument/2006/relationships/hyperlink" Target="https://www.caixa.gov.br/Downloads/sinapi-cadernos-tecnicos/SINAPI-CT-CAIXAS-ENTERRADAS.pdf" TargetMode="External"/><Relationship Id="rId401" Type="http://schemas.openxmlformats.org/officeDocument/2006/relationships/hyperlink" Target="https://www.caixa.gov.br/Downloads/sinapi-cadernos-tecnicos/SINAPI-CT-INSTALACOES-HIDRAULICAS-RESERVACAO-E-BOMBAS-DE-RECALQUE.pdf" TargetMode="External"/><Relationship Id="rId1031" Type="http://schemas.openxmlformats.org/officeDocument/2006/relationships/hyperlink" Target="https://www.caixa.gov.br/Downloads/sinapi-cadernos-tecnicos/SINAPI-CT-INSTALACOES-PREDIAIS-DE-AGUA-FRIA-EM-PVC.pdf" TargetMode="External"/><Relationship Id="rId4187" Type="http://schemas.openxmlformats.org/officeDocument/2006/relationships/hyperlink" Target="https://www.caixa.gov.br/Downloads/sinapi-cadernos-tecnicos/SINAPI-CT-REDES-DE-AGUA-E-ESGOTO-EM-PEAD-LISO-(TUBOS-E-CONEXOES).pdf" TargetMode="External"/><Relationship Id="rId5238" Type="http://schemas.openxmlformats.org/officeDocument/2006/relationships/hyperlink" Target="https://www.caixa.gov.br/Downloads/sinapi-cadernos-tecnicos/SINAPI-CT-VALVULAS-PARA-REDES-DE-SANEAMENTO.pdf" TargetMode="External"/><Relationship Id="rId5652" Type="http://schemas.openxmlformats.org/officeDocument/2006/relationships/hyperlink" Target="https://www.caixa.gov.br/Downloads/sinapi-cadernos-tecnicos/SINAPI-CT-ILUMINACAO-PREDIAL-E-MONITORAMENTO.pdf" TargetMode="External"/><Relationship Id="rId6703" Type="http://schemas.openxmlformats.org/officeDocument/2006/relationships/hyperlink" Target="https://www.caixa.gov.br/Downloads/sinapi-cadernos-tecnicos/SINAPI-CT-ESCAVACAO-DE-VALAS.pdf" TargetMode="External"/><Relationship Id="rId9859" Type="http://schemas.openxmlformats.org/officeDocument/2006/relationships/hyperlink" Target="https://www.caixa.gov.br/Downloads/sinapi-cadernos-tecnicos/SINAPI-CT-ARMACAO-PARA-ESTRUTURAS-DE-CONCRETO-ARMADO.pdf" TargetMode="External"/><Relationship Id="rId4254" Type="http://schemas.openxmlformats.org/officeDocument/2006/relationships/hyperlink" Target="https://www.caixa.gov.br/Downloads/sinapi-cadernos-tecnicos/SINAPI-CT-REVESTIMENTOS-CERAMICOS-EXTERNOS.pdf" TargetMode="External"/><Relationship Id="rId5305" Type="http://schemas.openxmlformats.org/officeDocument/2006/relationships/hyperlink" Target="https://www.caixa.gov.br/Downloads/sinapi-cadernos-tecnicos/SINAPI-CT-INSTALACOES-ELETRICAS-QUADROS-CABOS-DISJUNTORES-CONTATORES-E-BARRAMENTOS-BLINDADOS.pdf" TargetMode="External"/><Relationship Id="rId1848" Type="http://schemas.openxmlformats.org/officeDocument/2006/relationships/hyperlink" Target="https://www.caixa.gov.br/Downloads/sinapi-cadernos-tecnicos/SINAPI-CT-INSTALACOES-EM-COBRE.pdf" TargetMode="External"/><Relationship Id="rId3270" Type="http://schemas.openxmlformats.org/officeDocument/2006/relationships/hyperlink" Target="https://www.caixa.gov.br/Downloads/sinapi-cadernos-tecnicos/SINAPI-CT-PINTURA-EM-MADEIRA.pdf" TargetMode="External"/><Relationship Id="rId4321" Type="http://schemas.openxmlformats.org/officeDocument/2006/relationships/hyperlink" Target="https://www.caixa.gov.br/Downloads/sinapi-cadernos-tecnicos/SINAPI-CT-SINALIZACAO-HORIZONTAL-VIARIA.pdf" TargetMode="External"/><Relationship Id="rId7477" Type="http://schemas.openxmlformats.org/officeDocument/2006/relationships/hyperlink" Target="https://www.caixa.gov.br/Downloads/sinapi-cadernos-tecnicos/SINAPI-CT-DEPRECIACAO-JUROS-IMPOSTOS-E-SEGUROS-MANUTENCAO-E-MATERIAIS-NA-OPERACAO-DOS-EQUIPAMENTOS.pdf" TargetMode="External"/><Relationship Id="rId8528" Type="http://schemas.openxmlformats.org/officeDocument/2006/relationships/hyperlink" Target="https://www.caixa.gov.br/Downloads/sinapi-cadernos-tecnicos/SINAPI-CT-CUSTOS-HORARIOS-PRODUTIVO-E-IMPRODUTIVO-DOS-EQUIPAMENTOS.pdf" TargetMode="External"/><Relationship Id="rId8875" Type="http://schemas.openxmlformats.org/officeDocument/2006/relationships/hyperlink" Target="https://www.caixa.gov.br/Downloads/sinapi-cadernos-tecnicos/SINAPI-CT-CERCAS-PROTETORES-E-ALAMBRADOS.pdf" TargetMode="External"/><Relationship Id="rId9926" Type="http://schemas.openxmlformats.org/officeDocument/2006/relationships/hyperlink" Target="https://www.caixa.gov.br/Downloads/sinapi-cadernos-tecnicos/SINAPI-CT-ARGAMASSAS.pdf" TargetMode="External"/><Relationship Id="rId191" Type="http://schemas.openxmlformats.org/officeDocument/2006/relationships/hyperlink" Target="https://www.caixa.gov.br/Downloads/sinapi-cadernos-tecnicos/SINAPI-CT-INSTALACOES-HIDRAULICAS-RESERVACAO-E-BOMBAS-DE-RECALQUE.pdf" TargetMode="External"/><Relationship Id="rId1915" Type="http://schemas.openxmlformats.org/officeDocument/2006/relationships/hyperlink" Target="https://www.caixa.gov.br/Downloads/sinapi-cadernos-tecnicos/SINAPI-CT-INSTALACOES-EM-COBRE.pdf" TargetMode="External"/><Relationship Id="rId6079" Type="http://schemas.openxmlformats.org/officeDocument/2006/relationships/hyperlink" Target="https://www.caixa.gov.br/Downloads/sinapi-cadernos-tecnicos/SINAPI-CT-EXECUCAO-DE-TIRANTES.pdf" TargetMode="External"/><Relationship Id="rId7891" Type="http://schemas.openxmlformats.org/officeDocument/2006/relationships/hyperlink" Target="https://www.caixa.gov.br/Downloads/sinapi-cadernos-tecnicos/SINAPI-CT-DEPRECIACAO-JUROS-IMPOSTOS-E-SEGUROS-MANUTENCAO-E-MATERIAIS-NA-OPERACAO-DOS-EQUIPAMENTOS.pdf" TargetMode="External"/><Relationship Id="rId8942" Type="http://schemas.openxmlformats.org/officeDocument/2006/relationships/hyperlink" Target="https://www.caixa.gov.br/Downloads/sinapi-cadernos-tecnicos/SINAPI-CT-CANALETAS-GRELHAS-E-CAIXAS-COM-GRELHA-PARA-DRENAGEM.pdf" TargetMode="External"/><Relationship Id="rId5095" Type="http://schemas.openxmlformats.org/officeDocument/2006/relationships/hyperlink" Target="https://www.caixa.gov.br/Downloads/sinapi-cadernos-tecnicos/SINAPI-CT-VIDROS-E-ESPELHOS.pdf" TargetMode="External"/><Relationship Id="rId6493" Type="http://schemas.openxmlformats.org/officeDocument/2006/relationships/hyperlink" Target="https://www.caixa.gov.br/Downloads/sinapi-cadernos-tecnicos/SINAPI-CT-ESQUADRIAS-PORTAS.pdf" TargetMode="External"/><Relationship Id="rId7544" Type="http://schemas.openxmlformats.org/officeDocument/2006/relationships/hyperlink" Target="https://www.caixa.gov.br/Downloads/sinapi-cadernos-tecnicos/SINAPI-CT-DEPRECIACAO-JUROS-IMPOSTOS-E-SEGUROS-MANUTENCAO-E-MATERIAIS-NA-OPERACAO-DOS-EQUIPAMENTOS.pdf" TargetMode="External"/><Relationship Id="rId2689" Type="http://schemas.openxmlformats.org/officeDocument/2006/relationships/hyperlink" Target="https://www.caixa.gov.br/Downloads/sinapi-cadernos-tecnicos/SINAPI-CT-MASSA-UNICA-EXTERNA.pdf" TargetMode="External"/><Relationship Id="rId6146" Type="http://schemas.openxmlformats.org/officeDocument/2006/relationships/hyperlink" Target="https://www.caixa.gov.br/Downloads/sinapi-cadernos-tecnicos/SINAPI-CT-ESTRUTURAS-DE-MADEIRA.pdf" TargetMode="External"/><Relationship Id="rId6560" Type="http://schemas.openxmlformats.org/officeDocument/2006/relationships/hyperlink" Target="https://www.caixa.gov.br/Downloads/sinapi-cadernos-tecnicos/SINAPI-CT-ESGOTAMENTO-DE-VALA-E-REBAIXAMENTO-DO-LENCOL-FREATICO.pdf" TargetMode="External"/><Relationship Id="rId7611" Type="http://schemas.openxmlformats.org/officeDocument/2006/relationships/hyperlink" Target="https://www.caixa.gov.br/Downloads/sinapi-cadernos-tecnicos/SINAPI-CT-DEPRECIACAO-JUROS-IMPOSTOS-E-SEGUROS-MANUTENCAO-E-MATERIAIS-NA-OPERACAO-DOS-EQUIPAMENTOS.pdf" TargetMode="External"/><Relationship Id="rId2756" Type="http://schemas.openxmlformats.org/officeDocument/2006/relationships/hyperlink" Target="https://www.caixa.gov.br/Downloads/sinapi-cadernos-tecnicos/SINAPI-CT-MASSA-UNICA-EXTERNA.pdf" TargetMode="External"/><Relationship Id="rId3807" Type="http://schemas.openxmlformats.org/officeDocument/2006/relationships/hyperlink" Target="https://www.caixa.gov.br/Downloads/sinapi-cadernos-tecnicos/SINAPI-CT-RADIER-PISO-DE-CONCRETO-E-LAJE-SOBRE-SOLO.pdf" TargetMode="External"/><Relationship Id="rId5162" Type="http://schemas.openxmlformats.org/officeDocument/2006/relationships/hyperlink" Target="https://www.caixa.gov.br/Downloads/sinapi-cadernos-tecnicos/SINAPI-CT-VALVULAS-E-REGISTROS-PARA-SISTEMAS-PREDIAIS.pdf" TargetMode="External"/><Relationship Id="rId6213" Type="http://schemas.openxmlformats.org/officeDocument/2006/relationships/hyperlink" Target="https://www.caixa.gov.br/Downloads/sinapi-cadernos-tecnicos/SINAPI-CT-ESTRUTURAS-PRE-FABRICADAS-E-PRE-MOLDADAS.pdf" TargetMode="External"/><Relationship Id="rId9369" Type="http://schemas.openxmlformats.org/officeDocument/2006/relationships/hyperlink" Target="https://www.caixa.gov.br/Downloads/sinapi-cadernos-tecnicos/SINAPI-CT-ATERROS-BASES-SUB-BASES-E-IMPRIMACOES.pdf" TargetMode="External"/><Relationship Id="rId9783" Type="http://schemas.openxmlformats.org/officeDocument/2006/relationships/hyperlink" Target="https://www.caixa.gov.br/Downloads/sinapi-cadernos-tecnicos/SINAPI-CT-ASSENTAMENTO-DE-TUBOS-DE-ESGOTO-EM-PVC-E-PEAD.pdf" TargetMode="External"/><Relationship Id="rId728" Type="http://schemas.openxmlformats.org/officeDocument/2006/relationships/hyperlink" Target="https://www.caixa.gov.br/Downloads/sinapi-cadernos-tecnicos/SINAPI-CT-INSTALACOES-PREDIAIS-DE-ESGOTO-TUBOS-E-CONEXOES.pdf" TargetMode="External"/><Relationship Id="rId1358" Type="http://schemas.openxmlformats.org/officeDocument/2006/relationships/hyperlink" Target="https://www.caixa.gov.br/Downloads/sinapi-cadernos-tecnicos/SINAPI-CT-INSTALACOES-DE-GAS-E-INCENDIO-EM-ACO-E-FERRO-GALVANIZADO.pdf" TargetMode="External"/><Relationship Id="rId1772" Type="http://schemas.openxmlformats.org/officeDocument/2006/relationships/hyperlink" Target="https://www.caixa.gov.br/Downloads/sinapi-cadernos-tecnicos/SINAPI-CT-INSTALACOES-EM-COBRE.pdf" TargetMode="External"/><Relationship Id="rId2409" Type="http://schemas.openxmlformats.org/officeDocument/2006/relationships/hyperlink" Target="https://www.caixa.gov.br/Downloads/sinapi-metodologia/Livro_SINAPI_Calculos_Parametros.pdf" TargetMode="External"/><Relationship Id="rId5979" Type="http://schemas.openxmlformats.org/officeDocument/2006/relationships/hyperlink" Target="https://www.caixa.gov.br/Downloads/sinapi-cadernos-tecnicos/SINAPI-CT-FUNDACOES-RASAS-(BLOCOS-SAPATAS-VIGAS-BALDRAME).pdf" TargetMode="External"/><Relationship Id="rId8385" Type="http://schemas.openxmlformats.org/officeDocument/2006/relationships/hyperlink" Target="https://www.caixa.gov.br/Downloads/sinapi-cadernos-tecnicos/SINAPI-CT-CUSTOS-HORARIOS-PRODUTIVO-E-IMPRODUTIVO-DOS-EQUIPAMENTOS.pdf" TargetMode="External"/><Relationship Id="rId9436" Type="http://schemas.openxmlformats.org/officeDocument/2006/relationships/hyperlink" Target="https://www.caixa.gov.br/Downloads/sinapi-cadernos-tecnicos/SINAPI-CT-ASSENTAMENTO-DE-TUBOS-DE-ESGOTO-OU-DRENAGEM-PLUVIAL-EM-CONCRETO.pdf" TargetMode="External"/><Relationship Id="rId64" Type="http://schemas.openxmlformats.org/officeDocument/2006/relationships/hyperlink" Target="https://www.caixa.gov.br/Downloads/sinapi-cadernos-tecnicos/SINAPI-CT-INSTALACOES-ELETRICAS-QUADROS-CABOS-DISJUNTORES-CONTATORES-E-BARRAMENTOS-BLINDADOS.pdf" TargetMode="External"/><Relationship Id="rId1425" Type="http://schemas.openxmlformats.org/officeDocument/2006/relationships/hyperlink" Target="https://www.caixa.gov.br/Downloads/sinapi-cadernos-tecnicos/SINAPI-CT-INSTALACOES-DE-GAS-E-INCENDIO-EM-ACO-E-FERRO-GALVANIZADO.pdf" TargetMode="External"/><Relationship Id="rId2823" Type="http://schemas.openxmlformats.org/officeDocument/2006/relationships/hyperlink" Target="https://www.caixa.gov.br/Downloads/sinapi-cadernos-tecnicos/SINAPI-CT-MOBILIARIO-URBANO.pdf" TargetMode="External"/><Relationship Id="rId8038" Type="http://schemas.openxmlformats.org/officeDocument/2006/relationships/hyperlink" Target="https://www.caixa.gov.br/Downloads/sinapi-cadernos-tecnicos/SINAPI-CT-DEPRECIACAO-JUROS-IMPOSTOS-E-SEGUROS-MANUTENCAO-E-MATERIAIS-NA-OPERACAO-DOS-EQUIPAMENTOS.pdf" TargetMode="External"/><Relationship Id="rId8452" Type="http://schemas.openxmlformats.org/officeDocument/2006/relationships/hyperlink" Target="https://www.caixa.gov.br/Downloads/sinapi-cadernos-tecnicos/SINAPI-CT-CUSTOS-HORARIOS-PRODUTIVO-E-IMPRODUTIVO-DOS-EQUIPAMENTOS.pdf" TargetMode="External"/><Relationship Id="rId9503" Type="http://schemas.openxmlformats.org/officeDocument/2006/relationships/hyperlink" Target="https://www.caixa.gov.br/Downloads/sinapi-cadernos-tecnicos/SINAPI-CT-ASSENTAMENTO-DE-TUBOS-DE-ESGOTO-OU-DRENAGEM-PLUVIAL-EM-CONCRETO.pdf" TargetMode="External"/><Relationship Id="rId9850" Type="http://schemas.openxmlformats.org/officeDocument/2006/relationships/hyperlink" Target="https://www.caixa.gov.br/Downloads/sinapi-cadernos-tecnicos/SINAPI-CT-ARMACAO-PARA-ESTRUTURAS-DE-CONCRETO-ARMADO.pdf" TargetMode="External"/><Relationship Id="rId4995" Type="http://schemas.openxmlformats.org/officeDocument/2006/relationships/hyperlink" Target="https://www.caixa.gov.br/Downloads/sinapi-cadernos-tecnicos/SINAPI-CT-TUNNEL-LINER.pdf" TargetMode="External"/><Relationship Id="rId7054" Type="http://schemas.openxmlformats.org/officeDocument/2006/relationships/hyperlink" Target="https://www.caixa.gov.br/Downloads/sinapi-cadernos-tecnicos/SINAPI-CT-ELETROCALHAS.pdf" TargetMode="External"/><Relationship Id="rId8105" Type="http://schemas.openxmlformats.org/officeDocument/2006/relationships/hyperlink" Target="https://www.caixa.gov.br/Downloads/sinapi-cadernos-tecnicos/SINAPI-CT-DEPRECIACAO-JUROS-IMPOSTOS-E-SEGUROS-MANUTENCAO-E-MATERIAIS-NA-OPERACAO-DOS-EQUIPAMENTOS.pdf" TargetMode="External"/><Relationship Id="rId2199" Type="http://schemas.openxmlformats.org/officeDocument/2006/relationships/hyperlink" Target="https://www.caixa.gov.br/Downloads/sinapi-metodologia/Livro_SINAPI_Calculos_Parametros.pdf" TargetMode="External"/><Relationship Id="rId3597" Type="http://schemas.openxmlformats.org/officeDocument/2006/relationships/hyperlink" Target="https://www.caixa.gov.br/Downloads/sinapi-cadernos-tecnicos/SINAPI-CT-POCOS-DE-VISITA-E-CAIXAS-PARA-BOCAS-DE-LOBO.pdf" TargetMode="External"/><Relationship Id="rId4648" Type="http://schemas.openxmlformats.org/officeDocument/2006/relationships/hyperlink" Target="https://www.caixa.gov.br/Downloads/sinapi-cadernos-tecnicos/SINAPI-CT-TRANSPORTE-DE-MATERIAIS-DENTRO-DO-CANTEIRO-DE-OBRAS.pdf" TargetMode="External"/><Relationship Id="rId6070" Type="http://schemas.openxmlformats.org/officeDocument/2006/relationships/hyperlink" Target="https://www.caixa.gov.br/Downloads/sinapi-cadernos-tecnicos/SINAPI-CT-EXECUCAO-DE-TIRANTES.pdf" TargetMode="External"/><Relationship Id="rId10035" Type="http://schemas.openxmlformats.org/officeDocument/2006/relationships/hyperlink" Target="https://www.caixa.gov.br/Downloads/sinapi-cadernos-tecnicos/SINAPI-CT-ARGAMASSAS.pdf" TargetMode="External"/><Relationship Id="rId3664" Type="http://schemas.openxmlformats.org/officeDocument/2006/relationships/hyperlink" Target="https://www.caixa.gov.br/Downloads/sinapi-cadernos-tecnicos/SINAPI-CT-POCOS-DE-VISITA-E-CAIXAS-PARA-BOCAS-DE-LOBO.pdf" TargetMode="External"/><Relationship Id="rId4715" Type="http://schemas.openxmlformats.org/officeDocument/2006/relationships/hyperlink" Target="https://www.caixa.gov.br/Downloads/sinapi-cadernos-tecnicos/SINAPI-CT-TRANSPORTE-DE-MATERIAIS-DENTRO-DO-CANTEIRO-DE-OBRAS.pdf" TargetMode="External"/><Relationship Id="rId7121" Type="http://schemas.openxmlformats.org/officeDocument/2006/relationships/hyperlink" Target="https://www.caixa.gov.br/Downloads/sinapi-cadernos-tecnicos/SINAPI-CT-ELETROCALHAS.pdf" TargetMode="External"/><Relationship Id="rId10102" Type="http://schemas.openxmlformats.org/officeDocument/2006/relationships/hyperlink" Target="https://www.caixa.gov.br/Downloads/sinapi-cadernos-tecnicos/SINAPI-CT-ALVENARIA-DE-VEDACAO.pdf" TargetMode="External"/><Relationship Id="rId585" Type="http://schemas.openxmlformats.org/officeDocument/2006/relationships/hyperlink" Target="https://www.caixa.gov.br/Downloads/sinapi-cadernos-tecnicos/SINAPI-CT-INSTALACOES-HIDRAULICAS-EM-PEX.pdf" TargetMode="External"/><Relationship Id="rId2266" Type="http://schemas.openxmlformats.org/officeDocument/2006/relationships/hyperlink" Target="https://www.caixa.gov.br/Downloads/sinapi-metodologia/Livro_SINAPI_Calculos_Parametros.pdf" TargetMode="External"/><Relationship Id="rId2680" Type="http://schemas.openxmlformats.org/officeDocument/2006/relationships/hyperlink" Target="https://www.caixa.gov.br/Downloads/sinapi-cadernos-tecnicos/SINAPI-CT-MASSA-UNICA-EXTERNA.pdf" TargetMode="External"/><Relationship Id="rId3317" Type="http://schemas.openxmlformats.org/officeDocument/2006/relationships/hyperlink" Target="https://www.caixa.gov.br/Downloads/sinapi-cadernos-tecnicos/SINAPI-CT-PINTURA-EM-SUPERFICIES-METALICAS.pdf" TargetMode="External"/><Relationship Id="rId3731" Type="http://schemas.openxmlformats.org/officeDocument/2006/relationships/hyperlink" Target="https://www.caixa.gov.br/Downloads/sinapi-cadernos-tecnicos/SINAPI-CT-QUADROS-DE-AUTOMACAO-DE-BOMBAS.pdf" TargetMode="External"/><Relationship Id="rId6887" Type="http://schemas.openxmlformats.org/officeDocument/2006/relationships/hyperlink" Target="https://www.caixa.gov.br/Downloads/sinapi-cadernos-tecnicos/SINAPI-CT-ESCADAS.pdf" TargetMode="External"/><Relationship Id="rId7938" Type="http://schemas.openxmlformats.org/officeDocument/2006/relationships/hyperlink" Target="https://www.caixa.gov.br/Downloads/sinapi-cadernos-tecnicos/SINAPI-CT-DEPRECIACAO-JUROS-IMPOSTOS-E-SEGUROS-MANUTENCAO-E-MATERIAIS-NA-OPERACAO-DOS-EQUIPAMENTOS.pdf" TargetMode="External"/><Relationship Id="rId9293" Type="http://schemas.openxmlformats.org/officeDocument/2006/relationships/hyperlink" Target="https://www.caixa.gov.br/Downloads/sinapi-cadernos-tecnicos/SINAPI-CT-ATERROS-BASES-SUB-BASES-E-IMPRIMACOES.pdf" TargetMode="External"/><Relationship Id="rId238" Type="http://schemas.openxmlformats.org/officeDocument/2006/relationships/hyperlink" Target="https://www.caixa.gov.br/Downloads/sinapi-cadernos-tecnicos/SINAPI-CT-INSTALACOES-HIDRAULICAS-RESERVACAO-E-BOMBAS-DE-RECALQUE.pdf" TargetMode="External"/><Relationship Id="rId652" Type="http://schemas.openxmlformats.org/officeDocument/2006/relationships/hyperlink" Target="https://www.caixa.gov.br/Downloads/sinapi-cadernos-tecnicos/SINAPI-CT-INSTALACOES-HIDRAULICAS-EM-PPR.pdf" TargetMode="External"/><Relationship Id="rId1282" Type="http://schemas.openxmlformats.org/officeDocument/2006/relationships/hyperlink" Target="https://www.caixa.gov.br/Downloads/sinapi-cadernos-tecnicos/SINAPI-CT-INSTALACOES-DE-DIVISORIAS-DIVERSAS.pdf" TargetMode="External"/><Relationship Id="rId2333" Type="http://schemas.openxmlformats.org/officeDocument/2006/relationships/hyperlink" Target="https://www.caixa.gov.br/Downloads/sinapi-metodologia/Livro_SINAPI_Calculos_Parametros.pdf" TargetMode="External"/><Relationship Id="rId5489" Type="http://schemas.openxmlformats.org/officeDocument/2006/relationships/hyperlink" Target="https://www.caixa.gov.br/Downloads/sinapi-cadernos-tecnicos/SINAPI-CT-INSTALACOES-ELETRICAS-ELETRODUTOS-EMBUTIDOS-CABOS-CAIXAS-TOMADAS-E-INTERRUPTORES.pdf" TargetMode="External"/><Relationship Id="rId9360" Type="http://schemas.openxmlformats.org/officeDocument/2006/relationships/hyperlink" Target="https://www.caixa.gov.br/Downloads/sinapi-cadernos-tecnicos/SINAPI-CT-ATERROS-BASES-SUB-BASES-E-IMPRIMACOES.pdf" TargetMode="External"/><Relationship Id="rId305" Type="http://schemas.openxmlformats.org/officeDocument/2006/relationships/hyperlink" Target="https://www.caixa.gov.br/Downloads/sinapi-cadernos-tecnicos/SINAPI-CT-INSTALACOES-HIDRAULICAS-RESERVACAO-E-BOMBAS-DE-RECALQUE.pdf" TargetMode="External"/><Relationship Id="rId2400" Type="http://schemas.openxmlformats.org/officeDocument/2006/relationships/hyperlink" Target="https://www.caixa.gov.br/Downloads/sinapi-metodologia/Livro_SINAPI_Calculos_Parametros.pdf" TargetMode="External"/><Relationship Id="rId5556" Type="http://schemas.openxmlformats.org/officeDocument/2006/relationships/hyperlink" Target="https://www.caixa.gov.br/Downloads/sinapi-cadernos-tecnicos/SINAPI-CT-INSTALACOES-ELETRICAS-ELETRODUTOS-EMBUTIDOS-CABOS-CAIXAS-TOMADAS-E-INTERRUPTORES.pdf" TargetMode="External"/><Relationship Id="rId6607" Type="http://schemas.openxmlformats.org/officeDocument/2006/relationships/hyperlink" Target="https://www.caixa.gov.br/Downloads/sinapi-cadernos-tecnicos/SINAPI-CT-ESCORAMENTO-E-PREPARO-DE-FUNDO-DE-VALAS.pdf" TargetMode="External"/><Relationship Id="rId6954" Type="http://schemas.openxmlformats.org/officeDocument/2006/relationships/hyperlink" Target="https://www.caixa.gov.br/Downloads/sinapi-cadernos-tecnicos/SINAPI-CT-EQUIPAMENTOS-DE-PROTECAO-COLETIVA.pdf" TargetMode="External"/><Relationship Id="rId9013" Type="http://schemas.openxmlformats.org/officeDocument/2006/relationships/hyperlink" Target="https://www.caixa.gov.br/Downloads/sinapi-cadernos-tecnicos/SINAPI-CT-CAIXAS-ENTERRADAS.pdf" TargetMode="External"/><Relationship Id="rId1002" Type="http://schemas.openxmlformats.org/officeDocument/2006/relationships/hyperlink" Target="https://www.caixa.gov.br/Downloads/sinapi-cadernos-tecnicos/SINAPI-CT-INSTALACOES-PREDIAIS-DE-AGUA-FRIA-EM-PVC.pdf" TargetMode="External"/><Relationship Id="rId4158" Type="http://schemas.openxmlformats.org/officeDocument/2006/relationships/hyperlink" Target="https://www.caixa.gov.br/Downloads/sinapi-cadernos-tecnicos/SINAPI-CT-REDES-DE-AGUA-E-ESGOTO-EM-PEAD-LISO-(TUBOS-E-CONEXOES).pdf" TargetMode="External"/><Relationship Id="rId5209" Type="http://schemas.openxmlformats.org/officeDocument/2006/relationships/hyperlink" Target="https://www.caixa.gov.br/Downloads/sinapi-cadernos-tecnicos/SINAPI-CT-VALVULAS-E-REGISTROS-PARA-SISTEMAS-PREDIAIS.pdf" TargetMode="External"/><Relationship Id="rId5970" Type="http://schemas.openxmlformats.org/officeDocument/2006/relationships/hyperlink" Target="https://www.caixa.gov.br/Downloads/sinapi-cadernos-tecnicos/SINAPI-CT-FUNDACOES-RASAS-(BLOCOS-SAPATAS-VIGAS-BALDRAME).pdf" TargetMode="External"/><Relationship Id="rId3174" Type="http://schemas.openxmlformats.org/officeDocument/2006/relationships/hyperlink" Target="https://www.caixa.gov.br/Downloads/sinapi-cadernos-tecnicos/SINAPI-CT-PERFURACAO-HORIZONTAL-DIRECIONAL-HDD.pdf" TargetMode="External"/><Relationship Id="rId4572" Type="http://schemas.openxmlformats.org/officeDocument/2006/relationships/hyperlink" Target="https://www.caixa.gov.br/Downloads/sinapi-cadernos-tecnicos/SINAPI-CT-TRANSPORTE-FLUVIAL-CARGA-E-DESCARGA.pdf" TargetMode="External"/><Relationship Id="rId5623" Type="http://schemas.openxmlformats.org/officeDocument/2006/relationships/hyperlink" Target="https://www.caixa.gov.br/Downloads/sinapi-cadernos-tecnicos/SINAPI-CT-IMPERMEABILIZACAO-PROTECAO-MECANICA-E-TRATAMENTO-DE-JUNTA.pdf" TargetMode="External"/><Relationship Id="rId8779" Type="http://schemas.openxmlformats.org/officeDocument/2006/relationships/hyperlink" Target="https://www.caixa.gov.br/Downloads/sinapi-cadernos-tecnicos/SINAPI-CT-CONCRETO-PROJETADO.pdf" TargetMode="External"/><Relationship Id="rId1819" Type="http://schemas.openxmlformats.org/officeDocument/2006/relationships/hyperlink" Target="https://www.caixa.gov.br/Downloads/sinapi-cadernos-tecnicos/SINAPI-CT-INSTALACOES-EM-COBRE.pdf" TargetMode="External"/><Relationship Id="rId4225" Type="http://schemas.openxmlformats.org/officeDocument/2006/relationships/hyperlink" Target="https://www.caixa.gov.br/Downloads/sinapi-cadernos-tecnicos/SINAPI-CT-RESERVATORIOS-DE-CONCRETO-E-METALICOS.pdf" TargetMode="External"/><Relationship Id="rId7795" Type="http://schemas.openxmlformats.org/officeDocument/2006/relationships/hyperlink" Target="https://www.caixa.gov.br/Downloads/sinapi-cadernos-tecnicos/SINAPI-CT-DEPRECIACAO-JUROS-IMPOSTOS-E-SEGUROS-MANUTENCAO-E-MATERIAIS-NA-OPERACAO-DOS-EQUIPAMENTOS.pdf" TargetMode="External"/><Relationship Id="rId8846" Type="http://schemas.openxmlformats.org/officeDocument/2006/relationships/hyperlink" Target="https://www.caixa.gov.br/Downloads/sinapi-cadernos-tecnicos/SINAPI-CT-CHAPISCO.pdf" TargetMode="External"/><Relationship Id="rId2190" Type="http://schemas.openxmlformats.org/officeDocument/2006/relationships/hyperlink" Target="https://www.caixa.gov.br/Downloads/sinapi-metodologia/Livro_SINAPI_Calculos_Parametros.pdf" TargetMode="External"/><Relationship Id="rId3241" Type="http://schemas.openxmlformats.org/officeDocument/2006/relationships/hyperlink" Target="https://www.caixa.gov.br/Downloads/sinapi-cadernos-tecnicos/SINAPI-CT-PINTURA-INTERNA.pdf" TargetMode="External"/><Relationship Id="rId6397" Type="http://schemas.openxmlformats.org/officeDocument/2006/relationships/hyperlink" Target="https://www.caixa.gov.br/Downloads/sinapi-cadernos-tecnicos/SINAPI-CT-ESQUADRIAS-PORTAS.pdf" TargetMode="External"/><Relationship Id="rId7448" Type="http://schemas.openxmlformats.org/officeDocument/2006/relationships/hyperlink" Target="https://www.caixa.gov.br/Downloads/sinapi-cadernos-tecnicos/SINAPI-CT-DEPRECIACAO-JUROS-IMPOSTOS-E-SEGUROS-MANUTENCAO-E-MATERIAIS-NA-OPERACAO-DOS-EQUIPAMENTOS.pdf" TargetMode="External"/><Relationship Id="rId7862" Type="http://schemas.openxmlformats.org/officeDocument/2006/relationships/hyperlink" Target="https://www.caixa.gov.br/Downloads/sinapi-cadernos-tecnicos/SINAPI-CT-DEPRECIACAO-JUROS-IMPOSTOS-E-SEGUROS-MANUTENCAO-E-MATERIAIS-NA-OPERACAO-DOS-EQUIPAMENTOS.pdf" TargetMode="External"/><Relationship Id="rId8913" Type="http://schemas.openxmlformats.org/officeDocument/2006/relationships/hyperlink" Target="https://www.caixa.gov.br/Downloads/sinapi-cadernos-tecnicos/SINAPI-CT-CANALETAS-GRELHAS-E-CAIXAS-COM-GRELHA-PARA-DRENAGEM.pdf" TargetMode="External"/><Relationship Id="rId162" Type="http://schemas.openxmlformats.org/officeDocument/2006/relationships/hyperlink" Target="https://www.caixa.gov.br/Downloads/sinapi-cadernos-tecnicos/SINAPI-CT-INSTALACOES-ELETRICAS-REDE-DE-DISTRIBUICAO.pdf" TargetMode="External"/><Relationship Id="rId6464" Type="http://schemas.openxmlformats.org/officeDocument/2006/relationships/hyperlink" Target="https://www.caixa.gov.br/Downloads/sinapi-cadernos-tecnicos/SINAPI-CT-ESQUADRIAS-PORTAS.pdf" TargetMode="External"/><Relationship Id="rId7515" Type="http://schemas.openxmlformats.org/officeDocument/2006/relationships/hyperlink" Target="https://www.caixa.gov.br/Downloads/sinapi-cadernos-tecnicos/SINAPI-CT-DEPRECIACAO-JUROS-IMPOSTOS-E-SEGUROS-MANUTENCAO-E-MATERIAIS-NA-OPERACAO-DOS-EQUIPAMENTOS.pdf" TargetMode="External"/><Relationship Id="rId979" Type="http://schemas.openxmlformats.org/officeDocument/2006/relationships/hyperlink" Target="https://www.caixa.gov.br/Downloads/sinapi-cadernos-tecnicos/SINAPI-CT-INSTALACOES-PREDIAIS-DE-AGUA-FRIA-EM-PVC.pdf" TargetMode="External"/><Relationship Id="rId5066" Type="http://schemas.openxmlformats.org/officeDocument/2006/relationships/hyperlink" Target="https://www.caixa.gov.br/Downloads/sinapi-cadernos-tecnicos/SINAPI-CT-VERGAS-CONTRAVERGAS-E-FIXACAO-DE-ALVENARIA.pdf" TargetMode="External"/><Relationship Id="rId5480" Type="http://schemas.openxmlformats.org/officeDocument/2006/relationships/hyperlink" Target="https://www.caixa.gov.br/Downloads/sinapi-cadernos-tecnicos/SINAPI-CT-INSTALACOES-ELETRICAS-ELETRODUTOS-EMBUTIDOS-CABOS-CAIXAS-TOMADAS-E-INTERRUPTORES.pdf" TargetMode="External"/><Relationship Id="rId6117" Type="http://schemas.openxmlformats.org/officeDocument/2006/relationships/hyperlink" Target="https://www.caixa.gov.br/Downloads/sinapi-cadernos-tecnicos/SINAPI-CT-EXECUCAO-DE-GRAMPO-PARA-SOLO-GRAMPEADO.pdf" TargetMode="External"/><Relationship Id="rId6531" Type="http://schemas.openxmlformats.org/officeDocument/2006/relationships/hyperlink" Target="https://www.caixa.gov.br/Downloads/sinapi-cadernos-tecnicos/SINAPI-CT-ESQUADRIAS-JANELAS.pdf" TargetMode="External"/><Relationship Id="rId9687" Type="http://schemas.openxmlformats.org/officeDocument/2006/relationships/hyperlink" Target="https://www.caixa.gov.br/Downloads/sinapi-cadernos-tecnicos/SINAPI-CT-ASSENTAMENTO-DE-TUBOS-DE-PVC-E-METALICOS-EM-REDES-DE-AGUA.pdf" TargetMode="External"/><Relationship Id="rId4082" Type="http://schemas.openxmlformats.org/officeDocument/2006/relationships/hyperlink" Target="https://www.caixa.gov.br/Downloads/sinapi-cadernos-tecnicos/SINAPI-CT-REDES-DE-LOGICA-TELEFONIA-E-IMAGEM.pdf" TargetMode="External"/><Relationship Id="rId5133" Type="http://schemas.openxmlformats.org/officeDocument/2006/relationships/hyperlink" Target="https://www.caixa.gov.br/Downloads/sinapi-cadernos-tecnicos/SINAPI-CT-VALVULAS-E-REGISTROS-PARA-SISTEMAS-PREDIAIS.pdf" TargetMode="External"/><Relationship Id="rId8289" Type="http://schemas.openxmlformats.org/officeDocument/2006/relationships/hyperlink" Target="https://www.caixa.gov.br/Downloads/sinapi-cadernos-tecnicos/SINAPI-CT-CUSTOS-HORARIOS-PRODUTIVO-E-IMPRODUTIVO-DOS-EQUIPAMENTOS.pdf" TargetMode="External"/><Relationship Id="rId1676" Type="http://schemas.openxmlformats.org/officeDocument/2006/relationships/hyperlink" Target="https://www.caixa.gov.br/Downloads/sinapi-cadernos-tecnicos/SINAPI-CT-INSTALACOES-DE-AR-CONDICIONADO.pdf" TargetMode="External"/><Relationship Id="rId2727" Type="http://schemas.openxmlformats.org/officeDocument/2006/relationships/hyperlink" Target="https://www.caixa.gov.br/Downloads/sinapi-cadernos-tecnicos/SINAPI-CT-MASSA-UNICA-EXTERNA.pdf" TargetMode="External"/><Relationship Id="rId9754" Type="http://schemas.openxmlformats.org/officeDocument/2006/relationships/hyperlink" Target="https://www.caixa.gov.br/Downloads/sinapi-cadernos-tecnicos/SINAPI-CT-ASSENTAMENTO-DE-TUBOS-DE-ESGOTO-EM-PVC-E-PEAD.pdf" TargetMode="External"/><Relationship Id="rId1329" Type="http://schemas.openxmlformats.org/officeDocument/2006/relationships/hyperlink" Target="https://www.caixa.gov.br/Downloads/sinapi-cadernos-tecnicos/SINAPI-CT-INSTALACOES-DE-GAS-E-INCENDIO-EM-ACO-E-FERRO-GALVANIZADO.pdf" TargetMode="External"/><Relationship Id="rId1743" Type="http://schemas.openxmlformats.org/officeDocument/2006/relationships/hyperlink" Target="https://www.caixa.gov.br/Downloads/sinapi-cadernos-tecnicos/SINAPI-CT-INSTALACOES-EM-COBRE.pdf" TargetMode="External"/><Relationship Id="rId4899" Type="http://schemas.openxmlformats.org/officeDocument/2006/relationships/hyperlink" Target="https://www.caixa.gov.br/Downloads/sinapi-cadernos-tecnicos/SINAPI-CT-TUBULACAO-FLANGEADA-PARA-REDES-DE-AGUA.pdf" TargetMode="External"/><Relationship Id="rId5200" Type="http://schemas.openxmlformats.org/officeDocument/2006/relationships/hyperlink" Target="https://www.caixa.gov.br/Downloads/sinapi-cadernos-tecnicos/SINAPI-CT-VALVULAS-E-REGISTROS-PARA-SISTEMAS-PREDIAIS.pdf" TargetMode="External"/><Relationship Id="rId8009" Type="http://schemas.openxmlformats.org/officeDocument/2006/relationships/hyperlink" Target="https://www.caixa.gov.br/Downloads/sinapi-cadernos-tecnicos/SINAPI-CT-DEPRECIACAO-JUROS-IMPOSTOS-E-SEGUROS-MANUTENCAO-E-MATERIAIS-NA-OPERACAO-DOS-EQUIPAMENTOS.pdf" TargetMode="External"/><Relationship Id="rId8356" Type="http://schemas.openxmlformats.org/officeDocument/2006/relationships/hyperlink" Target="https://www.caixa.gov.br/Downloads/sinapi-cadernos-tecnicos/SINAPI-CT-CUSTOS-HORARIOS-PRODUTIVO-E-IMPRODUTIVO-DOS-EQUIPAMENTOS.pdf" TargetMode="External"/><Relationship Id="rId8770" Type="http://schemas.openxmlformats.org/officeDocument/2006/relationships/hyperlink" Target="https://www.caixa.gov.br/Downloads/sinapi-cadernos-tecnicos/SINAPI-CT-CONCRETO-PROTENDIDO.pdf" TargetMode="External"/><Relationship Id="rId9407" Type="http://schemas.openxmlformats.org/officeDocument/2006/relationships/hyperlink" Target="https://www.caixa.gov.br/Downloads/sinapi-cadernos-tecnicos/SINAPI-CT-ATERRO-E-REATERRO-DE-VALAS.pdf" TargetMode="External"/><Relationship Id="rId9821" Type="http://schemas.openxmlformats.org/officeDocument/2006/relationships/hyperlink" Target="https://www.caixa.gov.br/Downloads/sinapi-cadernos-tecnicos/SINAPI-CT-ARMACAO-PARA-ESTRUTURAS-DE-CONCRETO-ARMADO.pdf" TargetMode="External"/><Relationship Id="rId35" Type="http://schemas.openxmlformats.org/officeDocument/2006/relationships/hyperlink" Target="https://www.caixa.gov.br/Downloads/sinapi-cadernos-tecnicos/SINAPI-CT-INSTALACOES-ELETRICAS-QUADROS-CABOS-DISJUNTORES-CONTATORES-E-BARRAMENTOS-BLINDADOS.pdf" TargetMode="External"/><Relationship Id="rId1810" Type="http://schemas.openxmlformats.org/officeDocument/2006/relationships/hyperlink" Target="https://www.caixa.gov.br/Downloads/sinapi-cadernos-tecnicos/SINAPI-CT-INSTALACOES-EM-COBRE.pdf" TargetMode="External"/><Relationship Id="rId4966" Type="http://schemas.openxmlformats.org/officeDocument/2006/relationships/hyperlink" Target="https://www.caixa.gov.br/Downloads/sinapi-cadernos-tecnicos/SINAPI-CT-TUBULOES.pdf" TargetMode="External"/><Relationship Id="rId7372" Type="http://schemas.openxmlformats.org/officeDocument/2006/relationships/hyperlink" Target="https://www.caixa.gov.br/Downloads/sinapi-cadernos-tecnicos/SINAPI-CT-DEPRECIACAO-JUROS-IMPOSTOS-E-SEGUROS-MANUTENCAO-E-MATERIAIS-NA-OPERACAO-DOS-EQUIPAMENTOS.pdf" TargetMode="External"/><Relationship Id="rId8423" Type="http://schemas.openxmlformats.org/officeDocument/2006/relationships/hyperlink" Target="https://www.caixa.gov.br/Downloads/sinapi-cadernos-tecnicos/SINAPI-CT-CUSTOS-HORARIOS-PRODUTIVO-E-IMPRODUTIVO-DOS-EQUIPAMENTOS.pdf" TargetMode="External"/><Relationship Id="rId3568" Type="http://schemas.openxmlformats.org/officeDocument/2006/relationships/hyperlink" Target="https://www.caixa.gov.br/Downloads/sinapi-cadernos-tecnicos/SINAPI-CT-POCOS-DE-VISITA-E-CAIXAS-PARA-BOCAS-DE-LOBO.pdf" TargetMode="External"/><Relationship Id="rId3982" Type="http://schemas.openxmlformats.org/officeDocument/2006/relationships/hyperlink" Target="https://www.caixa.gov.br/Downloads/sinapi-cadernos-tecnicos/SINAPI-CT-REDES-ENTERRADAS-DE-DISTRIBUICAO-ELETRICA.pdf" TargetMode="External"/><Relationship Id="rId4619" Type="http://schemas.openxmlformats.org/officeDocument/2006/relationships/hyperlink" Target="https://www.caixa.gov.br/Downloads/sinapi-cadernos-tecnicos/SINAPI-CT-TRANSPORTE-FLUVIAL-CARGA-E-DESCARGA.pdf" TargetMode="External"/><Relationship Id="rId7025" Type="http://schemas.openxmlformats.org/officeDocument/2006/relationships/hyperlink" Target="https://www.caixa.gov.br/Downloads/sinapi-cadernos-tecnicos/SINAPI-CT-ENERGIA-SOLAR-PARA-EDIFICACOES.pdf" TargetMode="External"/><Relationship Id="rId10006" Type="http://schemas.openxmlformats.org/officeDocument/2006/relationships/hyperlink" Target="https://www.caixa.gov.br/Downloads/sinapi-cadernos-tecnicos/SINAPI-CT-ARGAMASSAS.pdf" TargetMode="External"/><Relationship Id="rId489" Type="http://schemas.openxmlformats.org/officeDocument/2006/relationships/hyperlink" Target="https://www.caixa.gov.br/Downloads/sinapi-cadernos-tecnicos/SINAPI-CT-INSTALACOES-HIDRAULICAS-EM-PEX.pdf" TargetMode="External"/><Relationship Id="rId2584" Type="http://schemas.openxmlformats.org/officeDocument/2006/relationships/hyperlink" Target="https://www.caixa.gov.br/Downloads/sinapi-cadernos-tecnicos/SINAPI-CT-LOUCAS-E-METAIS.pdf" TargetMode="External"/><Relationship Id="rId3635" Type="http://schemas.openxmlformats.org/officeDocument/2006/relationships/hyperlink" Target="https://www.caixa.gov.br/Downloads/sinapi-cadernos-tecnicos/SINAPI-CT-POCOS-DE-VISITA-E-CAIXAS-PARA-BOCAS-DE-LOBO.pdf" TargetMode="External"/><Relationship Id="rId6041" Type="http://schemas.openxmlformats.org/officeDocument/2006/relationships/hyperlink" Target="https://www.caixa.gov.br/Downloads/sinapi-cadernos-tecnicos/SINAPI-CT-FORROS.pdf" TargetMode="External"/><Relationship Id="rId9197" Type="http://schemas.openxmlformats.org/officeDocument/2006/relationships/hyperlink" Target="https://www.caixa.gov.br/Downloads/sinapi-cadernos-tecnicos/SINAPI-CT-ATERROS-BASES-SUB-BASES-E-IMPRIMACOES.pdf" TargetMode="External"/><Relationship Id="rId556" Type="http://schemas.openxmlformats.org/officeDocument/2006/relationships/hyperlink" Target="https://www.caixa.gov.br/Downloads/sinapi-cadernos-tecnicos/SINAPI-CT-INSTALACOES-HIDRAULICAS-EM-PEX.pdf" TargetMode="External"/><Relationship Id="rId1186" Type="http://schemas.openxmlformats.org/officeDocument/2006/relationships/hyperlink" Target="https://www.caixa.gov.br/Downloads/sinapi-cadernos-tecnicos/SINAPI-CT-INSTALACOES-PREDIAIS-DE-AGUAS-PLUVIAIS-TUBOS-CONEXOES-CAIXAS-E-RALOS.pdf" TargetMode="External"/><Relationship Id="rId2237" Type="http://schemas.openxmlformats.org/officeDocument/2006/relationships/hyperlink" Target="https://www.caixa.gov.br/Downloads/sinapi-metodologia/Livro_SINAPI_Calculos_Parametros.pdf" TargetMode="External"/><Relationship Id="rId9264" Type="http://schemas.openxmlformats.org/officeDocument/2006/relationships/hyperlink" Target="https://www.caixa.gov.br/Downloads/sinapi-cadernos-tecnicos/SINAPI-CT-ATERROS-BASES-SUB-BASES-E-IMPRIMACOES.pdf" TargetMode="External"/><Relationship Id="rId209" Type="http://schemas.openxmlformats.org/officeDocument/2006/relationships/hyperlink" Target="https://www.caixa.gov.br/Downloads/sinapi-cadernos-tecnicos/SINAPI-CT-INSTALACOES-HIDRAULICAS-RESERVACAO-E-BOMBAS-DE-RECALQUE.pdf" TargetMode="External"/><Relationship Id="rId970" Type="http://schemas.openxmlformats.org/officeDocument/2006/relationships/hyperlink" Target="https://www.caixa.gov.br/Downloads/sinapi-cadernos-tecnicos/SINAPI-CT-INSTALACOES-PREDIAIS-DE-AGUA-FRIA-EM-PVC.pdf" TargetMode="External"/><Relationship Id="rId1253" Type="http://schemas.openxmlformats.org/officeDocument/2006/relationships/hyperlink" Target="https://www.caixa.gov.br/Downloads/sinapi-cadernos-tecnicos/SINAPI-CT-INSTALACOES-PREDIAIS-DE-AGUAS-PLUVIAIS-TUBOS-CONEXOES-CAIXAS-E-RALOS.pdf" TargetMode="External"/><Relationship Id="rId2651" Type="http://schemas.openxmlformats.org/officeDocument/2006/relationships/hyperlink" Target="https://www.caixa.gov.br/Downloads/sinapi-cadernos-tecnicos/SINAPI-CT-LUMINARIAS-EXTERNAS.pdf" TargetMode="External"/><Relationship Id="rId3702" Type="http://schemas.openxmlformats.org/officeDocument/2006/relationships/hyperlink" Target="https://www.caixa.gov.br/Downloads/sinapi-cadernos-tecnicos/SINAPI-CT-PRODUCAO-DE-CONCRETOS-E-ARGAMASSAS-UTILIZANDO-AGREGADO-RECICLADO.pdf" TargetMode="External"/><Relationship Id="rId6858" Type="http://schemas.openxmlformats.org/officeDocument/2006/relationships/hyperlink" Target="https://www.caixa.gov.br/Downloads/sinapi-cadernos-tecnicos/SINAPI-CT-ESCADAS.pdf" TargetMode="External"/><Relationship Id="rId7909" Type="http://schemas.openxmlformats.org/officeDocument/2006/relationships/hyperlink" Target="https://www.caixa.gov.br/Downloads/sinapi-cadernos-tecnicos/SINAPI-CT-DEPRECIACAO-JUROS-IMPOSTOS-E-SEGUROS-MANUTENCAO-E-MATERIAIS-NA-OPERACAO-DOS-EQUIPAMENTOS.pdf" TargetMode="External"/><Relationship Id="rId8280" Type="http://schemas.openxmlformats.org/officeDocument/2006/relationships/hyperlink" Target="https://www.caixa.gov.br/Downloads/sinapi-cadernos-tecnicos/SINAPI-CT-CUSTOS-HORARIOS-PRODUTIVO-E-IMPRODUTIVO-DOS-EQUIPAMENTOS.pdf" TargetMode="External"/><Relationship Id="rId623" Type="http://schemas.openxmlformats.org/officeDocument/2006/relationships/hyperlink" Target="https://www.caixa.gov.br/Downloads/sinapi-cadernos-tecnicos/SINAPI-CT-INSTALACOES-HIDRAULICAS-EM-PPR.pdf" TargetMode="External"/><Relationship Id="rId2304" Type="http://schemas.openxmlformats.org/officeDocument/2006/relationships/hyperlink" Target="https://www.caixa.gov.br/Downloads/sinapi-metodologia/Livro_SINAPI_Calculos_Parametros.pdf" TargetMode="External"/><Relationship Id="rId5874" Type="http://schemas.openxmlformats.org/officeDocument/2006/relationships/hyperlink" Target="https://www.caixa.gov.br/Downloads/sinapi-cadernos-tecnicos/SINAPI-CT-FORMAS-PARA-ESTRUTURAS-DE-CONCRETO-ARMADO.pdf" TargetMode="External"/><Relationship Id="rId6925" Type="http://schemas.openxmlformats.org/officeDocument/2006/relationships/hyperlink" Target="https://www.caixa.gov.br/Downloads/sinapi-cadernos-tecnicos/SINAPI-CT-EQUIPAMENTOS-DE-PROTECAO-COLETIVA.pdf" TargetMode="External"/><Relationship Id="rId9331" Type="http://schemas.openxmlformats.org/officeDocument/2006/relationships/hyperlink" Target="https://www.caixa.gov.br/Downloads/sinapi-cadernos-tecnicos/SINAPI-CT-ATERROS-BASES-SUB-BASES-E-IMPRIMACOES.pdf" TargetMode="External"/><Relationship Id="rId1320" Type="http://schemas.openxmlformats.org/officeDocument/2006/relationships/hyperlink" Target="https://www.caixa.gov.br/Downloads/sinapi-cadernos-tecnicos/SINAPI-CT-INSTALACOES-DE-GAS-E-INCENDIO-EM-ACO-E-FERRO-GALVANIZADO.pdf" TargetMode="External"/><Relationship Id="rId4476" Type="http://schemas.openxmlformats.org/officeDocument/2006/relationships/hyperlink" Target="https://www.caixa.gov.br/Downloads/sinapi-cadernos-tecnicos/SINAPI-CT-SUPRESSAO-VEGETAL.pdf" TargetMode="External"/><Relationship Id="rId4890" Type="http://schemas.openxmlformats.org/officeDocument/2006/relationships/hyperlink" Target="https://www.caixa.gov.br/Downloads/sinapi-cadernos-tecnicos/SINAPI-CT-TRATAMENTOS-SUPERFICIAIS.pdf" TargetMode="External"/><Relationship Id="rId5527" Type="http://schemas.openxmlformats.org/officeDocument/2006/relationships/hyperlink" Target="https://www.caixa.gov.br/Downloads/sinapi-cadernos-tecnicos/SINAPI-CT-INSTALACOES-ELETRICAS-ELETRODUTOS-EMBUTIDOS-CABOS-CAIXAS-TOMADAS-E-INTERRUPTORES.pdf" TargetMode="External"/><Relationship Id="rId5941" Type="http://schemas.openxmlformats.org/officeDocument/2006/relationships/hyperlink" Target="https://www.caixa.gov.br/Downloads/sinapi-cadernos-tecnicos/SINAPI-CT-FUNDACOES-RASAS-(BLOCOS-SAPATAS-VIGAS-BALDRAME).pdf" TargetMode="External"/><Relationship Id="rId3078" Type="http://schemas.openxmlformats.org/officeDocument/2006/relationships/hyperlink" Target="https://www.caixa.gov.br/Downloads/sinapi-cadernos-tecnicos/SINAPI-CT-PAVIMENTO-RIGIDO-DE-CONCRETO.pdf" TargetMode="External"/><Relationship Id="rId3492" Type="http://schemas.openxmlformats.org/officeDocument/2006/relationships/hyperlink" Target="https://www.caixa.gov.br/Downloads/sinapi-cadernos-tecnicos/SINAPI-CT-POSTES-DE-CONCRETO-E-METALICOS.pdf" TargetMode="External"/><Relationship Id="rId4129" Type="http://schemas.openxmlformats.org/officeDocument/2006/relationships/hyperlink" Target="https://www.caixa.gov.br/Downloads/sinapi-cadernos-tecnicos/SINAPI-CT-REDES-DE-AGUA-E-ESGOTO-EM-PEAD-LISO-(TUBOS-E-CONEXOES).pdf" TargetMode="External"/><Relationship Id="rId4543" Type="http://schemas.openxmlformats.org/officeDocument/2006/relationships/hyperlink" Target="https://www.caixa.gov.br/Downloads/sinapi-cadernos-tecnicos/SINAPI-CT-TRANSPORTE-FLUVIAL-CARGA-E-DESCARGA.pdf" TargetMode="External"/><Relationship Id="rId7699" Type="http://schemas.openxmlformats.org/officeDocument/2006/relationships/hyperlink" Target="https://www.caixa.gov.br/Downloads/sinapi-cadernos-tecnicos/SINAPI-CT-DEPRECIACAO-JUROS-IMPOSTOS-E-SEGUROS-MANUTENCAO-E-MATERIAIS-NA-OPERACAO-DOS-EQUIPAMENTOS.pdf" TargetMode="External"/><Relationship Id="rId8000" Type="http://schemas.openxmlformats.org/officeDocument/2006/relationships/hyperlink" Target="https://www.caixa.gov.br/Downloads/sinapi-cadernos-tecnicos/SINAPI-CT-DEPRECIACAO-JUROS-IMPOSTOS-E-SEGUROS-MANUTENCAO-E-MATERIAIS-NA-OPERACAO-DOS-EQUIPAMENTOS.pdf" TargetMode="External"/><Relationship Id="rId2094" Type="http://schemas.openxmlformats.org/officeDocument/2006/relationships/hyperlink" Target="https://www.caixa.gov.br/Downloads/sinapi-cadernos-tecnicos/SINAPI-CT-LIGACOES-PREDIAIS-DE-AGUA-E-ESGOTO.pdf" TargetMode="External"/><Relationship Id="rId3145" Type="http://schemas.openxmlformats.org/officeDocument/2006/relationships/hyperlink" Target="https://www.caixa.gov.br/Downloads/sinapi-cadernos-tecnicos/SINAPI-CT-PERFURACAO-HORIZONTAL-DIRECIONAL-HDD.pdf" TargetMode="External"/><Relationship Id="rId4610" Type="http://schemas.openxmlformats.org/officeDocument/2006/relationships/hyperlink" Target="https://www.caixa.gov.br/Downloads/sinapi-cadernos-tecnicos/SINAPI-CT-TRANSPORTE-FLUVIAL-CARGA-E-DESCARGA.pdf" TargetMode="External"/><Relationship Id="rId7766" Type="http://schemas.openxmlformats.org/officeDocument/2006/relationships/hyperlink" Target="https://www.caixa.gov.br/Downloads/sinapi-cadernos-tecnicos/SINAPI-CT-DEPRECIACAO-JUROS-IMPOSTOS-E-SEGUROS-MANUTENCAO-E-MATERIAIS-NA-OPERACAO-DOS-EQUIPAMENTOS.pdf" TargetMode="External"/><Relationship Id="rId8817" Type="http://schemas.openxmlformats.org/officeDocument/2006/relationships/hyperlink" Target="https://www.caixa.gov.br/Downloads/sinapi-cadernos-tecnicos/SINAPI-CT-CONCRETAGEM-PARA-ESTRUTURAS-DE-CONCRETO-ARMADO.pdf" TargetMode="External"/><Relationship Id="rId480" Type="http://schemas.openxmlformats.org/officeDocument/2006/relationships/hyperlink" Target="https://www.caixa.gov.br/Downloads/sinapi-cadernos-tecnicos/SINAPI-CT-INSTALACOES-HIDRAULICAS-EM-PEX.pdf" TargetMode="External"/><Relationship Id="rId2161" Type="http://schemas.openxmlformats.org/officeDocument/2006/relationships/hyperlink" Target="https://www.caixa.gov.br/Downloads/sinapi-metodologia/Livro_SINAPI_Calculos_Parametros.pdf" TargetMode="External"/><Relationship Id="rId3212" Type="http://schemas.openxmlformats.org/officeDocument/2006/relationships/hyperlink" Target="https://www.caixa.gov.br/Downloads/sinapi-cadernos-tecnicos/SINAPI-CT-PINTURA-EXTERNA.pdf" TargetMode="External"/><Relationship Id="rId6368" Type="http://schemas.openxmlformats.org/officeDocument/2006/relationships/hyperlink" Target="https://www.caixa.gov.br/Downloads/sinapi-cadernos-tecnicos/SINAPI-CT-ESTACAS-METALICAS.pdf" TargetMode="External"/><Relationship Id="rId7419" Type="http://schemas.openxmlformats.org/officeDocument/2006/relationships/hyperlink" Target="https://www.caixa.gov.br/Downloads/sinapi-cadernos-tecnicos/SINAPI-CT-DEPRECIACAO-JUROS-IMPOSTOS-E-SEGUROS-MANUTENCAO-E-MATERIAIS-NA-OPERACAO-DOS-EQUIPAMENTOS.pdf" TargetMode="External"/><Relationship Id="rId133" Type="http://schemas.openxmlformats.org/officeDocument/2006/relationships/hyperlink" Target="https://www.caixa.gov.br/Downloads/sinapi-cadernos-tecnicos/SINAPI-CT-INSTALACOES-ELETRICAS-REDE-DE-DISTRIBUICAO.pdf" TargetMode="External"/><Relationship Id="rId5384" Type="http://schemas.openxmlformats.org/officeDocument/2006/relationships/hyperlink" Target="https://www.caixa.gov.br/Downloads/sinapi-cadernos-tecnicos/SINAPI-CT-INSTALACOES-ELETRICAS-ELETRODUTOS-CONEXOES-E-CONDULETES-APARENTES.pdf" TargetMode="External"/><Relationship Id="rId6782" Type="http://schemas.openxmlformats.org/officeDocument/2006/relationships/hyperlink" Target="https://www.caixa.gov.br/Downloads/sinapi-cadernos-tecnicos/SINAPI-CT-ESCAVACAO-VERTICAL-A-CEU-ABERTO.pdf" TargetMode="External"/><Relationship Id="rId7833" Type="http://schemas.openxmlformats.org/officeDocument/2006/relationships/hyperlink" Target="https://www.caixa.gov.br/Downloads/sinapi-cadernos-tecnicos/SINAPI-CT-DEPRECIACAO-JUROS-IMPOSTOS-E-SEGUROS-MANUTENCAO-E-MATERIAIS-NA-OPERACAO-DOS-EQUIPAMENTOS.pdf" TargetMode="External"/><Relationship Id="rId200" Type="http://schemas.openxmlformats.org/officeDocument/2006/relationships/hyperlink" Target="https://www.caixa.gov.br/Downloads/sinapi-cadernos-tecnicos/SINAPI-CT-INSTALACOES-HIDRAULICAS-RESERVACAO-E-BOMBAS-DE-RECALQUE.pdf" TargetMode="External"/><Relationship Id="rId2978" Type="http://schemas.openxmlformats.org/officeDocument/2006/relationships/hyperlink" Target="https://www.caixa.gov.br/Downloads/sinapi-cadernos-tecnicos/SINAPI-CT-PAREDES-EM-DRYWALL.pdf" TargetMode="External"/><Relationship Id="rId5037" Type="http://schemas.openxmlformats.org/officeDocument/2006/relationships/hyperlink" Target="https://www.caixa.gov.br/Downloads/sinapi-cadernos-tecnicos/SINAPI-CT-USINAGENS.pdf" TargetMode="External"/><Relationship Id="rId6435" Type="http://schemas.openxmlformats.org/officeDocument/2006/relationships/hyperlink" Target="https://www.caixa.gov.br/Downloads/sinapi-cadernos-tecnicos/SINAPI-CT-ESQUADRIAS-PORTAS.pdf" TargetMode="External"/><Relationship Id="rId7900" Type="http://schemas.openxmlformats.org/officeDocument/2006/relationships/hyperlink" Target="https://www.caixa.gov.br/Downloads/sinapi-cadernos-tecnicos/SINAPI-CT-DEPRECIACAO-JUROS-IMPOSTOS-E-SEGUROS-MANUTENCAO-E-MATERIAIS-NA-OPERACAO-DOS-EQUIPAMENTOS.pdf" TargetMode="External"/><Relationship Id="rId1994" Type="http://schemas.openxmlformats.org/officeDocument/2006/relationships/hyperlink" Target="https://www.caixa.gov.br/Downloads/sinapi-cadernos-tecnicos/SINAPI-CT-INSTALACOES-PARA-CANTEIROS-DE-OBRAS.pdf" TargetMode="External"/><Relationship Id="rId5451" Type="http://schemas.openxmlformats.org/officeDocument/2006/relationships/hyperlink" Target="https://www.caixa.gov.br/Downloads/sinapi-cadernos-tecnicos/SINAPI-CT-INSTALACOES-ELETRICAS-ELETRODUTOS-EMBUTIDOS-CABOS-CAIXAS-TOMADAS-E-INTERRUPTORES.pdf" TargetMode="External"/><Relationship Id="rId6502" Type="http://schemas.openxmlformats.org/officeDocument/2006/relationships/hyperlink" Target="https://www.caixa.gov.br/Downloads/sinapi-cadernos-tecnicos/SINAPI-CT-ESQUADRIAS-PORTAS.pdf" TargetMode="External"/><Relationship Id="rId9658" Type="http://schemas.openxmlformats.org/officeDocument/2006/relationships/hyperlink" Target="https://www.caixa.gov.br/Downloads/sinapi-cadernos-tecnicos/SINAPI-CT-ASSENTAMENTO-DE-TUBOS-DE-PVC-E-METALICOS-EM-REDES-DE-AGUA.pdf" TargetMode="External"/><Relationship Id="rId1647" Type="http://schemas.openxmlformats.org/officeDocument/2006/relationships/hyperlink" Target="https://www.caixa.gov.br/Downloads/sinapi-cadernos-tecnicos/SINAPI-CT-INSTALACOES-DE-GAS-EM-PEX-MULTICAMADAS.pdf" TargetMode="External"/><Relationship Id="rId4053" Type="http://schemas.openxmlformats.org/officeDocument/2006/relationships/hyperlink" Target="https://www.caixa.gov.br/Downloads/sinapi-cadernos-tecnicos/SINAPI-CT-REDES-DE-LOGICA-TELEFONIA-E-IMAGEM.pdf" TargetMode="External"/><Relationship Id="rId5104" Type="http://schemas.openxmlformats.org/officeDocument/2006/relationships/hyperlink" Target="https://www.caixa.gov.br/Downloads/sinapi-cadernos-tecnicos/SINAPI-CT-VIDROS-E-ESPELHOS.pdf" TargetMode="External"/><Relationship Id="rId8674" Type="http://schemas.openxmlformats.org/officeDocument/2006/relationships/hyperlink" Target="https://www.caixa.gov.br/Downloads/sinapi-cadernos-tecnicos/SINAPI-CT-CONTRAPISO.pdf" TargetMode="External"/><Relationship Id="rId9725" Type="http://schemas.openxmlformats.org/officeDocument/2006/relationships/hyperlink" Target="https://www.caixa.gov.br/Downloads/sinapi-cadernos-tecnicos/SINAPI-CT-ASSENTAMENTO-DE-TUBOS-DE-PVC-E-METALICOS-EM-REDES-DE-AGUA.pdf" TargetMode="External"/><Relationship Id="rId1714" Type="http://schemas.openxmlformats.org/officeDocument/2006/relationships/hyperlink" Target="https://www.caixa.gov.br/Downloads/sinapi-cadernos-tecnicos/SINAPI-CT-INSTALACOES-DE-AR-CONDICIONADO.pdf" TargetMode="External"/><Relationship Id="rId4120" Type="http://schemas.openxmlformats.org/officeDocument/2006/relationships/hyperlink" Target="https://www.caixa.gov.br/Downloads/sinapi-cadernos-tecnicos/SINAPI-CT-REDES-DE-AGUA-E-ESGOTO-EM-PEAD-LISO-(TUBOS-E-CONEXOES).pdf" TargetMode="External"/><Relationship Id="rId7276" Type="http://schemas.openxmlformats.org/officeDocument/2006/relationships/hyperlink" Target="https://www.caixa.gov.br/Downloads/sinapi-cadernos-tecnicos/SINAPI-CT-DETECCAO-DE-INCENDIO-E-ALARME.pdf" TargetMode="External"/><Relationship Id="rId7690" Type="http://schemas.openxmlformats.org/officeDocument/2006/relationships/hyperlink" Target="https://www.caixa.gov.br/Downloads/sinapi-cadernos-tecnicos/SINAPI-CT-DEPRECIACAO-JUROS-IMPOSTOS-E-SEGUROS-MANUTENCAO-E-MATERIAIS-NA-OPERACAO-DOS-EQUIPAMENTOS.pdf" TargetMode="External"/><Relationship Id="rId8327" Type="http://schemas.openxmlformats.org/officeDocument/2006/relationships/hyperlink" Target="https://www.caixa.gov.br/Downloads/sinapi-cadernos-tecnicos/SINAPI-CT-CUSTOS-HORARIOS-PRODUTIVO-E-IMPRODUTIVO-DOS-EQUIPAMENTOS.pdf" TargetMode="External"/><Relationship Id="rId8741" Type="http://schemas.openxmlformats.org/officeDocument/2006/relationships/hyperlink" Target="https://www.caixa.gov.br/Downloads/sinapi-cadernos-tecnicos/SINAPI-CT-CONCRETO-PROTENDIDO.pdf" TargetMode="External"/><Relationship Id="rId6292" Type="http://schemas.openxmlformats.org/officeDocument/2006/relationships/hyperlink" Target="https://www.caixa.gov.br/Downloads/sinapi-cadernos-tecnicos/SINAPI-CT-ESTRUTURA-E-TRAMA-PARA-COBERTURA.pdf" TargetMode="External"/><Relationship Id="rId7343" Type="http://schemas.openxmlformats.org/officeDocument/2006/relationships/hyperlink" Target="https://www.caixa.gov.br/Downloads/sinapi-cadernos-tecnicos/SINAPI-CT-DEPRECIACAO-JUROS-IMPOSTOS-E-SEGUROS-MANUTENCAO-E-MATERIAIS-NA-OPERACAO-DOS-EQUIPAMENTOS.pdf" TargetMode="External"/><Relationship Id="rId2488" Type="http://schemas.openxmlformats.org/officeDocument/2006/relationships/hyperlink" Target="https://www.caixa.gov.br/Downloads/sinapi-metodologia/Livro_SINAPI_Calculos_Parametros.pdf" TargetMode="External"/><Relationship Id="rId3886" Type="http://schemas.openxmlformats.org/officeDocument/2006/relationships/hyperlink" Target="https://www.caixa.gov.br/Downloads/sinapi-cadernos-tecnicos/SINAPI-CT-RASGOS-E-FIXACOES.pdf" TargetMode="External"/><Relationship Id="rId4937" Type="http://schemas.openxmlformats.org/officeDocument/2006/relationships/hyperlink" Target="https://www.caixa.gov.br/Downloads/sinapi-cadernos-tecnicos/SINAPI-CT-TUBULACAO-FLANGEADA-PARA-REDES-DE-AGUA.pdf" TargetMode="External"/><Relationship Id="rId3539" Type="http://schemas.openxmlformats.org/officeDocument/2006/relationships/hyperlink" Target="https://www.caixa.gov.br/Downloads/sinapi-cadernos-tecnicos/SINAPI-CT-POCOS-DE-VISITA-E-CAIXAS-PARA-BOCAS-DE-LOBO.pdf" TargetMode="External"/><Relationship Id="rId3953" Type="http://schemas.openxmlformats.org/officeDocument/2006/relationships/hyperlink" Target="https://www.caixa.gov.br/Downloads/sinapi-cadernos-tecnicos/SINAPI-CT-RECOMPOSICAO-DE-PAVIMENTOS.pdf" TargetMode="External"/><Relationship Id="rId6012" Type="http://schemas.openxmlformats.org/officeDocument/2006/relationships/hyperlink" Target="https://www.caixa.gov.br/Downloads/sinapi-cadernos-tecnicos/SINAPI-CT-FOSSAS-E-SUMIDOUROS.pdf" TargetMode="External"/><Relationship Id="rId7410" Type="http://schemas.openxmlformats.org/officeDocument/2006/relationships/hyperlink" Target="https://www.caixa.gov.br/Downloads/sinapi-cadernos-tecnicos/SINAPI-CT-DEPRECIACAO-JUROS-IMPOSTOS-E-SEGUROS-MANUTENCAO-E-MATERIAIS-NA-OPERACAO-DOS-EQUIPAMENTOS.pdf" TargetMode="External"/><Relationship Id="rId9168" Type="http://schemas.openxmlformats.org/officeDocument/2006/relationships/hyperlink" Target="https://www.caixa.gov.br/Downloads/sinapi-cadernos-tecnicos/SINAPI-CT-ATERROS-BASES-SUB-BASES-E-IMPRIMACOES.pdf" TargetMode="External"/><Relationship Id="rId874" Type="http://schemas.openxmlformats.org/officeDocument/2006/relationships/hyperlink" Target="https://www.caixa.gov.br/Downloads/sinapi-cadernos-tecnicos/SINAPI-CT-INSTALACOES-PREDIAIS-DE-AGUA-FRIA-EM-PVC.pdf" TargetMode="External"/><Relationship Id="rId2555" Type="http://schemas.openxmlformats.org/officeDocument/2006/relationships/hyperlink" Target="https://www.caixa.gov.br/Downloads/sinapi-cadernos-tecnicos/SINAPI-CT-LOUCAS-E-METAIS.pdf" TargetMode="External"/><Relationship Id="rId3606" Type="http://schemas.openxmlformats.org/officeDocument/2006/relationships/hyperlink" Target="https://www.caixa.gov.br/Downloads/sinapi-cadernos-tecnicos/SINAPI-CT-POCOS-DE-VISITA-E-CAIXAS-PARA-BOCAS-DE-LOBO.pdf" TargetMode="External"/><Relationship Id="rId9582" Type="http://schemas.openxmlformats.org/officeDocument/2006/relationships/hyperlink" Target="https://www.caixa.gov.br/Downloads/sinapi-cadernos-tecnicos/SINAPI-CT-ASSENTAMENTO-DE-TUBOS-DE-PVC-E-METALICOS-EM-REDES-DE-AGUA.pdf" TargetMode="External"/><Relationship Id="rId527" Type="http://schemas.openxmlformats.org/officeDocument/2006/relationships/hyperlink" Target="https://www.caixa.gov.br/Downloads/sinapi-cadernos-tecnicos/SINAPI-CT-INSTALACOES-HIDRAULICAS-EM-PEX.pdf" TargetMode="External"/><Relationship Id="rId941" Type="http://schemas.openxmlformats.org/officeDocument/2006/relationships/hyperlink" Target="https://www.caixa.gov.br/Downloads/sinapi-cadernos-tecnicos/SINAPI-CT-INSTALACOES-PREDIAIS-DE-AGUA-FRIA-EM-PVC.pdf" TargetMode="External"/><Relationship Id="rId1157" Type="http://schemas.openxmlformats.org/officeDocument/2006/relationships/hyperlink" Target="https://www.caixa.gov.br/Downloads/sinapi-cadernos-tecnicos/SINAPI-CT-INSTALACOES-PREDIAIS-DE-AGUA-QUENTE-EM-CPVC.pdf" TargetMode="External"/><Relationship Id="rId1571" Type="http://schemas.openxmlformats.org/officeDocument/2006/relationships/hyperlink" Target="https://www.caixa.gov.br/Downloads/sinapi-cadernos-tecnicos/SINAPI-CT-INSTALACOES-DE-GAS-E-INCENDIO-EM-ACO-E-FERRO-GALVANIZADO.pdf" TargetMode="External"/><Relationship Id="rId2208" Type="http://schemas.openxmlformats.org/officeDocument/2006/relationships/hyperlink" Target="https://www.caixa.gov.br/Downloads/sinapi-metodologia/Livro_SINAPI_Calculos_Parametros.pdf" TargetMode="External"/><Relationship Id="rId2622" Type="http://schemas.openxmlformats.org/officeDocument/2006/relationships/hyperlink" Target="https://www.caixa.gov.br/Downloads/sinapi-cadernos-tecnicos/SINAPI-CT-LOUCAS-E-METAIS.pdf" TargetMode="External"/><Relationship Id="rId5778" Type="http://schemas.openxmlformats.org/officeDocument/2006/relationships/hyperlink" Target="https://www.caixa.gov.br/Downloads/sinapi-cadernos-tecnicos/SINAPI-CT-GESSO.pdf" TargetMode="External"/><Relationship Id="rId6829" Type="http://schemas.openxmlformats.org/officeDocument/2006/relationships/hyperlink" Target="https://www.caixa.gov.br/Downloads/sinapi-cadernos-tecnicos/SINAPI-CT-ESCADAS.pdf" TargetMode="External"/><Relationship Id="rId8184" Type="http://schemas.openxmlformats.org/officeDocument/2006/relationships/hyperlink" Target="https://www.caixa.gov.br/Downloads/sinapi-cadernos-tecnicos/SINAPI-CT-DEMOLICOES-E-REMOCOES.pdf" TargetMode="External"/><Relationship Id="rId9235" Type="http://schemas.openxmlformats.org/officeDocument/2006/relationships/hyperlink" Target="https://www.caixa.gov.br/Downloads/sinapi-cadernos-tecnicos/SINAPI-CT-ATERROS-BASES-SUB-BASES-E-IMPRIMACOES.pdf" TargetMode="External"/><Relationship Id="rId1224" Type="http://schemas.openxmlformats.org/officeDocument/2006/relationships/hyperlink" Target="https://www.caixa.gov.br/Downloads/sinapi-cadernos-tecnicos/SINAPI-CT-INSTALACOES-PREDIAIS-DE-AGUAS-PLUVIAIS-TUBOS-CONEXOES-CAIXAS-E-RALOS.pdf" TargetMode="External"/><Relationship Id="rId4794" Type="http://schemas.openxmlformats.org/officeDocument/2006/relationships/hyperlink" Target="https://www.caixa.gov.br/Downloads/sinapi-cadernos-tecnicos/SINAPI-CT-TRANSPORTE-CARGA-E-DESCARGA-DE-MATERIAIS.pdf" TargetMode="External"/><Relationship Id="rId5845" Type="http://schemas.openxmlformats.org/officeDocument/2006/relationships/hyperlink" Target="https://www.caixa.gov.br/Downloads/sinapi-cadernos-tecnicos/SINAPI-CT-FORMAS-PARA-ESTRUTURAS-DE-CONCRETO-ARMADO.pdf" TargetMode="External"/><Relationship Id="rId8251" Type="http://schemas.openxmlformats.org/officeDocument/2006/relationships/hyperlink" Target="https://www.caixa.gov.br/Downloads/sinapi-cadernos-tecnicos/SINAPI-CT-CUSTOS-HORARIOS-PRODUTIVO-E-IMPRODUTIVO-DOS-EQUIPAMENTOS.pdf" TargetMode="External"/><Relationship Id="rId9302" Type="http://schemas.openxmlformats.org/officeDocument/2006/relationships/hyperlink" Target="https://www.caixa.gov.br/Downloads/sinapi-cadernos-tecnicos/SINAPI-CT-ATERROS-BASES-SUB-BASES-E-IMPRIMACOES.pdf" TargetMode="External"/><Relationship Id="rId3396" Type="http://schemas.openxmlformats.org/officeDocument/2006/relationships/hyperlink" Target="https://www.caixa.gov.br/Downloads/sinapi-cadernos-tecnicos/SINAPI-CT-PISOS.pdf" TargetMode="External"/><Relationship Id="rId4447" Type="http://schemas.openxmlformats.org/officeDocument/2006/relationships/hyperlink" Target="https://www.caixa.gov.br/Downloads/sinapi-cadernos-tecnicos/SINAPI-CT-SISTEMAS-DE-MEDICAO.pdf" TargetMode="External"/><Relationship Id="rId3049" Type="http://schemas.openxmlformats.org/officeDocument/2006/relationships/hyperlink" Target="https://www.caixa.gov.br/Downloads/sinapi-cadernos-tecnicos/SINAPI-CT-PAVIMENTO-INTERTRAVADO.pdf" TargetMode="External"/><Relationship Id="rId3463" Type="http://schemas.openxmlformats.org/officeDocument/2006/relationships/hyperlink" Target="https://www.caixa.gov.br/Downloads/sinapi-cadernos-tecnicos/SINAPI-CT-POSTES-DE-CONCRETO-E-METALICOS.pdf" TargetMode="External"/><Relationship Id="rId4861" Type="http://schemas.openxmlformats.org/officeDocument/2006/relationships/hyperlink" Target="https://www.caixa.gov.br/Downloads/sinapi-cadernos-tecnicos/SINAPI-CT-TRANSPORTE-CARGA-E-DESCARGA-DE-MATERIAIS.pdf" TargetMode="External"/><Relationship Id="rId5912" Type="http://schemas.openxmlformats.org/officeDocument/2006/relationships/hyperlink" Target="https://www.caixa.gov.br/Downloads/sinapi-cadernos-tecnicos/SINAPI-CT-FORMAS-PARA-ESTRUTURAS-DE-CONCRETO-ARMADO.pdf" TargetMode="External"/><Relationship Id="rId384" Type="http://schemas.openxmlformats.org/officeDocument/2006/relationships/hyperlink" Target="https://www.caixa.gov.br/Downloads/sinapi-cadernos-tecnicos/SINAPI-CT-INSTALACOES-HIDRAULICAS-RESERVACAO-E-BOMBAS-DE-RECALQUE.pdf" TargetMode="External"/><Relationship Id="rId2065" Type="http://schemas.openxmlformats.org/officeDocument/2006/relationships/hyperlink" Target="https://www.caixa.gov.br/Downloads/sinapi-cadernos-tecnicos/SINAPI-CT-LASTRO.pdf" TargetMode="External"/><Relationship Id="rId3116" Type="http://schemas.openxmlformats.org/officeDocument/2006/relationships/hyperlink" Target="https://www.caixa.gov.br/Downloads/sinapi-cadernos-tecnicos/SINAPI-CT-PEITORIS-E-CHAPINS.pdf" TargetMode="External"/><Relationship Id="rId4514" Type="http://schemas.openxmlformats.org/officeDocument/2006/relationships/hyperlink" Target="https://www.caixa.gov.br/Downloads/sinapi-cadernos-tecnicos/SINAPI-CT-TELHAMENTO-PARA-COBERTURA.pdf" TargetMode="External"/><Relationship Id="rId9092" Type="http://schemas.openxmlformats.org/officeDocument/2006/relationships/hyperlink" Target="https://www.caixa.gov.br/Downloads/sinapi-cadernos-tecnicos/SINAPI-CT-BOCAS-PARA-BUEIROS.pdf" TargetMode="External"/><Relationship Id="rId1081" Type="http://schemas.openxmlformats.org/officeDocument/2006/relationships/hyperlink" Target="https://www.caixa.gov.br/Downloads/sinapi-cadernos-tecnicos/SINAPI-CT-INSTALACOES-PREDIAIS-DE-AGUA-QUENTE-EM-CPVC.pdf" TargetMode="External"/><Relationship Id="rId3530" Type="http://schemas.openxmlformats.org/officeDocument/2006/relationships/hyperlink" Target="https://www.caixa.gov.br/Downloads/sinapi-cadernos-tecnicos/SINAPI-CT-POCOS-DE-VISITA-E-CAIXAS-PARA-BOCAS-DE-LOBO.pdf" TargetMode="External"/><Relationship Id="rId6686" Type="http://schemas.openxmlformats.org/officeDocument/2006/relationships/hyperlink" Target="https://www.caixa.gov.br/Downloads/sinapi-cadernos-tecnicos/SINAPI-CT-ESCAVACAO-DE-VALAS.pdf" TargetMode="External"/><Relationship Id="rId7737" Type="http://schemas.openxmlformats.org/officeDocument/2006/relationships/hyperlink" Target="https://www.caixa.gov.br/Downloads/sinapi-cadernos-tecnicos/SINAPI-CT-DEPRECIACAO-JUROS-IMPOSTOS-E-SEGUROS-MANUTENCAO-E-MATERIAIS-NA-OPERACAO-DOS-EQUIPAMENTOS.pdf" TargetMode="External"/><Relationship Id="rId451" Type="http://schemas.openxmlformats.org/officeDocument/2006/relationships/hyperlink" Target="https://www.caixa.gov.br/Downloads/sinapi-cadernos-tecnicos/SINAPI-CT-INSTALACOES-HIDRAULICAS-RESERVACAO-E-BOMBAS-DE-RECALQUE.pdf" TargetMode="External"/><Relationship Id="rId2132" Type="http://schemas.openxmlformats.org/officeDocument/2006/relationships/hyperlink" Target="https://www.caixa.gov.br/Downloads/sinapi-cadernos-tecnicos/SINAPI-CT-LIMPEZA-DE-OBRA.pdf" TargetMode="External"/><Relationship Id="rId5288" Type="http://schemas.openxmlformats.org/officeDocument/2006/relationships/hyperlink" Target="https://www.caixa.gov.br/Downloads/sinapi-cadernos-tecnicos/SINAPI-CT-INSTALACOES-ELETRICAS-QUADROS-CABOS-DISJUNTORES-CONTATORES-E-BARRAMENTOS-BLINDADOS.pdf" TargetMode="External"/><Relationship Id="rId6339" Type="http://schemas.openxmlformats.org/officeDocument/2006/relationships/hyperlink" Target="https://www.caixa.gov.br/Downloads/sinapi-cadernos-tecnicos/SINAPI-CT-ESTRUTURA-E-TRAMA-PARA-COBERTURA.pdf" TargetMode="External"/><Relationship Id="rId6753" Type="http://schemas.openxmlformats.org/officeDocument/2006/relationships/hyperlink" Target="https://www.caixa.gov.br/Downloads/sinapi-cadernos-tecnicos/SINAPI-CT-ESCAVACAO-VERTICAL-A-CEU-ABERTO.pdf" TargetMode="External"/><Relationship Id="rId7804" Type="http://schemas.openxmlformats.org/officeDocument/2006/relationships/hyperlink" Target="https://www.caixa.gov.br/Downloads/sinapi-cadernos-tecnicos/SINAPI-CT-DEPRECIACAO-JUROS-IMPOSTOS-E-SEGUROS-MANUTENCAO-E-MATERIAIS-NA-OPERACAO-DOS-EQUIPAMENTOS.pdf" TargetMode="External"/><Relationship Id="rId104" Type="http://schemas.openxmlformats.org/officeDocument/2006/relationships/hyperlink" Target="https://www.caixa.gov.br/Downloads/sinapi-cadernos-tecnicos/SINAPI-CT-INSTALACOES-ELETRICAS-REDE-DE-DISTRIBUICAO.pdf" TargetMode="External"/><Relationship Id="rId1898" Type="http://schemas.openxmlformats.org/officeDocument/2006/relationships/hyperlink" Target="https://www.caixa.gov.br/Downloads/sinapi-cadernos-tecnicos/SINAPI-CT-INSTALACOES-EM-COBRE.pdf" TargetMode="External"/><Relationship Id="rId2949" Type="http://schemas.openxmlformats.org/officeDocument/2006/relationships/hyperlink" Target="https://www.caixa.gov.br/Downloads/sinapi-cadernos-tecnicos/SINAPI-CT-PAREDES-DE-CONCRETO-ESTUCAMENTO.pdf" TargetMode="External"/><Relationship Id="rId5355" Type="http://schemas.openxmlformats.org/officeDocument/2006/relationships/hyperlink" Target="https://www.caixa.gov.br/Downloads/sinapi-cadernos-tecnicos/SINAPI-CT-INSTALACOES-ELETRICAS-ELETRODUTOS-CONEXOES-E-CONDULETES-APARENTES.pdf" TargetMode="External"/><Relationship Id="rId6406" Type="http://schemas.openxmlformats.org/officeDocument/2006/relationships/hyperlink" Target="https://www.caixa.gov.br/Downloads/sinapi-cadernos-tecnicos/SINAPI-CT-ESQUADRIAS-PORTAS.pdf" TargetMode="External"/><Relationship Id="rId6820" Type="http://schemas.openxmlformats.org/officeDocument/2006/relationships/hyperlink" Target="https://www.caixa.gov.br/Downloads/sinapi-cadernos-tecnicos/SINAPI-CT-ESCAVACAO-HORIZONTAL.pdf" TargetMode="External"/><Relationship Id="rId9976" Type="http://schemas.openxmlformats.org/officeDocument/2006/relationships/hyperlink" Target="https://www.caixa.gov.br/Downloads/sinapi-cadernos-tecnicos/SINAPI-CT-ARGAMASSAS.pdf" TargetMode="External"/><Relationship Id="rId4371" Type="http://schemas.openxmlformats.org/officeDocument/2006/relationships/hyperlink" Target="https://www.caixa.gov.br/Downloads/sinapi-cadernos-tecnicos/SINAPI-CT-SISTEMA-DE-PROTECAO-CONTRA-DESCARGAS-ATMOSFERICAS-SPDA.pdf" TargetMode="External"/><Relationship Id="rId5008" Type="http://schemas.openxmlformats.org/officeDocument/2006/relationships/hyperlink" Target="https://www.caixa.gov.br/Downloads/sinapi-cadernos-tecnicos/SINAPI-CT-TUNNEL-LINER.pdf" TargetMode="External"/><Relationship Id="rId5422" Type="http://schemas.openxmlformats.org/officeDocument/2006/relationships/hyperlink" Target="https://www.caixa.gov.br/Downloads/sinapi-cadernos-tecnicos/SINAPI-CT-INSTALACOES-ELETRICAS-ELETRODUTOS-EMBUTIDOS-CABOS-CAIXAS-TOMADAS-E-INTERRUPTORES.pdf" TargetMode="External"/><Relationship Id="rId8578" Type="http://schemas.openxmlformats.org/officeDocument/2006/relationships/hyperlink" Target="https://www.caixa.gov.br/Downloads/sinapi-cadernos-tecnicos/SINAPI-CT-CUSTOS-HORARIOS-PRODUTIVO-E-IMPRODUTIVO-DOS-EQUIPAMENTOS.pdf" TargetMode="External"/><Relationship Id="rId9629" Type="http://schemas.openxmlformats.org/officeDocument/2006/relationships/hyperlink" Target="https://www.caixa.gov.br/Downloads/sinapi-cadernos-tecnicos/SINAPI-CT-ASSENTAMENTO-DE-TUBOS-DE-PVC-E-METALICOS-EM-REDES-DE-AGUA.pdf" TargetMode="External"/><Relationship Id="rId1965" Type="http://schemas.openxmlformats.org/officeDocument/2006/relationships/hyperlink" Target="https://www.caixa.gov.br/Downloads/sinapi-cadernos-tecnicos/SINAPI-CT-INSTALACOES-EM-COBRE.pdf" TargetMode="External"/><Relationship Id="rId4024" Type="http://schemas.openxmlformats.org/officeDocument/2006/relationships/hyperlink" Target="https://www.caixa.gov.br/Downloads/sinapi-cadernos-tecnicos/SINAPI-CT-REDES-DE-LOGICA-TELEFONIA-E-IMAGEM.pdf" TargetMode="External"/><Relationship Id="rId7594" Type="http://schemas.openxmlformats.org/officeDocument/2006/relationships/hyperlink" Target="https://www.caixa.gov.br/Downloads/sinapi-cadernos-tecnicos/SINAPI-CT-DEPRECIACAO-JUROS-IMPOSTOS-E-SEGUROS-MANUTENCAO-E-MATERIAIS-NA-OPERACAO-DOS-EQUIPAMENTOS.pdf" TargetMode="External"/><Relationship Id="rId8992" Type="http://schemas.openxmlformats.org/officeDocument/2006/relationships/hyperlink" Target="https://www.caixa.gov.br/Downloads/sinapi-cadernos-tecnicos/SINAPI-CT-CAIXAS-ENTERRADAS.pdf" TargetMode="External"/><Relationship Id="rId1618" Type="http://schemas.openxmlformats.org/officeDocument/2006/relationships/hyperlink" Target="https://www.caixa.gov.br/Downloads/sinapi-cadernos-tecnicos/SINAPI-CT-INSTALACOES-DE-GAS-EM-PEX-MULTICAMADAS.pdf" TargetMode="External"/><Relationship Id="rId3040" Type="http://schemas.openxmlformats.org/officeDocument/2006/relationships/hyperlink" Target="https://www.caixa.gov.br/Downloads/sinapi-cadernos-tecnicos/SINAPI-CT-PAVIMENTACOES-DIVERSAS-PARALELEPIPEDOS-E-PEDRAS-POLIEDRICAS.pdf" TargetMode="External"/><Relationship Id="rId6196" Type="http://schemas.openxmlformats.org/officeDocument/2006/relationships/hyperlink" Target="https://www.caixa.gov.br/Downloads/sinapi-cadernos-tecnicos/SINAPI-CT-ESTRUTURAS-DE-CONTENCAO-PERFIS-PRANCHADOS-CORTINAS-E-MUROS-DE-ARRIMO.pdf" TargetMode="External"/><Relationship Id="rId7247" Type="http://schemas.openxmlformats.org/officeDocument/2006/relationships/hyperlink" Target="https://www.caixa.gov.br/Downloads/sinapi-cadernos-tecnicos/SINAPI-CT-DRAGAGEM.pdf" TargetMode="External"/><Relationship Id="rId8645" Type="http://schemas.openxmlformats.org/officeDocument/2006/relationships/hyperlink" Target="https://www.caixa.gov.br/Downloads/sinapi-cadernos-tecnicos/SINAPI-CT-CUSTOS-HORARIOS-PRODUTIVO-E-IMPRODUTIVO-DOS-EQUIPAMENTOS.pdf" TargetMode="External"/><Relationship Id="rId7661" Type="http://schemas.openxmlformats.org/officeDocument/2006/relationships/hyperlink" Target="https://www.caixa.gov.br/Downloads/sinapi-cadernos-tecnicos/SINAPI-CT-DEPRECIACAO-JUROS-IMPOSTOS-E-SEGUROS-MANUTENCAO-E-MATERIAIS-NA-OPERACAO-DOS-EQUIPAMENTOS.pdf" TargetMode="External"/><Relationship Id="rId8712" Type="http://schemas.openxmlformats.org/officeDocument/2006/relationships/hyperlink" Target="https://www.caixa.gov.br/Downloads/sinapi-cadernos-tecnicos/SINAPI-CT-CONTRAPISO.pdf" TargetMode="External"/><Relationship Id="rId3857" Type="http://schemas.openxmlformats.org/officeDocument/2006/relationships/hyperlink" Target="https://www.caixa.gov.br/Downloads/sinapi-cadernos-tecnicos/SINAPI-CT-RASGOS-E-FIXACOES.pdf" TargetMode="External"/><Relationship Id="rId4908" Type="http://schemas.openxmlformats.org/officeDocument/2006/relationships/hyperlink" Target="https://www.caixa.gov.br/Downloads/sinapi-cadernos-tecnicos/SINAPI-CT-TUBULACAO-FLANGEADA-PARA-REDES-DE-AGUA.pdf" TargetMode="External"/><Relationship Id="rId6263" Type="http://schemas.openxmlformats.org/officeDocument/2006/relationships/hyperlink" Target="https://www.caixa.gov.br/Downloads/sinapi-cadernos-tecnicos/SINAPI-CT-ESTRUTURA-E-TRAMA-PARA-COBERTURA.pdf" TargetMode="External"/><Relationship Id="rId7314" Type="http://schemas.openxmlformats.org/officeDocument/2006/relationships/hyperlink" Target="https://www.caixa.gov.br/Downloads/sinapi-cadernos-tecnicos/SINAPI-CT-DEPRECIACAO-JUROS-IMPOSTOS-E-SEGUROS-MANUTENCAO-E-MATERIAIS-NA-OPERACAO-DOS-EQUIPAMENTOS.pdf" TargetMode="External"/><Relationship Id="rId778" Type="http://schemas.openxmlformats.org/officeDocument/2006/relationships/hyperlink" Target="https://www.caixa.gov.br/Downloads/sinapi-cadernos-tecnicos/SINAPI-CT-INSTALACOES-PREDIAIS-DE-ESGOTO-TUBOS-E-CONEXOES.pdf" TargetMode="External"/><Relationship Id="rId2459" Type="http://schemas.openxmlformats.org/officeDocument/2006/relationships/hyperlink" Target="https://www.caixa.gov.br/Downloads/sinapi-metodologia/Livro_SINAPI_Calculos_Parametros.pdf" TargetMode="External"/><Relationship Id="rId2873" Type="http://schemas.openxmlformats.org/officeDocument/2006/relationships/hyperlink" Target="https://www.caixa.gov.br/Downloads/sinapi-cadernos-tecnicos/SINAPI-CT-PAISAGISMO-PLANTIO.pdf" TargetMode="External"/><Relationship Id="rId3924" Type="http://schemas.openxmlformats.org/officeDocument/2006/relationships/hyperlink" Target="https://www.caixa.gov.br/Downloads/sinapi-cadernos-tecnicos/SINAPI-CT-RECOMPOSICAO-DE-PAVIMENTOS.pdf" TargetMode="External"/><Relationship Id="rId6330" Type="http://schemas.openxmlformats.org/officeDocument/2006/relationships/hyperlink" Target="https://www.caixa.gov.br/Downloads/sinapi-cadernos-tecnicos/SINAPI-CT-ESTRUTURA-E-TRAMA-PARA-COBERTURA.pdf" TargetMode="External"/><Relationship Id="rId9486" Type="http://schemas.openxmlformats.org/officeDocument/2006/relationships/hyperlink" Target="https://www.caixa.gov.br/Downloads/sinapi-cadernos-tecnicos/SINAPI-CT-ASSENTAMENTO-DE-TUBOS-DE-ESGOTO-OU-DRENAGEM-PLUVIAL-EM-CONCRETO.pdf" TargetMode="External"/><Relationship Id="rId845" Type="http://schemas.openxmlformats.org/officeDocument/2006/relationships/hyperlink" Target="https://www.caixa.gov.br/Downloads/sinapi-cadernos-tecnicos/SINAPI-CT-INSTALACOES-PREDIAIS-DE-AGUA-FRIA-EM-PVC.pdf" TargetMode="External"/><Relationship Id="rId1475" Type="http://schemas.openxmlformats.org/officeDocument/2006/relationships/hyperlink" Target="https://www.caixa.gov.br/Downloads/sinapi-cadernos-tecnicos/SINAPI-CT-INSTALACOES-DE-GAS-E-INCENDIO-EM-ACO-E-FERRO-GALVANIZADO.pdf" TargetMode="External"/><Relationship Id="rId2526" Type="http://schemas.openxmlformats.org/officeDocument/2006/relationships/hyperlink" Target="https://www.caixa.gov.br/Downloads/sinapi-cadernos-tecnicos/SINAPI-CT-LOCACAO-DE-OBRAS.pdf" TargetMode="External"/><Relationship Id="rId8088" Type="http://schemas.openxmlformats.org/officeDocument/2006/relationships/hyperlink" Target="https://www.caixa.gov.br/Downloads/sinapi-cadernos-tecnicos/SINAPI-CT-DEPRECIACAO-JUROS-IMPOSTOS-E-SEGUROS-MANUTENCAO-E-MATERIAIS-NA-OPERACAO-DOS-EQUIPAMENTOS.pdf" TargetMode="External"/><Relationship Id="rId9139" Type="http://schemas.openxmlformats.org/officeDocument/2006/relationships/hyperlink" Target="https://www.caixa.gov.br/Downloads/sinapi-cadernos-tecnicos/SINAPI-CT-BOCAS-PARA-BUEIROS.pdf" TargetMode="External"/><Relationship Id="rId9553" Type="http://schemas.openxmlformats.org/officeDocument/2006/relationships/hyperlink" Target="https://www.caixa.gov.br/Downloads/sinapi-cadernos-tecnicos/SINAPI-CT-ASSENTAMENTO-DE-TUBOS-DE-PVC-E-METALICOS-EM-REDES-DE-AGUA.pdf" TargetMode="External"/><Relationship Id="rId1128" Type="http://schemas.openxmlformats.org/officeDocument/2006/relationships/hyperlink" Target="https://www.caixa.gov.br/Downloads/sinapi-cadernos-tecnicos/SINAPI-CT-INSTALACOES-PREDIAIS-DE-AGUA-QUENTE-EM-CPVC.pdf" TargetMode="External"/><Relationship Id="rId1542" Type="http://schemas.openxmlformats.org/officeDocument/2006/relationships/hyperlink" Target="https://www.caixa.gov.br/Downloads/sinapi-cadernos-tecnicos/SINAPI-CT-INSTALACOES-DE-GAS-E-INCENDIO-EM-ACO-E-FERRO-GALVANIZADO.pdf" TargetMode="External"/><Relationship Id="rId2940" Type="http://schemas.openxmlformats.org/officeDocument/2006/relationships/hyperlink" Target="https://www.caixa.gov.br/Downloads/sinapi-cadernos-tecnicos/SINAPI-CT-PAREDES-DE-CONCRETO-ESTUCAMENTO.pdf" TargetMode="External"/><Relationship Id="rId4698" Type="http://schemas.openxmlformats.org/officeDocument/2006/relationships/hyperlink" Target="https://www.caixa.gov.br/Downloads/sinapi-cadernos-tecnicos/SINAPI-CT-TRANSPORTE-DE-MATERIAIS-DENTRO-DO-CANTEIRO-DE-OBRAS.pdf" TargetMode="External"/><Relationship Id="rId5749" Type="http://schemas.openxmlformats.org/officeDocument/2006/relationships/hyperlink" Target="https://www.caixa.gov.br/Downloads/sinapi-cadernos-tecnicos/SINAPI-CT-GRAUTE-E-ARMACAO.pdf" TargetMode="External"/><Relationship Id="rId8155" Type="http://schemas.openxmlformats.org/officeDocument/2006/relationships/hyperlink" Target="https://www.caixa.gov.br/Downloads/sinapi-cadernos-tecnicos/SINAPI-CT-DEPRECIACAO-JUROS-IMPOSTOS-E-SEGUROS-MANUTENCAO-E-MATERIAIS-NA-OPERACAO-DOS-EQUIPAMENTOS.pdf" TargetMode="External"/><Relationship Id="rId9206" Type="http://schemas.openxmlformats.org/officeDocument/2006/relationships/hyperlink" Target="https://www.caixa.gov.br/Downloads/sinapi-cadernos-tecnicos/SINAPI-CT-ATERROS-BASES-SUB-BASES-E-IMPRIMACOES.pdf" TargetMode="External"/><Relationship Id="rId10085" Type="http://schemas.openxmlformats.org/officeDocument/2006/relationships/hyperlink" Target="https://www.caixa.gov.br/Downloads/sinapi-cadernos-tecnicos/SINAPI-CT-ALVENARIA-DE-VEDACAO.pdf" TargetMode="External"/><Relationship Id="rId912" Type="http://schemas.openxmlformats.org/officeDocument/2006/relationships/hyperlink" Target="https://www.caixa.gov.br/Downloads/sinapi-cadernos-tecnicos/SINAPI-CT-INSTALACOES-PREDIAIS-DE-AGUA-FRIA-EM-PVC.pdf" TargetMode="External"/><Relationship Id="rId7171" Type="http://schemas.openxmlformats.org/officeDocument/2006/relationships/hyperlink" Target="https://www.caixa.gov.br/Downloads/sinapi-cadernos-tecnicos/SINAPI-CT-DUTOS-PARA-AR-CONDICIONADO.pdf" TargetMode="External"/><Relationship Id="rId8222" Type="http://schemas.openxmlformats.org/officeDocument/2006/relationships/hyperlink" Target="https://www.caixa.gov.br/Downloads/sinapi-cadernos-tecnicos/SINAPI-CT-DEMOLICOES-E-REMOCOES.pdf" TargetMode="External"/><Relationship Id="rId9620" Type="http://schemas.openxmlformats.org/officeDocument/2006/relationships/hyperlink" Target="https://www.caixa.gov.br/Downloads/sinapi-cadernos-tecnicos/SINAPI-CT-ASSENTAMENTO-DE-TUBOS-DE-PVC-E-METALICOS-EM-REDES-DE-AGUA.pdf" TargetMode="External"/><Relationship Id="rId4765" Type="http://schemas.openxmlformats.org/officeDocument/2006/relationships/hyperlink" Target="https://www.caixa.gov.br/Downloads/sinapi-cadernos-tecnicos/SINAPI-CT-TRANSPORTE-CARGA-E-DESCARGA-DE-MATERIAIS.pdf" TargetMode="External"/><Relationship Id="rId5816" Type="http://schemas.openxmlformats.org/officeDocument/2006/relationships/hyperlink" Target="https://www.caixa.gov.br/Downloads/sinapi-cadernos-tecnicos/SINAPI-CT-GABIOES-EXECUCAO-DE-MURO-E-PROTECAO-SUPERFICIAL.pdf" TargetMode="External"/><Relationship Id="rId288" Type="http://schemas.openxmlformats.org/officeDocument/2006/relationships/hyperlink" Target="https://www.caixa.gov.br/Downloads/sinapi-cadernos-tecnicos/SINAPI-CT-INSTALACOES-HIDRAULICAS-RESERVACAO-E-BOMBAS-DE-RECALQUE.pdf" TargetMode="External"/><Relationship Id="rId3367" Type="http://schemas.openxmlformats.org/officeDocument/2006/relationships/hyperlink" Target="https://www.caixa.gov.br/Downloads/sinapi-cadernos-tecnicos/SINAPI-CT-PISOS.pdf" TargetMode="External"/><Relationship Id="rId3781" Type="http://schemas.openxmlformats.org/officeDocument/2006/relationships/hyperlink" Target="https://www.caixa.gov.br/Downloads/sinapi-cadernos-tecnicos/SINAPI-CT-RADIER-PISO-DE-CONCRETO-E-LAJE-SOBRE-SOLO.pdf" TargetMode="External"/><Relationship Id="rId4418" Type="http://schemas.openxmlformats.org/officeDocument/2006/relationships/hyperlink" Target="https://www.caixa.gov.br/Downloads/sinapi-cadernos-tecnicos/SINAPI-CT-SISTEMAS-DE-MEDICAO.pdf" TargetMode="External"/><Relationship Id="rId4832" Type="http://schemas.openxmlformats.org/officeDocument/2006/relationships/hyperlink" Target="https://www.caixa.gov.br/Downloads/sinapi-cadernos-tecnicos/SINAPI-CT-TRANSPORTE-CARGA-E-DESCARGA-DE-MATERIAIS.pdf" TargetMode="External"/><Relationship Id="rId7988" Type="http://schemas.openxmlformats.org/officeDocument/2006/relationships/hyperlink" Target="https://www.caixa.gov.br/Downloads/sinapi-cadernos-tecnicos/SINAPI-CT-DEPRECIACAO-JUROS-IMPOSTOS-E-SEGUROS-MANUTENCAO-E-MATERIAIS-NA-OPERACAO-DOS-EQUIPAMENTOS.pdf" TargetMode="External"/><Relationship Id="rId2383" Type="http://schemas.openxmlformats.org/officeDocument/2006/relationships/hyperlink" Target="https://www.caixa.gov.br/Downloads/sinapi-metodologia/Livro_SINAPI_Calculos_Parametros.pdf" TargetMode="External"/><Relationship Id="rId3434" Type="http://schemas.openxmlformats.org/officeDocument/2006/relationships/hyperlink" Target="https://www.caixa.gov.br/Downloads/sinapi-cadernos-tecnicos/SINAPI-CT-POSTES-DE-CONCRETO-E-METALICOS.pdf" TargetMode="External"/><Relationship Id="rId355" Type="http://schemas.openxmlformats.org/officeDocument/2006/relationships/hyperlink" Target="https://www.caixa.gov.br/Downloads/sinapi-cadernos-tecnicos/SINAPI-CT-INSTALACOES-HIDRAULICAS-RESERVACAO-E-BOMBAS-DE-RECALQUE.pdf" TargetMode="External"/><Relationship Id="rId2036" Type="http://schemas.openxmlformats.org/officeDocument/2006/relationships/hyperlink" Target="https://www.caixa.gov.br/Downloads/sinapi-cadernos-tecnicos/SINAPI-CT-LAJES-PRE-MOLDADAS.pdf" TargetMode="External"/><Relationship Id="rId2450" Type="http://schemas.openxmlformats.org/officeDocument/2006/relationships/hyperlink" Target="https://www.caixa.gov.br/Downloads/sinapi-metodologia/Livro_SINAPI_Calculos_Parametros.pdf" TargetMode="External"/><Relationship Id="rId3501" Type="http://schemas.openxmlformats.org/officeDocument/2006/relationships/hyperlink" Target="https://www.caixa.gov.br/Downloads/sinapi-cadernos-tecnicos/SINAPI-CT-POCOS-DE-VISITA-E-CAIXAS-PARA-BOCAS-DE-LOBO.pdf" TargetMode="External"/><Relationship Id="rId6657" Type="http://schemas.openxmlformats.org/officeDocument/2006/relationships/hyperlink" Target="https://www.caixa.gov.br/Downloads/sinapi-cadernos-tecnicos/SINAPI-CT-ESCAVACAO-DE-VALAS.pdf" TargetMode="External"/><Relationship Id="rId7708" Type="http://schemas.openxmlformats.org/officeDocument/2006/relationships/hyperlink" Target="https://www.caixa.gov.br/Downloads/sinapi-cadernos-tecnicos/SINAPI-CT-DEPRECIACAO-JUROS-IMPOSTOS-E-SEGUROS-MANUTENCAO-E-MATERIAIS-NA-OPERACAO-DOS-EQUIPAMENTOS.pdf" TargetMode="External"/><Relationship Id="rId9063" Type="http://schemas.openxmlformats.org/officeDocument/2006/relationships/hyperlink" Target="https://www.caixa.gov.br/Downloads/sinapi-cadernos-tecnicos/SINAPI-CT-BOMBAS-HIDRAULICAS-CENTRIFUGAS-HORIZONTAIS-E-SUBMERSIVEIS.pdf" TargetMode="External"/><Relationship Id="rId422" Type="http://schemas.openxmlformats.org/officeDocument/2006/relationships/hyperlink" Target="https://www.caixa.gov.br/Downloads/sinapi-cadernos-tecnicos/SINAPI-CT-INSTALACOES-HIDRAULICAS-RESERVACAO-E-BOMBAS-DE-RECALQUE.pdf" TargetMode="External"/><Relationship Id="rId1052" Type="http://schemas.openxmlformats.org/officeDocument/2006/relationships/hyperlink" Target="https://www.caixa.gov.br/Downloads/sinapi-cadernos-tecnicos/SINAPI-CT-INSTALACOES-PREDIAIS-DE-AGUA-QUENTE-EM-CPVC.pdf" TargetMode="External"/><Relationship Id="rId2103" Type="http://schemas.openxmlformats.org/officeDocument/2006/relationships/hyperlink" Target="https://www.caixa.gov.br/Downloads/sinapi-cadernos-tecnicos/SINAPI-CT-LIGACOES-PREDIAIS-DE-AGUA-E-ESGOTO.pdf" TargetMode="External"/><Relationship Id="rId5259" Type="http://schemas.openxmlformats.org/officeDocument/2006/relationships/hyperlink" Target="https://www.caixa.gov.br/Downloads/sinapi-cadernos-tecnicos/SINAPI-CT-VALVULAS-PARA-REDES-DE-SANEAMENTO.pdf" TargetMode="External"/><Relationship Id="rId5673" Type="http://schemas.openxmlformats.org/officeDocument/2006/relationships/hyperlink" Target="https://www.caixa.gov.br/Downloads/sinapi-cadernos-tecnicos/SINAPI-CT-ILUMINACAO-PREDIAL-E-MONITORAMENTO.pdf" TargetMode="External"/><Relationship Id="rId9130" Type="http://schemas.openxmlformats.org/officeDocument/2006/relationships/hyperlink" Target="https://www.caixa.gov.br/Downloads/sinapi-cadernos-tecnicos/SINAPI-CT-BOCAS-PARA-BUEIROS.pdf" TargetMode="External"/><Relationship Id="rId4275" Type="http://schemas.openxmlformats.org/officeDocument/2006/relationships/hyperlink" Target="https://www.caixa.gov.br/Downloads/sinapi-cadernos-tecnicos/SINAPI-CT-REVESTIMENTOS-CERAMICOS-INTERNOS.pdf" TargetMode="External"/><Relationship Id="rId5326" Type="http://schemas.openxmlformats.org/officeDocument/2006/relationships/hyperlink" Target="https://www.caixa.gov.br/Downloads/sinapi-cadernos-tecnicos/SINAPI-CT-INSTALACOES-ELETRICAS-ELETRODUTOS-CONEXOES-E-CONDULETES-APARENTES.pdf" TargetMode="External"/><Relationship Id="rId6724" Type="http://schemas.openxmlformats.org/officeDocument/2006/relationships/hyperlink" Target="https://www.caixa.gov.br/Downloads/sinapi-cadernos-tecnicos/SINAPI-CT-ESCAVACAO-VERTICAL-A-CEU-ABERTO.pdf" TargetMode="External"/><Relationship Id="rId1869" Type="http://schemas.openxmlformats.org/officeDocument/2006/relationships/hyperlink" Target="https://www.caixa.gov.br/Downloads/sinapi-cadernos-tecnicos/SINAPI-CT-INSTALACOES-EM-COBRE.pdf" TargetMode="External"/><Relationship Id="rId3291" Type="http://schemas.openxmlformats.org/officeDocument/2006/relationships/hyperlink" Target="https://www.caixa.gov.br/Downloads/sinapi-cadernos-tecnicos/SINAPI-CT-PINTURA-EM-SUPERFICIES-METALICAS.pdf" TargetMode="External"/><Relationship Id="rId5740" Type="http://schemas.openxmlformats.org/officeDocument/2006/relationships/hyperlink" Target="https://www.caixa.gov.br/Downloads/sinapi-cadernos-tecnicos/SINAPI-CT-GRAUTE-E-ARMACAO.pdf" TargetMode="External"/><Relationship Id="rId8896" Type="http://schemas.openxmlformats.org/officeDocument/2006/relationships/hyperlink" Target="https://www.caixa.gov.br/Downloads/sinapi-cadernos-tecnicos/SINAPI-CT-CERCAS-PROTETORES-E-ALAMBRADOS.pdf" TargetMode="External"/><Relationship Id="rId9947" Type="http://schemas.openxmlformats.org/officeDocument/2006/relationships/hyperlink" Target="https://www.caixa.gov.br/Downloads/sinapi-cadernos-tecnicos/SINAPI-CT-ARGAMASSAS.pdf" TargetMode="External"/><Relationship Id="rId1936" Type="http://schemas.openxmlformats.org/officeDocument/2006/relationships/hyperlink" Target="https://www.caixa.gov.br/Downloads/sinapi-cadernos-tecnicos/SINAPI-CT-INSTALACOES-EM-COBRE.pdf" TargetMode="External"/><Relationship Id="rId4342" Type="http://schemas.openxmlformats.org/officeDocument/2006/relationships/hyperlink" Target="https://www.caixa.gov.br/Downloads/sinapi-cadernos-tecnicos/SINAPI-CT-SINALIZACAO-VERTICAL-VIARIA.pdf" TargetMode="External"/><Relationship Id="rId7498" Type="http://schemas.openxmlformats.org/officeDocument/2006/relationships/hyperlink" Target="https://www.caixa.gov.br/Downloads/sinapi-cadernos-tecnicos/SINAPI-CT-DEPRECIACAO-JUROS-IMPOSTOS-E-SEGUROS-MANUTENCAO-E-MATERIAIS-NA-OPERACAO-DOS-EQUIPAMENTOS.pdf" TargetMode="External"/><Relationship Id="rId8549" Type="http://schemas.openxmlformats.org/officeDocument/2006/relationships/hyperlink" Target="https://www.caixa.gov.br/Downloads/sinapi-cadernos-tecnicos/SINAPI-CT-CUSTOS-HORARIOS-PRODUTIVO-E-IMPRODUTIVO-DOS-EQUIPAMENTOS.pdf" TargetMode="External"/><Relationship Id="rId8963" Type="http://schemas.openxmlformats.org/officeDocument/2006/relationships/hyperlink" Target="https://www.caixa.gov.br/Downloads/sinapi-cadernos-tecnicos/SINAPI-CT-CAIXAS-DE-AGUA-PARA-EDIFICACOES.pdf" TargetMode="External"/><Relationship Id="rId7565" Type="http://schemas.openxmlformats.org/officeDocument/2006/relationships/hyperlink" Target="https://www.caixa.gov.br/Downloads/sinapi-cadernos-tecnicos/SINAPI-CT-DEPRECIACAO-JUROS-IMPOSTOS-E-SEGUROS-MANUTENCAO-E-MATERIAIS-NA-OPERACAO-DOS-EQUIPAMENTOS.pdf" TargetMode="External"/><Relationship Id="rId8616" Type="http://schemas.openxmlformats.org/officeDocument/2006/relationships/hyperlink" Target="https://www.caixa.gov.br/Downloads/sinapi-cadernos-tecnicos/SINAPI-CT-CUSTOS-HORARIOS-PRODUTIVO-E-IMPRODUTIVO-DOS-EQUIPAMENTOS.pdf" TargetMode="External"/><Relationship Id="rId3011" Type="http://schemas.openxmlformats.org/officeDocument/2006/relationships/hyperlink" Target="https://www.caixa.gov.br/Downloads/sinapi-cadernos-tecnicos/SINAPI-CT-PARQUINHOS-E-EQUIPAMENTOS-DE-GINASTICA-AO-AR-LIVRE.pdf" TargetMode="External"/><Relationship Id="rId6167" Type="http://schemas.openxmlformats.org/officeDocument/2006/relationships/hyperlink" Target="https://www.caixa.gov.br/Downloads/sinapi-cadernos-tecnicos/SINAPI-CT-ESTRUTURAS-DE-MADEIRA.pdf" TargetMode="External"/><Relationship Id="rId6581" Type="http://schemas.openxmlformats.org/officeDocument/2006/relationships/hyperlink" Target="https://www.caixa.gov.br/Downloads/sinapi-cadernos-tecnicos/SINAPI-CT-ESCORAMENTO-E-PREPARO-DE-FUNDO-DE-VALAS.pdf" TargetMode="External"/><Relationship Id="rId7218" Type="http://schemas.openxmlformats.org/officeDocument/2006/relationships/hyperlink" Target="https://www.caixa.gov.br/Downloads/sinapi-cadernos-tecnicos/SINAPI-CT-DRENOS.pdf" TargetMode="External"/><Relationship Id="rId7632" Type="http://schemas.openxmlformats.org/officeDocument/2006/relationships/hyperlink" Target="https://www.caixa.gov.br/Downloads/sinapi-cadernos-tecnicos/SINAPI-CT-DEPRECIACAO-JUROS-IMPOSTOS-E-SEGUROS-MANUTENCAO-E-MATERIAIS-NA-OPERACAO-DOS-EQUIPAMENTOS.pdf" TargetMode="External"/><Relationship Id="rId2777" Type="http://schemas.openxmlformats.org/officeDocument/2006/relationships/hyperlink" Target="https://www.caixa.gov.br/Downloads/sinapi-cadernos-tecnicos/SINAPI-CT-MASSA-UNICA-INTERNA.pdf" TargetMode="External"/><Relationship Id="rId5183" Type="http://schemas.openxmlformats.org/officeDocument/2006/relationships/hyperlink" Target="https://www.caixa.gov.br/Downloads/sinapi-cadernos-tecnicos/SINAPI-CT-VALVULAS-E-REGISTROS-PARA-SISTEMAS-PREDIAIS.pdf" TargetMode="External"/><Relationship Id="rId6234" Type="http://schemas.openxmlformats.org/officeDocument/2006/relationships/hyperlink" Target="https://www.caixa.gov.br/Downloads/sinapi-cadernos-tecnicos/SINAPI-CT-ESTRUTURA-E-TRAMA-PARA-COBERTURA.pdf" TargetMode="External"/><Relationship Id="rId749" Type="http://schemas.openxmlformats.org/officeDocument/2006/relationships/hyperlink" Target="https://www.caixa.gov.br/Downloads/sinapi-cadernos-tecnicos/SINAPI-CT-INSTALACOES-PREDIAIS-DE-ESGOTO-TUBOS-E-CONEXOES.pdf" TargetMode="External"/><Relationship Id="rId1379" Type="http://schemas.openxmlformats.org/officeDocument/2006/relationships/hyperlink" Target="https://www.caixa.gov.br/Downloads/sinapi-cadernos-tecnicos/SINAPI-CT-INSTALACOES-DE-GAS-E-INCENDIO-EM-ACO-E-FERRO-GALVANIZADO.pdf" TargetMode="External"/><Relationship Id="rId3828" Type="http://schemas.openxmlformats.org/officeDocument/2006/relationships/hyperlink" Target="https://www.caixa.gov.br/Downloads/sinapi-cadernos-tecnicos/SINAPI-CT-RASGOS-E-FIXACOES.pdf" TargetMode="External"/><Relationship Id="rId5250" Type="http://schemas.openxmlformats.org/officeDocument/2006/relationships/hyperlink" Target="https://www.caixa.gov.br/Downloads/sinapi-cadernos-tecnicos/SINAPI-CT-VALVULAS-PARA-REDES-DE-SANEAMENTO.pdf" TargetMode="External"/><Relationship Id="rId6301" Type="http://schemas.openxmlformats.org/officeDocument/2006/relationships/hyperlink" Target="https://www.caixa.gov.br/Downloads/sinapi-cadernos-tecnicos/SINAPI-CT-ESTRUTURA-E-TRAMA-PARA-COBERTURA.pdf" TargetMode="External"/><Relationship Id="rId9457" Type="http://schemas.openxmlformats.org/officeDocument/2006/relationships/hyperlink" Target="https://www.caixa.gov.br/Downloads/sinapi-cadernos-tecnicos/SINAPI-CT-ASSENTAMENTO-DE-TUBOS-DE-ESGOTO-OU-DRENAGEM-PLUVIAL-EM-CONCRETO.pdf" TargetMode="External"/><Relationship Id="rId1793" Type="http://schemas.openxmlformats.org/officeDocument/2006/relationships/hyperlink" Target="https://www.caixa.gov.br/Downloads/sinapi-cadernos-tecnicos/SINAPI-CT-INSTALACOES-EM-COBRE.pdf" TargetMode="External"/><Relationship Id="rId2844" Type="http://schemas.openxmlformats.org/officeDocument/2006/relationships/hyperlink" Target="https://www.caixa.gov.br/Downloads/sinapi-cadernos-tecnicos/SINAPI-CT-MONOCAPA.pdf" TargetMode="External"/><Relationship Id="rId8059" Type="http://schemas.openxmlformats.org/officeDocument/2006/relationships/hyperlink" Target="https://www.caixa.gov.br/Downloads/sinapi-cadernos-tecnicos/SINAPI-CT-DEPRECIACAO-JUROS-IMPOSTOS-E-SEGUROS-MANUTENCAO-E-MATERIAIS-NA-OPERACAO-DOS-EQUIPAMENTOS.pdf" TargetMode="External"/><Relationship Id="rId9871" Type="http://schemas.openxmlformats.org/officeDocument/2006/relationships/hyperlink" Target="https://www.caixa.gov.br/Downloads/sinapi-cadernos-tecnicos/SINAPI-CT-ARMACAO-DE-ESTACAS.pdf" TargetMode="External"/><Relationship Id="rId85" Type="http://schemas.openxmlformats.org/officeDocument/2006/relationships/hyperlink" Target="https://www.caixa.gov.br/Downloads/sinapi-cadernos-tecnicos/SINAPI-CT-INSTALACOES-ELETRICAS-REDE-DE-DISTRIBUICAO.pdf" TargetMode="External"/><Relationship Id="rId816" Type="http://schemas.openxmlformats.org/officeDocument/2006/relationships/hyperlink" Target="https://www.caixa.gov.br/Downloads/sinapi-cadernos-tecnicos/SINAPI-CT-INSTALACOES-PREDIAIS-DE-AGUA-FRIA-EM-PVC.pdf" TargetMode="External"/><Relationship Id="rId1446" Type="http://schemas.openxmlformats.org/officeDocument/2006/relationships/hyperlink" Target="https://www.caixa.gov.br/Downloads/sinapi-cadernos-tecnicos/SINAPI-CT-INSTALACOES-DE-GAS-E-INCENDIO-EM-ACO-E-FERRO-GALVANIZADO.pdf" TargetMode="External"/><Relationship Id="rId1860" Type="http://schemas.openxmlformats.org/officeDocument/2006/relationships/hyperlink" Target="https://www.caixa.gov.br/Downloads/sinapi-cadernos-tecnicos/SINAPI-CT-INSTALACOES-EM-COBRE.pdf" TargetMode="External"/><Relationship Id="rId2911" Type="http://schemas.openxmlformats.org/officeDocument/2006/relationships/hyperlink" Target="https://www.caixa.gov.br/Downloads/sinapi-cadernos-tecnicos/SINAPI-CT-PAREDES-DE-CONCRETO-CONCRETAGEM.pdf" TargetMode="External"/><Relationship Id="rId7075" Type="http://schemas.openxmlformats.org/officeDocument/2006/relationships/hyperlink" Target="https://www.caixa.gov.br/Downloads/sinapi-cadernos-tecnicos/SINAPI-CT-ELETROCALHAS.pdf" TargetMode="External"/><Relationship Id="rId8473" Type="http://schemas.openxmlformats.org/officeDocument/2006/relationships/hyperlink" Target="https://www.caixa.gov.br/Downloads/sinapi-cadernos-tecnicos/SINAPI-CT-CUSTOS-HORARIOS-PRODUTIVO-E-IMPRODUTIVO-DOS-EQUIPAMENTOS.pdf" TargetMode="External"/><Relationship Id="rId9524" Type="http://schemas.openxmlformats.org/officeDocument/2006/relationships/hyperlink" Target="https://www.caixa.gov.br/Downloads/sinapi-cadernos-tecnicos/SINAPI-CT-ASSENTAMENTO-DE-TUBOS-DE-PVC-E-METALICOS-EM-REDES-DE-AGUA.pdf" TargetMode="External"/><Relationship Id="rId1513" Type="http://schemas.openxmlformats.org/officeDocument/2006/relationships/hyperlink" Target="https://www.caixa.gov.br/Downloads/sinapi-cadernos-tecnicos/SINAPI-CT-INSTALACOES-DE-GAS-E-INCENDIO-EM-ACO-E-FERRO-GALVANIZADO.pdf" TargetMode="External"/><Relationship Id="rId4669" Type="http://schemas.openxmlformats.org/officeDocument/2006/relationships/hyperlink" Target="https://www.caixa.gov.br/Downloads/sinapi-cadernos-tecnicos/SINAPI-CT-TRANSPORTE-DE-MATERIAIS-DENTRO-DO-CANTEIRO-DE-OBRAS.pdf" TargetMode="External"/><Relationship Id="rId8126" Type="http://schemas.openxmlformats.org/officeDocument/2006/relationships/hyperlink" Target="https://www.caixa.gov.br/Downloads/sinapi-cadernos-tecnicos/SINAPI-CT-DEPRECIACAO-JUROS-IMPOSTOS-E-SEGUROS-MANUTENCAO-E-MATERIAIS-NA-OPERACAO-DOS-EQUIPAMENTOS.pdf" TargetMode="External"/><Relationship Id="rId8540" Type="http://schemas.openxmlformats.org/officeDocument/2006/relationships/hyperlink" Target="https://www.caixa.gov.br/Downloads/sinapi-cadernos-tecnicos/SINAPI-CT-CUSTOS-HORARIOS-PRODUTIVO-E-IMPRODUTIVO-DOS-EQUIPAMENTOS.pdf" TargetMode="External"/><Relationship Id="rId10056" Type="http://schemas.openxmlformats.org/officeDocument/2006/relationships/hyperlink" Target="https://www.caixa.gov.br/Downloads/sinapi-cadernos-tecnicos/SINAPI-CT-ALVENARIAS-DIVERSAS.pdf" TargetMode="External"/><Relationship Id="rId3685" Type="http://schemas.openxmlformats.org/officeDocument/2006/relationships/hyperlink" Target="https://www.caixa.gov.br/Downloads/sinapi-cadernos-tecnicos/SINAPI-CT-PRODUCAO-DE-CONCRETO.pdf" TargetMode="External"/><Relationship Id="rId4736" Type="http://schemas.openxmlformats.org/officeDocument/2006/relationships/hyperlink" Target="https://www.caixa.gov.br/Downloads/sinapi-cadernos-tecnicos/SINAPI-CT-TRANSPORTE-CARGA-E-DESCARGA-DE-MATERIAIS.pdf" TargetMode="External"/><Relationship Id="rId6091" Type="http://schemas.openxmlformats.org/officeDocument/2006/relationships/hyperlink" Target="https://www.caixa.gov.br/Downloads/sinapi-cadernos-tecnicos/SINAPI-CT-EXECUCAO-DE-TIRANTES.pdf" TargetMode="External"/><Relationship Id="rId7142" Type="http://schemas.openxmlformats.org/officeDocument/2006/relationships/hyperlink" Target="https://www.caixa.gov.br/Downloads/sinapi-cadernos-tecnicos/SINAPI-CT-DUTOS-PARA-AR-CONDICIONADO.pdf" TargetMode="External"/><Relationship Id="rId10123" Type="http://schemas.openxmlformats.org/officeDocument/2006/relationships/hyperlink" Target="https://www.caixa.gov.br/Downloads/sinapi-cadernos-tecnicos/SINAPI-CT-ALVENARIA-ESTRUTURAL-BLOCOS-DE-CONCRETO.pdf" TargetMode="External"/><Relationship Id="rId2287" Type="http://schemas.openxmlformats.org/officeDocument/2006/relationships/hyperlink" Target="https://www.caixa.gov.br/Downloads/sinapi-metodologia/Livro_SINAPI_Calculos_Parametros.pdf" TargetMode="External"/><Relationship Id="rId3338" Type="http://schemas.openxmlformats.org/officeDocument/2006/relationships/hyperlink" Target="https://www.caixa.gov.br/Downloads/sinapi-cadernos-tecnicos/SINAPI-CT-PINTURA-PARA-PISOS-E-PARA-SINALIZACAO-HORIZONTAL-E-VERTICAL.pdf" TargetMode="External"/><Relationship Id="rId3752" Type="http://schemas.openxmlformats.org/officeDocument/2006/relationships/hyperlink" Target="https://www.caixa.gov.br/Downloads/sinapi-cadernos-tecnicos/SINAPI-CT-QUADROS-DE-AUTOMACAO-DE-BOMBAS.pdf" TargetMode="External"/><Relationship Id="rId7959" Type="http://schemas.openxmlformats.org/officeDocument/2006/relationships/hyperlink" Target="https://www.caixa.gov.br/Downloads/sinapi-cadernos-tecnicos/SINAPI-CT-DEPRECIACAO-JUROS-IMPOSTOS-E-SEGUROS-MANUTENCAO-E-MATERIAIS-NA-OPERACAO-DOS-EQUIPAMENTOS.pdf" TargetMode="External"/><Relationship Id="rId259" Type="http://schemas.openxmlformats.org/officeDocument/2006/relationships/hyperlink" Target="https://www.caixa.gov.br/Downloads/sinapi-cadernos-tecnicos/SINAPI-CT-INSTALACOES-HIDRAULICAS-RESERVACAO-E-BOMBAS-DE-RECALQUE.pdf" TargetMode="External"/><Relationship Id="rId673" Type="http://schemas.openxmlformats.org/officeDocument/2006/relationships/hyperlink" Target="https://www.caixa.gov.br/Downloads/sinapi-cadernos-tecnicos/SINAPI-CT-INSTALACOES-HIDRAULICAS-EM-PPR.pdf" TargetMode="External"/><Relationship Id="rId2354" Type="http://schemas.openxmlformats.org/officeDocument/2006/relationships/hyperlink" Target="https://www.caixa.gov.br/Downloads/sinapi-metodologia/Livro_SINAPI_Calculos_Parametros.pdf" TargetMode="External"/><Relationship Id="rId3405" Type="http://schemas.openxmlformats.org/officeDocument/2006/relationships/hyperlink" Target="https://www.caixa.gov.br/Downloads/sinapi-cadernos-tecnicos/SINAPI-CT-PISOS.pdf" TargetMode="External"/><Relationship Id="rId4803" Type="http://schemas.openxmlformats.org/officeDocument/2006/relationships/hyperlink" Target="https://www.caixa.gov.br/Downloads/sinapi-cadernos-tecnicos/SINAPI-CT-TRANSPORTE-CARGA-E-DESCARGA-DE-MATERIAIS.pdf" TargetMode="External"/><Relationship Id="rId9381" Type="http://schemas.openxmlformats.org/officeDocument/2006/relationships/hyperlink" Target="https://www.caixa.gov.br/Downloads/sinapi-cadernos-tecnicos/SINAPI-CT-ATERROS-BASES-SUB-BASES-E-IMPRIMACOES.pdf" TargetMode="External"/><Relationship Id="rId326" Type="http://schemas.openxmlformats.org/officeDocument/2006/relationships/hyperlink" Target="https://www.caixa.gov.br/Downloads/sinapi-cadernos-tecnicos/SINAPI-CT-INSTALACOES-HIDRAULICAS-RESERVACAO-E-BOMBAS-DE-RECALQUE.pdf" TargetMode="External"/><Relationship Id="rId1370" Type="http://schemas.openxmlformats.org/officeDocument/2006/relationships/hyperlink" Target="https://www.caixa.gov.br/Downloads/sinapi-cadernos-tecnicos/SINAPI-CT-INSTALACOES-DE-GAS-E-INCENDIO-EM-ACO-E-FERRO-GALVANIZADO.pdf" TargetMode="External"/><Relationship Id="rId2007" Type="http://schemas.openxmlformats.org/officeDocument/2006/relationships/hyperlink" Target="https://www.caixa.gov.br/Downloads/sinapi-cadernos-tecnicos/SINAPI-CT-INSTALACOES-PARA-CANTEIROS-DE-OBRAS.pdf" TargetMode="External"/><Relationship Id="rId6975" Type="http://schemas.openxmlformats.org/officeDocument/2006/relationships/hyperlink" Target="https://www.caixa.gov.br/Downloads/sinapi-cadernos-tecnicos/SINAPI-CT-EQUIPAMENTOS-DE-PROTECAO-COLETIVA.pdf" TargetMode="External"/><Relationship Id="rId9034" Type="http://schemas.openxmlformats.org/officeDocument/2006/relationships/hyperlink" Target="https://www.caixa.gov.br/Downloads/sinapi-cadernos-tecnicos/SINAPI-CT-CAIXAS-ENTERRADAS.pdf" TargetMode="External"/><Relationship Id="rId740" Type="http://schemas.openxmlformats.org/officeDocument/2006/relationships/hyperlink" Target="https://www.caixa.gov.br/Downloads/sinapi-cadernos-tecnicos/SINAPI-CT-INSTALACOES-PREDIAIS-DE-ESGOTO-TUBOS-E-CONEXOES.pdf" TargetMode="External"/><Relationship Id="rId1023" Type="http://schemas.openxmlformats.org/officeDocument/2006/relationships/hyperlink" Target="https://www.caixa.gov.br/Downloads/sinapi-cadernos-tecnicos/SINAPI-CT-INSTALACOES-PREDIAIS-DE-AGUA-FRIA-EM-PVC.pdf" TargetMode="External"/><Relationship Id="rId2421" Type="http://schemas.openxmlformats.org/officeDocument/2006/relationships/hyperlink" Target="https://www.caixa.gov.br/Downloads/sinapi-metodologia/Livro_SINAPI_Calculos_Parametros.pdf" TargetMode="External"/><Relationship Id="rId4179" Type="http://schemas.openxmlformats.org/officeDocument/2006/relationships/hyperlink" Target="https://www.caixa.gov.br/Downloads/sinapi-cadernos-tecnicos/SINAPI-CT-REDES-DE-AGUA-E-ESGOTO-EM-PEAD-LISO-(TUBOS-E-CONEXOES).pdf" TargetMode="External"/><Relationship Id="rId5577" Type="http://schemas.openxmlformats.org/officeDocument/2006/relationships/hyperlink" Target="https://www.caixa.gov.br/Downloads/sinapi-cadernos-tecnicos/SINAPI-CT-INSTALACOES-ELETRICAS-ELETRODUTOS-EMBUTIDOS-CABOS-CAIXAS-TOMADAS-E-INTERRUPTORES.pdf" TargetMode="External"/><Relationship Id="rId5991" Type="http://schemas.openxmlformats.org/officeDocument/2006/relationships/hyperlink" Target="https://www.caixa.gov.br/Downloads/sinapi-cadernos-tecnicos/SINAPI-CT-FOSSAS-E-SUMIDOUROS.pdf" TargetMode="External"/><Relationship Id="rId6628" Type="http://schemas.openxmlformats.org/officeDocument/2006/relationships/hyperlink" Target="https://www.caixa.gov.br/Downloads/sinapi-cadernos-tecnicos/SINAPI-CT-ESCAVACAO-EM-MATERIAL-DE-3&#170;-CATEGORIA.pdf" TargetMode="External"/><Relationship Id="rId8050" Type="http://schemas.openxmlformats.org/officeDocument/2006/relationships/hyperlink" Target="https://www.caixa.gov.br/Downloads/sinapi-cadernos-tecnicos/SINAPI-CT-DEPRECIACAO-JUROS-IMPOSTOS-E-SEGUROS-MANUTENCAO-E-MATERIAIS-NA-OPERACAO-DOS-EQUIPAMENTOS.pdf" TargetMode="External"/><Relationship Id="rId4593" Type="http://schemas.openxmlformats.org/officeDocument/2006/relationships/hyperlink" Target="https://www.caixa.gov.br/Downloads/sinapi-cadernos-tecnicos/SINAPI-CT-TRANSPORTE-FLUVIAL-CARGA-E-DESCARGA.pdf" TargetMode="External"/><Relationship Id="rId5644" Type="http://schemas.openxmlformats.org/officeDocument/2006/relationships/hyperlink" Target="https://www.caixa.gov.br/Downloads/sinapi-cadernos-tecnicos/SINAPI-CT-ILUMINACAO-PREDIAL-E-MONITORAMENTO.pdf" TargetMode="External"/><Relationship Id="rId9101" Type="http://schemas.openxmlformats.org/officeDocument/2006/relationships/hyperlink" Target="https://www.caixa.gov.br/Downloads/sinapi-cadernos-tecnicos/SINAPI-CT-BOCAS-PARA-BUEIROS.pdf" TargetMode="External"/><Relationship Id="rId3195" Type="http://schemas.openxmlformats.org/officeDocument/2006/relationships/hyperlink" Target="https://www.caixa.gov.br/Downloads/sinapi-cadernos-tecnicos/SINAPI-CT-PINTURA-EXTERNA.pdf" TargetMode="External"/><Relationship Id="rId4246" Type="http://schemas.openxmlformats.org/officeDocument/2006/relationships/hyperlink" Target="https://www.caixa.gov.br/Downloads/sinapi-cadernos-tecnicos/SINAPI-CT-RESERVATORIOS-DE-CONCRETO-E-METALICOS.pdf" TargetMode="External"/><Relationship Id="rId4660" Type="http://schemas.openxmlformats.org/officeDocument/2006/relationships/hyperlink" Target="https://www.caixa.gov.br/Downloads/sinapi-cadernos-tecnicos/SINAPI-CT-TRANSPORTE-DE-MATERIAIS-DENTRO-DO-CANTEIRO-DE-OBRAS.pdf" TargetMode="External"/><Relationship Id="rId5711" Type="http://schemas.openxmlformats.org/officeDocument/2006/relationships/hyperlink" Target="https://www.caixa.gov.br/Downloads/sinapi-cadernos-tecnicos/SINAPI-CT-GUARDA-CORPO-CORRIMAO-E-GRADE-PARA-ESQUADRIAS.pdf" TargetMode="External"/><Relationship Id="rId8867" Type="http://schemas.openxmlformats.org/officeDocument/2006/relationships/hyperlink" Target="https://www.caixa.gov.br/Downloads/sinapi-cadernos-tecnicos/SINAPI-CT-CERCAS-PROTETORES-E-ALAMBRADOS.pdf" TargetMode="External"/><Relationship Id="rId9918" Type="http://schemas.openxmlformats.org/officeDocument/2006/relationships/hyperlink" Target="https://www.caixa.gov.br/Downloads/sinapi-cadernos-tecnicos/SINAPI-CT-ARGAMASSAS.pdf" TargetMode="External"/><Relationship Id="rId3262" Type="http://schemas.openxmlformats.org/officeDocument/2006/relationships/hyperlink" Target="https://www.caixa.gov.br/Downloads/sinapi-cadernos-tecnicos/SINAPI-CT-PINTURA-EM-MADEIRA.pdf" TargetMode="External"/><Relationship Id="rId4313" Type="http://schemas.openxmlformats.org/officeDocument/2006/relationships/hyperlink" Target="https://www.caixa.gov.br/Downloads/sinapi-cadernos-tecnicos/SINAPI-CT-SINALIZACAO-HORIZONTAL-VIARIA.pdf" TargetMode="External"/><Relationship Id="rId7469" Type="http://schemas.openxmlformats.org/officeDocument/2006/relationships/hyperlink" Target="https://www.caixa.gov.br/Downloads/sinapi-cadernos-tecnicos/SINAPI-CT-DEPRECIACAO-JUROS-IMPOSTOS-E-SEGUROS-MANUTENCAO-E-MATERIAIS-NA-OPERACAO-DOS-EQUIPAMENTOS.pdf" TargetMode="External"/><Relationship Id="rId7883" Type="http://schemas.openxmlformats.org/officeDocument/2006/relationships/hyperlink" Target="https://www.caixa.gov.br/Downloads/sinapi-cadernos-tecnicos/SINAPI-CT-DEPRECIACAO-JUROS-IMPOSTOS-E-SEGUROS-MANUTENCAO-E-MATERIAIS-NA-OPERACAO-DOS-EQUIPAMENTOS.pdf" TargetMode="External"/><Relationship Id="rId183" Type="http://schemas.openxmlformats.org/officeDocument/2006/relationships/hyperlink" Target="https://www.caixa.gov.br/Downloads/sinapi-cadernos-tecnicos/SINAPI-CT-INSTALACOES-HIDRAULICAS-RESERVACAO-E-BOMBAS-DE-RECALQUE.pdf" TargetMode="External"/><Relationship Id="rId1907" Type="http://schemas.openxmlformats.org/officeDocument/2006/relationships/hyperlink" Target="https://www.caixa.gov.br/Downloads/sinapi-cadernos-tecnicos/SINAPI-CT-INSTALACOES-EM-COBRE.pdf" TargetMode="External"/><Relationship Id="rId6485" Type="http://schemas.openxmlformats.org/officeDocument/2006/relationships/hyperlink" Target="https://www.caixa.gov.br/Downloads/sinapi-cadernos-tecnicos/SINAPI-CT-ESQUADRIAS-PORTAS.pdf" TargetMode="External"/><Relationship Id="rId7536" Type="http://schemas.openxmlformats.org/officeDocument/2006/relationships/hyperlink" Target="https://www.caixa.gov.br/Downloads/sinapi-cadernos-tecnicos/SINAPI-CT-DEPRECIACAO-JUROS-IMPOSTOS-E-SEGUROS-MANUTENCAO-E-MATERIAIS-NA-OPERACAO-DOS-EQUIPAMENTOS.pdf" TargetMode="External"/><Relationship Id="rId8934" Type="http://schemas.openxmlformats.org/officeDocument/2006/relationships/hyperlink" Target="https://www.caixa.gov.br/Downloads/sinapi-cadernos-tecnicos/SINAPI-CT-CANALETAS-GRELHAS-E-CAIXAS-COM-GRELHA-PARA-DRENAGEM.pdf" TargetMode="External"/><Relationship Id="rId250" Type="http://schemas.openxmlformats.org/officeDocument/2006/relationships/hyperlink" Target="https://www.caixa.gov.br/Downloads/sinapi-cadernos-tecnicos/SINAPI-CT-INSTALACOES-HIDRAULICAS-RESERVACAO-E-BOMBAS-DE-RECALQUE.pdf" TargetMode="External"/><Relationship Id="rId5087" Type="http://schemas.openxmlformats.org/officeDocument/2006/relationships/hyperlink" Target="https://www.caixa.gov.br/Downloads/sinapi-cadernos-tecnicos/SINAPI-CT-VIDROS-E-ESPELHOS.pdf" TargetMode="External"/><Relationship Id="rId6138" Type="http://schemas.openxmlformats.org/officeDocument/2006/relationships/hyperlink" Target="https://www.caixa.gov.br/Downloads/sinapi-cadernos-tecnicos/SINAPI-CT-ESTRUTURAS-DE-MADEIRA.pdf" TargetMode="External"/><Relationship Id="rId7950" Type="http://schemas.openxmlformats.org/officeDocument/2006/relationships/hyperlink" Target="https://www.caixa.gov.br/Downloads/sinapi-cadernos-tecnicos/SINAPI-CT-DEPRECIACAO-JUROS-IMPOSTOS-E-SEGUROS-MANUTENCAO-E-MATERIAIS-NA-OPERACAO-DOS-EQUIPAMENTOS.pdf" TargetMode="External"/><Relationship Id="rId5154" Type="http://schemas.openxmlformats.org/officeDocument/2006/relationships/hyperlink" Target="https://www.caixa.gov.br/Downloads/sinapi-cadernos-tecnicos/SINAPI-CT-VALVULAS-E-REGISTROS-PARA-SISTEMAS-PREDIAIS.pdf" TargetMode="External"/><Relationship Id="rId6552" Type="http://schemas.openxmlformats.org/officeDocument/2006/relationships/hyperlink" Target="https://www.caixa.gov.br/Downloads/sinapi-cadernos-tecnicos/SINAPI-CT-ESQUADRIAS-JANELAS.pdf" TargetMode="External"/><Relationship Id="rId7603" Type="http://schemas.openxmlformats.org/officeDocument/2006/relationships/hyperlink" Target="https://www.caixa.gov.br/Downloads/sinapi-cadernos-tecnicos/SINAPI-CT-DEPRECIACAO-JUROS-IMPOSTOS-E-SEGUROS-MANUTENCAO-E-MATERIAIS-NA-OPERACAO-DOS-EQUIPAMENTOS.pdf" TargetMode="External"/><Relationship Id="rId1697" Type="http://schemas.openxmlformats.org/officeDocument/2006/relationships/hyperlink" Target="https://www.caixa.gov.br/Downloads/sinapi-cadernos-tecnicos/SINAPI-CT-INSTALACOES-DE-AR-CONDICIONADO.pdf" TargetMode="External"/><Relationship Id="rId2748" Type="http://schemas.openxmlformats.org/officeDocument/2006/relationships/hyperlink" Target="https://www.caixa.gov.br/Downloads/sinapi-cadernos-tecnicos/SINAPI-CT-MASSA-UNICA-EXTERNA.pdf" TargetMode="External"/><Relationship Id="rId6205" Type="http://schemas.openxmlformats.org/officeDocument/2006/relationships/hyperlink" Target="https://www.caixa.gov.br/Downloads/sinapi-cadernos-tecnicos/SINAPI-CT-ESTRUTURAS-DE-CONTENCAO-ESTACAS-PAREDES-DIAFRAGMA-E-MURETA-GUIA.pdf" TargetMode="External"/><Relationship Id="rId9775" Type="http://schemas.openxmlformats.org/officeDocument/2006/relationships/hyperlink" Target="https://www.caixa.gov.br/Downloads/sinapi-cadernos-tecnicos/SINAPI-CT-ASSENTAMENTO-DE-TUBOS-DE-ESGOTO-EM-PVC-E-PEAD.pdf" TargetMode="External"/><Relationship Id="rId1764" Type="http://schemas.openxmlformats.org/officeDocument/2006/relationships/hyperlink" Target="https://www.caixa.gov.br/Downloads/sinapi-cadernos-tecnicos/SINAPI-CT-INSTALACOES-EM-COBRE.pdf" TargetMode="External"/><Relationship Id="rId2815" Type="http://schemas.openxmlformats.org/officeDocument/2006/relationships/hyperlink" Target="https://www.caixa.gov.br/Downloads/sinapi-cadernos-tecnicos/SINAPI-CT-MASSA-UNICA-INTERNA.pdf" TargetMode="External"/><Relationship Id="rId4170" Type="http://schemas.openxmlformats.org/officeDocument/2006/relationships/hyperlink" Target="https://www.caixa.gov.br/Downloads/sinapi-cadernos-tecnicos/SINAPI-CT-REDES-DE-AGUA-E-ESGOTO-EM-PEAD-LISO-(TUBOS-E-CONEXOES).pdf" TargetMode="External"/><Relationship Id="rId5221" Type="http://schemas.openxmlformats.org/officeDocument/2006/relationships/hyperlink" Target="https://www.caixa.gov.br/Downloads/sinapi-cadernos-tecnicos/SINAPI-CT-VALVULAS-E-REGISTROS-PARA-SISTEMAS-PREDIAIS.pdf" TargetMode="External"/><Relationship Id="rId8377" Type="http://schemas.openxmlformats.org/officeDocument/2006/relationships/hyperlink" Target="https://www.caixa.gov.br/Downloads/sinapi-cadernos-tecnicos/SINAPI-CT-CUSTOS-HORARIOS-PRODUTIVO-E-IMPRODUTIVO-DOS-EQUIPAMENTOS.pdf" TargetMode="External"/><Relationship Id="rId8791" Type="http://schemas.openxmlformats.org/officeDocument/2006/relationships/hyperlink" Target="https://www.caixa.gov.br/Downloads/sinapi-cadernos-tecnicos/SINAPI-CT-CONCRETO-PROJETADO.pdf" TargetMode="External"/><Relationship Id="rId9428" Type="http://schemas.openxmlformats.org/officeDocument/2006/relationships/hyperlink" Target="https://www.caixa.gov.br/Downloads/sinapi-cadernos-tecnicos/SINAPI-CT-ASSENTAMENTO-DE-TUBOS-DE-ESGOTO-OU-DRENAGEM-PLUVIAL-EM-CONCRETO.pdf" TargetMode="External"/><Relationship Id="rId9842" Type="http://schemas.openxmlformats.org/officeDocument/2006/relationships/hyperlink" Target="https://www.caixa.gov.br/Downloads/sinapi-cadernos-tecnicos/SINAPI-CT-ARMACAO-PARA-ESTRUTURAS-DE-CONCRETO-ARMADO.pdf" TargetMode="External"/><Relationship Id="rId56" Type="http://schemas.openxmlformats.org/officeDocument/2006/relationships/hyperlink" Target="https://www.caixa.gov.br/Downloads/sinapi-cadernos-tecnicos/SINAPI-CT-INSTALACOES-ELETRICAS-QUADROS-CABOS-DISJUNTORES-CONTATORES-E-BARRAMENTOS-BLINDADOS.pdf" TargetMode="External"/><Relationship Id="rId1417" Type="http://schemas.openxmlformats.org/officeDocument/2006/relationships/hyperlink" Target="https://www.caixa.gov.br/Downloads/sinapi-cadernos-tecnicos/SINAPI-CT-INSTALACOES-DE-GAS-E-INCENDIO-EM-ACO-E-FERRO-GALVANIZADO.pdf" TargetMode="External"/><Relationship Id="rId1831" Type="http://schemas.openxmlformats.org/officeDocument/2006/relationships/hyperlink" Target="https://www.caixa.gov.br/Downloads/sinapi-cadernos-tecnicos/SINAPI-CT-INSTALACOES-EM-COBRE.pdf" TargetMode="External"/><Relationship Id="rId4987" Type="http://schemas.openxmlformats.org/officeDocument/2006/relationships/hyperlink" Target="https://www.caixa.gov.br/Downloads/sinapi-cadernos-tecnicos/SINAPI-CT-TUNNEL-LINER.pdf" TargetMode="External"/><Relationship Id="rId7393" Type="http://schemas.openxmlformats.org/officeDocument/2006/relationships/hyperlink" Target="https://www.caixa.gov.br/Downloads/sinapi-cadernos-tecnicos/SINAPI-CT-DEPRECIACAO-JUROS-IMPOSTOS-E-SEGUROS-MANUTENCAO-E-MATERIAIS-NA-OPERACAO-DOS-EQUIPAMENTOS.pdf" TargetMode="External"/><Relationship Id="rId8444" Type="http://schemas.openxmlformats.org/officeDocument/2006/relationships/hyperlink" Target="https://www.caixa.gov.br/Downloads/sinapi-cadernos-tecnicos/SINAPI-CT-CUSTOS-HORARIOS-PRODUTIVO-E-IMPRODUTIVO-DOS-EQUIPAMENTOS.pdf" TargetMode="External"/><Relationship Id="rId3589" Type="http://schemas.openxmlformats.org/officeDocument/2006/relationships/hyperlink" Target="https://www.caixa.gov.br/Downloads/sinapi-cadernos-tecnicos/SINAPI-CT-POCOS-DE-VISITA-E-CAIXAS-PARA-BOCAS-DE-LOBO.pdf" TargetMode="External"/><Relationship Id="rId7046" Type="http://schemas.openxmlformats.org/officeDocument/2006/relationships/hyperlink" Target="https://www.caixa.gov.br/Downloads/sinapi-cadernos-tecnicos/SINAPI-CT-ELETROCALHAS.pdf" TargetMode="External"/><Relationship Id="rId7460" Type="http://schemas.openxmlformats.org/officeDocument/2006/relationships/hyperlink" Target="https://www.caixa.gov.br/Downloads/sinapi-cadernos-tecnicos/SINAPI-CT-DEPRECIACAO-JUROS-IMPOSTOS-E-SEGUROS-MANUTENCAO-E-MATERIAIS-NA-OPERACAO-DOS-EQUIPAMENTOS.pdf" TargetMode="External"/><Relationship Id="rId8511" Type="http://schemas.openxmlformats.org/officeDocument/2006/relationships/hyperlink" Target="https://www.caixa.gov.br/Downloads/sinapi-cadernos-tecnicos/SINAPI-CT-CUSTOS-HORARIOS-PRODUTIVO-E-IMPRODUTIVO-DOS-EQUIPAMENTOS.pdf" TargetMode="External"/><Relationship Id="rId10027" Type="http://schemas.openxmlformats.org/officeDocument/2006/relationships/hyperlink" Target="https://www.caixa.gov.br/Downloads/sinapi-cadernos-tecnicos/SINAPI-CT-ARGAMASSAS.pdf" TargetMode="External"/><Relationship Id="rId6062" Type="http://schemas.openxmlformats.org/officeDocument/2006/relationships/hyperlink" Target="https://www.caixa.gov.br/Downloads/sinapi-cadernos-tecnicos/SINAPI-CT-EXECUCAO-DE-TIRANTES.pdf" TargetMode="External"/><Relationship Id="rId7113" Type="http://schemas.openxmlformats.org/officeDocument/2006/relationships/hyperlink" Target="https://www.caixa.gov.br/Downloads/sinapi-cadernos-tecnicos/SINAPI-CT-ELETROCALHAS.pdf" TargetMode="External"/><Relationship Id="rId577" Type="http://schemas.openxmlformats.org/officeDocument/2006/relationships/hyperlink" Target="https://www.caixa.gov.br/Downloads/sinapi-cadernos-tecnicos/SINAPI-CT-INSTALACOES-HIDRAULICAS-EM-PEX.pdf" TargetMode="External"/><Relationship Id="rId2258" Type="http://schemas.openxmlformats.org/officeDocument/2006/relationships/hyperlink" Target="https://www.caixa.gov.br/Downloads/sinapi-metodologia/Livro_SINAPI_Calculos_Parametros.pdf" TargetMode="External"/><Relationship Id="rId3656" Type="http://schemas.openxmlformats.org/officeDocument/2006/relationships/hyperlink" Target="https://www.caixa.gov.br/Downloads/sinapi-cadernos-tecnicos/SINAPI-CT-POCOS-DE-VISITA-E-CAIXAS-PARA-BOCAS-DE-LOBO.pdf" TargetMode="External"/><Relationship Id="rId4707" Type="http://schemas.openxmlformats.org/officeDocument/2006/relationships/hyperlink" Target="https://www.caixa.gov.br/Downloads/sinapi-cadernos-tecnicos/SINAPI-CT-TRANSPORTE-DE-MATERIAIS-DENTRO-DO-CANTEIRO-DE-OBRAS.pdf" TargetMode="External"/><Relationship Id="rId9285" Type="http://schemas.openxmlformats.org/officeDocument/2006/relationships/hyperlink" Target="https://www.caixa.gov.br/Downloads/sinapi-cadernos-tecnicos/SINAPI-CT-ATERROS-BASES-SUB-BASES-E-IMPRIMACOES.pdf" TargetMode="External"/><Relationship Id="rId991" Type="http://schemas.openxmlformats.org/officeDocument/2006/relationships/hyperlink" Target="https://www.caixa.gov.br/Downloads/sinapi-cadernos-tecnicos/SINAPI-CT-INSTALACOES-PREDIAIS-DE-AGUA-FRIA-EM-PVC.pdf" TargetMode="External"/><Relationship Id="rId2672" Type="http://schemas.openxmlformats.org/officeDocument/2006/relationships/hyperlink" Target="https://www.caixa.gov.br/Downloads/sinapi-cadernos-tecnicos/SINAPI-CT-MASSA-UNICA-EXTERNA.pdf" TargetMode="External"/><Relationship Id="rId3309" Type="http://schemas.openxmlformats.org/officeDocument/2006/relationships/hyperlink" Target="https://www.caixa.gov.br/Downloads/sinapi-cadernos-tecnicos/SINAPI-CT-PINTURA-EM-SUPERFICIES-METALICAS.pdf" TargetMode="External"/><Relationship Id="rId3723" Type="http://schemas.openxmlformats.org/officeDocument/2006/relationships/hyperlink" Target="https://www.caixa.gov.br/Downloads/sinapi-cadernos-tecnicos/SINAPI-CT-QUADRAS-E-SEUS-EQUIPAMENTOS.pdf" TargetMode="External"/><Relationship Id="rId6879" Type="http://schemas.openxmlformats.org/officeDocument/2006/relationships/hyperlink" Target="https://www.caixa.gov.br/Downloads/sinapi-cadernos-tecnicos/SINAPI-CT-ESCADAS.pdf" TargetMode="External"/><Relationship Id="rId644" Type="http://schemas.openxmlformats.org/officeDocument/2006/relationships/hyperlink" Target="https://www.caixa.gov.br/Downloads/sinapi-cadernos-tecnicos/SINAPI-CT-INSTALACOES-HIDRAULICAS-EM-PPR.pdf" TargetMode="External"/><Relationship Id="rId1274" Type="http://schemas.openxmlformats.org/officeDocument/2006/relationships/hyperlink" Target="https://www.caixa.gov.br/Downloads/sinapi-cadernos-tecnicos/SINAPI-CT-INSTALACOES-DE-DIVISORIAS-DIVERSAS.pdf" TargetMode="External"/><Relationship Id="rId2325" Type="http://schemas.openxmlformats.org/officeDocument/2006/relationships/hyperlink" Target="https://www.caixa.gov.br/Downloads/sinapi-metodologia/Livro_SINAPI_Calculos_Parametros.pdf" TargetMode="External"/><Relationship Id="rId5895" Type="http://schemas.openxmlformats.org/officeDocument/2006/relationships/hyperlink" Target="https://www.caixa.gov.br/Downloads/sinapi-cadernos-tecnicos/SINAPI-CT-FORMAS-PARA-ESTRUTURAS-DE-CONCRETO-ARMADO.pdf" TargetMode="External"/><Relationship Id="rId6946" Type="http://schemas.openxmlformats.org/officeDocument/2006/relationships/hyperlink" Target="https://www.caixa.gov.br/Downloads/sinapi-cadernos-tecnicos/SINAPI-CT-EQUIPAMENTOS-DE-PROTECAO-COLETIVA.pdf" TargetMode="External"/><Relationship Id="rId9352" Type="http://schemas.openxmlformats.org/officeDocument/2006/relationships/hyperlink" Target="https://www.caixa.gov.br/Downloads/sinapi-cadernos-tecnicos/SINAPI-CT-ATERROS-BASES-SUB-BASES-E-IMPRIMACOES.pdf" TargetMode="External"/><Relationship Id="rId711" Type="http://schemas.openxmlformats.org/officeDocument/2006/relationships/hyperlink" Target="https://www.caixa.gov.br/Downloads/sinapi-cadernos-tecnicos/SINAPI-CT-INSTALACOES-PREDIAIS-DE-ESGOTO-CAIXAS-E-RALOS.pdf" TargetMode="External"/><Relationship Id="rId1341" Type="http://schemas.openxmlformats.org/officeDocument/2006/relationships/hyperlink" Target="https://www.caixa.gov.br/Downloads/sinapi-cadernos-tecnicos/SINAPI-CT-INSTALACOES-DE-GAS-E-INCENDIO-EM-ACO-E-FERRO-GALVANIZADO.pdf" TargetMode="External"/><Relationship Id="rId4497" Type="http://schemas.openxmlformats.org/officeDocument/2006/relationships/hyperlink" Target="https://www.caixa.gov.br/Downloads/sinapi-cadernos-tecnicos/SINAPI-CT-TELHAMENTO-PARA-COBERTURA.pdf" TargetMode="External"/><Relationship Id="rId5548" Type="http://schemas.openxmlformats.org/officeDocument/2006/relationships/hyperlink" Target="https://www.caixa.gov.br/Downloads/sinapi-cadernos-tecnicos/SINAPI-CT-INSTALACOES-ELETRICAS-ELETRODUTOS-EMBUTIDOS-CABOS-CAIXAS-TOMADAS-E-INTERRUPTORES.pdf" TargetMode="External"/><Relationship Id="rId5962" Type="http://schemas.openxmlformats.org/officeDocument/2006/relationships/hyperlink" Target="https://www.caixa.gov.br/Downloads/sinapi-cadernos-tecnicos/SINAPI-CT-FUNDACOES-RASAS-(BLOCOS-SAPATAS-VIGAS-BALDRAME).pdf" TargetMode="External"/><Relationship Id="rId9005" Type="http://schemas.openxmlformats.org/officeDocument/2006/relationships/hyperlink" Target="https://www.caixa.gov.br/Downloads/sinapi-cadernos-tecnicos/SINAPI-CT-CAIXAS-ENTERRADAS.pdf" TargetMode="External"/><Relationship Id="rId3099" Type="http://schemas.openxmlformats.org/officeDocument/2006/relationships/hyperlink" Target="https://www.caixa.gov.br/Downloads/sinapi-cadernos-tecnicos/SINAPI-CT-PAVIMENTO-RIGIDO-DE-CONCRETO.pdf" TargetMode="External"/><Relationship Id="rId4564" Type="http://schemas.openxmlformats.org/officeDocument/2006/relationships/hyperlink" Target="https://www.caixa.gov.br/Downloads/sinapi-cadernos-tecnicos/SINAPI-CT-TRANSPORTE-FLUVIAL-CARGA-E-DESCARGA.pdf" TargetMode="External"/><Relationship Id="rId5615" Type="http://schemas.openxmlformats.org/officeDocument/2006/relationships/hyperlink" Target="https://www.caixa.gov.br/Downloads/sinapi-cadernos-tecnicos/SINAPI-CT-IMPERMEABILIZACAO-PROTECAO-MECANICA-E-TRATAMENTO-DE-JUNTA.pdf" TargetMode="External"/><Relationship Id="rId8021" Type="http://schemas.openxmlformats.org/officeDocument/2006/relationships/hyperlink" Target="https://www.caixa.gov.br/Downloads/sinapi-cadernos-tecnicos/SINAPI-CT-DEPRECIACAO-JUROS-IMPOSTOS-E-SEGUROS-MANUTENCAO-E-MATERIAIS-NA-OPERACAO-DOS-EQUIPAMENTOS.pdf" TargetMode="External"/><Relationship Id="rId3166" Type="http://schemas.openxmlformats.org/officeDocument/2006/relationships/hyperlink" Target="https://www.caixa.gov.br/Downloads/sinapi-cadernos-tecnicos/SINAPI-CT-PERFURACAO-HORIZONTAL-DIRECIONAL-HDD.pdf" TargetMode="External"/><Relationship Id="rId3580" Type="http://schemas.openxmlformats.org/officeDocument/2006/relationships/hyperlink" Target="https://www.caixa.gov.br/Downloads/sinapi-cadernos-tecnicos/SINAPI-CT-POCOS-DE-VISITA-E-CAIXAS-PARA-BOCAS-DE-LOBO.pdf" TargetMode="External"/><Relationship Id="rId4217" Type="http://schemas.openxmlformats.org/officeDocument/2006/relationships/hyperlink" Target="https://www.caixa.gov.br/Downloads/sinapi-cadernos-tecnicos/SINAPI-CT-RESERVATORIOS-DE-CONCRETO-E-METALICOS.pdf" TargetMode="External"/><Relationship Id="rId2182" Type="http://schemas.openxmlformats.org/officeDocument/2006/relationships/hyperlink" Target="https://www.caixa.gov.br/Downloads/sinapi-metodologia/Livro_SINAPI_Calculos_Parametros.pdf" TargetMode="External"/><Relationship Id="rId3233" Type="http://schemas.openxmlformats.org/officeDocument/2006/relationships/hyperlink" Target="https://www.caixa.gov.br/Downloads/sinapi-cadernos-tecnicos/SINAPI-CT-PINTURA-INTERNA.pdf" TargetMode="External"/><Relationship Id="rId4631" Type="http://schemas.openxmlformats.org/officeDocument/2006/relationships/hyperlink" Target="https://www.caixa.gov.br/Downloads/sinapi-cadernos-tecnicos/SINAPI-CT-TRANSPORTE-FLUVIAL-CARGA-E-DESCARGA.pdf" TargetMode="External"/><Relationship Id="rId6389" Type="http://schemas.openxmlformats.org/officeDocument/2006/relationships/hyperlink" Target="https://www.caixa.gov.br/Downloads/sinapi-cadernos-tecnicos/SINAPI-CT-ESTACAS-BROCA-STRAUSS-E-ESCAVADA-COM-FLUIDO-ESTABILIZANTE.pdf" TargetMode="External"/><Relationship Id="rId7787" Type="http://schemas.openxmlformats.org/officeDocument/2006/relationships/hyperlink" Target="https://www.caixa.gov.br/Downloads/sinapi-cadernos-tecnicos/SINAPI-CT-DEPRECIACAO-JUROS-IMPOSTOS-E-SEGUROS-MANUTENCAO-E-MATERIAIS-NA-OPERACAO-DOS-EQUIPAMENTOS.pdf" TargetMode="External"/><Relationship Id="rId8838" Type="http://schemas.openxmlformats.org/officeDocument/2006/relationships/hyperlink" Target="https://www.caixa.gov.br/Downloads/sinapi-cadernos-tecnicos/SINAPI-CT-CHAPISCO.pdf" TargetMode="External"/><Relationship Id="rId154" Type="http://schemas.openxmlformats.org/officeDocument/2006/relationships/hyperlink" Target="https://www.caixa.gov.br/Downloads/sinapi-cadernos-tecnicos/SINAPI-CT-INSTALACOES-ELETRICAS-REDE-DE-DISTRIBUICAO.pdf" TargetMode="External"/><Relationship Id="rId7854" Type="http://schemas.openxmlformats.org/officeDocument/2006/relationships/hyperlink" Target="https://www.caixa.gov.br/Downloads/sinapi-cadernos-tecnicos/SINAPI-CT-DEPRECIACAO-JUROS-IMPOSTOS-E-SEGUROS-MANUTENCAO-E-MATERIAIS-NA-OPERACAO-DOS-EQUIPAMENTOS.pdf" TargetMode="External"/><Relationship Id="rId8905" Type="http://schemas.openxmlformats.org/officeDocument/2006/relationships/hyperlink" Target="https://www.caixa.gov.br/Downloads/sinapi-cadernos-tecnicos/SINAPI-CT-CANALETAS-GRELHAS-E-CAIXAS-COM-GRELHA-PARA-DRENAGEM.pdf" TargetMode="External"/><Relationship Id="rId2999" Type="http://schemas.openxmlformats.org/officeDocument/2006/relationships/hyperlink" Target="https://www.caixa.gov.br/Downloads/sinapi-cadernos-tecnicos/SINAPI-CT-PARQUINHOS-E-EQUIPAMENTOS-DE-GINASTICA-AO-AR-LIVRE.pdf" TargetMode="External"/><Relationship Id="rId3300" Type="http://schemas.openxmlformats.org/officeDocument/2006/relationships/hyperlink" Target="https://www.caixa.gov.br/Downloads/sinapi-cadernos-tecnicos/SINAPI-CT-PINTURA-EM-SUPERFICIES-METALICAS.pdf" TargetMode="External"/><Relationship Id="rId6456" Type="http://schemas.openxmlformats.org/officeDocument/2006/relationships/hyperlink" Target="https://www.caixa.gov.br/Downloads/sinapi-cadernos-tecnicos/SINAPI-CT-ESQUADRIAS-PORTAS.pdf" TargetMode="External"/><Relationship Id="rId6870" Type="http://schemas.openxmlformats.org/officeDocument/2006/relationships/hyperlink" Target="https://www.caixa.gov.br/Downloads/sinapi-cadernos-tecnicos/SINAPI-CT-ESCADAS.pdf" TargetMode="External"/><Relationship Id="rId7507" Type="http://schemas.openxmlformats.org/officeDocument/2006/relationships/hyperlink" Target="https://www.caixa.gov.br/Downloads/sinapi-cadernos-tecnicos/SINAPI-CT-DEPRECIACAO-JUROS-IMPOSTOS-E-SEGUROS-MANUTENCAO-E-MATERIAIS-NA-OPERACAO-DOS-EQUIPAMENTOS.pdf" TargetMode="External"/><Relationship Id="rId7921" Type="http://schemas.openxmlformats.org/officeDocument/2006/relationships/hyperlink" Target="https://www.caixa.gov.br/Downloads/sinapi-cadernos-tecnicos/SINAPI-CT-DEPRECIACAO-JUROS-IMPOSTOS-E-SEGUROS-MANUTENCAO-E-MATERIAIS-NA-OPERACAO-DOS-EQUIPAMENTOS.pdf" TargetMode="External"/><Relationship Id="rId221" Type="http://schemas.openxmlformats.org/officeDocument/2006/relationships/hyperlink" Target="https://www.caixa.gov.br/Downloads/sinapi-cadernos-tecnicos/SINAPI-CT-INSTALACOES-HIDRAULICAS-RESERVACAO-E-BOMBAS-DE-RECALQUE.pdf" TargetMode="External"/><Relationship Id="rId5058" Type="http://schemas.openxmlformats.org/officeDocument/2006/relationships/hyperlink" Target="https://www.caixa.gov.br/Downloads/sinapi-cadernos-tecnicos/SINAPI-CT-VERGAS-CONTRAVERGAS-E-FIXACAO-DE-ALVENARIA.pdf" TargetMode="External"/><Relationship Id="rId5472" Type="http://schemas.openxmlformats.org/officeDocument/2006/relationships/hyperlink" Target="https://www.caixa.gov.br/Downloads/sinapi-cadernos-tecnicos/SINAPI-CT-INSTALACOES-ELETRICAS-ELETRODUTOS-EMBUTIDOS-CABOS-CAIXAS-TOMADAS-E-INTERRUPTORES.pdf" TargetMode="External"/><Relationship Id="rId6109" Type="http://schemas.openxmlformats.org/officeDocument/2006/relationships/hyperlink" Target="https://www.caixa.gov.br/Downloads/sinapi-cadernos-tecnicos/SINAPI-CT-EXECUCAO-DE-TIRANTES.pdf" TargetMode="External"/><Relationship Id="rId6523" Type="http://schemas.openxmlformats.org/officeDocument/2006/relationships/hyperlink" Target="https://www.caixa.gov.br/Downloads/sinapi-cadernos-tecnicos/SINAPI-CT-ESQUADRIAS-PORTAS.pdf" TargetMode="External"/><Relationship Id="rId9679" Type="http://schemas.openxmlformats.org/officeDocument/2006/relationships/hyperlink" Target="https://www.caixa.gov.br/Downloads/sinapi-cadernos-tecnicos/SINAPI-CT-ASSENTAMENTO-DE-TUBOS-DE-PVC-E-METALICOS-EM-REDES-DE-AGUA.pdf" TargetMode="External"/><Relationship Id="rId1668" Type="http://schemas.openxmlformats.org/officeDocument/2006/relationships/hyperlink" Target="https://www.caixa.gov.br/Downloads/sinapi-cadernos-tecnicos/SINAPI-CT-INSTALACOES-DE-AR-CONDICIONADO.pdf" TargetMode="External"/><Relationship Id="rId2719" Type="http://schemas.openxmlformats.org/officeDocument/2006/relationships/hyperlink" Target="https://www.caixa.gov.br/Downloads/sinapi-cadernos-tecnicos/SINAPI-CT-MASSA-UNICA-EXTERNA.pdf" TargetMode="External"/><Relationship Id="rId4074" Type="http://schemas.openxmlformats.org/officeDocument/2006/relationships/hyperlink" Target="https://www.caixa.gov.br/Downloads/sinapi-cadernos-tecnicos/SINAPI-CT-REDES-DE-LOGICA-TELEFONIA-E-IMAGEM.pdf" TargetMode="External"/><Relationship Id="rId5125" Type="http://schemas.openxmlformats.org/officeDocument/2006/relationships/hyperlink" Target="https://www.caixa.gov.br/Downloads/sinapi-cadernos-tecnicos/SINAPI-CT-VIDROS-E-ESPELHOS.pdf" TargetMode="External"/><Relationship Id="rId8695" Type="http://schemas.openxmlformats.org/officeDocument/2006/relationships/hyperlink" Target="https://www.caixa.gov.br/Downloads/sinapi-cadernos-tecnicos/SINAPI-CT-CONTRAPISO.pdf" TargetMode="External"/><Relationship Id="rId9746" Type="http://schemas.openxmlformats.org/officeDocument/2006/relationships/hyperlink" Target="https://www.caixa.gov.br/Downloads/sinapi-cadernos-tecnicos/SINAPI-CT-ASSENTAMENTO-DE-TUBOS-DE-ESGOTO-EM-PVC-E-PEAD.pdf" TargetMode="External"/><Relationship Id="rId3090" Type="http://schemas.openxmlformats.org/officeDocument/2006/relationships/hyperlink" Target="https://www.caixa.gov.br/Downloads/sinapi-cadernos-tecnicos/SINAPI-CT-PAVIMENTO-RIGIDO-DE-CONCRETO.pdf" TargetMode="External"/><Relationship Id="rId4141" Type="http://schemas.openxmlformats.org/officeDocument/2006/relationships/hyperlink" Target="https://www.caixa.gov.br/Downloads/sinapi-cadernos-tecnicos/SINAPI-CT-REDES-DE-AGUA-E-ESGOTO-EM-PEAD-LISO-(TUBOS-E-CONEXOES).pdf" TargetMode="External"/><Relationship Id="rId7297" Type="http://schemas.openxmlformats.org/officeDocument/2006/relationships/hyperlink" Target="https://www.caixa.gov.br/Downloads/sinapi-cadernos-tecnicos/SINAPI-CT-DEPRECIACAO-JUROS-IMPOSTOS-E-SEGUROS-MANUTENCAO-E-MATERIAIS-NA-OPERACAO-DOS-EQUIPAMENTOS.pdf" TargetMode="External"/><Relationship Id="rId8348" Type="http://schemas.openxmlformats.org/officeDocument/2006/relationships/hyperlink" Target="https://www.caixa.gov.br/Downloads/sinapi-cadernos-tecnicos/SINAPI-CT-CUSTOS-HORARIOS-PRODUTIVO-E-IMPRODUTIVO-DOS-EQUIPAMENTOS.pdf" TargetMode="External"/><Relationship Id="rId1735" Type="http://schemas.openxmlformats.org/officeDocument/2006/relationships/hyperlink" Target="https://www.caixa.gov.br/Downloads/sinapi-cadernos-tecnicos/SINAPI-CT-INSTALACOES-EM-COBRE.pdf" TargetMode="External"/><Relationship Id="rId7364" Type="http://schemas.openxmlformats.org/officeDocument/2006/relationships/hyperlink" Target="https://www.caixa.gov.br/Downloads/sinapi-cadernos-tecnicos/SINAPI-CT-DEPRECIACAO-JUROS-IMPOSTOS-E-SEGUROS-MANUTENCAO-E-MATERIAIS-NA-OPERACAO-DOS-EQUIPAMENTOS.pdf" TargetMode="External"/><Relationship Id="rId8762" Type="http://schemas.openxmlformats.org/officeDocument/2006/relationships/hyperlink" Target="https://www.caixa.gov.br/Downloads/sinapi-cadernos-tecnicos/SINAPI-CT-CONCRETO-PROTENDIDO.pdf" TargetMode="External"/><Relationship Id="rId9813" Type="http://schemas.openxmlformats.org/officeDocument/2006/relationships/hyperlink" Target="https://www.caixa.gov.br/Downloads/sinapi-cadernos-tecnicos/SINAPI-CT-ARMACAO-PARA-ESTRUTURAS-DE-CONCRETO-ARMADO.pdf" TargetMode="External"/><Relationship Id="rId27" Type="http://schemas.openxmlformats.org/officeDocument/2006/relationships/hyperlink" Target="https://www.caixa.gov.br/Downloads/sinapi-cadernos-tecnicos/SINAPI-CT-INSTALACOES-ELETRICAS-QUADROS-CABOS-DISJUNTORES-CONTATORES-E-BARRAMENTOS-BLINDADOS.pdf" TargetMode="External"/><Relationship Id="rId1802" Type="http://schemas.openxmlformats.org/officeDocument/2006/relationships/hyperlink" Target="https://www.caixa.gov.br/Downloads/sinapi-cadernos-tecnicos/SINAPI-CT-INSTALACOES-EM-COBRE.pdf" TargetMode="External"/><Relationship Id="rId4958" Type="http://schemas.openxmlformats.org/officeDocument/2006/relationships/hyperlink" Target="https://www.caixa.gov.br/Downloads/sinapi-cadernos-tecnicos/SINAPI-CT-TUBULACAO-FLANGEADA-PARA-REDES-DE-AGUA.pdf" TargetMode="External"/><Relationship Id="rId7017" Type="http://schemas.openxmlformats.org/officeDocument/2006/relationships/hyperlink" Target="https://www.caixa.gov.br/Downloads/sinapi-cadernos-tecnicos/SINAPI-CT-ENERGIA-SOLAR-PARA-EDIFICACOES.pdf" TargetMode="External"/><Relationship Id="rId8415" Type="http://schemas.openxmlformats.org/officeDocument/2006/relationships/hyperlink" Target="https://www.caixa.gov.br/Downloads/sinapi-cadernos-tecnicos/SINAPI-CT-CUSTOS-HORARIOS-PRODUTIVO-E-IMPRODUTIVO-DOS-EQUIPAMENTOS.pdf" TargetMode="External"/><Relationship Id="rId3974" Type="http://schemas.openxmlformats.org/officeDocument/2006/relationships/hyperlink" Target="https://www.caixa.gov.br/Downloads/sinapi-cadernos-tecnicos/SINAPI-CT-RECOMPOSICAO-DE-PAVIMENTOS.pdf" TargetMode="External"/><Relationship Id="rId6380" Type="http://schemas.openxmlformats.org/officeDocument/2006/relationships/hyperlink" Target="https://www.caixa.gov.br/Downloads/sinapi-cadernos-tecnicos/SINAPI-CT-ESTACAS-BROCA-STRAUSS-E-ESCAVADA-COM-FLUIDO-ESTABILIZANTE.pdf" TargetMode="External"/><Relationship Id="rId7431" Type="http://schemas.openxmlformats.org/officeDocument/2006/relationships/hyperlink" Target="https://www.caixa.gov.br/Downloads/sinapi-cadernos-tecnicos/SINAPI-CT-DEPRECIACAO-JUROS-IMPOSTOS-E-SEGUROS-MANUTENCAO-E-MATERIAIS-NA-OPERACAO-DOS-EQUIPAMENTOS.pdf" TargetMode="External"/><Relationship Id="rId895" Type="http://schemas.openxmlformats.org/officeDocument/2006/relationships/hyperlink" Target="https://www.caixa.gov.br/Downloads/sinapi-cadernos-tecnicos/SINAPI-CT-INSTALACOES-PREDIAIS-DE-AGUA-FRIA-EM-PVC.pdf" TargetMode="External"/><Relationship Id="rId2576" Type="http://schemas.openxmlformats.org/officeDocument/2006/relationships/hyperlink" Target="https://www.caixa.gov.br/Downloads/sinapi-cadernos-tecnicos/SINAPI-CT-LOUCAS-E-METAIS.pdf" TargetMode="External"/><Relationship Id="rId2990" Type="http://schemas.openxmlformats.org/officeDocument/2006/relationships/hyperlink" Target="https://www.caixa.gov.br/Downloads/sinapi-cadernos-tecnicos/SINAPI-CT-PARQUINHOS-E-EQUIPAMENTOS-DE-GINASTICA-AO-AR-LIVRE.pdf" TargetMode="External"/><Relationship Id="rId3627" Type="http://schemas.openxmlformats.org/officeDocument/2006/relationships/hyperlink" Target="https://www.caixa.gov.br/Downloads/sinapi-cadernos-tecnicos/SINAPI-CT-POCOS-DE-VISITA-E-CAIXAS-PARA-BOCAS-DE-LOBO.pdf" TargetMode="External"/><Relationship Id="rId6033" Type="http://schemas.openxmlformats.org/officeDocument/2006/relationships/hyperlink" Target="https://www.caixa.gov.br/Downloads/sinapi-cadernos-tecnicos/SINAPI-CT-FOSSAS-E-SUMIDOUROS.pdf" TargetMode="External"/><Relationship Id="rId9189" Type="http://schemas.openxmlformats.org/officeDocument/2006/relationships/hyperlink" Target="https://www.caixa.gov.br/Downloads/sinapi-cadernos-tecnicos/SINAPI-CT-ATERROS-BASES-SUB-BASES-E-IMPRIMACOES.pdf" TargetMode="External"/><Relationship Id="rId548" Type="http://schemas.openxmlformats.org/officeDocument/2006/relationships/hyperlink" Target="https://www.caixa.gov.br/Downloads/sinapi-cadernos-tecnicos/SINAPI-CT-INSTALACOES-HIDRAULICAS-EM-PEX.pdf" TargetMode="External"/><Relationship Id="rId962" Type="http://schemas.openxmlformats.org/officeDocument/2006/relationships/hyperlink" Target="https://www.caixa.gov.br/Downloads/sinapi-cadernos-tecnicos/SINAPI-CT-INSTALACOES-PREDIAIS-DE-AGUA-FRIA-EM-PVC.pdf" TargetMode="External"/><Relationship Id="rId1178" Type="http://schemas.openxmlformats.org/officeDocument/2006/relationships/hyperlink" Target="https://www.caixa.gov.br/Downloads/sinapi-cadernos-tecnicos/SINAPI-CT-INSTALACOES-PREDIAIS-DE-AGUA-QUENTE-EM-CPVC.pdf" TargetMode="External"/><Relationship Id="rId1592" Type="http://schemas.openxmlformats.org/officeDocument/2006/relationships/hyperlink" Target="https://www.caixa.gov.br/Downloads/sinapi-cadernos-tecnicos/SINAPI-CT-INSTALACOES-DE-GAS-E-INCENDIO-EM-ACO-E-FERRO-GALVANIZADO.pdf" TargetMode="External"/><Relationship Id="rId2229" Type="http://schemas.openxmlformats.org/officeDocument/2006/relationships/hyperlink" Target="https://www.caixa.gov.br/Downloads/sinapi-metodologia/Livro_SINAPI_Calculos_Parametros.pdf" TargetMode="External"/><Relationship Id="rId2643" Type="http://schemas.openxmlformats.org/officeDocument/2006/relationships/hyperlink" Target="https://www.caixa.gov.br/Downloads/sinapi-cadernos-tecnicos/SINAPI-CT-LUMINARIAS-EXTERNAS.pdf" TargetMode="External"/><Relationship Id="rId5799" Type="http://schemas.openxmlformats.org/officeDocument/2006/relationships/hyperlink" Target="https://www.caixa.gov.br/Downloads/sinapi-cadernos-tecnicos/SINAPI-CT-GALERIAS-COM-ADUELAS-DE-CONCRETO.pdf" TargetMode="External"/><Relationship Id="rId6100" Type="http://schemas.openxmlformats.org/officeDocument/2006/relationships/hyperlink" Target="https://www.caixa.gov.br/Downloads/sinapi-cadernos-tecnicos/SINAPI-CT-EXECUCAO-DE-TIRANTES.pdf" TargetMode="External"/><Relationship Id="rId9256" Type="http://schemas.openxmlformats.org/officeDocument/2006/relationships/hyperlink" Target="https://www.caixa.gov.br/Downloads/sinapi-cadernos-tecnicos/SINAPI-CT-ATERROS-BASES-SUB-BASES-E-IMPRIMACOES.pdf" TargetMode="External"/><Relationship Id="rId9670" Type="http://schemas.openxmlformats.org/officeDocument/2006/relationships/hyperlink" Target="https://www.caixa.gov.br/Downloads/sinapi-cadernos-tecnicos/SINAPI-CT-ASSENTAMENTO-DE-TUBOS-DE-PVC-E-METALICOS-EM-REDES-DE-AGUA.pdf" TargetMode="External"/><Relationship Id="rId615" Type="http://schemas.openxmlformats.org/officeDocument/2006/relationships/hyperlink" Target="https://www.caixa.gov.br/Downloads/sinapi-cadernos-tecnicos/SINAPI-CT-INSTALACOES-HIDRAULICAS-EM-PPR.pdf" TargetMode="External"/><Relationship Id="rId1245" Type="http://schemas.openxmlformats.org/officeDocument/2006/relationships/hyperlink" Target="https://www.caixa.gov.br/Downloads/sinapi-cadernos-tecnicos/SINAPI-CT-INSTALACOES-PREDIAIS-DE-AGUAS-PLUVIAIS-TUBOS-CONEXOES-CAIXAS-E-RALOS.pdf" TargetMode="External"/><Relationship Id="rId8272" Type="http://schemas.openxmlformats.org/officeDocument/2006/relationships/hyperlink" Target="https://www.caixa.gov.br/Downloads/sinapi-cadernos-tecnicos/SINAPI-CT-CUSTOS-HORARIOS-PRODUTIVO-E-IMPRODUTIVO-DOS-EQUIPAMENTOS.pdf" TargetMode="External"/><Relationship Id="rId9323" Type="http://schemas.openxmlformats.org/officeDocument/2006/relationships/hyperlink" Target="https://www.caixa.gov.br/Downloads/sinapi-cadernos-tecnicos/SINAPI-CT-ATERROS-BASES-SUB-BASES-E-IMPRIMACOES.pdf" TargetMode="External"/><Relationship Id="rId1312" Type="http://schemas.openxmlformats.org/officeDocument/2006/relationships/hyperlink" Target="https://www.caixa.gov.br/Downloads/sinapi-cadernos-tecnicos/SINAPI-CT-INSTALACOES-DE-GAS-E-INCENDIO-EM-ACO-E-FERRO-GALVANIZADO.pdf" TargetMode="External"/><Relationship Id="rId2710" Type="http://schemas.openxmlformats.org/officeDocument/2006/relationships/hyperlink" Target="https://www.caixa.gov.br/Downloads/sinapi-cadernos-tecnicos/SINAPI-CT-MASSA-UNICA-EXTERNA.pdf" TargetMode="External"/><Relationship Id="rId4468" Type="http://schemas.openxmlformats.org/officeDocument/2006/relationships/hyperlink" Target="https://www.caixa.gov.br/Downloads/sinapi-cadernos-tecnicos/SINAPI-CT-SUPRESSAO-VEGETAL.pdf" TargetMode="External"/><Relationship Id="rId5866" Type="http://schemas.openxmlformats.org/officeDocument/2006/relationships/hyperlink" Target="https://www.caixa.gov.br/Downloads/sinapi-cadernos-tecnicos/SINAPI-CT-FORMAS-PARA-ESTRUTURAS-DE-CONCRETO-ARMADO.pdf" TargetMode="External"/><Relationship Id="rId6917" Type="http://schemas.openxmlformats.org/officeDocument/2006/relationships/hyperlink" Target="https://www.caixa.gov.br/Downloads/sinapi-cadernos-tecnicos/SINAPI-CT-ESCADAS.pdf" TargetMode="External"/><Relationship Id="rId4882" Type="http://schemas.openxmlformats.org/officeDocument/2006/relationships/hyperlink" Target="https://www.caixa.gov.br/Downloads/sinapi-cadernos-tecnicos/SINAPI-CT-TRATAMENTOS-SUPERFICIAIS.pdf" TargetMode="External"/><Relationship Id="rId5519" Type="http://schemas.openxmlformats.org/officeDocument/2006/relationships/hyperlink" Target="https://www.caixa.gov.br/Downloads/sinapi-cadernos-tecnicos/SINAPI-CT-INSTALACOES-ELETRICAS-ELETRODUTOS-EMBUTIDOS-CABOS-CAIXAS-TOMADAS-E-INTERRUPTORES.pdf" TargetMode="External"/><Relationship Id="rId5933" Type="http://schemas.openxmlformats.org/officeDocument/2006/relationships/hyperlink" Target="https://www.caixa.gov.br/Downloads/sinapi-cadernos-tecnicos/SINAPI-CT-FORMAS-PARA-ESTRUTURAS-DE-CONCRETO-ARMADO.pdf" TargetMode="External"/><Relationship Id="rId2086" Type="http://schemas.openxmlformats.org/officeDocument/2006/relationships/hyperlink" Target="https://www.caixa.gov.br/Downloads/sinapi-cadernos-tecnicos/SINAPI-CT-LIGACOES-PREDIAIS-DE-AGUA-E-ESGOTO.pdf" TargetMode="External"/><Relationship Id="rId3484" Type="http://schemas.openxmlformats.org/officeDocument/2006/relationships/hyperlink" Target="https://www.caixa.gov.br/Downloads/sinapi-cadernos-tecnicos/SINAPI-CT-POSTES-DE-CONCRETO-E-METALICOS.pdf" TargetMode="External"/><Relationship Id="rId4535" Type="http://schemas.openxmlformats.org/officeDocument/2006/relationships/hyperlink" Target="https://www.caixa.gov.br/Downloads/sinapi-cadernos-tecnicos/SINAPI-CT-TRANSPORTE-FLUVIAL-CARGA-E-DESCARGA.pdf" TargetMode="External"/><Relationship Id="rId3137" Type="http://schemas.openxmlformats.org/officeDocument/2006/relationships/hyperlink" Target="https://www.caixa.gov.br/Downloads/sinapi-cadernos-tecnicos/SINAPI-CT-PERFURACAO-HORIZONTAL-DIRECIONAL-HDD.pdf" TargetMode="External"/><Relationship Id="rId3551" Type="http://schemas.openxmlformats.org/officeDocument/2006/relationships/hyperlink" Target="https://www.caixa.gov.br/Downloads/sinapi-cadernos-tecnicos/SINAPI-CT-POCOS-DE-VISITA-E-CAIXAS-PARA-BOCAS-DE-LOBO.pdf" TargetMode="External"/><Relationship Id="rId4602" Type="http://schemas.openxmlformats.org/officeDocument/2006/relationships/hyperlink" Target="https://www.caixa.gov.br/Downloads/sinapi-cadernos-tecnicos/SINAPI-CT-TRANSPORTE-FLUVIAL-CARGA-E-DESCARGA.pdf" TargetMode="External"/><Relationship Id="rId7758" Type="http://schemas.openxmlformats.org/officeDocument/2006/relationships/hyperlink" Target="https://www.caixa.gov.br/Downloads/sinapi-cadernos-tecnicos/SINAPI-CT-DEPRECIACAO-JUROS-IMPOSTOS-E-SEGUROS-MANUTENCAO-E-MATERIAIS-NA-OPERACAO-DOS-EQUIPAMENTOS.pdf" TargetMode="External"/><Relationship Id="rId8809" Type="http://schemas.openxmlformats.org/officeDocument/2006/relationships/hyperlink" Target="https://www.caixa.gov.br/Downloads/sinapi-cadernos-tecnicos/SINAPI-CT-CONCRETAGEM-PARA-ESTRUTURAS-DE-CONCRETO-ARMADO.pdf" TargetMode="External"/><Relationship Id="rId472" Type="http://schemas.openxmlformats.org/officeDocument/2006/relationships/hyperlink" Target="https://www.caixa.gov.br/Downloads/sinapi-cadernos-tecnicos/SINAPI-CT-INSTALACOES-HIDRAULICAS-RESERVACAO-E-BOMBAS-DE-RECALQUE.pdf" TargetMode="External"/><Relationship Id="rId2153" Type="http://schemas.openxmlformats.org/officeDocument/2006/relationships/hyperlink" Target="https://www.caixa.gov.br/Downloads/sinapi-metodologia/Livro_SINAPI_Calculos_Parametros.pdf" TargetMode="External"/><Relationship Id="rId3204" Type="http://schemas.openxmlformats.org/officeDocument/2006/relationships/hyperlink" Target="https://www.caixa.gov.br/Downloads/sinapi-cadernos-tecnicos/SINAPI-CT-PINTURA-EXTERNA.pdf" TargetMode="External"/><Relationship Id="rId6774" Type="http://schemas.openxmlformats.org/officeDocument/2006/relationships/hyperlink" Target="https://www.caixa.gov.br/Downloads/sinapi-cadernos-tecnicos/SINAPI-CT-ESCAVACAO-VERTICAL-A-CEU-ABERTO.pdf" TargetMode="External"/><Relationship Id="rId7825" Type="http://schemas.openxmlformats.org/officeDocument/2006/relationships/hyperlink" Target="https://www.caixa.gov.br/Downloads/sinapi-cadernos-tecnicos/SINAPI-CT-DEPRECIACAO-JUROS-IMPOSTOS-E-SEGUROS-MANUTENCAO-E-MATERIAIS-NA-OPERACAO-DOS-EQUIPAMENTOS.pdf" TargetMode="External"/><Relationship Id="rId9180" Type="http://schemas.openxmlformats.org/officeDocument/2006/relationships/hyperlink" Target="https://www.caixa.gov.br/Downloads/sinapi-cadernos-tecnicos/SINAPI-CT-ATERROS-BASES-SUB-BASES-E-IMPRIMACOES.pdf" TargetMode="External"/><Relationship Id="rId125" Type="http://schemas.openxmlformats.org/officeDocument/2006/relationships/hyperlink" Target="https://www.caixa.gov.br/Downloads/sinapi-cadernos-tecnicos/SINAPI-CT-INSTALACOES-ELETRICAS-REDE-DE-DISTRIBUICAO.pdf" TargetMode="External"/><Relationship Id="rId2220" Type="http://schemas.openxmlformats.org/officeDocument/2006/relationships/hyperlink" Target="https://www.caixa.gov.br/Downloads/sinapi-metodologia/Livro_SINAPI_Calculos_Parametros.pdf" TargetMode="External"/><Relationship Id="rId5376" Type="http://schemas.openxmlformats.org/officeDocument/2006/relationships/hyperlink" Target="https://www.caixa.gov.br/Downloads/sinapi-cadernos-tecnicos/SINAPI-CT-INSTALACOES-ELETRICAS-ELETRODUTOS-CONEXOES-E-CONDULETES-APARENTES.pdf" TargetMode="External"/><Relationship Id="rId5790" Type="http://schemas.openxmlformats.org/officeDocument/2006/relationships/hyperlink" Target="https://www.caixa.gov.br/Downloads/sinapi-cadernos-tecnicos/SINAPI-CT-GALERIAS-COM-ADUELAS-DE-CONCRETO.pdf" TargetMode="External"/><Relationship Id="rId6427" Type="http://schemas.openxmlformats.org/officeDocument/2006/relationships/hyperlink" Target="https://www.caixa.gov.br/Downloads/sinapi-cadernos-tecnicos/SINAPI-CT-ESQUADRIAS-PORTAS.pdf" TargetMode="External"/><Relationship Id="rId4392" Type="http://schemas.openxmlformats.org/officeDocument/2006/relationships/hyperlink" Target="https://www.caixa.gov.br/Downloads/sinapi-cadernos-tecnicos/SINAPI-CT-SISTEMA-DE-PROTECAO-CONTRA-DESCARGAS-ATMOSFERICAS-SPDA.pdf" TargetMode="External"/><Relationship Id="rId5029" Type="http://schemas.openxmlformats.org/officeDocument/2006/relationships/hyperlink" Target="https://www.caixa.gov.br/Downloads/sinapi-cadernos-tecnicos/SINAPI-CT-USINAGENS.pdf" TargetMode="External"/><Relationship Id="rId5443" Type="http://schemas.openxmlformats.org/officeDocument/2006/relationships/hyperlink" Target="https://www.caixa.gov.br/Downloads/sinapi-cadernos-tecnicos/SINAPI-CT-INSTALACOES-ELETRICAS-ELETRODUTOS-EMBUTIDOS-CABOS-CAIXAS-TOMADAS-E-INTERRUPTORES.pdf" TargetMode="External"/><Relationship Id="rId6841" Type="http://schemas.openxmlformats.org/officeDocument/2006/relationships/hyperlink" Target="https://www.caixa.gov.br/Downloads/sinapi-cadernos-tecnicos/SINAPI-CT-ESCADAS.pdf" TargetMode="External"/><Relationship Id="rId8599" Type="http://schemas.openxmlformats.org/officeDocument/2006/relationships/hyperlink" Target="https://www.caixa.gov.br/Downloads/sinapi-cadernos-tecnicos/SINAPI-CT-CUSTOS-HORARIOS-PRODUTIVO-E-IMPRODUTIVO-DOS-EQUIPAMENTOS.pdf" TargetMode="External"/><Relationship Id="rId9997" Type="http://schemas.openxmlformats.org/officeDocument/2006/relationships/hyperlink" Target="https://www.caixa.gov.br/Downloads/sinapi-cadernos-tecnicos/SINAPI-CT-ARGAMASSAS.pdf" TargetMode="External"/><Relationship Id="rId1986" Type="http://schemas.openxmlformats.org/officeDocument/2006/relationships/hyperlink" Target="https://www.caixa.gov.br/Downloads/sinapi-cadernos-tecnicos/SINAPI-CT-INSTALACOES-PARA-CANTEIROS-DE-OBRAS.pdf" TargetMode="External"/><Relationship Id="rId4045" Type="http://schemas.openxmlformats.org/officeDocument/2006/relationships/hyperlink" Target="https://www.caixa.gov.br/Downloads/sinapi-cadernos-tecnicos/SINAPI-CT-REDES-DE-LOGICA-TELEFONIA-E-IMAGEM.pdf" TargetMode="External"/><Relationship Id="rId1639" Type="http://schemas.openxmlformats.org/officeDocument/2006/relationships/hyperlink" Target="https://www.caixa.gov.br/Downloads/sinapi-cadernos-tecnicos/SINAPI-CT-INSTALACOES-DE-GAS-EM-PEX-MULTICAMADAS.pdf" TargetMode="External"/><Relationship Id="rId3061" Type="http://schemas.openxmlformats.org/officeDocument/2006/relationships/hyperlink" Target="https://www.caixa.gov.br/Downloads/sinapi-cadernos-tecnicos/SINAPI-CT-PAVIMENTO-INTERTRAVADO.pdf" TargetMode="External"/><Relationship Id="rId5510" Type="http://schemas.openxmlformats.org/officeDocument/2006/relationships/hyperlink" Target="https://www.caixa.gov.br/Downloads/sinapi-cadernos-tecnicos/SINAPI-CT-INSTALACOES-ELETRICAS-ELETRODUTOS-EMBUTIDOS-CABOS-CAIXAS-TOMADAS-E-INTERRUPTORES.pdf" TargetMode="External"/><Relationship Id="rId8666" Type="http://schemas.openxmlformats.org/officeDocument/2006/relationships/hyperlink" Target="https://www.caixa.gov.br/Downloads/sinapi-cadernos-tecnicos/SINAPI-CT-CUSTOS-HORARIOS-PRODUTIVO-E-IMPRODUTIVO-DOS-EQUIPAMENTOS.pdf" TargetMode="External"/><Relationship Id="rId9717" Type="http://schemas.openxmlformats.org/officeDocument/2006/relationships/hyperlink" Target="https://www.caixa.gov.br/Downloads/sinapi-cadernos-tecnicos/SINAPI-CT-ASSENTAMENTO-DE-TUBOS-DE-PVC-E-METALICOS-EM-REDES-DE-AGUA.pdf" TargetMode="External"/><Relationship Id="rId1706" Type="http://schemas.openxmlformats.org/officeDocument/2006/relationships/hyperlink" Target="https://www.caixa.gov.br/Downloads/sinapi-cadernos-tecnicos/SINAPI-CT-INSTALACOES-DE-AR-CONDICIONADO.pdf" TargetMode="External"/><Relationship Id="rId4112" Type="http://schemas.openxmlformats.org/officeDocument/2006/relationships/hyperlink" Target="https://www.caixa.gov.br/Downloads/sinapi-cadernos-tecnicos/SINAPI-CT-REDES-DE-AGUA-E-ESGOTO-EM-PEAD-LISO-(TUBOS-E-CONEXOES).pdf" TargetMode="External"/><Relationship Id="rId7268" Type="http://schemas.openxmlformats.org/officeDocument/2006/relationships/hyperlink" Target="https://www.caixa.gov.br/Downloads/sinapi-cadernos-tecnicos/SINAPI-CT-DETECCAO-DE-INCENDIO-E-ALARME.pdf" TargetMode="External"/><Relationship Id="rId7682" Type="http://schemas.openxmlformats.org/officeDocument/2006/relationships/hyperlink" Target="https://www.caixa.gov.br/Downloads/sinapi-cadernos-tecnicos/SINAPI-CT-DEPRECIACAO-JUROS-IMPOSTOS-E-SEGUROS-MANUTENCAO-E-MATERIAIS-NA-OPERACAO-DOS-EQUIPAMENTOS.pdf" TargetMode="External"/><Relationship Id="rId8319" Type="http://schemas.openxmlformats.org/officeDocument/2006/relationships/hyperlink" Target="https://www.caixa.gov.br/Downloads/sinapi-cadernos-tecnicos/SINAPI-CT-CUSTOS-HORARIOS-PRODUTIVO-E-IMPRODUTIVO-DOS-EQUIPAMENTOS.pdf" TargetMode="External"/><Relationship Id="rId8733" Type="http://schemas.openxmlformats.org/officeDocument/2006/relationships/hyperlink" Target="https://www.caixa.gov.br/Downloads/sinapi-cadernos-tecnicos/SINAPI-CT-CONCRETO-PROTENDIDO.pdf" TargetMode="External"/><Relationship Id="rId3878" Type="http://schemas.openxmlformats.org/officeDocument/2006/relationships/hyperlink" Target="https://www.caixa.gov.br/Downloads/sinapi-cadernos-tecnicos/SINAPI-CT-RASGOS-E-FIXACOES.pdf" TargetMode="External"/><Relationship Id="rId4929" Type="http://schemas.openxmlformats.org/officeDocument/2006/relationships/hyperlink" Target="https://www.caixa.gov.br/Downloads/sinapi-cadernos-tecnicos/SINAPI-CT-TUBULACAO-FLANGEADA-PARA-REDES-DE-AGUA.pdf" TargetMode="External"/><Relationship Id="rId6284" Type="http://schemas.openxmlformats.org/officeDocument/2006/relationships/hyperlink" Target="https://www.caixa.gov.br/Downloads/sinapi-cadernos-tecnicos/SINAPI-CT-ESTRUTURA-E-TRAMA-PARA-COBERTURA.pdf" TargetMode="External"/><Relationship Id="rId7335" Type="http://schemas.openxmlformats.org/officeDocument/2006/relationships/hyperlink" Target="https://www.caixa.gov.br/Downloads/sinapi-cadernos-tecnicos/SINAPI-CT-DEPRECIACAO-JUROS-IMPOSTOS-E-SEGUROS-MANUTENCAO-E-MATERIAIS-NA-OPERACAO-DOS-EQUIPAMENTOS.pdf" TargetMode="External"/><Relationship Id="rId8800" Type="http://schemas.openxmlformats.org/officeDocument/2006/relationships/hyperlink" Target="https://www.caixa.gov.br/Downloads/sinapi-cadernos-tecnicos/SINAPI-CT-CONCRETO-PROJETADO.pdf" TargetMode="External"/><Relationship Id="rId799" Type="http://schemas.openxmlformats.org/officeDocument/2006/relationships/hyperlink" Target="https://www.caixa.gov.br/Downloads/sinapi-cadernos-tecnicos/SINAPI-CT-INSTALACOES-PREDIAIS-DE-ESGOTO-TUBOS-E-CONEXOES.pdf" TargetMode="External"/><Relationship Id="rId2894" Type="http://schemas.openxmlformats.org/officeDocument/2006/relationships/hyperlink" Target="https://www.caixa.gov.br/Downloads/sinapi-cadernos-tecnicos/SINAPI-CT-PAREDES-DE-CONCRETO-ARMACAO.pdf" TargetMode="External"/><Relationship Id="rId6351" Type="http://schemas.openxmlformats.org/officeDocument/2006/relationships/hyperlink" Target="https://www.caixa.gov.br/Downloads/sinapi-cadernos-tecnicos/SINAPI-CT-ESTACAS-EM-HELICE-CONTINUA.pdf" TargetMode="External"/><Relationship Id="rId7402" Type="http://schemas.openxmlformats.org/officeDocument/2006/relationships/hyperlink" Target="https://www.caixa.gov.br/Downloads/sinapi-cadernos-tecnicos/SINAPI-CT-DEPRECIACAO-JUROS-IMPOSTOS-E-SEGUROS-MANUTENCAO-E-MATERIAIS-NA-OPERACAO-DOS-EQUIPAMENTOS.pdf" TargetMode="External"/><Relationship Id="rId866" Type="http://schemas.openxmlformats.org/officeDocument/2006/relationships/hyperlink" Target="https://www.caixa.gov.br/Downloads/sinapi-cadernos-tecnicos/SINAPI-CT-INSTALACOES-PREDIAIS-DE-AGUA-FRIA-EM-PVC.pdf" TargetMode="External"/><Relationship Id="rId1496" Type="http://schemas.openxmlformats.org/officeDocument/2006/relationships/hyperlink" Target="https://www.caixa.gov.br/Downloads/sinapi-cadernos-tecnicos/SINAPI-CT-INSTALACOES-DE-GAS-E-INCENDIO-EM-ACO-E-FERRO-GALVANIZADO.pdf" TargetMode="External"/><Relationship Id="rId2547" Type="http://schemas.openxmlformats.org/officeDocument/2006/relationships/hyperlink" Target="https://www.caixa.gov.br/Downloads/sinapi-cadernos-tecnicos/SINAPI-CT-LOUCAS-E-METAIS.pdf" TargetMode="External"/><Relationship Id="rId3945" Type="http://schemas.openxmlformats.org/officeDocument/2006/relationships/hyperlink" Target="https://www.caixa.gov.br/Downloads/sinapi-cadernos-tecnicos/SINAPI-CT-RECOMPOSICAO-DE-PAVIMENTOS.pdf" TargetMode="External"/><Relationship Id="rId6004" Type="http://schemas.openxmlformats.org/officeDocument/2006/relationships/hyperlink" Target="https://www.caixa.gov.br/Downloads/sinapi-cadernos-tecnicos/SINAPI-CT-FOSSAS-E-SUMIDOUROS.pdf" TargetMode="External"/><Relationship Id="rId9574" Type="http://schemas.openxmlformats.org/officeDocument/2006/relationships/hyperlink" Target="https://www.caixa.gov.br/Downloads/sinapi-cadernos-tecnicos/SINAPI-CT-ASSENTAMENTO-DE-TUBOS-DE-PVC-E-METALICOS-EM-REDES-DE-AGUA.pdf" TargetMode="External"/><Relationship Id="rId519" Type="http://schemas.openxmlformats.org/officeDocument/2006/relationships/hyperlink" Target="https://www.caixa.gov.br/Downloads/sinapi-cadernos-tecnicos/SINAPI-CT-INSTALACOES-HIDRAULICAS-EM-PEX.pdf" TargetMode="External"/><Relationship Id="rId1149" Type="http://schemas.openxmlformats.org/officeDocument/2006/relationships/hyperlink" Target="https://www.caixa.gov.br/Downloads/sinapi-cadernos-tecnicos/SINAPI-CT-INSTALACOES-PREDIAIS-DE-AGUA-QUENTE-EM-CPVC.pdf" TargetMode="External"/><Relationship Id="rId2961" Type="http://schemas.openxmlformats.org/officeDocument/2006/relationships/hyperlink" Target="https://www.caixa.gov.br/Downloads/sinapi-cadernos-tecnicos/SINAPI-CT-PAREDES-EM-DRYWALL.pdf" TargetMode="External"/><Relationship Id="rId5020" Type="http://schemas.openxmlformats.org/officeDocument/2006/relationships/hyperlink" Target="https://www.caixa.gov.br/Downloads/sinapi-cadernos-tecnicos/SINAPI-CT-USINAGENS.pdf" TargetMode="External"/><Relationship Id="rId8176" Type="http://schemas.openxmlformats.org/officeDocument/2006/relationships/hyperlink" Target="https://www.caixa.gov.br/Downloads/sinapi-cadernos-tecnicos/SINAPI-CT-DEMOLICOES-E-REMOCOES.pdf" TargetMode="External"/><Relationship Id="rId9227" Type="http://schemas.openxmlformats.org/officeDocument/2006/relationships/hyperlink" Target="https://www.caixa.gov.br/Downloads/sinapi-cadernos-tecnicos/SINAPI-CT-ATERROS-BASES-SUB-BASES-E-IMPRIMACOES.pdf" TargetMode="External"/><Relationship Id="rId933" Type="http://schemas.openxmlformats.org/officeDocument/2006/relationships/hyperlink" Target="https://www.caixa.gov.br/Downloads/sinapi-cadernos-tecnicos/SINAPI-CT-INSTALACOES-PREDIAIS-DE-AGUA-FRIA-EM-PVC.pdf" TargetMode="External"/><Relationship Id="rId1563" Type="http://schemas.openxmlformats.org/officeDocument/2006/relationships/hyperlink" Target="https://www.caixa.gov.br/Downloads/sinapi-cadernos-tecnicos/SINAPI-CT-INSTALACOES-DE-GAS-E-INCENDIO-EM-ACO-E-FERRO-GALVANIZADO.pdf" TargetMode="External"/><Relationship Id="rId2614" Type="http://schemas.openxmlformats.org/officeDocument/2006/relationships/hyperlink" Target="https://www.caixa.gov.br/Downloads/sinapi-cadernos-tecnicos/SINAPI-CT-LOUCAS-E-METAIS.pdf" TargetMode="External"/><Relationship Id="rId7192" Type="http://schemas.openxmlformats.org/officeDocument/2006/relationships/hyperlink" Target="https://www.caixa.gov.br/Downloads/sinapi-cadernos-tecnicos/SINAPI-CT-DRENOS.pdf" TargetMode="External"/><Relationship Id="rId8590" Type="http://schemas.openxmlformats.org/officeDocument/2006/relationships/hyperlink" Target="https://www.caixa.gov.br/Downloads/sinapi-cadernos-tecnicos/SINAPI-CT-CUSTOS-HORARIOS-PRODUTIVO-E-IMPRODUTIVO-DOS-EQUIPAMENTOS.pdf" TargetMode="External"/><Relationship Id="rId9641" Type="http://schemas.openxmlformats.org/officeDocument/2006/relationships/hyperlink" Target="https://www.caixa.gov.br/Downloads/sinapi-cadernos-tecnicos/SINAPI-CT-ASSENTAMENTO-DE-TUBOS-DE-PVC-E-METALICOS-EM-REDES-DE-AGUA.pdf" TargetMode="External"/><Relationship Id="rId1216" Type="http://schemas.openxmlformats.org/officeDocument/2006/relationships/hyperlink" Target="https://www.caixa.gov.br/Downloads/sinapi-cadernos-tecnicos/SINAPI-CT-INSTALACOES-PREDIAIS-DE-AGUAS-PLUVIAIS-TUBOS-CONEXOES-CAIXAS-E-RALOS.pdf" TargetMode="External"/><Relationship Id="rId1630" Type="http://schemas.openxmlformats.org/officeDocument/2006/relationships/hyperlink" Target="https://www.caixa.gov.br/Downloads/sinapi-cadernos-tecnicos/SINAPI-CT-INSTALACOES-DE-GAS-EM-PEX-MULTICAMADAS.pdf" TargetMode="External"/><Relationship Id="rId4786" Type="http://schemas.openxmlformats.org/officeDocument/2006/relationships/hyperlink" Target="https://www.caixa.gov.br/Downloads/sinapi-cadernos-tecnicos/SINAPI-CT-TRANSPORTE-CARGA-E-DESCARGA-DE-MATERIAIS.pdf" TargetMode="External"/><Relationship Id="rId5837" Type="http://schemas.openxmlformats.org/officeDocument/2006/relationships/hyperlink" Target="https://www.caixa.gov.br/Downloads/sinapi-cadernos-tecnicos/SINAPI-CT-FORMAS-PARA-ESTRUTURAS-DE-CONCRETO-ARMADO.pdf" TargetMode="External"/><Relationship Id="rId8243" Type="http://schemas.openxmlformats.org/officeDocument/2006/relationships/hyperlink" Target="https://www.caixa.gov.br/Downloads/sinapi-cadernos-tecnicos/SINAPI-CT-CUSTOS-HORARIOS-PRODUTIVO-E-IMPRODUTIVO-DOS-EQUIPAMENTOS.pdf" TargetMode="External"/><Relationship Id="rId3388" Type="http://schemas.openxmlformats.org/officeDocument/2006/relationships/hyperlink" Target="https://www.caixa.gov.br/Downloads/sinapi-cadernos-tecnicos/SINAPI-CT-PISOS.pdf" TargetMode="External"/><Relationship Id="rId4439" Type="http://schemas.openxmlformats.org/officeDocument/2006/relationships/hyperlink" Target="https://www.caixa.gov.br/Downloads/sinapi-cadernos-tecnicos/SINAPI-CT-SISTEMAS-DE-MEDICAO.pdf" TargetMode="External"/><Relationship Id="rId4853" Type="http://schemas.openxmlformats.org/officeDocument/2006/relationships/hyperlink" Target="https://www.caixa.gov.br/Downloads/sinapi-cadernos-tecnicos/SINAPI-CT-TRANSPORTE-CARGA-E-DESCARGA-DE-MATERIAIS.pdf" TargetMode="External"/><Relationship Id="rId5904" Type="http://schemas.openxmlformats.org/officeDocument/2006/relationships/hyperlink" Target="https://www.caixa.gov.br/Downloads/sinapi-cadernos-tecnicos/SINAPI-CT-FORMAS-PARA-ESTRUTURAS-DE-CONCRETO-ARMADO.pdf" TargetMode="External"/><Relationship Id="rId8310" Type="http://schemas.openxmlformats.org/officeDocument/2006/relationships/hyperlink" Target="https://www.caixa.gov.br/Downloads/sinapi-cadernos-tecnicos/SINAPI-CT-CUSTOS-HORARIOS-PRODUTIVO-E-IMPRODUTIVO-DOS-EQUIPAMENTOS.pdf" TargetMode="External"/><Relationship Id="rId3455" Type="http://schemas.openxmlformats.org/officeDocument/2006/relationships/hyperlink" Target="https://www.caixa.gov.br/Downloads/sinapi-cadernos-tecnicos/SINAPI-CT-POSTES-DE-CONCRETO-E-METALICOS.pdf" TargetMode="External"/><Relationship Id="rId4506" Type="http://schemas.openxmlformats.org/officeDocument/2006/relationships/hyperlink" Target="https://www.caixa.gov.br/Downloads/sinapi-cadernos-tecnicos/SINAPI-CT-TELHAMENTO-PARA-COBERTURA.pdf" TargetMode="External"/><Relationship Id="rId376" Type="http://schemas.openxmlformats.org/officeDocument/2006/relationships/hyperlink" Target="https://www.caixa.gov.br/Downloads/sinapi-cadernos-tecnicos/SINAPI-CT-INSTALACOES-HIDRAULICAS-RESERVACAO-E-BOMBAS-DE-RECALQUE.pdf" TargetMode="External"/><Relationship Id="rId790" Type="http://schemas.openxmlformats.org/officeDocument/2006/relationships/hyperlink" Target="https://www.caixa.gov.br/Downloads/sinapi-cadernos-tecnicos/SINAPI-CT-INSTALACOES-PREDIAIS-DE-ESGOTO-TUBOS-E-CONEXOES.pdf" TargetMode="External"/><Relationship Id="rId2057" Type="http://schemas.openxmlformats.org/officeDocument/2006/relationships/hyperlink" Target="https://www.caixa.gov.br/Downloads/sinapi-cadernos-tecnicos/SINAPI-CT-LAJES-PRE-MOLDADAS.pdf" TargetMode="External"/><Relationship Id="rId2471" Type="http://schemas.openxmlformats.org/officeDocument/2006/relationships/hyperlink" Target="https://www.caixa.gov.br/Downloads/sinapi-metodologia/Livro_SINAPI_Calculos_Parametros.pdf" TargetMode="External"/><Relationship Id="rId3108" Type="http://schemas.openxmlformats.org/officeDocument/2006/relationships/hyperlink" Target="https://www.caixa.gov.br/Downloads/sinapi-cadernos-tecnicos/SINAPI-CT-PAVIMENTO-RIGIDO-DE-CONCRETO.pdf" TargetMode="External"/><Relationship Id="rId3522" Type="http://schemas.openxmlformats.org/officeDocument/2006/relationships/hyperlink" Target="https://www.caixa.gov.br/Downloads/sinapi-cadernos-tecnicos/SINAPI-CT-POCOS-DE-VISITA-E-CAIXAS-PARA-BOCAS-DE-LOBO.pdf" TargetMode="External"/><Relationship Id="rId4920" Type="http://schemas.openxmlformats.org/officeDocument/2006/relationships/hyperlink" Target="https://www.caixa.gov.br/Downloads/sinapi-cadernos-tecnicos/SINAPI-CT-TUBULACAO-FLANGEADA-PARA-REDES-DE-AGUA.pdf" TargetMode="External"/><Relationship Id="rId6678" Type="http://schemas.openxmlformats.org/officeDocument/2006/relationships/hyperlink" Target="https://www.caixa.gov.br/Downloads/sinapi-cadernos-tecnicos/SINAPI-CT-ESCAVACAO-DE-VALAS.pdf" TargetMode="External"/><Relationship Id="rId7729" Type="http://schemas.openxmlformats.org/officeDocument/2006/relationships/hyperlink" Target="https://www.caixa.gov.br/Downloads/sinapi-cadernos-tecnicos/SINAPI-CT-DEPRECIACAO-JUROS-IMPOSTOS-E-SEGUROS-MANUTENCAO-E-MATERIAIS-NA-OPERACAO-DOS-EQUIPAMENTOS.pdf" TargetMode="External"/><Relationship Id="rId9084" Type="http://schemas.openxmlformats.org/officeDocument/2006/relationships/hyperlink" Target="https://www.caixa.gov.br/Downloads/sinapi-cadernos-tecnicos/SINAPI-CT-BOCAS-PARA-BUEIROS.pdf" TargetMode="External"/><Relationship Id="rId443" Type="http://schemas.openxmlformats.org/officeDocument/2006/relationships/hyperlink" Target="https://www.caixa.gov.br/Downloads/sinapi-cadernos-tecnicos/SINAPI-CT-INSTALACOES-HIDRAULICAS-RESERVACAO-E-BOMBAS-DE-RECALQUE.pdf" TargetMode="External"/><Relationship Id="rId1073" Type="http://schemas.openxmlformats.org/officeDocument/2006/relationships/hyperlink" Target="https://www.caixa.gov.br/Downloads/sinapi-cadernos-tecnicos/SINAPI-CT-INSTALACOES-PREDIAIS-DE-AGUA-QUENTE-EM-CPVC.pdf" TargetMode="External"/><Relationship Id="rId2124" Type="http://schemas.openxmlformats.org/officeDocument/2006/relationships/hyperlink" Target="https://www.caixa.gov.br/Downloads/sinapi-cadernos-tecnicos/SINAPI-CT-LIMPEZA-DE-OBRA.pdf" TargetMode="External"/><Relationship Id="rId9151" Type="http://schemas.openxmlformats.org/officeDocument/2006/relationships/hyperlink" Target="https://www.caixa.gov.br/Downloads/sinapi-cadernos-tecnicos/SINAPI-CT-BOCAS-PARA-BUEIROS.pdf" TargetMode="External"/><Relationship Id="rId1140" Type="http://schemas.openxmlformats.org/officeDocument/2006/relationships/hyperlink" Target="https://www.caixa.gov.br/Downloads/sinapi-cadernos-tecnicos/SINAPI-CT-INSTALACOES-PREDIAIS-DE-AGUA-QUENTE-EM-CPVC.pdf" TargetMode="External"/><Relationship Id="rId4296" Type="http://schemas.openxmlformats.org/officeDocument/2006/relationships/hyperlink" Target="https://www.caixa.gov.br/Downloads/sinapi-cadernos-tecnicos/SINAPI-CT-REVESTIMENTOS-CERAMICOS-INTERNOS.pdf" TargetMode="External"/><Relationship Id="rId5694" Type="http://schemas.openxmlformats.org/officeDocument/2006/relationships/hyperlink" Target="https://www.caixa.gov.br/Downloads/sinapi-cadernos-tecnicos/SINAPI-CT-GUIAS-E-SARJETAS.pdf" TargetMode="External"/><Relationship Id="rId6745" Type="http://schemas.openxmlformats.org/officeDocument/2006/relationships/hyperlink" Target="https://www.caixa.gov.br/Downloads/sinapi-cadernos-tecnicos/SINAPI-CT-ESCAVACAO-VERTICAL-A-CEU-ABERTO.pdf" TargetMode="External"/><Relationship Id="rId510" Type="http://schemas.openxmlformats.org/officeDocument/2006/relationships/hyperlink" Target="https://www.caixa.gov.br/Downloads/sinapi-cadernos-tecnicos/SINAPI-CT-INSTALACOES-HIDRAULICAS-EM-PEX.pdf" TargetMode="External"/><Relationship Id="rId5347" Type="http://schemas.openxmlformats.org/officeDocument/2006/relationships/hyperlink" Target="https://www.caixa.gov.br/Downloads/sinapi-cadernos-tecnicos/SINAPI-CT-INSTALACOES-ELETRICAS-ELETRODUTOS-CONEXOES-E-CONDULETES-APARENTES.pdf" TargetMode="External"/><Relationship Id="rId5761" Type="http://schemas.openxmlformats.org/officeDocument/2006/relationships/hyperlink" Target="https://www.caixa.gov.br/Downloads/sinapi-cadernos-tecnicos/SINAPI-CT-GESSO.pdf" TargetMode="External"/><Relationship Id="rId6812" Type="http://schemas.openxmlformats.org/officeDocument/2006/relationships/hyperlink" Target="https://www.caixa.gov.br/Downloads/sinapi-cadernos-tecnicos/SINAPI-CT-ESCAVACAO-HORIZONTAL.pdf" TargetMode="External"/><Relationship Id="rId9968" Type="http://schemas.openxmlformats.org/officeDocument/2006/relationships/hyperlink" Target="https://www.caixa.gov.br/Downloads/sinapi-cadernos-tecnicos/SINAPI-CT-ARGAMASSAS.pdf" TargetMode="External"/><Relationship Id="rId1957" Type="http://schemas.openxmlformats.org/officeDocument/2006/relationships/hyperlink" Target="https://www.caixa.gov.br/Downloads/sinapi-cadernos-tecnicos/SINAPI-CT-INSTALACOES-EM-COBRE.pdf" TargetMode="External"/><Relationship Id="rId4363" Type="http://schemas.openxmlformats.org/officeDocument/2006/relationships/hyperlink" Target="https://www.caixa.gov.br/Downloads/sinapi-cadernos-tecnicos/SINAPI-CT-SINALIZACAO-VERTICAL-VIARIA.pdf" TargetMode="External"/><Relationship Id="rId5414" Type="http://schemas.openxmlformats.org/officeDocument/2006/relationships/hyperlink" Target="https://www.caixa.gov.br/Downloads/sinapi-cadernos-tecnicos/SINAPI-CT-INSTALACOES-ELETRICAS-ELETRODUTOS-EMBUTIDOS-CABOS-CAIXAS-TOMADAS-E-INTERRUPTORES.pdf" TargetMode="External"/><Relationship Id="rId8984" Type="http://schemas.openxmlformats.org/officeDocument/2006/relationships/hyperlink" Target="https://www.caixa.gov.br/Downloads/sinapi-cadernos-tecnicos/SINAPI-CT-CAIXAS-DE-AGUA-PARA-EDIFICACOES.pdf" TargetMode="External"/><Relationship Id="rId4016" Type="http://schemas.openxmlformats.org/officeDocument/2006/relationships/hyperlink" Target="https://www.caixa.gov.br/Downloads/sinapi-cadernos-tecnicos/SINAPI-CT-REDES-DE-LOGICA-TELEFONIA-E-IMAGEM.pdf" TargetMode="External"/><Relationship Id="rId4430" Type="http://schemas.openxmlformats.org/officeDocument/2006/relationships/hyperlink" Target="https://www.caixa.gov.br/Downloads/sinapi-cadernos-tecnicos/SINAPI-CT-SISTEMAS-DE-MEDICAO.pdf" TargetMode="External"/><Relationship Id="rId7586" Type="http://schemas.openxmlformats.org/officeDocument/2006/relationships/hyperlink" Target="https://www.caixa.gov.br/Downloads/sinapi-cadernos-tecnicos/SINAPI-CT-DEPRECIACAO-JUROS-IMPOSTOS-E-SEGUROS-MANUTENCAO-E-MATERIAIS-NA-OPERACAO-DOS-EQUIPAMENTOS.pdf" TargetMode="External"/><Relationship Id="rId8637" Type="http://schemas.openxmlformats.org/officeDocument/2006/relationships/hyperlink" Target="https://www.caixa.gov.br/Downloads/sinapi-cadernos-tecnicos/SINAPI-CT-CUSTOS-HORARIOS-PRODUTIVO-E-IMPRODUTIVO-DOS-EQUIPAMENTOS.pdf" TargetMode="External"/><Relationship Id="rId3032" Type="http://schemas.openxmlformats.org/officeDocument/2006/relationships/hyperlink" Target="https://www.caixa.gov.br/Downloads/sinapi-cadernos-tecnicos/SINAPI-CT-PASSEIOS-DE-CONCRETO.pdf" TargetMode="External"/><Relationship Id="rId6188" Type="http://schemas.openxmlformats.org/officeDocument/2006/relationships/hyperlink" Target="https://www.caixa.gov.br/Downloads/sinapi-cadernos-tecnicos/SINAPI-CT-ESTRUTURAS-DE-CONTENCAO-PERFIS-PRANCHADOS-CORTINAS-E-MUROS-DE-ARRIMO.pdf" TargetMode="External"/><Relationship Id="rId7239" Type="http://schemas.openxmlformats.org/officeDocument/2006/relationships/hyperlink" Target="https://www.caixa.gov.br/Downloads/sinapi-cadernos-tecnicos/SINAPI-CT-DRENAGEM-DE-AR-CONDICIONADO.pdf" TargetMode="External"/><Relationship Id="rId7653" Type="http://schemas.openxmlformats.org/officeDocument/2006/relationships/hyperlink" Target="https://www.caixa.gov.br/Downloads/sinapi-cadernos-tecnicos/SINAPI-CT-DEPRECIACAO-JUROS-IMPOSTOS-E-SEGUROS-MANUTENCAO-E-MATERIAIS-NA-OPERACAO-DOS-EQUIPAMENTOS.pdf" TargetMode="External"/><Relationship Id="rId6255" Type="http://schemas.openxmlformats.org/officeDocument/2006/relationships/hyperlink" Target="https://www.caixa.gov.br/Downloads/sinapi-cadernos-tecnicos/SINAPI-CT-ESTRUTURA-E-TRAMA-PARA-COBERTURA.pdf" TargetMode="External"/><Relationship Id="rId7306" Type="http://schemas.openxmlformats.org/officeDocument/2006/relationships/hyperlink" Target="https://www.caixa.gov.br/Downloads/sinapi-cadernos-tecnicos/SINAPI-CT-DEPRECIACAO-JUROS-IMPOSTOS-E-SEGUROS-MANUTENCAO-E-MATERIAIS-NA-OPERACAO-DOS-EQUIPAMENTOS.pdf" TargetMode="External"/><Relationship Id="rId8704" Type="http://schemas.openxmlformats.org/officeDocument/2006/relationships/hyperlink" Target="https://www.caixa.gov.br/Downloads/sinapi-cadernos-tecnicos/SINAPI-CT-CONTRAPISO.pdf" TargetMode="External"/><Relationship Id="rId2798" Type="http://schemas.openxmlformats.org/officeDocument/2006/relationships/hyperlink" Target="https://www.caixa.gov.br/Downloads/sinapi-cadernos-tecnicos/SINAPI-CT-MASSA-UNICA-INTERNA.pdf" TargetMode="External"/><Relationship Id="rId3849" Type="http://schemas.openxmlformats.org/officeDocument/2006/relationships/hyperlink" Target="https://www.caixa.gov.br/Downloads/sinapi-cadernos-tecnicos/SINAPI-CT-RASGOS-E-FIXACOES.pdf" TargetMode="External"/><Relationship Id="rId5271" Type="http://schemas.openxmlformats.org/officeDocument/2006/relationships/hyperlink" Target="https://www.caixa.gov.br/Downloads/sinapi-cadernos-tecnicos/SINAPI-CT-VALVULAS-PARA-REDES-DE-SANEAMENTO.pdf" TargetMode="External"/><Relationship Id="rId7720" Type="http://schemas.openxmlformats.org/officeDocument/2006/relationships/hyperlink" Target="https://www.caixa.gov.br/Downloads/sinapi-cadernos-tecnicos/SINAPI-CT-DEPRECIACAO-JUROS-IMPOSTOS-E-SEGUROS-MANUTENCAO-E-MATERIAIS-NA-OPERACAO-DOS-EQUIPAMENTOS.pdf" TargetMode="External"/><Relationship Id="rId2865" Type="http://schemas.openxmlformats.org/officeDocument/2006/relationships/hyperlink" Target="https://www.caixa.gov.br/Downloads/sinapi-cadernos-tecnicos/SINAPI-CT-PAISAGISMO-PLANTIO.pdf" TargetMode="External"/><Relationship Id="rId3916" Type="http://schemas.openxmlformats.org/officeDocument/2006/relationships/hyperlink" Target="https://www.caixa.gov.br/Downloads/sinapi-cadernos-tecnicos/SINAPI-CT-RECOMPOSICAO-DE-PAVIMENTOS.pdf" TargetMode="External"/><Relationship Id="rId6322" Type="http://schemas.openxmlformats.org/officeDocument/2006/relationships/hyperlink" Target="https://www.caixa.gov.br/Downloads/sinapi-cadernos-tecnicos/SINAPI-CT-ESTRUTURA-E-TRAMA-PARA-COBERTURA.pdf" TargetMode="External"/><Relationship Id="rId9478" Type="http://schemas.openxmlformats.org/officeDocument/2006/relationships/hyperlink" Target="https://www.caixa.gov.br/Downloads/sinapi-cadernos-tecnicos/SINAPI-CT-ASSENTAMENTO-DE-TUBOS-DE-ESGOTO-OU-DRENAGEM-PLUVIAL-EM-CONCRETO.pdf" TargetMode="External"/><Relationship Id="rId9892" Type="http://schemas.openxmlformats.org/officeDocument/2006/relationships/hyperlink" Target="https://www.caixa.gov.br/Downloads/sinapi-cadernos-tecnicos/SINAPI-CT-ARGAMASSAS.pdf" TargetMode="External"/><Relationship Id="rId837" Type="http://schemas.openxmlformats.org/officeDocument/2006/relationships/hyperlink" Target="https://www.caixa.gov.br/Downloads/sinapi-cadernos-tecnicos/SINAPI-CT-INSTALACOES-PREDIAIS-DE-AGUA-FRIA-EM-PVC.pdf" TargetMode="External"/><Relationship Id="rId1467" Type="http://schemas.openxmlformats.org/officeDocument/2006/relationships/hyperlink" Target="https://www.caixa.gov.br/Downloads/sinapi-cadernos-tecnicos/SINAPI-CT-INSTALACOES-DE-GAS-E-INCENDIO-EM-ACO-E-FERRO-GALVANIZADO.pdf" TargetMode="External"/><Relationship Id="rId1881" Type="http://schemas.openxmlformats.org/officeDocument/2006/relationships/hyperlink" Target="https://www.caixa.gov.br/Downloads/sinapi-cadernos-tecnicos/SINAPI-CT-INSTALACOES-EM-COBRE.pdf" TargetMode="External"/><Relationship Id="rId2518" Type="http://schemas.openxmlformats.org/officeDocument/2006/relationships/hyperlink" Target="https://www.caixa.gov.br/Downloads/sinapi-metodologia/Livro_SINAPI_Calculos_Parametros.pdf" TargetMode="External"/><Relationship Id="rId2932" Type="http://schemas.openxmlformats.org/officeDocument/2006/relationships/hyperlink" Target="https://www.caixa.gov.br/Downloads/sinapi-cadernos-tecnicos/SINAPI-CT-PAREDES-DE-CONCRETO-ESTUCAMENTO.pdf" TargetMode="External"/><Relationship Id="rId8494" Type="http://schemas.openxmlformats.org/officeDocument/2006/relationships/hyperlink" Target="https://www.caixa.gov.br/Downloads/sinapi-cadernos-tecnicos/SINAPI-CT-CUSTOS-HORARIOS-PRODUTIVO-E-IMPRODUTIVO-DOS-EQUIPAMENTOS.pdf" TargetMode="External"/><Relationship Id="rId9545" Type="http://schemas.openxmlformats.org/officeDocument/2006/relationships/hyperlink" Target="https://www.caixa.gov.br/Downloads/sinapi-cadernos-tecnicos/SINAPI-CT-ASSENTAMENTO-DE-TUBOS-DE-PVC-E-METALICOS-EM-REDES-DE-AGUA.pdf" TargetMode="External"/><Relationship Id="rId904" Type="http://schemas.openxmlformats.org/officeDocument/2006/relationships/hyperlink" Target="https://www.caixa.gov.br/Downloads/sinapi-cadernos-tecnicos/SINAPI-CT-INSTALACOES-PREDIAIS-DE-AGUA-FRIA-EM-PVC.pdf" TargetMode="External"/><Relationship Id="rId1534" Type="http://schemas.openxmlformats.org/officeDocument/2006/relationships/hyperlink" Target="https://www.caixa.gov.br/Downloads/sinapi-cadernos-tecnicos/SINAPI-CT-INSTALACOES-DE-GAS-E-INCENDIO-EM-ACO-E-FERRO-GALVANIZADO.pdf" TargetMode="External"/><Relationship Id="rId7096" Type="http://schemas.openxmlformats.org/officeDocument/2006/relationships/hyperlink" Target="https://www.caixa.gov.br/Downloads/sinapi-cadernos-tecnicos/SINAPI-CT-ELETROCALHAS.pdf" TargetMode="External"/><Relationship Id="rId8147" Type="http://schemas.openxmlformats.org/officeDocument/2006/relationships/hyperlink" Target="https://www.caixa.gov.br/Downloads/sinapi-cadernos-tecnicos/SINAPI-CT-DEPRECIACAO-JUROS-IMPOSTOS-E-SEGUROS-MANUTENCAO-E-MATERIAIS-NA-OPERACAO-DOS-EQUIPAMENTOS.pdf" TargetMode="External"/><Relationship Id="rId8561" Type="http://schemas.openxmlformats.org/officeDocument/2006/relationships/hyperlink" Target="https://www.caixa.gov.br/Downloads/sinapi-cadernos-tecnicos/SINAPI-CT-CUSTOS-HORARIOS-PRODUTIVO-E-IMPRODUTIVO-DOS-EQUIPAMENTOS.pdf" TargetMode="External"/><Relationship Id="rId9612" Type="http://schemas.openxmlformats.org/officeDocument/2006/relationships/hyperlink" Target="https://www.caixa.gov.br/Downloads/sinapi-cadernos-tecnicos/SINAPI-CT-ASSENTAMENTO-DE-TUBOS-DE-PVC-E-METALICOS-EM-REDES-DE-AGUA.pdf" TargetMode="External"/><Relationship Id="rId10077" Type="http://schemas.openxmlformats.org/officeDocument/2006/relationships/hyperlink" Target="https://www.caixa.gov.br/Downloads/sinapi-cadernos-tecnicos/SINAPI-CT-ALVENARIA-DE-VEDACAO.pdf" TargetMode="External"/><Relationship Id="rId1601" Type="http://schemas.openxmlformats.org/officeDocument/2006/relationships/hyperlink" Target="https://www.caixa.gov.br/Downloads/sinapi-cadernos-tecnicos/SINAPI-CT-INSTALACOES-DE-GAS-E-INCENDIO-EM-ACO-E-FERRO-GALVANIZADO.pdf" TargetMode="External"/><Relationship Id="rId4757" Type="http://schemas.openxmlformats.org/officeDocument/2006/relationships/hyperlink" Target="https://www.caixa.gov.br/Downloads/sinapi-cadernos-tecnicos/SINAPI-CT-TRANSPORTE-CARGA-E-DESCARGA-DE-MATERIAIS.pdf" TargetMode="External"/><Relationship Id="rId7163" Type="http://schemas.openxmlformats.org/officeDocument/2006/relationships/hyperlink" Target="https://www.caixa.gov.br/Downloads/sinapi-cadernos-tecnicos/SINAPI-CT-DUTOS-PARA-AR-CONDICIONADO.pdf" TargetMode="External"/><Relationship Id="rId8214" Type="http://schemas.openxmlformats.org/officeDocument/2006/relationships/hyperlink" Target="https://www.caixa.gov.br/Downloads/sinapi-cadernos-tecnicos/SINAPI-CT-DEMOLICOES-E-REMOCOES.pdf" TargetMode="External"/><Relationship Id="rId3359" Type="http://schemas.openxmlformats.org/officeDocument/2006/relationships/hyperlink" Target="https://www.caixa.gov.br/Downloads/sinapi-cadernos-tecnicos/SINAPI-CT-PINTURA-PARA-PISOS-E-PARA-SINALIZACAO-HORIZONTAL-E-VERTICAL.pdf" TargetMode="External"/><Relationship Id="rId5808" Type="http://schemas.openxmlformats.org/officeDocument/2006/relationships/hyperlink" Target="https://www.caixa.gov.br/Downloads/sinapi-cadernos-tecnicos/SINAPI-CT-GALERIAS-COM-ADUELAS-DE-CONCRETO.pdf" TargetMode="External"/><Relationship Id="rId7230" Type="http://schemas.openxmlformats.org/officeDocument/2006/relationships/hyperlink" Target="https://www.caixa.gov.br/Downloads/sinapi-cadernos-tecnicos/SINAPI-CT-DRENAGEM-DE-AR-CONDICIONADO.pdf" TargetMode="External"/><Relationship Id="rId694" Type="http://schemas.openxmlformats.org/officeDocument/2006/relationships/hyperlink" Target="https://www.caixa.gov.br/Downloads/sinapi-cadernos-tecnicos/SINAPI-CT-INSTALACOES-HIDRAULICAS-EM-PPR.pdf" TargetMode="External"/><Relationship Id="rId2375" Type="http://schemas.openxmlformats.org/officeDocument/2006/relationships/hyperlink" Target="https://www.caixa.gov.br/Downloads/sinapi-metodologia/Livro_SINAPI_Calculos_Parametros.pdf" TargetMode="External"/><Relationship Id="rId3773" Type="http://schemas.openxmlformats.org/officeDocument/2006/relationships/hyperlink" Target="https://www.caixa.gov.br/Downloads/sinapi-cadernos-tecnicos/SINAPI-CT-QUADROS-DE-AUTOMACAO-DE-BOMBAS.pdf" TargetMode="External"/><Relationship Id="rId4824" Type="http://schemas.openxmlformats.org/officeDocument/2006/relationships/hyperlink" Target="https://www.caixa.gov.br/Downloads/sinapi-cadernos-tecnicos/SINAPI-CT-TRANSPORTE-CARGA-E-DESCARGA-DE-MATERIAIS.pdf" TargetMode="External"/><Relationship Id="rId347" Type="http://schemas.openxmlformats.org/officeDocument/2006/relationships/hyperlink" Target="https://www.caixa.gov.br/Downloads/sinapi-cadernos-tecnicos/SINAPI-CT-INSTALACOES-HIDRAULICAS-RESERVACAO-E-BOMBAS-DE-RECALQUE.pdf" TargetMode="External"/><Relationship Id="rId2028" Type="http://schemas.openxmlformats.org/officeDocument/2006/relationships/hyperlink" Target="https://www.caixa.gov.br/Downloads/sinapi-cadernos-tecnicos/SINAPI-CT-LAJES-PRE-MOLDADAS.pdf" TargetMode="External"/><Relationship Id="rId3426" Type="http://schemas.openxmlformats.org/officeDocument/2006/relationships/hyperlink" Target="https://www.caixa.gov.br/Downloads/sinapi-cadernos-tecnicos/SINAPI-CT-POSTES-DE-CONCRETO-E-METALICOS.pdf" TargetMode="External"/><Relationship Id="rId3840" Type="http://schemas.openxmlformats.org/officeDocument/2006/relationships/hyperlink" Target="https://www.caixa.gov.br/Downloads/sinapi-cadernos-tecnicos/SINAPI-CT-RASGOS-E-FIXACOES.pdf" TargetMode="External"/><Relationship Id="rId6996" Type="http://schemas.openxmlformats.org/officeDocument/2006/relationships/hyperlink" Target="https://www.caixa.gov.br/Downloads/sinapi-cadernos-tecnicos/SINAPI-CT-EQUIPAMENTOS-DE-PROTECAO-COLETIVA.pdf" TargetMode="External"/><Relationship Id="rId9055" Type="http://schemas.openxmlformats.org/officeDocument/2006/relationships/hyperlink" Target="https://www.caixa.gov.br/Downloads/sinapi-cadernos-tecnicos/SINAPI-CT-BOMBAS-HIDRAULICAS-CENTRIFUGAS-HORIZONTAIS-E-SUBMERSIVEIS.pdf" TargetMode="External"/><Relationship Id="rId761" Type="http://schemas.openxmlformats.org/officeDocument/2006/relationships/hyperlink" Target="https://www.caixa.gov.br/Downloads/sinapi-cadernos-tecnicos/SINAPI-CT-INSTALACOES-PREDIAIS-DE-ESGOTO-TUBOS-E-CONEXOES.pdf" TargetMode="External"/><Relationship Id="rId1391" Type="http://schemas.openxmlformats.org/officeDocument/2006/relationships/hyperlink" Target="https://www.caixa.gov.br/Downloads/sinapi-cadernos-tecnicos/SINAPI-CT-INSTALACOES-DE-GAS-E-INCENDIO-EM-ACO-E-FERRO-GALVANIZADO.pdf" TargetMode="External"/><Relationship Id="rId2442" Type="http://schemas.openxmlformats.org/officeDocument/2006/relationships/hyperlink" Target="https://www.caixa.gov.br/Downloads/sinapi-metodologia/Livro_SINAPI_Calculos_Parametros.pdf" TargetMode="External"/><Relationship Id="rId5598" Type="http://schemas.openxmlformats.org/officeDocument/2006/relationships/hyperlink" Target="https://www.caixa.gov.br/Downloads/sinapi-cadernos-tecnicos/SINAPI-CT-INSTALACOES-ELETRICAS-ELETRODUTOS-EMBUTIDOS-CABOS-CAIXAS-TOMADAS-E-INTERRUPTORES.pdf" TargetMode="External"/><Relationship Id="rId6649" Type="http://schemas.openxmlformats.org/officeDocument/2006/relationships/hyperlink" Target="https://www.caixa.gov.br/Downloads/sinapi-cadernos-tecnicos/SINAPI-CT-ESCAVACAO-DE-VALAS.pdf" TargetMode="External"/><Relationship Id="rId414" Type="http://schemas.openxmlformats.org/officeDocument/2006/relationships/hyperlink" Target="https://www.caixa.gov.br/Downloads/sinapi-cadernos-tecnicos/SINAPI-CT-INSTALACOES-HIDRAULICAS-RESERVACAO-E-BOMBAS-DE-RECALQUE.pdf" TargetMode="External"/><Relationship Id="rId1044" Type="http://schemas.openxmlformats.org/officeDocument/2006/relationships/hyperlink" Target="https://www.caixa.gov.br/Downloads/sinapi-cadernos-tecnicos/SINAPI-CT-INSTALACOES-PREDIAIS-DE-AGUA-QUENTE-EM-CPVC.pdf" TargetMode="External"/><Relationship Id="rId5665" Type="http://schemas.openxmlformats.org/officeDocument/2006/relationships/hyperlink" Target="https://www.caixa.gov.br/Downloads/sinapi-cadernos-tecnicos/SINAPI-CT-ILUMINACAO-PREDIAL-E-MONITORAMENTO.pdf" TargetMode="External"/><Relationship Id="rId6716" Type="http://schemas.openxmlformats.org/officeDocument/2006/relationships/hyperlink" Target="https://www.caixa.gov.br/Downloads/sinapi-cadernos-tecnicos/SINAPI-CT-ESCAVACAO-VERTICAL-A-CEU-ABERTO.pdf" TargetMode="External"/><Relationship Id="rId8071" Type="http://schemas.openxmlformats.org/officeDocument/2006/relationships/hyperlink" Target="https://www.caixa.gov.br/Downloads/sinapi-cadernos-tecnicos/SINAPI-CT-DEPRECIACAO-JUROS-IMPOSTOS-E-SEGUROS-MANUTENCAO-E-MATERIAIS-NA-OPERACAO-DOS-EQUIPAMENTOS.pdf" TargetMode="External"/><Relationship Id="rId9122" Type="http://schemas.openxmlformats.org/officeDocument/2006/relationships/hyperlink" Target="https://www.caixa.gov.br/Downloads/sinapi-cadernos-tecnicos/SINAPI-CT-BOCAS-PARA-BUEIROS.pdf" TargetMode="External"/><Relationship Id="rId1111" Type="http://schemas.openxmlformats.org/officeDocument/2006/relationships/hyperlink" Target="https://www.caixa.gov.br/Downloads/sinapi-cadernos-tecnicos/SINAPI-CT-INSTALACOES-PREDIAIS-DE-AGUA-QUENTE-EM-CPVC.pdf" TargetMode="External"/><Relationship Id="rId4267" Type="http://schemas.openxmlformats.org/officeDocument/2006/relationships/hyperlink" Target="https://www.caixa.gov.br/Downloads/sinapi-cadernos-tecnicos/SINAPI-CT-REVESTIMENTOS-CERAMICOS-INTERNOS.pdf" TargetMode="External"/><Relationship Id="rId4681" Type="http://schemas.openxmlformats.org/officeDocument/2006/relationships/hyperlink" Target="https://www.caixa.gov.br/Downloads/sinapi-cadernos-tecnicos/SINAPI-CT-TRANSPORTE-DE-MATERIAIS-DENTRO-DO-CANTEIRO-DE-OBRAS.pdf" TargetMode="External"/><Relationship Id="rId5318" Type="http://schemas.openxmlformats.org/officeDocument/2006/relationships/hyperlink" Target="https://www.caixa.gov.br/Downloads/sinapi-cadernos-tecnicos/SINAPI-CT-INSTALACOES-ELETRICAS-ELETRODUTOS-CONEXOES-E-CONDULETES-APARENTES.pdf" TargetMode="External"/><Relationship Id="rId5732" Type="http://schemas.openxmlformats.org/officeDocument/2006/relationships/hyperlink" Target="https://www.caixa.gov.br/Downloads/sinapi-cadernos-tecnicos/SINAPI-CT-GUARDA-CORPO-CORRIMAO-E-GRADE-PARA-ESQUADRIAS.pdf" TargetMode="External"/><Relationship Id="rId8888" Type="http://schemas.openxmlformats.org/officeDocument/2006/relationships/hyperlink" Target="https://www.caixa.gov.br/Downloads/sinapi-cadernos-tecnicos/SINAPI-CT-CERCAS-PROTETORES-E-ALAMBRADOS.pdf" TargetMode="External"/><Relationship Id="rId9939" Type="http://schemas.openxmlformats.org/officeDocument/2006/relationships/hyperlink" Target="https://www.caixa.gov.br/Downloads/sinapi-cadernos-tecnicos/SINAPI-CT-ARGAMASSAS.pdf" TargetMode="External"/><Relationship Id="rId3283" Type="http://schemas.openxmlformats.org/officeDocument/2006/relationships/hyperlink" Target="https://www.caixa.gov.br/Downloads/sinapi-cadernos-tecnicos/SINAPI-CT-PINTURA-EM-MADEIRA.pdf" TargetMode="External"/><Relationship Id="rId4334" Type="http://schemas.openxmlformats.org/officeDocument/2006/relationships/hyperlink" Target="https://www.caixa.gov.br/Downloads/sinapi-cadernos-tecnicos/SINAPI-CT-SINALIZACAO-VERTICAL-VIARIA.pdf" TargetMode="External"/><Relationship Id="rId1928" Type="http://schemas.openxmlformats.org/officeDocument/2006/relationships/hyperlink" Target="https://www.caixa.gov.br/Downloads/sinapi-cadernos-tecnicos/SINAPI-CT-INSTALACOES-EM-COBRE.pdf" TargetMode="External"/><Relationship Id="rId3350" Type="http://schemas.openxmlformats.org/officeDocument/2006/relationships/hyperlink" Target="https://www.caixa.gov.br/Downloads/sinapi-cadernos-tecnicos/SINAPI-CT-PINTURA-PARA-PISOS-E-PARA-SINALIZACAO-HORIZONTAL-E-VERTICAL.pdf" TargetMode="External"/><Relationship Id="rId8955" Type="http://schemas.openxmlformats.org/officeDocument/2006/relationships/hyperlink" Target="https://www.caixa.gov.br/Downloads/sinapi-cadernos-tecnicos/SINAPI-CT-CAIXAS-DE-AGUA-PARA-EDIFICACOES.pdf" TargetMode="External"/><Relationship Id="rId271" Type="http://schemas.openxmlformats.org/officeDocument/2006/relationships/hyperlink" Target="https://www.caixa.gov.br/Downloads/sinapi-cadernos-tecnicos/SINAPI-CT-INSTALACOES-HIDRAULICAS-RESERVACAO-E-BOMBAS-DE-RECALQUE.pdf" TargetMode="External"/><Relationship Id="rId3003" Type="http://schemas.openxmlformats.org/officeDocument/2006/relationships/hyperlink" Target="https://www.caixa.gov.br/Downloads/sinapi-cadernos-tecnicos/SINAPI-CT-PARQUINHOS-E-EQUIPAMENTOS-DE-GINASTICA-AO-AR-LIVRE.pdf" TargetMode="External"/><Relationship Id="rId4401" Type="http://schemas.openxmlformats.org/officeDocument/2006/relationships/hyperlink" Target="https://www.caixa.gov.br/Downloads/sinapi-cadernos-tecnicos/SINAPI-CT-SISTEMA-DE-PROTECAO-CONTRA-DESCARGAS-ATMOSFERICAS-SPDA.pdf" TargetMode="External"/><Relationship Id="rId6159" Type="http://schemas.openxmlformats.org/officeDocument/2006/relationships/hyperlink" Target="https://www.caixa.gov.br/Downloads/sinapi-cadernos-tecnicos/SINAPI-CT-ESTRUTURAS-DE-MADEIRA.pdf" TargetMode="External"/><Relationship Id="rId7557" Type="http://schemas.openxmlformats.org/officeDocument/2006/relationships/hyperlink" Target="https://www.caixa.gov.br/Downloads/sinapi-cadernos-tecnicos/SINAPI-CT-DEPRECIACAO-JUROS-IMPOSTOS-E-SEGUROS-MANUTENCAO-E-MATERIAIS-NA-OPERACAO-DOS-EQUIPAMENTOS.pdf" TargetMode="External"/><Relationship Id="rId7971" Type="http://schemas.openxmlformats.org/officeDocument/2006/relationships/hyperlink" Target="https://www.caixa.gov.br/Downloads/sinapi-cadernos-tecnicos/SINAPI-CT-DEPRECIACAO-JUROS-IMPOSTOS-E-SEGUROS-MANUTENCAO-E-MATERIAIS-NA-OPERACAO-DOS-EQUIPAMENTOS.pdf" TargetMode="External"/><Relationship Id="rId8608" Type="http://schemas.openxmlformats.org/officeDocument/2006/relationships/hyperlink" Target="https://www.caixa.gov.br/Downloads/sinapi-cadernos-tecnicos/SINAPI-CT-CUSTOS-HORARIOS-PRODUTIVO-E-IMPRODUTIVO-DOS-EQUIPAMENTOS.pdf" TargetMode="External"/><Relationship Id="rId6573" Type="http://schemas.openxmlformats.org/officeDocument/2006/relationships/hyperlink" Target="https://www.caixa.gov.br/Downloads/sinapi-cadernos-tecnicos/SINAPI-CT-ESCORAMENTO-E-PREPARO-DE-FUNDO-DE-VALAS.pdf" TargetMode="External"/><Relationship Id="rId7624" Type="http://schemas.openxmlformats.org/officeDocument/2006/relationships/hyperlink" Target="https://www.caixa.gov.br/Downloads/sinapi-cadernos-tecnicos/SINAPI-CT-DEPRECIACAO-JUROS-IMPOSTOS-E-SEGUROS-MANUTENCAO-E-MATERIAIS-NA-OPERACAO-DOS-EQUIPAMENTOS.pdf" TargetMode="External"/><Relationship Id="rId2769" Type="http://schemas.openxmlformats.org/officeDocument/2006/relationships/hyperlink" Target="https://www.caixa.gov.br/Downloads/sinapi-cadernos-tecnicos/SINAPI-CT-MASSA-UNICA-INTERNA.pdf" TargetMode="External"/><Relationship Id="rId5175" Type="http://schemas.openxmlformats.org/officeDocument/2006/relationships/hyperlink" Target="https://www.caixa.gov.br/Downloads/sinapi-cadernos-tecnicos/SINAPI-CT-VALVULAS-E-REGISTROS-PARA-SISTEMAS-PREDIAIS.pdf" TargetMode="External"/><Relationship Id="rId6226" Type="http://schemas.openxmlformats.org/officeDocument/2006/relationships/hyperlink" Target="https://www.caixa.gov.br/Downloads/sinapi-cadernos-tecnicos/SINAPI-CT-ESTRUTURAS-PRE-FABRICADAS-E-PRE-MOLDADAS.pdf" TargetMode="External"/><Relationship Id="rId6640" Type="http://schemas.openxmlformats.org/officeDocument/2006/relationships/hyperlink" Target="https://www.caixa.gov.br/Downloads/sinapi-cadernos-tecnicos/SINAPI-CT-ESCAVACAO-EM-MATERIAL-DE-3&#170;-CATEGORIA.pdf" TargetMode="External"/><Relationship Id="rId9796" Type="http://schemas.openxmlformats.org/officeDocument/2006/relationships/hyperlink" Target="https://www.caixa.gov.br/Downloads/sinapi-cadernos-tecnicos/SINAPI-CT-ASFALTO.pdf" TargetMode="External"/><Relationship Id="rId1785" Type="http://schemas.openxmlformats.org/officeDocument/2006/relationships/hyperlink" Target="https://www.caixa.gov.br/Downloads/sinapi-cadernos-tecnicos/SINAPI-CT-INSTALACOES-EM-COBRE.pdf" TargetMode="External"/><Relationship Id="rId2836" Type="http://schemas.openxmlformats.org/officeDocument/2006/relationships/hyperlink" Target="https://www.caixa.gov.br/Downloads/sinapi-cadernos-tecnicos/SINAPI-CT-MOBILIARIO-URBANO.pdf" TargetMode="External"/><Relationship Id="rId4191" Type="http://schemas.openxmlformats.org/officeDocument/2006/relationships/hyperlink" Target="https://www.caixa.gov.br/Downloads/sinapi-cadernos-tecnicos/SINAPI-CT-REDES-DE-AGUA-E-ESGOTO-EM-PEAD-LISO-(TUBOS-E-CONEXOES).pdf" TargetMode="External"/><Relationship Id="rId5242" Type="http://schemas.openxmlformats.org/officeDocument/2006/relationships/hyperlink" Target="https://www.caixa.gov.br/Downloads/sinapi-cadernos-tecnicos/SINAPI-CT-VALVULAS-PARA-REDES-DE-SANEAMENTO.pdf" TargetMode="External"/><Relationship Id="rId8398" Type="http://schemas.openxmlformats.org/officeDocument/2006/relationships/hyperlink" Target="https://www.caixa.gov.br/Downloads/sinapi-cadernos-tecnicos/SINAPI-CT-CUSTOS-HORARIOS-PRODUTIVO-E-IMPRODUTIVO-DOS-EQUIPAMENTOS.pdf" TargetMode="External"/><Relationship Id="rId9449" Type="http://schemas.openxmlformats.org/officeDocument/2006/relationships/hyperlink" Target="https://www.caixa.gov.br/Downloads/sinapi-cadernos-tecnicos/SINAPI-CT-ASSENTAMENTO-DE-TUBOS-DE-ESGOTO-OU-DRENAGEM-PLUVIAL-EM-CONCRETO.pdf" TargetMode="External"/><Relationship Id="rId9863" Type="http://schemas.openxmlformats.org/officeDocument/2006/relationships/hyperlink" Target="https://www.caixa.gov.br/Downloads/sinapi-cadernos-tecnicos/SINAPI-CT-ARMACAO-PARA-ESTRUTURAS-DE-CONCRETO-ARMADO.pdf" TargetMode="External"/><Relationship Id="rId77" Type="http://schemas.openxmlformats.org/officeDocument/2006/relationships/hyperlink" Target="https://www.caixa.gov.br/Downloads/sinapi-cadernos-tecnicos/SINAPI-CT-INSTALACOES-ELETRICAS-REDE-DE-DISTRIBUICAO.pdf" TargetMode="External"/><Relationship Id="rId808" Type="http://schemas.openxmlformats.org/officeDocument/2006/relationships/hyperlink" Target="https://www.caixa.gov.br/Downloads/sinapi-cadernos-tecnicos/SINAPI-CT-INSTALACOES-PREDIAIS-DE-ESGOTO-TUBOS-E-CONEXOES.pdf" TargetMode="External"/><Relationship Id="rId1438" Type="http://schemas.openxmlformats.org/officeDocument/2006/relationships/hyperlink" Target="https://www.caixa.gov.br/Downloads/sinapi-cadernos-tecnicos/SINAPI-CT-INSTALACOES-DE-GAS-E-INCENDIO-EM-ACO-E-FERRO-GALVANIZADO.pdf" TargetMode="External"/><Relationship Id="rId8465" Type="http://schemas.openxmlformats.org/officeDocument/2006/relationships/hyperlink" Target="https://www.caixa.gov.br/Downloads/sinapi-cadernos-tecnicos/SINAPI-CT-CUSTOS-HORARIOS-PRODUTIVO-E-IMPRODUTIVO-DOS-EQUIPAMENTOS.pdf" TargetMode="External"/><Relationship Id="rId9516" Type="http://schemas.openxmlformats.org/officeDocument/2006/relationships/hyperlink" Target="https://www.caixa.gov.br/Downloads/sinapi-cadernos-tecnicos/SINAPI-CT-ASSENTAMENTO-DE-TUBOS-DE-PVC-E-METALICOS-EM-REDES-DE-AGUA.pdf" TargetMode="External"/><Relationship Id="rId1852" Type="http://schemas.openxmlformats.org/officeDocument/2006/relationships/hyperlink" Target="https://www.caixa.gov.br/Downloads/sinapi-cadernos-tecnicos/SINAPI-CT-INSTALACOES-EM-COBRE.pdf" TargetMode="External"/><Relationship Id="rId2903" Type="http://schemas.openxmlformats.org/officeDocument/2006/relationships/hyperlink" Target="https://www.caixa.gov.br/Downloads/sinapi-cadernos-tecnicos/SINAPI-CT-PAREDES-DE-CONCRETO-CONCRETAGEM.pdf" TargetMode="External"/><Relationship Id="rId7067" Type="http://schemas.openxmlformats.org/officeDocument/2006/relationships/hyperlink" Target="https://www.caixa.gov.br/Downloads/sinapi-cadernos-tecnicos/SINAPI-CT-ELETROCALHAS.pdf" TargetMode="External"/><Relationship Id="rId7481" Type="http://schemas.openxmlformats.org/officeDocument/2006/relationships/hyperlink" Target="https://www.caixa.gov.br/Downloads/sinapi-cadernos-tecnicos/SINAPI-CT-DEPRECIACAO-JUROS-IMPOSTOS-E-SEGUROS-MANUTENCAO-E-MATERIAIS-NA-OPERACAO-DOS-EQUIPAMENTOS.pdf" TargetMode="External"/><Relationship Id="rId8118" Type="http://schemas.openxmlformats.org/officeDocument/2006/relationships/hyperlink" Target="https://www.caixa.gov.br/Downloads/sinapi-cadernos-tecnicos/SINAPI-CT-DEPRECIACAO-JUROS-IMPOSTOS-E-SEGUROS-MANUTENCAO-E-MATERIAIS-NA-OPERACAO-DOS-EQUIPAMENTOS.pdf" TargetMode="External"/><Relationship Id="rId9930" Type="http://schemas.openxmlformats.org/officeDocument/2006/relationships/hyperlink" Target="https://www.caixa.gov.br/Downloads/sinapi-cadernos-tecnicos/SINAPI-CT-ARGAMASSAS.pdf" TargetMode="External"/><Relationship Id="rId10048" Type="http://schemas.openxmlformats.org/officeDocument/2006/relationships/hyperlink" Target="https://www.caixa.gov.br/Downloads/sinapi-cadernos-tecnicos/SINAPI-CT-ALVENARIAS-DIVERSAS.pdf" TargetMode="External"/><Relationship Id="rId1505" Type="http://schemas.openxmlformats.org/officeDocument/2006/relationships/hyperlink" Target="https://www.caixa.gov.br/Downloads/sinapi-cadernos-tecnicos/SINAPI-CT-INSTALACOES-DE-GAS-E-INCENDIO-EM-ACO-E-FERRO-GALVANIZADO.pdf" TargetMode="External"/><Relationship Id="rId6083" Type="http://schemas.openxmlformats.org/officeDocument/2006/relationships/hyperlink" Target="https://www.caixa.gov.br/Downloads/sinapi-cadernos-tecnicos/SINAPI-CT-EXECUCAO-DE-TIRANTES.pdf" TargetMode="External"/><Relationship Id="rId7134" Type="http://schemas.openxmlformats.org/officeDocument/2006/relationships/hyperlink" Target="https://www.caixa.gov.br/Downloads/sinapi-cadernos-tecnicos/SINAPI-CT-DUTOS-PARA-AR-CONDICIONADO.pdf" TargetMode="External"/><Relationship Id="rId8532" Type="http://schemas.openxmlformats.org/officeDocument/2006/relationships/hyperlink" Target="https://www.caixa.gov.br/Downloads/sinapi-cadernos-tecnicos/SINAPI-CT-CUSTOS-HORARIOS-PRODUTIVO-E-IMPRODUTIVO-DOS-EQUIPAMENTOS.pdf" TargetMode="External"/><Relationship Id="rId3677" Type="http://schemas.openxmlformats.org/officeDocument/2006/relationships/hyperlink" Target="https://www.caixa.gov.br/Downloads/sinapi-cadernos-tecnicos/SINAPI-CT-PRODUCAO-DE-CONCRETO.pdf" TargetMode="External"/><Relationship Id="rId4728" Type="http://schemas.openxmlformats.org/officeDocument/2006/relationships/hyperlink" Target="https://www.caixa.gov.br/Downloads/sinapi-cadernos-tecnicos/SINAPI-CT-TRANSPORTE-DE-MATERIAIS-DENTRO-DO-CANTEIRO-DE-OBRAS.pdf" TargetMode="External"/><Relationship Id="rId10115" Type="http://schemas.openxmlformats.org/officeDocument/2006/relationships/hyperlink" Target="https://www.caixa.gov.br/Downloads/sinapi-cadernos-tecnicos/SINAPI-CT-ALVENARIA-ESTRUTURAL-BLOCOS-DE-CONCRETO.pdf" TargetMode="External"/><Relationship Id="rId598" Type="http://schemas.openxmlformats.org/officeDocument/2006/relationships/hyperlink" Target="https://www.caixa.gov.br/Downloads/sinapi-cadernos-tecnicos/SINAPI-CT-INSTALACOES-HIDRAULICAS-EM-PEX.pdf" TargetMode="External"/><Relationship Id="rId2279" Type="http://schemas.openxmlformats.org/officeDocument/2006/relationships/hyperlink" Target="https://www.caixa.gov.br/Downloads/sinapi-metodologia/Livro_SINAPI_Calculos_Parametros.pdf" TargetMode="External"/><Relationship Id="rId2693" Type="http://schemas.openxmlformats.org/officeDocument/2006/relationships/hyperlink" Target="https://www.caixa.gov.br/Downloads/sinapi-cadernos-tecnicos/SINAPI-CT-MASSA-UNICA-EXTERNA.pdf" TargetMode="External"/><Relationship Id="rId3744" Type="http://schemas.openxmlformats.org/officeDocument/2006/relationships/hyperlink" Target="https://www.caixa.gov.br/Downloads/sinapi-cadernos-tecnicos/SINAPI-CT-QUADROS-DE-AUTOMACAO-DE-BOMBAS.pdf" TargetMode="External"/><Relationship Id="rId6150" Type="http://schemas.openxmlformats.org/officeDocument/2006/relationships/hyperlink" Target="https://www.caixa.gov.br/Downloads/sinapi-cadernos-tecnicos/SINAPI-CT-ESTRUTURAS-DE-MADEIRA.pdf" TargetMode="External"/><Relationship Id="rId7201" Type="http://schemas.openxmlformats.org/officeDocument/2006/relationships/hyperlink" Target="https://www.caixa.gov.br/Downloads/sinapi-cadernos-tecnicos/SINAPI-CT-DRENOS.pdf" TargetMode="External"/><Relationship Id="rId665" Type="http://schemas.openxmlformats.org/officeDocument/2006/relationships/hyperlink" Target="https://www.caixa.gov.br/Downloads/sinapi-cadernos-tecnicos/SINAPI-CT-INSTALACOES-HIDRAULICAS-EM-PPR.pdf" TargetMode="External"/><Relationship Id="rId1295" Type="http://schemas.openxmlformats.org/officeDocument/2006/relationships/hyperlink" Target="https://www.caixa.gov.br/Downloads/sinapi-cadernos-tecnicos/SINAPI-CT-INSTALACOES-DE-GAS-E-INCENDIO-EM-ACO-E-FERRO-GALVANIZADO.pdf" TargetMode="External"/><Relationship Id="rId2346" Type="http://schemas.openxmlformats.org/officeDocument/2006/relationships/hyperlink" Target="https://www.caixa.gov.br/Downloads/sinapi-metodologia/Livro_SINAPI_Calculos_Parametros.pdf" TargetMode="External"/><Relationship Id="rId2760" Type="http://schemas.openxmlformats.org/officeDocument/2006/relationships/hyperlink" Target="https://www.caixa.gov.br/Downloads/sinapi-cadernos-tecnicos/SINAPI-CT-MASSA-UNICA-EXTERNA.pdf" TargetMode="External"/><Relationship Id="rId3811" Type="http://schemas.openxmlformats.org/officeDocument/2006/relationships/hyperlink" Target="https://www.caixa.gov.br/Downloads/sinapi-cadernos-tecnicos/SINAPI-CT-RADIER-PISO-DE-CONCRETO-E-LAJE-SOBRE-SOLO.pdf" TargetMode="External"/><Relationship Id="rId6967" Type="http://schemas.openxmlformats.org/officeDocument/2006/relationships/hyperlink" Target="https://www.caixa.gov.br/Downloads/sinapi-cadernos-tecnicos/SINAPI-CT-EQUIPAMENTOS-DE-PROTECAO-COLETIVA.pdf" TargetMode="External"/><Relationship Id="rId9373" Type="http://schemas.openxmlformats.org/officeDocument/2006/relationships/hyperlink" Target="https://www.caixa.gov.br/Downloads/sinapi-cadernos-tecnicos/SINAPI-CT-ATERROS-BASES-SUB-BASES-E-IMPRIMACOES.pdf" TargetMode="External"/><Relationship Id="rId318" Type="http://schemas.openxmlformats.org/officeDocument/2006/relationships/hyperlink" Target="https://www.caixa.gov.br/Downloads/sinapi-cadernos-tecnicos/SINAPI-CT-INSTALACOES-HIDRAULICAS-RESERVACAO-E-BOMBAS-DE-RECALQUE.pdf" TargetMode="External"/><Relationship Id="rId732" Type="http://schemas.openxmlformats.org/officeDocument/2006/relationships/hyperlink" Target="https://www.caixa.gov.br/Downloads/sinapi-cadernos-tecnicos/SINAPI-CT-INSTALACOES-PREDIAIS-DE-ESGOTO-TUBOS-E-CONEXOES.pdf" TargetMode="External"/><Relationship Id="rId1362" Type="http://schemas.openxmlformats.org/officeDocument/2006/relationships/hyperlink" Target="https://www.caixa.gov.br/Downloads/sinapi-cadernos-tecnicos/SINAPI-CT-INSTALACOES-DE-GAS-E-INCENDIO-EM-ACO-E-FERRO-GALVANIZADO.pdf" TargetMode="External"/><Relationship Id="rId2413" Type="http://schemas.openxmlformats.org/officeDocument/2006/relationships/hyperlink" Target="https://www.caixa.gov.br/Downloads/sinapi-metodologia/Livro_SINAPI_Calculos_Parametros.pdf" TargetMode="External"/><Relationship Id="rId5569" Type="http://schemas.openxmlformats.org/officeDocument/2006/relationships/hyperlink" Target="https://www.caixa.gov.br/Downloads/sinapi-cadernos-tecnicos/SINAPI-CT-INSTALACOES-ELETRICAS-ELETRODUTOS-EMBUTIDOS-CABOS-CAIXAS-TOMADAS-E-INTERRUPTORES.pdf" TargetMode="External"/><Relationship Id="rId9026" Type="http://schemas.openxmlformats.org/officeDocument/2006/relationships/hyperlink" Target="https://www.caixa.gov.br/Downloads/sinapi-cadernos-tecnicos/SINAPI-CT-CAIXAS-ENTERRADAS.pdf" TargetMode="External"/><Relationship Id="rId9440" Type="http://schemas.openxmlformats.org/officeDocument/2006/relationships/hyperlink" Target="https://www.caixa.gov.br/Downloads/sinapi-cadernos-tecnicos/SINAPI-CT-ASSENTAMENTO-DE-TUBOS-DE-ESGOTO-OU-DRENAGEM-PLUVIAL-EM-CONCRETO.pdf" TargetMode="External"/><Relationship Id="rId1015" Type="http://schemas.openxmlformats.org/officeDocument/2006/relationships/hyperlink" Target="https://www.caixa.gov.br/Downloads/sinapi-cadernos-tecnicos/SINAPI-CT-INSTALACOES-PREDIAIS-DE-AGUA-FRIA-EM-PVC.pdf" TargetMode="External"/><Relationship Id="rId4585" Type="http://schemas.openxmlformats.org/officeDocument/2006/relationships/hyperlink" Target="https://www.caixa.gov.br/Downloads/sinapi-cadernos-tecnicos/SINAPI-CT-TRANSPORTE-FLUVIAL-CARGA-E-DESCARGA.pdf" TargetMode="External"/><Relationship Id="rId5983" Type="http://schemas.openxmlformats.org/officeDocument/2006/relationships/hyperlink" Target="https://www.caixa.gov.br/Downloads/sinapi-cadernos-tecnicos/SINAPI-CT-FUNDACOES-RASAS-(BLOCOS-SAPATAS-VIGAS-BALDRAME).pdf" TargetMode="External"/><Relationship Id="rId8042" Type="http://schemas.openxmlformats.org/officeDocument/2006/relationships/hyperlink" Target="https://www.caixa.gov.br/Downloads/sinapi-cadernos-tecnicos/SINAPI-CT-DEPRECIACAO-JUROS-IMPOSTOS-E-SEGUROS-MANUTENCAO-E-MATERIAIS-NA-OPERACAO-DOS-EQUIPAMENTOS.pdf" TargetMode="External"/><Relationship Id="rId3187" Type="http://schemas.openxmlformats.org/officeDocument/2006/relationships/hyperlink" Target="https://www.caixa.gov.br/Downloads/sinapi-cadernos-tecnicos/SINAPI-CT-PERFURACAO-HORIZONTAL-DIRECIONAL-HDD.pdf" TargetMode="External"/><Relationship Id="rId4238" Type="http://schemas.openxmlformats.org/officeDocument/2006/relationships/hyperlink" Target="https://www.caixa.gov.br/Downloads/sinapi-cadernos-tecnicos/SINAPI-CT-RESERVATORIOS-DE-CONCRETO-E-METALICOS.pdf" TargetMode="External"/><Relationship Id="rId5636" Type="http://schemas.openxmlformats.org/officeDocument/2006/relationships/hyperlink" Target="https://www.caixa.gov.br/Downloads/sinapi-cadernos-tecnicos/SINAPI-CT-ILUMINACAO-PREDIAL-E-MONITORAMENTO.pdf" TargetMode="External"/><Relationship Id="rId4652" Type="http://schemas.openxmlformats.org/officeDocument/2006/relationships/hyperlink" Target="https://www.caixa.gov.br/Downloads/sinapi-cadernos-tecnicos/SINAPI-CT-TRANSPORTE-DE-MATERIAIS-DENTRO-DO-CANTEIRO-DE-OBRAS.pdf" TargetMode="External"/><Relationship Id="rId5703" Type="http://schemas.openxmlformats.org/officeDocument/2006/relationships/hyperlink" Target="https://www.caixa.gov.br/Downloads/sinapi-cadernos-tecnicos/SINAPI-CT-GUIAS-E-SARJETAS.pdf" TargetMode="External"/><Relationship Id="rId8859" Type="http://schemas.openxmlformats.org/officeDocument/2006/relationships/hyperlink" Target="https://www.caixa.gov.br/Downloads/sinapi-cadernos-tecnicos/SINAPI-CT-CERCAS-PROTETORES-E-ALAMBRADOS.pdf" TargetMode="External"/><Relationship Id="rId175" Type="http://schemas.openxmlformats.org/officeDocument/2006/relationships/hyperlink" Target="https://www.caixa.gov.br/Downloads/sinapi-cadernos-tecnicos/SINAPI-CT-INSTALACOES-HIDRAULICAS-RESERVACAO-E-BOMBAS-DE-RECALQUE.pdf" TargetMode="External"/><Relationship Id="rId3254" Type="http://schemas.openxmlformats.org/officeDocument/2006/relationships/hyperlink" Target="https://www.caixa.gov.br/Downloads/sinapi-cadernos-tecnicos/SINAPI-CT-PINTURA-EM-MADEIRA.pdf" TargetMode="External"/><Relationship Id="rId4305" Type="http://schemas.openxmlformats.org/officeDocument/2006/relationships/hyperlink" Target="https://www.caixa.gov.br/Downloads/sinapi-cadernos-tecnicos/SINAPI-CT-SINALIZACAO-HORIZONTAL-VIARIA.pdf" TargetMode="External"/><Relationship Id="rId7875" Type="http://schemas.openxmlformats.org/officeDocument/2006/relationships/hyperlink" Target="https://www.caixa.gov.br/Downloads/sinapi-cadernos-tecnicos/SINAPI-CT-DEPRECIACAO-JUROS-IMPOSTOS-E-SEGUROS-MANUTENCAO-E-MATERIAIS-NA-OPERACAO-DOS-EQUIPAMENTOS.pdf" TargetMode="External"/><Relationship Id="rId8926" Type="http://schemas.openxmlformats.org/officeDocument/2006/relationships/hyperlink" Target="https://www.caixa.gov.br/Downloads/sinapi-cadernos-tecnicos/SINAPI-CT-CANALETAS-GRELHAS-E-CAIXAS-COM-GRELHA-PARA-DRENAGEM.pdf" TargetMode="External"/><Relationship Id="rId2270" Type="http://schemas.openxmlformats.org/officeDocument/2006/relationships/hyperlink" Target="https://www.caixa.gov.br/Downloads/sinapi-metodologia/Livro_SINAPI_Calculos_Parametros.pdf" TargetMode="External"/><Relationship Id="rId3321" Type="http://schemas.openxmlformats.org/officeDocument/2006/relationships/hyperlink" Target="https://www.caixa.gov.br/Downloads/sinapi-cadernos-tecnicos/SINAPI-CT-PINTURA-EM-SUPERFICIES-METALICAS.pdf" TargetMode="External"/><Relationship Id="rId6477" Type="http://schemas.openxmlformats.org/officeDocument/2006/relationships/hyperlink" Target="https://www.caixa.gov.br/Downloads/sinapi-cadernos-tecnicos/SINAPI-CT-ESQUADRIAS-PORTAS.pdf" TargetMode="External"/><Relationship Id="rId6891" Type="http://schemas.openxmlformats.org/officeDocument/2006/relationships/hyperlink" Target="https://www.caixa.gov.br/Downloads/sinapi-cadernos-tecnicos/SINAPI-CT-ESCADAS.pdf" TargetMode="External"/><Relationship Id="rId7528" Type="http://schemas.openxmlformats.org/officeDocument/2006/relationships/hyperlink" Target="https://www.caixa.gov.br/Downloads/sinapi-cadernos-tecnicos/SINAPI-CT-DEPRECIACAO-JUROS-IMPOSTOS-E-SEGUROS-MANUTENCAO-E-MATERIAIS-NA-OPERACAO-DOS-EQUIPAMENTOS.pdf" TargetMode="External"/><Relationship Id="rId7942" Type="http://schemas.openxmlformats.org/officeDocument/2006/relationships/hyperlink" Target="https://www.caixa.gov.br/Downloads/sinapi-cadernos-tecnicos/SINAPI-CT-DEPRECIACAO-JUROS-IMPOSTOS-E-SEGUROS-MANUTENCAO-E-MATERIAIS-NA-OPERACAO-DOS-EQUIPAMENTOS.pdf" TargetMode="External"/><Relationship Id="rId242" Type="http://schemas.openxmlformats.org/officeDocument/2006/relationships/hyperlink" Target="https://www.caixa.gov.br/Downloads/sinapi-cadernos-tecnicos/SINAPI-CT-INSTALACOES-HIDRAULICAS-RESERVACAO-E-BOMBAS-DE-RECALQUE.pdf" TargetMode="External"/><Relationship Id="rId5079" Type="http://schemas.openxmlformats.org/officeDocument/2006/relationships/hyperlink" Target="https://www.caixa.gov.br/Downloads/sinapi-cadernos-tecnicos/SINAPI-CT-VIDROS-E-ESPELHOS.pdf" TargetMode="External"/><Relationship Id="rId5493" Type="http://schemas.openxmlformats.org/officeDocument/2006/relationships/hyperlink" Target="https://www.caixa.gov.br/Downloads/sinapi-cadernos-tecnicos/SINAPI-CT-INSTALACOES-ELETRICAS-ELETRODUTOS-EMBUTIDOS-CABOS-CAIXAS-TOMADAS-E-INTERRUPTORES.pdf" TargetMode="External"/><Relationship Id="rId6544" Type="http://schemas.openxmlformats.org/officeDocument/2006/relationships/hyperlink" Target="https://www.caixa.gov.br/Downloads/sinapi-cadernos-tecnicos/SINAPI-CT-ESQUADRIAS-JANELAS.pdf" TargetMode="External"/><Relationship Id="rId1689" Type="http://schemas.openxmlformats.org/officeDocument/2006/relationships/hyperlink" Target="https://www.caixa.gov.br/Downloads/sinapi-cadernos-tecnicos/SINAPI-CT-INSTALACOES-DE-AR-CONDICIONADO.pdf" TargetMode="External"/><Relationship Id="rId4095" Type="http://schemas.openxmlformats.org/officeDocument/2006/relationships/hyperlink" Target="https://www.caixa.gov.br/Downloads/sinapi-cadernos-tecnicos/SINAPI-CT-REDES-DE-AGUA-E-ESGOTO-EM-PEAD-LISO-(TUBOS-E-CONEXOES).pdf" TargetMode="External"/><Relationship Id="rId5146" Type="http://schemas.openxmlformats.org/officeDocument/2006/relationships/hyperlink" Target="https://www.caixa.gov.br/Downloads/sinapi-cadernos-tecnicos/SINAPI-CT-VALVULAS-E-REGISTROS-PARA-SISTEMAS-PREDIAIS.pdf" TargetMode="External"/><Relationship Id="rId5560" Type="http://schemas.openxmlformats.org/officeDocument/2006/relationships/hyperlink" Target="https://www.caixa.gov.br/Downloads/sinapi-cadernos-tecnicos/SINAPI-CT-INSTALACOES-ELETRICAS-ELETRODUTOS-EMBUTIDOS-CABOS-CAIXAS-TOMADAS-E-INTERRUPTORES.pdf" TargetMode="External"/><Relationship Id="rId4162" Type="http://schemas.openxmlformats.org/officeDocument/2006/relationships/hyperlink" Target="https://www.caixa.gov.br/Downloads/sinapi-cadernos-tecnicos/SINAPI-CT-REDES-DE-AGUA-E-ESGOTO-EM-PEAD-LISO-(TUBOS-E-CONEXOES).pdf" TargetMode="External"/><Relationship Id="rId5213" Type="http://schemas.openxmlformats.org/officeDocument/2006/relationships/hyperlink" Target="https://www.caixa.gov.br/Downloads/sinapi-cadernos-tecnicos/SINAPI-CT-VALVULAS-E-REGISTROS-PARA-SISTEMAS-PREDIAIS.pdf" TargetMode="External"/><Relationship Id="rId6611" Type="http://schemas.openxmlformats.org/officeDocument/2006/relationships/hyperlink" Target="https://www.caixa.gov.br/Downloads/sinapi-cadernos-tecnicos/SINAPI-CT-ESCORAMENTO-E-PREPARO-DE-FUNDO-DE-VALAS.pdf" TargetMode="External"/><Relationship Id="rId8369" Type="http://schemas.openxmlformats.org/officeDocument/2006/relationships/hyperlink" Target="https://www.caixa.gov.br/Downloads/sinapi-cadernos-tecnicos/SINAPI-CT-CUSTOS-HORARIOS-PRODUTIVO-E-IMPRODUTIVO-DOS-EQUIPAMENTOS.pdf" TargetMode="External"/><Relationship Id="rId9767" Type="http://schemas.openxmlformats.org/officeDocument/2006/relationships/hyperlink" Target="https://www.caixa.gov.br/Downloads/sinapi-cadernos-tecnicos/SINAPI-CT-ASSENTAMENTO-DE-TUBOS-DE-ESGOTO-EM-PVC-E-PEAD.pdf" TargetMode="External"/><Relationship Id="rId1756" Type="http://schemas.openxmlformats.org/officeDocument/2006/relationships/hyperlink" Target="https://www.caixa.gov.br/Downloads/sinapi-cadernos-tecnicos/SINAPI-CT-INSTALACOES-EM-COBRE.pdf" TargetMode="External"/><Relationship Id="rId2807" Type="http://schemas.openxmlformats.org/officeDocument/2006/relationships/hyperlink" Target="https://www.caixa.gov.br/Downloads/sinapi-cadernos-tecnicos/SINAPI-CT-MASSA-UNICA-INTERNA.pdf" TargetMode="External"/><Relationship Id="rId8783" Type="http://schemas.openxmlformats.org/officeDocument/2006/relationships/hyperlink" Target="https://www.caixa.gov.br/Downloads/sinapi-cadernos-tecnicos/SINAPI-CT-CONCRETO-PROJETADO.pdf" TargetMode="External"/><Relationship Id="rId9834" Type="http://schemas.openxmlformats.org/officeDocument/2006/relationships/hyperlink" Target="https://www.caixa.gov.br/Downloads/sinapi-cadernos-tecnicos/SINAPI-CT-ARMACAO-PARA-ESTRUTURAS-DE-CONCRETO-ARMADO.pdf" TargetMode="External"/><Relationship Id="rId48" Type="http://schemas.openxmlformats.org/officeDocument/2006/relationships/hyperlink" Target="https://www.caixa.gov.br/Downloads/sinapi-cadernos-tecnicos/SINAPI-CT-INSTALACOES-ELETRICAS-QUADROS-CABOS-DISJUNTORES-CONTATORES-E-BARRAMENTOS-BLINDADOS.pdf" TargetMode="External"/><Relationship Id="rId1409" Type="http://schemas.openxmlformats.org/officeDocument/2006/relationships/hyperlink" Target="https://www.caixa.gov.br/Downloads/sinapi-cadernos-tecnicos/SINAPI-CT-INSTALACOES-DE-GAS-E-INCENDIO-EM-ACO-E-FERRO-GALVANIZADO.pdf" TargetMode="External"/><Relationship Id="rId1823" Type="http://schemas.openxmlformats.org/officeDocument/2006/relationships/hyperlink" Target="https://www.caixa.gov.br/Downloads/sinapi-cadernos-tecnicos/SINAPI-CT-INSTALACOES-EM-COBRE.pdf" TargetMode="External"/><Relationship Id="rId4979" Type="http://schemas.openxmlformats.org/officeDocument/2006/relationships/hyperlink" Target="https://www.caixa.gov.br/Downloads/sinapi-cadernos-tecnicos/SINAPI-CT-TUBULOES.pdf" TargetMode="External"/><Relationship Id="rId7385" Type="http://schemas.openxmlformats.org/officeDocument/2006/relationships/hyperlink" Target="https://www.caixa.gov.br/Downloads/sinapi-cadernos-tecnicos/SINAPI-CT-DEPRECIACAO-JUROS-IMPOSTOS-E-SEGUROS-MANUTENCAO-E-MATERIAIS-NA-OPERACAO-DOS-EQUIPAMENTOS.pdf" TargetMode="External"/><Relationship Id="rId8436" Type="http://schemas.openxmlformats.org/officeDocument/2006/relationships/hyperlink" Target="https://www.caixa.gov.br/Downloads/sinapi-cadernos-tecnicos/SINAPI-CT-CUSTOS-HORARIOS-PRODUTIVO-E-IMPRODUTIVO-DOS-EQUIPAMENTOS.pdf" TargetMode="External"/><Relationship Id="rId8850" Type="http://schemas.openxmlformats.org/officeDocument/2006/relationships/hyperlink" Target="https://www.caixa.gov.br/Downloads/sinapi-cadernos-tecnicos/SINAPI-CT-CHAPISCO.pdf" TargetMode="External"/><Relationship Id="rId9901" Type="http://schemas.openxmlformats.org/officeDocument/2006/relationships/hyperlink" Target="https://www.caixa.gov.br/Downloads/sinapi-cadernos-tecnicos/SINAPI-CT-ARGAMASSAS.pdf" TargetMode="External"/><Relationship Id="rId3995" Type="http://schemas.openxmlformats.org/officeDocument/2006/relationships/hyperlink" Target="https://www.caixa.gov.br/Downloads/sinapi-cadernos-tecnicos/SINAPI-CT-REDES-ENTERRADAS-DE-DISTRIBUICAO-ELETRICA.pdf" TargetMode="External"/><Relationship Id="rId7038" Type="http://schemas.openxmlformats.org/officeDocument/2006/relationships/hyperlink" Target="https://www.caixa.gov.br/Downloads/sinapi-cadernos-tecnicos/SINAPI-CT-ELETROCALHAS.pdf" TargetMode="External"/><Relationship Id="rId7452" Type="http://schemas.openxmlformats.org/officeDocument/2006/relationships/hyperlink" Target="https://www.caixa.gov.br/Downloads/sinapi-cadernos-tecnicos/SINAPI-CT-DEPRECIACAO-JUROS-IMPOSTOS-E-SEGUROS-MANUTENCAO-E-MATERIAIS-NA-OPERACAO-DOS-EQUIPAMENTOS.pdf" TargetMode="External"/><Relationship Id="rId8503" Type="http://schemas.openxmlformats.org/officeDocument/2006/relationships/hyperlink" Target="https://www.caixa.gov.br/Downloads/sinapi-cadernos-tecnicos/SINAPI-CT-CUSTOS-HORARIOS-PRODUTIVO-E-IMPRODUTIVO-DOS-EQUIPAMENTOS.pdf" TargetMode="External"/><Relationship Id="rId10019" Type="http://schemas.openxmlformats.org/officeDocument/2006/relationships/hyperlink" Target="https://www.caixa.gov.br/Downloads/sinapi-cadernos-tecnicos/SINAPI-CT-ARGAMASSAS.pdf" TargetMode="External"/><Relationship Id="rId2597" Type="http://schemas.openxmlformats.org/officeDocument/2006/relationships/hyperlink" Target="https://www.caixa.gov.br/Downloads/sinapi-cadernos-tecnicos/SINAPI-CT-LOUCAS-E-METAIS.pdf" TargetMode="External"/><Relationship Id="rId3648" Type="http://schemas.openxmlformats.org/officeDocument/2006/relationships/hyperlink" Target="https://www.caixa.gov.br/Downloads/sinapi-cadernos-tecnicos/SINAPI-CT-POCOS-DE-VISITA-E-CAIXAS-PARA-BOCAS-DE-LOBO.pdf" TargetMode="External"/><Relationship Id="rId6054" Type="http://schemas.openxmlformats.org/officeDocument/2006/relationships/hyperlink" Target="https://www.caixa.gov.br/Downloads/sinapi-cadernos-tecnicos/SINAPI-CT-FACHADAS-COM-PLACAS-CERAMICAS-E-GRANITO-INSERTADAS.pdf" TargetMode="External"/><Relationship Id="rId7105" Type="http://schemas.openxmlformats.org/officeDocument/2006/relationships/hyperlink" Target="https://www.caixa.gov.br/Downloads/sinapi-cadernos-tecnicos/SINAPI-CT-ELETROCALHAS.pdf" TargetMode="External"/><Relationship Id="rId569" Type="http://schemas.openxmlformats.org/officeDocument/2006/relationships/hyperlink" Target="https://www.caixa.gov.br/Downloads/sinapi-cadernos-tecnicos/SINAPI-CT-INSTALACOES-HIDRAULICAS-EM-PEX.pdf" TargetMode="External"/><Relationship Id="rId983" Type="http://schemas.openxmlformats.org/officeDocument/2006/relationships/hyperlink" Target="https://www.caixa.gov.br/Downloads/sinapi-cadernos-tecnicos/SINAPI-CT-INSTALACOES-PREDIAIS-DE-AGUA-FRIA-EM-PVC.pdf" TargetMode="External"/><Relationship Id="rId1199" Type="http://schemas.openxmlformats.org/officeDocument/2006/relationships/hyperlink" Target="https://www.caixa.gov.br/Downloads/sinapi-cadernos-tecnicos/SINAPI-CT-INSTALACOES-PREDIAIS-DE-AGUAS-PLUVIAIS-TUBOS-CONEXOES-CAIXAS-E-RALOS.pdf" TargetMode="External"/><Relationship Id="rId2664" Type="http://schemas.openxmlformats.org/officeDocument/2006/relationships/hyperlink" Target="https://www.caixa.gov.br/Downloads/sinapi-cadernos-tecnicos/SINAPI-CT-MASSA-UNICA-EXTERNA.pdf" TargetMode="External"/><Relationship Id="rId5070" Type="http://schemas.openxmlformats.org/officeDocument/2006/relationships/hyperlink" Target="https://www.caixa.gov.br/Downloads/sinapi-cadernos-tecnicos/SINAPI-CT-VERGAS-CONTRAVERGAS-E-FIXACAO-DE-ALVENARIA.pdf" TargetMode="External"/><Relationship Id="rId6121" Type="http://schemas.openxmlformats.org/officeDocument/2006/relationships/hyperlink" Target="https://www.caixa.gov.br/Downloads/sinapi-cadernos-tecnicos/SINAPI-CT-ESTRUTURAS-DE-MADEIRA.pdf" TargetMode="External"/><Relationship Id="rId9277" Type="http://schemas.openxmlformats.org/officeDocument/2006/relationships/hyperlink" Target="https://www.caixa.gov.br/Downloads/sinapi-cadernos-tecnicos/SINAPI-CT-ATERROS-BASES-SUB-BASES-E-IMPRIMACOES.pdf" TargetMode="External"/><Relationship Id="rId9691" Type="http://schemas.openxmlformats.org/officeDocument/2006/relationships/hyperlink" Target="https://www.caixa.gov.br/Downloads/sinapi-cadernos-tecnicos/SINAPI-CT-ASSENTAMENTO-DE-TUBOS-DE-PVC-E-METALICOS-EM-REDES-DE-AGUA.pdf" TargetMode="External"/><Relationship Id="rId636" Type="http://schemas.openxmlformats.org/officeDocument/2006/relationships/hyperlink" Target="https://www.caixa.gov.br/Downloads/sinapi-cadernos-tecnicos/SINAPI-CT-INSTALACOES-HIDRAULICAS-EM-PPR.pdf" TargetMode="External"/><Relationship Id="rId1266" Type="http://schemas.openxmlformats.org/officeDocument/2006/relationships/hyperlink" Target="https://www.caixa.gov.br/Downloads/sinapi-cadernos-tecnicos/SINAPI-CT-INSTALACOES-PREDIAIS-DE-AGUAS-PLUVIAIS-TUBOS-CONEXOES-CAIXAS-E-RALOS.pdf" TargetMode="External"/><Relationship Id="rId2317" Type="http://schemas.openxmlformats.org/officeDocument/2006/relationships/hyperlink" Target="https://www.caixa.gov.br/Downloads/sinapi-metodologia/Livro_SINAPI_Calculos_Parametros.pdf" TargetMode="External"/><Relationship Id="rId3715" Type="http://schemas.openxmlformats.org/officeDocument/2006/relationships/hyperlink" Target="https://www.caixa.gov.br/Downloads/sinapi-cadernos-tecnicos/SINAPI-CT-QUADRAS-E-SEUS-EQUIPAMENTOS.pdf" TargetMode="External"/><Relationship Id="rId8293" Type="http://schemas.openxmlformats.org/officeDocument/2006/relationships/hyperlink" Target="https://www.caixa.gov.br/Downloads/sinapi-cadernos-tecnicos/SINAPI-CT-CUSTOS-HORARIOS-PRODUTIVO-E-IMPRODUTIVO-DOS-EQUIPAMENTOS.pdf" TargetMode="External"/><Relationship Id="rId9344" Type="http://schemas.openxmlformats.org/officeDocument/2006/relationships/hyperlink" Target="https://www.caixa.gov.br/Downloads/sinapi-cadernos-tecnicos/SINAPI-CT-ATERROS-BASES-SUB-BASES-E-IMPRIMACOES.pdf" TargetMode="External"/><Relationship Id="rId1680" Type="http://schemas.openxmlformats.org/officeDocument/2006/relationships/hyperlink" Target="https://www.caixa.gov.br/Downloads/sinapi-cadernos-tecnicos/SINAPI-CT-INSTALACOES-DE-AR-CONDICIONADO.pdf" TargetMode="External"/><Relationship Id="rId2731" Type="http://schemas.openxmlformats.org/officeDocument/2006/relationships/hyperlink" Target="https://www.caixa.gov.br/Downloads/sinapi-cadernos-tecnicos/SINAPI-CT-MASSA-UNICA-EXTERNA.pdf" TargetMode="External"/><Relationship Id="rId5887" Type="http://schemas.openxmlformats.org/officeDocument/2006/relationships/hyperlink" Target="https://www.caixa.gov.br/Downloads/sinapi-cadernos-tecnicos/SINAPI-CT-FORMAS-PARA-ESTRUTURAS-DE-CONCRETO-ARMADO.pdf" TargetMode="External"/><Relationship Id="rId6938" Type="http://schemas.openxmlformats.org/officeDocument/2006/relationships/hyperlink" Target="https://www.caixa.gov.br/Downloads/sinapi-cadernos-tecnicos/SINAPI-CT-EQUIPAMENTOS-DE-PROTECAO-COLETIVA.pdf" TargetMode="External"/><Relationship Id="rId703" Type="http://schemas.openxmlformats.org/officeDocument/2006/relationships/hyperlink" Target="https://www.caixa.gov.br/Downloads/sinapi-cadernos-tecnicos/SINAPI-CT-INSTALACOES-HIDRAULICAS-EM-PPR.pdf" TargetMode="External"/><Relationship Id="rId1333" Type="http://schemas.openxmlformats.org/officeDocument/2006/relationships/hyperlink" Target="https://www.caixa.gov.br/Downloads/sinapi-cadernos-tecnicos/SINAPI-CT-INSTALACOES-DE-GAS-E-INCENDIO-EM-ACO-E-FERRO-GALVANIZADO.pdf" TargetMode="External"/><Relationship Id="rId4489" Type="http://schemas.openxmlformats.org/officeDocument/2006/relationships/hyperlink" Target="https://www.caixa.gov.br/Downloads/sinapi-cadernos-tecnicos/SINAPI-CT-TELHAMENTO-PARA-COBERTURA.pdf" TargetMode="External"/><Relationship Id="rId5954" Type="http://schemas.openxmlformats.org/officeDocument/2006/relationships/hyperlink" Target="https://www.caixa.gov.br/Downloads/sinapi-cadernos-tecnicos/SINAPI-CT-FUNDACOES-RASAS-(BLOCOS-SAPATAS-VIGAS-BALDRAME).pdf" TargetMode="External"/><Relationship Id="rId8360" Type="http://schemas.openxmlformats.org/officeDocument/2006/relationships/hyperlink" Target="https://www.caixa.gov.br/Downloads/sinapi-cadernos-tecnicos/SINAPI-CT-CUSTOS-HORARIOS-PRODUTIVO-E-IMPRODUTIVO-DOS-EQUIPAMENTOS.pdf" TargetMode="External"/><Relationship Id="rId9411" Type="http://schemas.openxmlformats.org/officeDocument/2006/relationships/hyperlink" Target="https://www.caixa.gov.br/Downloads/sinapi-cadernos-tecnicos/SINAPI-CT-ATERRO-E-REATERRO-DE-VALAS.pdf" TargetMode="External"/><Relationship Id="rId1400" Type="http://schemas.openxmlformats.org/officeDocument/2006/relationships/hyperlink" Target="https://www.caixa.gov.br/Downloads/sinapi-cadernos-tecnicos/SINAPI-CT-INSTALACOES-DE-GAS-E-INCENDIO-EM-ACO-E-FERRO-GALVANIZADO.pdf" TargetMode="External"/><Relationship Id="rId4556" Type="http://schemas.openxmlformats.org/officeDocument/2006/relationships/hyperlink" Target="https://www.caixa.gov.br/Downloads/sinapi-cadernos-tecnicos/SINAPI-CT-TRANSPORTE-FLUVIAL-CARGA-E-DESCARGA.pdf" TargetMode="External"/><Relationship Id="rId4970" Type="http://schemas.openxmlformats.org/officeDocument/2006/relationships/hyperlink" Target="https://www.caixa.gov.br/Downloads/sinapi-cadernos-tecnicos/SINAPI-CT-TUBULOES.pdf" TargetMode="External"/><Relationship Id="rId5607" Type="http://schemas.openxmlformats.org/officeDocument/2006/relationships/hyperlink" Target="https://www.caixa.gov.br/Downloads/sinapi-cadernos-tecnicos/SINAPI-CT-IMPERMEABILIZACAO-PROTECAO-MECANICA-E-TRATAMENTO-DE-JUNTA.pdf" TargetMode="External"/><Relationship Id="rId8013" Type="http://schemas.openxmlformats.org/officeDocument/2006/relationships/hyperlink" Target="https://www.caixa.gov.br/Downloads/sinapi-cadernos-tecnicos/SINAPI-CT-DEPRECIACAO-JUROS-IMPOSTOS-E-SEGUROS-MANUTENCAO-E-MATERIAIS-NA-OPERACAO-DOS-EQUIPAMENTOS.pdf" TargetMode="External"/><Relationship Id="rId3158" Type="http://schemas.openxmlformats.org/officeDocument/2006/relationships/hyperlink" Target="https://www.caixa.gov.br/Downloads/sinapi-cadernos-tecnicos/SINAPI-CT-PERFURACAO-HORIZONTAL-DIRECIONAL-HDD.pdf" TargetMode="External"/><Relationship Id="rId3572" Type="http://schemas.openxmlformats.org/officeDocument/2006/relationships/hyperlink" Target="https://www.caixa.gov.br/Downloads/sinapi-cadernos-tecnicos/SINAPI-CT-POCOS-DE-VISITA-E-CAIXAS-PARA-BOCAS-DE-LOBO.pdf" TargetMode="External"/><Relationship Id="rId4209" Type="http://schemas.openxmlformats.org/officeDocument/2006/relationships/hyperlink" Target="https://www.caixa.gov.br/Downloads/sinapi-cadernos-tecnicos/SINAPI-CT-REMOCAO-DE-ENTULHO-E-DESCARTE.pdf" TargetMode="External"/><Relationship Id="rId4623" Type="http://schemas.openxmlformats.org/officeDocument/2006/relationships/hyperlink" Target="https://www.caixa.gov.br/Downloads/sinapi-cadernos-tecnicos/SINAPI-CT-TRANSPORTE-FLUVIAL-CARGA-E-DESCARGA.pdf" TargetMode="External"/><Relationship Id="rId7779" Type="http://schemas.openxmlformats.org/officeDocument/2006/relationships/hyperlink" Target="https://www.caixa.gov.br/Downloads/sinapi-cadernos-tecnicos/SINAPI-CT-DEPRECIACAO-JUROS-IMPOSTOS-E-SEGUROS-MANUTENCAO-E-MATERIAIS-NA-OPERACAO-DOS-EQUIPAMENTOS.pdf" TargetMode="External"/><Relationship Id="rId10010" Type="http://schemas.openxmlformats.org/officeDocument/2006/relationships/hyperlink" Target="https://www.caixa.gov.br/Downloads/sinapi-cadernos-tecnicos/SINAPI-CT-ARGAMASSAS.pdf" TargetMode="External"/><Relationship Id="rId493" Type="http://schemas.openxmlformats.org/officeDocument/2006/relationships/hyperlink" Target="https://www.caixa.gov.br/Downloads/sinapi-cadernos-tecnicos/SINAPI-CT-INSTALACOES-HIDRAULICAS-EM-PEX.pdf" TargetMode="External"/><Relationship Id="rId2174" Type="http://schemas.openxmlformats.org/officeDocument/2006/relationships/hyperlink" Target="https://www.caixa.gov.br/Downloads/sinapi-metodologia/Livro_SINAPI_Calculos_Parametros.pdf" TargetMode="External"/><Relationship Id="rId3225" Type="http://schemas.openxmlformats.org/officeDocument/2006/relationships/hyperlink" Target="https://www.caixa.gov.br/Downloads/sinapi-cadernos-tecnicos/SINAPI-CT-PINTURA-INTERNA.pdf" TargetMode="External"/><Relationship Id="rId6795" Type="http://schemas.openxmlformats.org/officeDocument/2006/relationships/hyperlink" Target="https://www.caixa.gov.br/Downloads/sinapi-cadernos-tecnicos/SINAPI-CT-ESCAVACAO-HORIZONTAL.pdf" TargetMode="External"/><Relationship Id="rId146" Type="http://schemas.openxmlformats.org/officeDocument/2006/relationships/hyperlink" Target="https://www.caixa.gov.br/Downloads/sinapi-cadernos-tecnicos/SINAPI-CT-INSTALACOES-ELETRICAS-REDE-DE-DISTRIBUICAO.pdf" TargetMode="External"/><Relationship Id="rId560" Type="http://schemas.openxmlformats.org/officeDocument/2006/relationships/hyperlink" Target="https://www.caixa.gov.br/Downloads/sinapi-cadernos-tecnicos/SINAPI-CT-INSTALACOES-HIDRAULICAS-EM-PEX.pdf" TargetMode="External"/><Relationship Id="rId1190" Type="http://schemas.openxmlformats.org/officeDocument/2006/relationships/hyperlink" Target="https://www.caixa.gov.br/Downloads/sinapi-cadernos-tecnicos/SINAPI-CT-INSTALACOES-PREDIAIS-DE-AGUAS-PLUVIAIS-TUBOS-CONEXOES-CAIXAS-E-RALOS.pdf" TargetMode="External"/><Relationship Id="rId2241" Type="http://schemas.openxmlformats.org/officeDocument/2006/relationships/hyperlink" Target="https://www.caixa.gov.br/Downloads/sinapi-metodologia/Livro_SINAPI_Calculos_Parametros.pdf" TargetMode="External"/><Relationship Id="rId5397" Type="http://schemas.openxmlformats.org/officeDocument/2006/relationships/hyperlink" Target="https://www.caixa.gov.br/Downloads/sinapi-cadernos-tecnicos/SINAPI-CT-INSTALACOES-ELETRICAS-ELETRODUTOS-CONEXOES-E-CONDULETES-APARENTES.pdf" TargetMode="External"/><Relationship Id="rId6448" Type="http://schemas.openxmlformats.org/officeDocument/2006/relationships/hyperlink" Target="https://www.caixa.gov.br/Downloads/sinapi-cadernos-tecnicos/SINAPI-CT-ESQUADRIAS-PORTAS.pdf" TargetMode="External"/><Relationship Id="rId7846" Type="http://schemas.openxmlformats.org/officeDocument/2006/relationships/hyperlink" Target="https://www.caixa.gov.br/Downloads/sinapi-cadernos-tecnicos/SINAPI-CT-DEPRECIACAO-JUROS-IMPOSTOS-E-SEGUROS-MANUTENCAO-E-MATERIAIS-NA-OPERACAO-DOS-EQUIPAMENTOS.pdf" TargetMode="External"/><Relationship Id="rId213" Type="http://schemas.openxmlformats.org/officeDocument/2006/relationships/hyperlink" Target="https://www.caixa.gov.br/Downloads/sinapi-cadernos-tecnicos/SINAPI-CT-INSTALACOES-HIDRAULICAS-RESERVACAO-E-BOMBAS-DE-RECALQUE.pdf" TargetMode="External"/><Relationship Id="rId6862" Type="http://schemas.openxmlformats.org/officeDocument/2006/relationships/hyperlink" Target="https://www.caixa.gov.br/Downloads/sinapi-cadernos-tecnicos/SINAPI-CT-ESCADAS.pdf" TargetMode="External"/><Relationship Id="rId7913" Type="http://schemas.openxmlformats.org/officeDocument/2006/relationships/hyperlink" Target="https://www.caixa.gov.br/Downloads/sinapi-cadernos-tecnicos/SINAPI-CT-DEPRECIACAO-JUROS-IMPOSTOS-E-SEGUROS-MANUTENCAO-E-MATERIAIS-NA-OPERACAO-DOS-EQUIPAMENTOS.pdf" TargetMode="External"/><Relationship Id="rId4066" Type="http://schemas.openxmlformats.org/officeDocument/2006/relationships/hyperlink" Target="https://www.caixa.gov.br/Downloads/sinapi-cadernos-tecnicos/SINAPI-CT-REDES-DE-LOGICA-TELEFONIA-E-IMAGEM.pdf" TargetMode="External"/><Relationship Id="rId5464" Type="http://schemas.openxmlformats.org/officeDocument/2006/relationships/hyperlink" Target="https://www.caixa.gov.br/Downloads/sinapi-cadernos-tecnicos/SINAPI-CT-INSTALACOES-ELETRICAS-ELETRODUTOS-EMBUTIDOS-CABOS-CAIXAS-TOMADAS-E-INTERRUPTORES.pdf" TargetMode="External"/><Relationship Id="rId6515" Type="http://schemas.openxmlformats.org/officeDocument/2006/relationships/hyperlink" Target="https://www.caixa.gov.br/Downloads/sinapi-cadernos-tecnicos/SINAPI-CT-ESQUADRIAS-PORTAS.pdf" TargetMode="External"/><Relationship Id="rId4480" Type="http://schemas.openxmlformats.org/officeDocument/2006/relationships/hyperlink" Target="https://www.caixa.gov.br/Downloads/sinapi-cadernos-tecnicos/SINAPI-CT-TELHAMENTO-PARA-COBERTURA.pdf" TargetMode="External"/><Relationship Id="rId5117" Type="http://schemas.openxmlformats.org/officeDocument/2006/relationships/hyperlink" Target="https://www.caixa.gov.br/Downloads/sinapi-cadernos-tecnicos/SINAPI-CT-VIDROS-E-ESPELHOS.pdf" TargetMode="External"/><Relationship Id="rId5531" Type="http://schemas.openxmlformats.org/officeDocument/2006/relationships/hyperlink" Target="https://www.caixa.gov.br/Downloads/sinapi-cadernos-tecnicos/SINAPI-CT-INSTALACOES-ELETRICAS-ELETRODUTOS-EMBUTIDOS-CABOS-CAIXAS-TOMADAS-E-INTERRUPTORES.pdf" TargetMode="External"/><Relationship Id="rId8687" Type="http://schemas.openxmlformats.org/officeDocument/2006/relationships/hyperlink" Target="https://www.caixa.gov.br/Downloads/sinapi-cadernos-tecnicos/SINAPI-CT-CONTRAPISO.pdf" TargetMode="External"/><Relationship Id="rId9738" Type="http://schemas.openxmlformats.org/officeDocument/2006/relationships/hyperlink" Target="https://www.caixa.gov.br/Downloads/sinapi-cadernos-tecnicos/SINAPI-CT-ASSENTAMENTO-DE-TUBOS-DE-ESGOTO-EM-PVC-E-PEAD.pdf" TargetMode="External"/><Relationship Id="rId1727" Type="http://schemas.openxmlformats.org/officeDocument/2006/relationships/hyperlink" Target="https://www.caixa.gov.br/Downloads/sinapi-cadernos-tecnicos/SINAPI-CT-INSTALACOES-DE-AR-CONDICIONADO-EM-COBRE.pdf" TargetMode="External"/><Relationship Id="rId3082" Type="http://schemas.openxmlformats.org/officeDocument/2006/relationships/hyperlink" Target="https://www.caixa.gov.br/Downloads/sinapi-cadernos-tecnicos/SINAPI-CT-PAVIMENTO-RIGIDO-DE-CONCRETO.pdf" TargetMode="External"/><Relationship Id="rId4133" Type="http://schemas.openxmlformats.org/officeDocument/2006/relationships/hyperlink" Target="https://www.caixa.gov.br/Downloads/sinapi-cadernos-tecnicos/SINAPI-CT-REDES-DE-AGUA-E-ESGOTO-EM-PEAD-LISO-(TUBOS-E-CONEXOES).pdf" TargetMode="External"/><Relationship Id="rId7289" Type="http://schemas.openxmlformats.org/officeDocument/2006/relationships/hyperlink" Target="https://www.caixa.gov.br/Downloads/sinapi-cadernos-tecnicos/SINAPI-CT-DEPRECIACAO-JUROS-IMPOSTOS-E-SEGUROS-MANUTENCAO-E-MATERIAIS-NA-OPERACAO-DOS-EQUIPAMENTOS.pdf" TargetMode="External"/><Relationship Id="rId8754" Type="http://schemas.openxmlformats.org/officeDocument/2006/relationships/hyperlink" Target="https://www.caixa.gov.br/Downloads/sinapi-cadernos-tecnicos/SINAPI-CT-CONCRETO-PROTENDIDO.pdf" TargetMode="External"/><Relationship Id="rId9805" Type="http://schemas.openxmlformats.org/officeDocument/2006/relationships/hyperlink" Target="https://www.caixa.gov.br/Downloads/sinapi-cadernos-tecnicos/SINAPI-CT-ARRASAMENTO-DE-ESTACAS.pdf" TargetMode="External"/><Relationship Id="rId19" Type="http://schemas.openxmlformats.org/officeDocument/2006/relationships/hyperlink" Target="https://www.caixa.gov.br/Downloads/sinapi-cadernos-tecnicos/SINAPI-CT-INSTALACOES-ELETRICAS-QUADROS-CABOS-DISJUNTORES-CONTATORES-E-BARRAMENTOS-BLINDADOS.pdf" TargetMode="External"/><Relationship Id="rId3899" Type="http://schemas.openxmlformats.org/officeDocument/2006/relationships/hyperlink" Target="https://www.caixa.gov.br/Downloads/sinapi-cadernos-tecnicos/SINAPI-CT-RASGOS-E-FIXACOES.pdf" TargetMode="External"/><Relationship Id="rId4200" Type="http://schemas.openxmlformats.org/officeDocument/2006/relationships/hyperlink" Target="https://www.caixa.gov.br/Downloads/sinapi-cadernos-tecnicos/SINAPI-CT-REDES-DE-AGUA-E-ESGOTO-EM-PEAD-LISO-(TUBOS-E-CONEXOES).pdf" TargetMode="External"/><Relationship Id="rId7356" Type="http://schemas.openxmlformats.org/officeDocument/2006/relationships/hyperlink" Target="https://www.caixa.gov.br/Downloads/sinapi-cadernos-tecnicos/SINAPI-CT-DEPRECIACAO-JUROS-IMPOSTOS-E-SEGUROS-MANUTENCAO-E-MATERIAIS-NA-OPERACAO-DOS-EQUIPAMENTOS.pdf" TargetMode="External"/><Relationship Id="rId7770" Type="http://schemas.openxmlformats.org/officeDocument/2006/relationships/hyperlink" Target="https://www.caixa.gov.br/Downloads/sinapi-cadernos-tecnicos/SINAPI-CT-DEPRECIACAO-JUROS-IMPOSTOS-E-SEGUROS-MANUTENCAO-E-MATERIAIS-NA-OPERACAO-DOS-EQUIPAMENTOS.pdf" TargetMode="External"/><Relationship Id="rId8407" Type="http://schemas.openxmlformats.org/officeDocument/2006/relationships/hyperlink" Target="https://www.caixa.gov.br/Downloads/sinapi-cadernos-tecnicos/SINAPI-CT-CUSTOS-HORARIOS-PRODUTIVO-E-IMPRODUTIVO-DOS-EQUIPAMENTOS.pdf" TargetMode="External"/><Relationship Id="rId6372" Type="http://schemas.openxmlformats.org/officeDocument/2006/relationships/hyperlink" Target="https://www.caixa.gov.br/Downloads/sinapi-cadernos-tecnicos/SINAPI-CT-ESTACAS-METALICAS.pdf" TargetMode="External"/><Relationship Id="rId7009" Type="http://schemas.openxmlformats.org/officeDocument/2006/relationships/hyperlink" Target="https://www.caixa.gov.br/Downloads/sinapi-cadernos-tecnicos/SINAPI-CT-ENERGIA-SOLAR-PARA-EDIFICACOES.pdf" TargetMode="External"/><Relationship Id="rId7423" Type="http://schemas.openxmlformats.org/officeDocument/2006/relationships/hyperlink" Target="https://www.caixa.gov.br/Downloads/sinapi-cadernos-tecnicos/SINAPI-CT-DEPRECIACAO-JUROS-IMPOSTOS-E-SEGUROS-MANUTENCAO-E-MATERIAIS-NA-OPERACAO-DOS-EQUIPAMENTOS.pdf" TargetMode="External"/><Relationship Id="rId8821" Type="http://schemas.openxmlformats.org/officeDocument/2006/relationships/hyperlink" Target="https://www.caixa.gov.br/Downloads/sinapi-cadernos-tecnicos/SINAPI-CT-CONCRETAGEM-PARA-ESTRUTURAS-DE-CONCRETO-ARMADO.pdf" TargetMode="External"/><Relationship Id="rId3966" Type="http://schemas.openxmlformats.org/officeDocument/2006/relationships/hyperlink" Target="https://www.caixa.gov.br/Downloads/sinapi-cadernos-tecnicos/SINAPI-CT-RECOMPOSICAO-DE-PAVIMENTOS.pdf" TargetMode="External"/><Relationship Id="rId6025" Type="http://schemas.openxmlformats.org/officeDocument/2006/relationships/hyperlink" Target="https://www.caixa.gov.br/Downloads/sinapi-cadernos-tecnicos/SINAPI-CT-FOSSAS-E-SUMIDOUROS.pdf" TargetMode="External"/><Relationship Id="rId3" Type="http://schemas.openxmlformats.org/officeDocument/2006/relationships/hyperlink" Target="https://www.caixa.gov.br/Downloads/sinapi-cadernos-tecnicos/SINAPI-CT-INSTALACOES-ELETRICAS-QUADROS-CABOS-DISJUNTORES-CONTATORES-E-BARRAMENTOS-BLINDADOS.pdf" TargetMode="External"/><Relationship Id="rId887" Type="http://schemas.openxmlformats.org/officeDocument/2006/relationships/hyperlink" Target="https://www.caixa.gov.br/Downloads/sinapi-cadernos-tecnicos/SINAPI-CT-INSTALACOES-PREDIAIS-DE-AGUA-FRIA-EM-PVC.pdf" TargetMode="External"/><Relationship Id="rId2568" Type="http://schemas.openxmlformats.org/officeDocument/2006/relationships/hyperlink" Target="https://www.caixa.gov.br/Downloads/sinapi-cadernos-tecnicos/SINAPI-CT-LOUCAS-E-METAIS.pdf" TargetMode="External"/><Relationship Id="rId2982" Type="http://schemas.openxmlformats.org/officeDocument/2006/relationships/hyperlink" Target="https://www.caixa.gov.br/Downloads/sinapi-cadernos-tecnicos/SINAPI-CT-PAREDES-EM-DRYWALL.pdf" TargetMode="External"/><Relationship Id="rId3619" Type="http://schemas.openxmlformats.org/officeDocument/2006/relationships/hyperlink" Target="https://www.caixa.gov.br/Downloads/sinapi-cadernos-tecnicos/SINAPI-CT-POCOS-DE-VISITA-E-CAIXAS-PARA-BOCAS-DE-LOBO.pdf" TargetMode="External"/><Relationship Id="rId5041" Type="http://schemas.openxmlformats.org/officeDocument/2006/relationships/hyperlink" Target="https://www.caixa.gov.br/Downloads/sinapi-cadernos-tecnicos/SINAPI-CT-USINAGENS.pdf" TargetMode="External"/><Relationship Id="rId8197" Type="http://schemas.openxmlformats.org/officeDocument/2006/relationships/hyperlink" Target="https://www.caixa.gov.br/Downloads/sinapi-cadernos-tecnicos/SINAPI-CT-DEMOLICOES-E-REMOCOES.pdf" TargetMode="External"/><Relationship Id="rId9595" Type="http://schemas.openxmlformats.org/officeDocument/2006/relationships/hyperlink" Target="https://www.caixa.gov.br/Downloads/sinapi-cadernos-tecnicos/SINAPI-CT-ASSENTAMENTO-DE-TUBOS-DE-PVC-E-METALICOS-EM-REDES-DE-AGUA.pdf" TargetMode="External"/><Relationship Id="rId954" Type="http://schemas.openxmlformats.org/officeDocument/2006/relationships/hyperlink" Target="https://www.caixa.gov.br/Downloads/sinapi-cadernos-tecnicos/SINAPI-CT-INSTALACOES-PREDIAIS-DE-AGUA-FRIA-EM-PVC.pdf" TargetMode="External"/><Relationship Id="rId1584" Type="http://schemas.openxmlformats.org/officeDocument/2006/relationships/hyperlink" Target="https://www.caixa.gov.br/Downloads/sinapi-cadernos-tecnicos/SINAPI-CT-INSTALACOES-DE-GAS-E-INCENDIO-EM-ACO-E-FERRO-GALVANIZADO.pdf" TargetMode="External"/><Relationship Id="rId2635" Type="http://schemas.openxmlformats.org/officeDocument/2006/relationships/hyperlink" Target="https://www.caixa.gov.br/Downloads/sinapi-cadernos-tecnicos/SINAPI-CT-LOUCAS-E-METAIS.pdf" TargetMode="External"/><Relationship Id="rId9248" Type="http://schemas.openxmlformats.org/officeDocument/2006/relationships/hyperlink" Target="https://www.caixa.gov.br/Downloads/sinapi-cadernos-tecnicos/SINAPI-CT-ATERROS-BASES-SUB-BASES-E-IMPRIMACOES.pdf" TargetMode="External"/><Relationship Id="rId9662" Type="http://schemas.openxmlformats.org/officeDocument/2006/relationships/hyperlink" Target="https://www.caixa.gov.br/Downloads/sinapi-cadernos-tecnicos/SINAPI-CT-ASSENTAMENTO-DE-TUBOS-DE-PVC-E-METALICOS-EM-REDES-DE-AGUA.pdf" TargetMode="External"/><Relationship Id="rId607" Type="http://schemas.openxmlformats.org/officeDocument/2006/relationships/hyperlink" Target="https://www.caixa.gov.br/Downloads/sinapi-cadernos-tecnicos/SINAPI-CT-INSTALACOES-HIDRAULICAS-EM-PEX.pdf" TargetMode="External"/><Relationship Id="rId1237" Type="http://schemas.openxmlformats.org/officeDocument/2006/relationships/hyperlink" Target="https://www.caixa.gov.br/Downloads/sinapi-cadernos-tecnicos/SINAPI-CT-INSTALACOES-PREDIAIS-DE-AGUAS-PLUVIAIS-TUBOS-CONEXOES-CAIXAS-E-RALOS.pdf" TargetMode="External"/><Relationship Id="rId1651" Type="http://schemas.openxmlformats.org/officeDocument/2006/relationships/hyperlink" Target="https://www.caixa.gov.br/Downloads/sinapi-cadernos-tecnicos/SINAPI-CT-INSTALACOES-DE-GAS-EM-PEX-MULTICAMADAS.pdf" TargetMode="External"/><Relationship Id="rId2702" Type="http://schemas.openxmlformats.org/officeDocument/2006/relationships/hyperlink" Target="https://www.caixa.gov.br/Downloads/sinapi-cadernos-tecnicos/SINAPI-CT-MASSA-UNICA-EXTERNA.pdf" TargetMode="External"/><Relationship Id="rId5858" Type="http://schemas.openxmlformats.org/officeDocument/2006/relationships/hyperlink" Target="https://www.caixa.gov.br/Downloads/sinapi-cadernos-tecnicos/SINAPI-CT-FORMAS-PARA-ESTRUTURAS-DE-CONCRETO-ARMADO.pdf" TargetMode="External"/><Relationship Id="rId6909" Type="http://schemas.openxmlformats.org/officeDocument/2006/relationships/hyperlink" Target="https://www.caixa.gov.br/Downloads/sinapi-cadernos-tecnicos/SINAPI-CT-ESCADAS.pdf" TargetMode="External"/><Relationship Id="rId8264" Type="http://schemas.openxmlformats.org/officeDocument/2006/relationships/hyperlink" Target="https://www.caixa.gov.br/Downloads/sinapi-cadernos-tecnicos/SINAPI-CT-CUSTOS-HORARIOS-PRODUTIVO-E-IMPRODUTIVO-DOS-EQUIPAMENTOS.pdf" TargetMode="External"/><Relationship Id="rId9315" Type="http://schemas.openxmlformats.org/officeDocument/2006/relationships/hyperlink" Target="https://www.caixa.gov.br/Downloads/sinapi-cadernos-tecnicos/SINAPI-CT-ATERROS-BASES-SUB-BASES-E-IMPRIMACOES.pdf" TargetMode="External"/><Relationship Id="rId1304" Type="http://schemas.openxmlformats.org/officeDocument/2006/relationships/hyperlink" Target="https://www.caixa.gov.br/Downloads/sinapi-cadernos-tecnicos/SINAPI-CT-INSTALACOES-DE-GAS-E-INCENDIO-EM-ACO-E-FERRO-GALVANIZADO.pdf" TargetMode="External"/><Relationship Id="rId4874" Type="http://schemas.openxmlformats.org/officeDocument/2006/relationships/hyperlink" Target="https://www.caixa.gov.br/Downloads/sinapi-cadernos-tecnicos/SINAPI-CT-TRANSPORTE-CARGA-E-DESCARGA-DE-MATERIAIS.pdf" TargetMode="External"/><Relationship Id="rId7280" Type="http://schemas.openxmlformats.org/officeDocument/2006/relationships/hyperlink" Target="https://www.caixa.gov.br/Downloads/sinapi-cadernos-tecnicos/SINAPI-CT-DEPRECIACAO-JUROS-IMPOSTOS-E-SEGUROS-MANUTENCAO-E-MATERIAIS-NA-OPERACAO-DOS-EQUIPAMENTOS.pdf" TargetMode="External"/><Relationship Id="rId8331" Type="http://schemas.openxmlformats.org/officeDocument/2006/relationships/hyperlink" Target="https://www.caixa.gov.br/Downloads/sinapi-cadernos-tecnicos/SINAPI-CT-CUSTOS-HORARIOS-PRODUTIVO-E-IMPRODUTIVO-DOS-EQUIPAMENTOS.pdf" TargetMode="External"/><Relationship Id="rId3476" Type="http://schemas.openxmlformats.org/officeDocument/2006/relationships/hyperlink" Target="https://www.caixa.gov.br/Downloads/sinapi-cadernos-tecnicos/SINAPI-CT-POSTES-DE-CONCRETO-E-METALICOS.pdf" TargetMode="External"/><Relationship Id="rId4527" Type="http://schemas.openxmlformats.org/officeDocument/2006/relationships/hyperlink" Target="https://www.caixa.gov.br/Downloads/sinapi-cadernos-tecnicos/SINAPI-CT-TRANSFORMADORES.pdf" TargetMode="External"/><Relationship Id="rId5925" Type="http://schemas.openxmlformats.org/officeDocument/2006/relationships/hyperlink" Target="https://www.caixa.gov.br/Downloads/sinapi-cadernos-tecnicos/SINAPI-CT-FORMAS-PARA-ESTRUTURAS-DE-CONCRETO-ARMADO.pdf" TargetMode="External"/><Relationship Id="rId10" Type="http://schemas.openxmlformats.org/officeDocument/2006/relationships/hyperlink" Target="https://www.caixa.gov.br/Downloads/sinapi-cadernos-tecnicos/SINAPI-CT-INSTALACOES-ELETRICAS-QUADROS-CABOS-DISJUNTORES-CONTATORES-E-BARRAMENTOS-BLINDADOS.pdf" TargetMode="External"/><Relationship Id="rId397" Type="http://schemas.openxmlformats.org/officeDocument/2006/relationships/hyperlink" Target="https://www.caixa.gov.br/Downloads/sinapi-cadernos-tecnicos/SINAPI-CT-INSTALACOES-HIDRAULICAS-RESERVACAO-E-BOMBAS-DE-RECALQUE.pdf" TargetMode="External"/><Relationship Id="rId2078" Type="http://schemas.openxmlformats.org/officeDocument/2006/relationships/hyperlink" Target="https://www.caixa.gov.br/Downloads/sinapi-cadernos-tecnicos/SINAPI-CT-LIGACOES-PREDIAIS-DE-AGUA-E-ESGOTO.pdf" TargetMode="External"/><Relationship Id="rId2492" Type="http://schemas.openxmlformats.org/officeDocument/2006/relationships/hyperlink" Target="https://www.caixa.gov.br/Downloads/sinapi-metodologia/Livro_SINAPI_Calculos_Parametros.pdf" TargetMode="External"/><Relationship Id="rId3129" Type="http://schemas.openxmlformats.org/officeDocument/2006/relationships/hyperlink" Target="https://www.caixa.gov.br/Downloads/sinapi-cadernos-tecnicos/SINAPI-CT-PERFURACAO-HORIZONTAL-DIRECIONAL-HDD.pdf" TargetMode="External"/><Relationship Id="rId3890" Type="http://schemas.openxmlformats.org/officeDocument/2006/relationships/hyperlink" Target="https://www.caixa.gov.br/Downloads/sinapi-cadernos-tecnicos/SINAPI-CT-RASGOS-E-FIXACOES.pdf" TargetMode="External"/><Relationship Id="rId4941" Type="http://schemas.openxmlformats.org/officeDocument/2006/relationships/hyperlink" Target="https://www.caixa.gov.br/Downloads/sinapi-cadernos-tecnicos/SINAPI-CT-TUBULACAO-FLANGEADA-PARA-REDES-DE-AGUA.pdf" TargetMode="External"/><Relationship Id="rId7000" Type="http://schemas.openxmlformats.org/officeDocument/2006/relationships/hyperlink" Target="https://www.caixa.gov.br/Downloads/sinapi-cadernos-tecnicos/SINAPI-CT-EQUIPAMENTOS-DE-PROTECAO-COLETIVA.pdf" TargetMode="External"/><Relationship Id="rId464" Type="http://schemas.openxmlformats.org/officeDocument/2006/relationships/hyperlink" Target="https://www.caixa.gov.br/Downloads/sinapi-cadernos-tecnicos/SINAPI-CT-INSTALACOES-HIDRAULICAS-RESERVACAO-E-BOMBAS-DE-RECALQUE.pdf" TargetMode="External"/><Relationship Id="rId1094" Type="http://schemas.openxmlformats.org/officeDocument/2006/relationships/hyperlink" Target="https://www.caixa.gov.br/Downloads/sinapi-cadernos-tecnicos/SINAPI-CT-INSTALACOES-PREDIAIS-DE-AGUA-QUENTE-EM-CPVC.pdf" TargetMode="External"/><Relationship Id="rId2145" Type="http://schemas.openxmlformats.org/officeDocument/2006/relationships/hyperlink" Target="https://www.caixa.gov.br/Downloads/sinapi-cadernos-tecnicos/SINAPI-CT-LIMPEZA-DE-OBRA.pdf" TargetMode="External"/><Relationship Id="rId3543" Type="http://schemas.openxmlformats.org/officeDocument/2006/relationships/hyperlink" Target="https://www.caixa.gov.br/Downloads/sinapi-cadernos-tecnicos/SINAPI-CT-POCOS-DE-VISITA-E-CAIXAS-PARA-BOCAS-DE-LOBO.pdf" TargetMode="External"/><Relationship Id="rId6699" Type="http://schemas.openxmlformats.org/officeDocument/2006/relationships/hyperlink" Target="https://www.caixa.gov.br/Downloads/sinapi-cadernos-tecnicos/SINAPI-CT-ESCAVACAO-DE-VALAS.pdf" TargetMode="External"/><Relationship Id="rId9172" Type="http://schemas.openxmlformats.org/officeDocument/2006/relationships/hyperlink" Target="https://www.caixa.gov.br/Downloads/sinapi-cadernos-tecnicos/SINAPI-CT-ATERROS-BASES-SUB-BASES-E-IMPRIMACOES.pdf" TargetMode="External"/><Relationship Id="rId117" Type="http://schemas.openxmlformats.org/officeDocument/2006/relationships/hyperlink" Target="https://www.caixa.gov.br/Downloads/sinapi-cadernos-tecnicos/SINAPI-CT-INSTALACOES-ELETRICAS-REDE-DE-DISTRIBUICAO.pdf" TargetMode="External"/><Relationship Id="rId3610" Type="http://schemas.openxmlformats.org/officeDocument/2006/relationships/hyperlink" Target="https://www.caixa.gov.br/Downloads/sinapi-cadernos-tecnicos/SINAPI-CT-POCOS-DE-VISITA-E-CAIXAS-PARA-BOCAS-DE-LOBO.pdf" TargetMode="External"/><Relationship Id="rId6766" Type="http://schemas.openxmlformats.org/officeDocument/2006/relationships/hyperlink" Target="https://www.caixa.gov.br/Downloads/sinapi-cadernos-tecnicos/SINAPI-CT-ESCAVACAO-VERTICAL-A-CEU-ABERTO.pdf" TargetMode="External"/><Relationship Id="rId7817" Type="http://schemas.openxmlformats.org/officeDocument/2006/relationships/hyperlink" Target="https://www.caixa.gov.br/Downloads/sinapi-cadernos-tecnicos/SINAPI-CT-DEPRECIACAO-JUROS-IMPOSTOS-E-SEGUROS-MANUTENCAO-E-MATERIAIS-NA-OPERACAO-DOS-EQUIPAMENTOS.pdf" TargetMode="External"/><Relationship Id="rId531" Type="http://schemas.openxmlformats.org/officeDocument/2006/relationships/hyperlink" Target="https://www.caixa.gov.br/Downloads/sinapi-cadernos-tecnicos/SINAPI-CT-INSTALACOES-HIDRAULICAS-EM-PEX.pdf" TargetMode="External"/><Relationship Id="rId1161" Type="http://schemas.openxmlformats.org/officeDocument/2006/relationships/hyperlink" Target="https://www.caixa.gov.br/Downloads/sinapi-cadernos-tecnicos/SINAPI-CT-INSTALACOES-PREDIAIS-DE-AGUA-QUENTE-EM-CPVC.pdf" TargetMode="External"/><Relationship Id="rId2212" Type="http://schemas.openxmlformats.org/officeDocument/2006/relationships/hyperlink" Target="https://www.caixa.gov.br/Downloads/sinapi-metodologia/Livro_SINAPI_Calculos_Parametros.pdf" TargetMode="External"/><Relationship Id="rId5368" Type="http://schemas.openxmlformats.org/officeDocument/2006/relationships/hyperlink" Target="https://www.caixa.gov.br/Downloads/sinapi-cadernos-tecnicos/SINAPI-CT-INSTALACOES-ELETRICAS-ELETRODUTOS-CONEXOES-E-CONDULETES-APARENTES.pdf" TargetMode="External"/><Relationship Id="rId5782" Type="http://schemas.openxmlformats.org/officeDocument/2006/relationships/hyperlink" Target="https://www.caixa.gov.br/Downloads/sinapi-cadernos-tecnicos/SINAPI-CT-GESSO.pdf" TargetMode="External"/><Relationship Id="rId6419" Type="http://schemas.openxmlformats.org/officeDocument/2006/relationships/hyperlink" Target="https://www.caixa.gov.br/Downloads/sinapi-cadernos-tecnicos/SINAPI-CT-ESQUADRIAS-PORTAS.pdf" TargetMode="External"/><Relationship Id="rId6833" Type="http://schemas.openxmlformats.org/officeDocument/2006/relationships/hyperlink" Target="https://www.caixa.gov.br/Downloads/sinapi-cadernos-tecnicos/SINAPI-CT-ESCADAS.pdf" TargetMode="External"/><Relationship Id="rId9989" Type="http://schemas.openxmlformats.org/officeDocument/2006/relationships/hyperlink" Target="https://www.caixa.gov.br/Downloads/sinapi-cadernos-tecnicos/SINAPI-CT-ARGAMASSAS.pdf" TargetMode="External"/><Relationship Id="rId1978" Type="http://schemas.openxmlformats.org/officeDocument/2006/relationships/hyperlink" Target="https://www.caixa.gov.br/Downloads/sinapi-cadernos-tecnicos/SINAPI-CT-INSTALACOES-PARA-CANTEIROS-DE-OBRAS.pdf" TargetMode="External"/><Relationship Id="rId4384" Type="http://schemas.openxmlformats.org/officeDocument/2006/relationships/hyperlink" Target="https://www.caixa.gov.br/Downloads/sinapi-cadernos-tecnicos/SINAPI-CT-SISTEMA-DE-PROTECAO-CONTRA-DESCARGAS-ATMOSFERICAS-SPDA.pdf" TargetMode="External"/><Relationship Id="rId5435" Type="http://schemas.openxmlformats.org/officeDocument/2006/relationships/hyperlink" Target="https://www.caixa.gov.br/Downloads/sinapi-cadernos-tecnicos/SINAPI-CT-INSTALACOES-ELETRICAS-ELETRODUTOS-EMBUTIDOS-CABOS-CAIXAS-TOMADAS-E-INTERRUPTORES.pdf" TargetMode="External"/><Relationship Id="rId4037" Type="http://schemas.openxmlformats.org/officeDocument/2006/relationships/hyperlink" Target="https://www.caixa.gov.br/Downloads/sinapi-cadernos-tecnicos/SINAPI-CT-REDES-DE-LOGICA-TELEFONIA-E-IMAGEM.pdf" TargetMode="External"/><Relationship Id="rId4451" Type="http://schemas.openxmlformats.org/officeDocument/2006/relationships/hyperlink" Target="https://www.caixa.gov.br/Downloads/sinapi-cadernos-tecnicos/SINAPI-CT-SISTEMAS-DE-MEDICAO.pdf" TargetMode="External"/><Relationship Id="rId5502" Type="http://schemas.openxmlformats.org/officeDocument/2006/relationships/hyperlink" Target="https://www.caixa.gov.br/Downloads/sinapi-cadernos-tecnicos/SINAPI-CT-INSTALACOES-ELETRICAS-ELETRODUTOS-EMBUTIDOS-CABOS-CAIXAS-TOMADAS-E-INTERRUPTORES.pdf" TargetMode="External"/><Relationship Id="rId6900" Type="http://schemas.openxmlformats.org/officeDocument/2006/relationships/hyperlink" Target="https://www.caixa.gov.br/Downloads/sinapi-cadernos-tecnicos/SINAPI-CT-ESCADAS.pdf" TargetMode="External"/><Relationship Id="rId8658" Type="http://schemas.openxmlformats.org/officeDocument/2006/relationships/hyperlink" Target="https://www.caixa.gov.br/Downloads/sinapi-cadernos-tecnicos/SINAPI-CT-CUSTOS-HORARIOS-PRODUTIVO-E-IMPRODUTIVO-DOS-EQUIPAMENTOS.pdf" TargetMode="External"/><Relationship Id="rId9709" Type="http://schemas.openxmlformats.org/officeDocument/2006/relationships/hyperlink" Target="https://www.caixa.gov.br/Downloads/sinapi-cadernos-tecnicos/SINAPI-CT-ASSENTAMENTO-DE-TUBOS-DE-PVC-E-METALICOS-EM-REDES-DE-AGUA.pdf" TargetMode="External"/><Relationship Id="rId3053" Type="http://schemas.openxmlformats.org/officeDocument/2006/relationships/hyperlink" Target="https://www.caixa.gov.br/Downloads/sinapi-cadernos-tecnicos/SINAPI-CT-PAVIMENTO-INTERTRAVADO.pdf" TargetMode="External"/><Relationship Id="rId4104" Type="http://schemas.openxmlformats.org/officeDocument/2006/relationships/hyperlink" Target="https://www.caixa.gov.br/Downloads/sinapi-cadernos-tecnicos/SINAPI-CT-REDES-DE-AGUA-E-ESGOTO-EM-PEAD-LISO-(TUBOS-E-CONEXOES).pdf" TargetMode="External"/><Relationship Id="rId3120" Type="http://schemas.openxmlformats.org/officeDocument/2006/relationships/hyperlink" Target="https://www.caixa.gov.br/Downloads/sinapi-cadernos-tecnicos/SINAPI-CT-PELE-DE-VIDRO-EM-FACHADAS.pdf" TargetMode="External"/><Relationship Id="rId6276" Type="http://schemas.openxmlformats.org/officeDocument/2006/relationships/hyperlink" Target="https://www.caixa.gov.br/Downloads/sinapi-cadernos-tecnicos/SINAPI-CT-ESTRUTURA-E-TRAMA-PARA-COBERTURA.pdf" TargetMode="External"/><Relationship Id="rId7674" Type="http://schemas.openxmlformats.org/officeDocument/2006/relationships/hyperlink" Target="https://www.caixa.gov.br/Downloads/sinapi-cadernos-tecnicos/SINAPI-CT-DEPRECIACAO-JUROS-IMPOSTOS-E-SEGUROS-MANUTENCAO-E-MATERIAIS-NA-OPERACAO-DOS-EQUIPAMENTOS.pdf" TargetMode="External"/><Relationship Id="rId8725" Type="http://schemas.openxmlformats.org/officeDocument/2006/relationships/hyperlink" Target="https://www.caixa.gov.br/Downloads/sinapi-cadernos-tecnicos/SINAPI-CT-CONTRAPISO.pdf" TargetMode="External"/><Relationship Id="rId6690" Type="http://schemas.openxmlformats.org/officeDocument/2006/relationships/hyperlink" Target="https://www.caixa.gov.br/Downloads/sinapi-cadernos-tecnicos/SINAPI-CT-ESCAVACAO-DE-VALAS.pdf" TargetMode="External"/><Relationship Id="rId7327" Type="http://schemas.openxmlformats.org/officeDocument/2006/relationships/hyperlink" Target="https://www.caixa.gov.br/Downloads/sinapi-cadernos-tecnicos/SINAPI-CT-DEPRECIACAO-JUROS-IMPOSTOS-E-SEGUROS-MANUTENCAO-E-MATERIAIS-NA-OPERACAO-DOS-EQUIPAMENTOS.pdf" TargetMode="External"/><Relationship Id="rId7741" Type="http://schemas.openxmlformats.org/officeDocument/2006/relationships/hyperlink" Target="https://www.caixa.gov.br/Downloads/sinapi-cadernos-tecnicos/SINAPI-CT-DEPRECIACAO-JUROS-IMPOSTOS-E-SEGUROS-MANUTENCAO-E-MATERIAIS-NA-OPERACAO-DOS-EQUIPAMENTOS.pdf" TargetMode="External"/><Relationship Id="rId2886" Type="http://schemas.openxmlformats.org/officeDocument/2006/relationships/hyperlink" Target="https://www.caixa.gov.br/Downloads/sinapi-cadernos-tecnicos/SINAPI-CT-PAREDES-DE-CONCRETO-ARMACAO.pdf" TargetMode="External"/><Relationship Id="rId3937" Type="http://schemas.openxmlformats.org/officeDocument/2006/relationships/hyperlink" Target="https://www.caixa.gov.br/Downloads/sinapi-cadernos-tecnicos/SINAPI-CT-RECOMPOSICAO-DE-PAVIMENTOS.pdf" TargetMode="External"/><Relationship Id="rId5292" Type="http://schemas.openxmlformats.org/officeDocument/2006/relationships/hyperlink" Target="https://www.caixa.gov.br/Downloads/sinapi-cadernos-tecnicos/SINAPI-CT-INSTALACOES-ELETRICAS-QUADROS-CABOS-DISJUNTORES-CONTATORES-E-BARRAMENTOS-BLINDADOS.pdf" TargetMode="External"/><Relationship Id="rId6343" Type="http://schemas.openxmlformats.org/officeDocument/2006/relationships/hyperlink" Target="https://www.caixa.gov.br/Downloads/sinapi-cadernos-tecnicos/SINAPI-CT-ESTRUTURA-E-TRAMA-PARA-COBERTURA.pdf" TargetMode="External"/><Relationship Id="rId9499" Type="http://schemas.openxmlformats.org/officeDocument/2006/relationships/hyperlink" Target="https://www.caixa.gov.br/Downloads/sinapi-cadernos-tecnicos/SINAPI-CT-ASSENTAMENTO-DE-TUBOS-DE-ESGOTO-OU-DRENAGEM-PLUVIAL-EM-CONCRETO.pdf" TargetMode="External"/><Relationship Id="rId858" Type="http://schemas.openxmlformats.org/officeDocument/2006/relationships/hyperlink" Target="https://www.caixa.gov.br/Downloads/sinapi-cadernos-tecnicos/SINAPI-CT-INSTALACOES-PREDIAIS-DE-AGUA-FRIA-EM-PVC.pdf" TargetMode="External"/><Relationship Id="rId1488" Type="http://schemas.openxmlformats.org/officeDocument/2006/relationships/hyperlink" Target="https://www.caixa.gov.br/Downloads/sinapi-cadernos-tecnicos/SINAPI-CT-INSTALACOES-DE-GAS-E-INCENDIO-EM-ACO-E-FERRO-GALVANIZADO.pdf" TargetMode="External"/><Relationship Id="rId2539" Type="http://schemas.openxmlformats.org/officeDocument/2006/relationships/hyperlink" Target="https://www.caixa.gov.br/Downloads/sinapi-cadernos-tecnicos/SINAPI-CT-LOUCAS-E-METAIS.pdf" TargetMode="External"/><Relationship Id="rId2953" Type="http://schemas.openxmlformats.org/officeDocument/2006/relationships/hyperlink" Target="https://www.caixa.gov.br/Downloads/sinapi-cadernos-tecnicos/SINAPI-CT-PAREDES-DE-CONCRETO-FORMAS.pdf" TargetMode="External"/><Relationship Id="rId6410" Type="http://schemas.openxmlformats.org/officeDocument/2006/relationships/hyperlink" Target="https://www.caixa.gov.br/Downloads/sinapi-cadernos-tecnicos/SINAPI-CT-ESQUADRIAS-PORTAS.pdf" TargetMode="External"/><Relationship Id="rId9566" Type="http://schemas.openxmlformats.org/officeDocument/2006/relationships/hyperlink" Target="https://www.caixa.gov.br/Downloads/sinapi-cadernos-tecnicos/SINAPI-CT-ASSENTAMENTO-DE-TUBOS-DE-PVC-E-METALICOS-EM-REDES-DE-AGUA.pdf" TargetMode="External"/><Relationship Id="rId9980" Type="http://schemas.openxmlformats.org/officeDocument/2006/relationships/hyperlink" Target="https://www.caixa.gov.br/Downloads/sinapi-cadernos-tecnicos/SINAPI-CT-ARGAMASSAS.pdf" TargetMode="External"/><Relationship Id="rId925" Type="http://schemas.openxmlformats.org/officeDocument/2006/relationships/hyperlink" Target="https://www.caixa.gov.br/Downloads/sinapi-cadernos-tecnicos/SINAPI-CT-INSTALACOES-PREDIAIS-DE-AGUA-FRIA-EM-PVC.pdf" TargetMode="External"/><Relationship Id="rId1555" Type="http://schemas.openxmlformats.org/officeDocument/2006/relationships/hyperlink" Target="https://www.caixa.gov.br/Downloads/sinapi-cadernos-tecnicos/SINAPI-CT-INSTALACOES-DE-GAS-E-INCENDIO-EM-ACO-E-FERRO-GALVANIZADO.pdf" TargetMode="External"/><Relationship Id="rId2606" Type="http://schemas.openxmlformats.org/officeDocument/2006/relationships/hyperlink" Target="https://www.caixa.gov.br/Downloads/sinapi-cadernos-tecnicos/SINAPI-CT-LOUCAS-E-METAIS.pdf" TargetMode="External"/><Relationship Id="rId5012" Type="http://schemas.openxmlformats.org/officeDocument/2006/relationships/hyperlink" Target="https://www.caixa.gov.br/Downloads/sinapi-cadernos-tecnicos/SINAPI-CT-TUNNEL-LINER.pdf" TargetMode="External"/><Relationship Id="rId8168" Type="http://schemas.openxmlformats.org/officeDocument/2006/relationships/hyperlink" Target="https://www.caixa.gov.br/Downloads/sinapi-cadernos-tecnicos/SINAPI-CT-DEPRECIACAO-JUROS-IMPOSTOS-E-SEGUROS-MANUTENCAO-E-MATERIAIS-NA-OPERACAO-DOS-EQUIPAMENTOS.pdf" TargetMode="External"/><Relationship Id="rId8582" Type="http://schemas.openxmlformats.org/officeDocument/2006/relationships/hyperlink" Target="https://www.caixa.gov.br/Downloads/sinapi-cadernos-tecnicos/SINAPI-CT-CUSTOS-HORARIOS-PRODUTIVO-E-IMPRODUTIVO-DOS-EQUIPAMENTOS.pdf" TargetMode="External"/><Relationship Id="rId9219" Type="http://schemas.openxmlformats.org/officeDocument/2006/relationships/hyperlink" Target="https://www.caixa.gov.br/Downloads/sinapi-cadernos-tecnicos/SINAPI-CT-ATERROS-BASES-SUB-BASES-E-IMPRIMACOES.pdf" TargetMode="External"/><Relationship Id="rId9633" Type="http://schemas.openxmlformats.org/officeDocument/2006/relationships/hyperlink" Target="https://www.caixa.gov.br/Downloads/sinapi-cadernos-tecnicos/SINAPI-CT-ASSENTAMENTO-DE-TUBOS-DE-PVC-E-METALICOS-EM-REDES-DE-AGUA.pdf" TargetMode="External"/><Relationship Id="rId10098" Type="http://schemas.openxmlformats.org/officeDocument/2006/relationships/hyperlink" Target="https://www.caixa.gov.br/Downloads/sinapi-cadernos-tecnicos/SINAPI-CT-ALVENARIA-DE-VEDACAO.pdf" TargetMode="External"/><Relationship Id="rId1208" Type="http://schemas.openxmlformats.org/officeDocument/2006/relationships/hyperlink" Target="https://www.caixa.gov.br/Downloads/sinapi-cadernos-tecnicos/SINAPI-CT-INSTALACOES-PREDIAIS-DE-AGUAS-PLUVIAIS-TUBOS-CONEXOES-CAIXAS-E-RALOS.pdf" TargetMode="External"/><Relationship Id="rId7184" Type="http://schemas.openxmlformats.org/officeDocument/2006/relationships/hyperlink" Target="https://www.caixa.gov.br/Downloads/sinapi-cadernos-tecnicos/SINAPI-CT-DRENOS.pdf" TargetMode="External"/><Relationship Id="rId8235" Type="http://schemas.openxmlformats.org/officeDocument/2006/relationships/hyperlink" Target="https://www.caixa.gov.br/Downloads/sinapi-cadernos-tecnicos/SINAPI-CT-DEMOLICOES-E-REMOCOES.pdf" TargetMode="External"/><Relationship Id="rId1622" Type="http://schemas.openxmlformats.org/officeDocument/2006/relationships/hyperlink" Target="https://www.caixa.gov.br/Downloads/sinapi-cadernos-tecnicos/SINAPI-CT-INSTALACOES-DE-GAS-EM-PEX-MULTICAMADAS.pdf" TargetMode="External"/><Relationship Id="rId4778" Type="http://schemas.openxmlformats.org/officeDocument/2006/relationships/hyperlink" Target="https://www.caixa.gov.br/Downloads/sinapi-cadernos-tecnicos/SINAPI-CT-TRANSPORTE-CARGA-E-DESCARGA-DE-MATERIAIS.pdf" TargetMode="External"/><Relationship Id="rId5829" Type="http://schemas.openxmlformats.org/officeDocument/2006/relationships/hyperlink" Target="https://www.caixa.gov.br/Downloads/sinapi-cadernos-tecnicos/SINAPI-CT-FORMAS-PARA-PILARES-CIRCULARES.pdf" TargetMode="External"/><Relationship Id="rId7251" Type="http://schemas.openxmlformats.org/officeDocument/2006/relationships/hyperlink" Target="https://www.caixa.gov.br/Downloads/sinapi-cadernos-tecnicos/SINAPI-CT-DISSIPADORES-DE-ENERGIA.pdf" TargetMode="External"/><Relationship Id="rId9700" Type="http://schemas.openxmlformats.org/officeDocument/2006/relationships/hyperlink" Target="https://www.caixa.gov.br/Downloads/sinapi-cadernos-tecnicos/SINAPI-CT-ASSENTAMENTO-DE-TUBOS-DE-PVC-E-METALICOS-EM-REDES-DE-AGUA.pdf" TargetMode="External"/><Relationship Id="rId3794" Type="http://schemas.openxmlformats.org/officeDocument/2006/relationships/hyperlink" Target="https://www.caixa.gov.br/Downloads/sinapi-cadernos-tecnicos/SINAPI-CT-RADIER-PISO-DE-CONCRETO-E-LAJE-SOBRE-SOLO.pdf" TargetMode="External"/><Relationship Id="rId4845" Type="http://schemas.openxmlformats.org/officeDocument/2006/relationships/hyperlink" Target="https://www.caixa.gov.br/Downloads/sinapi-cadernos-tecnicos/SINAPI-CT-TRANSPORTE-CARGA-E-DESCARGA-DE-MATERIAIS.pdf" TargetMode="External"/><Relationship Id="rId8302" Type="http://schemas.openxmlformats.org/officeDocument/2006/relationships/hyperlink" Target="https://www.caixa.gov.br/Downloads/sinapi-cadernos-tecnicos/SINAPI-CT-CUSTOS-HORARIOS-PRODUTIVO-E-IMPRODUTIVO-DOS-EQUIPAMENTOS.pdf" TargetMode="External"/><Relationship Id="rId2396" Type="http://schemas.openxmlformats.org/officeDocument/2006/relationships/hyperlink" Target="https://www.caixa.gov.br/Downloads/sinapi-metodologia/Livro_SINAPI_Calculos_Parametros.pdf" TargetMode="External"/><Relationship Id="rId3447" Type="http://schemas.openxmlformats.org/officeDocument/2006/relationships/hyperlink" Target="https://www.caixa.gov.br/Downloads/sinapi-cadernos-tecnicos/SINAPI-CT-POSTES-DE-CONCRETO-E-METALICOS.pdf" TargetMode="External"/><Relationship Id="rId3861" Type="http://schemas.openxmlformats.org/officeDocument/2006/relationships/hyperlink" Target="https://www.caixa.gov.br/Downloads/sinapi-cadernos-tecnicos/SINAPI-CT-RASGOS-E-FIXACOES.pdf" TargetMode="External"/><Relationship Id="rId4912" Type="http://schemas.openxmlformats.org/officeDocument/2006/relationships/hyperlink" Target="https://www.caixa.gov.br/Downloads/sinapi-cadernos-tecnicos/SINAPI-CT-TUBULACAO-FLANGEADA-PARA-REDES-DE-AGUA.pdf" TargetMode="External"/><Relationship Id="rId368" Type="http://schemas.openxmlformats.org/officeDocument/2006/relationships/hyperlink" Target="https://www.caixa.gov.br/Downloads/sinapi-cadernos-tecnicos/SINAPI-CT-INSTALACOES-HIDRAULICAS-RESERVACAO-E-BOMBAS-DE-RECALQUE.pdf" TargetMode="External"/><Relationship Id="rId782" Type="http://schemas.openxmlformats.org/officeDocument/2006/relationships/hyperlink" Target="https://www.caixa.gov.br/Downloads/sinapi-cadernos-tecnicos/SINAPI-CT-INSTALACOES-PREDIAIS-DE-ESGOTO-TUBOS-E-CONEXOES.pdf" TargetMode="External"/><Relationship Id="rId2049" Type="http://schemas.openxmlformats.org/officeDocument/2006/relationships/hyperlink" Target="https://www.caixa.gov.br/Downloads/sinapi-cadernos-tecnicos/SINAPI-CT-LAJES-PRE-MOLDADAS.pdf" TargetMode="External"/><Relationship Id="rId2463" Type="http://schemas.openxmlformats.org/officeDocument/2006/relationships/hyperlink" Target="https://www.caixa.gov.br/Downloads/sinapi-metodologia/Livro_SINAPI_Calculos_Parametros.pdf" TargetMode="External"/><Relationship Id="rId3514" Type="http://schemas.openxmlformats.org/officeDocument/2006/relationships/hyperlink" Target="https://www.caixa.gov.br/Downloads/sinapi-cadernos-tecnicos/SINAPI-CT-POCOS-DE-VISITA-E-CAIXAS-PARA-BOCAS-DE-LOBO.pdf" TargetMode="External"/><Relationship Id="rId9076" Type="http://schemas.openxmlformats.org/officeDocument/2006/relationships/hyperlink" Target="https://www.caixa.gov.br/Downloads/sinapi-cadernos-tecnicos/SINAPI-CT-BOCAS-PARA-BUEIROS.pdf" TargetMode="External"/><Relationship Id="rId9490" Type="http://schemas.openxmlformats.org/officeDocument/2006/relationships/hyperlink" Target="https://www.caixa.gov.br/Downloads/sinapi-cadernos-tecnicos/SINAPI-CT-ASSENTAMENTO-DE-TUBOS-DE-ESGOTO-OU-DRENAGEM-PLUVIAL-EM-CONCRETO.pdf" TargetMode="External"/><Relationship Id="rId435" Type="http://schemas.openxmlformats.org/officeDocument/2006/relationships/hyperlink" Target="https://www.caixa.gov.br/Downloads/sinapi-cadernos-tecnicos/SINAPI-CT-INSTALACOES-HIDRAULICAS-RESERVACAO-E-BOMBAS-DE-RECALQUE.pdf" TargetMode="External"/><Relationship Id="rId1065" Type="http://schemas.openxmlformats.org/officeDocument/2006/relationships/hyperlink" Target="https://www.caixa.gov.br/Downloads/sinapi-cadernos-tecnicos/SINAPI-CT-INSTALACOES-PREDIAIS-DE-AGUA-QUENTE-EM-CPVC.pdf" TargetMode="External"/><Relationship Id="rId2116" Type="http://schemas.openxmlformats.org/officeDocument/2006/relationships/hyperlink" Target="https://www.caixa.gov.br/Downloads/sinapi-cadernos-tecnicos/SINAPI-CT-LIGACOES-PREDIAIS-DE-AGUA-E-ESGOTO.pdf" TargetMode="External"/><Relationship Id="rId2530" Type="http://schemas.openxmlformats.org/officeDocument/2006/relationships/hyperlink" Target="https://www.caixa.gov.br/Downloads/sinapi-cadernos-tecnicos/SINAPI-CT-LOCACAO-DE-OBRAS.pdf" TargetMode="External"/><Relationship Id="rId5686" Type="http://schemas.openxmlformats.org/officeDocument/2006/relationships/hyperlink" Target="https://www.caixa.gov.br/Downloads/sinapi-cadernos-tecnicos/SINAPI-CT-GUIAS-E-SARJETAS.pdf" TargetMode="External"/><Relationship Id="rId6737" Type="http://schemas.openxmlformats.org/officeDocument/2006/relationships/hyperlink" Target="https://www.caixa.gov.br/Downloads/sinapi-cadernos-tecnicos/SINAPI-CT-ESCAVACAO-VERTICAL-A-CEU-ABERTO.pdf" TargetMode="External"/><Relationship Id="rId8092" Type="http://schemas.openxmlformats.org/officeDocument/2006/relationships/hyperlink" Target="https://www.caixa.gov.br/Downloads/sinapi-cadernos-tecnicos/SINAPI-CT-DEPRECIACAO-JUROS-IMPOSTOS-E-SEGUROS-MANUTENCAO-E-MATERIAIS-NA-OPERACAO-DOS-EQUIPAMENTOS.pdf" TargetMode="External"/><Relationship Id="rId9143" Type="http://schemas.openxmlformats.org/officeDocument/2006/relationships/hyperlink" Target="https://www.caixa.gov.br/Downloads/sinapi-cadernos-tecnicos/SINAPI-CT-BOCAS-PARA-BUEIROS.pdf" TargetMode="External"/><Relationship Id="rId502" Type="http://schemas.openxmlformats.org/officeDocument/2006/relationships/hyperlink" Target="https://www.caixa.gov.br/Downloads/sinapi-cadernos-tecnicos/SINAPI-CT-INSTALACOES-HIDRAULICAS-EM-PEX.pdf" TargetMode="External"/><Relationship Id="rId1132" Type="http://schemas.openxmlformats.org/officeDocument/2006/relationships/hyperlink" Target="https://www.caixa.gov.br/Downloads/sinapi-cadernos-tecnicos/SINAPI-CT-INSTALACOES-PREDIAIS-DE-AGUA-QUENTE-EM-CPVC.pdf" TargetMode="External"/><Relationship Id="rId4288" Type="http://schemas.openxmlformats.org/officeDocument/2006/relationships/hyperlink" Target="https://www.caixa.gov.br/Downloads/sinapi-cadernos-tecnicos/SINAPI-CT-REVESTIMENTOS-CERAMICOS-INTERNOS.pdf" TargetMode="External"/><Relationship Id="rId5339" Type="http://schemas.openxmlformats.org/officeDocument/2006/relationships/hyperlink" Target="https://www.caixa.gov.br/Downloads/sinapi-cadernos-tecnicos/SINAPI-CT-INSTALACOES-ELETRICAS-ELETRODUTOS-CONEXOES-E-CONDULETES-APARENTES.pdf" TargetMode="External"/><Relationship Id="rId9210" Type="http://schemas.openxmlformats.org/officeDocument/2006/relationships/hyperlink" Target="https://www.caixa.gov.br/Downloads/sinapi-cadernos-tecnicos/SINAPI-CT-ATERROS-BASES-SUB-BASES-E-IMPRIMACOES.pdf" TargetMode="External"/><Relationship Id="rId4355" Type="http://schemas.openxmlformats.org/officeDocument/2006/relationships/hyperlink" Target="https://www.caixa.gov.br/Downloads/sinapi-cadernos-tecnicos/SINAPI-CT-SINALIZACAO-VERTICAL-VIARIA.pdf" TargetMode="External"/><Relationship Id="rId5753" Type="http://schemas.openxmlformats.org/officeDocument/2006/relationships/hyperlink" Target="https://www.caixa.gov.br/Downloads/sinapi-cadernos-tecnicos/SINAPI-CT-GRAUTE-E-ARMACAO.pdf" TargetMode="External"/><Relationship Id="rId6804" Type="http://schemas.openxmlformats.org/officeDocument/2006/relationships/hyperlink" Target="https://www.caixa.gov.br/Downloads/sinapi-cadernos-tecnicos/SINAPI-CT-ESCAVACAO-HORIZONTAL.pdf" TargetMode="External"/><Relationship Id="rId1949" Type="http://schemas.openxmlformats.org/officeDocument/2006/relationships/hyperlink" Target="https://www.caixa.gov.br/Downloads/sinapi-cadernos-tecnicos/SINAPI-CT-INSTALACOES-EM-COBRE.pdf" TargetMode="External"/><Relationship Id="rId4008" Type="http://schemas.openxmlformats.org/officeDocument/2006/relationships/hyperlink" Target="https://www.caixa.gov.br/Downloads/sinapi-cadernos-tecnicos/SINAPI-CT-REDES-ENTERRADAS-DE-DISTRIBUICAO-ELETRICA.pdf" TargetMode="External"/><Relationship Id="rId5406" Type="http://schemas.openxmlformats.org/officeDocument/2006/relationships/hyperlink" Target="https://www.caixa.gov.br/Downloads/sinapi-cadernos-tecnicos/SINAPI-CT-INSTALACOES-ELETRICAS-ELETRODUTOS-EMBUTIDOS-CABOS-CAIXAS-TOMADAS-E-INTERRUPTORES.pdf" TargetMode="External"/><Relationship Id="rId5820" Type="http://schemas.openxmlformats.org/officeDocument/2006/relationships/hyperlink" Target="https://www.caixa.gov.br/Downloads/sinapi-cadernos-tecnicos/SINAPI-CT-GABIOES-EXECUCAO-DE-MURO-E-PROTECAO-SUPERFICIAL.pdf" TargetMode="External"/><Relationship Id="rId8976" Type="http://schemas.openxmlformats.org/officeDocument/2006/relationships/hyperlink" Target="https://www.caixa.gov.br/Downloads/sinapi-cadernos-tecnicos/SINAPI-CT-CAIXAS-DE-AGUA-PARA-EDIFICACOES.pdf" TargetMode="External"/><Relationship Id="rId292" Type="http://schemas.openxmlformats.org/officeDocument/2006/relationships/hyperlink" Target="https://www.caixa.gov.br/Downloads/sinapi-cadernos-tecnicos/SINAPI-CT-INSTALACOES-HIDRAULICAS-RESERVACAO-E-BOMBAS-DE-RECALQUE.pdf" TargetMode="External"/><Relationship Id="rId3371" Type="http://schemas.openxmlformats.org/officeDocument/2006/relationships/hyperlink" Target="https://www.caixa.gov.br/Downloads/sinapi-cadernos-tecnicos/SINAPI-CT-PISOS.pdf" TargetMode="External"/><Relationship Id="rId4422" Type="http://schemas.openxmlformats.org/officeDocument/2006/relationships/hyperlink" Target="https://www.caixa.gov.br/Downloads/sinapi-cadernos-tecnicos/SINAPI-CT-SISTEMAS-DE-MEDICAO.pdf" TargetMode="External"/><Relationship Id="rId7578" Type="http://schemas.openxmlformats.org/officeDocument/2006/relationships/hyperlink" Target="https://www.caixa.gov.br/Downloads/sinapi-cadernos-tecnicos/SINAPI-CT-DEPRECIACAO-JUROS-IMPOSTOS-E-SEGUROS-MANUTENCAO-E-MATERIAIS-NA-OPERACAO-DOS-EQUIPAMENTOS.pdf" TargetMode="External"/><Relationship Id="rId7992" Type="http://schemas.openxmlformats.org/officeDocument/2006/relationships/hyperlink" Target="https://www.caixa.gov.br/Downloads/sinapi-cadernos-tecnicos/SINAPI-CT-DEPRECIACAO-JUROS-IMPOSTOS-E-SEGUROS-MANUTENCAO-E-MATERIAIS-NA-OPERACAO-DOS-EQUIPAMENTOS.pdf" TargetMode="External"/><Relationship Id="rId8629" Type="http://schemas.openxmlformats.org/officeDocument/2006/relationships/hyperlink" Target="https://www.caixa.gov.br/Downloads/sinapi-cadernos-tecnicos/SINAPI-CT-CUSTOS-HORARIOS-PRODUTIVO-E-IMPRODUTIVO-DOS-EQUIPAMENTOS.pdf" TargetMode="External"/><Relationship Id="rId3024" Type="http://schemas.openxmlformats.org/officeDocument/2006/relationships/hyperlink" Target="https://www.caixa.gov.br/Downloads/sinapi-cadernos-tecnicos/SINAPI-CT-PASSEIOS-DE-CONCRETO.pdf" TargetMode="External"/><Relationship Id="rId6594" Type="http://schemas.openxmlformats.org/officeDocument/2006/relationships/hyperlink" Target="https://www.caixa.gov.br/Downloads/sinapi-cadernos-tecnicos/SINAPI-CT-ESCORAMENTO-E-PREPARO-DE-FUNDO-DE-VALAS.pdf" TargetMode="External"/><Relationship Id="rId7645" Type="http://schemas.openxmlformats.org/officeDocument/2006/relationships/hyperlink" Target="https://www.caixa.gov.br/Downloads/sinapi-cadernos-tecnicos/SINAPI-CT-DEPRECIACAO-JUROS-IMPOSTOS-E-SEGUROS-MANUTENCAO-E-MATERIAIS-NA-OPERACAO-DOS-EQUIPAMENTOS.pdf" TargetMode="External"/><Relationship Id="rId2040" Type="http://schemas.openxmlformats.org/officeDocument/2006/relationships/hyperlink" Target="https://www.caixa.gov.br/Downloads/sinapi-cadernos-tecnicos/SINAPI-CT-LAJES-PRE-MOLDADAS.pdf" TargetMode="External"/><Relationship Id="rId5196" Type="http://schemas.openxmlformats.org/officeDocument/2006/relationships/hyperlink" Target="https://www.caixa.gov.br/Downloads/sinapi-cadernos-tecnicos/SINAPI-CT-VALVULAS-E-REGISTROS-PARA-SISTEMAS-PREDIAIS.pdf" TargetMode="External"/><Relationship Id="rId6247" Type="http://schemas.openxmlformats.org/officeDocument/2006/relationships/hyperlink" Target="https://www.caixa.gov.br/Downloads/sinapi-cadernos-tecnicos/SINAPI-CT-ESTRUTURA-E-TRAMA-PARA-COBERTURA.pdf" TargetMode="External"/><Relationship Id="rId6661" Type="http://schemas.openxmlformats.org/officeDocument/2006/relationships/hyperlink" Target="https://www.caixa.gov.br/Downloads/sinapi-cadernos-tecnicos/SINAPI-CT-ESCAVACAO-DE-VALAS.pdf" TargetMode="External"/><Relationship Id="rId7712" Type="http://schemas.openxmlformats.org/officeDocument/2006/relationships/hyperlink" Target="https://www.caixa.gov.br/Downloads/sinapi-cadernos-tecnicos/SINAPI-CT-DEPRECIACAO-JUROS-IMPOSTOS-E-SEGUROS-MANUTENCAO-E-MATERIAIS-NA-OPERACAO-DOS-EQUIPAMENTOS.pdf" TargetMode="External"/><Relationship Id="rId5263" Type="http://schemas.openxmlformats.org/officeDocument/2006/relationships/hyperlink" Target="https://www.caixa.gov.br/Downloads/sinapi-cadernos-tecnicos/SINAPI-CT-VALVULAS-PARA-REDES-DE-SANEAMENTO.pdf" TargetMode="External"/><Relationship Id="rId6314" Type="http://schemas.openxmlformats.org/officeDocument/2006/relationships/hyperlink" Target="https://www.caixa.gov.br/Downloads/sinapi-cadernos-tecnicos/SINAPI-CT-ESTRUTURA-E-TRAMA-PARA-COBERTURA.pdf" TargetMode="External"/><Relationship Id="rId1459" Type="http://schemas.openxmlformats.org/officeDocument/2006/relationships/hyperlink" Target="https://www.caixa.gov.br/Downloads/sinapi-cadernos-tecnicos/SINAPI-CT-INSTALACOES-DE-GAS-E-INCENDIO-EM-ACO-E-FERRO-GALVANIZADO.pdf" TargetMode="External"/><Relationship Id="rId2857" Type="http://schemas.openxmlformats.org/officeDocument/2006/relationships/hyperlink" Target="https://www.caixa.gov.br/Downloads/sinapi-cadernos-tecnicos/SINAPI-CT-MONTAGEM-DE-GRUAS-E-CREMALHEIRAS.pdf" TargetMode="External"/><Relationship Id="rId3908" Type="http://schemas.openxmlformats.org/officeDocument/2006/relationships/hyperlink" Target="https://www.caixa.gov.br/Downloads/sinapi-cadernos-tecnicos/SINAPI-CT-RASGOS-E-FIXACOES.pdf" TargetMode="External"/><Relationship Id="rId5330" Type="http://schemas.openxmlformats.org/officeDocument/2006/relationships/hyperlink" Target="https://www.caixa.gov.br/Downloads/sinapi-cadernos-tecnicos/SINAPI-CT-INSTALACOES-ELETRICAS-ELETRODUTOS-CONEXOES-E-CONDULETES-APARENTES.pdf" TargetMode="External"/><Relationship Id="rId8486" Type="http://schemas.openxmlformats.org/officeDocument/2006/relationships/hyperlink" Target="https://www.caixa.gov.br/Downloads/sinapi-cadernos-tecnicos/SINAPI-CT-CUSTOS-HORARIOS-PRODUTIVO-E-IMPRODUTIVO-DOS-EQUIPAMENTOS.pdf" TargetMode="External"/><Relationship Id="rId9884" Type="http://schemas.openxmlformats.org/officeDocument/2006/relationships/hyperlink" Target="https://www.caixa.gov.br/Downloads/sinapi-cadernos-tecnicos/SINAPI-CT-ARGAMASSAS.pdf" TargetMode="External"/><Relationship Id="rId98" Type="http://schemas.openxmlformats.org/officeDocument/2006/relationships/hyperlink" Target="https://www.caixa.gov.br/Downloads/sinapi-cadernos-tecnicos/SINAPI-CT-INSTALACOES-ELETRICAS-REDE-DE-DISTRIBUICAO.pdf" TargetMode="External"/><Relationship Id="rId829" Type="http://schemas.openxmlformats.org/officeDocument/2006/relationships/hyperlink" Target="https://www.caixa.gov.br/Downloads/sinapi-cadernos-tecnicos/SINAPI-CT-INSTALACOES-PREDIAIS-DE-AGUA-FRIA-EM-PVC.pdf" TargetMode="External"/><Relationship Id="rId1873" Type="http://schemas.openxmlformats.org/officeDocument/2006/relationships/hyperlink" Target="https://www.caixa.gov.br/Downloads/sinapi-cadernos-tecnicos/SINAPI-CT-INSTALACOES-EM-COBRE.pdf" TargetMode="External"/><Relationship Id="rId2924" Type="http://schemas.openxmlformats.org/officeDocument/2006/relationships/hyperlink" Target="https://www.caixa.gov.br/Downloads/sinapi-cadernos-tecnicos/SINAPI-CT-PAREDES-DE-CONCRETO-ESTUCAMENTO.pdf" TargetMode="External"/><Relationship Id="rId7088" Type="http://schemas.openxmlformats.org/officeDocument/2006/relationships/hyperlink" Target="https://www.caixa.gov.br/Downloads/sinapi-cadernos-tecnicos/SINAPI-CT-ELETROCALHAS.pdf" TargetMode="External"/><Relationship Id="rId8139" Type="http://schemas.openxmlformats.org/officeDocument/2006/relationships/hyperlink" Target="https://www.caixa.gov.br/Downloads/sinapi-cadernos-tecnicos/SINAPI-CT-DEPRECIACAO-JUROS-IMPOSTOS-E-SEGUROS-MANUTENCAO-E-MATERIAIS-NA-OPERACAO-DOS-EQUIPAMENTOS.pdf" TargetMode="External"/><Relationship Id="rId9537" Type="http://schemas.openxmlformats.org/officeDocument/2006/relationships/hyperlink" Target="https://www.caixa.gov.br/Downloads/sinapi-cadernos-tecnicos/SINAPI-CT-ASSENTAMENTO-DE-TUBOS-DE-PVC-E-METALICOS-EM-REDES-DE-AGUA.pdf" TargetMode="External"/><Relationship Id="rId9951" Type="http://schemas.openxmlformats.org/officeDocument/2006/relationships/hyperlink" Target="https://www.caixa.gov.br/Downloads/sinapi-cadernos-tecnicos/SINAPI-CT-ARGAMASSAS.pdf" TargetMode="External"/><Relationship Id="rId1526" Type="http://schemas.openxmlformats.org/officeDocument/2006/relationships/hyperlink" Target="https://www.caixa.gov.br/Downloads/sinapi-cadernos-tecnicos/SINAPI-CT-INSTALACOES-DE-GAS-E-INCENDIO-EM-ACO-E-FERRO-GALVANIZADO.pdf" TargetMode="External"/><Relationship Id="rId1940" Type="http://schemas.openxmlformats.org/officeDocument/2006/relationships/hyperlink" Target="https://www.caixa.gov.br/Downloads/sinapi-cadernos-tecnicos/SINAPI-CT-INSTALACOES-EM-COBRE.pdf" TargetMode="External"/><Relationship Id="rId8553" Type="http://schemas.openxmlformats.org/officeDocument/2006/relationships/hyperlink" Target="https://www.caixa.gov.br/Downloads/sinapi-cadernos-tecnicos/SINAPI-CT-CUSTOS-HORARIOS-PRODUTIVO-E-IMPRODUTIVO-DOS-EQUIPAMENTOS.pdf" TargetMode="External"/><Relationship Id="rId9604" Type="http://schemas.openxmlformats.org/officeDocument/2006/relationships/hyperlink" Target="https://www.caixa.gov.br/Downloads/sinapi-cadernos-tecnicos/SINAPI-CT-ASSENTAMENTO-DE-TUBOS-DE-PVC-E-METALICOS-EM-REDES-DE-AGUA.pdf" TargetMode="External"/><Relationship Id="rId10069" Type="http://schemas.openxmlformats.org/officeDocument/2006/relationships/hyperlink" Target="https://www.caixa.gov.br/Downloads/sinapi-cadernos-tecnicos/SINAPI-CT-ALVENARIA-DE-VEDACAO.pdf" TargetMode="External"/><Relationship Id="rId3698" Type="http://schemas.openxmlformats.org/officeDocument/2006/relationships/hyperlink" Target="https://www.caixa.gov.br/Downloads/sinapi-cadernos-tecnicos/SINAPI-CT-PRODUCAO-DE-CONCRETO.pdf" TargetMode="External"/><Relationship Id="rId4749" Type="http://schemas.openxmlformats.org/officeDocument/2006/relationships/hyperlink" Target="https://www.caixa.gov.br/Downloads/sinapi-cadernos-tecnicos/SINAPI-CT-TRANSPORTE-CARGA-E-DESCARGA-DE-MATERIAIS.pdf" TargetMode="External"/><Relationship Id="rId7155" Type="http://schemas.openxmlformats.org/officeDocument/2006/relationships/hyperlink" Target="https://www.caixa.gov.br/Downloads/sinapi-cadernos-tecnicos/SINAPI-CT-DUTOS-PARA-AR-CONDICIONADO.pdf" TargetMode="External"/><Relationship Id="rId8206" Type="http://schemas.openxmlformats.org/officeDocument/2006/relationships/hyperlink" Target="https://www.caixa.gov.br/Downloads/sinapi-cadernos-tecnicos/SINAPI-CT-DEMOLICOES-E-REMOCOES.pdf" TargetMode="External"/><Relationship Id="rId8620" Type="http://schemas.openxmlformats.org/officeDocument/2006/relationships/hyperlink" Target="https://www.caixa.gov.br/Downloads/sinapi-cadernos-tecnicos/SINAPI-CT-CUSTOS-HORARIOS-PRODUTIVO-E-IMPRODUTIVO-DOS-EQUIPAMENTOS.pdf" TargetMode="External"/><Relationship Id="rId10136" Type="http://schemas.openxmlformats.org/officeDocument/2006/relationships/hyperlink" Target="https://www.caixa.gov.br/Downloads/sinapi-cadernos-tecnicos/SINAPI-CT-ACESSIBILIDADE.pdf" TargetMode="External"/><Relationship Id="rId3765" Type="http://schemas.openxmlformats.org/officeDocument/2006/relationships/hyperlink" Target="https://www.caixa.gov.br/Downloads/sinapi-cadernos-tecnicos/SINAPI-CT-QUADROS-DE-AUTOMACAO-DE-BOMBAS.pdf" TargetMode="External"/><Relationship Id="rId4816" Type="http://schemas.openxmlformats.org/officeDocument/2006/relationships/hyperlink" Target="https://www.caixa.gov.br/Downloads/sinapi-cadernos-tecnicos/SINAPI-CT-TRANSPORTE-CARGA-E-DESCARGA-DE-MATERIAIS.pdf" TargetMode="External"/><Relationship Id="rId6171" Type="http://schemas.openxmlformats.org/officeDocument/2006/relationships/hyperlink" Target="https://www.caixa.gov.br/Downloads/sinapi-cadernos-tecnicos/SINAPI-CT-ESTRUTURAS-DE-MADEIRA.pdf" TargetMode="External"/><Relationship Id="rId7222" Type="http://schemas.openxmlformats.org/officeDocument/2006/relationships/hyperlink" Target="https://www.caixa.gov.br/Downloads/sinapi-cadernos-tecnicos/SINAPI-CT-DRENOS.pdf" TargetMode="External"/><Relationship Id="rId686" Type="http://schemas.openxmlformats.org/officeDocument/2006/relationships/hyperlink" Target="https://www.caixa.gov.br/Downloads/sinapi-cadernos-tecnicos/SINAPI-CT-INSTALACOES-HIDRAULICAS-EM-PPR.pdf" TargetMode="External"/><Relationship Id="rId2367" Type="http://schemas.openxmlformats.org/officeDocument/2006/relationships/hyperlink" Target="https://www.caixa.gov.br/Downloads/sinapi-metodologia/Livro_SINAPI_Calculos_Parametros.pdf" TargetMode="External"/><Relationship Id="rId2781" Type="http://schemas.openxmlformats.org/officeDocument/2006/relationships/hyperlink" Target="https://www.caixa.gov.br/Downloads/sinapi-cadernos-tecnicos/SINAPI-CT-MASSA-UNICA-INTERNA.pdf" TargetMode="External"/><Relationship Id="rId3418" Type="http://schemas.openxmlformats.org/officeDocument/2006/relationships/hyperlink" Target="https://www.caixa.gov.br/Downloads/sinapi-cadernos-tecnicos/SINAPI-CT-POSTES-DE-CONCRETO-E-METALICOS.pdf" TargetMode="External"/><Relationship Id="rId9394" Type="http://schemas.openxmlformats.org/officeDocument/2006/relationships/hyperlink" Target="https://www.caixa.gov.br/Downloads/sinapi-cadernos-tecnicos/SINAPI-CT-ATERRO-E-REATERRO-DE-VALAS.pdf" TargetMode="External"/><Relationship Id="rId339" Type="http://schemas.openxmlformats.org/officeDocument/2006/relationships/hyperlink" Target="https://www.caixa.gov.br/Downloads/sinapi-cadernos-tecnicos/SINAPI-CT-INSTALACOES-HIDRAULICAS-RESERVACAO-E-BOMBAS-DE-RECALQUE.pdf" TargetMode="External"/><Relationship Id="rId753" Type="http://schemas.openxmlformats.org/officeDocument/2006/relationships/hyperlink" Target="https://www.caixa.gov.br/Downloads/sinapi-cadernos-tecnicos/SINAPI-CT-INSTALACOES-PREDIAIS-DE-ESGOTO-TUBOS-E-CONEXOES.pdf" TargetMode="External"/><Relationship Id="rId1383" Type="http://schemas.openxmlformats.org/officeDocument/2006/relationships/hyperlink" Target="https://www.caixa.gov.br/Downloads/sinapi-cadernos-tecnicos/SINAPI-CT-INSTALACOES-DE-GAS-E-INCENDIO-EM-ACO-E-FERRO-GALVANIZADO.pdf" TargetMode="External"/><Relationship Id="rId2434" Type="http://schemas.openxmlformats.org/officeDocument/2006/relationships/hyperlink" Target="https://www.caixa.gov.br/Downloads/sinapi-metodologia/Livro_SINAPI_Calculos_Parametros.pdf" TargetMode="External"/><Relationship Id="rId3832" Type="http://schemas.openxmlformats.org/officeDocument/2006/relationships/hyperlink" Target="https://www.caixa.gov.br/Downloads/sinapi-cadernos-tecnicos/SINAPI-CT-RASGOS-E-FIXACOES.pdf" TargetMode="External"/><Relationship Id="rId6988" Type="http://schemas.openxmlformats.org/officeDocument/2006/relationships/hyperlink" Target="https://www.caixa.gov.br/Downloads/sinapi-cadernos-tecnicos/SINAPI-CT-EQUIPAMENTOS-DE-PROTECAO-COLETIVA.pdf" TargetMode="External"/><Relationship Id="rId9047" Type="http://schemas.openxmlformats.org/officeDocument/2006/relationships/hyperlink" Target="https://www.caixa.gov.br/Downloads/sinapi-cadernos-tecnicos/SINAPI-CT-BRISES.pdf" TargetMode="External"/><Relationship Id="rId9461" Type="http://schemas.openxmlformats.org/officeDocument/2006/relationships/hyperlink" Target="https://www.caixa.gov.br/Downloads/sinapi-cadernos-tecnicos/SINAPI-CT-ASSENTAMENTO-DE-TUBOS-DE-ESGOTO-OU-DRENAGEM-PLUVIAL-EM-CONCRETO.pdf" TargetMode="External"/><Relationship Id="rId406" Type="http://schemas.openxmlformats.org/officeDocument/2006/relationships/hyperlink" Target="https://www.caixa.gov.br/Downloads/sinapi-cadernos-tecnicos/SINAPI-CT-INSTALACOES-HIDRAULICAS-RESERVACAO-E-BOMBAS-DE-RECALQUE.pdf" TargetMode="External"/><Relationship Id="rId1036" Type="http://schemas.openxmlformats.org/officeDocument/2006/relationships/hyperlink" Target="https://www.caixa.gov.br/Downloads/sinapi-cadernos-tecnicos/SINAPI-CT-INSTALACOES-PREDIAIS-DE-AGUA-FRIA-EM-PVC.pdf" TargetMode="External"/><Relationship Id="rId8063" Type="http://schemas.openxmlformats.org/officeDocument/2006/relationships/hyperlink" Target="https://www.caixa.gov.br/Downloads/sinapi-cadernos-tecnicos/SINAPI-CT-DEPRECIACAO-JUROS-IMPOSTOS-E-SEGUROS-MANUTENCAO-E-MATERIAIS-NA-OPERACAO-DOS-EQUIPAMENTOS.pdf" TargetMode="External"/><Relationship Id="rId9114" Type="http://schemas.openxmlformats.org/officeDocument/2006/relationships/hyperlink" Target="https://www.caixa.gov.br/Downloads/sinapi-cadernos-tecnicos/SINAPI-CT-BOCAS-PARA-BUEIROS.pdf" TargetMode="External"/><Relationship Id="rId820" Type="http://schemas.openxmlformats.org/officeDocument/2006/relationships/hyperlink" Target="https://www.caixa.gov.br/Downloads/sinapi-cadernos-tecnicos/SINAPI-CT-INSTALACOES-PREDIAIS-DE-AGUA-FRIA-EM-PVC.pdf" TargetMode="External"/><Relationship Id="rId1450" Type="http://schemas.openxmlformats.org/officeDocument/2006/relationships/hyperlink" Target="https://www.caixa.gov.br/Downloads/sinapi-cadernos-tecnicos/SINAPI-CT-INSTALACOES-DE-GAS-E-INCENDIO-EM-ACO-E-FERRO-GALVANIZADO.pdf" TargetMode="External"/><Relationship Id="rId2501" Type="http://schemas.openxmlformats.org/officeDocument/2006/relationships/hyperlink" Target="https://www.caixa.gov.br/Downloads/sinapi-metodologia/Livro_SINAPI_Calculos_Parametros.pdf" TargetMode="External"/><Relationship Id="rId5657" Type="http://schemas.openxmlformats.org/officeDocument/2006/relationships/hyperlink" Target="https://www.caixa.gov.br/Downloads/sinapi-cadernos-tecnicos/SINAPI-CT-ILUMINACAO-PREDIAL-E-MONITORAMENTO.pdf" TargetMode="External"/><Relationship Id="rId6708" Type="http://schemas.openxmlformats.org/officeDocument/2006/relationships/hyperlink" Target="https://www.caixa.gov.br/Downloads/sinapi-cadernos-tecnicos/SINAPI-CT-ESCAVACAO-DE-VALAS.pdf" TargetMode="External"/><Relationship Id="rId1103" Type="http://schemas.openxmlformats.org/officeDocument/2006/relationships/hyperlink" Target="https://www.caixa.gov.br/Downloads/sinapi-cadernos-tecnicos/SINAPI-CT-INSTALACOES-PREDIAIS-DE-AGUA-QUENTE-EM-CPVC.pdf" TargetMode="External"/><Relationship Id="rId4259" Type="http://schemas.openxmlformats.org/officeDocument/2006/relationships/hyperlink" Target="https://www.caixa.gov.br/Downloads/sinapi-cadernos-tecnicos/SINAPI-CT-REVESTIMENTOS-CERAMICOS-INTERNOS.pdf" TargetMode="External"/><Relationship Id="rId4673" Type="http://schemas.openxmlformats.org/officeDocument/2006/relationships/hyperlink" Target="https://www.caixa.gov.br/Downloads/sinapi-cadernos-tecnicos/SINAPI-CT-TRANSPORTE-DE-MATERIAIS-DENTRO-DO-CANTEIRO-DE-OBRAS.pdf" TargetMode="External"/><Relationship Id="rId5724" Type="http://schemas.openxmlformats.org/officeDocument/2006/relationships/hyperlink" Target="https://www.caixa.gov.br/Downloads/sinapi-cadernos-tecnicos/SINAPI-CT-GUARDA-CORPO-CORRIMAO-E-GRADE-PARA-ESQUADRIAS.pdf" TargetMode="External"/><Relationship Id="rId8130" Type="http://schemas.openxmlformats.org/officeDocument/2006/relationships/hyperlink" Target="https://www.caixa.gov.br/Downloads/sinapi-cadernos-tecnicos/SINAPI-CT-DEPRECIACAO-JUROS-IMPOSTOS-E-SEGUROS-MANUTENCAO-E-MATERIAIS-NA-OPERACAO-DOS-EQUIPAMENTOS.pdf" TargetMode="External"/><Relationship Id="rId10060" Type="http://schemas.openxmlformats.org/officeDocument/2006/relationships/hyperlink" Target="https://www.caixa.gov.br/Downloads/sinapi-cadernos-tecnicos/SINAPI-CT-ALVENARIA-DE-VEDACAO.pdf" TargetMode="External"/><Relationship Id="rId3275" Type="http://schemas.openxmlformats.org/officeDocument/2006/relationships/hyperlink" Target="https://www.caixa.gov.br/Downloads/sinapi-cadernos-tecnicos/SINAPI-CT-PINTURA-EM-MADEIRA.pdf" TargetMode="External"/><Relationship Id="rId4326" Type="http://schemas.openxmlformats.org/officeDocument/2006/relationships/hyperlink" Target="https://www.caixa.gov.br/Downloads/sinapi-cadernos-tecnicos/SINAPI-CT-SINALIZACAO-VERTICAL-VIARIA.pdf" TargetMode="External"/><Relationship Id="rId4740" Type="http://schemas.openxmlformats.org/officeDocument/2006/relationships/hyperlink" Target="https://www.caixa.gov.br/Downloads/sinapi-cadernos-tecnicos/SINAPI-CT-TRANSPORTE-CARGA-E-DESCARGA-DE-MATERIAIS.pdf" TargetMode="External"/><Relationship Id="rId7896" Type="http://schemas.openxmlformats.org/officeDocument/2006/relationships/hyperlink" Target="https://www.caixa.gov.br/Downloads/sinapi-cadernos-tecnicos/SINAPI-CT-DEPRECIACAO-JUROS-IMPOSTOS-E-SEGUROS-MANUTENCAO-E-MATERIAIS-NA-OPERACAO-DOS-EQUIPAMENTOS.pdf" TargetMode="External"/><Relationship Id="rId8947" Type="http://schemas.openxmlformats.org/officeDocument/2006/relationships/hyperlink" Target="https://www.caixa.gov.br/Downloads/sinapi-cadernos-tecnicos/SINAPI-CT-CANALETAS-GRELHAS-E-CAIXAS-COM-GRELHA-PARA-DRENAGEM.pdf" TargetMode="External"/><Relationship Id="rId196" Type="http://schemas.openxmlformats.org/officeDocument/2006/relationships/hyperlink" Target="https://www.caixa.gov.br/Downloads/sinapi-cadernos-tecnicos/SINAPI-CT-INSTALACOES-HIDRAULICAS-RESERVACAO-E-BOMBAS-DE-RECALQUE.pdf" TargetMode="External"/><Relationship Id="rId2291" Type="http://schemas.openxmlformats.org/officeDocument/2006/relationships/hyperlink" Target="https://www.caixa.gov.br/Downloads/sinapi-metodologia/Livro_SINAPI_Calculos_Parametros.pdf" TargetMode="External"/><Relationship Id="rId3342" Type="http://schemas.openxmlformats.org/officeDocument/2006/relationships/hyperlink" Target="https://www.caixa.gov.br/Downloads/sinapi-cadernos-tecnicos/SINAPI-CT-PINTURA-PARA-PISOS-E-PARA-SINALIZACAO-HORIZONTAL-E-VERTICAL.pdf" TargetMode="External"/><Relationship Id="rId6498" Type="http://schemas.openxmlformats.org/officeDocument/2006/relationships/hyperlink" Target="https://www.caixa.gov.br/Downloads/sinapi-cadernos-tecnicos/SINAPI-CT-ESQUADRIAS-PORTAS.pdf" TargetMode="External"/><Relationship Id="rId7549" Type="http://schemas.openxmlformats.org/officeDocument/2006/relationships/hyperlink" Target="https://www.caixa.gov.br/Downloads/sinapi-cadernos-tecnicos/SINAPI-CT-DEPRECIACAO-JUROS-IMPOSTOS-E-SEGUROS-MANUTENCAO-E-MATERIAIS-NA-OPERACAO-DOS-EQUIPAMENTOS.pdf" TargetMode="External"/><Relationship Id="rId263" Type="http://schemas.openxmlformats.org/officeDocument/2006/relationships/hyperlink" Target="https://www.caixa.gov.br/Downloads/sinapi-cadernos-tecnicos/SINAPI-CT-INSTALACOES-HIDRAULICAS-RESERVACAO-E-BOMBAS-DE-RECALQUE.pdf" TargetMode="External"/><Relationship Id="rId6565" Type="http://schemas.openxmlformats.org/officeDocument/2006/relationships/hyperlink" Target="https://www.caixa.gov.br/Downloads/sinapi-cadernos-tecnicos/SINAPI-CT-ESGOTAMENTO-DE-VALA-E-REBAIXAMENTO-DO-LENCOL-FREATICO.pdf" TargetMode="External"/><Relationship Id="rId7963" Type="http://schemas.openxmlformats.org/officeDocument/2006/relationships/hyperlink" Target="https://www.caixa.gov.br/Downloads/sinapi-cadernos-tecnicos/SINAPI-CT-DEPRECIACAO-JUROS-IMPOSTOS-E-SEGUROS-MANUTENCAO-E-MATERIAIS-NA-OPERACAO-DOS-EQUIPAMENTOS.pdf" TargetMode="External"/><Relationship Id="rId330" Type="http://schemas.openxmlformats.org/officeDocument/2006/relationships/hyperlink" Target="https://www.caixa.gov.br/Downloads/sinapi-cadernos-tecnicos/SINAPI-CT-INSTALACOES-HIDRAULICAS-RESERVACAO-E-BOMBAS-DE-RECALQUE.pdf" TargetMode="External"/><Relationship Id="rId2011" Type="http://schemas.openxmlformats.org/officeDocument/2006/relationships/hyperlink" Target="https://www.caixa.gov.br/Downloads/sinapi-cadernos-tecnicos/SINAPI-CT-INSTALACOES-PARA-CANTEIROS-DE-OBRAS.pdf" TargetMode="External"/><Relationship Id="rId5167" Type="http://schemas.openxmlformats.org/officeDocument/2006/relationships/hyperlink" Target="https://www.caixa.gov.br/Downloads/sinapi-cadernos-tecnicos/SINAPI-CT-VALVULAS-E-REGISTROS-PARA-SISTEMAS-PREDIAIS.pdf" TargetMode="External"/><Relationship Id="rId6218" Type="http://schemas.openxmlformats.org/officeDocument/2006/relationships/hyperlink" Target="https://www.caixa.gov.br/Downloads/sinapi-cadernos-tecnicos/SINAPI-CT-ESTRUTURAS-PRE-FABRICADAS-E-PRE-MOLDADAS.pdf" TargetMode="External"/><Relationship Id="rId7616" Type="http://schemas.openxmlformats.org/officeDocument/2006/relationships/hyperlink" Target="https://www.caixa.gov.br/Downloads/sinapi-cadernos-tecnicos/SINAPI-CT-DEPRECIACAO-JUROS-IMPOSTOS-E-SEGUROS-MANUTENCAO-E-MATERIAIS-NA-OPERACAO-DOS-EQUIPAMENTOS.pdf" TargetMode="External"/><Relationship Id="rId4183" Type="http://schemas.openxmlformats.org/officeDocument/2006/relationships/hyperlink" Target="https://www.caixa.gov.br/Downloads/sinapi-cadernos-tecnicos/SINAPI-CT-REDES-DE-AGUA-E-ESGOTO-EM-PEAD-LISO-(TUBOS-E-CONEXOES).pdf" TargetMode="External"/><Relationship Id="rId5581" Type="http://schemas.openxmlformats.org/officeDocument/2006/relationships/hyperlink" Target="https://www.caixa.gov.br/Downloads/sinapi-cadernos-tecnicos/SINAPI-CT-INSTALACOES-ELETRICAS-ELETRODUTOS-EMBUTIDOS-CABOS-CAIXAS-TOMADAS-E-INTERRUPTORES.pdf" TargetMode="External"/><Relationship Id="rId6632" Type="http://schemas.openxmlformats.org/officeDocument/2006/relationships/hyperlink" Target="https://www.caixa.gov.br/Downloads/sinapi-cadernos-tecnicos/SINAPI-CT-ESCAVACAO-EM-MATERIAL-DE-3&#170;-CATEGORIA.pdf" TargetMode="External"/><Relationship Id="rId9788" Type="http://schemas.openxmlformats.org/officeDocument/2006/relationships/hyperlink" Target="https://www.caixa.gov.br/Downloads/sinapi-cadernos-tecnicos/SINAPI-CT-ASSENTAMENTO-DE-TUBOS-DE-ESGOTO-EM-PVC-E-PEAD.pdf" TargetMode="External"/><Relationship Id="rId1777" Type="http://schemas.openxmlformats.org/officeDocument/2006/relationships/hyperlink" Target="https://www.caixa.gov.br/Downloads/sinapi-cadernos-tecnicos/SINAPI-CT-INSTALACOES-EM-COBRE.pdf" TargetMode="External"/><Relationship Id="rId2828" Type="http://schemas.openxmlformats.org/officeDocument/2006/relationships/hyperlink" Target="https://www.caixa.gov.br/Downloads/sinapi-cadernos-tecnicos/SINAPI-CT-MOBILIARIO-URBANO.pdf" TargetMode="External"/><Relationship Id="rId5234" Type="http://schemas.openxmlformats.org/officeDocument/2006/relationships/hyperlink" Target="https://www.caixa.gov.br/Downloads/sinapi-cadernos-tecnicos/SINAPI-CT-VALVULAS-PARA-REDES-DE-SANEAMENTO.pdf" TargetMode="External"/><Relationship Id="rId9855" Type="http://schemas.openxmlformats.org/officeDocument/2006/relationships/hyperlink" Target="https://www.caixa.gov.br/Downloads/sinapi-cadernos-tecnicos/SINAPI-CT-ARMACAO-PARA-ESTRUTURAS-DE-CONCRETO-ARMADO.pdf" TargetMode="External"/><Relationship Id="rId69" Type="http://schemas.openxmlformats.org/officeDocument/2006/relationships/hyperlink" Target="https://www.caixa.gov.br/Downloads/sinapi-cadernos-tecnicos/SINAPI-CT-INSTALACOES-ELETRICAS-REDE-DE-DISTRIBUICAO.pdf" TargetMode="External"/><Relationship Id="rId1844" Type="http://schemas.openxmlformats.org/officeDocument/2006/relationships/hyperlink" Target="https://www.caixa.gov.br/Downloads/sinapi-cadernos-tecnicos/SINAPI-CT-INSTALACOES-EM-COBRE.pdf" TargetMode="External"/><Relationship Id="rId4250" Type="http://schemas.openxmlformats.org/officeDocument/2006/relationships/hyperlink" Target="https://www.caixa.gov.br/Downloads/sinapi-cadernos-tecnicos/SINAPI-CT-REVESTIMENTOS-CERAMICOS-EXTERNOS.pdf" TargetMode="External"/><Relationship Id="rId5301" Type="http://schemas.openxmlformats.org/officeDocument/2006/relationships/hyperlink" Target="https://www.caixa.gov.br/Downloads/sinapi-cadernos-tecnicos/SINAPI-CT-INSTALACOES-ELETRICAS-QUADROS-CABOS-DISJUNTORES-CONTATORES-E-BARRAMENTOS-BLINDADOS.pdf" TargetMode="External"/><Relationship Id="rId8457" Type="http://schemas.openxmlformats.org/officeDocument/2006/relationships/hyperlink" Target="https://www.caixa.gov.br/Downloads/sinapi-cadernos-tecnicos/SINAPI-CT-CUSTOS-HORARIOS-PRODUTIVO-E-IMPRODUTIVO-DOS-EQUIPAMENTOS.pdf" TargetMode="External"/><Relationship Id="rId8871" Type="http://schemas.openxmlformats.org/officeDocument/2006/relationships/hyperlink" Target="https://www.caixa.gov.br/Downloads/sinapi-cadernos-tecnicos/SINAPI-CT-CERCAS-PROTETORES-E-ALAMBRADOS.pdf" TargetMode="External"/><Relationship Id="rId9508" Type="http://schemas.openxmlformats.org/officeDocument/2006/relationships/hyperlink" Target="https://www.caixa.gov.br/Downloads/sinapi-cadernos-tecnicos/SINAPI-CT-ASSENTAMENTO-DE-TUBOS-DE-PVC-E-METALICOS-EM-REDES-DE-AGUA.pdf" TargetMode="External"/><Relationship Id="rId9922" Type="http://schemas.openxmlformats.org/officeDocument/2006/relationships/hyperlink" Target="https://www.caixa.gov.br/Downloads/sinapi-cadernos-tecnicos/SINAPI-CT-ARGAMASSAS.pdf" TargetMode="External"/><Relationship Id="rId7059" Type="http://schemas.openxmlformats.org/officeDocument/2006/relationships/hyperlink" Target="https://www.caixa.gov.br/Downloads/sinapi-cadernos-tecnicos/SINAPI-CT-ELETROCALHAS.pdf" TargetMode="External"/><Relationship Id="rId7473" Type="http://schemas.openxmlformats.org/officeDocument/2006/relationships/hyperlink" Target="https://www.caixa.gov.br/Downloads/sinapi-cadernos-tecnicos/SINAPI-CT-DEPRECIACAO-JUROS-IMPOSTOS-E-SEGUROS-MANUTENCAO-E-MATERIAIS-NA-OPERACAO-DOS-EQUIPAMENTOS.pdf" TargetMode="External"/><Relationship Id="rId8524" Type="http://schemas.openxmlformats.org/officeDocument/2006/relationships/hyperlink" Target="https://www.caixa.gov.br/Downloads/sinapi-cadernos-tecnicos/SINAPI-CT-CUSTOS-HORARIOS-PRODUTIVO-E-IMPRODUTIVO-DOS-EQUIPAMENTOS.pdf" TargetMode="External"/><Relationship Id="rId1911" Type="http://schemas.openxmlformats.org/officeDocument/2006/relationships/hyperlink" Target="https://www.caixa.gov.br/Downloads/sinapi-cadernos-tecnicos/SINAPI-CT-INSTALACOES-EM-COBRE.pdf" TargetMode="External"/><Relationship Id="rId3669" Type="http://schemas.openxmlformats.org/officeDocument/2006/relationships/hyperlink" Target="https://www.caixa.gov.br/Downloads/sinapi-cadernos-tecnicos/SINAPI-CT-POCOS-DE-VISITA-E-CAIXAS-PARA-BOCAS-DE-LOBO.pdf" TargetMode="External"/><Relationship Id="rId6075" Type="http://schemas.openxmlformats.org/officeDocument/2006/relationships/hyperlink" Target="https://www.caixa.gov.br/Downloads/sinapi-cadernos-tecnicos/SINAPI-CT-EXECUCAO-DE-TIRANTES.pdf" TargetMode="External"/><Relationship Id="rId7126" Type="http://schemas.openxmlformats.org/officeDocument/2006/relationships/hyperlink" Target="https://www.caixa.gov.br/Downloads/sinapi-cadernos-tecnicos/SINAPI-CT-ELETROCALHAS.pdf" TargetMode="External"/><Relationship Id="rId7540" Type="http://schemas.openxmlformats.org/officeDocument/2006/relationships/hyperlink" Target="https://www.caixa.gov.br/Downloads/sinapi-cadernos-tecnicos/SINAPI-CT-DEPRECIACAO-JUROS-IMPOSTOS-E-SEGUROS-MANUTENCAO-E-MATERIAIS-NA-OPERACAO-DOS-EQUIPAMENTOS.pdf" TargetMode="External"/><Relationship Id="rId5091" Type="http://schemas.openxmlformats.org/officeDocument/2006/relationships/hyperlink" Target="https://www.caixa.gov.br/Downloads/sinapi-cadernos-tecnicos/SINAPI-CT-VIDROS-E-ESPELHOS.pdf" TargetMode="External"/><Relationship Id="rId6142" Type="http://schemas.openxmlformats.org/officeDocument/2006/relationships/hyperlink" Target="https://www.caixa.gov.br/Downloads/sinapi-cadernos-tecnicos/SINAPI-CT-ESTRUTURAS-DE-MADEIRA.pdf" TargetMode="External"/><Relationship Id="rId9298" Type="http://schemas.openxmlformats.org/officeDocument/2006/relationships/hyperlink" Target="https://www.caixa.gov.br/Downloads/sinapi-cadernos-tecnicos/SINAPI-CT-ATERROS-BASES-SUB-BASES-E-IMPRIMACOES.pdf" TargetMode="External"/><Relationship Id="rId10107" Type="http://schemas.openxmlformats.org/officeDocument/2006/relationships/hyperlink" Target="https://www.caixa.gov.br/Downloads/sinapi-cadernos-tecnicos/SINAPI-CT-ALVENARIA-DE-VEDACAO.pdf" TargetMode="External"/><Relationship Id="rId1287" Type="http://schemas.openxmlformats.org/officeDocument/2006/relationships/hyperlink" Target="https://www.caixa.gov.br/Downloads/sinapi-cadernos-tecnicos/SINAPI-CT-INSTALACOES-DE-DIVISORIAS-DIVERSAS.pdf" TargetMode="External"/><Relationship Id="rId2685" Type="http://schemas.openxmlformats.org/officeDocument/2006/relationships/hyperlink" Target="https://www.caixa.gov.br/Downloads/sinapi-cadernos-tecnicos/SINAPI-CT-MASSA-UNICA-EXTERNA.pdf" TargetMode="External"/><Relationship Id="rId3736" Type="http://schemas.openxmlformats.org/officeDocument/2006/relationships/hyperlink" Target="https://www.caixa.gov.br/Downloads/sinapi-cadernos-tecnicos/SINAPI-CT-QUADROS-DE-AUTOMACAO-DE-BOMBAS.pdf" TargetMode="External"/><Relationship Id="rId657" Type="http://schemas.openxmlformats.org/officeDocument/2006/relationships/hyperlink" Target="https://www.caixa.gov.br/Downloads/sinapi-cadernos-tecnicos/SINAPI-CT-INSTALACOES-HIDRAULICAS-EM-PPR.pdf" TargetMode="External"/><Relationship Id="rId2338" Type="http://schemas.openxmlformats.org/officeDocument/2006/relationships/hyperlink" Target="https://www.caixa.gov.br/Downloads/sinapi-metodologia/Livro_SINAPI_Calculos_Parametros.pdf" TargetMode="External"/><Relationship Id="rId2752" Type="http://schemas.openxmlformats.org/officeDocument/2006/relationships/hyperlink" Target="https://www.caixa.gov.br/Downloads/sinapi-cadernos-tecnicos/SINAPI-CT-MASSA-UNICA-EXTERNA.pdf" TargetMode="External"/><Relationship Id="rId3803" Type="http://schemas.openxmlformats.org/officeDocument/2006/relationships/hyperlink" Target="https://www.caixa.gov.br/Downloads/sinapi-cadernos-tecnicos/SINAPI-CT-RADIER-PISO-DE-CONCRETO-E-LAJE-SOBRE-SOLO.pdf" TargetMode="External"/><Relationship Id="rId6959" Type="http://schemas.openxmlformats.org/officeDocument/2006/relationships/hyperlink" Target="https://www.caixa.gov.br/Downloads/sinapi-cadernos-tecnicos/SINAPI-CT-EQUIPAMENTOS-DE-PROTECAO-COLETIVA.pdf" TargetMode="External"/><Relationship Id="rId9365" Type="http://schemas.openxmlformats.org/officeDocument/2006/relationships/hyperlink" Target="https://www.caixa.gov.br/Downloads/sinapi-cadernos-tecnicos/SINAPI-CT-ATERROS-BASES-SUB-BASES-E-IMPRIMACOES.pdf" TargetMode="External"/><Relationship Id="rId724" Type="http://schemas.openxmlformats.org/officeDocument/2006/relationships/hyperlink" Target="https://www.caixa.gov.br/Downloads/sinapi-cadernos-tecnicos/SINAPI-CT-INSTALACOES-PREDIAIS-DE-ESGOTO-TUBOS-E-CONEXOES.pdf" TargetMode="External"/><Relationship Id="rId1354" Type="http://schemas.openxmlformats.org/officeDocument/2006/relationships/hyperlink" Target="https://www.caixa.gov.br/Downloads/sinapi-cadernos-tecnicos/SINAPI-CT-INSTALACOES-DE-GAS-E-INCENDIO-EM-ACO-E-FERRO-GALVANIZADO.pdf" TargetMode="External"/><Relationship Id="rId2405" Type="http://schemas.openxmlformats.org/officeDocument/2006/relationships/hyperlink" Target="https://www.caixa.gov.br/Downloads/sinapi-metodologia/Livro_SINAPI_Calculos_Parametros.pdf" TargetMode="External"/><Relationship Id="rId5975" Type="http://schemas.openxmlformats.org/officeDocument/2006/relationships/hyperlink" Target="https://www.caixa.gov.br/Downloads/sinapi-cadernos-tecnicos/SINAPI-CT-FUNDACOES-RASAS-(BLOCOS-SAPATAS-VIGAS-BALDRAME).pdf" TargetMode="External"/><Relationship Id="rId8381" Type="http://schemas.openxmlformats.org/officeDocument/2006/relationships/hyperlink" Target="https://www.caixa.gov.br/Downloads/sinapi-cadernos-tecnicos/SINAPI-CT-CUSTOS-HORARIOS-PRODUTIVO-E-IMPRODUTIVO-DOS-EQUIPAMENTOS.pdf" TargetMode="External"/><Relationship Id="rId9018" Type="http://schemas.openxmlformats.org/officeDocument/2006/relationships/hyperlink" Target="https://www.caixa.gov.br/Downloads/sinapi-cadernos-tecnicos/SINAPI-CT-CAIXAS-ENTERRADAS.pdf" TargetMode="External"/><Relationship Id="rId9432" Type="http://schemas.openxmlformats.org/officeDocument/2006/relationships/hyperlink" Target="https://www.caixa.gov.br/Downloads/sinapi-cadernos-tecnicos/SINAPI-CT-ASSENTAMENTO-DE-TUBOS-DE-ESGOTO-OU-DRENAGEM-PLUVIAL-EM-CONCRETO.pdf" TargetMode="External"/><Relationship Id="rId60" Type="http://schemas.openxmlformats.org/officeDocument/2006/relationships/hyperlink" Target="https://www.caixa.gov.br/Downloads/sinapi-cadernos-tecnicos/SINAPI-CT-INSTALACOES-ELETRICAS-QUADROS-CABOS-DISJUNTORES-CONTATORES-E-BARRAMENTOS-BLINDADOS.pdf" TargetMode="External"/><Relationship Id="rId1007" Type="http://schemas.openxmlformats.org/officeDocument/2006/relationships/hyperlink" Target="https://www.caixa.gov.br/Downloads/sinapi-cadernos-tecnicos/SINAPI-CT-INSTALACOES-PREDIAIS-DE-AGUA-FRIA-EM-PVC.pdf" TargetMode="External"/><Relationship Id="rId1421" Type="http://schemas.openxmlformats.org/officeDocument/2006/relationships/hyperlink" Target="https://www.caixa.gov.br/Downloads/sinapi-cadernos-tecnicos/SINAPI-CT-INSTALACOES-DE-GAS-E-INCENDIO-EM-ACO-E-FERRO-GALVANIZADO.pdf" TargetMode="External"/><Relationship Id="rId4577" Type="http://schemas.openxmlformats.org/officeDocument/2006/relationships/hyperlink" Target="https://www.caixa.gov.br/Downloads/sinapi-cadernos-tecnicos/SINAPI-CT-TRANSPORTE-FLUVIAL-CARGA-E-DESCARGA.pdf" TargetMode="External"/><Relationship Id="rId4991" Type="http://schemas.openxmlformats.org/officeDocument/2006/relationships/hyperlink" Target="https://www.caixa.gov.br/Downloads/sinapi-cadernos-tecnicos/SINAPI-CT-TUNNEL-LINER.pdf" TargetMode="External"/><Relationship Id="rId5628" Type="http://schemas.openxmlformats.org/officeDocument/2006/relationships/hyperlink" Target="https://www.caixa.gov.br/Downloads/sinapi-cadernos-tecnicos/SINAPI-CT-IMPERMEABILIZACAO-PROTECAO-MECANICA-E-TRATAMENTO-DE-JUNTA.pdf" TargetMode="External"/><Relationship Id="rId8034" Type="http://schemas.openxmlformats.org/officeDocument/2006/relationships/hyperlink" Target="https://www.caixa.gov.br/Downloads/sinapi-cadernos-tecnicos/SINAPI-CT-DEPRECIACAO-JUROS-IMPOSTOS-E-SEGUROS-MANUTENCAO-E-MATERIAIS-NA-OPERACAO-DOS-EQUIPAMENTOS.pdf" TargetMode="External"/><Relationship Id="rId3179" Type="http://schemas.openxmlformats.org/officeDocument/2006/relationships/hyperlink" Target="https://www.caixa.gov.br/Downloads/sinapi-cadernos-tecnicos/SINAPI-CT-PERFURACAO-HORIZONTAL-DIRECIONAL-HDD.pdf" TargetMode="External"/><Relationship Id="rId3593" Type="http://schemas.openxmlformats.org/officeDocument/2006/relationships/hyperlink" Target="https://www.caixa.gov.br/Downloads/sinapi-cadernos-tecnicos/SINAPI-CT-POCOS-DE-VISITA-E-CAIXAS-PARA-BOCAS-DE-LOBO.pdf" TargetMode="External"/><Relationship Id="rId4644" Type="http://schemas.openxmlformats.org/officeDocument/2006/relationships/hyperlink" Target="https://www.caixa.gov.br/Downloads/sinapi-cadernos-tecnicos/SINAPI-CT-TRANSPORTE-DE-MATERIAIS-DENTRO-DO-CANTEIRO-DE-OBRAS.pdf" TargetMode="External"/><Relationship Id="rId7050" Type="http://schemas.openxmlformats.org/officeDocument/2006/relationships/hyperlink" Target="https://www.caixa.gov.br/Downloads/sinapi-cadernos-tecnicos/SINAPI-CT-ELETROCALHAS.pdf" TargetMode="External"/><Relationship Id="rId8101" Type="http://schemas.openxmlformats.org/officeDocument/2006/relationships/hyperlink" Target="https://www.caixa.gov.br/Downloads/sinapi-cadernos-tecnicos/SINAPI-CT-DEPRECIACAO-JUROS-IMPOSTOS-E-SEGUROS-MANUTENCAO-E-MATERIAIS-NA-OPERACAO-DOS-EQUIPAMENTOS.pdf" TargetMode="External"/><Relationship Id="rId10031" Type="http://schemas.openxmlformats.org/officeDocument/2006/relationships/hyperlink" Target="https://www.caixa.gov.br/Downloads/sinapi-cadernos-tecnicos/SINAPI-CT-ARGAMASSAS.pdf" TargetMode="External"/><Relationship Id="rId2195" Type="http://schemas.openxmlformats.org/officeDocument/2006/relationships/hyperlink" Target="https://www.caixa.gov.br/Downloads/sinapi-metodologia/Livro_SINAPI_Calculos_Parametros.pdf" TargetMode="External"/><Relationship Id="rId3246" Type="http://schemas.openxmlformats.org/officeDocument/2006/relationships/hyperlink" Target="https://www.caixa.gov.br/Downloads/sinapi-cadernos-tecnicos/SINAPI-CT-PINTURA-EM-MADEIRA.pdf" TargetMode="External"/><Relationship Id="rId167" Type="http://schemas.openxmlformats.org/officeDocument/2006/relationships/hyperlink" Target="https://www.caixa.gov.br/Downloads/sinapi-cadernos-tecnicos/SINAPI-CT-INSTALACOES-ELETRICAS-REDE-DE-DISTRIBUICAO.pdf" TargetMode="External"/><Relationship Id="rId581" Type="http://schemas.openxmlformats.org/officeDocument/2006/relationships/hyperlink" Target="https://www.caixa.gov.br/Downloads/sinapi-cadernos-tecnicos/SINAPI-CT-INSTALACOES-HIDRAULICAS-EM-PEX.pdf" TargetMode="External"/><Relationship Id="rId2262" Type="http://schemas.openxmlformats.org/officeDocument/2006/relationships/hyperlink" Target="https://www.caixa.gov.br/Downloads/sinapi-metodologia/Livro_SINAPI_Calculos_Parametros.pdf" TargetMode="External"/><Relationship Id="rId3660" Type="http://schemas.openxmlformats.org/officeDocument/2006/relationships/hyperlink" Target="https://www.caixa.gov.br/Downloads/sinapi-cadernos-tecnicos/SINAPI-CT-POCOS-DE-VISITA-E-CAIXAS-PARA-BOCAS-DE-LOBO.pdf" TargetMode="External"/><Relationship Id="rId4711" Type="http://schemas.openxmlformats.org/officeDocument/2006/relationships/hyperlink" Target="https://www.caixa.gov.br/Downloads/sinapi-cadernos-tecnicos/SINAPI-CT-TRANSPORTE-DE-MATERIAIS-DENTRO-DO-CANTEIRO-DE-OBRAS.pdf" TargetMode="External"/><Relationship Id="rId7867" Type="http://schemas.openxmlformats.org/officeDocument/2006/relationships/hyperlink" Target="https://www.caixa.gov.br/Downloads/sinapi-cadernos-tecnicos/SINAPI-CT-DEPRECIACAO-JUROS-IMPOSTOS-E-SEGUROS-MANUTENCAO-E-MATERIAIS-NA-OPERACAO-DOS-EQUIPAMENTOS.pdf" TargetMode="External"/><Relationship Id="rId8918" Type="http://schemas.openxmlformats.org/officeDocument/2006/relationships/hyperlink" Target="https://www.caixa.gov.br/Downloads/sinapi-cadernos-tecnicos/SINAPI-CT-CANALETAS-GRELHAS-E-CAIXAS-COM-GRELHA-PARA-DRENAGEM.pdf" TargetMode="External"/><Relationship Id="rId234" Type="http://schemas.openxmlformats.org/officeDocument/2006/relationships/hyperlink" Target="https://www.caixa.gov.br/Downloads/sinapi-cadernos-tecnicos/SINAPI-CT-INSTALACOES-HIDRAULICAS-RESERVACAO-E-BOMBAS-DE-RECALQUE.pdf" TargetMode="External"/><Relationship Id="rId3313" Type="http://schemas.openxmlformats.org/officeDocument/2006/relationships/hyperlink" Target="https://www.caixa.gov.br/Downloads/sinapi-cadernos-tecnicos/SINAPI-CT-PINTURA-EM-SUPERFICIES-METALICAS.pdf" TargetMode="External"/><Relationship Id="rId6469" Type="http://schemas.openxmlformats.org/officeDocument/2006/relationships/hyperlink" Target="https://www.caixa.gov.br/Downloads/sinapi-cadernos-tecnicos/SINAPI-CT-ESQUADRIAS-PORTAS.pdf" TargetMode="External"/><Relationship Id="rId6883" Type="http://schemas.openxmlformats.org/officeDocument/2006/relationships/hyperlink" Target="https://www.caixa.gov.br/Downloads/sinapi-cadernos-tecnicos/SINAPI-CT-ESCADAS.pdf" TargetMode="External"/><Relationship Id="rId7934" Type="http://schemas.openxmlformats.org/officeDocument/2006/relationships/hyperlink" Target="https://www.caixa.gov.br/Downloads/sinapi-cadernos-tecnicos/SINAPI-CT-DEPRECIACAO-JUROS-IMPOSTOS-E-SEGUROS-MANUTENCAO-E-MATERIAIS-NA-OPERACAO-DOS-EQUIPAMENTOS.pdf" TargetMode="External"/><Relationship Id="rId5485" Type="http://schemas.openxmlformats.org/officeDocument/2006/relationships/hyperlink" Target="https://www.caixa.gov.br/Downloads/sinapi-cadernos-tecnicos/SINAPI-CT-INSTALACOES-ELETRICAS-ELETRODUTOS-EMBUTIDOS-CABOS-CAIXAS-TOMADAS-E-INTERRUPTORES.pdf" TargetMode="External"/><Relationship Id="rId6536" Type="http://schemas.openxmlformats.org/officeDocument/2006/relationships/hyperlink" Target="https://www.caixa.gov.br/Downloads/sinapi-cadernos-tecnicos/SINAPI-CT-ESQUADRIAS-JANELAS.pdf" TargetMode="External"/><Relationship Id="rId6950" Type="http://schemas.openxmlformats.org/officeDocument/2006/relationships/hyperlink" Target="https://www.caixa.gov.br/Downloads/sinapi-cadernos-tecnicos/SINAPI-CT-EQUIPAMENTOS-DE-PROTECAO-COLETIVA.pdf" TargetMode="External"/><Relationship Id="rId301" Type="http://schemas.openxmlformats.org/officeDocument/2006/relationships/hyperlink" Target="https://www.caixa.gov.br/Downloads/sinapi-cadernos-tecnicos/SINAPI-CT-INSTALACOES-HIDRAULICAS-RESERVACAO-E-BOMBAS-DE-RECALQUE.pdf" TargetMode="External"/><Relationship Id="rId4087" Type="http://schemas.openxmlformats.org/officeDocument/2006/relationships/hyperlink" Target="https://www.caixa.gov.br/Downloads/sinapi-cadernos-tecnicos/SINAPI-CT-REDES-DE-AGUA-E-ESGOTO-EM-PEAD-LISO-(TUBOS-E-CONEXOES).pdf" TargetMode="External"/><Relationship Id="rId5138" Type="http://schemas.openxmlformats.org/officeDocument/2006/relationships/hyperlink" Target="https://www.caixa.gov.br/Downloads/sinapi-cadernos-tecnicos/SINAPI-CT-VALVULAS-E-REGISTROS-PARA-SISTEMAS-PREDIAIS.pdf" TargetMode="External"/><Relationship Id="rId5552" Type="http://schemas.openxmlformats.org/officeDocument/2006/relationships/hyperlink" Target="https://www.caixa.gov.br/Downloads/sinapi-cadernos-tecnicos/SINAPI-CT-INSTALACOES-ELETRICAS-ELETRODUTOS-EMBUTIDOS-CABOS-CAIXAS-TOMADAS-E-INTERRUPTORES.pdf" TargetMode="External"/><Relationship Id="rId6603" Type="http://schemas.openxmlformats.org/officeDocument/2006/relationships/hyperlink" Target="https://www.caixa.gov.br/Downloads/sinapi-cadernos-tecnicos/SINAPI-CT-ESCORAMENTO-E-PREPARO-DE-FUNDO-DE-VALAS.pdf" TargetMode="External"/><Relationship Id="rId9759" Type="http://schemas.openxmlformats.org/officeDocument/2006/relationships/hyperlink" Target="https://www.caixa.gov.br/Downloads/sinapi-cadernos-tecnicos/SINAPI-CT-ASSENTAMENTO-DE-TUBOS-DE-ESGOTO-EM-PVC-E-PEAD.pdf" TargetMode="External"/><Relationship Id="rId1748" Type="http://schemas.openxmlformats.org/officeDocument/2006/relationships/hyperlink" Target="https://www.caixa.gov.br/Downloads/sinapi-cadernos-tecnicos/SINAPI-CT-INSTALACOES-EM-COBRE.pdf" TargetMode="External"/><Relationship Id="rId4154" Type="http://schemas.openxmlformats.org/officeDocument/2006/relationships/hyperlink" Target="https://www.caixa.gov.br/Downloads/sinapi-cadernos-tecnicos/SINAPI-CT-REDES-DE-AGUA-E-ESGOTO-EM-PEAD-LISO-(TUBOS-E-CONEXOES).pdf" TargetMode="External"/><Relationship Id="rId5205" Type="http://schemas.openxmlformats.org/officeDocument/2006/relationships/hyperlink" Target="https://www.caixa.gov.br/Downloads/sinapi-cadernos-tecnicos/SINAPI-CT-VALVULAS-E-REGISTROS-PARA-SISTEMAS-PREDIAIS.pdf" TargetMode="External"/><Relationship Id="rId8775" Type="http://schemas.openxmlformats.org/officeDocument/2006/relationships/hyperlink" Target="https://www.caixa.gov.br/Downloads/sinapi-cadernos-tecnicos/SINAPI-CT-CONCRETO-PROTENDIDO.pdf" TargetMode="External"/><Relationship Id="rId3170" Type="http://schemas.openxmlformats.org/officeDocument/2006/relationships/hyperlink" Target="https://www.caixa.gov.br/Downloads/sinapi-cadernos-tecnicos/SINAPI-CT-PERFURACAO-HORIZONTAL-DIRECIONAL-HDD.pdf" TargetMode="External"/><Relationship Id="rId4221" Type="http://schemas.openxmlformats.org/officeDocument/2006/relationships/hyperlink" Target="https://www.caixa.gov.br/Downloads/sinapi-cadernos-tecnicos/SINAPI-CT-RESERVATORIOS-DE-CONCRETO-E-METALICOS.pdf" TargetMode="External"/><Relationship Id="rId7377" Type="http://schemas.openxmlformats.org/officeDocument/2006/relationships/hyperlink" Target="https://www.caixa.gov.br/Downloads/sinapi-cadernos-tecnicos/SINAPI-CT-DEPRECIACAO-JUROS-IMPOSTOS-E-SEGUROS-MANUTENCAO-E-MATERIAIS-NA-OPERACAO-DOS-EQUIPAMENTOS.pdf" TargetMode="External"/><Relationship Id="rId8428" Type="http://schemas.openxmlformats.org/officeDocument/2006/relationships/hyperlink" Target="https://www.caixa.gov.br/Downloads/sinapi-cadernos-tecnicos/SINAPI-CT-CUSTOS-HORARIOS-PRODUTIVO-E-IMPRODUTIVO-DOS-EQUIPAMENTOS.pdf" TargetMode="External"/><Relationship Id="rId9826" Type="http://schemas.openxmlformats.org/officeDocument/2006/relationships/hyperlink" Target="https://www.caixa.gov.br/Downloads/sinapi-cadernos-tecnicos/SINAPI-CT-ARMACAO-PARA-ESTRUTURAS-DE-CONCRETO-ARMADO.pdf" TargetMode="External"/><Relationship Id="rId1815" Type="http://schemas.openxmlformats.org/officeDocument/2006/relationships/hyperlink" Target="https://www.caixa.gov.br/Downloads/sinapi-cadernos-tecnicos/SINAPI-CT-INSTALACOES-EM-COBRE.pdf" TargetMode="External"/><Relationship Id="rId6393" Type="http://schemas.openxmlformats.org/officeDocument/2006/relationships/hyperlink" Target="https://www.caixa.gov.br/Downloads/sinapi-cadernos-tecnicos/SINAPI-CT-ESQUADRIAS-PORTAS.pdf" TargetMode="External"/><Relationship Id="rId7791" Type="http://schemas.openxmlformats.org/officeDocument/2006/relationships/hyperlink" Target="https://www.caixa.gov.br/Downloads/sinapi-cadernos-tecnicos/SINAPI-CT-DEPRECIACAO-JUROS-IMPOSTOS-E-SEGUROS-MANUTENCAO-E-MATERIAIS-NA-OPERACAO-DOS-EQUIPAMENTOS.pdf" TargetMode="External"/><Relationship Id="rId8842" Type="http://schemas.openxmlformats.org/officeDocument/2006/relationships/hyperlink" Target="https://www.caixa.gov.br/Downloads/sinapi-cadernos-tecnicos/SINAPI-CT-CHAPISCO.pdf" TargetMode="External"/><Relationship Id="rId3987" Type="http://schemas.openxmlformats.org/officeDocument/2006/relationships/hyperlink" Target="https://www.caixa.gov.br/Downloads/sinapi-cadernos-tecnicos/SINAPI-CT-REDES-ENTERRADAS-DE-DISTRIBUICAO-ELETRICA.pdf" TargetMode="External"/><Relationship Id="rId6046" Type="http://schemas.openxmlformats.org/officeDocument/2006/relationships/hyperlink" Target="https://www.caixa.gov.br/Downloads/sinapi-cadernos-tecnicos/SINAPI-CT-FORROS.pdf" TargetMode="External"/><Relationship Id="rId7444" Type="http://schemas.openxmlformats.org/officeDocument/2006/relationships/hyperlink" Target="https://www.caixa.gov.br/Downloads/sinapi-cadernos-tecnicos/SINAPI-CT-DEPRECIACAO-JUROS-IMPOSTOS-E-SEGUROS-MANUTENCAO-E-MATERIAIS-NA-OPERACAO-DOS-EQUIPAMENTOS.pdf" TargetMode="External"/><Relationship Id="rId2589" Type="http://schemas.openxmlformats.org/officeDocument/2006/relationships/hyperlink" Target="https://www.caixa.gov.br/Downloads/sinapi-cadernos-tecnicos/SINAPI-CT-LOUCAS-E-METAIS.pdf" TargetMode="External"/><Relationship Id="rId6460" Type="http://schemas.openxmlformats.org/officeDocument/2006/relationships/hyperlink" Target="https://www.caixa.gov.br/Downloads/sinapi-cadernos-tecnicos/SINAPI-CT-ESQUADRIAS-PORTAS.pdf" TargetMode="External"/><Relationship Id="rId7511" Type="http://schemas.openxmlformats.org/officeDocument/2006/relationships/hyperlink" Target="https://www.caixa.gov.br/Downloads/sinapi-cadernos-tecnicos/SINAPI-CT-DEPRECIACAO-JUROS-IMPOSTOS-E-SEGUROS-MANUTENCAO-E-MATERIAIS-NA-OPERACAO-DOS-EQUIPAMENTOS.pdf" TargetMode="External"/><Relationship Id="rId975" Type="http://schemas.openxmlformats.org/officeDocument/2006/relationships/hyperlink" Target="https://www.caixa.gov.br/Downloads/sinapi-cadernos-tecnicos/SINAPI-CT-INSTALACOES-PREDIAIS-DE-AGUA-FRIA-EM-PVC.pdf" TargetMode="External"/><Relationship Id="rId2656" Type="http://schemas.openxmlformats.org/officeDocument/2006/relationships/hyperlink" Target="https://www.caixa.gov.br/Downloads/sinapi-cadernos-tecnicos/SINAPI-CT-LUMINARIAS-EXTERNAS.pdf" TargetMode="External"/><Relationship Id="rId3707" Type="http://schemas.openxmlformats.org/officeDocument/2006/relationships/hyperlink" Target="https://www.caixa.gov.br/Downloads/sinapi-cadernos-tecnicos/SINAPI-CT-PRODUCAO-DE-CONCRETOS-E-ARGAMASSAS-UTILIZANDO-AGREGADO-RECICLADO.pdf" TargetMode="External"/><Relationship Id="rId5062" Type="http://schemas.openxmlformats.org/officeDocument/2006/relationships/hyperlink" Target="https://www.caixa.gov.br/Downloads/sinapi-cadernos-tecnicos/SINAPI-CT-VERGAS-CONTRAVERGAS-E-FIXACAO-DE-ALVENARIA.pdf" TargetMode="External"/><Relationship Id="rId6113" Type="http://schemas.openxmlformats.org/officeDocument/2006/relationships/hyperlink" Target="https://www.caixa.gov.br/Downloads/sinapi-cadernos-tecnicos/SINAPI-CT-EXECUCAO-DE-GRAMPO-PARA-SOLO-GRAMPEADO.pdf" TargetMode="External"/><Relationship Id="rId9269" Type="http://schemas.openxmlformats.org/officeDocument/2006/relationships/hyperlink" Target="https://www.caixa.gov.br/Downloads/sinapi-cadernos-tecnicos/SINAPI-CT-ATERROS-BASES-SUB-BASES-E-IMPRIMACOES.pdf" TargetMode="External"/><Relationship Id="rId9683" Type="http://schemas.openxmlformats.org/officeDocument/2006/relationships/hyperlink" Target="https://www.caixa.gov.br/Downloads/sinapi-cadernos-tecnicos/SINAPI-CT-ASSENTAMENTO-DE-TUBOS-DE-PVC-E-METALICOS-EM-REDES-DE-AGUA.pdf" TargetMode="External"/><Relationship Id="rId628" Type="http://schemas.openxmlformats.org/officeDocument/2006/relationships/hyperlink" Target="https://www.caixa.gov.br/Downloads/sinapi-cadernos-tecnicos/SINAPI-CT-INSTALACOES-HIDRAULICAS-EM-PPR.pdf" TargetMode="External"/><Relationship Id="rId1258" Type="http://schemas.openxmlformats.org/officeDocument/2006/relationships/hyperlink" Target="https://www.caixa.gov.br/Downloads/sinapi-cadernos-tecnicos/SINAPI-CT-INSTALACOES-PREDIAIS-DE-AGUAS-PLUVIAIS-TUBOS-CONEXOES-CAIXAS-E-RALOS.pdf" TargetMode="External"/><Relationship Id="rId1672" Type="http://schemas.openxmlformats.org/officeDocument/2006/relationships/hyperlink" Target="https://www.caixa.gov.br/Downloads/sinapi-cadernos-tecnicos/SINAPI-CT-INSTALACOES-DE-AR-CONDICIONADO.pdf" TargetMode="External"/><Relationship Id="rId2309" Type="http://schemas.openxmlformats.org/officeDocument/2006/relationships/hyperlink" Target="https://www.caixa.gov.br/Downloads/sinapi-metodologia/Livro_SINAPI_Calculos_Parametros.pdf" TargetMode="External"/><Relationship Id="rId2723" Type="http://schemas.openxmlformats.org/officeDocument/2006/relationships/hyperlink" Target="https://www.caixa.gov.br/Downloads/sinapi-cadernos-tecnicos/SINAPI-CT-MASSA-UNICA-EXTERNA.pdf" TargetMode="External"/><Relationship Id="rId5879" Type="http://schemas.openxmlformats.org/officeDocument/2006/relationships/hyperlink" Target="https://www.caixa.gov.br/Downloads/sinapi-cadernos-tecnicos/SINAPI-CT-FORMAS-PARA-ESTRUTURAS-DE-CONCRETO-ARMADO.pdf" TargetMode="External"/><Relationship Id="rId8285" Type="http://schemas.openxmlformats.org/officeDocument/2006/relationships/hyperlink" Target="https://www.caixa.gov.br/Downloads/sinapi-cadernos-tecnicos/SINAPI-CT-CUSTOS-HORARIOS-PRODUTIVO-E-IMPRODUTIVO-DOS-EQUIPAMENTOS.pdf" TargetMode="External"/><Relationship Id="rId9336" Type="http://schemas.openxmlformats.org/officeDocument/2006/relationships/hyperlink" Target="https://www.caixa.gov.br/Downloads/sinapi-cadernos-tecnicos/SINAPI-CT-ATERROS-BASES-SUB-BASES-E-IMPRIMACOES.pdf" TargetMode="External"/><Relationship Id="rId9750" Type="http://schemas.openxmlformats.org/officeDocument/2006/relationships/hyperlink" Target="https://www.caixa.gov.br/Downloads/sinapi-cadernos-tecnicos/SINAPI-CT-ASSENTAMENTO-DE-TUBOS-DE-ESGOTO-EM-PVC-E-PEAD.pdf" TargetMode="External"/><Relationship Id="rId1325" Type="http://schemas.openxmlformats.org/officeDocument/2006/relationships/hyperlink" Target="https://www.caixa.gov.br/Downloads/sinapi-cadernos-tecnicos/SINAPI-CT-INSTALACOES-DE-GAS-E-INCENDIO-EM-ACO-E-FERRO-GALVANIZADO.pdf" TargetMode="External"/><Relationship Id="rId8352" Type="http://schemas.openxmlformats.org/officeDocument/2006/relationships/hyperlink" Target="https://www.caixa.gov.br/Downloads/sinapi-cadernos-tecnicos/SINAPI-CT-CUSTOS-HORARIOS-PRODUTIVO-E-IMPRODUTIVO-DOS-EQUIPAMENTOS.pdf" TargetMode="External"/><Relationship Id="rId9403" Type="http://schemas.openxmlformats.org/officeDocument/2006/relationships/hyperlink" Target="https://www.caixa.gov.br/Downloads/sinapi-cadernos-tecnicos/SINAPI-CT-ATERRO-E-REATERRO-DE-VALAS.pdf" TargetMode="External"/><Relationship Id="rId3497" Type="http://schemas.openxmlformats.org/officeDocument/2006/relationships/hyperlink" Target="https://www.caixa.gov.br/Downloads/sinapi-cadernos-tecnicos/SINAPI-CT-POCOS-DE-VISITA-E-CAIXAS-PARA-BOCAS-DE-LOBO.pdf" TargetMode="External"/><Relationship Id="rId4895" Type="http://schemas.openxmlformats.org/officeDocument/2006/relationships/hyperlink" Target="https://www.caixa.gov.br/Downloads/sinapi-cadernos-tecnicos/SINAPI-CT-TRATAMENTOS-SUPERFICIAIS.pdf" TargetMode="External"/><Relationship Id="rId5946" Type="http://schemas.openxmlformats.org/officeDocument/2006/relationships/hyperlink" Target="https://www.caixa.gov.br/Downloads/sinapi-cadernos-tecnicos/SINAPI-CT-FUNDACOES-RASAS-(BLOCOS-SAPATAS-VIGAS-BALDRAME).pdf" TargetMode="External"/><Relationship Id="rId8005" Type="http://schemas.openxmlformats.org/officeDocument/2006/relationships/hyperlink" Target="https://www.caixa.gov.br/Downloads/sinapi-cadernos-tecnicos/SINAPI-CT-DEPRECIACAO-JUROS-IMPOSTOS-E-SEGUROS-MANUTENCAO-E-MATERIAIS-NA-OPERACAO-DOS-EQUIPAMENTOS.pdf" TargetMode="External"/><Relationship Id="rId31" Type="http://schemas.openxmlformats.org/officeDocument/2006/relationships/hyperlink" Target="https://www.caixa.gov.br/Downloads/sinapi-cadernos-tecnicos/SINAPI-CT-INSTALACOES-ELETRICAS-QUADROS-CABOS-DISJUNTORES-CONTATORES-E-BARRAMENTOS-BLINDADOS.pdf" TargetMode="External"/><Relationship Id="rId2099" Type="http://schemas.openxmlformats.org/officeDocument/2006/relationships/hyperlink" Target="https://www.caixa.gov.br/Downloads/sinapi-cadernos-tecnicos/SINAPI-CT-LIGACOES-PREDIAIS-DE-AGUA-E-ESGOTO.pdf" TargetMode="External"/><Relationship Id="rId4548" Type="http://schemas.openxmlformats.org/officeDocument/2006/relationships/hyperlink" Target="https://www.caixa.gov.br/Downloads/sinapi-cadernos-tecnicos/SINAPI-CT-TRANSPORTE-FLUVIAL-CARGA-E-DESCARGA.pdf" TargetMode="External"/><Relationship Id="rId4962" Type="http://schemas.openxmlformats.org/officeDocument/2006/relationships/hyperlink" Target="https://www.caixa.gov.br/Downloads/sinapi-cadernos-tecnicos/SINAPI-CT-TUBULOES.pdf" TargetMode="External"/><Relationship Id="rId7021" Type="http://schemas.openxmlformats.org/officeDocument/2006/relationships/hyperlink" Target="https://www.caixa.gov.br/Downloads/sinapi-cadernos-tecnicos/SINAPI-CT-ENERGIA-SOLAR-PARA-EDIFICACOES.pdf" TargetMode="External"/><Relationship Id="rId3564" Type="http://schemas.openxmlformats.org/officeDocument/2006/relationships/hyperlink" Target="https://www.caixa.gov.br/Downloads/sinapi-cadernos-tecnicos/SINAPI-CT-POCOS-DE-VISITA-E-CAIXAS-PARA-BOCAS-DE-LOBO.pdf" TargetMode="External"/><Relationship Id="rId4615" Type="http://schemas.openxmlformats.org/officeDocument/2006/relationships/hyperlink" Target="https://www.caixa.gov.br/Downloads/sinapi-cadernos-tecnicos/SINAPI-CT-TRANSPORTE-FLUVIAL-CARGA-E-DESCARGA.pdf" TargetMode="External"/><Relationship Id="rId10002" Type="http://schemas.openxmlformats.org/officeDocument/2006/relationships/hyperlink" Target="https://www.caixa.gov.br/Downloads/sinapi-cadernos-tecnicos/SINAPI-CT-ARGAMASSAS.pdf" TargetMode="External"/><Relationship Id="rId485" Type="http://schemas.openxmlformats.org/officeDocument/2006/relationships/hyperlink" Target="https://www.caixa.gov.br/Downloads/sinapi-cadernos-tecnicos/SINAPI-CT-INSTALACOES-HIDRAULICAS-EM-PEX.pdf" TargetMode="External"/><Relationship Id="rId2166" Type="http://schemas.openxmlformats.org/officeDocument/2006/relationships/hyperlink" Target="https://www.caixa.gov.br/Downloads/sinapi-metodologia/Livro_SINAPI_Calculos_Parametros.pdf" TargetMode="External"/><Relationship Id="rId2580" Type="http://schemas.openxmlformats.org/officeDocument/2006/relationships/hyperlink" Target="https://www.caixa.gov.br/Downloads/sinapi-cadernos-tecnicos/SINAPI-CT-LOUCAS-E-METAIS.pdf" TargetMode="External"/><Relationship Id="rId3217" Type="http://schemas.openxmlformats.org/officeDocument/2006/relationships/hyperlink" Target="https://www.caixa.gov.br/Downloads/sinapi-cadernos-tecnicos/SINAPI-CT-PINTURA-EXTERNA.pdf" TargetMode="External"/><Relationship Id="rId3631" Type="http://schemas.openxmlformats.org/officeDocument/2006/relationships/hyperlink" Target="https://www.caixa.gov.br/Downloads/sinapi-cadernos-tecnicos/SINAPI-CT-POCOS-DE-VISITA-E-CAIXAS-PARA-BOCAS-DE-LOBO.pdf" TargetMode="External"/><Relationship Id="rId6787" Type="http://schemas.openxmlformats.org/officeDocument/2006/relationships/hyperlink" Target="https://www.caixa.gov.br/Downloads/sinapi-cadernos-tecnicos/SINAPI-CT-ESCAVACAO-HORIZONTAL.pdf" TargetMode="External"/><Relationship Id="rId7838" Type="http://schemas.openxmlformats.org/officeDocument/2006/relationships/hyperlink" Target="https://www.caixa.gov.br/Downloads/sinapi-cadernos-tecnicos/SINAPI-CT-DEPRECIACAO-JUROS-IMPOSTOS-E-SEGUROS-MANUTENCAO-E-MATERIAIS-NA-OPERACAO-DOS-EQUIPAMENTOS.pdf" TargetMode="External"/><Relationship Id="rId9193" Type="http://schemas.openxmlformats.org/officeDocument/2006/relationships/hyperlink" Target="https://www.caixa.gov.br/Downloads/sinapi-cadernos-tecnicos/SINAPI-CT-ATERROS-BASES-SUB-BASES-E-IMPRIMACOES.pdf" TargetMode="External"/><Relationship Id="rId138" Type="http://schemas.openxmlformats.org/officeDocument/2006/relationships/hyperlink" Target="https://www.caixa.gov.br/Downloads/sinapi-cadernos-tecnicos/SINAPI-CT-INSTALACOES-ELETRICAS-REDE-DE-DISTRIBUICAO.pdf" TargetMode="External"/><Relationship Id="rId552" Type="http://schemas.openxmlformats.org/officeDocument/2006/relationships/hyperlink" Target="https://www.caixa.gov.br/Downloads/sinapi-cadernos-tecnicos/SINAPI-CT-INSTALACOES-HIDRAULICAS-EM-PEX.pdf" TargetMode="External"/><Relationship Id="rId1182" Type="http://schemas.openxmlformats.org/officeDocument/2006/relationships/hyperlink" Target="https://www.caixa.gov.br/Downloads/sinapi-cadernos-tecnicos/SINAPI-CT-INSTALACOES-PREDIAIS-DE-AGUAS-PLUVIAIS-TUBOS-CONEXOES-CAIXAS-E-RALOS.pdf" TargetMode="External"/><Relationship Id="rId2233" Type="http://schemas.openxmlformats.org/officeDocument/2006/relationships/hyperlink" Target="https://www.caixa.gov.br/Downloads/sinapi-metodologia/Livro_SINAPI_Calculos_Parametros.pdf" TargetMode="External"/><Relationship Id="rId5389" Type="http://schemas.openxmlformats.org/officeDocument/2006/relationships/hyperlink" Target="https://www.caixa.gov.br/Downloads/sinapi-cadernos-tecnicos/SINAPI-CT-INSTALACOES-ELETRICAS-ELETRODUTOS-CONEXOES-E-CONDULETES-APARENTES.pdf" TargetMode="External"/><Relationship Id="rId6854" Type="http://schemas.openxmlformats.org/officeDocument/2006/relationships/hyperlink" Target="https://www.caixa.gov.br/Downloads/sinapi-cadernos-tecnicos/SINAPI-CT-ESCADAS.pdf" TargetMode="External"/><Relationship Id="rId9260" Type="http://schemas.openxmlformats.org/officeDocument/2006/relationships/hyperlink" Target="https://www.caixa.gov.br/Downloads/sinapi-cadernos-tecnicos/SINAPI-CT-ATERROS-BASES-SUB-BASES-E-IMPRIMACOES.pdf" TargetMode="External"/><Relationship Id="rId205" Type="http://schemas.openxmlformats.org/officeDocument/2006/relationships/hyperlink" Target="https://www.caixa.gov.br/Downloads/sinapi-cadernos-tecnicos/SINAPI-CT-INSTALACOES-HIDRAULICAS-RESERVACAO-E-BOMBAS-DE-RECALQUE.pdf" TargetMode="External"/><Relationship Id="rId2300" Type="http://schemas.openxmlformats.org/officeDocument/2006/relationships/hyperlink" Target="https://www.caixa.gov.br/Downloads/sinapi-metodologia/Livro_SINAPI_Calculos_Parametros.pdf" TargetMode="External"/><Relationship Id="rId5456" Type="http://schemas.openxmlformats.org/officeDocument/2006/relationships/hyperlink" Target="https://www.caixa.gov.br/Downloads/sinapi-cadernos-tecnicos/SINAPI-CT-INSTALACOES-ELETRICAS-ELETRODUTOS-EMBUTIDOS-CABOS-CAIXAS-TOMADAS-E-INTERRUPTORES.pdf" TargetMode="External"/><Relationship Id="rId6507" Type="http://schemas.openxmlformats.org/officeDocument/2006/relationships/hyperlink" Target="https://www.caixa.gov.br/Downloads/sinapi-cadernos-tecnicos/SINAPI-CT-ESQUADRIAS-PORTAS.pdf" TargetMode="External"/><Relationship Id="rId7905" Type="http://schemas.openxmlformats.org/officeDocument/2006/relationships/hyperlink" Target="https://www.caixa.gov.br/Downloads/sinapi-cadernos-tecnicos/SINAPI-CT-DEPRECIACAO-JUROS-IMPOSTOS-E-SEGUROS-MANUTENCAO-E-MATERIAIS-NA-OPERACAO-DOS-EQUIPAMENTOS.pdf" TargetMode="External"/><Relationship Id="rId1999" Type="http://schemas.openxmlformats.org/officeDocument/2006/relationships/hyperlink" Target="https://www.caixa.gov.br/Downloads/sinapi-cadernos-tecnicos/SINAPI-CT-INSTALACOES-PARA-CANTEIROS-DE-OBRAS.pdf" TargetMode="External"/><Relationship Id="rId4058" Type="http://schemas.openxmlformats.org/officeDocument/2006/relationships/hyperlink" Target="https://www.caixa.gov.br/Downloads/sinapi-cadernos-tecnicos/SINAPI-CT-REDES-DE-LOGICA-TELEFONIA-E-IMAGEM.pdf" TargetMode="External"/><Relationship Id="rId4472" Type="http://schemas.openxmlformats.org/officeDocument/2006/relationships/hyperlink" Target="https://www.caixa.gov.br/Downloads/sinapi-cadernos-tecnicos/SINAPI-CT-SUPRESSAO-VEGETAL.pdf" TargetMode="External"/><Relationship Id="rId5109" Type="http://schemas.openxmlformats.org/officeDocument/2006/relationships/hyperlink" Target="https://www.caixa.gov.br/Downloads/sinapi-cadernos-tecnicos/SINAPI-CT-VIDROS-E-ESPELHOS.pdf" TargetMode="External"/><Relationship Id="rId5870" Type="http://schemas.openxmlformats.org/officeDocument/2006/relationships/hyperlink" Target="https://www.caixa.gov.br/Downloads/sinapi-cadernos-tecnicos/SINAPI-CT-FORMAS-PARA-ESTRUTURAS-DE-CONCRETO-ARMADO.pdf" TargetMode="External"/><Relationship Id="rId6921" Type="http://schemas.openxmlformats.org/officeDocument/2006/relationships/hyperlink" Target="https://www.caixa.gov.br/Downloads/sinapi-cadernos-tecnicos/SINAPI-CT-ESCADAS.pdf" TargetMode="External"/><Relationship Id="rId3074" Type="http://schemas.openxmlformats.org/officeDocument/2006/relationships/hyperlink" Target="https://www.caixa.gov.br/Downloads/sinapi-cadernos-tecnicos/SINAPI-CT-PAVIMENTO-RIGIDO-DE-CONCRETO.pdf" TargetMode="External"/><Relationship Id="rId4125" Type="http://schemas.openxmlformats.org/officeDocument/2006/relationships/hyperlink" Target="https://www.caixa.gov.br/Downloads/sinapi-cadernos-tecnicos/SINAPI-CT-REDES-DE-AGUA-E-ESGOTO-EM-PEAD-LISO-(TUBOS-E-CONEXOES).pdf" TargetMode="External"/><Relationship Id="rId5523" Type="http://schemas.openxmlformats.org/officeDocument/2006/relationships/hyperlink" Target="https://www.caixa.gov.br/Downloads/sinapi-cadernos-tecnicos/SINAPI-CT-INSTALACOES-ELETRICAS-ELETRODUTOS-EMBUTIDOS-CABOS-CAIXAS-TOMADAS-E-INTERRUPTORES.pdf" TargetMode="External"/><Relationship Id="rId8679" Type="http://schemas.openxmlformats.org/officeDocument/2006/relationships/hyperlink" Target="https://www.caixa.gov.br/Downloads/sinapi-cadernos-tecnicos/SINAPI-CT-CONTRAPISO.pdf" TargetMode="External"/><Relationship Id="rId1719" Type="http://schemas.openxmlformats.org/officeDocument/2006/relationships/hyperlink" Target="https://www.caixa.gov.br/Downloads/sinapi-cadernos-tecnicos/SINAPI-CT-INSTALACOES-DE-AR-CONDICIONADO-EM-COBRE.pdf" TargetMode="External"/><Relationship Id="rId7695" Type="http://schemas.openxmlformats.org/officeDocument/2006/relationships/hyperlink" Target="https://www.caixa.gov.br/Downloads/sinapi-cadernos-tecnicos/SINAPI-CT-DEPRECIACAO-JUROS-IMPOSTOS-E-SEGUROS-MANUTENCAO-E-MATERIAIS-NA-OPERACAO-DOS-EQUIPAMENTOS.pdf" TargetMode="External"/><Relationship Id="rId8746" Type="http://schemas.openxmlformats.org/officeDocument/2006/relationships/hyperlink" Target="https://www.caixa.gov.br/Downloads/sinapi-cadernos-tecnicos/SINAPI-CT-CONCRETO-PROTENDIDO.pdf" TargetMode="External"/><Relationship Id="rId2090" Type="http://schemas.openxmlformats.org/officeDocument/2006/relationships/hyperlink" Target="https://www.caixa.gov.br/Downloads/sinapi-cadernos-tecnicos/SINAPI-CT-LIGACOES-PREDIAIS-DE-AGUA-E-ESGOTO.pdf" TargetMode="External"/><Relationship Id="rId3141" Type="http://schemas.openxmlformats.org/officeDocument/2006/relationships/hyperlink" Target="https://www.caixa.gov.br/Downloads/sinapi-cadernos-tecnicos/SINAPI-CT-PERFURACAO-HORIZONTAL-DIRECIONAL-HDD.pdf" TargetMode="External"/><Relationship Id="rId6297" Type="http://schemas.openxmlformats.org/officeDocument/2006/relationships/hyperlink" Target="https://www.caixa.gov.br/Downloads/sinapi-cadernos-tecnicos/SINAPI-CT-ESTRUTURA-E-TRAMA-PARA-COBERTURA.pdf" TargetMode="External"/><Relationship Id="rId7348" Type="http://schemas.openxmlformats.org/officeDocument/2006/relationships/hyperlink" Target="https://www.caixa.gov.br/Downloads/sinapi-cadernos-tecnicos/SINAPI-CT-DEPRECIACAO-JUROS-IMPOSTOS-E-SEGUROS-MANUTENCAO-E-MATERIAIS-NA-OPERACAO-DOS-EQUIPAMENTOS.pdf" TargetMode="External"/><Relationship Id="rId7762" Type="http://schemas.openxmlformats.org/officeDocument/2006/relationships/hyperlink" Target="https://www.caixa.gov.br/Downloads/sinapi-cadernos-tecnicos/SINAPI-CT-DEPRECIACAO-JUROS-IMPOSTOS-E-SEGUROS-MANUTENCAO-E-MATERIAIS-NA-OPERACAO-DOS-EQUIPAMENTOS.pdf" TargetMode="External"/><Relationship Id="rId8813" Type="http://schemas.openxmlformats.org/officeDocument/2006/relationships/hyperlink" Target="https://www.caixa.gov.br/Downloads/sinapi-cadernos-tecnicos/SINAPI-CT-CONCRETAGEM-PARA-ESTRUTURAS-DE-CONCRETO-ARMADO.pdf" TargetMode="External"/><Relationship Id="rId3958" Type="http://schemas.openxmlformats.org/officeDocument/2006/relationships/hyperlink" Target="https://www.caixa.gov.br/Downloads/sinapi-cadernos-tecnicos/SINAPI-CT-RECOMPOSICAO-DE-PAVIMENTOS.pdf" TargetMode="External"/><Relationship Id="rId6364" Type="http://schemas.openxmlformats.org/officeDocument/2006/relationships/hyperlink" Target="https://www.caixa.gov.br/Downloads/sinapi-cadernos-tecnicos/SINAPI-CT-ESTACAS-PRE-MOLDADAS.pdf" TargetMode="External"/><Relationship Id="rId7415" Type="http://schemas.openxmlformats.org/officeDocument/2006/relationships/hyperlink" Target="https://www.caixa.gov.br/Downloads/sinapi-cadernos-tecnicos/SINAPI-CT-DEPRECIACAO-JUROS-IMPOSTOS-E-SEGUROS-MANUTENCAO-E-MATERIAIS-NA-OPERACAO-DOS-EQUIPAMENTOS.pdf" TargetMode="External"/><Relationship Id="rId879" Type="http://schemas.openxmlformats.org/officeDocument/2006/relationships/hyperlink" Target="https://www.caixa.gov.br/Downloads/sinapi-cadernos-tecnicos/SINAPI-CT-INSTALACOES-PREDIAIS-DE-AGUA-FRIA-EM-PVC.pdf" TargetMode="External"/><Relationship Id="rId5380" Type="http://schemas.openxmlformats.org/officeDocument/2006/relationships/hyperlink" Target="https://www.caixa.gov.br/Downloads/sinapi-cadernos-tecnicos/SINAPI-CT-INSTALACOES-ELETRICAS-ELETRODUTOS-CONEXOES-E-CONDULETES-APARENTES.pdf" TargetMode="External"/><Relationship Id="rId6017" Type="http://schemas.openxmlformats.org/officeDocument/2006/relationships/hyperlink" Target="https://www.caixa.gov.br/Downloads/sinapi-cadernos-tecnicos/SINAPI-CT-FOSSAS-E-SUMIDOUROS.pdf" TargetMode="External"/><Relationship Id="rId6431" Type="http://schemas.openxmlformats.org/officeDocument/2006/relationships/hyperlink" Target="https://www.caixa.gov.br/Downloads/sinapi-cadernos-tecnicos/SINAPI-CT-ESQUADRIAS-PORTAS.pdf" TargetMode="External"/><Relationship Id="rId9587" Type="http://schemas.openxmlformats.org/officeDocument/2006/relationships/hyperlink" Target="https://www.caixa.gov.br/Downloads/sinapi-cadernos-tecnicos/SINAPI-CT-ASSENTAMENTO-DE-TUBOS-DE-PVC-E-METALICOS-EM-REDES-DE-AGUA.pdf" TargetMode="External"/><Relationship Id="rId1576" Type="http://schemas.openxmlformats.org/officeDocument/2006/relationships/hyperlink" Target="https://www.caixa.gov.br/Downloads/sinapi-cadernos-tecnicos/SINAPI-CT-INSTALACOES-DE-GAS-E-INCENDIO-EM-ACO-E-FERRO-GALVANIZADO.pdf" TargetMode="External"/><Relationship Id="rId2974" Type="http://schemas.openxmlformats.org/officeDocument/2006/relationships/hyperlink" Target="https://www.caixa.gov.br/Downloads/sinapi-cadernos-tecnicos/SINAPI-CT-PAREDES-EM-DRYWALL.pdf" TargetMode="External"/><Relationship Id="rId5033" Type="http://schemas.openxmlformats.org/officeDocument/2006/relationships/hyperlink" Target="https://www.caixa.gov.br/Downloads/sinapi-cadernos-tecnicos/SINAPI-CT-USINAGENS.pdf" TargetMode="External"/><Relationship Id="rId8189" Type="http://schemas.openxmlformats.org/officeDocument/2006/relationships/hyperlink" Target="https://www.caixa.gov.br/Downloads/sinapi-cadernos-tecnicos/SINAPI-CT-DEMOLICOES-E-REMOCOES.pdf" TargetMode="External"/><Relationship Id="rId946" Type="http://schemas.openxmlformats.org/officeDocument/2006/relationships/hyperlink" Target="https://www.caixa.gov.br/Downloads/sinapi-cadernos-tecnicos/SINAPI-CT-INSTALACOES-PREDIAIS-DE-AGUA-FRIA-EM-PVC.pdf" TargetMode="External"/><Relationship Id="rId1229" Type="http://schemas.openxmlformats.org/officeDocument/2006/relationships/hyperlink" Target="https://www.caixa.gov.br/Downloads/sinapi-cadernos-tecnicos/SINAPI-CT-INSTALACOES-PREDIAIS-DE-AGUAS-PLUVIAIS-TUBOS-CONEXOES-CAIXAS-E-RALOS.pdf" TargetMode="External"/><Relationship Id="rId1990" Type="http://schemas.openxmlformats.org/officeDocument/2006/relationships/hyperlink" Target="https://www.caixa.gov.br/Downloads/sinapi-cadernos-tecnicos/SINAPI-CT-INSTALACOES-PARA-CANTEIROS-DE-OBRAS.pdf" TargetMode="External"/><Relationship Id="rId2627" Type="http://schemas.openxmlformats.org/officeDocument/2006/relationships/hyperlink" Target="https://www.caixa.gov.br/Downloads/sinapi-cadernos-tecnicos/SINAPI-CT-LOUCAS-E-METAIS.pdf" TargetMode="External"/><Relationship Id="rId5100" Type="http://schemas.openxmlformats.org/officeDocument/2006/relationships/hyperlink" Target="https://www.caixa.gov.br/Downloads/sinapi-cadernos-tecnicos/SINAPI-CT-VIDROS-E-ESPELHOS.pdf" TargetMode="External"/><Relationship Id="rId8256" Type="http://schemas.openxmlformats.org/officeDocument/2006/relationships/hyperlink" Target="https://www.caixa.gov.br/Downloads/sinapi-cadernos-tecnicos/SINAPI-CT-CUSTOS-HORARIOS-PRODUTIVO-E-IMPRODUTIVO-DOS-EQUIPAMENTOS.pdf" TargetMode="External"/><Relationship Id="rId9654" Type="http://schemas.openxmlformats.org/officeDocument/2006/relationships/hyperlink" Target="https://www.caixa.gov.br/Downloads/sinapi-cadernos-tecnicos/SINAPI-CT-ASSENTAMENTO-DE-TUBOS-DE-PVC-E-METALICOS-EM-REDES-DE-AGUA.pdf" TargetMode="External"/><Relationship Id="rId1643" Type="http://schemas.openxmlformats.org/officeDocument/2006/relationships/hyperlink" Target="https://www.caixa.gov.br/Downloads/sinapi-cadernos-tecnicos/SINAPI-CT-INSTALACOES-DE-GAS-EM-PEX-MULTICAMADAS.pdf" TargetMode="External"/><Relationship Id="rId4799" Type="http://schemas.openxmlformats.org/officeDocument/2006/relationships/hyperlink" Target="https://www.caixa.gov.br/Downloads/sinapi-cadernos-tecnicos/SINAPI-CT-TRANSPORTE-CARGA-E-DESCARGA-DE-MATERIAIS.pdf" TargetMode="External"/><Relationship Id="rId8670" Type="http://schemas.openxmlformats.org/officeDocument/2006/relationships/hyperlink" Target="https://www.caixa.gov.br/Downloads/sinapi-cadernos-tecnicos/SINAPI-CT-CONTRAPISO.pdf" TargetMode="External"/><Relationship Id="rId9307" Type="http://schemas.openxmlformats.org/officeDocument/2006/relationships/hyperlink" Target="https://www.caixa.gov.br/Downloads/sinapi-cadernos-tecnicos/SINAPI-CT-ATERROS-BASES-SUB-BASES-E-IMPRIMACOES.pdf" TargetMode="External"/><Relationship Id="rId9721" Type="http://schemas.openxmlformats.org/officeDocument/2006/relationships/hyperlink" Target="https://www.caixa.gov.br/Downloads/sinapi-cadernos-tecnicos/SINAPI-CT-ASSENTAMENTO-DE-TUBOS-DE-PVC-E-METALICOS-EM-REDES-DE-AGUA.pdf" TargetMode="External"/><Relationship Id="rId1710" Type="http://schemas.openxmlformats.org/officeDocument/2006/relationships/hyperlink" Target="https://www.caixa.gov.br/Downloads/sinapi-cadernos-tecnicos/SINAPI-CT-INSTALACOES-DE-AR-CONDICIONADO.pdf" TargetMode="External"/><Relationship Id="rId4866" Type="http://schemas.openxmlformats.org/officeDocument/2006/relationships/hyperlink" Target="https://www.caixa.gov.br/Downloads/sinapi-cadernos-tecnicos/SINAPI-CT-TRANSPORTE-CARGA-E-DESCARGA-DE-MATERIAIS.pdf" TargetMode="External"/><Relationship Id="rId5917" Type="http://schemas.openxmlformats.org/officeDocument/2006/relationships/hyperlink" Target="https://www.caixa.gov.br/Downloads/sinapi-cadernos-tecnicos/SINAPI-CT-FORMAS-PARA-ESTRUTURAS-DE-CONCRETO-ARMADO.pdf" TargetMode="External"/><Relationship Id="rId7272" Type="http://schemas.openxmlformats.org/officeDocument/2006/relationships/hyperlink" Target="https://www.caixa.gov.br/Downloads/sinapi-cadernos-tecnicos/SINAPI-CT-DETECCAO-DE-INCENDIO-E-ALARME.pdf" TargetMode="External"/><Relationship Id="rId8323" Type="http://schemas.openxmlformats.org/officeDocument/2006/relationships/hyperlink" Target="https://www.caixa.gov.br/Downloads/sinapi-cadernos-tecnicos/SINAPI-CT-CUSTOS-HORARIOS-PRODUTIVO-E-IMPRODUTIVO-DOS-EQUIPAMENTOS.pdf" TargetMode="External"/><Relationship Id="rId3468" Type="http://schemas.openxmlformats.org/officeDocument/2006/relationships/hyperlink" Target="https://www.caixa.gov.br/Downloads/sinapi-cadernos-tecnicos/SINAPI-CT-POSTES-DE-CONCRETO-E-METALICOS.pdf" TargetMode="External"/><Relationship Id="rId3882" Type="http://schemas.openxmlformats.org/officeDocument/2006/relationships/hyperlink" Target="https://www.caixa.gov.br/Downloads/sinapi-cadernos-tecnicos/SINAPI-CT-RASGOS-E-FIXACOES.pdf" TargetMode="External"/><Relationship Id="rId4519" Type="http://schemas.openxmlformats.org/officeDocument/2006/relationships/hyperlink" Target="https://www.caixa.gov.br/Downloads/sinapi-cadernos-tecnicos/SINAPI-CT-TELHAMENTO-PARA-COBERTURA.pdf" TargetMode="External"/><Relationship Id="rId4933" Type="http://schemas.openxmlformats.org/officeDocument/2006/relationships/hyperlink" Target="https://www.caixa.gov.br/Downloads/sinapi-cadernos-tecnicos/SINAPI-CT-TUBULACAO-FLANGEADA-PARA-REDES-DE-AGUA.pdf" TargetMode="External"/><Relationship Id="rId389" Type="http://schemas.openxmlformats.org/officeDocument/2006/relationships/hyperlink" Target="https://www.caixa.gov.br/Downloads/sinapi-cadernos-tecnicos/SINAPI-CT-INSTALACOES-HIDRAULICAS-RESERVACAO-E-BOMBAS-DE-RECALQUE.pdf" TargetMode="External"/><Relationship Id="rId2484" Type="http://schemas.openxmlformats.org/officeDocument/2006/relationships/hyperlink" Target="https://www.caixa.gov.br/Downloads/sinapi-metodologia/Livro_SINAPI_Calculos_Parametros.pdf" TargetMode="External"/><Relationship Id="rId3535" Type="http://schemas.openxmlformats.org/officeDocument/2006/relationships/hyperlink" Target="https://www.caixa.gov.br/Downloads/sinapi-cadernos-tecnicos/SINAPI-CT-POCOS-DE-VISITA-E-CAIXAS-PARA-BOCAS-DE-LOBO.pdf" TargetMode="External"/><Relationship Id="rId9097" Type="http://schemas.openxmlformats.org/officeDocument/2006/relationships/hyperlink" Target="https://www.caixa.gov.br/Downloads/sinapi-cadernos-tecnicos/SINAPI-CT-BOCAS-PARA-BUEIROS.pdf" TargetMode="External"/><Relationship Id="rId456" Type="http://schemas.openxmlformats.org/officeDocument/2006/relationships/hyperlink" Target="https://www.caixa.gov.br/Downloads/sinapi-cadernos-tecnicos/SINAPI-CT-INSTALACOES-HIDRAULICAS-RESERVACAO-E-BOMBAS-DE-RECALQUE.pdf" TargetMode="External"/><Relationship Id="rId870" Type="http://schemas.openxmlformats.org/officeDocument/2006/relationships/hyperlink" Target="https://www.caixa.gov.br/Downloads/sinapi-cadernos-tecnicos/SINAPI-CT-INSTALACOES-PREDIAIS-DE-AGUA-FRIA-EM-PVC.pdf" TargetMode="External"/><Relationship Id="rId1086" Type="http://schemas.openxmlformats.org/officeDocument/2006/relationships/hyperlink" Target="https://www.caixa.gov.br/Downloads/sinapi-cadernos-tecnicos/SINAPI-CT-INSTALACOES-PREDIAIS-DE-AGUA-QUENTE-EM-CPVC.pdf" TargetMode="External"/><Relationship Id="rId2137" Type="http://schemas.openxmlformats.org/officeDocument/2006/relationships/hyperlink" Target="https://www.caixa.gov.br/Downloads/sinapi-cadernos-tecnicos/SINAPI-CT-LIMPEZA-DE-OBRA.pdf" TargetMode="External"/><Relationship Id="rId2551" Type="http://schemas.openxmlformats.org/officeDocument/2006/relationships/hyperlink" Target="https://www.caixa.gov.br/Downloads/sinapi-cadernos-tecnicos/SINAPI-CT-LOUCAS-E-METAIS.pdf" TargetMode="External"/><Relationship Id="rId9164" Type="http://schemas.openxmlformats.org/officeDocument/2006/relationships/hyperlink" Target="https://www.caixa.gov.br/Downloads/sinapi-cadernos-tecnicos/SINAPI-CT-ATERROS-BASES-SUB-BASES-E-IMPRIMACOES.pdf" TargetMode="External"/><Relationship Id="rId109" Type="http://schemas.openxmlformats.org/officeDocument/2006/relationships/hyperlink" Target="https://www.caixa.gov.br/Downloads/sinapi-cadernos-tecnicos/SINAPI-CT-INSTALACOES-ELETRICAS-REDE-DE-DISTRIBUICAO.pdf" TargetMode="External"/><Relationship Id="rId523" Type="http://schemas.openxmlformats.org/officeDocument/2006/relationships/hyperlink" Target="https://www.caixa.gov.br/Downloads/sinapi-cadernos-tecnicos/SINAPI-CT-INSTALACOES-HIDRAULICAS-EM-PEX.pdf" TargetMode="External"/><Relationship Id="rId1153" Type="http://schemas.openxmlformats.org/officeDocument/2006/relationships/hyperlink" Target="https://www.caixa.gov.br/Downloads/sinapi-cadernos-tecnicos/SINAPI-CT-INSTALACOES-PREDIAIS-DE-AGUA-QUENTE-EM-CPVC.pdf" TargetMode="External"/><Relationship Id="rId2204" Type="http://schemas.openxmlformats.org/officeDocument/2006/relationships/hyperlink" Target="https://www.caixa.gov.br/Downloads/sinapi-metodologia/Livro_SINAPI_Calculos_Parametros.pdf" TargetMode="External"/><Relationship Id="rId3602" Type="http://schemas.openxmlformats.org/officeDocument/2006/relationships/hyperlink" Target="https://www.caixa.gov.br/Downloads/sinapi-cadernos-tecnicos/SINAPI-CT-POCOS-DE-VISITA-E-CAIXAS-PARA-BOCAS-DE-LOBO.pdf" TargetMode="External"/><Relationship Id="rId6758" Type="http://schemas.openxmlformats.org/officeDocument/2006/relationships/hyperlink" Target="https://www.caixa.gov.br/Downloads/sinapi-cadernos-tecnicos/SINAPI-CT-ESCAVACAO-VERTICAL-A-CEU-ABERTO.pdf" TargetMode="External"/><Relationship Id="rId7809" Type="http://schemas.openxmlformats.org/officeDocument/2006/relationships/hyperlink" Target="https://www.caixa.gov.br/Downloads/sinapi-cadernos-tecnicos/SINAPI-CT-DEPRECIACAO-JUROS-IMPOSTOS-E-SEGUROS-MANUTENCAO-E-MATERIAIS-NA-OPERACAO-DOS-EQUIPAMENTOS.pdf" TargetMode="External"/><Relationship Id="rId8180" Type="http://schemas.openxmlformats.org/officeDocument/2006/relationships/hyperlink" Target="https://www.caixa.gov.br/Downloads/sinapi-cadernos-tecnicos/SINAPI-CT-DEMOLICOES-E-REMOCOES.pdf" TargetMode="External"/><Relationship Id="rId9231" Type="http://schemas.openxmlformats.org/officeDocument/2006/relationships/hyperlink" Target="https://www.caixa.gov.br/Downloads/sinapi-cadernos-tecnicos/SINAPI-CT-ATERROS-BASES-SUB-BASES-E-IMPRIMACOES.pdf" TargetMode="External"/><Relationship Id="rId5774" Type="http://schemas.openxmlformats.org/officeDocument/2006/relationships/hyperlink" Target="https://www.caixa.gov.br/Downloads/sinapi-cadernos-tecnicos/SINAPI-CT-GESSO.pdf" TargetMode="External"/><Relationship Id="rId6825" Type="http://schemas.openxmlformats.org/officeDocument/2006/relationships/hyperlink" Target="https://www.caixa.gov.br/Downloads/sinapi-cadernos-tecnicos/SINAPI-CT-ESCAVACAO-HORIZONTAL.pdf" TargetMode="External"/><Relationship Id="rId1220" Type="http://schemas.openxmlformats.org/officeDocument/2006/relationships/hyperlink" Target="https://www.caixa.gov.br/Downloads/sinapi-cadernos-tecnicos/SINAPI-CT-INSTALACOES-PREDIAIS-DE-AGUAS-PLUVIAIS-TUBOS-CONEXOES-CAIXAS-E-RALOS.pdf" TargetMode="External"/><Relationship Id="rId4376" Type="http://schemas.openxmlformats.org/officeDocument/2006/relationships/hyperlink" Target="https://www.caixa.gov.br/Downloads/sinapi-cadernos-tecnicos/SINAPI-CT-SISTEMA-DE-PROTECAO-CONTRA-DESCARGAS-ATMOSFERICAS-SPDA.pdf" TargetMode="External"/><Relationship Id="rId4790" Type="http://schemas.openxmlformats.org/officeDocument/2006/relationships/hyperlink" Target="https://www.caixa.gov.br/Downloads/sinapi-cadernos-tecnicos/SINAPI-CT-TRANSPORTE-CARGA-E-DESCARGA-DE-MATERIAIS.pdf" TargetMode="External"/><Relationship Id="rId5427" Type="http://schemas.openxmlformats.org/officeDocument/2006/relationships/hyperlink" Target="https://www.caixa.gov.br/Downloads/sinapi-cadernos-tecnicos/SINAPI-CT-INSTALACOES-ELETRICAS-ELETRODUTOS-EMBUTIDOS-CABOS-CAIXAS-TOMADAS-E-INTERRUPTORES.pdf" TargetMode="External"/><Relationship Id="rId5841" Type="http://schemas.openxmlformats.org/officeDocument/2006/relationships/hyperlink" Target="https://www.caixa.gov.br/Downloads/sinapi-cadernos-tecnicos/SINAPI-CT-FORMAS-PARA-ESTRUTURAS-DE-CONCRETO-ARMADO.pdf" TargetMode="External"/><Relationship Id="rId8997" Type="http://schemas.openxmlformats.org/officeDocument/2006/relationships/hyperlink" Target="https://www.caixa.gov.br/Downloads/sinapi-cadernos-tecnicos/SINAPI-CT-CAIXAS-ENTERRADAS.pdf" TargetMode="External"/><Relationship Id="rId3392" Type="http://schemas.openxmlformats.org/officeDocument/2006/relationships/hyperlink" Target="https://www.caixa.gov.br/Downloads/sinapi-cadernos-tecnicos/SINAPI-CT-PISOS.pdf" TargetMode="External"/><Relationship Id="rId4029" Type="http://schemas.openxmlformats.org/officeDocument/2006/relationships/hyperlink" Target="https://www.caixa.gov.br/Downloads/sinapi-cadernos-tecnicos/SINAPI-CT-REDES-DE-LOGICA-TELEFONIA-E-IMAGEM.pdf" TargetMode="External"/><Relationship Id="rId4443" Type="http://schemas.openxmlformats.org/officeDocument/2006/relationships/hyperlink" Target="https://www.caixa.gov.br/Downloads/sinapi-cadernos-tecnicos/SINAPI-CT-SISTEMAS-DE-MEDICAO.pdf" TargetMode="External"/><Relationship Id="rId7599" Type="http://schemas.openxmlformats.org/officeDocument/2006/relationships/hyperlink" Target="https://www.caixa.gov.br/Downloads/sinapi-cadernos-tecnicos/SINAPI-CT-DEPRECIACAO-JUROS-IMPOSTOS-E-SEGUROS-MANUTENCAO-E-MATERIAIS-NA-OPERACAO-DOS-EQUIPAMENTOS.pdf" TargetMode="External"/><Relationship Id="rId3045" Type="http://schemas.openxmlformats.org/officeDocument/2006/relationships/hyperlink" Target="https://www.caixa.gov.br/Downloads/sinapi-cadernos-tecnicos/SINAPI-CT-PAVIMENTO-INTERTRAVADO.pdf" TargetMode="External"/><Relationship Id="rId4510" Type="http://schemas.openxmlformats.org/officeDocument/2006/relationships/hyperlink" Target="https://www.caixa.gov.br/Downloads/sinapi-cadernos-tecnicos/SINAPI-CT-TELHAMENTO-PARA-COBERTURA.pdf" TargetMode="External"/><Relationship Id="rId7666" Type="http://schemas.openxmlformats.org/officeDocument/2006/relationships/hyperlink" Target="https://www.caixa.gov.br/Downloads/sinapi-cadernos-tecnicos/SINAPI-CT-DEPRECIACAO-JUROS-IMPOSTOS-E-SEGUROS-MANUTENCAO-E-MATERIAIS-NA-OPERACAO-DOS-EQUIPAMENTOS.pdf" TargetMode="External"/><Relationship Id="rId8717" Type="http://schemas.openxmlformats.org/officeDocument/2006/relationships/hyperlink" Target="https://www.caixa.gov.br/Downloads/sinapi-cadernos-tecnicos/SINAPI-CT-CONTRAPISO.pdf" TargetMode="External"/><Relationship Id="rId380" Type="http://schemas.openxmlformats.org/officeDocument/2006/relationships/hyperlink" Target="https://www.caixa.gov.br/Downloads/sinapi-cadernos-tecnicos/SINAPI-CT-INSTALACOES-HIDRAULICAS-RESERVACAO-E-BOMBAS-DE-RECALQUE.pdf" TargetMode="External"/><Relationship Id="rId2061" Type="http://schemas.openxmlformats.org/officeDocument/2006/relationships/hyperlink" Target="https://www.caixa.gov.br/Downloads/sinapi-cadernos-tecnicos/SINAPI-CT-LASTRO.pdf" TargetMode="External"/><Relationship Id="rId3112" Type="http://schemas.openxmlformats.org/officeDocument/2006/relationships/hyperlink" Target="https://www.caixa.gov.br/Downloads/sinapi-cadernos-tecnicos/SINAPI-CT-PEITORIS-E-CHAPINS.pdf" TargetMode="External"/><Relationship Id="rId6268" Type="http://schemas.openxmlformats.org/officeDocument/2006/relationships/hyperlink" Target="https://www.caixa.gov.br/Downloads/sinapi-cadernos-tecnicos/SINAPI-CT-ESTRUTURA-E-TRAMA-PARA-COBERTURA.pdf" TargetMode="External"/><Relationship Id="rId6682" Type="http://schemas.openxmlformats.org/officeDocument/2006/relationships/hyperlink" Target="https://www.caixa.gov.br/Downloads/sinapi-cadernos-tecnicos/SINAPI-CT-ESCAVACAO-DE-VALAS.pdf" TargetMode="External"/><Relationship Id="rId7319" Type="http://schemas.openxmlformats.org/officeDocument/2006/relationships/hyperlink" Target="https://www.caixa.gov.br/Downloads/sinapi-cadernos-tecnicos/SINAPI-CT-DEPRECIACAO-JUROS-IMPOSTOS-E-SEGUROS-MANUTENCAO-E-MATERIAIS-NA-OPERACAO-DOS-EQUIPAMENTOS.pdf" TargetMode="External"/><Relationship Id="rId5284" Type="http://schemas.openxmlformats.org/officeDocument/2006/relationships/hyperlink" Target="https://www.caixa.gov.br/Downloads/sinapi-cadernos-tecnicos/SINAPI-CT-VALVULAS-PARA-REDES-DE-SANEAMENTO.pdf" TargetMode="External"/><Relationship Id="rId6335" Type="http://schemas.openxmlformats.org/officeDocument/2006/relationships/hyperlink" Target="https://www.caixa.gov.br/Downloads/sinapi-cadernos-tecnicos/SINAPI-CT-ESTRUTURA-E-TRAMA-PARA-COBERTURA.pdf" TargetMode="External"/><Relationship Id="rId7733" Type="http://schemas.openxmlformats.org/officeDocument/2006/relationships/hyperlink" Target="https://www.caixa.gov.br/Downloads/sinapi-cadernos-tecnicos/SINAPI-CT-DEPRECIACAO-JUROS-IMPOSTOS-E-SEGUROS-MANUTENCAO-E-MATERIAIS-NA-OPERACAO-DOS-EQUIPAMENTOS.pdf" TargetMode="External"/><Relationship Id="rId100" Type="http://schemas.openxmlformats.org/officeDocument/2006/relationships/hyperlink" Target="https://www.caixa.gov.br/Downloads/sinapi-cadernos-tecnicos/SINAPI-CT-INSTALACOES-ELETRICAS-REDE-DE-DISTRIBUICAO.pdf" TargetMode="External"/><Relationship Id="rId2878" Type="http://schemas.openxmlformats.org/officeDocument/2006/relationships/hyperlink" Target="https://www.caixa.gov.br/Downloads/sinapi-cadernos-tecnicos/SINAPI-CT-PAISAGISMO-PLANTIO.pdf" TargetMode="External"/><Relationship Id="rId3929" Type="http://schemas.openxmlformats.org/officeDocument/2006/relationships/hyperlink" Target="https://www.caixa.gov.br/Downloads/sinapi-cadernos-tecnicos/SINAPI-CT-RECOMPOSICAO-DE-PAVIMENTOS.pdf" TargetMode="External"/><Relationship Id="rId7800" Type="http://schemas.openxmlformats.org/officeDocument/2006/relationships/hyperlink" Target="https://www.caixa.gov.br/Downloads/sinapi-cadernos-tecnicos/SINAPI-CT-DEPRECIACAO-JUROS-IMPOSTOS-E-SEGUROS-MANUTENCAO-E-MATERIAIS-NA-OPERACAO-DOS-EQUIPAMENTOS.pdf" TargetMode="External"/><Relationship Id="rId1894" Type="http://schemas.openxmlformats.org/officeDocument/2006/relationships/hyperlink" Target="https://www.caixa.gov.br/Downloads/sinapi-cadernos-tecnicos/SINAPI-CT-INSTALACOES-EM-COBRE.pdf" TargetMode="External"/><Relationship Id="rId2945" Type="http://schemas.openxmlformats.org/officeDocument/2006/relationships/hyperlink" Target="https://www.caixa.gov.br/Downloads/sinapi-cadernos-tecnicos/SINAPI-CT-PAREDES-DE-CONCRETO-ESTUCAMENTO.pdf" TargetMode="External"/><Relationship Id="rId5351" Type="http://schemas.openxmlformats.org/officeDocument/2006/relationships/hyperlink" Target="https://www.caixa.gov.br/Downloads/sinapi-cadernos-tecnicos/SINAPI-CT-INSTALACOES-ELETRICAS-ELETRODUTOS-CONEXOES-E-CONDULETES-APARENTES.pdf" TargetMode="External"/><Relationship Id="rId6402" Type="http://schemas.openxmlformats.org/officeDocument/2006/relationships/hyperlink" Target="https://www.caixa.gov.br/Downloads/sinapi-cadernos-tecnicos/SINAPI-CT-ESQUADRIAS-PORTAS.pdf" TargetMode="External"/><Relationship Id="rId9558" Type="http://schemas.openxmlformats.org/officeDocument/2006/relationships/hyperlink" Target="https://www.caixa.gov.br/Downloads/sinapi-cadernos-tecnicos/SINAPI-CT-ASSENTAMENTO-DE-TUBOS-DE-PVC-E-METALICOS-EM-REDES-DE-AGUA.pdf" TargetMode="External"/><Relationship Id="rId9972" Type="http://schemas.openxmlformats.org/officeDocument/2006/relationships/hyperlink" Target="https://www.caixa.gov.br/Downloads/sinapi-cadernos-tecnicos/SINAPI-CT-ARGAMASSAS.pdf" TargetMode="External"/><Relationship Id="rId917" Type="http://schemas.openxmlformats.org/officeDocument/2006/relationships/hyperlink" Target="https://www.caixa.gov.br/Downloads/sinapi-cadernos-tecnicos/SINAPI-CT-INSTALACOES-PREDIAIS-DE-AGUA-FRIA-EM-PVC.pdf" TargetMode="External"/><Relationship Id="rId1547" Type="http://schemas.openxmlformats.org/officeDocument/2006/relationships/hyperlink" Target="https://www.caixa.gov.br/Downloads/sinapi-cadernos-tecnicos/SINAPI-CT-INSTALACOES-DE-GAS-E-INCENDIO-EM-ACO-E-FERRO-GALVANIZADO.pdf" TargetMode="External"/><Relationship Id="rId1961" Type="http://schemas.openxmlformats.org/officeDocument/2006/relationships/hyperlink" Target="https://www.caixa.gov.br/Downloads/sinapi-cadernos-tecnicos/SINAPI-CT-INSTALACOES-EM-COBRE.pdf" TargetMode="External"/><Relationship Id="rId5004" Type="http://schemas.openxmlformats.org/officeDocument/2006/relationships/hyperlink" Target="https://www.caixa.gov.br/Downloads/sinapi-cadernos-tecnicos/SINAPI-CT-TUNNEL-LINER.pdf" TargetMode="External"/><Relationship Id="rId8574" Type="http://schemas.openxmlformats.org/officeDocument/2006/relationships/hyperlink" Target="https://www.caixa.gov.br/Downloads/sinapi-cadernos-tecnicos/SINAPI-CT-CUSTOS-HORARIOS-PRODUTIVO-E-IMPRODUTIVO-DOS-EQUIPAMENTOS.pdf" TargetMode="External"/><Relationship Id="rId9625" Type="http://schemas.openxmlformats.org/officeDocument/2006/relationships/hyperlink" Target="https://www.caixa.gov.br/Downloads/sinapi-cadernos-tecnicos/SINAPI-CT-ASSENTAMENTO-DE-TUBOS-DE-PVC-E-METALICOS-EM-REDES-DE-AGUA.pdf" TargetMode="External"/><Relationship Id="rId1614" Type="http://schemas.openxmlformats.org/officeDocument/2006/relationships/hyperlink" Target="https://www.caixa.gov.br/Downloads/sinapi-cadernos-tecnicos/SINAPI-CT-INSTALACOES-DE-GAS-EM-PEX-MULTICAMADAS.pdf" TargetMode="External"/><Relationship Id="rId4020" Type="http://schemas.openxmlformats.org/officeDocument/2006/relationships/hyperlink" Target="https://www.caixa.gov.br/Downloads/sinapi-cadernos-tecnicos/SINAPI-CT-REDES-DE-LOGICA-TELEFONIA-E-IMAGEM.pdf" TargetMode="External"/><Relationship Id="rId7176" Type="http://schemas.openxmlformats.org/officeDocument/2006/relationships/hyperlink" Target="https://www.caixa.gov.br/Downloads/sinapi-cadernos-tecnicos/SINAPI-CT-DRENOS.pdf" TargetMode="External"/><Relationship Id="rId7590" Type="http://schemas.openxmlformats.org/officeDocument/2006/relationships/hyperlink" Target="https://www.caixa.gov.br/Downloads/sinapi-cadernos-tecnicos/SINAPI-CT-DEPRECIACAO-JUROS-IMPOSTOS-E-SEGUROS-MANUTENCAO-E-MATERIAIS-NA-OPERACAO-DOS-EQUIPAMENTOS.pdf" TargetMode="External"/><Relationship Id="rId8227" Type="http://schemas.openxmlformats.org/officeDocument/2006/relationships/hyperlink" Target="https://www.caixa.gov.br/Downloads/sinapi-cadernos-tecnicos/SINAPI-CT-DEMOLICOES-E-REMOCOES.pdf" TargetMode="External"/><Relationship Id="rId8641" Type="http://schemas.openxmlformats.org/officeDocument/2006/relationships/hyperlink" Target="https://www.caixa.gov.br/Downloads/sinapi-cadernos-tecnicos/SINAPI-CT-CUSTOS-HORARIOS-PRODUTIVO-E-IMPRODUTIVO-DOS-EQUIPAMENTOS.pdf" TargetMode="External"/><Relationship Id="rId3786" Type="http://schemas.openxmlformats.org/officeDocument/2006/relationships/hyperlink" Target="https://www.caixa.gov.br/Downloads/sinapi-cadernos-tecnicos/SINAPI-CT-RADIER-PISO-DE-CONCRETO-E-LAJE-SOBRE-SOLO.pdf" TargetMode="External"/><Relationship Id="rId6192" Type="http://schemas.openxmlformats.org/officeDocument/2006/relationships/hyperlink" Target="https://www.caixa.gov.br/Downloads/sinapi-cadernos-tecnicos/SINAPI-CT-ESTRUTURAS-DE-CONTENCAO-PERFIS-PRANCHADOS-CORTINAS-E-MUROS-DE-ARRIMO.pdf" TargetMode="External"/><Relationship Id="rId7243" Type="http://schemas.openxmlformats.org/officeDocument/2006/relationships/hyperlink" Target="https://www.caixa.gov.br/Downloads/sinapi-cadernos-tecnicos/SINAPI-CT-DRENAGEM-DE-AR-CONDICIONADO.pdf" TargetMode="External"/><Relationship Id="rId2388" Type="http://schemas.openxmlformats.org/officeDocument/2006/relationships/hyperlink" Target="https://www.caixa.gov.br/Downloads/sinapi-metodologia/Livro_SINAPI_Calculos_Parametros.pdf" TargetMode="External"/><Relationship Id="rId3439" Type="http://schemas.openxmlformats.org/officeDocument/2006/relationships/hyperlink" Target="https://www.caixa.gov.br/Downloads/sinapi-cadernos-tecnicos/SINAPI-CT-POSTES-DE-CONCRETO-E-METALICOS.pdf" TargetMode="External"/><Relationship Id="rId4837" Type="http://schemas.openxmlformats.org/officeDocument/2006/relationships/hyperlink" Target="https://www.caixa.gov.br/Downloads/sinapi-cadernos-tecnicos/SINAPI-CT-TRANSPORTE-CARGA-E-DESCARGA-DE-MATERIAIS.pdf" TargetMode="External"/><Relationship Id="rId7310" Type="http://schemas.openxmlformats.org/officeDocument/2006/relationships/hyperlink" Target="https://www.caixa.gov.br/Downloads/sinapi-cadernos-tecnicos/SINAPI-CT-DEPRECIACAO-JUROS-IMPOSTOS-E-SEGUROS-MANUTENCAO-E-MATERIAIS-NA-OPERACAO-DOS-EQUIPAMENTOS.pdf" TargetMode="External"/><Relationship Id="rId3853" Type="http://schemas.openxmlformats.org/officeDocument/2006/relationships/hyperlink" Target="https://www.caixa.gov.br/Downloads/sinapi-cadernos-tecnicos/SINAPI-CT-RASGOS-E-FIXACOES.pdf" TargetMode="External"/><Relationship Id="rId4904" Type="http://schemas.openxmlformats.org/officeDocument/2006/relationships/hyperlink" Target="https://www.caixa.gov.br/Downloads/sinapi-cadernos-tecnicos/SINAPI-CT-TUBULACAO-FLANGEADA-PARA-REDES-DE-AGUA.pdf" TargetMode="External"/><Relationship Id="rId9068" Type="http://schemas.openxmlformats.org/officeDocument/2006/relationships/hyperlink" Target="https://www.caixa.gov.br/Downloads/sinapi-cadernos-tecnicos/SINAPI-CT-BOMBAS-HIDRAULICAS-CENTRIFUGAS-HORIZONTAIS-E-SUBMERSIVEIS.pdf" TargetMode="External"/><Relationship Id="rId774" Type="http://schemas.openxmlformats.org/officeDocument/2006/relationships/hyperlink" Target="https://www.caixa.gov.br/Downloads/sinapi-cadernos-tecnicos/SINAPI-CT-INSTALACOES-PREDIAIS-DE-ESGOTO-TUBOS-E-CONEXOES.pdf" TargetMode="External"/><Relationship Id="rId1057" Type="http://schemas.openxmlformats.org/officeDocument/2006/relationships/hyperlink" Target="https://www.caixa.gov.br/Downloads/sinapi-cadernos-tecnicos/SINAPI-CT-INSTALACOES-PREDIAIS-DE-AGUA-QUENTE-EM-CPVC.pdf" TargetMode="External"/><Relationship Id="rId2455" Type="http://schemas.openxmlformats.org/officeDocument/2006/relationships/hyperlink" Target="https://www.caixa.gov.br/Downloads/sinapi-metodologia/Livro_SINAPI_Calculos_Parametros.pdf" TargetMode="External"/><Relationship Id="rId3506" Type="http://schemas.openxmlformats.org/officeDocument/2006/relationships/hyperlink" Target="https://www.caixa.gov.br/Downloads/sinapi-cadernos-tecnicos/SINAPI-CT-POCOS-DE-VISITA-E-CAIXAS-PARA-BOCAS-DE-LOBO.pdf" TargetMode="External"/><Relationship Id="rId3920" Type="http://schemas.openxmlformats.org/officeDocument/2006/relationships/hyperlink" Target="https://www.caixa.gov.br/Downloads/sinapi-cadernos-tecnicos/SINAPI-CT-RECOMPOSICAO-DE-PAVIMENTOS.pdf" TargetMode="External"/><Relationship Id="rId8084" Type="http://schemas.openxmlformats.org/officeDocument/2006/relationships/hyperlink" Target="https://www.caixa.gov.br/Downloads/sinapi-cadernos-tecnicos/SINAPI-CT-DEPRECIACAO-JUROS-IMPOSTOS-E-SEGUROS-MANUTENCAO-E-MATERIAIS-NA-OPERACAO-DOS-EQUIPAMENTOS.pdf" TargetMode="External"/><Relationship Id="rId9482" Type="http://schemas.openxmlformats.org/officeDocument/2006/relationships/hyperlink" Target="https://www.caixa.gov.br/Downloads/sinapi-cadernos-tecnicos/SINAPI-CT-ASSENTAMENTO-DE-TUBOS-DE-ESGOTO-OU-DRENAGEM-PLUVIAL-EM-CONCRETO.pdf" TargetMode="External"/><Relationship Id="rId427" Type="http://schemas.openxmlformats.org/officeDocument/2006/relationships/hyperlink" Target="https://www.caixa.gov.br/Downloads/sinapi-cadernos-tecnicos/SINAPI-CT-INSTALACOES-HIDRAULICAS-RESERVACAO-E-BOMBAS-DE-RECALQUE.pdf" TargetMode="External"/><Relationship Id="rId841" Type="http://schemas.openxmlformats.org/officeDocument/2006/relationships/hyperlink" Target="https://www.caixa.gov.br/Downloads/sinapi-cadernos-tecnicos/SINAPI-CT-INSTALACOES-PREDIAIS-DE-AGUA-FRIA-EM-PVC.pdf" TargetMode="External"/><Relationship Id="rId1471" Type="http://schemas.openxmlformats.org/officeDocument/2006/relationships/hyperlink" Target="https://www.caixa.gov.br/Downloads/sinapi-cadernos-tecnicos/SINAPI-CT-INSTALACOES-DE-GAS-E-INCENDIO-EM-ACO-E-FERRO-GALVANIZADO.pdf" TargetMode="External"/><Relationship Id="rId2108" Type="http://schemas.openxmlformats.org/officeDocument/2006/relationships/hyperlink" Target="https://www.caixa.gov.br/Downloads/sinapi-cadernos-tecnicos/SINAPI-CT-LIGACOES-PREDIAIS-DE-AGUA-E-ESGOTO.pdf" TargetMode="External"/><Relationship Id="rId2522" Type="http://schemas.openxmlformats.org/officeDocument/2006/relationships/hyperlink" Target="https://www.caixa.gov.br/Downloads/sinapi-cadernos-tecnicos/SINAPI-CT-LOCACAO-DE-OBRAS.pdf" TargetMode="External"/><Relationship Id="rId5678" Type="http://schemas.openxmlformats.org/officeDocument/2006/relationships/hyperlink" Target="https://www.caixa.gov.br/Downloads/sinapi-cadernos-tecnicos/SINAPI-CT-GUIAS-E-SARJETAS.pdf" TargetMode="External"/><Relationship Id="rId6729" Type="http://schemas.openxmlformats.org/officeDocument/2006/relationships/hyperlink" Target="https://www.caixa.gov.br/Downloads/sinapi-cadernos-tecnicos/SINAPI-CT-ESCAVACAO-VERTICAL-A-CEU-ABERTO.pdf" TargetMode="External"/><Relationship Id="rId9135" Type="http://schemas.openxmlformats.org/officeDocument/2006/relationships/hyperlink" Target="https://www.caixa.gov.br/Downloads/sinapi-cadernos-tecnicos/SINAPI-CT-BOCAS-PARA-BUEIROS.pdf" TargetMode="External"/><Relationship Id="rId1124" Type="http://schemas.openxmlformats.org/officeDocument/2006/relationships/hyperlink" Target="https://www.caixa.gov.br/Downloads/sinapi-cadernos-tecnicos/SINAPI-CT-INSTALACOES-PREDIAIS-DE-AGUA-QUENTE-EM-CPVC.pdf" TargetMode="External"/><Relationship Id="rId4694" Type="http://schemas.openxmlformats.org/officeDocument/2006/relationships/hyperlink" Target="https://www.caixa.gov.br/Downloads/sinapi-cadernos-tecnicos/SINAPI-CT-TRANSPORTE-DE-MATERIAIS-DENTRO-DO-CANTEIRO-DE-OBRAS.pdf" TargetMode="External"/><Relationship Id="rId5745" Type="http://schemas.openxmlformats.org/officeDocument/2006/relationships/hyperlink" Target="https://www.caixa.gov.br/Downloads/sinapi-cadernos-tecnicos/SINAPI-CT-GRAUTE-E-ARMACAO.pdf" TargetMode="External"/><Relationship Id="rId8151" Type="http://schemas.openxmlformats.org/officeDocument/2006/relationships/hyperlink" Target="https://www.caixa.gov.br/Downloads/sinapi-cadernos-tecnicos/SINAPI-CT-DEPRECIACAO-JUROS-IMPOSTOS-E-SEGUROS-MANUTENCAO-E-MATERIAIS-NA-OPERACAO-DOS-EQUIPAMENTOS.pdf" TargetMode="External"/><Relationship Id="rId9202" Type="http://schemas.openxmlformats.org/officeDocument/2006/relationships/hyperlink" Target="https://www.caixa.gov.br/Downloads/sinapi-cadernos-tecnicos/SINAPI-CT-ATERROS-BASES-SUB-BASES-E-IMPRIMACOES.pdf" TargetMode="External"/><Relationship Id="rId10081" Type="http://schemas.openxmlformats.org/officeDocument/2006/relationships/hyperlink" Target="https://www.caixa.gov.br/Downloads/sinapi-cadernos-tecnicos/SINAPI-CT-ALVENARIA-DE-VEDACAO.pdf" TargetMode="External"/><Relationship Id="rId3296" Type="http://schemas.openxmlformats.org/officeDocument/2006/relationships/hyperlink" Target="https://www.caixa.gov.br/Downloads/sinapi-cadernos-tecnicos/SINAPI-CT-PINTURA-EM-SUPERFICIES-METALICAS.pdf" TargetMode="External"/><Relationship Id="rId4347" Type="http://schemas.openxmlformats.org/officeDocument/2006/relationships/hyperlink" Target="https://www.caixa.gov.br/Downloads/sinapi-cadernos-tecnicos/SINAPI-CT-SINALIZACAO-VERTICAL-VIARIA.pdf" TargetMode="External"/><Relationship Id="rId4761" Type="http://schemas.openxmlformats.org/officeDocument/2006/relationships/hyperlink" Target="https://www.caixa.gov.br/Downloads/sinapi-cadernos-tecnicos/SINAPI-CT-TRANSPORTE-CARGA-E-DESCARGA-DE-MATERIAIS.pdf" TargetMode="External"/><Relationship Id="rId3363" Type="http://schemas.openxmlformats.org/officeDocument/2006/relationships/hyperlink" Target="https://www.caixa.gov.br/Downloads/sinapi-cadernos-tecnicos/SINAPI-CT-PINTURA-PARA-PISOS-E-PARA-SINALIZACAO-HORIZONTAL-E-VERTICAL.pdf" TargetMode="External"/><Relationship Id="rId4414" Type="http://schemas.openxmlformats.org/officeDocument/2006/relationships/hyperlink" Target="https://www.caixa.gov.br/Downloads/sinapi-cadernos-tecnicos/SINAPI-CT-SISTEMAS-DE-MEDICAO.pdf" TargetMode="External"/><Relationship Id="rId5812" Type="http://schemas.openxmlformats.org/officeDocument/2006/relationships/hyperlink" Target="https://www.caixa.gov.br/Downloads/sinapi-cadernos-tecnicos/SINAPI-CT-GABIOES-EXECUCAO-DE-MURO-E-PROTECAO-SUPERFICIAL.pdf" TargetMode="External"/><Relationship Id="rId8968" Type="http://schemas.openxmlformats.org/officeDocument/2006/relationships/hyperlink" Target="https://www.caixa.gov.br/Downloads/sinapi-cadernos-tecnicos/SINAPI-CT-CAIXAS-DE-AGUA-PARA-EDIFICACOES.pdf" TargetMode="External"/><Relationship Id="rId284" Type="http://schemas.openxmlformats.org/officeDocument/2006/relationships/hyperlink" Target="https://www.caixa.gov.br/Downloads/sinapi-cadernos-tecnicos/SINAPI-CT-INSTALACOES-HIDRAULICAS-RESERVACAO-E-BOMBAS-DE-RECALQUE.pdf" TargetMode="External"/><Relationship Id="rId3016" Type="http://schemas.openxmlformats.org/officeDocument/2006/relationships/hyperlink" Target="https://www.caixa.gov.br/Downloads/sinapi-cadernos-tecnicos/SINAPI-CT-PARQUINHOS-E-EQUIPAMENTOS-DE-GINASTICA-AO-AR-LIVRE.pdf" TargetMode="External"/><Relationship Id="rId7984" Type="http://schemas.openxmlformats.org/officeDocument/2006/relationships/hyperlink" Target="https://www.caixa.gov.br/Downloads/sinapi-cadernos-tecnicos/SINAPI-CT-DEPRECIACAO-JUROS-IMPOSTOS-E-SEGUROS-MANUTENCAO-E-MATERIAIS-NA-OPERACAO-DOS-EQUIPAMENTOS.pdf" TargetMode="External"/><Relationship Id="rId3430" Type="http://schemas.openxmlformats.org/officeDocument/2006/relationships/hyperlink" Target="https://www.caixa.gov.br/Downloads/sinapi-cadernos-tecnicos/SINAPI-CT-POSTES-DE-CONCRETO-E-METALICOS.pdf" TargetMode="External"/><Relationship Id="rId5188" Type="http://schemas.openxmlformats.org/officeDocument/2006/relationships/hyperlink" Target="https://www.caixa.gov.br/Downloads/sinapi-cadernos-tecnicos/SINAPI-CT-VALVULAS-E-REGISTROS-PARA-SISTEMAS-PREDIAIS.pdf" TargetMode="External"/><Relationship Id="rId6586" Type="http://schemas.openxmlformats.org/officeDocument/2006/relationships/hyperlink" Target="https://www.caixa.gov.br/Downloads/sinapi-cadernos-tecnicos/SINAPI-CT-ESCORAMENTO-E-PREPARO-DE-FUNDO-DE-VALAS.pdf" TargetMode="External"/><Relationship Id="rId7637" Type="http://schemas.openxmlformats.org/officeDocument/2006/relationships/hyperlink" Target="https://www.caixa.gov.br/Downloads/sinapi-cadernos-tecnicos/SINAPI-CT-DEPRECIACAO-JUROS-IMPOSTOS-E-SEGUROS-MANUTENCAO-E-MATERIAIS-NA-OPERACAO-DOS-EQUIPAMENTOS.pdf" TargetMode="External"/><Relationship Id="rId351" Type="http://schemas.openxmlformats.org/officeDocument/2006/relationships/hyperlink" Target="https://www.caixa.gov.br/Downloads/sinapi-cadernos-tecnicos/SINAPI-CT-INSTALACOES-HIDRAULICAS-RESERVACAO-E-BOMBAS-DE-RECALQUE.pdf" TargetMode="External"/><Relationship Id="rId2032" Type="http://schemas.openxmlformats.org/officeDocument/2006/relationships/hyperlink" Target="https://www.caixa.gov.br/Downloads/sinapi-cadernos-tecnicos/SINAPI-CT-LAJES-PRE-MOLDADAS.pdf" TargetMode="External"/><Relationship Id="rId6239" Type="http://schemas.openxmlformats.org/officeDocument/2006/relationships/hyperlink" Target="https://www.caixa.gov.br/Downloads/sinapi-cadernos-tecnicos/SINAPI-CT-ESTRUTURA-E-TRAMA-PARA-COBERTURA.pdf" TargetMode="External"/><Relationship Id="rId6653" Type="http://schemas.openxmlformats.org/officeDocument/2006/relationships/hyperlink" Target="https://www.caixa.gov.br/Downloads/sinapi-cadernos-tecnicos/SINAPI-CT-ESCAVACAO-DE-VALAS.pdf" TargetMode="External"/><Relationship Id="rId7704" Type="http://schemas.openxmlformats.org/officeDocument/2006/relationships/hyperlink" Target="https://www.caixa.gov.br/Downloads/sinapi-cadernos-tecnicos/SINAPI-CT-DEPRECIACAO-JUROS-IMPOSTOS-E-SEGUROS-MANUTENCAO-E-MATERIAIS-NA-OPERACAO-DOS-EQUIPAMENTOS.pdf" TargetMode="External"/><Relationship Id="rId1798" Type="http://schemas.openxmlformats.org/officeDocument/2006/relationships/hyperlink" Target="https://www.caixa.gov.br/Downloads/sinapi-cadernos-tecnicos/SINAPI-CT-INSTALACOES-EM-COBRE.pdf" TargetMode="External"/><Relationship Id="rId2849" Type="http://schemas.openxmlformats.org/officeDocument/2006/relationships/hyperlink" Target="https://www.caixa.gov.br/Downloads/sinapi-cadernos-tecnicos/SINAPI-CT-MONOCAPA.pdf" TargetMode="External"/><Relationship Id="rId5255" Type="http://schemas.openxmlformats.org/officeDocument/2006/relationships/hyperlink" Target="https://www.caixa.gov.br/Downloads/sinapi-cadernos-tecnicos/SINAPI-CT-VALVULAS-PARA-REDES-DE-SANEAMENTO.pdf" TargetMode="External"/><Relationship Id="rId6306" Type="http://schemas.openxmlformats.org/officeDocument/2006/relationships/hyperlink" Target="https://www.caixa.gov.br/Downloads/sinapi-cadernos-tecnicos/SINAPI-CT-ESTRUTURA-E-TRAMA-PARA-COBERTURA.pdf" TargetMode="External"/><Relationship Id="rId6720" Type="http://schemas.openxmlformats.org/officeDocument/2006/relationships/hyperlink" Target="https://www.caixa.gov.br/Downloads/sinapi-cadernos-tecnicos/SINAPI-CT-ESCAVACAO-VERTICAL-A-CEU-ABERTO.pdf" TargetMode="External"/><Relationship Id="rId9876" Type="http://schemas.openxmlformats.org/officeDocument/2006/relationships/hyperlink" Target="https://www.caixa.gov.br/Downloads/sinapi-cadernos-tecnicos/SINAPI-CT-ARMACAO-DE-ESTACAS.pdf" TargetMode="External"/><Relationship Id="rId1865" Type="http://schemas.openxmlformats.org/officeDocument/2006/relationships/hyperlink" Target="https://www.caixa.gov.br/Downloads/sinapi-cadernos-tecnicos/SINAPI-CT-INSTALACOES-EM-COBRE.pdf" TargetMode="External"/><Relationship Id="rId4271" Type="http://schemas.openxmlformats.org/officeDocument/2006/relationships/hyperlink" Target="https://www.caixa.gov.br/Downloads/sinapi-cadernos-tecnicos/SINAPI-CT-REVESTIMENTOS-CERAMICOS-INTERNOS.pdf" TargetMode="External"/><Relationship Id="rId5322" Type="http://schemas.openxmlformats.org/officeDocument/2006/relationships/hyperlink" Target="https://www.caixa.gov.br/Downloads/sinapi-cadernos-tecnicos/SINAPI-CT-INSTALACOES-ELETRICAS-ELETRODUTOS-CONEXOES-E-CONDULETES-APARENTES.pdf" TargetMode="External"/><Relationship Id="rId8478" Type="http://schemas.openxmlformats.org/officeDocument/2006/relationships/hyperlink" Target="https://www.caixa.gov.br/Downloads/sinapi-cadernos-tecnicos/SINAPI-CT-CUSTOS-HORARIOS-PRODUTIVO-E-IMPRODUTIVO-DOS-EQUIPAMENTOS.pdf" TargetMode="External"/><Relationship Id="rId8892" Type="http://schemas.openxmlformats.org/officeDocument/2006/relationships/hyperlink" Target="https://www.caixa.gov.br/Downloads/sinapi-cadernos-tecnicos/SINAPI-CT-CERCAS-PROTETORES-E-ALAMBRADOS.pdf" TargetMode="External"/><Relationship Id="rId9529" Type="http://schemas.openxmlformats.org/officeDocument/2006/relationships/hyperlink" Target="https://www.caixa.gov.br/Downloads/sinapi-cadernos-tecnicos/SINAPI-CT-ASSENTAMENTO-DE-TUBOS-DE-PVC-E-METALICOS-EM-REDES-DE-AGUA.pdf" TargetMode="External"/><Relationship Id="rId1518" Type="http://schemas.openxmlformats.org/officeDocument/2006/relationships/hyperlink" Target="https://www.caixa.gov.br/Downloads/sinapi-cadernos-tecnicos/SINAPI-CT-INSTALACOES-DE-GAS-E-INCENDIO-EM-ACO-E-FERRO-GALVANIZADO.pdf" TargetMode="External"/><Relationship Id="rId2916" Type="http://schemas.openxmlformats.org/officeDocument/2006/relationships/hyperlink" Target="https://www.caixa.gov.br/Downloads/sinapi-cadernos-tecnicos/SINAPI-CT-PAREDES-DE-CONCRETO-CONCRETAGEM.pdf" TargetMode="External"/><Relationship Id="rId7494" Type="http://schemas.openxmlformats.org/officeDocument/2006/relationships/hyperlink" Target="https://www.caixa.gov.br/Downloads/sinapi-cadernos-tecnicos/SINAPI-CT-DEPRECIACAO-JUROS-IMPOSTOS-E-SEGUROS-MANUTENCAO-E-MATERIAIS-NA-OPERACAO-DOS-EQUIPAMENTOS.pdf" TargetMode="External"/><Relationship Id="rId8545" Type="http://schemas.openxmlformats.org/officeDocument/2006/relationships/hyperlink" Target="https://www.caixa.gov.br/Downloads/sinapi-cadernos-tecnicos/SINAPI-CT-CUSTOS-HORARIOS-PRODUTIVO-E-IMPRODUTIVO-DOS-EQUIPAMENTOS.pdf" TargetMode="External"/><Relationship Id="rId9943" Type="http://schemas.openxmlformats.org/officeDocument/2006/relationships/hyperlink" Target="https://www.caixa.gov.br/Downloads/sinapi-cadernos-tecnicos/SINAPI-CT-ARGAMASSAS.pdf" TargetMode="External"/><Relationship Id="rId1932" Type="http://schemas.openxmlformats.org/officeDocument/2006/relationships/hyperlink" Target="https://www.caixa.gov.br/Downloads/sinapi-cadernos-tecnicos/SINAPI-CT-INSTALACOES-EM-COBRE.pdf" TargetMode="External"/><Relationship Id="rId6096" Type="http://schemas.openxmlformats.org/officeDocument/2006/relationships/hyperlink" Target="https://www.caixa.gov.br/Downloads/sinapi-cadernos-tecnicos/SINAPI-CT-EXECUCAO-DE-TIRANTES.pdf" TargetMode="External"/><Relationship Id="rId7147" Type="http://schemas.openxmlformats.org/officeDocument/2006/relationships/hyperlink" Target="https://www.caixa.gov.br/Downloads/sinapi-cadernos-tecnicos/SINAPI-CT-DUTOS-PARA-AR-CONDICIONADO.pdf" TargetMode="External"/><Relationship Id="rId6163" Type="http://schemas.openxmlformats.org/officeDocument/2006/relationships/hyperlink" Target="https://www.caixa.gov.br/Downloads/sinapi-cadernos-tecnicos/SINAPI-CT-ESTRUTURAS-DE-MADEIRA.pdf" TargetMode="External"/><Relationship Id="rId7561" Type="http://schemas.openxmlformats.org/officeDocument/2006/relationships/hyperlink" Target="https://www.caixa.gov.br/Downloads/sinapi-cadernos-tecnicos/SINAPI-CT-DEPRECIACAO-JUROS-IMPOSTOS-E-SEGUROS-MANUTENCAO-E-MATERIAIS-NA-OPERACAO-DOS-EQUIPAMENTOS.pdf" TargetMode="External"/><Relationship Id="rId8612" Type="http://schemas.openxmlformats.org/officeDocument/2006/relationships/hyperlink" Target="https://www.caixa.gov.br/Downloads/sinapi-cadernos-tecnicos/SINAPI-CT-CUSTOS-HORARIOS-PRODUTIVO-E-IMPRODUTIVO-DOS-EQUIPAMENTOS.pdf" TargetMode="External"/><Relationship Id="rId10128" Type="http://schemas.openxmlformats.org/officeDocument/2006/relationships/hyperlink" Target="https://www.caixa.gov.br/Downloads/sinapi-cadernos-tecnicos/SINAPI-CT-ALVENARIA-ESTRUTURAL-BLOCOS-CERAMICOS.pdf" TargetMode="External"/><Relationship Id="rId3757" Type="http://schemas.openxmlformats.org/officeDocument/2006/relationships/hyperlink" Target="https://www.caixa.gov.br/Downloads/sinapi-cadernos-tecnicos/SINAPI-CT-QUADROS-DE-AUTOMACAO-DE-BOMBAS.pdf" TargetMode="External"/><Relationship Id="rId4808" Type="http://schemas.openxmlformats.org/officeDocument/2006/relationships/hyperlink" Target="https://www.caixa.gov.br/Downloads/sinapi-cadernos-tecnicos/SINAPI-CT-TRANSPORTE-CARGA-E-DESCARGA-DE-MATERIAIS.pdf" TargetMode="External"/><Relationship Id="rId7214" Type="http://schemas.openxmlformats.org/officeDocument/2006/relationships/hyperlink" Target="https://www.caixa.gov.br/Downloads/sinapi-cadernos-tecnicos/SINAPI-CT-DRENOS.pdf" TargetMode="External"/><Relationship Id="rId678" Type="http://schemas.openxmlformats.org/officeDocument/2006/relationships/hyperlink" Target="https://www.caixa.gov.br/Downloads/sinapi-cadernos-tecnicos/SINAPI-CT-INSTALACOES-HIDRAULICAS-EM-PPR.pdf" TargetMode="External"/><Relationship Id="rId2359" Type="http://schemas.openxmlformats.org/officeDocument/2006/relationships/hyperlink" Target="https://www.caixa.gov.br/Downloads/sinapi-metodologia/Livro_SINAPI_Calculos_Parametros.pdf" TargetMode="External"/><Relationship Id="rId2773" Type="http://schemas.openxmlformats.org/officeDocument/2006/relationships/hyperlink" Target="https://www.caixa.gov.br/Downloads/sinapi-cadernos-tecnicos/SINAPI-CT-MASSA-UNICA-INTERNA.pdf" TargetMode="External"/><Relationship Id="rId3824" Type="http://schemas.openxmlformats.org/officeDocument/2006/relationships/hyperlink" Target="https://www.caixa.gov.br/Downloads/sinapi-cadernos-tecnicos/SINAPI-CT-RASGOS-E-FIXACOES.pdf" TargetMode="External"/><Relationship Id="rId6230" Type="http://schemas.openxmlformats.org/officeDocument/2006/relationships/hyperlink" Target="https://www.caixa.gov.br/Downloads/sinapi-cadernos-tecnicos/SINAPI-CT-ESTRUTURA-E-TRAMA-PARA-COBERTURA.pdf" TargetMode="External"/><Relationship Id="rId9386" Type="http://schemas.openxmlformats.org/officeDocument/2006/relationships/hyperlink" Target="https://www.caixa.gov.br/Downloads/sinapi-cadernos-tecnicos/SINAPI-CT-ATERRO-E-REATERRO-DE-VALAS.pdf" TargetMode="External"/><Relationship Id="rId745" Type="http://schemas.openxmlformats.org/officeDocument/2006/relationships/hyperlink" Target="https://www.caixa.gov.br/Downloads/sinapi-cadernos-tecnicos/SINAPI-CT-INSTALACOES-PREDIAIS-DE-ESGOTO-TUBOS-E-CONEXOES.pdf" TargetMode="External"/><Relationship Id="rId1375" Type="http://schemas.openxmlformats.org/officeDocument/2006/relationships/hyperlink" Target="https://www.caixa.gov.br/Downloads/sinapi-cadernos-tecnicos/SINAPI-CT-INSTALACOES-DE-GAS-E-INCENDIO-EM-ACO-E-FERRO-GALVANIZADO.pdf" TargetMode="External"/><Relationship Id="rId2426" Type="http://schemas.openxmlformats.org/officeDocument/2006/relationships/hyperlink" Target="https://www.caixa.gov.br/Downloads/sinapi-metodologia/Livro_SINAPI_Calculos_Parametros.pdf" TargetMode="External"/><Relationship Id="rId5996" Type="http://schemas.openxmlformats.org/officeDocument/2006/relationships/hyperlink" Target="https://www.caixa.gov.br/Downloads/sinapi-cadernos-tecnicos/SINAPI-CT-FOSSAS-E-SUMIDOUROS.pdf" TargetMode="External"/><Relationship Id="rId9039" Type="http://schemas.openxmlformats.org/officeDocument/2006/relationships/hyperlink" Target="https://www.caixa.gov.br/Downloads/sinapi-cadernos-tecnicos/SINAPI-CT-CAIXAS-ENTERRADAS.pdf" TargetMode="External"/><Relationship Id="rId9453" Type="http://schemas.openxmlformats.org/officeDocument/2006/relationships/hyperlink" Target="https://www.caixa.gov.br/Downloads/sinapi-cadernos-tecnicos/SINAPI-CT-ASSENTAMENTO-DE-TUBOS-DE-ESGOTO-OU-DRENAGEM-PLUVIAL-EM-CONCRETO.pdf" TargetMode="External"/><Relationship Id="rId81" Type="http://schemas.openxmlformats.org/officeDocument/2006/relationships/hyperlink" Target="https://www.caixa.gov.br/Downloads/sinapi-cadernos-tecnicos/SINAPI-CT-INSTALACOES-ELETRICAS-REDE-DE-DISTRIBUICAO.pdf" TargetMode="External"/><Relationship Id="rId812" Type="http://schemas.openxmlformats.org/officeDocument/2006/relationships/hyperlink" Target="https://www.caixa.gov.br/Downloads/sinapi-cadernos-tecnicos/SINAPI-CT-INSTALACOES-PREDIAIS-DE-AGUA-FRIA-EM-PVC.pdf" TargetMode="External"/><Relationship Id="rId1028" Type="http://schemas.openxmlformats.org/officeDocument/2006/relationships/hyperlink" Target="https://www.caixa.gov.br/Downloads/sinapi-cadernos-tecnicos/SINAPI-CT-INSTALACOES-PREDIAIS-DE-AGUA-FRIA-EM-PVC.pdf" TargetMode="External"/><Relationship Id="rId1442" Type="http://schemas.openxmlformats.org/officeDocument/2006/relationships/hyperlink" Target="https://www.caixa.gov.br/Downloads/sinapi-cadernos-tecnicos/SINAPI-CT-INSTALACOES-DE-GAS-E-INCENDIO-EM-ACO-E-FERRO-GALVANIZADO.pdf" TargetMode="External"/><Relationship Id="rId2840" Type="http://schemas.openxmlformats.org/officeDocument/2006/relationships/hyperlink" Target="https://www.caixa.gov.br/Downloads/sinapi-cadernos-tecnicos/SINAPI-CT-MONOCAPA.pdf" TargetMode="External"/><Relationship Id="rId4598" Type="http://schemas.openxmlformats.org/officeDocument/2006/relationships/hyperlink" Target="https://www.caixa.gov.br/Downloads/sinapi-cadernos-tecnicos/SINAPI-CT-TRANSPORTE-FLUVIAL-CARGA-E-DESCARGA.pdf" TargetMode="External"/><Relationship Id="rId5649" Type="http://schemas.openxmlformats.org/officeDocument/2006/relationships/hyperlink" Target="https://www.caixa.gov.br/Downloads/sinapi-cadernos-tecnicos/SINAPI-CT-ILUMINACAO-PREDIAL-E-MONITORAMENTO.pdf" TargetMode="External"/><Relationship Id="rId8055" Type="http://schemas.openxmlformats.org/officeDocument/2006/relationships/hyperlink" Target="https://www.caixa.gov.br/Downloads/sinapi-cadernos-tecnicos/SINAPI-CT-DEPRECIACAO-JUROS-IMPOSTOS-E-SEGUROS-MANUTENCAO-E-MATERIAIS-NA-OPERACAO-DOS-EQUIPAMENTOS.pdf" TargetMode="External"/><Relationship Id="rId9106" Type="http://schemas.openxmlformats.org/officeDocument/2006/relationships/hyperlink" Target="https://www.caixa.gov.br/Downloads/sinapi-cadernos-tecnicos/SINAPI-CT-BOCAS-PARA-BUEIROS.pdf" TargetMode="External"/><Relationship Id="rId9520" Type="http://schemas.openxmlformats.org/officeDocument/2006/relationships/hyperlink" Target="https://www.caixa.gov.br/Downloads/sinapi-cadernos-tecnicos/SINAPI-CT-ASSENTAMENTO-DE-TUBOS-DE-PVC-E-METALICOS-EM-REDES-DE-AGUA.pdf" TargetMode="External"/><Relationship Id="rId7071" Type="http://schemas.openxmlformats.org/officeDocument/2006/relationships/hyperlink" Target="https://www.caixa.gov.br/Downloads/sinapi-cadernos-tecnicos/SINAPI-CT-ELETROCALHAS.pdf" TargetMode="External"/><Relationship Id="rId8122" Type="http://schemas.openxmlformats.org/officeDocument/2006/relationships/hyperlink" Target="https://www.caixa.gov.br/Downloads/sinapi-cadernos-tecnicos/SINAPI-CT-DEPRECIACAO-JUROS-IMPOSTOS-E-SEGUROS-MANUTENCAO-E-MATERIAIS-NA-OPERACAO-DOS-EQUIPAMENTOS.pdf" TargetMode="External"/><Relationship Id="rId3267" Type="http://schemas.openxmlformats.org/officeDocument/2006/relationships/hyperlink" Target="https://www.caixa.gov.br/Downloads/sinapi-cadernos-tecnicos/SINAPI-CT-PINTURA-EM-MADEIRA.pdf" TargetMode="External"/><Relationship Id="rId4665" Type="http://schemas.openxmlformats.org/officeDocument/2006/relationships/hyperlink" Target="https://www.caixa.gov.br/Downloads/sinapi-cadernos-tecnicos/SINAPI-CT-TRANSPORTE-DE-MATERIAIS-DENTRO-DO-CANTEIRO-DE-OBRAS.pdf" TargetMode="External"/><Relationship Id="rId5716" Type="http://schemas.openxmlformats.org/officeDocument/2006/relationships/hyperlink" Target="https://www.caixa.gov.br/Downloads/sinapi-cadernos-tecnicos/SINAPI-CT-GUARDA-CORPO-CORRIMAO-E-GRADE-PARA-ESQUADRIAS.pdf" TargetMode="External"/><Relationship Id="rId10052" Type="http://schemas.openxmlformats.org/officeDocument/2006/relationships/hyperlink" Target="https://www.caixa.gov.br/Downloads/sinapi-cadernos-tecnicos/SINAPI-CT-ALVENARIAS-DIVERSAS.pdf" TargetMode="External"/><Relationship Id="rId188" Type="http://schemas.openxmlformats.org/officeDocument/2006/relationships/hyperlink" Target="https://www.caixa.gov.br/Downloads/sinapi-cadernos-tecnicos/SINAPI-CT-INSTALACOES-HIDRAULICAS-RESERVACAO-E-BOMBAS-DE-RECALQUE.pdf" TargetMode="External"/><Relationship Id="rId3681" Type="http://schemas.openxmlformats.org/officeDocument/2006/relationships/hyperlink" Target="https://www.caixa.gov.br/Downloads/sinapi-cadernos-tecnicos/SINAPI-CT-PRODUCAO-DE-CONCRETO.pdf" TargetMode="External"/><Relationship Id="rId4318" Type="http://schemas.openxmlformats.org/officeDocument/2006/relationships/hyperlink" Target="https://www.caixa.gov.br/Downloads/sinapi-cadernos-tecnicos/SINAPI-CT-SINALIZACAO-HORIZONTAL-VIARIA.pdf" TargetMode="External"/><Relationship Id="rId4732" Type="http://schemas.openxmlformats.org/officeDocument/2006/relationships/hyperlink" Target="https://www.caixa.gov.br/Downloads/sinapi-cadernos-tecnicos/SINAPI-CT-TRANSPORTE-DE-MATERIAIS-DENTRO-DO-CANTEIRO-DE-OBRAS.pdf" TargetMode="External"/><Relationship Id="rId7888" Type="http://schemas.openxmlformats.org/officeDocument/2006/relationships/hyperlink" Target="https://www.caixa.gov.br/Downloads/sinapi-cadernos-tecnicos/SINAPI-CT-DEPRECIACAO-JUROS-IMPOSTOS-E-SEGUROS-MANUTENCAO-E-MATERIAIS-NA-OPERACAO-DOS-EQUIPAMENTOS.pdf" TargetMode="External"/><Relationship Id="rId8939" Type="http://schemas.openxmlformats.org/officeDocument/2006/relationships/hyperlink" Target="https://www.caixa.gov.br/Downloads/sinapi-cadernos-tecnicos/SINAPI-CT-CANALETAS-GRELHAS-E-CAIXAS-COM-GRELHA-PARA-DRENAGEM.pdf" TargetMode="External"/><Relationship Id="rId2283" Type="http://schemas.openxmlformats.org/officeDocument/2006/relationships/hyperlink" Target="https://www.caixa.gov.br/Downloads/sinapi-metodologia/Livro_SINAPI_Calculos_Parametros.pdf" TargetMode="External"/><Relationship Id="rId3334" Type="http://schemas.openxmlformats.org/officeDocument/2006/relationships/hyperlink" Target="https://www.caixa.gov.br/Downloads/sinapi-cadernos-tecnicos/SINAPI-CT-PINTURA-PARA-PISOS-E-PARA-SINALIZACAO-HORIZONTAL-E-VERTICAL.pdf" TargetMode="External"/><Relationship Id="rId7955" Type="http://schemas.openxmlformats.org/officeDocument/2006/relationships/hyperlink" Target="https://www.caixa.gov.br/Downloads/sinapi-cadernos-tecnicos/SINAPI-CT-DEPRECIACAO-JUROS-IMPOSTOS-E-SEGUROS-MANUTENCAO-E-MATERIAIS-NA-OPERACAO-DOS-EQUIPAMENTOS.pdf" TargetMode="External"/><Relationship Id="rId255" Type="http://schemas.openxmlformats.org/officeDocument/2006/relationships/hyperlink" Target="https://www.caixa.gov.br/Downloads/sinapi-cadernos-tecnicos/SINAPI-CT-INSTALACOES-HIDRAULICAS-RESERVACAO-E-BOMBAS-DE-RECALQUE.pdf" TargetMode="External"/><Relationship Id="rId2350" Type="http://schemas.openxmlformats.org/officeDocument/2006/relationships/hyperlink" Target="https://www.caixa.gov.br/Downloads/sinapi-metodologia/Livro_SINAPI_Calculos_Parametros.pdf" TargetMode="External"/><Relationship Id="rId3401" Type="http://schemas.openxmlformats.org/officeDocument/2006/relationships/hyperlink" Target="https://www.caixa.gov.br/Downloads/sinapi-cadernos-tecnicos/SINAPI-CT-PISOS.pdf" TargetMode="External"/><Relationship Id="rId6557" Type="http://schemas.openxmlformats.org/officeDocument/2006/relationships/hyperlink" Target="https://www.caixa.gov.br/Downloads/sinapi-cadernos-tecnicos/SINAPI-CT-ESGOTAMENTO-DE-VALA-E-REBAIXAMENTO-DO-LENCOL-FREATICO.pdf" TargetMode="External"/><Relationship Id="rId6971" Type="http://schemas.openxmlformats.org/officeDocument/2006/relationships/hyperlink" Target="https://www.caixa.gov.br/Downloads/sinapi-cadernos-tecnicos/SINAPI-CT-EQUIPAMENTOS-DE-PROTECAO-COLETIVA.pdf" TargetMode="External"/><Relationship Id="rId7608" Type="http://schemas.openxmlformats.org/officeDocument/2006/relationships/hyperlink" Target="https://www.caixa.gov.br/Downloads/sinapi-cadernos-tecnicos/SINAPI-CT-DEPRECIACAO-JUROS-IMPOSTOS-E-SEGUROS-MANUTENCAO-E-MATERIAIS-NA-OPERACAO-DOS-EQUIPAMENTOS.pdf" TargetMode="External"/><Relationship Id="rId322" Type="http://schemas.openxmlformats.org/officeDocument/2006/relationships/hyperlink" Target="https://www.caixa.gov.br/Downloads/sinapi-cadernos-tecnicos/SINAPI-CT-INSTALACOES-HIDRAULICAS-RESERVACAO-E-BOMBAS-DE-RECALQUE.pdf" TargetMode="External"/><Relationship Id="rId2003" Type="http://schemas.openxmlformats.org/officeDocument/2006/relationships/hyperlink" Target="https://www.caixa.gov.br/Downloads/sinapi-cadernos-tecnicos/SINAPI-CT-INSTALACOES-PARA-CANTEIROS-DE-OBRAS.pdf" TargetMode="External"/><Relationship Id="rId5159" Type="http://schemas.openxmlformats.org/officeDocument/2006/relationships/hyperlink" Target="https://www.caixa.gov.br/Downloads/sinapi-cadernos-tecnicos/SINAPI-CT-VALVULAS-E-REGISTROS-PARA-SISTEMAS-PREDIAIS.pdf" TargetMode="External"/><Relationship Id="rId5573" Type="http://schemas.openxmlformats.org/officeDocument/2006/relationships/hyperlink" Target="https://www.caixa.gov.br/Downloads/sinapi-cadernos-tecnicos/SINAPI-CT-INSTALACOES-ELETRICAS-ELETRODUTOS-EMBUTIDOS-CABOS-CAIXAS-TOMADAS-E-INTERRUPTORES.pdf" TargetMode="External"/><Relationship Id="rId6624" Type="http://schemas.openxmlformats.org/officeDocument/2006/relationships/hyperlink" Target="https://www.caixa.gov.br/Downloads/sinapi-cadernos-tecnicos/SINAPI-CT-ESCORAMENTO-E-PREPARO-DE-FUNDO-DE-VALAS.pdf" TargetMode="External"/><Relationship Id="rId9030" Type="http://schemas.openxmlformats.org/officeDocument/2006/relationships/hyperlink" Target="https://www.caixa.gov.br/Downloads/sinapi-cadernos-tecnicos/SINAPI-CT-CAIXAS-ENTERRADAS.pdf" TargetMode="External"/><Relationship Id="rId4175" Type="http://schemas.openxmlformats.org/officeDocument/2006/relationships/hyperlink" Target="https://www.caixa.gov.br/Downloads/sinapi-cadernos-tecnicos/SINAPI-CT-REDES-DE-AGUA-E-ESGOTO-EM-PEAD-LISO-(TUBOS-E-CONEXOES).pdf" TargetMode="External"/><Relationship Id="rId5226" Type="http://schemas.openxmlformats.org/officeDocument/2006/relationships/hyperlink" Target="https://www.caixa.gov.br/Downloads/sinapi-cadernos-tecnicos/SINAPI-CT-VALVULAS-E-REGISTROS-PARA-SISTEMAS-PREDIAIS.pdf" TargetMode="External"/><Relationship Id="rId1769" Type="http://schemas.openxmlformats.org/officeDocument/2006/relationships/hyperlink" Target="https://www.caixa.gov.br/Downloads/sinapi-cadernos-tecnicos/SINAPI-CT-INSTALACOES-EM-COBRE.pdf" TargetMode="External"/><Relationship Id="rId3191" Type="http://schemas.openxmlformats.org/officeDocument/2006/relationships/hyperlink" Target="https://www.caixa.gov.br/Downloads/sinapi-cadernos-tecnicos/SINAPI-CT-PERFURACAO-HORIZONTAL-DIRECIONAL-HDD.pdf" TargetMode="External"/><Relationship Id="rId4242" Type="http://schemas.openxmlformats.org/officeDocument/2006/relationships/hyperlink" Target="https://www.caixa.gov.br/Downloads/sinapi-cadernos-tecnicos/SINAPI-CT-RESERVATORIOS-DE-CONCRETO-E-METALICOS.pdf" TargetMode="External"/><Relationship Id="rId5640" Type="http://schemas.openxmlformats.org/officeDocument/2006/relationships/hyperlink" Target="https://www.caixa.gov.br/Downloads/sinapi-cadernos-tecnicos/SINAPI-CT-ILUMINACAO-PREDIAL-E-MONITORAMENTO.pdf" TargetMode="External"/><Relationship Id="rId7398" Type="http://schemas.openxmlformats.org/officeDocument/2006/relationships/hyperlink" Target="https://www.caixa.gov.br/Downloads/sinapi-cadernos-tecnicos/SINAPI-CT-DEPRECIACAO-JUROS-IMPOSTOS-E-SEGUROS-MANUTENCAO-E-MATERIAIS-NA-OPERACAO-DOS-EQUIPAMENTOS.pdf" TargetMode="External"/><Relationship Id="rId8796" Type="http://schemas.openxmlformats.org/officeDocument/2006/relationships/hyperlink" Target="https://www.caixa.gov.br/Downloads/sinapi-cadernos-tecnicos/SINAPI-CT-CONCRETO-PROJETADO.pdf" TargetMode="External"/><Relationship Id="rId9847" Type="http://schemas.openxmlformats.org/officeDocument/2006/relationships/hyperlink" Target="https://www.caixa.gov.br/Downloads/sinapi-cadernos-tecnicos/SINAPI-CT-ARMACAO-PARA-ESTRUTURAS-DE-CONCRETO-ARMADO.pdf" TargetMode="External"/><Relationship Id="rId1836" Type="http://schemas.openxmlformats.org/officeDocument/2006/relationships/hyperlink" Target="https://www.caixa.gov.br/Downloads/sinapi-cadernos-tecnicos/SINAPI-CT-INSTALACOES-EM-COBRE.pdf" TargetMode="External"/><Relationship Id="rId8449" Type="http://schemas.openxmlformats.org/officeDocument/2006/relationships/hyperlink" Target="https://www.caixa.gov.br/Downloads/sinapi-cadernos-tecnicos/SINAPI-CT-CUSTOS-HORARIOS-PRODUTIVO-E-IMPRODUTIVO-DOS-EQUIPAMENTOS.pdf" TargetMode="External"/><Relationship Id="rId8863" Type="http://schemas.openxmlformats.org/officeDocument/2006/relationships/hyperlink" Target="https://www.caixa.gov.br/Downloads/sinapi-cadernos-tecnicos/SINAPI-CT-CERCAS-PROTETORES-E-ALAMBRADOS.pdf" TargetMode="External"/><Relationship Id="rId9914" Type="http://schemas.openxmlformats.org/officeDocument/2006/relationships/hyperlink" Target="https://www.caixa.gov.br/Downloads/sinapi-cadernos-tecnicos/SINAPI-CT-ARGAMASSAS.pdf" TargetMode="External"/><Relationship Id="rId1903" Type="http://schemas.openxmlformats.org/officeDocument/2006/relationships/hyperlink" Target="https://www.caixa.gov.br/Downloads/sinapi-cadernos-tecnicos/SINAPI-CT-INSTALACOES-EM-COBRE.pdf" TargetMode="External"/><Relationship Id="rId7465" Type="http://schemas.openxmlformats.org/officeDocument/2006/relationships/hyperlink" Target="https://www.caixa.gov.br/Downloads/sinapi-cadernos-tecnicos/SINAPI-CT-DEPRECIACAO-JUROS-IMPOSTOS-E-SEGUROS-MANUTENCAO-E-MATERIAIS-NA-OPERACAO-DOS-EQUIPAMENTOS.pdf" TargetMode="External"/><Relationship Id="rId8516" Type="http://schemas.openxmlformats.org/officeDocument/2006/relationships/hyperlink" Target="https://www.caixa.gov.br/Downloads/sinapi-cadernos-tecnicos/SINAPI-CT-CUSTOS-HORARIOS-PRODUTIVO-E-IMPRODUTIVO-DOS-EQUIPAMENTOS.pdf" TargetMode="External"/><Relationship Id="rId8930" Type="http://schemas.openxmlformats.org/officeDocument/2006/relationships/hyperlink" Target="https://www.caixa.gov.br/Downloads/sinapi-cadernos-tecnicos/SINAPI-CT-CANALETAS-GRELHAS-E-CAIXAS-COM-GRELHA-PARA-DRENAGEM.pdf" TargetMode="External"/><Relationship Id="rId6067" Type="http://schemas.openxmlformats.org/officeDocument/2006/relationships/hyperlink" Target="https://www.caixa.gov.br/Downloads/sinapi-cadernos-tecnicos/SINAPI-CT-EXECUCAO-DE-TIRANTES.pdf" TargetMode="External"/><Relationship Id="rId6481" Type="http://schemas.openxmlformats.org/officeDocument/2006/relationships/hyperlink" Target="https://www.caixa.gov.br/Downloads/sinapi-cadernos-tecnicos/SINAPI-CT-ESQUADRIAS-PORTAS.pdf" TargetMode="External"/><Relationship Id="rId7118" Type="http://schemas.openxmlformats.org/officeDocument/2006/relationships/hyperlink" Target="https://www.caixa.gov.br/Downloads/sinapi-cadernos-tecnicos/SINAPI-CT-ELETROCALHAS.pdf" TargetMode="External"/><Relationship Id="rId7532" Type="http://schemas.openxmlformats.org/officeDocument/2006/relationships/hyperlink" Target="https://www.caixa.gov.br/Downloads/sinapi-cadernos-tecnicos/SINAPI-CT-DEPRECIACAO-JUROS-IMPOSTOS-E-SEGUROS-MANUTENCAO-E-MATERIAIS-NA-OPERACAO-DOS-EQUIPAMENTOS.pdf" TargetMode="External"/><Relationship Id="rId996" Type="http://schemas.openxmlformats.org/officeDocument/2006/relationships/hyperlink" Target="https://www.caixa.gov.br/Downloads/sinapi-cadernos-tecnicos/SINAPI-CT-INSTALACOES-PREDIAIS-DE-AGUA-FRIA-EM-PVC.pdf" TargetMode="External"/><Relationship Id="rId2677" Type="http://schemas.openxmlformats.org/officeDocument/2006/relationships/hyperlink" Target="https://www.caixa.gov.br/Downloads/sinapi-cadernos-tecnicos/SINAPI-CT-MASSA-UNICA-EXTERNA.pdf" TargetMode="External"/><Relationship Id="rId3728" Type="http://schemas.openxmlformats.org/officeDocument/2006/relationships/hyperlink" Target="https://www.caixa.gov.br/Downloads/sinapi-cadernos-tecnicos/SINAPI-CT-QUADRAS-E-SEUS-EQUIPAMENTOS.pdf" TargetMode="External"/><Relationship Id="rId5083" Type="http://schemas.openxmlformats.org/officeDocument/2006/relationships/hyperlink" Target="https://www.caixa.gov.br/Downloads/sinapi-cadernos-tecnicos/SINAPI-CT-VIDROS-E-ESPELHOS.pdf" TargetMode="External"/><Relationship Id="rId6134" Type="http://schemas.openxmlformats.org/officeDocument/2006/relationships/hyperlink" Target="https://www.caixa.gov.br/Downloads/sinapi-cadernos-tecnicos/SINAPI-CT-ESTRUTURAS-DE-MADEIRA.pdf" TargetMode="External"/><Relationship Id="rId649" Type="http://schemas.openxmlformats.org/officeDocument/2006/relationships/hyperlink" Target="https://www.caixa.gov.br/Downloads/sinapi-cadernos-tecnicos/SINAPI-CT-INSTALACOES-HIDRAULICAS-EM-PPR.pdf" TargetMode="External"/><Relationship Id="rId1279" Type="http://schemas.openxmlformats.org/officeDocument/2006/relationships/hyperlink" Target="https://www.caixa.gov.br/Downloads/sinapi-cadernos-tecnicos/SINAPI-CT-INSTALACOES-DE-DIVISORIAS-DIVERSAS.pdf" TargetMode="External"/><Relationship Id="rId5150" Type="http://schemas.openxmlformats.org/officeDocument/2006/relationships/hyperlink" Target="https://www.caixa.gov.br/Downloads/sinapi-cadernos-tecnicos/SINAPI-CT-VALVULAS-E-REGISTROS-PARA-SISTEMAS-PREDIAIS.pdf" TargetMode="External"/><Relationship Id="rId6201" Type="http://schemas.openxmlformats.org/officeDocument/2006/relationships/hyperlink" Target="https://www.caixa.gov.br/Downloads/sinapi-cadernos-tecnicos/SINAPI-CT-ESTRUTURAS-DE-CONTENCAO-ESTACAS-PAREDES-DIAFRAGMA-E-MURETA-GUIA.pdf" TargetMode="External"/><Relationship Id="rId9357" Type="http://schemas.openxmlformats.org/officeDocument/2006/relationships/hyperlink" Target="https://www.caixa.gov.br/Downloads/sinapi-cadernos-tecnicos/SINAPI-CT-ATERROS-BASES-SUB-BASES-E-IMPRIMACOES.pdf" TargetMode="External"/><Relationship Id="rId1346" Type="http://schemas.openxmlformats.org/officeDocument/2006/relationships/hyperlink" Target="https://www.caixa.gov.br/Downloads/sinapi-cadernos-tecnicos/SINAPI-CT-INSTALACOES-DE-GAS-E-INCENDIO-EM-ACO-E-FERRO-GALVANIZADO.pdf" TargetMode="External"/><Relationship Id="rId1693" Type="http://schemas.openxmlformats.org/officeDocument/2006/relationships/hyperlink" Target="https://www.caixa.gov.br/Downloads/sinapi-cadernos-tecnicos/SINAPI-CT-INSTALACOES-DE-AR-CONDICIONADO.pdf" TargetMode="External"/><Relationship Id="rId2744" Type="http://schemas.openxmlformats.org/officeDocument/2006/relationships/hyperlink" Target="https://www.caixa.gov.br/Downloads/sinapi-cadernos-tecnicos/SINAPI-CT-MASSA-UNICA-EXTERNA.pdf" TargetMode="External"/><Relationship Id="rId8373" Type="http://schemas.openxmlformats.org/officeDocument/2006/relationships/hyperlink" Target="https://www.caixa.gov.br/Downloads/sinapi-cadernos-tecnicos/SINAPI-CT-CUSTOS-HORARIOS-PRODUTIVO-E-IMPRODUTIVO-DOS-EQUIPAMENTOS.pdf" TargetMode="External"/><Relationship Id="rId9771" Type="http://schemas.openxmlformats.org/officeDocument/2006/relationships/hyperlink" Target="https://www.caixa.gov.br/Downloads/sinapi-cadernos-tecnicos/SINAPI-CT-ASSENTAMENTO-DE-TUBOS-DE-ESGOTO-EM-PVC-E-PEAD.pdf" TargetMode="External"/><Relationship Id="rId716" Type="http://schemas.openxmlformats.org/officeDocument/2006/relationships/hyperlink" Target="https://www.caixa.gov.br/Downloads/sinapi-cadernos-tecnicos/SINAPI-CT-INSTALACOES-PREDIAIS-DE-ESGOTO-CAIXAS-E-RALOS.pdf" TargetMode="External"/><Relationship Id="rId1760" Type="http://schemas.openxmlformats.org/officeDocument/2006/relationships/hyperlink" Target="https://www.caixa.gov.br/Downloads/sinapi-cadernos-tecnicos/SINAPI-CT-INSTALACOES-EM-COBRE.pdf" TargetMode="External"/><Relationship Id="rId2811" Type="http://schemas.openxmlformats.org/officeDocument/2006/relationships/hyperlink" Target="https://www.caixa.gov.br/Downloads/sinapi-cadernos-tecnicos/SINAPI-CT-MASSA-UNICA-INTERNA.pdf" TargetMode="External"/><Relationship Id="rId5967" Type="http://schemas.openxmlformats.org/officeDocument/2006/relationships/hyperlink" Target="https://www.caixa.gov.br/Downloads/sinapi-cadernos-tecnicos/SINAPI-CT-FUNDACOES-RASAS-(BLOCOS-SAPATAS-VIGAS-BALDRAME).pdf" TargetMode="External"/><Relationship Id="rId8026" Type="http://schemas.openxmlformats.org/officeDocument/2006/relationships/hyperlink" Target="https://www.caixa.gov.br/Downloads/sinapi-cadernos-tecnicos/SINAPI-CT-DEPRECIACAO-JUROS-IMPOSTOS-E-SEGUROS-MANUTENCAO-E-MATERIAIS-NA-OPERACAO-DOS-EQUIPAMENTOS.pdf" TargetMode="External"/><Relationship Id="rId9424" Type="http://schemas.openxmlformats.org/officeDocument/2006/relationships/hyperlink" Target="https://www.caixa.gov.br/Downloads/sinapi-cadernos-tecnicos/SINAPI-CT-ASSENTAMENTO-DE-TUBOS-DE-ESGOTO-OU-DRENAGEM-PLUVIAL-EM-CONCRETO.pdf" TargetMode="External"/><Relationship Id="rId52" Type="http://schemas.openxmlformats.org/officeDocument/2006/relationships/hyperlink" Target="https://www.caixa.gov.br/Downloads/sinapi-cadernos-tecnicos/SINAPI-CT-INSTALACOES-ELETRICAS-QUADROS-CABOS-DISJUNTORES-CONTATORES-E-BARRAMENTOS-BLINDADOS.pdf" TargetMode="External"/><Relationship Id="rId1413" Type="http://schemas.openxmlformats.org/officeDocument/2006/relationships/hyperlink" Target="https://www.caixa.gov.br/Downloads/sinapi-cadernos-tecnicos/SINAPI-CT-INSTALACOES-DE-GAS-E-INCENDIO-EM-ACO-E-FERRO-GALVANIZADO.pdf" TargetMode="External"/><Relationship Id="rId4569" Type="http://schemas.openxmlformats.org/officeDocument/2006/relationships/hyperlink" Target="https://www.caixa.gov.br/Downloads/sinapi-cadernos-tecnicos/SINAPI-CT-TRANSPORTE-FLUVIAL-CARGA-E-DESCARGA.pdf" TargetMode="External"/><Relationship Id="rId4983" Type="http://schemas.openxmlformats.org/officeDocument/2006/relationships/hyperlink" Target="https://www.caixa.gov.br/Downloads/sinapi-cadernos-tecnicos/SINAPI-CT-TUNNEL-LINER.pdf" TargetMode="External"/><Relationship Id="rId8440" Type="http://schemas.openxmlformats.org/officeDocument/2006/relationships/hyperlink" Target="https://www.caixa.gov.br/Downloads/sinapi-cadernos-tecnicos/SINAPI-CT-CUSTOS-HORARIOS-PRODUTIVO-E-IMPRODUTIVO-DOS-EQUIPAMENTOS.pdf" TargetMode="External"/><Relationship Id="rId3585" Type="http://schemas.openxmlformats.org/officeDocument/2006/relationships/hyperlink" Target="https://www.caixa.gov.br/Downloads/sinapi-cadernos-tecnicos/SINAPI-CT-POCOS-DE-VISITA-E-CAIXAS-PARA-BOCAS-DE-LOBO.pdf" TargetMode="External"/><Relationship Id="rId4636" Type="http://schemas.openxmlformats.org/officeDocument/2006/relationships/hyperlink" Target="https://www.caixa.gov.br/Downloads/sinapi-cadernos-tecnicos/SINAPI-CT-TRANSPORTE-FLUVIAL-MOMENTO-DE-TRANSPORTE.pdf" TargetMode="External"/><Relationship Id="rId7042" Type="http://schemas.openxmlformats.org/officeDocument/2006/relationships/hyperlink" Target="https://www.caixa.gov.br/Downloads/sinapi-cadernos-tecnicos/SINAPI-CT-ELETROCALHAS.pdf" TargetMode="External"/><Relationship Id="rId10023" Type="http://schemas.openxmlformats.org/officeDocument/2006/relationships/hyperlink" Target="https://www.caixa.gov.br/Downloads/sinapi-cadernos-tecnicos/SINAPI-CT-ARGAMASSAS.pdf" TargetMode="External"/><Relationship Id="rId2187" Type="http://schemas.openxmlformats.org/officeDocument/2006/relationships/hyperlink" Target="https://www.caixa.gov.br/Downloads/sinapi-metodologia/Livro_SINAPI_Calculos_Parametros.pdf" TargetMode="External"/><Relationship Id="rId3238" Type="http://schemas.openxmlformats.org/officeDocument/2006/relationships/hyperlink" Target="https://www.caixa.gov.br/Downloads/sinapi-cadernos-tecnicos/SINAPI-CT-PINTURA-INTERNA.pdf" TargetMode="External"/><Relationship Id="rId3652" Type="http://schemas.openxmlformats.org/officeDocument/2006/relationships/hyperlink" Target="https://www.caixa.gov.br/Downloads/sinapi-cadernos-tecnicos/SINAPI-CT-POCOS-DE-VISITA-E-CAIXAS-PARA-BOCAS-DE-LOBO.pdf" TargetMode="External"/><Relationship Id="rId4703" Type="http://schemas.openxmlformats.org/officeDocument/2006/relationships/hyperlink" Target="https://www.caixa.gov.br/Downloads/sinapi-cadernos-tecnicos/SINAPI-CT-TRANSPORTE-DE-MATERIAIS-DENTRO-DO-CANTEIRO-DE-OBRAS.pdf" TargetMode="External"/><Relationship Id="rId7859" Type="http://schemas.openxmlformats.org/officeDocument/2006/relationships/hyperlink" Target="https://www.caixa.gov.br/Downloads/sinapi-cadernos-tecnicos/SINAPI-CT-DEPRECIACAO-JUROS-IMPOSTOS-E-SEGUROS-MANUTENCAO-E-MATERIAIS-NA-OPERACAO-DOS-EQUIPAMENTOS.pdf" TargetMode="External"/><Relationship Id="rId159" Type="http://schemas.openxmlformats.org/officeDocument/2006/relationships/hyperlink" Target="https://www.caixa.gov.br/Downloads/sinapi-cadernos-tecnicos/SINAPI-CT-INSTALACOES-ELETRICAS-REDE-DE-DISTRIBUICAO.pdf" TargetMode="External"/><Relationship Id="rId573" Type="http://schemas.openxmlformats.org/officeDocument/2006/relationships/hyperlink" Target="https://www.caixa.gov.br/Downloads/sinapi-cadernos-tecnicos/SINAPI-CT-INSTALACOES-HIDRAULICAS-EM-PEX.pdf" TargetMode="External"/><Relationship Id="rId2254" Type="http://schemas.openxmlformats.org/officeDocument/2006/relationships/hyperlink" Target="https://www.caixa.gov.br/Downloads/sinapi-metodologia/Livro_SINAPI_Calculos_Parametros.pdf" TargetMode="External"/><Relationship Id="rId3305" Type="http://schemas.openxmlformats.org/officeDocument/2006/relationships/hyperlink" Target="https://www.caixa.gov.br/Downloads/sinapi-cadernos-tecnicos/SINAPI-CT-PINTURA-EM-SUPERFICIES-METALICAS.pdf" TargetMode="External"/><Relationship Id="rId9281" Type="http://schemas.openxmlformats.org/officeDocument/2006/relationships/hyperlink" Target="https://www.caixa.gov.br/Downloads/sinapi-cadernos-tecnicos/SINAPI-CT-ATERROS-BASES-SUB-BASES-E-IMPRIMACOES.pdf" TargetMode="External"/><Relationship Id="rId226" Type="http://schemas.openxmlformats.org/officeDocument/2006/relationships/hyperlink" Target="https://www.caixa.gov.br/Downloads/sinapi-cadernos-tecnicos/SINAPI-CT-INSTALACOES-HIDRAULICAS-RESERVACAO-E-BOMBAS-DE-RECALQUE.pdf" TargetMode="External"/><Relationship Id="rId1270" Type="http://schemas.openxmlformats.org/officeDocument/2006/relationships/hyperlink" Target="https://www.caixa.gov.br/Downloads/sinapi-cadernos-tecnicos/SINAPI-CT-INSTALACOES-DE-DIVISORIAS-DIVERSAS.pdf" TargetMode="External"/><Relationship Id="rId5477" Type="http://schemas.openxmlformats.org/officeDocument/2006/relationships/hyperlink" Target="https://www.caixa.gov.br/Downloads/sinapi-cadernos-tecnicos/SINAPI-CT-INSTALACOES-ELETRICAS-ELETRODUTOS-EMBUTIDOS-CABOS-CAIXAS-TOMADAS-E-INTERRUPTORES.pdf" TargetMode="External"/><Relationship Id="rId6875" Type="http://schemas.openxmlformats.org/officeDocument/2006/relationships/hyperlink" Target="https://www.caixa.gov.br/Downloads/sinapi-cadernos-tecnicos/SINAPI-CT-ESCADAS.pdf" TargetMode="External"/><Relationship Id="rId7926" Type="http://schemas.openxmlformats.org/officeDocument/2006/relationships/hyperlink" Target="https://www.caixa.gov.br/Downloads/sinapi-cadernos-tecnicos/SINAPI-CT-DEPRECIACAO-JUROS-IMPOSTOS-E-SEGUROS-MANUTENCAO-E-MATERIAIS-NA-OPERACAO-DOS-EQUIPAMENTOS.pdf" TargetMode="External"/><Relationship Id="rId640" Type="http://schemas.openxmlformats.org/officeDocument/2006/relationships/hyperlink" Target="https://www.caixa.gov.br/Downloads/sinapi-cadernos-tecnicos/SINAPI-CT-INSTALACOES-HIDRAULICAS-EM-PPR.pdf" TargetMode="External"/><Relationship Id="rId2321" Type="http://schemas.openxmlformats.org/officeDocument/2006/relationships/hyperlink" Target="https://www.caixa.gov.br/Downloads/sinapi-metodologia/Livro_SINAPI_Calculos_Parametros.pdf" TargetMode="External"/><Relationship Id="rId4079" Type="http://schemas.openxmlformats.org/officeDocument/2006/relationships/hyperlink" Target="https://www.caixa.gov.br/Downloads/sinapi-cadernos-tecnicos/SINAPI-CT-REDES-DE-LOGICA-TELEFONIA-E-IMAGEM.pdf" TargetMode="External"/><Relationship Id="rId5891" Type="http://schemas.openxmlformats.org/officeDocument/2006/relationships/hyperlink" Target="https://www.caixa.gov.br/Downloads/sinapi-cadernos-tecnicos/SINAPI-CT-FORMAS-PARA-ESTRUTURAS-DE-CONCRETO-ARMADO.pdf" TargetMode="External"/><Relationship Id="rId6528" Type="http://schemas.openxmlformats.org/officeDocument/2006/relationships/hyperlink" Target="https://www.caixa.gov.br/Downloads/sinapi-cadernos-tecnicos/SINAPI-CT-ESQUADRIAS-JANELAS.pdf" TargetMode="External"/><Relationship Id="rId6942" Type="http://schemas.openxmlformats.org/officeDocument/2006/relationships/hyperlink" Target="https://www.caixa.gov.br/Downloads/sinapi-cadernos-tecnicos/SINAPI-CT-EQUIPAMENTOS-DE-PROTECAO-COLETIVA.pdf" TargetMode="External"/><Relationship Id="rId9001" Type="http://schemas.openxmlformats.org/officeDocument/2006/relationships/hyperlink" Target="https://www.caixa.gov.br/Downloads/sinapi-cadernos-tecnicos/SINAPI-CT-CAIXAS-ENTERRADAS.pdf" TargetMode="External"/><Relationship Id="rId4493" Type="http://schemas.openxmlformats.org/officeDocument/2006/relationships/hyperlink" Target="https://www.caixa.gov.br/Downloads/sinapi-cadernos-tecnicos/SINAPI-CT-TELHAMENTO-PARA-COBERTURA.pdf" TargetMode="External"/><Relationship Id="rId5544" Type="http://schemas.openxmlformats.org/officeDocument/2006/relationships/hyperlink" Target="https://www.caixa.gov.br/Downloads/sinapi-cadernos-tecnicos/SINAPI-CT-INSTALACOES-ELETRICAS-ELETRODUTOS-EMBUTIDOS-CABOS-CAIXAS-TOMADAS-E-INTERRUPTORES.pdf" TargetMode="External"/><Relationship Id="rId3095" Type="http://schemas.openxmlformats.org/officeDocument/2006/relationships/hyperlink" Target="https://www.caixa.gov.br/Downloads/sinapi-cadernos-tecnicos/SINAPI-CT-PAVIMENTO-RIGIDO-DE-CONCRETO.pdf" TargetMode="External"/><Relationship Id="rId4146" Type="http://schemas.openxmlformats.org/officeDocument/2006/relationships/hyperlink" Target="https://www.caixa.gov.br/Downloads/sinapi-cadernos-tecnicos/SINAPI-CT-REDES-DE-AGUA-E-ESGOTO-EM-PEAD-LISO-(TUBOS-E-CONEXOES).pdf" TargetMode="External"/><Relationship Id="rId4560" Type="http://schemas.openxmlformats.org/officeDocument/2006/relationships/hyperlink" Target="https://www.caixa.gov.br/Downloads/sinapi-cadernos-tecnicos/SINAPI-CT-TRANSPORTE-FLUVIAL-CARGA-E-DESCARGA.pdf" TargetMode="External"/><Relationship Id="rId5611" Type="http://schemas.openxmlformats.org/officeDocument/2006/relationships/hyperlink" Target="https://www.caixa.gov.br/Downloads/sinapi-cadernos-tecnicos/SINAPI-CT-IMPERMEABILIZACAO-PROTECAO-MECANICA-E-TRATAMENTO-DE-JUNTA.pdf" TargetMode="External"/><Relationship Id="rId8767" Type="http://schemas.openxmlformats.org/officeDocument/2006/relationships/hyperlink" Target="https://www.caixa.gov.br/Downloads/sinapi-cadernos-tecnicos/SINAPI-CT-CONCRETO-PROTENDIDO.pdf" TargetMode="External"/><Relationship Id="rId9818" Type="http://schemas.openxmlformats.org/officeDocument/2006/relationships/hyperlink" Target="https://www.caixa.gov.br/Downloads/sinapi-cadernos-tecnicos/SINAPI-CT-ARMACAO-PARA-ESTRUTURAS-DE-CONCRETO-ARMADO.pdf" TargetMode="External"/><Relationship Id="rId1807" Type="http://schemas.openxmlformats.org/officeDocument/2006/relationships/hyperlink" Target="https://www.caixa.gov.br/Downloads/sinapi-cadernos-tecnicos/SINAPI-CT-INSTALACOES-EM-COBRE.pdf" TargetMode="External"/><Relationship Id="rId3162" Type="http://schemas.openxmlformats.org/officeDocument/2006/relationships/hyperlink" Target="https://www.caixa.gov.br/Downloads/sinapi-cadernos-tecnicos/SINAPI-CT-PERFURACAO-HORIZONTAL-DIRECIONAL-HDD.pdf" TargetMode="External"/><Relationship Id="rId4213" Type="http://schemas.openxmlformats.org/officeDocument/2006/relationships/hyperlink" Target="https://www.caixa.gov.br/Downloads/sinapi-cadernos-tecnicos/SINAPI-CT-RESERVATORIOS-DE-CONCRETO-E-METALICOS.pdf" TargetMode="External"/><Relationship Id="rId7369" Type="http://schemas.openxmlformats.org/officeDocument/2006/relationships/hyperlink" Target="https://www.caixa.gov.br/Downloads/sinapi-cadernos-tecnicos/SINAPI-CT-DEPRECIACAO-JUROS-IMPOSTOS-E-SEGUROS-MANUTENCAO-E-MATERIAIS-NA-OPERACAO-DOS-EQUIPAMENTOS.pdf" TargetMode="External"/><Relationship Id="rId7783" Type="http://schemas.openxmlformats.org/officeDocument/2006/relationships/hyperlink" Target="https://www.caixa.gov.br/Downloads/sinapi-cadernos-tecnicos/SINAPI-CT-DEPRECIACAO-JUROS-IMPOSTOS-E-SEGUROS-MANUTENCAO-E-MATERIAIS-NA-OPERACAO-DOS-EQUIPAMENTOS.pdf" TargetMode="External"/><Relationship Id="rId8834" Type="http://schemas.openxmlformats.org/officeDocument/2006/relationships/hyperlink" Target="https://www.caixa.gov.br/Downloads/sinapi-cadernos-tecnicos/SINAPI-CT-CHAPISCO.pdf" TargetMode="External"/><Relationship Id="rId6385" Type="http://schemas.openxmlformats.org/officeDocument/2006/relationships/hyperlink" Target="https://www.caixa.gov.br/Downloads/sinapi-cadernos-tecnicos/SINAPI-CT-ESTACAS-BROCA-STRAUSS-E-ESCAVADA-COM-FLUIDO-ESTABILIZANTE.pdf" TargetMode="External"/><Relationship Id="rId7436" Type="http://schemas.openxmlformats.org/officeDocument/2006/relationships/hyperlink" Target="https://www.caixa.gov.br/Downloads/sinapi-cadernos-tecnicos/SINAPI-CT-DEPRECIACAO-JUROS-IMPOSTOS-E-SEGUROS-MANUTENCAO-E-MATERIAIS-NA-OPERACAO-DOS-EQUIPAMENTOS.pdf" TargetMode="External"/><Relationship Id="rId150" Type="http://schemas.openxmlformats.org/officeDocument/2006/relationships/hyperlink" Target="https://www.caixa.gov.br/Downloads/sinapi-cadernos-tecnicos/SINAPI-CT-INSTALACOES-ELETRICAS-REDE-DE-DISTRIBUICAO.pdf" TargetMode="External"/><Relationship Id="rId3979" Type="http://schemas.openxmlformats.org/officeDocument/2006/relationships/hyperlink" Target="https://www.caixa.gov.br/Downloads/sinapi-cadernos-tecnicos/SINAPI-CT-REDES-ENTERRADAS-DE-DISTRIBUICAO-ELETRICA.pdf" TargetMode="External"/><Relationship Id="rId6038" Type="http://schemas.openxmlformats.org/officeDocument/2006/relationships/hyperlink" Target="https://www.caixa.gov.br/Downloads/sinapi-cadernos-tecnicos/SINAPI-CT-FORROS.pdf" TargetMode="External"/><Relationship Id="rId6452" Type="http://schemas.openxmlformats.org/officeDocument/2006/relationships/hyperlink" Target="https://www.caixa.gov.br/Downloads/sinapi-cadernos-tecnicos/SINAPI-CT-ESQUADRIAS-PORTAS.pdf" TargetMode="External"/><Relationship Id="rId7850" Type="http://schemas.openxmlformats.org/officeDocument/2006/relationships/hyperlink" Target="https://www.caixa.gov.br/Downloads/sinapi-cadernos-tecnicos/SINAPI-CT-DEPRECIACAO-JUROS-IMPOSTOS-E-SEGUROS-MANUTENCAO-E-MATERIAIS-NA-OPERACAO-DOS-EQUIPAMENTOS.pdf" TargetMode="External"/><Relationship Id="rId8901" Type="http://schemas.openxmlformats.org/officeDocument/2006/relationships/hyperlink" Target="https://www.caixa.gov.br/Downloads/sinapi-cadernos-tecnicos/SINAPI-CT-CERCAS-PROTETORES-E-ALAMBRADOS.pdf" TargetMode="External"/><Relationship Id="rId2995" Type="http://schemas.openxmlformats.org/officeDocument/2006/relationships/hyperlink" Target="https://www.caixa.gov.br/Downloads/sinapi-cadernos-tecnicos/SINAPI-CT-PARQUINHOS-E-EQUIPAMENTOS-DE-GINASTICA-AO-AR-LIVRE.pdf" TargetMode="External"/><Relationship Id="rId5054" Type="http://schemas.openxmlformats.org/officeDocument/2006/relationships/hyperlink" Target="https://www.caixa.gov.br/Downloads/sinapi-cadernos-tecnicos/SINAPI-CT-VERGAS-CONTRAVERGAS-E-FIXACAO-DE-ALVENARIA.pdf" TargetMode="External"/><Relationship Id="rId6105" Type="http://schemas.openxmlformats.org/officeDocument/2006/relationships/hyperlink" Target="https://www.caixa.gov.br/Downloads/sinapi-cadernos-tecnicos/SINAPI-CT-EXECUCAO-DE-TIRANTES.pdf" TargetMode="External"/><Relationship Id="rId7503" Type="http://schemas.openxmlformats.org/officeDocument/2006/relationships/hyperlink" Target="https://www.caixa.gov.br/Downloads/sinapi-cadernos-tecnicos/SINAPI-CT-DEPRECIACAO-JUROS-IMPOSTOS-E-SEGUROS-MANUTENCAO-E-MATERIAIS-NA-OPERACAO-DOS-EQUIPAMENTOS.pdf" TargetMode="External"/><Relationship Id="rId967" Type="http://schemas.openxmlformats.org/officeDocument/2006/relationships/hyperlink" Target="https://www.caixa.gov.br/Downloads/sinapi-cadernos-tecnicos/SINAPI-CT-INSTALACOES-PREDIAIS-DE-AGUA-FRIA-EM-PVC.pdf" TargetMode="External"/><Relationship Id="rId1597" Type="http://schemas.openxmlformats.org/officeDocument/2006/relationships/hyperlink" Target="https://www.caixa.gov.br/Downloads/sinapi-cadernos-tecnicos/SINAPI-CT-INSTALACOES-DE-GAS-E-INCENDIO-EM-ACO-E-FERRO-GALVANIZADO.pdf" TargetMode="External"/><Relationship Id="rId2648" Type="http://schemas.openxmlformats.org/officeDocument/2006/relationships/hyperlink" Target="https://www.caixa.gov.br/Downloads/sinapi-cadernos-tecnicos/SINAPI-CT-LUMINARIAS-EXTERNAS.pdf" TargetMode="External"/><Relationship Id="rId9675" Type="http://schemas.openxmlformats.org/officeDocument/2006/relationships/hyperlink" Target="https://www.caixa.gov.br/Downloads/sinapi-cadernos-tecnicos/SINAPI-CT-ASSENTAMENTO-DE-TUBOS-DE-PVC-E-METALICOS-EM-REDES-DE-AGUA.pdf" TargetMode="External"/><Relationship Id="rId1664" Type="http://schemas.openxmlformats.org/officeDocument/2006/relationships/hyperlink" Target="https://www.caixa.gov.br/Downloads/sinapi-cadernos-tecnicos/SINAPI-CT-INSTALACOES-DE-GAS-EM-PEX-MULTICAMADAS.pdf" TargetMode="External"/><Relationship Id="rId2715" Type="http://schemas.openxmlformats.org/officeDocument/2006/relationships/hyperlink" Target="https://www.caixa.gov.br/Downloads/sinapi-cadernos-tecnicos/SINAPI-CT-MASSA-UNICA-EXTERNA.pdf" TargetMode="External"/><Relationship Id="rId4070" Type="http://schemas.openxmlformats.org/officeDocument/2006/relationships/hyperlink" Target="https://www.caixa.gov.br/Downloads/sinapi-cadernos-tecnicos/SINAPI-CT-REDES-DE-LOGICA-TELEFONIA-E-IMAGEM.pdf" TargetMode="External"/><Relationship Id="rId5121" Type="http://schemas.openxmlformats.org/officeDocument/2006/relationships/hyperlink" Target="https://www.caixa.gov.br/Downloads/sinapi-cadernos-tecnicos/SINAPI-CT-VIDROS-E-ESPELHOS.pdf" TargetMode="External"/><Relationship Id="rId8277" Type="http://schemas.openxmlformats.org/officeDocument/2006/relationships/hyperlink" Target="https://www.caixa.gov.br/Downloads/sinapi-cadernos-tecnicos/SINAPI-CT-CUSTOS-HORARIOS-PRODUTIVO-E-IMPRODUTIVO-DOS-EQUIPAMENTOS.pdf" TargetMode="External"/><Relationship Id="rId8691" Type="http://schemas.openxmlformats.org/officeDocument/2006/relationships/hyperlink" Target="https://www.caixa.gov.br/Downloads/sinapi-cadernos-tecnicos/SINAPI-CT-CONTRAPISO.pdf" TargetMode="External"/><Relationship Id="rId9328" Type="http://schemas.openxmlformats.org/officeDocument/2006/relationships/hyperlink" Target="https://www.caixa.gov.br/Downloads/sinapi-cadernos-tecnicos/SINAPI-CT-ATERROS-BASES-SUB-BASES-E-IMPRIMACOES.pdf" TargetMode="External"/><Relationship Id="rId9742" Type="http://schemas.openxmlformats.org/officeDocument/2006/relationships/hyperlink" Target="https://www.caixa.gov.br/Downloads/sinapi-cadernos-tecnicos/SINAPI-CT-ASSENTAMENTO-DE-TUBOS-DE-ESGOTO-EM-PVC-E-PEAD.pdf" TargetMode="External"/><Relationship Id="rId1317" Type="http://schemas.openxmlformats.org/officeDocument/2006/relationships/hyperlink" Target="https://www.caixa.gov.br/Downloads/sinapi-cadernos-tecnicos/SINAPI-CT-INSTALACOES-DE-GAS-E-INCENDIO-EM-ACO-E-FERRO-GALVANIZADO.pdf" TargetMode="External"/><Relationship Id="rId1731" Type="http://schemas.openxmlformats.org/officeDocument/2006/relationships/hyperlink" Target="https://www.caixa.gov.br/Downloads/sinapi-cadernos-tecnicos/SINAPI-CT-INSTALACOES-DE-AR-CONDICIONADO-EM-COBRE.pdf" TargetMode="External"/><Relationship Id="rId4887" Type="http://schemas.openxmlformats.org/officeDocument/2006/relationships/hyperlink" Target="https://www.caixa.gov.br/Downloads/sinapi-cadernos-tecnicos/SINAPI-CT-TRATAMENTOS-SUPERFICIAIS.pdf" TargetMode="External"/><Relationship Id="rId5938" Type="http://schemas.openxmlformats.org/officeDocument/2006/relationships/hyperlink" Target="https://www.caixa.gov.br/Downloads/sinapi-cadernos-tecnicos/SINAPI-CT-FORMAS-CURVAS-PARA-PAREDES-DE-RESERVATORIOS-DE-CONCRETO.pdf" TargetMode="External"/><Relationship Id="rId7293" Type="http://schemas.openxmlformats.org/officeDocument/2006/relationships/hyperlink" Target="https://www.caixa.gov.br/Downloads/sinapi-cadernos-tecnicos/SINAPI-CT-DEPRECIACAO-JUROS-IMPOSTOS-E-SEGUROS-MANUTENCAO-E-MATERIAIS-NA-OPERACAO-DOS-EQUIPAMENTOS.pdf" TargetMode="External"/><Relationship Id="rId8344" Type="http://schemas.openxmlformats.org/officeDocument/2006/relationships/hyperlink" Target="https://www.caixa.gov.br/Downloads/sinapi-cadernos-tecnicos/SINAPI-CT-CUSTOS-HORARIOS-PRODUTIVO-E-IMPRODUTIVO-DOS-EQUIPAMENTOS.pdf" TargetMode="External"/><Relationship Id="rId23" Type="http://schemas.openxmlformats.org/officeDocument/2006/relationships/hyperlink" Target="https://www.caixa.gov.br/Downloads/sinapi-cadernos-tecnicos/SINAPI-CT-INSTALACOES-ELETRICAS-QUADROS-CABOS-DISJUNTORES-CONTATORES-E-BARRAMENTOS-BLINDADOS.pdf" TargetMode="External"/><Relationship Id="rId3489" Type="http://schemas.openxmlformats.org/officeDocument/2006/relationships/hyperlink" Target="https://www.caixa.gov.br/Downloads/sinapi-cadernos-tecnicos/SINAPI-CT-POSTES-DE-CONCRETO-E-METALICOS.pdf" TargetMode="External"/><Relationship Id="rId7360" Type="http://schemas.openxmlformats.org/officeDocument/2006/relationships/hyperlink" Target="https://www.caixa.gov.br/Downloads/sinapi-cadernos-tecnicos/SINAPI-CT-DEPRECIACAO-JUROS-IMPOSTOS-E-SEGUROS-MANUTENCAO-E-MATERIAIS-NA-OPERACAO-DOS-EQUIPAMENTOS.pdf" TargetMode="External"/><Relationship Id="rId8411" Type="http://schemas.openxmlformats.org/officeDocument/2006/relationships/hyperlink" Target="https://www.caixa.gov.br/Downloads/sinapi-cadernos-tecnicos/SINAPI-CT-CUSTOS-HORARIOS-PRODUTIVO-E-IMPRODUTIVO-DOS-EQUIPAMENTOS.pdf" TargetMode="External"/><Relationship Id="rId3556" Type="http://schemas.openxmlformats.org/officeDocument/2006/relationships/hyperlink" Target="https://www.caixa.gov.br/Downloads/sinapi-cadernos-tecnicos/SINAPI-CT-POCOS-DE-VISITA-E-CAIXAS-PARA-BOCAS-DE-LOBO.pdf" TargetMode="External"/><Relationship Id="rId4954" Type="http://schemas.openxmlformats.org/officeDocument/2006/relationships/hyperlink" Target="https://www.caixa.gov.br/Downloads/sinapi-cadernos-tecnicos/SINAPI-CT-TUBULACAO-FLANGEADA-PARA-REDES-DE-AGUA.pdf" TargetMode="External"/><Relationship Id="rId7013" Type="http://schemas.openxmlformats.org/officeDocument/2006/relationships/hyperlink" Target="https://www.caixa.gov.br/Downloads/sinapi-cadernos-tecnicos/SINAPI-CT-ENERGIA-SOLAR-PARA-EDIFICACOES.pdf" TargetMode="External"/><Relationship Id="rId477" Type="http://schemas.openxmlformats.org/officeDocument/2006/relationships/hyperlink" Target="https://www.caixa.gov.br/Downloads/sinapi-cadernos-tecnicos/SINAPI-CT-INSTALACOES-HIDRAULICAS-EM-PEX.pdf" TargetMode="External"/><Relationship Id="rId2158" Type="http://schemas.openxmlformats.org/officeDocument/2006/relationships/hyperlink" Target="https://www.caixa.gov.br/Downloads/sinapi-metodologia/Livro_SINAPI_Calculos_Parametros.pdf" TargetMode="External"/><Relationship Id="rId3209" Type="http://schemas.openxmlformats.org/officeDocument/2006/relationships/hyperlink" Target="https://www.caixa.gov.br/Downloads/sinapi-cadernos-tecnicos/SINAPI-CT-PINTURA-EXTERNA.pdf" TargetMode="External"/><Relationship Id="rId3970" Type="http://schemas.openxmlformats.org/officeDocument/2006/relationships/hyperlink" Target="https://www.caixa.gov.br/Downloads/sinapi-cadernos-tecnicos/SINAPI-CT-RECOMPOSICAO-DE-PAVIMENTOS.pdf" TargetMode="External"/><Relationship Id="rId4607" Type="http://schemas.openxmlformats.org/officeDocument/2006/relationships/hyperlink" Target="https://www.caixa.gov.br/Downloads/sinapi-cadernos-tecnicos/SINAPI-CT-TRANSPORTE-FLUVIAL-CARGA-E-DESCARGA.pdf" TargetMode="External"/><Relationship Id="rId9185" Type="http://schemas.openxmlformats.org/officeDocument/2006/relationships/hyperlink" Target="https://www.caixa.gov.br/Downloads/sinapi-cadernos-tecnicos/SINAPI-CT-ATERROS-BASES-SUB-BASES-E-IMPRIMACOES.pdf" TargetMode="External"/><Relationship Id="rId891" Type="http://schemas.openxmlformats.org/officeDocument/2006/relationships/hyperlink" Target="https://www.caixa.gov.br/Downloads/sinapi-cadernos-tecnicos/SINAPI-CT-INSTALACOES-PREDIAIS-DE-AGUA-FRIA-EM-PVC.pdf" TargetMode="External"/><Relationship Id="rId2572" Type="http://schemas.openxmlformats.org/officeDocument/2006/relationships/hyperlink" Target="https://www.caixa.gov.br/Downloads/sinapi-cadernos-tecnicos/SINAPI-CT-LOUCAS-E-METAIS.pdf" TargetMode="External"/><Relationship Id="rId3623" Type="http://schemas.openxmlformats.org/officeDocument/2006/relationships/hyperlink" Target="https://www.caixa.gov.br/Downloads/sinapi-cadernos-tecnicos/SINAPI-CT-POCOS-DE-VISITA-E-CAIXAS-PARA-BOCAS-DE-LOBO.pdf" TargetMode="External"/><Relationship Id="rId6779" Type="http://schemas.openxmlformats.org/officeDocument/2006/relationships/hyperlink" Target="https://www.caixa.gov.br/Downloads/sinapi-cadernos-tecnicos/SINAPI-CT-ESCAVACAO-VERTICAL-A-CEU-ABERTO.pdf" TargetMode="External"/><Relationship Id="rId544" Type="http://schemas.openxmlformats.org/officeDocument/2006/relationships/hyperlink" Target="https://www.caixa.gov.br/Downloads/sinapi-cadernos-tecnicos/SINAPI-CT-INSTALACOES-HIDRAULICAS-EM-PEX.pdf" TargetMode="External"/><Relationship Id="rId1174" Type="http://schemas.openxmlformats.org/officeDocument/2006/relationships/hyperlink" Target="https://www.caixa.gov.br/Downloads/sinapi-cadernos-tecnicos/SINAPI-CT-INSTALACOES-PREDIAIS-DE-AGUA-QUENTE-EM-CPVC.pdf" TargetMode="External"/><Relationship Id="rId2225" Type="http://schemas.openxmlformats.org/officeDocument/2006/relationships/hyperlink" Target="https://www.caixa.gov.br/Downloads/sinapi-metodologia/Livro_SINAPI_Calculos_Parametros.pdf" TargetMode="External"/><Relationship Id="rId5795" Type="http://schemas.openxmlformats.org/officeDocument/2006/relationships/hyperlink" Target="https://www.caixa.gov.br/Downloads/sinapi-cadernos-tecnicos/SINAPI-CT-GALERIAS-COM-ADUELAS-DE-CONCRETO.pdf" TargetMode="External"/><Relationship Id="rId6846" Type="http://schemas.openxmlformats.org/officeDocument/2006/relationships/hyperlink" Target="https://www.caixa.gov.br/Downloads/sinapi-cadernos-tecnicos/SINAPI-CT-ESCADAS.pdf" TargetMode="External"/><Relationship Id="rId9252" Type="http://schemas.openxmlformats.org/officeDocument/2006/relationships/hyperlink" Target="https://www.caixa.gov.br/Downloads/sinapi-cadernos-tecnicos/SINAPI-CT-ATERROS-BASES-SUB-BASES-E-IMPRIMACOES.pdf" TargetMode="External"/><Relationship Id="rId611" Type="http://schemas.openxmlformats.org/officeDocument/2006/relationships/hyperlink" Target="https://www.caixa.gov.br/Downloads/sinapi-cadernos-tecnicos/SINAPI-CT-INSTALACOES-HIDRAULICAS-EM-PEX.pdf" TargetMode="External"/><Relationship Id="rId1241" Type="http://schemas.openxmlformats.org/officeDocument/2006/relationships/hyperlink" Target="https://www.caixa.gov.br/Downloads/sinapi-cadernos-tecnicos/SINAPI-CT-INSTALACOES-PREDIAIS-DE-AGUAS-PLUVIAIS-TUBOS-CONEXOES-CAIXAS-E-RALOS.pdf" TargetMode="External"/><Relationship Id="rId4397" Type="http://schemas.openxmlformats.org/officeDocument/2006/relationships/hyperlink" Target="https://www.caixa.gov.br/Downloads/sinapi-cadernos-tecnicos/SINAPI-CT-SISTEMA-DE-PROTECAO-CONTRA-DESCARGAS-ATMOSFERICAS-SPDA.pdf" TargetMode="External"/><Relationship Id="rId5448" Type="http://schemas.openxmlformats.org/officeDocument/2006/relationships/hyperlink" Target="https://www.caixa.gov.br/Downloads/sinapi-cadernos-tecnicos/SINAPI-CT-INSTALACOES-ELETRICAS-ELETRODUTOS-EMBUTIDOS-CABOS-CAIXAS-TOMADAS-E-INTERRUPTORES.pdf" TargetMode="External"/><Relationship Id="rId5862" Type="http://schemas.openxmlformats.org/officeDocument/2006/relationships/hyperlink" Target="https://www.caixa.gov.br/Downloads/sinapi-cadernos-tecnicos/SINAPI-CT-FORMAS-PARA-ESTRUTURAS-DE-CONCRETO-ARMADO.pdf" TargetMode="External"/><Relationship Id="rId6913" Type="http://schemas.openxmlformats.org/officeDocument/2006/relationships/hyperlink" Target="https://www.caixa.gov.br/Downloads/sinapi-cadernos-tecnicos/SINAPI-CT-ESCADAS.pdf" TargetMode="External"/><Relationship Id="rId4464" Type="http://schemas.openxmlformats.org/officeDocument/2006/relationships/hyperlink" Target="https://www.caixa.gov.br/Downloads/sinapi-cadernos-tecnicos/SINAPI-CT-SOLDA-DE-TOPO-EM-ELEMENTOS-DE-ACO.pdf" TargetMode="External"/><Relationship Id="rId5515" Type="http://schemas.openxmlformats.org/officeDocument/2006/relationships/hyperlink" Target="https://www.caixa.gov.br/Downloads/sinapi-cadernos-tecnicos/SINAPI-CT-INSTALACOES-ELETRICAS-ELETRODUTOS-EMBUTIDOS-CABOS-CAIXAS-TOMADAS-E-INTERRUPTORES.pdf" TargetMode="External"/><Relationship Id="rId3066" Type="http://schemas.openxmlformats.org/officeDocument/2006/relationships/hyperlink" Target="https://www.caixa.gov.br/Downloads/sinapi-cadernos-tecnicos/SINAPI-CT-PAVIMENTO-INTERTRAVADO.pdf" TargetMode="External"/><Relationship Id="rId3480" Type="http://schemas.openxmlformats.org/officeDocument/2006/relationships/hyperlink" Target="https://www.caixa.gov.br/Downloads/sinapi-cadernos-tecnicos/SINAPI-CT-POSTES-DE-CONCRETO-E-METALICOS.pdf" TargetMode="External"/><Relationship Id="rId4117" Type="http://schemas.openxmlformats.org/officeDocument/2006/relationships/hyperlink" Target="https://www.caixa.gov.br/Downloads/sinapi-cadernos-tecnicos/SINAPI-CT-REDES-DE-AGUA-E-ESGOTO-EM-PEAD-LISO-(TUBOS-E-CONEXOES).pdf" TargetMode="External"/><Relationship Id="rId4531" Type="http://schemas.openxmlformats.org/officeDocument/2006/relationships/hyperlink" Target="https://www.caixa.gov.br/Downloads/sinapi-cadernos-tecnicos/SINAPI-CT-TRANSFORMADORES.pdf" TargetMode="External"/><Relationship Id="rId7687" Type="http://schemas.openxmlformats.org/officeDocument/2006/relationships/hyperlink" Target="https://www.caixa.gov.br/Downloads/sinapi-cadernos-tecnicos/SINAPI-CT-DEPRECIACAO-JUROS-IMPOSTOS-E-SEGUROS-MANUTENCAO-E-MATERIAIS-NA-OPERACAO-DOS-EQUIPAMENTOS.pdf" TargetMode="External"/><Relationship Id="rId2082" Type="http://schemas.openxmlformats.org/officeDocument/2006/relationships/hyperlink" Target="https://www.caixa.gov.br/Downloads/sinapi-cadernos-tecnicos/SINAPI-CT-LIGACOES-PREDIAIS-DE-AGUA-E-ESGOTO.pdf" TargetMode="External"/><Relationship Id="rId3133" Type="http://schemas.openxmlformats.org/officeDocument/2006/relationships/hyperlink" Target="https://www.caixa.gov.br/Downloads/sinapi-cadernos-tecnicos/SINAPI-CT-PERFURACAO-HORIZONTAL-DIRECIONAL-HDD.pdf" TargetMode="External"/><Relationship Id="rId6289" Type="http://schemas.openxmlformats.org/officeDocument/2006/relationships/hyperlink" Target="https://www.caixa.gov.br/Downloads/sinapi-cadernos-tecnicos/SINAPI-CT-ESTRUTURA-E-TRAMA-PARA-COBERTURA.pdf" TargetMode="External"/><Relationship Id="rId8738" Type="http://schemas.openxmlformats.org/officeDocument/2006/relationships/hyperlink" Target="https://www.caixa.gov.br/Downloads/sinapi-cadernos-tecnicos/SINAPI-CT-CONCRETO-PROTENDIDO.pdf" TargetMode="External"/><Relationship Id="rId7754" Type="http://schemas.openxmlformats.org/officeDocument/2006/relationships/hyperlink" Target="https://www.caixa.gov.br/Downloads/sinapi-cadernos-tecnicos/SINAPI-CT-DEPRECIACAO-JUROS-IMPOSTOS-E-SEGUROS-MANUTENCAO-E-MATERIAIS-NA-OPERACAO-DOS-EQUIPAMENTOS.pdf" TargetMode="External"/><Relationship Id="rId8805" Type="http://schemas.openxmlformats.org/officeDocument/2006/relationships/hyperlink" Target="https://www.caixa.gov.br/Downloads/sinapi-cadernos-tecnicos/SINAPI-CT-CONCRETO-PROJETADO.pdf" TargetMode="External"/><Relationship Id="rId2899" Type="http://schemas.openxmlformats.org/officeDocument/2006/relationships/hyperlink" Target="https://www.caixa.gov.br/Downloads/sinapi-cadernos-tecnicos/SINAPI-CT-PAREDES-DE-CONCRETO-ARMACAO.pdf" TargetMode="External"/><Relationship Id="rId3200" Type="http://schemas.openxmlformats.org/officeDocument/2006/relationships/hyperlink" Target="https://www.caixa.gov.br/Downloads/sinapi-cadernos-tecnicos/SINAPI-CT-PINTURA-EXTERNA.pdf" TargetMode="External"/><Relationship Id="rId6356" Type="http://schemas.openxmlformats.org/officeDocument/2006/relationships/hyperlink" Target="https://www.caixa.gov.br/Downloads/sinapi-cadernos-tecnicos/SINAPI-CT-ESTACAS-RAIZ.pdf" TargetMode="External"/><Relationship Id="rId6770" Type="http://schemas.openxmlformats.org/officeDocument/2006/relationships/hyperlink" Target="https://www.caixa.gov.br/Downloads/sinapi-cadernos-tecnicos/SINAPI-CT-ESCAVACAO-VERTICAL-A-CEU-ABERTO.pdf" TargetMode="External"/><Relationship Id="rId7407" Type="http://schemas.openxmlformats.org/officeDocument/2006/relationships/hyperlink" Target="https://www.caixa.gov.br/Downloads/sinapi-cadernos-tecnicos/SINAPI-CT-DEPRECIACAO-JUROS-IMPOSTOS-E-SEGUROS-MANUTENCAO-E-MATERIAIS-NA-OPERACAO-DOS-EQUIPAMENTOS.pdf" TargetMode="External"/><Relationship Id="rId7821" Type="http://schemas.openxmlformats.org/officeDocument/2006/relationships/hyperlink" Target="https://www.caixa.gov.br/Downloads/sinapi-cadernos-tecnicos/SINAPI-CT-DEPRECIACAO-JUROS-IMPOSTOS-E-SEGUROS-MANUTENCAO-E-MATERIAIS-NA-OPERACAO-DOS-EQUIPAMENTOS.pdf" TargetMode="External"/><Relationship Id="rId121" Type="http://schemas.openxmlformats.org/officeDocument/2006/relationships/hyperlink" Target="https://www.caixa.gov.br/Downloads/sinapi-cadernos-tecnicos/SINAPI-CT-INSTALACOES-ELETRICAS-REDE-DE-DISTRIBUICAO.pdf" TargetMode="External"/><Relationship Id="rId2966" Type="http://schemas.openxmlformats.org/officeDocument/2006/relationships/hyperlink" Target="https://www.caixa.gov.br/Downloads/sinapi-cadernos-tecnicos/SINAPI-CT-PAREDES-EM-DRYWALL.pdf" TargetMode="External"/><Relationship Id="rId5372" Type="http://schemas.openxmlformats.org/officeDocument/2006/relationships/hyperlink" Target="https://www.caixa.gov.br/Downloads/sinapi-cadernos-tecnicos/SINAPI-CT-INSTALACOES-ELETRICAS-ELETRODUTOS-CONEXOES-E-CONDULETES-APARENTES.pdf" TargetMode="External"/><Relationship Id="rId6009" Type="http://schemas.openxmlformats.org/officeDocument/2006/relationships/hyperlink" Target="https://www.caixa.gov.br/Downloads/sinapi-cadernos-tecnicos/SINAPI-CT-FOSSAS-E-SUMIDOUROS.pdf" TargetMode="External"/><Relationship Id="rId6423" Type="http://schemas.openxmlformats.org/officeDocument/2006/relationships/hyperlink" Target="https://www.caixa.gov.br/Downloads/sinapi-cadernos-tecnicos/SINAPI-CT-ESQUADRIAS-PORTAS.pdf" TargetMode="External"/><Relationship Id="rId9579" Type="http://schemas.openxmlformats.org/officeDocument/2006/relationships/hyperlink" Target="https://www.caixa.gov.br/Downloads/sinapi-cadernos-tecnicos/SINAPI-CT-ASSENTAMENTO-DE-TUBOS-DE-PVC-E-METALICOS-EM-REDES-DE-AGUA.pdf" TargetMode="External"/><Relationship Id="rId9993" Type="http://schemas.openxmlformats.org/officeDocument/2006/relationships/hyperlink" Target="https://www.caixa.gov.br/Downloads/sinapi-cadernos-tecnicos/SINAPI-CT-ARGAMASSAS.pdf" TargetMode="External"/><Relationship Id="rId938" Type="http://schemas.openxmlformats.org/officeDocument/2006/relationships/hyperlink" Target="https://www.caixa.gov.br/Downloads/sinapi-cadernos-tecnicos/SINAPI-CT-INSTALACOES-PREDIAIS-DE-AGUA-FRIA-EM-PVC.pdf" TargetMode="External"/><Relationship Id="rId1568" Type="http://schemas.openxmlformats.org/officeDocument/2006/relationships/hyperlink" Target="https://www.caixa.gov.br/Downloads/sinapi-cadernos-tecnicos/SINAPI-CT-INSTALACOES-DE-GAS-E-INCENDIO-EM-ACO-E-FERRO-GALVANIZADO.pdf" TargetMode="External"/><Relationship Id="rId2619" Type="http://schemas.openxmlformats.org/officeDocument/2006/relationships/hyperlink" Target="https://www.caixa.gov.br/Downloads/sinapi-cadernos-tecnicos/SINAPI-CT-LOUCAS-E-METAIS.pdf" TargetMode="External"/><Relationship Id="rId5025" Type="http://schemas.openxmlformats.org/officeDocument/2006/relationships/hyperlink" Target="https://www.caixa.gov.br/Downloads/sinapi-cadernos-tecnicos/SINAPI-CT-USINAGENS.pdf" TargetMode="External"/><Relationship Id="rId8595" Type="http://schemas.openxmlformats.org/officeDocument/2006/relationships/hyperlink" Target="https://www.caixa.gov.br/Downloads/sinapi-cadernos-tecnicos/SINAPI-CT-CUSTOS-HORARIOS-PRODUTIVO-E-IMPRODUTIVO-DOS-EQUIPAMENTOS.pdf" TargetMode="External"/><Relationship Id="rId9646" Type="http://schemas.openxmlformats.org/officeDocument/2006/relationships/hyperlink" Target="https://www.caixa.gov.br/Downloads/sinapi-cadernos-tecnicos/SINAPI-CT-ASSENTAMENTO-DE-TUBOS-DE-PVC-E-METALICOS-EM-REDES-DE-AGUA.pdf" TargetMode="External"/><Relationship Id="rId1635" Type="http://schemas.openxmlformats.org/officeDocument/2006/relationships/hyperlink" Target="https://www.caixa.gov.br/Downloads/sinapi-cadernos-tecnicos/SINAPI-CT-INSTALACOES-DE-GAS-EM-PEX-MULTICAMADAS.pdf" TargetMode="External"/><Relationship Id="rId1982" Type="http://schemas.openxmlformats.org/officeDocument/2006/relationships/hyperlink" Target="https://www.caixa.gov.br/Downloads/sinapi-cadernos-tecnicos/SINAPI-CT-INSTALACOES-PARA-CANTEIROS-DE-OBRAS.pdf" TargetMode="External"/><Relationship Id="rId4041" Type="http://schemas.openxmlformats.org/officeDocument/2006/relationships/hyperlink" Target="https://www.caixa.gov.br/Downloads/sinapi-cadernos-tecnicos/SINAPI-CT-REDES-DE-LOGICA-TELEFONIA-E-IMAGEM.pdf" TargetMode="External"/><Relationship Id="rId7197" Type="http://schemas.openxmlformats.org/officeDocument/2006/relationships/hyperlink" Target="https://www.caixa.gov.br/Downloads/sinapi-cadernos-tecnicos/SINAPI-CT-DRENOS.pdf" TargetMode="External"/><Relationship Id="rId8248" Type="http://schemas.openxmlformats.org/officeDocument/2006/relationships/hyperlink" Target="https://www.caixa.gov.br/Downloads/sinapi-cadernos-tecnicos/SINAPI-CT-CUSTOS-HORARIOS-PRODUTIVO-E-IMPRODUTIVO-DOS-EQUIPAMENTOS.pdf" TargetMode="External"/><Relationship Id="rId8662" Type="http://schemas.openxmlformats.org/officeDocument/2006/relationships/hyperlink" Target="https://www.caixa.gov.br/Downloads/sinapi-cadernos-tecnicos/SINAPI-CT-CUSTOS-HORARIOS-PRODUTIVO-E-IMPRODUTIVO-DOS-EQUIPAMENTOS.pdf" TargetMode="External"/><Relationship Id="rId7264" Type="http://schemas.openxmlformats.org/officeDocument/2006/relationships/hyperlink" Target="https://www.caixa.gov.br/Downloads/sinapi-cadernos-tecnicos/SINAPI-CT-DETECCAO-DE-INCENDIO-E-ALARME.pdf" TargetMode="External"/><Relationship Id="rId8315" Type="http://schemas.openxmlformats.org/officeDocument/2006/relationships/hyperlink" Target="https://www.caixa.gov.br/Downloads/sinapi-cadernos-tecnicos/SINAPI-CT-CUSTOS-HORARIOS-PRODUTIVO-E-IMPRODUTIVO-DOS-EQUIPAMENTOS.pdf" TargetMode="External"/><Relationship Id="rId9713" Type="http://schemas.openxmlformats.org/officeDocument/2006/relationships/hyperlink" Target="https://www.caixa.gov.br/Downloads/sinapi-cadernos-tecnicos/SINAPI-CT-ASSENTAMENTO-DE-TUBOS-DE-PVC-E-METALICOS-EM-REDES-DE-AGUA.pdf" TargetMode="External"/><Relationship Id="rId1702" Type="http://schemas.openxmlformats.org/officeDocument/2006/relationships/hyperlink" Target="https://www.caixa.gov.br/Downloads/sinapi-cadernos-tecnicos/SINAPI-CT-INSTALACOES-DE-AR-CONDICIONADO.pdf" TargetMode="External"/><Relationship Id="rId4858" Type="http://schemas.openxmlformats.org/officeDocument/2006/relationships/hyperlink" Target="https://www.caixa.gov.br/Downloads/sinapi-cadernos-tecnicos/SINAPI-CT-TRANSPORTE-CARGA-E-DESCARGA-DE-MATERIAIS.pdf" TargetMode="External"/><Relationship Id="rId5909" Type="http://schemas.openxmlformats.org/officeDocument/2006/relationships/hyperlink" Target="https://www.caixa.gov.br/Downloads/sinapi-cadernos-tecnicos/SINAPI-CT-FORMAS-PARA-ESTRUTURAS-DE-CONCRETO-ARMADO.pdf" TargetMode="External"/><Relationship Id="rId3874" Type="http://schemas.openxmlformats.org/officeDocument/2006/relationships/hyperlink" Target="https://www.caixa.gov.br/Downloads/sinapi-cadernos-tecnicos/SINAPI-CT-RASGOS-E-FIXACOES.pdf" TargetMode="External"/><Relationship Id="rId4925" Type="http://schemas.openxmlformats.org/officeDocument/2006/relationships/hyperlink" Target="https://www.caixa.gov.br/Downloads/sinapi-cadernos-tecnicos/SINAPI-CT-TUBULACAO-FLANGEADA-PARA-REDES-DE-AGUA.pdf" TargetMode="External"/><Relationship Id="rId6280" Type="http://schemas.openxmlformats.org/officeDocument/2006/relationships/hyperlink" Target="https://www.caixa.gov.br/Downloads/sinapi-cadernos-tecnicos/SINAPI-CT-ESTRUTURA-E-TRAMA-PARA-COBERTURA.pdf" TargetMode="External"/><Relationship Id="rId7331" Type="http://schemas.openxmlformats.org/officeDocument/2006/relationships/hyperlink" Target="https://www.caixa.gov.br/Downloads/sinapi-cadernos-tecnicos/SINAPI-CT-DEPRECIACAO-JUROS-IMPOSTOS-E-SEGUROS-MANUTENCAO-E-MATERIAIS-NA-OPERACAO-DOS-EQUIPAMENTOS.pdf" TargetMode="External"/><Relationship Id="rId9089" Type="http://schemas.openxmlformats.org/officeDocument/2006/relationships/hyperlink" Target="https://www.caixa.gov.br/Downloads/sinapi-cadernos-tecnicos/SINAPI-CT-BOCAS-PARA-BUEIROS.pdf" TargetMode="External"/><Relationship Id="rId795" Type="http://schemas.openxmlformats.org/officeDocument/2006/relationships/hyperlink" Target="https://www.caixa.gov.br/Downloads/sinapi-cadernos-tecnicos/SINAPI-CT-INSTALACOES-PREDIAIS-DE-ESGOTO-TUBOS-E-CONEXOES.pdf" TargetMode="External"/><Relationship Id="rId2476" Type="http://schemas.openxmlformats.org/officeDocument/2006/relationships/hyperlink" Target="https://www.caixa.gov.br/Downloads/sinapi-metodologia/Livro_SINAPI_Calculos_Parametros.pdf" TargetMode="External"/><Relationship Id="rId2890" Type="http://schemas.openxmlformats.org/officeDocument/2006/relationships/hyperlink" Target="https://www.caixa.gov.br/Downloads/sinapi-cadernos-tecnicos/SINAPI-CT-PAREDES-DE-CONCRETO-ARMACAO.pdf" TargetMode="External"/><Relationship Id="rId3527" Type="http://schemas.openxmlformats.org/officeDocument/2006/relationships/hyperlink" Target="https://www.caixa.gov.br/Downloads/sinapi-cadernos-tecnicos/SINAPI-CT-POCOS-DE-VISITA-E-CAIXAS-PARA-BOCAS-DE-LOBO.pdf" TargetMode="External"/><Relationship Id="rId3941" Type="http://schemas.openxmlformats.org/officeDocument/2006/relationships/hyperlink" Target="https://www.caixa.gov.br/Downloads/sinapi-cadernos-tecnicos/SINAPI-CT-RECOMPOSICAO-DE-PAVIMENTOS.pdf" TargetMode="External"/><Relationship Id="rId448" Type="http://schemas.openxmlformats.org/officeDocument/2006/relationships/hyperlink" Target="https://www.caixa.gov.br/Downloads/sinapi-cadernos-tecnicos/SINAPI-CT-INSTALACOES-HIDRAULICAS-RESERVACAO-E-BOMBAS-DE-RECALQUE.pdf" TargetMode="External"/><Relationship Id="rId862" Type="http://schemas.openxmlformats.org/officeDocument/2006/relationships/hyperlink" Target="https://www.caixa.gov.br/Downloads/sinapi-cadernos-tecnicos/SINAPI-CT-INSTALACOES-PREDIAIS-DE-AGUA-FRIA-EM-PVC.pdf" TargetMode="External"/><Relationship Id="rId1078" Type="http://schemas.openxmlformats.org/officeDocument/2006/relationships/hyperlink" Target="https://www.caixa.gov.br/Downloads/sinapi-cadernos-tecnicos/SINAPI-CT-INSTALACOES-PREDIAIS-DE-AGUA-QUENTE-EM-CPVC.pdf" TargetMode="External"/><Relationship Id="rId1492" Type="http://schemas.openxmlformats.org/officeDocument/2006/relationships/hyperlink" Target="https://www.caixa.gov.br/Downloads/sinapi-cadernos-tecnicos/SINAPI-CT-INSTALACOES-DE-GAS-E-INCENDIO-EM-ACO-E-FERRO-GALVANIZADO.pdf" TargetMode="External"/><Relationship Id="rId2129" Type="http://schemas.openxmlformats.org/officeDocument/2006/relationships/hyperlink" Target="https://www.caixa.gov.br/Downloads/sinapi-cadernos-tecnicos/SINAPI-CT-LIMPEZA-DE-OBRA.pdf" TargetMode="External"/><Relationship Id="rId2543" Type="http://schemas.openxmlformats.org/officeDocument/2006/relationships/hyperlink" Target="https://www.caixa.gov.br/Downloads/sinapi-cadernos-tecnicos/SINAPI-CT-LOUCAS-E-METAIS.pdf" TargetMode="External"/><Relationship Id="rId5699" Type="http://schemas.openxmlformats.org/officeDocument/2006/relationships/hyperlink" Target="https://www.caixa.gov.br/Downloads/sinapi-cadernos-tecnicos/SINAPI-CT-GUIAS-E-SARJETAS.pdf" TargetMode="External"/><Relationship Id="rId6000" Type="http://schemas.openxmlformats.org/officeDocument/2006/relationships/hyperlink" Target="https://www.caixa.gov.br/Downloads/sinapi-cadernos-tecnicos/SINAPI-CT-FOSSAS-E-SUMIDOUROS.pdf" TargetMode="External"/><Relationship Id="rId9156" Type="http://schemas.openxmlformats.org/officeDocument/2006/relationships/hyperlink" Target="https://www.caixa.gov.br/Downloads/sinapi-cadernos-tecnicos/SINAPI-CT-ATERROS-BASES-SUB-BASES-E-IMPRIMACOES.pdf" TargetMode="External"/><Relationship Id="rId9570" Type="http://schemas.openxmlformats.org/officeDocument/2006/relationships/hyperlink" Target="https://www.caixa.gov.br/Downloads/sinapi-cadernos-tecnicos/SINAPI-CT-ASSENTAMENTO-DE-TUBOS-DE-PVC-E-METALICOS-EM-REDES-DE-AGUA.pdf" TargetMode="External"/><Relationship Id="rId515" Type="http://schemas.openxmlformats.org/officeDocument/2006/relationships/hyperlink" Target="https://www.caixa.gov.br/Downloads/sinapi-cadernos-tecnicos/SINAPI-CT-INSTALACOES-HIDRAULICAS-EM-PEX.pdf" TargetMode="External"/><Relationship Id="rId1145" Type="http://schemas.openxmlformats.org/officeDocument/2006/relationships/hyperlink" Target="https://www.caixa.gov.br/Downloads/sinapi-cadernos-tecnicos/SINAPI-CT-INSTALACOES-PREDIAIS-DE-AGUA-QUENTE-EM-CPVC.pdf" TargetMode="External"/><Relationship Id="rId5766" Type="http://schemas.openxmlformats.org/officeDocument/2006/relationships/hyperlink" Target="https://www.caixa.gov.br/Downloads/sinapi-cadernos-tecnicos/SINAPI-CT-GESSO.pdf" TargetMode="External"/><Relationship Id="rId8172" Type="http://schemas.openxmlformats.org/officeDocument/2006/relationships/hyperlink" Target="https://www.caixa.gov.br/Downloads/sinapi-cadernos-tecnicos/SINAPI-CT-DEPRECIACAO-JUROS-IMPOSTOS-E-SEGUROS-MANUTENCAO-E-MATERIAIS-NA-OPERACAO-DOS-EQUIPAMENTOS.pdf" TargetMode="External"/><Relationship Id="rId9223" Type="http://schemas.openxmlformats.org/officeDocument/2006/relationships/hyperlink" Target="https://www.caixa.gov.br/Downloads/sinapi-cadernos-tecnicos/SINAPI-CT-ATERROS-BASES-SUB-BASES-E-IMPRIMACOES.pdf" TargetMode="External"/><Relationship Id="rId1212" Type="http://schemas.openxmlformats.org/officeDocument/2006/relationships/hyperlink" Target="https://www.caixa.gov.br/Downloads/sinapi-cadernos-tecnicos/SINAPI-CT-INSTALACOES-PREDIAIS-DE-AGUAS-PLUVIAIS-TUBOS-CONEXOES-CAIXAS-E-RALOS.pdf" TargetMode="External"/><Relationship Id="rId2610" Type="http://schemas.openxmlformats.org/officeDocument/2006/relationships/hyperlink" Target="https://www.caixa.gov.br/Downloads/sinapi-cadernos-tecnicos/SINAPI-CT-LOUCAS-E-METAIS.pdf" TargetMode="External"/><Relationship Id="rId4368" Type="http://schemas.openxmlformats.org/officeDocument/2006/relationships/hyperlink" Target="https://www.caixa.gov.br/Downloads/sinapi-cadernos-tecnicos/SINAPI-CT-SINALIZACAO-VERTICAL-VIARIA.pdf" TargetMode="External"/><Relationship Id="rId5419" Type="http://schemas.openxmlformats.org/officeDocument/2006/relationships/hyperlink" Target="https://www.caixa.gov.br/Downloads/sinapi-cadernos-tecnicos/SINAPI-CT-INSTALACOES-ELETRICAS-ELETRODUTOS-EMBUTIDOS-CABOS-CAIXAS-TOMADAS-E-INTERRUPTORES.pdf" TargetMode="External"/><Relationship Id="rId6817" Type="http://schemas.openxmlformats.org/officeDocument/2006/relationships/hyperlink" Target="https://www.caixa.gov.br/Downloads/sinapi-cadernos-tecnicos/SINAPI-CT-ESCAVACAO-HORIZONTAL.pdf" TargetMode="External"/><Relationship Id="rId4782" Type="http://schemas.openxmlformats.org/officeDocument/2006/relationships/hyperlink" Target="https://www.caixa.gov.br/Downloads/sinapi-cadernos-tecnicos/SINAPI-CT-TRANSPORTE-CARGA-E-DESCARGA-DE-MATERIAIS.pdf" TargetMode="External"/><Relationship Id="rId5833" Type="http://schemas.openxmlformats.org/officeDocument/2006/relationships/hyperlink" Target="https://www.caixa.gov.br/Downloads/sinapi-cadernos-tecnicos/SINAPI-CT-FORMAS-PARA-PILARES-CIRCULARES.pdf" TargetMode="External"/><Relationship Id="rId8989" Type="http://schemas.openxmlformats.org/officeDocument/2006/relationships/hyperlink" Target="https://www.caixa.gov.br/Downloads/sinapi-cadernos-tecnicos/SINAPI-CT-CAIXAS-ENTERRADAS.pdf" TargetMode="External"/><Relationship Id="rId3037" Type="http://schemas.openxmlformats.org/officeDocument/2006/relationships/hyperlink" Target="https://www.caixa.gov.br/Downloads/sinapi-cadernos-tecnicos/SINAPI-CT-PAVIMENTACOES-DIVERSAS-PARALELEPIPEDOS-E-PEDRAS-POLIEDRICAS.pdf" TargetMode="External"/><Relationship Id="rId3384" Type="http://schemas.openxmlformats.org/officeDocument/2006/relationships/hyperlink" Target="https://www.caixa.gov.br/Downloads/sinapi-cadernos-tecnicos/SINAPI-CT-PISOS.pdf" TargetMode="External"/><Relationship Id="rId4435" Type="http://schemas.openxmlformats.org/officeDocument/2006/relationships/hyperlink" Target="https://www.caixa.gov.br/Downloads/sinapi-cadernos-tecnicos/SINAPI-CT-SISTEMAS-DE-MEDICAO.pdf" TargetMode="External"/><Relationship Id="rId5900" Type="http://schemas.openxmlformats.org/officeDocument/2006/relationships/hyperlink" Target="https://www.caixa.gov.br/Downloads/sinapi-cadernos-tecnicos/SINAPI-CT-FORMAS-PARA-ESTRUTURAS-DE-CONCRETO-ARMADO.pdf" TargetMode="External"/><Relationship Id="rId3451" Type="http://schemas.openxmlformats.org/officeDocument/2006/relationships/hyperlink" Target="https://www.caixa.gov.br/Downloads/sinapi-cadernos-tecnicos/SINAPI-CT-POSTES-DE-CONCRETO-E-METALICOS.pdf" TargetMode="External"/><Relationship Id="rId4502" Type="http://schemas.openxmlformats.org/officeDocument/2006/relationships/hyperlink" Target="https://www.caixa.gov.br/Downloads/sinapi-cadernos-tecnicos/SINAPI-CT-TELHAMENTO-PARA-COBERTURA.pdf" TargetMode="External"/><Relationship Id="rId7658" Type="http://schemas.openxmlformats.org/officeDocument/2006/relationships/hyperlink" Target="https://www.caixa.gov.br/Downloads/sinapi-cadernos-tecnicos/SINAPI-CT-DEPRECIACAO-JUROS-IMPOSTOS-E-SEGUROS-MANUTENCAO-E-MATERIAIS-NA-OPERACAO-DOS-EQUIPAMENTOS.pdf" TargetMode="External"/><Relationship Id="rId8709" Type="http://schemas.openxmlformats.org/officeDocument/2006/relationships/hyperlink" Target="https://www.caixa.gov.br/Downloads/sinapi-cadernos-tecnicos/SINAPI-CT-CONTRAPISO.pdf" TargetMode="External"/><Relationship Id="rId372" Type="http://schemas.openxmlformats.org/officeDocument/2006/relationships/hyperlink" Target="https://www.caixa.gov.br/Downloads/sinapi-cadernos-tecnicos/SINAPI-CT-INSTALACOES-HIDRAULICAS-RESERVACAO-E-BOMBAS-DE-RECALQUE.pdf" TargetMode="External"/><Relationship Id="rId2053" Type="http://schemas.openxmlformats.org/officeDocument/2006/relationships/hyperlink" Target="https://www.caixa.gov.br/Downloads/sinapi-cadernos-tecnicos/SINAPI-CT-LAJES-PRE-MOLDADAS.pdf" TargetMode="External"/><Relationship Id="rId3104" Type="http://schemas.openxmlformats.org/officeDocument/2006/relationships/hyperlink" Target="https://www.caixa.gov.br/Downloads/sinapi-cadernos-tecnicos/SINAPI-CT-PAVIMENTO-RIGIDO-DE-CONCRETO.pdf" TargetMode="External"/><Relationship Id="rId6674" Type="http://schemas.openxmlformats.org/officeDocument/2006/relationships/hyperlink" Target="https://www.caixa.gov.br/Downloads/sinapi-cadernos-tecnicos/SINAPI-CT-ESCAVACAO-DE-VALAS.pdf" TargetMode="External"/><Relationship Id="rId7725" Type="http://schemas.openxmlformats.org/officeDocument/2006/relationships/hyperlink" Target="https://www.caixa.gov.br/Downloads/sinapi-cadernos-tecnicos/SINAPI-CT-DEPRECIACAO-JUROS-IMPOSTOS-E-SEGUROS-MANUTENCAO-E-MATERIAIS-NA-OPERACAO-DOS-EQUIPAMENTOS.pdf" TargetMode="External"/><Relationship Id="rId9080" Type="http://schemas.openxmlformats.org/officeDocument/2006/relationships/hyperlink" Target="https://www.caixa.gov.br/Downloads/sinapi-cadernos-tecnicos/SINAPI-CT-BOCAS-PARA-BUEIROS.pdf" TargetMode="External"/><Relationship Id="rId2120" Type="http://schemas.openxmlformats.org/officeDocument/2006/relationships/hyperlink" Target="https://www.caixa.gov.br/Downloads/sinapi-cadernos-tecnicos/SINAPI-CT-LIMPEZA-DE-OBRA.pdf" TargetMode="External"/><Relationship Id="rId5276" Type="http://schemas.openxmlformats.org/officeDocument/2006/relationships/hyperlink" Target="https://www.caixa.gov.br/Downloads/sinapi-cadernos-tecnicos/SINAPI-CT-VALVULAS-PARA-REDES-DE-SANEAMENTO.pdf" TargetMode="External"/><Relationship Id="rId5690" Type="http://schemas.openxmlformats.org/officeDocument/2006/relationships/hyperlink" Target="https://www.caixa.gov.br/Downloads/sinapi-cadernos-tecnicos/SINAPI-CT-GUIAS-E-SARJETAS.pdf" TargetMode="External"/><Relationship Id="rId6327" Type="http://schemas.openxmlformats.org/officeDocument/2006/relationships/hyperlink" Target="https://www.caixa.gov.br/Downloads/sinapi-cadernos-tecnicos/SINAPI-CT-ESTRUTURA-E-TRAMA-PARA-COBERTURA.pdf" TargetMode="External"/><Relationship Id="rId6741" Type="http://schemas.openxmlformats.org/officeDocument/2006/relationships/hyperlink" Target="https://www.caixa.gov.br/Downloads/sinapi-cadernos-tecnicos/SINAPI-CT-ESCAVACAO-VERTICAL-A-CEU-ABERTO.pdf" TargetMode="External"/><Relationship Id="rId9897" Type="http://schemas.openxmlformats.org/officeDocument/2006/relationships/hyperlink" Target="https://www.caixa.gov.br/Downloads/sinapi-cadernos-tecnicos/SINAPI-CT-ARGAMASSAS.pdf" TargetMode="External"/><Relationship Id="rId4292" Type="http://schemas.openxmlformats.org/officeDocument/2006/relationships/hyperlink" Target="https://www.caixa.gov.br/Downloads/sinapi-cadernos-tecnicos/SINAPI-CT-REVESTIMENTOS-CERAMICOS-INTERNOS.pdf" TargetMode="External"/><Relationship Id="rId5343" Type="http://schemas.openxmlformats.org/officeDocument/2006/relationships/hyperlink" Target="https://www.caixa.gov.br/Downloads/sinapi-cadernos-tecnicos/SINAPI-CT-INSTALACOES-ELETRICAS-ELETRODUTOS-CONEXOES-E-CONDULETES-APARENTES.pdf" TargetMode="External"/><Relationship Id="rId8499" Type="http://schemas.openxmlformats.org/officeDocument/2006/relationships/hyperlink" Target="https://www.caixa.gov.br/Downloads/sinapi-cadernos-tecnicos/SINAPI-CT-CUSTOS-HORARIOS-PRODUTIVO-E-IMPRODUTIVO-DOS-EQUIPAMENTOS.pdf" TargetMode="External"/><Relationship Id="rId1886" Type="http://schemas.openxmlformats.org/officeDocument/2006/relationships/hyperlink" Target="https://www.caixa.gov.br/Downloads/sinapi-cadernos-tecnicos/SINAPI-CT-INSTALACOES-EM-COBRE.pdf" TargetMode="External"/><Relationship Id="rId2937" Type="http://schemas.openxmlformats.org/officeDocument/2006/relationships/hyperlink" Target="https://www.caixa.gov.br/Downloads/sinapi-cadernos-tecnicos/SINAPI-CT-PAREDES-DE-CONCRETO-ESTUCAMENTO.pdf" TargetMode="External"/><Relationship Id="rId9964" Type="http://schemas.openxmlformats.org/officeDocument/2006/relationships/hyperlink" Target="https://www.caixa.gov.br/Downloads/sinapi-cadernos-tecnicos/SINAPI-CT-ARGAMASSAS.pdf" TargetMode="External"/><Relationship Id="rId909" Type="http://schemas.openxmlformats.org/officeDocument/2006/relationships/hyperlink" Target="https://www.caixa.gov.br/Downloads/sinapi-cadernos-tecnicos/SINAPI-CT-INSTALACOES-PREDIAIS-DE-AGUA-FRIA-EM-PVC.pdf" TargetMode="External"/><Relationship Id="rId1539" Type="http://schemas.openxmlformats.org/officeDocument/2006/relationships/hyperlink" Target="https://www.caixa.gov.br/Downloads/sinapi-cadernos-tecnicos/SINAPI-CT-INSTALACOES-DE-GAS-E-INCENDIO-EM-ACO-E-FERRO-GALVANIZADO.pdf" TargetMode="External"/><Relationship Id="rId1953" Type="http://schemas.openxmlformats.org/officeDocument/2006/relationships/hyperlink" Target="https://www.caixa.gov.br/Downloads/sinapi-cadernos-tecnicos/SINAPI-CT-INSTALACOES-EM-COBRE.pdf" TargetMode="External"/><Relationship Id="rId5410" Type="http://schemas.openxmlformats.org/officeDocument/2006/relationships/hyperlink" Target="https://www.caixa.gov.br/Downloads/sinapi-cadernos-tecnicos/SINAPI-CT-INSTALACOES-ELETRICAS-ELETRODUTOS-EMBUTIDOS-CABOS-CAIXAS-TOMADAS-E-INTERRUPTORES.pdf" TargetMode="External"/><Relationship Id="rId7168" Type="http://schemas.openxmlformats.org/officeDocument/2006/relationships/hyperlink" Target="https://www.caixa.gov.br/Downloads/sinapi-cadernos-tecnicos/SINAPI-CT-DUTOS-PARA-AR-CONDICIONADO.pdf" TargetMode="External"/><Relationship Id="rId8566" Type="http://schemas.openxmlformats.org/officeDocument/2006/relationships/hyperlink" Target="https://www.caixa.gov.br/Downloads/sinapi-cadernos-tecnicos/SINAPI-CT-CUSTOS-HORARIOS-PRODUTIVO-E-IMPRODUTIVO-DOS-EQUIPAMENTOS.pdf" TargetMode="External"/><Relationship Id="rId8980" Type="http://schemas.openxmlformats.org/officeDocument/2006/relationships/hyperlink" Target="https://www.caixa.gov.br/Downloads/sinapi-cadernos-tecnicos/SINAPI-CT-CAIXAS-DE-AGUA-PARA-EDIFICACOES.pdf" TargetMode="External"/><Relationship Id="rId9617" Type="http://schemas.openxmlformats.org/officeDocument/2006/relationships/hyperlink" Target="https://www.caixa.gov.br/Downloads/sinapi-cadernos-tecnicos/SINAPI-CT-ASSENTAMENTO-DE-TUBOS-DE-PVC-E-METALICOS-EM-REDES-DE-AGUA.pdf" TargetMode="External"/><Relationship Id="rId1606" Type="http://schemas.openxmlformats.org/officeDocument/2006/relationships/hyperlink" Target="https://www.caixa.gov.br/Downloads/sinapi-cadernos-tecnicos/SINAPI-CT-INSTALACOES-DE-GAS-E-INCENDIO-EM-ACO-E-FERRO-GALVANIZADO.pdf" TargetMode="External"/><Relationship Id="rId4012" Type="http://schemas.openxmlformats.org/officeDocument/2006/relationships/hyperlink" Target="https://www.caixa.gov.br/Downloads/sinapi-cadernos-tecnicos/SINAPI-CT-REDES-ENTERRADAS-DE-DISTRIBUICAO-ELETRICA.pdf" TargetMode="External"/><Relationship Id="rId7582" Type="http://schemas.openxmlformats.org/officeDocument/2006/relationships/hyperlink" Target="https://www.caixa.gov.br/Downloads/sinapi-cadernos-tecnicos/SINAPI-CT-DEPRECIACAO-JUROS-IMPOSTOS-E-SEGUROS-MANUTENCAO-E-MATERIAIS-NA-OPERACAO-DOS-EQUIPAMENTOS.pdf" TargetMode="External"/><Relationship Id="rId8219" Type="http://schemas.openxmlformats.org/officeDocument/2006/relationships/hyperlink" Target="https://www.caixa.gov.br/Downloads/sinapi-cadernos-tecnicos/SINAPI-CT-DEMOLICOES-E-REMOCOES.pdf" TargetMode="External"/><Relationship Id="rId8633" Type="http://schemas.openxmlformats.org/officeDocument/2006/relationships/hyperlink" Target="https://www.caixa.gov.br/Downloads/sinapi-cadernos-tecnicos/SINAPI-CT-CUSTOS-HORARIOS-PRODUTIVO-E-IMPRODUTIVO-DOS-EQUIPAMENTOS.pdf" TargetMode="External"/><Relationship Id="rId3778" Type="http://schemas.openxmlformats.org/officeDocument/2006/relationships/hyperlink" Target="https://www.caixa.gov.br/Downloads/sinapi-cadernos-tecnicos/SINAPI-CT-RADIER-PISO-DE-CONCRETO-E-LAJE-SOBRE-SOLO.pdf" TargetMode="External"/><Relationship Id="rId4829" Type="http://schemas.openxmlformats.org/officeDocument/2006/relationships/hyperlink" Target="https://www.caixa.gov.br/Downloads/sinapi-cadernos-tecnicos/SINAPI-CT-TRANSPORTE-CARGA-E-DESCARGA-DE-MATERIAIS.pdf" TargetMode="External"/><Relationship Id="rId6184" Type="http://schemas.openxmlformats.org/officeDocument/2006/relationships/hyperlink" Target="https://www.caixa.gov.br/Downloads/sinapi-cadernos-tecnicos/SINAPI-CT-ESTRUTURAS-DE-CONTENCAO-PERFIS-PRANCHADOS-CORTINAS-E-MUROS-DE-ARRIMO.pdf" TargetMode="External"/><Relationship Id="rId7235" Type="http://schemas.openxmlformats.org/officeDocument/2006/relationships/hyperlink" Target="https://www.caixa.gov.br/Downloads/sinapi-cadernos-tecnicos/SINAPI-CT-DRENAGEM-DE-AR-CONDICIONADO.pdf" TargetMode="External"/><Relationship Id="rId8700" Type="http://schemas.openxmlformats.org/officeDocument/2006/relationships/hyperlink" Target="https://www.caixa.gov.br/Downloads/sinapi-cadernos-tecnicos/SINAPI-CT-CONTRAPISO.pdf" TargetMode="External"/><Relationship Id="rId699" Type="http://schemas.openxmlformats.org/officeDocument/2006/relationships/hyperlink" Target="https://www.caixa.gov.br/Downloads/sinapi-cadernos-tecnicos/SINAPI-CT-INSTALACOES-HIDRAULICAS-EM-PPR.pdf" TargetMode="External"/><Relationship Id="rId2794" Type="http://schemas.openxmlformats.org/officeDocument/2006/relationships/hyperlink" Target="https://www.caixa.gov.br/Downloads/sinapi-cadernos-tecnicos/SINAPI-CT-MASSA-UNICA-INTERNA.pdf" TargetMode="External"/><Relationship Id="rId3845" Type="http://schemas.openxmlformats.org/officeDocument/2006/relationships/hyperlink" Target="https://www.caixa.gov.br/Downloads/sinapi-cadernos-tecnicos/SINAPI-CT-RASGOS-E-FIXACOES.pdf" TargetMode="External"/><Relationship Id="rId6251" Type="http://schemas.openxmlformats.org/officeDocument/2006/relationships/hyperlink" Target="https://www.caixa.gov.br/Downloads/sinapi-cadernos-tecnicos/SINAPI-CT-ESTRUTURA-E-TRAMA-PARA-COBERTURA.pdf" TargetMode="External"/><Relationship Id="rId7302" Type="http://schemas.openxmlformats.org/officeDocument/2006/relationships/hyperlink" Target="https://www.caixa.gov.br/Downloads/sinapi-cadernos-tecnicos/SINAPI-CT-DEPRECIACAO-JUROS-IMPOSTOS-E-SEGUROS-MANUTENCAO-E-MATERIAIS-NA-OPERACAO-DOS-EQUIPAMENTOS.pdf" TargetMode="External"/><Relationship Id="rId766" Type="http://schemas.openxmlformats.org/officeDocument/2006/relationships/hyperlink" Target="https://www.caixa.gov.br/Downloads/sinapi-cadernos-tecnicos/SINAPI-CT-INSTALACOES-PREDIAIS-DE-ESGOTO-TUBOS-E-CONEXOES.pdf" TargetMode="External"/><Relationship Id="rId1396" Type="http://schemas.openxmlformats.org/officeDocument/2006/relationships/hyperlink" Target="https://www.caixa.gov.br/Downloads/sinapi-cadernos-tecnicos/SINAPI-CT-INSTALACOES-DE-GAS-E-INCENDIO-EM-ACO-E-FERRO-GALVANIZADO.pdf" TargetMode="External"/><Relationship Id="rId2447" Type="http://schemas.openxmlformats.org/officeDocument/2006/relationships/hyperlink" Target="https://www.caixa.gov.br/Downloads/sinapi-metodologia/Livro_SINAPI_Calculos_Parametros.pdf" TargetMode="External"/><Relationship Id="rId9474" Type="http://schemas.openxmlformats.org/officeDocument/2006/relationships/hyperlink" Target="https://www.caixa.gov.br/Downloads/sinapi-cadernos-tecnicos/SINAPI-CT-ASSENTAMENTO-DE-TUBOS-DE-ESGOTO-OU-DRENAGEM-PLUVIAL-EM-CONCRETO.pdf" TargetMode="External"/><Relationship Id="rId419" Type="http://schemas.openxmlformats.org/officeDocument/2006/relationships/hyperlink" Target="https://www.caixa.gov.br/Downloads/sinapi-cadernos-tecnicos/SINAPI-CT-INSTALACOES-HIDRAULICAS-RESERVACAO-E-BOMBAS-DE-RECALQUE.pdf" TargetMode="External"/><Relationship Id="rId1049" Type="http://schemas.openxmlformats.org/officeDocument/2006/relationships/hyperlink" Target="https://www.caixa.gov.br/Downloads/sinapi-cadernos-tecnicos/SINAPI-CT-INSTALACOES-PREDIAIS-DE-AGUA-QUENTE-EM-CPVC.pdf" TargetMode="External"/><Relationship Id="rId2861" Type="http://schemas.openxmlformats.org/officeDocument/2006/relationships/hyperlink" Target="https://www.caixa.gov.br/Downloads/sinapi-cadernos-tecnicos/SINAPI-CT-MONTAGEM-DE-GRUAS-E-CREMALHEIRAS.pdf" TargetMode="External"/><Relationship Id="rId3912" Type="http://schemas.openxmlformats.org/officeDocument/2006/relationships/hyperlink" Target="https://www.caixa.gov.br/Downloads/sinapi-cadernos-tecnicos/SINAPI-CT-RECOMPOSICAO-DE-PAVIMENTOS.pdf" TargetMode="External"/><Relationship Id="rId8076" Type="http://schemas.openxmlformats.org/officeDocument/2006/relationships/hyperlink" Target="https://www.caixa.gov.br/Downloads/sinapi-cadernos-tecnicos/SINAPI-CT-DEPRECIACAO-JUROS-IMPOSTOS-E-SEGUROS-MANUTENCAO-E-MATERIAIS-NA-OPERACAO-DOS-EQUIPAMENTOS.pdf" TargetMode="External"/><Relationship Id="rId9127" Type="http://schemas.openxmlformats.org/officeDocument/2006/relationships/hyperlink" Target="https://www.caixa.gov.br/Downloads/sinapi-cadernos-tecnicos/SINAPI-CT-BOCAS-PARA-BUEIROS.pdf" TargetMode="External"/><Relationship Id="rId833" Type="http://schemas.openxmlformats.org/officeDocument/2006/relationships/hyperlink" Target="https://www.caixa.gov.br/Downloads/sinapi-cadernos-tecnicos/SINAPI-CT-INSTALACOES-PREDIAIS-DE-AGUA-FRIA-EM-PVC.pdf" TargetMode="External"/><Relationship Id="rId1116" Type="http://schemas.openxmlformats.org/officeDocument/2006/relationships/hyperlink" Target="https://www.caixa.gov.br/Downloads/sinapi-cadernos-tecnicos/SINAPI-CT-INSTALACOES-PREDIAIS-DE-AGUA-QUENTE-EM-CPVC.pdf" TargetMode="External"/><Relationship Id="rId1463" Type="http://schemas.openxmlformats.org/officeDocument/2006/relationships/hyperlink" Target="https://www.caixa.gov.br/Downloads/sinapi-cadernos-tecnicos/SINAPI-CT-INSTALACOES-DE-GAS-E-INCENDIO-EM-ACO-E-FERRO-GALVANIZADO.pdf" TargetMode="External"/><Relationship Id="rId2514" Type="http://schemas.openxmlformats.org/officeDocument/2006/relationships/hyperlink" Target="https://www.caixa.gov.br/Downloads/sinapi-metodologia/Livro_SINAPI_Calculos_Parametros.pdf" TargetMode="External"/><Relationship Id="rId7092" Type="http://schemas.openxmlformats.org/officeDocument/2006/relationships/hyperlink" Target="https://www.caixa.gov.br/Downloads/sinapi-cadernos-tecnicos/SINAPI-CT-ELETROCALHAS.pdf" TargetMode="External"/><Relationship Id="rId8143" Type="http://schemas.openxmlformats.org/officeDocument/2006/relationships/hyperlink" Target="https://www.caixa.gov.br/Downloads/sinapi-cadernos-tecnicos/SINAPI-CT-DEPRECIACAO-JUROS-IMPOSTOS-E-SEGUROS-MANUTENCAO-E-MATERIAIS-NA-OPERACAO-DOS-EQUIPAMENTOS.pdf" TargetMode="External"/><Relationship Id="rId8490" Type="http://schemas.openxmlformats.org/officeDocument/2006/relationships/hyperlink" Target="https://www.caixa.gov.br/Downloads/sinapi-cadernos-tecnicos/SINAPI-CT-CUSTOS-HORARIOS-PRODUTIVO-E-IMPRODUTIVO-DOS-EQUIPAMENTOS.pdf" TargetMode="External"/><Relationship Id="rId9541" Type="http://schemas.openxmlformats.org/officeDocument/2006/relationships/hyperlink" Target="https://www.caixa.gov.br/Downloads/sinapi-cadernos-tecnicos/SINAPI-CT-ASSENTAMENTO-DE-TUBOS-DE-PVC-E-METALICOS-EM-REDES-DE-AGUA.pdf" TargetMode="External"/><Relationship Id="rId900" Type="http://schemas.openxmlformats.org/officeDocument/2006/relationships/hyperlink" Target="https://www.caixa.gov.br/Downloads/sinapi-cadernos-tecnicos/SINAPI-CT-INSTALACOES-PREDIAIS-DE-AGUA-FRIA-EM-PVC.pdf" TargetMode="External"/><Relationship Id="rId1530" Type="http://schemas.openxmlformats.org/officeDocument/2006/relationships/hyperlink" Target="https://www.caixa.gov.br/Downloads/sinapi-cadernos-tecnicos/SINAPI-CT-INSTALACOES-DE-GAS-E-INCENDIO-EM-ACO-E-FERRO-GALVANIZADO.pdf" TargetMode="External"/><Relationship Id="rId4686" Type="http://schemas.openxmlformats.org/officeDocument/2006/relationships/hyperlink" Target="https://www.caixa.gov.br/Downloads/sinapi-cadernos-tecnicos/SINAPI-CT-TRANSPORTE-DE-MATERIAIS-DENTRO-DO-CANTEIRO-DE-OBRAS.pdf" TargetMode="External"/><Relationship Id="rId5737" Type="http://schemas.openxmlformats.org/officeDocument/2006/relationships/hyperlink" Target="https://www.caixa.gov.br/Downloads/sinapi-cadernos-tecnicos/SINAPI-CT-GUARDA-CORPO-CORRIMAO-E-GRADE-PARA-ESQUADRIAS.pdf" TargetMode="External"/><Relationship Id="rId10073" Type="http://schemas.openxmlformats.org/officeDocument/2006/relationships/hyperlink" Target="https://www.caixa.gov.br/Downloads/sinapi-cadernos-tecnicos/SINAPI-CT-ALVENARIA-DE-VEDACAO.pdf" TargetMode="External"/><Relationship Id="rId3288" Type="http://schemas.openxmlformats.org/officeDocument/2006/relationships/hyperlink" Target="https://www.caixa.gov.br/Downloads/sinapi-cadernos-tecnicos/SINAPI-CT-PINTURA-EM-SUPERFICIES-METALICAS.pdf" TargetMode="External"/><Relationship Id="rId4339" Type="http://schemas.openxmlformats.org/officeDocument/2006/relationships/hyperlink" Target="https://www.caixa.gov.br/Downloads/sinapi-cadernos-tecnicos/SINAPI-CT-SINALIZACAO-VERTICAL-VIARIA.pdf" TargetMode="External"/><Relationship Id="rId4753" Type="http://schemas.openxmlformats.org/officeDocument/2006/relationships/hyperlink" Target="https://www.caixa.gov.br/Downloads/sinapi-cadernos-tecnicos/SINAPI-CT-TRANSPORTE-CARGA-E-DESCARGA-DE-MATERIAIS.pdf" TargetMode="External"/><Relationship Id="rId5804" Type="http://schemas.openxmlformats.org/officeDocument/2006/relationships/hyperlink" Target="https://www.caixa.gov.br/Downloads/sinapi-cadernos-tecnicos/SINAPI-CT-GALERIAS-COM-ADUELAS-DE-CONCRETO.pdf" TargetMode="External"/><Relationship Id="rId8210" Type="http://schemas.openxmlformats.org/officeDocument/2006/relationships/hyperlink" Target="https://www.caixa.gov.br/Downloads/sinapi-cadernos-tecnicos/SINAPI-CT-DEMOLICOES-E-REMOCOES.pdf" TargetMode="External"/><Relationship Id="rId10140" Type="http://schemas.openxmlformats.org/officeDocument/2006/relationships/hyperlink" Target="https://www.caixa.gov.br/Downloads/sinapi-cadernos-tecnicos/SINAPI-CT-ACESSIBILIDADE.pdf" TargetMode="External"/><Relationship Id="rId3355" Type="http://schemas.openxmlformats.org/officeDocument/2006/relationships/hyperlink" Target="https://www.caixa.gov.br/Downloads/sinapi-cadernos-tecnicos/SINAPI-CT-PINTURA-PARA-PISOS-E-PARA-SINALIZACAO-HORIZONTAL-E-VERTICAL.pdf" TargetMode="External"/><Relationship Id="rId4406" Type="http://schemas.openxmlformats.org/officeDocument/2006/relationships/hyperlink" Target="https://www.caixa.gov.br/Downloads/sinapi-cadernos-tecnicos/SINAPI-CT-SISTEMAS-HOSPITALARES-PONTOS-DE-CONSUMO.pdf" TargetMode="External"/><Relationship Id="rId7976" Type="http://schemas.openxmlformats.org/officeDocument/2006/relationships/hyperlink" Target="https://www.caixa.gov.br/Downloads/sinapi-cadernos-tecnicos/SINAPI-CT-DEPRECIACAO-JUROS-IMPOSTOS-E-SEGUROS-MANUTENCAO-E-MATERIAIS-NA-OPERACAO-DOS-EQUIPAMENTOS.pdf" TargetMode="External"/><Relationship Id="rId276" Type="http://schemas.openxmlformats.org/officeDocument/2006/relationships/hyperlink" Target="https://www.caixa.gov.br/Downloads/sinapi-cadernos-tecnicos/SINAPI-CT-INSTALACOES-HIDRAULICAS-RESERVACAO-E-BOMBAS-DE-RECALQUE.pdf" TargetMode="External"/><Relationship Id="rId690" Type="http://schemas.openxmlformats.org/officeDocument/2006/relationships/hyperlink" Target="https://www.caixa.gov.br/Downloads/sinapi-cadernos-tecnicos/SINAPI-CT-INSTALACOES-HIDRAULICAS-EM-PPR.pdf" TargetMode="External"/><Relationship Id="rId2371" Type="http://schemas.openxmlformats.org/officeDocument/2006/relationships/hyperlink" Target="https://www.caixa.gov.br/Downloads/sinapi-metodologia/Livro_SINAPI_Calculos_Parametros.pdf" TargetMode="External"/><Relationship Id="rId3008" Type="http://schemas.openxmlformats.org/officeDocument/2006/relationships/hyperlink" Target="https://www.caixa.gov.br/Downloads/sinapi-cadernos-tecnicos/SINAPI-CT-PARQUINHOS-E-EQUIPAMENTOS-DE-GINASTICA-AO-AR-LIVRE.pdf" TargetMode="External"/><Relationship Id="rId3422" Type="http://schemas.openxmlformats.org/officeDocument/2006/relationships/hyperlink" Target="https://www.caixa.gov.br/Downloads/sinapi-cadernos-tecnicos/SINAPI-CT-POSTES-DE-CONCRETO-E-METALICOS.pdf" TargetMode="External"/><Relationship Id="rId4820" Type="http://schemas.openxmlformats.org/officeDocument/2006/relationships/hyperlink" Target="https://www.caixa.gov.br/Downloads/sinapi-cadernos-tecnicos/SINAPI-CT-TRANSPORTE-CARGA-E-DESCARGA-DE-MATERIAIS.pdf" TargetMode="External"/><Relationship Id="rId6578" Type="http://schemas.openxmlformats.org/officeDocument/2006/relationships/hyperlink" Target="https://www.caixa.gov.br/Downloads/sinapi-cadernos-tecnicos/SINAPI-CT-ESCORAMENTO-E-PREPARO-DE-FUNDO-DE-VALAS.pdf" TargetMode="External"/><Relationship Id="rId7629" Type="http://schemas.openxmlformats.org/officeDocument/2006/relationships/hyperlink" Target="https://www.caixa.gov.br/Downloads/sinapi-cadernos-tecnicos/SINAPI-CT-DEPRECIACAO-JUROS-IMPOSTOS-E-SEGUROS-MANUTENCAO-E-MATERIAIS-NA-OPERACAO-DOS-EQUIPAMENTOS.pdf" TargetMode="External"/><Relationship Id="rId343" Type="http://schemas.openxmlformats.org/officeDocument/2006/relationships/hyperlink" Target="https://www.caixa.gov.br/Downloads/sinapi-cadernos-tecnicos/SINAPI-CT-INSTALACOES-HIDRAULICAS-RESERVACAO-E-BOMBAS-DE-RECALQUE.pdf" TargetMode="External"/><Relationship Id="rId2024" Type="http://schemas.openxmlformats.org/officeDocument/2006/relationships/hyperlink" Target="https://www.caixa.gov.br/Downloads/sinapi-cadernos-tecnicos/SINAPI-CT-LAJES-PRE-MOLDADAS.pdf" TargetMode="External"/><Relationship Id="rId6992" Type="http://schemas.openxmlformats.org/officeDocument/2006/relationships/hyperlink" Target="https://www.caixa.gov.br/Downloads/sinapi-cadernos-tecnicos/SINAPI-CT-EQUIPAMENTOS-DE-PROTECAO-COLETIVA.pdf" TargetMode="External"/><Relationship Id="rId9051" Type="http://schemas.openxmlformats.org/officeDocument/2006/relationships/hyperlink" Target="https://www.caixa.gov.br/Downloads/sinapi-cadernos-tecnicos/SINAPI-CT-BOMBAS-HIDRAULICAS-CENTRIFUGAS-HORIZONTAIS-E-SUBMERSIVEIS.pdf" TargetMode="External"/><Relationship Id="rId1040" Type="http://schemas.openxmlformats.org/officeDocument/2006/relationships/hyperlink" Target="https://www.caixa.gov.br/Downloads/sinapi-cadernos-tecnicos/SINAPI-CT-INSTALACOES-PREDIAIS-DE-AGUA-FRIA-EM-PVC.pdf" TargetMode="External"/><Relationship Id="rId4196" Type="http://schemas.openxmlformats.org/officeDocument/2006/relationships/hyperlink" Target="https://www.caixa.gov.br/Downloads/sinapi-cadernos-tecnicos/SINAPI-CT-REDES-DE-AGUA-E-ESGOTO-EM-PEAD-LISO-(TUBOS-E-CONEXOES).pdf" TargetMode="External"/><Relationship Id="rId5247" Type="http://schemas.openxmlformats.org/officeDocument/2006/relationships/hyperlink" Target="https://www.caixa.gov.br/Downloads/sinapi-cadernos-tecnicos/SINAPI-CT-VALVULAS-PARA-REDES-DE-SANEAMENTO.pdf" TargetMode="External"/><Relationship Id="rId5594" Type="http://schemas.openxmlformats.org/officeDocument/2006/relationships/hyperlink" Target="https://www.caixa.gov.br/Downloads/sinapi-cadernos-tecnicos/SINAPI-CT-INSTALACOES-ELETRICAS-ELETRODUTOS-EMBUTIDOS-CABOS-CAIXAS-TOMADAS-E-INTERRUPTORES.pdf" TargetMode="External"/><Relationship Id="rId6645" Type="http://schemas.openxmlformats.org/officeDocument/2006/relationships/hyperlink" Target="https://www.caixa.gov.br/Downloads/sinapi-cadernos-tecnicos/SINAPI-CT-ESCAVACAO-DE-VALAS.pdf" TargetMode="External"/><Relationship Id="rId410" Type="http://schemas.openxmlformats.org/officeDocument/2006/relationships/hyperlink" Target="https://www.caixa.gov.br/Downloads/sinapi-cadernos-tecnicos/SINAPI-CT-INSTALACOES-HIDRAULICAS-RESERVACAO-E-BOMBAS-DE-RECALQUE.pdf" TargetMode="External"/><Relationship Id="rId5661" Type="http://schemas.openxmlformats.org/officeDocument/2006/relationships/hyperlink" Target="https://www.caixa.gov.br/Downloads/sinapi-cadernos-tecnicos/SINAPI-CT-ILUMINACAO-PREDIAL-E-MONITORAMENTO.pdf" TargetMode="External"/><Relationship Id="rId6712" Type="http://schemas.openxmlformats.org/officeDocument/2006/relationships/hyperlink" Target="https://www.caixa.gov.br/Downloads/sinapi-cadernos-tecnicos/SINAPI-CT-ESCAVACAO-DE-VALAS.pdf" TargetMode="External"/><Relationship Id="rId9868" Type="http://schemas.openxmlformats.org/officeDocument/2006/relationships/hyperlink" Target="https://www.caixa.gov.br/Downloads/sinapi-cadernos-tecnicos/SINAPI-CT-ARMACAO-DE-ESTACAS.pdf" TargetMode="External"/><Relationship Id="rId1857" Type="http://schemas.openxmlformats.org/officeDocument/2006/relationships/hyperlink" Target="https://www.caixa.gov.br/Downloads/sinapi-cadernos-tecnicos/SINAPI-CT-INSTALACOES-EM-COBRE.pdf" TargetMode="External"/><Relationship Id="rId2908" Type="http://schemas.openxmlformats.org/officeDocument/2006/relationships/hyperlink" Target="https://www.caixa.gov.br/Downloads/sinapi-cadernos-tecnicos/SINAPI-CT-PAREDES-DE-CONCRETO-CONCRETAGEM.pdf" TargetMode="External"/><Relationship Id="rId4263" Type="http://schemas.openxmlformats.org/officeDocument/2006/relationships/hyperlink" Target="https://www.caixa.gov.br/Downloads/sinapi-cadernos-tecnicos/SINAPI-CT-REVESTIMENTOS-CERAMICOS-INTERNOS.pdf" TargetMode="External"/><Relationship Id="rId5314" Type="http://schemas.openxmlformats.org/officeDocument/2006/relationships/hyperlink" Target="https://www.caixa.gov.br/Downloads/sinapi-cadernos-tecnicos/SINAPI-CT-INSTALACOES-ELETRICAS-QUADROS-CABOS-DISJUNTORES-CONTATORES-E-BARRAMENTOS-BLINDADOS.pdf" TargetMode="External"/><Relationship Id="rId8884" Type="http://schemas.openxmlformats.org/officeDocument/2006/relationships/hyperlink" Target="https://www.caixa.gov.br/Downloads/sinapi-cadernos-tecnicos/SINAPI-CT-CERCAS-PROTETORES-E-ALAMBRADOS.pdf" TargetMode="External"/><Relationship Id="rId9935" Type="http://schemas.openxmlformats.org/officeDocument/2006/relationships/hyperlink" Target="https://www.caixa.gov.br/Downloads/sinapi-cadernos-tecnicos/SINAPI-CT-ARGAMASSAS.pdf" TargetMode="External"/><Relationship Id="rId1924" Type="http://schemas.openxmlformats.org/officeDocument/2006/relationships/hyperlink" Target="https://www.caixa.gov.br/Downloads/sinapi-cadernos-tecnicos/SINAPI-CT-INSTALACOES-EM-COBRE.pdf" TargetMode="External"/><Relationship Id="rId4330" Type="http://schemas.openxmlformats.org/officeDocument/2006/relationships/hyperlink" Target="https://www.caixa.gov.br/Downloads/sinapi-cadernos-tecnicos/SINAPI-CT-SINALIZACAO-VERTICAL-VIARIA.pdf" TargetMode="External"/><Relationship Id="rId7486" Type="http://schemas.openxmlformats.org/officeDocument/2006/relationships/hyperlink" Target="https://www.caixa.gov.br/Downloads/sinapi-cadernos-tecnicos/SINAPI-CT-DEPRECIACAO-JUROS-IMPOSTOS-E-SEGUROS-MANUTENCAO-E-MATERIAIS-NA-OPERACAO-DOS-EQUIPAMENTOS.pdf" TargetMode="External"/><Relationship Id="rId8537" Type="http://schemas.openxmlformats.org/officeDocument/2006/relationships/hyperlink" Target="https://www.caixa.gov.br/Downloads/sinapi-cadernos-tecnicos/SINAPI-CT-CUSTOS-HORARIOS-PRODUTIVO-E-IMPRODUTIVO-DOS-EQUIPAMENTOS.pdf" TargetMode="External"/><Relationship Id="rId8951" Type="http://schemas.openxmlformats.org/officeDocument/2006/relationships/hyperlink" Target="https://www.caixa.gov.br/Downloads/sinapi-cadernos-tecnicos/SINAPI-CT-CAIXAS-DE-AGUA-PARA-EDIFICACOES.pdf" TargetMode="External"/><Relationship Id="rId6088" Type="http://schemas.openxmlformats.org/officeDocument/2006/relationships/hyperlink" Target="https://www.caixa.gov.br/Downloads/sinapi-cadernos-tecnicos/SINAPI-CT-EXECUCAO-DE-TIRANTES.pdf" TargetMode="External"/><Relationship Id="rId7139" Type="http://schemas.openxmlformats.org/officeDocument/2006/relationships/hyperlink" Target="https://www.caixa.gov.br/Downloads/sinapi-cadernos-tecnicos/SINAPI-CT-DUTOS-PARA-AR-CONDICIONADO.pdf" TargetMode="External"/><Relationship Id="rId7553" Type="http://schemas.openxmlformats.org/officeDocument/2006/relationships/hyperlink" Target="https://www.caixa.gov.br/Downloads/sinapi-cadernos-tecnicos/SINAPI-CT-DEPRECIACAO-JUROS-IMPOSTOS-E-SEGUROS-MANUTENCAO-E-MATERIAIS-NA-OPERACAO-DOS-EQUIPAMENTOS.pdf" TargetMode="External"/><Relationship Id="rId8604" Type="http://schemas.openxmlformats.org/officeDocument/2006/relationships/hyperlink" Target="https://www.caixa.gov.br/Downloads/sinapi-cadernos-tecnicos/SINAPI-CT-CUSTOS-HORARIOS-PRODUTIVO-E-IMPRODUTIVO-DOS-EQUIPAMENTOS.pdf" TargetMode="External"/><Relationship Id="rId2698" Type="http://schemas.openxmlformats.org/officeDocument/2006/relationships/hyperlink" Target="https://www.caixa.gov.br/Downloads/sinapi-cadernos-tecnicos/SINAPI-CT-MASSA-UNICA-EXTERNA.pdf" TargetMode="External"/><Relationship Id="rId6155" Type="http://schemas.openxmlformats.org/officeDocument/2006/relationships/hyperlink" Target="https://www.caixa.gov.br/Downloads/sinapi-cadernos-tecnicos/SINAPI-CT-ESTRUTURAS-DE-MADEIRA.pdf" TargetMode="External"/><Relationship Id="rId7206" Type="http://schemas.openxmlformats.org/officeDocument/2006/relationships/hyperlink" Target="https://www.caixa.gov.br/Downloads/sinapi-cadernos-tecnicos/SINAPI-CT-DRENOS.pdf" TargetMode="External"/><Relationship Id="rId3749" Type="http://schemas.openxmlformats.org/officeDocument/2006/relationships/hyperlink" Target="https://www.caixa.gov.br/Downloads/sinapi-cadernos-tecnicos/SINAPI-CT-QUADROS-DE-AUTOMACAO-DE-BOMBAS.pdf" TargetMode="External"/><Relationship Id="rId5171" Type="http://schemas.openxmlformats.org/officeDocument/2006/relationships/hyperlink" Target="https://www.caixa.gov.br/Downloads/sinapi-cadernos-tecnicos/SINAPI-CT-VALVULAS-E-REGISTROS-PARA-SISTEMAS-PREDIAIS.pdf" TargetMode="External"/><Relationship Id="rId6222" Type="http://schemas.openxmlformats.org/officeDocument/2006/relationships/hyperlink" Target="https://www.caixa.gov.br/Downloads/sinapi-cadernos-tecnicos/SINAPI-CT-ESTRUTURAS-PRE-FABRICADAS-E-PRE-MOLDADAS.pdf" TargetMode="External"/><Relationship Id="rId7620" Type="http://schemas.openxmlformats.org/officeDocument/2006/relationships/hyperlink" Target="https://www.caixa.gov.br/Downloads/sinapi-cadernos-tecnicos/SINAPI-CT-DEPRECIACAO-JUROS-IMPOSTOS-E-SEGUROS-MANUTENCAO-E-MATERIAIS-NA-OPERACAO-DOS-EQUIPAMENTOS.pdf" TargetMode="External"/><Relationship Id="rId9378" Type="http://schemas.openxmlformats.org/officeDocument/2006/relationships/hyperlink" Target="https://www.caixa.gov.br/Downloads/sinapi-cadernos-tecnicos/SINAPI-CT-ATERROS-BASES-SUB-BASES-E-IMPRIMACOES.pdf" TargetMode="External"/><Relationship Id="rId2765" Type="http://schemas.openxmlformats.org/officeDocument/2006/relationships/hyperlink" Target="https://www.caixa.gov.br/Downloads/sinapi-cadernos-tecnicos/SINAPI-CT-MASSA-UNICA-EXTERNA.pdf" TargetMode="External"/><Relationship Id="rId3816" Type="http://schemas.openxmlformats.org/officeDocument/2006/relationships/hyperlink" Target="https://www.caixa.gov.br/Downloads/sinapi-cadernos-tecnicos/SINAPI-CT-RADIER-PISO-DE-CONCRETO-E-LAJE-SOBRE-SOLO.pdf" TargetMode="External"/><Relationship Id="rId9792" Type="http://schemas.openxmlformats.org/officeDocument/2006/relationships/hyperlink" Target="https://www.caixa.gov.br/Downloads/sinapi-cadernos-tecnicos/SINAPI-CT-ASFALTO.pdf" TargetMode="External"/><Relationship Id="rId737" Type="http://schemas.openxmlformats.org/officeDocument/2006/relationships/hyperlink" Target="https://www.caixa.gov.br/Downloads/sinapi-cadernos-tecnicos/SINAPI-CT-INSTALACOES-PREDIAIS-DE-ESGOTO-TUBOS-E-CONEXOES.pdf" TargetMode="External"/><Relationship Id="rId1367" Type="http://schemas.openxmlformats.org/officeDocument/2006/relationships/hyperlink" Target="https://www.caixa.gov.br/Downloads/sinapi-cadernos-tecnicos/SINAPI-CT-INSTALACOES-DE-GAS-E-INCENDIO-EM-ACO-E-FERRO-GALVANIZADO.pdf" TargetMode="External"/><Relationship Id="rId1781" Type="http://schemas.openxmlformats.org/officeDocument/2006/relationships/hyperlink" Target="https://www.caixa.gov.br/Downloads/sinapi-cadernos-tecnicos/SINAPI-CT-INSTALACOES-EM-COBRE.pdf" TargetMode="External"/><Relationship Id="rId2418" Type="http://schemas.openxmlformats.org/officeDocument/2006/relationships/hyperlink" Target="https://www.caixa.gov.br/Downloads/sinapi-metodologia/Livro_SINAPI_Calculos_Parametros.pdf" TargetMode="External"/><Relationship Id="rId2832" Type="http://schemas.openxmlformats.org/officeDocument/2006/relationships/hyperlink" Target="https://www.caixa.gov.br/Downloads/sinapi-cadernos-tecnicos/SINAPI-CT-MOBILIARIO-URBANO.pdf" TargetMode="External"/><Relationship Id="rId5988" Type="http://schemas.openxmlformats.org/officeDocument/2006/relationships/hyperlink" Target="https://www.caixa.gov.br/Downloads/sinapi-cadernos-tecnicos/SINAPI-CT-FOSSAS-E-SUMIDOUROS.pdf" TargetMode="External"/><Relationship Id="rId8394" Type="http://schemas.openxmlformats.org/officeDocument/2006/relationships/hyperlink" Target="https://www.caixa.gov.br/Downloads/sinapi-cadernos-tecnicos/SINAPI-CT-CUSTOS-HORARIOS-PRODUTIVO-E-IMPRODUTIVO-DOS-EQUIPAMENTOS.pdf" TargetMode="External"/><Relationship Id="rId9445" Type="http://schemas.openxmlformats.org/officeDocument/2006/relationships/hyperlink" Target="https://www.caixa.gov.br/Downloads/sinapi-cadernos-tecnicos/SINAPI-CT-ASSENTAMENTO-DE-TUBOS-DE-ESGOTO-OU-DRENAGEM-PLUVIAL-EM-CONCRETO.pdf" TargetMode="External"/><Relationship Id="rId73" Type="http://schemas.openxmlformats.org/officeDocument/2006/relationships/hyperlink" Target="https://www.caixa.gov.br/Downloads/sinapi-cadernos-tecnicos/SINAPI-CT-INSTALACOES-ELETRICAS-REDE-DE-DISTRIBUICAO.pdf" TargetMode="External"/><Relationship Id="rId804" Type="http://schemas.openxmlformats.org/officeDocument/2006/relationships/hyperlink" Target="https://www.caixa.gov.br/Downloads/sinapi-cadernos-tecnicos/SINAPI-CT-INSTALACOES-PREDIAIS-DE-ESGOTO-TUBOS-E-CONEXOES.pdf" TargetMode="External"/><Relationship Id="rId1434" Type="http://schemas.openxmlformats.org/officeDocument/2006/relationships/hyperlink" Target="https://www.caixa.gov.br/Downloads/sinapi-cadernos-tecnicos/SINAPI-CT-INSTALACOES-DE-GAS-E-INCENDIO-EM-ACO-E-FERRO-GALVANIZADO.pdf" TargetMode="External"/><Relationship Id="rId8047" Type="http://schemas.openxmlformats.org/officeDocument/2006/relationships/hyperlink" Target="https://www.caixa.gov.br/Downloads/sinapi-cadernos-tecnicos/SINAPI-CT-DEPRECIACAO-JUROS-IMPOSTOS-E-SEGUROS-MANUTENCAO-E-MATERIAIS-NA-OPERACAO-DOS-EQUIPAMENTOS.pdf" TargetMode="External"/><Relationship Id="rId8461" Type="http://schemas.openxmlformats.org/officeDocument/2006/relationships/hyperlink" Target="https://www.caixa.gov.br/Downloads/sinapi-cadernos-tecnicos/SINAPI-CT-CUSTOS-HORARIOS-PRODUTIVO-E-IMPRODUTIVO-DOS-EQUIPAMENTOS.pdf" TargetMode="External"/><Relationship Id="rId9512" Type="http://schemas.openxmlformats.org/officeDocument/2006/relationships/hyperlink" Target="https://www.caixa.gov.br/Downloads/sinapi-cadernos-tecnicos/SINAPI-CT-ASSENTAMENTO-DE-TUBOS-DE-PVC-E-METALICOS-EM-REDES-DE-AGUA.pdf" TargetMode="External"/><Relationship Id="rId1501" Type="http://schemas.openxmlformats.org/officeDocument/2006/relationships/hyperlink" Target="https://www.caixa.gov.br/Downloads/sinapi-cadernos-tecnicos/SINAPI-CT-INSTALACOES-DE-GAS-E-INCENDIO-EM-ACO-E-FERRO-GALVANIZADO.pdf" TargetMode="External"/><Relationship Id="rId4657" Type="http://schemas.openxmlformats.org/officeDocument/2006/relationships/hyperlink" Target="https://www.caixa.gov.br/Downloads/sinapi-cadernos-tecnicos/SINAPI-CT-TRANSPORTE-DE-MATERIAIS-DENTRO-DO-CANTEIRO-DE-OBRAS.pdf" TargetMode="External"/><Relationship Id="rId5708" Type="http://schemas.openxmlformats.org/officeDocument/2006/relationships/hyperlink" Target="https://www.caixa.gov.br/Downloads/sinapi-cadernos-tecnicos/SINAPI-CT-GUIAS-E-SARJETAS.pdf" TargetMode="External"/><Relationship Id="rId7063" Type="http://schemas.openxmlformats.org/officeDocument/2006/relationships/hyperlink" Target="https://www.caixa.gov.br/Downloads/sinapi-cadernos-tecnicos/SINAPI-CT-ELETROCALHAS.pdf" TargetMode="External"/><Relationship Id="rId8114" Type="http://schemas.openxmlformats.org/officeDocument/2006/relationships/hyperlink" Target="https://www.caixa.gov.br/Downloads/sinapi-cadernos-tecnicos/SINAPI-CT-DEPRECIACAO-JUROS-IMPOSTOS-E-SEGUROS-MANUTENCAO-E-MATERIAIS-NA-OPERACAO-DOS-EQUIPAMENTOS.pdf" TargetMode="External"/><Relationship Id="rId10044" Type="http://schemas.openxmlformats.org/officeDocument/2006/relationships/hyperlink" Target="https://www.caixa.gov.br/Downloads/sinapi-cadernos-tecnicos/SINAPI-CT-ALVENARIAS-DIVERSAS.pdf" TargetMode="External"/><Relationship Id="rId3259" Type="http://schemas.openxmlformats.org/officeDocument/2006/relationships/hyperlink" Target="https://www.caixa.gov.br/Downloads/sinapi-cadernos-tecnicos/SINAPI-CT-PINTURA-EM-MADEIRA.pdf" TargetMode="External"/><Relationship Id="rId7130" Type="http://schemas.openxmlformats.org/officeDocument/2006/relationships/hyperlink" Target="https://www.caixa.gov.br/Downloads/sinapi-cadernos-tecnicos/SINAPI-CT-DUTOS-PARA-AR-CONDICIONADO.pdf" TargetMode="External"/><Relationship Id="rId594" Type="http://schemas.openxmlformats.org/officeDocument/2006/relationships/hyperlink" Target="https://www.caixa.gov.br/Downloads/sinapi-cadernos-tecnicos/SINAPI-CT-INSTALACOES-HIDRAULICAS-EM-PEX.pdf" TargetMode="External"/><Relationship Id="rId2275" Type="http://schemas.openxmlformats.org/officeDocument/2006/relationships/hyperlink" Target="https://www.caixa.gov.br/Downloads/sinapi-metodologia/Livro_SINAPI_Calculos_Parametros.pdf" TargetMode="External"/><Relationship Id="rId3326" Type="http://schemas.openxmlformats.org/officeDocument/2006/relationships/hyperlink" Target="https://www.caixa.gov.br/Downloads/sinapi-cadernos-tecnicos/SINAPI-CT-PINTURA-EM-SUPERFICIES-METALICAS.pdf" TargetMode="External"/><Relationship Id="rId3673" Type="http://schemas.openxmlformats.org/officeDocument/2006/relationships/hyperlink" Target="https://www.caixa.gov.br/Downloads/sinapi-cadernos-tecnicos/SINAPI-CT-PRODUCAO-DE-CONCRETO.pdf" TargetMode="External"/><Relationship Id="rId4724" Type="http://schemas.openxmlformats.org/officeDocument/2006/relationships/hyperlink" Target="https://www.caixa.gov.br/Downloads/sinapi-cadernos-tecnicos/SINAPI-CT-TRANSPORTE-DE-MATERIAIS-DENTRO-DO-CANTEIRO-DE-OBRAS.pdf" TargetMode="External"/><Relationship Id="rId10111" Type="http://schemas.openxmlformats.org/officeDocument/2006/relationships/hyperlink" Target="https://www.caixa.gov.br/Downloads/sinapi-cadernos-tecnicos/SINAPI-CT-ALVENARIA-DE-VEDACAO.pdf" TargetMode="External"/><Relationship Id="rId247" Type="http://schemas.openxmlformats.org/officeDocument/2006/relationships/hyperlink" Target="https://www.caixa.gov.br/Downloads/sinapi-cadernos-tecnicos/SINAPI-CT-INSTALACOES-HIDRAULICAS-RESERVACAO-E-BOMBAS-DE-RECALQUE.pdf" TargetMode="External"/><Relationship Id="rId3740" Type="http://schemas.openxmlformats.org/officeDocument/2006/relationships/hyperlink" Target="https://www.caixa.gov.br/Downloads/sinapi-cadernos-tecnicos/SINAPI-CT-QUADROS-DE-AUTOMACAO-DE-BOMBAS.pdf" TargetMode="External"/><Relationship Id="rId6896" Type="http://schemas.openxmlformats.org/officeDocument/2006/relationships/hyperlink" Target="https://www.caixa.gov.br/Downloads/sinapi-cadernos-tecnicos/SINAPI-CT-ESCADAS.pdf" TargetMode="External"/><Relationship Id="rId7947" Type="http://schemas.openxmlformats.org/officeDocument/2006/relationships/hyperlink" Target="https://www.caixa.gov.br/Downloads/sinapi-cadernos-tecnicos/SINAPI-CT-DEPRECIACAO-JUROS-IMPOSTOS-E-SEGUROS-MANUTENCAO-E-MATERIAIS-NA-OPERACAO-DOS-EQUIPAMENTOS.pdf" TargetMode="External"/><Relationship Id="rId661" Type="http://schemas.openxmlformats.org/officeDocument/2006/relationships/hyperlink" Target="https://www.caixa.gov.br/Downloads/sinapi-cadernos-tecnicos/SINAPI-CT-INSTALACOES-HIDRAULICAS-EM-PPR.pdf" TargetMode="External"/><Relationship Id="rId1291" Type="http://schemas.openxmlformats.org/officeDocument/2006/relationships/hyperlink" Target="https://www.caixa.gov.br/Downloads/sinapi-cadernos-tecnicos/SINAPI-CT-INSTALACOES-DE-GAS-E-INCENDIO-EM-ACO-E-FERRO-GALVANIZADO.pdf" TargetMode="External"/><Relationship Id="rId2342" Type="http://schemas.openxmlformats.org/officeDocument/2006/relationships/hyperlink" Target="https://www.caixa.gov.br/Downloads/sinapi-metodologia/Livro_SINAPI_Calculos_Parametros.pdf" TargetMode="External"/><Relationship Id="rId5498" Type="http://schemas.openxmlformats.org/officeDocument/2006/relationships/hyperlink" Target="https://www.caixa.gov.br/Downloads/sinapi-cadernos-tecnicos/SINAPI-CT-INSTALACOES-ELETRICAS-ELETRODUTOS-EMBUTIDOS-CABOS-CAIXAS-TOMADAS-E-INTERRUPTORES.pdf" TargetMode="External"/><Relationship Id="rId6549" Type="http://schemas.openxmlformats.org/officeDocument/2006/relationships/hyperlink" Target="https://www.caixa.gov.br/Downloads/sinapi-cadernos-tecnicos/SINAPI-CT-ESQUADRIAS-JANELAS.pdf" TargetMode="External"/><Relationship Id="rId6963" Type="http://schemas.openxmlformats.org/officeDocument/2006/relationships/hyperlink" Target="https://www.caixa.gov.br/Downloads/sinapi-cadernos-tecnicos/SINAPI-CT-EQUIPAMENTOS-DE-PROTECAO-COLETIVA.pdf" TargetMode="External"/><Relationship Id="rId314" Type="http://schemas.openxmlformats.org/officeDocument/2006/relationships/hyperlink" Target="https://www.caixa.gov.br/Downloads/sinapi-cadernos-tecnicos/SINAPI-CT-INSTALACOES-HIDRAULICAS-RESERVACAO-E-BOMBAS-DE-RECALQUE.pdf" TargetMode="External"/><Relationship Id="rId5565" Type="http://schemas.openxmlformats.org/officeDocument/2006/relationships/hyperlink" Target="https://www.caixa.gov.br/Downloads/sinapi-cadernos-tecnicos/SINAPI-CT-INSTALACOES-ELETRICAS-ELETRODUTOS-EMBUTIDOS-CABOS-CAIXAS-TOMADAS-E-INTERRUPTORES.pdf" TargetMode="External"/><Relationship Id="rId6616" Type="http://schemas.openxmlformats.org/officeDocument/2006/relationships/hyperlink" Target="https://www.caixa.gov.br/Downloads/sinapi-cadernos-tecnicos/SINAPI-CT-ESCORAMENTO-E-PREPARO-DE-FUNDO-DE-VALAS.pdf" TargetMode="External"/><Relationship Id="rId9022" Type="http://schemas.openxmlformats.org/officeDocument/2006/relationships/hyperlink" Target="https://www.caixa.gov.br/Downloads/sinapi-cadernos-tecnicos/SINAPI-CT-CAIXAS-ENTERRADAS.pdf" TargetMode="External"/><Relationship Id="rId1011" Type="http://schemas.openxmlformats.org/officeDocument/2006/relationships/hyperlink" Target="https://www.caixa.gov.br/Downloads/sinapi-cadernos-tecnicos/SINAPI-CT-INSTALACOES-PREDIAIS-DE-AGUA-FRIA-EM-PVC.pdf" TargetMode="External"/><Relationship Id="rId4167" Type="http://schemas.openxmlformats.org/officeDocument/2006/relationships/hyperlink" Target="https://www.caixa.gov.br/Downloads/sinapi-cadernos-tecnicos/SINAPI-CT-REDES-DE-AGUA-E-ESGOTO-EM-PEAD-LISO-(TUBOS-E-CONEXOES).pdf" TargetMode="External"/><Relationship Id="rId4581" Type="http://schemas.openxmlformats.org/officeDocument/2006/relationships/hyperlink" Target="https://www.caixa.gov.br/Downloads/sinapi-cadernos-tecnicos/SINAPI-CT-TRANSPORTE-FLUVIAL-CARGA-E-DESCARGA.pdf" TargetMode="External"/><Relationship Id="rId5218" Type="http://schemas.openxmlformats.org/officeDocument/2006/relationships/hyperlink" Target="https://www.caixa.gov.br/Downloads/sinapi-cadernos-tecnicos/SINAPI-CT-VALVULAS-E-REGISTROS-PARA-SISTEMAS-PREDIAIS.pdf" TargetMode="External"/><Relationship Id="rId5632" Type="http://schemas.openxmlformats.org/officeDocument/2006/relationships/hyperlink" Target="https://www.caixa.gov.br/Downloads/sinapi-cadernos-tecnicos/SINAPI-CT-ILUMINACAO-PREDIAL-E-MONITORAMENTO.pdf" TargetMode="External"/><Relationship Id="rId8788" Type="http://schemas.openxmlformats.org/officeDocument/2006/relationships/hyperlink" Target="https://www.caixa.gov.br/Downloads/sinapi-cadernos-tecnicos/SINAPI-CT-CONCRETO-PROJETADO.pdf" TargetMode="External"/><Relationship Id="rId9839" Type="http://schemas.openxmlformats.org/officeDocument/2006/relationships/hyperlink" Target="https://www.caixa.gov.br/Downloads/sinapi-cadernos-tecnicos/SINAPI-CT-ARMACAO-PARA-ESTRUTURAS-DE-CONCRETO-ARMADO.pdf" TargetMode="External"/><Relationship Id="rId3183" Type="http://schemas.openxmlformats.org/officeDocument/2006/relationships/hyperlink" Target="https://www.caixa.gov.br/Downloads/sinapi-cadernos-tecnicos/SINAPI-CT-PERFURACAO-HORIZONTAL-DIRECIONAL-HDD.pdf" TargetMode="External"/><Relationship Id="rId4234" Type="http://schemas.openxmlformats.org/officeDocument/2006/relationships/hyperlink" Target="https://www.caixa.gov.br/Downloads/sinapi-cadernos-tecnicos/SINAPI-CT-RESERVATORIOS-DE-CONCRETO-E-METALICOS.pdf" TargetMode="External"/><Relationship Id="rId1828" Type="http://schemas.openxmlformats.org/officeDocument/2006/relationships/hyperlink" Target="https://www.caixa.gov.br/Downloads/sinapi-cadernos-tecnicos/SINAPI-CT-INSTALACOES-EM-COBRE.pdf" TargetMode="External"/><Relationship Id="rId3250" Type="http://schemas.openxmlformats.org/officeDocument/2006/relationships/hyperlink" Target="https://www.caixa.gov.br/Downloads/sinapi-cadernos-tecnicos/SINAPI-CT-PINTURA-EM-MADEIRA.pdf" TargetMode="External"/><Relationship Id="rId7457" Type="http://schemas.openxmlformats.org/officeDocument/2006/relationships/hyperlink" Target="https://www.caixa.gov.br/Downloads/sinapi-cadernos-tecnicos/SINAPI-CT-DEPRECIACAO-JUROS-IMPOSTOS-E-SEGUROS-MANUTENCAO-E-MATERIAIS-NA-OPERACAO-DOS-EQUIPAMENTOS.pdf" TargetMode="External"/><Relationship Id="rId8855" Type="http://schemas.openxmlformats.org/officeDocument/2006/relationships/hyperlink" Target="https://www.caixa.gov.br/Downloads/sinapi-cadernos-tecnicos/SINAPI-CT-CHAPISCO.pdf" TargetMode="External"/><Relationship Id="rId9906" Type="http://schemas.openxmlformats.org/officeDocument/2006/relationships/hyperlink" Target="https://www.caixa.gov.br/Downloads/sinapi-cadernos-tecnicos/SINAPI-CT-ARGAMASSAS.pdf" TargetMode="External"/><Relationship Id="rId171" Type="http://schemas.openxmlformats.org/officeDocument/2006/relationships/hyperlink" Target="https://www.caixa.gov.br/Downloads/sinapi-cadernos-tecnicos/SINAPI-CT-INSTALACOES-HIDRAULICAS-RESERVACAO-E-BOMBAS-DE-RECALQUE.pdf" TargetMode="External"/><Relationship Id="rId4301" Type="http://schemas.openxmlformats.org/officeDocument/2006/relationships/hyperlink" Target="https://www.caixa.gov.br/Downloads/sinapi-cadernos-tecnicos/SINAPI-CT-SINALIZACAO-HORIZONTAL-VIARIA.pdf" TargetMode="External"/><Relationship Id="rId6059" Type="http://schemas.openxmlformats.org/officeDocument/2006/relationships/hyperlink" Target="https://www.caixa.gov.br/Downloads/sinapi-cadernos-tecnicos/SINAPI-CT-EXECUCAO-DE-TIRANTES.pdf" TargetMode="External"/><Relationship Id="rId7871" Type="http://schemas.openxmlformats.org/officeDocument/2006/relationships/hyperlink" Target="https://www.caixa.gov.br/Downloads/sinapi-cadernos-tecnicos/SINAPI-CT-DEPRECIACAO-JUROS-IMPOSTOS-E-SEGUROS-MANUTENCAO-E-MATERIAIS-NA-OPERACAO-DOS-EQUIPAMENTOS.pdf" TargetMode="External"/><Relationship Id="rId8508" Type="http://schemas.openxmlformats.org/officeDocument/2006/relationships/hyperlink" Target="https://www.caixa.gov.br/Downloads/sinapi-cadernos-tecnicos/SINAPI-CT-CUSTOS-HORARIOS-PRODUTIVO-E-IMPRODUTIVO-DOS-EQUIPAMENTOS.pdf" TargetMode="External"/><Relationship Id="rId8922" Type="http://schemas.openxmlformats.org/officeDocument/2006/relationships/hyperlink" Target="https://www.caixa.gov.br/Downloads/sinapi-cadernos-tecnicos/SINAPI-CT-CANALETAS-GRELHAS-E-CAIXAS-COM-GRELHA-PARA-DRENAGEM.pdf" TargetMode="External"/><Relationship Id="rId6473" Type="http://schemas.openxmlformats.org/officeDocument/2006/relationships/hyperlink" Target="https://www.caixa.gov.br/Downloads/sinapi-cadernos-tecnicos/SINAPI-CT-ESQUADRIAS-PORTAS.pdf" TargetMode="External"/><Relationship Id="rId7524" Type="http://schemas.openxmlformats.org/officeDocument/2006/relationships/hyperlink" Target="https://www.caixa.gov.br/Downloads/sinapi-cadernos-tecnicos/SINAPI-CT-DEPRECIACAO-JUROS-IMPOSTOS-E-SEGUROS-MANUTENCAO-E-MATERIAIS-NA-OPERACAO-DOS-EQUIPAMENTOS.pdf" TargetMode="External"/><Relationship Id="rId988" Type="http://schemas.openxmlformats.org/officeDocument/2006/relationships/hyperlink" Target="https://www.caixa.gov.br/Downloads/sinapi-cadernos-tecnicos/SINAPI-CT-INSTALACOES-PREDIAIS-DE-AGUA-FRIA-EM-PVC.pdf" TargetMode="External"/><Relationship Id="rId2669" Type="http://schemas.openxmlformats.org/officeDocument/2006/relationships/hyperlink" Target="https://www.caixa.gov.br/Downloads/sinapi-cadernos-tecnicos/SINAPI-CT-MASSA-UNICA-EXTERNA.pdf" TargetMode="External"/><Relationship Id="rId5075" Type="http://schemas.openxmlformats.org/officeDocument/2006/relationships/hyperlink" Target="https://www.caixa.gov.br/Downloads/sinapi-cadernos-tecnicos/SINAPI-CT-VIDROS-E-ESPELHOS.pdf" TargetMode="External"/><Relationship Id="rId6126" Type="http://schemas.openxmlformats.org/officeDocument/2006/relationships/hyperlink" Target="https://www.caixa.gov.br/Downloads/sinapi-cadernos-tecnicos/SINAPI-CT-ESTRUTURAS-DE-MADEIRA.pdf" TargetMode="External"/><Relationship Id="rId6540" Type="http://schemas.openxmlformats.org/officeDocument/2006/relationships/hyperlink" Target="https://www.caixa.gov.br/Downloads/sinapi-cadernos-tecnicos/SINAPI-CT-ESQUADRIAS-JANELAS.pdf" TargetMode="External"/><Relationship Id="rId9696" Type="http://schemas.openxmlformats.org/officeDocument/2006/relationships/hyperlink" Target="https://www.caixa.gov.br/Downloads/sinapi-cadernos-tecnicos/SINAPI-CT-ASSENTAMENTO-DE-TUBOS-DE-PVC-E-METALICOS-EM-REDES-DE-AGUA.pdf" TargetMode="External"/><Relationship Id="rId1685" Type="http://schemas.openxmlformats.org/officeDocument/2006/relationships/hyperlink" Target="https://www.caixa.gov.br/Downloads/sinapi-cadernos-tecnicos/SINAPI-CT-INSTALACOES-DE-AR-CONDICIONADO.pdf" TargetMode="External"/><Relationship Id="rId2736" Type="http://schemas.openxmlformats.org/officeDocument/2006/relationships/hyperlink" Target="https://www.caixa.gov.br/Downloads/sinapi-cadernos-tecnicos/SINAPI-CT-MASSA-UNICA-EXTERNA.pdf" TargetMode="External"/><Relationship Id="rId4091" Type="http://schemas.openxmlformats.org/officeDocument/2006/relationships/hyperlink" Target="https://www.caixa.gov.br/Downloads/sinapi-cadernos-tecnicos/SINAPI-CT-REDES-DE-AGUA-E-ESGOTO-EM-PEAD-LISO-(TUBOS-E-CONEXOES).pdf" TargetMode="External"/><Relationship Id="rId5142" Type="http://schemas.openxmlformats.org/officeDocument/2006/relationships/hyperlink" Target="https://www.caixa.gov.br/Downloads/sinapi-cadernos-tecnicos/SINAPI-CT-VALVULAS-E-REGISTROS-PARA-SISTEMAS-PREDIAIS.pdf" TargetMode="External"/><Relationship Id="rId8298" Type="http://schemas.openxmlformats.org/officeDocument/2006/relationships/hyperlink" Target="https://www.caixa.gov.br/Downloads/sinapi-cadernos-tecnicos/SINAPI-CT-CUSTOS-HORARIOS-PRODUTIVO-E-IMPRODUTIVO-DOS-EQUIPAMENTOS.pdf" TargetMode="External"/><Relationship Id="rId9349" Type="http://schemas.openxmlformats.org/officeDocument/2006/relationships/hyperlink" Target="https://www.caixa.gov.br/Downloads/sinapi-cadernos-tecnicos/SINAPI-CT-ATERROS-BASES-SUB-BASES-E-IMPRIMACOES.pdf" TargetMode="External"/><Relationship Id="rId9763" Type="http://schemas.openxmlformats.org/officeDocument/2006/relationships/hyperlink" Target="https://www.caixa.gov.br/Downloads/sinapi-cadernos-tecnicos/SINAPI-CT-ASSENTAMENTO-DE-TUBOS-DE-ESGOTO-EM-PVC-E-PEAD.pdf" TargetMode="External"/><Relationship Id="rId708" Type="http://schemas.openxmlformats.org/officeDocument/2006/relationships/hyperlink" Target="https://www.caixa.gov.br/Downloads/sinapi-cadernos-tecnicos/SINAPI-CT-INSTALACOES-HIDRAULICAS-EM-PPR.pdf" TargetMode="External"/><Relationship Id="rId1338" Type="http://schemas.openxmlformats.org/officeDocument/2006/relationships/hyperlink" Target="https://www.caixa.gov.br/Downloads/sinapi-cadernos-tecnicos/SINAPI-CT-INSTALACOES-DE-GAS-E-INCENDIO-EM-ACO-E-FERRO-GALVANIZADO.pdf" TargetMode="External"/><Relationship Id="rId8365" Type="http://schemas.openxmlformats.org/officeDocument/2006/relationships/hyperlink" Target="https://www.caixa.gov.br/Downloads/sinapi-cadernos-tecnicos/SINAPI-CT-CUSTOS-HORARIOS-PRODUTIVO-E-IMPRODUTIVO-DOS-EQUIPAMENTOS.pdf" TargetMode="External"/><Relationship Id="rId9416" Type="http://schemas.openxmlformats.org/officeDocument/2006/relationships/hyperlink" Target="https://www.caixa.gov.br/Downloads/sinapi-cadernos-tecnicos/SINAPI-CT-ATERRO-E-REATERRO-DE-VALAS.pdf" TargetMode="External"/><Relationship Id="rId1405" Type="http://schemas.openxmlformats.org/officeDocument/2006/relationships/hyperlink" Target="https://www.caixa.gov.br/Downloads/sinapi-cadernos-tecnicos/SINAPI-CT-INSTALACOES-DE-GAS-E-INCENDIO-EM-ACO-E-FERRO-GALVANIZADO.pdf" TargetMode="External"/><Relationship Id="rId1752" Type="http://schemas.openxmlformats.org/officeDocument/2006/relationships/hyperlink" Target="https://www.caixa.gov.br/Downloads/sinapi-cadernos-tecnicos/SINAPI-CT-INSTALACOES-EM-COBRE.pdf" TargetMode="External"/><Relationship Id="rId2803" Type="http://schemas.openxmlformats.org/officeDocument/2006/relationships/hyperlink" Target="https://www.caixa.gov.br/Downloads/sinapi-cadernos-tecnicos/SINAPI-CT-MASSA-UNICA-INTERNA.pdf" TargetMode="External"/><Relationship Id="rId5959" Type="http://schemas.openxmlformats.org/officeDocument/2006/relationships/hyperlink" Target="https://www.caixa.gov.br/Downloads/sinapi-cadernos-tecnicos/SINAPI-CT-FUNDACOES-RASAS-(BLOCOS-SAPATAS-VIGAS-BALDRAME).pdf" TargetMode="External"/><Relationship Id="rId7381" Type="http://schemas.openxmlformats.org/officeDocument/2006/relationships/hyperlink" Target="https://www.caixa.gov.br/Downloads/sinapi-cadernos-tecnicos/SINAPI-CT-DEPRECIACAO-JUROS-IMPOSTOS-E-SEGUROS-MANUTENCAO-E-MATERIAIS-NA-OPERACAO-DOS-EQUIPAMENTOS.pdf" TargetMode="External"/><Relationship Id="rId8018" Type="http://schemas.openxmlformats.org/officeDocument/2006/relationships/hyperlink" Target="https://www.caixa.gov.br/Downloads/sinapi-cadernos-tecnicos/SINAPI-CT-DEPRECIACAO-JUROS-IMPOSTOS-E-SEGUROS-MANUTENCAO-E-MATERIAIS-NA-OPERACAO-DOS-EQUIPAMENTOS.pdf" TargetMode="External"/><Relationship Id="rId8432" Type="http://schemas.openxmlformats.org/officeDocument/2006/relationships/hyperlink" Target="https://www.caixa.gov.br/Downloads/sinapi-cadernos-tecnicos/SINAPI-CT-CUSTOS-HORARIOS-PRODUTIVO-E-IMPRODUTIVO-DOS-EQUIPAMENTOS.pdf" TargetMode="External"/><Relationship Id="rId9830" Type="http://schemas.openxmlformats.org/officeDocument/2006/relationships/hyperlink" Target="https://www.caixa.gov.br/Downloads/sinapi-cadernos-tecnicos/SINAPI-CT-ARMACAO-PARA-ESTRUTURAS-DE-CONCRETO-ARMADO.pdf" TargetMode="External"/><Relationship Id="rId44" Type="http://schemas.openxmlformats.org/officeDocument/2006/relationships/hyperlink" Target="https://www.caixa.gov.br/Downloads/sinapi-cadernos-tecnicos/SINAPI-CT-INSTALACOES-ELETRICAS-QUADROS-CABOS-DISJUNTORES-CONTATORES-E-BARRAMENTOS-BLINDADOS.pdf" TargetMode="External"/><Relationship Id="rId4975" Type="http://schemas.openxmlformats.org/officeDocument/2006/relationships/hyperlink" Target="https://www.caixa.gov.br/Downloads/sinapi-cadernos-tecnicos/SINAPI-CT-TUBULOES.pdf" TargetMode="External"/><Relationship Id="rId7034" Type="http://schemas.openxmlformats.org/officeDocument/2006/relationships/hyperlink" Target="https://www.caixa.gov.br/Downloads/sinapi-cadernos-tecnicos/SINAPI-CT-ENERGIA-SOLAR-PARA-EDIFICACOES.pdf" TargetMode="External"/><Relationship Id="rId498" Type="http://schemas.openxmlformats.org/officeDocument/2006/relationships/hyperlink" Target="https://www.caixa.gov.br/Downloads/sinapi-cadernos-tecnicos/SINAPI-CT-INSTALACOES-HIDRAULICAS-EM-PEX.pdf" TargetMode="External"/><Relationship Id="rId2179" Type="http://schemas.openxmlformats.org/officeDocument/2006/relationships/hyperlink" Target="https://www.caixa.gov.br/Downloads/sinapi-metodologia/Livro_SINAPI_Calculos_Parametros.pdf" TargetMode="External"/><Relationship Id="rId3577" Type="http://schemas.openxmlformats.org/officeDocument/2006/relationships/hyperlink" Target="https://www.caixa.gov.br/Downloads/sinapi-cadernos-tecnicos/SINAPI-CT-POCOS-DE-VISITA-E-CAIXAS-PARA-BOCAS-DE-LOBO.pdf" TargetMode="External"/><Relationship Id="rId3991" Type="http://schemas.openxmlformats.org/officeDocument/2006/relationships/hyperlink" Target="https://www.caixa.gov.br/Downloads/sinapi-cadernos-tecnicos/SINAPI-CT-REDES-ENTERRADAS-DE-DISTRIBUICAO-ELETRICA.pdf" TargetMode="External"/><Relationship Id="rId4628" Type="http://schemas.openxmlformats.org/officeDocument/2006/relationships/hyperlink" Target="https://www.caixa.gov.br/Downloads/sinapi-cadernos-tecnicos/SINAPI-CT-TRANSPORTE-FLUVIAL-CARGA-E-DESCARGA.pdf" TargetMode="External"/><Relationship Id="rId10015" Type="http://schemas.openxmlformats.org/officeDocument/2006/relationships/hyperlink" Target="https://www.caixa.gov.br/Downloads/sinapi-cadernos-tecnicos/SINAPI-CT-ARGAMASSAS.pdf" TargetMode="External"/><Relationship Id="rId2593" Type="http://schemas.openxmlformats.org/officeDocument/2006/relationships/hyperlink" Target="https://www.caixa.gov.br/Downloads/sinapi-cadernos-tecnicos/SINAPI-CT-LOUCAS-E-METAIS.pdf" TargetMode="External"/><Relationship Id="rId3644" Type="http://schemas.openxmlformats.org/officeDocument/2006/relationships/hyperlink" Target="https://www.caixa.gov.br/Downloads/sinapi-cadernos-tecnicos/SINAPI-CT-POCOS-DE-VISITA-E-CAIXAS-PARA-BOCAS-DE-LOBO.pdf" TargetMode="External"/><Relationship Id="rId6050" Type="http://schemas.openxmlformats.org/officeDocument/2006/relationships/hyperlink" Target="https://www.caixa.gov.br/Downloads/sinapi-cadernos-tecnicos/SINAPI-CT-FORROS.pdf" TargetMode="External"/><Relationship Id="rId7101" Type="http://schemas.openxmlformats.org/officeDocument/2006/relationships/hyperlink" Target="https://www.caixa.gov.br/Downloads/sinapi-cadernos-tecnicos/SINAPI-CT-ELETROCALHAS.pdf" TargetMode="External"/><Relationship Id="rId565" Type="http://schemas.openxmlformats.org/officeDocument/2006/relationships/hyperlink" Target="https://www.caixa.gov.br/Downloads/sinapi-cadernos-tecnicos/SINAPI-CT-INSTALACOES-HIDRAULICAS-EM-PEX.pdf" TargetMode="External"/><Relationship Id="rId1195" Type="http://schemas.openxmlformats.org/officeDocument/2006/relationships/hyperlink" Target="https://www.caixa.gov.br/Downloads/sinapi-cadernos-tecnicos/SINAPI-CT-INSTALACOES-PREDIAIS-DE-AGUAS-PLUVIAIS-TUBOS-CONEXOES-CAIXAS-E-RALOS.pdf" TargetMode="External"/><Relationship Id="rId2246" Type="http://schemas.openxmlformats.org/officeDocument/2006/relationships/hyperlink" Target="https://www.caixa.gov.br/Downloads/sinapi-metodologia/Livro_SINAPI_Calculos_Parametros.pdf" TargetMode="External"/><Relationship Id="rId2660" Type="http://schemas.openxmlformats.org/officeDocument/2006/relationships/hyperlink" Target="https://www.caixa.gov.br/Downloads/sinapi-cadernos-tecnicos/SINAPI-CT-LUMINARIAS-EXTERNAS.pdf" TargetMode="External"/><Relationship Id="rId3711" Type="http://schemas.openxmlformats.org/officeDocument/2006/relationships/hyperlink" Target="https://www.caixa.gov.br/Downloads/sinapi-cadernos-tecnicos/SINAPI-CT-QUADRAS-E-SEUS-EQUIPAMENTOS.pdf" TargetMode="External"/><Relationship Id="rId6867" Type="http://schemas.openxmlformats.org/officeDocument/2006/relationships/hyperlink" Target="https://www.caixa.gov.br/Downloads/sinapi-cadernos-tecnicos/SINAPI-CT-ESCADAS.pdf" TargetMode="External"/><Relationship Id="rId7918" Type="http://schemas.openxmlformats.org/officeDocument/2006/relationships/hyperlink" Target="https://www.caixa.gov.br/Downloads/sinapi-cadernos-tecnicos/SINAPI-CT-DEPRECIACAO-JUROS-IMPOSTOS-E-SEGUROS-MANUTENCAO-E-MATERIAIS-NA-OPERACAO-DOS-EQUIPAMENTOS.pdf" TargetMode="External"/><Relationship Id="rId9273" Type="http://schemas.openxmlformats.org/officeDocument/2006/relationships/hyperlink" Target="https://www.caixa.gov.br/Downloads/sinapi-cadernos-tecnicos/SINAPI-CT-ATERROS-BASES-SUB-BASES-E-IMPRIMACOES.pdf" TargetMode="External"/><Relationship Id="rId218" Type="http://schemas.openxmlformats.org/officeDocument/2006/relationships/hyperlink" Target="https://www.caixa.gov.br/Downloads/sinapi-cadernos-tecnicos/SINAPI-CT-INSTALACOES-HIDRAULICAS-RESERVACAO-E-BOMBAS-DE-RECALQUE.pdf" TargetMode="External"/><Relationship Id="rId632" Type="http://schemas.openxmlformats.org/officeDocument/2006/relationships/hyperlink" Target="https://www.caixa.gov.br/Downloads/sinapi-cadernos-tecnicos/SINAPI-CT-INSTALACOES-HIDRAULICAS-EM-PPR.pdf" TargetMode="External"/><Relationship Id="rId1262" Type="http://schemas.openxmlformats.org/officeDocument/2006/relationships/hyperlink" Target="https://www.caixa.gov.br/Downloads/sinapi-cadernos-tecnicos/SINAPI-CT-INSTALACOES-PREDIAIS-DE-AGUAS-PLUVIAIS-TUBOS-CONEXOES-CAIXAS-E-RALOS.pdf" TargetMode="External"/><Relationship Id="rId2313" Type="http://schemas.openxmlformats.org/officeDocument/2006/relationships/hyperlink" Target="https://www.caixa.gov.br/Downloads/sinapi-metodologia/Livro_SINAPI_Calculos_Parametros.pdf" TargetMode="External"/><Relationship Id="rId5469" Type="http://schemas.openxmlformats.org/officeDocument/2006/relationships/hyperlink" Target="https://www.caixa.gov.br/Downloads/sinapi-cadernos-tecnicos/SINAPI-CT-INSTALACOES-ELETRICAS-ELETRODUTOS-EMBUTIDOS-CABOS-CAIXAS-TOMADAS-E-INTERRUPTORES.pdf" TargetMode="External"/><Relationship Id="rId9340" Type="http://schemas.openxmlformats.org/officeDocument/2006/relationships/hyperlink" Target="https://www.caixa.gov.br/Downloads/sinapi-cadernos-tecnicos/SINAPI-CT-ATERROS-BASES-SUB-BASES-E-IMPRIMACOES.pdf" TargetMode="External"/><Relationship Id="rId4485" Type="http://schemas.openxmlformats.org/officeDocument/2006/relationships/hyperlink" Target="https://www.caixa.gov.br/Downloads/sinapi-cadernos-tecnicos/SINAPI-CT-TELHAMENTO-PARA-COBERTURA.pdf" TargetMode="External"/><Relationship Id="rId5536" Type="http://schemas.openxmlformats.org/officeDocument/2006/relationships/hyperlink" Target="https://www.caixa.gov.br/Downloads/sinapi-cadernos-tecnicos/SINAPI-CT-INSTALACOES-ELETRICAS-ELETRODUTOS-EMBUTIDOS-CABOS-CAIXAS-TOMADAS-E-INTERRUPTORES.pdf" TargetMode="External"/><Relationship Id="rId5883" Type="http://schemas.openxmlformats.org/officeDocument/2006/relationships/hyperlink" Target="https://www.caixa.gov.br/Downloads/sinapi-cadernos-tecnicos/SINAPI-CT-FORMAS-PARA-ESTRUTURAS-DE-CONCRETO-ARMADO.pdf" TargetMode="External"/><Relationship Id="rId6934" Type="http://schemas.openxmlformats.org/officeDocument/2006/relationships/hyperlink" Target="https://www.caixa.gov.br/Downloads/sinapi-cadernos-tecnicos/SINAPI-CT-EQUIPAMENTOS-DE-PROTECAO-COLETIVA.pdf" TargetMode="External"/><Relationship Id="rId3087" Type="http://schemas.openxmlformats.org/officeDocument/2006/relationships/hyperlink" Target="https://www.caixa.gov.br/Downloads/sinapi-cadernos-tecnicos/SINAPI-CT-PAVIMENTO-RIGIDO-DE-CONCRETO.pdf" TargetMode="External"/><Relationship Id="rId4138" Type="http://schemas.openxmlformats.org/officeDocument/2006/relationships/hyperlink" Target="https://www.caixa.gov.br/Downloads/sinapi-cadernos-tecnicos/SINAPI-CT-REDES-DE-AGUA-E-ESGOTO-EM-PEAD-LISO-(TUBOS-E-CONEXOES).pdf" TargetMode="External"/><Relationship Id="rId5950" Type="http://schemas.openxmlformats.org/officeDocument/2006/relationships/hyperlink" Target="https://www.caixa.gov.br/Downloads/sinapi-cadernos-tecnicos/SINAPI-CT-FUNDACOES-RASAS-(BLOCOS-SAPATAS-VIGAS-BALDRAME).pdf" TargetMode="External"/><Relationship Id="rId4552" Type="http://schemas.openxmlformats.org/officeDocument/2006/relationships/hyperlink" Target="https://www.caixa.gov.br/Downloads/sinapi-cadernos-tecnicos/SINAPI-CT-TRANSPORTE-FLUVIAL-CARGA-E-DESCARGA.pdf" TargetMode="External"/><Relationship Id="rId5603" Type="http://schemas.openxmlformats.org/officeDocument/2006/relationships/hyperlink" Target="https://www.caixa.gov.br/Downloads/sinapi-cadernos-tecnicos/SINAPI-CT-IMPERMEABILIZACAO-PROTECAO-MECANICA-E-TRATAMENTO-DE-JUNTA.pdf" TargetMode="External"/><Relationship Id="rId8759" Type="http://schemas.openxmlformats.org/officeDocument/2006/relationships/hyperlink" Target="https://www.caixa.gov.br/Downloads/sinapi-cadernos-tecnicos/SINAPI-CT-CONCRETO-PROTENDIDO.pdf" TargetMode="External"/><Relationship Id="rId3154" Type="http://schemas.openxmlformats.org/officeDocument/2006/relationships/hyperlink" Target="https://www.caixa.gov.br/Downloads/sinapi-cadernos-tecnicos/SINAPI-CT-PERFURACAO-HORIZONTAL-DIRECIONAL-HDD.pdf" TargetMode="External"/><Relationship Id="rId4205" Type="http://schemas.openxmlformats.org/officeDocument/2006/relationships/hyperlink" Target="https://www.caixa.gov.br/Downloads/sinapi-cadernos-tecnicos/SINAPI-CT-REMOCAO-DE-ENTULHO-E-DESCARTE.pdf" TargetMode="External"/><Relationship Id="rId7775" Type="http://schemas.openxmlformats.org/officeDocument/2006/relationships/hyperlink" Target="https://www.caixa.gov.br/Downloads/sinapi-cadernos-tecnicos/SINAPI-CT-DEPRECIACAO-JUROS-IMPOSTOS-E-SEGUROS-MANUTENCAO-E-MATERIAIS-NA-OPERACAO-DOS-EQUIPAMENTOS.pdf" TargetMode="External"/><Relationship Id="rId8826" Type="http://schemas.openxmlformats.org/officeDocument/2006/relationships/hyperlink" Target="https://www.caixa.gov.br/Downloads/sinapi-cadernos-tecnicos/SINAPI-CT-CONCRETAGEM-PARA-ESTRUTURAS-DE-CONCRETO-ARMADO.pdf" TargetMode="External"/><Relationship Id="rId2170" Type="http://schemas.openxmlformats.org/officeDocument/2006/relationships/hyperlink" Target="https://www.caixa.gov.br/Downloads/sinapi-metodologia/Livro_SINAPI_Calculos_Parametros.pdf" TargetMode="External"/><Relationship Id="rId3221" Type="http://schemas.openxmlformats.org/officeDocument/2006/relationships/hyperlink" Target="https://www.caixa.gov.br/Downloads/sinapi-cadernos-tecnicos/SINAPI-CT-PINTURA-EXTERNA.pdf" TargetMode="External"/><Relationship Id="rId6377" Type="http://schemas.openxmlformats.org/officeDocument/2006/relationships/hyperlink" Target="https://www.caixa.gov.br/Downloads/sinapi-cadernos-tecnicos/SINAPI-CT-ESTACAS-ESCAVADAS-SEM-FLUIDO-ESTABILIZANTE.pdf" TargetMode="External"/><Relationship Id="rId6791" Type="http://schemas.openxmlformats.org/officeDocument/2006/relationships/hyperlink" Target="https://www.caixa.gov.br/Downloads/sinapi-cadernos-tecnicos/SINAPI-CT-ESCAVACAO-HORIZONTAL.pdf" TargetMode="External"/><Relationship Id="rId7428" Type="http://schemas.openxmlformats.org/officeDocument/2006/relationships/hyperlink" Target="https://www.caixa.gov.br/Downloads/sinapi-cadernos-tecnicos/SINAPI-CT-DEPRECIACAO-JUROS-IMPOSTOS-E-SEGUROS-MANUTENCAO-E-MATERIAIS-NA-OPERACAO-DOS-EQUIPAMENTOS.pdf" TargetMode="External"/><Relationship Id="rId7842" Type="http://schemas.openxmlformats.org/officeDocument/2006/relationships/hyperlink" Target="https://www.caixa.gov.br/Downloads/sinapi-cadernos-tecnicos/SINAPI-CT-DEPRECIACAO-JUROS-IMPOSTOS-E-SEGUROS-MANUTENCAO-E-MATERIAIS-NA-OPERACAO-DOS-EQUIPAMENTOS.pdf" TargetMode="External"/><Relationship Id="rId8" Type="http://schemas.openxmlformats.org/officeDocument/2006/relationships/hyperlink" Target="https://www.caixa.gov.br/Downloads/sinapi-cadernos-tecnicos/SINAPI-CT-INSTALACOES-ELETRICAS-QUADROS-CABOS-DISJUNTORES-CONTATORES-E-BARRAMENTOS-BLINDADOS.pdf" TargetMode="External"/><Relationship Id="rId142" Type="http://schemas.openxmlformats.org/officeDocument/2006/relationships/hyperlink" Target="https://www.caixa.gov.br/Downloads/sinapi-cadernos-tecnicos/SINAPI-CT-INSTALACOES-ELETRICAS-REDE-DE-DISTRIBUICAO.pdf" TargetMode="External"/><Relationship Id="rId2987" Type="http://schemas.openxmlformats.org/officeDocument/2006/relationships/hyperlink" Target="https://www.caixa.gov.br/Downloads/sinapi-cadernos-tecnicos/SINAPI-CT-PARQUINHOS-E-EQUIPAMENTOS-DE-GINASTICA-AO-AR-LIVRE.pdf" TargetMode="External"/><Relationship Id="rId5393" Type="http://schemas.openxmlformats.org/officeDocument/2006/relationships/hyperlink" Target="https://www.caixa.gov.br/Downloads/sinapi-cadernos-tecnicos/SINAPI-CT-INSTALACOES-ELETRICAS-ELETRODUTOS-CONEXOES-E-CONDULETES-APARENTES.pdf" TargetMode="External"/><Relationship Id="rId6444" Type="http://schemas.openxmlformats.org/officeDocument/2006/relationships/hyperlink" Target="https://www.caixa.gov.br/Downloads/sinapi-cadernos-tecnicos/SINAPI-CT-ESQUADRIAS-PORTAS.pdf" TargetMode="External"/><Relationship Id="rId959" Type="http://schemas.openxmlformats.org/officeDocument/2006/relationships/hyperlink" Target="https://www.caixa.gov.br/Downloads/sinapi-cadernos-tecnicos/SINAPI-CT-INSTALACOES-PREDIAIS-DE-AGUA-FRIA-EM-PVC.pdf" TargetMode="External"/><Relationship Id="rId1589" Type="http://schemas.openxmlformats.org/officeDocument/2006/relationships/hyperlink" Target="https://www.caixa.gov.br/Downloads/sinapi-cadernos-tecnicos/SINAPI-CT-INSTALACOES-DE-GAS-E-INCENDIO-EM-ACO-E-FERRO-GALVANIZADO.pdf" TargetMode="External"/><Relationship Id="rId5046" Type="http://schemas.openxmlformats.org/officeDocument/2006/relationships/hyperlink" Target="https://www.caixa.gov.br/Downloads/sinapi-cadernos-tecnicos/SINAPI-CT-VERGAS-CONTRAVERGAS-E-FIXACAO-DE-ALVENARIA.pdf" TargetMode="External"/><Relationship Id="rId5460" Type="http://schemas.openxmlformats.org/officeDocument/2006/relationships/hyperlink" Target="https://www.caixa.gov.br/Downloads/sinapi-cadernos-tecnicos/SINAPI-CT-INSTALACOES-ELETRICAS-ELETRODUTOS-EMBUTIDOS-CABOS-CAIXAS-TOMADAS-E-INTERRUPTORES.pdf" TargetMode="External"/><Relationship Id="rId6511" Type="http://schemas.openxmlformats.org/officeDocument/2006/relationships/hyperlink" Target="https://www.caixa.gov.br/Downloads/sinapi-cadernos-tecnicos/SINAPI-CT-ESQUADRIAS-PORTAS.pdf" TargetMode="External"/><Relationship Id="rId9667" Type="http://schemas.openxmlformats.org/officeDocument/2006/relationships/hyperlink" Target="https://www.caixa.gov.br/Downloads/sinapi-cadernos-tecnicos/SINAPI-CT-ASSENTAMENTO-DE-TUBOS-DE-PVC-E-METALICOS-EM-REDES-DE-AGUA.pdf" TargetMode="External"/><Relationship Id="rId4062" Type="http://schemas.openxmlformats.org/officeDocument/2006/relationships/hyperlink" Target="https://www.caixa.gov.br/Downloads/sinapi-cadernos-tecnicos/SINAPI-CT-REDES-DE-LOGICA-TELEFONIA-E-IMAGEM.pdf" TargetMode="External"/><Relationship Id="rId5113" Type="http://schemas.openxmlformats.org/officeDocument/2006/relationships/hyperlink" Target="https://www.caixa.gov.br/Downloads/sinapi-cadernos-tecnicos/SINAPI-CT-VIDROS-E-ESPELHOS.pdf" TargetMode="External"/><Relationship Id="rId8269" Type="http://schemas.openxmlformats.org/officeDocument/2006/relationships/hyperlink" Target="https://www.caixa.gov.br/Downloads/sinapi-cadernos-tecnicos/SINAPI-CT-CUSTOS-HORARIOS-PRODUTIVO-E-IMPRODUTIVO-DOS-EQUIPAMENTOS.pdf" TargetMode="External"/><Relationship Id="rId1656" Type="http://schemas.openxmlformats.org/officeDocument/2006/relationships/hyperlink" Target="https://www.caixa.gov.br/Downloads/sinapi-cadernos-tecnicos/SINAPI-CT-INSTALACOES-DE-GAS-EM-PEX-MULTICAMADAS.pdf" TargetMode="External"/><Relationship Id="rId2707" Type="http://schemas.openxmlformats.org/officeDocument/2006/relationships/hyperlink" Target="https://www.caixa.gov.br/Downloads/sinapi-cadernos-tecnicos/SINAPI-CT-MASSA-UNICA-EXTERNA.pdf" TargetMode="External"/><Relationship Id="rId8683" Type="http://schemas.openxmlformats.org/officeDocument/2006/relationships/hyperlink" Target="https://www.caixa.gov.br/Downloads/sinapi-cadernos-tecnicos/SINAPI-CT-CONTRAPISO.pdf" TargetMode="External"/><Relationship Id="rId9734" Type="http://schemas.openxmlformats.org/officeDocument/2006/relationships/hyperlink" Target="https://www.caixa.gov.br/Downloads/sinapi-cadernos-tecnicos/SINAPI-CT-ASSENTAMENTO-DE-TUBOS-DE-ESGOTO-EM-PVC-E-PEAD.pdf" TargetMode="External"/><Relationship Id="rId1309" Type="http://schemas.openxmlformats.org/officeDocument/2006/relationships/hyperlink" Target="https://www.caixa.gov.br/Downloads/sinapi-cadernos-tecnicos/SINAPI-CT-INSTALACOES-DE-GAS-E-INCENDIO-EM-ACO-E-FERRO-GALVANIZADO.pdf" TargetMode="External"/><Relationship Id="rId1723" Type="http://schemas.openxmlformats.org/officeDocument/2006/relationships/hyperlink" Target="https://www.caixa.gov.br/Downloads/sinapi-cadernos-tecnicos/SINAPI-CT-INSTALACOES-DE-AR-CONDICIONADO-EM-COBRE.pdf" TargetMode="External"/><Relationship Id="rId4879" Type="http://schemas.openxmlformats.org/officeDocument/2006/relationships/hyperlink" Target="https://www.caixa.gov.br/Downloads/sinapi-cadernos-tecnicos/SINAPI-CT-TRATAMENTOS-SUPERFICIAIS.pdf" TargetMode="External"/><Relationship Id="rId7285" Type="http://schemas.openxmlformats.org/officeDocument/2006/relationships/hyperlink" Target="https://www.caixa.gov.br/Downloads/sinapi-cadernos-tecnicos/SINAPI-CT-DEPRECIACAO-JUROS-IMPOSTOS-E-SEGUROS-MANUTENCAO-E-MATERIAIS-NA-OPERACAO-DOS-EQUIPAMENTOS.pdf" TargetMode="External"/><Relationship Id="rId8336" Type="http://schemas.openxmlformats.org/officeDocument/2006/relationships/hyperlink" Target="https://www.caixa.gov.br/Downloads/sinapi-cadernos-tecnicos/SINAPI-CT-CUSTOS-HORARIOS-PRODUTIVO-E-IMPRODUTIVO-DOS-EQUIPAMENTOS.pdf" TargetMode="External"/><Relationship Id="rId8750" Type="http://schemas.openxmlformats.org/officeDocument/2006/relationships/hyperlink" Target="https://www.caixa.gov.br/Downloads/sinapi-cadernos-tecnicos/SINAPI-CT-CONCRETO-PROTENDIDO.pdf" TargetMode="External"/><Relationship Id="rId9801" Type="http://schemas.openxmlformats.org/officeDocument/2006/relationships/hyperlink" Target="https://www.caixa.gov.br/Downloads/sinapi-cadernos-tecnicos/SINAPI-CT-ARRASAMENTO-DE-ESTACAS.pdf" TargetMode="External"/><Relationship Id="rId15" Type="http://schemas.openxmlformats.org/officeDocument/2006/relationships/hyperlink" Target="https://www.caixa.gov.br/Downloads/sinapi-cadernos-tecnicos/SINAPI-CT-INSTALACOES-ELETRICAS-QUADROS-CABOS-DISJUNTORES-CONTATORES-E-BARRAMENTOS-BLINDADOS.pdf" TargetMode="External"/><Relationship Id="rId3895" Type="http://schemas.openxmlformats.org/officeDocument/2006/relationships/hyperlink" Target="https://www.caixa.gov.br/Downloads/sinapi-cadernos-tecnicos/SINAPI-CT-RASGOS-E-FIXACOES.pdf" TargetMode="External"/><Relationship Id="rId4946" Type="http://schemas.openxmlformats.org/officeDocument/2006/relationships/hyperlink" Target="https://www.caixa.gov.br/Downloads/sinapi-cadernos-tecnicos/SINAPI-CT-TUBULACAO-FLANGEADA-PARA-REDES-DE-AGUA.pdf" TargetMode="External"/><Relationship Id="rId7352" Type="http://schemas.openxmlformats.org/officeDocument/2006/relationships/hyperlink" Target="https://www.caixa.gov.br/Downloads/sinapi-cadernos-tecnicos/SINAPI-CT-DEPRECIACAO-JUROS-IMPOSTOS-E-SEGUROS-MANUTENCAO-E-MATERIAIS-NA-OPERACAO-DOS-EQUIPAMENTOS.pdf" TargetMode="External"/><Relationship Id="rId8403" Type="http://schemas.openxmlformats.org/officeDocument/2006/relationships/hyperlink" Target="https://www.caixa.gov.br/Downloads/sinapi-cadernos-tecnicos/SINAPI-CT-CUSTOS-HORARIOS-PRODUTIVO-E-IMPRODUTIVO-DOS-EQUIPAMENTOS.pdf" TargetMode="External"/><Relationship Id="rId2497" Type="http://schemas.openxmlformats.org/officeDocument/2006/relationships/hyperlink" Target="https://www.caixa.gov.br/Downloads/sinapi-metodologia/Livro_SINAPI_Calculos_Parametros.pdf" TargetMode="External"/><Relationship Id="rId3548" Type="http://schemas.openxmlformats.org/officeDocument/2006/relationships/hyperlink" Target="https://www.caixa.gov.br/Downloads/sinapi-cadernos-tecnicos/SINAPI-CT-POCOS-DE-VISITA-E-CAIXAS-PARA-BOCAS-DE-LOBO.pdf" TargetMode="External"/><Relationship Id="rId7005" Type="http://schemas.openxmlformats.org/officeDocument/2006/relationships/hyperlink" Target="https://www.caixa.gov.br/Downloads/sinapi-cadernos-tecnicos/SINAPI-CT-ENERGIA-SOLAR-PARA-EDIFICACOES.pdf" TargetMode="External"/><Relationship Id="rId469" Type="http://schemas.openxmlformats.org/officeDocument/2006/relationships/hyperlink" Target="https://www.caixa.gov.br/Downloads/sinapi-cadernos-tecnicos/SINAPI-CT-INSTALACOES-HIDRAULICAS-RESERVACAO-E-BOMBAS-DE-RECALQUE.pdf" TargetMode="External"/><Relationship Id="rId883" Type="http://schemas.openxmlformats.org/officeDocument/2006/relationships/hyperlink" Target="https://www.caixa.gov.br/Downloads/sinapi-cadernos-tecnicos/SINAPI-CT-INSTALACOES-PREDIAIS-DE-AGUA-FRIA-EM-PVC.pdf" TargetMode="External"/><Relationship Id="rId1099" Type="http://schemas.openxmlformats.org/officeDocument/2006/relationships/hyperlink" Target="https://www.caixa.gov.br/Downloads/sinapi-cadernos-tecnicos/SINAPI-CT-INSTALACOES-PREDIAIS-DE-AGUA-QUENTE-EM-CPVC.pdf" TargetMode="External"/><Relationship Id="rId2564" Type="http://schemas.openxmlformats.org/officeDocument/2006/relationships/hyperlink" Target="https://www.caixa.gov.br/Downloads/sinapi-cadernos-tecnicos/SINAPI-CT-LOUCAS-E-METAIS.pdf" TargetMode="External"/><Relationship Id="rId3615" Type="http://schemas.openxmlformats.org/officeDocument/2006/relationships/hyperlink" Target="https://www.caixa.gov.br/Downloads/sinapi-cadernos-tecnicos/SINAPI-CT-POCOS-DE-VISITA-E-CAIXAS-PARA-BOCAS-DE-LOBO.pdf" TargetMode="External"/><Relationship Id="rId3962" Type="http://schemas.openxmlformats.org/officeDocument/2006/relationships/hyperlink" Target="https://www.caixa.gov.br/Downloads/sinapi-cadernos-tecnicos/SINAPI-CT-RECOMPOSICAO-DE-PAVIMENTOS.pdf" TargetMode="External"/><Relationship Id="rId6021" Type="http://schemas.openxmlformats.org/officeDocument/2006/relationships/hyperlink" Target="https://www.caixa.gov.br/Downloads/sinapi-cadernos-tecnicos/SINAPI-CT-FOSSAS-E-SUMIDOUROS.pdf" TargetMode="External"/><Relationship Id="rId9177" Type="http://schemas.openxmlformats.org/officeDocument/2006/relationships/hyperlink" Target="https://www.caixa.gov.br/Downloads/sinapi-cadernos-tecnicos/SINAPI-CT-ATERROS-BASES-SUB-BASES-E-IMPRIMACOES.pdf" TargetMode="External"/><Relationship Id="rId9591" Type="http://schemas.openxmlformats.org/officeDocument/2006/relationships/hyperlink" Target="https://www.caixa.gov.br/Downloads/sinapi-cadernos-tecnicos/SINAPI-CT-ASSENTAMENTO-DE-TUBOS-DE-PVC-E-METALICOS-EM-REDES-DE-AGUA.pdf" TargetMode="External"/><Relationship Id="rId536" Type="http://schemas.openxmlformats.org/officeDocument/2006/relationships/hyperlink" Target="https://www.caixa.gov.br/Downloads/sinapi-cadernos-tecnicos/SINAPI-CT-INSTALACOES-HIDRAULICAS-EM-PEX.pdf" TargetMode="External"/><Relationship Id="rId1166" Type="http://schemas.openxmlformats.org/officeDocument/2006/relationships/hyperlink" Target="https://www.caixa.gov.br/Downloads/sinapi-cadernos-tecnicos/SINAPI-CT-INSTALACOES-PREDIAIS-DE-AGUA-QUENTE-EM-CPVC.pdf" TargetMode="External"/><Relationship Id="rId2217" Type="http://schemas.openxmlformats.org/officeDocument/2006/relationships/hyperlink" Target="https://www.caixa.gov.br/Downloads/sinapi-metodologia/Livro_SINAPI_Calculos_Parametros.pdf" TargetMode="External"/><Relationship Id="rId8193" Type="http://schemas.openxmlformats.org/officeDocument/2006/relationships/hyperlink" Target="https://www.caixa.gov.br/Downloads/sinapi-cadernos-tecnicos/SINAPI-CT-DEMOLICOES-E-REMOCOES.pdf" TargetMode="External"/><Relationship Id="rId9244" Type="http://schemas.openxmlformats.org/officeDocument/2006/relationships/hyperlink" Target="https://www.caixa.gov.br/Downloads/sinapi-cadernos-tecnicos/SINAPI-CT-ATERROS-BASES-SUB-BASES-E-IMPRIMACOES.pdf" TargetMode="External"/><Relationship Id="rId950" Type="http://schemas.openxmlformats.org/officeDocument/2006/relationships/hyperlink" Target="https://www.caixa.gov.br/Downloads/sinapi-cadernos-tecnicos/SINAPI-CT-INSTALACOES-PREDIAIS-DE-AGUA-FRIA-EM-PVC.pdf" TargetMode="External"/><Relationship Id="rId1580" Type="http://schemas.openxmlformats.org/officeDocument/2006/relationships/hyperlink" Target="https://www.caixa.gov.br/Downloads/sinapi-cadernos-tecnicos/SINAPI-CT-INSTALACOES-DE-GAS-E-INCENDIO-EM-ACO-E-FERRO-GALVANIZADO.pdf" TargetMode="External"/><Relationship Id="rId2631" Type="http://schemas.openxmlformats.org/officeDocument/2006/relationships/hyperlink" Target="https://www.caixa.gov.br/Downloads/sinapi-cadernos-tecnicos/SINAPI-CT-LOUCAS-E-METAIS.pdf" TargetMode="External"/><Relationship Id="rId4389" Type="http://schemas.openxmlformats.org/officeDocument/2006/relationships/hyperlink" Target="https://www.caixa.gov.br/Downloads/sinapi-cadernos-tecnicos/SINAPI-CT-SISTEMA-DE-PROTECAO-CONTRA-DESCARGAS-ATMOSFERICAS-SPDA.pdf" TargetMode="External"/><Relationship Id="rId5787" Type="http://schemas.openxmlformats.org/officeDocument/2006/relationships/hyperlink" Target="https://www.caixa.gov.br/Downloads/sinapi-cadernos-tecnicos/SINAPI-CT-GALERIAS-COM-ADUELAS-DE-CONCRETO.pdf" TargetMode="External"/><Relationship Id="rId6838" Type="http://schemas.openxmlformats.org/officeDocument/2006/relationships/hyperlink" Target="https://www.caixa.gov.br/Downloads/sinapi-cadernos-tecnicos/SINAPI-CT-ESCADAS.pdf" TargetMode="External"/><Relationship Id="rId603" Type="http://schemas.openxmlformats.org/officeDocument/2006/relationships/hyperlink" Target="https://www.caixa.gov.br/Downloads/sinapi-cadernos-tecnicos/SINAPI-CT-INSTALACOES-HIDRAULICAS-EM-PEX.pdf" TargetMode="External"/><Relationship Id="rId1233" Type="http://schemas.openxmlformats.org/officeDocument/2006/relationships/hyperlink" Target="https://www.caixa.gov.br/Downloads/sinapi-cadernos-tecnicos/SINAPI-CT-INSTALACOES-PREDIAIS-DE-AGUAS-PLUVIAIS-TUBOS-CONEXOES-CAIXAS-E-RALOS.pdf" TargetMode="External"/><Relationship Id="rId5854" Type="http://schemas.openxmlformats.org/officeDocument/2006/relationships/hyperlink" Target="https://www.caixa.gov.br/Downloads/sinapi-cadernos-tecnicos/SINAPI-CT-FORMAS-PARA-ESTRUTURAS-DE-CONCRETO-ARMADO.pdf" TargetMode="External"/><Relationship Id="rId6905" Type="http://schemas.openxmlformats.org/officeDocument/2006/relationships/hyperlink" Target="https://www.caixa.gov.br/Downloads/sinapi-cadernos-tecnicos/SINAPI-CT-ESCADAS.pdf" TargetMode="External"/><Relationship Id="rId8260" Type="http://schemas.openxmlformats.org/officeDocument/2006/relationships/hyperlink" Target="https://www.caixa.gov.br/Downloads/sinapi-cadernos-tecnicos/SINAPI-CT-CUSTOS-HORARIOS-PRODUTIVO-E-IMPRODUTIVO-DOS-EQUIPAMENTOS.pdf" TargetMode="External"/><Relationship Id="rId9311" Type="http://schemas.openxmlformats.org/officeDocument/2006/relationships/hyperlink" Target="https://www.caixa.gov.br/Downloads/sinapi-cadernos-tecnicos/SINAPI-CT-ATERROS-BASES-SUB-BASES-E-IMPRIMACOES.pdf" TargetMode="External"/><Relationship Id="rId1300" Type="http://schemas.openxmlformats.org/officeDocument/2006/relationships/hyperlink" Target="https://www.caixa.gov.br/Downloads/sinapi-cadernos-tecnicos/SINAPI-CT-INSTALACOES-DE-GAS-E-INCENDIO-EM-ACO-E-FERRO-GALVANIZADO.pdf" TargetMode="External"/><Relationship Id="rId4456" Type="http://schemas.openxmlformats.org/officeDocument/2006/relationships/hyperlink" Target="https://www.caixa.gov.br/Downloads/sinapi-cadernos-tecnicos/SINAPI-CT-SISTEMAS-DE-MEDICAO.pdf" TargetMode="External"/><Relationship Id="rId4870" Type="http://schemas.openxmlformats.org/officeDocument/2006/relationships/hyperlink" Target="https://www.caixa.gov.br/Downloads/sinapi-cadernos-tecnicos/SINAPI-CT-TRANSPORTE-CARGA-E-DESCARGA-DE-MATERIAIS.pdf" TargetMode="External"/><Relationship Id="rId5507" Type="http://schemas.openxmlformats.org/officeDocument/2006/relationships/hyperlink" Target="https://www.caixa.gov.br/Downloads/sinapi-cadernos-tecnicos/SINAPI-CT-INSTALACOES-ELETRICAS-ELETRODUTOS-EMBUTIDOS-CABOS-CAIXAS-TOMADAS-E-INTERRUPTORES.pdf" TargetMode="External"/><Relationship Id="rId5921" Type="http://schemas.openxmlformats.org/officeDocument/2006/relationships/hyperlink" Target="https://www.caixa.gov.br/Downloads/sinapi-cadernos-tecnicos/SINAPI-CT-FORMAS-PARA-ESTRUTURAS-DE-CONCRETO-ARMADO.pdf" TargetMode="External"/><Relationship Id="rId3058" Type="http://schemas.openxmlformats.org/officeDocument/2006/relationships/hyperlink" Target="https://www.caixa.gov.br/Downloads/sinapi-cadernos-tecnicos/SINAPI-CT-PAVIMENTO-INTERTRAVADO.pdf" TargetMode="External"/><Relationship Id="rId3472" Type="http://schemas.openxmlformats.org/officeDocument/2006/relationships/hyperlink" Target="https://www.caixa.gov.br/Downloads/sinapi-cadernos-tecnicos/SINAPI-CT-POSTES-DE-CONCRETO-E-METALICOS.pdf" TargetMode="External"/><Relationship Id="rId4109" Type="http://schemas.openxmlformats.org/officeDocument/2006/relationships/hyperlink" Target="https://www.caixa.gov.br/Downloads/sinapi-cadernos-tecnicos/SINAPI-CT-REDES-DE-AGUA-E-ESGOTO-EM-PEAD-LISO-(TUBOS-E-CONEXOES).pdf" TargetMode="External"/><Relationship Id="rId4523" Type="http://schemas.openxmlformats.org/officeDocument/2006/relationships/hyperlink" Target="https://www.caixa.gov.br/Downloads/sinapi-cadernos-tecnicos/SINAPI-CT-TRANSFORMADORES.pdf" TargetMode="External"/><Relationship Id="rId7679" Type="http://schemas.openxmlformats.org/officeDocument/2006/relationships/hyperlink" Target="https://www.caixa.gov.br/Downloads/sinapi-cadernos-tecnicos/SINAPI-CT-DEPRECIACAO-JUROS-IMPOSTOS-E-SEGUROS-MANUTENCAO-E-MATERIAIS-NA-OPERACAO-DOS-EQUIPAMENTOS.pdf" TargetMode="External"/><Relationship Id="rId393" Type="http://schemas.openxmlformats.org/officeDocument/2006/relationships/hyperlink" Target="https://www.caixa.gov.br/Downloads/sinapi-cadernos-tecnicos/SINAPI-CT-INSTALACOES-HIDRAULICAS-RESERVACAO-E-BOMBAS-DE-RECALQUE.pdf" TargetMode="External"/><Relationship Id="rId2074" Type="http://schemas.openxmlformats.org/officeDocument/2006/relationships/hyperlink" Target="https://www.caixa.gov.br/Downloads/sinapi-cadernos-tecnicos/SINAPI-CT-LIGACOES-PREDIAIS-DE-AGUA-E-ESGOTO.pdf" TargetMode="External"/><Relationship Id="rId3125" Type="http://schemas.openxmlformats.org/officeDocument/2006/relationships/hyperlink" Target="https://www.caixa.gov.br/Downloads/sinapi-cadernos-tecnicos/SINAPI-CT-PENEIRAMENTO-E-ENSACAMENTO-DE-AREIA-EM-OBRA.pdf" TargetMode="External"/><Relationship Id="rId6695" Type="http://schemas.openxmlformats.org/officeDocument/2006/relationships/hyperlink" Target="https://www.caixa.gov.br/Downloads/sinapi-cadernos-tecnicos/SINAPI-CT-ESCAVACAO-DE-VALAS.pdf" TargetMode="External"/><Relationship Id="rId7746" Type="http://schemas.openxmlformats.org/officeDocument/2006/relationships/hyperlink" Target="https://www.caixa.gov.br/Downloads/sinapi-cadernos-tecnicos/SINAPI-CT-DEPRECIACAO-JUROS-IMPOSTOS-E-SEGUROS-MANUTENCAO-E-MATERIAIS-NA-OPERACAO-DOS-EQUIPAMENTOS.pdf" TargetMode="External"/><Relationship Id="rId460" Type="http://schemas.openxmlformats.org/officeDocument/2006/relationships/hyperlink" Target="https://www.caixa.gov.br/Downloads/sinapi-cadernos-tecnicos/SINAPI-CT-INSTALACOES-HIDRAULICAS-RESERVACAO-E-BOMBAS-DE-RECALQUE.pdf" TargetMode="External"/><Relationship Id="rId1090" Type="http://schemas.openxmlformats.org/officeDocument/2006/relationships/hyperlink" Target="https://www.caixa.gov.br/Downloads/sinapi-cadernos-tecnicos/SINAPI-CT-INSTALACOES-PREDIAIS-DE-AGUA-QUENTE-EM-CPVC.pdf" TargetMode="External"/><Relationship Id="rId2141" Type="http://schemas.openxmlformats.org/officeDocument/2006/relationships/hyperlink" Target="https://www.caixa.gov.br/Downloads/sinapi-cadernos-tecnicos/SINAPI-CT-LIMPEZA-DE-OBRA.pdf" TargetMode="External"/><Relationship Id="rId5297" Type="http://schemas.openxmlformats.org/officeDocument/2006/relationships/hyperlink" Target="https://www.caixa.gov.br/Downloads/sinapi-cadernos-tecnicos/SINAPI-CT-INSTALACOES-ELETRICAS-QUADROS-CABOS-DISJUNTORES-CONTATORES-E-BARRAMENTOS-BLINDADOS.pdf" TargetMode="External"/><Relationship Id="rId6348" Type="http://schemas.openxmlformats.org/officeDocument/2006/relationships/hyperlink" Target="https://www.caixa.gov.br/Downloads/sinapi-cadernos-tecnicos/SINAPI-CT-ESTRUTURA-E-TRAMA-PARA-COBERTURA.pdf" TargetMode="External"/><Relationship Id="rId113" Type="http://schemas.openxmlformats.org/officeDocument/2006/relationships/hyperlink" Target="https://www.caixa.gov.br/Downloads/sinapi-cadernos-tecnicos/SINAPI-CT-INSTALACOES-ELETRICAS-REDE-DE-DISTRIBUICAO.pdf" TargetMode="External"/><Relationship Id="rId6762" Type="http://schemas.openxmlformats.org/officeDocument/2006/relationships/hyperlink" Target="https://www.caixa.gov.br/Downloads/sinapi-cadernos-tecnicos/SINAPI-CT-ESCAVACAO-VERTICAL-A-CEU-ABERTO.pdf" TargetMode="External"/><Relationship Id="rId7813" Type="http://schemas.openxmlformats.org/officeDocument/2006/relationships/hyperlink" Target="https://www.caixa.gov.br/Downloads/sinapi-cadernos-tecnicos/SINAPI-CT-DEPRECIACAO-JUROS-IMPOSTOS-E-SEGUROS-MANUTENCAO-E-MATERIAIS-NA-OPERACAO-DOS-EQUIPAMENTOS.pdf" TargetMode="External"/><Relationship Id="rId2958" Type="http://schemas.openxmlformats.org/officeDocument/2006/relationships/hyperlink" Target="https://www.caixa.gov.br/Downloads/sinapi-cadernos-tecnicos/SINAPI-CT-PAREDES-DE-CONCRETO-FORMAS.pdf" TargetMode="External"/><Relationship Id="rId5017" Type="http://schemas.openxmlformats.org/officeDocument/2006/relationships/hyperlink" Target="https://www.caixa.gov.br/Downloads/sinapi-cadernos-tecnicos/SINAPI-CT-TUNNEL-LINER.pdf" TargetMode="External"/><Relationship Id="rId5364" Type="http://schemas.openxmlformats.org/officeDocument/2006/relationships/hyperlink" Target="https://www.caixa.gov.br/Downloads/sinapi-cadernos-tecnicos/SINAPI-CT-INSTALACOES-ELETRICAS-ELETRODUTOS-CONEXOES-E-CONDULETES-APARENTES.pdf" TargetMode="External"/><Relationship Id="rId6415" Type="http://schemas.openxmlformats.org/officeDocument/2006/relationships/hyperlink" Target="https://www.caixa.gov.br/Downloads/sinapi-cadernos-tecnicos/SINAPI-CT-ESQUADRIAS-PORTAS.pdf" TargetMode="External"/><Relationship Id="rId9985" Type="http://schemas.openxmlformats.org/officeDocument/2006/relationships/hyperlink" Target="https://www.caixa.gov.br/Downloads/sinapi-cadernos-tecnicos/SINAPI-CT-ARGAMASSAS.pdf" TargetMode="External"/><Relationship Id="rId1974" Type="http://schemas.openxmlformats.org/officeDocument/2006/relationships/hyperlink" Target="https://www.caixa.gov.br/Downloads/sinapi-cadernos-tecnicos/SINAPI-CT-INSTALACOES-EM-COBRE.pdf" TargetMode="External"/><Relationship Id="rId4380" Type="http://schemas.openxmlformats.org/officeDocument/2006/relationships/hyperlink" Target="https://www.caixa.gov.br/Downloads/sinapi-cadernos-tecnicos/SINAPI-CT-SISTEMA-DE-PROTECAO-CONTRA-DESCARGAS-ATMOSFERICAS-SPDA.pdf" TargetMode="External"/><Relationship Id="rId5431" Type="http://schemas.openxmlformats.org/officeDocument/2006/relationships/hyperlink" Target="https://www.caixa.gov.br/Downloads/sinapi-cadernos-tecnicos/SINAPI-CT-INSTALACOES-ELETRICAS-ELETRODUTOS-EMBUTIDOS-CABOS-CAIXAS-TOMADAS-E-INTERRUPTORES.pdf" TargetMode="External"/><Relationship Id="rId8587" Type="http://schemas.openxmlformats.org/officeDocument/2006/relationships/hyperlink" Target="https://www.caixa.gov.br/Downloads/sinapi-cadernos-tecnicos/SINAPI-CT-CUSTOS-HORARIOS-PRODUTIVO-E-IMPRODUTIVO-DOS-EQUIPAMENTOS.pdf" TargetMode="External"/><Relationship Id="rId9638" Type="http://schemas.openxmlformats.org/officeDocument/2006/relationships/hyperlink" Target="https://www.caixa.gov.br/Downloads/sinapi-cadernos-tecnicos/SINAPI-CT-ASSENTAMENTO-DE-TUBOS-DE-PVC-E-METALICOS-EM-REDES-DE-AGUA.pdf" TargetMode="External"/><Relationship Id="rId1627" Type="http://schemas.openxmlformats.org/officeDocument/2006/relationships/hyperlink" Target="https://www.caixa.gov.br/Downloads/sinapi-cadernos-tecnicos/SINAPI-CT-INSTALACOES-DE-GAS-EM-PEX-MULTICAMADAS.pdf" TargetMode="External"/><Relationship Id="rId4033" Type="http://schemas.openxmlformats.org/officeDocument/2006/relationships/hyperlink" Target="https://www.caixa.gov.br/Downloads/sinapi-cadernos-tecnicos/SINAPI-CT-REDES-DE-LOGICA-TELEFONIA-E-IMAGEM.pdf" TargetMode="External"/><Relationship Id="rId7189" Type="http://schemas.openxmlformats.org/officeDocument/2006/relationships/hyperlink" Target="https://www.caixa.gov.br/Downloads/sinapi-cadernos-tecnicos/SINAPI-CT-DRENOS.pdf" TargetMode="External"/><Relationship Id="rId8654" Type="http://schemas.openxmlformats.org/officeDocument/2006/relationships/hyperlink" Target="https://www.caixa.gov.br/Downloads/sinapi-cadernos-tecnicos/SINAPI-CT-CUSTOS-HORARIOS-PRODUTIVO-E-IMPRODUTIVO-DOS-EQUIPAMENTOS.pdf" TargetMode="External"/><Relationship Id="rId9705" Type="http://schemas.openxmlformats.org/officeDocument/2006/relationships/hyperlink" Target="https://www.caixa.gov.br/Downloads/sinapi-cadernos-tecnicos/SINAPI-CT-ASSENTAMENTO-DE-TUBOS-DE-PVC-E-METALICOS-EM-REDES-DE-AGUA.pdf" TargetMode="External"/><Relationship Id="rId3799" Type="http://schemas.openxmlformats.org/officeDocument/2006/relationships/hyperlink" Target="https://www.caixa.gov.br/Downloads/sinapi-cadernos-tecnicos/SINAPI-CT-RADIER-PISO-DE-CONCRETO-E-LAJE-SOBRE-SOLO.pdf" TargetMode="External"/><Relationship Id="rId4100" Type="http://schemas.openxmlformats.org/officeDocument/2006/relationships/hyperlink" Target="https://www.caixa.gov.br/Downloads/sinapi-cadernos-tecnicos/SINAPI-CT-REDES-DE-AGUA-E-ESGOTO-EM-PEAD-LISO-(TUBOS-E-CONEXOES).pdf" TargetMode="External"/><Relationship Id="rId7256" Type="http://schemas.openxmlformats.org/officeDocument/2006/relationships/hyperlink" Target="https://www.caixa.gov.br/Downloads/sinapi-cadernos-tecnicos/SINAPI-CT-DISSIPADORES-DE-ENERGIA.pdf" TargetMode="External"/><Relationship Id="rId7670" Type="http://schemas.openxmlformats.org/officeDocument/2006/relationships/hyperlink" Target="https://www.caixa.gov.br/Downloads/sinapi-cadernos-tecnicos/SINAPI-CT-DEPRECIACAO-JUROS-IMPOSTOS-E-SEGUROS-MANUTENCAO-E-MATERIAIS-NA-OPERACAO-DOS-EQUIPAMENTOS.pdf" TargetMode="External"/><Relationship Id="rId8307" Type="http://schemas.openxmlformats.org/officeDocument/2006/relationships/hyperlink" Target="https://www.caixa.gov.br/Downloads/sinapi-cadernos-tecnicos/SINAPI-CT-CUSTOS-HORARIOS-PRODUTIVO-E-IMPRODUTIVO-DOS-EQUIPAMENTOS.pdf" TargetMode="External"/><Relationship Id="rId8721" Type="http://schemas.openxmlformats.org/officeDocument/2006/relationships/hyperlink" Target="https://www.caixa.gov.br/Downloads/sinapi-cadernos-tecnicos/SINAPI-CT-CONTRAPISO.pdf" TargetMode="External"/><Relationship Id="rId6272" Type="http://schemas.openxmlformats.org/officeDocument/2006/relationships/hyperlink" Target="https://www.caixa.gov.br/Downloads/sinapi-cadernos-tecnicos/SINAPI-CT-ESTRUTURA-E-TRAMA-PARA-COBERTURA.pdf" TargetMode="External"/><Relationship Id="rId7323" Type="http://schemas.openxmlformats.org/officeDocument/2006/relationships/hyperlink" Target="https://www.caixa.gov.br/Downloads/sinapi-cadernos-tecnicos/SINAPI-CT-DEPRECIACAO-JUROS-IMPOSTOS-E-SEGUROS-MANUTENCAO-E-MATERIAIS-NA-OPERACAO-DOS-EQUIPAMENTOS.pdf" TargetMode="External"/><Relationship Id="rId3866" Type="http://schemas.openxmlformats.org/officeDocument/2006/relationships/hyperlink" Target="https://www.caixa.gov.br/Downloads/sinapi-cadernos-tecnicos/SINAPI-CT-RASGOS-E-FIXACOES.pdf" TargetMode="External"/><Relationship Id="rId4917" Type="http://schemas.openxmlformats.org/officeDocument/2006/relationships/hyperlink" Target="https://www.caixa.gov.br/Downloads/sinapi-cadernos-tecnicos/SINAPI-CT-TUBULACAO-FLANGEADA-PARA-REDES-DE-AGUA.pdf" TargetMode="External"/><Relationship Id="rId9495" Type="http://schemas.openxmlformats.org/officeDocument/2006/relationships/hyperlink" Target="https://www.caixa.gov.br/Downloads/sinapi-cadernos-tecnicos/SINAPI-CT-ASSENTAMENTO-DE-TUBOS-DE-ESGOTO-OU-DRENAGEM-PLUVIAL-EM-CONCRETO.pdf" TargetMode="External"/><Relationship Id="rId787" Type="http://schemas.openxmlformats.org/officeDocument/2006/relationships/hyperlink" Target="https://www.caixa.gov.br/Downloads/sinapi-cadernos-tecnicos/SINAPI-CT-INSTALACOES-PREDIAIS-DE-ESGOTO-TUBOS-E-CONEXOES.pdf" TargetMode="External"/><Relationship Id="rId2468" Type="http://schemas.openxmlformats.org/officeDocument/2006/relationships/hyperlink" Target="https://www.caixa.gov.br/Downloads/sinapi-metodologia/Livro_SINAPI_Calculos_Parametros.pdf" TargetMode="External"/><Relationship Id="rId2882" Type="http://schemas.openxmlformats.org/officeDocument/2006/relationships/hyperlink" Target="https://www.caixa.gov.br/Downloads/sinapi-cadernos-tecnicos/SINAPI-CT-PAISAGISMO-PLANTIO.pdf" TargetMode="External"/><Relationship Id="rId3519" Type="http://schemas.openxmlformats.org/officeDocument/2006/relationships/hyperlink" Target="https://www.caixa.gov.br/Downloads/sinapi-cadernos-tecnicos/SINAPI-CT-POCOS-DE-VISITA-E-CAIXAS-PARA-BOCAS-DE-LOBO.pdf" TargetMode="External"/><Relationship Id="rId3933" Type="http://schemas.openxmlformats.org/officeDocument/2006/relationships/hyperlink" Target="https://www.caixa.gov.br/Downloads/sinapi-cadernos-tecnicos/SINAPI-CT-RECOMPOSICAO-DE-PAVIMENTOS.pdf" TargetMode="External"/><Relationship Id="rId8097" Type="http://schemas.openxmlformats.org/officeDocument/2006/relationships/hyperlink" Target="https://www.caixa.gov.br/Downloads/sinapi-cadernos-tecnicos/SINAPI-CT-DEPRECIACAO-JUROS-IMPOSTOS-E-SEGUROS-MANUTENCAO-E-MATERIAIS-NA-OPERACAO-DOS-EQUIPAMENTOS.pdf" TargetMode="External"/><Relationship Id="rId9148" Type="http://schemas.openxmlformats.org/officeDocument/2006/relationships/hyperlink" Target="https://www.caixa.gov.br/Downloads/sinapi-cadernos-tecnicos/SINAPI-CT-BOCAS-PARA-BUEIROS.pdf" TargetMode="External"/><Relationship Id="rId854" Type="http://schemas.openxmlformats.org/officeDocument/2006/relationships/hyperlink" Target="https://www.caixa.gov.br/Downloads/sinapi-cadernos-tecnicos/SINAPI-CT-INSTALACOES-PREDIAIS-DE-AGUA-FRIA-EM-PVC.pdf" TargetMode="External"/><Relationship Id="rId1484" Type="http://schemas.openxmlformats.org/officeDocument/2006/relationships/hyperlink" Target="https://www.caixa.gov.br/Downloads/sinapi-cadernos-tecnicos/SINAPI-CT-INSTALACOES-DE-GAS-E-INCENDIO-EM-ACO-E-FERRO-GALVANIZADO.pdf" TargetMode="External"/><Relationship Id="rId2535" Type="http://schemas.openxmlformats.org/officeDocument/2006/relationships/hyperlink" Target="https://www.caixa.gov.br/Downloads/sinapi-cadernos-tecnicos/SINAPI-CT-LOUCAS-E-METAIS.pdf" TargetMode="External"/><Relationship Id="rId9562" Type="http://schemas.openxmlformats.org/officeDocument/2006/relationships/hyperlink" Target="https://www.caixa.gov.br/Downloads/sinapi-cadernos-tecnicos/SINAPI-CT-ASSENTAMENTO-DE-TUBOS-DE-PVC-E-METALICOS-EM-REDES-DE-AGUA.pdf" TargetMode="External"/><Relationship Id="rId507" Type="http://schemas.openxmlformats.org/officeDocument/2006/relationships/hyperlink" Target="https://www.caixa.gov.br/Downloads/sinapi-cadernos-tecnicos/SINAPI-CT-INSTALACOES-HIDRAULICAS-EM-PEX.pdf" TargetMode="External"/><Relationship Id="rId921" Type="http://schemas.openxmlformats.org/officeDocument/2006/relationships/hyperlink" Target="https://www.caixa.gov.br/Downloads/sinapi-cadernos-tecnicos/SINAPI-CT-INSTALACOES-PREDIAIS-DE-AGUA-FRIA-EM-PVC.pdf" TargetMode="External"/><Relationship Id="rId1137" Type="http://schemas.openxmlformats.org/officeDocument/2006/relationships/hyperlink" Target="https://www.caixa.gov.br/Downloads/sinapi-cadernos-tecnicos/SINAPI-CT-INSTALACOES-PREDIAIS-DE-AGUA-QUENTE-EM-CPVC.pdf" TargetMode="External"/><Relationship Id="rId1551" Type="http://schemas.openxmlformats.org/officeDocument/2006/relationships/hyperlink" Target="https://www.caixa.gov.br/Downloads/sinapi-cadernos-tecnicos/SINAPI-CT-INSTALACOES-DE-GAS-E-INCENDIO-EM-ACO-E-FERRO-GALVANIZADO.pdf" TargetMode="External"/><Relationship Id="rId2602" Type="http://schemas.openxmlformats.org/officeDocument/2006/relationships/hyperlink" Target="https://www.caixa.gov.br/Downloads/sinapi-cadernos-tecnicos/SINAPI-CT-LOUCAS-E-METAIS.pdf" TargetMode="External"/><Relationship Id="rId5758" Type="http://schemas.openxmlformats.org/officeDocument/2006/relationships/hyperlink" Target="https://www.caixa.gov.br/Downloads/sinapi-cadernos-tecnicos/SINAPI-CT-GRAUTE-E-ARMACAO.pdf" TargetMode="External"/><Relationship Id="rId6809" Type="http://schemas.openxmlformats.org/officeDocument/2006/relationships/hyperlink" Target="https://www.caixa.gov.br/Downloads/sinapi-cadernos-tecnicos/SINAPI-CT-ESCAVACAO-HORIZONTAL.pdf" TargetMode="External"/><Relationship Id="rId8164" Type="http://schemas.openxmlformats.org/officeDocument/2006/relationships/hyperlink" Target="https://www.caixa.gov.br/Downloads/sinapi-cadernos-tecnicos/SINAPI-CT-DEPRECIACAO-JUROS-IMPOSTOS-E-SEGUROS-MANUTENCAO-E-MATERIAIS-NA-OPERACAO-DOS-EQUIPAMENTOS.pdf" TargetMode="External"/><Relationship Id="rId9215" Type="http://schemas.openxmlformats.org/officeDocument/2006/relationships/hyperlink" Target="https://www.caixa.gov.br/Downloads/sinapi-cadernos-tecnicos/SINAPI-CT-ATERROS-BASES-SUB-BASES-E-IMPRIMACOES.pdf" TargetMode="External"/><Relationship Id="rId10094" Type="http://schemas.openxmlformats.org/officeDocument/2006/relationships/hyperlink" Target="https://www.caixa.gov.br/Downloads/sinapi-cadernos-tecnicos/SINAPI-CT-ALVENARIA-DE-VEDACAO.pdf" TargetMode="External"/><Relationship Id="rId1204" Type="http://schemas.openxmlformats.org/officeDocument/2006/relationships/hyperlink" Target="https://www.caixa.gov.br/Downloads/sinapi-cadernos-tecnicos/SINAPI-CT-INSTALACOES-PREDIAIS-DE-AGUAS-PLUVIAIS-TUBOS-CONEXOES-CAIXAS-E-RALOS.pdf" TargetMode="External"/><Relationship Id="rId4774" Type="http://schemas.openxmlformats.org/officeDocument/2006/relationships/hyperlink" Target="https://www.caixa.gov.br/Downloads/sinapi-cadernos-tecnicos/SINAPI-CT-TRANSPORTE-CARGA-E-DESCARGA-DE-MATERIAIS.pdf" TargetMode="External"/><Relationship Id="rId5825" Type="http://schemas.openxmlformats.org/officeDocument/2006/relationships/hyperlink" Target="https://www.caixa.gov.br/Downloads/sinapi-cadernos-tecnicos/SINAPI-CT-GABIOES-EXECUCAO-DE-MURO-E-PROTECAO-SUPERFICIAL.pdf" TargetMode="External"/><Relationship Id="rId7180" Type="http://schemas.openxmlformats.org/officeDocument/2006/relationships/hyperlink" Target="https://www.caixa.gov.br/Downloads/sinapi-cadernos-tecnicos/SINAPI-CT-DRENOS.pdf" TargetMode="External"/><Relationship Id="rId8231" Type="http://schemas.openxmlformats.org/officeDocument/2006/relationships/hyperlink" Target="https://www.caixa.gov.br/Downloads/sinapi-cadernos-tecnicos/SINAPI-CT-DEMOLICOES-E-REMOCOES.pdf" TargetMode="External"/><Relationship Id="rId3376" Type="http://schemas.openxmlformats.org/officeDocument/2006/relationships/hyperlink" Target="https://www.caixa.gov.br/Downloads/sinapi-cadernos-tecnicos/SINAPI-CT-PISOS.pdf" TargetMode="External"/><Relationship Id="rId4427" Type="http://schemas.openxmlformats.org/officeDocument/2006/relationships/hyperlink" Target="https://www.caixa.gov.br/Downloads/sinapi-cadernos-tecnicos/SINAPI-CT-SISTEMAS-DE-MEDICAO.pdf" TargetMode="External"/><Relationship Id="rId297" Type="http://schemas.openxmlformats.org/officeDocument/2006/relationships/hyperlink" Target="https://www.caixa.gov.br/Downloads/sinapi-cadernos-tecnicos/SINAPI-CT-INSTALACOES-HIDRAULICAS-RESERVACAO-E-BOMBAS-DE-RECALQUE.pdf" TargetMode="External"/><Relationship Id="rId2392" Type="http://schemas.openxmlformats.org/officeDocument/2006/relationships/hyperlink" Target="https://www.caixa.gov.br/Downloads/sinapi-metodologia/Livro_SINAPI_Calculos_Parametros.pdf" TargetMode="External"/><Relationship Id="rId3029" Type="http://schemas.openxmlformats.org/officeDocument/2006/relationships/hyperlink" Target="https://www.caixa.gov.br/Downloads/sinapi-cadernos-tecnicos/SINAPI-CT-PASSEIOS-DE-CONCRETO.pdf" TargetMode="External"/><Relationship Id="rId3790" Type="http://schemas.openxmlformats.org/officeDocument/2006/relationships/hyperlink" Target="https://www.caixa.gov.br/Downloads/sinapi-cadernos-tecnicos/SINAPI-CT-RADIER-PISO-DE-CONCRETO-E-LAJE-SOBRE-SOLO.pdf" TargetMode="External"/><Relationship Id="rId4841" Type="http://schemas.openxmlformats.org/officeDocument/2006/relationships/hyperlink" Target="https://www.caixa.gov.br/Downloads/sinapi-cadernos-tecnicos/SINAPI-CT-TRANSPORTE-CARGA-E-DESCARGA-DE-MATERIAIS.pdf" TargetMode="External"/><Relationship Id="rId6599" Type="http://schemas.openxmlformats.org/officeDocument/2006/relationships/hyperlink" Target="https://www.caixa.gov.br/Downloads/sinapi-cadernos-tecnicos/SINAPI-CT-ESCORAMENTO-E-PREPARO-DE-FUNDO-DE-VALAS.pdf" TargetMode="External"/><Relationship Id="rId7997" Type="http://schemas.openxmlformats.org/officeDocument/2006/relationships/hyperlink" Target="https://www.caixa.gov.br/Downloads/sinapi-cadernos-tecnicos/SINAPI-CT-DEPRECIACAO-JUROS-IMPOSTOS-E-SEGUROS-MANUTENCAO-E-MATERIAIS-NA-OPERACAO-DOS-EQUIPAMENTOS.pdf" TargetMode="External"/><Relationship Id="rId364" Type="http://schemas.openxmlformats.org/officeDocument/2006/relationships/hyperlink" Target="https://www.caixa.gov.br/Downloads/sinapi-cadernos-tecnicos/SINAPI-CT-INSTALACOES-HIDRAULICAS-RESERVACAO-E-BOMBAS-DE-RECALQUE.pdf" TargetMode="External"/><Relationship Id="rId2045" Type="http://schemas.openxmlformats.org/officeDocument/2006/relationships/hyperlink" Target="https://www.caixa.gov.br/Downloads/sinapi-cadernos-tecnicos/SINAPI-CT-LAJES-PRE-MOLDADAS.pdf" TargetMode="External"/><Relationship Id="rId3443" Type="http://schemas.openxmlformats.org/officeDocument/2006/relationships/hyperlink" Target="https://www.caixa.gov.br/Downloads/sinapi-cadernos-tecnicos/SINAPI-CT-POSTES-DE-CONCRETO-E-METALICOS.pdf" TargetMode="External"/><Relationship Id="rId9072" Type="http://schemas.openxmlformats.org/officeDocument/2006/relationships/hyperlink" Target="https://www.caixa.gov.br/Downloads/sinapi-cadernos-tecnicos/SINAPI-CT-BOMBAS-HIDRAULICAS-CENTRIFUGAS-HORIZONTAIS-E-SUBMERSIVEIS.pdf" TargetMode="External"/><Relationship Id="rId3510" Type="http://schemas.openxmlformats.org/officeDocument/2006/relationships/hyperlink" Target="https://www.caixa.gov.br/Downloads/sinapi-cadernos-tecnicos/SINAPI-CT-POCOS-DE-VISITA-E-CAIXAS-PARA-BOCAS-DE-LOBO.pdf" TargetMode="External"/><Relationship Id="rId6666" Type="http://schemas.openxmlformats.org/officeDocument/2006/relationships/hyperlink" Target="https://www.caixa.gov.br/Downloads/sinapi-cadernos-tecnicos/SINAPI-CT-ESCAVACAO-DE-VALAS.pdf" TargetMode="External"/><Relationship Id="rId7717" Type="http://schemas.openxmlformats.org/officeDocument/2006/relationships/hyperlink" Target="https://www.caixa.gov.br/Downloads/sinapi-cadernos-tecnicos/SINAPI-CT-DEPRECIACAO-JUROS-IMPOSTOS-E-SEGUROS-MANUTENCAO-E-MATERIAIS-NA-OPERACAO-DOS-EQUIPAMENTOS.pdf" TargetMode="External"/><Relationship Id="rId431" Type="http://schemas.openxmlformats.org/officeDocument/2006/relationships/hyperlink" Target="https://www.caixa.gov.br/Downloads/sinapi-cadernos-tecnicos/SINAPI-CT-INSTALACOES-HIDRAULICAS-RESERVACAO-E-BOMBAS-DE-RECALQUE.pdf" TargetMode="External"/><Relationship Id="rId1061" Type="http://schemas.openxmlformats.org/officeDocument/2006/relationships/hyperlink" Target="https://www.caixa.gov.br/Downloads/sinapi-cadernos-tecnicos/SINAPI-CT-INSTALACOES-PREDIAIS-DE-AGUA-QUENTE-EM-CPVC.pdf" TargetMode="External"/><Relationship Id="rId2112" Type="http://schemas.openxmlformats.org/officeDocument/2006/relationships/hyperlink" Target="https://www.caixa.gov.br/Downloads/sinapi-cadernos-tecnicos/SINAPI-CT-LIGACOES-PREDIAIS-DE-AGUA-E-ESGOTO.pdf" TargetMode="External"/><Relationship Id="rId5268" Type="http://schemas.openxmlformats.org/officeDocument/2006/relationships/hyperlink" Target="https://www.caixa.gov.br/Downloads/sinapi-cadernos-tecnicos/SINAPI-CT-VALVULAS-PARA-REDES-DE-SANEAMENTO.pdf" TargetMode="External"/><Relationship Id="rId5682" Type="http://schemas.openxmlformats.org/officeDocument/2006/relationships/hyperlink" Target="https://www.caixa.gov.br/Downloads/sinapi-cadernos-tecnicos/SINAPI-CT-GUIAS-E-SARJETAS.pdf" TargetMode="External"/><Relationship Id="rId6319" Type="http://schemas.openxmlformats.org/officeDocument/2006/relationships/hyperlink" Target="https://www.caixa.gov.br/Downloads/sinapi-cadernos-tecnicos/SINAPI-CT-ESTRUTURA-E-TRAMA-PARA-COBERTURA.pdf" TargetMode="External"/><Relationship Id="rId6733" Type="http://schemas.openxmlformats.org/officeDocument/2006/relationships/hyperlink" Target="https://www.caixa.gov.br/Downloads/sinapi-cadernos-tecnicos/SINAPI-CT-ESCAVACAO-VERTICAL-A-CEU-ABERTO.pdf" TargetMode="External"/><Relationship Id="rId9889" Type="http://schemas.openxmlformats.org/officeDocument/2006/relationships/hyperlink" Target="https://www.caixa.gov.br/Downloads/sinapi-cadernos-tecnicos/SINAPI-CT-ARGAMASSAS.pdf" TargetMode="External"/><Relationship Id="rId1878" Type="http://schemas.openxmlformats.org/officeDocument/2006/relationships/hyperlink" Target="https://www.caixa.gov.br/Downloads/sinapi-cadernos-tecnicos/SINAPI-CT-INSTALACOES-EM-COBRE.pdf" TargetMode="External"/><Relationship Id="rId2929" Type="http://schemas.openxmlformats.org/officeDocument/2006/relationships/hyperlink" Target="https://www.caixa.gov.br/Downloads/sinapi-cadernos-tecnicos/SINAPI-CT-PAREDES-DE-CONCRETO-ESTUCAMENTO.pdf" TargetMode="External"/><Relationship Id="rId4284" Type="http://schemas.openxmlformats.org/officeDocument/2006/relationships/hyperlink" Target="https://www.caixa.gov.br/Downloads/sinapi-cadernos-tecnicos/SINAPI-CT-REVESTIMENTOS-CERAMICOS-INTERNOS.pdf" TargetMode="External"/><Relationship Id="rId5335" Type="http://schemas.openxmlformats.org/officeDocument/2006/relationships/hyperlink" Target="https://www.caixa.gov.br/Downloads/sinapi-cadernos-tecnicos/SINAPI-CT-INSTALACOES-ELETRICAS-ELETRODUTOS-CONEXOES-E-CONDULETES-APARENTES.pdf" TargetMode="External"/><Relationship Id="rId9956" Type="http://schemas.openxmlformats.org/officeDocument/2006/relationships/hyperlink" Target="https://www.caixa.gov.br/Downloads/sinapi-cadernos-tecnicos/SINAPI-CT-ARGAMASSAS.pdf" TargetMode="External"/><Relationship Id="rId4351" Type="http://schemas.openxmlformats.org/officeDocument/2006/relationships/hyperlink" Target="https://www.caixa.gov.br/Downloads/sinapi-cadernos-tecnicos/SINAPI-CT-SINALIZACAO-VERTICAL-VIARIA.pdf" TargetMode="External"/><Relationship Id="rId5402" Type="http://schemas.openxmlformats.org/officeDocument/2006/relationships/hyperlink" Target="https://www.caixa.gov.br/Downloads/sinapi-cadernos-tecnicos/SINAPI-CT-INSTALACOES-ELETRICAS-ELETRODUTOS-EMBUTIDOS-CABOS-CAIXAS-TOMADAS-E-INTERRUPTORES.pdf" TargetMode="External"/><Relationship Id="rId6800" Type="http://schemas.openxmlformats.org/officeDocument/2006/relationships/hyperlink" Target="https://www.caixa.gov.br/Downloads/sinapi-cadernos-tecnicos/SINAPI-CT-ESCAVACAO-HORIZONTAL.pdf" TargetMode="External"/><Relationship Id="rId8558" Type="http://schemas.openxmlformats.org/officeDocument/2006/relationships/hyperlink" Target="https://www.caixa.gov.br/Downloads/sinapi-cadernos-tecnicos/SINAPI-CT-CUSTOS-HORARIOS-PRODUTIVO-E-IMPRODUTIVO-DOS-EQUIPAMENTOS.pdf" TargetMode="External"/><Relationship Id="rId9609" Type="http://schemas.openxmlformats.org/officeDocument/2006/relationships/hyperlink" Target="https://www.caixa.gov.br/Downloads/sinapi-cadernos-tecnicos/SINAPI-CT-ASSENTAMENTO-DE-TUBOS-DE-PVC-E-METALICOS-EM-REDES-DE-AGUA.pdf" TargetMode="External"/><Relationship Id="rId1945" Type="http://schemas.openxmlformats.org/officeDocument/2006/relationships/hyperlink" Target="https://www.caixa.gov.br/Downloads/sinapi-cadernos-tecnicos/SINAPI-CT-INSTALACOES-EM-COBRE.pdf" TargetMode="External"/><Relationship Id="rId4004" Type="http://schemas.openxmlformats.org/officeDocument/2006/relationships/hyperlink" Target="https://www.caixa.gov.br/Downloads/sinapi-cadernos-tecnicos/SINAPI-CT-REDES-ENTERRADAS-DE-DISTRIBUICAO-ELETRICA.pdf" TargetMode="External"/><Relationship Id="rId8972" Type="http://schemas.openxmlformats.org/officeDocument/2006/relationships/hyperlink" Target="https://www.caixa.gov.br/Downloads/sinapi-cadernos-tecnicos/SINAPI-CT-CAIXAS-DE-AGUA-PARA-EDIFICACOES.pdf" TargetMode="External"/><Relationship Id="rId3020" Type="http://schemas.openxmlformats.org/officeDocument/2006/relationships/hyperlink" Target="https://www.caixa.gov.br/Downloads/sinapi-cadernos-tecnicos/SINAPI-CT-PASSEIOS-DE-CONCRETO.pdf" TargetMode="External"/><Relationship Id="rId6176" Type="http://schemas.openxmlformats.org/officeDocument/2006/relationships/hyperlink" Target="https://www.caixa.gov.br/Downloads/sinapi-cadernos-tecnicos/SINAPI-CT-ESTRUTURAS-DE-MADEIRA.pdf" TargetMode="External"/><Relationship Id="rId7227" Type="http://schemas.openxmlformats.org/officeDocument/2006/relationships/hyperlink" Target="https://www.caixa.gov.br/Downloads/sinapi-cadernos-tecnicos/SINAPI-CT-DRENOS.pdf" TargetMode="External"/><Relationship Id="rId7574" Type="http://schemas.openxmlformats.org/officeDocument/2006/relationships/hyperlink" Target="https://www.caixa.gov.br/Downloads/sinapi-cadernos-tecnicos/SINAPI-CT-DEPRECIACAO-JUROS-IMPOSTOS-E-SEGUROS-MANUTENCAO-E-MATERIAIS-NA-OPERACAO-DOS-EQUIPAMENTOS.pdf" TargetMode="External"/><Relationship Id="rId8625" Type="http://schemas.openxmlformats.org/officeDocument/2006/relationships/hyperlink" Target="https://www.caixa.gov.br/Downloads/sinapi-cadernos-tecnicos/SINAPI-CT-CUSTOS-HORARIOS-PRODUTIVO-E-IMPRODUTIVO-DOS-EQUIPAMENTOS.pdf" TargetMode="External"/><Relationship Id="rId6590" Type="http://schemas.openxmlformats.org/officeDocument/2006/relationships/hyperlink" Target="https://www.caixa.gov.br/Downloads/sinapi-cadernos-tecnicos/SINAPI-CT-ESCORAMENTO-E-PREPARO-DE-FUNDO-DE-VALAS.pdf" TargetMode="External"/><Relationship Id="rId7641" Type="http://schemas.openxmlformats.org/officeDocument/2006/relationships/hyperlink" Target="https://www.caixa.gov.br/Downloads/sinapi-cadernos-tecnicos/SINAPI-CT-DEPRECIACAO-JUROS-IMPOSTOS-E-SEGUROS-MANUTENCAO-E-MATERIAIS-NA-OPERACAO-DOS-EQUIPAMENTOS.pdf" TargetMode="External"/><Relationship Id="rId2786" Type="http://schemas.openxmlformats.org/officeDocument/2006/relationships/hyperlink" Target="https://www.caixa.gov.br/Downloads/sinapi-cadernos-tecnicos/SINAPI-CT-MASSA-UNICA-INTERNA.pdf" TargetMode="External"/><Relationship Id="rId3837" Type="http://schemas.openxmlformats.org/officeDocument/2006/relationships/hyperlink" Target="https://www.caixa.gov.br/Downloads/sinapi-cadernos-tecnicos/SINAPI-CT-RASGOS-E-FIXACOES.pdf" TargetMode="External"/><Relationship Id="rId5192" Type="http://schemas.openxmlformats.org/officeDocument/2006/relationships/hyperlink" Target="https://www.caixa.gov.br/Downloads/sinapi-cadernos-tecnicos/SINAPI-CT-VALVULAS-E-REGISTROS-PARA-SISTEMAS-PREDIAIS.pdf" TargetMode="External"/><Relationship Id="rId6243" Type="http://schemas.openxmlformats.org/officeDocument/2006/relationships/hyperlink" Target="https://www.caixa.gov.br/Downloads/sinapi-cadernos-tecnicos/SINAPI-CT-ESTRUTURA-E-TRAMA-PARA-COBERTURA.pdf" TargetMode="External"/><Relationship Id="rId9399" Type="http://schemas.openxmlformats.org/officeDocument/2006/relationships/hyperlink" Target="https://www.caixa.gov.br/Downloads/sinapi-cadernos-tecnicos/SINAPI-CT-ATERRO-E-REATERRO-DE-VALAS.pdf" TargetMode="External"/><Relationship Id="rId758" Type="http://schemas.openxmlformats.org/officeDocument/2006/relationships/hyperlink" Target="https://www.caixa.gov.br/Downloads/sinapi-cadernos-tecnicos/SINAPI-CT-INSTALACOES-PREDIAIS-DE-ESGOTO-TUBOS-E-CONEXOES.pdf" TargetMode="External"/><Relationship Id="rId1388" Type="http://schemas.openxmlformats.org/officeDocument/2006/relationships/hyperlink" Target="https://www.caixa.gov.br/Downloads/sinapi-cadernos-tecnicos/SINAPI-CT-INSTALACOES-DE-GAS-E-INCENDIO-EM-ACO-E-FERRO-GALVANIZADO.pdf" TargetMode="External"/><Relationship Id="rId2439" Type="http://schemas.openxmlformats.org/officeDocument/2006/relationships/hyperlink" Target="https://www.caixa.gov.br/Downloads/sinapi-metodologia/Livro_SINAPI_Calculos_Parametros.pdf" TargetMode="External"/><Relationship Id="rId2853" Type="http://schemas.openxmlformats.org/officeDocument/2006/relationships/hyperlink" Target="https://www.caixa.gov.br/Downloads/sinapi-cadernos-tecnicos/SINAPI-CT-MONTAGEM-DE-GRUAS-E-CREMALHEIRAS.pdf" TargetMode="External"/><Relationship Id="rId3904" Type="http://schemas.openxmlformats.org/officeDocument/2006/relationships/hyperlink" Target="https://www.caixa.gov.br/Downloads/sinapi-cadernos-tecnicos/SINAPI-CT-RASGOS-E-FIXACOES.pdf" TargetMode="External"/><Relationship Id="rId6310" Type="http://schemas.openxmlformats.org/officeDocument/2006/relationships/hyperlink" Target="https://www.caixa.gov.br/Downloads/sinapi-cadernos-tecnicos/SINAPI-CT-ESTRUTURA-E-TRAMA-PARA-COBERTURA.pdf" TargetMode="External"/><Relationship Id="rId9466" Type="http://schemas.openxmlformats.org/officeDocument/2006/relationships/hyperlink" Target="https://www.caixa.gov.br/Downloads/sinapi-cadernos-tecnicos/SINAPI-CT-ASSENTAMENTO-DE-TUBOS-DE-ESGOTO-OU-DRENAGEM-PLUVIAL-EM-CONCRETO.pdf" TargetMode="External"/><Relationship Id="rId9880" Type="http://schemas.openxmlformats.org/officeDocument/2006/relationships/hyperlink" Target="https://www.caixa.gov.br/Downloads/sinapi-cadernos-tecnicos/SINAPI-CT-ARGAMASSAS.pdf" TargetMode="External"/><Relationship Id="rId94" Type="http://schemas.openxmlformats.org/officeDocument/2006/relationships/hyperlink" Target="https://www.caixa.gov.br/Downloads/sinapi-cadernos-tecnicos/SINAPI-CT-INSTALACOES-ELETRICAS-REDE-DE-DISTRIBUICAO.pdf" TargetMode="External"/><Relationship Id="rId825" Type="http://schemas.openxmlformats.org/officeDocument/2006/relationships/hyperlink" Target="https://www.caixa.gov.br/Downloads/sinapi-cadernos-tecnicos/SINAPI-CT-INSTALACOES-PREDIAIS-DE-AGUA-FRIA-EM-PVC.pdf" TargetMode="External"/><Relationship Id="rId1455" Type="http://schemas.openxmlformats.org/officeDocument/2006/relationships/hyperlink" Target="https://www.caixa.gov.br/Downloads/sinapi-cadernos-tecnicos/SINAPI-CT-INSTALACOES-DE-GAS-E-INCENDIO-EM-ACO-E-FERRO-GALVANIZADO.pdf" TargetMode="External"/><Relationship Id="rId2506" Type="http://schemas.openxmlformats.org/officeDocument/2006/relationships/hyperlink" Target="https://www.caixa.gov.br/Downloads/sinapi-metodologia/Livro_SINAPI_Calculos_Parametros.pdf" TargetMode="External"/><Relationship Id="rId8068" Type="http://schemas.openxmlformats.org/officeDocument/2006/relationships/hyperlink" Target="https://www.caixa.gov.br/Downloads/sinapi-cadernos-tecnicos/SINAPI-CT-DEPRECIACAO-JUROS-IMPOSTOS-E-SEGUROS-MANUTENCAO-E-MATERIAIS-NA-OPERACAO-DOS-EQUIPAMENTOS.pdf" TargetMode="External"/><Relationship Id="rId8482" Type="http://schemas.openxmlformats.org/officeDocument/2006/relationships/hyperlink" Target="https://www.caixa.gov.br/Downloads/sinapi-cadernos-tecnicos/SINAPI-CT-CUSTOS-HORARIOS-PRODUTIVO-E-IMPRODUTIVO-DOS-EQUIPAMENTOS.pdf" TargetMode="External"/><Relationship Id="rId9119" Type="http://schemas.openxmlformats.org/officeDocument/2006/relationships/hyperlink" Target="https://www.caixa.gov.br/Downloads/sinapi-cadernos-tecnicos/SINAPI-CT-BOCAS-PARA-BUEIROS.pdf" TargetMode="External"/><Relationship Id="rId9533" Type="http://schemas.openxmlformats.org/officeDocument/2006/relationships/hyperlink" Target="https://www.caixa.gov.br/Downloads/sinapi-cadernos-tecnicos/SINAPI-CT-ASSENTAMENTO-DE-TUBOS-DE-PVC-E-METALICOS-EM-REDES-DE-AGUA.pdf" TargetMode="External"/><Relationship Id="rId1108" Type="http://schemas.openxmlformats.org/officeDocument/2006/relationships/hyperlink" Target="https://www.caixa.gov.br/Downloads/sinapi-cadernos-tecnicos/SINAPI-CT-INSTALACOES-PREDIAIS-DE-AGUA-QUENTE-EM-CPVC.pdf" TargetMode="External"/><Relationship Id="rId2920" Type="http://schemas.openxmlformats.org/officeDocument/2006/relationships/hyperlink" Target="https://www.caixa.gov.br/Downloads/sinapi-cadernos-tecnicos/SINAPI-CT-PAREDES-DE-CONCRETO-ESTUCAMENTO.pdf" TargetMode="External"/><Relationship Id="rId4678" Type="http://schemas.openxmlformats.org/officeDocument/2006/relationships/hyperlink" Target="https://www.caixa.gov.br/Downloads/sinapi-cadernos-tecnicos/SINAPI-CT-TRANSPORTE-DE-MATERIAIS-DENTRO-DO-CANTEIRO-DE-OBRAS.pdf" TargetMode="External"/><Relationship Id="rId7084" Type="http://schemas.openxmlformats.org/officeDocument/2006/relationships/hyperlink" Target="https://www.caixa.gov.br/Downloads/sinapi-cadernos-tecnicos/SINAPI-CT-ELETROCALHAS.pdf" TargetMode="External"/><Relationship Id="rId8135" Type="http://schemas.openxmlformats.org/officeDocument/2006/relationships/hyperlink" Target="https://www.caixa.gov.br/Downloads/sinapi-cadernos-tecnicos/SINAPI-CT-DEPRECIACAO-JUROS-IMPOSTOS-E-SEGUROS-MANUTENCAO-E-MATERIAIS-NA-OPERACAO-DOS-EQUIPAMENTOS.pdf" TargetMode="External"/><Relationship Id="rId10065" Type="http://schemas.openxmlformats.org/officeDocument/2006/relationships/hyperlink" Target="https://www.caixa.gov.br/Downloads/sinapi-cadernos-tecnicos/SINAPI-CT-ALVENARIA-DE-VEDACAO.pdf" TargetMode="External"/><Relationship Id="rId1522" Type="http://schemas.openxmlformats.org/officeDocument/2006/relationships/hyperlink" Target="https://www.caixa.gov.br/Downloads/sinapi-cadernos-tecnicos/SINAPI-CT-INSTALACOES-DE-GAS-E-INCENDIO-EM-ACO-E-FERRO-GALVANIZADO.pdf" TargetMode="External"/><Relationship Id="rId5729" Type="http://schemas.openxmlformats.org/officeDocument/2006/relationships/hyperlink" Target="https://www.caixa.gov.br/Downloads/sinapi-cadernos-tecnicos/SINAPI-CT-GUARDA-CORPO-CORRIMAO-E-GRADE-PARA-ESQUADRIAS.pdf" TargetMode="External"/><Relationship Id="rId7151" Type="http://schemas.openxmlformats.org/officeDocument/2006/relationships/hyperlink" Target="https://www.caixa.gov.br/Downloads/sinapi-cadernos-tecnicos/SINAPI-CT-DUTOS-PARA-AR-CONDICIONADO.pdf" TargetMode="External"/><Relationship Id="rId8202" Type="http://schemas.openxmlformats.org/officeDocument/2006/relationships/hyperlink" Target="https://www.caixa.gov.br/Downloads/sinapi-cadernos-tecnicos/SINAPI-CT-DEMOLICOES-E-REMOCOES.pdf" TargetMode="External"/><Relationship Id="rId9600" Type="http://schemas.openxmlformats.org/officeDocument/2006/relationships/hyperlink" Target="https://www.caixa.gov.br/Downloads/sinapi-cadernos-tecnicos/SINAPI-CT-ASSENTAMENTO-DE-TUBOS-DE-PVC-E-METALICOS-EM-REDES-DE-AGUA.pdf" TargetMode="External"/><Relationship Id="rId3694" Type="http://schemas.openxmlformats.org/officeDocument/2006/relationships/hyperlink" Target="https://www.caixa.gov.br/Downloads/sinapi-cadernos-tecnicos/SINAPI-CT-PRODUCAO-DE-CONCRETO.pdf" TargetMode="External"/><Relationship Id="rId4745" Type="http://schemas.openxmlformats.org/officeDocument/2006/relationships/hyperlink" Target="https://www.caixa.gov.br/Downloads/sinapi-cadernos-tecnicos/SINAPI-CT-TRANSPORTE-CARGA-E-DESCARGA-DE-MATERIAIS.pdf" TargetMode="External"/><Relationship Id="rId10132" Type="http://schemas.openxmlformats.org/officeDocument/2006/relationships/hyperlink" Target="https://www.caixa.gov.br/Downloads/sinapi-cadernos-tecnicos/SINAPI-CT-ALVENARIA-ESTRUTURAL-BLOCOS-CERAMICOS.pdf" TargetMode="External"/><Relationship Id="rId2296" Type="http://schemas.openxmlformats.org/officeDocument/2006/relationships/hyperlink" Target="https://www.caixa.gov.br/Downloads/sinapi-metodologia/Livro_SINAPI_Calculos_Parametros.pdf" TargetMode="External"/><Relationship Id="rId3347" Type="http://schemas.openxmlformats.org/officeDocument/2006/relationships/hyperlink" Target="https://www.caixa.gov.br/Downloads/sinapi-cadernos-tecnicos/SINAPI-CT-PINTURA-PARA-PISOS-E-PARA-SINALIZACAO-HORIZONTAL-E-VERTICAL.pdf" TargetMode="External"/><Relationship Id="rId3761" Type="http://schemas.openxmlformats.org/officeDocument/2006/relationships/hyperlink" Target="https://www.caixa.gov.br/Downloads/sinapi-cadernos-tecnicos/SINAPI-CT-QUADROS-DE-AUTOMACAO-DE-BOMBAS.pdf" TargetMode="External"/><Relationship Id="rId4812" Type="http://schemas.openxmlformats.org/officeDocument/2006/relationships/hyperlink" Target="https://www.caixa.gov.br/Downloads/sinapi-cadernos-tecnicos/SINAPI-CT-TRANSPORTE-CARGA-E-DESCARGA-DE-MATERIAIS.pdf" TargetMode="External"/><Relationship Id="rId7968" Type="http://schemas.openxmlformats.org/officeDocument/2006/relationships/hyperlink" Target="https://www.caixa.gov.br/Downloads/sinapi-cadernos-tecnicos/SINAPI-CT-DEPRECIACAO-JUROS-IMPOSTOS-E-SEGUROS-MANUTENCAO-E-MATERIAIS-NA-OPERACAO-DOS-EQUIPAMENTOS.pdf" TargetMode="External"/><Relationship Id="rId268" Type="http://schemas.openxmlformats.org/officeDocument/2006/relationships/hyperlink" Target="https://www.caixa.gov.br/Downloads/sinapi-cadernos-tecnicos/SINAPI-CT-INSTALACOES-HIDRAULICAS-RESERVACAO-E-BOMBAS-DE-RECALQUE.pdf" TargetMode="External"/><Relationship Id="rId682" Type="http://schemas.openxmlformats.org/officeDocument/2006/relationships/hyperlink" Target="https://www.caixa.gov.br/Downloads/sinapi-cadernos-tecnicos/SINAPI-CT-INSTALACOES-HIDRAULICAS-EM-PPR.pdf" TargetMode="External"/><Relationship Id="rId2363" Type="http://schemas.openxmlformats.org/officeDocument/2006/relationships/hyperlink" Target="https://www.caixa.gov.br/Downloads/sinapi-metodologia/Livro_SINAPI_Calculos_Parametros.pdf" TargetMode="External"/><Relationship Id="rId3414" Type="http://schemas.openxmlformats.org/officeDocument/2006/relationships/hyperlink" Target="https://www.caixa.gov.br/Downloads/sinapi-cadernos-tecnicos/SINAPI-CT-PISOS.pdf" TargetMode="External"/><Relationship Id="rId6984" Type="http://schemas.openxmlformats.org/officeDocument/2006/relationships/hyperlink" Target="https://www.caixa.gov.br/Downloads/sinapi-cadernos-tecnicos/SINAPI-CT-EQUIPAMENTOS-DE-PROTECAO-COLETIVA.pdf" TargetMode="External"/><Relationship Id="rId9390" Type="http://schemas.openxmlformats.org/officeDocument/2006/relationships/hyperlink" Target="https://www.caixa.gov.br/Downloads/sinapi-cadernos-tecnicos/SINAPI-CT-ATERRO-E-REATERRO-DE-VALAS.pdf" TargetMode="External"/><Relationship Id="rId335" Type="http://schemas.openxmlformats.org/officeDocument/2006/relationships/hyperlink" Target="https://www.caixa.gov.br/Downloads/sinapi-cadernos-tecnicos/SINAPI-CT-INSTALACOES-HIDRAULICAS-RESERVACAO-E-BOMBAS-DE-RECALQUE.pdf" TargetMode="External"/><Relationship Id="rId2016" Type="http://schemas.openxmlformats.org/officeDocument/2006/relationships/hyperlink" Target="https://www.caixa.gov.br/Downloads/sinapi-cadernos-tecnicos/SINAPI-CT-LAJES-PRE-MOLDADAS.pdf" TargetMode="External"/><Relationship Id="rId2430" Type="http://schemas.openxmlformats.org/officeDocument/2006/relationships/hyperlink" Target="https://www.caixa.gov.br/Downloads/sinapi-metodologia/Livro_SINAPI_Calculos_Parametros.pdf" TargetMode="External"/><Relationship Id="rId5586" Type="http://schemas.openxmlformats.org/officeDocument/2006/relationships/hyperlink" Target="https://www.caixa.gov.br/Downloads/sinapi-cadernos-tecnicos/SINAPI-CT-INSTALACOES-ELETRICAS-ELETRODUTOS-EMBUTIDOS-CABOS-CAIXAS-TOMADAS-E-INTERRUPTORES.pdf" TargetMode="External"/><Relationship Id="rId6637" Type="http://schemas.openxmlformats.org/officeDocument/2006/relationships/hyperlink" Target="https://www.caixa.gov.br/Downloads/sinapi-cadernos-tecnicos/SINAPI-CT-ESCAVACAO-EM-MATERIAL-DE-3&#170;-CATEGORIA.pdf" TargetMode="External"/><Relationship Id="rId9043" Type="http://schemas.openxmlformats.org/officeDocument/2006/relationships/hyperlink" Target="https://www.caixa.gov.br/Downloads/sinapi-cadernos-tecnicos/SINAPI-CT-CAIXAS-ENTERRADAS.pdf" TargetMode="External"/><Relationship Id="rId402" Type="http://schemas.openxmlformats.org/officeDocument/2006/relationships/hyperlink" Target="https://www.caixa.gov.br/Downloads/sinapi-cadernos-tecnicos/SINAPI-CT-INSTALACOES-HIDRAULICAS-RESERVACAO-E-BOMBAS-DE-RECALQUE.pdf" TargetMode="External"/><Relationship Id="rId1032" Type="http://schemas.openxmlformats.org/officeDocument/2006/relationships/hyperlink" Target="https://www.caixa.gov.br/Downloads/sinapi-cadernos-tecnicos/SINAPI-CT-INSTALACOES-PREDIAIS-DE-AGUA-FRIA-EM-PVC.pdf" TargetMode="External"/><Relationship Id="rId4188" Type="http://schemas.openxmlformats.org/officeDocument/2006/relationships/hyperlink" Target="https://www.caixa.gov.br/Downloads/sinapi-cadernos-tecnicos/SINAPI-CT-REDES-DE-AGUA-E-ESGOTO-EM-PEAD-LISO-(TUBOS-E-CONEXOES).pdf" TargetMode="External"/><Relationship Id="rId5239" Type="http://schemas.openxmlformats.org/officeDocument/2006/relationships/hyperlink" Target="https://www.caixa.gov.br/Downloads/sinapi-cadernos-tecnicos/SINAPI-CT-VALVULAS-PARA-REDES-DE-SANEAMENTO.pdf" TargetMode="External"/><Relationship Id="rId9110" Type="http://schemas.openxmlformats.org/officeDocument/2006/relationships/hyperlink" Target="https://www.caixa.gov.br/Downloads/sinapi-cadernos-tecnicos/SINAPI-CT-BOCAS-PARA-BUEIROS.pdf" TargetMode="External"/><Relationship Id="rId4255" Type="http://schemas.openxmlformats.org/officeDocument/2006/relationships/hyperlink" Target="https://www.caixa.gov.br/Downloads/sinapi-cadernos-tecnicos/SINAPI-CT-REVESTIMENTOS-CERAMICOS-EXTERNOS.pdf" TargetMode="External"/><Relationship Id="rId5306" Type="http://schemas.openxmlformats.org/officeDocument/2006/relationships/hyperlink" Target="https://www.caixa.gov.br/Downloads/sinapi-cadernos-tecnicos/SINAPI-CT-INSTALACOES-ELETRICAS-QUADROS-CABOS-DISJUNTORES-CONTATORES-E-BARRAMENTOS-BLINDADOS.pdf" TargetMode="External"/><Relationship Id="rId5653" Type="http://schemas.openxmlformats.org/officeDocument/2006/relationships/hyperlink" Target="https://www.caixa.gov.br/Downloads/sinapi-cadernos-tecnicos/SINAPI-CT-ILUMINACAO-PREDIAL-E-MONITORAMENTO.pdf" TargetMode="External"/><Relationship Id="rId6704" Type="http://schemas.openxmlformats.org/officeDocument/2006/relationships/hyperlink" Target="https://www.caixa.gov.br/Downloads/sinapi-cadernos-tecnicos/SINAPI-CT-ESCAVACAO-DE-VALAS.pdf" TargetMode="External"/><Relationship Id="rId1849" Type="http://schemas.openxmlformats.org/officeDocument/2006/relationships/hyperlink" Target="https://www.caixa.gov.br/Downloads/sinapi-cadernos-tecnicos/SINAPI-CT-INSTALACOES-EM-COBRE.pdf" TargetMode="External"/><Relationship Id="rId5720" Type="http://schemas.openxmlformats.org/officeDocument/2006/relationships/hyperlink" Target="https://www.caixa.gov.br/Downloads/sinapi-cadernos-tecnicos/SINAPI-CT-GUARDA-CORPO-CORRIMAO-E-GRADE-PARA-ESQUADRIAS.pdf" TargetMode="External"/><Relationship Id="rId8876" Type="http://schemas.openxmlformats.org/officeDocument/2006/relationships/hyperlink" Target="https://www.caixa.gov.br/Downloads/sinapi-cadernos-tecnicos/SINAPI-CT-CERCAS-PROTETORES-E-ALAMBRADOS.pdf" TargetMode="External"/><Relationship Id="rId9927" Type="http://schemas.openxmlformats.org/officeDocument/2006/relationships/hyperlink" Target="https://www.caixa.gov.br/Downloads/sinapi-cadernos-tecnicos/SINAPI-CT-ARGAMASSAS.pdf" TargetMode="External"/><Relationship Id="rId192" Type="http://schemas.openxmlformats.org/officeDocument/2006/relationships/hyperlink" Target="https://www.caixa.gov.br/Downloads/sinapi-cadernos-tecnicos/SINAPI-CT-INSTALACOES-HIDRAULICAS-RESERVACAO-E-BOMBAS-DE-RECALQUE.pdf" TargetMode="External"/><Relationship Id="rId1916" Type="http://schemas.openxmlformats.org/officeDocument/2006/relationships/hyperlink" Target="https://www.caixa.gov.br/Downloads/sinapi-cadernos-tecnicos/SINAPI-CT-INSTALACOES-EM-COBRE.pdf" TargetMode="External"/><Relationship Id="rId3271" Type="http://schemas.openxmlformats.org/officeDocument/2006/relationships/hyperlink" Target="https://www.caixa.gov.br/Downloads/sinapi-cadernos-tecnicos/SINAPI-CT-PINTURA-EM-MADEIRA.pdf" TargetMode="External"/><Relationship Id="rId4322" Type="http://schemas.openxmlformats.org/officeDocument/2006/relationships/hyperlink" Target="https://www.caixa.gov.br/Downloads/sinapi-cadernos-tecnicos/SINAPI-CT-SINALIZACAO-HORIZONTAL-VIARIA.pdf" TargetMode="External"/><Relationship Id="rId7478" Type="http://schemas.openxmlformats.org/officeDocument/2006/relationships/hyperlink" Target="https://www.caixa.gov.br/Downloads/sinapi-cadernos-tecnicos/SINAPI-CT-DEPRECIACAO-JUROS-IMPOSTOS-E-SEGUROS-MANUTENCAO-E-MATERIAIS-NA-OPERACAO-DOS-EQUIPAMENTOS.pdf" TargetMode="External"/><Relationship Id="rId7892" Type="http://schemas.openxmlformats.org/officeDocument/2006/relationships/hyperlink" Target="https://www.caixa.gov.br/Downloads/sinapi-cadernos-tecnicos/SINAPI-CT-DEPRECIACAO-JUROS-IMPOSTOS-E-SEGUROS-MANUTENCAO-E-MATERIAIS-NA-OPERACAO-DOS-EQUIPAMENTOS.pdf" TargetMode="External"/><Relationship Id="rId8529" Type="http://schemas.openxmlformats.org/officeDocument/2006/relationships/hyperlink" Target="https://www.caixa.gov.br/Downloads/sinapi-cadernos-tecnicos/SINAPI-CT-CUSTOS-HORARIOS-PRODUTIVO-E-IMPRODUTIVO-DOS-EQUIPAMENTOS.pdf" TargetMode="External"/><Relationship Id="rId8943" Type="http://schemas.openxmlformats.org/officeDocument/2006/relationships/hyperlink" Target="https://www.caixa.gov.br/Downloads/sinapi-cadernos-tecnicos/SINAPI-CT-CANALETAS-GRELHAS-E-CAIXAS-COM-GRELHA-PARA-DRENAGEM.pdf" TargetMode="External"/><Relationship Id="rId6494" Type="http://schemas.openxmlformats.org/officeDocument/2006/relationships/hyperlink" Target="https://www.caixa.gov.br/Downloads/sinapi-cadernos-tecnicos/SINAPI-CT-ESQUADRIAS-PORTAS.pdf" TargetMode="External"/><Relationship Id="rId7545" Type="http://schemas.openxmlformats.org/officeDocument/2006/relationships/hyperlink" Target="https://www.caixa.gov.br/Downloads/sinapi-cadernos-tecnicos/SINAPI-CT-DEPRECIACAO-JUROS-IMPOSTOS-E-SEGUROS-MANUTENCAO-E-MATERIAIS-NA-OPERACAO-DOS-EQUIPAMENTOS.pdf" TargetMode="External"/><Relationship Id="rId5096" Type="http://schemas.openxmlformats.org/officeDocument/2006/relationships/hyperlink" Target="https://www.caixa.gov.br/Downloads/sinapi-cadernos-tecnicos/SINAPI-CT-VIDROS-E-ESPELHOS.pdf" TargetMode="External"/><Relationship Id="rId6147" Type="http://schemas.openxmlformats.org/officeDocument/2006/relationships/hyperlink" Target="https://www.caixa.gov.br/Downloads/sinapi-cadernos-tecnicos/SINAPI-CT-ESTRUTURAS-DE-MADEIRA.pdf" TargetMode="External"/><Relationship Id="rId6561" Type="http://schemas.openxmlformats.org/officeDocument/2006/relationships/hyperlink" Target="https://www.caixa.gov.br/Downloads/sinapi-cadernos-tecnicos/SINAPI-CT-ESGOTAMENTO-DE-VALA-E-REBAIXAMENTO-DO-LENCOL-FREATICO.pdf" TargetMode="External"/><Relationship Id="rId7612" Type="http://schemas.openxmlformats.org/officeDocument/2006/relationships/hyperlink" Target="https://www.caixa.gov.br/Downloads/sinapi-cadernos-tecnicos/SINAPI-CT-DEPRECIACAO-JUROS-IMPOSTOS-E-SEGUROS-MANUTENCAO-E-MATERIAIS-NA-OPERACAO-DOS-EQUIPAMENTOS.pdf" TargetMode="External"/><Relationship Id="rId5163" Type="http://schemas.openxmlformats.org/officeDocument/2006/relationships/hyperlink" Target="https://www.caixa.gov.br/Downloads/sinapi-cadernos-tecnicos/SINAPI-CT-VALVULAS-E-REGISTROS-PARA-SISTEMAS-PREDIAIS.pdf" TargetMode="External"/><Relationship Id="rId6214" Type="http://schemas.openxmlformats.org/officeDocument/2006/relationships/hyperlink" Target="https://www.caixa.gov.br/Downloads/sinapi-cadernos-tecnicos/SINAPI-CT-ESTRUTURAS-PRE-FABRICADAS-E-PRE-MOLDADAS.pdf" TargetMode="External"/><Relationship Id="rId9784" Type="http://schemas.openxmlformats.org/officeDocument/2006/relationships/hyperlink" Target="https://www.caixa.gov.br/Downloads/sinapi-cadernos-tecnicos/SINAPI-CT-ASSENTAMENTO-DE-TUBOS-DE-ESGOTO-EM-PVC-E-PEAD.pdf" TargetMode="External"/><Relationship Id="rId729" Type="http://schemas.openxmlformats.org/officeDocument/2006/relationships/hyperlink" Target="https://www.caixa.gov.br/Downloads/sinapi-cadernos-tecnicos/SINAPI-CT-INSTALACOES-PREDIAIS-DE-ESGOTO-TUBOS-E-CONEXOES.pdf" TargetMode="External"/><Relationship Id="rId1359" Type="http://schemas.openxmlformats.org/officeDocument/2006/relationships/hyperlink" Target="https://www.caixa.gov.br/Downloads/sinapi-cadernos-tecnicos/SINAPI-CT-INSTALACOES-DE-GAS-E-INCENDIO-EM-ACO-E-FERRO-GALVANIZADO.pdf" TargetMode="External"/><Relationship Id="rId2757" Type="http://schemas.openxmlformats.org/officeDocument/2006/relationships/hyperlink" Target="https://www.caixa.gov.br/Downloads/sinapi-cadernos-tecnicos/SINAPI-CT-MASSA-UNICA-EXTERNA.pdf" TargetMode="External"/><Relationship Id="rId3808" Type="http://schemas.openxmlformats.org/officeDocument/2006/relationships/hyperlink" Target="https://www.caixa.gov.br/Downloads/sinapi-cadernos-tecnicos/SINAPI-CT-RADIER-PISO-DE-CONCRETO-E-LAJE-SOBRE-SOLO.pdf" TargetMode="External"/><Relationship Id="rId5230" Type="http://schemas.openxmlformats.org/officeDocument/2006/relationships/hyperlink" Target="https://www.caixa.gov.br/Downloads/sinapi-cadernos-tecnicos/SINAPI-CT-VALVULAS-PARA-REDES-DE-SANEAMENTO.pdf" TargetMode="External"/><Relationship Id="rId8386" Type="http://schemas.openxmlformats.org/officeDocument/2006/relationships/hyperlink" Target="https://www.caixa.gov.br/Downloads/sinapi-cadernos-tecnicos/SINAPI-CT-CUSTOS-HORARIOS-PRODUTIVO-E-IMPRODUTIVO-DOS-EQUIPAMENTOS.pdf" TargetMode="External"/><Relationship Id="rId9437" Type="http://schemas.openxmlformats.org/officeDocument/2006/relationships/hyperlink" Target="https://www.caixa.gov.br/Downloads/sinapi-cadernos-tecnicos/SINAPI-CT-ASSENTAMENTO-DE-TUBOS-DE-ESGOTO-OU-DRENAGEM-PLUVIAL-EM-CONCRETO.pdf" TargetMode="External"/><Relationship Id="rId1773" Type="http://schemas.openxmlformats.org/officeDocument/2006/relationships/hyperlink" Target="https://www.caixa.gov.br/Downloads/sinapi-cadernos-tecnicos/SINAPI-CT-INSTALACOES-EM-COBRE.pdf" TargetMode="External"/><Relationship Id="rId2824" Type="http://schemas.openxmlformats.org/officeDocument/2006/relationships/hyperlink" Target="https://www.caixa.gov.br/Downloads/sinapi-cadernos-tecnicos/SINAPI-CT-MOBILIARIO-URBANO.pdf" TargetMode="External"/><Relationship Id="rId8039" Type="http://schemas.openxmlformats.org/officeDocument/2006/relationships/hyperlink" Target="https://www.caixa.gov.br/Downloads/sinapi-cadernos-tecnicos/SINAPI-CT-DEPRECIACAO-JUROS-IMPOSTOS-E-SEGUROS-MANUTENCAO-E-MATERIAIS-NA-OPERACAO-DOS-EQUIPAMENTOS.pdf" TargetMode="External"/><Relationship Id="rId9851" Type="http://schemas.openxmlformats.org/officeDocument/2006/relationships/hyperlink" Target="https://www.caixa.gov.br/Downloads/sinapi-cadernos-tecnicos/SINAPI-CT-ARMACAO-PARA-ESTRUTURAS-DE-CONCRETO-ARMADO.pdf" TargetMode="External"/><Relationship Id="rId65" Type="http://schemas.openxmlformats.org/officeDocument/2006/relationships/hyperlink" Target="https://www.caixa.gov.br/Downloads/sinapi-cadernos-tecnicos/SINAPI-CT-INSTALACOES-ELETRICAS-REDE-DE-DISTRIBUICAO.pdf" TargetMode="External"/><Relationship Id="rId1426" Type="http://schemas.openxmlformats.org/officeDocument/2006/relationships/hyperlink" Target="https://www.caixa.gov.br/Downloads/sinapi-cadernos-tecnicos/SINAPI-CT-INSTALACOES-DE-GAS-E-INCENDIO-EM-ACO-E-FERRO-GALVANIZADO.pdf" TargetMode="External"/><Relationship Id="rId1840" Type="http://schemas.openxmlformats.org/officeDocument/2006/relationships/hyperlink" Target="https://www.caixa.gov.br/Downloads/sinapi-cadernos-tecnicos/SINAPI-CT-INSTALACOES-EM-COBRE.pdf" TargetMode="External"/><Relationship Id="rId4996" Type="http://schemas.openxmlformats.org/officeDocument/2006/relationships/hyperlink" Target="https://www.caixa.gov.br/Downloads/sinapi-cadernos-tecnicos/SINAPI-CT-TUNNEL-LINER.pdf" TargetMode="External"/><Relationship Id="rId8453" Type="http://schemas.openxmlformats.org/officeDocument/2006/relationships/hyperlink" Target="https://www.caixa.gov.br/Downloads/sinapi-cadernos-tecnicos/SINAPI-CT-CUSTOS-HORARIOS-PRODUTIVO-E-IMPRODUTIVO-DOS-EQUIPAMENTOS.pdf" TargetMode="External"/><Relationship Id="rId9504" Type="http://schemas.openxmlformats.org/officeDocument/2006/relationships/hyperlink" Target="https://www.caixa.gov.br/Downloads/sinapi-cadernos-tecnicos/SINAPI-CT-ASSENTAMENTO-DE-TUBOS-DE-ESGOTO-OU-DRENAGEM-PLUVIAL-EM-CONCRETO.pdf" TargetMode="External"/><Relationship Id="rId3598" Type="http://schemas.openxmlformats.org/officeDocument/2006/relationships/hyperlink" Target="https://www.caixa.gov.br/Downloads/sinapi-cadernos-tecnicos/SINAPI-CT-POCOS-DE-VISITA-E-CAIXAS-PARA-BOCAS-DE-LOBO.pdf" TargetMode="External"/><Relationship Id="rId4649" Type="http://schemas.openxmlformats.org/officeDocument/2006/relationships/hyperlink" Target="https://www.caixa.gov.br/Downloads/sinapi-cadernos-tecnicos/SINAPI-CT-TRANSPORTE-DE-MATERIAIS-DENTRO-DO-CANTEIRO-DE-OBRAS.pdf" TargetMode="External"/><Relationship Id="rId7055" Type="http://schemas.openxmlformats.org/officeDocument/2006/relationships/hyperlink" Target="https://www.caixa.gov.br/Downloads/sinapi-cadernos-tecnicos/SINAPI-CT-ELETROCALHAS.pdf" TargetMode="External"/><Relationship Id="rId8106" Type="http://schemas.openxmlformats.org/officeDocument/2006/relationships/hyperlink" Target="https://www.caixa.gov.br/Downloads/sinapi-cadernos-tecnicos/SINAPI-CT-DEPRECIACAO-JUROS-IMPOSTOS-E-SEGUROS-MANUTENCAO-E-MATERIAIS-NA-OPERACAO-DOS-EQUIPAMENTOS.pdf" TargetMode="External"/><Relationship Id="rId8520" Type="http://schemas.openxmlformats.org/officeDocument/2006/relationships/hyperlink" Target="https://www.caixa.gov.br/Downloads/sinapi-cadernos-tecnicos/SINAPI-CT-CUSTOS-HORARIOS-PRODUTIVO-E-IMPRODUTIVO-DOS-EQUIPAMENTOS.pdf" TargetMode="External"/><Relationship Id="rId10036" Type="http://schemas.openxmlformats.org/officeDocument/2006/relationships/hyperlink" Target="https://www.caixa.gov.br/Downloads/sinapi-cadernos-tecnicos/SINAPI-CT-ARGAMASSAS.pdf" TargetMode="External"/><Relationship Id="rId3665" Type="http://schemas.openxmlformats.org/officeDocument/2006/relationships/hyperlink" Target="https://www.caixa.gov.br/Downloads/sinapi-cadernos-tecnicos/SINAPI-CT-POCOS-DE-VISITA-E-CAIXAS-PARA-BOCAS-DE-LOBO.pdf" TargetMode="External"/><Relationship Id="rId4716" Type="http://schemas.openxmlformats.org/officeDocument/2006/relationships/hyperlink" Target="https://www.caixa.gov.br/Downloads/sinapi-cadernos-tecnicos/SINAPI-CT-TRANSPORTE-DE-MATERIAIS-DENTRO-DO-CANTEIRO-DE-OBRAS.pdf" TargetMode="External"/><Relationship Id="rId6071" Type="http://schemas.openxmlformats.org/officeDocument/2006/relationships/hyperlink" Target="https://www.caixa.gov.br/Downloads/sinapi-cadernos-tecnicos/SINAPI-CT-EXECUCAO-DE-TIRANTES.pdf" TargetMode="External"/><Relationship Id="rId7122" Type="http://schemas.openxmlformats.org/officeDocument/2006/relationships/hyperlink" Target="https://www.caixa.gov.br/Downloads/sinapi-cadernos-tecnicos/SINAPI-CT-ELETROCALHAS.pdf" TargetMode="External"/><Relationship Id="rId10103" Type="http://schemas.openxmlformats.org/officeDocument/2006/relationships/hyperlink" Target="https://www.caixa.gov.br/Downloads/sinapi-cadernos-tecnicos/SINAPI-CT-ALVENARIA-DE-VEDACAO.pdf" TargetMode="External"/><Relationship Id="rId586" Type="http://schemas.openxmlformats.org/officeDocument/2006/relationships/hyperlink" Target="https://www.caixa.gov.br/Downloads/sinapi-cadernos-tecnicos/SINAPI-CT-INSTALACOES-HIDRAULICAS-EM-PEX.pdf" TargetMode="External"/><Relationship Id="rId2267" Type="http://schemas.openxmlformats.org/officeDocument/2006/relationships/hyperlink" Target="https://www.caixa.gov.br/Downloads/sinapi-metodologia/Livro_SINAPI_Calculos_Parametros.pdf" TargetMode="External"/><Relationship Id="rId2681" Type="http://schemas.openxmlformats.org/officeDocument/2006/relationships/hyperlink" Target="https://www.caixa.gov.br/Downloads/sinapi-cadernos-tecnicos/SINAPI-CT-MASSA-UNICA-EXTERNA.pdf" TargetMode="External"/><Relationship Id="rId3318" Type="http://schemas.openxmlformats.org/officeDocument/2006/relationships/hyperlink" Target="https://www.caixa.gov.br/Downloads/sinapi-cadernos-tecnicos/SINAPI-CT-PINTURA-EM-SUPERFICIES-METALICAS.pdf" TargetMode="External"/><Relationship Id="rId6888" Type="http://schemas.openxmlformats.org/officeDocument/2006/relationships/hyperlink" Target="https://www.caixa.gov.br/Downloads/sinapi-cadernos-tecnicos/SINAPI-CT-ESCADAS.pdf" TargetMode="External"/><Relationship Id="rId9294" Type="http://schemas.openxmlformats.org/officeDocument/2006/relationships/hyperlink" Target="https://www.caixa.gov.br/Downloads/sinapi-cadernos-tecnicos/SINAPI-CT-ATERROS-BASES-SUB-BASES-E-IMPRIMACOES.pdf" TargetMode="External"/><Relationship Id="rId239" Type="http://schemas.openxmlformats.org/officeDocument/2006/relationships/hyperlink" Target="https://www.caixa.gov.br/Downloads/sinapi-cadernos-tecnicos/SINAPI-CT-INSTALACOES-HIDRAULICAS-RESERVACAO-E-BOMBAS-DE-RECALQUE.pdf" TargetMode="External"/><Relationship Id="rId653" Type="http://schemas.openxmlformats.org/officeDocument/2006/relationships/hyperlink" Target="https://www.caixa.gov.br/Downloads/sinapi-cadernos-tecnicos/SINAPI-CT-INSTALACOES-HIDRAULICAS-EM-PPR.pdf" TargetMode="External"/><Relationship Id="rId1283" Type="http://schemas.openxmlformats.org/officeDocument/2006/relationships/hyperlink" Target="https://www.caixa.gov.br/Downloads/sinapi-cadernos-tecnicos/SINAPI-CT-INSTALACOES-DE-DIVISORIAS-DIVERSAS.pdf" TargetMode="External"/><Relationship Id="rId2334" Type="http://schemas.openxmlformats.org/officeDocument/2006/relationships/hyperlink" Target="https://www.caixa.gov.br/Downloads/sinapi-metodologia/Livro_SINAPI_Calculos_Parametros.pdf" TargetMode="External"/><Relationship Id="rId3732" Type="http://schemas.openxmlformats.org/officeDocument/2006/relationships/hyperlink" Target="https://www.caixa.gov.br/Downloads/sinapi-cadernos-tecnicos/SINAPI-CT-QUADROS-DE-AUTOMACAO-DE-BOMBAS.pdf" TargetMode="External"/><Relationship Id="rId7939" Type="http://schemas.openxmlformats.org/officeDocument/2006/relationships/hyperlink" Target="https://www.caixa.gov.br/Downloads/sinapi-cadernos-tecnicos/SINAPI-CT-DEPRECIACAO-JUROS-IMPOSTOS-E-SEGUROS-MANUTENCAO-E-MATERIAIS-NA-OPERACAO-DOS-EQUIPAMENTOS.pdf" TargetMode="External"/><Relationship Id="rId9361" Type="http://schemas.openxmlformats.org/officeDocument/2006/relationships/hyperlink" Target="https://www.caixa.gov.br/Downloads/sinapi-cadernos-tecnicos/SINAPI-CT-ATERROS-BASES-SUB-BASES-E-IMPRIMACOES.pdf" TargetMode="External"/><Relationship Id="rId306" Type="http://schemas.openxmlformats.org/officeDocument/2006/relationships/hyperlink" Target="https://www.caixa.gov.br/Downloads/sinapi-cadernos-tecnicos/SINAPI-CT-INSTALACOES-HIDRAULICAS-RESERVACAO-E-BOMBAS-DE-RECALQUE.pdf" TargetMode="External"/><Relationship Id="rId6955" Type="http://schemas.openxmlformats.org/officeDocument/2006/relationships/hyperlink" Target="https://www.caixa.gov.br/Downloads/sinapi-cadernos-tecnicos/SINAPI-CT-EQUIPAMENTOS-DE-PROTECAO-COLETIVA.pdf" TargetMode="External"/><Relationship Id="rId9014" Type="http://schemas.openxmlformats.org/officeDocument/2006/relationships/hyperlink" Target="https://www.caixa.gov.br/Downloads/sinapi-cadernos-tecnicos/SINAPI-CT-CAIXAS-ENTERRADAS.pdf" TargetMode="External"/><Relationship Id="rId720" Type="http://schemas.openxmlformats.org/officeDocument/2006/relationships/hyperlink" Target="https://www.caixa.gov.br/Downloads/sinapi-cadernos-tecnicos/SINAPI-CT-INSTALACOES-PREDIAIS-DE-ESGOTO-TUBOS-E-CONEXOES.pdf" TargetMode="External"/><Relationship Id="rId1350" Type="http://schemas.openxmlformats.org/officeDocument/2006/relationships/hyperlink" Target="https://www.caixa.gov.br/Downloads/sinapi-cadernos-tecnicos/SINAPI-CT-INSTALACOES-DE-GAS-E-INCENDIO-EM-ACO-E-FERRO-GALVANIZADO.pdf" TargetMode="External"/><Relationship Id="rId2401" Type="http://schemas.openxmlformats.org/officeDocument/2006/relationships/hyperlink" Target="https://www.caixa.gov.br/Downloads/sinapi-metodologia/Livro_SINAPI_Calculos_Parametros.pdf" TargetMode="External"/><Relationship Id="rId4159" Type="http://schemas.openxmlformats.org/officeDocument/2006/relationships/hyperlink" Target="https://www.caixa.gov.br/Downloads/sinapi-cadernos-tecnicos/SINAPI-CT-REDES-DE-AGUA-E-ESGOTO-EM-PEAD-LISO-(TUBOS-E-CONEXOES).pdf" TargetMode="External"/><Relationship Id="rId5557" Type="http://schemas.openxmlformats.org/officeDocument/2006/relationships/hyperlink" Target="https://www.caixa.gov.br/Downloads/sinapi-cadernos-tecnicos/SINAPI-CT-INSTALACOES-ELETRICAS-ELETRODUTOS-EMBUTIDOS-CABOS-CAIXAS-TOMADAS-E-INTERRUPTORES.pdf" TargetMode="External"/><Relationship Id="rId5971" Type="http://schemas.openxmlformats.org/officeDocument/2006/relationships/hyperlink" Target="https://www.caixa.gov.br/Downloads/sinapi-cadernos-tecnicos/SINAPI-CT-FUNDACOES-RASAS-(BLOCOS-SAPATAS-VIGAS-BALDRAME).pdf" TargetMode="External"/><Relationship Id="rId6608" Type="http://schemas.openxmlformats.org/officeDocument/2006/relationships/hyperlink" Target="https://www.caixa.gov.br/Downloads/sinapi-cadernos-tecnicos/SINAPI-CT-ESCORAMENTO-E-PREPARO-DE-FUNDO-DE-VALAS.pdf" TargetMode="External"/><Relationship Id="rId1003" Type="http://schemas.openxmlformats.org/officeDocument/2006/relationships/hyperlink" Target="https://www.caixa.gov.br/Downloads/sinapi-cadernos-tecnicos/SINAPI-CT-INSTALACOES-PREDIAIS-DE-AGUA-FRIA-EM-PVC.pdf" TargetMode="External"/><Relationship Id="rId4573" Type="http://schemas.openxmlformats.org/officeDocument/2006/relationships/hyperlink" Target="https://www.caixa.gov.br/Downloads/sinapi-cadernos-tecnicos/SINAPI-CT-TRANSPORTE-FLUVIAL-CARGA-E-DESCARGA.pdf" TargetMode="External"/><Relationship Id="rId5624" Type="http://schemas.openxmlformats.org/officeDocument/2006/relationships/hyperlink" Target="https://www.caixa.gov.br/Downloads/sinapi-cadernos-tecnicos/SINAPI-CT-IMPERMEABILIZACAO-PROTECAO-MECANICA-E-TRATAMENTO-DE-JUNTA.pdf" TargetMode="External"/><Relationship Id="rId8030" Type="http://schemas.openxmlformats.org/officeDocument/2006/relationships/hyperlink" Target="https://www.caixa.gov.br/Downloads/sinapi-cadernos-tecnicos/SINAPI-CT-DEPRECIACAO-JUROS-IMPOSTOS-E-SEGUROS-MANUTENCAO-E-MATERIAIS-NA-OPERACAO-DOS-EQUIPAMENTOS.pdf" TargetMode="External"/><Relationship Id="rId3175" Type="http://schemas.openxmlformats.org/officeDocument/2006/relationships/hyperlink" Target="https://www.caixa.gov.br/Downloads/sinapi-cadernos-tecnicos/SINAPI-CT-PERFURACAO-HORIZONTAL-DIRECIONAL-HDD.pdf" TargetMode="External"/><Relationship Id="rId4226" Type="http://schemas.openxmlformats.org/officeDocument/2006/relationships/hyperlink" Target="https://www.caixa.gov.br/Downloads/sinapi-cadernos-tecnicos/SINAPI-CT-RESERVATORIOS-DE-CONCRETO-E-METALICOS.pdf" TargetMode="External"/><Relationship Id="rId4640" Type="http://schemas.openxmlformats.org/officeDocument/2006/relationships/hyperlink" Target="https://www.caixa.gov.br/Downloads/sinapi-cadernos-tecnicos/SINAPI-CT-TRANSPORTE-FLUVIAL-MOMENTO-DE-TRANSPORTE.pdf" TargetMode="External"/><Relationship Id="rId7796" Type="http://schemas.openxmlformats.org/officeDocument/2006/relationships/hyperlink" Target="https://www.caixa.gov.br/Downloads/sinapi-cadernos-tecnicos/SINAPI-CT-DEPRECIACAO-JUROS-IMPOSTOS-E-SEGUROS-MANUTENCAO-E-MATERIAIS-NA-OPERACAO-DOS-EQUIPAMENTOS.pdf" TargetMode="External"/><Relationship Id="rId8847" Type="http://schemas.openxmlformats.org/officeDocument/2006/relationships/hyperlink" Target="https://www.caixa.gov.br/Downloads/sinapi-cadernos-tecnicos/SINAPI-CT-CHAPISCO.pdf" TargetMode="External"/><Relationship Id="rId2191" Type="http://schemas.openxmlformats.org/officeDocument/2006/relationships/hyperlink" Target="https://www.caixa.gov.br/Downloads/sinapi-metodologia/Livro_SINAPI_Calculos_Parametros.pdf" TargetMode="External"/><Relationship Id="rId3242" Type="http://schemas.openxmlformats.org/officeDocument/2006/relationships/hyperlink" Target="https://www.caixa.gov.br/Downloads/sinapi-cadernos-tecnicos/SINAPI-CT-PINTURA-INTERNA.pdf" TargetMode="External"/><Relationship Id="rId6398" Type="http://schemas.openxmlformats.org/officeDocument/2006/relationships/hyperlink" Target="https://www.caixa.gov.br/Downloads/sinapi-cadernos-tecnicos/SINAPI-CT-ESQUADRIAS-PORTAS.pdf" TargetMode="External"/><Relationship Id="rId7449" Type="http://schemas.openxmlformats.org/officeDocument/2006/relationships/hyperlink" Target="https://www.caixa.gov.br/Downloads/sinapi-cadernos-tecnicos/SINAPI-CT-DEPRECIACAO-JUROS-IMPOSTOS-E-SEGUROS-MANUTENCAO-E-MATERIAIS-NA-OPERACAO-DOS-EQUIPAMENTOS.pdf" TargetMode="External"/><Relationship Id="rId163" Type="http://schemas.openxmlformats.org/officeDocument/2006/relationships/hyperlink" Target="https://www.caixa.gov.br/Downloads/sinapi-cadernos-tecnicos/SINAPI-CT-INSTALACOES-ELETRICAS-REDE-DE-DISTRIBUICAO.pdf" TargetMode="External"/><Relationship Id="rId6465" Type="http://schemas.openxmlformats.org/officeDocument/2006/relationships/hyperlink" Target="https://www.caixa.gov.br/Downloads/sinapi-cadernos-tecnicos/SINAPI-CT-ESQUADRIAS-PORTAS.pdf" TargetMode="External"/><Relationship Id="rId7516" Type="http://schemas.openxmlformats.org/officeDocument/2006/relationships/hyperlink" Target="https://www.caixa.gov.br/Downloads/sinapi-cadernos-tecnicos/SINAPI-CT-DEPRECIACAO-JUROS-IMPOSTOS-E-SEGUROS-MANUTENCAO-E-MATERIAIS-NA-OPERACAO-DOS-EQUIPAMENTOS.pdf" TargetMode="External"/><Relationship Id="rId7863" Type="http://schemas.openxmlformats.org/officeDocument/2006/relationships/hyperlink" Target="https://www.caixa.gov.br/Downloads/sinapi-cadernos-tecnicos/SINAPI-CT-DEPRECIACAO-JUROS-IMPOSTOS-E-SEGUROS-MANUTENCAO-E-MATERIAIS-NA-OPERACAO-DOS-EQUIPAMENTOS.pdf" TargetMode="External"/><Relationship Id="rId8914" Type="http://schemas.openxmlformats.org/officeDocument/2006/relationships/hyperlink" Target="https://www.caixa.gov.br/Downloads/sinapi-cadernos-tecnicos/SINAPI-CT-CANALETAS-GRELHAS-E-CAIXAS-COM-GRELHA-PARA-DRENAGEM.pdf" TargetMode="External"/><Relationship Id="rId230" Type="http://schemas.openxmlformats.org/officeDocument/2006/relationships/hyperlink" Target="https://www.caixa.gov.br/Downloads/sinapi-cadernos-tecnicos/SINAPI-CT-INSTALACOES-HIDRAULICAS-RESERVACAO-E-BOMBAS-DE-RECALQUE.pdf" TargetMode="External"/><Relationship Id="rId5067" Type="http://schemas.openxmlformats.org/officeDocument/2006/relationships/hyperlink" Target="https://www.caixa.gov.br/Downloads/sinapi-cadernos-tecnicos/SINAPI-CT-VERGAS-CONTRAVERGAS-E-FIXACAO-DE-ALVENARIA.pdf" TargetMode="External"/><Relationship Id="rId6118" Type="http://schemas.openxmlformats.org/officeDocument/2006/relationships/hyperlink" Target="https://www.caixa.gov.br/Downloads/sinapi-cadernos-tecnicos/SINAPI-CT-ESTRUTURAS-DE-MADEIRA.pdf" TargetMode="External"/><Relationship Id="rId7930" Type="http://schemas.openxmlformats.org/officeDocument/2006/relationships/hyperlink" Target="https://www.caixa.gov.br/Downloads/sinapi-cadernos-tecnicos/SINAPI-CT-DEPRECIACAO-JUROS-IMPOSTOS-E-SEGUROS-MANUTENCAO-E-MATERIAIS-NA-OPERACAO-DOS-EQUIPAMENTOS.pdf" TargetMode="External"/><Relationship Id="rId4083" Type="http://schemas.openxmlformats.org/officeDocument/2006/relationships/hyperlink" Target="https://www.caixa.gov.br/Downloads/sinapi-cadernos-tecnicos/SINAPI-CT-REDES-DE-LOGICA-TELEFONIA-E-IMAGEM.pdf" TargetMode="External"/><Relationship Id="rId5481" Type="http://schemas.openxmlformats.org/officeDocument/2006/relationships/hyperlink" Target="https://www.caixa.gov.br/Downloads/sinapi-cadernos-tecnicos/SINAPI-CT-INSTALACOES-ELETRICAS-ELETRODUTOS-EMBUTIDOS-CABOS-CAIXAS-TOMADAS-E-INTERRUPTORES.pdf" TargetMode="External"/><Relationship Id="rId6532" Type="http://schemas.openxmlformats.org/officeDocument/2006/relationships/hyperlink" Target="https://www.caixa.gov.br/Downloads/sinapi-cadernos-tecnicos/SINAPI-CT-ESQUADRIAS-JANELAS.pdf" TargetMode="External"/><Relationship Id="rId9688" Type="http://schemas.openxmlformats.org/officeDocument/2006/relationships/hyperlink" Target="https://www.caixa.gov.br/Downloads/sinapi-cadernos-tecnicos/SINAPI-CT-ASSENTAMENTO-DE-TUBOS-DE-PVC-E-METALICOS-EM-REDES-DE-AGUA.pdf" TargetMode="External"/><Relationship Id="rId1677" Type="http://schemas.openxmlformats.org/officeDocument/2006/relationships/hyperlink" Target="https://www.caixa.gov.br/Downloads/sinapi-cadernos-tecnicos/SINAPI-CT-INSTALACOES-DE-AR-CONDICIONADO.pdf" TargetMode="External"/><Relationship Id="rId2728" Type="http://schemas.openxmlformats.org/officeDocument/2006/relationships/hyperlink" Target="https://www.caixa.gov.br/Downloads/sinapi-cadernos-tecnicos/SINAPI-CT-MASSA-UNICA-EXTERNA.pdf" TargetMode="External"/><Relationship Id="rId5134" Type="http://schemas.openxmlformats.org/officeDocument/2006/relationships/hyperlink" Target="https://www.caixa.gov.br/Downloads/sinapi-cadernos-tecnicos/SINAPI-CT-VALVULAS-E-REGISTROS-PARA-SISTEMAS-PREDIAIS.pdf" TargetMode="External"/><Relationship Id="rId9755" Type="http://schemas.openxmlformats.org/officeDocument/2006/relationships/hyperlink" Target="https://www.caixa.gov.br/Downloads/sinapi-cadernos-tecnicos/SINAPI-CT-ASSENTAMENTO-DE-TUBOS-DE-ESGOTO-EM-PVC-E-PEAD.pdf" TargetMode="External"/><Relationship Id="rId1744" Type="http://schemas.openxmlformats.org/officeDocument/2006/relationships/hyperlink" Target="https://www.caixa.gov.br/Downloads/sinapi-cadernos-tecnicos/SINAPI-CT-INSTALACOES-EM-COBRE.pdf" TargetMode="External"/><Relationship Id="rId4150" Type="http://schemas.openxmlformats.org/officeDocument/2006/relationships/hyperlink" Target="https://www.caixa.gov.br/Downloads/sinapi-cadernos-tecnicos/SINAPI-CT-REDES-DE-AGUA-E-ESGOTO-EM-PEAD-LISO-(TUBOS-E-CONEXOES).pdf" TargetMode="External"/><Relationship Id="rId5201" Type="http://schemas.openxmlformats.org/officeDocument/2006/relationships/hyperlink" Target="https://www.caixa.gov.br/Downloads/sinapi-cadernos-tecnicos/SINAPI-CT-VALVULAS-E-REGISTROS-PARA-SISTEMAS-PREDIAIS.pdf" TargetMode="External"/><Relationship Id="rId8357" Type="http://schemas.openxmlformats.org/officeDocument/2006/relationships/hyperlink" Target="https://www.caixa.gov.br/Downloads/sinapi-cadernos-tecnicos/SINAPI-CT-CUSTOS-HORARIOS-PRODUTIVO-E-IMPRODUTIVO-DOS-EQUIPAMENTOS.pdf" TargetMode="External"/><Relationship Id="rId8771" Type="http://schemas.openxmlformats.org/officeDocument/2006/relationships/hyperlink" Target="https://www.caixa.gov.br/Downloads/sinapi-cadernos-tecnicos/SINAPI-CT-CONCRETO-PROTENDIDO.pdf" TargetMode="External"/><Relationship Id="rId9408" Type="http://schemas.openxmlformats.org/officeDocument/2006/relationships/hyperlink" Target="https://www.caixa.gov.br/Downloads/sinapi-cadernos-tecnicos/SINAPI-CT-ATERRO-E-REATERRO-DE-VALAS.pdf" TargetMode="External"/><Relationship Id="rId9822" Type="http://schemas.openxmlformats.org/officeDocument/2006/relationships/hyperlink" Target="https://www.caixa.gov.br/Downloads/sinapi-cadernos-tecnicos/SINAPI-CT-ARMACAO-PARA-ESTRUTURAS-DE-CONCRETO-ARMADO.pdf" TargetMode="External"/><Relationship Id="rId36" Type="http://schemas.openxmlformats.org/officeDocument/2006/relationships/hyperlink" Target="https://www.caixa.gov.br/Downloads/sinapi-cadernos-tecnicos/SINAPI-CT-INSTALACOES-ELETRICAS-QUADROS-CABOS-DISJUNTORES-CONTATORES-E-BARRAMENTOS-BLINDADOS.pdf" TargetMode="External"/><Relationship Id="rId4967" Type="http://schemas.openxmlformats.org/officeDocument/2006/relationships/hyperlink" Target="https://www.caixa.gov.br/Downloads/sinapi-cadernos-tecnicos/SINAPI-CT-TUBULOES.pdf" TargetMode="External"/><Relationship Id="rId7373" Type="http://schemas.openxmlformats.org/officeDocument/2006/relationships/hyperlink" Target="https://www.caixa.gov.br/Downloads/sinapi-cadernos-tecnicos/SINAPI-CT-DEPRECIACAO-JUROS-IMPOSTOS-E-SEGUROS-MANUTENCAO-E-MATERIAIS-NA-OPERACAO-DOS-EQUIPAMENTOS.pdf" TargetMode="External"/><Relationship Id="rId8424" Type="http://schemas.openxmlformats.org/officeDocument/2006/relationships/hyperlink" Target="https://www.caixa.gov.br/Downloads/sinapi-cadernos-tecnicos/SINAPI-CT-CUSTOS-HORARIOS-PRODUTIVO-E-IMPRODUTIVO-DOS-EQUIPAMENTOS.pdf" TargetMode="External"/><Relationship Id="rId1811" Type="http://schemas.openxmlformats.org/officeDocument/2006/relationships/hyperlink" Target="https://www.caixa.gov.br/Downloads/sinapi-cadernos-tecnicos/SINAPI-CT-INSTALACOES-EM-COBRE.pdf" TargetMode="External"/><Relationship Id="rId3569" Type="http://schemas.openxmlformats.org/officeDocument/2006/relationships/hyperlink" Target="https://www.caixa.gov.br/Downloads/sinapi-cadernos-tecnicos/SINAPI-CT-POCOS-DE-VISITA-E-CAIXAS-PARA-BOCAS-DE-LOBO.pdf" TargetMode="External"/><Relationship Id="rId7026" Type="http://schemas.openxmlformats.org/officeDocument/2006/relationships/hyperlink" Target="https://www.caixa.gov.br/Downloads/sinapi-cadernos-tecnicos/SINAPI-CT-ENERGIA-SOLAR-PARA-EDIFICACOES.pdf" TargetMode="External"/><Relationship Id="rId7440" Type="http://schemas.openxmlformats.org/officeDocument/2006/relationships/hyperlink" Target="https://www.caixa.gov.br/Downloads/sinapi-cadernos-tecnicos/SINAPI-CT-DEPRECIACAO-JUROS-IMPOSTOS-E-SEGUROS-MANUTENCAO-E-MATERIAIS-NA-OPERACAO-DOS-EQUIPAMENTOS.pdf" TargetMode="External"/><Relationship Id="rId10007" Type="http://schemas.openxmlformats.org/officeDocument/2006/relationships/hyperlink" Target="https://www.caixa.gov.br/Downloads/sinapi-cadernos-tecnicos/SINAPI-CT-ARGAMASSAS.pdf" TargetMode="External"/><Relationship Id="rId3983" Type="http://schemas.openxmlformats.org/officeDocument/2006/relationships/hyperlink" Target="https://www.caixa.gov.br/Downloads/sinapi-cadernos-tecnicos/SINAPI-CT-REDES-ENTERRADAS-DE-DISTRIBUICAO-ELETRICA.pdf" TargetMode="External"/><Relationship Id="rId6042" Type="http://schemas.openxmlformats.org/officeDocument/2006/relationships/hyperlink" Target="https://www.caixa.gov.br/Downloads/sinapi-cadernos-tecnicos/SINAPI-CT-FORROS.pdf" TargetMode="External"/><Relationship Id="rId9198" Type="http://schemas.openxmlformats.org/officeDocument/2006/relationships/hyperlink" Target="https://www.caixa.gov.br/Downloads/sinapi-cadernos-tecnicos/SINAPI-CT-ATERROS-BASES-SUB-BASES-E-IMPRIMACOES.pdf" TargetMode="External"/><Relationship Id="rId1187" Type="http://schemas.openxmlformats.org/officeDocument/2006/relationships/hyperlink" Target="https://www.caixa.gov.br/Downloads/sinapi-cadernos-tecnicos/SINAPI-CT-INSTALACOES-PREDIAIS-DE-AGUAS-PLUVIAIS-TUBOS-CONEXOES-CAIXAS-E-RALOS.pdf" TargetMode="External"/><Relationship Id="rId2585" Type="http://schemas.openxmlformats.org/officeDocument/2006/relationships/hyperlink" Target="https://www.caixa.gov.br/Downloads/sinapi-cadernos-tecnicos/SINAPI-CT-LOUCAS-E-METAIS.pdf" TargetMode="External"/><Relationship Id="rId3636" Type="http://schemas.openxmlformats.org/officeDocument/2006/relationships/hyperlink" Target="https://www.caixa.gov.br/Downloads/sinapi-cadernos-tecnicos/SINAPI-CT-POCOS-DE-VISITA-E-CAIXAS-PARA-BOCAS-DE-LOBO.pdf" TargetMode="External"/><Relationship Id="rId557" Type="http://schemas.openxmlformats.org/officeDocument/2006/relationships/hyperlink" Target="https://www.caixa.gov.br/Downloads/sinapi-cadernos-tecnicos/SINAPI-CT-INSTALACOES-HIDRAULICAS-EM-PEX.pdf" TargetMode="External"/><Relationship Id="rId971" Type="http://schemas.openxmlformats.org/officeDocument/2006/relationships/hyperlink" Target="https://www.caixa.gov.br/Downloads/sinapi-cadernos-tecnicos/SINAPI-CT-INSTALACOES-PREDIAIS-DE-AGUA-FRIA-EM-PVC.pdf" TargetMode="External"/><Relationship Id="rId2238" Type="http://schemas.openxmlformats.org/officeDocument/2006/relationships/hyperlink" Target="https://www.caixa.gov.br/Downloads/sinapi-metodologia/Livro_SINAPI_Calculos_Parametros.pdf" TargetMode="External"/><Relationship Id="rId2652" Type="http://schemas.openxmlformats.org/officeDocument/2006/relationships/hyperlink" Target="https://www.caixa.gov.br/Downloads/sinapi-cadernos-tecnicos/SINAPI-CT-LUMINARIAS-EXTERNAS.pdf" TargetMode="External"/><Relationship Id="rId3703" Type="http://schemas.openxmlformats.org/officeDocument/2006/relationships/hyperlink" Target="https://www.caixa.gov.br/Downloads/sinapi-cadernos-tecnicos/SINAPI-CT-PRODUCAO-DE-CONCRETOS-E-ARGAMASSAS-UTILIZANDO-AGREGADO-RECICLADO.pdf" TargetMode="External"/><Relationship Id="rId6859" Type="http://schemas.openxmlformats.org/officeDocument/2006/relationships/hyperlink" Target="https://www.caixa.gov.br/Downloads/sinapi-cadernos-tecnicos/SINAPI-CT-ESCADAS.pdf" TargetMode="External"/><Relationship Id="rId9265" Type="http://schemas.openxmlformats.org/officeDocument/2006/relationships/hyperlink" Target="https://www.caixa.gov.br/Downloads/sinapi-cadernos-tecnicos/SINAPI-CT-ATERROS-BASES-SUB-BASES-E-IMPRIMACOES.pdf" TargetMode="External"/><Relationship Id="rId624" Type="http://schemas.openxmlformats.org/officeDocument/2006/relationships/hyperlink" Target="https://www.caixa.gov.br/Downloads/sinapi-cadernos-tecnicos/SINAPI-CT-INSTALACOES-HIDRAULICAS-EM-PPR.pdf" TargetMode="External"/><Relationship Id="rId1254" Type="http://schemas.openxmlformats.org/officeDocument/2006/relationships/hyperlink" Target="https://www.caixa.gov.br/Downloads/sinapi-cadernos-tecnicos/SINAPI-CT-INSTALACOES-PREDIAIS-DE-AGUAS-PLUVIAIS-TUBOS-CONEXOES-CAIXAS-E-RALOS.pdf" TargetMode="External"/><Relationship Id="rId2305" Type="http://schemas.openxmlformats.org/officeDocument/2006/relationships/hyperlink" Target="https://www.caixa.gov.br/Downloads/sinapi-metodologia/Livro_SINAPI_Calculos_Parametros.pdf" TargetMode="External"/><Relationship Id="rId5875" Type="http://schemas.openxmlformats.org/officeDocument/2006/relationships/hyperlink" Target="https://www.caixa.gov.br/Downloads/sinapi-cadernos-tecnicos/SINAPI-CT-FORMAS-PARA-ESTRUTURAS-DE-CONCRETO-ARMADO.pdf" TargetMode="External"/><Relationship Id="rId6926" Type="http://schemas.openxmlformats.org/officeDocument/2006/relationships/hyperlink" Target="https://www.caixa.gov.br/Downloads/sinapi-cadernos-tecnicos/SINAPI-CT-EQUIPAMENTOS-DE-PROTECAO-COLETIVA.pdf" TargetMode="External"/><Relationship Id="rId8281" Type="http://schemas.openxmlformats.org/officeDocument/2006/relationships/hyperlink" Target="https://www.caixa.gov.br/Downloads/sinapi-cadernos-tecnicos/SINAPI-CT-CUSTOS-HORARIOS-PRODUTIVO-E-IMPRODUTIVO-DOS-EQUIPAMENTOS.pdf" TargetMode="External"/><Relationship Id="rId9332" Type="http://schemas.openxmlformats.org/officeDocument/2006/relationships/hyperlink" Target="https://www.caixa.gov.br/Downloads/sinapi-cadernos-tecnicos/SINAPI-CT-ATERROS-BASES-SUB-BASES-E-IMPRIMACOES.pdf" TargetMode="External"/><Relationship Id="rId1321" Type="http://schemas.openxmlformats.org/officeDocument/2006/relationships/hyperlink" Target="https://www.caixa.gov.br/Downloads/sinapi-cadernos-tecnicos/SINAPI-CT-INSTALACOES-DE-GAS-E-INCENDIO-EM-ACO-E-FERRO-GALVANIZADO.pdf" TargetMode="External"/><Relationship Id="rId4477" Type="http://schemas.openxmlformats.org/officeDocument/2006/relationships/hyperlink" Target="https://www.caixa.gov.br/Downloads/sinapi-cadernos-tecnicos/SINAPI-CT-SUPRESSAO-VEGETAL.pdf" TargetMode="External"/><Relationship Id="rId4891" Type="http://schemas.openxmlformats.org/officeDocument/2006/relationships/hyperlink" Target="https://www.caixa.gov.br/Downloads/sinapi-cadernos-tecnicos/SINAPI-CT-TRATAMENTOS-SUPERFICIAIS.pdf" TargetMode="External"/><Relationship Id="rId5528" Type="http://schemas.openxmlformats.org/officeDocument/2006/relationships/hyperlink" Target="https://www.caixa.gov.br/Downloads/sinapi-cadernos-tecnicos/SINAPI-CT-INSTALACOES-ELETRICAS-ELETRODUTOS-EMBUTIDOS-CABOS-CAIXAS-TOMADAS-E-INTERRUPTORES.pdf" TargetMode="External"/><Relationship Id="rId3079" Type="http://schemas.openxmlformats.org/officeDocument/2006/relationships/hyperlink" Target="https://www.caixa.gov.br/Downloads/sinapi-cadernos-tecnicos/SINAPI-CT-PAVIMENTO-RIGIDO-DE-CONCRETO.pdf" TargetMode="External"/><Relationship Id="rId3493" Type="http://schemas.openxmlformats.org/officeDocument/2006/relationships/hyperlink" Target="https://www.caixa.gov.br/Downloads/sinapi-cadernos-tecnicos/SINAPI-CT-POSTES-DE-CONCRETO-E-METALICOS.pdf" TargetMode="External"/><Relationship Id="rId4544" Type="http://schemas.openxmlformats.org/officeDocument/2006/relationships/hyperlink" Target="https://www.caixa.gov.br/Downloads/sinapi-cadernos-tecnicos/SINAPI-CT-TRANSPORTE-FLUVIAL-CARGA-E-DESCARGA.pdf" TargetMode="External"/><Relationship Id="rId5942" Type="http://schemas.openxmlformats.org/officeDocument/2006/relationships/hyperlink" Target="https://www.caixa.gov.br/Downloads/sinapi-cadernos-tecnicos/SINAPI-CT-FUNDACOES-RASAS-(BLOCOS-SAPATAS-VIGAS-BALDRAME).pdf" TargetMode="External"/><Relationship Id="rId8001" Type="http://schemas.openxmlformats.org/officeDocument/2006/relationships/hyperlink" Target="https://www.caixa.gov.br/Downloads/sinapi-cadernos-tecnicos/SINAPI-CT-DEPRECIACAO-JUROS-IMPOSTOS-E-SEGUROS-MANUTENCAO-E-MATERIAIS-NA-OPERACAO-DOS-EQUIPAMENTOS.pdf" TargetMode="External"/><Relationship Id="rId2095" Type="http://schemas.openxmlformats.org/officeDocument/2006/relationships/hyperlink" Target="https://www.caixa.gov.br/Downloads/sinapi-cadernos-tecnicos/SINAPI-CT-LIGACOES-PREDIAIS-DE-AGUA-E-ESGOTO.pdf" TargetMode="External"/><Relationship Id="rId3146" Type="http://schemas.openxmlformats.org/officeDocument/2006/relationships/hyperlink" Target="https://www.caixa.gov.br/Downloads/sinapi-cadernos-tecnicos/SINAPI-CT-PERFURACAO-HORIZONTAL-DIRECIONAL-HDD.pdf" TargetMode="External"/><Relationship Id="rId481" Type="http://schemas.openxmlformats.org/officeDocument/2006/relationships/hyperlink" Target="https://www.caixa.gov.br/Downloads/sinapi-cadernos-tecnicos/SINAPI-CT-INSTALACOES-HIDRAULICAS-EM-PEX.pdf" TargetMode="External"/><Relationship Id="rId2162" Type="http://schemas.openxmlformats.org/officeDocument/2006/relationships/hyperlink" Target="https://www.caixa.gov.br/Downloads/sinapi-metodologia/Livro_SINAPI_Calculos_Parametros.pdf" TargetMode="External"/><Relationship Id="rId3560" Type="http://schemas.openxmlformats.org/officeDocument/2006/relationships/hyperlink" Target="https://www.caixa.gov.br/Downloads/sinapi-cadernos-tecnicos/SINAPI-CT-POCOS-DE-VISITA-E-CAIXAS-PARA-BOCAS-DE-LOBO.pdf" TargetMode="External"/><Relationship Id="rId4611" Type="http://schemas.openxmlformats.org/officeDocument/2006/relationships/hyperlink" Target="https://www.caixa.gov.br/Downloads/sinapi-cadernos-tecnicos/SINAPI-CT-TRANSPORTE-FLUVIAL-CARGA-E-DESCARGA.pdf" TargetMode="External"/><Relationship Id="rId6369" Type="http://schemas.openxmlformats.org/officeDocument/2006/relationships/hyperlink" Target="https://www.caixa.gov.br/Downloads/sinapi-cadernos-tecnicos/SINAPI-CT-ESTACAS-METALICAS.pdf" TargetMode="External"/><Relationship Id="rId7767" Type="http://schemas.openxmlformats.org/officeDocument/2006/relationships/hyperlink" Target="https://www.caixa.gov.br/Downloads/sinapi-cadernos-tecnicos/SINAPI-CT-DEPRECIACAO-JUROS-IMPOSTOS-E-SEGUROS-MANUTENCAO-E-MATERIAIS-NA-OPERACAO-DOS-EQUIPAMENTOS.pdf" TargetMode="External"/><Relationship Id="rId8818" Type="http://schemas.openxmlformats.org/officeDocument/2006/relationships/hyperlink" Target="https://www.caixa.gov.br/Downloads/sinapi-cadernos-tecnicos/SINAPI-CT-CONCRETAGEM-PARA-ESTRUTURAS-DE-CONCRETO-ARMADO.pdf" TargetMode="External"/><Relationship Id="rId134" Type="http://schemas.openxmlformats.org/officeDocument/2006/relationships/hyperlink" Target="https://www.caixa.gov.br/Downloads/sinapi-cadernos-tecnicos/SINAPI-CT-INSTALACOES-ELETRICAS-REDE-DE-DISTRIBUICAO.pdf" TargetMode="External"/><Relationship Id="rId3213" Type="http://schemas.openxmlformats.org/officeDocument/2006/relationships/hyperlink" Target="https://www.caixa.gov.br/Downloads/sinapi-cadernos-tecnicos/SINAPI-CT-PINTURA-EXTERNA.pdf" TargetMode="External"/><Relationship Id="rId6783" Type="http://schemas.openxmlformats.org/officeDocument/2006/relationships/hyperlink" Target="https://www.caixa.gov.br/Downloads/sinapi-cadernos-tecnicos/SINAPI-CT-ESCAVACAO-VERTICAL-A-CEU-ABERTO.pdf" TargetMode="External"/><Relationship Id="rId7834" Type="http://schemas.openxmlformats.org/officeDocument/2006/relationships/hyperlink" Target="https://www.caixa.gov.br/Downloads/sinapi-cadernos-tecnicos/SINAPI-CT-DEPRECIACAO-JUROS-IMPOSTOS-E-SEGUROS-MANUTENCAO-E-MATERIAIS-NA-OPERACAO-DOS-EQUIPAMENTOS.pdf" TargetMode="External"/><Relationship Id="rId2979" Type="http://schemas.openxmlformats.org/officeDocument/2006/relationships/hyperlink" Target="https://www.caixa.gov.br/Downloads/sinapi-cadernos-tecnicos/SINAPI-CT-PAREDES-EM-DRYWALL.pdf" TargetMode="External"/><Relationship Id="rId5385" Type="http://schemas.openxmlformats.org/officeDocument/2006/relationships/hyperlink" Target="https://www.caixa.gov.br/Downloads/sinapi-cadernos-tecnicos/SINAPI-CT-INSTALACOES-ELETRICAS-ELETRODUTOS-CONEXOES-E-CONDULETES-APARENTES.pdf" TargetMode="External"/><Relationship Id="rId6436" Type="http://schemas.openxmlformats.org/officeDocument/2006/relationships/hyperlink" Target="https://www.caixa.gov.br/Downloads/sinapi-cadernos-tecnicos/SINAPI-CT-ESQUADRIAS-PORTAS.pdf" TargetMode="External"/><Relationship Id="rId6850" Type="http://schemas.openxmlformats.org/officeDocument/2006/relationships/hyperlink" Target="https://www.caixa.gov.br/Downloads/sinapi-cadernos-tecnicos/SINAPI-CT-ESCADAS.pdf" TargetMode="External"/><Relationship Id="rId7901" Type="http://schemas.openxmlformats.org/officeDocument/2006/relationships/hyperlink" Target="https://www.caixa.gov.br/Downloads/sinapi-cadernos-tecnicos/SINAPI-CT-DEPRECIACAO-JUROS-IMPOSTOS-E-SEGUROS-MANUTENCAO-E-MATERIAIS-NA-OPERACAO-DOS-EQUIPAMENTOS.pdf" TargetMode="External"/><Relationship Id="rId201" Type="http://schemas.openxmlformats.org/officeDocument/2006/relationships/hyperlink" Target="https://www.caixa.gov.br/Downloads/sinapi-cadernos-tecnicos/SINAPI-CT-INSTALACOES-HIDRAULICAS-RESERVACAO-E-BOMBAS-DE-RECALQUE.pdf" TargetMode="External"/><Relationship Id="rId1995" Type="http://schemas.openxmlformats.org/officeDocument/2006/relationships/hyperlink" Target="https://www.caixa.gov.br/Downloads/sinapi-cadernos-tecnicos/SINAPI-CT-INSTALACOES-PARA-CANTEIROS-DE-OBRAS.pdf" TargetMode="External"/><Relationship Id="rId5038" Type="http://schemas.openxmlformats.org/officeDocument/2006/relationships/hyperlink" Target="https://www.caixa.gov.br/Downloads/sinapi-cadernos-tecnicos/SINAPI-CT-USINAGENS.pdf" TargetMode="External"/><Relationship Id="rId5452" Type="http://schemas.openxmlformats.org/officeDocument/2006/relationships/hyperlink" Target="https://www.caixa.gov.br/Downloads/sinapi-cadernos-tecnicos/SINAPI-CT-INSTALACOES-ELETRICAS-ELETRODUTOS-EMBUTIDOS-CABOS-CAIXAS-TOMADAS-E-INTERRUPTORES.pdf" TargetMode="External"/><Relationship Id="rId6503" Type="http://schemas.openxmlformats.org/officeDocument/2006/relationships/hyperlink" Target="https://www.caixa.gov.br/Downloads/sinapi-cadernos-tecnicos/SINAPI-CT-ESQUADRIAS-PORTAS.pdf" TargetMode="External"/><Relationship Id="rId9659" Type="http://schemas.openxmlformats.org/officeDocument/2006/relationships/hyperlink" Target="https://www.caixa.gov.br/Downloads/sinapi-cadernos-tecnicos/SINAPI-CT-ASSENTAMENTO-DE-TUBOS-DE-PVC-E-METALICOS-EM-REDES-DE-AGUA.pdf" TargetMode="External"/><Relationship Id="rId1648" Type="http://schemas.openxmlformats.org/officeDocument/2006/relationships/hyperlink" Target="https://www.caixa.gov.br/Downloads/sinapi-cadernos-tecnicos/SINAPI-CT-INSTALACOES-DE-GAS-EM-PEX-MULTICAMADAS.pdf" TargetMode="External"/><Relationship Id="rId4054" Type="http://schemas.openxmlformats.org/officeDocument/2006/relationships/hyperlink" Target="https://www.caixa.gov.br/Downloads/sinapi-cadernos-tecnicos/SINAPI-CT-REDES-DE-LOGICA-TELEFONIA-E-IMAGEM.pdf" TargetMode="External"/><Relationship Id="rId5105" Type="http://schemas.openxmlformats.org/officeDocument/2006/relationships/hyperlink" Target="https://www.caixa.gov.br/Downloads/sinapi-cadernos-tecnicos/SINAPI-CT-VIDROS-E-ESPELHOS.pdf" TargetMode="External"/><Relationship Id="rId8675" Type="http://schemas.openxmlformats.org/officeDocument/2006/relationships/hyperlink" Target="https://www.caixa.gov.br/Downloads/sinapi-cadernos-tecnicos/SINAPI-CT-CONTRAPISO.pdf" TargetMode="External"/><Relationship Id="rId9726" Type="http://schemas.openxmlformats.org/officeDocument/2006/relationships/hyperlink" Target="https://www.caixa.gov.br/Downloads/sinapi-cadernos-tecnicos/SINAPI-CT-ASSENTAMENTO-DE-TUBOS-DE-PVC-E-METALICOS-EM-REDES-DE-AGUA.pdf" TargetMode="External"/><Relationship Id="rId3070" Type="http://schemas.openxmlformats.org/officeDocument/2006/relationships/hyperlink" Target="https://www.caixa.gov.br/Downloads/sinapi-cadernos-tecnicos/SINAPI-CT-PAVIMENTO-INTERTRAVADO.pdf" TargetMode="External"/><Relationship Id="rId4121" Type="http://schemas.openxmlformats.org/officeDocument/2006/relationships/hyperlink" Target="https://www.caixa.gov.br/Downloads/sinapi-cadernos-tecnicos/SINAPI-CT-REDES-DE-AGUA-E-ESGOTO-EM-PEAD-LISO-(TUBOS-E-CONEXOES).pdf" TargetMode="External"/><Relationship Id="rId7277" Type="http://schemas.openxmlformats.org/officeDocument/2006/relationships/hyperlink" Target="https://www.caixa.gov.br/Downloads/sinapi-cadernos-tecnicos/SINAPI-CT-DEPRECIACAO-JUROS-IMPOSTOS-E-SEGUROS-MANUTENCAO-E-MATERIAIS-NA-OPERACAO-DOS-EQUIPAMENTOS.pdf" TargetMode="External"/><Relationship Id="rId8328" Type="http://schemas.openxmlformats.org/officeDocument/2006/relationships/hyperlink" Target="https://www.caixa.gov.br/Downloads/sinapi-cadernos-tecnicos/SINAPI-CT-CUSTOS-HORARIOS-PRODUTIVO-E-IMPRODUTIVO-DOS-EQUIPAMENTOS.pdf" TargetMode="External"/><Relationship Id="rId1715" Type="http://schemas.openxmlformats.org/officeDocument/2006/relationships/hyperlink" Target="https://www.caixa.gov.br/Downloads/sinapi-cadernos-tecnicos/SINAPI-CT-INSTALACOES-DE-AR-CONDICIONADO.pdf" TargetMode="External"/><Relationship Id="rId6293" Type="http://schemas.openxmlformats.org/officeDocument/2006/relationships/hyperlink" Target="https://www.caixa.gov.br/Downloads/sinapi-cadernos-tecnicos/SINAPI-CT-ESTRUTURA-E-TRAMA-PARA-COBERTURA.pdf" TargetMode="External"/><Relationship Id="rId7691" Type="http://schemas.openxmlformats.org/officeDocument/2006/relationships/hyperlink" Target="https://www.caixa.gov.br/Downloads/sinapi-cadernos-tecnicos/SINAPI-CT-DEPRECIACAO-JUROS-IMPOSTOS-E-SEGUROS-MANUTENCAO-E-MATERIAIS-NA-OPERACAO-DOS-EQUIPAMENTOS.pdf" TargetMode="External"/><Relationship Id="rId8742" Type="http://schemas.openxmlformats.org/officeDocument/2006/relationships/hyperlink" Target="https://www.caixa.gov.br/Downloads/sinapi-cadernos-tecnicos/SINAPI-CT-CONCRETO-PROTENDIDO.pdf" TargetMode="External"/><Relationship Id="rId3887" Type="http://schemas.openxmlformats.org/officeDocument/2006/relationships/hyperlink" Target="https://www.caixa.gov.br/Downloads/sinapi-cadernos-tecnicos/SINAPI-CT-RASGOS-E-FIXACOES.pdf" TargetMode="External"/><Relationship Id="rId4938" Type="http://schemas.openxmlformats.org/officeDocument/2006/relationships/hyperlink" Target="https://www.caixa.gov.br/Downloads/sinapi-cadernos-tecnicos/SINAPI-CT-TUBULACAO-FLANGEADA-PARA-REDES-DE-AGUA.pdf" TargetMode="External"/><Relationship Id="rId7344" Type="http://schemas.openxmlformats.org/officeDocument/2006/relationships/hyperlink" Target="https://www.caixa.gov.br/Downloads/sinapi-cadernos-tecnicos/SINAPI-CT-DEPRECIACAO-JUROS-IMPOSTOS-E-SEGUROS-MANUTENCAO-E-MATERIAIS-NA-OPERACAO-DOS-EQUIPAMENTOS.pdf" TargetMode="External"/><Relationship Id="rId2489" Type="http://schemas.openxmlformats.org/officeDocument/2006/relationships/hyperlink" Target="https://www.caixa.gov.br/Downloads/sinapi-metodologia/Livro_SINAPI_Calculos_Parametros.pdf" TargetMode="External"/><Relationship Id="rId3954" Type="http://schemas.openxmlformats.org/officeDocument/2006/relationships/hyperlink" Target="https://www.caixa.gov.br/Downloads/sinapi-cadernos-tecnicos/SINAPI-CT-RECOMPOSICAO-DE-PAVIMENTOS.pdf" TargetMode="External"/><Relationship Id="rId6360" Type="http://schemas.openxmlformats.org/officeDocument/2006/relationships/hyperlink" Target="https://www.caixa.gov.br/Downloads/sinapi-cadernos-tecnicos/SINAPI-CT-ESTACAS-RAIZ.pdf" TargetMode="External"/><Relationship Id="rId7411" Type="http://schemas.openxmlformats.org/officeDocument/2006/relationships/hyperlink" Target="https://www.caixa.gov.br/Downloads/sinapi-cadernos-tecnicos/SINAPI-CT-DEPRECIACAO-JUROS-IMPOSTOS-E-SEGUROS-MANUTENCAO-E-MATERIAIS-NA-OPERACAO-DOS-EQUIPAMENTOS.pdf" TargetMode="External"/><Relationship Id="rId875" Type="http://schemas.openxmlformats.org/officeDocument/2006/relationships/hyperlink" Target="https://www.caixa.gov.br/Downloads/sinapi-cadernos-tecnicos/SINAPI-CT-INSTALACOES-PREDIAIS-DE-AGUA-FRIA-EM-PVC.pdf" TargetMode="External"/><Relationship Id="rId2556" Type="http://schemas.openxmlformats.org/officeDocument/2006/relationships/hyperlink" Target="https://www.caixa.gov.br/Downloads/sinapi-cadernos-tecnicos/SINAPI-CT-LOUCAS-E-METAIS.pdf" TargetMode="External"/><Relationship Id="rId2970" Type="http://schemas.openxmlformats.org/officeDocument/2006/relationships/hyperlink" Target="https://www.caixa.gov.br/Downloads/sinapi-cadernos-tecnicos/SINAPI-CT-PAREDES-EM-DRYWALL.pdf" TargetMode="External"/><Relationship Id="rId3607" Type="http://schemas.openxmlformats.org/officeDocument/2006/relationships/hyperlink" Target="https://www.caixa.gov.br/Downloads/sinapi-cadernos-tecnicos/SINAPI-CT-POCOS-DE-VISITA-E-CAIXAS-PARA-BOCAS-DE-LOBO.pdf" TargetMode="External"/><Relationship Id="rId6013" Type="http://schemas.openxmlformats.org/officeDocument/2006/relationships/hyperlink" Target="https://www.caixa.gov.br/Downloads/sinapi-cadernos-tecnicos/SINAPI-CT-FOSSAS-E-SUMIDOUROS.pdf" TargetMode="External"/><Relationship Id="rId9169" Type="http://schemas.openxmlformats.org/officeDocument/2006/relationships/hyperlink" Target="https://www.caixa.gov.br/Downloads/sinapi-cadernos-tecnicos/SINAPI-CT-ATERROS-BASES-SUB-BASES-E-IMPRIMACOES.pdf" TargetMode="External"/><Relationship Id="rId9583" Type="http://schemas.openxmlformats.org/officeDocument/2006/relationships/hyperlink" Target="https://www.caixa.gov.br/Downloads/sinapi-cadernos-tecnicos/SINAPI-CT-ASSENTAMENTO-DE-TUBOS-DE-PVC-E-METALICOS-EM-REDES-DE-AGUA.pdf" TargetMode="External"/><Relationship Id="rId528" Type="http://schemas.openxmlformats.org/officeDocument/2006/relationships/hyperlink" Target="https://www.caixa.gov.br/Downloads/sinapi-cadernos-tecnicos/SINAPI-CT-INSTALACOES-HIDRAULICAS-EM-PEX.pdf" TargetMode="External"/><Relationship Id="rId942" Type="http://schemas.openxmlformats.org/officeDocument/2006/relationships/hyperlink" Target="https://www.caixa.gov.br/Downloads/sinapi-cadernos-tecnicos/SINAPI-CT-INSTALACOES-PREDIAIS-DE-AGUA-FRIA-EM-PVC.pdf" TargetMode="External"/><Relationship Id="rId1158" Type="http://schemas.openxmlformats.org/officeDocument/2006/relationships/hyperlink" Target="https://www.caixa.gov.br/Downloads/sinapi-cadernos-tecnicos/SINAPI-CT-INSTALACOES-PREDIAIS-DE-AGUA-QUENTE-EM-CPVC.pdf" TargetMode="External"/><Relationship Id="rId1572" Type="http://schemas.openxmlformats.org/officeDocument/2006/relationships/hyperlink" Target="https://www.caixa.gov.br/Downloads/sinapi-cadernos-tecnicos/SINAPI-CT-INSTALACOES-DE-GAS-E-INCENDIO-EM-ACO-E-FERRO-GALVANIZADO.pdf" TargetMode="External"/><Relationship Id="rId2209" Type="http://schemas.openxmlformats.org/officeDocument/2006/relationships/hyperlink" Target="https://www.caixa.gov.br/Downloads/sinapi-metodologia/Livro_SINAPI_Calculos_Parametros.pdf" TargetMode="External"/><Relationship Id="rId2623" Type="http://schemas.openxmlformats.org/officeDocument/2006/relationships/hyperlink" Target="https://www.caixa.gov.br/Downloads/sinapi-cadernos-tecnicos/SINAPI-CT-LOUCAS-E-METAIS.pdf" TargetMode="External"/><Relationship Id="rId5779" Type="http://schemas.openxmlformats.org/officeDocument/2006/relationships/hyperlink" Target="https://www.caixa.gov.br/Downloads/sinapi-cadernos-tecnicos/SINAPI-CT-GESSO.pdf" TargetMode="External"/><Relationship Id="rId8185" Type="http://schemas.openxmlformats.org/officeDocument/2006/relationships/hyperlink" Target="https://www.caixa.gov.br/Downloads/sinapi-cadernos-tecnicos/SINAPI-CT-DEMOLICOES-E-REMOCOES.pdf" TargetMode="External"/><Relationship Id="rId9236" Type="http://schemas.openxmlformats.org/officeDocument/2006/relationships/hyperlink" Target="https://www.caixa.gov.br/Downloads/sinapi-cadernos-tecnicos/SINAPI-CT-ATERROS-BASES-SUB-BASES-E-IMPRIMACOES.pdf" TargetMode="External"/><Relationship Id="rId9650" Type="http://schemas.openxmlformats.org/officeDocument/2006/relationships/hyperlink" Target="https://www.caixa.gov.br/Downloads/sinapi-cadernos-tecnicos/SINAPI-CT-ASSENTAMENTO-DE-TUBOS-DE-PVC-E-METALICOS-EM-REDES-DE-AGUA.pdf" TargetMode="External"/><Relationship Id="rId1225" Type="http://schemas.openxmlformats.org/officeDocument/2006/relationships/hyperlink" Target="https://www.caixa.gov.br/Downloads/sinapi-cadernos-tecnicos/SINAPI-CT-INSTALACOES-PREDIAIS-DE-AGUAS-PLUVIAIS-TUBOS-CONEXOES-CAIXAS-E-RALOS.pdf" TargetMode="External"/><Relationship Id="rId8252" Type="http://schemas.openxmlformats.org/officeDocument/2006/relationships/hyperlink" Target="https://www.caixa.gov.br/Downloads/sinapi-cadernos-tecnicos/SINAPI-CT-CUSTOS-HORARIOS-PRODUTIVO-E-IMPRODUTIVO-DOS-EQUIPAMENTOS.pdf" TargetMode="External"/><Relationship Id="rId9303" Type="http://schemas.openxmlformats.org/officeDocument/2006/relationships/hyperlink" Target="https://www.caixa.gov.br/Downloads/sinapi-cadernos-tecnicos/SINAPI-CT-ATERROS-BASES-SUB-BASES-E-IMPRIMACOES.pdf" TargetMode="External"/><Relationship Id="rId3397" Type="http://schemas.openxmlformats.org/officeDocument/2006/relationships/hyperlink" Target="https://www.caixa.gov.br/Downloads/sinapi-cadernos-tecnicos/SINAPI-CT-PISOS.pdf" TargetMode="External"/><Relationship Id="rId4795" Type="http://schemas.openxmlformats.org/officeDocument/2006/relationships/hyperlink" Target="https://www.caixa.gov.br/Downloads/sinapi-cadernos-tecnicos/SINAPI-CT-TRANSPORTE-CARGA-E-DESCARGA-DE-MATERIAIS.pdf" TargetMode="External"/><Relationship Id="rId5846" Type="http://schemas.openxmlformats.org/officeDocument/2006/relationships/hyperlink" Target="https://www.caixa.gov.br/Downloads/sinapi-cadernos-tecnicos/SINAPI-CT-FORMAS-PARA-ESTRUTURAS-DE-CONCRETO-ARMADO.pdf" TargetMode="External"/><Relationship Id="rId4448" Type="http://schemas.openxmlformats.org/officeDocument/2006/relationships/hyperlink" Target="https://www.caixa.gov.br/Downloads/sinapi-cadernos-tecnicos/SINAPI-CT-SISTEMAS-DE-MEDICAO.pdf" TargetMode="External"/><Relationship Id="rId4862" Type="http://schemas.openxmlformats.org/officeDocument/2006/relationships/hyperlink" Target="https://www.caixa.gov.br/Downloads/sinapi-cadernos-tecnicos/SINAPI-CT-TRANSPORTE-CARGA-E-DESCARGA-DE-MATERIAIS.pdf" TargetMode="External"/><Relationship Id="rId5913" Type="http://schemas.openxmlformats.org/officeDocument/2006/relationships/hyperlink" Target="https://www.caixa.gov.br/Downloads/sinapi-cadernos-tecnicos/SINAPI-CT-FORMAS-PARA-ESTRUTURAS-DE-CONCRETO-ARMADO.pdf" TargetMode="External"/><Relationship Id="rId3464" Type="http://schemas.openxmlformats.org/officeDocument/2006/relationships/hyperlink" Target="https://www.caixa.gov.br/Downloads/sinapi-cadernos-tecnicos/SINAPI-CT-POSTES-DE-CONCRETO-E-METALICOS.pdf" TargetMode="External"/><Relationship Id="rId4515" Type="http://schemas.openxmlformats.org/officeDocument/2006/relationships/hyperlink" Target="https://www.caixa.gov.br/Downloads/sinapi-cadernos-tecnicos/SINAPI-CT-TELHAMENTO-PARA-COBERTURA.pdf" TargetMode="External"/><Relationship Id="rId385" Type="http://schemas.openxmlformats.org/officeDocument/2006/relationships/hyperlink" Target="https://www.caixa.gov.br/Downloads/sinapi-cadernos-tecnicos/SINAPI-CT-INSTALACOES-HIDRAULICAS-RESERVACAO-E-BOMBAS-DE-RECALQUE.pdf" TargetMode="External"/><Relationship Id="rId2066" Type="http://schemas.openxmlformats.org/officeDocument/2006/relationships/hyperlink" Target="https://www.caixa.gov.br/Downloads/sinapi-cadernos-tecnicos/SINAPI-CT-LASTRO.pdf" TargetMode="External"/><Relationship Id="rId2480" Type="http://schemas.openxmlformats.org/officeDocument/2006/relationships/hyperlink" Target="https://www.caixa.gov.br/Downloads/sinapi-metodologia/Livro_SINAPI_Calculos_Parametros.pdf" TargetMode="External"/><Relationship Id="rId3117" Type="http://schemas.openxmlformats.org/officeDocument/2006/relationships/hyperlink" Target="https://www.caixa.gov.br/Downloads/sinapi-cadernos-tecnicos/SINAPI-CT-PEITORIS-E-CHAPINS.pdf" TargetMode="External"/><Relationship Id="rId3531" Type="http://schemas.openxmlformats.org/officeDocument/2006/relationships/hyperlink" Target="https://www.caixa.gov.br/Downloads/sinapi-cadernos-tecnicos/SINAPI-CT-POCOS-DE-VISITA-E-CAIXAS-PARA-BOCAS-DE-LOBO.pdf" TargetMode="External"/><Relationship Id="rId6687" Type="http://schemas.openxmlformats.org/officeDocument/2006/relationships/hyperlink" Target="https://www.caixa.gov.br/Downloads/sinapi-cadernos-tecnicos/SINAPI-CT-ESCAVACAO-DE-VALAS.pdf" TargetMode="External"/><Relationship Id="rId7738" Type="http://schemas.openxmlformats.org/officeDocument/2006/relationships/hyperlink" Target="https://www.caixa.gov.br/Downloads/sinapi-cadernos-tecnicos/SINAPI-CT-DEPRECIACAO-JUROS-IMPOSTOS-E-SEGUROS-MANUTENCAO-E-MATERIAIS-NA-OPERACAO-DOS-EQUIPAMENTOS.pdf" TargetMode="External"/><Relationship Id="rId9093" Type="http://schemas.openxmlformats.org/officeDocument/2006/relationships/hyperlink" Target="https://www.caixa.gov.br/Downloads/sinapi-cadernos-tecnicos/SINAPI-CT-BOCAS-PARA-BUEIROS.pdf" TargetMode="External"/><Relationship Id="rId452" Type="http://schemas.openxmlformats.org/officeDocument/2006/relationships/hyperlink" Target="https://www.caixa.gov.br/Downloads/sinapi-cadernos-tecnicos/SINAPI-CT-INSTALACOES-HIDRAULICAS-RESERVACAO-E-BOMBAS-DE-RECALQUE.pdf" TargetMode="External"/><Relationship Id="rId1082" Type="http://schemas.openxmlformats.org/officeDocument/2006/relationships/hyperlink" Target="https://www.caixa.gov.br/Downloads/sinapi-cadernos-tecnicos/SINAPI-CT-INSTALACOES-PREDIAIS-DE-AGUA-QUENTE-EM-CPVC.pdf" TargetMode="External"/><Relationship Id="rId2133" Type="http://schemas.openxmlformats.org/officeDocument/2006/relationships/hyperlink" Target="https://www.caixa.gov.br/Downloads/sinapi-cadernos-tecnicos/SINAPI-CT-LIMPEZA-DE-OBRA.pdf" TargetMode="External"/><Relationship Id="rId5289" Type="http://schemas.openxmlformats.org/officeDocument/2006/relationships/hyperlink" Target="https://www.caixa.gov.br/Downloads/sinapi-cadernos-tecnicos/SINAPI-CT-INSTALACOES-ELETRICAS-QUADROS-CABOS-DISJUNTORES-CONTATORES-E-BARRAMENTOS-BLINDADOS.pdf" TargetMode="External"/><Relationship Id="rId6754" Type="http://schemas.openxmlformats.org/officeDocument/2006/relationships/hyperlink" Target="https://www.caixa.gov.br/Downloads/sinapi-cadernos-tecnicos/SINAPI-CT-ESCAVACAO-VERTICAL-A-CEU-ABERTO.pdf" TargetMode="External"/><Relationship Id="rId7805" Type="http://schemas.openxmlformats.org/officeDocument/2006/relationships/hyperlink" Target="https://www.caixa.gov.br/Downloads/sinapi-cadernos-tecnicos/SINAPI-CT-DEPRECIACAO-JUROS-IMPOSTOS-E-SEGUROS-MANUTENCAO-E-MATERIAIS-NA-OPERACAO-DOS-EQUIPAMENTOS.pdf" TargetMode="External"/><Relationship Id="rId9160" Type="http://schemas.openxmlformats.org/officeDocument/2006/relationships/hyperlink" Target="https://www.caixa.gov.br/Downloads/sinapi-cadernos-tecnicos/SINAPI-CT-ATERROS-BASES-SUB-BASES-E-IMPRIMACOES.pdf" TargetMode="External"/><Relationship Id="rId105" Type="http://schemas.openxmlformats.org/officeDocument/2006/relationships/hyperlink" Target="https://www.caixa.gov.br/Downloads/sinapi-cadernos-tecnicos/SINAPI-CT-INSTALACOES-ELETRICAS-REDE-DE-DISTRIBUICAO.pdf" TargetMode="External"/><Relationship Id="rId2200" Type="http://schemas.openxmlformats.org/officeDocument/2006/relationships/hyperlink" Target="https://www.caixa.gov.br/Downloads/sinapi-metodologia/Livro_SINAPI_Calculos_Parametros.pdf" TargetMode="External"/><Relationship Id="rId5356" Type="http://schemas.openxmlformats.org/officeDocument/2006/relationships/hyperlink" Target="https://www.caixa.gov.br/Downloads/sinapi-cadernos-tecnicos/SINAPI-CT-INSTALACOES-ELETRICAS-ELETRODUTOS-CONEXOES-E-CONDULETES-APARENTES.pdf" TargetMode="External"/><Relationship Id="rId6407" Type="http://schemas.openxmlformats.org/officeDocument/2006/relationships/hyperlink" Target="https://www.caixa.gov.br/Downloads/sinapi-cadernos-tecnicos/SINAPI-CT-ESQUADRIAS-PORTAS.pdf" TargetMode="External"/><Relationship Id="rId1899" Type="http://schemas.openxmlformats.org/officeDocument/2006/relationships/hyperlink" Target="https://www.caixa.gov.br/Downloads/sinapi-cadernos-tecnicos/SINAPI-CT-INSTALACOES-EM-COBRE.pdf" TargetMode="External"/><Relationship Id="rId4372" Type="http://schemas.openxmlformats.org/officeDocument/2006/relationships/hyperlink" Target="https://www.caixa.gov.br/Downloads/sinapi-cadernos-tecnicos/SINAPI-CT-SISTEMA-DE-PROTECAO-CONTRA-DESCARGAS-ATMOSFERICAS-SPDA.pdf" TargetMode="External"/><Relationship Id="rId5009" Type="http://schemas.openxmlformats.org/officeDocument/2006/relationships/hyperlink" Target="https://www.caixa.gov.br/Downloads/sinapi-cadernos-tecnicos/SINAPI-CT-TUNNEL-LINER.pdf" TargetMode="External"/><Relationship Id="rId5770" Type="http://schemas.openxmlformats.org/officeDocument/2006/relationships/hyperlink" Target="https://www.caixa.gov.br/Downloads/sinapi-cadernos-tecnicos/SINAPI-CT-GESSO.pdf" TargetMode="External"/><Relationship Id="rId6821" Type="http://schemas.openxmlformats.org/officeDocument/2006/relationships/hyperlink" Target="https://www.caixa.gov.br/Downloads/sinapi-cadernos-tecnicos/SINAPI-CT-ESCAVACAO-HORIZONTAL.pdf" TargetMode="External"/><Relationship Id="rId8579" Type="http://schemas.openxmlformats.org/officeDocument/2006/relationships/hyperlink" Target="https://www.caixa.gov.br/Downloads/sinapi-cadernos-tecnicos/SINAPI-CT-CUSTOS-HORARIOS-PRODUTIVO-E-IMPRODUTIVO-DOS-EQUIPAMENTOS.pdf" TargetMode="External"/><Relationship Id="rId9977" Type="http://schemas.openxmlformats.org/officeDocument/2006/relationships/hyperlink" Target="https://www.caixa.gov.br/Downloads/sinapi-cadernos-tecnicos/SINAPI-CT-ARGAMASSAS.pdf" TargetMode="External"/><Relationship Id="rId1966" Type="http://schemas.openxmlformats.org/officeDocument/2006/relationships/hyperlink" Target="https://www.caixa.gov.br/Downloads/sinapi-cadernos-tecnicos/SINAPI-CT-INSTALACOES-EM-COBRE.pdf" TargetMode="External"/><Relationship Id="rId4025" Type="http://schemas.openxmlformats.org/officeDocument/2006/relationships/hyperlink" Target="https://www.caixa.gov.br/Downloads/sinapi-cadernos-tecnicos/SINAPI-CT-REDES-DE-LOGICA-TELEFONIA-E-IMAGEM.pdf" TargetMode="External"/><Relationship Id="rId5423" Type="http://schemas.openxmlformats.org/officeDocument/2006/relationships/hyperlink" Target="https://www.caixa.gov.br/Downloads/sinapi-cadernos-tecnicos/SINAPI-CT-INSTALACOES-ELETRICAS-ELETRODUTOS-EMBUTIDOS-CABOS-CAIXAS-TOMADAS-E-INTERRUPTORES.pdf" TargetMode="External"/><Relationship Id="rId8993" Type="http://schemas.openxmlformats.org/officeDocument/2006/relationships/hyperlink" Target="https://www.caixa.gov.br/Downloads/sinapi-cadernos-tecnicos/SINAPI-CT-CAIXAS-ENTERRADAS.pdf" TargetMode="External"/><Relationship Id="rId1619" Type="http://schemas.openxmlformats.org/officeDocument/2006/relationships/hyperlink" Target="https://www.caixa.gov.br/Downloads/sinapi-cadernos-tecnicos/SINAPI-CT-INSTALACOES-DE-GAS-EM-PEX-MULTICAMADAS.pdf" TargetMode="External"/><Relationship Id="rId7595" Type="http://schemas.openxmlformats.org/officeDocument/2006/relationships/hyperlink" Target="https://www.caixa.gov.br/Downloads/sinapi-cadernos-tecnicos/SINAPI-CT-DEPRECIACAO-JUROS-IMPOSTOS-E-SEGUROS-MANUTENCAO-E-MATERIAIS-NA-OPERACAO-DOS-EQUIPAMENTOS.pdf" TargetMode="External"/><Relationship Id="rId8646" Type="http://schemas.openxmlformats.org/officeDocument/2006/relationships/hyperlink" Target="https://www.caixa.gov.br/Downloads/sinapi-cadernos-tecnicos/SINAPI-CT-CUSTOS-HORARIOS-PRODUTIVO-E-IMPRODUTIVO-DOS-EQUIPAMENTOS.pdf" TargetMode="External"/><Relationship Id="rId3041" Type="http://schemas.openxmlformats.org/officeDocument/2006/relationships/hyperlink" Target="https://www.caixa.gov.br/Downloads/sinapi-cadernos-tecnicos/SINAPI-CT-PAVIMENTACOES-DIVERSAS-PARALELEPIPEDOS-E-PEDRAS-POLIEDRICAS.pdf" TargetMode="External"/><Relationship Id="rId6197" Type="http://schemas.openxmlformats.org/officeDocument/2006/relationships/hyperlink" Target="https://www.caixa.gov.br/Downloads/sinapi-cadernos-tecnicos/SINAPI-CT-ESTRUTURAS-DE-CONTENCAO-PERFIS-PRANCHADOS-CORTINAS-E-MUROS-DE-ARRIMO.pdf" TargetMode="External"/><Relationship Id="rId7248" Type="http://schemas.openxmlformats.org/officeDocument/2006/relationships/hyperlink" Target="https://www.caixa.gov.br/Downloads/sinapi-cadernos-tecnicos/SINAPI-CT-DISSIPADORES-DE-ENERGIA.pdf" TargetMode="External"/><Relationship Id="rId7662" Type="http://schemas.openxmlformats.org/officeDocument/2006/relationships/hyperlink" Target="https://www.caixa.gov.br/Downloads/sinapi-cadernos-tecnicos/SINAPI-CT-DEPRECIACAO-JUROS-IMPOSTOS-E-SEGUROS-MANUTENCAO-E-MATERIAIS-NA-OPERACAO-DOS-EQUIPAMENTOS.pdf" TargetMode="External"/><Relationship Id="rId8713" Type="http://schemas.openxmlformats.org/officeDocument/2006/relationships/hyperlink" Target="https://www.caixa.gov.br/Downloads/sinapi-cadernos-tecnicos/SINAPI-CT-CONTRAPISO.pdf" TargetMode="External"/><Relationship Id="rId3858" Type="http://schemas.openxmlformats.org/officeDocument/2006/relationships/hyperlink" Target="https://www.caixa.gov.br/Downloads/sinapi-cadernos-tecnicos/SINAPI-CT-RASGOS-E-FIXACOES.pdf" TargetMode="External"/><Relationship Id="rId4909" Type="http://schemas.openxmlformats.org/officeDocument/2006/relationships/hyperlink" Target="https://www.caixa.gov.br/Downloads/sinapi-cadernos-tecnicos/SINAPI-CT-TUBULACAO-FLANGEADA-PARA-REDES-DE-AGUA.pdf" TargetMode="External"/><Relationship Id="rId6264" Type="http://schemas.openxmlformats.org/officeDocument/2006/relationships/hyperlink" Target="https://www.caixa.gov.br/Downloads/sinapi-cadernos-tecnicos/SINAPI-CT-ESTRUTURA-E-TRAMA-PARA-COBERTURA.pdf" TargetMode="External"/><Relationship Id="rId7315" Type="http://schemas.openxmlformats.org/officeDocument/2006/relationships/hyperlink" Target="https://www.caixa.gov.br/Downloads/sinapi-cadernos-tecnicos/SINAPI-CT-DEPRECIACAO-JUROS-IMPOSTOS-E-SEGUROS-MANUTENCAO-E-MATERIAIS-NA-OPERACAO-DOS-EQUIPAMENTOS.pdf" TargetMode="External"/><Relationship Id="rId779" Type="http://schemas.openxmlformats.org/officeDocument/2006/relationships/hyperlink" Target="https://www.caixa.gov.br/Downloads/sinapi-cadernos-tecnicos/SINAPI-CT-INSTALACOES-PREDIAIS-DE-ESGOTO-TUBOS-E-CONEXOES.pdf" TargetMode="External"/><Relationship Id="rId5280" Type="http://schemas.openxmlformats.org/officeDocument/2006/relationships/hyperlink" Target="https://www.caixa.gov.br/Downloads/sinapi-cadernos-tecnicos/SINAPI-CT-VALVULAS-PARA-REDES-DE-SANEAMENTO.pdf" TargetMode="External"/><Relationship Id="rId6331" Type="http://schemas.openxmlformats.org/officeDocument/2006/relationships/hyperlink" Target="https://www.caixa.gov.br/Downloads/sinapi-cadernos-tecnicos/SINAPI-CT-ESTRUTURA-E-TRAMA-PARA-COBERTURA.pdf" TargetMode="External"/><Relationship Id="rId9487" Type="http://schemas.openxmlformats.org/officeDocument/2006/relationships/hyperlink" Target="https://www.caixa.gov.br/Downloads/sinapi-cadernos-tecnicos/SINAPI-CT-ASSENTAMENTO-DE-TUBOS-DE-ESGOTO-OU-DRENAGEM-PLUVIAL-EM-CONCRETO.pdf" TargetMode="External"/><Relationship Id="rId1476" Type="http://schemas.openxmlformats.org/officeDocument/2006/relationships/hyperlink" Target="https://www.caixa.gov.br/Downloads/sinapi-cadernos-tecnicos/SINAPI-CT-INSTALACOES-DE-GAS-E-INCENDIO-EM-ACO-E-FERRO-GALVANIZADO.pdf" TargetMode="External"/><Relationship Id="rId2874" Type="http://schemas.openxmlformats.org/officeDocument/2006/relationships/hyperlink" Target="https://www.caixa.gov.br/Downloads/sinapi-cadernos-tecnicos/SINAPI-CT-PAISAGISMO-PLANTIO.pdf" TargetMode="External"/><Relationship Id="rId3925" Type="http://schemas.openxmlformats.org/officeDocument/2006/relationships/hyperlink" Target="https://www.caixa.gov.br/Downloads/sinapi-cadernos-tecnicos/SINAPI-CT-RECOMPOSICAO-DE-PAVIMENTOS.pdf" TargetMode="External"/><Relationship Id="rId8089" Type="http://schemas.openxmlformats.org/officeDocument/2006/relationships/hyperlink" Target="https://www.caixa.gov.br/Downloads/sinapi-cadernos-tecnicos/SINAPI-CT-DEPRECIACAO-JUROS-IMPOSTOS-E-SEGUROS-MANUTENCAO-E-MATERIAIS-NA-OPERACAO-DOS-EQUIPAMENTOS.pdf" TargetMode="External"/><Relationship Id="rId846" Type="http://schemas.openxmlformats.org/officeDocument/2006/relationships/hyperlink" Target="https://www.caixa.gov.br/Downloads/sinapi-cadernos-tecnicos/SINAPI-CT-INSTALACOES-PREDIAIS-DE-AGUA-FRIA-EM-PVC.pdf" TargetMode="External"/><Relationship Id="rId1129" Type="http://schemas.openxmlformats.org/officeDocument/2006/relationships/hyperlink" Target="https://www.caixa.gov.br/Downloads/sinapi-cadernos-tecnicos/SINAPI-CT-INSTALACOES-PREDIAIS-DE-AGUA-QUENTE-EM-CPVC.pdf" TargetMode="External"/><Relationship Id="rId1890" Type="http://schemas.openxmlformats.org/officeDocument/2006/relationships/hyperlink" Target="https://www.caixa.gov.br/Downloads/sinapi-cadernos-tecnicos/SINAPI-CT-INSTALACOES-EM-COBRE.pdf" TargetMode="External"/><Relationship Id="rId2527" Type="http://schemas.openxmlformats.org/officeDocument/2006/relationships/hyperlink" Target="https://www.caixa.gov.br/Downloads/sinapi-cadernos-tecnicos/SINAPI-CT-LOCACAO-DE-OBRAS.pdf" TargetMode="External"/><Relationship Id="rId2941" Type="http://schemas.openxmlformats.org/officeDocument/2006/relationships/hyperlink" Target="https://www.caixa.gov.br/Downloads/sinapi-cadernos-tecnicos/SINAPI-CT-PAREDES-DE-CONCRETO-ESTUCAMENTO.pdf" TargetMode="External"/><Relationship Id="rId5000" Type="http://schemas.openxmlformats.org/officeDocument/2006/relationships/hyperlink" Target="https://www.caixa.gov.br/Downloads/sinapi-cadernos-tecnicos/SINAPI-CT-TUNNEL-LINER.pdf" TargetMode="External"/><Relationship Id="rId8156" Type="http://schemas.openxmlformats.org/officeDocument/2006/relationships/hyperlink" Target="https://www.caixa.gov.br/Downloads/sinapi-cadernos-tecnicos/SINAPI-CT-DEPRECIACAO-JUROS-IMPOSTOS-E-SEGUROS-MANUTENCAO-E-MATERIAIS-NA-OPERACAO-DOS-EQUIPAMENTOS.pdf" TargetMode="External"/><Relationship Id="rId9207" Type="http://schemas.openxmlformats.org/officeDocument/2006/relationships/hyperlink" Target="https://www.caixa.gov.br/Downloads/sinapi-cadernos-tecnicos/SINAPI-CT-ATERROS-BASES-SUB-BASES-E-IMPRIMACOES.pdf" TargetMode="External"/><Relationship Id="rId9554" Type="http://schemas.openxmlformats.org/officeDocument/2006/relationships/hyperlink" Target="https://www.caixa.gov.br/Downloads/sinapi-cadernos-tecnicos/SINAPI-CT-ASSENTAMENTO-DE-TUBOS-DE-PVC-E-METALICOS-EM-REDES-DE-AGUA.pdf" TargetMode="External"/><Relationship Id="rId913" Type="http://schemas.openxmlformats.org/officeDocument/2006/relationships/hyperlink" Target="https://www.caixa.gov.br/Downloads/sinapi-cadernos-tecnicos/SINAPI-CT-INSTALACOES-PREDIAIS-DE-AGUA-FRIA-EM-PVC.pdf" TargetMode="External"/><Relationship Id="rId1543" Type="http://schemas.openxmlformats.org/officeDocument/2006/relationships/hyperlink" Target="https://www.caixa.gov.br/Downloads/sinapi-cadernos-tecnicos/SINAPI-CT-INSTALACOES-DE-GAS-E-INCENDIO-EM-ACO-E-FERRO-GALVANIZADO.pdf" TargetMode="External"/><Relationship Id="rId4699" Type="http://schemas.openxmlformats.org/officeDocument/2006/relationships/hyperlink" Target="https://www.caixa.gov.br/Downloads/sinapi-cadernos-tecnicos/SINAPI-CT-TRANSPORTE-DE-MATERIAIS-DENTRO-DO-CANTEIRO-DE-OBRAS.pdf" TargetMode="External"/><Relationship Id="rId8570" Type="http://schemas.openxmlformats.org/officeDocument/2006/relationships/hyperlink" Target="https://www.caixa.gov.br/Downloads/sinapi-cadernos-tecnicos/SINAPI-CT-CUSTOS-HORARIOS-PRODUTIVO-E-IMPRODUTIVO-DOS-EQUIPAMENTOS.pdf" TargetMode="External"/><Relationship Id="rId9621" Type="http://schemas.openxmlformats.org/officeDocument/2006/relationships/hyperlink" Target="https://www.caixa.gov.br/Downloads/sinapi-cadernos-tecnicos/SINAPI-CT-ASSENTAMENTO-DE-TUBOS-DE-PVC-E-METALICOS-EM-REDES-DE-AGUA.pdf" TargetMode="External"/><Relationship Id="rId10086" Type="http://schemas.openxmlformats.org/officeDocument/2006/relationships/hyperlink" Target="https://www.caixa.gov.br/Downloads/sinapi-cadernos-tecnicos/SINAPI-CT-ALVENARIA-DE-VEDACAO.pdf" TargetMode="External"/><Relationship Id="rId1610" Type="http://schemas.openxmlformats.org/officeDocument/2006/relationships/hyperlink" Target="https://www.caixa.gov.br/Downloads/sinapi-cadernos-tecnicos/SINAPI-CT-INSTALACOES-DE-GAS-EM-PEX-MULTICAMADAS.pdf" TargetMode="External"/><Relationship Id="rId4766" Type="http://schemas.openxmlformats.org/officeDocument/2006/relationships/hyperlink" Target="https://www.caixa.gov.br/Downloads/sinapi-cadernos-tecnicos/SINAPI-CT-TRANSPORTE-CARGA-E-DESCARGA-DE-MATERIAIS.pdf" TargetMode="External"/><Relationship Id="rId5817" Type="http://schemas.openxmlformats.org/officeDocument/2006/relationships/hyperlink" Target="https://www.caixa.gov.br/Downloads/sinapi-cadernos-tecnicos/SINAPI-CT-GABIOES-EXECUCAO-DE-MURO-E-PROTECAO-SUPERFICIAL.pdf" TargetMode="External"/><Relationship Id="rId7172" Type="http://schemas.openxmlformats.org/officeDocument/2006/relationships/hyperlink" Target="https://www.caixa.gov.br/Downloads/sinapi-cadernos-tecnicos/SINAPI-CT-DUTOS-PARA-AR-CONDICIONADO.pdf" TargetMode="External"/><Relationship Id="rId8223" Type="http://schemas.openxmlformats.org/officeDocument/2006/relationships/hyperlink" Target="https://www.caixa.gov.br/Downloads/sinapi-cadernos-tecnicos/SINAPI-CT-DEMOLICOES-E-REMOCOES.pdf" TargetMode="External"/><Relationship Id="rId3368" Type="http://schemas.openxmlformats.org/officeDocument/2006/relationships/hyperlink" Target="https://www.caixa.gov.br/Downloads/sinapi-cadernos-tecnicos/SINAPI-CT-PISOS.pdf" TargetMode="External"/><Relationship Id="rId3782" Type="http://schemas.openxmlformats.org/officeDocument/2006/relationships/hyperlink" Target="https://www.caixa.gov.br/Downloads/sinapi-cadernos-tecnicos/SINAPI-CT-RADIER-PISO-DE-CONCRETO-E-LAJE-SOBRE-SOLO.pdf" TargetMode="External"/><Relationship Id="rId4419" Type="http://schemas.openxmlformats.org/officeDocument/2006/relationships/hyperlink" Target="https://www.caixa.gov.br/Downloads/sinapi-cadernos-tecnicos/SINAPI-CT-SISTEMAS-DE-MEDICAO.pdf" TargetMode="External"/><Relationship Id="rId4833" Type="http://schemas.openxmlformats.org/officeDocument/2006/relationships/hyperlink" Target="https://www.caixa.gov.br/Downloads/sinapi-cadernos-tecnicos/SINAPI-CT-TRANSPORTE-CARGA-E-DESCARGA-DE-MATERIAIS.pdf" TargetMode="External"/><Relationship Id="rId7989" Type="http://schemas.openxmlformats.org/officeDocument/2006/relationships/hyperlink" Target="https://www.caixa.gov.br/Downloads/sinapi-cadernos-tecnicos/SINAPI-CT-DEPRECIACAO-JUROS-IMPOSTOS-E-SEGUROS-MANUTENCAO-E-MATERIAIS-NA-OPERACAO-DOS-EQUIPAMENTOS.pdf" TargetMode="External"/><Relationship Id="rId289" Type="http://schemas.openxmlformats.org/officeDocument/2006/relationships/hyperlink" Target="https://www.caixa.gov.br/Downloads/sinapi-cadernos-tecnicos/SINAPI-CT-INSTALACOES-HIDRAULICAS-RESERVACAO-E-BOMBAS-DE-RECALQUE.pdf" TargetMode="External"/><Relationship Id="rId2384" Type="http://schemas.openxmlformats.org/officeDocument/2006/relationships/hyperlink" Target="https://www.caixa.gov.br/Downloads/sinapi-metodologia/Livro_SINAPI_Calculos_Parametros.pdf" TargetMode="External"/><Relationship Id="rId3435" Type="http://schemas.openxmlformats.org/officeDocument/2006/relationships/hyperlink" Target="https://www.caixa.gov.br/Downloads/sinapi-cadernos-tecnicos/SINAPI-CT-POSTES-DE-CONCRETO-E-METALICOS.pdf" TargetMode="External"/><Relationship Id="rId356" Type="http://schemas.openxmlformats.org/officeDocument/2006/relationships/hyperlink" Target="https://www.caixa.gov.br/Downloads/sinapi-cadernos-tecnicos/SINAPI-CT-INSTALACOES-HIDRAULICAS-RESERVACAO-E-BOMBAS-DE-RECALQUE.pdf" TargetMode="External"/><Relationship Id="rId770" Type="http://schemas.openxmlformats.org/officeDocument/2006/relationships/hyperlink" Target="https://www.caixa.gov.br/Downloads/sinapi-cadernos-tecnicos/SINAPI-CT-INSTALACOES-PREDIAIS-DE-ESGOTO-TUBOS-E-CONEXOES.pdf" TargetMode="External"/><Relationship Id="rId2037" Type="http://schemas.openxmlformats.org/officeDocument/2006/relationships/hyperlink" Target="https://www.caixa.gov.br/Downloads/sinapi-cadernos-tecnicos/SINAPI-CT-LAJES-PRE-MOLDADAS.pdf" TargetMode="External"/><Relationship Id="rId2451" Type="http://schemas.openxmlformats.org/officeDocument/2006/relationships/hyperlink" Target="https://www.caixa.gov.br/Downloads/sinapi-metodologia/Livro_SINAPI_Calculos_Parametros.pdf" TargetMode="External"/><Relationship Id="rId4900" Type="http://schemas.openxmlformats.org/officeDocument/2006/relationships/hyperlink" Target="https://www.caixa.gov.br/Downloads/sinapi-cadernos-tecnicos/SINAPI-CT-TUBULACAO-FLANGEADA-PARA-REDES-DE-AGUA.pdf" TargetMode="External"/><Relationship Id="rId6658" Type="http://schemas.openxmlformats.org/officeDocument/2006/relationships/hyperlink" Target="https://www.caixa.gov.br/Downloads/sinapi-cadernos-tecnicos/SINAPI-CT-ESCAVACAO-DE-VALAS.pdf" TargetMode="External"/><Relationship Id="rId9064" Type="http://schemas.openxmlformats.org/officeDocument/2006/relationships/hyperlink" Target="https://www.caixa.gov.br/Downloads/sinapi-cadernos-tecnicos/SINAPI-CT-BOMBAS-HIDRAULICAS-CENTRIFUGAS-HORIZONTAIS-E-SUBMERSIVEIS.pdf" TargetMode="External"/><Relationship Id="rId423" Type="http://schemas.openxmlformats.org/officeDocument/2006/relationships/hyperlink" Target="https://www.caixa.gov.br/Downloads/sinapi-cadernos-tecnicos/SINAPI-CT-INSTALACOES-HIDRAULICAS-RESERVACAO-E-BOMBAS-DE-RECALQUE.pdf" TargetMode="External"/><Relationship Id="rId1053" Type="http://schemas.openxmlformats.org/officeDocument/2006/relationships/hyperlink" Target="https://www.caixa.gov.br/Downloads/sinapi-cadernos-tecnicos/SINAPI-CT-INSTALACOES-PREDIAIS-DE-AGUA-QUENTE-EM-CPVC.pdf" TargetMode="External"/><Relationship Id="rId2104" Type="http://schemas.openxmlformats.org/officeDocument/2006/relationships/hyperlink" Target="https://www.caixa.gov.br/Downloads/sinapi-cadernos-tecnicos/SINAPI-CT-LIGACOES-PREDIAIS-DE-AGUA-E-ESGOTO.pdf" TargetMode="External"/><Relationship Id="rId3502" Type="http://schemas.openxmlformats.org/officeDocument/2006/relationships/hyperlink" Target="https://www.caixa.gov.br/Downloads/sinapi-cadernos-tecnicos/SINAPI-CT-POCOS-DE-VISITA-E-CAIXAS-PARA-BOCAS-DE-LOBO.pdf" TargetMode="External"/><Relationship Id="rId7709" Type="http://schemas.openxmlformats.org/officeDocument/2006/relationships/hyperlink" Target="https://www.caixa.gov.br/Downloads/sinapi-cadernos-tecnicos/SINAPI-CT-DEPRECIACAO-JUROS-IMPOSTOS-E-SEGUROS-MANUTENCAO-E-MATERIAIS-NA-OPERACAO-DOS-EQUIPAMENTOS.pdf" TargetMode="External"/><Relationship Id="rId8080" Type="http://schemas.openxmlformats.org/officeDocument/2006/relationships/hyperlink" Target="https://www.caixa.gov.br/Downloads/sinapi-cadernos-tecnicos/SINAPI-CT-DEPRECIACAO-JUROS-IMPOSTOS-E-SEGUROS-MANUTENCAO-E-MATERIAIS-NA-OPERACAO-DOS-EQUIPAMENTOS.pdf" TargetMode="External"/><Relationship Id="rId9131" Type="http://schemas.openxmlformats.org/officeDocument/2006/relationships/hyperlink" Target="https://www.caixa.gov.br/Downloads/sinapi-cadernos-tecnicos/SINAPI-CT-BOCAS-PARA-BUEIROS.pdf" TargetMode="External"/><Relationship Id="rId5674" Type="http://schemas.openxmlformats.org/officeDocument/2006/relationships/hyperlink" Target="https://www.caixa.gov.br/Downloads/sinapi-cadernos-tecnicos/SINAPI-CT-ILUMINACAO-PREDIAL-E-MONITORAMENTO.pdf" TargetMode="External"/><Relationship Id="rId6725" Type="http://schemas.openxmlformats.org/officeDocument/2006/relationships/hyperlink" Target="https://www.caixa.gov.br/Downloads/sinapi-cadernos-tecnicos/SINAPI-CT-ESCAVACAO-VERTICAL-A-CEU-ABERTO.pdf" TargetMode="External"/><Relationship Id="rId1120" Type="http://schemas.openxmlformats.org/officeDocument/2006/relationships/hyperlink" Target="https://www.caixa.gov.br/Downloads/sinapi-cadernos-tecnicos/SINAPI-CT-INSTALACOES-PREDIAIS-DE-AGUA-QUENTE-EM-CPVC.pdf" TargetMode="External"/><Relationship Id="rId4276" Type="http://schemas.openxmlformats.org/officeDocument/2006/relationships/hyperlink" Target="https://www.caixa.gov.br/Downloads/sinapi-cadernos-tecnicos/SINAPI-CT-REVESTIMENTOS-CERAMICOS-INTERNOS.pdf" TargetMode="External"/><Relationship Id="rId4690" Type="http://schemas.openxmlformats.org/officeDocument/2006/relationships/hyperlink" Target="https://www.caixa.gov.br/Downloads/sinapi-cadernos-tecnicos/SINAPI-CT-TRANSPORTE-DE-MATERIAIS-DENTRO-DO-CANTEIRO-DE-OBRAS.pdf" TargetMode="External"/><Relationship Id="rId5327" Type="http://schemas.openxmlformats.org/officeDocument/2006/relationships/hyperlink" Target="https://www.caixa.gov.br/Downloads/sinapi-cadernos-tecnicos/SINAPI-CT-INSTALACOES-ELETRICAS-ELETRODUTOS-CONEXOES-E-CONDULETES-APARENTES.pdf" TargetMode="External"/><Relationship Id="rId5741" Type="http://schemas.openxmlformats.org/officeDocument/2006/relationships/hyperlink" Target="https://www.caixa.gov.br/Downloads/sinapi-cadernos-tecnicos/SINAPI-CT-GRAUTE-E-ARMACAO.pdf" TargetMode="External"/><Relationship Id="rId8897" Type="http://schemas.openxmlformats.org/officeDocument/2006/relationships/hyperlink" Target="https://www.caixa.gov.br/Downloads/sinapi-cadernos-tecnicos/SINAPI-CT-CERCAS-PROTETORES-E-ALAMBRADOS.pdf" TargetMode="External"/><Relationship Id="rId9948" Type="http://schemas.openxmlformats.org/officeDocument/2006/relationships/hyperlink" Target="https://www.caixa.gov.br/Downloads/sinapi-cadernos-tecnicos/SINAPI-CT-ARGAMASSAS.pdf" TargetMode="External"/><Relationship Id="rId1937" Type="http://schemas.openxmlformats.org/officeDocument/2006/relationships/hyperlink" Target="https://www.caixa.gov.br/Downloads/sinapi-cadernos-tecnicos/SINAPI-CT-INSTALACOES-EM-COBRE.pdf" TargetMode="External"/><Relationship Id="rId3292" Type="http://schemas.openxmlformats.org/officeDocument/2006/relationships/hyperlink" Target="https://www.caixa.gov.br/Downloads/sinapi-cadernos-tecnicos/SINAPI-CT-PINTURA-EM-SUPERFICIES-METALICAS.pdf" TargetMode="External"/><Relationship Id="rId4343" Type="http://schemas.openxmlformats.org/officeDocument/2006/relationships/hyperlink" Target="https://www.caixa.gov.br/Downloads/sinapi-cadernos-tecnicos/SINAPI-CT-SINALIZACAO-VERTICAL-VIARIA.pdf" TargetMode="External"/><Relationship Id="rId7499" Type="http://schemas.openxmlformats.org/officeDocument/2006/relationships/hyperlink" Target="https://www.caixa.gov.br/Downloads/sinapi-cadernos-tecnicos/SINAPI-CT-DEPRECIACAO-JUROS-IMPOSTOS-E-SEGUROS-MANUTENCAO-E-MATERIAIS-NA-OPERACAO-DOS-EQUIPAMENTOS.pdf" TargetMode="External"/><Relationship Id="rId8964" Type="http://schemas.openxmlformats.org/officeDocument/2006/relationships/hyperlink" Target="https://www.caixa.gov.br/Downloads/sinapi-cadernos-tecnicos/SINAPI-CT-CAIXAS-DE-AGUA-PARA-EDIFICACOES.pdf" TargetMode="External"/><Relationship Id="rId4410" Type="http://schemas.openxmlformats.org/officeDocument/2006/relationships/hyperlink" Target="https://www.caixa.gov.br/Downloads/sinapi-cadernos-tecnicos/SINAPI-CT-SISTEMAS-DE-MEDICAO.pdf" TargetMode="External"/><Relationship Id="rId7566" Type="http://schemas.openxmlformats.org/officeDocument/2006/relationships/hyperlink" Target="https://www.caixa.gov.br/Downloads/sinapi-cadernos-tecnicos/SINAPI-CT-DEPRECIACAO-JUROS-IMPOSTOS-E-SEGUROS-MANUTENCAO-E-MATERIAIS-NA-OPERACAO-DOS-EQUIPAMENTOS.pdf" TargetMode="External"/><Relationship Id="rId8617" Type="http://schemas.openxmlformats.org/officeDocument/2006/relationships/hyperlink" Target="https://www.caixa.gov.br/Downloads/sinapi-cadernos-tecnicos/SINAPI-CT-CUSTOS-HORARIOS-PRODUTIVO-E-IMPRODUTIVO-DOS-EQUIPAMENTOS.pdf" TargetMode="External"/><Relationship Id="rId280" Type="http://schemas.openxmlformats.org/officeDocument/2006/relationships/hyperlink" Target="https://www.caixa.gov.br/Downloads/sinapi-cadernos-tecnicos/SINAPI-CT-INSTALACOES-HIDRAULICAS-RESERVACAO-E-BOMBAS-DE-RECALQUE.pdf" TargetMode="External"/><Relationship Id="rId3012" Type="http://schemas.openxmlformats.org/officeDocument/2006/relationships/hyperlink" Target="https://www.caixa.gov.br/Downloads/sinapi-cadernos-tecnicos/SINAPI-CT-PARQUINHOS-E-EQUIPAMENTOS-DE-GINASTICA-AO-AR-LIVRE.pdf" TargetMode="External"/><Relationship Id="rId6168" Type="http://schemas.openxmlformats.org/officeDocument/2006/relationships/hyperlink" Target="https://www.caixa.gov.br/Downloads/sinapi-cadernos-tecnicos/SINAPI-CT-ESTRUTURAS-DE-MADEIRA.pdf" TargetMode="External"/><Relationship Id="rId6582" Type="http://schemas.openxmlformats.org/officeDocument/2006/relationships/hyperlink" Target="https://www.caixa.gov.br/Downloads/sinapi-cadernos-tecnicos/SINAPI-CT-ESCORAMENTO-E-PREPARO-DE-FUNDO-DE-VALAS.pdf" TargetMode="External"/><Relationship Id="rId7219" Type="http://schemas.openxmlformats.org/officeDocument/2006/relationships/hyperlink" Target="https://www.caixa.gov.br/Downloads/sinapi-cadernos-tecnicos/SINAPI-CT-DRENOS.pdf" TargetMode="External"/><Relationship Id="rId7980" Type="http://schemas.openxmlformats.org/officeDocument/2006/relationships/hyperlink" Target="https://www.caixa.gov.br/Downloads/sinapi-cadernos-tecnicos/SINAPI-CT-DEPRECIACAO-JUROS-IMPOSTOS-E-SEGUROS-MANUTENCAO-E-MATERIAIS-NA-OPERACAO-DOS-EQUIPAMENTOS.pdf" TargetMode="External"/><Relationship Id="rId5184" Type="http://schemas.openxmlformats.org/officeDocument/2006/relationships/hyperlink" Target="https://www.caixa.gov.br/Downloads/sinapi-cadernos-tecnicos/SINAPI-CT-VALVULAS-E-REGISTROS-PARA-SISTEMAS-PREDIAIS.pdf" TargetMode="External"/><Relationship Id="rId6235" Type="http://schemas.openxmlformats.org/officeDocument/2006/relationships/hyperlink" Target="https://www.caixa.gov.br/Downloads/sinapi-cadernos-tecnicos/SINAPI-CT-ESTRUTURA-E-TRAMA-PARA-COBERTURA.pdf" TargetMode="External"/><Relationship Id="rId7633" Type="http://schemas.openxmlformats.org/officeDocument/2006/relationships/hyperlink" Target="https://www.caixa.gov.br/Downloads/sinapi-cadernos-tecnicos/SINAPI-CT-DEPRECIACAO-JUROS-IMPOSTOS-E-SEGUROS-MANUTENCAO-E-MATERIAIS-NA-OPERACAO-DOS-EQUIPAMENTOS.pdf" TargetMode="External"/><Relationship Id="rId2778" Type="http://schemas.openxmlformats.org/officeDocument/2006/relationships/hyperlink" Target="https://www.caixa.gov.br/Downloads/sinapi-cadernos-tecnicos/SINAPI-CT-MASSA-UNICA-INTERNA.pdf" TargetMode="External"/><Relationship Id="rId3829" Type="http://schemas.openxmlformats.org/officeDocument/2006/relationships/hyperlink" Target="https://www.caixa.gov.br/Downloads/sinapi-cadernos-tecnicos/SINAPI-CT-RASGOS-E-FIXACOES.pdf" TargetMode="External"/><Relationship Id="rId7700" Type="http://schemas.openxmlformats.org/officeDocument/2006/relationships/hyperlink" Target="https://www.caixa.gov.br/Downloads/sinapi-cadernos-tecnicos/SINAPI-CT-DEPRECIACAO-JUROS-IMPOSTOS-E-SEGUROS-MANUTENCAO-E-MATERIAIS-NA-OPERACAO-DOS-EQUIPAMENTOS.pdf" TargetMode="External"/><Relationship Id="rId1794" Type="http://schemas.openxmlformats.org/officeDocument/2006/relationships/hyperlink" Target="https://www.caixa.gov.br/Downloads/sinapi-cadernos-tecnicos/SINAPI-CT-INSTALACOES-EM-COBRE.pdf" TargetMode="External"/><Relationship Id="rId2845" Type="http://schemas.openxmlformats.org/officeDocument/2006/relationships/hyperlink" Target="https://www.caixa.gov.br/Downloads/sinapi-cadernos-tecnicos/SINAPI-CT-MONOCAPA.pdf" TargetMode="External"/><Relationship Id="rId5251" Type="http://schemas.openxmlformats.org/officeDocument/2006/relationships/hyperlink" Target="https://www.caixa.gov.br/Downloads/sinapi-cadernos-tecnicos/SINAPI-CT-VALVULAS-PARA-REDES-DE-SANEAMENTO.pdf" TargetMode="External"/><Relationship Id="rId6302" Type="http://schemas.openxmlformats.org/officeDocument/2006/relationships/hyperlink" Target="https://www.caixa.gov.br/Downloads/sinapi-cadernos-tecnicos/SINAPI-CT-ESTRUTURA-E-TRAMA-PARA-COBERTURA.pdf" TargetMode="External"/><Relationship Id="rId9458" Type="http://schemas.openxmlformats.org/officeDocument/2006/relationships/hyperlink" Target="https://www.caixa.gov.br/Downloads/sinapi-cadernos-tecnicos/SINAPI-CT-ASSENTAMENTO-DE-TUBOS-DE-ESGOTO-OU-DRENAGEM-PLUVIAL-EM-CONCRETO.pdf" TargetMode="External"/><Relationship Id="rId9872" Type="http://schemas.openxmlformats.org/officeDocument/2006/relationships/hyperlink" Target="https://www.caixa.gov.br/Downloads/sinapi-cadernos-tecnicos/SINAPI-CT-ARMACAO-DE-ESTACAS.pdf" TargetMode="External"/><Relationship Id="rId86" Type="http://schemas.openxmlformats.org/officeDocument/2006/relationships/hyperlink" Target="https://www.caixa.gov.br/Downloads/sinapi-cadernos-tecnicos/SINAPI-CT-INSTALACOES-ELETRICAS-REDE-DE-DISTRIBUICAO.pdf" TargetMode="External"/><Relationship Id="rId817" Type="http://schemas.openxmlformats.org/officeDocument/2006/relationships/hyperlink" Target="https://www.caixa.gov.br/Downloads/sinapi-cadernos-tecnicos/SINAPI-CT-INSTALACOES-PREDIAIS-DE-AGUA-FRIA-EM-PVC.pdf" TargetMode="External"/><Relationship Id="rId1447" Type="http://schemas.openxmlformats.org/officeDocument/2006/relationships/hyperlink" Target="https://www.caixa.gov.br/Downloads/sinapi-cadernos-tecnicos/SINAPI-CT-INSTALACOES-DE-GAS-E-INCENDIO-EM-ACO-E-FERRO-GALVANIZADO.pdf" TargetMode="External"/><Relationship Id="rId1861" Type="http://schemas.openxmlformats.org/officeDocument/2006/relationships/hyperlink" Target="https://www.caixa.gov.br/Downloads/sinapi-cadernos-tecnicos/SINAPI-CT-INSTALACOES-EM-COBRE.pdf" TargetMode="External"/><Relationship Id="rId2912" Type="http://schemas.openxmlformats.org/officeDocument/2006/relationships/hyperlink" Target="https://www.caixa.gov.br/Downloads/sinapi-cadernos-tecnicos/SINAPI-CT-PAREDES-DE-CONCRETO-CONCRETAGEM.pdf" TargetMode="External"/><Relationship Id="rId8474" Type="http://schemas.openxmlformats.org/officeDocument/2006/relationships/hyperlink" Target="https://www.caixa.gov.br/Downloads/sinapi-cadernos-tecnicos/SINAPI-CT-CUSTOS-HORARIOS-PRODUTIVO-E-IMPRODUTIVO-DOS-EQUIPAMENTOS.pdf" TargetMode="External"/><Relationship Id="rId9525" Type="http://schemas.openxmlformats.org/officeDocument/2006/relationships/hyperlink" Target="https://www.caixa.gov.br/Downloads/sinapi-cadernos-tecnicos/SINAPI-CT-ASSENTAMENTO-DE-TUBOS-DE-PVC-E-METALICOS-EM-REDES-DE-AGUA.pdf" TargetMode="External"/><Relationship Id="rId1514" Type="http://schemas.openxmlformats.org/officeDocument/2006/relationships/hyperlink" Target="https://www.caixa.gov.br/Downloads/sinapi-cadernos-tecnicos/SINAPI-CT-INSTALACOES-DE-GAS-E-INCENDIO-EM-ACO-E-FERRO-GALVANIZADO.pdf" TargetMode="External"/><Relationship Id="rId7076" Type="http://schemas.openxmlformats.org/officeDocument/2006/relationships/hyperlink" Target="https://www.caixa.gov.br/Downloads/sinapi-cadernos-tecnicos/SINAPI-CT-ELETROCALHAS.pdf" TargetMode="External"/><Relationship Id="rId7490" Type="http://schemas.openxmlformats.org/officeDocument/2006/relationships/hyperlink" Target="https://www.caixa.gov.br/Downloads/sinapi-cadernos-tecnicos/SINAPI-CT-DEPRECIACAO-JUROS-IMPOSTOS-E-SEGUROS-MANUTENCAO-E-MATERIAIS-NA-OPERACAO-DOS-EQUIPAMENTOS.pdf" TargetMode="External"/><Relationship Id="rId8127" Type="http://schemas.openxmlformats.org/officeDocument/2006/relationships/hyperlink" Target="https://www.caixa.gov.br/Downloads/sinapi-cadernos-tecnicos/SINAPI-CT-DEPRECIACAO-JUROS-IMPOSTOS-E-SEGUROS-MANUTENCAO-E-MATERIAIS-NA-OPERACAO-DOS-EQUIPAMENTOS.pdf" TargetMode="External"/><Relationship Id="rId8541" Type="http://schemas.openxmlformats.org/officeDocument/2006/relationships/hyperlink" Target="https://www.caixa.gov.br/Downloads/sinapi-cadernos-tecnicos/SINAPI-CT-CUSTOS-HORARIOS-PRODUTIVO-E-IMPRODUTIVO-DOS-EQUIPAMENTOS.pdf" TargetMode="External"/><Relationship Id="rId10057" Type="http://schemas.openxmlformats.org/officeDocument/2006/relationships/hyperlink" Target="https://www.caixa.gov.br/Downloads/sinapi-cadernos-tecnicos/SINAPI-CT-ALVENARIA-DE-VEDACAO.pdf" TargetMode="External"/><Relationship Id="rId3686" Type="http://schemas.openxmlformats.org/officeDocument/2006/relationships/hyperlink" Target="https://www.caixa.gov.br/Downloads/sinapi-cadernos-tecnicos/SINAPI-CT-PRODUCAO-DE-CONCRETO.pdf" TargetMode="External"/><Relationship Id="rId6092" Type="http://schemas.openxmlformats.org/officeDocument/2006/relationships/hyperlink" Target="https://www.caixa.gov.br/Downloads/sinapi-cadernos-tecnicos/SINAPI-CT-EXECUCAO-DE-TIRANTES.pdf" TargetMode="External"/><Relationship Id="rId7143" Type="http://schemas.openxmlformats.org/officeDocument/2006/relationships/hyperlink" Target="https://www.caixa.gov.br/Downloads/sinapi-cadernos-tecnicos/SINAPI-CT-DUTOS-PARA-AR-CONDICIONADO.pdf" TargetMode="External"/><Relationship Id="rId10124" Type="http://schemas.openxmlformats.org/officeDocument/2006/relationships/hyperlink" Target="https://www.caixa.gov.br/Downloads/sinapi-cadernos-tecnicos/SINAPI-CT-ALVENARIA-ESTRUTURAL-BLOCOS-DE-CONCRETO.pdf" TargetMode="External"/><Relationship Id="rId2288" Type="http://schemas.openxmlformats.org/officeDocument/2006/relationships/hyperlink" Target="https://www.caixa.gov.br/Downloads/sinapi-metodologia/Livro_SINAPI_Calculos_Parametros.pdf" TargetMode="External"/><Relationship Id="rId3339" Type="http://schemas.openxmlformats.org/officeDocument/2006/relationships/hyperlink" Target="https://www.caixa.gov.br/Downloads/sinapi-cadernos-tecnicos/SINAPI-CT-PINTURA-PARA-PISOS-E-PARA-SINALIZACAO-HORIZONTAL-E-VERTICAL.pdf" TargetMode="External"/><Relationship Id="rId4737" Type="http://schemas.openxmlformats.org/officeDocument/2006/relationships/hyperlink" Target="https://www.caixa.gov.br/Downloads/sinapi-cadernos-tecnicos/SINAPI-CT-TRANSPORTE-CARGA-E-DESCARGA-DE-MATERIAIS.pdf" TargetMode="External"/><Relationship Id="rId7210" Type="http://schemas.openxmlformats.org/officeDocument/2006/relationships/hyperlink" Target="https://www.caixa.gov.br/Downloads/sinapi-cadernos-tecnicos/SINAPI-CT-DRENOS.pdf" TargetMode="External"/><Relationship Id="rId3753" Type="http://schemas.openxmlformats.org/officeDocument/2006/relationships/hyperlink" Target="https://www.caixa.gov.br/Downloads/sinapi-cadernos-tecnicos/SINAPI-CT-QUADROS-DE-AUTOMACAO-DE-BOMBAS.pdf" TargetMode="External"/><Relationship Id="rId4804" Type="http://schemas.openxmlformats.org/officeDocument/2006/relationships/hyperlink" Target="https://www.caixa.gov.br/Downloads/sinapi-cadernos-tecnicos/SINAPI-CT-TRANSPORTE-CARGA-E-DESCARGA-DE-MATERIAIS.pdf" TargetMode="External"/><Relationship Id="rId674" Type="http://schemas.openxmlformats.org/officeDocument/2006/relationships/hyperlink" Target="https://www.caixa.gov.br/Downloads/sinapi-cadernos-tecnicos/SINAPI-CT-INSTALACOES-HIDRAULICAS-EM-PPR.pdf" TargetMode="External"/><Relationship Id="rId2355" Type="http://schemas.openxmlformats.org/officeDocument/2006/relationships/hyperlink" Target="https://www.caixa.gov.br/Downloads/sinapi-metodologia/Livro_SINAPI_Calculos_Parametros.pdf" TargetMode="External"/><Relationship Id="rId3406" Type="http://schemas.openxmlformats.org/officeDocument/2006/relationships/hyperlink" Target="https://www.caixa.gov.br/Downloads/sinapi-cadernos-tecnicos/SINAPI-CT-PISOS.pdf" TargetMode="External"/><Relationship Id="rId3820" Type="http://schemas.openxmlformats.org/officeDocument/2006/relationships/hyperlink" Target="https://www.caixa.gov.br/Downloads/sinapi-cadernos-tecnicos/SINAPI-CT-RADIER-PISO-DE-CONCRETO-E-LAJE-SOBRE-SOLO.pdf" TargetMode="External"/><Relationship Id="rId6976" Type="http://schemas.openxmlformats.org/officeDocument/2006/relationships/hyperlink" Target="https://www.caixa.gov.br/Downloads/sinapi-cadernos-tecnicos/SINAPI-CT-EQUIPAMENTOS-DE-PROTECAO-COLETIVA.pdf" TargetMode="External"/><Relationship Id="rId9382" Type="http://schemas.openxmlformats.org/officeDocument/2006/relationships/hyperlink" Target="https://www.caixa.gov.br/Downloads/sinapi-cadernos-tecnicos/SINAPI-CT-ATERROS-BASES-SUB-BASES-E-IMPRIMACOES.pdf" TargetMode="External"/><Relationship Id="rId327" Type="http://schemas.openxmlformats.org/officeDocument/2006/relationships/hyperlink" Target="https://www.caixa.gov.br/Downloads/sinapi-cadernos-tecnicos/SINAPI-CT-INSTALACOES-HIDRAULICAS-RESERVACAO-E-BOMBAS-DE-RECALQUE.pdf" TargetMode="External"/><Relationship Id="rId741" Type="http://schemas.openxmlformats.org/officeDocument/2006/relationships/hyperlink" Target="https://www.caixa.gov.br/Downloads/sinapi-cadernos-tecnicos/SINAPI-CT-INSTALACOES-PREDIAIS-DE-ESGOTO-TUBOS-E-CONEXOES.pdf" TargetMode="External"/><Relationship Id="rId1371" Type="http://schemas.openxmlformats.org/officeDocument/2006/relationships/hyperlink" Target="https://www.caixa.gov.br/Downloads/sinapi-cadernos-tecnicos/SINAPI-CT-INSTALACOES-DE-GAS-E-INCENDIO-EM-ACO-E-FERRO-GALVANIZADO.pdf" TargetMode="External"/><Relationship Id="rId2008" Type="http://schemas.openxmlformats.org/officeDocument/2006/relationships/hyperlink" Target="https://www.caixa.gov.br/Downloads/sinapi-cadernos-tecnicos/SINAPI-CT-INSTALACOES-PARA-CANTEIROS-DE-OBRAS.pdf" TargetMode="External"/><Relationship Id="rId2422" Type="http://schemas.openxmlformats.org/officeDocument/2006/relationships/hyperlink" Target="https://www.caixa.gov.br/Downloads/sinapi-metodologia/Livro_SINAPI_Calculos_Parametros.pdf" TargetMode="External"/><Relationship Id="rId5578" Type="http://schemas.openxmlformats.org/officeDocument/2006/relationships/hyperlink" Target="https://www.caixa.gov.br/Downloads/sinapi-cadernos-tecnicos/SINAPI-CT-INSTALACOES-ELETRICAS-ELETRODUTOS-EMBUTIDOS-CABOS-CAIXAS-TOMADAS-E-INTERRUPTORES.pdf" TargetMode="External"/><Relationship Id="rId5992" Type="http://schemas.openxmlformats.org/officeDocument/2006/relationships/hyperlink" Target="https://www.caixa.gov.br/Downloads/sinapi-cadernos-tecnicos/SINAPI-CT-FOSSAS-E-SUMIDOUROS.pdf" TargetMode="External"/><Relationship Id="rId6629" Type="http://schemas.openxmlformats.org/officeDocument/2006/relationships/hyperlink" Target="https://www.caixa.gov.br/Downloads/sinapi-cadernos-tecnicos/SINAPI-CT-ESCAVACAO-EM-MATERIAL-DE-3&#170;-CATEGORIA.pdf" TargetMode="External"/><Relationship Id="rId9035" Type="http://schemas.openxmlformats.org/officeDocument/2006/relationships/hyperlink" Target="https://www.caixa.gov.br/Downloads/sinapi-cadernos-tecnicos/SINAPI-CT-CAIXAS-ENTERRADAS.pdf" TargetMode="External"/><Relationship Id="rId1024" Type="http://schemas.openxmlformats.org/officeDocument/2006/relationships/hyperlink" Target="https://www.caixa.gov.br/Downloads/sinapi-cadernos-tecnicos/SINAPI-CT-INSTALACOES-PREDIAIS-DE-AGUA-FRIA-EM-PVC.pdf" TargetMode="External"/><Relationship Id="rId4594" Type="http://schemas.openxmlformats.org/officeDocument/2006/relationships/hyperlink" Target="https://www.caixa.gov.br/Downloads/sinapi-cadernos-tecnicos/SINAPI-CT-TRANSPORTE-FLUVIAL-CARGA-E-DESCARGA.pdf" TargetMode="External"/><Relationship Id="rId5645" Type="http://schemas.openxmlformats.org/officeDocument/2006/relationships/hyperlink" Target="https://www.caixa.gov.br/Downloads/sinapi-cadernos-tecnicos/SINAPI-CT-ILUMINACAO-PREDIAL-E-MONITORAMENTO.pdf" TargetMode="External"/><Relationship Id="rId8051" Type="http://schemas.openxmlformats.org/officeDocument/2006/relationships/hyperlink" Target="https://www.caixa.gov.br/Downloads/sinapi-cadernos-tecnicos/SINAPI-CT-DEPRECIACAO-JUROS-IMPOSTOS-E-SEGUROS-MANUTENCAO-E-MATERIAIS-NA-OPERACAO-DOS-EQUIPAMENTOS.pdf" TargetMode="External"/><Relationship Id="rId9102" Type="http://schemas.openxmlformats.org/officeDocument/2006/relationships/hyperlink" Target="https://www.caixa.gov.br/Downloads/sinapi-cadernos-tecnicos/SINAPI-CT-BOCAS-PARA-BUEIROS.pdf" TargetMode="External"/><Relationship Id="rId3196" Type="http://schemas.openxmlformats.org/officeDocument/2006/relationships/hyperlink" Target="https://www.caixa.gov.br/Downloads/sinapi-cadernos-tecnicos/SINAPI-CT-PINTURA-EXTERNA.pdf" TargetMode="External"/><Relationship Id="rId4247" Type="http://schemas.openxmlformats.org/officeDocument/2006/relationships/hyperlink" Target="https://www.caixa.gov.br/Downloads/sinapi-cadernos-tecnicos/SINAPI-CT-RESERVATORIOS-DE-CONCRETO-E-METALICOS.pdf" TargetMode="External"/><Relationship Id="rId4661" Type="http://schemas.openxmlformats.org/officeDocument/2006/relationships/hyperlink" Target="https://www.caixa.gov.br/Downloads/sinapi-cadernos-tecnicos/SINAPI-CT-TRANSPORTE-DE-MATERIAIS-DENTRO-DO-CANTEIRO-DE-OBRAS.pdf" TargetMode="External"/><Relationship Id="rId8868" Type="http://schemas.openxmlformats.org/officeDocument/2006/relationships/hyperlink" Target="https://www.caixa.gov.br/Downloads/sinapi-cadernos-tecnicos/SINAPI-CT-CERCAS-PROTETORES-E-ALAMBRADOS.pdf" TargetMode="External"/><Relationship Id="rId3263" Type="http://schemas.openxmlformats.org/officeDocument/2006/relationships/hyperlink" Target="https://www.caixa.gov.br/Downloads/sinapi-cadernos-tecnicos/SINAPI-CT-PINTURA-EM-MADEIRA.pdf" TargetMode="External"/><Relationship Id="rId4314" Type="http://schemas.openxmlformats.org/officeDocument/2006/relationships/hyperlink" Target="https://www.caixa.gov.br/Downloads/sinapi-cadernos-tecnicos/SINAPI-CT-SINALIZACAO-HORIZONTAL-VIARIA.pdf" TargetMode="External"/><Relationship Id="rId5712" Type="http://schemas.openxmlformats.org/officeDocument/2006/relationships/hyperlink" Target="https://www.caixa.gov.br/Downloads/sinapi-cadernos-tecnicos/SINAPI-CT-GUARDA-CORPO-CORRIMAO-E-GRADE-PARA-ESQUADRIAS.pdf" TargetMode="External"/><Relationship Id="rId9919" Type="http://schemas.openxmlformats.org/officeDocument/2006/relationships/hyperlink" Target="https://www.caixa.gov.br/Downloads/sinapi-cadernos-tecnicos/SINAPI-CT-ARGAMASSAS.pdf" TargetMode="External"/><Relationship Id="rId184" Type="http://schemas.openxmlformats.org/officeDocument/2006/relationships/hyperlink" Target="https://www.caixa.gov.br/Downloads/sinapi-cadernos-tecnicos/SINAPI-CT-INSTALACOES-HIDRAULICAS-RESERVACAO-E-BOMBAS-DE-RECALQUE.pdf" TargetMode="External"/><Relationship Id="rId1908" Type="http://schemas.openxmlformats.org/officeDocument/2006/relationships/hyperlink" Target="https://www.caixa.gov.br/Downloads/sinapi-cadernos-tecnicos/SINAPI-CT-INSTALACOES-EM-COBRE.pdf" TargetMode="External"/><Relationship Id="rId7884" Type="http://schemas.openxmlformats.org/officeDocument/2006/relationships/hyperlink" Target="https://www.caixa.gov.br/Downloads/sinapi-cadernos-tecnicos/SINAPI-CT-DEPRECIACAO-JUROS-IMPOSTOS-E-SEGUROS-MANUTENCAO-E-MATERIAIS-NA-OPERACAO-DOS-EQUIPAMENTOS.pdf" TargetMode="External"/><Relationship Id="rId8935" Type="http://schemas.openxmlformats.org/officeDocument/2006/relationships/hyperlink" Target="https://www.caixa.gov.br/Downloads/sinapi-cadernos-tecnicos/SINAPI-CT-CANALETAS-GRELHAS-E-CAIXAS-COM-GRELHA-PARA-DRENAGEM.pdf" TargetMode="External"/><Relationship Id="rId251" Type="http://schemas.openxmlformats.org/officeDocument/2006/relationships/hyperlink" Target="https://www.caixa.gov.br/Downloads/sinapi-cadernos-tecnicos/SINAPI-CT-INSTALACOES-HIDRAULICAS-RESERVACAO-E-BOMBAS-DE-RECALQUE.pdf" TargetMode="External"/><Relationship Id="rId3330" Type="http://schemas.openxmlformats.org/officeDocument/2006/relationships/hyperlink" Target="https://www.caixa.gov.br/Downloads/sinapi-cadernos-tecnicos/SINAPI-CT-PINTURA-EM-SUPERFICIES-METALICAS.pdf" TargetMode="External"/><Relationship Id="rId5088" Type="http://schemas.openxmlformats.org/officeDocument/2006/relationships/hyperlink" Target="https://www.caixa.gov.br/Downloads/sinapi-cadernos-tecnicos/SINAPI-CT-VIDROS-E-ESPELHOS.pdf" TargetMode="External"/><Relationship Id="rId6139" Type="http://schemas.openxmlformats.org/officeDocument/2006/relationships/hyperlink" Target="https://www.caixa.gov.br/Downloads/sinapi-cadernos-tecnicos/SINAPI-CT-ESTRUTURAS-DE-MADEIRA.pdf" TargetMode="External"/><Relationship Id="rId6486" Type="http://schemas.openxmlformats.org/officeDocument/2006/relationships/hyperlink" Target="https://www.caixa.gov.br/Downloads/sinapi-cadernos-tecnicos/SINAPI-CT-ESQUADRIAS-PORTAS.pdf" TargetMode="External"/><Relationship Id="rId7537" Type="http://schemas.openxmlformats.org/officeDocument/2006/relationships/hyperlink" Target="https://www.caixa.gov.br/Downloads/sinapi-cadernos-tecnicos/SINAPI-CT-DEPRECIACAO-JUROS-IMPOSTOS-E-SEGUROS-MANUTENCAO-E-MATERIAIS-NA-OPERACAO-DOS-EQUIPAMENTOS.pdf" TargetMode="External"/><Relationship Id="rId7951" Type="http://schemas.openxmlformats.org/officeDocument/2006/relationships/hyperlink" Target="https://www.caixa.gov.br/Downloads/sinapi-cadernos-tecnicos/SINAPI-CT-DEPRECIACAO-JUROS-IMPOSTOS-E-SEGUROS-MANUTENCAO-E-MATERIAIS-NA-OPERACAO-DOS-EQUIPAMENTOS.pdf" TargetMode="External"/><Relationship Id="rId6553" Type="http://schemas.openxmlformats.org/officeDocument/2006/relationships/hyperlink" Target="https://www.caixa.gov.br/Downloads/sinapi-cadernos-tecnicos/SINAPI-CT-ESQUADRIAS-JANELAS.pdf" TargetMode="External"/><Relationship Id="rId7604" Type="http://schemas.openxmlformats.org/officeDocument/2006/relationships/hyperlink" Target="https://www.caixa.gov.br/Downloads/sinapi-cadernos-tecnicos/SINAPI-CT-DEPRECIACAO-JUROS-IMPOSTOS-E-SEGUROS-MANUTENCAO-E-MATERIAIS-NA-OPERACAO-DOS-EQUIPAMENTOS.pdf" TargetMode="External"/><Relationship Id="rId1698" Type="http://schemas.openxmlformats.org/officeDocument/2006/relationships/hyperlink" Target="https://www.caixa.gov.br/Downloads/sinapi-cadernos-tecnicos/SINAPI-CT-INSTALACOES-DE-AR-CONDICIONADO.pdf" TargetMode="External"/><Relationship Id="rId2749" Type="http://schemas.openxmlformats.org/officeDocument/2006/relationships/hyperlink" Target="https://www.caixa.gov.br/Downloads/sinapi-cadernos-tecnicos/SINAPI-CT-MASSA-UNICA-EXTERNA.pdf" TargetMode="External"/><Relationship Id="rId5155" Type="http://schemas.openxmlformats.org/officeDocument/2006/relationships/hyperlink" Target="https://www.caixa.gov.br/Downloads/sinapi-cadernos-tecnicos/SINAPI-CT-VALVULAS-E-REGISTROS-PARA-SISTEMAS-PREDIAIS.pdf" TargetMode="External"/><Relationship Id="rId6206" Type="http://schemas.openxmlformats.org/officeDocument/2006/relationships/hyperlink" Target="https://www.caixa.gov.br/Downloads/sinapi-cadernos-tecnicos/SINAPI-CT-ESTRUTURAS-DE-CONTENCAO-ESTACAS-PAREDES-DIAFRAGMA-E-MURETA-GUIA.pdf" TargetMode="External"/><Relationship Id="rId6620" Type="http://schemas.openxmlformats.org/officeDocument/2006/relationships/hyperlink" Target="https://www.caixa.gov.br/Downloads/sinapi-cadernos-tecnicos/SINAPI-CT-ESCORAMENTO-E-PREPARO-DE-FUNDO-DE-VALAS.pdf" TargetMode="External"/><Relationship Id="rId9776" Type="http://schemas.openxmlformats.org/officeDocument/2006/relationships/hyperlink" Target="https://www.caixa.gov.br/Downloads/sinapi-cadernos-tecnicos/SINAPI-CT-ASSENTAMENTO-DE-TUBOS-DE-ESGOTO-EM-PVC-E-PEAD.pdf" TargetMode="External"/><Relationship Id="rId1765" Type="http://schemas.openxmlformats.org/officeDocument/2006/relationships/hyperlink" Target="https://www.caixa.gov.br/Downloads/sinapi-cadernos-tecnicos/SINAPI-CT-INSTALACOES-EM-COBRE.pdf" TargetMode="External"/><Relationship Id="rId4171" Type="http://schemas.openxmlformats.org/officeDocument/2006/relationships/hyperlink" Target="https://www.caixa.gov.br/Downloads/sinapi-cadernos-tecnicos/SINAPI-CT-REDES-DE-AGUA-E-ESGOTO-EM-PEAD-LISO-(TUBOS-E-CONEXOES).pdf" TargetMode="External"/><Relationship Id="rId5222" Type="http://schemas.openxmlformats.org/officeDocument/2006/relationships/hyperlink" Target="https://www.caixa.gov.br/Downloads/sinapi-cadernos-tecnicos/SINAPI-CT-VALVULAS-E-REGISTROS-PARA-SISTEMAS-PREDIAIS.pdf" TargetMode="External"/><Relationship Id="rId8378" Type="http://schemas.openxmlformats.org/officeDocument/2006/relationships/hyperlink" Target="https://www.caixa.gov.br/Downloads/sinapi-cadernos-tecnicos/SINAPI-CT-CUSTOS-HORARIOS-PRODUTIVO-E-IMPRODUTIVO-DOS-EQUIPAMENTOS.pdf" TargetMode="External"/><Relationship Id="rId8792" Type="http://schemas.openxmlformats.org/officeDocument/2006/relationships/hyperlink" Target="https://www.caixa.gov.br/Downloads/sinapi-cadernos-tecnicos/SINAPI-CT-CONCRETO-PROJETADO.pdf" TargetMode="External"/><Relationship Id="rId9429" Type="http://schemas.openxmlformats.org/officeDocument/2006/relationships/hyperlink" Target="https://www.caixa.gov.br/Downloads/sinapi-cadernos-tecnicos/SINAPI-CT-ASSENTAMENTO-DE-TUBOS-DE-ESGOTO-OU-DRENAGEM-PLUVIAL-EM-CONCRETO.pdf" TargetMode="External"/><Relationship Id="rId57" Type="http://schemas.openxmlformats.org/officeDocument/2006/relationships/hyperlink" Target="https://www.caixa.gov.br/Downloads/sinapi-cadernos-tecnicos/SINAPI-CT-INSTALACOES-ELETRICAS-QUADROS-CABOS-DISJUNTORES-CONTATORES-E-BARRAMENTOS-BLINDADOS.pdf" TargetMode="External"/><Relationship Id="rId1418" Type="http://schemas.openxmlformats.org/officeDocument/2006/relationships/hyperlink" Target="https://www.caixa.gov.br/Downloads/sinapi-cadernos-tecnicos/SINAPI-CT-INSTALACOES-DE-GAS-E-INCENDIO-EM-ACO-E-FERRO-GALVANIZADO.pdf" TargetMode="External"/><Relationship Id="rId2816" Type="http://schemas.openxmlformats.org/officeDocument/2006/relationships/hyperlink" Target="https://www.caixa.gov.br/Downloads/sinapi-cadernos-tecnicos/SINAPI-CT-MASSA-UNICA-INTERNA.pdf" TargetMode="External"/><Relationship Id="rId7394" Type="http://schemas.openxmlformats.org/officeDocument/2006/relationships/hyperlink" Target="https://www.caixa.gov.br/Downloads/sinapi-cadernos-tecnicos/SINAPI-CT-DEPRECIACAO-JUROS-IMPOSTOS-E-SEGUROS-MANUTENCAO-E-MATERIAIS-NA-OPERACAO-DOS-EQUIPAMENTOS.pdf" TargetMode="External"/><Relationship Id="rId8445" Type="http://schemas.openxmlformats.org/officeDocument/2006/relationships/hyperlink" Target="https://www.caixa.gov.br/Downloads/sinapi-cadernos-tecnicos/SINAPI-CT-CUSTOS-HORARIOS-PRODUTIVO-E-IMPRODUTIVO-DOS-EQUIPAMENTOS.pdf" TargetMode="External"/><Relationship Id="rId9843" Type="http://schemas.openxmlformats.org/officeDocument/2006/relationships/hyperlink" Target="https://www.caixa.gov.br/Downloads/sinapi-cadernos-tecnicos/SINAPI-CT-ARMACAO-PARA-ESTRUTURAS-DE-CONCRETO-ARMADO.pdf" TargetMode="External"/><Relationship Id="rId1832" Type="http://schemas.openxmlformats.org/officeDocument/2006/relationships/hyperlink" Target="https://www.caixa.gov.br/Downloads/sinapi-cadernos-tecnicos/SINAPI-CT-INSTALACOES-EM-COBRE.pdf" TargetMode="External"/><Relationship Id="rId4988" Type="http://schemas.openxmlformats.org/officeDocument/2006/relationships/hyperlink" Target="https://www.caixa.gov.br/Downloads/sinapi-cadernos-tecnicos/SINAPI-CT-TUNNEL-LINER.pdf" TargetMode="External"/><Relationship Id="rId7047" Type="http://schemas.openxmlformats.org/officeDocument/2006/relationships/hyperlink" Target="https://www.caixa.gov.br/Downloads/sinapi-cadernos-tecnicos/SINAPI-CT-ELETROCALHAS.pdf" TargetMode="External"/><Relationship Id="rId9910" Type="http://schemas.openxmlformats.org/officeDocument/2006/relationships/hyperlink" Target="https://www.caixa.gov.br/Downloads/sinapi-cadernos-tecnicos/SINAPI-CT-ARGAMASSAS.pdf" TargetMode="External"/><Relationship Id="rId6063" Type="http://schemas.openxmlformats.org/officeDocument/2006/relationships/hyperlink" Target="https://www.caixa.gov.br/Downloads/sinapi-cadernos-tecnicos/SINAPI-CT-EXECUCAO-DE-TIRANTES.pdf" TargetMode="External"/><Relationship Id="rId7461" Type="http://schemas.openxmlformats.org/officeDocument/2006/relationships/hyperlink" Target="https://www.caixa.gov.br/Downloads/sinapi-cadernos-tecnicos/SINAPI-CT-DEPRECIACAO-JUROS-IMPOSTOS-E-SEGUROS-MANUTENCAO-E-MATERIAIS-NA-OPERACAO-DOS-EQUIPAMENTOS.pdf" TargetMode="External"/><Relationship Id="rId8512" Type="http://schemas.openxmlformats.org/officeDocument/2006/relationships/hyperlink" Target="https://www.caixa.gov.br/Downloads/sinapi-cadernos-tecnicos/SINAPI-CT-CUSTOS-HORARIOS-PRODUTIVO-E-IMPRODUTIVO-DOS-EQUIPAMENTOS.pdf" TargetMode="External"/><Relationship Id="rId10028" Type="http://schemas.openxmlformats.org/officeDocument/2006/relationships/hyperlink" Target="https://www.caixa.gov.br/Downloads/sinapi-cadernos-tecnicos/SINAPI-CT-ARGAMASSAS.pdf" TargetMode="External"/><Relationship Id="rId3657" Type="http://schemas.openxmlformats.org/officeDocument/2006/relationships/hyperlink" Target="https://www.caixa.gov.br/Downloads/sinapi-cadernos-tecnicos/SINAPI-CT-POCOS-DE-VISITA-E-CAIXAS-PARA-BOCAS-DE-LOBO.pdf" TargetMode="External"/><Relationship Id="rId4708" Type="http://schemas.openxmlformats.org/officeDocument/2006/relationships/hyperlink" Target="https://www.caixa.gov.br/Downloads/sinapi-cadernos-tecnicos/SINAPI-CT-TRANSPORTE-DE-MATERIAIS-DENTRO-DO-CANTEIRO-DE-OBRAS.pdf" TargetMode="External"/><Relationship Id="rId7114" Type="http://schemas.openxmlformats.org/officeDocument/2006/relationships/hyperlink" Target="https://www.caixa.gov.br/Downloads/sinapi-cadernos-tecnicos/SINAPI-CT-ELETROCALHAS.pdf" TargetMode="External"/><Relationship Id="rId578" Type="http://schemas.openxmlformats.org/officeDocument/2006/relationships/hyperlink" Target="https://www.caixa.gov.br/Downloads/sinapi-cadernos-tecnicos/SINAPI-CT-INSTALACOES-HIDRAULICAS-EM-PEX.pdf" TargetMode="External"/><Relationship Id="rId992" Type="http://schemas.openxmlformats.org/officeDocument/2006/relationships/hyperlink" Target="https://www.caixa.gov.br/Downloads/sinapi-cadernos-tecnicos/SINAPI-CT-INSTALACOES-PREDIAIS-DE-AGUA-FRIA-EM-PVC.pdf" TargetMode="External"/><Relationship Id="rId2259" Type="http://schemas.openxmlformats.org/officeDocument/2006/relationships/hyperlink" Target="https://www.caixa.gov.br/Downloads/sinapi-metodologia/Livro_SINAPI_Calculos_Parametros.pdf" TargetMode="External"/><Relationship Id="rId2673" Type="http://schemas.openxmlformats.org/officeDocument/2006/relationships/hyperlink" Target="https://www.caixa.gov.br/Downloads/sinapi-cadernos-tecnicos/SINAPI-CT-MASSA-UNICA-EXTERNA.pdf" TargetMode="External"/><Relationship Id="rId3724" Type="http://schemas.openxmlformats.org/officeDocument/2006/relationships/hyperlink" Target="https://www.caixa.gov.br/Downloads/sinapi-cadernos-tecnicos/SINAPI-CT-QUADRAS-E-SEUS-EQUIPAMENTOS.pdf" TargetMode="External"/><Relationship Id="rId6130" Type="http://schemas.openxmlformats.org/officeDocument/2006/relationships/hyperlink" Target="https://www.caixa.gov.br/Downloads/sinapi-cadernos-tecnicos/SINAPI-CT-ESTRUTURAS-DE-MADEIRA.pdf" TargetMode="External"/><Relationship Id="rId9286" Type="http://schemas.openxmlformats.org/officeDocument/2006/relationships/hyperlink" Target="https://www.caixa.gov.br/Downloads/sinapi-cadernos-tecnicos/SINAPI-CT-ATERROS-BASES-SUB-BASES-E-IMPRIMACOES.pdf" TargetMode="External"/><Relationship Id="rId645" Type="http://schemas.openxmlformats.org/officeDocument/2006/relationships/hyperlink" Target="https://www.caixa.gov.br/Downloads/sinapi-cadernos-tecnicos/SINAPI-CT-INSTALACOES-HIDRAULICAS-EM-PPR.pdf" TargetMode="External"/><Relationship Id="rId1275" Type="http://schemas.openxmlformats.org/officeDocument/2006/relationships/hyperlink" Target="https://www.caixa.gov.br/Downloads/sinapi-cadernos-tecnicos/SINAPI-CT-INSTALACOES-DE-DIVISORIAS-DIVERSAS.pdf" TargetMode="External"/><Relationship Id="rId2326" Type="http://schemas.openxmlformats.org/officeDocument/2006/relationships/hyperlink" Target="https://www.caixa.gov.br/Downloads/sinapi-metodologia/Livro_SINAPI_Calculos_Parametros.pdf" TargetMode="External"/><Relationship Id="rId2740" Type="http://schemas.openxmlformats.org/officeDocument/2006/relationships/hyperlink" Target="https://www.caixa.gov.br/Downloads/sinapi-cadernos-tecnicos/SINAPI-CT-MASSA-UNICA-EXTERNA.pdf" TargetMode="External"/><Relationship Id="rId5896" Type="http://schemas.openxmlformats.org/officeDocument/2006/relationships/hyperlink" Target="https://www.caixa.gov.br/Downloads/sinapi-cadernos-tecnicos/SINAPI-CT-FORMAS-PARA-ESTRUTURAS-DE-CONCRETO-ARMADO.pdf" TargetMode="External"/><Relationship Id="rId6947" Type="http://schemas.openxmlformats.org/officeDocument/2006/relationships/hyperlink" Target="https://www.caixa.gov.br/Downloads/sinapi-cadernos-tecnicos/SINAPI-CT-EQUIPAMENTOS-DE-PROTECAO-COLETIVA.pdf" TargetMode="External"/><Relationship Id="rId9353" Type="http://schemas.openxmlformats.org/officeDocument/2006/relationships/hyperlink" Target="https://www.caixa.gov.br/Downloads/sinapi-cadernos-tecnicos/SINAPI-CT-ATERROS-BASES-SUB-BASES-E-IMPRIMACOES.pdf" TargetMode="External"/><Relationship Id="rId712" Type="http://schemas.openxmlformats.org/officeDocument/2006/relationships/hyperlink" Target="https://www.caixa.gov.br/Downloads/sinapi-cadernos-tecnicos/SINAPI-CT-INSTALACOES-PREDIAIS-DE-ESGOTO-CAIXAS-E-RALOS.pdf" TargetMode="External"/><Relationship Id="rId1342" Type="http://schemas.openxmlformats.org/officeDocument/2006/relationships/hyperlink" Target="https://www.caixa.gov.br/Downloads/sinapi-cadernos-tecnicos/SINAPI-CT-INSTALACOES-DE-GAS-E-INCENDIO-EM-ACO-E-FERRO-GALVANIZADO.pdf" TargetMode="External"/><Relationship Id="rId4498" Type="http://schemas.openxmlformats.org/officeDocument/2006/relationships/hyperlink" Target="https://www.caixa.gov.br/Downloads/sinapi-cadernos-tecnicos/SINAPI-CT-TELHAMENTO-PARA-COBERTURA.pdf" TargetMode="External"/><Relationship Id="rId5549" Type="http://schemas.openxmlformats.org/officeDocument/2006/relationships/hyperlink" Target="https://www.caixa.gov.br/Downloads/sinapi-cadernos-tecnicos/SINAPI-CT-INSTALACOES-ELETRICAS-ELETRODUTOS-EMBUTIDOS-CABOS-CAIXAS-TOMADAS-E-INTERRUPTORES.pdf" TargetMode="External"/><Relationship Id="rId9006" Type="http://schemas.openxmlformats.org/officeDocument/2006/relationships/hyperlink" Target="https://www.caixa.gov.br/Downloads/sinapi-cadernos-tecnicos/SINAPI-CT-CAIXAS-ENTERRADAS.pdf" TargetMode="External"/><Relationship Id="rId9420" Type="http://schemas.openxmlformats.org/officeDocument/2006/relationships/hyperlink" Target="https://www.caixa.gov.br/Downloads/sinapi-cadernos-tecnicos/SINAPI-CT-ATERRO-E-REATERRO-DE-VALAS.pdf" TargetMode="External"/><Relationship Id="rId5963" Type="http://schemas.openxmlformats.org/officeDocument/2006/relationships/hyperlink" Target="https://www.caixa.gov.br/Downloads/sinapi-cadernos-tecnicos/SINAPI-CT-FUNDACOES-RASAS-(BLOCOS-SAPATAS-VIGAS-BALDRAME).pdf" TargetMode="External"/><Relationship Id="rId8022" Type="http://schemas.openxmlformats.org/officeDocument/2006/relationships/hyperlink" Target="https://www.caixa.gov.br/Downloads/sinapi-cadernos-tecnicos/SINAPI-CT-DEPRECIACAO-JUROS-IMPOSTOS-E-SEGUROS-MANUTENCAO-E-MATERIAIS-NA-OPERACAO-DOS-EQUIPAMENTOS.pdf" TargetMode="External"/><Relationship Id="rId3167" Type="http://schemas.openxmlformats.org/officeDocument/2006/relationships/hyperlink" Target="https://www.caixa.gov.br/Downloads/sinapi-cadernos-tecnicos/SINAPI-CT-PERFURACAO-HORIZONTAL-DIRECIONAL-HDD.pdf" TargetMode="External"/><Relationship Id="rId4565" Type="http://schemas.openxmlformats.org/officeDocument/2006/relationships/hyperlink" Target="https://www.caixa.gov.br/Downloads/sinapi-cadernos-tecnicos/SINAPI-CT-TRANSPORTE-FLUVIAL-CARGA-E-DESCARGA.pdf" TargetMode="External"/><Relationship Id="rId5616" Type="http://schemas.openxmlformats.org/officeDocument/2006/relationships/hyperlink" Target="https://www.caixa.gov.br/Downloads/sinapi-cadernos-tecnicos/SINAPI-CT-IMPERMEABILIZACAO-PROTECAO-MECANICA-E-TRATAMENTO-DE-JUNTA.pdf" TargetMode="External"/><Relationship Id="rId3581" Type="http://schemas.openxmlformats.org/officeDocument/2006/relationships/hyperlink" Target="https://www.caixa.gov.br/Downloads/sinapi-cadernos-tecnicos/SINAPI-CT-POCOS-DE-VISITA-E-CAIXAS-PARA-BOCAS-DE-LOBO.pdf" TargetMode="External"/><Relationship Id="rId4218" Type="http://schemas.openxmlformats.org/officeDocument/2006/relationships/hyperlink" Target="https://www.caixa.gov.br/Downloads/sinapi-cadernos-tecnicos/SINAPI-CT-RESERVATORIOS-DE-CONCRETO-E-METALICOS.pdf" TargetMode="External"/><Relationship Id="rId4632" Type="http://schemas.openxmlformats.org/officeDocument/2006/relationships/hyperlink" Target="https://www.caixa.gov.br/Downloads/sinapi-cadernos-tecnicos/SINAPI-CT-TRANSPORTE-FLUVIAL-CARGA-E-DESCARGA.pdf" TargetMode="External"/><Relationship Id="rId7788" Type="http://schemas.openxmlformats.org/officeDocument/2006/relationships/hyperlink" Target="https://www.caixa.gov.br/Downloads/sinapi-cadernos-tecnicos/SINAPI-CT-DEPRECIACAO-JUROS-IMPOSTOS-E-SEGUROS-MANUTENCAO-E-MATERIAIS-NA-OPERACAO-DOS-EQUIPAMENTOS.pdf" TargetMode="External"/><Relationship Id="rId8839" Type="http://schemas.openxmlformats.org/officeDocument/2006/relationships/hyperlink" Target="https://www.caixa.gov.br/Downloads/sinapi-cadernos-tecnicos/SINAPI-CT-CHAPISCO.pdf" TargetMode="External"/><Relationship Id="rId2183" Type="http://schemas.openxmlformats.org/officeDocument/2006/relationships/hyperlink" Target="https://www.caixa.gov.br/Downloads/sinapi-metodologia/Livro_SINAPI_Calculos_Parametros.pdf" TargetMode="External"/><Relationship Id="rId3234" Type="http://schemas.openxmlformats.org/officeDocument/2006/relationships/hyperlink" Target="https://www.caixa.gov.br/Downloads/sinapi-cadernos-tecnicos/SINAPI-CT-PINTURA-INTERNA.pdf" TargetMode="External"/><Relationship Id="rId7855" Type="http://schemas.openxmlformats.org/officeDocument/2006/relationships/hyperlink" Target="https://www.caixa.gov.br/Downloads/sinapi-cadernos-tecnicos/SINAPI-CT-DEPRECIACAO-JUROS-IMPOSTOS-E-SEGUROS-MANUTENCAO-E-MATERIAIS-NA-OPERACAO-DOS-EQUIPAMENTOS.pdf" TargetMode="External"/><Relationship Id="rId8906" Type="http://schemas.openxmlformats.org/officeDocument/2006/relationships/hyperlink" Target="https://www.caixa.gov.br/Downloads/sinapi-cadernos-tecnicos/SINAPI-CT-CANALETAS-GRELHAS-E-CAIXAS-COM-GRELHA-PARA-DRENAGEM.pdf" TargetMode="External"/><Relationship Id="rId155" Type="http://schemas.openxmlformats.org/officeDocument/2006/relationships/hyperlink" Target="https://www.caixa.gov.br/Downloads/sinapi-cadernos-tecnicos/SINAPI-CT-INSTALACOES-ELETRICAS-REDE-DE-DISTRIBUICAO.pdf" TargetMode="External"/><Relationship Id="rId2250" Type="http://schemas.openxmlformats.org/officeDocument/2006/relationships/hyperlink" Target="https://www.caixa.gov.br/Downloads/sinapi-metodologia/Livro_SINAPI_Calculos_Parametros.pdf" TargetMode="External"/><Relationship Id="rId3301" Type="http://schemas.openxmlformats.org/officeDocument/2006/relationships/hyperlink" Target="https://www.caixa.gov.br/Downloads/sinapi-cadernos-tecnicos/SINAPI-CT-PINTURA-EM-SUPERFICIES-METALICAS.pdf" TargetMode="External"/><Relationship Id="rId6457" Type="http://schemas.openxmlformats.org/officeDocument/2006/relationships/hyperlink" Target="https://www.caixa.gov.br/Downloads/sinapi-cadernos-tecnicos/SINAPI-CT-ESQUADRIAS-PORTAS.pdf" TargetMode="External"/><Relationship Id="rId6871" Type="http://schemas.openxmlformats.org/officeDocument/2006/relationships/hyperlink" Target="https://www.caixa.gov.br/Downloads/sinapi-cadernos-tecnicos/SINAPI-CT-ESCADAS.pdf" TargetMode="External"/><Relationship Id="rId7508" Type="http://schemas.openxmlformats.org/officeDocument/2006/relationships/hyperlink" Target="https://www.caixa.gov.br/Downloads/sinapi-cadernos-tecnicos/SINAPI-CT-DEPRECIACAO-JUROS-IMPOSTOS-E-SEGUROS-MANUTENCAO-E-MATERIAIS-NA-OPERACAO-DOS-EQUIPAMENTOS.pdf" TargetMode="External"/><Relationship Id="rId222" Type="http://schemas.openxmlformats.org/officeDocument/2006/relationships/hyperlink" Target="https://www.caixa.gov.br/Downloads/sinapi-cadernos-tecnicos/SINAPI-CT-INSTALACOES-HIDRAULICAS-RESERVACAO-E-BOMBAS-DE-RECALQUE.pdf" TargetMode="External"/><Relationship Id="rId5059" Type="http://schemas.openxmlformats.org/officeDocument/2006/relationships/hyperlink" Target="https://www.caixa.gov.br/Downloads/sinapi-cadernos-tecnicos/SINAPI-CT-VERGAS-CONTRAVERGAS-E-FIXACAO-DE-ALVENARIA.pdf" TargetMode="External"/><Relationship Id="rId5473" Type="http://schemas.openxmlformats.org/officeDocument/2006/relationships/hyperlink" Target="https://www.caixa.gov.br/Downloads/sinapi-cadernos-tecnicos/SINAPI-CT-INSTALACOES-ELETRICAS-ELETRODUTOS-EMBUTIDOS-CABOS-CAIXAS-TOMADAS-E-INTERRUPTORES.pdf" TargetMode="External"/><Relationship Id="rId6524" Type="http://schemas.openxmlformats.org/officeDocument/2006/relationships/hyperlink" Target="https://www.caixa.gov.br/Downloads/sinapi-cadernos-tecnicos/SINAPI-CT-ESQUADRIAS-PORTAS.pdf" TargetMode="External"/><Relationship Id="rId7922" Type="http://schemas.openxmlformats.org/officeDocument/2006/relationships/hyperlink" Target="https://www.caixa.gov.br/Downloads/sinapi-cadernos-tecnicos/SINAPI-CT-DEPRECIACAO-JUROS-IMPOSTOS-E-SEGUROS-MANUTENCAO-E-MATERIAIS-NA-OPERACAO-DOS-EQUIPAMENTOS.pdf" TargetMode="External"/><Relationship Id="rId4075" Type="http://schemas.openxmlformats.org/officeDocument/2006/relationships/hyperlink" Target="https://www.caixa.gov.br/Downloads/sinapi-cadernos-tecnicos/SINAPI-CT-REDES-DE-LOGICA-TELEFONIA-E-IMAGEM.pdf" TargetMode="External"/><Relationship Id="rId5126" Type="http://schemas.openxmlformats.org/officeDocument/2006/relationships/hyperlink" Target="https://www.caixa.gov.br/Downloads/sinapi-cadernos-tecnicos/SINAPI-CT-VIDROS-E-ESPELHOS.pdf" TargetMode="External"/><Relationship Id="rId1669" Type="http://schemas.openxmlformats.org/officeDocument/2006/relationships/hyperlink" Target="https://www.caixa.gov.br/Downloads/sinapi-cadernos-tecnicos/SINAPI-CT-INSTALACOES-DE-AR-CONDICIONADO.pdf" TargetMode="External"/><Relationship Id="rId3091" Type="http://schemas.openxmlformats.org/officeDocument/2006/relationships/hyperlink" Target="https://www.caixa.gov.br/Downloads/sinapi-cadernos-tecnicos/SINAPI-CT-PAVIMENTO-RIGIDO-DE-CONCRETO.pdf" TargetMode="External"/><Relationship Id="rId4142" Type="http://schemas.openxmlformats.org/officeDocument/2006/relationships/hyperlink" Target="https://www.caixa.gov.br/Downloads/sinapi-cadernos-tecnicos/SINAPI-CT-REDES-DE-AGUA-E-ESGOTO-EM-PEAD-LISO-(TUBOS-E-CONEXOES).pdf" TargetMode="External"/><Relationship Id="rId5540" Type="http://schemas.openxmlformats.org/officeDocument/2006/relationships/hyperlink" Target="https://www.caixa.gov.br/Downloads/sinapi-cadernos-tecnicos/SINAPI-CT-INSTALACOES-ELETRICAS-ELETRODUTOS-EMBUTIDOS-CABOS-CAIXAS-TOMADAS-E-INTERRUPTORES.pdf" TargetMode="External"/><Relationship Id="rId7298" Type="http://schemas.openxmlformats.org/officeDocument/2006/relationships/hyperlink" Target="https://www.caixa.gov.br/Downloads/sinapi-cadernos-tecnicos/SINAPI-CT-DEPRECIACAO-JUROS-IMPOSTOS-E-SEGUROS-MANUTENCAO-E-MATERIAIS-NA-OPERACAO-DOS-EQUIPAMENTOS.pdf" TargetMode="External"/><Relationship Id="rId8349" Type="http://schemas.openxmlformats.org/officeDocument/2006/relationships/hyperlink" Target="https://www.caixa.gov.br/Downloads/sinapi-cadernos-tecnicos/SINAPI-CT-CUSTOS-HORARIOS-PRODUTIVO-E-IMPRODUTIVO-DOS-EQUIPAMENTOS.pdf" TargetMode="External"/><Relationship Id="rId8696" Type="http://schemas.openxmlformats.org/officeDocument/2006/relationships/hyperlink" Target="https://www.caixa.gov.br/Downloads/sinapi-cadernos-tecnicos/SINAPI-CT-CONTRAPISO.pdf" TargetMode="External"/><Relationship Id="rId9747" Type="http://schemas.openxmlformats.org/officeDocument/2006/relationships/hyperlink" Target="https://www.caixa.gov.br/Downloads/sinapi-cadernos-tecnicos/SINAPI-CT-ASSENTAMENTO-DE-TUBOS-DE-ESGOTO-EM-PVC-E-PEAD.pdf" TargetMode="External"/><Relationship Id="rId1736" Type="http://schemas.openxmlformats.org/officeDocument/2006/relationships/hyperlink" Target="https://www.caixa.gov.br/Downloads/sinapi-cadernos-tecnicos/SINAPI-CT-INSTALACOES-EM-COBRE.pdf" TargetMode="External"/><Relationship Id="rId8763" Type="http://schemas.openxmlformats.org/officeDocument/2006/relationships/hyperlink" Target="https://www.caixa.gov.br/Downloads/sinapi-cadernos-tecnicos/SINAPI-CT-CONCRETO-PROTENDIDO.pdf" TargetMode="External"/><Relationship Id="rId9814" Type="http://schemas.openxmlformats.org/officeDocument/2006/relationships/hyperlink" Target="https://www.caixa.gov.br/Downloads/sinapi-cadernos-tecnicos/SINAPI-CT-ARMACAO-PARA-ESTRUTURAS-DE-CONCRETO-ARMADO.pdf" TargetMode="External"/><Relationship Id="rId28" Type="http://schemas.openxmlformats.org/officeDocument/2006/relationships/hyperlink" Target="https://www.caixa.gov.br/Downloads/sinapi-cadernos-tecnicos/SINAPI-CT-INSTALACOES-ELETRICAS-QUADROS-CABOS-DISJUNTORES-CONTATORES-E-BARRAMENTOS-BLINDADOS.pdf" TargetMode="External"/><Relationship Id="rId1803" Type="http://schemas.openxmlformats.org/officeDocument/2006/relationships/hyperlink" Target="https://www.caixa.gov.br/Downloads/sinapi-cadernos-tecnicos/SINAPI-CT-INSTALACOES-EM-COBRE.pdf" TargetMode="External"/><Relationship Id="rId4959" Type="http://schemas.openxmlformats.org/officeDocument/2006/relationships/hyperlink" Target="https://www.caixa.gov.br/Downloads/sinapi-cadernos-tecnicos/SINAPI-CT-TUBULACAO-FLANGEADA-PARA-REDES-DE-AGUA.pdf" TargetMode="External"/><Relationship Id="rId7365" Type="http://schemas.openxmlformats.org/officeDocument/2006/relationships/hyperlink" Target="https://www.caixa.gov.br/Downloads/sinapi-cadernos-tecnicos/SINAPI-CT-DEPRECIACAO-JUROS-IMPOSTOS-E-SEGUROS-MANUTENCAO-E-MATERIAIS-NA-OPERACAO-DOS-EQUIPAMENTOS.pdf" TargetMode="External"/><Relationship Id="rId8416" Type="http://schemas.openxmlformats.org/officeDocument/2006/relationships/hyperlink" Target="https://www.caixa.gov.br/Downloads/sinapi-cadernos-tecnicos/SINAPI-CT-CUSTOS-HORARIOS-PRODUTIVO-E-IMPRODUTIVO-DOS-EQUIPAMENTOS.pdf" TargetMode="External"/><Relationship Id="rId8830" Type="http://schemas.openxmlformats.org/officeDocument/2006/relationships/hyperlink" Target="https://www.caixa.gov.br/Downloads/sinapi-cadernos-tecnicos/SINAPI-CT-CHAPISCO.pdf" TargetMode="External"/><Relationship Id="rId3975" Type="http://schemas.openxmlformats.org/officeDocument/2006/relationships/hyperlink" Target="https://www.caixa.gov.br/Downloads/sinapi-cadernos-tecnicos/SINAPI-CT-RECOMPOSICAO-DE-PAVIMENTOS.pdf" TargetMode="External"/><Relationship Id="rId6381" Type="http://schemas.openxmlformats.org/officeDocument/2006/relationships/hyperlink" Target="https://www.caixa.gov.br/Downloads/sinapi-cadernos-tecnicos/SINAPI-CT-ESTACAS-BROCA-STRAUSS-E-ESCAVADA-COM-FLUIDO-ESTABILIZANTE.pdf" TargetMode="External"/><Relationship Id="rId7018" Type="http://schemas.openxmlformats.org/officeDocument/2006/relationships/hyperlink" Target="https://www.caixa.gov.br/Downloads/sinapi-cadernos-tecnicos/SINAPI-CT-ENERGIA-SOLAR-PARA-EDIFICACOES.pdf" TargetMode="External"/><Relationship Id="rId7432" Type="http://schemas.openxmlformats.org/officeDocument/2006/relationships/hyperlink" Target="https://www.caixa.gov.br/Downloads/sinapi-cadernos-tecnicos/SINAPI-CT-DEPRECIACAO-JUROS-IMPOSTOS-E-SEGUROS-MANUTENCAO-E-MATERIAIS-NA-OPERACAO-DOS-EQUIPAMENTOS.pdf" TargetMode="External"/><Relationship Id="rId896" Type="http://schemas.openxmlformats.org/officeDocument/2006/relationships/hyperlink" Target="https://www.caixa.gov.br/Downloads/sinapi-cadernos-tecnicos/SINAPI-CT-INSTALACOES-PREDIAIS-DE-AGUA-FRIA-EM-PVC.pdf" TargetMode="External"/><Relationship Id="rId2577" Type="http://schemas.openxmlformats.org/officeDocument/2006/relationships/hyperlink" Target="https://www.caixa.gov.br/Downloads/sinapi-cadernos-tecnicos/SINAPI-CT-LOUCAS-E-METAIS.pdf" TargetMode="External"/><Relationship Id="rId3628" Type="http://schemas.openxmlformats.org/officeDocument/2006/relationships/hyperlink" Target="https://www.caixa.gov.br/Downloads/sinapi-cadernos-tecnicos/SINAPI-CT-POCOS-DE-VISITA-E-CAIXAS-PARA-BOCAS-DE-LOBO.pdf" TargetMode="External"/><Relationship Id="rId6034" Type="http://schemas.openxmlformats.org/officeDocument/2006/relationships/hyperlink" Target="https://www.caixa.gov.br/Downloads/sinapi-cadernos-tecnicos/SINAPI-CT-FOSSAS-E-SUMIDOUROS.pdf" TargetMode="External"/><Relationship Id="rId549" Type="http://schemas.openxmlformats.org/officeDocument/2006/relationships/hyperlink" Target="https://www.caixa.gov.br/Downloads/sinapi-cadernos-tecnicos/SINAPI-CT-INSTALACOES-HIDRAULICAS-EM-PEX.pdf" TargetMode="External"/><Relationship Id="rId1179" Type="http://schemas.openxmlformats.org/officeDocument/2006/relationships/hyperlink" Target="https://www.caixa.gov.br/Downloads/sinapi-cadernos-tecnicos/SINAPI-CT-INSTALACOES-PREDIAIS-DE-AGUA-QUENTE-EM-CPVC.pdf" TargetMode="External"/><Relationship Id="rId1593" Type="http://schemas.openxmlformats.org/officeDocument/2006/relationships/hyperlink" Target="https://www.caixa.gov.br/Downloads/sinapi-cadernos-tecnicos/SINAPI-CT-INSTALACOES-DE-GAS-E-INCENDIO-EM-ACO-E-FERRO-GALVANIZADO.pdf" TargetMode="External"/><Relationship Id="rId2991" Type="http://schemas.openxmlformats.org/officeDocument/2006/relationships/hyperlink" Target="https://www.caixa.gov.br/Downloads/sinapi-cadernos-tecnicos/SINAPI-CT-PARQUINHOS-E-EQUIPAMENTOS-DE-GINASTICA-AO-AR-LIVRE.pdf" TargetMode="External"/><Relationship Id="rId5050" Type="http://schemas.openxmlformats.org/officeDocument/2006/relationships/hyperlink" Target="https://www.caixa.gov.br/Downloads/sinapi-cadernos-tecnicos/SINAPI-CT-VERGAS-CONTRAVERGAS-E-FIXACAO-DE-ALVENARIA.pdf" TargetMode="External"/><Relationship Id="rId6101" Type="http://schemas.openxmlformats.org/officeDocument/2006/relationships/hyperlink" Target="https://www.caixa.gov.br/Downloads/sinapi-cadernos-tecnicos/SINAPI-CT-EXECUCAO-DE-TIRANTES.pdf" TargetMode="External"/><Relationship Id="rId9257" Type="http://schemas.openxmlformats.org/officeDocument/2006/relationships/hyperlink" Target="https://www.caixa.gov.br/Downloads/sinapi-cadernos-tecnicos/SINAPI-CT-ATERROS-BASES-SUB-BASES-E-IMPRIMACOES.pdf" TargetMode="External"/><Relationship Id="rId963" Type="http://schemas.openxmlformats.org/officeDocument/2006/relationships/hyperlink" Target="https://www.caixa.gov.br/Downloads/sinapi-cadernos-tecnicos/SINAPI-CT-INSTALACOES-PREDIAIS-DE-AGUA-FRIA-EM-PVC.pdf" TargetMode="External"/><Relationship Id="rId1246" Type="http://schemas.openxmlformats.org/officeDocument/2006/relationships/hyperlink" Target="https://www.caixa.gov.br/Downloads/sinapi-cadernos-tecnicos/SINAPI-CT-INSTALACOES-PREDIAIS-DE-AGUAS-PLUVIAIS-TUBOS-CONEXOES-CAIXAS-E-RALOS.pdf" TargetMode="External"/><Relationship Id="rId2644" Type="http://schemas.openxmlformats.org/officeDocument/2006/relationships/hyperlink" Target="https://www.caixa.gov.br/Downloads/sinapi-cadernos-tecnicos/SINAPI-CT-LUMINARIAS-EXTERNAS.pdf" TargetMode="External"/><Relationship Id="rId8273" Type="http://schemas.openxmlformats.org/officeDocument/2006/relationships/hyperlink" Target="https://www.caixa.gov.br/Downloads/sinapi-cadernos-tecnicos/SINAPI-CT-CUSTOS-HORARIOS-PRODUTIVO-E-IMPRODUTIVO-DOS-EQUIPAMENTOS.pdf" TargetMode="External"/><Relationship Id="rId9671" Type="http://schemas.openxmlformats.org/officeDocument/2006/relationships/hyperlink" Target="https://www.caixa.gov.br/Downloads/sinapi-cadernos-tecnicos/SINAPI-CT-ASSENTAMENTO-DE-TUBOS-DE-PVC-E-METALICOS-EM-REDES-DE-AGUA.pdf" TargetMode="External"/><Relationship Id="rId616" Type="http://schemas.openxmlformats.org/officeDocument/2006/relationships/hyperlink" Target="https://www.caixa.gov.br/Downloads/sinapi-cadernos-tecnicos/SINAPI-CT-INSTALACOES-HIDRAULICAS-EM-PPR.pdf" TargetMode="External"/><Relationship Id="rId1660" Type="http://schemas.openxmlformats.org/officeDocument/2006/relationships/hyperlink" Target="https://www.caixa.gov.br/Downloads/sinapi-cadernos-tecnicos/SINAPI-CT-INSTALACOES-DE-GAS-EM-PEX-MULTICAMADAS.pdf" TargetMode="External"/><Relationship Id="rId2711" Type="http://schemas.openxmlformats.org/officeDocument/2006/relationships/hyperlink" Target="https://www.caixa.gov.br/Downloads/sinapi-cadernos-tecnicos/SINAPI-CT-MASSA-UNICA-EXTERNA.pdf" TargetMode="External"/><Relationship Id="rId5867" Type="http://schemas.openxmlformats.org/officeDocument/2006/relationships/hyperlink" Target="https://www.caixa.gov.br/Downloads/sinapi-cadernos-tecnicos/SINAPI-CT-FORMAS-PARA-ESTRUTURAS-DE-CONCRETO-ARMADO.pdf" TargetMode="External"/><Relationship Id="rId6918" Type="http://schemas.openxmlformats.org/officeDocument/2006/relationships/hyperlink" Target="https://www.caixa.gov.br/Downloads/sinapi-cadernos-tecnicos/SINAPI-CT-ESCADAS.pdf" TargetMode="External"/><Relationship Id="rId9324" Type="http://schemas.openxmlformats.org/officeDocument/2006/relationships/hyperlink" Target="https://www.caixa.gov.br/Downloads/sinapi-cadernos-tecnicos/SINAPI-CT-ATERROS-BASES-SUB-BASES-E-IMPRIMACOES.pdf" TargetMode="External"/><Relationship Id="rId1313" Type="http://schemas.openxmlformats.org/officeDocument/2006/relationships/hyperlink" Target="https://www.caixa.gov.br/Downloads/sinapi-cadernos-tecnicos/SINAPI-CT-INSTALACOES-DE-GAS-E-INCENDIO-EM-ACO-E-FERRO-GALVANIZADO.pdf" TargetMode="External"/><Relationship Id="rId4469" Type="http://schemas.openxmlformats.org/officeDocument/2006/relationships/hyperlink" Target="https://www.caixa.gov.br/Downloads/sinapi-cadernos-tecnicos/SINAPI-CT-SUPRESSAO-VEGETAL.pdf" TargetMode="External"/><Relationship Id="rId4883" Type="http://schemas.openxmlformats.org/officeDocument/2006/relationships/hyperlink" Target="https://www.caixa.gov.br/Downloads/sinapi-cadernos-tecnicos/SINAPI-CT-TRATAMENTOS-SUPERFICIAIS.pdf" TargetMode="External"/><Relationship Id="rId5934" Type="http://schemas.openxmlformats.org/officeDocument/2006/relationships/hyperlink" Target="https://www.caixa.gov.br/Downloads/sinapi-cadernos-tecnicos/SINAPI-CT-FORMAS-PARA-ESTRUTURAS-DE-CONCRETO-ARMADO.pdf" TargetMode="External"/><Relationship Id="rId8340" Type="http://schemas.openxmlformats.org/officeDocument/2006/relationships/hyperlink" Target="https://www.caixa.gov.br/Downloads/sinapi-cadernos-tecnicos/SINAPI-CT-CUSTOS-HORARIOS-PRODUTIVO-E-IMPRODUTIVO-DOS-EQUIPAMENTOS.pdf" TargetMode="External"/><Relationship Id="rId3485" Type="http://schemas.openxmlformats.org/officeDocument/2006/relationships/hyperlink" Target="https://www.caixa.gov.br/Downloads/sinapi-cadernos-tecnicos/SINAPI-CT-POSTES-DE-CONCRETO-E-METALICOS.pdf" TargetMode="External"/><Relationship Id="rId4536" Type="http://schemas.openxmlformats.org/officeDocument/2006/relationships/hyperlink" Target="https://www.caixa.gov.br/Downloads/sinapi-cadernos-tecnicos/SINAPI-CT-TRANSPORTE-FLUVIAL-CARGA-E-DESCARGA.pdf" TargetMode="External"/><Relationship Id="rId4950" Type="http://schemas.openxmlformats.org/officeDocument/2006/relationships/hyperlink" Target="https://www.caixa.gov.br/Downloads/sinapi-cadernos-tecnicos/SINAPI-CT-TUBULACAO-FLANGEADA-PARA-REDES-DE-AGUA.pdf" TargetMode="External"/><Relationship Id="rId2087" Type="http://schemas.openxmlformats.org/officeDocument/2006/relationships/hyperlink" Target="https://www.caixa.gov.br/Downloads/sinapi-cadernos-tecnicos/SINAPI-CT-LIGACOES-PREDIAIS-DE-AGUA-E-ESGOTO.pdf" TargetMode="External"/><Relationship Id="rId3138" Type="http://schemas.openxmlformats.org/officeDocument/2006/relationships/hyperlink" Target="https://www.caixa.gov.br/Downloads/sinapi-cadernos-tecnicos/SINAPI-CT-PERFURACAO-HORIZONTAL-DIRECIONAL-HDD.pdf" TargetMode="External"/><Relationship Id="rId3552" Type="http://schemas.openxmlformats.org/officeDocument/2006/relationships/hyperlink" Target="https://www.caixa.gov.br/Downloads/sinapi-cadernos-tecnicos/SINAPI-CT-POCOS-DE-VISITA-E-CAIXAS-PARA-BOCAS-DE-LOBO.pdf" TargetMode="External"/><Relationship Id="rId4603" Type="http://schemas.openxmlformats.org/officeDocument/2006/relationships/hyperlink" Target="https://www.caixa.gov.br/Downloads/sinapi-cadernos-tecnicos/SINAPI-CT-TRANSPORTE-FLUVIAL-CARGA-E-DESCARGA.pdf" TargetMode="External"/><Relationship Id="rId7759" Type="http://schemas.openxmlformats.org/officeDocument/2006/relationships/hyperlink" Target="https://www.caixa.gov.br/Downloads/sinapi-cadernos-tecnicos/SINAPI-CT-DEPRECIACAO-JUROS-IMPOSTOS-E-SEGUROS-MANUTENCAO-E-MATERIAIS-NA-OPERACAO-DOS-EQUIPAMENTOS.pdf" TargetMode="External"/><Relationship Id="rId473" Type="http://schemas.openxmlformats.org/officeDocument/2006/relationships/hyperlink" Target="https://www.caixa.gov.br/Downloads/sinapi-cadernos-tecnicos/SINAPI-CT-INSTALACOES-HIDRAULICAS-RESERVACAO-E-BOMBAS-DE-RECALQUE.pdf" TargetMode="External"/><Relationship Id="rId2154" Type="http://schemas.openxmlformats.org/officeDocument/2006/relationships/hyperlink" Target="https://www.caixa.gov.br/Downloads/sinapi-metodologia/Livro_SINAPI_Calculos_Parametros.pdf" TargetMode="External"/><Relationship Id="rId3205" Type="http://schemas.openxmlformats.org/officeDocument/2006/relationships/hyperlink" Target="https://www.caixa.gov.br/Downloads/sinapi-cadernos-tecnicos/SINAPI-CT-PINTURA-EXTERNA.pdf" TargetMode="External"/><Relationship Id="rId9181" Type="http://schemas.openxmlformats.org/officeDocument/2006/relationships/hyperlink" Target="https://www.caixa.gov.br/Downloads/sinapi-cadernos-tecnicos/SINAPI-CT-ATERROS-BASES-SUB-BASES-E-IMPRIMACOES.pdf" TargetMode="External"/><Relationship Id="rId126" Type="http://schemas.openxmlformats.org/officeDocument/2006/relationships/hyperlink" Target="https://www.caixa.gov.br/Downloads/sinapi-cadernos-tecnicos/SINAPI-CT-INSTALACOES-ELETRICAS-REDE-DE-DISTRIBUICAO.pdf" TargetMode="External"/><Relationship Id="rId540" Type="http://schemas.openxmlformats.org/officeDocument/2006/relationships/hyperlink" Target="https://www.caixa.gov.br/Downloads/sinapi-cadernos-tecnicos/SINAPI-CT-INSTALACOES-HIDRAULICAS-EM-PEX.pdf" TargetMode="External"/><Relationship Id="rId1170" Type="http://schemas.openxmlformats.org/officeDocument/2006/relationships/hyperlink" Target="https://www.caixa.gov.br/Downloads/sinapi-cadernos-tecnicos/SINAPI-CT-INSTALACOES-PREDIAIS-DE-AGUA-QUENTE-EM-CPVC.pdf" TargetMode="External"/><Relationship Id="rId2221" Type="http://schemas.openxmlformats.org/officeDocument/2006/relationships/hyperlink" Target="https://www.caixa.gov.br/Downloads/sinapi-metodologia/Livro_SINAPI_Calculos_Parametros.pdf" TargetMode="External"/><Relationship Id="rId5377" Type="http://schemas.openxmlformats.org/officeDocument/2006/relationships/hyperlink" Target="https://www.caixa.gov.br/Downloads/sinapi-cadernos-tecnicos/SINAPI-CT-INSTALACOES-ELETRICAS-ELETRODUTOS-CONEXOES-E-CONDULETES-APARENTES.pdf" TargetMode="External"/><Relationship Id="rId6428" Type="http://schemas.openxmlformats.org/officeDocument/2006/relationships/hyperlink" Target="https://www.caixa.gov.br/Downloads/sinapi-cadernos-tecnicos/SINAPI-CT-ESQUADRIAS-PORTAS.pdf" TargetMode="External"/><Relationship Id="rId6775" Type="http://schemas.openxmlformats.org/officeDocument/2006/relationships/hyperlink" Target="https://www.caixa.gov.br/Downloads/sinapi-cadernos-tecnicos/SINAPI-CT-ESCAVACAO-VERTICAL-A-CEU-ABERTO.pdf" TargetMode="External"/><Relationship Id="rId7826" Type="http://schemas.openxmlformats.org/officeDocument/2006/relationships/hyperlink" Target="https://www.caixa.gov.br/Downloads/sinapi-cadernos-tecnicos/SINAPI-CT-DEPRECIACAO-JUROS-IMPOSTOS-E-SEGUROS-MANUTENCAO-E-MATERIAIS-NA-OPERACAO-DOS-EQUIPAMENTOS.pdf" TargetMode="External"/><Relationship Id="rId5791" Type="http://schemas.openxmlformats.org/officeDocument/2006/relationships/hyperlink" Target="https://www.caixa.gov.br/Downloads/sinapi-cadernos-tecnicos/SINAPI-CT-GALERIAS-COM-ADUELAS-DE-CONCRETO.pdf" TargetMode="External"/><Relationship Id="rId6842" Type="http://schemas.openxmlformats.org/officeDocument/2006/relationships/hyperlink" Target="https://www.caixa.gov.br/Downloads/sinapi-cadernos-tecnicos/SINAPI-CT-ESCADAS.pdf" TargetMode="External"/><Relationship Id="rId9998" Type="http://schemas.openxmlformats.org/officeDocument/2006/relationships/hyperlink" Target="https://www.caixa.gov.br/Downloads/sinapi-cadernos-tecnicos/SINAPI-CT-ARGAMASSAS.pdf" TargetMode="External"/><Relationship Id="rId1987" Type="http://schemas.openxmlformats.org/officeDocument/2006/relationships/hyperlink" Target="https://www.caixa.gov.br/Downloads/sinapi-cadernos-tecnicos/SINAPI-CT-INSTALACOES-PARA-CANTEIROS-DE-OBRAS.pdf" TargetMode="External"/><Relationship Id="rId4393" Type="http://schemas.openxmlformats.org/officeDocument/2006/relationships/hyperlink" Target="https://www.caixa.gov.br/Downloads/sinapi-cadernos-tecnicos/SINAPI-CT-SISTEMA-DE-PROTECAO-CONTRA-DESCARGAS-ATMOSFERICAS-SPDA.pdf" TargetMode="External"/><Relationship Id="rId5444" Type="http://schemas.openxmlformats.org/officeDocument/2006/relationships/hyperlink" Target="https://www.caixa.gov.br/Downloads/sinapi-cadernos-tecnicos/SINAPI-CT-INSTALACOES-ELETRICAS-ELETRODUTOS-EMBUTIDOS-CABOS-CAIXAS-TOMADAS-E-INTERRUPTORES.pdf" TargetMode="External"/><Relationship Id="rId4046" Type="http://schemas.openxmlformats.org/officeDocument/2006/relationships/hyperlink" Target="https://www.caixa.gov.br/Downloads/sinapi-cadernos-tecnicos/SINAPI-CT-REDES-DE-LOGICA-TELEFONIA-E-IMAGEM.pdf" TargetMode="External"/><Relationship Id="rId4460" Type="http://schemas.openxmlformats.org/officeDocument/2006/relationships/hyperlink" Target="https://www.caixa.gov.br/Downloads/sinapi-cadernos-tecnicos/SINAPI-CT-SISTEMAS-DE-MEDICAO.pdf" TargetMode="External"/><Relationship Id="rId5511" Type="http://schemas.openxmlformats.org/officeDocument/2006/relationships/hyperlink" Target="https://www.caixa.gov.br/Downloads/sinapi-cadernos-tecnicos/SINAPI-CT-INSTALACOES-ELETRICAS-ELETRODUTOS-EMBUTIDOS-CABOS-CAIXAS-TOMADAS-E-INTERRUPTORES.pdf" TargetMode="External"/><Relationship Id="rId8667" Type="http://schemas.openxmlformats.org/officeDocument/2006/relationships/hyperlink" Target="https://www.caixa.gov.br/Downloads/sinapi-cadernos-tecnicos/SINAPI-CT-CUSTOS-HORARIOS-PRODUTIVO-E-IMPRODUTIVO-DOS-EQUIPAMENTOS.pdf" TargetMode="External"/><Relationship Id="rId9718" Type="http://schemas.openxmlformats.org/officeDocument/2006/relationships/hyperlink" Target="https://www.caixa.gov.br/Downloads/sinapi-cadernos-tecnicos/SINAPI-CT-ASSENTAMENTO-DE-TUBOS-DE-PVC-E-METALICOS-EM-REDES-DE-AGUA.pdf" TargetMode="External"/><Relationship Id="rId1707" Type="http://schemas.openxmlformats.org/officeDocument/2006/relationships/hyperlink" Target="https://www.caixa.gov.br/Downloads/sinapi-cadernos-tecnicos/SINAPI-CT-INSTALACOES-DE-AR-CONDICIONADO.pdf" TargetMode="External"/><Relationship Id="rId3062" Type="http://schemas.openxmlformats.org/officeDocument/2006/relationships/hyperlink" Target="https://www.caixa.gov.br/Downloads/sinapi-cadernos-tecnicos/SINAPI-CT-PAVIMENTO-INTERTRAVADO.pdf" TargetMode="External"/><Relationship Id="rId4113" Type="http://schemas.openxmlformats.org/officeDocument/2006/relationships/hyperlink" Target="https://www.caixa.gov.br/Downloads/sinapi-cadernos-tecnicos/SINAPI-CT-REDES-DE-AGUA-E-ESGOTO-EM-PEAD-LISO-(TUBOS-E-CONEXOES).pdf" TargetMode="External"/><Relationship Id="rId7269" Type="http://schemas.openxmlformats.org/officeDocument/2006/relationships/hyperlink" Target="https://www.caixa.gov.br/Downloads/sinapi-cadernos-tecnicos/SINAPI-CT-DETECCAO-DE-INCENDIO-E-ALARME.pdf" TargetMode="External"/><Relationship Id="rId7683" Type="http://schemas.openxmlformats.org/officeDocument/2006/relationships/hyperlink" Target="https://www.caixa.gov.br/Downloads/sinapi-cadernos-tecnicos/SINAPI-CT-DEPRECIACAO-JUROS-IMPOSTOS-E-SEGUROS-MANUTENCAO-E-MATERIAIS-NA-OPERACAO-DOS-EQUIPAMENTOS.pdf" TargetMode="External"/><Relationship Id="rId8734" Type="http://schemas.openxmlformats.org/officeDocument/2006/relationships/hyperlink" Target="https://www.caixa.gov.br/Downloads/sinapi-cadernos-tecnicos/SINAPI-CT-CONCRETO-PROTENDIDO.pdf" TargetMode="External"/><Relationship Id="rId6285" Type="http://schemas.openxmlformats.org/officeDocument/2006/relationships/hyperlink" Target="https://www.caixa.gov.br/Downloads/sinapi-cadernos-tecnicos/SINAPI-CT-ESTRUTURA-E-TRAMA-PARA-COBERTURA.pdf" TargetMode="External"/><Relationship Id="rId7336" Type="http://schemas.openxmlformats.org/officeDocument/2006/relationships/hyperlink" Target="https://www.caixa.gov.br/Downloads/sinapi-cadernos-tecnicos/SINAPI-CT-DEPRECIACAO-JUROS-IMPOSTOS-E-SEGUROS-MANUTENCAO-E-MATERIAIS-NA-OPERACAO-DOS-EQUIPAMENTOS.pdf" TargetMode="External"/><Relationship Id="rId3879" Type="http://schemas.openxmlformats.org/officeDocument/2006/relationships/hyperlink" Target="https://www.caixa.gov.br/Downloads/sinapi-cadernos-tecnicos/SINAPI-CT-RASGOS-E-FIXACOES.pdf" TargetMode="External"/><Relationship Id="rId6352" Type="http://schemas.openxmlformats.org/officeDocument/2006/relationships/hyperlink" Target="https://www.caixa.gov.br/Downloads/sinapi-cadernos-tecnicos/SINAPI-CT-ESTACAS-EM-HELICE-CONTINUA.pdf" TargetMode="External"/><Relationship Id="rId7750" Type="http://schemas.openxmlformats.org/officeDocument/2006/relationships/hyperlink" Target="https://www.caixa.gov.br/Downloads/sinapi-cadernos-tecnicos/SINAPI-CT-DEPRECIACAO-JUROS-IMPOSTOS-E-SEGUROS-MANUTENCAO-E-MATERIAIS-NA-OPERACAO-DOS-EQUIPAMENTOS.pdf" TargetMode="External"/><Relationship Id="rId8801" Type="http://schemas.openxmlformats.org/officeDocument/2006/relationships/hyperlink" Target="https://www.caixa.gov.br/Downloads/sinapi-cadernos-tecnicos/SINAPI-CT-CONCRETO-PROJETADO.pdf" TargetMode="External"/><Relationship Id="rId2895" Type="http://schemas.openxmlformats.org/officeDocument/2006/relationships/hyperlink" Target="https://www.caixa.gov.br/Downloads/sinapi-cadernos-tecnicos/SINAPI-CT-PAREDES-DE-CONCRETO-ARMACAO.pdf" TargetMode="External"/><Relationship Id="rId3946" Type="http://schemas.openxmlformats.org/officeDocument/2006/relationships/hyperlink" Target="https://www.caixa.gov.br/Downloads/sinapi-cadernos-tecnicos/SINAPI-CT-RECOMPOSICAO-DE-PAVIMENTOS.pdf" TargetMode="External"/><Relationship Id="rId6005" Type="http://schemas.openxmlformats.org/officeDocument/2006/relationships/hyperlink" Target="https://www.caixa.gov.br/Downloads/sinapi-cadernos-tecnicos/SINAPI-CT-FOSSAS-E-SUMIDOUROS.pdf" TargetMode="External"/><Relationship Id="rId7403" Type="http://schemas.openxmlformats.org/officeDocument/2006/relationships/hyperlink" Target="https://www.caixa.gov.br/Downloads/sinapi-cadernos-tecnicos/SINAPI-CT-DEPRECIACAO-JUROS-IMPOSTOS-E-SEGUROS-MANUTENCAO-E-MATERIAIS-NA-OPERACAO-DOS-EQUIPAMENTOS.pdf" TargetMode="External"/><Relationship Id="rId867" Type="http://schemas.openxmlformats.org/officeDocument/2006/relationships/hyperlink" Target="https://www.caixa.gov.br/Downloads/sinapi-cadernos-tecnicos/SINAPI-CT-INSTALACOES-PREDIAIS-DE-AGUA-FRIA-EM-PVC.pdf" TargetMode="External"/><Relationship Id="rId1497" Type="http://schemas.openxmlformats.org/officeDocument/2006/relationships/hyperlink" Target="https://www.caixa.gov.br/Downloads/sinapi-cadernos-tecnicos/SINAPI-CT-INSTALACOES-DE-GAS-E-INCENDIO-EM-ACO-E-FERRO-GALVANIZADO.pdf" TargetMode="External"/><Relationship Id="rId2548" Type="http://schemas.openxmlformats.org/officeDocument/2006/relationships/hyperlink" Target="https://www.caixa.gov.br/Downloads/sinapi-cadernos-tecnicos/SINAPI-CT-LOUCAS-E-METAIS.pdf" TargetMode="External"/><Relationship Id="rId2962" Type="http://schemas.openxmlformats.org/officeDocument/2006/relationships/hyperlink" Target="https://www.caixa.gov.br/Downloads/sinapi-cadernos-tecnicos/SINAPI-CT-PAREDES-EM-DRYWALL.pdf" TargetMode="External"/><Relationship Id="rId9575" Type="http://schemas.openxmlformats.org/officeDocument/2006/relationships/hyperlink" Target="https://www.caixa.gov.br/Downloads/sinapi-cadernos-tecnicos/SINAPI-CT-ASSENTAMENTO-DE-TUBOS-DE-PVC-E-METALICOS-EM-REDES-DE-AGUA.pdf" TargetMode="External"/><Relationship Id="rId934" Type="http://schemas.openxmlformats.org/officeDocument/2006/relationships/hyperlink" Target="https://www.caixa.gov.br/Downloads/sinapi-cadernos-tecnicos/SINAPI-CT-INSTALACOES-PREDIAIS-DE-AGUA-FRIA-EM-PVC.pdf" TargetMode="External"/><Relationship Id="rId1564" Type="http://schemas.openxmlformats.org/officeDocument/2006/relationships/hyperlink" Target="https://www.caixa.gov.br/Downloads/sinapi-cadernos-tecnicos/SINAPI-CT-INSTALACOES-DE-GAS-E-INCENDIO-EM-ACO-E-FERRO-GALVANIZADO.pdf" TargetMode="External"/><Relationship Id="rId2615" Type="http://schemas.openxmlformats.org/officeDocument/2006/relationships/hyperlink" Target="https://www.caixa.gov.br/Downloads/sinapi-cadernos-tecnicos/SINAPI-CT-LOUCAS-E-METAIS.pdf" TargetMode="External"/><Relationship Id="rId5021" Type="http://schemas.openxmlformats.org/officeDocument/2006/relationships/hyperlink" Target="https://www.caixa.gov.br/Downloads/sinapi-cadernos-tecnicos/SINAPI-CT-USINAGENS.pdf" TargetMode="External"/><Relationship Id="rId8177" Type="http://schemas.openxmlformats.org/officeDocument/2006/relationships/hyperlink" Target="https://www.caixa.gov.br/Downloads/sinapi-cadernos-tecnicos/SINAPI-CT-DEMOLICOES-E-REMOCOES.pdf" TargetMode="External"/><Relationship Id="rId8591" Type="http://schemas.openxmlformats.org/officeDocument/2006/relationships/hyperlink" Target="https://www.caixa.gov.br/Downloads/sinapi-cadernos-tecnicos/SINAPI-CT-CUSTOS-HORARIOS-PRODUTIVO-E-IMPRODUTIVO-DOS-EQUIPAMENTOS.pdf" TargetMode="External"/><Relationship Id="rId9228" Type="http://schemas.openxmlformats.org/officeDocument/2006/relationships/hyperlink" Target="https://www.caixa.gov.br/Downloads/sinapi-cadernos-tecnicos/SINAPI-CT-ATERROS-BASES-SUB-BASES-E-IMPRIMACOES.pdf" TargetMode="External"/><Relationship Id="rId9642" Type="http://schemas.openxmlformats.org/officeDocument/2006/relationships/hyperlink" Target="https://www.caixa.gov.br/Downloads/sinapi-cadernos-tecnicos/SINAPI-CT-ASSENTAMENTO-DE-TUBOS-DE-PVC-E-METALICOS-EM-REDES-DE-AGUA.pdf" TargetMode="External"/><Relationship Id="rId1217" Type="http://schemas.openxmlformats.org/officeDocument/2006/relationships/hyperlink" Target="https://www.caixa.gov.br/Downloads/sinapi-cadernos-tecnicos/SINAPI-CT-INSTALACOES-PREDIAIS-DE-AGUAS-PLUVIAIS-TUBOS-CONEXOES-CAIXAS-E-RALOS.pdf" TargetMode="External"/><Relationship Id="rId1631" Type="http://schemas.openxmlformats.org/officeDocument/2006/relationships/hyperlink" Target="https://www.caixa.gov.br/Downloads/sinapi-cadernos-tecnicos/SINAPI-CT-INSTALACOES-DE-GAS-EM-PEX-MULTICAMADAS.pdf" TargetMode="External"/><Relationship Id="rId4787" Type="http://schemas.openxmlformats.org/officeDocument/2006/relationships/hyperlink" Target="https://www.caixa.gov.br/Downloads/sinapi-cadernos-tecnicos/SINAPI-CT-TRANSPORTE-CARGA-E-DESCARGA-DE-MATERIAIS.pdf" TargetMode="External"/><Relationship Id="rId5838" Type="http://schemas.openxmlformats.org/officeDocument/2006/relationships/hyperlink" Target="https://www.caixa.gov.br/Downloads/sinapi-cadernos-tecnicos/SINAPI-CT-FORMAS-PARA-ESTRUTURAS-DE-CONCRETO-ARMADO.pdf" TargetMode="External"/><Relationship Id="rId7193" Type="http://schemas.openxmlformats.org/officeDocument/2006/relationships/hyperlink" Target="https://www.caixa.gov.br/Downloads/sinapi-cadernos-tecnicos/SINAPI-CT-DRENOS.pdf" TargetMode="External"/><Relationship Id="rId8244" Type="http://schemas.openxmlformats.org/officeDocument/2006/relationships/hyperlink" Target="https://www.caixa.gov.br/Downloads/sinapi-cadernos-tecnicos/SINAPI-CT-CUSTOS-HORARIOS-PRODUTIVO-E-IMPRODUTIVO-DOS-EQUIPAMENTOS.pdf" TargetMode="External"/><Relationship Id="rId3389" Type="http://schemas.openxmlformats.org/officeDocument/2006/relationships/hyperlink" Target="https://www.caixa.gov.br/Downloads/sinapi-cadernos-tecnicos/SINAPI-CT-PISOS.pdf" TargetMode="External"/><Relationship Id="rId7260" Type="http://schemas.openxmlformats.org/officeDocument/2006/relationships/hyperlink" Target="https://www.caixa.gov.br/Downloads/sinapi-cadernos-tecnicos/SINAPI-CT-DISSIPADORES-DE-ENERGIA.pdf" TargetMode="External"/><Relationship Id="rId8311" Type="http://schemas.openxmlformats.org/officeDocument/2006/relationships/hyperlink" Target="https://www.caixa.gov.br/Downloads/sinapi-cadernos-tecnicos/SINAPI-CT-CUSTOS-HORARIOS-PRODUTIVO-E-IMPRODUTIVO-DOS-EQUIPAMENTOS.pdf" TargetMode="External"/><Relationship Id="rId3456" Type="http://schemas.openxmlformats.org/officeDocument/2006/relationships/hyperlink" Target="https://www.caixa.gov.br/Downloads/sinapi-cadernos-tecnicos/SINAPI-CT-POSTES-DE-CONCRETO-E-METALICOS.pdf" TargetMode="External"/><Relationship Id="rId4854" Type="http://schemas.openxmlformats.org/officeDocument/2006/relationships/hyperlink" Target="https://www.caixa.gov.br/Downloads/sinapi-cadernos-tecnicos/SINAPI-CT-TRANSPORTE-CARGA-E-DESCARGA-DE-MATERIAIS.pdf" TargetMode="External"/><Relationship Id="rId5905" Type="http://schemas.openxmlformats.org/officeDocument/2006/relationships/hyperlink" Target="https://www.caixa.gov.br/Downloads/sinapi-cadernos-tecnicos/SINAPI-CT-FORMAS-PARA-ESTRUTURAS-DE-CONCRETO-ARMADO.pdf" TargetMode="External"/><Relationship Id="rId377" Type="http://schemas.openxmlformats.org/officeDocument/2006/relationships/hyperlink" Target="https://www.caixa.gov.br/Downloads/sinapi-cadernos-tecnicos/SINAPI-CT-INSTALACOES-HIDRAULICAS-RESERVACAO-E-BOMBAS-DE-RECALQUE.pdf" TargetMode="External"/><Relationship Id="rId2058" Type="http://schemas.openxmlformats.org/officeDocument/2006/relationships/hyperlink" Target="https://www.caixa.gov.br/Downloads/sinapi-cadernos-tecnicos/SINAPI-CT-LAJES-PRE-MOLDADAS.pdf" TargetMode="External"/><Relationship Id="rId3109" Type="http://schemas.openxmlformats.org/officeDocument/2006/relationships/hyperlink" Target="https://www.caixa.gov.br/Downloads/sinapi-cadernos-tecnicos/SINAPI-CT-PEITORIS-E-CHAPINS.pdf" TargetMode="External"/><Relationship Id="rId3870" Type="http://schemas.openxmlformats.org/officeDocument/2006/relationships/hyperlink" Target="https://www.caixa.gov.br/Downloads/sinapi-cadernos-tecnicos/SINAPI-CT-RASGOS-E-FIXACOES.pdf" TargetMode="External"/><Relationship Id="rId4507" Type="http://schemas.openxmlformats.org/officeDocument/2006/relationships/hyperlink" Target="https://www.caixa.gov.br/Downloads/sinapi-cadernos-tecnicos/SINAPI-CT-TELHAMENTO-PARA-COBERTURA.pdf" TargetMode="External"/><Relationship Id="rId4921" Type="http://schemas.openxmlformats.org/officeDocument/2006/relationships/hyperlink" Target="https://www.caixa.gov.br/Downloads/sinapi-cadernos-tecnicos/SINAPI-CT-TUBULACAO-FLANGEADA-PARA-REDES-DE-AGUA.pdf" TargetMode="External"/><Relationship Id="rId9085" Type="http://schemas.openxmlformats.org/officeDocument/2006/relationships/hyperlink" Target="https://www.caixa.gov.br/Downloads/sinapi-cadernos-tecnicos/SINAPI-CT-BOCAS-PARA-BUEIROS.pdf" TargetMode="External"/><Relationship Id="rId791" Type="http://schemas.openxmlformats.org/officeDocument/2006/relationships/hyperlink" Target="https://www.caixa.gov.br/Downloads/sinapi-cadernos-tecnicos/SINAPI-CT-INSTALACOES-PREDIAIS-DE-ESGOTO-TUBOS-E-CONEXOES.pdf" TargetMode="External"/><Relationship Id="rId1074" Type="http://schemas.openxmlformats.org/officeDocument/2006/relationships/hyperlink" Target="https://www.caixa.gov.br/Downloads/sinapi-cadernos-tecnicos/SINAPI-CT-INSTALACOES-PREDIAIS-DE-AGUA-QUENTE-EM-CPVC.pdf" TargetMode="External"/><Relationship Id="rId2472" Type="http://schemas.openxmlformats.org/officeDocument/2006/relationships/hyperlink" Target="https://www.caixa.gov.br/Downloads/sinapi-metodologia/Livro_SINAPI_Calculos_Parametros.pdf" TargetMode="External"/><Relationship Id="rId3523" Type="http://schemas.openxmlformats.org/officeDocument/2006/relationships/hyperlink" Target="https://www.caixa.gov.br/Downloads/sinapi-cadernos-tecnicos/SINAPI-CT-POCOS-DE-VISITA-E-CAIXAS-PARA-BOCAS-DE-LOBO.pdf" TargetMode="External"/><Relationship Id="rId6679" Type="http://schemas.openxmlformats.org/officeDocument/2006/relationships/hyperlink" Target="https://www.caixa.gov.br/Downloads/sinapi-cadernos-tecnicos/SINAPI-CT-ESCAVACAO-DE-VALAS.pdf" TargetMode="External"/><Relationship Id="rId444" Type="http://schemas.openxmlformats.org/officeDocument/2006/relationships/hyperlink" Target="https://www.caixa.gov.br/Downloads/sinapi-cadernos-tecnicos/SINAPI-CT-INSTALACOES-HIDRAULICAS-RESERVACAO-E-BOMBAS-DE-RECALQUE.pdf" TargetMode="External"/><Relationship Id="rId2125" Type="http://schemas.openxmlformats.org/officeDocument/2006/relationships/hyperlink" Target="https://www.caixa.gov.br/Downloads/sinapi-cadernos-tecnicos/SINAPI-CT-LIMPEZA-DE-OBRA.pdf" TargetMode="External"/><Relationship Id="rId5695" Type="http://schemas.openxmlformats.org/officeDocument/2006/relationships/hyperlink" Target="https://www.caixa.gov.br/Downloads/sinapi-cadernos-tecnicos/SINAPI-CT-GUIAS-E-SARJETAS.pdf" TargetMode="External"/><Relationship Id="rId6746" Type="http://schemas.openxmlformats.org/officeDocument/2006/relationships/hyperlink" Target="https://www.caixa.gov.br/Downloads/sinapi-cadernos-tecnicos/SINAPI-CT-ESCAVACAO-VERTICAL-A-CEU-ABERTO.pdf" TargetMode="External"/><Relationship Id="rId9152" Type="http://schemas.openxmlformats.org/officeDocument/2006/relationships/hyperlink" Target="https://www.caixa.gov.br/Downloads/sinapi-cadernos-tecnicos/SINAPI-CT-ATERROS-BASES-SUB-BASES-E-IMPRIMACOES.pdf" TargetMode="External"/><Relationship Id="rId511" Type="http://schemas.openxmlformats.org/officeDocument/2006/relationships/hyperlink" Target="https://www.caixa.gov.br/Downloads/sinapi-cadernos-tecnicos/SINAPI-CT-INSTALACOES-HIDRAULICAS-EM-PEX.pdf" TargetMode="External"/><Relationship Id="rId1141" Type="http://schemas.openxmlformats.org/officeDocument/2006/relationships/hyperlink" Target="https://www.caixa.gov.br/Downloads/sinapi-cadernos-tecnicos/SINAPI-CT-INSTALACOES-PREDIAIS-DE-AGUA-QUENTE-EM-CPVC.pdf" TargetMode="External"/><Relationship Id="rId4297" Type="http://schemas.openxmlformats.org/officeDocument/2006/relationships/hyperlink" Target="https://www.caixa.gov.br/Downloads/sinapi-cadernos-tecnicos/SINAPI-CT-REVESTIMENTOS-CERAMICOS-INTERNOS.pdf" TargetMode="External"/><Relationship Id="rId5348" Type="http://schemas.openxmlformats.org/officeDocument/2006/relationships/hyperlink" Target="https://www.caixa.gov.br/Downloads/sinapi-cadernos-tecnicos/SINAPI-CT-INSTALACOES-ELETRICAS-ELETRODUTOS-CONEXOES-E-CONDULETES-APARENTES.pdf" TargetMode="External"/><Relationship Id="rId5762" Type="http://schemas.openxmlformats.org/officeDocument/2006/relationships/hyperlink" Target="https://www.caixa.gov.br/Downloads/sinapi-cadernos-tecnicos/SINAPI-CT-GESSO.pdf" TargetMode="External"/><Relationship Id="rId6813" Type="http://schemas.openxmlformats.org/officeDocument/2006/relationships/hyperlink" Target="https://www.caixa.gov.br/Downloads/sinapi-cadernos-tecnicos/SINAPI-CT-ESCAVACAO-HORIZONTAL.pdf" TargetMode="External"/><Relationship Id="rId9969" Type="http://schemas.openxmlformats.org/officeDocument/2006/relationships/hyperlink" Target="https://www.caixa.gov.br/Downloads/sinapi-cadernos-tecnicos/SINAPI-CT-ARGAMASSAS.pdf" TargetMode="External"/><Relationship Id="rId4364" Type="http://schemas.openxmlformats.org/officeDocument/2006/relationships/hyperlink" Target="https://www.caixa.gov.br/Downloads/sinapi-cadernos-tecnicos/SINAPI-CT-SINALIZACAO-VERTICAL-VIARIA.pdf" TargetMode="External"/><Relationship Id="rId5415" Type="http://schemas.openxmlformats.org/officeDocument/2006/relationships/hyperlink" Target="https://www.caixa.gov.br/Downloads/sinapi-cadernos-tecnicos/SINAPI-CT-INSTALACOES-ELETRICAS-ELETRODUTOS-EMBUTIDOS-CABOS-CAIXAS-TOMADAS-E-INTERRUPTORES.pdf" TargetMode="External"/><Relationship Id="rId1958" Type="http://schemas.openxmlformats.org/officeDocument/2006/relationships/hyperlink" Target="https://www.caixa.gov.br/Downloads/sinapi-cadernos-tecnicos/SINAPI-CT-INSTALACOES-EM-COBRE.pdf" TargetMode="External"/><Relationship Id="rId3380" Type="http://schemas.openxmlformats.org/officeDocument/2006/relationships/hyperlink" Target="https://www.caixa.gov.br/Downloads/sinapi-cadernos-tecnicos/SINAPI-CT-PISOS.pdf" TargetMode="External"/><Relationship Id="rId4017" Type="http://schemas.openxmlformats.org/officeDocument/2006/relationships/hyperlink" Target="https://www.caixa.gov.br/Downloads/sinapi-cadernos-tecnicos/SINAPI-CT-REDES-DE-LOGICA-TELEFONIA-E-IMAGEM.pdf" TargetMode="External"/><Relationship Id="rId4431" Type="http://schemas.openxmlformats.org/officeDocument/2006/relationships/hyperlink" Target="https://www.caixa.gov.br/Downloads/sinapi-cadernos-tecnicos/SINAPI-CT-SISTEMAS-DE-MEDICAO.pdf" TargetMode="External"/><Relationship Id="rId7587" Type="http://schemas.openxmlformats.org/officeDocument/2006/relationships/hyperlink" Target="https://www.caixa.gov.br/Downloads/sinapi-cadernos-tecnicos/SINAPI-CT-DEPRECIACAO-JUROS-IMPOSTOS-E-SEGUROS-MANUTENCAO-E-MATERIAIS-NA-OPERACAO-DOS-EQUIPAMENTOS.pdf" TargetMode="External"/><Relationship Id="rId8638" Type="http://schemas.openxmlformats.org/officeDocument/2006/relationships/hyperlink" Target="https://www.caixa.gov.br/Downloads/sinapi-cadernos-tecnicos/SINAPI-CT-CUSTOS-HORARIOS-PRODUTIVO-E-IMPRODUTIVO-DOS-EQUIPAMENTOS.pdf" TargetMode="External"/><Relationship Id="rId8985" Type="http://schemas.openxmlformats.org/officeDocument/2006/relationships/hyperlink" Target="https://www.caixa.gov.br/Downloads/sinapi-cadernos-tecnicos/SINAPI-CT-CAIXAS-DE-AGUA-PARA-EDIFICACOES.pdf" TargetMode="External"/><Relationship Id="rId3033" Type="http://schemas.openxmlformats.org/officeDocument/2006/relationships/hyperlink" Target="https://www.caixa.gov.br/Downloads/sinapi-cadernos-tecnicos/SINAPI-CT-PASSEIOS-DE-CONCRETO.pdf" TargetMode="External"/><Relationship Id="rId6189" Type="http://schemas.openxmlformats.org/officeDocument/2006/relationships/hyperlink" Target="https://www.caixa.gov.br/Downloads/sinapi-cadernos-tecnicos/SINAPI-CT-ESTRUTURAS-DE-CONTENCAO-PERFIS-PRANCHADOS-CORTINAS-E-MUROS-DE-ARRIMO.pdf" TargetMode="External"/><Relationship Id="rId7654" Type="http://schemas.openxmlformats.org/officeDocument/2006/relationships/hyperlink" Target="https://www.caixa.gov.br/Downloads/sinapi-cadernos-tecnicos/SINAPI-CT-DEPRECIACAO-JUROS-IMPOSTOS-E-SEGUROS-MANUTENCAO-E-MATERIAIS-NA-OPERACAO-DOS-EQUIPAMENTOS.pdf" TargetMode="External"/><Relationship Id="rId8705" Type="http://schemas.openxmlformats.org/officeDocument/2006/relationships/hyperlink" Target="https://www.caixa.gov.br/Downloads/sinapi-cadernos-tecnicos/SINAPI-CT-CONTRAPISO.pdf" TargetMode="External"/><Relationship Id="rId2799" Type="http://schemas.openxmlformats.org/officeDocument/2006/relationships/hyperlink" Target="https://www.caixa.gov.br/Downloads/sinapi-cadernos-tecnicos/SINAPI-CT-MASSA-UNICA-INTERNA.pdf" TargetMode="External"/><Relationship Id="rId3100" Type="http://schemas.openxmlformats.org/officeDocument/2006/relationships/hyperlink" Target="https://www.caixa.gov.br/Downloads/sinapi-cadernos-tecnicos/SINAPI-CT-PAVIMENTO-RIGIDO-DE-CONCRETO.pdf" TargetMode="External"/><Relationship Id="rId6256" Type="http://schemas.openxmlformats.org/officeDocument/2006/relationships/hyperlink" Target="https://www.caixa.gov.br/Downloads/sinapi-cadernos-tecnicos/SINAPI-CT-ESTRUTURA-E-TRAMA-PARA-COBERTURA.pdf" TargetMode="External"/><Relationship Id="rId6670" Type="http://schemas.openxmlformats.org/officeDocument/2006/relationships/hyperlink" Target="https://www.caixa.gov.br/Downloads/sinapi-cadernos-tecnicos/SINAPI-CT-ESCAVACAO-DE-VALAS.pdf" TargetMode="External"/><Relationship Id="rId7307" Type="http://schemas.openxmlformats.org/officeDocument/2006/relationships/hyperlink" Target="https://www.caixa.gov.br/Downloads/sinapi-cadernos-tecnicos/SINAPI-CT-DEPRECIACAO-JUROS-IMPOSTOS-E-SEGUROS-MANUTENCAO-E-MATERIAIS-NA-OPERACAO-DOS-EQUIPAMENTOS.pdf" TargetMode="External"/><Relationship Id="rId7721" Type="http://schemas.openxmlformats.org/officeDocument/2006/relationships/hyperlink" Target="https://www.caixa.gov.br/Downloads/sinapi-cadernos-tecnicos/SINAPI-CT-DEPRECIACAO-JUROS-IMPOSTOS-E-SEGUROS-MANUTENCAO-E-MATERIAIS-NA-OPERACAO-DOS-EQUIPAMENTOS.pdf" TargetMode="External"/><Relationship Id="rId2866" Type="http://schemas.openxmlformats.org/officeDocument/2006/relationships/hyperlink" Target="https://www.caixa.gov.br/Downloads/sinapi-cadernos-tecnicos/SINAPI-CT-PAISAGISMO-PLANTIO.pdf" TargetMode="External"/><Relationship Id="rId3917" Type="http://schemas.openxmlformats.org/officeDocument/2006/relationships/hyperlink" Target="https://www.caixa.gov.br/Downloads/sinapi-cadernos-tecnicos/SINAPI-CT-RECOMPOSICAO-DE-PAVIMENTOS.pdf" TargetMode="External"/><Relationship Id="rId5272" Type="http://schemas.openxmlformats.org/officeDocument/2006/relationships/hyperlink" Target="https://www.caixa.gov.br/Downloads/sinapi-cadernos-tecnicos/SINAPI-CT-VALVULAS-PARA-REDES-DE-SANEAMENTO.pdf" TargetMode="External"/><Relationship Id="rId6323" Type="http://schemas.openxmlformats.org/officeDocument/2006/relationships/hyperlink" Target="https://www.caixa.gov.br/Downloads/sinapi-cadernos-tecnicos/SINAPI-CT-ESTRUTURA-E-TRAMA-PARA-COBERTURA.pdf" TargetMode="External"/><Relationship Id="rId9479" Type="http://schemas.openxmlformats.org/officeDocument/2006/relationships/hyperlink" Target="https://www.caixa.gov.br/Downloads/sinapi-cadernos-tecnicos/SINAPI-CT-ASSENTAMENTO-DE-TUBOS-DE-ESGOTO-OU-DRENAGEM-PLUVIAL-EM-CONCRETO.pdf" TargetMode="External"/><Relationship Id="rId9893" Type="http://schemas.openxmlformats.org/officeDocument/2006/relationships/hyperlink" Target="https://www.caixa.gov.br/Downloads/sinapi-cadernos-tecnicos/SINAPI-CT-ARGAMASSAS.pdf" TargetMode="External"/><Relationship Id="rId838" Type="http://schemas.openxmlformats.org/officeDocument/2006/relationships/hyperlink" Target="https://www.caixa.gov.br/Downloads/sinapi-cadernos-tecnicos/SINAPI-CT-INSTALACOES-PREDIAIS-DE-AGUA-FRIA-EM-PVC.pdf" TargetMode="External"/><Relationship Id="rId1468" Type="http://schemas.openxmlformats.org/officeDocument/2006/relationships/hyperlink" Target="https://www.caixa.gov.br/Downloads/sinapi-cadernos-tecnicos/SINAPI-CT-INSTALACOES-DE-GAS-E-INCENDIO-EM-ACO-E-FERRO-GALVANIZADO.pdf" TargetMode="External"/><Relationship Id="rId1882" Type="http://schemas.openxmlformats.org/officeDocument/2006/relationships/hyperlink" Target="https://www.caixa.gov.br/Downloads/sinapi-cadernos-tecnicos/SINAPI-CT-INSTALACOES-EM-COBRE.pdf" TargetMode="External"/><Relationship Id="rId2519" Type="http://schemas.openxmlformats.org/officeDocument/2006/relationships/hyperlink" Target="https://www.caixa.gov.br/Downloads/sinapi-metodologia/Livro_SINAPI_Calculos_Parametros.pdf" TargetMode="External"/><Relationship Id="rId8495" Type="http://schemas.openxmlformats.org/officeDocument/2006/relationships/hyperlink" Target="https://www.caixa.gov.br/Downloads/sinapi-cadernos-tecnicos/SINAPI-CT-CUSTOS-HORARIOS-PRODUTIVO-E-IMPRODUTIVO-DOS-EQUIPAMENTOS.pdf" TargetMode="External"/><Relationship Id="rId9546" Type="http://schemas.openxmlformats.org/officeDocument/2006/relationships/hyperlink" Target="https://www.caixa.gov.br/Downloads/sinapi-cadernos-tecnicos/SINAPI-CT-ASSENTAMENTO-DE-TUBOS-DE-PVC-E-METALICOS-EM-REDES-DE-AGUA.pdf" TargetMode="External"/><Relationship Id="rId1535" Type="http://schemas.openxmlformats.org/officeDocument/2006/relationships/hyperlink" Target="https://www.caixa.gov.br/Downloads/sinapi-cadernos-tecnicos/SINAPI-CT-INSTALACOES-DE-GAS-E-INCENDIO-EM-ACO-E-FERRO-GALVANIZADO.pdf" TargetMode="External"/><Relationship Id="rId2933" Type="http://schemas.openxmlformats.org/officeDocument/2006/relationships/hyperlink" Target="https://www.caixa.gov.br/Downloads/sinapi-cadernos-tecnicos/SINAPI-CT-PAREDES-DE-CONCRETO-ESTUCAMENTO.pdf" TargetMode="External"/><Relationship Id="rId7097" Type="http://schemas.openxmlformats.org/officeDocument/2006/relationships/hyperlink" Target="https://www.caixa.gov.br/Downloads/sinapi-cadernos-tecnicos/SINAPI-CT-ELETROCALHAS.pdf" TargetMode="External"/><Relationship Id="rId8148" Type="http://schemas.openxmlformats.org/officeDocument/2006/relationships/hyperlink" Target="https://www.caixa.gov.br/Downloads/sinapi-cadernos-tecnicos/SINAPI-CT-DEPRECIACAO-JUROS-IMPOSTOS-E-SEGUROS-MANUTENCAO-E-MATERIAIS-NA-OPERACAO-DOS-EQUIPAMENTOS.pdf" TargetMode="External"/><Relationship Id="rId8562" Type="http://schemas.openxmlformats.org/officeDocument/2006/relationships/hyperlink" Target="https://www.caixa.gov.br/Downloads/sinapi-cadernos-tecnicos/SINAPI-CT-CUSTOS-HORARIOS-PRODUTIVO-E-IMPRODUTIVO-DOS-EQUIPAMENTOS.pdf" TargetMode="External"/><Relationship Id="rId9960" Type="http://schemas.openxmlformats.org/officeDocument/2006/relationships/hyperlink" Target="https://www.caixa.gov.br/Downloads/sinapi-cadernos-tecnicos/SINAPI-CT-ARGAMASSAS.pdf" TargetMode="External"/><Relationship Id="rId10078" Type="http://schemas.openxmlformats.org/officeDocument/2006/relationships/hyperlink" Target="https://www.caixa.gov.br/Downloads/sinapi-cadernos-tecnicos/SINAPI-CT-ALVENARIA-DE-VEDACAO.pdf" TargetMode="External"/><Relationship Id="rId905" Type="http://schemas.openxmlformats.org/officeDocument/2006/relationships/hyperlink" Target="https://www.caixa.gov.br/Downloads/sinapi-cadernos-tecnicos/SINAPI-CT-INSTALACOES-PREDIAIS-DE-AGUA-FRIA-EM-PVC.pdf" TargetMode="External"/><Relationship Id="rId7164" Type="http://schemas.openxmlformats.org/officeDocument/2006/relationships/hyperlink" Target="https://www.caixa.gov.br/Downloads/sinapi-cadernos-tecnicos/SINAPI-CT-DUTOS-PARA-AR-CONDICIONADO.pdf" TargetMode="External"/><Relationship Id="rId8215" Type="http://schemas.openxmlformats.org/officeDocument/2006/relationships/hyperlink" Target="https://www.caixa.gov.br/Downloads/sinapi-cadernos-tecnicos/SINAPI-CT-DEMOLICOES-E-REMOCOES.pdf" TargetMode="External"/><Relationship Id="rId9613" Type="http://schemas.openxmlformats.org/officeDocument/2006/relationships/hyperlink" Target="https://www.caixa.gov.br/Downloads/sinapi-cadernos-tecnicos/SINAPI-CT-ASSENTAMENTO-DE-TUBOS-DE-PVC-E-METALICOS-EM-REDES-DE-AGUA.pdf" TargetMode="External"/><Relationship Id="rId1602" Type="http://schemas.openxmlformats.org/officeDocument/2006/relationships/hyperlink" Target="https://www.caixa.gov.br/Downloads/sinapi-cadernos-tecnicos/SINAPI-CT-INSTALACOES-DE-GAS-E-INCENDIO-EM-ACO-E-FERRO-GALVANIZADO.pdf" TargetMode="External"/><Relationship Id="rId4758" Type="http://schemas.openxmlformats.org/officeDocument/2006/relationships/hyperlink" Target="https://www.caixa.gov.br/Downloads/sinapi-cadernos-tecnicos/SINAPI-CT-TRANSPORTE-CARGA-E-DESCARGA-DE-MATERIAIS.pdf" TargetMode="External"/><Relationship Id="rId5809" Type="http://schemas.openxmlformats.org/officeDocument/2006/relationships/hyperlink" Target="https://www.caixa.gov.br/Downloads/sinapi-cadernos-tecnicos/SINAPI-CT-GALERIAS-COM-ADUELAS-DE-CONCRETO.pdf" TargetMode="External"/><Relationship Id="rId6180" Type="http://schemas.openxmlformats.org/officeDocument/2006/relationships/hyperlink" Target="https://www.caixa.gov.br/Downloads/sinapi-cadernos-tecnicos/SINAPI-CT-ESTRUTURAS-DE-CONTENCAO-PERFIS-PRANCHADOS-CORTINAS-E-MUROS-DE-ARRIMO.pdf" TargetMode="External"/><Relationship Id="rId3774" Type="http://schemas.openxmlformats.org/officeDocument/2006/relationships/hyperlink" Target="https://www.caixa.gov.br/Downloads/sinapi-cadernos-tecnicos/SINAPI-CT-QUADROS-DE-AUTOMACAO-DE-BOMBAS.pdf" TargetMode="External"/><Relationship Id="rId4825" Type="http://schemas.openxmlformats.org/officeDocument/2006/relationships/hyperlink" Target="https://www.caixa.gov.br/Downloads/sinapi-cadernos-tecnicos/SINAPI-CT-TRANSPORTE-CARGA-E-DESCARGA-DE-MATERIAIS.pdf" TargetMode="External"/><Relationship Id="rId7231" Type="http://schemas.openxmlformats.org/officeDocument/2006/relationships/hyperlink" Target="https://www.caixa.gov.br/Downloads/sinapi-cadernos-tecnicos/SINAPI-CT-DRENAGEM-DE-AR-CONDICIONADO.pdf" TargetMode="External"/><Relationship Id="rId695" Type="http://schemas.openxmlformats.org/officeDocument/2006/relationships/hyperlink" Target="https://www.caixa.gov.br/Downloads/sinapi-cadernos-tecnicos/SINAPI-CT-INSTALACOES-HIDRAULICAS-EM-PPR.pdf" TargetMode="External"/><Relationship Id="rId2376" Type="http://schemas.openxmlformats.org/officeDocument/2006/relationships/hyperlink" Target="https://www.caixa.gov.br/Downloads/sinapi-metodologia/Livro_SINAPI_Calculos_Parametros.pdf" TargetMode="External"/><Relationship Id="rId2790" Type="http://schemas.openxmlformats.org/officeDocument/2006/relationships/hyperlink" Target="https://www.caixa.gov.br/Downloads/sinapi-cadernos-tecnicos/SINAPI-CT-MASSA-UNICA-INTERNA.pdf" TargetMode="External"/><Relationship Id="rId3427" Type="http://schemas.openxmlformats.org/officeDocument/2006/relationships/hyperlink" Target="https://www.caixa.gov.br/Downloads/sinapi-cadernos-tecnicos/SINAPI-CT-POSTES-DE-CONCRETO-E-METALICOS.pdf" TargetMode="External"/><Relationship Id="rId3841" Type="http://schemas.openxmlformats.org/officeDocument/2006/relationships/hyperlink" Target="https://www.caixa.gov.br/Downloads/sinapi-cadernos-tecnicos/SINAPI-CT-RASGOS-E-FIXACOES.pdf" TargetMode="External"/><Relationship Id="rId6997" Type="http://schemas.openxmlformats.org/officeDocument/2006/relationships/hyperlink" Target="https://www.caixa.gov.br/Downloads/sinapi-cadernos-tecnicos/SINAPI-CT-EQUIPAMENTOS-DE-PROTECAO-COLETIVA.pdf" TargetMode="External"/><Relationship Id="rId348" Type="http://schemas.openxmlformats.org/officeDocument/2006/relationships/hyperlink" Target="https://www.caixa.gov.br/Downloads/sinapi-cadernos-tecnicos/SINAPI-CT-INSTALACOES-HIDRAULICAS-RESERVACAO-E-BOMBAS-DE-RECALQUE.pdf" TargetMode="External"/><Relationship Id="rId762" Type="http://schemas.openxmlformats.org/officeDocument/2006/relationships/hyperlink" Target="https://www.caixa.gov.br/Downloads/sinapi-cadernos-tecnicos/SINAPI-CT-INSTALACOES-PREDIAIS-DE-ESGOTO-TUBOS-E-CONEXOES.pdf" TargetMode="External"/><Relationship Id="rId1392" Type="http://schemas.openxmlformats.org/officeDocument/2006/relationships/hyperlink" Target="https://www.caixa.gov.br/Downloads/sinapi-cadernos-tecnicos/SINAPI-CT-INSTALACOES-DE-GAS-E-INCENDIO-EM-ACO-E-FERRO-GALVANIZADO.pdf" TargetMode="External"/><Relationship Id="rId2029" Type="http://schemas.openxmlformats.org/officeDocument/2006/relationships/hyperlink" Target="https://www.caixa.gov.br/Downloads/sinapi-cadernos-tecnicos/SINAPI-CT-LAJES-PRE-MOLDADAS.pdf" TargetMode="External"/><Relationship Id="rId2443" Type="http://schemas.openxmlformats.org/officeDocument/2006/relationships/hyperlink" Target="https://www.caixa.gov.br/Downloads/sinapi-metodologia/Livro_SINAPI_Calculos_Parametros.pdf" TargetMode="External"/><Relationship Id="rId5599" Type="http://schemas.openxmlformats.org/officeDocument/2006/relationships/hyperlink" Target="https://www.caixa.gov.br/Downloads/sinapi-cadernos-tecnicos/SINAPI-CT-INSTALACOES-ELETRICAS-ELETRODUTOS-EMBUTIDOS-CABOS-CAIXAS-TOMADAS-E-INTERRUPTORES.pdf" TargetMode="External"/><Relationship Id="rId9056" Type="http://schemas.openxmlformats.org/officeDocument/2006/relationships/hyperlink" Target="https://www.caixa.gov.br/Downloads/sinapi-cadernos-tecnicos/SINAPI-CT-BOMBAS-HIDRAULICAS-CENTRIFUGAS-HORIZONTAIS-E-SUBMERSIVEIS.pdf" TargetMode="External"/><Relationship Id="rId9470" Type="http://schemas.openxmlformats.org/officeDocument/2006/relationships/hyperlink" Target="https://www.caixa.gov.br/Downloads/sinapi-cadernos-tecnicos/SINAPI-CT-ASSENTAMENTO-DE-TUBOS-DE-ESGOTO-OU-DRENAGEM-PLUVIAL-EM-CONCRETO.pdf" TargetMode="External"/><Relationship Id="rId415" Type="http://schemas.openxmlformats.org/officeDocument/2006/relationships/hyperlink" Target="https://www.caixa.gov.br/Downloads/sinapi-cadernos-tecnicos/SINAPI-CT-INSTALACOES-HIDRAULICAS-RESERVACAO-E-BOMBAS-DE-RECALQUE.pdf" TargetMode="External"/><Relationship Id="rId1045" Type="http://schemas.openxmlformats.org/officeDocument/2006/relationships/hyperlink" Target="https://www.caixa.gov.br/Downloads/sinapi-cadernos-tecnicos/SINAPI-CT-INSTALACOES-PREDIAIS-DE-AGUA-QUENTE-EM-CPVC.pdf" TargetMode="External"/><Relationship Id="rId2510" Type="http://schemas.openxmlformats.org/officeDocument/2006/relationships/hyperlink" Target="https://www.caixa.gov.br/Downloads/sinapi-metodologia/Livro_SINAPI_Calculos_Parametros.pdf" TargetMode="External"/><Relationship Id="rId5666" Type="http://schemas.openxmlformats.org/officeDocument/2006/relationships/hyperlink" Target="https://www.caixa.gov.br/Downloads/sinapi-cadernos-tecnicos/SINAPI-CT-ILUMINACAO-PREDIAL-E-MONITORAMENTO.pdf" TargetMode="External"/><Relationship Id="rId8072" Type="http://schemas.openxmlformats.org/officeDocument/2006/relationships/hyperlink" Target="https://www.caixa.gov.br/Downloads/sinapi-cadernos-tecnicos/SINAPI-CT-DEPRECIACAO-JUROS-IMPOSTOS-E-SEGUROS-MANUTENCAO-E-MATERIAIS-NA-OPERACAO-DOS-EQUIPAMENTOS.pdf" TargetMode="External"/><Relationship Id="rId9123" Type="http://schemas.openxmlformats.org/officeDocument/2006/relationships/hyperlink" Target="https://www.caixa.gov.br/Downloads/sinapi-cadernos-tecnicos/SINAPI-CT-BOCAS-PARA-BUEIROS.pdf" TargetMode="External"/><Relationship Id="rId1112" Type="http://schemas.openxmlformats.org/officeDocument/2006/relationships/hyperlink" Target="https://www.caixa.gov.br/Downloads/sinapi-cadernos-tecnicos/SINAPI-CT-INSTALACOES-PREDIAIS-DE-AGUA-QUENTE-EM-CPVC.pdf" TargetMode="External"/><Relationship Id="rId4268" Type="http://schemas.openxmlformats.org/officeDocument/2006/relationships/hyperlink" Target="https://www.caixa.gov.br/Downloads/sinapi-cadernos-tecnicos/SINAPI-CT-REVESTIMENTOS-CERAMICOS-INTERNOS.pdf" TargetMode="External"/><Relationship Id="rId5319" Type="http://schemas.openxmlformats.org/officeDocument/2006/relationships/hyperlink" Target="https://www.caixa.gov.br/Downloads/sinapi-cadernos-tecnicos/SINAPI-CT-INSTALACOES-ELETRICAS-ELETRODUTOS-CONEXOES-E-CONDULETES-APARENTES.pdf" TargetMode="External"/><Relationship Id="rId6717" Type="http://schemas.openxmlformats.org/officeDocument/2006/relationships/hyperlink" Target="https://www.caixa.gov.br/Downloads/sinapi-cadernos-tecnicos/SINAPI-CT-ESCAVACAO-VERTICAL-A-CEU-ABERTO.pdf" TargetMode="External"/><Relationship Id="rId3284" Type="http://schemas.openxmlformats.org/officeDocument/2006/relationships/hyperlink" Target="https://www.caixa.gov.br/Downloads/sinapi-cadernos-tecnicos/SINAPI-CT-PINTURA-EM-MADEIRA.pdf" TargetMode="External"/><Relationship Id="rId4682" Type="http://schemas.openxmlformats.org/officeDocument/2006/relationships/hyperlink" Target="https://www.caixa.gov.br/Downloads/sinapi-cadernos-tecnicos/SINAPI-CT-TRANSPORTE-DE-MATERIAIS-DENTRO-DO-CANTEIRO-DE-OBRAS.pdf" TargetMode="External"/><Relationship Id="rId5733" Type="http://schemas.openxmlformats.org/officeDocument/2006/relationships/hyperlink" Target="https://www.caixa.gov.br/Downloads/sinapi-cadernos-tecnicos/SINAPI-CT-GUARDA-CORPO-CORRIMAO-E-GRADE-PARA-ESQUADRIAS.pdf" TargetMode="External"/><Relationship Id="rId8889" Type="http://schemas.openxmlformats.org/officeDocument/2006/relationships/hyperlink" Target="https://www.caixa.gov.br/Downloads/sinapi-cadernos-tecnicos/SINAPI-CT-CERCAS-PROTETORES-E-ALAMBRADOS.pdf" TargetMode="External"/><Relationship Id="rId1929" Type="http://schemas.openxmlformats.org/officeDocument/2006/relationships/hyperlink" Target="https://www.caixa.gov.br/Downloads/sinapi-cadernos-tecnicos/SINAPI-CT-INSTALACOES-EM-COBRE.pdf" TargetMode="External"/><Relationship Id="rId4335" Type="http://schemas.openxmlformats.org/officeDocument/2006/relationships/hyperlink" Target="https://www.caixa.gov.br/Downloads/sinapi-cadernos-tecnicos/SINAPI-CT-SINALIZACAO-VERTICAL-VIARIA.pdf" TargetMode="External"/><Relationship Id="rId5800" Type="http://schemas.openxmlformats.org/officeDocument/2006/relationships/hyperlink" Target="https://www.caixa.gov.br/Downloads/sinapi-cadernos-tecnicos/SINAPI-CT-GALERIAS-COM-ADUELAS-DE-CONCRETO.pdf" TargetMode="External"/><Relationship Id="rId8956" Type="http://schemas.openxmlformats.org/officeDocument/2006/relationships/hyperlink" Target="https://www.caixa.gov.br/Downloads/sinapi-cadernos-tecnicos/SINAPI-CT-CAIXAS-DE-AGUA-PARA-EDIFICACOES.pdf" TargetMode="External"/><Relationship Id="rId3351" Type="http://schemas.openxmlformats.org/officeDocument/2006/relationships/hyperlink" Target="https://www.caixa.gov.br/Downloads/sinapi-cadernos-tecnicos/SINAPI-CT-PINTURA-PARA-PISOS-E-PARA-SINALIZACAO-HORIZONTAL-E-VERTICAL.pdf" TargetMode="External"/><Relationship Id="rId4402" Type="http://schemas.openxmlformats.org/officeDocument/2006/relationships/hyperlink" Target="https://www.caixa.gov.br/Downloads/sinapi-cadernos-tecnicos/SINAPI-CT-SISTEMA-DE-PROTECAO-CONTRA-DESCARGAS-ATMOSFERICAS-SPDA.pdf" TargetMode="External"/><Relationship Id="rId7558" Type="http://schemas.openxmlformats.org/officeDocument/2006/relationships/hyperlink" Target="https://www.caixa.gov.br/Downloads/sinapi-cadernos-tecnicos/SINAPI-CT-DEPRECIACAO-JUROS-IMPOSTOS-E-SEGUROS-MANUTENCAO-E-MATERIAIS-NA-OPERACAO-DOS-EQUIPAMENTOS.pdf" TargetMode="External"/><Relationship Id="rId7972" Type="http://schemas.openxmlformats.org/officeDocument/2006/relationships/hyperlink" Target="https://www.caixa.gov.br/Downloads/sinapi-cadernos-tecnicos/SINAPI-CT-DEPRECIACAO-JUROS-IMPOSTOS-E-SEGUROS-MANUTENCAO-E-MATERIAIS-NA-OPERACAO-DOS-EQUIPAMENTOS.pdf" TargetMode="External"/><Relationship Id="rId8609" Type="http://schemas.openxmlformats.org/officeDocument/2006/relationships/hyperlink" Target="https://www.caixa.gov.br/Downloads/sinapi-cadernos-tecnicos/SINAPI-CT-CUSTOS-HORARIOS-PRODUTIVO-E-IMPRODUTIVO-DOS-EQUIPAMENTOS.pdf" TargetMode="External"/><Relationship Id="rId272" Type="http://schemas.openxmlformats.org/officeDocument/2006/relationships/hyperlink" Target="https://www.caixa.gov.br/Downloads/sinapi-cadernos-tecnicos/SINAPI-CT-INSTALACOES-HIDRAULICAS-RESERVACAO-E-BOMBAS-DE-RECALQUE.pdf" TargetMode="External"/><Relationship Id="rId3004" Type="http://schemas.openxmlformats.org/officeDocument/2006/relationships/hyperlink" Target="https://www.caixa.gov.br/Downloads/sinapi-cadernos-tecnicos/SINAPI-CT-PARQUINHOS-E-EQUIPAMENTOS-DE-GINASTICA-AO-AR-LIVRE.pdf" TargetMode="External"/><Relationship Id="rId6574" Type="http://schemas.openxmlformats.org/officeDocument/2006/relationships/hyperlink" Target="https://www.caixa.gov.br/Downloads/sinapi-cadernos-tecnicos/SINAPI-CT-ESCORAMENTO-E-PREPARO-DE-FUNDO-DE-VALAS.pdf" TargetMode="External"/><Relationship Id="rId7625" Type="http://schemas.openxmlformats.org/officeDocument/2006/relationships/hyperlink" Target="https://www.caixa.gov.br/Downloads/sinapi-cadernos-tecnicos/SINAPI-CT-DEPRECIACAO-JUROS-IMPOSTOS-E-SEGUROS-MANUTENCAO-E-MATERIAIS-NA-OPERACAO-DOS-EQUIPAMENTOS.pdf" TargetMode="External"/><Relationship Id="rId132" Type="http://schemas.openxmlformats.org/officeDocument/2006/relationships/hyperlink" Target="https://www.caixa.gov.br/Downloads/sinapi-cadernos-tecnicos/SINAPI-CT-INSTALACOES-ELETRICAS-REDE-DE-DISTRIBUICAO.pdf" TargetMode="External"/><Relationship Id="rId2020" Type="http://schemas.openxmlformats.org/officeDocument/2006/relationships/hyperlink" Target="https://www.caixa.gov.br/Downloads/sinapi-cadernos-tecnicos/SINAPI-CT-LAJES-PRE-MOLDADAS.pdf" TargetMode="External"/><Relationship Id="rId5176" Type="http://schemas.openxmlformats.org/officeDocument/2006/relationships/hyperlink" Target="https://www.caixa.gov.br/Downloads/sinapi-cadernos-tecnicos/SINAPI-CT-VALVULAS-E-REGISTROS-PARA-SISTEMAS-PREDIAIS.pdf" TargetMode="External"/><Relationship Id="rId5383" Type="http://schemas.openxmlformats.org/officeDocument/2006/relationships/hyperlink" Target="https://www.caixa.gov.br/Downloads/sinapi-cadernos-tecnicos/SINAPI-CT-INSTALACOES-ELETRICAS-ELETRODUTOS-CONEXOES-E-CONDULETES-APARENTES.pdf" TargetMode="External"/><Relationship Id="rId5590" Type="http://schemas.openxmlformats.org/officeDocument/2006/relationships/hyperlink" Target="https://www.caixa.gov.br/Downloads/sinapi-cadernos-tecnicos/SINAPI-CT-INSTALACOES-ELETRICAS-ELETRODUTOS-EMBUTIDOS-CABOS-CAIXAS-TOMADAS-E-INTERRUPTORES.pdf" TargetMode="External"/><Relationship Id="rId6227" Type="http://schemas.openxmlformats.org/officeDocument/2006/relationships/hyperlink" Target="https://www.caixa.gov.br/Downloads/sinapi-cadernos-tecnicos/SINAPI-CT-ESTRUTURAS-PRE-FABRICADAS-E-PRE-MOLDADAS.pdf" TargetMode="External"/><Relationship Id="rId6434" Type="http://schemas.openxmlformats.org/officeDocument/2006/relationships/hyperlink" Target="https://www.caixa.gov.br/Downloads/sinapi-cadernos-tecnicos/SINAPI-CT-ESQUADRIAS-PORTAS.pdf" TargetMode="External"/><Relationship Id="rId6641" Type="http://schemas.openxmlformats.org/officeDocument/2006/relationships/hyperlink" Target="https://www.caixa.gov.br/Downloads/sinapi-cadernos-tecnicos/SINAPI-CT-ESCAVACAO-EM-MATERIAL-DE-3&#170;-CATEGORIA.pdf" TargetMode="External"/><Relationship Id="rId9797" Type="http://schemas.openxmlformats.org/officeDocument/2006/relationships/hyperlink" Target="https://www.caixa.gov.br/Downloads/sinapi-cadernos-tecnicos/SINAPI-CT-ASFALTO.pdf" TargetMode="External"/><Relationship Id="rId1579" Type="http://schemas.openxmlformats.org/officeDocument/2006/relationships/hyperlink" Target="https://www.caixa.gov.br/Downloads/sinapi-cadernos-tecnicos/SINAPI-CT-INSTALACOES-DE-GAS-E-INCENDIO-EM-ACO-E-FERRO-GALVANIZADO.pdf" TargetMode="External"/><Relationship Id="rId2977" Type="http://schemas.openxmlformats.org/officeDocument/2006/relationships/hyperlink" Target="https://www.caixa.gov.br/Downloads/sinapi-cadernos-tecnicos/SINAPI-CT-PAREDES-EM-DRYWALL.pdf" TargetMode="External"/><Relationship Id="rId4192" Type="http://schemas.openxmlformats.org/officeDocument/2006/relationships/hyperlink" Target="https://www.caixa.gov.br/Downloads/sinapi-cadernos-tecnicos/SINAPI-CT-REDES-DE-AGUA-E-ESGOTO-EM-PEAD-LISO-(TUBOS-E-CONEXOES).pdf" TargetMode="External"/><Relationship Id="rId5036" Type="http://schemas.openxmlformats.org/officeDocument/2006/relationships/hyperlink" Target="https://www.caixa.gov.br/Downloads/sinapi-cadernos-tecnicos/SINAPI-CT-USINAGENS.pdf" TargetMode="External"/><Relationship Id="rId5243" Type="http://schemas.openxmlformats.org/officeDocument/2006/relationships/hyperlink" Target="https://www.caixa.gov.br/Downloads/sinapi-cadernos-tecnicos/SINAPI-CT-VALVULAS-PARA-REDES-DE-SANEAMENTO.pdf" TargetMode="External"/><Relationship Id="rId5450" Type="http://schemas.openxmlformats.org/officeDocument/2006/relationships/hyperlink" Target="https://www.caixa.gov.br/Downloads/sinapi-cadernos-tecnicos/SINAPI-CT-INSTALACOES-ELETRICAS-ELETRODUTOS-EMBUTIDOS-CABOS-CAIXAS-TOMADAS-E-INTERRUPTORES.pdf" TargetMode="External"/><Relationship Id="rId8399" Type="http://schemas.openxmlformats.org/officeDocument/2006/relationships/hyperlink" Target="https://www.caixa.gov.br/Downloads/sinapi-cadernos-tecnicos/SINAPI-CT-CUSTOS-HORARIOS-PRODUTIVO-E-IMPRODUTIVO-DOS-EQUIPAMENTOS.pdf" TargetMode="External"/><Relationship Id="rId949" Type="http://schemas.openxmlformats.org/officeDocument/2006/relationships/hyperlink" Target="https://www.caixa.gov.br/Downloads/sinapi-cadernos-tecnicos/SINAPI-CT-INSTALACOES-PREDIAIS-DE-AGUA-FRIA-EM-PVC.pdf" TargetMode="External"/><Relationship Id="rId1786" Type="http://schemas.openxmlformats.org/officeDocument/2006/relationships/hyperlink" Target="https://www.caixa.gov.br/Downloads/sinapi-cadernos-tecnicos/SINAPI-CT-INSTALACOES-EM-COBRE.pdf" TargetMode="External"/><Relationship Id="rId1993" Type="http://schemas.openxmlformats.org/officeDocument/2006/relationships/hyperlink" Target="https://www.caixa.gov.br/Downloads/sinapi-cadernos-tecnicos/SINAPI-CT-INSTALACOES-PARA-CANTEIROS-DE-OBRAS.pdf" TargetMode="External"/><Relationship Id="rId2837" Type="http://schemas.openxmlformats.org/officeDocument/2006/relationships/hyperlink" Target="https://www.caixa.gov.br/Downloads/sinapi-cadernos-tecnicos/SINAPI-CT-MOBILIARIO-URBANO.pdf" TargetMode="External"/><Relationship Id="rId4052" Type="http://schemas.openxmlformats.org/officeDocument/2006/relationships/hyperlink" Target="https://www.caixa.gov.br/Downloads/sinapi-cadernos-tecnicos/SINAPI-CT-REDES-DE-LOGICA-TELEFONIA-E-IMAGEM.pdf" TargetMode="External"/><Relationship Id="rId5103" Type="http://schemas.openxmlformats.org/officeDocument/2006/relationships/hyperlink" Target="https://www.caixa.gov.br/Downloads/sinapi-cadernos-tecnicos/SINAPI-CT-VIDROS-E-ESPELHOS.pdf" TargetMode="External"/><Relationship Id="rId6501" Type="http://schemas.openxmlformats.org/officeDocument/2006/relationships/hyperlink" Target="https://www.caixa.gov.br/Downloads/sinapi-cadernos-tecnicos/SINAPI-CT-ESQUADRIAS-PORTAS.pdf" TargetMode="External"/><Relationship Id="rId8259" Type="http://schemas.openxmlformats.org/officeDocument/2006/relationships/hyperlink" Target="https://www.caixa.gov.br/Downloads/sinapi-cadernos-tecnicos/SINAPI-CT-CUSTOS-HORARIOS-PRODUTIVO-E-IMPRODUTIVO-DOS-EQUIPAMENTOS.pdf" TargetMode="External"/><Relationship Id="rId9657" Type="http://schemas.openxmlformats.org/officeDocument/2006/relationships/hyperlink" Target="https://www.caixa.gov.br/Downloads/sinapi-cadernos-tecnicos/SINAPI-CT-ASSENTAMENTO-DE-TUBOS-DE-PVC-E-METALICOS-EM-REDES-DE-AGUA.pdf" TargetMode="External"/><Relationship Id="rId9864" Type="http://schemas.openxmlformats.org/officeDocument/2006/relationships/hyperlink" Target="https://www.caixa.gov.br/Downloads/sinapi-cadernos-tecnicos/SINAPI-CT-ARMACAO-PARA-ESTRUTURAS-DE-CONCRETO-ARMADO.pdf" TargetMode="External"/><Relationship Id="rId78" Type="http://schemas.openxmlformats.org/officeDocument/2006/relationships/hyperlink" Target="https://www.caixa.gov.br/Downloads/sinapi-cadernos-tecnicos/SINAPI-CT-INSTALACOES-ELETRICAS-REDE-DE-DISTRIBUICAO.pdf" TargetMode="External"/><Relationship Id="rId809" Type="http://schemas.openxmlformats.org/officeDocument/2006/relationships/hyperlink" Target="https://www.caixa.gov.br/Downloads/sinapi-cadernos-tecnicos/SINAPI-CT-INSTALACOES-PREDIAIS-DE-AGUA-FRIA-EM-PVC.pdf" TargetMode="External"/><Relationship Id="rId1439" Type="http://schemas.openxmlformats.org/officeDocument/2006/relationships/hyperlink" Target="https://www.caixa.gov.br/Downloads/sinapi-cadernos-tecnicos/SINAPI-CT-INSTALACOES-DE-GAS-E-INCENDIO-EM-ACO-E-FERRO-GALVANIZADO.pdf" TargetMode="External"/><Relationship Id="rId1646" Type="http://schemas.openxmlformats.org/officeDocument/2006/relationships/hyperlink" Target="https://www.caixa.gov.br/Downloads/sinapi-cadernos-tecnicos/SINAPI-CT-INSTALACOES-DE-GAS-EM-PEX-MULTICAMADAS.pdf" TargetMode="External"/><Relationship Id="rId1853" Type="http://schemas.openxmlformats.org/officeDocument/2006/relationships/hyperlink" Target="https://www.caixa.gov.br/Downloads/sinapi-cadernos-tecnicos/SINAPI-CT-INSTALACOES-EM-COBRE.pdf" TargetMode="External"/><Relationship Id="rId2904" Type="http://schemas.openxmlformats.org/officeDocument/2006/relationships/hyperlink" Target="https://www.caixa.gov.br/Downloads/sinapi-cadernos-tecnicos/SINAPI-CT-PAREDES-DE-CONCRETO-CONCRETAGEM.pdf" TargetMode="External"/><Relationship Id="rId5310" Type="http://schemas.openxmlformats.org/officeDocument/2006/relationships/hyperlink" Target="https://www.caixa.gov.br/Downloads/sinapi-cadernos-tecnicos/SINAPI-CT-INSTALACOES-ELETRICAS-QUADROS-CABOS-DISJUNTORES-CONTATORES-E-BARRAMENTOS-BLINDADOS.pdf" TargetMode="External"/><Relationship Id="rId7068" Type="http://schemas.openxmlformats.org/officeDocument/2006/relationships/hyperlink" Target="https://www.caixa.gov.br/Downloads/sinapi-cadernos-tecnicos/SINAPI-CT-ELETROCALHAS.pdf" TargetMode="External"/><Relationship Id="rId8119" Type="http://schemas.openxmlformats.org/officeDocument/2006/relationships/hyperlink" Target="https://www.caixa.gov.br/Downloads/sinapi-cadernos-tecnicos/SINAPI-CT-DEPRECIACAO-JUROS-IMPOSTOS-E-SEGUROS-MANUTENCAO-E-MATERIAIS-NA-OPERACAO-DOS-EQUIPAMENTOS.pdf" TargetMode="External"/><Relationship Id="rId8466" Type="http://schemas.openxmlformats.org/officeDocument/2006/relationships/hyperlink" Target="https://www.caixa.gov.br/Downloads/sinapi-cadernos-tecnicos/SINAPI-CT-CUSTOS-HORARIOS-PRODUTIVO-E-IMPRODUTIVO-DOS-EQUIPAMENTOS.pdf" TargetMode="External"/><Relationship Id="rId8673" Type="http://schemas.openxmlformats.org/officeDocument/2006/relationships/hyperlink" Target="https://www.caixa.gov.br/Downloads/sinapi-cadernos-tecnicos/SINAPI-CT-CONTRAPISO.pdf" TargetMode="External"/><Relationship Id="rId8880" Type="http://schemas.openxmlformats.org/officeDocument/2006/relationships/hyperlink" Target="https://www.caixa.gov.br/Downloads/sinapi-cadernos-tecnicos/SINAPI-CT-CERCAS-PROTETORES-E-ALAMBRADOS.pdf" TargetMode="External"/><Relationship Id="rId9517" Type="http://schemas.openxmlformats.org/officeDocument/2006/relationships/hyperlink" Target="https://www.caixa.gov.br/Downloads/sinapi-cadernos-tecnicos/SINAPI-CT-ASSENTAMENTO-DE-TUBOS-DE-PVC-E-METALICOS-EM-REDES-DE-AGUA.pdf" TargetMode="External"/><Relationship Id="rId9724" Type="http://schemas.openxmlformats.org/officeDocument/2006/relationships/hyperlink" Target="https://www.caixa.gov.br/Downloads/sinapi-cadernos-tecnicos/SINAPI-CT-ASSENTAMENTO-DE-TUBOS-DE-PVC-E-METALICOS-EM-REDES-DE-AGUA.pdf" TargetMode="External"/><Relationship Id="rId9931" Type="http://schemas.openxmlformats.org/officeDocument/2006/relationships/hyperlink" Target="https://www.caixa.gov.br/Downloads/sinapi-cadernos-tecnicos/SINAPI-CT-ARGAMASSAS.pdf" TargetMode="External"/><Relationship Id="rId1506" Type="http://schemas.openxmlformats.org/officeDocument/2006/relationships/hyperlink" Target="https://www.caixa.gov.br/Downloads/sinapi-cadernos-tecnicos/SINAPI-CT-INSTALACOES-DE-GAS-E-INCENDIO-EM-ACO-E-FERRO-GALVANIZADO.pdf" TargetMode="External"/><Relationship Id="rId1713" Type="http://schemas.openxmlformats.org/officeDocument/2006/relationships/hyperlink" Target="https://www.caixa.gov.br/Downloads/sinapi-cadernos-tecnicos/SINAPI-CT-INSTALACOES-DE-AR-CONDICIONADO.pdf" TargetMode="External"/><Relationship Id="rId1920" Type="http://schemas.openxmlformats.org/officeDocument/2006/relationships/hyperlink" Target="https://www.caixa.gov.br/Downloads/sinapi-cadernos-tecnicos/SINAPI-CT-INSTALACOES-EM-COBRE.pdf" TargetMode="External"/><Relationship Id="rId4869" Type="http://schemas.openxmlformats.org/officeDocument/2006/relationships/hyperlink" Target="https://www.caixa.gov.br/Downloads/sinapi-cadernos-tecnicos/SINAPI-CT-TRANSPORTE-CARGA-E-DESCARGA-DE-MATERIAIS.pdf" TargetMode="External"/><Relationship Id="rId7275" Type="http://schemas.openxmlformats.org/officeDocument/2006/relationships/hyperlink" Target="https://www.caixa.gov.br/Downloads/sinapi-cadernos-tecnicos/SINAPI-CT-DETECCAO-DE-INCENDIO-E-ALARME.pdf" TargetMode="External"/><Relationship Id="rId7482" Type="http://schemas.openxmlformats.org/officeDocument/2006/relationships/hyperlink" Target="https://www.caixa.gov.br/Downloads/sinapi-cadernos-tecnicos/SINAPI-CT-DEPRECIACAO-JUROS-IMPOSTOS-E-SEGUROS-MANUTENCAO-E-MATERIAIS-NA-OPERACAO-DOS-EQUIPAMENTOS.pdf" TargetMode="External"/><Relationship Id="rId8326" Type="http://schemas.openxmlformats.org/officeDocument/2006/relationships/hyperlink" Target="https://www.caixa.gov.br/Downloads/sinapi-cadernos-tecnicos/SINAPI-CT-CUSTOS-HORARIOS-PRODUTIVO-E-IMPRODUTIVO-DOS-EQUIPAMENTOS.pdf" TargetMode="External"/><Relationship Id="rId8533" Type="http://schemas.openxmlformats.org/officeDocument/2006/relationships/hyperlink" Target="https://www.caixa.gov.br/Downloads/sinapi-cadernos-tecnicos/SINAPI-CT-CUSTOS-HORARIOS-PRODUTIVO-E-IMPRODUTIVO-DOS-EQUIPAMENTOS.pdf" TargetMode="External"/><Relationship Id="rId8740" Type="http://schemas.openxmlformats.org/officeDocument/2006/relationships/hyperlink" Target="https://www.caixa.gov.br/Downloads/sinapi-cadernos-tecnicos/SINAPI-CT-CONCRETO-PROTENDIDO.pdf" TargetMode="External"/><Relationship Id="rId10049" Type="http://schemas.openxmlformats.org/officeDocument/2006/relationships/hyperlink" Target="https://www.caixa.gov.br/Downloads/sinapi-cadernos-tecnicos/SINAPI-CT-ALVENARIAS-DIVERSAS.pdf" TargetMode="External"/><Relationship Id="rId3678" Type="http://schemas.openxmlformats.org/officeDocument/2006/relationships/hyperlink" Target="https://www.caixa.gov.br/Downloads/sinapi-cadernos-tecnicos/SINAPI-CT-PRODUCAO-DE-CONCRETO.pdf" TargetMode="External"/><Relationship Id="rId3885" Type="http://schemas.openxmlformats.org/officeDocument/2006/relationships/hyperlink" Target="https://www.caixa.gov.br/Downloads/sinapi-cadernos-tecnicos/SINAPI-CT-RASGOS-E-FIXACOES.pdf" TargetMode="External"/><Relationship Id="rId4729" Type="http://schemas.openxmlformats.org/officeDocument/2006/relationships/hyperlink" Target="https://www.caixa.gov.br/Downloads/sinapi-cadernos-tecnicos/SINAPI-CT-TRANSPORTE-DE-MATERIAIS-DENTRO-DO-CANTEIRO-DE-OBRAS.pdf" TargetMode="External"/><Relationship Id="rId4936" Type="http://schemas.openxmlformats.org/officeDocument/2006/relationships/hyperlink" Target="https://www.caixa.gov.br/Downloads/sinapi-cadernos-tecnicos/SINAPI-CT-TUBULACAO-FLANGEADA-PARA-REDES-DE-AGUA.pdf" TargetMode="External"/><Relationship Id="rId6084" Type="http://schemas.openxmlformats.org/officeDocument/2006/relationships/hyperlink" Target="https://www.caixa.gov.br/Downloads/sinapi-cadernos-tecnicos/SINAPI-CT-EXECUCAO-DE-TIRANTES.pdf" TargetMode="External"/><Relationship Id="rId6291" Type="http://schemas.openxmlformats.org/officeDocument/2006/relationships/hyperlink" Target="https://www.caixa.gov.br/Downloads/sinapi-cadernos-tecnicos/SINAPI-CT-ESTRUTURA-E-TRAMA-PARA-COBERTURA.pdf" TargetMode="External"/><Relationship Id="rId7135" Type="http://schemas.openxmlformats.org/officeDocument/2006/relationships/hyperlink" Target="https://www.caixa.gov.br/Downloads/sinapi-cadernos-tecnicos/SINAPI-CT-DUTOS-PARA-AR-CONDICIONADO.pdf" TargetMode="External"/><Relationship Id="rId7342" Type="http://schemas.openxmlformats.org/officeDocument/2006/relationships/hyperlink" Target="https://www.caixa.gov.br/Downloads/sinapi-cadernos-tecnicos/SINAPI-CT-DEPRECIACAO-JUROS-IMPOSTOS-E-SEGUROS-MANUTENCAO-E-MATERIAIS-NA-OPERACAO-DOS-EQUIPAMENTOS.pdf" TargetMode="External"/><Relationship Id="rId8600" Type="http://schemas.openxmlformats.org/officeDocument/2006/relationships/hyperlink" Target="https://www.caixa.gov.br/Downloads/sinapi-cadernos-tecnicos/SINAPI-CT-CUSTOS-HORARIOS-PRODUTIVO-E-IMPRODUTIVO-DOS-EQUIPAMENTOS.pdf" TargetMode="External"/><Relationship Id="rId10116" Type="http://schemas.openxmlformats.org/officeDocument/2006/relationships/hyperlink" Target="https://www.caixa.gov.br/Downloads/sinapi-cadernos-tecnicos/SINAPI-CT-ALVENARIA-ESTRUTURAL-BLOCOS-DE-CONCRETO.pdf" TargetMode="External"/><Relationship Id="rId599" Type="http://schemas.openxmlformats.org/officeDocument/2006/relationships/hyperlink" Target="https://www.caixa.gov.br/Downloads/sinapi-cadernos-tecnicos/SINAPI-CT-INSTALACOES-HIDRAULICAS-EM-PEX.pdf" TargetMode="External"/><Relationship Id="rId2487" Type="http://schemas.openxmlformats.org/officeDocument/2006/relationships/hyperlink" Target="https://www.caixa.gov.br/Downloads/sinapi-metodologia/Livro_SINAPI_Calculos_Parametros.pdf" TargetMode="External"/><Relationship Id="rId2694" Type="http://schemas.openxmlformats.org/officeDocument/2006/relationships/hyperlink" Target="https://www.caixa.gov.br/Downloads/sinapi-cadernos-tecnicos/SINAPI-CT-MASSA-UNICA-EXTERNA.pdf" TargetMode="External"/><Relationship Id="rId3538" Type="http://schemas.openxmlformats.org/officeDocument/2006/relationships/hyperlink" Target="https://www.caixa.gov.br/Downloads/sinapi-cadernos-tecnicos/SINAPI-CT-POCOS-DE-VISITA-E-CAIXAS-PARA-BOCAS-DE-LOBO.pdf" TargetMode="External"/><Relationship Id="rId3745" Type="http://schemas.openxmlformats.org/officeDocument/2006/relationships/hyperlink" Target="https://www.caixa.gov.br/Downloads/sinapi-cadernos-tecnicos/SINAPI-CT-QUADROS-DE-AUTOMACAO-DE-BOMBAS.pdf" TargetMode="External"/><Relationship Id="rId6151" Type="http://schemas.openxmlformats.org/officeDocument/2006/relationships/hyperlink" Target="https://www.caixa.gov.br/Downloads/sinapi-cadernos-tecnicos/SINAPI-CT-ESTRUTURAS-DE-MADEIRA.pdf" TargetMode="External"/><Relationship Id="rId7202" Type="http://schemas.openxmlformats.org/officeDocument/2006/relationships/hyperlink" Target="https://www.caixa.gov.br/Downloads/sinapi-cadernos-tecnicos/SINAPI-CT-DRENOS.pdf" TargetMode="External"/><Relationship Id="rId459" Type="http://schemas.openxmlformats.org/officeDocument/2006/relationships/hyperlink" Target="https://www.caixa.gov.br/Downloads/sinapi-cadernos-tecnicos/SINAPI-CT-INSTALACOES-HIDRAULICAS-RESERVACAO-E-BOMBAS-DE-RECALQUE.pdf" TargetMode="External"/><Relationship Id="rId666" Type="http://schemas.openxmlformats.org/officeDocument/2006/relationships/hyperlink" Target="https://www.caixa.gov.br/Downloads/sinapi-cadernos-tecnicos/SINAPI-CT-INSTALACOES-HIDRAULICAS-EM-PPR.pdf" TargetMode="External"/><Relationship Id="rId873" Type="http://schemas.openxmlformats.org/officeDocument/2006/relationships/hyperlink" Target="https://www.caixa.gov.br/Downloads/sinapi-cadernos-tecnicos/SINAPI-CT-INSTALACOES-PREDIAIS-DE-AGUA-FRIA-EM-PVC.pdf" TargetMode="External"/><Relationship Id="rId1089" Type="http://schemas.openxmlformats.org/officeDocument/2006/relationships/hyperlink" Target="https://www.caixa.gov.br/Downloads/sinapi-cadernos-tecnicos/SINAPI-CT-INSTALACOES-PREDIAIS-DE-AGUA-QUENTE-EM-CPVC.pdf" TargetMode="External"/><Relationship Id="rId1296" Type="http://schemas.openxmlformats.org/officeDocument/2006/relationships/hyperlink" Target="https://www.caixa.gov.br/Downloads/sinapi-cadernos-tecnicos/SINAPI-CT-INSTALACOES-DE-GAS-E-INCENDIO-EM-ACO-E-FERRO-GALVANIZADO.pdf" TargetMode="External"/><Relationship Id="rId2347" Type="http://schemas.openxmlformats.org/officeDocument/2006/relationships/hyperlink" Target="https://www.caixa.gov.br/Downloads/sinapi-metodologia/Livro_SINAPI_Calculos_Parametros.pdf" TargetMode="External"/><Relationship Id="rId2554" Type="http://schemas.openxmlformats.org/officeDocument/2006/relationships/hyperlink" Target="https://www.caixa.gov.br/Downloads/sinapi-cadernos-tecnicos/SINAPI-CT-LOUCAS-E-METAIS.pdf" TargetMode="External"/><Relationship Id="rId3952" Type="http://schemas.openxmlformats.org/officeDocument/2006/relationships/hyperlink" Target="https://www.caixa.gov.br/Downloads/sinapi-cadernos-tecnicos/SINAPI-CT-RECOMPOSICAO-DE-PAVIMENTOS.pdf" TargetMode="External"/><Relationship Id="rId6011" Type="http://schemas.openxmlformats.org/officeDocument/2006/relationships/hyperlink" Target="https://www.caixa.gov.br/Downloads/sinapi-cadernos-tecnicos/SINAPI-CT-FOSSAS-E-SUMIDOUROS.pdf" TargetMode="External"/><Relationship Id="rId9167" Type="http://schemas.openxmlformats.org/officeDocument/2006/relationships/hyperlink" Target="https://www.caixa.gov.br/Downloads/sinapi-cadernos-tecnicos/SINAPI-CT-ATERROS-BASES-SUB-BASES-E-IMPRIMACOES.pdf" TargetMode="External"/><Relationship Id="rId9374" Type="http://schemas.openxmlformats.org/officeDocument/2006/relationships/hyperlink" Target="https://www.caixa.gov.br/Downloads/sinapi-cadernos-tecnicos/SINAPI-CT-ATERROS-BASES-SUB-BASES-E-IMPRIMACOES.pdf" TargetMode="External"/><Relationship Id="rId9581" Type="http://schemas.openxmlformats.org/officeDocument/2006/relationships/hyperlink" Target="https://www.caixa.gov.br/Downloads/sinapi-cadernos-tecnicos/SINAPI-CT-ASSENTAMENTO-DE-TUBOS-DE-PVC-E-METALICOS-EM-REDES-DE-AGUA.pdf" TargetMode="External"/><Relationship Id="rId319" Type="http://schemas.openxmlformats.org/officeDocument/2006/relationships/hyperlink" Target="https://www.caixa.gov.br/Downloads/sinapi-cadernos-tecnicos/SINAPI-CT-INSTALACOES-HIDRAULICAS-RESERVACAO-E-BOMBAS-DE-RECALQUE.pdf" TargetMode="External"/><Relationship Id="rId526" Type="http://schemas.openxmlformats.org/officeDocument/2006/relationships/hyperlink" Target="https://www.caixa.gov.br/Downloads/sinapi-cadernos-tecnicos/SINAPI-CT-INSTALACOES-HIDRAULICAS-EM-PEX.pdf" TargetMode="External"/><Relationship Id="rId1156" Type="http://schemas.openxmlformats.org/officeDocument/2006/relationships/hyperlink" Target="https://www.caixa.gov.br/Downloads/sinapi-cadernos-tecnicos/SINAPI-CT-INSTALACOES-PREDIAIS-DE-AGUA-QUENTE-EM-CPVC.pdf" TargetMode="External"/><Relationship Id="rId1363" Type="http://schemas.openxmlformats.org/officeDocument/2006/relationships/hyperlink" Target="https://www.caixa.gov.br/Downloads/sinapi-cadernos-tecnicos/SINAPI-CT-INSTALACOES-DE-GAS-E-INCENDIO-EM-ACO-E-FERRO-GALVANIZADO.pdf" TargetMode="External"/><Relationship Id="rId2207" Type="http://schemas.openxmlformats.org/officeDocument/2006/relationships/hyperlink" Target="https://www.caixa.gov.br/Downloads/sinapi-metodologia/Livro_SINAPI_Calculos_Parametros.pdf" TargetMode="External"/><Relationship Id="rId2761" Type="http://schemas.openxmlformats.org/officeDocument/2006/relationships/hyperlink" Target="https://www.caixa.gov.br/Downloads/sinapi-cadernos-tecnicos/SINAPI-CT-MASSA-UNICA-EXTERNA.pdf" TargetMode="External"/><Relationship Id="rId3605" Type="http://schemas.openxmlformats.org/officeDocument/2006/relationships/hyperlink" Target="https://www.caixa.gov.br/Downloads/sinapi-cadernos-tecnicos/SINAPI-CT-POCOS-DE-VISITA-E-CAIXAS-PARA-BOCAS-DE-LOBO.pdf" TargetMode="External"/><Relationship Id="rId3812" Type="http://schemas.openxmlformats.org/officeDocument/2006/relationships/hyperlink" Target="https://www.caixa.gov.br/Downloads/sinapi-cadernos-tecnicos/SINAPI-CT-RADIER-PISO-DE-CONCRETO-E-LAJE-SOBRE-SOLO.pdf" TargetMode="External"/><Relationship Id="rId6968" Type="http://schemas.openxmlformats.org/officeDocument/2006/relationships/hyperlink" Target="https://www.caixa.gov.br/Downloads/sinapi-cadernos-tecnicos/SINAPI-CT-EQUIPAMENTOS-DE-PROTECAO-COLETIVA.pdf" TargetMode="External"/><Relationship Id="rId8183" Type="http://schemas.openxmlformats.org/officeDocument/2006/relationships/hyperlink" Target="https://www.caixa.gov.br/Downloads/sinapi-cadernos-tecnicos/SINAPI-CT-DEMOLICOES-E-REMOCOES.pdf" TargetMode="External"/><Relationship Id="rId8390" Type="http://schemas.openxmlformats.org/officeDocument/2006/relationships/hyperlink" Target="https://www.caixa.gov.br/Downloads/sinapi-cadernos-tecnicos/SINAPI-CT-CUSTOS-HORARIOS-PRODUTIVO-E-IMPRODUTIVO-DOS-EQUIPAMENTOS.pdf" TargetMode="External"/><Relationship Id="rId9027" Type="http://schemas.openxmlformats.org/officeDocument/2006/relationships/hyperlink" Target="https://www.caixa.gov.br/Downloads/sinapi-cadernos-tecnicos/SINAPI-CT-CAIXAS-ENTERRADAS.pdf" TargetMode="External"/><Relationship Id="rId9234" Type="http://schemas.openxmlformats.org/officeDocument/2006/relationships/hyperlink" Target="https://www.caixa.gov.br/Downloads/sinapi-cadernos-tecnicos/SINAPI-CT-ATERROS-BASES-SUB-BASES-E-IMPRIMACOES.pdf" TargetMode="External"/><Relationship Id="rId733" Type="http://schemas.openxmlformats.org/officeDocument/2006/relationships/hyperlink" Target="https://www.caixa.gov.br/Downloads/sinapi-cadernos-tecnicos/SINAPI-CT-INSTALACOES-PREDIAIS-DE-ESGOTO-TUBOS-E-CONEXOES.pdf" TargetMode="External"/><Relationship Id="rId940" Type="http://schemas.openxmlformats.org/officeDocument/2006/relationships/hyperlink" Target="https://www.caixa.gov.br/Downloads/sinapi-cadernos-tecnicos/SINAPI-CT-INSTALACOES-PREDIAIS-DE-AGUA-FRIA-EM-PVC.pdf" TargetMode="External"/><Relationship Id="rId1016" Type="http://schemas.openxmlformats.org/officeDocument/2006/relationships/hyperlink" Target="https://www.caixa.gov.br/Downloads/sinapi-cadernos-tecnicos/SINAPI-CT-INSTALACOES-PREDIAIS-DE-AGUA-FRIA-EM-PVC.pdf" TargetMode="External"/><Relationship Id="rId1570" Type="http://schemas.openxmlformats.org/officeDocument/2006/relationships/hyperlink" Target="https://www.caixa.gov.br/Downloads/sinapi-cadernos-tecnicos/SINAPI-CT-INSTALACOES-DE-GAS-E-INCENDIO-EM-ACO-E-FERRO-GALVANIZADO.pdf" TargetMode="External"/><Relationship Id="rId2414" Type="http://schemas.openxmlformats.org/officeDocument/2006/relationships/hyperlink" Target="https://www.caixa.gov.br/Downloads/sinapi-metodologia/Livro_SINAPI_Calculos_Parametros.pdf" TargetMode="External"/><Relationship Id="rId2621" Type="http://schemas.openxmlformats.org/officeDocument/2006/relationships/hyperlink" Target="https://www.caixa.gov.br/Downloads/sinapi-cadernos-tecnicos/SINAPI-CT-LOUCAS-E-METAIS.pdf" TargetMode="External"/><Relationship Id="rId5777" Type="http://schemas.openxmlformats.org/officeDocument/2006/relationships/hyperlink" Target="https://www.caixa.gov.br/Downloads/sinapi-cadernos-tecnicos/SINAPI-CT-GESSO.pdf" TargetMode="External"/><Relationship Id="rId5984" Type="http://schemas.openxmlformats.org/officeDocument/2006/relationships/hyperlink" Target="https://www.caixa.gov.br/Downloads/sinapi-cadernos-tecnicos/SINAPI-CT-FUNDACOES-RASAS-(BLOCOS-SAPATAS-VIGAS-BALDRAME).pdf" TargetMode="External"/><Relationship Id="rId6828" Type="http://schemas.openxmlformats.org/officeDocument/2006/relationships/hyperlink" Target="https://www.caixa.gov.br/Downloads/sinapi-cadernos-tecnicos/SINAPI-CT-ESCADAS.pdf" TargetMode="External"/><Relationship Id="rId8043" Type="http://schemas.openxmlformats.org/officeDocument/2006/relationships/hyperlink" Target="https://www.caixa.gov.br/Downloads/sinapi-cadernos-tecnicos/SINAPI-CT-DEPRECIACAO-JUROS-IMPOSTOS-E-SEGUROS-MANUTENCAO-E-MATERIAIS-NA-OPERACAO-DOS-EQUIPAMENTOS.pdf" TargetMode="External"/><Relationship Id="rId9441" Type="http://schemas.openxmlformats.org/officeDocument/2006/relationships/hyperlink" Target="https://www.caixa.gov.br/Downloads/sinapi-cadernos-tecnicos/SINAPI-CT-ASSENTAMENTO-DE-TUBOS-DE-ESGOTO-OU-DRENAGEM-PLUVIAL-EM-CONCRETO.pdf" TargetMode="External"/><Relationship Id="rId800" Type="http://schemas.openxmlformats.org/officeDocument/2006/relationships/hyperlink" Target="https://www.caixa.gov.br/Downloads/sinapi-cadernos-tecnicos/SINAPI-CT-INSTALACOES-PREDIAIS-DE-ESGOTO-TUBOS-E-CONEXOES.pdf" TargetMode="External"/><Relationship Id="rId1223" Type="http://schemas.openxmlformats.org/officeDocument/2006/relationships/hyperlink" Target="https://www.caixa.gov.br/Downloads/sinapi-cadernos-tecnicos/SINAPI-CT-INSTALACOES-PREDIAIS-DE-AGUAS-PLUVIAIS-TUBOS-CONEXOES-CAIXAS-E-RALOS.pdf" TargetMode="External"/><Relationship Id="rId1430" Type="http://schemas.openxmlformats.org/officeDocument/2006/relationships/hyperlink" Target="https://www.caixa.gov.br/Downloads/sinapi-cadernos-tecnicos/SINAPI-CT-INSTALACOES-DE-GAS-E-INCENDIO-EM-ACO-E-FERRO-GALVANIZADO.pdf" TargetMode="External"/><Relationship Id="rId4379" Type="http://schemas.openxmlformats.org/officeDocument/2006/relationships/hyperlink" Target="https://www.caixa.gov.br/Downloads/sinapi-cadernos-tecnicos/SINAPI-CT-SISTEMA-DE-PROTECAO-CONTRA-DESCARGAS-ATMOSFERICAS-SPDA.pdf" TargetMode="External"/><Relationship Id="rId4586" Type="http://schemas.openxmlformats.org/officeDocument/2006/relationships/hyperlink" Target="https://www.caixa.gov.br/Downloads/sinapi-cadernos-tecnicos/SINAPI-CT-TRANSPORTE-FLUVIAL-CARGA-E-DESCARGA.pdf" TargetMode="External"/><Relationship Id="rId4793" Type="http://schemas.openxmlformats.org/officeDocument/2006/relationships/hyperlink" Target="https://www.caixa.gov.br/Downloads/sinapi-cadernos-tecnicos/SINAPI-CT-TRANSPORTE-CARGA-E-DESCARGA-DE-MATERIAIS.pdf" TargetMode="External"/><Relationship Id="rId5637" Type="http://schemas.openxmlformats.org/officeDocument/2006/relationships/hyperlink" Target="https://www.caixa.gov.br/Downloads/sinapi-cadernos-tecnicos/SINAPI-CT-ILUMINACAO-PREDIAL-E-MONITORAMENTO.pdf" TargetMode="External"/><Relationship Id="rId5844" Type="http://schemas.openxmlformats.org/officeDocument/2006/relationships/hyperlink" Target="https://www.caixa.gov.br/Downloads/sinapi-cadernos-tecnicos/SINAPI-CT-FORMAS-PARA-ESTRUTURAS-DE-CONCRETO-ARMADO.pdf" TargetMode="External"/><Relationship Id="rId8250" Type="http://schemas.openxmlformats.org/officeDocument/2006/relationships/hyperlink" Target="https://www.caixa.gov.br/Downloads/sinapi-cadernos-tecnicos/SINAPI-CT-CUSTOS-HORARIOS-PRODUTIVO-E-IMPRODUTIVO-DOS-EQUIPAMENTOS.pdf" TargetMode="External"/><Relationship Id="rId9301" Type="http://schemas.openxmlformats.org/officeDocument/2006/relationships/hyperlink" Target="https://www.caixa.gov.br/Downloads/sinapi-cadernos-tecnicos/SINAPI-CT-ATERROS-BASES-SUB-BASES-E-IMPRIMACOES.pdf" TargetMode="External"/><Relationship Id="rId3188" Type="http://schemas.openxmlformats.org/officeDocument/2006/relationships/hyperlink" Target="https://www.caixa.gov.br/Downloads/sinapi-cadernos-tecnicos/SINAPI-CT-PERFURACAO-HORIZONTAL-DIRECIONAL-HDD.pdf" TargetMode="External"/><Relationship Id="rId3395" Type="http://schemas.openxmlformats.org/officeDocument/2006/relationships/hyperlink" Target="https://www.caixa.gov.br/Downloads/sinapi-cadernos-tecnicos/SINAPI-CT-PISOS.pdf" TargetMode="External"/><Relationship Id="rId4239" Type="http://schemas.openxmlformats.org/officeDocument/2006/relationships/hyperlink" Target="https://www.caixa.gov.br/Downloads/sinapi-cadernos-tecnicos/SINAPI-CT-RESERVATORIOS-DE-CONCRETO-E-METALICOS.pdf" TargetMode="External"/><Relationship Id="rId4446" Type="http://schemas.openxmlformats.org/officeDocument/2006/relationships/hyperlink" Target="https://www.caixa.gov.br/Downloads/sinapi-cadernos-tecnicos/SINAPI-CT-SISTEMAS-DE-MEDICAO.pdf" TargetMode="External"/><Relationship Id="rId4653" Type="http://schemas.openxmlformats.org/officeDocument/2006/relationships/hyperlink" Target="https://www.caixa.gov.br/Downloads/sinapi-cadernos-tecnicos/SINAPI-CT-TRANSPORTE-DE-MATERIAIS-DENTRO-DO-CANTEIRO-DE-OBRAS.pdf" TargetMode="External"/><Relationship Id="rId4860" Type="http://schemas.openxmlformats.org/officeDocument/2006/relationships/hyperlink" Target="https://www.caixa.gov.br/Downloads/sinapi-cadernos-tecnicos/SINAPI-CT-TRANSPORTE-CARGA-E-DESCARGA-DE-MATERIAIS.pdf" TargetMode="External"/><Relationship Id="rId5704" Type="http://schemas.openxmlformats.org/officeDocument/2006/relationships/hyperlink" Target="https://www.caixa.gov.br/Downloads/sinapi-cadernos-tecnicos/SINAPI-CT-GUIAS-E-SARJETAS.pdf" TargetMode="External"/><Relationship Id="rId5911" Type="http://schemas.openxmlformats.org/officeDocument/2006/relationships/hyperlink" Target="https://www.caixa.gov.br/Downloads/sinapi-cadernos-tecnicos/SINAPI-CT-FORMAS-PARA-ESTRUTURAS-DE-CONCRETO-ARMADO.pdf" TargetMode="External"/><Relationship Id="rId8110" Type="http://schemas.openxmlformats.org/officeDocument/2006/relationships/hyperlink" Target="https://www.caixa.gov.br/Downloads/sinapi-cadernos-tecnicos/SINAPI-CT-DEPRECIACAO-JUROS-IMPOSTOS-E-SEGUROS-MANUTENCAO-E-MATERIAIS-NA-OPERACAO-DOS-EQUIPAMENTOS.pdf" TargetMode="External"/><Relationship Id="rId10040" Type="http://schemas.openxmlformats.org/officeDocument/2006/relationships/hyperlink" Target="https://www.caixa.gov.br/Downloads/sinapi-cadernos-tecnicos/SINAPI-CT-ARGAMASSAS.pdf" TargetMode="External"/><Relationship Id="rId3048" Type="http://schemas.openxmlformats.org/officeDocument/2006/relationships/hyperlink" Target="https://www.caixa.gov.br/Downloads/sinapi-cadernos-tecnicos/SINAPI-CT-PAVIMENTO-INTERTRAVADO.pdf" TargetMode="External"/><Relationship Id="rId3255" Type="http://schemas.openxmlformats.org/officeDocument/2006/relationships/hyperlink" Target="https://www.caixa.gov.br/Downloads/sinapi-cadernos-tecnicos/SINAPI-CT-PINTURA-EM-MADEIRA.pdf" TargetMode="External"/><Relationship Id="rId3462" Type="http://schemas.openxmlformats.org/officeDocument/2006/relationships/hyperlink" Target="https://www.caixa.gov.br/Downloads/sinapi-cadernos-tecnicos/SINAPI-CT-POSTES-DE-CONCRETO-E-METALICOS.pdf" TargetMode="External"/><Relationship Id="rId4306" Type="http://schemas.openxmlformats.org/officeDocument/2006/relationships/hyperlink" Target="https://www.caixa.gov.br/Downloads/sinapi-cadernos-tecnicos/SINAPI-CT-SINALIZACAO-HORIZONTAL-VIARIA.pdf" TargetMode="External"/><Relationship Id="rId4513" Type="http://schemas.openxmlformats.org/officeDocument/2006/relationships/hyperlink" Target="https://www.caixa.gov.br/Downloads/sinapi-cadernos-tecnicos/SINAPI-CT-TELHAMENTO-PARA-COBERTURA.pdf" TargetMode="External"/><Relationship Id="rId4720" Type="http://schemas.openxmlformats.org/officeDocument/2006/relationships/hyperlink" Target="https://www.caixa.gov.br/Downloads/sinapi-cadernos-tecnicos/SINAPI-CT-TRANSPORTE-DE-MATERIAIS-DENTRO-DO-CANTEIRO-DE-OBRAS.pdf" TargetMode="External"/><Relationship Id="rId7669" Type="http://schemas.openxmlformats.org/officeDocument/2006/relationships/hyperlink" Target="https://www.caixa.gov.br/Downloads/sinapi-cadernos-tecnicos/SINAPI-CT-DEPRECIACAO-JUROS-IMPOSTOS-E-SEGUROS-MANUTENCAO-E-MATERIAIS-NA-OPERACAO-DOS-EQUIPAMENTOS.pdf" TargetMode="External"/><Relationship Id="rId7876" Type="http://schemas.openxmlformats.org/officeDocument/2006/relationships/hyperlink" Target="https://www.caixa.gov.br/Downloads/sinapi-cadernos-tecnicos/SINAPI-CT-DEPRECIACAO-JUROS-IMPOSTOS-E-SEGUROS-MANUTENCAO-E-MATERIAIS-NA-OPERACAO-DOS-EQUIPAMENTOS.pdf" TargetMode="External"/><Relationship Id="rId8927" Type="http://schemas.openxmlformats.org/officeDocument/2006/relationships/hyperlink" Target="https://www.caixa.gov.br/Downloads/sinapi-cadernos-tecnicos/SINAPI-CT-CANALETAS-GRELHAS-E-CAIXAS-COM-GRELHA-PARA-DRENAGEM.pdf" TargetMode="External"/><Relationship Id="rId176" Type="http://schemas.openxmlformats.org/officeDocument/2006/relationships/hyperlink" Target="https://www.caixa.gov.br/Downloads/sinapi-cadernos-tecnicos/SINAPI-CT-INSTALACOES-HIDRAULICAS-RESERVACAO-E-BOMBAS-DE-RECALQUE.pdf" TargetMode="External"/><Relationship Id="rId383" Type="http://schemas.openxmlformats.org/officeDocument/2006/relationships/hyperlink" Target="https://www.caixa.gov.br/Downloads/sinapi-cadernos-tecnicos/SINAPI-CT-INSTALACOES-HIDRAULICAS-RESERVACAO-E-BOMBAS-DE-RECALQUE.pdf" TargetMode="External"/><Relationship Id="rId590" Type="http://schemas.openxmlformats.org/officeDocument/2006/relationships/hyperlink" Target="https://www.caixa.gov.br/Downloads/sinapi-cadernos-tecnicos/SINAPI-CT-INSTALACOES-HIDRAULICAS-EM-PEX.pdf" TargetMode="External"/><Relationship Id="rId2064" Type="http://schemas.openxmlformats.org/officeDocument/2006/relationships/hyperlink" Target="https://www.caixa.gov.br/Downloads/sinapi-cadernos-tecnicos/SINAPI-CT-LASTRO.pdf" TargetMode="External"/><Relationship Id="rId2271" Type="http://schemas.openxmlformats.org/officeDocument/2006/relationships/hyperlink" Target="https://www.caixa.gov.br/Downloads/sinapi-metodologia/Livro_SINAPI_Calculos_Parametros.pdf" TargetMode="External"/><Relationship Id="rId3115" Type="http://schemas.openxmlformats.org/officeDocument/2006/relationships/hyperlink" Target="https://www.caixa.gov.br/Downloads/sinapi-cadernos-tecnicos/SINAPI-CT-PEITORIS-E-CHAPINS.pdf" TargetMode="External"/><Relationship Id="rId3322" Type="http://schemas.openxmlformats.org/officeDocument/2006/relationships/hyperlink" Target="https://www.caixa.gov.br/Downloads/sinapi-cadernos-tecnicos/SINAPI-CT-PINTURA-EM-SUPERFICIES-METALICAS.pdf" TargetMode="External"/><Relationship Id="rId6478" Type="http://schemas.openxmlformats.org/officeDocument/2006/relationships/hyperlink" Target="https://www.caixa.gov.br/Downloads/sinapi-cadernos-tecnicos/SINAPI-CT-ESQUADRIAS-PORTAS.pdf" TargetMode="External"/><Relationship Id="rId6685" Type="http://schemas.openxmlformats.org/officeDocument/2006/relationships/hyperlink" Target="https://www.caixa.gov.br/Downloads/sinapi-cadernos-tecnicos/SINAPI-CT-ESCAVACAO-DE-VALAS.pdf" TargetMode="External"/><Relationship Id="rId7529" Type="http://schemas.openxmlformats.org/officeDocument/2006/relationships/hyperlink" Target="https://www.caixa.gov.br/Downloads/sinapi-cadernos-tecnicos/SINAPI-CT-DEPRECIACAO-JUROS-IMPOSTOS-E-SEGUROS-MANUTENCAO-E-MATERIAIS-NA-OPERACAO-DOS-EQUIPAMENTOS.pdf" TargetMode="External"/><Relationship Id="rId9091" Type="http://schemas.openxmlformats.org/officeDocument/2006/relationships/hyperlink" Target="https://www.caixa.gov.br/Downloads/sinapi-cadernos-tecnicos/SINAPI-CT-BOCAS-PARA-BUEIROS.pdf" TargetMode="External"/><Relationship Id="rId243" Type="http://schemas.openxmlformats.org/officeDocument/2006/relationships/hyperlink" Target="https://www.caixa.gov.br/Downloads/sinapi-cadernos-tecnicos/SINAPI-CT-INSTALACOES-HIDRAULICAS-RESERVACAO-E-BOMBAS-DE-RECALQUE.pdf" TargetMode="External"/><Relationship Id="rId450" Type="http://schemas.openxmlformats.org/officeDocument/2006/relationships/hyperlink" Target="https://www.caixa.gov.br/Downloads/sinapi-cadernos-tecnicos/SINAPI-CT-INSTALACOES-HIDRAULICAS-RESERVACAO-E-BOMBAS-DE-RECALQUE.pdf" TargetMode="External"/><Relationship Id="rId1080" Type="http://schemas.openxmlformats.org/officeDocument/2006/relationships/hyperlink" Target="https://www.caixa.gov.br/Downloads/sinapi-cadernos-tecnicos/SINAPI-CT-INSTALACOES-PREDIAIS-DE-AGUA-QUENTE-EM-CPVC.pdf" TargetMode="External"/><Relationship Id="rId2131" Type="http://schemas.openxmlformats.org/officeDocument/2006/relationships/hyperlink" Target="https://www.caixa.gov.br/Downloads/sinapi-cadernos-tecnicos/SINAPI-CT-LIMPEZA-DE-OBRA.pdf" TargetMode="External"/><Relationship Id="rId5287" Type="http://schemas.openxmlformats.org/officeDocument/2006/relationships/hyperlink" Target="https://www.caixa.gov.br/Downloads/sinapi-cadernos-tecnicos/SINAPI-CT-INSTALACOES-ELETRICAS-QUADROS-CABOS-DISJUNTORES-CONTATORES-E-BARRAMENTOS-BLINDADOS.pdf" TargetMode="External"/><Relationship Id="rId5494" Type="http://schemas.openxmlformats.org/officeDocument/2006/relationships/hyperlink" Target="https://www.caixa.gov.br/Downloads/sinapi-cadernos-tecnicos/SINAPI-CT-INSTALACOES-ELETRICAS-ELETRODUTOS-EMBUTIDOS-CABOS-CAIXAS-TOMADAS-E-INTERRUPTORES.pdf" TargetMode="External"/><Relationship Id="rId6338" Type="http://schemas.openxmlformats.org/officeDocument/2006/relationships/hyperlink" Target="https://www.caixa.gov.br/Downloads/sinapi-cadernos-tecnicos/SINAPI-CT-ESTRUTURA-E-TRAMA-PARA-COBERTURA.pdf" TargetMode="External"/><Relationship Id="rId6892" Type="http://schemas.openxmlformats.org/officeDocument/2006/relationships/hyperlink" Target="https://www.caixa.gov.br/Downloads/sinapi-cadernos-tecnicos/SINAPI-CT-ESCADAS.pdf" TargetMode="External"/><Relationship Id="rId7736" Type="http://schemas.openxmlformats.org/officeDocument/2006/relationships/hyperlink" Target="https://www.caixa.gov.br/Downloads/sinapi-cadernos-tecnicos/SINAPI-CT-DEPRECIACAO-JUROS-IMPOSTOS-E-SEGUROS-MANUTENCAO-E-MATERIAIS-NA-OPERACAO-DOS-EQUIPAMENTOS.pdf" TargetMode="External"/><Relationship Id="rId7943" Type="http://schemas.openxmlformats.org/officeDocument/2006/relationships/hyperlink" Target="https://www.caixa.gov.br/Downloads/sinapi-cadernos-tecnicos/SINAPI-CT-DEPRECIACAO-JUROS-IMPOSTOS-E-SEGUROS-MANUTENCAO-E-MATERIAIS-NA-OPERACAO-DOS-EQUIPAMENTOS.pdf" TargetMode="External"/><Relationship Id="rId103" Type="http://schemas.openxmlformats.org/officeDocument/2006/relationships/hyperlink" Target="https://www.caixa.gov.br/Downloads/sinapi-cadernos-tecnicos/SINAPI-CT-INSTALACOES-ELETRICAS-REDE-DE-DISTRIBUICAO.pdf" TargetMode="External"/><Relationship Id="rId310" Type="http://schemas.openxmlformats.org/officeDocument/2006/relationships/hyperlink" Target="https://www.caixa.gov.br/Downloads/sinapi-cadernos-tecnicos/SINAPI-CT-INSTALACOES-HIDRAULICAS-RESERVACAO-E-BOMBAS-DE-RECALQUE.pdf" TargetMode="External"/><Relationship Id="rId4096" Type="http://schemas.openxmlformats.org/officeDocument/2006/relationships/hyperlink" Target="https://www.caixa.gov.br/Downloads/sinapi-cadernos-tecnicos/SINAPI-CT-REDES-DE-AGUA-E-ESGOTO-EM-PEAD-LISO-(TUBOS-E-CONEXOES).pdf" TargetMode="External"/><Relationship Id="rId5147" Type="http://schemas.openxmlformats.org/officeDocument/2006/relationships/hyperlink" Target="https://www.caixa.gov.br/Downloads/sinapi-cadernos-tecnicos/SINAPI-CT-VALVULAS-E-REGISTROS-PARA-SISTEMAS-PREDIAIS.pdf" TargetMode="External"/><Relationship Id="rId6545" Type="http://schemas.openxmlformats.org/officeDocument/2006/relationships/hyperlink" Target="https://www.caixa.gov.br/Downloads/sinapi-cadernos-tecnicos/SINAPI-CT-ESQUADRIAS-JANELAS.pdf" TargetMode="External"/><Relationship Id="rId6752" Type="http://schemas.openxmlformats.org/officeDocument/2006/relationships/hyperlink" Target="https://www.caixa.gov.br/Downloads/sinapi-cadernos-tecnicos/SINAPI-CT-ESCAVACAO-VERTICAL-A-CEU-ABERTO.pdf" TargetMode="External"/><Relationship Id="rId7803" Type="http://schemas.openxmlformats.org/officeDocument/2006/relationships/hyperlink" Target="https://www.caixa.gov.br/Downloads/sinapi-cadernos-tecnicos/SINAPI-CT-DEPRECIACAO-JUROS-IMPOSTOS-E-SEGUROS-MANUTENCAO-E-MATERIAIS-NA-OPERACAO-DOS-EQUIPAMENTOS.pdf" TargetMode="External"/><Relationship Id="rId1897" Type="http://schemas.openxmlformats.org/officeDocument/2006/relationships/hyperlink" Target="https://www.caixa.gov.br/Downloads/sinapi-cadernos-tecnicos/SINAPI-CT-INSTALACOES-EM-COBRE.pdf" TargetMode="External"/><Relationship Id="rId2948" Type="http://schemas.openxmlformats.org/officeDocument/2006/relationships/hyperlink" Target="https://www.caixa.gov.br/Downloads/sinapi-cadernos-tecnicos/SINAPI-CT-PAREDES-DE-CONCRETO-ESTUCAMENTO.pdf" TargetMode="External"/><Relationship Id="rId5354" Type="http://schemas.openxmlformats.org/officeDocument/2006/relationships/hyperlink" Target="https://www.caixa.gov.br/Downloads/sinapi-cadernos-tecnicos/SINAPI-CT-INSTALACOES-ELETRICAS-ELETRODUTOS-CONEXOES-E-CONDULETES-APARENTES.pdf" TargetMode="External"/><Relationship Id="rId5561" Type="http://schemas.openxmlformats.org/officeDocument/2006/relationships/hyperlink" Target="https://www.caixa.gov.br/Downloads/sinapi-cadernos-tecnicos/SINAPI-CT-INSTALACOES-ELETRICAS-ELETRODUTOS-EMBUTIDOS-CABOS-CAIXAS-TOMADAS-E-INTERRUPTORES.pdf" TargetMode="External"/><Relationship Id="rId6405" Type="http://schemas.openxmlformats.org/officeDocument/2006/relationships/hyperlink" Target="https://www.caixa.gov.br/Downloads/sinapi-cadernos-tecnicos/SINAPI-CT-ESQUADRIAS-PORTAS.pdf" TargetMode="External"/><Relationship Id="rId6612" Type="http://schemas.openxmlformats.org/officeDocument/2006/relationships/hyperlink" Target="https://www.caixa.gov.br/Downloads/sinapi-cadernos-tecnicos/SINAPI-CT-ESCORAMENTO-E-PREPARO-DE-FUNDO-DE-VALAS.pdf" TargetMode="External"/><Relationship Id="rId9768" Type="http://schemas.openxmlformats.org/officeDocument/2006/relationships/hyperlink" Target="https://www.caixa.gov.br/Downloads/sinapi-cadernos-tecnicos/SINAPI-CT-ASSENTAMENTO-DE-TUBOS-DE-ESGOTO-EM-PVC-E-PEAD.pdf" TargetMode="External"/><Relationship Id="rId9975" Type="http://schemas.openxmlformats.org/officeDocument/2006/relationships/hyperlink" Target="https://www.caixa.gov.br/Downloads/sinapi-cadernos-tecnicos/SINAPI-CT-ARGAMASSAS.pdf" TargetMode="External"/><Relationship Id="rId1757" Type="http://schemas.openxmlformats.org/officeDocument/2006/relationships/hyperlink" Target="https://www.caixa.gov.br/Downloads/sinapi-cadernos-tecnicos/SINAPI-CT-INSTALACOES-EM-COBRE.pdf" TargetMode="External"/><Relationship Id="rId1964" Type="http://schemas.openxmlformats.org/officeDocument/2006/relationships/hyperlink" Target="https://www.caixa.gov.br/Downloads/sinapi-cadernos-tecnicos/SINAPI-CT-INSTALACOES-EM-COBRE.pdf" TargetMode="External"/><Relationship Id="rId2808" Type="http://schemas.openxmlformats.org/officeDocument/2006/relationships/hyperlink" Target="https://www.caixa.gov.br/Downloads/sinapi-cadernos-tecnicos/SINAPI-CT-MASSA-UNICA-INTERNA.pdf" TargetMode="External"/><Relationship Id="rId4163" Type="http://schemas.openxmlformats.org/officeDocument/2006/relationships/hyperlink" Target="https://www.caixa.gov.br/Downloads/sinapi-cadernos-tecnicos/SINAPI-CT-REDES-DE-AGUA-E-ESGOTO-EM-PEAD-LISO-(TUBOS-E-CONEXOES).pdf" TargetMode="External"/><Relationship Id="rId4370" Type="http://schemas.openxmlformats.org/officeDocument/2006/relationships/hyperlink" Target="https://www.caixa.gov.br/Downloads/sinapi-cadernos-tecnicos/SINAPI-CT-SISTEMA-DE-PROTECAO-CONTRA-DESCARGAS-ATMOSFERICAS-SPDA.pdf" TargetMode="External"/><Relationship Id="rId5007" Type="http://schemas.openxmlformats.org/officeDocument/2006/relationships/hyperlink" Target="https://www.caixa.gov.br/Downloads/sinapi-cadernos-tecnicos/SINAPI-CT-TUNNEL-LINER.pdf" TargetMode="External"/><Relationship Id="rId5214" Type="http://schemas.openxmlformats.org/officeDocument/2006/relationships/hyperlink" Target="https://www.caixa.gov.br/Downloads/sinapi-cadernos-tecnicos/SINAPI-CT-VALVULAS-E-REGISTROS-PARA-SISTEMAS-PREDIAIS.pdf" TargetMode="External"/><Relationship Id="rId5421" Type="http://schemas.openxmlformats.org/officeDocument/2006/relationships/hyperlink" Target="https://www.caixa.gov.br/Downloads/sinapi-cadernos-tecnicos/SINAPI-CT-INSTALACOES-ELETRICAS-ELETRODUTOS-EMBUTIDOS-CABOS-CAIXAS-TOMADAS-E-INTERRUPTORES.pdf" TargetMode="External"/><Relationship Id="rId8577" Type="http://schemas.openxmlformats.org/officeDocument/2006/relationships/hyperlink" Target="https://www.caixa.gov.br/Downloads/sinapi-cadernos-tecnicos/SINAPI-CT-CUSTOS-HORARIOS-PRODUTIVO-E-IMPRODUTIVO-DOS-EQUIPAMENTOS.pdf" TargetMode="External"/><Relationship Id="rId8784" Type="http://schemas.openxmlformats.org/officeDocument/2006/relationships/hyperlink" Target="https://www.caixa.gov.br/Downloads/sinapi-cadernos-tecnicos/SINAPI-CT-CONCRETO-PROJETADO.pdf" TargetMode="External"/><Relationship Id="rId8991" Type="http://schemas.openxmlformats.org/officeDocument/2006/relationships/hyperlink" Target="https://www.caixa.gov.br/Downloads/sinapi-cadernos-tecnicos/SINAPI-CT-CAIXAS-ENTERRADAS.pdf" TargetMode="External"/><Relationship Id="rId9628" Type="http://schemas.openxmlformats.org/officeDocument/2006/relationships/hyperlink" Target="https://www.caixa.gov.br/Downloads/sinapi-cadernos-tecnicos/SINAPI-CT-ASSENTAMENTO-DE-TUBOS-DE-PVC-E-METALICOS-EM-REDES-DE-AGUA.pdf" TargetMode="External"/><Relationship Id="rId9835" Type="http://schemas.openxmlformats.org/officeDocument/2006/relationships/hyperlink" Target="https://www.caixa.gov.br/Downloads/sinapi-cadernos-tecnicos/SINAPI-CT-ARMACAO-PARA-ESTRUTURAS-DE-CONCRETO-ARMADO.pdf" TargetMode="External"/><Relationship Id="rId49" Type="http://schemas.openxmlformats.org/officeDocument/2006/relationships/hyperlink" Target="https://www.caixa.gov.br/Downloads/sinapi-cadernos-tecnicos/SINAPI-CT-INSTALACOES-ELETRICAS-QUADROS-CABOS-DISJUNTORES-CONTATORES-E-BARRAMENTOS-BLINDADOS.pdf" TargetMode="External"/><Relationship Id="rId1617" Type="http://schemas.openxmlformats.org/officeDocument/2006/relationships/hyperlink" Target="https://www.caixa.gov.br/Downloads/sinapi-cadernos-tecnicos/SINAPI-CT-INSTALACOES-DE-GAS-EM-PEX-MULTICAMADAS.pdf" TargetMode="External"/><Relationship Id="rId1824" Type="http://schemas.openxmlformats.org/officeDocument/2006/relationships/hyperlink" Target="https://www.caixa.gov.br/Downloads/sinapi-cadernos-tecnicos/SINAPI-CT-INSTALACOES-EM-COBRE.pdf" TargetMode="External"/><Relationship Id="rId4023" Type="http://schemas.openxmlformats.org/officeDocument/2006/relationships/hyperlink" Target="https://www.caixa.gov.br/Downloads/sinapi-cadernos-tecnicos/SINAPI-CT-REDES-DE-LOGICA-TELEFONIA-E-IMAGEM.pdf" TargetMode="External"/><Relationship Id="rId4230" Type="http://schemas.openxmlformats.org/officeDocument/2006/relationships/hyperlink" Target="https://www.caixa.gov.br/Downloads/sinapi-cadernos-tecnicos/SINAPI-CT-RESERVATORIOS-DE-CONCRETO-E-METALICOS.pdf" TargetMode="External"/><Relationship Id="rId7179" Type="http://schemas.openxmlformats.org/officeDocument/2006/relationships/hyperlink" Target="https://www.caixa.gov.br/Downloads/sinapi-cadernos-tecnicos/SINAPI-CT-DRENOS.pdf" TargetMode="External"/><Relationship Id="rId7386" Type="http://schemas.openxmlformats.org/officeDocument/2006/relationships/hyperlink" Target="https://www.caixa.gov.br/Downloads/sinapi-cadernos-tecnicos/SINAPI-CT-DEPRECIACAO-JUROS-IMPOSTOS-E-SEGUROS-MANUTENCAO-E-MATERIAIS-NA-OPERACAO-DOS-EQUIPAMENTOS.pdf" TargetMode="External"/><Relationship Id="rId7593" Type="http://schemas.openxmlformats.org/officeDocument/2006/relationships/hyperlink" Target="https://www.caixa.gov.br/Downloads/sinapi-cadernos-tecnicos/SINAPI-CT-DEPRECIACAO-JUROS-IMPOSTOS-E-SEGUROS-MANUTENCAO-E-MATERIAIS-NA-OPERACAO-DOS-EQUIPAMENTOS.pdf" TargetMode="External"/><Relationship Id="rId8437" Type="http://schemas.openxmlformats.org/officeDocument/2006/relationships/hyperlink" Target="https://www.caixa.gov.br/Downloads/sinapi-cadernos-tecnicos/SINAPI-CT-CUSTOS-HORARIOS-PRODUTIVO-E-IMPRODUTIVO-DOS-EQUIPAMENTOS.pdf" TargetMode="External"/><Relationship Id="rId8644" Type="http://schemas.openxmlformats.org/officeDocument/2006/relationships/hyperlink" Target="https://www.caixa.gov.br/Downloads/sinapi-cadernos-tecnicos/SINAPI-CT-CUSTOS-HORARIOS-PRODUTIVO-E-IMPRODUTIVO-DOS-EQUIPAMENTOS.pdf" TargetMode="External"/><Relationship Id="rId8851" Type="http://schemas.openxmlformats.org/officeDocument/2006/relationships/hyperlink" Target="https://www.caixa.gov.br/Downloads/sinapi-cadernos-tecnicos/SINAPI-CT-CHAPISCO.pdf" TargetMode="External"/><Relationship Id="rId3789" Type="http://schemas.openxmlformats.org/officeDocument/2006/relationships/hyperlink" Target="https://www.caixa.gov.br/Downloads/sinapi-cadernos-tecnicos/SINAPI-CT-RADIER-PISO-DE-CONCRETO-E-LAJE-SOBRE-SOLO.pdf" TargetMode="External"/><Relationship Id="rId6195" Type="http://schemas.openxmlformats.org/officeDocument/2006/relationships/hyperlink" Target="https://www.caixa.gov.br/Downloads/sinapi-cadernos-tecnicos/SINAPI-CT-ESTRUTURAS-DE-CONTENCAO-PERFIS-PRANCHADOS-CORTINAS-E-MUROS-DE-ARRIMO.pdf" TargetMode="External"/><Relationship Id="rId7039" Type="http://schemas.openxmlformats.org/officeDocument/2006/relationships/hyperlink" Target="https://www.caixa.gov.br/Downloads/sinapi-cadernos-tecnicos/SINAPI-CT-ELETROCALHAS.pdf" TargetMode="External"/><Relationship Id="rId7246" Type="http://schemas.openxmlformats.org/officeDocument/2006/relationships/hyperlink" Target="https://www.caixa.gov.br/Downloads/sinapi-cadernos-tecnicos/SINAPI-CT-DRAGAGEM.pdf" TargetMode="External"/><Relationship Id="rId7453" Type="http://schemas.openxmlformats.org/officeDocument/2006/relationships/hyperlink" Target="https://www.caixa.gov.br/Downloads/sinapi-cadernos-tecnicos/SINAPI-CT-DEPRECIACAO-JUROS-IMPOSTOS-E-SEGUROS-MANUTENCAO-E-MATERIAIS-NA-OPERACAO-DOS-EQUIPAMENTOS.pdf" TargetMode="External"/><Relationship Id="rId7660" Type="http://schemas.openxmlformats.org/officeDocument/2006/relationships/hyperlink" Target="https://www.caixa.gov.br/Downloads/sinapi-cadernos-tecnicos/SINAPI-CT-DEPRECIACAO-JUROS-IMPOSTOS-E-SEGUROS-MANUTENCAO-E-MATERIAIS-NA-OPERACAO-DOS-EQUIPAMENTOS.pdf" TargetMode="External"/><Relationship Id="rId8504" Type="http://schemas.openxmlformats.org/officeDocument/2006/relationships/hyperlink" Target="https://www.caixa.gov.br/Downloads/sinapi-cadernos-tecnicos/SINAPI-CT-CUSTOS-HORARIOS-PRODUTIVO-E-IMPRODUTIVO-DOS-EQUIPAMENTOS.pdf" TargetMode="External"/><Relationship Id="rId9902" Type="http://schemas.openxmlformats.org/officeDocument/2006/relationships/hyperlink" Target="https://www.caixa.gov.br/Downloads/sinapi-cadernos-tecnicos/SINAPI-CT-ARGAMASSAS.pdf" TargetMode="External"/><Relationship Id="rId2598" Type="http://schemas.openxmlformats.org/officeDocument/2006/relationships/hyperlink" Target="https://www.caixa.gov.br/Downloads/sinapi-cadernos-tecnicos/SINAPI-CT-LOUCAS-E-METAIS.pdf" TargetMode="External"/><Relationship Id="rId3996" Type="http://schemas.openxmlformats.org/officeDocument/2006/relationships/hyperlink" Target="https://www.caixa.gov.br/Downloads/sinapi-cadernos-tecnicos/SINAPI-CT-REDES-ENTERRADAS-DE-DISTRIBUICAO-ELETRICA.pdf" TargetMode="External"/><Relationship Id="rId6055" Type="http://schemas.openxmlformats.org/officeDocument/2006/relationships/hyperlink" Target="https://www.caixa.gov.br/Downloads/sinapi-cadernos-tecnicos/SINAPI-CT-FACHADAS-COM-PLACAS-CERAMICAS-E-GRANITO-INSERTADAS.pdf" TargetMode="External"/><Relationship Id="rId6262" Type="http://schemas.openxmlformats.org/officeDocument/2006/relationships/hyperlink" Target="https://www.caixa.gov.br/Downloads/sinapi-cadernos-tecnicos/SINAPI-CT-ESTRUTURA-E-TRAMA-PARA-COBERTURA.pdf" TargetMode="External"/><Relationship Id="rId7106" Type="http://schemas.openxmlformats.org/officeDocument/2006/relationships/hyperlink" Target="https://www.caixa.gov.br/Downloads/sinapi-cadernos-tecnicos/SINAPI-CT-ELETROCALHAS.pdf" TargetMode="External"/><Relationship Id="rId7313" Type="http://schemas.openxmlformats.org/officeDocument/2006/relationships/hyperlink" Target="https://www.caixa.gov.br/Downloads/sinapi-cadernos-tecnicos/SINAPI-CT-DEPRECIACAO-JUROS-IMPOSTOS-E-SEGUROS-MANUTENCAO-E-MATERIAIS-NA-OPERACAO-DOS-EQUIPAMENTOS.pdf" TargetMode="External"/><Relationship Id="rId8711" Type="http://schemas.openxmlformats.org/officeDocument/2006/relationships/hyperlink" Target="https://www.caixa.gov.br/Downloads/sinapi-cadernos-tecnicos/SINAPI-CT-CONTRAPISO.pdf" TargetMode="External"/><Relationship Id="rId3649" Type="http://schemas.openxmlformats.org/officeDocument/2006/relationships/hyperlink" Target="https://www.caixa.gov.br/Downloads/sinapi-cadernos-tecnicos/SINAPI-CT-POCOS-DE-VISITA-E-CAIXAS-PARA-BOCAS-DE-LOBO.pdf" TargetMode="External"/><Relationship Id="rId3856" Type="http://schemas.openxmlformats.org/officeDocument/2006/relationships/hyperlink" Target="https://www.caixa.gov.br/Downloads/sinapi-cadernos-tecnicos/SINAPI-CT-RASGOS-E-FIXACOES.pdf" TargetMode="External"/><Relationship Id="rId4907" Type="http://schemas.openxmlformats.org/officeDocument/2006/relationships/hyperlink" Target="https://www.caixa.gov.br/Downloads/sinapi-cadernos-tecnicos/SINAPI-CT-TUBULACAO-FLANGEADA-PARA-REDES-DE-AGUA.pdf" TargetMode="External"/><Relationship Id="rId5071" Type="http://schemas.openxmlformats.org/officeDocument/2006/relationships/hyperlink" Target="https://www.caixa.gov.br/Downloads/sinapi-cadernos-tecnicos/SINAPI-CT-VERGAS-CONTRAVERGAS-E-FIXACAO-DE-ALVENARIA.pdf" TargetMode="External"/><Relationship Id="rId6122" Type="http://schemas.openxmlformats.org/officeDocument/2006/relationships/hyperlink" Target="https://www.caixa.gov.br/Downloads/sinapi-cadernos-tecnicos/SINAPI-CT-ESTRUTURAS-DE-MADEIRA.pdf" TargetMode="External"/><Relationship Id="rId7520" Type="http://schemas.openxmlformats.org/officeDocument/2006/relationships/hyperlink" Target="https://www.caixa.gov.br/Downloads/sinapi-cadernos-tecnicos/SINAPI-CT-DEPRECIACAO-JUROS-IMPOSTOS-E-SEGUROS-MANUTENCAO-E-MATERIAIS-NA-OPERACAO-DOS-EQUIPAMENTOS.pdf" TargetMode="External"/><Relationship Id="rId9278" Type="http://schemas.openxmlformats.org/officeDocument/2006/relationships/hyperlink" Target="https://www.caixa.gov.br/Downloads/sinapi-cadernos-tecnicos/SINAPI-CT-ATERROS-BASES-SUB-BASES-E-IMPRIMACOES.pdf" TargetMode="External"/><Relationship Id="rId777" Type="http://schemas.openxmlformats.org/officeDocument/2006/relationships/hyperlink" Target="https://www.caixa.gov.br/Downloads/sinapi-cadernos-tecnicos/SINAPI-CT-INSTALACOES-PREDIAIS-DE-ESGOTO-TUBOS-E-CONEXOES.pdf" TargetMode="External"/><Relationship Id="rId984" Type="http://schemas.openxmlformats.org/officeDocument/2006/relationships/hyperlink" Target="https://www.caixa.gov.br/Downloads/sinapi-cadernos-tecnicos/SINAPI-CT-INSTALACOES-PREDIAIS-DE-AGUA-FRIA-EM-PVC.pdf" TargetMode="External"/><Relationship Id="rId2458" Type="http://schemas.openxmlformats.org/officeDocument/2006/relationships/hyperlink" Target="https://www.caixa.gov.br/Downloads/sinapi-metodologia/Livro_SINAPI_Calculos_Parametros.pdf" TargetMode="External"/><Relationship Id="rId2665" Type="http://schemas.openxmlformats.org/officeDocument/2006/relationships/hyperlink" Target="https://www.caixa.gov.br/Downloads/sinapi-cadernos-tecnicos/SINAPI-CT-MASSA-UNICA-EXTERNA.pdf" TargetMode="External"/><Relationship Id="rId2872" Type="http://schemas.openxmlformats.org/officeDocument/2006/relationships/hyperlink" Target="https://www.caixa.gov.br/Downloads/sinapi-cadernos-tecnicos/SINAPI-CT-PAISAGISMO-PLANTIO.pdf" TargetMode="External"/><Relationship Id="rId3509" Type="http://schemas.openxmlformats.org/officeDocument/2006/relationships/hyperlink" Target="https://www.caixa.gov.br/Downloads/sinapi-cadernos-tecnicos/SINAPI-CT-POCOS-DE-VISITA-E-CAIXAS-PARA-BOCAS-DE-LOBO.pdf" TargetMode="External"/><Relationship Id="rId3716" Type="http://schemas.openxmlformats.org/officeDocument/2006/relationships/hyperlink" Target="https://www.caixa.gov.br/Downloads/sinapi-cadernos-tecnicos/SINAPI-CT-QUADRAS-E-SEUS-EQUIPAMENTOS.pdf" TargetMode="External"/><Relationship Id="rId3923" Type="http://schemas.openxmlformats.org/officeDocument/2006/relationships/hyperlink" Target="https://www.caixa.gov.br/Downloads/sinapi-cadernos-tecnicos/SINAPI-CT-RECOMPOSICAO-DE-PAVIMENTOS.pdf" TargetMode="External"/><Relationship Id="rId8087" Type="http://schemas.openxmlformats.org/officeDocument/2006/relationships/hyperlink" Target="https://www.caixa.gov.br/Downloads/sinapi-cadernos-tecnicos/SINAPI-CT-DEPRECIACAO-JUROS-IMPOSTOS-E-SEGUROS-MANUTENCAO-E-MATERIAIS-NA-OPERACAO-DOS-EQUIPAMENTOS.pdf" TargetMode="External"/><Relationship Id="rId9485" Type="http://schemas.openxmlformats.org/officeDocument/2006/relationships/hyperlink" Target="https://www.caixa.gov.br/Downloads/sinapi-cadernos-tecnicos/SINAPI-CT-ASSENTAMENTO-DE-TUBOS-DE-ESGOTO-OU-DRENAGEM-PLUVIAL-EM-CONCRETO.pdf" TargetMode="External"/><Relationship Id="rId9692" Type="http://schemas.openxmlformats.org/officeDocument/2006/relationships/hyperlink" Target="https://www.caixa.gov.br/Downloads/sinapi-cadernos-tecnicos/SINAPI-CT-ASSENTAMENTO-DE-TUBOS-DE-PVC-E-METALICOS-EM-REDES-DE-AGUA.pdf" TargetMode="External"/><Relationship Id="rId637" Type="http://schemas.openxmlformats.org/officeDocument/2006/relationships/hyperlink" Target="https://www.caixa.gov.br/Downloads/sinapi-cadernos-tecnicos/SINAPI-CT-INSTALACOES-HIDRAULICAS-EM-PPR.pdf" TargetMode="External"/><Relationship Id="rId844" Type="http://schemas.openxmlformats.org/officeDocument/2006/relationships/hyperlink" Target="https://www.caixa.gov.br/Downloads/sinapi-cadernos-tecnicos/SINAPI-CT-INSTALACOES-PREDIAIS-DE-AGUA-FRIA-EM-PVC.pdf" TargetMode="External"/><Relationship Id="rId1267" Type="http://schemas.openxmlformats.org/officeDocument/2006/relationships/hyperlink" Target="https://www.caixa.gov.br/Downloads/sinapi-cadernos-tecnicos/SINAPI-CT-INSTALACOES-DE-DIVISORIAS-DIVERSAS.pdf" TargetMode="External"/><Relationship Id="rId1474" Type="http://schemas.openxmlformats.org/officeDocument/2006/relationships/hyperlink" Target="https://www.caixa.gov.br/Downloads/sinapi-cadernos-tecnicos/SINAPI-CT-INSTALACOES-DE-GAS-E-INCENDIO-EM-ACO-E-FERRO-GALVANIZADO.pdf" TargetMode="External"/><Relationship Id="rId1681" Type="http://schemas.openxmlformats.org/officeDocument/2006/relationships/hyperlink" Target="https://www.caixa.gov.br/Downloads/sinapi-cadernos-tecnicos/SINAPI-CT-INSTALACOES-DE-AR-CONDICIONADO.pdf" TargetMode="External"/><Relationship Id="rId2318" Type="http://schemas.openxmlformats.org/officeDocument/2006/relationships/hyperlink" Target="https://www.caixa.gov.br/Downloads/sinapi-metodologia/Livro_SINAPI_Calculos_Parametros.pdf" TargetMode="External"/><Relationship Id="rId2525" Type="http://schemas.openxmlformats.org/officeDocument/2006/relationships/hyperlink" Target="https://www.caixa.gov.br/Downloads/sinapi-cadernos-tecnicos/SINAPI-CT-LOCACAO-DE-OBRAS.pdf" TargetMode="External"/><Relationship Id="rId2732" Type="http://schemas.openxmlformats.org/officeDocument/2006/relationships/hyperlink" Target="https://www.caixa.gov.br/Downloads/sinapi-cadernos-tecnicos/SINAPI-CT-MASSA-UNICA-EXTERNA.pdf" TargetMode="External"/><Relationship Id="rId5888" Type="http://schemas.openxmlformats.org/officeDocument/2006/relationships/hyperlink" Target="https://www.caixa.gov.br/Downloads/sinapi-cadernos-tecnicos/SINAPI-CT-FORMAS-PARA-ESTRUTURAS-DE-CONCRETO-ARMADO.pdf" TargetMode="External"/><Relationship Id="rId6939" Type="http://schemas.openxmlformats.org/officeDocument/2006/relationships/hyperlink" Target="https://www.caixa.gov.br/Downloads/sinapi-cadernos-tecnicos/SINAPI-CT-EQUIPAMENTOS-DE-PROTECAO-COLETIVA.pdf" TargetMode="External"/><Relationship Id="rId8294" Type="http://schemas.openxmlformats.org/officeDocument/2006/relationships/hyperlink" Target="https://www.caixa.gov.br/Downloads/sinapi-cadernos-tecnicos/SINAPI-CT-CUSTOS-HORARIOS-PRODUTIVO-E-IMPRODUTIVO-DOS-EQUIPAMENTOS.pdf" TargetMode="External"/><Relationship Id="rId9138" Type="http://schemas.openxmlformats.org/officeDocument/2006/relationships/hyperlink" Target="https://www.caixa.gov.br/Downloads/sinapi-cadernos-tecnicos/SINAPI-CT-BOCAS-PARA-BUEIROS.pdf" TargetMode="External"/><Relationship Id="rId9345" Type="http://schemas.openxmlformats.org/officeDocument/2006/relationships/hyperlink" Target="https://www.caixa.gov.br/Downloads/sinapi-cadernos-tecnicos/SINAPI-CT-ATERROS-BASES-SUB-BASES-E-IMPRIMACOES.pdf" TargetMode="External"/><Relationship Id="rId9552" Type="http://schemas.openxmlformats.org/officeDocument/2006/relationships/hyperlink" Target="https://www.caixa.gov.br/Downloads/sinapi-cadernos-tecnicos/SINAPI-CT-ASSENTAMENTO-DE-TUBOS-DE-PVC-E-METALICOS-EM-REDES-DE-AGUA.pdf" TargetMode="External"/><Relationship Id="rId704" Type="http://schemas.openxmlformats.org/officeDocument/2006/relationships/hyperlink" Target="https://www.caixa.gov.br/Downloads/sinapi-cadernos-tecnicos/SINAPI-CT-INSTALACOES-HIDRAULICAS-EM-PPR.pdf" TargetMode="External"/><Relationship Id="rId911" Type="http://schemas.openxmlformats.org/officeDocument/2006/relationships/hyperlink" Target="https://www.caixa.gov.br/Downloads/sinapi-cadernos-tecnicos/SINAPI-CT-INSTALACOES-PREDIAIS-DE-AGUA-FRIA-EM-PVC.pdf" TargetMode="External"/><Relationship Id="rId1127" Type="http://schemas.openxmlformats.org/officeDocument/2006/relationships/hyperlink" Target="https://www.caixa.gov.br/Downloads/sinapi-cadernos-tecnicos/SINAPI-CT-INSTALACOES-PREDIAIS-DE-AGUA-QUENTE-EM-CPVC.pdf" TargetMode="External"/><Relationship Id="rId1334" Type="http://schemas.openxmlformats.org/officeDocument/2006/relationships/hyperlink" Target="https://www.caixa.gov.br/Downloads/sinapi-cadernos-tecnicos/SINAPI-CT-INSTALACOES-DE-GAS-E-INCENDIO-EM-ACO-E-FERRO-GALVANIZADO.pdf" TargetMode="External"/><Relationship Id="rId1541" Type="http://schemas.openxmlformats.org/officeDocument/2006/relationships/hyperlink" Target="https://www.caixa.gov.br/Downloads/sinapi-cadernos-tecnicos/SINAPI-CT-INSTALACOES-DE-GAS-E-INCENDIO-EM-ACO-E-FERRO-GALVANIZADO.pdf" TargetMode="External"/><Relationship Id="rId4697" Type="http://schemas.openxmlformats.org/officeDocument/2006/relationships/hyperlink" Target="https://www.caixa.gov.br/Downloads/sinapi-cadernos-tecnicos/SINAPI-CT-TRANSPORTE-DE-MATERIAIS-DENTRO-DO-CANTEIRO-DE-OBRAS.pdf" TargetMode="External"/><Relationship Id="rId5748" Type="http://schemas.openxmlformats.org/officeDocument/2006/relationships/hyperlink" Target="https://www.caixa.gov.br/Downloads/sinapi-cadernos-tecnicos/SINAPI-CT-GRAUTE-E-ARMACAO.pdf" TargetMode="External"/><Relationship Id="rId5955" Type="http://schemas.openxmlformats.org/officeDocument/2006/relationships/hyperlink" Target="https://www.caixa.gov.br/Downloads/sinapi-cadernos-tecnicos/SINAPI-CT-FUNDACOES-RASAS-(BLOCOS-SAPATAS-VIGAS-BALDRAME).pdf" TargetMode="External"/><Relationship Id="rId8154" Type="http://schemas.openxmlformats.org/officeDocument/2006/relationships/hyperlink" Target="https://www.caixa.gov.br/Downloads/sinapi-cadernos-tecnicos/SINAPI-CT-DEPRECIACAO-JUROS-IMPOSTOS-E-SEGUROS-MANUTENCAO-E-MATERIAIS-NA-OPERACAO-DOS-EQUIPAMENTOS.pdf" TargetMode="External"/><Relationship Id="rId8361" Type="http://schemas.openxmlformats.org/officeDocument/2006/relationships/hyperlink" Target="https://www.caixa.gov.br/Downloads/sinapi-cadernos-tecnicos/SINAPI-CT-CUSTOS-HORARIOS-PRODUTIVO-E-IMPRODUTIVO-DOS-EQUIPAMENTOS.pdf" TargetMode="External"/><Relationship Id="rId9205" Type="http://schemas.openxmlformats.org/officeDocument/2006/relationships/hyperlink" Target="https://www.caixa.gov.br/Downloads/sinapi-cadernos-tecnicos/SINAPI-CT-ATERROS-BASES-SUB-BASES-E-IMPRIMACOES.pdf" TargetMode="External"/><Relationship Id="rId9412" Type="http://schemas.openxmlformats.org/officeDocument/2006/relationships/hyperlink" Target="https://www.caixa.gov.br/Downloads/sinapi-cadernos-tecnicos/SINAPI-CT-ATERRO-E-REATERRO-DE-VALAS.pdf" TargetMode="External"/><Relationship Id="rId10084" Type="http://schemas.openxmlformats.org/officeDocument/2006/relationships/hyperlink" Target="https://www.caixa.gov.br/Downloads/sinapi-cadernos-tecnicos/SINAPI-CT-ALVENARIA-DE-VEDACAO.pdf" TargetMode="External"/><Relationship Id="rId40" Type="http://schemas.openxmlformats.org/officeDocument/2006/relationships/hyperlink" Target="https://www.caixa.gov.br/Downloads/sinapi-cadernos-tecnicos/SINAPI-CT-INSTALACOES-ELETRICAS-QUADROS-CABOS-DISJUNTORES-CONTATORES-E-BARRAMENTOS-BLINDADOS.pdf" TargetMode="External"/><Relationship Id="rId1401" Type="http://schemas.openxmlformats.org/officeDocument/2006/relationships/hyperlink" Target="https://www.caixa.gov.br/Downloads/sinapi-cadernos-tecnicos/SINAPI-CT-INSTALACOES-DE-GAS-E-INCENDIO-EM-ACO-E-FERRO-GALVANIZADO.pdf" TargetMode="External"/><Relationship Id="rId3299" Type="http://schemas.openxmlformats.org/officeDocument/2006/relationships/hyperlink" Target="https://www.caixa.gov.br/Downloads/sinapi-cadernos-tecnicos/SINAPI-CT-PINTURA-EM-SUPERFICIES-METALICAS.pdf" TargetMode="External"/><Relationship Id="rId4557" Type="http://schemas.openxmlformats.org/officeDocument/2006/relationships/hyperlink" Target="https://www.caixa.gov.br/Downloads/sinapi-cadernos-tecnicos/SINAPI-CT-TRANSPORTE-FLUVIAL-CARGA-E-DESCARGA.pdf" TargetMode="External"/><Relationship Id="rId4764" Type="http://schemas.openxmlformats.org/officeDocument/2006/relationships/hyperlink" Target="https://www.caixa.gov.br/Downloads/sinapi-cadernos-tecnicos/SINAPI-CT-TRANSPORTE-CARGA-E-DESCARGA-DE-MATERIAIS.pdf" TargetMode="External"/><Relationship Id="rId5608" Type="http://schemas.openxmlformats.org/officeDocument/2006/relationships/hyperlink" Target="https://www.caixa.gov.br/Downloads/sinapi-cadernos-tecnicos/SINAPI-CT-IMPERMEABILIZACAO-PROTECAO-MECANICA-E-TRATAMENTO-DE-JUNTA.pdf" TargetMode="External"/><Relationship Id="rId7170" Type="http://schemas.openxmlformats.org/officeDocument/2006/relationships/hyperlink" Target="https://www.caixa.gov.br/Downloads/sinapi-cadernos-tecnicos/SINAPI-CT-DUTOS-PARA-AR-CONDICIONADO.pdf" TargetMode="External"/><Relationship Id="rId8014" Type="http://schemas.openxmlformats.org/officeDocument/2006/relationships/hyperlink" Target="https://www.caixa.gov.br/Downloads/sinapi-cadernos-tecnicos/SINAPI-CT-DEPRECIACAO-JUROS-IMPOSTOS-E-SEGUROS-MANUTENCAO-E-MATERIAIS-NA-OPERACAO-DOS-EQUIPAMENTOS.pdf" TargetMode="External"/><Relationship Id="rId8221" Type="http://schemas.openxmlformats.org/officeDocument/2006/relationships/hyperlink" Target="https://www.caixa.gov.br/Downloads/sinapi-cadernos-tecnicos/SINAPI-CT-DEMOLICOES-E-REMOCOES.pdf" TargetMode="External"/><Relationship Id="rId3159" Type="http://schemas.openxmlformats.org/officeDocument/2006/relationships/hyperlink" Target="https://www.caixa.gov.br/Downloads/sinapi-cadernos-tecnicos/SINAPI-CT-PERFURACAO-HORIZONTAL-DIRECIONAL-HDD.pdf" TargetMode="External"/><Relationship Id="rId3366" Type="http://schemas.openxmlformats.org/officeDocument/2006/relationships/hyperlink" Target="https://www.caixa.gov.br/Downloads/sinapi-cadernos-tecnicos/SINAPI-CT-PINTURA-PARA-PISOS-E-PARA-SINALIZACAO-HORIZONTAL-E-VERTICAL.pdf" TargetMode="External"/><Relationship Id="rId3573" Type="http://schemas.openxmlformats.org/officeDocument/2006/relationships/hyperlink" Target="https://www.caixa.gov.br/Downloads/sinapi-cadernos-tecnicos/SINAPI-CT-POCOS-DE-VISITA-E-CAIXAS-PARA-BOCAS-DE-LOBO.pdf" TargetMode="External"/><Relationship Id="rId4417" Type="http://schemas.openxmlformats.org/officeDocument/2006/relationships/hyperlink" Target="https://www.caixa.gov.br/Downloads/sinapi-cadernos-tecnicos/SINAPI-CT-SISTEMAS-DE-MEDICAO.pdf" TargetMode="External"/><Relationship Id="rId4971" Type="http://schemas.openxmlformats.org/officeDocument/2006/relationships/hyperlink" Target="https://www.caixa.gov.br/Downloads/sinapi-cadernos-tecnicos/SINAPI-CT-TUBULOES.pdf" TargetMode="External"/><Relationship Id="rId5815" Type="http://schemas.openxmlformats.org/officeDocument/2006/relationships/hyperlink" Target="https://www.caixa.gov.br/Downloads/sinapi-cadernos-tecnicos/SINAPI-CT-GABIOES-EXECUCAO-DE-MURO-E-PROTECAO-SUPERFICIAL.pdf" TargetMode="External"/><Relationship Id="rId7030" Type="http://schemas.openxmlformats.org/officeDocument/2006/relationships/hyperlink" Target="https://www.caixa.gov.br/Downloads/sinapi-cadernos-tecnicos/SINAPI-CT-ENERGIA-SOLAR-PARA-EDIFICACOES.pdf" TargetMode="External"/><Relationship Id="rId287" Type="http://schemas.openxmlformats.org/officeDocument/2006/relationships/hyperlink" Target="https://www.caixa.gov.br/Downloads/sinapi-cadernos-tecnicos/SINAPI-CT-INSTALACOES-HIDRAULICAS-RESERVACAO-E-BOMBAS-DE-RECALQUE.pdf" TargetMode="External"/><Relationship Id="rId494" Type="http://schemas.openxmlformats.org/officeDocument/2006/relationships/hyperlink" Target="https://www.caixa.gov.br/Downloads/sinapi-cadernos-tecnicos/SINAPI-CT-INSTALACOES-HIDRAULICAS-EM-PEX.pdf" TargetMode="External"/><Relationship Id="rId2175" Type="http://schemas.openxmlformats.org/officeDocument/2006/relationships/hyperlink" Target="https://www.caixa.gov.br/Downloads/sinapi-metodologia/Livro_SINAPI_Calculos_Parametros.pdf" TargetMode="External"/><Relationship Id="rId2382" Type="http://schemas.openxmlformats.org/officeDocument/2006/relationships/hyperlink" Target="https://www.caixa.gov.br/Downloads/sinapi-metodologia/Livro_SINAPI_Calculos_Parametros.pdf" TargetMode="External"/><Relationship Id="rId3019" Type="http://schemas.openxmlformats.org/officeDocument/2006/relationships/hyperlink" Target="https://www.caixa.gov.br/Downloads/sinapi-cadernos-tecnicos/SINAPI-CT-PARQUINHOS-E-EQUIPAMENTOS-DE-GINASTICA-AO-AR-LIVRE.pdf" TargetMode="External"/><Relationship Id="rId3226" Type="http://schemas.openxmlformats.org/officeDocument/2006/relationships/hyperlink" Target="https://www.caixa.gov.br/Downloads/sinapi-cadernos-tecnicos/SINAPI-CT-PINTURA-INTERNA.pdf" TargetMode="External"/><Relationship Id="rId3780" Type="http://schemas.openxmlformats.org/officeDocument/2006/relationships/hyperlink" Target="https://www.caixa.gov.br/Downloads/sinapi-cadernos-tecnicos/SINAPI-CT-RADIER-PISO-DE-CONCRETO-E-LAJE-SOBRE-SOLO.pdf" TargetMode="External"/><Relationship Id="rId4624" Type="http://schemas.openxmlformats.org/officeDocument/2006/relationships/hyperlink" Target="https://www.caixa.gov.br/Downloads/sinapi-cadernos-tecnicos/SINAPI-CT-TRANSPORTE-FLUVIAL-CARGA-E-DESCARGA.pdf" TargetMode="External"/><Relationship Id="rId4831" Type="http://schemas.openxmlformats.org/officeDocument/2006/relationships/hyperlink" Target="https://www.caixa.gov.br/Downloads/sinapi-cadernos-tecnicos/SINAPI-CT-TRANSPORTE-CARGA-E-DESCARGA-DE-MATERIAIS.pdf" TargetMode="External"/><Relationship Id="rId7987" Type="http://schemas.openxmlformats.org/officeDocument/2006/relationships/hyperlink" Target="https://www.caixa.gov.br/Downloads/sinapi-cadernos-tecnicos/SINAPI-CT-DEPRECIACAO-JUROS-IMPOSTOS-E-SEGUROS-MANUTENCAO-E-MATERIAIS-NA-OPERACAO-DOS-EQUIPAMENTOS.pdf" TargetMode="External"/><Relationship Id="rId10011" Type="http://schemas.openxmlformats.org/officeDocument/2006/relationships/hyperlink" Target="https://www.caixa.gov.br/Downloads/sinapi-cadernos-tecnicos/SINAPI-CT-ARGAMASSAS.pdf" TargetMode="External"/><Relationship Id="rId147" Type="http://schemas.openxmlformats.org/officeDocument/2006/relationships/hyperlink" Target="https://www.caixa.gov.br/Downloads/sinapi-cadernos-tecnicos/SINAPI-CT-INSTALACOES-ELETRICAS-REDE-DE-DISTRIBUICAO.pdf" TargetMode="External"/><Relationship Id="rId354" Type="http://schemas.openxmlformats.org/officeDocument/2006/relationships/hyperlink" Target="https://www.caixa.gov.br/Downloads/sinapi-cadernos-tecnicos/SINAPI-CT-INSTALACOES-HIDRAULICAS-RESERVACAO-E-BOMBAS-DE-RECALQUE.pdf" TargetMode="External"/><Relationship Id="rId1191" Type="http://schemas.openxmlformats.org/officeDocument/2006/relationships/hyperlink" Target="https://www.caixa.gov.br/Downloads/sinapi-cadernos-tecnicos/SINAPI-CT-INSTALACOES-PREDIAIS-DE-AGUAS-PLUVIAIS-TUBOS-CONEXOES-CAIXAS-E-RALOS.pdf" TargetMode="External"/><Relationship Id="rId2035" Type="http://schemas.openxmlformats.org/officeDocument/2006/relationships/hyperlink" Target="https://www.caixa.gov.br/Downloads/sinapi-cadernos-tecnicos/SINAPI-CT-LAJES-PRE-MOLDADAS.pdf" TargetMode="External"/><Relationship Id="rId3433" Type="http://schemas.openxmlformats.org/officeDocument/2006/relationships/hyperlink" Target="https://www.caixa.gov.br/Downloads/sinapi-cadernos-tecnicos/SINAPI-CT-POSTES-DE-CONCRETO-E-METALICOS.pdf" TargetMode="External"/><Relationship Id="rId3640" Type="http://schemas.openxmlformats.org/officeDocument/2006/relationships/hyperlink" Target="https://www.caixa.gov.br/Downloads/sinapi-cadernos-tecnicos/SINAPI-CT-POCOS-DE-VISITA-E-CAIXAS-PARA-BOCAS-DE-LOBO.pdf" TargetMode="External"/><Relationship Id="rId6589" Type="http://schemas.openxmlformats.org/officeDocument/2006/relationships/hyperlink" Target="https://www.caixa.gov.br/Downloads/sinapi-cadernos-tecnicos/SINAPI-CT-ESCORAMENTO-E-PREPARO-DE-FUNDO-DE-VALAS.pdf" TargetMode="External"/><Relationship Id="rId6796" Type="http://schemas.openxmlformats.org/officeDocument/2006/relationships/hyperlink" Target="https://www.caixa.gov.br/Downloads/sinapi-cadernos-tecnicos/SINAPI-CT-ESCAVACAO-HORIZONTAL.pdf" TargetMode="External"/><Relationship Id="rId7847" Type="http://schemas.openxmlformats.org/officeDocument/2006/relationships/hyperlink" Target="https://www.caixa.gov.br/Downloads/sinapi-cadernos-tecnicos/SINAPI-CT-DEPRECIACAO-JUROS-IMPOSTOS-E-SEGUROS-MANUTENCAO-E-MATERIAIS-NA-OPERACAO-DOS-EQUIPAMENTOS.pdf" TargetMode="External"/><Relationship Id="rId9062" Type="http://schemas.openxmlformats.org/officeDocument/2006/relationships/hyperlink" Target="https://www.caixa.gov.br/Downloads/sinapi-cadernos-tecnicos/SINAPI-CT-BOMBAS-HIDRAULICAS-CENTRIFUGAS-HORIZONTAIS-E-SUBMERSIVEIS.pdf" TargetMode="External"/><Relationship Id="rId561" Type="http://schemas.openxmlformats.org/officeDocument/2006/relationships/hyperlink" Target="https://www.caixa.gov.br/Downloads/sinapi-cadernos-tecnicos/SINAPI-CT-INSTALACOES-HIDRAULICAS-EM-PEX.pdf" TargetMode="External"/><Relationship Id="rId2242" Type="http://schemas.openxmlformats.org/officeDocument/2006/relationships/hyperlink" Target="https://www.caixa.gov.br/Downloads/sinapi-metodologia/Livro_SINAPI_Calculos_Parametros.pdf" TargetMode="External"/><Relationship Id="rId3500" Type="http://schemas.openxmlformats.org/officeDocument/2006/relationships/hyperlink" Target="https://www.caixa.gov.br/Downloads/sinapi-cadernos-tecnicos/SINAPI-CT-POCOS-DE-VISITA-E-CAIXAS-PARA-BOCAS-DE-LOBO.pdf" TargetMode="External"/><Relationship Id="rId5398" Type="http://schemas.openxmlformats.org/officeDocument/2006/relationships/hyperlink" Target="https://www.caixa.gov.br/Downloads/sinapi-cadernos-tecnicos/SINAPI-CT-INSTALACOES-ELETRICAS-ELETRODUTOS-CONEXOES-E-CONDULETES-APARENTES.pdf" TargetMode="External"/><Relationship Id="rId6449" Type="http://schemas.openxmlformats.org/officeDocument/2006/relationships/hyperlink" Target="https://www.caixa.gov.br/Downloads/sinapi-cadernos-tecnicos/SINAPI-CT-ESQUADRIAS-PORTAS.pdf" TargetMode="External"/><Relationship Id="rId6656" Type="http://schemas.openxmlformats.org/officeDocument/2006/relationships/hyperlink" Target="https://www.caixa.gov.br/Downloads/sinapi-cadernos-tecnicos/SINAPI-CT-ESCAVACAO-DE-VALAS.pdf" TargetMode="External"/><Relationship Id="rId6863" Type="http://schemas.openxmlformats.org/officeDocument/2006/relationships/hyperlink" Target="https://www.caixa.gov.br/Downloads/sinapi-cadernos-tecnicos/SINAPI-CT-ESCADAS.pdf" TargetMode="External"/><Relationship Id="rId7707" Type="http://schemas.openxmlformats.org/officeDocument/2006/relationships/hyperlink" Target="https://www.caixa.gov.br/Downloads/sinapi-cadernos-tecnicos/SINAPI-CT-DEPRECIACAO-JUROS-IMPOSTOS-E-SEGUROS-MANUTENCAO-E-MATERIAIS-NA-OPERACAO-DOS-EQUIPAMENTOS.pdf" TargetMode="External"/><Relationship Id="rId7914" Type="http://schemas.openxmlformats.org/officeDocument/2006/relationships/hyperlink" Target="https://www.caixa.gov.br/Downloads/sinapi-cadernos-tecnicos/SINAPI-CT-DEPRECIACAO-JUROS-IMPOSTOS-E-SEGUROS-MANUTENCAO-E-MATERIAIS-NA-OPERACAO-DOS-EQUIPAMENTOS.pdf" TargetMode="External"/><Relationship Id="rId214" Type="http://schemas.openxmlformats.org/officeDocument/2006/relationships/hyperlink" Target="https://www.caixa.gov.br/Downloads/sinapi-cadernos-tecnicos/SINAPI-CT-INSTALACOES-HIDRAULICAS-RESERVACAO-E-BOMBAS-DE-RECALQUE.pdf" TargetMode="External"/><Relationship Id="rId421" Type="http://schemas.openxmlformats.org/officeDocument/2006/relationships/hyperlink" Target="https://www.caixa.gov.br/Downloads/sinapi-cadernos-tecnicos/SINAPI-CT-INSTALACOES-HIDRAULICAS-RESERVACAO-E-BOMBAS-DE-RECALQUE.pdf" TargetMode="External"/><Relationship Id="rId1051" Type="http://schemas.openxmlformats.org/officeDocument/2006/relationships/hyperlink" Target="https://www.caixa.gov.br/Downloads/sinapi-cadernos-tecnicos/SINAPI-CT-INSTALACOES-PREDIAIS-DE-AGUA-QUENTE-EM-CPVC.pdf" TargetMode="External"/><Relationship Id="rId2102" Type="http://schemas.openxmlformats.org/officeDocument/2006/relationships/hyperlink" Target="https://www.caixa.gov.br/Downloads/sinapi-cadernos-tecnicos/SINAPI-CT-LIGACOES-PREDIAIS-DE-AGUA-E-ESGOTO.pdf" TargetMode="External"/><Relationship Id="rId5258" Type="http://schemas.openxmlformats.org/officeDocument/2006/relationships/hyperlink" Target="https://www.caixa.gov.br/Downloads/sinapi-cadernos-tecnicos/SINAPI-CT-VALVULAS-PARA-REDES-DE-SANEAMENTO.pdf" TargetMode="External"/><Relationship Id="rId5465" Type="http://schemas.openxmlformats.org/officeDocument/2006/relationships/hyperlink" Target="https://www.caixa.gov.br/Downloads/sinapi-cadernos-tecnicos/SINAPI-CT-INSTALACOES-ELETRICAS-ELETRODUTOS-EMBUTIDOS-CABOS-CAIXAS-TOMADAS-E-INTERRUPTORES.pdf" TargetMode="External"/><Relationship Id="rId5672" Type="http://schemas.openxmlformats.org/officeDocument/2006/relationships/hyperlink" Target="https://www.caixa.gov.br/Downloads/sinapi-cadernos-tecnicos/SINAPI-CT-ILUMINACAO-PREDIAL-E-MONITORAMENTO.pdf" TargetMode="External"/><Relationship Id="rId6309" Type="http://schemas.openxmlformats.org/officeDocument/2006/relationships/hyperlink" Target="https://www.caixa.gov.br/Downloads/sinapi-cadernos-tecnicos/SINAPI-CT-ESTRUTURA-E-TRAMA-PARA-COBERTURA.pdf" TargetMode="External"/><Relationship Id="rId6516" Type="http://schemas.openxmlformats.org/officeDocument/2006/relationships/hyperlink" Target="https://www.caixa.gov.br/Downloads/sinapi-cadernos-tecnicos/SINAPI-CT-ESQUADRIAS-PORTAS.pdf" TargetMode="External"/><Relationship Id="rId6723" Type="http://schemas.openxmlformats.org/officeDocument/2006/relationships/hyperlink" Target="https://www.caixa.gov.br/Downloads/sinapi-cadernos-tecnicos/SINAPI-CT-ESCAVACAO-VERTICAL-A-CEU-ABERTO.pdf" TargetMode="External"/><Relationship Id="rId6930" Type="http://schemas.openxmlformats.org/officeDocument/2006/relationships/hyperlink" Target="https://www.caixa.gov.br/Downloads/sinapi-cadernos-tecnicos/SINAPI-CT-EQUIPAMENTOS-DE-PROTECAO-COLETIVA.pdf" TargetMode="External"/><Relationship Id="rId9879" Type="http://schemas.openxmlformats.org/officeDocument/2006/relationships/hyperlink" Target="https://www.caixa.gov.br/Downloads/sinapi-cadernos-tecnicos/SINAPI-CT-ARGAMASSAS.pdf" TargetMode="External"/><Relationship Id="rId1868" Type="http://schemas.openxmlformats.org/officeDocument/2006/relationships/hyperlink" Target="https://www.caixa.gov.br/Downloads/sinapi-cadernos-tecnicos/SINAPI-CT-INSTALACOES-EM-COBRE.pdf" TargetMode="External"/><Relationship Id="rId4067" Type="http://schemas.openxmlformats.org/officeDocument/2006/relationships/hyperlink" Target="https://www.caixa.gov.br/Downloads/sinapi-cadernos-tecnicos/SINAPI-CT-REDES-DE-LOGICA-TELEFONIA-E-IMAGEM.pdf" TargetMode="External"/><Relationship Id="rId4274" Type="http://schemas.openxmlformats.org/officeDocument/2006/relationships/hyperlink" Target="https://www.caixa.gov.br/Downloads/sinapi-cadernos-tecnicos/SINAPI-CT-REVESTIMENTOS-CERAMICOS-INTERNOS.pdf" TargetMode="External"/><Relationship Id="rId4481" Type="http://schemas.openxmlformats.org/officeDocument/2006/relationships/hyperlink" Target="https://www.caixa.gov.br/Downloads/sinapi-cadernos-tecnicos/SINAPI-CT-TELHAMENTO-PARA-COBERTURA.pdf" TargetMode="External"/><Relationship Id="rId5118" Type="http://schemas.openxmlformats.org/officeDocument/2006/relationships/hyperlink" Target="https://www.caixa.gov.br/Downloads/sinapi-cadernos-tecnicos/SINAPI-CT-VIDROS-E-ESPELHOS.pdf" TargetMode="External"/><Relationship Id="rId5325" Type="http://schemas.openxmlformats.org/officeDocument/2006/relationships/hyperlink" Target="https://www.caixa.gov.br/Downloads/sinapi-cadernos-tecnicos/SINAPI-CT-INSTALACOES-ELETRICAS-ELETRODUTOS-CONEXOES-E-CONDULETES-APARENTES.pdf" TargetMode="External"/><Relationship Id="rId5532" Type="http://schemas.openxmlformats.org/officeDocument/2006/relationships/hyperlink" Target="https://www.caixa.gov.br/Downloads/sinapi-cadernos-tecnicos/SINAPI-CT-INSTALACOES-ELETRICAS-ELETRODUTOS-EMBUTIDOS-CABOS-CAIXAS-TOMADAS-E-INTERRUPTORES.pdf" TargetMode="External"/><Relationship Id="rId8688" Type="http://schemas.openxmlformats.org/officeDocument/2006/relationships/hyperlink" Target="https://www.caixa.gov.br/Downloads/sinapi-cadernos-tecnicos/SINAPI-CT-CONTRAPISO.pdf" TargetMode="External"/><Relationship Id="rId8895" Type="http://schemas.openxmlformats.org/officeDocument/2006/relationships/hyperlink" Target="https://www.caixa.gov.br/Downloads/sinapi-cadernos-tecnicos/SINAPI-CT-CERCAS-PROTETORES-E-ALAMBRADOS.pdf" TargetMode="External"/><Relationship Id="rId9739" Type="http://schemas.openxmlformats.org/officeDocument/2006/relationships/hyperlink" Target="https://www.caixa.gov.br/Downloads/sinapi-cadernos-tecnicos/SINAPI-CT-ASSENTAMENTO-DE-TUBOS-DE-ESGOTO-EM-PVC-E-PEAD.pdf" TargetMode="External"/><Relationship Id="rId2919" Type="http://schemas.openxmlformats.org/officeDocument/2006/relationships/hyperlink" Target="https://www.caixa.gov.br/Downloads/sinapi-cadernos-tecnicos/SINAPI-CT-PAREDES-DE-CONCRETO-ESTUCAMENTO.pdf" TargetMode="External"/><Relationship Id="rId3083" Type="http://schemas.openxmlformats.org/officeDocument/2006/relationships/hyperlink" Target="https://www.caixa.gov.br/Downloads/sinapi-cadernos-tecnicos/SINAPI-CT-PAVIMENTO-RIGIDO-DE-CONCRETO.pdf" TargetMode="External"/><Relationship Id="rId3290" Type="http://schemas.openxmlformats.org/officeDocument/2006/relationships/hyperlink" Target="https://www.caixa.gov.br/Downloads/sinapi-cadernos-tecnicos/SINAPI-CT-PINTURA-EM-SUPERFICIES-METALICAS.pdf" TargetMode="External"/><Relationship Id="rId4134" Type="http://schemas.openxmlformats.org/officeDocument/2006/relationships/hyperlink" Target="https://www.caixa.gov.br/Downloads/sinapi-cadernos-tecnicos/SINAPI-CT-REDES-DE-AGUA-E-ESGOTO-EM-PEAD-LISO-(TUBOS-E-CONEXOES).pdf" TargetMode="External"/><Relationship Id="rId4341" Type="http://schemas.openxmlformats.org/officeDocument/2006/relationships/hyperlink" Target="https://www.caixa.gov.br/Downloads/sinapi-cadernos-tecnicos/SINAPI-CT-SINALIZACAO-VERTICAL-VIARIA.pdf" TargetMode="External"/><Relationship Id="rId7497" Type="http://schemas.openxmlformats.org/officeDocument/2006/relationships/hyperlink" Target="https://www.caixa.gov.br/Downloads/sinapi-cadernos-tecnicos/SINAPI-CT-DEPRECIACAO-JUROS-IMPOSTOS-E-SEGUROS-MANUTENCAO-E-MATERIAIS-NA-OPERACAO-DOS-EQUIPAMENTOS.pdf" TargetMode="External"/><Relationship Id="rId8548" Type="http://schemas.openxmlformats.org/officeDocument/2006/relationships/hyperlink" Target="https://www.caixa.gov.br/Downloads/sinapi-cadernos-tecnicos/SINAPI-CT-CUSTOS-HORARIOS-PRODUTIVO-E-IMPRODUTIVO-DOS-EQUIPAMENTOS.pdf" TargetMode="External"/><Relationship Id="rId9946" Type="http://schemas.openxmlformats.org/officeDocument/2006/relationships/hyperlink" Target="https://www.caixa.gov.br/Downloads/sinapi-cadernos-tecnicos/SINAPI-CT-ARGAMASSAS.pdf" TargetMode="External"/><Relationship Id="rId1728" Type="http://schemas.openxmlformats.org/officeDocument/2006/relationships/hyperlink" Target="https://www.caixa.gov.br/Downloads/sinapi-cadernos-tecnicos/SINAPI-CT-INSTALACOES-DE-AR-CONDICIONADO-EM-COBRE.pdf" TargetMode="External"/><Relationship Id="rId1935" Type="http://schemas.openxmlformats.org/officeDocument/2006/relationships/hyperlink" Target="https://www.caixa.gov.br/Downloads/sinapi-cadernos-tecnicos/SINAPI-CT-INSTALACOES-EM-COBRE.pdf" TargetMode="External"/><Relationship Id="rId3150" Type="http://schemas.openxmlformats.org/officeDocument/2006/relationships/hyperlink" Target="https://www.caixa.gov.br/Downloads/sinapi-cadernos-tecnicos/SINAPI-CT-PERFURACAO-HORIZONTAL-DIRECIONAL-HDD.pdf" TargetMode="External"/><Relationship Id="rId4201" Type="http://schemas.openxmlformats.org/officeDocument/2006/relationships/hyperlink" Target="https://www.caixa.gov.br/Downloads/sinapi-cadernos-tecnicos/SINAPI-CT-REMOCAO-DE-ENTULHO-E-DESCARTE.pdf" TargetMode="External"/><Relationship Id="rId6099" Type="http://schemas.openxmlformats.org/officeDocument/2006/relationships/hyperlink" Target="https://www.caixa.gov.br/Downloads/sinapi-cadernos-tecnicos/SINAPI-CT-EXECUCAO-DE-TIRANTES.pdf" TargetMode="External"/><Relationship Id="rId7357" Type="http://schemas.openxmlformats.org/officeDocument/2006/relationships/hyperlink" Target="https://www.caixa.gov.br/Downloads/sinapi-cadernos-tecnicos/SINAPI-CT-DEPRECIACAO-JUROS-IMPOSTOS-E-SEGUROS-MANUTENCAO-E-MATERIAIS-NA-OPERACAO-DOS-EQUIPAMENTOS.pdf" TargetMode="External"/><Relationship Id="rId8408" Type="http://schemas.openxmlformats.org/officeDocument/2006/relationships/hyperlink" Target="https://www.caixa.gov.br/Downloads/sinapi-cadernos-tecnicos/SINAPI-CT-CUSTOS-HORARIOS-PRODUTIVO-E-IMPRODUTIVO-DOS-EQUIPAMENTOS.pdf" TargetMode="External"/><Relationship Id="rId8755" Type="http://schemas.openxmlformats.org/officeDocument/2006/relationships/hyperlink" Target="https://www.caixa.gov.br/Downloads/sinapi-cadernos-tecnicos/SINAPI-CT-CONCRETO-PROTENDIDO.pdf" TargetMode="External"/><Relationship Id="rId8962" Type="http://schemas.openxmlformats.org/officeDocument/2006/relationships/hyperlink" Target="https://www.caixa.gov.br/Downloads/sinapi-cadernos-tecnicos/SINAPI-CT-CAIXAS-DE-AGUA-PARA-EDIFICACOES.pdf" TargetMode="External"/><Relationship Id="rId9806" Type="http://schemas.openxmlformats.org/officeDocument/2006/relationships/hyperlink" Target="https://www.caixa.gov.br/Downloads/sinapi-cadernos-tecnicos/SINAPI-CT-ARRASAMENTO-DE-ESTACAS.pdf" TargetMode="External"/><Relationship Id="rId3010" Type="http://schemas.openxmlformats.org/officeDocument/2006/relationships/hyperlink" Target="https://www.caixa.gov.br/Downloads/sinapi-cadernos-tecnicos/SINAPI-CT-PARQUINHOS-E-EQUIPAMENTOS-DE-GINASTICA-AO-AR-LIVRE.pdf" TargetMode="External"/><Relationship Id="rId6166" Type="http://schemas.openxmlformats.org/officeDocument/2006/relationships/hyperlink" Target="https://www.caixa.gov.br/Downloads/sinapi-cadernos-tecnicos/SINAPI-CT-ESTRUTURAS-DE-MADEIRA.pdf" TargetMode="External"/><Relationship Id="rId7564" Type="http://schemas.openxmlformats.org/officeDocument/2006/relationships/hyperlink" Target="https://www.caixa.gov.br/Downloads/sinapi-cadernos-tecnicos/SINAPI-CT-DEPRECIACAO-JUROS-IMPOSTOS-E-SEGUROS-MANUTENCAO-E-MATERIAIS-NA-OPERACAO-DOS-EQUIPAMENTOS.pdf" TargetMode="External"/><Relationship Id="rId7771" Type="http://schemas.openxmlformats.org/officeDocument/2006/relationships/hyperlink" Target="https://www.caixa.gov.br/Downloads/sinapi-cadernos-tecnicos/SINAPI-CT-DEPRECIACAO-JUROS-IMPOSTOS-E-SEGUROS-MANUTENCAO-E-MATERIAIS-NA-OPERACAO-DOS-EQUIPAMENTOS.pdf" TargetMode="External"/><Relationship Id="rId8615" Type="http://schemas.openxmlformats.org/officeDocument/2006/relationships/hyperlink" Target="https://www.caixa.gov.br/Downloads/sinapi-cadernos-tecnicos/SINAPI-CT-CUSTOS-HORARIOS-PRODUTIVO-E-IMPRODUTIVO-DOS-EQUIPAMENTOS.pdf" TargetMode="External"/><Relationship Id="rId8822" Type="http://schemas.openxmlformats.org/officeDocument/2006/relationships/hyperlink" Target="https://www.caixa.gov.br/Downloads/sinapi-cadernos-tecnicos/SINAPI-CT-CONCRETAGEM-PARA-ESTRUTURAS-DE-CONCRETO-ARMADO.pdf" TargetMode="External"/><Relationship Id="rId3967" Type="http://schemas.openxmlformats.org/officeDocument/2006/relationships/hyperlink" Target="https://www.caixa.gov.br/Downloads/sinapi-cadernos-tecnicos/SINAPI-CT-RECOMPOSICAO-DE-PAVIMENTOS.pdf" TargetMode="External"/><Relationship Id="rId6373" Type="http://schemas.openxmlformats.org/officeDocument/2006/relationships/hyperlink" Target="https://www.caixa.gov.br/Downloads/sinapi-cadernos-tecnicos/SINAPI-CT-ESTACAS-ESCAVADAS-SEM-FLUIDO-ESTABILIZANTE.pdf" TargetMode="External"/><Relationship Id="rId6580" Type="http://schemas.openxmlformats.org/officeDocument/2006/relationships/hyperlink" Target="https://www.caixa.gov.br/Downloads/sinapi-cadernos-tecnicos/SINAPI-CT-ESCORAMENTO-E-PREPARO-DE-FUNDO-DE-VALAS.pdf" TargetMode="External"/><Relationship Id="rId7217" Type="http://schemas.openxmlformats.org/officeDocument/2006/relationships/hyperlink" Target="https://www.caixa.gov.br/Downloads/sinapi-cadernos-tecnicos/SINAPI-CT-DRENOS.pdf" TargetMode="External"/><Relationship Id="rId7424" Type="http://schemas.openxmlformats.org/officeDocument/2006/relationships/hyperlink" Target="https://www.caixa.gov.br/Downloads/sinapi-cadernos-tecnicos/SINAPI-CT-DEPRECIACAO-JUROS-IMPOSTOS-E-SEGUROS-MANUTENCAO-E-MATERIAIS-NA-OPERACAO-DOS-EQUIPAMENTOS.pdf" TargetMode="External"/><Relationship Id="rId7631" Type="http://schemas.openxmlformats.org/officeDocument/2006/relationships/hyperlink" Target="https://www.caixa.gov.br/Downloads/sinapi-cadernos-tecnicos/SINAPI-CT-DEPRECIACAO-JUROS-IMPOSTOS-E-SEGUROS-MANUTENCAO-E-MATERIAIS-NA-OPERACAO-DOS-EQUIPAMENTOS.pdf" TargetMode="External"/><Relationship Id="rId4" Type="http://schemas.openxmlformats.org/officeDocument/2006/relationships/hyperlink" Target="https://www.caixa.gov.br/Downloads/sinapi-cadernos-tecnicos/SINAPI-CT-INSTALACOES-ELETRICAS-QUADROS-CABOS-DISJUNTORES-CONTATORES-E-BARRAMENTOS-BLINDADOS.pdf" TargetMode="External"/><Relationship Id="rId888" Type="http://schemas.openxmlformats.org/officeDocument/2006/relationships/hyperlink" Target="https://www.caixa.gov.br/Downloads/sinapi-cadernos-tecnicos/SINAPI-CT-INSTALACOES-PREDIAIS-DE-AGUA-FRIA-EM-PVC.pdf" TargetMode="External"/><Relationship Id="rId2569" Type="http://schemas.openxmlformats.org/officeDocument/2006/relationships/hyperlink" Target="https://www.caixa.gov.br/Downloads/sinapi-cadernos-tecnicos/SINAPI-CT-LOUCAS-E-METAIS.pdf" TargetMode="External"/><Relationship Id="rId2776" Type="http://schemas.openxmlformats.org/officeDocument/2006/relationships/hyperlink" Target="https://www.caixa.gov.br/Downloads/sinapi-cadernos-tecnicos/SINAPI-CT-MASSA-UNICA-INTERNA.pdf" TargetMode="External"/><Relationship Id="rId2983" Type="http://schemas.openxmlformats.org/officeDocument/2006/relationships/hyperlink" Target="https://www.caixa.gov.br/Downloads/sinapi-cadernos-tecnicos/SINAPI-CT-PAREDES-EM-DRYWALL.pdf" TargetMode="External"/><Relationship Id="rId3827" Type="http://schemas.openxmlformats.org/officeDocument/2006/relationships/hyperlink" Target="https://www.caixa.gov.br/Downloads/sinapi-cadernos-tecnicos/SINAPI-CT-RASGOS-E-FIXACOES.pdf" TargetMode="External"/><Relationship Id="rId5182" Type="http://schemas.openxmlformats.org/officeDocument/2006/relationships/hyperlink" Target="https://www.caixa.gov.br/Downloads/sinapi-cadernos-tecnicos/SINAPI-CT-VALVULAS-E-REGISTROS-PARA-SISTEMAS-PREDIAIS.pdf" TargetMode="External"/><Relationship Id="rId6026" Type="http://schemas.openxmlformats.org/officeDocument/2006/relationships/hyperlink" Target="https://www.caixa.gov.br/Downloads/sinapi-cadernos-tecnicos/SINAPI-CT-FOSSAS-E-SUMIDOUROS.pdf" TargetMode="External"/><Relationship Id="rId6233" Type="http://schemas.openxmlformats.org/officeDocument/2006/relationships/hyperlink" Target="https://www.caixa.gov.br/Downloads/sinapi-cadernos-tecnicos/SINAPI-CT-ESTRUTURA-E-TRAMA-PARA-COBERTURA.pdf" TargetMode="External"/><Relationship Id="rId6440" Type="http://schemas.openxmlformats.org/officeDocument/2006/relationships/hyperlink" Target="https://www.caixa.gov.br/Downloads/sinapi-cadernos-tecnicos/SINAPI-CT-ESQUADRIAS-PORTAS.pdf" TargetMode="External"/><Relationship Id="rId9389" Type="http://schemas.openxmlformats.org/officeDocument/2006/relationships/hyperlink" Target="https://www.caixa.gov.br/Downloads/sinapi-cadernos-tecnicos/SINAPI-CT-ATERRO-E-REATERRO-DE-VALAS.pdf" TargetMode="External"/><Relationship Id="rId9596" Type="http://schemas.openxmlformats.org/officeDocument/2006/relationships/hyperlink" Target="https://www.caixa.gov.br/Downloads/sinapi-cadernos-tecnicos/SINAPI-CT-ASSENTAMENTO-DE-TUBOS-DE-PVC-E-METALICOS-EM-REDES-DE-AGUA.pdf" TargetMode="External"/><Relationship Id="rId748" Type="http://schemas.openxmlformats.org/officeDocument/2006/relationships/hyperlink" Target="https://www.caixa.gov.br/Downloads/sinapi-cadernos-tecnicos/SINAPI-CT-INSTALACOES-PREDIAIS-DE-ESGOTO-TUBOS-E-CONEXOES.pdf" TargetMode="External"/><Relationship Id="rId955" Type="http://schemas.openxmlformats.org/officeDocument/2006/relationships/hyperlink" Target="https://www.caixa.gov.br/Downloads/sinapi-cadernos-tecnicos/SINAPI-CT-INSTALACOES-PREDIAIS-DE-AGUA-FRIA-EM-PVC.pdf" TargetMode="External"/><Relationship Id="rId1378" Type="http://schemas.openxmlformats.org/officeDocument/2006/relationships/hyperlink" Target="https://www.caixa.gov.br/Downloads/sinapi-cadernos-tecnicos/SINAPI-CT-INSTALACOES-DE-GAS-E-INCENDIO-EM-ACO-E-FERRO-GALVANIZADO.pdf" TargetMode="External"/><Relationship Id="rId1585" Type="http://schemas.openxmlformats.org/officeDocument/2006/relationships/hyperlink" Target="https://www.caixa.gov.br/Downloads/sinapi-cadernos-tecnicos/SINAPI-CT-INSTALACOES-DE-GAS-E-INCENDIO-EM-ACO-E-FERRO-GALVANIZADO.pdf" TargetMode="External"/><Relationship Id="rId1792" Type="http://schemas.openxmlformats.org/officeDocument/2006/relationships/hyperlink" Target="https://www.caixa.gov.br/Downloads/sinapi-cadernos-tecnicos/SINAPI-CT-INSTALACOES-EM-COBRE.pdf" TargetMode="External"/><Relationship Id="rId2429" Type="http://schemas.openxmlformats.org/officeDocument/2006/relationships/hyperlink" Target="https://www.caixa.gov.br/Downloads/sinapi-metodologia/Livro_SINAPI_Calculos_Parametros.pdf" TargetMode="External"/><Relationship Id="rId2636" Type="http://schemas.openxmlformats.org/officeDocument/2006/relationships/hyperlink" Target="https://www.caixa.gov.br/Downloads/sinapi-cadernos-tecnicos/SINAPI-CT-LOUCAS-E-METAIS.pdf" TargetMode="External"/><Relationship Id="rId2843" Type="http://schemas.openxmlformats.org/officeDocument/2006/relationships/hyperlink" Target="https://www.caixa.gov.br/Downloads/sinapi-cadernos-tecnicos/SINAPI-CT-MONOCAPA.pdf" TargetMode="External"/><Relationship Id="rId5042" Type="http://schemas.openxmlformats.org/officeDocument/2006/relationships/hyperlink" Target="https://www.caixa.gov.br/Downloads/sinapi-cadernos-tecnicos/SINAPI-CT-USINAGENS.pdf" TargetMode="External"/><Relationship Id="rId5999" Type="http://schemas.openxmlformats.org/officeDocument/2006/relationships/hyperlink" Target="https://www.caixa.gov.br/Downloads/sinapi-cadernos-tecnicos/SINAPI-CT-FOSSAS-E-SUMIDOUROS.pdf" TargetMode="External"/><Relationship Id="rId6300" Type="http://schemas.openxmlformats.org/officeDocument/2006/relationships/hyperlink" Target="https://www.caixa.gov.br/Downloads/sinapi-cadernos-tecnicos/SINAPI-CT-ESTRUTURA-E-TRAMA-PARA-COBERTURA.pdf" TargetMode="External"/><Relationship Id="rId8198" Type="http://schemas.openxmlformats.org/officeDocument/2006/relationships/hyperlink" Target="https://www.caixa.gov.br/Downloads/sinapi-cadernos-tecnicos/SINAPI-CT-DEMOLICOES-E-REMOCOES.pdf" TargetMode="External"/><Relationship Id="rId9249" Type="http://schemas.openxmlformats.org/officeDocument/2006/relationships/hyperlink" Target="https://www.caixa.gov.br/Downloads/sinapi-cadernos-tecnicos/SINAPI-CT-ATERROS-BASES-SUB-BASES-E-IMPRIMACOES.pdf" TargetMode="External"/><Relationship Id="rId9456" Type="http://schemas.openxmlformats.org/officeDocument/2006/relationships/hyperlink" Target="https://www.caixa.gov.br/Downloads/sinapi-cadernos-tecnicos/SINAPI-CT-ASSENTAMENTO-DE-TUBOS-DE-ESGOTO-OU-DRENAGEM-PLUVIAL-EM-CONCRETO.pdf" TargetMode="External"/><Relationship Id="rId9663" Type="http://schemas.openxmlformats.org/officeDocument/2006/relationships/hyperlink" Target="https://www.caixa.gov.br/Downloads/sinapi-cadernos-tecnicos/SINAPI-CT-ASSENTAMENTO-DE-TUBOS-DE-PVC-E-METALICOS-EM-REDES-DE-AGUA.pdf" TargetMode="External"/><Relationship Id="rId9870" Type="http://schemas.openxmlformats.org/officeDocument/2006/relationships/hyperlink" Target="https://www.caixa.gov.br/Downloads/sinapi-cadernos-tecnicos/SINAPI-CT-ARMACAO-DE-ESTACAS.pdf" TargetMode="External"/><Relationship Id="rId84" Type="http://schemas.openxmlformats.org/officeDocument/2006/relationships/hyperlink" Target="https://www.caixa.gov.br/Downloads/sinapi-cadernos-tecnicos/SINAPI-CT-INSTALACOES-ELETRICAS-REDE-DE-DISTRIBUICAO.pdf" TargetMode="External"/><Relationship Id="rId608" Type="http://schemas.openxmlformats.org/officeDocument/2006/relationships/hyperlink" Target="https://www.caixa.gov.br/Downloads/sinapi-cadernos-tecnicos/SINAPI-CT-INSTALACOES-HIDRAULICAS-EM-PEX.pdf" TargetMode="External"/><Relationship Id="rId815" Type="http://schemas.openxmlformats.org/officeDocument/2006/relationships/hyperlink" Target="https://www.caixa.gov.br/Downloads/sinapi-cadernos-tecnicos/SINAPI-CT-INSTALACOES-PREDIAIS-DE-AGUA-FRIA-EM-PVC.pdf" TargetMode="External"/><Relationship Id="rId1238" Type="http://schemas.openxmlformats.org/officeDocument/2006/relationships/hyperlink" Target="https://www.caixa.gov.br/Downloads/sinapi-cadernos-tecnicos/SINAPI-CT-INSTALACOES-PREDIAIS-DE-AGUAS-PLUVIAIS-TUBOS-CONEXOES-CAIXAS-E-RALOS.pdf" TargetMode="External"/><Relationship Id="rId1445" Type="http://schemas.openxmlformats.org/officeDocument/2006/relationships/hyperlink" Target="https://www.caixa.gov.br/Downloads/sinapi-cadernos-tecnicos/SINAPI-CT-INSTALACOES-DE-GAS-E-INCENDIO-EM-ACO-E-FERRO-GALVANIZADO.pdf" TargetMode="External"/><Relationship Id="rId1652" Type="http://schemas.openxmlformats.org/officeDocument/2006/relationships/hyperlink" Target="https://www.caixa.gov.br/Downloads/sinapi-cadernos-tecnicos/SINAPI-CT-INSTALACOES-DE-GAS-EM-PEX-MULTICAMADAS.pdf" TargetMode="External"/><Relationship Id="rId8058" Type="http://schemas.openxmlformats.org/officeDocument/2006/relationships/hyperlink" Target="https://www.caixa.gov.br/Downloads/sinapi-cadernos-tecnicos/SINAPI-CT-DEPRECIACAO-JUROS-IMPOSTOS-E-SEGUROS-MANUTENCAO-E-MATERIAIS-NA-OPERACAO-DOS-EQUIPAMENTOS.pdf" TargetMode="External"/><Relationship Id="rId8265" Type="http://schemas.openxmlformats.org/officeDocument/2006/relationships/hyperlink" Target="https://www.caixa.gov.br/Downloads/sinapi-cadernos-tecnicos/SINAPI-CT-CUSTOS-HORARIOS-PRODUTIVO-E-IMPRODUTIVO-DOS-EQUIPAMENTOS.pdf" TargetMode="External"/><Relationship Id="rId8472" Type="http://schemas.openxmlformats.org/officeDocument/2006/relationships/hyperlink" Target="https://www.caixa.gov.br/Downloads/sinapi-cadernos-tecnicos/SINAPI-CT-CUSTOS-HORARIOS-PRODUTIVO-E-IMPRODUTIVO-DOS-EQUIPAMENTOS.pdf" TargetMode="External"/><Relationship Id="rId9109" Type="http://schemas.openxmlformats.org/officeDocument/2006/relationships/hyperlink" Target="https://www.caixa.gov.br/Downloads/sinapi-cadernos-tecnicos/SINAPI-CT-BOCAS-PARA-BUEIROS.pdf" TargetMode="External"/><Relationship Id="rId9316" Type="http://schemas.openxmlformats.org/officeDocument/2006/relationships/hyperlink" Target="https://www.caixa.gov.br/Downloads/sinapi-cadernos-tecnicos/SINAPI-CT-ATERROS-BASES-SUB-BASES-E-IMPRIMACOES.pdf" TargetMode="External"/><Relationship Id="rId9523" Type="http://schemas.openxmlformats.org/officeDocument/2006/relationships/hyperlink" Target="https://www.caixa.gov.br/Downloads/sinapi-cadernos-tecnicos/SINAPI-CT-ASSENTAMENTO-DE-TUBOS-DE-PVC-E-METALICOS-EM-REDES-DE-AGUA.pdf" TargetMode="External"/><Relationship Id="rId1305" Type="http://schemas.openxmlformats.org/officeDocument/2006/relationships/hyperlink" Target="https://www.caixa.gov.br/Downloads/sinapi-cadernos-tecnicos/SINAPI-CT-INSTALACOES-DE-GAS-E-INCENDIO-EM-ACO-E-FERRO-GALVANIZADO.pdf" TargetMode="External"/><Relationship Id="rId2703" Type="http://schemas.openxmlformats.org/officeDocument/2006/relationships/hyperlink" Target="https://www.caixa.gov.br/Downloads/sinapi-cadernos-tecnicos/SINAPI-CT-MASSA-UNICA-EXTERNA.pdf" TargetMode="External"/><Relationship Id="rId2910" Type="http://schemas.openxmlformats.org/officeDocument/2006/relationships/hyperlink" Target="https://www.caixa.gov.br/Downloads/sinapi-cadernos-tecnicos/SINAPI-CT-PAREDES-DE-CONCRETO-CONCRETAGEM.pdf" TargetMode="External"/><Relationship Id="rId5859" Type="http://schemas.openxmlformats.org/officeDocument/2006/relationships/hyperlink" Target="https://www.caixa.gov.br/Downloads/sinapi-cadernos-tecnicos/SINAPI-CT-FORMAS-PARA-ESTRUTURAS-DE-CONCRETO-ARMADO.pdf" TargetMode="External"/><Relationship Id="rId7074" Type="http://schemas.openxmlformats.org/officeDocument/2006/relationships/hyperlink" Target="https://www.caixa.gov.br/Downloads/sinapi-cadernos-tecnicos/SINAPI-CT-ELETROCALHAS.pdf" TargetMode="External"/><Relationship Id="rId7281" Type="http://schemas.openxmlformats.org/officeDocument/2006/relationships/hyperlink" Target="https://www.caixa.gov.br/Downloads/sinapi-cadernos-tecnicos/SINAPI-CT-DEPRECIACAO-JUROS-IMPOSTOS-E-SEGUROS-MANUTENCAO-E-MATERIAIS-NA-OPERACAO-DOS-EQUIPAMENTOS.pdf" TargetMode="External"/><Relationship Id="rId8125" Type="http://schemas.openxmlformats.org/officeDocument/2006/relationships/hyperlink" Target="https://www.caixa.gov.br/Downloads/sinapi-cadernos-tecnicos/SINAPI-CT-DEPRECIACAO-JUROS-IMPOSTOS-E-SEGUROS-MANUTENCAO-E-MATERIAIS-NA-OPERACAO-DOS-EQUIPAMENTOS.pdf" TargetMode="External"/><Relationship Id="rId8332" Type="http://schemas.openxmlformats.org/officeDocument/2006/relationships/hyperlink" Target="https://www.caixa.gov.br/Downloads/sinapi-cadernos-tecnicos/SINAPI-CT-CUSTOS-HORARIOS-PRODUTIVO-E-IMPRODUTIVO-DOS-EQUIPAMENTOS.pdf" TargetMode="External"/><Relationship Id="rId9730" Type="http://schemas.openxmlformats.org/officeDocument/2006/relationships/hyperlink" Target="https://www.caixa.gov.br/Downloads/sinapi-cadernos-tecnicos/SINAPI-CT-ASSENTAMENTO-DE-TUBOS-DE-PVC-E-METALICOS-EM-REDES-DE-AGUA.pdf" TargetMode="External"/><Relationship Id="rId1512" Type="http://schemas.openxmlformats.org/officeDocument/2006/relationships/hyperlink" Target="https://www.caixa.gov.br/Downloads/sinapi-cadernos-tecnicos/SINAPI-CT-INSTALACOES-DE-GAS-E-INCENDIO-EM-ACO-E-FERRO-GALVANIZADO.pdf" TargetMode="External"/><Relationship Id="rId4668" Type="http://schemas.openxmlformats.org/officeDocument/2006/relationships/hyperlink" Target="https://www.caixa.gov.br/Downloads/sinapi-cadernos-tecnicos/SINAPI-CT-TRANSPORTE-DE-MATERIAIS-DENTRO-DO-CANTEIRO-DE-OBRAS.pdf" TargetMode="External"/><Relationship Id="rId4875" Type="http://schemas.openxmlformats.org/officeDocument/2006/relationships/hyperlink" Target="https://www.caixa.gov.br/Downloads/sinapi-cadernos-tecnicos/SINAPI-CT-TRANSPORTE-CARGA-E-DESCARGA-DE-MATERIAIS.pdf" TargetMode="External"/><Relationship Id="rId5719" Type="http://schemas.openxmlformats.org/officeDocument/2006/relationships/hyperlink" Target="https://www.caixa.gov.br/Downloads/sinapi-cadernos-tecnicos/SINAPI-CT-GUARDA-CORPO-CORRIMAO-E-GRADE-PARA-ESQUADRIAS.pdf" TargetMode="External"/><Relationship Id="rId5926" Type="http://schemas.openxmlformats.org/officeDocument/2006/relationships/hyperlink" Target="https://www.caixa.gov.br/Downloads/sinapi-cadernos-tecnicos/SINAPI-CT-FORMAS-PARA-ESTRUTURAS-DE-CONCRETO-ARMADO.pdf" TargetMode="External"/><Relationship Id="rId6090" Type="http://schemas.openxmlformats.org/officeDocument/2006/relationships/hyperlink" Target="https://www.caixa.gov.br/Downloads/sinapi-cadernos-tecnicos/SINAPI-CT-EXECUCAO-DE-TIRANTES.pdf" TargetMode="External"/><Relationship Id="rId7141" Type="http://schemas.openxmlformats.org/officeDocument/2006/relationships/hyperlink" Target="https://www.caixa.gov.br/Downloads/sinapi-cadernos-tecnicos/SINAPI-CT-DUTOS-PARA-AR-CONDICIONADO.pdf" TargetMode="External"/><Relationship Id="rId10055" Type="http://schemas.openxmlformats.org/officeDocument/2006/relationships/hyperlink" Target="https://www.caixa.gov.br/Downloads/sinapi-cadernos-tecnicos/SINAPI-CT-ALVENARIAS-DIVERSAS.pdf" TargetMode="External"/><Relationship Id="rId11" Type="http://schemas.openxmlformats.org/officeDocument/2006/relationships/hyperlink" Target="https://www.caixa.gov.br/Downloads/sinapi-cadernos-tecnicos/SINAPI-CT-INSTALACOES-ELETRICAS-QUADROS-CABOS-DISJUNTORES-CONTATORES-E-BARRAMENTOS-BLINDADOS.pdf" TargetMode="External"/><Relationship Id="rId398" Type="http://schemas.openxmlformats.org/officeDocument/2006/relationships/hyperlink" Target="https://www.caixa.gov.br/Downloads/sinapi-cadernos-tecnicos/SINAPI-CT-INSTALACOES-HIDRAULICAS-RESERVACAO-E-BOMBAS-DE-RECALQUE.pdf" TargetMode="External"/><Relationship Id="rId2079" Type="http://schemas.openxmlformats.org/officeDocument/2006/relationships/hyperlink" Target="https://www.caixa.gov.br/Downloads/sinapi-cadernos-tecnicos/SINAPI-CT-LIGACOES-PREDIAIS-DE-AGUA-E-ESGOTO.pdf" TargetMode="External"/><Relationship Id="rId3477" Type="http://schemas.openxmlformats.org/officeDocument/2006/relationships/hyperlink" Target="https://www.caixa.gov.br/Downloads/sinapi-cadernos-tecnicos/SINAPI-CT-POSTES-DE-CONCRETO-E-METALICOS.pdf" TargetMode="External"/><Relationship Id="rId3684" Type="http://schemas.openxmlformats.org/officeDocument/2006/relationships/hyperlink" Target="https://www.caixa.gov.br/Downloads/sinapi-cadernos-tecnicos/SINAPI-CT-PRODUCAO-DE-CONCRETO.pdf" TargetMode="External"/><Relationship Id="rId3891" Type="http://schemas.openxmlformats.org/officeDocument/2006/relationships/hyperlink" Target="https://www.caixa.gov.br/Downloads/sinapi-cadernos-tecnicos/SINAPI-CT-RASGOS-E-FIXACOES.pdf" TargetMode="External"/><Relationship Id="rId4528" Type="http://schemas.openxmlformats.org/officeDocument/2006/relationships/hyperlink" Target="https://www.caixa.gov.br/Downloads/sinapi-cadernos-tecnicos/SINAPI-CT-TRANSFORMADORES.pdf" TargetMode="External"/><Relationship Id="rId4735" Type="http://schemas.openxmlformats.org/officeDocument/2006/relationships/hyperlink" Target="https://www.caixa.gov.br/Downloads/sinapi-cadernos-tecnicos/SINAPI-CT-TRANSPORTE-DE-MATERIAIS-DENTRO-DO-CANTEIRO-DE-OBRAS.pdf" TargetMode="External"/><Relationship Id="rId4942" Type="http://schemas.openxmlformats.org/officeDocument/2006/relationships/hyperlink" Target="https://www.caixa.gov.br/Downloads/sinapi-cadernos-tecnicos/SINAPI-CT-TUBULACAO-FLANGEADA-PARA-REDES-DE-AGUA.pdf" TargetMode="External"/><Relationship Id="rId10122" Type="http://schemas.openxmlformats.org/officeDocument/2006/relationships/hyperlink" Target="https://www.caixa.gov.br/Downloads/sinapi-cadernos-tecnicos/SINAPI-CT-ALVENARIA-ESTRUTURAL-BLOCOS-DE-CONCRETO.pdf" TargetMode="External"/><Relationship Id="rId2286" Type="http://schemas.openxmlformats.org/officeDocument/2006/relationships/hyperlink" Target="https://www.caixa.gov.br/Downloads/sinapi-metodologia/Livro_SINAPI_Calculos_Parametros.pdf" TargetMode="External"/><Relationship Id="rId2493" Type="http://schemas.openxmlformats.org/officeDocument/2006/relationships/hyperlink" Target="https://www.caixa.gov.br/Downloads/sinapi-metodologia/Livro_SINAPI_Calculos_Parametros.pdf" TargetMode="External"/><Relationship Id="rId3337" Type="http://schemas.openxmlformats.org/officeDocument/2006/relationships/hyperlink" Target="https://www.caixa.gov.br/Downloads/sinapi-cadernos-tecnicos/SINAPI-CT-PINTURA-PARA-PISOS-E-PARA-SINALIZACAO-HORIZONTAL-E-VERTICAL.pdf" TargetMode="External"/><Relationship Id="rId3544" Type="http://schemas.openxmlformats.org/officeDocument/2006/relationships/hyperlink" Target="https://www.caixa.gov.br/Downloads/sinapi-cadernos-tecnicos/SINAPI-CT-POCOS-DE-VISITA-E-CAIXAS-PARA-BOCAS-DE-LOBO.pdf" TargetMode="External"/><Relationship Id="rId3751" Type="http://schemas.openxmlformats.org/officeDocument/2006/relationships/hyperlink" Target="https://www.caixa.gov.br/Downloads/sinapi-cadernos-tecnicos/SINAPI-CT-QUADROS-DE-AUTOMACAO-DE-BOMBAS.pdf" TargetMode="External"/><Relationship Id="rId4802" Type="http://schemas.openxmlformats.org/officeDocument/2006/relationships/hyperlink" Target="https://www.caixa.gov.br/Downloads/sinapi-cadernos-tecnicos/SINAPI-CT-TRANSPORTE-CARGA-E-DESCARGA-DE-MATERIAIS.pdf" TargetMode="External"/><Relationship Id="rId7001" Type="http://schemas.openxmlformats.org/officeDocument/2006/relationships/hyperlink" Target="https://www.caixa.gov.br/Downloads/sinapi-cadernos-tecnicos/SINAPI-CT-EQUIPAMENTOS-DE-PROTECAO-COLETIVA.pdf" TargetMode="External"/><Relationship Id="rId7958" Type="http://schemas.openxmlformats.org/officeDocument/2006/relationships/hyperlink" Target="https://www.caixa.gov.br/Downloads/sinapi-cadernos-tecnicos/SINAPI-CT-DEPRECIACAO-JUROS-IMPOSTOS-E-SEGUROS-MANUTENCAO-E-MATERIAIS-NA-OPERACAO-DOS-EQUIPAMENTOS.pdf" TargetMode="External"/><Relationship Id="rId258" Type="http://schemas.openxmlformats.org/officeDocument/2006/relationships/hyperlink" Target="https://www.caixa.gov.br/Downloads/sinapi-cadernos-tecnicos/SINAPI-CT-INSTALACOES-HIDRAULICAS-RESERVACAO-E-BOMBAS-DE-RECALQUE.pdf" TargetMode="External"/><Relationship Id="rId465" Type="http://schemas.openxmlformats.org/officeDocument/2006/relationships/hyperlink" Target="https://www.caixa.gov.br/Downloads/sinapi-cadernos-tecnicos/SINAPI-CT-INSTALACOES-HIDRAULICAS-RESERVACAO-E-BOMBAS-DE-RECALQUE.pdf" TargetMode="External"/><Relationship Id="rId672" Type="http://schemas.openxmlformats.org/officeDocument/2006/relationships/hyperlink" Target="https://www.caixa.gov.br/Downloads/sinapi-cadernos-tecnicos/SINAPI-CT-INSTALACOES-HIDRAULICAS-EM-PPR.pdf" TargetMode="External"/><Relationship Id="rId1095" Type="http://schemas.openxmlformats.org/officeDocument/2006/relationships/hyperlink" Target="https://www.caixa.gov.br/Downloads/sinapi-cadernos-tecnicos/SINAPI-CT-INSTALACOES-PREDIAIS-DE-AGUA-QUENTE-EM-CPVC.pdf" TargetMode="External"/><Relationship Id="rId2146" Type="http://schemas.openxmlformats.org/officeDocument/2006/relationships/hyperlink" Target="https://www.caixa.gov.br/Downloads/sinapi-metodologia/Livro_SINAPI_Calculos_Parametros.pdf" TargetMode="External"/><Relationship Id="rId2353" Type="http://schemas.openxmlformats.org/officeDocument/2006/relationships/hyperlink" Target="https://www.caixa.gov.br/Downloads/sinapi-metodologia/Livro_SINAPI_Calculos_Parametros.pdf" TargetMode="External"/><Relationship Id="rId2560" Type="http://schemas.openxmlformats.org/officeDocument/2006/relationships/hyperlink" Target="https://www.caixa.gov.br/Downloads/sinapi-cadernos-tecnicos/SINAPI-CT-LOUCAS-E-METAIS.pdf" TargetMode="External"/><Relationship Id="rId3404" Type="http://schemas.openxmlformats.org/officeDocument/2006/relationships/hyperlink" Target="https://www.caixa.gov.br/Downloads/sinapi-cadernos-tecnicos/SINAPI-CT-PISOS.pdf" TargetMode="External"/><Relationship Id="rId3611" Type="http://schemas.openxmlformats.org/officeDocument/2006/relationships/hyperlink" Target="https://www.caixa.gov.br/Downloads/sinapi-cadernos-tecnicos/SINAPI-CT-POCOS-DE-VISITA-E-CAIXAS-PARA-BOCAS-DE-LOBO.pdf" TargetMode="External"/><Relationship Id="rId6767" Type="http://schemas.openxmlformats.org/officeDocument/2006/relationships/hyperlink" Target="https://www.caixa.gov.br/Downloads/sinapi-cadernos-tecnicos/SINAPI-CT-ESCAVACAO-VERTICAL-A-CEU-ABERTO.pdf" TargetMode="External"/><Relationship Id="rId6974" Type="http://schemas.openxmlformats.org/officeDocument/2006/relationships/hyperlink" Target="https://www.caixa.gov.br/Downloads/sinapi-cadernos-tecnicos/SINAPI-CT-EQUIPAMENTOS-DE-PROTECAO-COLETIVA.pdf" TargetMode="External"/><Relationship Id="rId7818" Type="http://schemas.openxmlformats.org/officeDocument/2006/relationships/hyperlink" Target="https://www.caixa.gov.br/Downloads/sinapi-cadernos-tecnicos/SINAPI-CT-DEPRECIACAO-JUROS-IMPOSTOS-E-SEGUROS-MANUTENCAO-E-MATERIAIS-NA-OPERACAO-DOS-EQUIPAMENTOS.pdf" TargetMode="External"/><Relationship Id="rId9173" Type="http://schemas.openxmlformats.org/officeDocument/2006/relationships/hyperlink" Target="https://www.caixa.gov.br/Downloads/sinapi-cadernos-tecnicos/SINAPI-CT-ATERROS-BASES-SUB-BASES-E-IMPRIMACOES.pdf" TargetMode="External"/><Relationship Id="rId9380" Type="http://schemas.openxmlformats.org/officeDocument/2006/relationships/hyperlink" Target="https://www.caixa.gov.br/Downloads/sinapi-cadernos-tecnicos/SINAPI-CT-ATERROS-BASES-SUB-BASES-E-IMPRIMACOES.pdf" TargetMode="External"/><Relationship Id="rId118" Type="http://schemas.openxmlformats.org/officeDocument/2006/relationships/hyperlink" Target="https://www.caixa.gov.br/Downloads/sinapi-cadernos-tecnicos/SINAPI-CT-INSTALACOES-ELETRICAS-REDE-DE-DISTRIBUICAO.pdf" TargetMode="External"/><Relationship Id="rId325" Type="http://schemas.openxmlformats.org/officeDocument/2006/relationships/hyperlink" Target="https://www.caixa.gov.br/Downloads/sinapi-cadernos-tecnicos/SINAPI-CT-INSTALACOES-HIDRAULICAS-RESERVACAO-E-BOMBAS-DE-RECALQUE.pdf" TargetMode="External"/><Relationship Id="rId532" Type="http://schemas.openxmlformats.org/officeDocument/2006/relationships/hyperlink" Target="https://www.caixa.gov.br/Downloads/sinapi-cadernos-tecnicos/SINAPI-CT-INSTALACOES-HIDRAULICAS-EM-PEX.pdf" TargetMode="External"/><Relationship Id="rId1162" Type="http://schemas.openxmlformats.org/officeDocument/2006/relationships/hyperlink" Target="https://www.caixa.gov.br/Downloads/sinapi-cadernos-tecnicos/SINAPI-CT-INSTALACOES-PREDIAIS-DE-AGUA-QUENTE-EM-CPVC.pdf" TargetMode="External"/><Relationship Id="rId2006" Type="http://schemas.openxmlformats.org/officeDocument/2006/relationships/hyperlink" Target="https://www.caixa.gov.br/Downloads/sinapi-cadernos-tecnicos/SINAPI-CT-INSTALACOES-PARA-CANTEIROS-DE-OBRAS.pdf" TargetMode="External"/><Relationship Id="rId2213" Type="http://schemas.openxmlformats.org/officeDocument/2006/relationships/hyperlink" Target="https://www.caixa.gov.br/Downloads/sinapi-metodologia/Livro_SINAPI_Calculos_Parametros.pdf" TargetMode="External"/><Relationship Id="rId2420" Type="http://schemas.openxmlformats.org/officeDocument/2006/relationships/hyperlink" Target="https://www.caixa.gov.br/Downloads/sinapi-metodologia/Livro_SINAPI_Calculos_Parametros.pdf" TargetMode="External"/><Relationship Id="rId5369" Type="http://schemas.openxmlformats.org/officeDocument/2006/relationships/hyperlink" Target="https://www.caixa.gov.br/Downloads/sinapi-cadernos-tecnicos/SINAPI-CT-INSTALACOES-ELETRICAS-ELETRODUTOS-CONEXOES-E-CONDULETES-APARENTES.pdf" TargetMode="External"/><Relationship Id="rId5576" Type="http://schemas.openxmlformats.org/officeDocument/2006/relationships/hyperlink" Target="https://www.caixa.gov.br/Downloads/sinapi-cadernos-tecnicos/SINAPI-CT-INSTALACOES-ELETRICAS-ELETRODUTOS-EMBUTIDOS-CABOS-CAIXAS-TOMADAS-E-INTERRUPTORES.pdf" TargetMode="External"/><Relationship Id="rId5783" Type="http://schemas.openxmlformats.org/officeDocument/2006/relationships/hyperlink" Target="https://www.caixa.gov.br/Downloads/sinapi-cadernos-tecnicos/SINAPI-CT-GESSO.pdf" TargetMode="External"/><Relationship Id="rId6627" Type="http://schemas.openxmlformats.org/officeDocument/2006/relationships/hyperlink" Target="https://www.caixa.gov.br/Downloads/sinapi-cadernos-tecnicos/SINAPI-CT-ESCAVACAO-EM-MATERIAL-DE-3&#170;-CATEGORIA.pdf" TargetMode="External"/><Relationship Id="rId9033" Type="http://schemas.openxmlformats.org/officeDocument/2006/relationships/hyperlink" Target="https://www.caixa.gov.br/Downloads/sinapi-cadernos-tecnicos/SINAPI-CT-CAIXAS-ENTERRADAS.pdf" TargetMode="External"/><Relationship Id="rId9240" Type="http://schemas.openxmlformats.org/officeDocument/2006/relationships/hyperlink" Target="https://www.caixa.gov.br/Downloads/sinapi-cadernos-tecnicos/SINAPI-CT-ATERROS-BASES-SUB-BASES-E-IMPRIMACOES.pdf" TargetMode="External"/><Relationship Id="rId1022" Type="http://schemas.openxmlformats.org/officeDocument/2006/relationships/hyperlink" Target="https://www.caixa.gov.br/Downloads/sinapi-cadernos-tecnicos/SINAPI-CT-INSTALACOES-PREDIAIS-DE-AGUA-FRIA-EM-PVC.pdf" TargetMode="External"/><Relationship Id="rId4178" Type="http://schemas.openxmlformats.org/officeDocument/2006/relationships/hyperlink" Target="https://www.caixa.gov.br/Downloads/sinapi-cadernos-tecnicos/SINAPI-CT-REDES-DE-AGUA-E-ESGOTO-EM-PEAD-LISO-(TUBOS-E-CONEXOES).pdf" TargetMode="External"/><Relationship Id="rId4385" Type="http://schemas.openxmlformats.org/officeDocument/2006/relationships/hyperlink" Target="https://www.caixa.gov.br/Downloads/sinapi-cadernos-tecnicos/SINAPI-CT-SISTEMA-DE-PROTECAO-CONTRA-DESCARGAS-ATMOSFERICAS-SPDA.pdf" TargetMode="External"/><Relationship Id="rId4592" Type="http://schemas.openxmlformats.org/officeDocument/2006/relationships/hyperlink" Target="https://www.caixa.gov.br/Downloads/sinapi-cadernos-tecnicos/SINAPI-CT-TRANSPORTE-FLUVIAL-CARGA-E-DESCARGA.pdf" TargetMode="External"/><Relationship Id="rId5229" Type="http://schemas.openxmlformats.org/officeDocument/2006/relationships/hyperlink" Target="https://www.caixa.gov.br/Downloads/sinapi-cadernos-tecnicos/SINAPI-CT-VALVULAS-PARA-REDES-DE-SANEAMENTO.pdf" TargetMode="External"/><Relationship Id="rId5436" Type="http://schemas.openxmlformats.org/officeDocument/2006/relationships/hyperlink" Target="https://www.caixa.gov.br/Downloads/sinapi-cadernos-tecnicos/SINAPI-CT-INSTALACOES-ELETRICAS-ELETRODUTOS-EMBUTIDOS-CABOS-CAIXAS-TOMADAS-E-INTERRUPTORES.pdf" TargetMode="External"/><Relationship Id="rId5990" Type="http://schemas.openxmlformats.org/officeDocument/2006/relationships/hyperlink" Target="https://www.caixa.gov.br/Downloads/sinapi-cadernos-tecnicos/SINAPI-CT-FOSSAS-E-SUMIDOUROS.pdf" TargetMode="External"/><Relationship Id="rId6834" Type="http://schemas.openxmlformats.org/officeDocument/2006/relationships/hyperlink" Target="https://www.caixa.gov.br/Downloads/sinapi-cadernos-tecnicos/SINAPI-CT-ESCADAS.pdf" TargetMode="External"/><Relationship Id="rId9100" Type="http://schemas.openxmlformats.org/officeDocument/2006/relationships/hyperlink" Target="https://www.caixa.gov.br/Downloads/sinapi-cadernos-tecnicos/SINAPI-CT-BOCAS-PARA-BUEIROS.pdf" TargetMode="External"/><Relationship Id="rId1979" Type="http://schemas.openxmlformats.org/officeDocument/2006/relationships/hyperlink" Target="https://www.caixa.gov.br/Downloads/sinapi-cadernos-tecnicos/SINAPI-CT-INSTALACOES-PARA-CANTEIROS-DE-OBRAS.pdf" TargetMode="External"/><Relationship Id="rId3194" Type="http://schemas.openxmlformats.org/officeDocument/2006/relationships/hyperlink" Target="https://www.caixa.gov.br/Downloads/sinapi-cadernos-tecnicos/SINAPI-CT-PINTURA-EXTERNA.pdf" TargetMode="External"/><Relationship Id="rId4038" Type="http://schemas.openxmlformats.org/officeDocument/2006/relationships/hyperlink" Target="https://www.caixa.gov.br/Downloads/sinapi-cadernos-tecnicos/SINAPI-CT-REDES-DE-LOGICA-TELEFONIA-E-IMAGEM.pdf" TargetMode="External"/><Relationship Id="rId4245" Type="http://schemas.openxmlformats.org/officeDocument/2006/relationships/hyperlink" Target="https://www.caixa.gov.br/Downloads/sinapi-cadernos-tecnicos/SINAPI-CT-RESERVATORIOS-DE-CONCRETO-E-METALICOS.pdf" TargetMode="External"/><Relationship Id="rId5643" Type="http://schemas.openxmlformats.org/officeDocument/2006/relationships/hyperlink" Target="https://www.caixa.gov.br/Downloads/sinapi-cadernos-tecnicos/SINAPI-CT-ILUMINACAO-PREDIAL-E-MONITORAMENTO.pdf" TargetMode="External"/><Relationship Id="rId5850" Type="http://schemas.openxmlformats.org/officeDocument/2006/relationships/hyperlink" Target="https://www.caixa.gov.br/Downloads/sinapi-cadernos-tecnicos/SINAPI-CT-FORMAS-PARA-ESTRUTURAS-DE-CONCRETO-ARMADO.pdf" TargetMode="External"/><Relationship Id="rId6901" Type="http://schemas.openxmlformats.org/officeDocument/2006/relationships/hyperlink" Target="https://www.caixa.gov.br/Downloads/sinapi-cadernos-tecnicos/SINAPI-CT-ESCADAS.pdf" TargetMode="External"/><Relationship Id="rId8799" Type="http://schemas.openxmlformats.org/officeDocument/2006/relationships/hyperlink" Target="https://www.caixa.gov.br/Downloads/sinapi-cadernos-tecnicos/SINAPI-CT-CONCRETO-PROJETADO.pdf" TargetMode="External"/><Relationship Id="rId1839" Type="http://schemas.openxmlformats.org/officeDocument/2006/relationships/hyperlink" Target="https://www.caixa.gov.br/Downloads/sinapi-cadernos-tecnicos/SINAPI-CT-INSTALACOES-EM-COBRE.pdf" TargetMode="External"/><Relationship Id="rId3054" Type="http://schemas.openxmlformats.org/officeDocument/2006/relationships/hyperlink" Target="https://www.caixa.gov.br/Downloads/sinapi-cadernos-tecnicos/SINAPI-CT-PAVIMENTO-INTERTRAVADO.pdf" TargetMode="External"/><Relationship Id="rId4452" Type="http://schemas.openxmlformats.org/officeDocument/2006/relationships/hyperlink" Target="https://www.caixa.gov.br/Downloads/sinapi-cadernos-tecnicos/SINAPI-CT-SISTEMAS-DE-MEDICAO.pdf" TargetMode="External"/><Relationship Id="rId5503" Type="http://schemas.openxmlformats.org/officeDocument/2006/relationships/hyperlink" Target="https://www.caixa.gov.br/Downloads/sinapi-cadernos-tecnicos/SINAPI-CT-INSTALACOES-ELETRICAS-ELETRODUTOS-EMBUTIDOS-CABOS-CAIXAS-TOMADAS-E-INTERRUPTORES.pdf" TargetMode="External"/><Relationship Id="rId5710" Type="http://schemas.openxmlformats.org/officeDocument/2006/relationships/hyperlink" Target="https://www.caixa.gov.br/Downloads/sinapi-cadernos-tecnicos/SINAPI-CT-GUIAS-E-SARJETAS.pdf" TargetMode="External"/><Relationship Id="rId8659" Type="http://schemas.openxmlformats.org/officeDocument/2006/relationships/hyperlink" Target="https://www.caixa.gov.br/Downloads/sinapi-cadernos-tecnicos/SINAPI-CT-CUSTOS-HORARIOS-PRODUTIVO-E-IMPRODUTIVO-DOS-EQUIPAMENTOS.pdf" TargetMode="External"/><Relationship Id="rId8866" Type="http://schemas.openxmlformats.org/officeDocument/2006/relationships/hyperlink" Target="https://www.caixa.gov.br/Downloads/sinapi-cadernos-tecnicos/SINAPI-CT-CERCAS-PROTETORES-E-ALAMBRADOS.pdf" TargetMode="External"/><Relationship Id="rId9917" Type="http://schemas.openxmlformats.org/officeDocument/2006/relationships/hyperlink" Target="https://www.caixa.gov.br/Downloads/sinapi-cadernos-tecnicos/SINAPI-CT-ARGAMASSAS.pdf" TargetMode="External"/><Relationship Id="rId182" Type="http://schemas.openxmlformats.org/officeDocument/2006/relationships/hyperlink" Target="https://www.caixa.gov.br/Downloads/sinapi-cadernos-tecnicos/SINAPI-CT-INSTALACOES-HIDRAULICAS-RESERVACAO-E-BOMBAS-DE-RECALQUE.pdf" TargetMode="External"/><Relationship Id="rId1906" Type="http://schemas.openxmlformats.org/officeDocument/2006/relationships/hyperlink" Target="https://www.caixa.gov.br/Downloads/sinapi-cadernos-tecnicos/SINAPI-CT-INSTALACOES-EM-COBRE.pdf" TargetMode="External"/><Relationship Id="rId3261" Type="http://schemas.openxmlformats.org/officeDocument/2006/relationships/hyperlink" Target="https://www.caixa.gov.br/Downloads/sinapi-cadernos-tecnicos/SINAPI-CT-PINTURA-EM-MADEIRA.pdf" TargetMode="External"/><Relationship Id="rId4105" Type="http://schemas.openxmlformats.org/officeDocument/2006/relationships/hyperlink" Target="https://www.caixa.gov.br/Downloads/sinapi-cadernos-tecnicos/SINAPI-CT-REDES-DE-AGUA-E-ESGOTO-EM-PEAD-LISO-(TUBOS-E-CONEXOES).pdf" TargetMode="External"/><Relationship Id="rId4312" Type="http://schemas.openxmlformats.org/officeDocument/2006/relationships/hyperlink" Target="https://www.caixa.gov.br/Downloads/sinapi-cadernos-tecnicos/SINAPI-CT-SINALIZACAO-HORIZONTAL-VIARIA.pdf" TargetMode="External"/><Relationship Id="rId7468" Type="http://schemas.openxmlformats.org/officeDocument/2006/relationships/hyperlink" Target="https://www.caixa.gov.br/Downloads/sinapi-cadernos-tecnicos/SINAPI-CT-DEPRECIACAO-JUROS-IMPOSTOS-E-SEGUROS-MANUTENCAO-E-MATERIAIS-NA-OPERACAO-DOS-EQUIPAMENTOS.pdf" TargetMode="External"/><Relationship Id="rId7675" Type="http://schemas.openxmlformats.org/officeDocument/2006/relationships/hyperlink" Target="https://www.caixa.gov.br/Downloads/sinapi-cadernos-tecnicos/SINAPI-CT-DEPRECIACAO-JUROS-IMPOSTOS-E-SEGUROS-MANUTENCAO-E-MATERIAIS-NA-OPERACAO-DOS-EQUIPAMENTOS.pdf" TargetMode="External"/><Relationship Id="rId7882" Type="http://schemas.openxmlformats.org/officeDocument/2006/relationships/hyperlink" Target="https://www.caixa.gov.br/Downloads/sinapi-cadernos-tecnicos/SINAPI-CT-DEPRECIACAO-JUROS-IMPOSTOS-E-SEGUROS-MANUTENCAO-E-MATERIAIS-NA-OPERACAO-DOS-EQUIPAMENTOS.pdf" TargetMode="External"/><Relationship Id="rId8519" Type="http://schemas.openxmlformats.org/officeDocument/2006/relationships/hyperlink" Target="https://www.caixa.gov.br/Downloads/sinapi-cadernos-tecnicos/SINAPI-CT-CUSTOS-HORARIOS-PRODUTIVO-E-IMPRODUTIVO-DOS-EQUIPAMENTOS.pdf" TargetMode="External"/><Relationship Id="rId8726" Type="http://schemas.openxmlformats.org/officeDocument/2006/relationships/hyperlink" Target="https://www.caixa.gov.br/Downloads/sinapi-cadernos-tecnicos/SINAPI-CT-CONTRAPISO.pdf" TargetMode="External"/><Relationship Id="rId8933" Type="http://schemas.openxmlformats.org/officeDocument/2006/relationships/hyperlink" Target="https://www.caixa.gov.br/Downloads/sinapi-cadernos-tecnicos/SINAPI-CT-CANALETAS-GRELHAS-E-CAIXAS-COM-GRELHA-PARA-DRENAGEM.pdf" TargetMode="External"/><Relationship Id="rId2070" Type="http://schemas.openxmlformats.org/officeDocument/2006/relationships/hyperlink" Target="https://www.caixa.gov.br/Downloads/sinapi-cadernos-tecnicos/SINAPI-CT-LASTRO.pdf" TargetMode="External"/><Relationship Id="rId3121" Type="http://schemas.openxmlformats.org/officeDocument/2006/relationships/hyperlink" Target="https://www.caixa.gov.br/Downloads/sinapi-cadernos-tecnicos/SINAPI-CT-PELE-DE-VIDRO-EM-FACHADAS.pdf" TargetMode="External"/><Relationship Id="rId6277" Type="http://schemas.openxmlformats.org/officeDocument/2006/relationships/hyperlink" Target="https://www.caixa.gov.br/Downloads/sinapi-cadernos-tecnicos/SINAPI-CT-ESTRUTURA-E-TRAMA-PARA-COBERTURA.pdf" TargetMode="External"/><Relationship Id="rId6484" Type="http://schemas.openxmlformats.org/officeDocument/2006/relationships/hyperlink" Target="https://www.caixa.gov.br/Downloads/sinapi-cadernos-tecnicos/SINAPI-CT-ESQUADRIAS-PORTAS.pdf" TargetMode="External"/><Relationship Id="rId6691" Type="http://schemas.openxmlformats.org/officeDocument/2006/relationships/hyperlink" Target="https://www.caixa.gov.br/Downloads/sinapi-cadernos-tecnicos/SINAPI-CT-ESCAVACAO-DE-VALAS.pdf" TargetMode="External"/><Relationship Id="rId7328" Type="http://schemas.openxmlformats.org/officeDocument/2006/relationships/hyperlink" Target="https://www.caixa.gov.br/Downloads/sinapi-cadernos-tecnicos/SINAPI-CT-DEPRECIACAO-JUROS-IMPOSTOS-E-SEGUROS-MANUTENCAO-E-MATERIAIS-NA-OPERACAO-DOS-EQUIPAMENTOS.pdf" TargetMode="External"/><Relationship Id="rId7535" Type="http://schemas.openxmlformats.org/officeDocument/2006/relationships/hyperlink" Target="https://www.caixa.gov.br/Downloads/sinapi-cadernos-tecnicos/SINAPI-CT-DEPRECIACAO-JUROS-IMPOSTOS-E-SEGUROS-MANUTENCAO-E-MATERIAIS-NA-OPERACAO-DOS-EQUIPAMENTOS.pdf" TargetMode="External"/><Relationship Id="rId7742" Type="http://schemas.openxmlformats.org/officeDocument/2006/relationships/hyperlink" Target="https://www.caixa.gov.br/Downloads/sinapi-cadernos-tecnicos/SINAPI-CT-DEPRECIACAO-JUROS-IMPOSTOS-E-SEGUROS-MANUTENCAO-E-MATERIAIS-NA-OPERACAO-DOS-EQUIPAMENTOS.pdf" TargetMode="External"/><Relationship Id="rId999" Type="http://schemas.openxmlformats.org/officeDocument/2006/relationships/hyperlink" Target="https://www.caixa.gov.br/Downloads/sinapi-cadernos-tecnicos/SINAPI-CT-INSTALACOES-PREDIAIS-DE-AGUA-FRIA-EM-PVC.pdf" TargetMode="External"/><Relationship Id="rId2887" Type="http://schemas.openxmlformats.org/officeDocument/2006/relationships/hyperlink" Target="https://www.caixa.gov.br/Downloads/sinapi-cadernos-tecnicos/SINAPI-CT-PAREDES-DE-CONCRETO-ARMACAO.pdf" TargetMode="External"/><Relationship Id="rId5086" Type="http://schemas.openxmlformats.org/officeDocument/2006/relationships/hyperlink" Target="https://www.caixa.gov.br/Downloads/sinapi-cadernos-tecnicos/SINAPI-CT-VIDROS-E-ESPELHOS.pdf" TargetMode="External"/><Relationship Id="rId5293" Type="http://schemas.openxmlformats.org/officeDocument/2006/relationships/hyperlink" Target="https://www.caixa.gov.br/Downloads/sinapi-cadernos-tecnicos/SINAPI-CT-INSTALACOES-ELETRICAS-QUADROS-CABOS-DISJUNTORES-CONTATORES-E-BARRAMENTOS-BLINDADOS.pdf" TargetMode="External"/><Relationship Id="rId6137" Type="http://schemas.openxmlformats.org/officeDocument/2006/relationships/hyperlink" Target="https://www.caixa.gov.br/Downloads/sinapi-cadernos-tecnicos/SINAPI-CT-ESTRUTURAS-DE-MADEIRA.pdf" TargetMode="External"/><Relationship Id="rId6344" Type="http://schemas.openxmlformats.org/officeDocument/2006/relationships/hyperlink" Target="https://www.caixa.gov.br/Downloads/sinapi-cadernos-tecnicos/SINAPI-CT-ESTRUTURA-E-TRAMA-PARA-COBERTURA.pdf" TargetMode="External"/><Relationship Id="rId6551" Type="http://schemas.openxmlformats.org/officeDocument/2006/relationships/hyperlink" Target="https://www.caixa.gov.br/Downloads/sinapi-cadernos-tecnicos/SINAPI-CT-ESQUADRIAS-JANELAS.pdf" TargetMode="External"/><Relationship Id="rId7602" Type="http://schemas.openxmlformats.org/officeDocument/2006/relationships/hyperlink" Target="https://www.caixa.gov.br/Downloads/sinapi-cadernos-tecnicos/SINAPI-CT-DEPRECIACAO-JUROS-IMPOSTOS-E-SEGUROS-MANUTENCAO-E-MATERIAIS-NA-OPERACAO-DOS-EQUIPAMENTOS.pdf" TargetMode="External"/><Relationship Id="rId859" Type="http://schemas.openxmlformats.org/officeDocument/2006/relationships/hyperlink" Target="https://www.caixa.gov.br/Downloads/sinapi-cadernos-tecnicos/SINAPI-CT-INSTALACOES-PREDIAIS-DE-AGUA-FRIA-EM-PVC.pdf" TargetMode="External"/><Relationship Id="rId1489" Type="http://schemas.openxmlformats.org/officeDocument/2006/relationships/hyperlink" Target="https://www.caixa.gov.br/Downloads/sinapi-cadernos-tecnicos/SINAPI-CT-INSTALACOES-DE-GAS-E-INCENDIO-EM-ACO-E-FERRO-GALVANIZADO.pdf" TargetMode="External"/><Relationship Id="rId1696" Type="http://schemas.openxmlformats.org/officeDocument/2006/relationships/hyperlink" Target="https://www.caixa.gov.br/Downloads/sinapi-cadernos-tecnicos/SINAPI-CT-INSTALACOES-DE-AR-CONDICIONADO.pdf" TargetMode="External"/><Relationship Id="rId3938" Type="http://schemas.openxmlformats.org/officeDocument/2006/relationships/hyperlink" Target="https://www.caixa.gov.br/Downloads/sinapi-cadernos-tecnicos/SINAPI-CT-RECOMPOSICAO-DE-PAVIMENTOS.pdf" TargetMode="External"/><Relationship Id="rId5153" Type="http://schemas.openxmlformats.org/officeDocument/2006/relationships/hyperlink" Target="https://www.caixa.gov.br/Downloads/sinapi-cadernos-tecnicos/SINAPI-CT-VALVULAS-E-REGISTROS-PARA-SISTEMAS-PREDIAIS.pdf" TargetMode="External"/><Relationship Id="rId5360" Type="http://schemas.openxmlformats.org/officeDocument/2006/relationships/hyperlink" Target="https://www.caixa.gov.br/Downloads/sinapi-cadernos-tecnicos/SINAPI-CT-INSTALACOES-ELETRICAS-ELETRODUTOS-CONEXOES-E-CONDULETES-APARENTES.pdf" TargetMode="External"/><Relationship Id="rId6204" Type="http://schemas.openxmlformats.org/officeDocument/2006/relationships/hyperlink" Target="https://www.caixa.gov.br/Downloads/sinapi-cadernos-tecnicos/SINAPI-CT-ESTRUTURAS-DE-CONTENCAO-ESTACAS-PAREDES-DIAFRAGMA-E-MURETA-GUIA.pdf" TargetMode="External"/><Relationship Id="rId6411" Type="http://schemas.openxmlformats.org/officeDocument/2006/relationships/hyperlink" Target="https://www.caixa.gov.br/Downloads/sinapi-cadernos-tecnicos/SINAPI-CT-ESQUADRIAS-PORTAS.pdf" TargetMode="External"/><Relationship Id="rId9567" Type="http://schemas.openxmlformats.org/officeDocument/2006/relationships/hyperlink" Target="https://www.caixa.gov.br/Downloads/sinapi-cadernos-tecnicos/SINAPI-CT-ASSENTAMENTO-DE-TUBOS-DE-PVC-E-METALICOS-EM-REDES-DE-AGUA.pdf" TargetMode="External"/><Relationship Id="rId1349" Type="http://schemas.openxmlformats.org/officeDocument/2006/relationships/hyperlink" Target="https://www.caixa.gov.br/Downloads/sinapi-cadernos-tecnicos/SINAPI-CT-INSTALACOES-DE-GAS-E-INCENDIO-EM-ACO-E-FERRO-GALVANIZADO.pdf" TargetMode="External"/><Relationship Id="rId2747" Type="http://schemas.openxmlformats.org/officeDocument/2006/relationships/hyperlink" Target="https://www.caixa.gov.br/Downloads/sinapi-cadernos-tecnicos/SINAPI-CT-MASSA-UNICA-EXTERNA.pdf" TargetMode="External"/><Relationship Id="rId2954" Type="http://schemas.openxmlformats.org/officeDocument/2006/relationships/hyperlink" Target="https://www.caixa.gov.br/Downloads/sinapi-cadernos-tecnicos/SINAPI-CT-PAREDES-DE-CONCRETO-FORMAS.pdf" TargetMode="External"/><Relationship Id="rId5013" Type="http://schemas.openxmlformats.org/officeDocument/2006/relationships/hyperlink" Target="https://www.caixa.gov.br/Downloads/sinapi-cadernos-tecnicos/SINAPI-CT-TUNNEL-LINER.pdf" TargetMode="External"/><Relationship Id="rId5220" Type="http://schemas.openxmlformats.org/officeDocument/2006/relationships/hyperlink" Target="https://www.caixa.gov.br/Downloads/sinapi-cadernos-tecnicos/SINAPI-CT-VALVULAS-E-REGISTROS-PARA-SISTEMAS-PREDIAIS.pdf" TargetMode="External"/><Relationship Id="rId8169" Type="http://schemas.openxmlformats.org/officeDocument/2006/relationships/hyperlink" Target="https://www.caixa.gov.br/Downloads/sinapi-cadernos-tecnicos/SINAPI-CT-DEPRECIACAO-JUROS-IMPOSTOS-E-SEGUROS-MANUTENCAO-E-MATERIAIS-NA-OPERACAO-DOS-EQUIPAMENTOS.pdf" TargetMode="External"/><Relationship Id="rId8376" Type="http://schemas.openxmlformats.org/officeDocument/2006/relationships/hyperlink" Target="https://www.caixa.gov.br/Downloads/sinapi-cadernos-tecnicos/SINAPI-CT-CUSTOS-HORARIOS-PRODUTIVO-E-IMPRODUTIVO-DOS-EQUIPAMENTOS.pdf" TargetMode="External"/><Relationship Id="rId9774" Type="http://schemas.openxmlformats.org/officeDocument/2006/relationships/hyperlink" Target="https://www.caixa.gov.br/Downloads/sinapi-cadernos-tecnicos/SINAPI-CT-ASSENTAMENTO-DE-TUBOS-DE-ESGOTO-EM-PVC-E-PEAD.pdf" TargetMode="External"/><Relationship Id="rId9981" Type="http://schemas.openxmlformats.org/officeDocument/2006/relationships/hyperlink" Target="https://www.caixa.gov.br/Downloads/sinapi-cadernos-tecnicos/SINAPI-CT-ARGAMASSAS.pdf" TargetMode="External"/><Relationship Id="rId719" Type="http://schemas.openxmlformats.org/officeDocument/2006/relationships/hyperlink" Target="https://www.caixa.gov.br/Downloads/sinapi-cadernos-tecnicos/SINAPI-CT-INSTALACOES-PREDIAIS-DE-ESGOTO-TUBOS-E-CONEXOES.pdf" TargetMode="External"/><Relationship Id="rId926" Type="http://schemas.openxmlformats.org/officeDocument/2006/relationships/hyperlink" Target="https://www.caixa.gov.br/Downloads/sinapi-cadernos-tecnicos/SINAPI-CT-INSTALACOES-PREDIAIS-DE-AGUA-FRIA-EM-PVC.pdf" TargetMode="External"/><Relationship Id="rId1556" Type="http://schemas.openxmlformats.org/officeDocument/2006/relationships/hyperlink" Target="https://www.caixa.gov.br/Downloads/sinapi-cadernos-tecnicos/SINAPI-CT-INSTALACOES-DE-GAS-E-INCENDIO-EM-ACO-E-FERRO-GALVANIZADO.pdf" TargetMode="External"/><Relationship Id="rId1763" Type="http://schemas.openxmlformats.org/officeDocument/2006/relationships/hyperlink" Target="https://www.caixa.gov.br/Downloads/sinapi-cadernos-tecnicos/SINAPI-CT-INSTALACOES-EM-COBRE.pdf" TargetMode="External"/><Relationship Id="rId1970" Type="http://schemas.openxmlformats.org/officeDocument/2006/relationships/hyperlink" Target="https://www.caixa.gov.br/Downloads/sinapi-cadernos-tecnicos/SINAPI-CT-INSTALACOES-EM-COBRE.pdf" TargetMode="External"/><Relationship Id="rId2607" Type="http://schemas.openxmlformats.org/officeDocument/2006/relationships/hyperlink" Target="https://www.caixa.gov.br/Downloads/sinapi-cadernos-tecnicos/SINAPI-CT-LOUCAS-E-METAIS.pdf" TargetMode="External"/><Relationship Id="rId2814" Type="http://schemas.openxmlformats.org/officeDocument/2006/relationships/hyperlink" Target="https://www.caixa.gov.br/Downloads/sinapi-cadernos-tecnicos/SINAPI-CT-MASSA-UNICA-INTERNA.pdf" TargetMode="External"/><Relationship Id="rId7185" Type="http://schemas.openxmlformats.org/officeDocument/2006/relationships/hyperlink" Target="https://www.caixa.gov.br/Downloads/sinapi-cadernos-tecnicos/SINAPI-CT-DRENOS.pdf" TargetMode="External"/><Relationship Id="rId8029" Type="http://schemas.openxmlformats.org/officeDocument/2006/relationships/hyperlink" Target="https://www.caixa.gov.br/Downloads/sinapi-cadernos-tecnicos/SINAPI-CT-DEPRECIACAO-JUROS-IMPOSTOS-E-SEGUROS-MANUTENCAO-E-MATERIAIS-NA-OPERACAO-DOS-EQUIPAMENTOS.pdf" TargetMode="External"/><Relationship Id="rId8583" Type="http://schemas.openxmlformats.org/officeDocument/2006/relationships/hyperlink" Target="https://www.caixa.gov.br/Downloads/sinapi-cadernos-tecnicos/SINAPI-CT-CUSTOS-HORARIOS-PRODUTIVO-E-IMPRODUTIVO-DOS-EQUIPAMENTOS.pdf" TargetMode="External"/><Relationship Id="rId8790" Type="http://schemas.openxmlformats.org/officeDocument/2006/relationships/hyperlink" Target="https://www.caixa.gov.br/Downloads/sinapi-cadernos-tecnicos/SINAPI-CT-CONCRETO-PROJETADO.pdf" TargetMode="External"/><Relationship Id="rId9427" Type="http://schemas.openxmlformats.org/officeDocument/2006/relationships/hyperlink" Target="https://www.caixa.gov.br/Downloads/sinapi-cadernos-tecnicos/SINAPI-CT-ASSENTAMENTO-DE-TUBOS-DE-ESGOTO-OU-DRENAGEM-PLUVIAL-EM-CONCRETO.pdf" TargetMode="External"/><Relationship Id="rId9634" Type="http://schemas.openxmlformats.org/officeDocument/2006/relationships/hyperlink" Target="https://www.caixa.gov.br/Downloads/sinapi-cadernos-tecnicos/SINAPI-CT-ASSENTAMENTO-DE-TUBOS-DE-PVC-E-METALICOS-EM-REDES-DE-AGUA.pdf" TargetMode="External"/><Relationship Id="rId9841" Type="http://schemas.openxmlformats.org/officeDocument/2006/relationships/hyperlink" Target="https://www.caixa.gov.br/Downloads/sinapi-cadernos-tecnicos/SINAPI-CT-ARMACAO-PARA-ESTRUTURAS-DE-CONCRETO-ARMADO.pdf" TargetMode="External"/><Relationship Id="rId10099" Type="http://schemas.openxmlformats.org/officeDocument/2006/relationships/hyperlink" Target="https://www.caixa.gov.br/Downloads/sinapi-cadernos-tecnicos/SINAPI-CT-ALVENARIA-DE-VEDACAO.pdf" TargetMode="External"/><Relationship Id="rId55" Type="http://schemas.openxmlformats.org/officeDocument/2006/relationships/hyperlink" Target="https://www.caixa.gov.br/Downloads/sinapi-cadernos-tecnicos/SINAPI-CT-INSTALACOES-ELETRICAS-QUADROS-CABOS-DISJUNTORES-CONTATORES-E-BARRAMENTOS-BLINDADOS.pdf" TargetMode="External"/><Relationship Id="rId1209" Type="http://schemas.openxmlformats.org/officeDocument/2006/relationships/hyperlink" Target="https://www.caixa.gov.br/Downloads/sinapi-cadernos-tecnicos/SINAPI-CT-INSTALACOES-PREDIAIS-DE-AGUAS-PLUVIAIS-TUBOS-CONEXOES-CAIXAS-E-RALOS.pdf" TargetMode="External"/><Relationship Id="rId1416" Type="http://schemas.openxmlformats.org/officeDocument/2006/relationships/hyperlink" Target="https://www.caixa.gov.br/Downloads/sinapi-cadernos-tecnicos/SINAPI-CT-INSTALACOES-DE-GAS-E-INCENDIO-EM-ACO-E-FERRO-GALVANIZADO.pdf" TargetMode="External"/><Relationship Id="rId1623" Type="http://schemas.openxmlformats.org/officeDocument/2006/relationships/hyperlink" Target="https://www.caixa.gov.br/Downloads/sinapi-cadernos-tecnicos/SINAPI-CT-INSTALACOES-DE-GAS-EM-PEX-MULTICAMADAS.pdf" TargetMode="External"/><Relationship Id="rId1830" Type="http://schemas.openxmlformats.org/officeDocument/2006/relationships/hyperlink" Target="https://www.caixa.gov.br/Downloads/sinapi-cadernos-tecnicos/SINAPI-CT-INSTALACOES-EM-COBRE.pdf" TargetMode="External"/><Relationship Id="rId4779" Type="http://schemas.openxmlformats.org/officeDocument/2006/relationships/hyperlink" Target="https://www.caixa.gov.br/Downloads/sinapi-cadernos-tecnicos/SINAPI-CT-TRANSPORTE-CARGA-E-DESCARGA-DE-MATERIAIS.pdf" TargetMode="External"/><Relationship Id="rId4986" Type="http://schemas.openxmlformats.org/officeDocument/2006/relationships/hyperlink" Target="https://www.caixa.gov.br/Downloads/sinapi-cadernos-tecnicos/SINAPI-CT-TUNNEL-LINER.pdf" TargetMode="External"/><Relationship Id="rId7392" Type="http://schemas.openxmlformats.org/officeDocument/2006/relationships/hyperlink" Target="https://www.caixa.gov.br/Downloads/sinapi-cadernos-tecnicos/SINAPI-CT-DEPRECIACAO-JUROS-IMPOSTOS-E-SEGUROS-MANUTENCAO-E-MATERIAIS-NA-OPERACAO-DOS-EQUIPAMENTOS.pdf" TargetMode="External"/><Relationship Id="rId8236" Type="http://schemas.openxmlformats.org/officeDocument/2006/relationships/hyperlink" Target="https://www.caixa.gov.br/Downloads/sinapi-cadernos-tecnicos/SINAPI-CT-CUSTOS-HORARIOS-PRODUTIVO-E-IMPRODUTIVO-DOS-EQUIPAMENTOS.pdf" TargetMode="External"/><Relationship Id="rId8443" Type="http://schemas.openxmlformats.org/officeDocument/2006/relationships/hyperlink" Target="https://www.caixa.gov.br/Downloads/sinapi-cadernos-tecnicos/SINAPI-CT-CUSTOS-HORARIOS-PRODUTIVO-E-IMPRODUTIVO-DOS-EQUIPAMENTOS.pdf" TargetMode="External"/><Relationship Id="rId8650" Type="http://schemas.openxmlformats.org/officeDocument/2006/relationships/hyperlink" Target="https://www.caixa.gov.br/Downloads/sinapi-cadernos-tecnicos/SINAPI-CT-CUSTOS-HORARIOS-PRODUTIVO-E-IMPRODUTIVO-DOS-EQUIPAMENTOS.pdf" TargetMode="External"/><Relationship Id="rId9701" Type="http://schemas.openxmlformats.org/officeDocument/2006/relationships/hyperlink" Target="https://www.caixa.gov.br/Downloads/sinapi-cadernos-tecnicos/SINAPI-CT-ASSENTAMENTO-DE-TUBOS-DE-PVC-E-METALICOS-EM-REDES-DE-AGUA.pdf" TargetMode="External"/><Relationship Id="rId3588" Type="http://schemas.openxmlformats.org/officeDocument/2006/relationships/hyperlink" Target="https://www.caixa.gov.br/Downloads/sinapi-cadernos-tecnicos/SINAPI-CT-POCOS-DE-VISITA-E-CAIXAS-PARA-BOCAS-DE-LOBO.pdf" TargetMode="External"/><Relationship Id="rId3795" Type="http://schemas.openxmlformats.org/officeDocument/2006/relationships/hyperlink" Target="https://www.caixa.gov.br/Downloads/sinapi-cadernos-tecnicos/SINAPI-CT-RADIER-PISO-DE-CONCRETO-E-LAJE-SOBRE-SOLO.pdf" TargetMode="External"/><Relationship Id="rId4639" Type="http://schemas.openxmlformats.org/officeDocument/2006/relationships/hyperlink" Target="https://www.caixa.gov.br/Downloads/sinapi-cadernos-tecnicos/SINAPI-CT-TRANSPORTE-FLUVIAL-MOMENTO-DE-TRANSPORTE.pdf" TargetMode="External"/><Relationship Id="rId4846" Type="http://schemas.openxmlformats.org/officeDocument/2006/relationships/hyperlink" Target="https://www.caixa.gov.br/Downloads/sinapi-cadernos-tecnicos/SINAPI-CT-TRANSPORTE-CARGA-E-DESCARGA-DE-MATERIAIS.pdf" TargetMode="External"/><Relationship Id="rId7045" Type="http://schemas.openxmlformats.org/officeDocument/2006/relationships/hyperlink" Target="https://www.caixa.gov.br/Downloads/sinapi-cadernos-tecnicos/SINAPI-CT-ELETROCALHAS.pdf" TargetMode="External"/><Relationship Id="rId7252" Type="http://schemas.openxmlformats.org/officeDocument/2006/relationships/hyperlink" Target="https://www.caixa.gov.br/Downloads/sinapi-cadernos-tecnicos/SINAPI-CT-DISSIPADORES-DE-ENERGIA.pdf" TargetMode="External"/><Relationship Id="rId8303" Type="http://schemas.openxmlformats.org/officeDocument/2006/relationships/hyperlink" Target="https://www.caixa.gov.br/Downloads/sinapi-cadernos-tecnicos/SINAPI-CT-CUSTOS-HORARIOS-PRODUTIVO-E-IMPRODUTIVO-DOS-EQUIPAMENTOS.pdf" TargetMode="External"/><Relationship Id="rId8510" Type="http://schemas.openxmlformats.org/officeDocument/2006/relationships/hyperlink" Target="https://www.caixa.gov.br/Downloads/sinapi-cadernos-tecnicos/SINAPI-CT-CUSTOS-HORARIOS-PRODUTIVO-E-IMPRODUTIVO-DOS-EQUIPAMENTOS.pdf" TargetMode="External"/><Relationship Id="rId10026" Type="http://schemas.openxmlformats.org/officeDocument/2006/relationships/hyperlink" Target="https://www.caixa.gov.br/Downloads/sinapi-cadernos-tecnicos/SINAPI-CT-ARGAMASSAS.pdf" TargetMode="External"/><Relationship Id="rId2397" Type="http://schemas.openxmlformats.org/officeDocument/2006/relationships/hyperlink" Target="https://www.caixa.gov.br/Downloads/sinapi-metodologia/Livro_SINAPI_Calculos_Parametros.pdf" TargetMode="External"/><Relationship Id="rId3448" Type="http://schemas.openxmlformats.org/officeDocument/2006/relationships/hyperlink" Target="https://www.caixa.gov.br/Downloads/sinapi-cadernos-tecnicos/SINAPI-CT-POSTES-DE-CONCRETO-E-METALICOS.pdf" TargetMode="External"/><Relationship Id="rId3655" Type="http://schemas.openxmlformats.org/officeDocument/2006/relationships/hyperlink" Target="https://www.caixa.gov.br/Downloads/sinapi-cadernos-tecnicos/SINAPI-CT-POCOS-DE-VISITA-E-CAIXAS-PARA-BOCAS-DE-LOBO.pdf" TargetMode="External"/><Relationship Id="rId3862" Type="http://schemas.openxmlformats.org/officeDocument/2006/relationships/hyperlink" Target="https://www.caixa.gov.br/Downloads/sinapi-cadernos-tecnicos/SINAPI-CT-RASGOS-E-FIXACOES.pdf" TargetMode="External"/><Relationship Id="rId4706" Type="http://schemas.openxmlformats.org/officeDocument/2006/relationships/hyperlink" Target="https://www.caixa.gov.br/Downloads/sinapi-cadernos-tecnicos/SINAPI-CT-TRANSPORTE-DE-MATERIAIS-DENTRO-DO-CANTEIRO-DE-OBRAS.pdf" TargetMode="External"/><Relationship Id="rId6061" Type="http://schemas.openxmlformats.org/officeDocument/2006/relationships/hyperlink" Target="https://www.caixa.gov.br/Downloads/sinapi-cadernos-tecnicos/SINAPI-CT-EXECUCAO-DE-TIRANTES.pdf" TargetMode="External"/><Relationship Id="rId7112" Type="http://schemas.openxmlformats.org/officeDocument/2006/relationships/hyperlink" Target="https://www.caixa.gov.br/Downloads/sinapi-cadernos-tecnicos/SINAPI-CT-ELETROCALHAS.pdf" TargetMode="External"/><Relationship Id="rId369" Type="http://schemas.openxmlformats.org/officeDocument/2006/relationships/hyperlink" Target="https://www.caixa.gov.br/Downloads/sinapi-cadernos-tecnicos/SINAPI-CT-INSTALACOES-HIDRAULICAS-RESERVACAO-E-BOMBAS-DE-RECALQUE.pdf" TargetMode="External"/><Relationship Id="rId576" Type="http://schemas.openxmlformats.org/officeDocument/2006/relationships/hyperlink" Target="https://www.caixa.gov.br/Downloads/sinapi-cadernos-tecnicos/SINAPI-CT-INSTALACOES-HIDRAULICAS-EM-PEX.pdf" TargetMode="External"/><Relationship Id="rId783" Type="http://schemas.openxmlformats.org/officeDocument/2006/relationships/hyperlink" Target="https://www.caixa.gov.br/Downloads/sinapi-cadernos-tecnicos/SINAPI-CT-INSTALACOES-PREDIAIS-DE-ESGOTO-TUBOS-E-CONEXOES.pdf" TargetMode="External"/><Relationship Id="rId990" Type="http://schemas.openxmlformats.org/officeDocument/2006/relationships/hyperlink" Target="https://www.caixa.gov.br/Downloads/sinapi-cadernos-tecnicos/SINAPI-CT-INSTALACOES-PREDIAIS-DE-AGUA-FRIA-EM-PVC.pdf" TargetMode="External"/><Relationship Id="rId2257" Type="http://schemas.openxmlformats.org/officeDocument/2006/relationships/hyperlink" Target="https://www.caixa.gov.br/Downloads/sinapi-metodologia/Livro_SINAPI_Calculos_Parametros.pdf" TargetMode="External"/><Relationship Id="rId2464" Type="http://schemas.openxmlformats.org/officeDocument/2006/relationships/hyperlink" Target="https://www.caixa.gov.br/Downloads/sinapi-metodologia/Livro_SINAPI_Calculos_Parametros.pdf" TargetMode="External"/><Relationship Id="rId2671" Type="http://schemas.openxmlformats.org/officeDocument/2006/relationships/hyperlink" Target="https://www.caixa.gov.br/Downloads/sinapi-cadernos-tecnicos/SINAPI-CT-MASSA-UNICA-EXTERNA.pdf" TargetMode="External"/><Relationship Id="rId3308" Type="http://schemas.openxmlformats.org/officeDocument/2006/relationships/hyperlink" Target="https://www.caixa.gov.br/Downloads/sinapi-cadernos-tecnicos/SINAPI-CT-PINTURA-EM-SUPERFICIES-METALICAS.pdf" TargetMode="External"/><Relationship Id="rId3515" Type="http://schemas.openxmlformats.org/officeDocument/2006/relationships/hyperlink" Target="https://www.caixa.gov.br/Downloads/sinapi-cadernos-tecnicos/SINAPI-CT-POCOS-DE-VISITA-E-CAIXAS-PARA-BOCAS-DE-LOBO.pdf" TargetMode="External"/><Relationship Id="rId4913" Type="http://schemas.openxmlformats.org/officeDocument/2006/relationships/hyperlink" Target="https://www.caixa.gov.br/Downloads/sinapi-cadernos-tecnicos/SINAPI-CT-TUBULACAO-FLANGEADA-PARA-REDES-DE-AGUA.pdf" TargetMode="External"/><Relationship Id="rId9077" Type="http://schemas.openxmlformats.org/officeDocument/2006/relationships/hyperlink" Target="https://www.caixa.gov.br/Downloads/sinapi-cadernos-tecnicos/SINAPI-CT-BOCAS-PARA-BUEIROS.pdf" TargetMode="External"/><Relationship Id="rId9284" Type="http://schemas.openxmlformats.org/officeDocument/2006/relationships/hyperlink" Target="https://www.caixa.gov.br/Downloads/sinapi-cadernos-tecnicos/SINAPI-CT-ATERROS-BASES-SUB-BASES-E-IMPRIMACOES.pdf" TargetMode="External"/><Relationship Id="rId9491" Type="http://schemas.openxmlformats.org/officeDocument/2006/relationships/hyperlink" Target="https://www.caixa.gov.br/Downloads/sinapi-cadernos-tecnicos/SINAPI-CT-ASSENTAMENTO-DE-TUBOS-DE-ESGOTO-OU-DRENAGEM-PLUVIAL-EM-CONCRETO.pdf" TargetMode="External"/><Relationship Id="rId229" Type="http://schemas.openxmlformats.org/officeDocument/2006/relationships/hyperlink" Target="https://www.caixa.gov.br/Downloads/sinapi-cadernos-tecnicos/SINAPI-CT-INSTALACOES-HIDRAULICAS-RESERVACAO-E-BOMBAS-DE-RECALQUE.pdf" TargetMode="External"/><Relationship Id="rId436" Type="http://schemas.openxmlformats.org/officeDocument/2006/relationships/hyperlink" Target="https://www.caixa.gov.br/Downloads/sinapi-cadernos-tecnicos/SINAPI-CT-INSTALACOES-HIDRAULICAS-RESERVACAO-E-BOMBAS-DE-RECALQUE.pdf" TargetMode="External"/><Relationship Id="rId643" Type="http://schemas.openxmlformats.org/officeDocument/2006/relationships/hyperlink" Target="https://www.caixa.gov.br/Downloads/sinapi-cadernos-tecnicos/SINAPI-CT-INSTALACOES-HIDRAULICAS-EM-PPR.pdf" TargetMode="External"/><Relationship Id="rId1066" Type="http://schemas.openxmlformats.org/officeDocument/2006/relationships/hyperlink" Target="https://www.caixa.gov.br/Downloads/sinapi-cadernos-tecnicos/SINAPI-CT-INSTALACOES-PREDIAIS-DE-AGUA-QUENTE-EM-CPVC.pdf" TargetMode="External"/><Relationship Id="rId1273" Type="http://schemas.openxmlformats.org/officeDocument/2006/relationships/hyperlink" Target="https://www.caixa.gov.br/Downloads/sinapi-cadernos-tecnicos/SINAPI-CT-INSTALACOES-DE-DIVISORIAS-DIVERSAS.pdf" TargetMode="External"/><Relationship Id="rId1480" Type="http://schemas.openxmlformats.org/officeDocument/2006/relationships/hyperlink" Target="https://www.caixa.gov.br/Downloads/sinapi-cadernos-tecnicos/SINAPI-CT-INSTALACOES-DE-GAS-E-INCENDIO-EM-ACO-E-FERRO-GALVANIZADO.pdf" TargetMode="External"/><Relationship Id="rId2117" Type="http://schemas.openxmlformats.org/officeDocument/2006/relationships/hyperlink" Target="https://www.caixa.gov.br/Downloads/sinapi-cadernos-tecnicos/SINAPI-CT-LIGACOES-PREDIAIS-DE-AGUA-E-ESGOTO.pdf" TargetMode="External"/><Relationship Id="rId2324" Type="http://schemas.openxmlformats.org/officeDocument/2006/relationships/hyperlink" Target="https://www.caixa.gov.br/Downloads/sinapi-metodologia/Livro_SINAPI_Calculos_Parametros.pdf" TargetMode="External"/><Relationship Id="rId3722" Type="http://schemas.openxmlformats.org/officeDocument/2006/relationships/hyperlink" Target="https://www.caixa.gov.br/Downloads/sinapi-cadernos-tecnicos/SINAPI-CT-QUADRAS-E-SEUS-EQUIPAMENTOS.pdf" TargetMode="External"/><Relationship Id="rId6878" Type="http://schemas.openxmlformats.org/officeDocument/2006/relationships/hyperlink" Target="https://www.caixa.gov.br/Downloads/sinapi-cadernos-tecnicos/SINAPI-CT-ESCADAS.pdf" TargetMode="External"/><Relationship Id="rId7929" Type="http://schemas.openxmlformats.org/officeDocument/2006/relationships/hyperlink" Target="https://www.caixa.gov.br/Downloads/sinapi-cadernos-tecnicos/SINAPI-CT-DEPRECIACAO-JUROS-IMPOSTOS-E-SEGUROS-MANUTENCAO-E-MATERIAIS-NA-OPERACAO-DOS-EQUIPAMENTOS.pdf" TargetMode="External"/><Relationship Id="rId8093" Type="http://schemas.openxmlformats.org/officeDocument/2006/relationships/hyperlink" Target="https://www.caixa.gov.br/Downloads/sinapi-cadernos-tecnicos/SINAPI-CT-DEPRECIACAO-JUROS-IMPOSTOS-E-SEGUROS-MANUTENCAO-E-MATERIAIS-NA-OPERACAO-DOS-EQUIPAMENTOS.pdf" TargetMode="External"/><Relationship Id="rId9144" Type="http://schemas.openxmlformats.org/officeDocument/2006/relationships/hyperlink" Target="https://www.caixa.gov.br/Downloads/sinapi-cadernos-tecnicos/SINAPI-CT-BOCAS-PARA-BUEIROS.pdf" TargetMode="External"/><Relationship Id="rId9351" Type="http://schemas.openxmlformats.org/officeDocument/2006/relationships/hyperlink" Target="https://www.caixa.gov.br/Downloads/sinapi-cadernos-tecnicos/SINAPI-CT-ATERROS-BASES-SUB-BASES-E-IMPRIMACOES.pdf" TargetMode="External"/><Relationship Id="rId850" Type="http://schemas.openxmlformats.org/officeDocument/2006/relationships/hyperlink" Target="https://www.caixa.gov.br/Downloads/sinapi-cadernos-tecnicos/SINAPI-CT-INSTALACOES-PREDIAIS-DE-AGUA-FRIA-EM-PVC.pdf" TargetMode="External"/><Relationship Id="rId1133" Type="http://schemas.openxmlformats.org/officeDocument/2006/relationships/hyperlink" Target="https://www.caixa.gov.br/Downloads/sinapi-cadernos-tecnicos/SINAPI-CT-INSTALACOES-PREDIAIS-DE-AGUA-QUENTE-EM-CPVC.pdf" TargetMode="External"/><Relationship Id="rId2531" Type="http://schemas.openxmlformats.org/officeDocument/2006/relationships/hyperlink" Target="https://www.caixa.gov.br/Downloads/sinapi-cadernos-tecnicos/SINAPI-CT-LOCACAO-DE-OBRAS.pdf" TargetMode="External"/><Relationship Id="rId4289" Type="http://schemas.openxmlformats.org/officeDocument/2006/relationships/hyperlink" Target="https://www.caixa.gov.br/Downloads/sinapi-cadernos-tecnicos/SINAPI-CT-REVESTIMENTOS-CERAMICOS-INTERNOS.pdf" TargetMode="External"/><Relationship Id="rId5687" Type="http://schemas.openxmlformats.org/officeDocument/2006/relationships/hyperlink" Target="https://www.caixa.gov.br/Downloads/sinapi-cadernos-tecnicos/SINAPI-CT-GUIAS-E-SARJETAS.pdf" TargetMode="External"/><Relationship Id="rId5894" Type="http://schemas.openxmlformats.org/officeDocument/2006/relationships/hyperlink" Target="https://www.caixa.gov.br/Downloads/sinapi-cadernos-tecnicos/SINAPI-CT-FORMAS-PARA-ESTRUTURAS-DE-CONCRETO-ARMADO.pdf" TargetMode="External"/><Relationship Id="rId6738" Type="http://schemas.openxmlformats.org/officeDocument/2006/relationships/hyperlink" Target="https://www.caixa.gov.br/Downloads/sinapi-cadernos-tecnicos/SINAPI-CT-ESCAVACAO-VERTICAL-A-CEU-ABERTO.pdf" TargetMode="External"/><Relationship Id="rId6945" Type="http://schemas.openxmlformats.org/officeDocument/2006/relationships/hyperlink" Target="https://www.caixa.gov.br/Downloads/sinapi-cadernos-tecnicos/SINAPI-CT-EQUIPAMENTOS-DE-PROTECAO-COLETIVA.pdf" TargetMode="External"/><Relationship Id="rId8160" Type="http://schemas.openxmlformats.org/officeDocument/2006/relationships/hyperlink" Target="https://www.caixa.gov.br/Downloads/sinapi-cadernos-tecnicos/SINAPI-CT-DEPRECIACAO-JUROS-IMPOSTOS-E-SEGUROS-MANUTENCAO-E-MATERIAIS-NA-OPERACAO-DOS-EQUIPAMENTOS.pdf" TargetMode="External"/><Relationship Id="rId9004" Type="http://schemas.openxmlformats.org/officeDocument/2006/relationships/hyperlink" Target="https://www.caixa.gov.br/Downloads/sinapi-cadernos-tecnicos/SINAPI-CT-CAIXAS-ENTERRADAS.pdf" TargetMode="External"/><Relationship Id="rId503" Type="http://schemas.openxmlformats.org/officeDocument/2006/relationships/hyperlink" Target="https://www.caixa.gov.br/Downloads/sinapi-cadernos-tecnicos/SINAPI-CT-INSTALACOES-HIDRAULICAS-EM-PEX.pdf" TargetMode="External"/><Relationship Id="rId710" Type="http://schemas.openxmlformats.org/officeDocument/2006/relationships/hyperlink" Target="https://www.caixa.gov.br/Downloads/sinapi-cadernos-tecnicos/SINAPI-CT-INSTALACOES-PREDIAIS-DE-ESGOTO-CAIXAS-E-RALOS.pdf" TargetMode="External"/><Relationship Id="rId1340" Type="http://schemas.openxmlformats.org/officeDocument/2006/relationships/hyperlink" Target="https://www.caixa.gov.br/Downloads/sinapi-cadernos-tecnicos/SINAPI-CT-INSTALACOES-DE-GAS-E-INCENDIO-EM-ACO-E-FERRO-GALVANIZADO.pdf" TargetMode="External"/><Relationship Id="rId3098" Type="http://schemas.openxmlformats.org/officeDocument/2006/relationships/hyperlink" Target="https://www.caixa.gov.br/Downloads/sinapi-cadernos-tecnicos/SINAPI-CT-PAVIMENTO-RIGIDO-DE-CONCRETO.pdf" TargetMode="External"/><Relationship Id="rId4496" Type="http://schemas.openxmlformats.org/officeDocument/2006/relationships/hyperlink" Target="https://www.caixa.gov.br/Downloads/sinapi-cadernos-tecnicos/SINAPI-CT-TELHAMENTO-PARA-COBERTURA.pdf" TargetMode="External"/><Relationship Id="rId5547" Type="http://schemas.openxmlformats.org/officeDocument/2006/relationships/hyperlink" Target="https://www.caixa.gov.br/Downloads/sinapi-cadernos-tecnicos/SINAPI-CT-INSTALACOES-ELETRICAS-ELETRODUTOS-EMBUTIDOS-CABOS-CAIXAS-TOMADAS-E-INTERRUPTORES.pdf" TargetMode="External"/><Relationship Id="rId5754" Type="http://schemas.openxmlformats.org/officeDocument/2006/relationships/hyperlink" Target="https://www.caixa.gov.br/Downloads/sinapi-cadernos-tecnicos/SINAPI-CT-GRAUTE-E-ARMACAO.pdf" TargetMode="External"/><Relationship Id="rId5961" Type="http://schemas.openxmlformats.org/officeDocument/2006/relationships/hyperlink" Target="https://www.caixa.gov.br/Downloads/sinapi-cadernos-tecnicos/SINAPI-CT-FUNDACOES-RASAS-(BLOCOS-SAPATAS-VIGAS-BALDRAME).pdf" TargetMode="External"/><Relationship Id="rId6805" Type="http://schemas.openxmlformats.org/officeDocument/2006/relationships/hyperlink" Target="https://www.caixa.gov.br/Downloads/sinapi-cadernos-tecnicos/SINAPI-CT-ESCAVACAO-HORIZONTAL.pdf" TargetMode="External"/><Relationship Id="rId9211" Type="http://schemas.openxmlformats.org/officeDocument/2006/relationships/hyperlink" Target="https://www.caixa.gov.br/Downloads/sinapi-cadernos-tecnicos/SINAPI-CT-ATERROS-BASES-SUB-BASES-E-IMPRIMACOES.pdf" TargetMode="External"/><Relationship Id="rId10090" Type="http://schemas.openxmlformats.org/officeDocument/2006/relationships/hyperlink" Target="https://www.caixa.gov.br/Downloads/sinapi-cadernos-tecnicos/SINAPI-CT-ALVENARIA-DE-VEDACAO.pdf" TargetMode="External"/><Relationship Id="rId1200" Type="http://schemas.openxmlformats.org/officeDocument/2006/relationships/hyperlink" Target="https://www.caixa.gov.br/Downloads/sinapi-cadernos-tecnicos/SINAPI-CT-INSTALACOES-PREDIAIS-DE-AGUAS-PLUVIAIS-TUBOS-CONEXOES-CAIXAS-E-RALOS.pdf" TargetMode="External"/><Relationship Id="rId4149" Type="http://schemas.openxmlformats.org/officeDocument/2006/relationships/hyperlink" Target="https://www.caixa.gov.br/Downloads/sinapi-cadernos-tecnicos/SINAPI-CT-REDES-DE-AGUA-E-ESGOTO-EM-PEAD-LISO-(TUBOS-E-CONEXOES).pdf" TargetMode="External"/><Relationship Id="rId4356" Type="http://schemas.openxmlformats.org/officeDocument/2006/relationships/hyperlink" Target="https://www.caixa.gov.br/Downloads/sinapi-cadernos-tecnicos/SINAPI-CT-SINALIZACAO-VERTICAL-VIARIA.pdf" TargetMode="External"/><Relationship Id="rId4563" Type="http://schemas.openxmlformats.org/officeDocument/2006/relationships/hyperlink" Target="https://www.caixa.gov.br/Downloads/sinapi-cadernos-tecnicos/SINAPI-CT-TRANSPORTE-FLUVIAL-CARGA-E-DESCARGA.pdf" TargetMode="External"/><Relationship Id="rId4770" Type="http://schemas.openxmlformats.org/officeDocument/2006/relationships/hyperlink" Target="https://www.caixa.gov.br/Downloads/sinapi-cadernos-tecnicos/SINAPI-CT-TRANSPORTE-CARGA-E-DESCARGA-DE-MATERIAIS.pdf" TargetMode="External"/><Relationship Id="rId5407" Type="http://schemas.openxmlformats.org/officeDocument/2006/relationships/hyperlink" Target="https://www.caixa.gov.br/Downloads/sinapi-cadernos-tecnicos/SINAPI-CT-INSTALACOES-ELETRICAS-ELETRODUTOS-EMBUTIDOS-CABOS-CAIXAS-TOMADAS-E-INTERRUPTORES.pdf" TargetMode="External"/><Relationship Id="rId5614" Type="http://schemas.openxmlformats.org/officeDocument/2006/relationships/hyperlink" Target="https://www.caixa.gov.br/Downloads/sinapi-cadernos-tecnicos/SINAPI-CT-IMPERMEABILIZACAO-PROTECAO-MECANICA-E-TRATAMENTO-DE-JUNTA.pdf" TargetMode="External"/><Relationship Id="rId5821" Type="http://schemas.openxmlformats.org/officeDocument/2006/relationships/hyperlink" Target="https://www.caixa.gov.br/Downloads/sinapi-cadernos-tecnicos/SINAPI-CT-GABIOES-EXECUCAO-DE-MURO-E-PROTECAO-SUPERFICIAL.pdf" TargetMode="External"/><Relationship Id="rId8020" Type="http://schemas.openxmlformats.org/officeDocument/2006/relationships/hyperlink" Target="https://www.caixa.gov.br/Downloads/sinapi-cadernos-tecnicos/SINAPI-CT-DEPRECIACAO-JUROS-IMPOSTOS-E-SEGUROS-MANUTENCAO-E-MATERIAIS-NA-OPERACAO-DOS-EQUIPAMENTOS.pdf" TargetMode="External"/><Relationship Id="rId8977" Type="http://schemas.openxmlformats.org/officeDocument/2006/relationships/hyperlink" Target="https://www.caixa.gov.br/Downloads/sinapi-cadernos-tecnicos/SINAPI-CT-CAIXAS-DE-AGUA-PARA-EDIFICACOES.pdf" TargetMode="External"/><Relationship Id="rId3165" Type="http://schemas.openxmlformats.org/officeDocument/2006/relationships/hyperlink" Target="https://www.caixa.gov.br/Downloads/sinapi-cadernos-tecnicos/SINAPI-CT-PERFURACAO-HORIZONTAL-DIRECIONAL-HDD.pdf" TargetMode="External"/><Relationship Id="rId3372" Type="http://schemas.openxmlformats.org/officeDocument/2006/relationships/hyperlink" Target="https://www.caixa.gov.br/Downloads/sinapi-cadernos-tecnicos/SINAPI-CT-PISOS.pdf" TargetMode="External"/><Relationship Id="rId4009" Type="http://schemas.openxmlformats.org/officeDocument/2006/relationships/hyperlink" Target="https://www.caixa.gov.br/Downloads/sinapi-cadernos-tecnicos/SINAPI-CT-REDES-ENTERRADAS-DE-DISTRIBUICAO-ELETRICA.pdf" TargetMode="External"/><Relationship Id="rId4216" Type="http://schemas.openxmlformats.org/officeDocument/2006/relationships/hyperlink" Target="https://www.caixa.gov.br/Downloads/sinapi-cadernos-tecnicos/SINAPI-CT-RESERVATORIOS-DE-CONCRETO-E-METALICOS.pdf" TargetMode="External"/><Relationship Id="rId4423" Type="http://schemas.openxmlformats.org/officeDocument/2006/relationships/hyperlink" Target="https://www.caixa.gov.br/Downloads/sinapi-cadernos-tecnicos/SINAPI-CT-SISTEMAS-DE-MEDICAO.pdf" TargetMode="External"/><Relationship Id="rId4630" Type="http://schemas.openxmlformats.org/officeDocument/2006/relationships/hyperlink" Target="https://www.caixa.gov.br/Downloads/sinapi-cadernos-tecnicos/SINAPI-CT-TRANSPORTE-FLUVIAL-CARGA-E-DESCARGA.pdf" TargetMode="External"/><Relationship Id="rId7579" Type="http://schemas.openxmlformats.org/officeDocument/2006/relationships/hyperlink" Target="https://www.caixa.gov.br/Downloads/sinapi-cadernos-tecnicos/SINAPI-CT-DEPRECIACAO-JUROS-IMPOSTOS-E-SEGUROS-MANUTENCAO-E-MATERIAIS-NA-OPERACAO-DOS-EQUIPAMENTOS.pdf" TargetMode="External"/><Relationship Id="rId7786" Type="http://schemas.openxmlformats.org/officeDocument/2006/relationships/hyperlink" Target="https://www.caixa.gov.br/Downloads/sinapi-cadernos-tecnicos/SINAPI-CT-DEPRECIACAO-JUROS-IMPOSTOS-E-SEGUROS-MANUTENCAO-E-MATERIAIS-NA-OPERACAO-DOS-EQUIPAMENTOS.pdf" TargetMode="External"/><Relationship Id="rId7993" Type="http://schemas.openxmlformats.org/officeDocument/2006/relationships/hyperlink" Target="https://www.caixa.gov.br/Downloads/sinapi-cadernos-tecnicos/SINAPI-CT-DEPRECIACAO-JUROS-IMPOSTOS-E-SEGUROS-MANUTENCAO-E-MATERIAIS-NA-OPERACAO-DOS-EQUIPAMENTOS.pdf" TargetMode="External"/><Relationship Id="rId8837" Type="http://schemas.openxmlformats.org/officeDocument/2006/relationships/hyperlink" Target="https://www.caixa.gov.br/Downloads/sinapi-cadernos-tecnicos/SINAPI-CT-CHAPISCO.pdf" TargetMode="External"/><Relationship Id="rId293" Type="http://schemas.openxmlformats.org/officeDocument/2006/relationships/hyperlink" Target="https://www.caixa.gov.br/Downloads/sinapi-cadernos-tecnicos/SINAPI-CT-INSTALACOES-HIDRAULICAS-RESERVACAO-E-BOMBAS-DE-RECALQUE.pdf" TargetMode="External"/><Relationship Id="rId2181" Type="http://schemas.openxmlformats.org/officeDocument/2006/relationships/hyperlink" Target="https://www.caixa.gov.br/Downloads/sinapi-metodologia/Livro_SINAPI_Calculos_Parametros.pdf" TargetMode="External"/><Relationship Id="rId3025" Type="http://schemas.openxmlformats.org/officeDocument/2006/relationships/hyperlink" Target="https://www.caixa.gov.br/Downloads/sinapi-cadernos-tecnicos/SINAPI-CT-PASSEIOS-DE-CONCRETO.pdf" TargetMode="External"/><Relationship Id="rId3232" Type="http://schemas.openxmlformats.org/officeDocument/2006/relationships/hyperlink" Target="https://www.caixa.gov.br/Downloads/sinapi-cadernos-tecnicos/SINAPI-CT-PINTURA-INTERNA.pdf" TargetMode="External"/><Relationship Id="rId6388" Type="http://schemas.openxmlformats.org/officeDocument/2006/relationships/hyperlink" Target="https://www.caixa.gov.br/Downloads/sinapi-cadernos-tecnicos/SINAPI-CT-ESTACAS-BROCA-STRAUSS-E-ESCAVADA-COM-FLUIDO-ESTABILIZANTE.pdf" TargetMode="External"/><Relationship Id="rId6595" Type="http://schemas.openxmlformats.org/officeDocument/2006/relationships/hyperlink" Target="https://www.caixa.gov.br/Downloads/sinapi-cadernos-tecnicos/SINAPI-CT-ESCORAMENTO-E-PREPARO-DE-FUNDO-DE-VALAS.pdf" TargetMode="External"/><Relationship Id="rId7439" Type="http://schemas.openxmlformats.org/officeDocument/2006/relationships/hyperlink" Target="https://www.caixa.gov.br/Downloads/sinapi-cadernos-tecnicos/SINAPI-CT-DEPRECIACAO-JUROS-IMPOSTOS-E-SEGUROS-MANUTENCAO-E-MATERIAIS-NA-OPERACAO-DOS-EQUIPAMENTOS.pdf" TargetMode="External"/><Relationship Id="rId7646" Type="http://schemas.openxmlformats.org/officeDocument/2006/relationships/hyperlink" Target="https://www.caixa.gov.br/Downloads/sinapi-cadernos-tecnicos/SINAPI-CT-DEPRECIACAO-JUROS-IMPOSTOS-E-SEGUROS-MANUTENCAO-E-MATERIAIS-NA-OPERACAO-DOS-EQUIPAMENTOS.pdf" TargetMode="External"/><Relationship Id="rId153" Type="http://schemas.openxmlformats.org/officeDocument/2006/relationships/hyperlink" Target="https://www.caixa.gov.br/Downloads/sinapi-cadernos-tecnicos/SINAPI-CT-INSTALACOES-ELETRICAS-REDE-DE-DISTRIBUICAO.pdf" TargetMode="External"/><Relationship Id="rId360" Type="http://schemas.openxmlformats.org/officeDocument/2006/relationships/hyperlink" Target="https://www.caixa.gov.br/Downloads/sinapi-cadernos-tecnicos/SINAPI-CT-INSTALACOES-HIDRAULICAS-RESERVACAO-E-BOMBAS-DE-RECALQUE.pdf" TargetMode="External"/><Relationship Id="rId2041" Type="http://schemas.openxmlformats.org/officeDocument/2006/relationships/hyperlink" Target="https://www.caixa.gov.br/Downloads/sinapi-cadernos-tecnicos/SINAPI-CT-LAJES-PRE-MOLDADAS.pdf" TargetMode="External"/><Relationship Id="rId5197" Type="http://schemas.openxmlformats.org/officeDocument/2006/relationships/hyperlink" Target="https://www.caixa.gov.br/Downloads/sinapi-cadernos-tecnicos/SINAPI-CT-VALVULAS-E-REGISTROS-PARA-SISTEMAS-PREDIAIS.pdf" TargetMode="External"/><Relationship Id="rId6248" Type="http://schemas.openxmlformats.org/officeDocument/2006/relationships/hyperlink" Target="https://www.caixa.gov.br/Downloads/sinapi-cadernos-tecnicos/SINAPI-CT-ESTRUTURA-E-TRAMA-PARA-COBERTURA.pdf" TargetMode="External"/><Relationship Id="rId6455" Type="http://schemas.openxmlformats.org/officeDocument/2006/relationships/hyperlink" Target="https://www.caixa.gov.br/Downloads/sinapi-cadernos-tecnicos/SINAPI-CT-ESQUADRIAS-PORTAS.pdf" TargetMode="External"/><Relationship Id="rId7853" Type="http://schemas.openxmlformats.org/officeDocument/2006/relationships/hyperlink" Target="https://www.caixa.gov.br/Downloads/sinapi-cadernos-tecnicos/SINAPI-CT-DEPRECIACAO-JUROS-IMPOSTOS-E-SEGUROS-MANUTENCAO-E-MATERIAIS-NA-OPERACAO-DOS-EQUIPAMENTOS.pdf" TargetMode="External"/><Relationship Id="rId8904" Type="http://schemas.openxmlformats.org/officeDocument/2006/relationships/hyperlink" Target="https://www.caixa.gov.br/Downloads/sinapi-cadernos-tecnicos/SINAPI-CT-CANALETAS-GRELHAS-E-CAIXAS-COM-GRELHA-PARA-DRENAGEM.pdf" TargetMode="External"/><Relationship Id="rId220" Type="http://schemas.openxmlformats.org/officeDocument/2006/relationships/hyperlink" Target="https://www.caixa.gov.br/Downloads/sinapi-cadernos-tecnicos/SINAPI-CT-INSTALACOES-HIDRAULICAS-RESERVACAO-E-BOMBAS-DE-RECALQUE.pdf" TargetMode="External"/><Relationship Id="rId2998" Type="http://schemas.openxmlformats.org/officeDocument/2006/relationships/hyperlink" Target="https://www.caixa.gov.br/Downloads/sinapi-cadernos-tecnicos/SINAPI-CT-PARQUINHOS-E-EQUIPAMENTOS-DE-GINASTICA-AO-AR-LIVRE.pdf" TargetMode="External"/><Relationship Id="rId5057" Type="http://schemas.openxmlformats.org/officeDocument/2006/relationships/hyperlink" Target="https://www.caixa.gov.br/Downloads/sinapi-cadernos-tecnicos/SINAPI-CT-VERGAS-CONTRAVERGAS-E-FIXACAO-DE-ALVENARIA.pdf" TargetMode="External"/><Relationship Id="rId5264" Type="http://schemas.openxmlformats.org/officeDocument/2006/relationships/hyperlink" Target="https://www.caixa.gov.br/Downloads/sinapi-cadernos-tecnicos/SINAPI-CT-VALVULAS-PARA-REDES-DE-SANEAMENTO.pdf" TargetMode="External"/><Relationship Id="rId6108" Type="http://schemas.openxmlformats.org/officeDocument/2006/relationships/hyperlink" Target="https://www.caixa.gov.br/Downloads/sinapi-cadernos-tecnicos/SINAPI-CT-EXECUCAO-DE-TIRANTES.pdf" TargetMode="External"/><Relationship Id="rId6662" Type="http://schemas.openxmlformats.org/officeDocument/2006/relationships/hyperlink" Target="https://www.caixa.gov.br/Downloads/sinapi-cadernos-tecnicos/SINAPI-CT-ESCAVACAO-DE-VALAS.pdf" TargetMode="External"/><Relationship Id="rId7506" Type="http://schemas.openxmlformats.org/officeDocument/2006/relationships/hyperlink" Target="https://www.caixa.gov.br/Downloads/sinapi-cadernos-tecnicos/SINAPI-CT-DEPRECIACAO-JUROS-IMPOSTOS-E-SEGUROS-MANUTENCAO-E-MATERIAIS-NA-OPERACAO-DOS-EQUIPAMENTOS.pdf" TargetMode="External"/><Relationship Id="rId7713" Type="http://schemas.openxmlformats.org/officeDocument/2006/relationships/hyperlink" Target="https://www.caixa.gov.br/Downloads/sinapi-cadernos-tecnicos/SINAPI-CT-DEPRECIACAO-JUROS-IMPOSTOS-E-SEGUROS-MANUTENCAO-E-MATERIAIS-NA-OPERACAO-DOS-EQUIPAMENTOS.pdf" TargetMode="External"/><Relationship Id="rId7920" Type="http://schemas.openxmlformats.org/officeDocument/2006/relationships/hyperlink" Target="https://www.caixa.gov.br/Downloads/sinapi-cadernos-tecnicos/SINAPI-CT-DEPRECIACAO-JUROS-IMPOSTOS-E-SEGUROS-MANUTENCAO-E-MATERIAIS-NA-OPERACAO-DOS-EQUIPAMENTOS.pdf" TargetMode="External"/><Relationship Id="rId2858" Type="http://schemas.openxmlformats.org/officeDocument/2006/relationships/hyperlink" Target="https://www.caixa.gov.br/Downloads/sinapi-cadernos-tecnicos/SINAPI-CT-MONTAGEM-DE-GRUAS-E-CREMALHEIRAS.pdf" TargetMode="External"/><Relationship Id="rId3909" Type="http://schemas.openxmlformats.org/officeDocument/2006/relationships/hyperlink" Target="https://www.caixa.gov.br/Downloads/sinapi-cadernos-tecnicos/SINAPI-CT-RASGOS-E-FIXACOES.pdf" TargetMode="External"/><Relationship Id="rId4073" Type="http://schemas.openxmlformats.org/officeDocument/2006/relationships/hyperlink" Target="https://www.caixa.gov.br/Downloads/sinapi-cadernos-tecnicos/SINAPI-CT-REDES-DE-LOGICA-TELEFONIA-E-IMAGEM.pdf" TargetMode="External"/><Relationship Id="rId5471" Type="http://schemas.openxmlformats.org/officeDocument/2006/relationships/hyperlink" Target="https://www.caixa.gov.br/Downloads/sinapi-cadernos-tecnicos/SINAPI-CT-INSTALACOES-ELETRICAS-ELETRODUTOS-EMBUTIDOS-CABOS-CAIXAS-TOMADAS-E-INTERRUPTORES.pdf" TargetMode="External"/><Relationship Id="rId6315" Type="http://schemas.openxmlformats.org/officeDocument/2006/relationships/hyperlink" Target="https://www.caixa.gov.br/Downloads/sinapi-cadernos-tecnicos/SINAPI-CT-ESTRUTURA-E-TRAMA-PARA-COBERTURA.pdf" TargetMode="External"/><Relationship Id="rId6522" Type="http://schemas.openxmlformats.org/officeDocument/2006/relationships/hyperlink" Target="https://www.caixa.gov.br/Downloads/sinapi-cadernos-tecnicos/SINAPI-CT-ESQUADRIAS-PORTAS.pdf" TargetMode="External"/><Relationship Id="rId9678" Type="http://schemas.openxmlformats.org/officeDocument/2006/relationships/hyperlink" Target="https://www.caixa.gov.br/Downloads/sinapi-cadernos-tecnicos/SINAPI-CT-ASSENTAMENTO-DE-TUBOS-DE-PVC-E-METALICOS-EM-REDES-DE-AGUA.pdf" TargetMode="External"/><Relationship Id="rId9885" Type="http://schemas.openxmlformats.org/officeDocument/2006/relationships/hyperlink" Target="https://www.caixa.gov.br/Downloads/sinapi-cadernos-tecnicos/SINAPI-CT-ARGAMASSAS.pdf" TargetMode="External"/><Relationship Id="rId99" Type="http://schemas.openxmlformats.org/officeDocument/2006/relationships/hyperlink" Target="https://www.caixa.gov.br/Downloads/sinapi-cadernos-tecnicos/SINAPI-CT-INSTALACOES-ELETRICAS-REDE-DE-DISTRIBUICAO.pdf" TargetMode="External"/><Relationship Id="rId1667" Type="http://schemas.openxmlformats.org/officeDocument/2006/relationships/hyperlink" Target="https://www.caixa.gov.br/Downloads/sinapi-cadernos-tecnicos/SINAPI-CT-INSTALACOES-DE-AR-CONDICIONADO.pdf" TargetMode="External"/><Relationship Id="rId1874" Type="http://schemas.openxmlformats.org/officeDocument/2006/relationships/hyperlink" Target="https://www.caixa.gov.br/Downloads/sinapi-cadernos-tecnicos/SINAPI-CT-INSTALACOES-EM-COBRE.pdf" TargetMode="External"/><Relationship Id="rId2718" Type="http://schemas.openxmlformats.org/officeDocument/2006/relationships/hyperlink" Target="https://www.caixa.gov.br/Downloads/sinapi-cadernos-tecnicos/SINAPI-CT-MASSA-UNICA-EXTERNA.pdf" TargetMode="External"/><Relationship Id="rId2925" Type="http://schemas.openxmlformats.org/officeDocument/2006/relationships/hyperlink" Target="https://www.caixa.gov.br/Downloads/sinapi-cadernos-tecnicos/SINAPI-CT-PAREDES-DE-CONCRETO-ESTUCAMENTO.pdf" TargetMode="External"/><Relationship Id="rId4280" Type="http://schemas.openxmlformats.org/officeDocument/2006/relationships/hyperlink" Target="https://www.caixa.gov.br/Downloads/sinapi-cadernos-tecnicos/SINAPI-CT-REVESTIMENTOS-CERAMICOS-INTERNOS.pdf" TargetMode="External"/><Relationship Id="rId5124" Type="http://schemas.openxmlformats.org/officeDocument/2006/relationships/hyperlink" Target="https://www.caixa.gov.br/Downloads/sinapi-cadernos-tecnicos/SINAPI-CT-VIDROS-E-ESPELHOS.pdf" TargetMode="External"/><Relationship Id="rId5331" Type="http://schemas.openxmlformats.org/officeDocument/2006/relationships/hyperlink" Target="https://www.caixa.gov.br/Downloads/sinapi-cadernos-tecnicos/SINAPI-CT-INSTALACOES-ELETRICAS-ELETRODUTOS-CONEXOES-E-CONDULETES-APARENTES.pdf" TargetMode="External"/><Relationship Id="rId8487" Type="http://schemas.openxmlformats.org/officeDocument/2006/relationships/hyperlink" Target="https://www.caixa.gov.br/Downloads/sinapi-cadernos-tecnicos/SINAPI-CT-CUSTOS-HORARIOS-PRODUTIVO-E-IMPRODUTIVO-DOS-EQUIPAMENTOS.pdf" TargetMode="External"/><Relationship Id="rId8694" Type="http://schemas.openxmlformats.org/officeDocument/2006/relationships/hyperlink" Target="https://www.caixa.gov.br/Downloads/sinapi-cadernos-tecnicos/SINAPI-CT-CONTRAPISO.pdf" TargetMode="External"/><Relationship Id="rId9538" Type="http://schemas.openxmlformats.org/officeDocument/2006/relationships/hyperlink" Target="https://www.caixa.gov.br/Downloads/sinapi-cadernos-tecnicos/SINAPI-CT-ASSENTAMENTO-DE-TUBOS-DE-PVC-E-METALICOS-EM-REDES-DE-AGUA.pdf" TargetMode="External"/><Relationship Id="rId9745" Type="http://schemas.openxmlformats.org/officeDocument/2006/relationships/hyperlink" Target="https://www.caixa.gov.br/Downloads/sinapi-cadernos-tecnicos/SINAPI-CT-ASSENTAMENTO-DE-TUBOS-DE-ESGOTO-EM-PVC-E-PEAD.pdf" TargetMode="External"/><Relationship Id="rId9952" Type="http://schemas.openxmlformats.org/officeDocument/2006/relationships/hyperlink" Target="https://www.caixa.gov.br/Downloads/sinapi-cadernos-tecnicos/SINAPI-CT-ARGAMASSAS.pdf" TargetMode="External"/><Relationship Id="rId1527" Type="http://schemas.openxmlformats.org/officeDocument/2006/relationships/hyperlink" Target="https://www.caixa.gov.br/Downloads/sinapi-cadernos-tecnicos/SINAPI-CT-INSTALACOES-DE-GAS-E-INCENDIO-EM-ACO-E-FERRO-GALVANIZADO.pdf" TargetMode="External"/><Relationship Id="rId1734" Type="http://schemas.openxmlformats.org/officeDocument/2006/relationships/hyperlink" Target="https://www.caixa.gov.br/Downloads/sinapi-cadernos-tecnicos/SINAPI-CT-INSTALACOES-EM-COBRE.pdf" TargetMode="External"/><Relationship Id="rId1941" Type="http://schemas.openxmlformats.org/officeDocument/2006/relationships/hyperlink" Target="https://www.caixa.gov.br/Downloads/sinapi-cadernos-tecnicos/SINAPI-CT-INSTALACOES-EM-COBRE.pdf" TargetMode="External"/><Relationship Id="rId4140" Type="http://schemas.openxmlformats.org/officeDocument/2006/relationships/hyperlink" Target="https://www.caixa.gov.br/Downloads/sinapi-cadernos-tecnicos/SINAPI-CT-REDES-DE-AGUA-E-ESGOTO-EM-PEAD-LISO-(TUBOS-E-CONEXOES).pdf" TargetMode="External"/><Relationship Id="rId7089" Type="http://schemas.openxmlformats.org/officeDocument/2006/relationships/hyperlink" Target="https://www.caixa.gov.br/Downloads/sinapi-cadernos-tecnicos/SINAPI-CT-ELETROCALHAS.pdf" TargetMode="External"/><Relationship Id="rId7296" Type="http://schemas.openxmlformats.org/officeDocument/2006/relationships/hyperlink" Target="https://www.caixa.gov.br/Downloads/sinapi-cadernos-tecnicos/SINAPI-CT-DEPRECIACAO-JUROS-IMPOSTOS-E-SEGUROS-MANUTENCAO-E-MATERIAIS-NA-OPERACAO-DOS-EQUIPAMENTOS.pdf" TargetMode="External"/><Relationship Id="rId8347" Type="http://schemas.openxmlformats.org/officeDocument/2006/relationships/hyperlink" Target="https://www.caixa.gov.br/Downloads/sinapi-cadernos-tecnicos/SINAPI-CT-CUSTOS-HORARIOS-PRODUTIVO-E-IMPRODUTIVO-DOS-EQUIPAMENTOS.pdf" TargetMode="External"/><Relationship Id="rId8554" Type="http://schemas.openxmlformats.org/officeDocument/2006/relationships/hyperlink" Target="https://www.caixa.gov.br/Downloads/sinapi-cadernos-tecnicos/SINAPI-CT-CUSTOS-HORARIOS-PRODUTIVO-E-IMPRODUTIVO-DOS-EQUIPAMENTOS.pdf" TargetMode="External"/><Relationship Id="rId8761" Type="http://schemas.openxmlformats.org/officeDocument/2006/relationships/hyperlink" Target="https://www.caixa.gov.br/Downloads/sinapi-cadernos-tecnicos/SINAPI-CT-CONCRETO-PROTENDIDO.pdf" TargetMode="External"/><Relationship Id="rId9605" Type="http://schemas.openxmlformats.org/officeDocument/2006/relationships/hyperlink" Target="https://www.caixa.gov.br/Downloads/sinapi-cadernos-tecnicos/SINAPI-CT-ASSENTAMENTO-DE-TUBOS-DE-PVC-E-METALICOS-EM-REDES-DE-AGUA.pdf" TargetMode="External"/><Relationship Id="rId9812" Type="http://schemas.openxmlformats.org/officeDocument/2006/relationships/hyperlink" Target="https://www.caixa.gov.br/Downloads/sinapi-cadernos-tecnicos/SINAPI-CT-ARMACAO-PARA-ESTRUTURAS-DE-CONCRETO-ARMADO.pdf" TargetMode="External"/><Relationship Id="rId26" Type="http://schemas.openxmlformats.org/officeDocument/2006/relationships/hyperlink" Target="https://www.caixa.gov.br/Downloads/sinapi-cadernos-tecnicos/SINAPI-CT-INSTALACOES-ELETRICAS-QUADROS-CABOS-DISJUNTORES-CONTATORES-E-BARRAMENTOS-BLINDADOS.pdf" TargetMode="External"/><Relationship Id="rId3699" Type="http://schemas.openxmlformats.org/officeDocument/2006/relationships/hyperlink" Target="https://www.caixa.gov.br/Downloads/sinapi-cadernos-tecnicos/SINAPI-CT-PRODUCAO-DE-CONCRETOS-E-ARGAMASSAS-UTILIZANDO-AGREGADO-RECICLADO.pdf" TargetMode="External"/><Relationship Id="rId4000" Type="http://schemas.openxmlformats.org/officeDocument/2006/relationships/hyperlink" Target="https://www.caixa.gov.br/Downloads/sinapi-cadernos-tecnicos/SINAPI-CT-REDES-ENTERRADAS-DE-DISTRIBUICAO-ELETRICA.pdf" TargetMode="External"/><Relationship Id="rId7156" Type="http://schemas.openxmlformats.org/officeDocument/2006/relationships/hyperlink" Target="https://www.caixa.gov.br/Downloads/sinapi-cadernos-tecnicos/SINAPI-CT-DUTOS-PARA-AR-CONDICIONADO.pdf" TargetMode="External"/><Relationship Id="rId7363" Type="http://schemas.openxmlformats.org/officeDocument/2006/relationships/hyperlink" Target="https://www.caixa.gov.br/Downloads/sinapi-cadernos-tecnicos/SINAPI-CT-DEPRECIACAO-JUROS-IMPOSTOS-E-SEGUROS-MANUTENCAO-E-MATERIAIS-NA-OPERACAO-DOS-EQUIPAMENTOS.pdf" TargetMode="External"/><Relationship Id="rId7570" Type="http://schemas.openxmlformats.org/officeDocument/2006/relationships/hyperlink" Target="https://www.caixa.gov.br/Downloads/sinapi-cadernos-tecnicos/SINAPI-CT-DEPRECIACAO-JUROS-IMPOSTOS-E-SEGUROS-MANUTENCAO-E-MATERIAIS-NA-OPERACAO-DOS-EQUIPAMENTOS.pdf" TargetMode="External"/><Relationship Id="rId8207" Type="http://schemas.openxmlformats.org/officeDocument/2006/relationships/hyperlink" Target="https://www.caixa.gov.br/Downloads/sinapi-cadernos-tecnicos/SINAPI-CT-DEMOLICOES-E-REMOCOES.pdf" TargetMode="External"/><Relationship Id="rId8414" Type="http://schemas.openxmlformats.org/officeDocument/2006/relationships/hyperlink" Target="https://www.caixa.gov.br/Downloads/sinapi-cadernos-tecnicos/SINAPI-CT-CUSTOS-HORARIOS-PRODUTIVO-E-IMPRODUTIVO-DOS-EQUIPAMENTOS.pdf" TargetMode="External"/><Relationship Id="rId8621" Type="http://schemas.openxmlformats.org/officeDocument/2006/relationships/hyperlink" Target="https://www.caixa.gov.br/Downloads/sinapi-cadernos-tecnicos/SINAPI-CT-CUSTOS-HORARIOS-PRODUTIVO-E-IMPRODUTIVO-DOS-EQUIPAMENTOS.pdf" TargetMode="External"/><Relationship Id="rId10137" Type="http://schemas.openxmlformats.org/officeDocument/2006/relationships/hyperlink" Target="https://www.caixa.gov.br/Downloads/sinapi-cadernos-tecnicos/SINAPI-CT-ACESSIBILIDADE.pdf" TargetMode="External"/><Relationship Id="rId1801" Type="http://schemas.openxmlformats.org/officeDocument/2006/relationships/hyperlink" Target="https://www.caixa.gov.br/Downloads/sinapi-cadernos-tecnicos/SINAPI-CT-INSTALACOES-EM-COBRE.pdf" TargetMode="External"/><Relationship Id="rId3559" Type="http://schemas.openxmlformats.org/officeDocument/2006/relationships/hyperlink" Target="https://www.caixa.gov.br/Downloads/sinapi-cadernos-tecnicos/SINAPI-CT-POCOS-DE-VISITA-E-CAIXAS-PARA-BOCAS-DE-LOBO.pdf" TargetMode="External"/><Relationship Id="rId4957" Type="http://schemas.openxmlformats.org/officeDocument/2006/relationships/hyperlink" Target="https://www.caixa.gov.br/Downloads/sinapi-cadernos-tecnicos/SINAPI-CT-TUBULACAO-FLANGEADA-PARA-REDES-DE-AGUA.pdf" TargetMode="External"/><Relationship Id="rId6172" Type="http://schemas.openxmlformats.org/officeDocument/2006/relationships/hyperlink" Target="https://www.caixa.gov.br/Downloads/sinapi-cadernos-tecnicos/SINAPI-CT-ESTRUTURAS-DE-MADEIRA.pdf" TargetMode="External"/><Relationship Id="rId7016" Type="http://schemas.openxmlformats.org/officeDocument/2006/relationships/hyperlink" Target="https://www.caixa.gov.br/Downloads/sinapi-cadernos-tecnicos/SINAPI-CT-ENERGIA-SOLAR-PARA-EDIFICACOES.pdf" TargetMode="External"/><Relationship Id="rId7223" Type="http://schemas.openxmlformats.org/officeDocument/2006/relationships/hyperlink" Target="https://www.caixa.gov.br/Downloads/sinapi-cadernos-tecnicos/SINAPI-CT-DRENOS.pdf" TargetMode="External"/><Relationship Id="rId7430" Type="http://schemas.openxmlformats.org/officeDocument/2006/relationships/hyperlink" Target="https://www.caixa.gov.br/Downloads/sinapi-cadernos-tecnicos/SINAPI-CT-DEPRECIACAO-JUROS-IMPOSTOS-E-SEGUROS-MANUTENCAO-E-MATERIAIS-NA-OPERACAO-DOS-EQUIPAMENTOS.pdf" TargetMode="External"/><Relationship Id="rId687" Type="http://schemas.openxmlformats.org/officeDocument/2006/relationships/hyperlink" Target="https://www.caixa.gov.br/Downloads/sinapi-cadernos-tecnicos/SINAPI-CT-INSTALACOES-HIDRAULICAS-EM-PPR.pdf" TargetMode="External"/><Relationship Id="rId2368" Type="http://schemas.openxmlformats.org/officeDocument/2006/relationships/hyperlink" Target="https://www.caixa.gov.br/Downloads/sinapi-metodologia/Livro_SINAPI_Calculos_Parametros.pdf" TargetMode="External"/><Relationship Id="rId3766" Type="http://schemas.openxmlformats.org/officeDocument/2006/relationships/hyperlink" Target="https://www.caixa.gov.br/Downloads/sinapi-cadernos-tecnicos/SINAPI-CT-QUADROS-DE-AUTOMACAO-DE-BOMBAS.pdf" TargetMode="External"/><Relationship Id="rId3973" Type="http://schemas.openxmlformats.org/officeDocument/2006/relationships/hyperlink" Target="https://www.caixa.gov.br/Downloads/sinapi-cadernos-tecnicos/SINAPI-CT-RECOMPOSICAO-DE-PAVIMENTOS.pdf" TargetMode="External"/><Relationship Id="rId4817" Type="http://schemas.openxmlformats.org/officeDocument/2006/relationships/hyperlink" Target="https://www.caixa.gov.br/Downloads/sinapi-cadernos-tecnicos/SINAPI-CT-TRANSPORTE-CARGA-E-DESCARGA-DE-MATERIAIS.pdf" TargetMode="External"/><Relationship Id="rId6032" Type="http://schemas.openxmlformats.org/officeDocument/2006/relationships/hyperlink" Target="https://www.caixa.gov.br/Downloads/sinapi-cadernos-tecnicos/SINAPI-CT-FOSSAS-E-SUMIDOUROS.pdf" TargetMode="External"/><Relationship Id="rId9188" Type="http://schemas.openxmlformats.org/officeDocument/2006/relationships/hyperlink" Target="https://www.caixa.gov.br/Downloads/sinapi-cadernos-tecnicos/SINAPI-CT-ATERROS-BASES-SUB-BASES-E-IMPRIMACOES.pdf" TargetMode="External"/><Relationship Id="rId9395" Type="http://schemas.openxmlformats.org/officeDocument/2006/relationships/hyperlink" Target="https://www.caixa.gov.br/Downloads/sinapi-cadernos-tecnicos/SINAPI-CT-ATERRO-E-REATERRO-DE-VALAS.pdf" TargetMode="External"/><Relationship Id="rId894" Type="http://schemas.openxmlformats.org/officeDocument/2006/relationships/hyperlink" Target="https://www.caixa.gov.br/Downloads/sinapi-cadernos-tecnicos/SINAPI-CT-INSTALACOES-PREDIAIS-DE-AGUA-FRIA-EM-PVC.pdf" TargetMode="External"/><Relationship Id="rId1177" Type="http://schemas.openxmlformats.org/officeDocument/2006/relationships/hyperlink" Target="https://www.caixa.gov.br/Downloads/sinapi-cadernos-tecnicos/SINAPI-CT-INSTALACOES-PREDIAIS-DE-AGUA-QUENTE-EM-CPVC.pdf" TargetMode="External"/><Relationship Id="rId2575" Type="http://schemas.openxmlformats.org/officeDocument/2006/relationships/hyperlink" Target="https://www.caixa.gov.br/Downloads/sinapi-cadernos-tecnicos/SINAPI-CT-LOUCAS-E-METAIS.pdf" TargetMode="External"/><Relationship Id="rId2782" Type="http://schemas.openxmlformats.org/officeDocument/2006/relationships/hyperlink" Target="https://www.caixa.gov.br/Downloads/sinapi-cadernos-tecnicos/SINAPI-CT-MASSA-UNICA-INTERNA.pdf" TargetMode="External"/><Relationship Id="rId3419" Type="http://schemas.openxmlformats.org/officeDocument/2006/relationships/hyperlink" Target="https://www.caixa.gov.br/Downloads/sinapi-cadernos-tecnicos/SINAPI-CT-POSTES-DE-CONCRETO-E-METALICOS.pdf" TargetMode="External"/><Relationship Id="rId3626" Type="http://schemas.openxmlformats.org/officeDocument/2006/relationships/hyperlink" Target="https://www.caixa.gov.br/Downloads/sinapi-cadernos-tecnicos/SINAPI-CT-POCOS-DE-VISITA-E-CAIXAS-PARA-BOCAS-DE-LOBO.pdf" TargetMode="External"/><Relationship Id="rId3833" Type="http://schemas.openxmlformats.org/officeDocument/2006/relationships/hyperlink" Target="https://www.caixa.gov.br/Downloads/sinapi-cadernos-tecnicos/SINAPI-CT-RASGOS-E-FIXACOES.pdf" TargetMode="External"/><Relationship Id="rId6989" Type="http://schemas.openxmlformats.org/officeDocument/2006/relationships/hyperlink" Target="https://www.caixa.gov.br/Downloads/sinapi-cadernos-tecnicos/SINAPI-CT-EQUIPAMENTOS-DE-PROTECAO-COLETIVA.pdf" TargetMode="External"/><Relationship Id="rId9048" Type="http://schemas.openxmlformats.org/officeDocument/2006/relationships/hyperlink" Target="https://www.caixa.gov.br/Downloads/sinapi-cadernos-tecnicos/SINAPI-CT-BRISES.pdf" TargetMode="External"/><Relationship Id="rId547" Type="http://schemas.openxmlformats.org/officeDocument/2006/relationships/hyperlink" Target="https://www.caixa.gov.br/Downloads/sinapi-cadernos-tecnicos/SINAPI-CT-INSTALACOES-HIDRAULICAS-EM-PEX.pdf" TargetMode="External"/><Relationship Id="rId754" Type="http://schemas.openxmlformats.org/officeDocument/2006/relationships/hyperlink" Target="https://www.caixa.gov.br/Downloads/sinapi-cadernos-tecnicos/SINAPI-CT-INSTALACOES-PREDIAIS-DE-ESGOTO-TUBOS-E-CONEXOES.pdf" TargetMode="External"/><Relationship Id="rId961" Type="http://schemas.openxmlformats.org/officeDocument/2006/relationships/hyperlink" Target="https://www.caixa.gov.br/Downloads/sinapi-cadernos-tecnicos/SINAPI-CT-INSTALACOES-PREDIAIS-DE-AGUA-FRIA-EM-PVC.pdf" TargetMode="External"/><Relationship Id="rId1384" Type="http://schemas.openxmlformats.org/officeDocument/2006/relationships/hyperlink" Target="https://www.caixa.gov.br/Downloads/sinapi-cadernos-tecnicos/SINAPI-CT-INSTALACOES-DE-GAS-E-INCENDIO-EM-ACO-E-FERRO-GALVANIZADO.pdf" TargetMode="External"/><Relationship Id="rId1591" Type="http://schemas.openxmlformats.org/officeDocument/2006/relationships/hyperlink" Target="https://www.caixa.gov.br/Downloads/sinapi-cadernos-tecnicos/SINAPI-CT-INSTALACOES-DE-GAS-E-INCENDIO-EM-ACO-E-FERRO-GALVANIZADO.pdf" TargetMode="External"/><Relationship Id="rId2228" Type="http://schemas.openxmlformats.org/officeDocument/2006/relationships/hyperlink" Target="https://www.caixa.gov.br/Downloads/sinapi-metodologia/Livro_SINAPI_Calculos_Parametros.pdf" TargetMode="External"/><Relationship Id="rId2435" Type="http://schemas.openxmlformats.org/officeDocument/2006/relationships/hyperlink" Target="https://www.caixa.gov.br/Downloads/sinapi-metodologia/Livro_SINAPI_Calculos_Parametros.pdf" TargetMode="External"/><Relationship Id="rId2642" Type="http://schemas.openxmlformats.org/officeDocument/2006/relationships/hyperlink" Target="https://www.caixa.gov.br/Downloads/sinapi-cadernos-tecnicos/SINAPI-CT-LUMINARIAS-EXTERNAS.pdf" TargetMode="External"/><Relationship Id="rId3900" Type="http://schemas.openxmlformats.org/officeDocument/2006/relationships/hyperlink" Target="https://www.caixa.gov.br/Downloads/sinapi-cadernos-tecnicos/SINAPI-CT-RASGOS-E-FIXACOES.pdf" TargetMode="External"/><Relationship Id="rId5798" Type="http://schemas.openxmlformats.org/officeDocument/2006/relationships/hyperlink" Target="https://www.caixa.gov.br/Downloads/sinapi-cadernos-tecnicos/SINAPI-CT-GALERIAS-COM-ADUELAS-DE-CONCRETO.pdf" TargetMode="External"/><Relationship Id="rId6849" Type="http://schemas.openxmlformats.org/officeDocument/2006/relationships/hyperlink" Target="https://www.caixa.gov.br/Downloads/sinapi-cadernos-tecnicos/SINAPI-CT-ESCADAS.pdf" TargetMode="External"/><Relationship Id="rId9255" Type="http://schemas.openxmlformats.org/officeDocument/2006/relationships/hyperlink" Target="https://www.caixa.gov.br/Downloads/sinapi-cadernos-tecnicos/SINAPI-CT-ATERROS-BASES-SUB-BASES-E-IMPRIMACOES.pdf" TargetMode="External"/><Relationship Id="rId9462" Type="http://schemas.openxmlformats.org/officeDocument/2006/relationships/hyperlink" Target="https://www.caixa.gov.br/Downloads/sinapi-cadernos-tecnicos/SINAPI-CT-ASSENTAMENTO-DE-TUBOS-DE-ESGOTO-OU-DRENAGEM-PLUVIAL-EM-CONCRETO.pdf" TargetMode="External"/><Relationship Id="rId90" Type="http://schemas.openxmlformats.org/officeDocument/2006/relationships/hyperlink" Target="https://www.caixa.gov.br/Downloads/sinapi-cadernos-tecnicos/SINAPI-CT-INSTALACOES-ELETRICAS-REDE-DE-DISTRIBUICAO.pdf" TargetMode="External"/><Relationship Id="rId407" Type="http://schemas.openxmlformats.org/officeDocument/2006/relationships/hyperlink" Target="https://www.caixa.gov.br/Downloads/sinapi-cadernos-tecnicos/SINAPI-CT-INSTALACOES-HIDRAULICAS-RESERVACAO-E-BOMBAS-DE-RECALQUE.pdf" TargetMode="External"/><Relationship Id="rId614" Type="http://schemas.openxmlformats.org/officeDocument/2006/relationships/hyperlink" Target="https://www.caixa.gov.br/Downloads/sinapi-cadernos-tecnicos/SINAPI-CT-INSTALACOES-HIDRAULICAS-EM-PEX.pdf" TargetMode="External"/><Relationship Id="rId821" Type="http://schemas.openxmlformats.org/officeDocument/2006/relationships/hyperlink" Target="https://www.caixa.gov.br/Downloads/sinapi-cadernos-tecnicos/SINAPI-CT-INSTALACOES-PREDIAIS-DE-AGUA-FRIA-EM-PVC.pdf" TargetMode="External"/><Relationship Id="rId1037" Type="http://schemas.openxmlformats.org/officeDocument/2006/relationships/hyperlink" Target="https://www.caixa.gov.br/Downloads/sinapi-cadernos-tecnicos/SINAPI-CT-INSTALACOES-PREDIAIS-DE-AGUA-FRIA-EM-PVC.pdf" TargetMode="External"/><Relationship Id="rId1244" Type="http://schemas.openxmlformats.org/officeDocument/2006/relationships/hyperlink" Target="https://www.caixa.gov.br/Downloads/sinapi-cadernos-tecnicos/SINAPI-CT-INSTALACOES-PREDIAIS-DE-AGUAS-PLUVIAIS-TUBOS-CONEXOES-CAIXAS-E-RALOS.pdf" TargetMode="External"/><Relationship Id="rId1451" Type="http://schemas.openxmlformats.org/officeDocument/2006/relationships/hyperlink" Target="https://www.caixa.gov.br/Downloads/sinapi-cadernos-tecnicos/SINAPI-CT-INSTALACOES-DE-GAS-E-INCENDIO-EM-ACO-E-FERRO-GALVANIZADO.pdf" TargetMode="External"/><Relationship Id="rId2502" Type="http://schemas.openxmlformats.org/officeDocument/2006/relationships/hyperlink" Target="https://www.caixa.gov.br/Downloads/sinapi-metodologia/Livro_SINAPI_Calculos_Parametros.pdf" TargetMode="External"/><Relationship Id="rId5658" Type="http://schemas.openxmlformats.org/officeDocument/2006/relationships/hyperlink" Target="https://www.caixa.gov.br/Downloads/sinapi-cadernos-tecnicos/SINAPI-CT-ILUMINACAO-PREDIAL-E-MONITORAMENTO.pdf" TargetMode="External"/><Relationship Id="rId5865" Type="http://schemas.openxmlformats.org/officeDocument/2006/relationships/hyperlink" Target="https://www.caixa.gov.br/Downloads/sinapi-cadernos-tecnicos/SINAPI-CT-FORMAS-PARA-ESTRUTURAS-DE-CONCRETO-ARMADO.pdf" TargetMode="External"/><Relationship Id="rId6709" Type="http://schemas.openxmlformats.org/officeDocument/2006/relationships/hyperlink" Target="https://www.caixa.gov.br/Downloads/sinapi-cadernos-tecnicos/SINAPI-CT-ESCAVACAO-DE-VALAS.pdf" TargetMode="External"/><Relationship Id="rId6916" Type="http://schemas.openxmlformats.org/officeDocument/2006/relationships/hyperlink" Target="https://www.caixa.gov.br/Downloads/sinapi-cadernos-tecnicos/SINAPI-CT-ESCADAS.pdf" TargetMode="External"/><Relationship Id="rId8064" Type="http://schemas.openxmlformats.org/officeDocument/2006/relationships/hyperlink" Target="https://www.caixa.gov.br/Downloads/sinapi-cadernos-tecnicos/SINAPI-CT-DEPRECIACAO-JUROS-IMPOSTOS-E-SEGUROS-MANUTENCAO-E-MATERIAIS-NA-OPERACAO-DOS-EQUIPAMENTOS.pdf" TargetMode="External"/><Relationship Id="rId8271" Type="http://schemas.openxmlformats.org/officeDocument/2006/relationships/hyperlink" Target="https://www.caixa.gov.br/Downloads/sinapi-cadernos-tecnicos/SINAPI-CT-CUSTOS-HORARIOS-PRODUTIVO-E-IMPRODUTIVO-DOS-EQUIPAMENTOS.pdf" TargetMode="External"/><Relationship Id="rId9115" Type="http://schemas.openxmlformats.org/officeDocument/2006/relationships/hyperlink" Target="https://www.caixa.gov.br/Downloads/sinapi-cadernos-tecnicos/SINAPI-CT-BOCAS-PARA-BUEIROS.pdf" TargetMode="External"/><Relationship Id="rId9322" Type="http://schemas.openxmlformats.org/officeDocument/2006/relationships/hyperlink" Target="https://www.caixa.gov.br/Downloads/sinapi-cadernos-tecnicos/SINAPI-CT-ATERROS-BASES-SUB-BASES-E-IMPRIMACOES.pdf" TargetMode="External"/><Relationship Id="rId1104" Type="http://schemas.openxmlformats.org/officeDocument/2006/relationships/hyperlink" Target="https://www.caixa.gov.br/Downloads/sinapi-cadernos-tecnicos/SINAPI-CT-INSTALACOES-PREDIAIS-DE-AGUA-QUENTE-EM-CPVC.pdf" TargetMode="External"/><Relationship Id="rId1311" Type="http://schemas.openxmlformats.org/officeDocument/2006/relationships/hyperlink" Target="https://www.caixa.gov.br/Downloads/sinapi-cadernos-tecnicos/SINAPI-CT-INSTALACOES-DE-GAS-E-INCENDIO-EM-ACO-E-FERRO-GALVANIZADO.pdf" TargetMode="External"/><Relationship Id="rId4467" Type="http://schemas.openxmlformats.org/officeDocument/2006/relationships/hyperlink" Target="https://www.caixa.gov.br/Downloads/sinapi-cadernos-tecnicos/SINAPI-CT-SUPRESSAO-VEGETAL.pdf" TargetMode="External"/><Relationship Id="rId4674" Type="http://schemas.openxmlformats.org/officeDocument/2006/relationships/hyperlink" Target="https://www.caixa.gov.br/Downloads/sinapi-cadernos-tecnicos/SINAPI-CT-TRANSPORTE-DE-MATERIAIS-DENTRO-DO-CANTEIRO-DE-OBRAS.pdf" TargetMode="External"/><Relationship Id="rId4881" Type="http://schemas.openxmlformats.org/officeDocument/2006/relationships/hyperlink" Target="https://www.caixa.gov.br/Downloads/sinapi-cadernos-tecnicos/SINAPI-CT-TRATAMENTOS-SUPERFICIAIS.pdf" TargetMode="External"/><Relationship Id="rId5518" Type="http://schemas.openxmlformats.org/officeDocument/2006/relationships/hyperlink" Target="https://www.caixa.gov.br/Downloads/sinapi-cadernos-tecnicos/SINAPI-CT-INSTALACOES-ELETRICAS-ELETRODUTOS-EMBUTIDOS-CABOS-CAIXAS-TOMADAS-E-INTERRUPTORES.pdf" TargetMode="External"/><Relationship Id="rId5725" Type="http://schemas.openxmlformats.org/officeDocument/2006/relationships/hyperlink" Target="https://www.caixa.gov.br/Downloads/sinapi-cadernos-tecnicos/SINAPI-CT-GUARDA-CORPO-CORRIMAO-E-GRADE-PARA-ESQUADRIAS.pdf" TargetMode="External"/><Relationship Id="rId7080" Type="http://schemas.openxmlformats.org/officeDocument/2006/relationships/hyperlink" Target="https://www.caixa.gov.br/Downloads/sinapi-cadernos-tecnicos/SINAPI-CT-ELETROCALHAS.pdf" TargetMode="External"/><Relationship Id="rId8131" Type="http://schemas.openxmlformats.org/officeDocument/2006/relationships/hyperlink" Target="https://www.caixa.gov.br/Downloads/sinapi-cadernos-tecnicos/SINAPI-CT-DEPRECIACAO-JUROS-IMPOSTOS-E-SEGUROS-MANUTENCAO-E-MATERIAIS-NA-OPERACAO-DOS-EQUIPAMENTOS.pdf" TargetMode="External"/><Relationship Id="rId10061" Type="http://schemas.openxmlformats.org/officeDocument/2006/relationships/hyperlink" Target="https://www.caixa.gov.br/Downloads/sinapi-cadernos-tecnicos/SINAPI-CT-ALVENARIA-DE-VEDACAO.pdf" TargetMode="External"/><Relationship Id="rId3069" Type="http://schemas.openxmlformats.org/officeDocument/2006/relationships/hyperlink" Target="https://www.caixa.gov.br/Downloads/sinapi-cadernos-tecnicos/SINAPI-CT-PAVIMENTO-INTERTRAVADO.pdf" TargetMode="External"/><Relationship Id="rId3276" Type="http://schemas.openxmlformats.org/officeDocument/2006/relationships/hyperlink" Target="https://www.caixa.gov.br/Downloads/sinapi-cadernos-tecnicos/SINAPI-CT-PINTURA-EM-MADEIRA.pdf" TargetMode="External"/><Relationship Id="rId3483" Type="http://schemas.openxmlformats.org/officeDocument/2006/relationships/hyperlink" Target="https://www.caixa.gov.br/Downloads/sinapi-cadernos-tecnicos/SINAPI-CT-POSTES-DE-CONCRETO-E-METALICOS.pdf" TargetMode="External"/><Relationship Id="rId3690" Type="http://schemas.openxmlformats.org/officeDocument/2006/relationships/hyperlink" Target="https://www.caixa.gov.br/Downloads/sinapi-cadernos-tecnicos/SINAPI-CT-PRODUCAO-DE-CONCRETO.pdf" TargetMode="External"/><Relationship Id="rId4327" Type="http://schemas.openxmlformats.org/officeDocument/2006/relationships/hyperlink" Target="https://www.caixa.gov.br/Downloads/sinapi-cadernos-tecnicos/SINAPI-CT-SINALIZACAO-VERTICAL-VIARIA.pdf" TargetMode="External"/><Relationship Id="rId4534" Type="http://schemas.openxmlformats.org/officeDocument/2006/relationships/hyperlink" Target="https://www.caixa.gov.br/Downloads/sinapi-cadernos-tecnicos/SINAPI-CT-TRANSFORMADORES.pdf" TargetMode="External"/><Relationship Id="rId5932" Type="http://schemas.openxmlformats.org/officeDocument/2006/relationships/hyperlink" Target="https://www.caixa.gov.br/Downloads/sinapi-cadernos-tecnicos/SINAPI-CT-FORMAS-PARA-ESTRUTURAS-DE-CONCRETO-ARMADO.pdf" TargetMode="External"/><Relationship Id="rId197" Type="http://schemas.openxmlformats.org/officeDocument/2006/relationships/hyperlink" Target="https://www.caixa.gov.br/Downloads/sinapi-cadernos-tecnicos/SINAPI-CT-INSTALACOES-HIDRAULICAS-RESERVACAO-E-BOMBAS-DE-RECALQUE.pdf" TargetMode="External"/><Relationship Id="rId2085" Type="http://schemas.openxmlformats.org/officeDocument/2006/relationships/hyperlink" Target="https://www.caixa.gov.br/Downloads/sinapi-cadernos-tecnicos/SINAPI-CT-LIGACOES-PREDIAIS-DE-AGUA-E-ESGOTO.pdf" TargetMode="External"/><Relationship Id="rId2292" Type="http://schemas.openxmlformats.org/officeDocument/2006/relationships/hyperlink" Target="https://www.caixa.gov.br/Downloads/sinapi-metodologia/Livro_SINAPI_Calculos_Parametros.pdf" TargetMode="External"/><Relationship Id="rId3136" Type="http://schemas.openxmlformats.org/officeDocument/2006/relationships/hyperlink" Target="https://www.caixa.gov.br/Downloads/sinapi-cadernos-tecnicos/SINAPI-CT-PERFURACAO-HORIZONTAL-DIRECIONAL-HDD.pdf" TargetMode="External"/><Relationship Id="rId3343" Type="http://schemas.openxmlformats.org/officeDocument/2006/relationships/hyperlink" Target="https://www.caixa.gov.br/Downloads/sinapi-cadernos-tecnicos/SINAPI-CT-PINTURA-PARA-PISOS-E-PARA-SINALIZACAO-HORIZONTAL-E-VERTICAL.pdf" TargetMode="External"/><Relationship Id="rId4741" Type="http://schemas.openxmlformats.org/officeDocument/2006/relationships/hyperlink" Target="https://www.caixa.gov.br/Downloads/sinapi-cadernos-tecnicos/SINAPI-CT-TRANSPORTE-CARGA-E-DESCARGA-DE-MATERIAIS.pdf" TargetMode="External"/><Relationship Id="rId6499" Type="http://schemas.openxmlformats.org/officeDocument/2006/relationships/hyperlink" Target="https://www.caixa.gov.br/Downloads/sinapi-cadernos-tecnicos/SINAPI-CT-ESQUADRIAS-PORTAS.pdf" TargetMode="External"/><Relationship Id="rId7897" Type="http://schemas.openxmlformats.org/officeDocument/2006/relationships/hyperlink" Target="https://www.caixa.gov.br/Downloads/sinapi-cadernos-tecnicos/SINAPI-CT-DEPRECIACAO-JUROS-IMPOSTOS-E-SEGUROS-MANUTENCAO-E-MATERIAIS-NA-OPERACAO-DOS-EQUIPAMENTOS.pdf" TargetMode="External"/><Relationship Id="rId8948" Type="http://schemas.openxmlformats.org/officeDocument/2006/relationships/hyperlink" Target="https://www.caixa.gov.br/Downloads/sinapi-cadernos-tecnicos/SINAPI-CT-CANALETAS-GRELHAS-E-CAIXAS-COM-GRELHA-PARA-DRENAGEM.pdf" TargetMode="External"/><Relationship Id="rId264" Type="http://schemas.openxmlformats.org/officeDocument/2006/relationships/hyperlink" Target="https://www.caixa.gov.br/Downloads/sinapi-cadernos-tecnicos/SINAPI-CT-INSTALACOES-HIDRAULICAS-RESERVACAO-E-BOMBAS-DE-RECALQUE.pdf" TargetMode="External"/><Relationship Id="rId471" Type="http://schemas.openxmlformats.org/officeDocument/2006/relationships/hyperlink" Target="https://www.caixa.gov.br/Downloads/sinapi-cadernos-tecnicos/SINAPI-CT-INSTALACOES-HIDRAULICAS-RESERVACAO-E-BOMBAS-DE-RECALQUE.pdf" TargetMode="External"/><Relationship Id="rId2152" Type="http://schemas.openxmlformats.org/officeDocument/2006/relationships/hyperlink" Target="https://www.caixa.gov.br/Downloads/sinapi-metodologia/Livro_SINAPI_Calculos_Parametros.pdf" TargetMode="External"/><Relationship Id="rId3550" Type="http://schemas.openxmlformats.org/officeDocument/2006/relationships/hyperlink" Target="https://www.caixa.gov.br/Downloads/sinapi-cadernos-tecnicos/SINAPI-CT-POCOS-DE-VISITA-E-CAIXAS-PARA-BOCAS-DE-LOBO.pdf" TargetMode="External"/><Relationship Id="rId4601" Type="http://schemas.openxmlformats.org/officeDocument/2006/relationships/hyperlink" Target="https://www.caixa.gov.br/Downloads/sinapi-cadernos-tecnicos/SINAPI-CT-TRANSPORTE-FLUVIAL-CARGA-E-DESCARGA.pdf" TargetMode="External"/><Relationship Id="rId7757" Type="http://schemas.openxmlformats.org/officeDocument/2006/relationships/hyperlink" Target="https://www.caixa.gov.br/Downloads/sinapi-cadernos-tecnicos/SINAPI-CT-DEPRECIACAO-JUROS-IMPOSTOS-E-SEGUROS-MANUTENCAO-E-MATERIAIS-NA-OPERACAO-DOS-EQUIPAMENTOS.pdf" TargetMode="External"/><Relationship Id="rId7964" Type="http://schemas.openxmlformats.org/officeDocument/2006/relationships/hyperlink" Target="https://www.caixa.gov.br/Downloads/sinapi-cadernos-tecnicos/SINAPI-CT-DEPRECIACAO-JUROS-IMPOSTOS-E-SEGUROS-MANUTENCAO-E-MATERIAIS-NA-OPERACAO-DOS-EQUIPAMENTOS.pdf" TargetMode="External"/><Relationship Id="rId8808" Type="http://schemas.openxmlformats.org/officeDocument/2006/relationships/hyperlink" Target="https://www.caixa.gov.br/Downloads/sinapi-cadernos-tecnicos/SINAPI-CT-CONCRETO-PROJETADO.pdf" TargetMode="External"/><Relationship Id="rId124" Type="http://schemas.openxmlformats.org/officeDocument/2006/relationships/hyperlink" Target="https://www.caixa.gov.br/Downloads/sinapi-cadernos-tecnicos/SINAPI-CT-INSTALACOES-ELETRICAS-REDE-DE-DISTRIBUICAO.pdf" TargetMode="External"/><Relationship Id="rId3203" Type="http://schemas.openxmlformats.org/officeDocument/2006/relationships/hyperlink" Target="https://www.caixa.gov.br/Downloads/sinapi-cadernos-tecnicos/SINAPI-CT-PINTURA-EXTERNA.pdf" TargetMode="External"/><Relationship Id="rId3410" Type="http://schemas.openxmlformats.org/officeDocument/2006/relationships/hyperlink" Target="https://www.caixa.gov.br/Downloads/sinapi-cadernos-tecnicos/SINAPI-CT-PISOS.pdf" TargetMode="External"/><Relationship Id="rId6359" Type="http://schemas.openxmlformats.org/officeDocument/2006/relationships/hyperlink" Target="https://www.caixa.gov.br/Downloads/sinapi-cadernos-tecnicos/SINAPI-CT-ESTACAS-RAIZ.pdf" TargetMode="External"/><Relationship Id="rId6566" Type="http://schemas.openxmlformats.org/officeDocument/2006/relationships/hyperlink" Target="https://www.caixa.gov.br/Downloads/sinapi-cadernos-tecnicos/SINAPI-CT-ESGOTAMENTO-DE-VALA-E-REBAIXAMENTO-DO-LENCOL-FREATICO.pdf" TargetMode="External"/><Relationship Id="rId6773" Type="http://schemas.openxmlformats.org/officeDocument/2006/relationships/hyperlink" Target="https://www.caixa.gov.br/Downloads/sinapi-cadernos-tecnicos/SINAPI-CT-ESCAVACAO-VERTICAL-A-CEU-ABERTO.pdf" TargetMode="External"/><Relationship Id="rId6980" Type="http://schemas.openxmlformats.org/officeDocument/2006/relationships/hyperlink" Target="https://www.caixa.gov.br/Downloads/sinapi-cadernos-tecnicos/SINAPI-CT-EQUIPAMENTOS-DE-PROTECAO-COLETIVA.pdf" TargetMode="External"/><Relationship Id="rId7617" Type="http://schemas.openxmlformats.org/officeDocument/2006/relationships/hyperlink" Target="https://www.caixa.gov.br/Downloads/sinapi-cadernos-tecnicos/SINAPI-CT-DEPRECIACAO-JUROS-IMPOSTOS-E-SEGUROS-MANUTENCAO-E-MATERIAIS-NA-OPERACAO-DOS-EQUIPAMENTOS.pdf" TargetMode="External"/><Relationship Id="rId7824" Type="http://schemas.openxmlformats.org/officeDocument/2006/relationships/hyperlink" Target="https://www.caixa.gov.br/Downloads/sinapi-cadernos-tecnicos/SINAPI-CT-DEPRECIACAO-JUROS-IMPOSTOS-E-SEGUROS-MANUTENCAO-E-MATERIAIS-NA-OPERACAO-DOS-EQUIPAMENTOS.pdf" TargetMode="External"/><Relationship Id="rId331" Type="http://schemas.openxmlformats.org/officeDocument/2006/relationships/hyperlink" Target="https://www.caixa.gov.br/Downloads/sinapi-cadernos-tecnicos/SINAPI-CT-INSTALACOES-HIDRAULICAS-RESERVACAO-E-BOMBAS-DE-RECALQUE.pdf" TargetMode="External"/><Relationship Id="rId2012" Type="http://schemas.openxmlformats.org/officeDocument/2006/relationships/hyperlink" Target="https://www.caixa.gov.br/Downloads/sinapi-cadernos-tecnicos/SINAPI-CT-INSTALACOES-PARA-CANTEIROS-DE-OBRAS.pdf" TargetMode="External"/><Relationship Id="rId2969" Type="http://schemas.openxmlformats.org/officeDocument/2006/relationships/hyperlink" Target="https://www.caixa.gov.br/Downloads/sinapi-cadernos-tecnicos/SINAPI-CT-PAREDES-EM-DRYWALL.pdf" TargetMode="External"/><Relationship Id="rId5168" Type="http://schemas.openxmlformats.org/officeDocument/2006/relationships/hyperlink" Target="https://www.caixa.gov.br/Downloads/sinapi-cadernos-tecnicos/SINAPI-CT-VALVULAS-E-REGISTROS-PARA-SISTEMAS-PREDIAIS.pdf" TargetMode="External"/><Relationship Id="rId5375" Type="http://schemas.openxmlformats.org/officeDocument/2006/relationships/hyperlink" Target="https://www.caixa.gov.br/Downloads/sinapi-cadernos-tecnicos/SINAPI-CT-INSTALACOES-ELETRICAS-ELETRODUTOS-CONEXOES-E-CONDULETES-APARENTES.pdf" TargetMode="External"/><Relationship Id="rId5582" Type="http://schemas.openxmlformats.org/officeDocument/2006/relationships/hyperlink" Target="https://www.caixa.gov.br/Downloads/sinapi-cadernos-tecnicos/SINAPI-CT-INSTALACOES-ELETRICAS-ELETRODUTOS-EMBUTIDOS-CABOS-CAIXAS-TOMADAS-E-INTERRUPTORES.pdf" TargetMode="External"/><Relationship Id="rId6219" Type="http://schemas.openxmlformats.org/officeDocument/2006/relationships/hyperlink" Target="https://www.caixa.gov.br/Downloads/sinapi-cadernos-tecnicos/SINAPI-CT-ESTRUTURAS-PRE-FABRICADAS-E-PRE-MOLDADAS.pdf" TargetMode="External"/><Relationship Id="rId6426" Type="http://schemas.openxmlformats.org/officeDocument/2006/relationships/hyperlink" Target="https://www.caixa.gov.br/Downloads/sinapi-cadernos-tecnicos/SINAPI-CT-ESQUADRIAS-PORTAS.pdf" TargetMode="External"/><Relationship Id="rId6633" Type="http://schemas.openxmlformats.org/officeDocument/2006/relationships/hyperlink" Target="https://www.caixa.gov.br/Downloads/sinapi-cadernos-tecnicos/SINAPI-CT-ESCAVACAO-EM-MATERIAL-DE-3&#170;-CATEGORIA.pdf" TargetMode="External"/><Relationship Id="rId6840" Type="http://schemas.openxmlformats.org/officeDocument/2006/relationships/hyperlink" Target="https://www.caixa.gov.br/Downloads/sinapi-cadernos-tecnicos/SINAPI-CT-ESCADAS.pdf" TargetMode="External"/><Relationship Id="rId9789" Type="http://schemas.openxmlformats.org/officeDocument/2006/relationships/hyperlink" Target="https://www.caixa.gov.br/Downloads/sinapi-cadernos-tecnicos/SINAPI-CT-ASFALTO.pdf" TargetMode="External"/><Relationship Id="rId9996" Type="http://schemas.openxmlformats.org/officeDocument/2006/relationships/hyperlink" Target="https://www.caixa.gov.br/Downloads/sinapi-cadernos-tecnicos/SINAPI-CT-ARGAMASSAS.pdf" TargetMode="External"/><Relationship Id="rId1778" Type="http://schemas.openxmlformats.org/officeDocument/2006/relationships/hyperlink" Target="https://www.caixa.gov.br/Downloads/sinapi-cadernos-tecnicos/SINAPI-CT-INSTALACOES-EM-COBRE.pdf" TargetMode="External"/><Relationship Id="rId1985" Type="http://schemas.openxmlformats.org/officeDocument/2006/relationships/hyperlink" Target="https://www.caixa.gov.br/Downloads/sinapi-cadernos-tecnicos/SINAPI-CT-INSTALACOES-PARA-CANTEIROS-DE-OBRAS.pdf" TargetMode="External"/><Relationship Id="rId2829" Type="http://schemas.openxmlformats.org/officeDocument/2006/relationships/hyperlink" Target="https://www.caixa.gov.br/Downloads/sinapi-cadernos-tecnicos/SINAPI-CT-MOBILIARIO-URBANO.pdf" TargetMode="External"/><Relationship Id="rId4184" Type="http://schemas.openxmlformats.org/officeDocument/2006/relationships/hyperlink" Target="https://www.caixa.gov.br/Downloads/sinapi-cadernos-tecnicos/SINAPI-CT-REDES-DE-AGUA-E-ESGOTO-EM-PEAD-LISO-(TUBOS-E-CONEXOES).pdf" TargetMode="External"/><Relationship Id="rId4391" Type="http://schemas.openxmlformats.org/officeDocument/2006/relationships/hyperlink" Target="https://www.caixa.gov.br/Downloads/sinapi-cadernos-tecnicos/SINAPI-CT-SISTEMA-DE-PROTECAO-CONTRA-DESCARGAS-ATMOSFERICAS-SPDA.pdf" TargetMode="External"/><Relationship Id="rId5028" Type="http://schemas.openxmlformats.org/officeDocument/2006/relationships/hyperlink" Target="https://www.caixa.gov.br/Downloads/sinapi-cadernos-tecnicos/SINAPI-CT-USINAGENS.pdf" TargetMode="External"/><Relationship Id="rId5235" Type="http://schemas.openxmlformats.org/officeDocument/2006/relationships/hyperlink" Target="https://www.caixa.gov.br/Downloads/sinapi-cadernos-tecnicos/SINAPI-CT-VALVULAS-PARA-REDES-DE-SANEAMENTO.pdf" TargetMode="External"/><Relationship Id="rId5442" Type="http://schemas.openxmlformats.org/officeDocument/2006/relationships/hyperlink" Target="https://www.caixa.gov.br/Downloads/sinapi-cadernos-tecnicos/SINAPI-CT-INSTALACOES-ELETRICAS-ELETRODUTOS-EMBUTIDOS-CABOS-CAIXAS-TOMADAS-E-INTERRUPTORES.pdf" TargetMode="External"/><Relationship Id="rId6700" Type="http://schemas.openxmlformats.org/officeDocument/2006/relationships/hyperlink" Target="https://www.caixa.gov.br/Downloads/sinapi-cadernos-tecnicos/SINAPI-CT-ESCAVACAO-DE-VALAS.pdf" TargetMode="External"/><Relationship Id="rId8598" Type="http://schemas.openxmlformats.org/officeDocument/2006/relationships/hyperlink" Target="https://www.caixa.gov.br/Downloads/sinapi-cadernos-tecnicos/SINAPI-CT-CUSTOS-HORARIOS-PRODUTIVO-E-IMPRODUTIVO-DOS-EQUIPAMENTOS.pdf" TargetMode="External"/><Relationship Id="rId9649" Type="http://schemas.openxmlformats.org/officeDocument/2006/relationships/hyperlink" Target="https://www.caixa.gov.br/Downloads/sinapi-cadernos-tecnicos/SINAPI-CT-ASSENTAMENTO-DE-TUBOS-DE-PVC-E-METALICOS-EM-REDES-DE-AGUA.pdf" TargetMode="External"/><Relationship Id="rId9856" Type="http://schemas.openxmlformats.org/officeDocument/2006/relationships/hyperlink" Target="https://www.caixa.gov.br/Downloads/sinapi-cadernos-tecnicos/SINAPI-CT-ARMACAO-PARA-ESTRUTURAS-DE-CONCRETO-ARMADO.pdf" TargetMode="External"/><Relationship Id="rId1638" Type="http://schemas.openxmlformats.org/officeDocument/2006/relationships/hyperlink" Target="https://www.caixa.gov.br/Downloads/sinapi-cadernos-tecnicos/SINAPI-CT-INSTALACOES-DE-GAS-EM-PEX-MULTICAMADAS.pdf" TargetMode="External"/><Relationship Id="rId4044" Type="http://schemas.openxmlformats.org/officeDocument/2006/relationships/hyperlink" Target="https://www.caixa.gov.br/Downloads/sinapi-cadernos-tecnicos/SINAPI-CT-REDES-DE-LOGICA-TELEFONIA-E-IMAGEM.pdf" TargetMode="External"/><Relationship Id="rId4251" Type="http://schemas.openxmlformats.org/officeDocument/2006/relationships/hyperlink" Target="https://www.caixa.gov.br/Downloads/sinapi-cadernos-tecnicos/SINAPI-CT-REVESTIMENTOS-CERAMICOS-EXTERNOS.pdf" TargetMode="External"/><Relationship Id="rId5302" Type="http://schemas.openxmlformats.org/officeDocument/2006/relationships/hyperlink" Target="https://www.caixa.gov.br/Downloads/sinapi-cadernos-tecnicos/SINAPI-CT-INSTALACOES-ELETRICAS-QUADROS-CABOS-DISJUNTORES-CONTATORES-E-BARRAMENTOS-BLINDADOS.pdf" TargetMode="External"/><Relationship Id="rId8458" Type="http://schemas.openxmlformats.org/officeDocument/2006/relationships/hyperlink" Target="https://www.caixa.gov.br/Downloads/sinapi-cadernos-tecnicos/SINAPI-CT-CUSTOS-HORARIOS-PRODUTIVO-E-IMPRODUTIVO-DOS-EQUIPAMENTOS.pdf" TargetMode="External"/><Relationship Id="rId8665" Type="http://schemas.openxmlformats.org/officeDocument/2006/relationships/hyperlink" Target="https://www.caixa.gov.br/Downloads/sinapi-cadernos-tecnicos/SINAPI-CT-CUSTOS-HORARIOS-PRODUTIVO-E-IMPRODUTIVO-DOS-EQUIPAMENTOS.pdf" TargetMode="External"/><Relationship Id="rId9509" Type="http://schemas.openxmlformats.org/officeDocument/2006/relationships/hyperlink" Target="https://www.caixa.gov.br/Downloads/sinapi-cadernos-tecnicos/SINAPI-CT-ASSENTAMENTO-DE-TUBOS-DE-PVC-E-METALICOS-EM-REDES-DE-AGUA.pdf" TargetMode="External"/><Relationship Id="rId1845" Type="http://schemas.openxmlformats.org/officeDocument/2006/relationships/hyperlink" Target="https://www.caixa.gov.br/Downloads/sinapi-cadernos-tecnicos/SINAPI-CT-INSTALACOES-EM-COBRE.pdf" TargetMode="External"/><Relationship Id="rId3060" Type="http://schemas.openxmlformats.org/officeDocument/2006/relationships/hyperlink" Target="https://www.caixa.gov.br/Downloads/sinapi-cadernos-tecnicos/SINAPI-CT-PAVIMENTO-INTERTRAVADO.pdf" TargetMode="External"/><Relationship Id="rId4111" Type="http://schemas.openxmlformats.org/officeDocument/2006/relationships/hyperlink" Target="https://www.caixa.gov.br/Downloads/sinapi-cadernos-tecnicos/SINAPI-CT-REDES-DE-AGUA-E-ESGOTO-EM-PEAD-LISO-(TUBOS-E-CONEXOES).pdf" TargetMode="External"/><Relationship Id="rId7267" Type="http://schemas.openxmlformats.org/officeDocument/2006/relationships/hyperlink" Target="https://www.caixa.gov.br/Downloads/sinapi-cadernos-tecnicos/SINAPI-CT-DETECCAO-DE-INCENDIO-E-ALARME.pdf" TargetMode="External"/><Relationship Id="rId7474" Type="http://schemas.openxmlformats.org/officeDocument/2006/relationships/hyperlink" Target="https://www.caixa.gov.br/Downloads/sinapi-cadernos-tecnicos/SINAPI-CT-DEPRECIACAO-JUROS-IMPOSTOS-E-SEGUROS-MANUTENCAO-E-MATERIAIS-NA-OPERACAO-DOS-EQUIPAMENTOS.pdf" TargetMode="External"/><Relationship Id="rId8318" Type="http://schemas.openxmlformats.org/officeDocument/2006/relationships/hyperlink" Target="https://www.caixa.gov.br/Downloads/sinapi-cadernos-tecnicos/SINAPI-CT-CUSTOS-HORARIOS-PRODUTIVO-E-IMPRODUTIVO-DOS-EQUIPAMENTOS.pdf" TargetMode="External"/><Relationship Id="rId8872" Type="http://schemas.openxmlformats.org/officeDocument/2006/relationships/hyperlink" Target="https://www.caixa.gov.br/Downloads/sinapi-cadernos-tecnicos/SINAPI-CT-CERCAS-PROTETORES-E-ALAMBRADOS.pdf" TargetMode="External"/><Relationship Id="rId9716" Type="http://schemas.openxmlformats.org/officeDocument/2006/relationships/hyperlink" Target="https://www.caixa.gov.br/Downloads/sinapi-cadernos-tecnicos/SINAPI-CT-ASSENTAMENTO-DE-TUBOS-DE-PVC-E-METALICOS-EM-REDES-DE-AGUA.pdf" TargetMode="External"/><Relationship Id="rId9923" Type="http://schemas.openxmlformats.org/officeDocument/2006/relationships/hyperlink" Target="https://www.caixa.gov.br/Downloads/sinapi-cadernos-tecnicos/SINAPI-CT-ARGAMASSAS.pdf" TargetMode="External"/><Relationship Id="rId1705" Type="http://schemas.openxmlformats.org/officeDocument/2006/relationships/hyperlink" Target="https://www.caixa.gov.br/Downloads/sinapi-cadernos-tecnicos/SINAPI-CT-INSTALACOES-DE-AR-CONDICIONADO.pdf" TargetMode="External"/><Relationship Id="rId1912" Type="http://schemas.openxmlformats.org/officeDocument/2006/relationships/hyperlink" Target="https://www.caixa.gov.br/Downloads/sinapi-cadernos-tecnicos/SINAPI-CT-INSTALACOES-EM-COBRE.pdf" TargetMode="External"/><Relationship Id="rId6076" Type="http://schemas.openxmlformats.org/officeDocument/2006/relationships/hyperlink" Target="https://www.caixa.gov.br/Downloads/sinapi-cadernos-tecnicos/SINAPI-CT-EXECUCAO-DE-TIRANTES.pdf" TargetMode="External"/><Relationship Id="rId6283" Type="http://schemas.openxmlformats.org/officeDocument/2006/relationships/hyperlink" Target="https://www.caixa.gov.br/Downloads/sinapi-cadernos-tecnicos/SINAPI-CT-ESTRUTURA-E-TRAMA-PARA-COBERTURA.pdf" TargetMode="External"/><Relationship Id="rId7127" Type="http://schemas.openxmlformats.org/officeDocument/2006/relationships/hyperlink" Target="https://www.caixa.gov.br/Downloads/sinapi-cadernos-tecnicos/SINAPI-CT-DUTOS-PARA-AR-CONDICIONADO.pdf" TargetMode="External"/><Relationship Id="rId7681" Type="http://schemas.openxmlformats.org/officeDocument/2006/relationships/hyperlink" Target="https://www.caixa.gov.br/Downloads/sinapi-cadernos-tecnicos/SINAPI-CT-DEPRECIACAO-JUROS-IMPOSTOS-E-SEGUROS-MANUTENCAO-E-MATERIAIS-NA-OPERACAO-DOS-EQUIPAMENTOS.pdf" TargetMode="External"/><Relationship Id="rId8525" Type="http://schemas.openxmlformats.org/officeDocument/2006/relationships/hyperlink" Target="https://www.caixa.gov.br/Downloads/sinapi-cadernos-tecnicos/SINAPI-CT-CUSTOS-HORARIOS-PRODUTIVO-E-IMPRODUTIVO-DOS-EQUIPAMENTOS.pdf" TargetMode="External"/><Relationship Id="rId8732" Type="http://schemas.openxmlformats.org/officeDocument/2006/relationships/hyperlink" Target="https://www.caixa.gov.br/Downloads/sinapi-cadernos-tecnicos/SINAPI-CT-CONCRETO-PROTENDIDO.pdf" TargetMode="External"/><Relationship Id="rId3877" Type="http://schemas.openxmlformats.org/officeDocument/2006/relationships/hyperlink" Target="https://www.caixa.gov.br/Downloads/sinapi-cadernos-tecnicos/SINAPI-CT-RASGOS-E-FIXACOES.pdf" TargetMode="External"/><Relationship Id="rId4928" Type="http://schemas.openxmlformats.org/officeDocument/2006/relationships/hyperlink" Target="https://www.caixa.gov.br/Downloads/sinapi-cadernos-tecnicos/SINAPI-CT-TUBULACAO-FLANGEADA-PARA-REDES-DE-AGUA.pdf" TargetMode="External"/><Relationship Id="rId5092" Type="http://schemas.openxmlformats.org/officeDocument/2006/relationships/hyperlink" Target="https://www.caixa.gov.br/Downloads/sinapi-cadernos-tecnicos/SINAPI-CT-VIDROS-E-ESPELHOS.pdf" TargetMode="External"/><Relationship Id="rId6490" Type="http://schemas.openxmlformats.org/officeDocument/2006/relationships/hyperlink" Target="https://www.caixa.gov.br/Downloads/sinapi-cadernos-tecnicos/SINAPI-CT-ESQUADRIAS-PORTAS.pdf" TargetMode="External"/><Relationship Id="rId7334" Type="http://schemas.openxmlformats.org/officeDocument/2006/relationships/hyperlink" Target="https://www.caixa.gov.br/Downloads/sinapi-cadernos-tecnicos/SINAPI-CT-DEPRECIACAO-JUROS-IMPOSTOS-E-SEGUROS-MANUTENCAO-E-MATERIAIS-NA-OPERACAO-DOS-EQUIPAMENTOS.pdf" TargetMode="External"/><Relationship Id="rId7541" Type="http://schemas.openxmlformats.org/officeDocument/2006/relationships/hyperlink" Target="https://www.caixa.gov.br/Downloads/sinapi-cadernos-tecnicos/SINAPI-CT-DEPRECIACAO-JUROS-IMPOSTOS-E-SEGUROS-MANUTENCAO-E-MATERIAIS-NA-OPERACAO-DOS-EQUIPAMENTOS.pdf" TargetMode="External"/><Relationship Id="rId10108" Type="http://schemas.openxmlformats.org/officeDocument/2006/relationships/hyperlink" Target="https://www.caixa.gov.br/Downloads/sinapi-cadernos-tecnicos/SINAPI-CT-ALVENARIA-DE-VEDACAO.pdf" TargetMode="External"/><Relationship Id="rId798" Type="http://schemas.openxmlformats.org/officeDocument/2006/relationships/hyperlink" Target="https://www.caixa.gov.br/Downloads/sinapi-cadernos-tecnicos/SINAPI-CT-INSTALACOES-PREDIAIS-DE-ESGOTO-TUBOS-E-CONEXOES.pdf" TargetMode="External"/><Relationship Id="rId2479" Type="http://schemas.openxmlformats.org/officeDocument/2006/relationships/hyperlink" Target="https://www.caixa.gov.br/Downloads/sinapi-metodologia/Livro_SINAPI_Calculos_Parametros.pdf" TargetMode="External"/><Relationship Id="rId2686" Type="http://schemas.openxmlformats.org/officeDocument/2006/relationships/hyperlink" Target="https://www.caixa.gov.br/Downloads/sinapi-cadernos-tecnicos/SINAPI-CT-MASSA-UNICA-EXTERNA.pdf" TargetMode="External"/><Relationship Id="rId2893" Type="http://schemas.openxmlformats.org/officeDocument/2006/relationships/hyperlink" Target="https://www.caixa.gov.br/Downloads/sinapi-cadernos-tecnicos/SINAPI-CT-PAREDES-DE-CONCRETO-ARMACAO.pdf" TargetMode="External"/><Relationship Id="rId3737" Type="http://schemas.openxmlformats.org/officeDocument/2006/relationships/hyperlink" Target="https://www.caixa.gov.br/Downloads/sinapi-cadernos-tecnicos/SINAPI-CT-QUADROS-DE-AUTOMACAO-DE-BOMBAS.pdf" TargetMode="External"/><Relationship Id="rId3944" Type="http://schemas.openxmlformats.org/officeDocument/2006/relationships/hyperlink" Target="https://www.caixa.gov.br/Downloads/sinapi-cadernos-tecnicos/SINAPI-CT-RECOMPOSICAO-DE-PAVIMENTOS.pdf" TargetMode="External"/><Relationship Id="rId6143" Type="http://schemas.openxmlformats.org/officeDocument/2006/relationships/hyperlink" Target="https://www.caixa.gov.br/Downloads/sinapi-cadernos-tecnicos/SINAPI-CT-ESTRUTURAS-DE-MADEIRA.pdf" TargetMode="External"/><Relationship Id="rId6350" Type="http://schemas.openxmlformats.org/officeDocument/2006/relationships/hyperlink" Target="https://www.caixa.gov.br/Downloads/sinapi-cadernos-tecnicos/SINAPI-CT-ESTRUTURA-E-TRAMA-PARA-COBERTURA.pdf" TargetMode="External"/><Relationship Id="rId7401" Type="http://schemas.openxmlformats.org/officeDocument/2006/relationships/hyperlink" Target="https://www.caixa.gov.br/Downloads/sinapi-cadernos-tecnicos/SINAPI-CT-DEPRECIACAO-JUROS-IMPOSTOS-E-SEGUROS-MANUTENCAO-E-MATERIAIS-NA-OPERACAO-DOS-EQUIPAMENTOS.pdf" TargetMode="External"/><Relationship Id="rId9299" Type="http://schemas.openxmlformats.org/officeDocument/2006/relationships/hyperlink" Target="https://www.caixa.gov.br/Downloads/sinapi-cadernos-tecnicos/SINAPI-CT-ATERROS-BASES-SUB-BASES-E-IMPRIMACOES.pdf" TargetMode="External"/><Relationship Id="rId658" Type="http://schemas.openxmlformats.org/officeDocument/2006/relationships/hyperlink" Target="https://www.caixa.gov.br/Downloads/sinapi-cadernos-tecnicos/SINAPI-CT-INSTALACOES-HIDRAULICAS-EM-PPR.pdf" TargetMode="External"/><Relationship Id="rId865" Type="http://schemas.openxmlformats.org/officeDocument/2006/relationships/hyperlink" Target="https://www.caixa.gov.br/Downloads/sinapi-cadernos-tecnicos/SINAPI-CT-INSTALACOES-PREDIAIS-DE-AGUA-FRIA-EM-PVC.pdf" TargetMode="External"/><Relationship Id="rId1288" Type="http://schemas.openxmlformats.org/officeDocument/2006/relationships/hyperlink" Target="https://www.caixa.gov.br/Downloads/sinapi-cadernos-tecnicos/SINAPI-CT-INSTALACOES-DE-DIVISORIAS-DIVERSAS.pdf" TargetMode="External"/><Relationship Id="rId1495" Type="http://schemas.openxmlformats.org/officeDocument/2006/relationships/hyperlink" Target="https://www.caixa.gov.br/Downloads/sinapi-cadernos-tecnicos/SINAPI-CT-INSTALACOES-DE-GAS-E-INCENDIO-EM-ACO-E-FERRO-GALVANIZADO.pdf" TargetMode="External"/><Relationship Id="rId2339" Type="http://schemas.openxmlformats.org/officeDocument/2006/relationships/hyperlink" Target="https://www.caixa.gov.br/Downloads/sinapi-metodologia/Livro_SINAPI_Calculos_Parametros.pdf" TargetMode="External"/><Relationship Id="rId2546" Type="http://schemas.openxmlformats.org/officeDocument/2006/relationships/hyperlink" Target="https://www.caixa.gov.br/Downloads/sinapi-cadernos-tecnicos/SINAPI-CT-LOUCAS-E-METAIS.pdf" TargetMode="External"/><Relationship Id="rId2753" Type="http://schemas.openxmlformats.org/officeDocument/2006/relationships/hyperlink" Target="https://www.caixa.gov.br/Downloads/sinapi-cadernos-tecnicos/SINAPI-CT-MASSA-UNICA-EXTERNA.pdf" TargetMode="External"/><Relationship Id="rId2960" Type="http://schemas.openxmlformats.org/officeDocument/2006/relationships/hyperlink" Target="https://www.caixa.gov.br/Downloads/sinapi-cadernos-tecnicos/SINAPI-CT-PAREDES-EM-DRYWALL.pdf" TargetMode="External"/><Relationship Id="rId3804" Type="http://schemas.openxmlformats.org/officeDocument/2006/relationships/hyperlink" Target="https://www.caixa.gov.br/Downloads/sinapi-cadernos-tecnicos/SINAPI-CT-RADIER-PISO-DE-CONCRETO-E-LAJE-SOBRE-SOLO.pdf" TargetMode="External"/><Relationship Id="rId6003" Type="http://schemas.openxmlformats.org/officeDocument/2006/relationships/hyperlink" Target="https://www.caixa.gov.br/Downloads/sinapi-cadernos-tecnicos/SINAPI-CT-FOSSAS-E-SUMIDOUROS.pdf" TargetMode="External"/><Relationship Id="rId6210" Type="http://schemas.openxmlformats.org/officeDocument/2006/relationships/hyperlink" Target="https://www.caixa.gov.br/Downloads/sinapi-cadernos-tecnicos/SINAPI-CT-ESTRUTURAS-DE-CONTENCAO-ESTACAS-PAREDES-DIAFRAGMA-E-MURETA-GUIA.pdf" TargetMode="External"/><Relationship Id="rId9159" Type="http://schemas.openxmlformats.org/officeDocument/2006/relationships/hyperlink" Target="https://www.caixa.gov.br/Downloads/sinapi-cadernos-tecnicos/SINAPI-CT-ATERROS-BASES-SUB-BASES-E-IMPRIMACOES.pdf" TargetMode="External"/><Relationship Id="rId9366" Type="http://schemas.openxmlformats.org/officeDocument/2006/relationships/hyperlink" Target="https://www.caixa.gov.br/Downloads/sinapi-cadernos-tecnicos/SINAPI-CT-ATERROS-BASES-SUB-BASES-E-IMPRIMACOES.pdf" TargetMode="External"/><Relationship Id="rId9573" Type="http://schemas.openxmlformats.org/officeDocument/2006/relationships/hyperlink" Target="https://www.caixa.gov.br/Downloads/sinapi-cadernos-tecnicos/SINAPI-CT-ASSENTAMENTO-DE-TUBOS-DE-PVC-E-METALICOS-EM-REDES-DE-AGUA.pdf" TargetMode="External"/><Relationship Id="rId9780" Type="http://schemas.openxmlformats.org/officeDocument/2006/relationships/hyperlink" Target="https://www.caixa.gov.br/Downloads/sinapi-cadernos-tecnicos/SINAPI-CT-ASSENTAMENTO-DE-TUBOS-DE-ESGOTO-EM-PVC-E-PEAD.pdf" TargetMode="External"/><Relationship Id="rId518" Type="http://schemas.openxmlformats.org/officeDocument/2006/relationships/hyperlink" Target="https://www.caixa.gov.br/Downloads/sinapi-cadernos-tecnicos/SINAPI-CT-INSTALACOES-HIDRAULICAS-EM-PEX.pdf" TargetMode="External"/><Relationship Id="rId725" Type="http://schemas.openxmlformats.org/officeDocument/2006/relationships/hyperlink" Target="https://www.caixa.gov.br/Downloads/sinapi-cadernos-tecnicos/SINAPI-CT-INSTALACOES-PREDIAIS-DE-ESGOTO-TUBOS-E-CONEXOES.pdf" TargetMode="External"/><Relationship Id="rId932" Type="http://schemas.openxmlformats.org/officeDocument/2006/relationships/hyperlink" Target="https://www.caixa.gov.br/Downloads/sinapi-cadernos-tecnicos/SINAPI-CT-INSTALACOES-PREDIAIS-DE-AGUA-FRIA-EM-PVC.pdf" TargetMode="External"/><Relationship Id="rId1148" Type="http://schemas.openxmlformats.org/officeDocument/2006/relationships/hyperlink" Target="https://www.caixa.gov.br/Downloads/sinapi-cadernos-tecnicos/SINAPI-CT-INSTALACOES-PREDIAIS-DE-AGUA-QUENTE-EM-CPVC.pdf" TargetMode="External"/><Relationship Id="rId1355" Type="http://schemas.openxmlformats.org/officeDocument/2006/relationships/hyperlink" Target="https://www.caixa.gov.br/Downloads/sinapi-cadernos-tecnicos/SINAPI-CT-INSTALACOES-DE-GAS-E-INCENDIO-EM-ACO-E-FERRO-GALVANIZADO.pdf" TargetMode="External"/><Relationship Id="rId1562" Type="http://schemas.openxmlformats.org/officeDocument/2006/relationships/hyperlink" Target="https://www.caixa.gov.br/Downloads/sinapi-cadernos-tecnicos/SINAPI-CT-INSTALACOES-DE-GAS-E-INCENDIO-EM-ACO-E-FERRO-GALVANIZADO.pdf" TargetMode="External"/><Relationship Id="rId2406" Type="http://schemas.openxmlformats.org/officeDocument/2006/relationships/hyperlink" Target="https://www.caixa.gov.br/Downloads/sinapi-metodologia/Livro_SINAPI_Calculos_Parametros.pdf" TargetMode="External"/><Relationship Id="rId2613" Type="http://schemas.openxmlformats.org/officeDocument/2006/relationships/hyperlink" Target="https://www.caixa.gov.br/Downloads/sinapi-cadernos-tecnicos/SINAPI-CT-LOUCAS-E-METAIS.pdf" TargetMode="External"/><Relationship Id="rId5769" Type="http://schemas.openxmlformats.org/officeDocument/2006/relationships/hyperlink" Target="https://www.caixa.gov.br/Downloads/sinapi-cadernos-tecnicos/SINAPI-CT-GESSO.pdf" TargetMode="External"/><Relationship Id="rId8175" Type="http://schemas.openxmlformats.org/officeDocument/2006/relationships/hyperlink" Target="https://www.caixa.gov.br/Downloads/sinapi-cadernos-tecnicos/SINAPI-CT-DEMOLICOES-E-REMOCOES.pdf" TargetMode="External"/><Relationship Id="rId8382" Type="http://schemas.openxmlformats.org/officeDocument/2006/relationships/hyperlink" Target="https://www.caixa.gov.br/Downloads/sinapi-cadernos-tecnicos/SINAPI-CT-CUSTOS-HORARIOS-PRODUTIVO-E-IMPRODUTIVO-DOS-EQUIPAMENTOS.pdf" TargetMode="External"/><Relationship Id="rId9019" Type="http://schemas.openxmlformats.org/officeDocument/2006/relationships/hyperlink" Target="https://www.caixa.gov.br/Downloads/sinapi-cadernos-tecnicos/SINAPI-CT-CAIXAS-ENTERRADAS.pdf" TargetMode="External"/><Relationship Id="rId9226" Type="http://schemas.openxmlformats.org/officeDocument/2006/relationships/hyperlink" Target="https://www.caixa.gov.br/Downloads/sinapi-cadernos-tecnicos/SINAPI-CT-ATERROS-BASES-SUB-BASES-E-IMPRIMACOES.pdf" TargetMode="External"/><Relationship Id="rId9433" Type="http://schemas.openxmlformats.org/officeDocument/2006/relationships/hyperlink" Target="https://www.caixa.gov.br/Downloads/sinapi-cadernos-tecnicos/SINAPI-CT-ASSENTAMENTO-DE-TUBOS-DE-ESGOTO-OU-DRENAGEM-PLUVIAL-EM-CONCRETO.pdf" TargetMode="External"/><Relationship Id="rId9640" Type="http://schemas.openxmlformats.org/officeDocument/2006/relationships/hyperlink" Target="https://www.caixa.gov.br/Downloads/sinapi-cadernos-tecnicos/SINAPI-CT-ASSENTAMENTO-DE-TUBOS-DE-PVC-E-METALICOS-EM-REDES-DE-AGUA.pdf" TargetMode="External"/><Relationship Id="rId1008" Type="http://schemas.openxmlformats.org/officeDocument/2006/relationships/hyperlink" Target="https://www.caixa.gov.br/Downloads/sinapi-cadernos-tecnicos/SINAPI-CT-INSTALACOES-PREDIAIS-DE-AGUA-FRIA-EM-PVC.pdf" TargetMode="External"/><Relationship Id="rId1215" Type="http://schemas.openxmlformats.org/officeDocument/2006/relationships/hyperlink" Target="https://www.caixa.gov.br/Downloads/sinapi-cadernos-tecnicos/SINAPI-CT-INSTALACOES-PREDIAIS-DE-AGUAS-PLUVIAIS-TUBOS-CONEXOES-CAIXAS-E-RALOS.pdf" TargetMode="External"/><Relationship Id="rId1422" Type="http://schemas.openxmlformats.org/officeDocument/2006/relationships/hyperlink" Target="https://www.caixa.gov.br/Downloads/sinapi-cadernos-tecnicos/SINAPI-CT-INSTALACOES-DE-GAS-E-INCENDIO-EM-ACO-E-FERRO-GALVANIZADO.pdf" TargetMode="External"/><Relationship Id="rId2820" Type="http://schemas.openxmlformats.org/officeDocument/2006/relationships/hyperlink" Target="https://www.caixa.gov.br/Downloads/sinapi-cadernos-tecnicos/SINAPI-CT-MOBILIARIO-URBANO.pdf" TargetMode="External"/><Relationship Id="rId4578" Type="http://schemas.openxmlformats.org/officeDocument/2006/relationships/hyperlink" Target="https://www.caixa.gov.br/Downloads/sinapi-cadernos-tecnicos/SINAPI-CT-TRANSPORTE-FLUVIAL-CARGA-E-DESCARGA.pdf" TargetMode="External"/><Relationship Id="rId5976" Type="http://schemas.openxmlformats.org/officeDocument/2006/relationships/hyperlink" Target="https://www.caixa.gov.br/Downloads/sinapi-cadernos-tecnicos/SINAPI-CT-FUNDACOES-RASAS-(BLOCOS-SAPATAS-VIGAS-BALDRAME).pdf" TargetMode="External"/><Relationship Id="rId7191" Type="http://schemas.openxmlformats.org/officeDocument/2006/relationships/hyperlink" Target="https://www.caixa.gov.br/Downloads/sinapi-cadernos-tecnicos/SINAPI-CT-DRENOS.pdf" TargetMode="External"/><Relationship Id="rId8035" Type="http://schemas.openxmlformats.org/officeDocument/2006/relationships/hyperlink" Target="https://www.caixa.gov.br/Downloads/sinapi-cadernos-tecnicos/SINAPI-CT-DEPRECIACAO-JUROS-IMPOSTOS-E-SEGUROS-MANUTENCAO-E-MATERIAIS-NA-OPERACAO-DOS-EQUIPAMENTOS.pdf" TargetMode="External"/><Relationship Id="rId8242" Type="http://schemas.openxmlformats.org/officeDocument/2006/relationships/hyperlink" Target="https://www.caixa.gov.br/Downloads/sinapi-cadernos-tecnicos/SINAPI-CT-CUSTOS-HORARIOS-PRODUTIVO-E-IMPRODUTIVO-DOS-EQUIPAMENTOS.pdf" TargetMode="External"/><Relationship Id="rId61" Type="http://schemas.openxmlformats.org/officeDocument/2006/relationships/hyperlink" Target="https://www.caixa.gov.br/Downloads/sinapi-cadernos-tecnicos/SINAPI-CT-INSTALACOES-ELETRICAS-QUADROS-CABOS-DISJUNTORES-CONTATORES-E-BARRAMENTOS-BLINDADOS.pdf" TargetMode="External"/><Relationship Id="rId3387" Type="http://schemas.openxmlformats.org/officeDocument/2006/relationships/hyperlink" Target="https://www.caixa.gov.br/Downloads/sinapi-cadernos-tecnicos/SINAPI-CT-PISOS.pdf" TargetMode="External"/><Relationship Id="rId4785" Type="http://schemas.openxmlformats.org/officeDocument/2006/relationships/hyperlink" Target="https://www.caixa.gov.br/Downloads/sinapi-cadernos-tecnicos/SINAPI-CT-TRANSPORTE-CARGA-E-DESCARGA-DE-MATERIAIS.pdf" TargetMode="External"/><Relationship Id="rId4992" Type="http://schemas.openxmlformats.org/officeDocument/2006/relationships/hyperlink" Target="https://www.caixa.gov.br/Downloads/sinapi-cadernos-tecnicos/SINAPI-CT-TUNNEL-LINER.pdf" TargetMode="External"/><Relationship Id="rId5629" Type="http://schemas.openxmlformats.org/officeDocument/2006/relationships/hyperlink" Target="https://www.caixa.gov.br/Downloads/sinapi-cadernos-tecnicos/SINAPI-CT-IMPERMEABILIZACAO-PROTECAO-MECANICA-E-TRATAMENTO-DE-JUNTA.pdf" TargetMode="External"/><Relationship Id="rId5836" Type="http://schemas.openxmlformats.org/officeDocument/2006/relationships/hyperlink" Target="https://www.caixa.gov.br/Downloads/sinapi-cadernos-tecnicos/SINAPI-CT-FORMAS-PARA-ESTRUTURAS-DE-CONCRETO-ARMADO.pdf" TargetMode="External"/><Relationship Id="rId7051" Type="http://schemas.openxmlformats.org/officeDocument/2006/relationships/hyperlink" Target="https://www.caixa.gov.br/Downloads/sinapi-cadernos-tecnicos/SINAPI-CT-ELETROCALHAS.pdf" TargetMode="External"/><Relationship Id="rId8102" Type="http://schemas.openxmlformats.org/officeDocument/2006/relationships/hyperlink" Target="https://www.caixa.gov.br/Downloads/sinapi-cadernos-tecnicos/SINAPI-CT-DEPRECIACAO-JUROS-IMPOSTOS-E-SEGUROS-MANUTENCAO-E-MATERIAIS-NA-OPERACAO-DOS-EQUIPAMENTOS.pdf" TargetMode="External"/><Relationship Id="rId9500" Type="http://schemas.openxmlformats.org/officeDocument/2006/relationships/hyperlink" Target="https://www.caixa.gov.br/Downloads/sinapi-cadernos-tecnicos/SINAPI-CT-ASSENTAMENTO-DE-TUBOS-DE-ESGOTO-OU-DRENAGEM-PLUVIAL-EM-CONCRETO.pdf" TargetMode="External"/><Relationship Id="rId2196" Type="http://schemas.openxmlformats.org/officeDocument/2006/relationships/hyperlink" Target="https://www.caixa.gov.br/Downloads/sinapi-metodologia/Livro_SINAPI_Calculos_Parametros.pdf" TargetMode="External"/><Relationship Id="rId3594" Type="http://schemas.openxmlformats.org/officeDocument/2006/relationships/hyperlink" Target="https://www.caixa.gov.br/Downloads/sinapi-cadernos-tecnicos/SINAPI-CT-POCOS-DE-VISITA-E-CAIXAS-PARA-BOCAS-DE-LOBO.pdf" TargetMode="External"/><Relationship Id="rId4438" Type="http://schemas.openxmlformats.org/officeDocument/2006/relationships/hyperlink" Target="https://www.caixa.gov.br/Downloads/sinapi-cadernos-tecnicos/SINAPI-CT-SISTEMAS-DE-MEDICAO.pdf" TargetMode="External"/><Relationship Id="rId4645" Type="http://schemas.openxmlformats.org/officeDocument/2006/relationships/hyperlink" Target="https://www.caixa.gov.br/Downloads/sinapi-cadernos-tecnicos/SINAPI-CT-TRANSPORTE-DE-MATERIAIS-DENTRO-DO-CANTEIRO-DE-OBRAS.pdf" TargetMode="External"/><Relationship Id="rId4852" Type="http://schemas.openxmlformats.org/officeDocument/2006/relationships/hyperlink" Target="https://www.caixa.gov.br/Downloads/sinapi-cadernos-tecnicos/SINAPI-CT-TRANSPORTE-CARGA-E-DESCARGA-DE-MATERIAIS.pdf" TargetMode="External"/><Relationship Id="rId5903" Type="http://schemas.openxmlformats.org/officeDocument/2006/relationships/hyperlink" Target="https://www.caixa.gov.br/Downloads/sinapi-cadernos-tecnicos/SINAPI-CT-FORMAS-PARA-ESTRUTURAS-DE-CONCRETO-ARMADO.pdf" TargetMode="External"/><Relationship Id="rId10032" Type="http://schemas.openxmlformats.org/officeDocument/2006/relationships/hyperlink" Target="https://www.caixa.gov.br/Downloads/sinapi-cadernos-tecnicos/SINAPI-CT-ARGAMASSAS.pdf" TargetMode="External"/><Relationship Id="rId168" Type="http://schemas.openxmlformats.org/officeDocument/2006/relationships/hyperlink" Target="https://www.caixa.gov.br/Downloads/sinapi-cadernos-tecnicos/SINAPI-CT-INSTALACOES-ELETRICAS-REDE-DE-DISTRIBUICAO.pdf" TargetMode="External"/><Relationship Id="rId3247" Type="http://schemas.openxmlformats.org/officeDocument/2006/relationships/hyperlink" Target="https://www.caixa.gov.br/Downloads/sinapi-cadernos-tecnicos/SINAPI-CT-PINTURA-EM-MADEIRA.pdf" TargetMode="External"/><Relationship Id="rId3454" Type="http://schemas.openxmlformats.org/officeDocument/2006/relationships/hyperlink" Target="https://www.caixa.gov.br/Downloads/sinapi-cadernos-tecnicos/SINAPI-CT-POSTES-DE-CONCRETO-E-METALICOS.pdf" TargetMode="External"/><Relationship Id="rId3661" Type="http://schemas.openxmlformats.org/officeDocument/2006/relationships/hyperlink" Target="https://www.caixa.gov.br/Downloads/sinapi-cadernos-tecnicos/SINAPI-CT-POCOS-DE-VISITA-E-CAIXAS-PARA-BOCAS-DE-LOBO.pdf" TargetMode="External"/><Relationship Id="rId4505" Type="http://schemas.openxmlformats.org/officeDocument/2006/relationships/hyperlink" Target="https://www.caixa.gov.br/Downloads/sinapi-cadernos-tecnicos/SINAPI-CT-TELHAMENTO-PARA-COBERTURA.pdf" TargetMode="External"/><Relationship Id="rId4712" Type="http://schemas.openxmlformats.org/officeDocument/2006/relationships/hyperlink" Target="https://www.caixa.gov.br/Downloads/sinapi-cadernos-tecnicos/SINAPI-CT-TRANSPORTE-DE-MATERIAIS-DENTRO-DO-CANTEIRO-DE-OBRAS.pdf" TargetMode="External"/><Relationship Id="rId7868" Type="http://schemas.openxmlformats.org/officeDocument/2006/relationships/hyperlink" Target="https://www.caixa.gov.br/Downloads/sinapi-cadernos-tecnicos/SINAPI-CT-DEPRECIACAO-JUROS-IMPOSTOS-E-SEGUROS-MANUTENCAO-E-MATERIAIS-NA-OPERACAO-DOS-EQUIPAMENTOS.pdf" TargetMode="External"/><Relationship Id="rId8919" Type="http://schemas.openxmlformats.org/officeDocument/2006/relationships/hyperlink" Target="https://www.caixa.gov.br/Downloads/sinapi-cadernos-tecnicos/SINAPI-CT-CANALETAS-GRELHAS-E-CAIXAS-COM-GRELHA-PARA-DRENAGEM.pdf" TargetMode="External"/><Relationship Id="rId375" Type="http://schemas.openxmlformats.org/officeDocument/2006/relationships/hyperlink" Target="https://www.caixa.gov.br/Downloads/sinapi-cadernos-tecnicos/SINAPI-CT-INSTALACOES-HIDRAULICAS-RESERVACAO-E-BOMBAS-DE-RECALQUE.pdf" TargetMode="External"/><Relationship Id="rId582" Type="http://schemas.openxmlformats.org/officeDocument/2006/relationships/hyperlink" Target="https://www.caixa.gov.br/Downloads/sinapi-cadernos-tecnicos/SINAPI-CT-INSTALACOES-HIDRAULICAS-EM-PEX.pdf" TargetMode="External"/><Relationship Id="rId2056" Type="http://schemas.openxmlformats.org/officeDocument/2006/relationships/hyperlink" Target="https://www.caixa.gov.br/Downloads/sinapi-cadernos-tecnicos/SINAPI-CT-LAJES-PRE-MOLDADAS.pdf" TargetMode="External"/><Relationship Id="rId2263" Type="http://schemas.openxmlformats.org/officeDocument/2006/relationships/hyperlink" Target="https://www.caixa.gov.br/Downloads/sinapi-metodologia/Livro_SINAPI_Calculos_Parametros.pdf" TargetMode="External"/><Relationship Id="rId2470" Type="http://schemas.openxmlformats.org/officeDocument/2006/relationships/hyperlink" Target="https://www.caixa.gov.br/Downloads/sinapi-metodologia/Livro_SINAPI_Calculos_Parametros.pdf" TargetMode="External"/><Relationship Id="rId3107" Type="http://schemas.openxmlformats.org/officeDocument/2006/relationships/hyperlink" Target="https://www.caixa.gov.br/Downloads/sinapi-cadernos-tecnicos/SINAPI-CT-PAVIMENTO-RIGIDO-DE-CONCRETO.pdf" TargetMode="External"/><Relationship Id="rId3314" Type="http://schemas.openxmlformats.org/officeDocument/2006/relationships/hyperlink" Target="https://www.caixa.gov.br/Downloads/sinapi-cadernos-tecnicos/SINAPI-CT-PINTURA-EM-SUPERFICIES-METALICAS.pdf" TargetMode="External"/><Relationship Id="rId3521" Type="http://schemas.openxmlformats.org/officeDocument/2006/relationships/hyperlink" Target="https://www.caixa.gov.br/Downloads/sinapi-cadernos-tecnicos/SINAPI-CT-POCOS-DE-VISITA-E-CAIXAS-PARA-BOCAS-DE-LOBO.pdf" TargetMode="External"/><Relationship Id="rId6677" Type="http://schemas.openxmlformats.org/officeDocument/2006/relationships/hyperlink" Target="https://www.caixa.gov.br/Downloads/sinapi-cadernos-tecnicos/SINAPI-CT-ESCAVACAO-DE-VALAS.pdf" TargetMode="External"/><Relationship Id="rId6884" Type="http://schemas.openxmlformats.org/officeDocument/2006/relationships/hyperlink" Target="https://www.caixa.gov.br/Downloads/sinapi-cadernos-tecnicos/SINAPI-CT-ESCADAS.pdf" TargetMode="External"/><Relationship Id="rId7728" Type="http://schemas.openxmlformats.org/officeDocument/2006/relationships/hyperlink" Target="https://www.caixa.gov.br/Downloads/sinapi-cadernos-tecnicos/SINAPI-CT-DEPRECIACAO-JUROS-IMPOSTOS-E-SEGUROS-MANUTENCAO-E-MATERIAIS-NA-OPERACAO-DOS-EQUIPAMENTOS.pdf" TargetMode="External"/><Relationship Id="rId7935" Type="http://schemas.openxmlformats.org/officeDocument/2006/relationships/hyperlink" Target="https://www.caixa.gov.br/Downloads/sinapi-cadernos-tecnicos/SINAPI-CT-DEPRECIACAO-JUROS-IMPOSTOS-E-SEGUROS-MANUTENCAO-E-MATERIAIS-NA-OPERACAO-DOS-EQUIPAMENTOS.pdf" TargetMode="External"/><Relationship Id="rId9083" Type="http://schemas.openxmlformats.org/officeDocument/2006/relationships/hyperlink" Target="https://www.caixa.gov.br/Downloads/sinapi-cadernos-tecnicos/SINAPI-CT-BOCAS-PARA-BUEIROS.pdf" TargetMode="External"/><Relationship Id="rId9290" Type="http://schemas.openxmlformats.org/officeDocument/2006/relationships/hyperlink" Target="https://www.caixa.gov.br/Downloads/sinapi-cadernos-tecnicos/SINAPI-CT-ATERROS-BASES-SUB-BASES-E-IMPRIMACOES.pdf" TargetMode="External"/><Relationship Id="rId235" Type="http://schemas.openxmlformats.org/officeDocument/2006/relationships/hyperlink" Target="https://www.caixa.gov.br/Downloads/sinapi-cadernos-tecnicos/SINAPI-CT-INSTALACOES-HIDRAULICAS-RESERVACAO-E-BOMBAS-DE-RECALQUE.pdf" TargetMode="External"/><Relationship Id="rId442" Type="http://schemas.openxmlformats.org/officeDocument/2006/relationships/hyperlink" Target="https://www.caixa.gov.br/Downloads/sinapi-cadernos-tecnicos/SINAPI-CT-INSTALACOES-HIDRAULICAS-RESERVACAO-E-BOMBAS-DE-RECALQUE.pdf" TargetMode="External"/><Relationship Id="rId1072" Type="http://schemas.openxmlformats.org/officeDocument/2006/relationships/hyperlink" Target="https://www.caixa.gov.br/Downloads/sinapi-cadernos-tecnicos/SINAPI-CT-INSTALACOES-PREDIAIS-DE-AGUA-QUENTE-EM-CPVC.pdf" TargetMode="External"/><Relationship Id="rId2123" Type="http://schemas.openxmlformats.org/officeDocument/2006/relationships/hyperlink" Target="https://www.caixa.gov.br/Downloads/sinapi-cadernos-tecnicos/SINAPI-CT-LIMPEZA-DE-OBRA.pdf" TargetMode="External"/><Relationship Id="rId2330" Type="http://schemas.openxmlformats.org/officeDocument/2006/relationships/hyperlink" Target="https://www.caixa.gov.br/Downloads/sinapi-metodologia/Livro_SINAPI_Calculos_Parametros.pdf" TargetMode="External"/><Relationship Id="rId5279" Type="http://schemas.openxmlformats.org/officeDocument/2006/relationships/hyperlink" Target="https://www.caixa.gov.br/Downloads/sinapi-cadernos-tecnicos/SINAPI-CT-VALVULAS-PARA-REDES-DE-SANEAMENTO.pdf" TargetMode="External"/><Relationship Id="rId5486" Type="http://schemas.openxmlformats.org/officeDocument/2006/relationships/hyperlink" Target="https://www.caixa.gov.br/Downloads/sinapi-cadernos-tecnicos/SINAPI-CT-INSTALACOES-ELETRICAS-ELETRODUTOS-EMBUTIDOS-CABOS-CAIXAS-TOMADAS-E-INTERRUPTORES.pdf" TargetMode="External"/><Relationship Id="rId5693" Type="http://schemas.openxmlformats.org/officeDocument/2006/relationships/hyperlink" Target="https://www.caixa.gov.br/Downloads/sinapi-cadernos-tecnicos/SINAPI-CT-GUIAS-E-SARJETAS.pdf" TargetMode="External"/><Relationship Id="rId6537" Type="http://schemas.openxmlformats.org/officeDocument/2006/relationships/hyperlink" Target="https://www.caixa.gov.br/Downloads/sinapi-cadernos-tecnicos/SINAPI-CT-ESQUADRIAS-JANELAS.pdf" TargetMode="External"/><Relationship Id="rId6744" Type="http://schemas.openxmlformats.org/officeDocument/2006/relationships/hyperlink" Target="https://www.caixa.gov.br/Downloads/sinapi-cadernos-tecnicos/SINAPI-CT-ESCAVACAO-VERTICAL-A-CEU-ABERTO.pdf" TargetMode="External"/><Relationship Id="rId9150" Type="http://schemas.openxmlformats.org/officeDocument/2006/relationships/hyperlink" Target="https://www.caixa.gov.br/Downloads/sinapi-cadernos-tecnicos/SINAPI-CT-BOCAS-PARA-BUEIROS.pdf" TargetMode="External"/><Relationship Id="rId302" Type="http://schemas.openxmlformats.org/officeDocument/2006/relationships/hyperlink" Target="https://www.caixa.gov.br/Downloads/sinapi-cadernos-tecnicos/SINAPI-CT-INSTALACOES-HIDRAULICAS-RESERVACAO-E-BOMBAS-DE-RECALQUE.pdf" TargetMode="External"/><Relationship Id="rId4088" Type="http://schemas.openxmlformats.org/officeDocument/2006/relationships/hyperlink" Target="https://www.caixa.gov.br/Downloads/sinapi-cadernos-tecnicos/SINAPI-CT-REDES-DE-AGUA-E-ESGOTO-EM-PEAD-LISO-(TUBOS-E-CONEXOES).pdf" TargetMode="External"/><Relationship Id="rId4295" Type="http://schemas.openxmlformats.org/officeDocument/2006/relationships/hyperlink" Target="https://www.caixa.gov.br/Downloads/sinapi-cadernos-tecnicos/SINAPI-CT-REVESTIMENTOS-CERAMICOS-INTERNOS.pdf" TargetMode="External"/><Relationship Id="rId5139" Type="http://schemas.openxmlformats.org/officeDocument/2006/relationships/hyperlink" Target="https://www.caixa.gov.br/Downloads/sinapi-cadernos-tecnicos/SINAPI-CT-VALVULAS-E-REGISTROS-PARA-SISTEMAS-PREDIAIS.pdf" TargetMode="External"/><Relationship Id="rId5346" Type="http://schemas.openxmlformats.org/officeDocument/2006/relationships/hyperlink" Target="https://www.caixa.gov.br/Downloads/sinapi-cadernos-tecnicos/SINAPI-CT-INSTALACOES-ELETRICAS-ELETRODUTOS-CONEXOES-E-CONDULETES-APARENTES.pdf" TargetMode="External"/><Relationship Id="rId5553" Type="http://schemas.openxmlformats.org/officeDocument/2006/relationships/hyperlink" Target="https://www.caixa.gov.br/Downloads/sinapi-cadernos-tecnicos/SINAPI-CT-INSTALACOES-ELETRICAS-ELETRODUTOS-EMBUTIDOS-CABOS-CAIXAS-TOMADAS-E-INTERRUPTORES.pdf" TargetMode="External"/><Relationship Id="rId6951" Type="http://schemas.openxmlformats.org/officeDocument/2006/relationships/hyperlink" Target="https://www.caixa.gov.br/Downloads/sinapi-cadernos-tecnicos/SINAPI-CT-EQUIPAMENTOS-DE-PROTECAO-COLETIVA.pdf" TargetMode="External"/><Relationship Id="rId9010" Type="http://schemas.openxmlformats.org/officeDocument/2006/relationships/hyperlink" Target="https://www.caixa.gov.br/Downloads/sinapi-cadernos-tecnicos/SINAPI-CT-CAIXAS-ENTERRADAS.pdf" TargetMode="External"/><Relationship Id="rId1889" Type="http://schemas.openxmlformats.org/officeDocument/2006/relationships/hyperlink" Target="https://www.caixa.gov.br/Downloads/sinapi-cadernos-tecnicos/SINAPI-CT-INSTALACOES-EM-COBRE.pdf" TargetMode="External"/><Relationship Id="rId4155" Type="http://schemas.openxmlformats.org/officeDocument/2006/relationships/hyperlink" Target="https://www.caixa.gov.br/Downloads/sinapi-cadernos-tecnicos/SINAPI-CT-REDES-DE-AGUA-E-ESGOTO-EM-PEAD-LISO-(TUBOS-E-CONEXOES).pdf" TargetMode="External"/><Relationship Id="rId4362" Type="http://schemas.openxmlformats.org/officeDocument/2006/relationships/hyperlink" Target="https://www.caixa.gov.br/Downloads/sinapi-cadernos-tecnicos/SINAPI-CT-SINALIZACAO-VERTICAL-VIARIA.pdf" TargetMode="External"/><Relationship Id="rId5206" Type="http://schemas.openxmlformats.org/officeDocument/2006/relationships/hyperlink" Target="https://www.caixa.gov.br/Downloads/sinapi-cadernos-tecnicos/SINAPI-CT-VALVULAS-E-REGISTROS-PARA-SISTEMAS-PREDIAIS.pdf" TargetMode="External"/><Relationship Id="rId5760" Type="http://schemas.openxmlformats.org/officeDocument/2006/relationships/hyperlink" Target="https://www.caixa.gov.br/Downloads/sinapi-cadernos-tecnicos/SINAPI-CT-GRAUTE-E-ARMACAO.pdf" TargetMode="External"/><Relationship Id="rId6604" Type="http://schemas.openxmlformats.org/officeDocument/2006/relationships/hyperlink" Target="https://www.caixa.gov.br/Downloads/sinapi-cadernos-tecnicos/SINAPI-CT-ESCORAMENTO-E-PREPARO-DE-FUNDO-DE-VALAS.pdf" TargetMode="External"/><Relationship Id="rId6811" Type="http://schemas.openxmlformats.org/officeDocument/2006/relationships/hyperlink" Target="https://www.caixa.gov.br/Downloads/sinapi-cadernos-tecnicos/SINAPI-CT-ESCAVACAO-HORIZONTAL.pdf" TargetMode="External"/><Relationship Id="rId9967" Type="http://schemas.openxmlformats.org/officeDocument/2006/relationships/hyperlink" Target="https://www.caixa.gov.br/Downloads/sinapi-cadernos-tecnicos/SINAPI-CT-ARGAMASSAS.pdf" TargetMode="External"/><Relationship Id="rId1749" Type="http://schemas.openxmlformats.org/officeDocument/2006/relationships/hyperlink" Target="https://www.caixa.gov.br/Downloads/sinapi-cadernos-tecnicos/SINAPI-CT-INSTALACOES-EM-COBRE.pdf" TargetMode="External"/><Relationship Id="rId1956" Type="http://schemas.openxmlformats.org/officeDocument/2006/relationships/hyperlink" Target="https://www.caixa.gov.br/Downloads/sinapi-cadernos-tecnicos/SINAPI-CT-INSTALACOES-EM-COBRE.pdf" TargetMode="External"/><Relationship Id="rId3171" Type="http://schemas.openxmlformats.org/officeDocument/2006/relationships/hyperlink" Target="https://www.caixa.gov.br/Downloads/sinapi-cadernos-tecnicos/SINAPI-CT-PERFURACAO-HORIZONTAL-DIRECIONAL-HDD.pdf" TargetMode="External"/><Relationship Id="rId4015" Type="http://schemas.openxmlformats.org/officeDocument/2006/relationships/hyperlink" Target="https://www.caixa.gov.br/Downloads/sinapi-cadernos-tecnicos/SINAPI-CT-REDES-DE-LOGICA-TELEFONIA-E-IMAGEM.pdf" TargetMode="External"/><Relationship Id="rId5413" Type="http://schemas.openxmlformats.org/officeDocument/2006/relationships/hyperlink" Target="https://www.caixa.gov.br/Downloads/sinapi-cadernos-tecnicos/SINAPI-CT-INSTALACOES-ELETRICAS-ELETRODUTOS-EMBUTIDOS-CABOS-CAIXAS-TOMADAS-E-INTERRUPTORES.pdf" TargetMode="External"/><Relationship Id="rId5620" Type="http://schemas.openxmlformats.org/officeDocument/2006/relationships/hyperlink" Target="https://www.caixa.gov.br/Downloads/sinapi-cadernos-tecnicos/SINAPI-CT-IMPERMEABILIZACAO-PROTECAO-MECANICA-E-TRATAMENTO-DE-JUNTA.pdf" TargetMode="External"/><Relationship Id="rId8569" Type="http://schemas.openxmlformats.org/officeDocument/2006/relationships/hyperlink" Target="https://www.caixa.gov.br/Downloads/sinapi-cadernos-tecnicos/SINAPI-CT-CUSTOS-HORARIOS-PRODUTIVO-E-IMPRODUTIVO-DOS-EQUIPAMENTOS.pdf" TargetMode="External"/><Relationship Id="rId8776" Type="http://schemas.openxmlformats.org/officeDocument/2006/relationships/hyperlink" Target="https://www.caixa.gov.br/Downloads/sinapi-cadernos-tecnicos/SINAPI-CT-CONCRETO-PROJETADO.pdf" TargetMode="External"/><Relationship Id="rId8983" Type="http://schemas.openxmlformats.org/officeDocument/2006/relationships/hyperlink" Target="https://www.caixa.gov.br/Downloads/sinapi-cadernos-tecnicos/SINAPI-CT-CAIXAS-DE-AGUA-PARA-EDIFICACOES.pdf" TargetMode="External"/><Relationship Id="rId9827" Type="http://schemas.openxmlformats.org/officeDocument/2006/relationships/hyperlink" Target="https://www.caixa.gov.br/Downloads/sinapi-cadernos-tecnicos/SINAPI-CT-ARMACAO-PARA-ESTRUTURAS-DE-CONCRETO-ARMADO.pdf" TargetMode="External"/><Relationship Id="rId1609" Type="http://schemas.openxmlformats.org/officeDocument/2006/relationships/hyperlink" Target="https://www.caixa.gov.br/Downloads/sinapi-cadernos-tecnicos/SINAPI-CT-INSTALACOES-DE-GAS-EM-PEX-MULTICAMADAS.pdf" TargetMode="External"/><Relationship Id="rId1816" Type="http://schemas.openxmlformats.org/officeDocument/2006/relationships/hyperlink" Target="https://www.caixa.gov.br/Downloads/sinapi-cadernos-tecnicos/SINAPI-CT-INSTALACOES-EM-COBRE.pdf" TargetMode="External"/><Relationship Id="rId4222" Type="http://schemas.openxmlformats.org/officeDocument/2006/relationships/hyperlink" Target="https://www.caixa.gov.br/Downloads/sinapi-cadernos-tecnicos/SINAPI-CT-RESERVATORIOS-DE-CONCRETO-E-METALICOS.pdf" TargetMode="External"/><Relationship Id="rId7378" Type="http://schemas.openxmlformats.org/officeDocument/2006/relationships/hyperlink" Target="https://www.caixa.gov.br/Downloads/sinapi-cadernos-tecnicos/SINAPI-CT-DEPRECIACAO-JUROS-IMPOSTOS-E-SEGUROS-MANUTENCAO-E-MATERIAIS-NA-OPERACAO-DOS-EQUIPAMENTOS.pdf" TargetMode="External"/><Relationship Id="rId7585" Type="http://schemas.openxmlformats.org/officeDocument/2006/relationships/hyperlink" Target="https://www.caixa.gov.br/Downloads/sinapi-cadernos-tecnicos/SINAPI-CT-DEPRECIACAO-JUROS-IMPOSTOS-E-SEGUROS-MANUTENCAO-E-MATERIAIS-NA-OPERACAO-DOS-EQUIPAMENTOS.pdf" TargetMode="External"/><Relationship Id="rId7792" Type="http://schemas.openxmlformats.org/officeDocument/2006/relationships/hyperlink" Target="https://www.caixa.gov.br/Downloads/sinapi-cadernos-tecnicos/SINAPI-CT-DEPRECIACAO-JUROS-IMPOSTOS-E-SEGUROS-MANUTENCAO-E-MATERIAIS-NA-OPERACAO-DOS-EQUIPAMENTOS.pdf" TargetMode="External"/><Relationship Id="rId8429" Type="http://schemas.openxmlformats.org/officeDocument/2006/relationships/hyperlink" Target="https://www.caixa.gov.br/Downloads/sinapi-cadernos-tecnicos/SINAPI-CT-CUSTOS-HORARIOS-PRODUTIVO-E-IMPRODUTIVO-DOS-EQUIPAMENTOS.pdf" TargetMode="External"/><Relationship Id="rId8636" Type="http://schemas.openxmlformats.org/officeDocument/2006/relationships/hyperlink" Target="https://www.caixa.gov.br/Downloads/sinapi-cadernos-tecnicos/SINAPI-CT-CUSTOS-HORARIOS-PRODUTIVO-E-IMPRODUTIVO-DOS-EQUIPAMENTOS.pdf" TargetMode="External"/><Relationship Id="rId8843" Type="http://schemas.openxmlformats.org/officeDocument/2006/relationships/hyperlink" Target="https://www.caixa.gov.br/Downloads/sinapi-cadernos-tecnicos/SINAPI-CT-CHAPISCO.pdf" TargetMode="External"/><Relationship Id="rId3031" Type="http://schemas.openxmlformats.org/officeDocument/2006/relationships/hyperlink" Target="https://www.caixa.gov.br/Downloads/sinapi-cadernos-tecnicos/SINAPI-CT-PASSEIOS-DE-CONCRETO.pdf" TargetMode="External"/><Relationship Id="rId3988" Type="http://schemas.openxmlformats.org/officeDocument/2006/relationships/hyperlink" Target="https://www.caixa.gov.br/Downloads/sinapi-cadernos-tecnicos/SINAPI-CT-REDES-ENTERRADAS-DE-DISTRIBUICAO-ELETRICA.pdf" TargetMode="External"/><Relationship Id="rId6187" Type="http://schemas.openxmlformats.org/officeDocument/2006/relationships/hyperlink" Target="https://www.caixa.gov.br/Downloads/sinapi-cadernos-tecnicos/SINAPI-CT-ESTRUTURAS-DE-CONTENCAO-PERFIS-PRANCHADOS-CORTINAS-E-MUROS-DE-ARRIMO.pdf" TargetMode="External"/><Relationship Id="rId6394" Type="http://schemas.openxmlformats.org/officeDocument/2006/relationships/hyperlink" Target="https://www.caixa.gov.br/Downloads/sinapi-cadernos-tecnicos/SINAPI-CT-ESQUADRIAS-PORTAS.pdf" TargetMode="External"/><Relationship Id="rId7238" Type="http://schemas.openxmlformats.org/officeDocument/2006/relationships/hyperlink" Target="https://www.caixa.gov.br/Downloads/sinapi-cadernos-tecnicos/SINAPI-CT-DRENAGEM-DE-AR-CONDICIONADO.pdf" TargetMode="External"/><Relationship Id="rId7445" Type="http://schemas.openxmlformats.org/officeDocument/2006/relationships/hyperlink" Target="https://www.caixa.gov.br/Downloads/sinapi-cadernos-tecnicos/SINAPI-CT-DEPRECIACAO-JUROS-IMPOSTOS-E-SEGUROS-MANUTENCAO-E-MATERIAIS-NA-OPERACAO-DOS-EQUIPAMENTOS.pdf" TargetMode="External"/><Relationship Id="rId7652" Type="http://schemas.openxmlformats.org/officeDocument/2006/relationships/hyperlink" Target="https://www.caixa.gov.br/Downloads/sinapi-cadernos-tecnicos/SINAPI-CT-DEPRECIACAO-JUROS-IMPOSTOS-E-SEGUROS-MANUTENCAO-E-MATERIAIS-NA-OPERACAO-DOS-EQUIPAMENTOS.pdf" TargetMode="External"/><Relationship Id="rId8703" Type="http://schemas.openxmlformats.org/officeDocument/2006/relationships/hyperlink" Target="https://www.caixa.gov.br/Downloads/sinapi-cadernos-tecnicos/SINAPI-CT-CONTRAPISO.pdf" TargetMode="External"/><Relationship Id="rId8910" Type="http://schemas.openxmlformats.org/officeDocument/2006/relationships/hyperlink" Target="https://www.caixa.gov.br/Downloads/sinapi-cadernos-tecnicos/SINAPI-CT-CANALETAS-GRELHAS-E-CAIXAS-COM-GRELHA-PARA-DRENAGEM.pdf" TargetMode="External"/><Relationship Id="rId2797" Type="http://schemas.openxmlformats.org/officeDocument/2006/relationships/hyperlink" Target="https://www.caixa.gov.br/Downloads/sinapi-cadernos-tecnicos/SINAPI-CT-MASSA-UNICA-INTERNA.pdf" TargetMode="External"/><Relationship Id="rId3848" Type="http://schemas.openxmlformats.org/officeDocument/2006/relationships/hyperlink" Target="https://www.caixa.gov.br/Downloads/sinapi-cadernos-tecnicos/SINAPI-CT-RASGOS-E-FIXACOES.pdf" TargetMode="External"/><Relationship Id="rId6047" Type="http://schemas.openxmlformats.org/officeDocument/2006/relationships/hyperlink" Target="https://www.caixa.gov.br/Downloads/sinapi-cadernos-tecnicos/SINAPI-CT-FORROS.pdf" TargetMode="External"/><Relationship Id="rId6254" Type="http://schemas.openxmlformats.org/officeDocument/2006/relationships/hyperlink" Target="https://www.caixa.gov.br/Downloads/sinapi-cadernos-tecnicos/SINAPI-CT-ESTRUTURA-E-TRAMA-PARA-COBERTURA.pdf" TargetMode="External"/><Relationship Id="rId6461" Type="http://schemas.openxmlformats.org/officeDocument/2006/relationships/hyperlink" Target="https://www.caixa.gov.br/Downloads/sinapi-cadernos-tecnicos/SINAPI-CT-ESQUADRIAS-PORTAS.pdf" TargetMode="External"/><Relationship Id="rId7305" Type="http://schemas.openxmlformats.org/officeDocument/2006/relationships/hyperlink" Target="https://www.caixa.gov.br/Downloads/sinapi-cadernos-tecnicos/SINAPI-CT-DEPRECIACAO-JUROS-IMPOSTOS-E-SEGUROS-MANUTENCAO-E-MATERIAIS-NA-OPERACAO-DOS-EQUIPAMENTOS.pdf" TargetMode="External"/><Relationship Id="rId7512" Type="http://schemas.openxmlformats.org/officeDocument/2006/relationships/hyperlink" Target="https://www.caixa.gov.br/Downloads/sinapi-cadernos-tecnicos/SINAPI-CT-DEPRECIACAO-JUROS-IMPOSTOS-E-SEGUROS-MANUTENCAO-E-MATERIAIS-NA-OPERACAO-DOS-EQUIPAMENTOS.pdf" TargetMode="External"/><Relationship Id="rId769" Type="http://schemas.openxmlformats.org/officeDocument/2006/relationships/hyperlink" Target="https://www.caixa.gov.br/Downloads/sinapi-cadernos-tecnicos/SINAPI-CT-INSTALACOES-PREDIAIS-DE-ESGOTO-TUBOS-E-CONEXOES.pdf" TargetMode="External"/><Relationship Id="rId976" Type="http://schemas.openxmlformats.org/officeDocument/2006/relationships/hyperlink" Target="https://www.caixa.gov.br/Downloads/sinapi-cadernos-tecnicos/SINAPI-CT-INSTALACOES-PREDIAIS-DE-AGUA-FRIA-EM-PVC.pdf" TargetMode="External"/><Relationship Id="rId1399" Type="http://schemas.openxmlformats.org/officeDocument/2006/relationships/hyperlink" Target="https://www.caixa.gov.br/Downloads/sinapi-cadernos-tecnicos/SINAPI-CT-INSTALACOES-DE-GAS-E-INCENDIO-EM-ACO-E-FERRO-GALVANIZADO.pdf" TargetMode="External"/><Relationship Id="rId2657" Type="http://schemas.openxmlformats.org/officeDocument/2006/relationships/hyperlink" Target="https://www.caixa.gov.br/Downloads/sinapi-cadernos-tecnicos/SINAPI-CT-LUMINARIAS-EXTERNAS.pdf" TargetMode="External"/><Relationship Id="rId5063" Type="http://schemas.openxmlformats.org/officeDocument/2006/relationships/hyperlink" Target="https://www.caixa.gov.br/Downloads/sinapi-cadernos-tecnicos/SINAPI-CT-VERGAS-CONTRAVERGAS-E-FIXACAO-DE-ALVENARIA.pdf" TargetMode="External"/><Relationship Id="rId5270" Type="http://schemas.openxmlformats.org/officeDocument/2006/relationships/hyperlink" Target="https://www.caixa.gov.br/Downloads/sinapi-cadernos-tecnicos/SINAPI-CT-VALVULAS-PARA-REDES-DE-SANEAMENTO.pdf" TargetMode="External"/><Relationship Id="rId6114" Type="http://schemas.openxmlformats.org/officeDocument/2006/relationships/hyperlink" Target="https://www.caixa.gov.br/Downloads/sinapi-cadernos-tecnicos/SINAPI-CT-EXECUCAO-DE-GRAMPO-PARA-SOLO-GRAMPEADO.pdf" TargetMode="External"/><Relationship Id="rId6321" Type="http://schemas.openxmlformats.org/officeDocument/2006/relationships/hyperlink" Target="https://www.caixa.gov.br/Downloads/sinapi-cadernos-tecnicos/SINAPI-CT-ESTRUTURA-E-TRAMA-PARA-COBERTURA.pdf" TargetMode="External"/><Relationship Id="rId9477" Type="http://schemas.openxmlformats.org/officeDocument/2006/relationships/hyperlink" Target="https://www.caixa.gov.br/Downloads/sinapi-cadernos-tecnicos/SINAPI-CT-ASSENTAMENTO-DE-TUBOS-DE-ESGOTO-OU-DRENAGEM-PLUVIAL-EM-CONCRETO.pdf" TargetMode="External"/><Relationship Id="rId9684" Type="http://schemas.openxmlformats.org/officeDocument/2006/relationships/hyperlink" Target="https://www.caixa.gov.br/Downloads/sinapi-cadernos-tecnicos/SINAPI-CT-ASSENTAMENTO-DE-TUBOS-DE-PVC-E-METALICOS-EM-REDES-DE-AGUA.pdf" TargetMode="External"/><Relationship Id="rId629" Type="http://schemas.openxmlformats.org/officeDocument/2006/relationships/hyperlink" Target="https://www.caixa.gov.br/Downloads/sinapi-cadernos-tecnicos/SINAPI-CT-INSTALACOES-HIDRAULICAS-EM-PPR.pdf" TargetMode="External"/><Relationship Id="rId1259" Type="http://schemas.openxmlformats.org/officeDocument/2006/relationships/hyperlink" Target="https://www.caixa.gov.br/Downloads/sinapi-cadernos-tecnicos/SINAPI-CT-INSTALACOES-PREDIAIS-DE-AGUAS-PLUVIAIS-TUBOS-CONEXOES-CAIXAS-E-RALOS.pdf" TargetMode="External"/><Relationship Id="rId1466" Type="http://schemas.openxmlformats.org/officeDocument/2006/relationships/hyperlink" Target="https://www.caixa.gov.br/Downloads/sinapi-cadernos-tecnicos/SINAPI-CT-INSTALACOES-DE-GAS-E-INCENDIO-EM-ACO-E-FERRO-GALVANIZADO.pdf" TargetMode="External"/><Relationship Id="rId2864" Type="http://schemas.openxmlformats.org/officeDocument/2006/relationships/hyperlink" Target="https://www.caixa.gov.br/Downloads/sinapi-cadernos-tecnicos/SINAPI-CT-PAISAGISMO-PLANTIO.pdf" TargetMode="External"/><Relationship Id="rId3708" Type="http://schemas.openxmlformats.org/officeDocument/2006/relationships/hyperlink" Target="https://www.caixa.gov.br/Downloads/sinapi-cadernos-tecnicos/SINAPI-CT-PRODUCAO-DE-CONCRETOS-E-ARGAMASSAS-UTILIZANDO-AGREGADO-RECICLADO.pdf" TargetMode="External"/><Relationship Id="rId3915" Type="http://schemas.openxmlformats.org/officeDocument/2006/relationships/hyperlink" Target="https://www.caixa.gov.br/Downloads/sinapi-cadernos-tecnicos/SINAPI-CT-RECOMPOSICAO-DE-PAVIMENTOS.pdf" TargetMode="External"/><Relationship Id="rId5130" Type="http://schemas.openxmlformats.org/officeDocument/2006/relationships/hyperlink" Target="https://www.caixa.gov.br/Downloads/sinapi-cadernos-tecnicos/SINAPI-CT-VALVULAS-E-REGISTROS-PARA-SISTEMAS-PREDIAIS.pdf" TargetMode="External"/><Relationship Id="rId8079" Type="http://schemas.openxmlformats.org/officeDocument/2006/relationships/hyperlink" Target="https://www.caixa.gov.br/Downloads/sinapi-cadernos-tecnicos/SINAPI-CT-DEPRECIACAO-JUROS-IMPOSTOS-E-SEGUROS-MANUTENCAO-E-MATERIAIS-NA-OPERACAO-DOS-EQUIPAMENTOS.pdf" TargetMode="External"/><Relationship Id="rId8286" Type="http://schemas.openxmlformats.org/officeDocument/2006/relationships/hyperlink" Target="https://www.caixa.gov.br/Downloads/sinapi-cadernos-tecnicos/SINAPI-CT-CUSTOS-HORARIOS-PRODUTIVO-E-IMPRODUTIVO-DOS-EQUIPAMENTOS.pdf" TargetMode="External"/><Relationship Id="rId8493" Type="http://schemas.openxmlformats.org/officeDocument/2006/relationships/hyperlink" Target="https://www.caixa.gov.br/Downloads/sinapi-cadernos-tecnicos/SINAPI-CT-CUSTOS-HORARIOS-PRODUTIVO-E-IMPRODUTIVO-DOS-EQUIPAMENTOS.pdf" TargetMode="External"/><Relationship Id="rId9337" Type="http://schemas.openxmlformats.org/officeDocument/2006/relationships/hyperlink" Target="https://www.caixa.gov.br/Downloads/sinapi-cadernos-tecnicos/SINAPI-CT-ATERROS-BASES-SUB-BASES-E-IMPRIMACOES.pdf" TargetMode="External"/><Relationship Id="rId9891" Type="http://schemas.openxmlformats.org/officeDocument/2006/relationships/hyperlink" Target="https://www.caixa.gov.br/Downloads/sinapi-cadernos-tecnicos/SINAPI-CT-ARGAMASSAS.pdf" TargetMode="External"/><Relationship Id="rId836" Type="http://schemas.openxmlformats.org/officeDocument/2006/relationships/hyperlink" Target="https://www.caixa.gov.br/Downloads/sinapi-cadernos-tecnicos/SINAPI-CT-INSTALACOES-PREDIAIS-DE-AGUA-FRIA-EM-PVC.pdf" TargetMode="External"/><Relationship Id="rId1119" Type="http://schemas.openxmlformats.org/officeDocument/2006/relationships/hyperlink" Target="https://www.caixa.gov.br/Downloads/sinapi-cadernos-tecnicos/SINAPI-CT-INSTALACOES-PREDIAIS-DE-AGUA-QUENTE-EM-CPVC.pdf" TargetMode="External"/><Relationship Id="rId1673" Type="http://schemas.openxmlformats.org/officeDocument/2006/relationships/hyperlink" Target="https://www.caixa.gov.br/Downloads/sinapi-cadernos-tecnicos/SINAPI-CT-INSTALACOES-DE-AR-CONDICIONADO.pdf" TargetMode="External"/><Relationship Id="rId1880" Type="http://schemas.openxmlformats.org/officeDocument/2006/relationships/hyperlink" Target="https://www.caixa.gov.br/Downloads/sinapi-cadernos-tecnicos/SINAPI-CT-INSTALACOES-EM-COBRE.pdf" TargetMode="External"/><Relationship Id="rId2517" Type="http://schemas.openxmlformats.org/officeDocument/2006/relationships/hyperlink" Target="https://www.caixa.gov.br/Downloads/sinapi-metodologia/Livro_SINAPI_Calculos_Parametros.pdf" TargetMode="External"/><Relationship Id="rId2724" Type="http://schemas.openxmlformats.org/officeDocument/2006/relationships/hyperlink" Target="https://www.caixa.gov.br/Downloads/sinapi-cadernos-tecnicos/SINAPI-CT-MASSA-UNICA-EXTERNA.pdf" TargetMode="External"/><Relationship Id="rId2931" Type="http://schemas.openxmlformats.org/officeDocument/2006/relationships/hyperlink" Target="https://www.caixa.gov.br/Downloads/sinapi-cadernos-tecnicos/SINAPI-CT-PAREDES-DE-CONCRETO-ESTUCAMENTO.pdf" TargetMode="External"/><Relationship Id="rId7095" Type="http://schemas.openxmlformats.org/officeDocument/2006/relationships/hyperlink" Target="https://www.caixa.gov.br/Downloads/sinapi-cadernos-tecnicos/SINAPI-CT-ELETROCALHAS.pdf" TargetMode="External"/><Relationship Id="rId8146" Type="http://schemas.openxmlformats.org/officeDocument/2006/relationships/hyperlink" Target="https://www.caixa.gov.br/Downloads/sinapi-cadernos-tecnicos/SINAPI-CT-DEPRECIACAO-JUROS-IMPOSTOS-E-SEGUROS-MANUTENCAO-E-MATERIAIS-NA-OPERACAO-DOS-EQUIPAMENTOS.pdf" TargetMode="External"/><Relationship Id="rId9544" Type="http://schemas.openxmlformats.org/officeDocument/2006/relationships/hyperlink" Target="https://www.caixa.gov.br/Downloads/sinapi-cadernos-tecnicos/SINAPI-CT-ASSENTAMENTO-DE-TUBOS-DE-PVC-E-METALICOS-EM-REDES-DE-AGUA.pdf" TargetMode="External"/><Relationship Id="rId9751" Type="http://schemas.openxmlformats.org/officeDocument/2006/relationships/hyperlink" Target="https://www.caixa.gov.br/Downloads/sinapi-cadernos-tecnicos/SINAPI-CT-ASSENTAMENTO-DE-TUBOS-DE-ESGOTO-EM-PVC-E-PEAD.pdf" TargetMode="External"/><Relationship Id="rId903" Type="http://schemas.openxmlformats.org/officeDocument/2006/relationships/hyperlink" Target="https://www.caixa.gov.br/Downloads/sinapi-cadernos-tecnicos/SINAPI-CT-INSTALACOES-PREDIAIS-DE-AGUA-FRIA-EM-PVC.pdf" TargetMode="External"/><Relationship Id="rId1326" Type="http://schemas.openxmlformats.org/officeDocument/2006/relationships/hyperlink" Target="https://www.caixa.gov.br/Downloads/sinapi-cadernos-tecnicos/SINAPI-CT-INSTALACOES-DE-GAS-E-INCENDIO-EM-ACO-E-FERRO-GALVANIZADO.pdf" TargetMode="External"/><Relationship Id="rId1533" Type="http://schemas.openxmlformats.org/officeDocument/2006/relationships/hyperlink" Target="https://www.caixa.gov.br/Downloads/sinapi-cadernos-tecnicos/SINAPI-CT-INSTALACOES-DE-GAS-E-INCENDIO-EM-ACO-E-FERRO-GALVANIZADO.pdf" TargetMode="External"/><Relationship Id="rId1740" Type="http://schemas.openxmlformats.org/officeDocument/2006/relationships/hyperlink" Target="https://www.caixa.gov.br/Downloads/sinapi-cadernos-tecnicos/SINAPI-CT-INSTALACOES-EM-COBRE.pdf" TargetMode="External"/><Relationship Id="rId4689" Type="http://schemas.openxmlformats.org/officeDocument/2006/relationships/hyperlink" Target="https://www.caixa.gov.br/Downloads/sinapi-cadernos-tecnicos/SINAPI-CT-TRANSPORTE-DE-MATERIAIS-DENTRO-DO-CANTEIRO-DE-OBRAS.pdf" TargetMode="External"/><Relationship Id="rId4896" Type="http://schemas.openxmlformats.org/officeDocument/2006/relationships/hyperlink" Target="https://www.caixa.gov.br/Downloads/sinapi-cadernos-tecnicos/SINAPI-CT-TRATAMENTOS-SUPERFICIAIS.pdf" TargetMode="External"/><Relationship Id="rId5947" Type="http://schemas.openxmlformats.org/officeDocument/2006/relationships/hyperlink" Target="https://www.caixa.gov.br/Downloads/sinapi-cadernos-tecnicos/SINAPI-CT-FUNDACOES-RASAS-(BLOCOS-SAPATAS-VIGAS-BALDRAME).pdf" TargetMode="External"/><Relationship Id="rId8353" Type="http://schemas.openxmlformats.org/officeDocument/2006/relationships/hyperlink" Target="https://www.caixa.gov.br/Downloads/sinapi-cadernos-tecnicos/SINAPI-CT-CUSTOS-HORARIOS-PRODUTIVO-E-IMPRODUTIVO-DOS-EQUIPAMENTOS.pdf" TargetMode="External"/><Relationship Id="rId8560" Type="http://schemas.openxmlformats.org/officeDocument/2006/relationships/hyperlink" Target="https://www.caixa.gov.br/Downloads/sinapi-cadernos-tecnicos/SINAPI-CT-CUSTOS-HORARIOS-PRODUTIVO-E-IMPRODUTIVO-DOS-EQUIPAMENTOS.pdf" TargetMode="External"/><Relationship Id="rId9404" Type="http://schemas.openxmlformats.org/officeDocument/2006/relationships/hyperlink" Target="https://www.caixa.gov.br/Downloads/sinapi-cadernos-tecnicos/SINAPI-CT-ATERRO-E-REATERRO-DE-VALAS.pdf" TargetMode="External"/><Relationship Id="rId9611" Type="http://schemas.openxmlformats.org/officeDocument/2006/relationships/hyperlink" Target="https://www.caixa.gov.br/Downloads/sinapi-cadernos-tecnicos/SINAPI-CT-ASSENTAMENTO-DE-TUBOS-DE-PVC-E-METALICOS-EM-REDES-DE-AGUA.pdf" TargetMode="External"/><Relationship Id="rId10076" Type="http://schemas.openxmlformats.org/officeDocument/2006/relationships/hyperlink" Target="https://www.caixa.gov.br/Downloads/sinapi-cadernos-tecnicos/SINAPI-CT-ALVENARIA-DE-VEDACAO.pdf" TargetMode="External"/><Relationship Id="rId32" Type="http://schemas.openxmlformats.org/officeDocument/2006/relationships/hyperlink" Target="https://www.caixa.gov.br/Downloads/sinapi-cadernos-tecnicos/SINAPI-CT-INSTALACOES-ELETRICAS-QUADROS-CABOS-DISJUNTORES-CONTATORES-E-BARRAMENTOS-BLINDADOS.pdf" TargetMode="External"/><Relationship Id="rId1600" Type="http://schemas.openxmlformats.org/officeDocument/2006/relationships/hyperlink" Target="https://www.caixa.gov.br/Downloads/sinapi-cadernos-tecnicos/SINAPI-CT-INSTALACOES-DE-GAS-E-INCENDIO-EM-ACO-E-FERRO-GALVANIZADO.pdf" TargetMode="External"/><Relationship Id="rId3498" Type="http://schemas.openxmlformats.org/officeDocument/2006/relationships/hyperlink" Target="https://www.caixa.gov.br/Downloads/sinapi-cadernos-tecnicos/SINAPI-CT-POCOS-DE-VISITA-E-CAIXAS-PARA-BOCAS-DE-LOBO.pdf" TargetMode="External"/><Relationship Id="rId4549" Type="http://schemas.openxmlformats.org/officeDocument/2006/relationships/hyperlink" Target="https://www.caixa.gov.br/Downloads/sinapi-cadernos-tecnicos/SINAPI-CT-TRANSPORTE-FLUVIAL-CARGA-E-DESCARGA.pdf" TargetMode="External"/><Relationship Id="rId4756" Type="http://schemas.openxmlformats.org/officeDocument/2006/relationships/hyperlink" Target="https://www.caixa.gov.br/Downloads/sinapi-cadernos-tecnicos/SINAPI-CT-TRANSPORTE-CARGA-E-DESCARGA-DE-MATERIAIS.pdf" TargetMode="External"/><Relationship Id="rId4963" Type="http://schemas.openxmlformats.org/officeDocument/2006/relationships/hyperlink" Target="https://www.caixa.gov.br/Downloads/sinapi-cadernos-tecnicos/SINAPI-CT-TUBULOES.pdf" TargetMode="External"/><Relationship Id="rId5807" Type="http://schemas.openxmlformats.org/officeDocument/2006/relationships/hyperlink" Target="https://www.caixa.gov.br/Downloads/sinapi-cadernos-tecnicos/SINAPI-CT-GALERIAS-COM-ADUELAS-DE-CONCRETO.pdf" TargetMode="External"/><Relationship Id="rId7162" Type="http://schemas.openxmlformats.org/officeDocument/2006/relationships/hyperlink" Target="https://www.caixa.gov.br/Downloads/sinapi-cadernos-tecnicos/SINAPI-CT-DUTOS-PARA-AR-CONDICIONADO.pdf" TargetMode="External"/><Relationship Id="rId8006" Type="http://schemas.openxmlformats.org/officeDocument/2006/relationships/hyperlink" Target="https://www.caixa.gov.br/Downloads/sinapi-cadernos-tecnicos/SINAPI-CT-DEPRECIACAO-JUROS-IMPOSTOS-E-SEGUROS-MANUTENCAO-E-MATERIAIS-NA-OPERACAO-DOS-EQUIPAMENTOS.pdf" TargetMode="External"/><Relationship Id="rId8213" Type="http://schemas.openxmlformats.org/officeDocument/2006/relationships/hyperlink" Target="https://www.caixa.gov.br/Downloads/sinapi-cadernos-tecnicos/SINAPI-CT-DEMOLICOES-E-REMOCOES.pdf" TargetMode="External"/><Relationship Id="rId8420" Type="http://schemas.openxmlformats.org/officeDocument/2006/relationships/hyperlink" Target="https://www.caixa.gov.br/Downloads/sinapi-cadernos-tecnicos/SINAPI-CT-CUSTOS-HORARIOS-PRODUTIVO-E-IMPRODUTIVO-DOS-EQUIPAMENTOS.pdf" TargetMode="External"/><Relationship Id="rId3358" Type="http://schemas.openxmlformats.org/officeDocument/2006/relationships/hyperlink" Target="https://www.caixa.gov.br/Downloads/sinapi-cadernos-tecnicos/SINAPI-CT-PINTURA-PARA-PISOS-E-PARA-SINALIZACAO-HORIZONTAL-E-VERTICAL.pdf" TargetMode="External"/><Relationship Id="rId3565" Type="http://schemas.openxmlformats.org/officeDocument/2006/relationships/hyperlink" Target="https://www.caixa.gov.br/Downloads/sinapi-cadernos-tecnicos/SINAPI-CT-POCOS-DE-VISITA-E-CAIXAS-PARA-BOCAS-DE-LOBO.pdf" TargetMode="External"/><Relationship Id="rId3772" Type="http://schemas.openxmlformats.org/officeDocument/2006/relationships/hyperlink" Target="https://www.caixa.gov.br/Downloads/sinapi-cadernos-tecnicos/SINAPI-CT-QUADROS-DE-AUTOMACAO-DE-BOMBAS.pdf" TargetMode="External"/><Relationship Id="rId4409" Type="http://schemas.openxmlformats.org/officeDocument/2006/relationships/hyperlink" Target="https://www.caixa.gov.br/Downloads/sinapi-cadernos-tecnicos/SINAPI-CT-SISTEMAS-HOSPITALARES-PONTOS-DE-CONSUMO.pdf" TargetMode="External"/><Relationship Id="rId4616" Type="http://schemas.openxmlformats.org/officeDocument/2006/relationships/hyperlink" Target="https://www.caixa.gov.br/Downloads/sinapi-cadernos-tecnicos/SINAPI-CT-TRANSPORTE-FLUVIAL-CARGA-E-DESCARGA.pdf" TargetMode="External"/><Relationship Id="rId4823" Type="http://schemas.openxmlformats.org/officeDocument/2006/relationships/hyperlink" Target="https://www.caixa.gov.br/Downloads/sinapi-cadernos-tecnicos/SINAPI-CT-TRANSPORTE-CARGA-E-DESCARGA-DE-MATERIAIS.pdf" TargetMode="External"/><Relationship Id="rId7022" Type="http://schemas.openxmlformats.org/officeDocument/2006/relationships/hyperlink" Target="https://www.caixa.gov.br/Downloads/sinapi-cadernos-tecnicos/SINAPI-CT-ENERGIA-SOLAR-PARA-EDIFICACOES.pdf" TargetMode="External"/><Relationship Id="rId7979" Type="http://schemas.openxmlformats.org/officeDocument/2006/relationships/hyperlink" Target="https://www.caixa.gov.br/Downloads/sinapi-cadernos-tecnicos/SINAPI-CT-DEPRECIACAO-JUROS-IMPOSTOS-E-SEGUROS-MANUTENCAO-E-MATERIAIS-NA-OPERACAO-DOS-EQUIPAMENTOS.pdf" TargetMode="External"/><Relationship Id="rId10003" Type="http://schemas.openxmlformats.org/officeDocument/2006/relationships/hyperlink" Target="https://www.caixa.gov.br/Downloads/sinapi-cadernos-tecnicos/SINAPI-CT-ARGAMASSAS.pdf" TargetMode="External"/><Relationship Id="rId279" Type="http://schemas.openxmlformats.org/officeDocument/2006/relationships/hyperlink" Target="https://www.caixa.gov.br/Downloads/sinapi-cadernos-tecnicos/SINAPI-CT-INSTALACOES-HIDRAULICAS-RESERVACAO-E-BOMBAS-DE-RECALQUE.pdf" TargetMode="External"/><Relationship Id="rId486" Type="http://schemas.openxmlformats.org/officeDocument/2006/relationships/hyperlink" Target="https://www.caixa.gov.br/Downloads/sinapi-cadernos-tecnicos/SINAPI-CT-INSTALACOES-HIDRAULICAS-EM-PEX.pdf" TargetMode="External"/><Relationship Id="rId693" Type="http://schemas.openxmlformats.org/officeDocument/2006/relationships/hyperlink" Target="https://www.caixa.gov.br/Downloads/sinapi-cadernos-tecnicos/SINAPI-CT-INSTALACOES-HIDRAULICAS-EM-PPR.pdf" TargetMode="External"/><Relationship Id="rId2167" Type="http://schemas.openxmlformats.org/officeDocument/2006/relationships/hyperlink" Target="https://www.caixa.gov.br/Downloads/sinapi-metodologia/Livro_SINAPI_Calculos_Parametros.pdf" TargetMode="External"/><Relationship Id="rId2374" Type="http://schemas.openxmlformats.org/officeDocument/2006/relationships/hyperlink" Target="https://www.caixa.gov.br/Downloads/sinapi-metodologia/Livro_SINAPI_Calculos_Parametros.pdf" TargetMode="External"/><Relationship Id="rId2581" Type="http://schemas.openxmlformats.org/officeDocument/2006/relationships/hyperlink" Target="https://www.caixa.gov.br/Downloads/sinapi-cadernos-tecnicos/SINAPI-CT-LOUCAS-E-METAIS.pdf" TargetMode="External"/><Relationship Id="rId3218" Type="http://schemas.openxmlformats.org/officeDocument/2006/relationships/hyperlink" Target="https://www.caixa.gov.br/Downloads/sinapi-cadernos-tecnicos/SINAPI-CT-PINTURA-EXTERNA.pdf" TargetMode="External"/><Relationship Id="rId3425" Type="http://schemas.openxmlformats.org/officeDocument/2006/relationships/hyperlink" Target="https://www.caixa.gov.br/Downloads/sinapi-cadernos-tecnicos/SINAPI-CT-POSTES-DE-CONCRETO-E-METALICOS.pdf" TargetMode="External"/><Relationship Id="rId3632" Type="http://schemas.openxmlformats.org/officeDocument/2006/relationships/hyperlink" Target="https://www.caixa.gov.br/Downloads/sinapi-cadernos-tecnicos/SINAPI-CT-POCOS-DE-VISITA-E-CAIXAS-PARA-BOCAS-DE-LOBO.pdf" TargetMode="External"/><Relationship Id="rId6788" Type="http://schemas.openxmlformats.org/officeDocument/2006/relationships/hyperlink" Target="https://www.caixa.gov.br/Downloads/sinapi-cadernos-tecnicos/SINAPI-CT-ESCAVACAO-HORIZONTAL.pdf" TargetMode="External"/><Relationship Id="rId9194" Type="http://schemas.openxmlformats.org/officeDocument/2006/relationships/hyperlink" Target="https://www.caixa.gov.br/Downloads/sinapi-cadernos-tecnicos/SINAPI-CT-ATERROS-BASES-SUB-BASES-E-IMPRIMACOES.pdf" TargetMode="External"/><Relationship Id="rId139" Type="http://schemas.openxmlformats.org/officeDocument/2006/relationships/hyperlink" Target="https://www.caixa.gov.br/Downloads/sinapi-cadernos-tecnicos/SINAPI-CT-INSTALACOES-ELETRICAS-REDE-DE-DISTRIBUICAO.pdf" TargetMode="External"/><Relationship Id="rId346" Type="http://schemas.openxmlformats.org/officeDocument/2006/relationships/hyperlink" Target="https://www.caixa.gov.br/Downloads/sinapi-cadernos-tecnicos/SINAPI-CT-INSTALACOES-HIDRAULICAS-RESERVACAO-E-BOMBAS-DE-RECALQUE.pdf" TargetMode="External"/><Relationship Id="rId553" Type="http://schemas.openxmlformats.org/officeDocument/2006/relationships/hyperlink" Target="https://www.caixa.gov.br/Downloads/sinapi-cadernos-tecnicos/SINAPI-CT-INSTALACOES-HIDRAULICAS-EM-PEX.pdf" TargetMode="External"/><Relationship Id="rId760" Type="http://schemas.openxmlformats.org/officeDocument/2006/relationships/hyperlink" Target="https://www.caixa.gov.br/Downloads/sinapi-cadernos-tecnicos/SINAPI-CT-INSTALACOES-PREDIAIS-DE-ESGOTO-TUBOS-E-CONEXOES.pdf" TargetMode="External"/><Relationship Id="rId1183" Type="http://schemas.openxmlformats.org/officeDocument/2006/relationships/hyperlink" Target="https://www.caixa.gov.br/Downloads/sinapi-cadernos-tecnicos/SINAPI-CT-INSTALACOES-PREDIAIS-DE-AGUAS-PLUVIAIS-TUBOS-CONEXOES-CAIXAS-E-RALOS.pdf" TargetMode="External"/><Relationship Id="rId1390" Type="http://schemas.openxmlformats.org/officeDocument/2006/relationships/hyperlink" Target="https://www.caixa.gov.br/Downloads/sinapi-cadernos-tecnicos/SINAPI-CT-INSTALACOES-DE-GAS-E-INCENDIO-EM-ACO-E-FERRO-GALVANIZADO.pdf" TargetMode="External"/><Relationship Id="rId2027" Type="http://schemas.openxmlformats.org/officeDocument/2006/relationships/hyperlink" Target="https://www.caixa.gov.br/Downloads/sinapi-cadernos-tecnicos/SINAPI-CT-LAJES-PRE-MOLDADAS.pdf" TargetMode="External"/><Relationship Id="rId2234" Type="http://schemas.openxmlformats.org/officeDocument/2006/relationships/hyperlink" Target="https://www.caixa.gov.br/Downloads/sinapi-metodologia/Livro_SINAPI_Calculos_Parametros.pdf" TargetMode="External"/><Relationship Id="rId2441" Type="http://schemas.openxmlformats.org/officeDocument/2006/relationships/hyperlink" Target="https://www.caixa.gov.br/Downloads/sinapi-metodologia/Livro_SINAPI_Calculos_Parametros.pdf" TargetMode="External"/><Relationship Id="rId5597" Type="http://schemas.openxmlformats.org/officeDocument/2006/relationships/hyperlink" Target="https://www.caixa.gov.br/Downloads/sinapi-cadernos-tecnicos/SINAPI-CT-INSTALACOES-ELETRICAS-ELETRODUTOS-EMBUTIDOS-CABOS-CAIXAS-TOMADAS-E-INTERRUPTORES.pdf" TargetMode="External"/><Relationship Id="rId6995" Type="http://schemas.openxmlformats.org/officeDocument/2006/relationships/hyperlink" Target="https://www.caixa.gov.br/Downloads/sinapi-cadernos-tecnicos/SINAPI-CT-EQUIPAMENTOS-DE-PROTECAO-COLETIVA.pdf" TargetMode="External"/><Relationship Id="rId7839" Type="http://schemas.openxmlformats.org/officeDocument/2006/relationships/hyperlink" Target="https://www.caixa.gov.br/Downloads/sinapi-cadernos-tecnicos/SINAPI-CT-DEPRECIACAO-JUROS-IMPOSTOS-E-SEGUROS-MANUTENCAO-E-MATERIAIS-NA-OPERACAO-DOS-EQUIPAMENTOS.pdf" TargetMode="External"/><Relationship Id="rId9054" Type="http://schemas.openxmlformats.org/officeDocument/2006/relationships/hyperlink" Target="https://www.caixa.gov.br/Downloads/sinapi-cadernos-tecnicos/SINAPI-CT-BOMBAS-HIDRAULICAS-CENTRIFUGAS-HORIZONTAIS-E-SUBMERSIVEIS.pdf" TargetMode="External"/><Relationship Id="rId9261" Type="http://schemas.openxmlformats.org/officeDocument/2006/relationships/hyperlink" Target="https://www.caixa.gov.br/Downloads/sinapi-cadernos-tecnicos/SINAPI-CT-ATERROS-BASES-SUB-BASES-E-IMPRIMACOES.pdf" TargetMode="External"/><Relationship Id="rId206" Type="http://schemas.openxmlformats.org/officeDocument/2006/relationships/hyperlink" Target="https://www.caixa.gov.br/Downloads/sinapi-cadernos-tecnicos/SINAPI-CT-INSTALACOES-HIDRAULICAS-RESERVACAO-E-BOMBAS-DE-RECALQUE.pdf" TargetMode="External"/><Relationship Id="rId413" Type="http://schemas.openxmlformats.org/officeDocument/2006/relationships/hyperlink" Target="https://www.caixa.gov.br/Downloads/sinapi-cadernos-tecnicos/SINAPI-CT-INSTALACOES-HIDRAULICAS-RESERVACAO-E-BOMBAS-DE-RECALQUE.pdf" TargetMode="External"/><Relationship Id="rId1043" Type="http://schemas.openxmlformats.org/officeDocument/2006/relationships/hyperlink" Target="https://www.caixa.gov.br/Downloads/sinapi-cadernos-tecnicos/SINAPI-CT-INSTALACOES-PREDIAIS-DE-AGUA-FRIA-EM-PVC.pdf" TargetMode="External"/><Relationship Id="rId4199" Type="http://schemas.openxmlformats.org/officeDocument/2006/relationships/hyperlink" Target="https://www.caixa.gov.br/Downloads/sinapi-cadernos-tecnicos/SINAPI-CT-REDES-DE-AGUA-E-ESGOTO-EM-PEAD-LISO-(TUBOS-E-CONEXOES).pdf" TargetMode="External"/><Relationship Id="rId6648" Type="http://schemas.openxmlformats.org/officeDocument/2006/relationships/hyperlink" Target="https://www.caixa.gov.br/Downloads/sinapi-cadernos-tecnicos/SINAPI-CT-ESCAVACAO-DE-VALAS.pdf" TargetMode="External"/><Relationship Id="rId6855" Type="http://schemas.openxmlformats.org/officeDocument/2006/relationships/hyperlink" Target="https://www.caixa.gov.br/Downloads/sinapi-cadernos-tecnicos/SINAPI-CT-ESCADAS.pdf" TargetMode="External"/><Relationship Id="rId7906" Type="http://schemas.openxmlformats.org/officeDocument/2006/relationships/hyperlink" Target="https://www.caixa.gov.br/Downloads/sinapi-cadernos-tecnicos/SINAPI-CT-DEPRECIACAO-JUROS-IMPOSTOS-E-SEGUROS-MANUTENCAO-E-MATERIAIS-NA-OPERACAO-DOS-EQUIPAMENTOS.pdf" TargetMode="External"/><Relationship Id="rId8070" Type="http://schemas.openxmlformats.org/officeDocument/2006/relationships/hyperlink" Target="https://www.caixa.gov.br/Downloads/sinapi-cadernos-tecnicos/SINAPI-CT-DEPRECIACAO-JUROS-IMPOSTOS-E-SEGUROS-MANUTENCAO-E-MATERIAIS-NA-OPERACAO-DOS-EQUIPAMENTOS.pdf" TargetMode="External"/><Relationship Id="rId9121" Type="http://schemas.openxmlformats.org/officeDocument/2006/relationships/hyperlink" Target="https://www.caixa.gov.br/Downloads/sinapi-cadernos-tecnicos/SINAPI-CT-BOCAS-PARA-BUEIROS.pdf" TargetMode="External"/><Relationship Id="rId620" Type="http://schemas.openxmlformats.org/officeDocument/2006/relationships/hyperlink" Target="https://www.caixa.gov.br/Downloads/sinapi-cadernos-tecnicos/SINAPI-CT-INSTALACOES-HIDRAULICAS-EM-PPR.pdf" TargetMode="External"/><Relationship Id="rId1250" Type="http://schemas.openxmlformats.org/officeDocument/2006/relationships/hyperlink" Target="https://www.caixa.gov.br/Downloads/sinapi-cadernos-tecnicos/SINAPI-CT-INSTALACOES-PREDIAIS-DE-AGUAS-PLUVIAIS-TUBOS-CONEXOES-CAIXAS-E-RALOS.pdf" TargetMode="External"/><Relationship Id="rId2301" Type="http://schemas.openxmlformats.org/officeDocument/2006/relationships/hyperlink" Target="https://www.caixa.gov.br/Downloads/sinapi-metodologia/Livro_SINAPI_Calculos_Parametros.pdf" TargetMode="External"/><Relationship Id="rId4059" Type="http://schemas.openxmlformats.org/officeDocument/2006/relationships/hyperlink" Target="https://www.caixa.gov.br/Downloads/sinapi-cadernos-tecnicos/SINAPI-CT-REDES-DE-LOGICA-TELEFONIA-E-IMAGEM.pdf" TargetMode="External"/><Relationship Id="rId5457" Type="http://schemas.openxmlformats.org/officeDocument/2006/relationships/hyperlink" Target="https://www.caixa.gov.br/Downloads/sinapi-cadernos-tecnicos/SINAPI-CT-INSTALACOES-ELETRICAS-ELETRODUTOS-EMBUTIDOS-CABOS-CAIXAS-TOMADAS-E-INTERRUPTORES.pdf" TargetMode="External"/><Relationship Id="rId5664" Type="http://schemas.openxmlformats.org/officeDocument/2006/relationships/hyperlink" Target="https://www.caixa.gov.br/Downloads/sinapi-cadernos-tecnicos/SINAPI-CT-ILUMINACAO-PREDIAL-E-MONITORAMENTO.pdf" TargetMode="External"/><Relationship Id="rId5871" Type="http://schemas.openxmlformats.org/officeDocument/2006/relationships/hyperlink" Target="https://www.caixa.gov.br/Downloads/sinapi-cadernos-tecnicos/SINAPI-CT-FORMAS-PARA-ESTRUTURAS-DE-CONCRETO-ARMADO.pdf" TargetMode="External"/><Relationship Id="rId6508" Type="http://schemas.openxmlformats.org/officeDocument/2006/relationships/hyperlink" Target="https://www.caixa.gov.br/Downloads/sinapi-cadernos-tecnicos/SINAPI-CT-ESQUADRIAS-PORTAS.pdf" TargetMode="External"/><Relationship Id="rId6715" Type="http://schemas.openxmlformats.org/officeDocument/2006/relationships/hyperlink" Target="https://www.caixa.gov.br/Downloads/sinapi-cadernos-tecnicos/SINAPI-CT-ESCAVACAO-VERTICAL-A-CEU-ABERTO.pdf" TargetMode="External"/><Relationship Id="rId6922" Type="http://schemas.openxmlformats.org/officeDocument/2006/relationships/hyperlink" Target="https://www.caixa.gov.br/Downloads/sinapi-cadernos-tecnicos/SINAPI-CT-ESCADAS.pdf" TargetMode="External"/><Relationship Id="rId1110" Type="http://schemas.openxmlformats.org/officeDocument/2006/relationships/hyperlink" Target="https://www.caixa.gov.br/Downloads/sinapi-cadernos-tecnicos/SINAPI-CT-INSTALACOES-PREDIAIS-DE-AGUA-QUENTE-EM-CPVC.pdf" TargetMode="External"/><Relationship Id="rId4266" Type="http://schemas.openxmlformats.org/officeDocument/2006/relationships/hyperlink" Target="https://www.caixa.gov.br/Downloads/sinapi-cadernos-tecnicos/SINAPI-CT-REVESTIMENTOS-CERAMICOS-INTERNOS.pdf" TargetMode="External"/><Relationship Id="rId4473" Type="http://schemas.openxmlformats.org/officeDocument/2006/relationships/hyperlink" Target="https://www.caixa.gov.br/Downloads/sinapi-cadernos-tecnicos/SINAPI-CT-SUPRESSAO-VEGETAL.pdf" TargetMode="External"/><Relationship Id="rId4680" Type="http://schemas.openxmlformats.org/officeDocument/2006/relationships/hyperlink" Target="https://www.caixa.gov.br/Downloads/sinapi-cadernos-tecnicos/SINAPI-CT-TRANSPORTE-DE-MATERIAIS-DENTRO-DO-CANTEIRO-DE-OBRAS.pdf" TargetMode="External"/><Relationship Id="rId5317" Type="http://schemas.openxmlformats.org/officeDocument/2006/relationships/hyperlink" Target="https://www.caixa.gov.br/Downloads/sinapi-cadernos-tecnicos/SINAPI-CT-INSTALACOES-ELETRICAS-QUADROS-CABOS-DISJUNTORES-CONTATORES-E-BARRAMENTOS-BLINDADOS.pdf" TargetMode="External"/><Relationship Id="rId5524" Type="http://schemas.openxmlformats.org/officeDocument/2006/relationships/hyperlink" Target="https://www.caixa.gov.br/Downloads/sinapi-cadernos-tecnicos/SINAPI-CT-INSTALACOES-ELETRICAS-ELETRODUTOS-EMBUTIDOS-CABOS-CAIXAS-TOMADAS-E-INTERRUPTORES.pdf" TargetMode="External"/><Relationship Id="rId5731" Type="http://schemas.openxmlformats.org/officeDocument/2006/relationships/hyperlink" Target="https://www.caixa.gov.br/Downloads/sinapi-cadernos-tecnicos/SINAPI-CT-GUARDA-CORPO-CORRIMAO-E-GRADE-PARA-ESQUADRIAS.pdf" TargetMode="External"/><Relationship Id="rId8887" Type="http://schemas.openxmlformats.org/officeDocument/2006/relationships/hyperlink" Target="https://www.caixa.gov.br/Downloads/sinapi-cadernos-tecnicos/SINAPI-CT-CERCAS-PROTETORES-E-ALAMBRADOS.pdf" TargetMode="External"/><Relationship Id="rId9938" Type="http://schemas.openxmlformats.org/officeDocument/2006/relationships/hyperlink" Target="https://www.caixa.gov.br/Downloads/sinapi-cadernos-tecnicos/SINAPI-CT-ARGAMASSAS.pdf" TargetMode="External"/><Relationship Id="rId1927" Type="http://schemas.openxmlformats.org/officeDocument/2006/relationships/hyperlink" Target="https://www.caixa.gov.br/Downloads/sinapi-cadernos-tecnicos/SINAPI-CT-INSTALACOES-EM-COBRE.pdf" TargetMode="External"/><Relationship Id="rId3075" Type="http://schemas.openxmlformats.org/officeDocument/2006/relationships/hyperlink" Target="https://www.caixa.gov.br/Downloads/sinapi-cadernos-tecnicos/SINAPI-CT-PAVIMENTO-RIGIDO-DE-CONCRETO.pdf" TargetMode="External"/><Relationship Id="rId3282" Type="http://schemas.openxmlformats.org/officeDocument/2006/relationships/hyperlink" Target="https://www.caixa.gov.br/Downloads/sinapi-cadernos-tecnicos/SINAPI-CT-PINTURA-EM-MADEIRA.pdf" TargetMode="External"/><Relationship Id="rId4126" Type="http://schemas.openxmlformats.org/officeDocument/2006/relationships/hyperlink" Target="https://www.caixa.gov.br/Downloads/sinapi-cadernos-tecnicos/SINAPI-CT-REDES-DE-AGUA-E-ESGOTO-EM-PEAD-LISO-(TUBOS-E-CONEXOES).pdf" TargetMode="External"/><Relationship Id="rId4333" Type="http://schemas.openxmlformats.org/officeDocument/2006/relationships/hyperlink" Target="https://www.caixa.gov.br/Downloads/sinapi-cadernos-tecnicos/SINAPI-CT-SINALIZACAO-VERTICAL-VIARIA.pdf" TargetMode="External"/><Relationship Id="rId4540" Type="http://schemas.openxmlformats.org/officeDocument/2006/relationships/hyperlink" Target="https://www.caixa.gov.br/Downloads/sinapi-cadernos-tecnicos/SINAPI-CT-TRANSPORTE-FLUVIAL-CARGA-E-DESCARGA.pdf" TargetMode="External"/><Relationship Id="rId7489" Type="http://schemas.openxmlformats.org/officeDocument/2006/relationships/hyperlink" Target="https://www.caixa.gov.br/Downloads/sinapi-cadernos-tecnicos/SINAPI-CT-DEPRECIACAO-JUROS-IMPOSTOS-E-SEGUROS-MANUTENCAO-E-MATERIAIS-NA-OPERACAO-DOS-EQUIPAMENTOS.pdf" TargetMode="External"/><Relationship Id="rId7696" Type="http://schemas.openxmlformats.org/officeDocument/2006/relationships/hyperlink" Target="https://www.caixa.gov.br/Downloads/sinapi-cadernos-tecnicos/SINAPI-CT-DEPRECIACAO-JUROS-IMPOSTOS-E-SEGUROS-MANUTENCAO-E-MATERIAIS-NA-OPERACAO-DOS-EQUIPAMENTOS.pdf" TargetMode="External"/><Relationship Id="rId8747" Type="http://schemas.openxmlformats.org/officeDocument/2006/relationships/hyperlink" Target="https://www.caixa.gov.br/Downloads/sinapi-cadernos-tecnicos/SINAPI-CT-CONCRETO-PROTENDIDO.pdf" TargetMode="External"/><Relationship Id="rId8954" Type="http://schemas.openxmlformats.org/officeDocument/2006/relationships/hyperlink" Target="https://www.caixa.gov.br/Downloads/sinapi-cadernos-tecnicos/SINAPI-CT-CAIXAS-DE-AGUA-PARA-EDIFICACOES.pdf" TargetMode="External"/><Relationship Id="rId2091" Type="http://schemas.openxmlformats.org/officeDocument/2006/relationships/hyperlink" Target="https://www.caixa.gov.br/Downloads/sinapi-cadernos-tecnicos/SINAPI-CT-LIGACOES-PREDIAIS-DE-AGUA-E-ESGOTO.pdf" TargetMode="External"/><Relationship Id="rId3142" Type="http://schemas.openxmlformats.org/officeDocument/2006/relationships/hyperlink" Target="https://www.caixa.gov.br/Downloads/sinapi-cadernos-tecnicos/SINAPI-CT-PERFURACAO-HORIZONTAL-DIRECIONAL-HDD.pdf" TargetMode="External"/><Relationship Id="rId4400" Type="http://schemas.openxmlformats.org/officeDocument/2006/relationships/hyperlink" Target="https://www.caixa.gov.br/Downloads/sinapi-cadernos-tecnicos/SINAPI-CT-SISTEMA-DE-PROTECAO-CONTRA-DESCARGAS-ATMOSFERICAS-SPDA.pdf" TargetMode="External"/><Relationship Id="rId6298" Type="http://schemas.openxmlformats.org/officeDocument/2006/relationships/hyperlink" Target="https://www.caixa.gov.br/Downloads/sinapi-cadernos-tecnicos/SINAPI-CT-ESTRUTURA-E-TRAMA-PARA-COBERTURA.pdf" TargetMode="External"/><Relationship Id="rId7349" Type="http://schemas.openxmlformats.org/officeDocument/2006/relationships/hyperlink" Target="https://www.caixa.gov.br/Downloads/sinapi-cadernos-tecnicos/SINAPI-CT-DEPRECIACAO-JUROS-IMPOSTOS-E-SEGUROS-MANUTENCAO-E-MATERIAIS-NA-OPERACAO-DOS-EQUIPAMENTOS.pdf" TargetMode="External"/><Relationship Id="rId7556" Type="http://schemas.openxmlformats.org/officeDocument/2006/relationships/hyperlink" Target="https://www.caixa.gov.br/Downloads/sinapi-cadernos-tecnicos/SINAPI-CT-DEPRECIACAO-JUROS-IMPOSTOS-E-SEGUROS-MANUTENCAO-E-MATERIAIS-NA-OPERACAO-DOS-EQUIPAMENTOS.pdf" TargetMode="External"/><Relationship Id="rId7763" Type="http://schemas.openxmlformats.org/officeDocument/2006/relationships/hyperlink" Target="https://www.caixa.gov.br/Downloads/sinapi-cadernos-tecnicos/SINAPI-CT-DEPRECIACAO-JUROS-IMPOSTOS-E-SEGUROS-MANUTENCAO-E-MATERIAIS-NA-OPERACAO-DOS-EQUIPAMENTOS.pdf" TargetMode="External"/><Relationship Id="rId8607" Type="http://schemas.openxmlformats.org/officeDocument/2006/relationships/hyperlink" Target="https://www.caixa.gov.br/Downloads/sinapi-cadernos-tecnicos/SINAPI-CT-CUSTOS-HORARIOS-PRODUTIVO-E-IMPRODUTIVO-DOS-EQUIPAMENTOS.pdf" TargetMode="External"/><Relationship Id="rId270" Type="http://schemas.openxmlformats.org/officeDocument/2006/relationships/hyperlink" Target="https://www.caixa.gov.br/Downloads/sinapi-cadernos-tecnicos/SINAPI-CT-INSTALACOES-HIDRAULICAS-RESERVACAO-E-BOMBAS-DE-RECALQUE.pdf" TargetMode="External"/><Relationship Id="rId3002" Type="http://schemas.openxmlformats.org/officeDocument/2006/relationships/hyperlink" Target="https://www.caixa.gov.br/Downloads/sinapi-cadernos-tecnicos/SINAPI-CT-PARQUINHOS-E-EQUIPAMENTOS-DE-GINASTICA-AO-AR-LIVRE.pdf" TargetMode="External"/><Relationship Id="rId6158" Type="http://schemas.openxmlformats.org/officeDocument/2006/relationships/hyperlink" Target="https://www.caixa.gov.br/Downloads/sinapi-cadernos-tecnicos/SINAPI-CT-ESTRUTURAS-DE-MADEIRA.pdf" TargetMode="External"/><Relationship Id="rId6365" Type="http://schemas.openxmlformats.org/officeDocument/2006/relationships/hyperlink" Target="https://www.caixa.gov.br/Downloads/sinapi-cadernos-tecnicos/SINAPI-CT-ESTACAS-PRE-MOLDADAS.pdf" TargetMode="External"/><Relationship Id="rId6572" Type="http://schemas.openxmlformats.org/officeDocument/2006/relationships/hyperlink" Target="https://www.caixa.gov.br/Downloads/sinapi-cadernos-tecnicos/SINAPI-CT-ESCORAMENTO-E-PREPARO-DE-FUNDO-DE-VALAS.pdf" TargetMode="External"/><Relationship Id="rId7209" Type="http://schemas.openxmlformats.org/officeDocument/2006/relationships/hyperlink" Target="https://www.caixa.gov.br/Downloads/sinapi-cadernos-tecnicos/SINAPI-CT-DRENOS.pdf" TargetMode="External"/><Relationship Id="rId7416" Type="http://schemas.openxmlformats.org/officeDocument/2006/relationships/hyperlink" Target="https://www.caixa.gov.br/Downloads/sinapi-cadernos-tecnicos/SINAPI-CT-DEPRECIACAO-JUROS-IMPOSTOS-E-SEGUROS-MANUTENCAO-E-MATERIAIS-NA-OPERACAO-DOS-EQUIPAMENTOS.pdf" TargetMode="External"/><Relationship Id="rId7970" Type="http://schemas.openxmlformats.org/officeDocument/2006/relationships/hyperlink" Target="https://www.caixa.gov.br/Downloads/sinapi-cadernos-tecnicos/SINAPI-CT-DEPRECIACAO-JUROS-IMPOSTOS-E-SEGUROS-MANUTENCAO-E-MATERIAIS-NA-OPERACAO-DOS-EQUIPAMENTOS.pdf" TargetMode="External"/><Relationship Id="rId8814" Type="http://schemas.openxmlformats.org/officeDocument/2006/relationships/hyperlink" Target="https://www.caixa.gov.br/Downloads/sinapi-cadernos-tecnicos/SINAPI-CT-CONCRETAGEM-PARA-ESTRUTURAS-DE-CONCRETO-ARMADO.pdf" TargetMode="External"/><Relationship Id="rId130" Type="http://schemas.openxmlformats.org/officeDocument/2006/relationships/hyperlink" Target="https://www.caixa.gov.br/Downloads/sinapi-cadernos-tecnicos/SINAPI-CT-INSTALACOES-ELETRICAS-REDE-DE-DISTRIBUICAO.pdf" TargetMode="External"/><Relationship Id="rId3959" Type="http://schemas.openxmlformats.org/officeDocument/2006/relationships/hyperlink" Target="https://www.caixa.gov.br/Downloads/sinapi-cadernos-tecnicos/SINAPI-CT-RECOMPOSICAO-DE-PAVIMENTOS.pdf" TargetMode="External"/><Relationship Id="rId5174" Type="http://schemas.openxmlformats.org/officeDocument/2006/relationships/hyperlink" Target="https://www.caixa.gov.br/Downloads/sinapi-cadernos-tecnicos/SINAPI-CT-VALVULAS-E-REGISTROS-PARA-SISTEMAS-PREDIAIS.pdf" TargetMode="External"/><Relationship Id="rId5381" Type="http://schemas.openxmlformats.org/officeDocument/2006/relationships/hyperlink" Target="https://www.caixa.gov.br/Downloads/sinapi-cadernos-tecnicos/SINAPI-CT-INSTALACOES-ELETRICAS-ELETRODUTOS-CONEXOES-E-CONDULETES-APARENTES.pdf" TargetMode="External"/><Relationship Id="rId6018" Type="http://schemas.openxmlformats.org/officeDocument/2006/relationships/hyperlink" Target="https://www.caixa.gov.br/Downloads/sinapi-cadernos-tecnicos/SINAPI-CT-FOSSAS-E-SUMIDOUROS.pdf" TargetMode="External"/><Relationship Id="rId6225" Type="http://schemas.openxmlformats.org/officeDocument/2006/relationships/hyperlink" Target="https://www.caixa.gov.br/Downloads/sinapi-cadernos-tecnicos/SINAPI-CT-ESTRUTURAS-PRE-FABRICADAS-E-PRE-MOLDADAS.pdf" TargetMode="External"/><Relationship Id="rId7623" Type="http://schemas.openxmlformats.org/officeDocument/2006/relationships/hyperlink" Target="https://www.caixa.gov.br/Downloads/sinapi-cadernos-tecnicos/SINAPI-CT-DEPRECIACAO-JUROS-IMPOSTOS-E-SEGUROS-MANUTENCAO-E-MATERIAIS-NA-OPERACAO-DOS-EQUIPAMENTOS.pdf" TargetMode="External"/><Relationship Id="rId7830" Type="http://schemas.openxmlformats.org/officeDocument/2006/relationships/hyperlink" Target="https://www.caixa.gov.br/Downloads/sinapi-cadernos-tecnicos/SINAPI-CT-DEPRECIACAO-JUROS-IMPOSTOS-E-SEGUROS-MANUTENCAO-E-MATERIAIS-NA-OPERACAO-DOS-EQUIPAMENTOS.pdf" TargetMode="External"/><Relationship Id="rId2768" Type="http://schemas.openxmlformats.org/officeDocument/2006/relationships/hyperlink" Target="https://www.caixa.gov.br/Downloads/sinapi-cadernos-tecnicos/SINAPI-CT-MASSA-UNICA-INTERNA.pdf" TargetMode="External"/><Relationship Id="rId2975" Type="http://schemas.openxmlformats.org/officeDocument/2006/relationships/hyperlink" Target="https://www.caixa.gov.br/Downloads/sinapi-cadernos-tecnicos/SINAPI-CT-PAREDES-EM-DRYWALL.pdf" TargetMode="External"/><Relationship Id="rId3819" Type="http://schemas.openxmlformats.org/officeDocument/2006/relationships/hyperlink" Target="https://www.caixa.gov.br/Downloads/sinapi-cadernos-tecnicos/SINAPI-CT-RADIER-PISO-DE-CONCRETO-E-LAJE-SOBRE-SOLO.pdf" TargetMode="External"/><Relationship Id="rId5034" Type="http://schemas.openxmlformats.org/officeDocument/2006/relationships/hyperlink" Target="https://www.caixa.gov.br/Downloads/sinapi-cadernos-tecnicos/SINAPI-CT-USINAGENS.pdf" TargetMode="External"/><Relationship Id="rId6432" Type="http://schemas.openxmlformats.org/officeDocument/2006/relationships/hyperlink" Target="https://www.caixa.gov.br/Downloads/sinapi-cadernos-tecnicos/SINAPI-CT-ESQUADRIAS-PORTAS.pdf" TargetMode="External"/><Relationship Id="rId9588" Type="http://schemas.openxmlformats.org/officeDocument/2006/relationships/hyperlink" Target="https://www.caixa.gov.br/Downloads/sinapi-cadernos-tecnicos/SINAPI-CT-ASSENTAMENTO-DE-TUBOS-DE-PVC-E-METALICOS-EM-REDES-DE-AGUA.pdf" TargetMode="External"/><Relationship Id="rId9795" Type="http://schemas.openxmlformats.org/officeDocument/2006/relationships/hyperlink" Target="https://www.caixa.gov.br/Downloads/sinapi-cadernos-tecnicos/SINAPI-CT-ASFALTO.pdf" TargetMode="External"/><Relationship Id="rId947" Type="http://schemas.openxmlformats.org/officeDocument/2006/relationships/hyperlink" Target="https://www.caixa.gov.br/Downloads/sinapi-cadernos-tecnicos/SINAPI-CT-INSTALACOES-PREDIAIS-DE-AGUA-FRIA-EM-PVC.pdf" TargetMode="External"/><Relationship Id="rId1577" Type="http://schemas.openxmlformats.org/officeDocument/2006/relationships/hyperlink" Target="https://www.caixa.gov.br/Downloads/sinapi-cadernos-tecnicos/SINAPI-CT-INSTALACOES-DE-GAS-E-INCENDIO-EM-ACO-E-FERRO-GALVANIZADO.pdf" TargetMode="External"/><Relationship Id="rId1784" Type="http://schemas.openxmlformats.org/officeDocument/2006/relationships/hyperlink" Target="https://www.caixa.gov.br/Downloads/sinapi-cadernos-tecnicos/SINAPI-CT-INSTALACOES-EM-COBRE.pdf" TargetMode="External"/><Relationship Id="rId1991" Type="http://schemas.openxmlformats.org/officeDocument/2006/relationships/hyperlink" Target="https://www.caixa.gov.br/Downloads/sinapi-cadernos-tecnicos/SINAPI-CT-INSTALACOES-PARA-CANTEIROS-DE-OBRAS.pdf" TargetMode="External"/><Relationship Id="rId2628" Type="http://schemas.openxmlformats.org/officeDocument/2006/relationships/hyperlink" Target="https://www.caixa.gov.br/Downloads/sinapi-cadernos-tecnicos/SINAPI-CT-LOUCAS-E-METAIS.pdf" TargetMode="External"/><Relationship Id="rId2835" Type="http://schemas.openxmlformats.org/officeDocument/2006/relationships/hyperlink" Target="https://www.caixa.gov.br/Downloads/sinapi-cadernos-tecnicos/SINAPI-CT-MOBILIARIO-URBANO.pdf" TargetMode="External"/><Relationship Id="rId4190" Type="http://schemas.openxmlformats.org/officeDocument/2006/relationships/hyperlink" Target="https://www.caixa.gov.br/Downloads/sinapi-cadernos-tecnicos/SINAPI-CT-REDES-DE-AGUA-E-ESGOTO-EM-PEAD-LISO-(TUBOS-E-CONEXOES).pdf" TargetMode="External"/><Relationship Id="rId5241" Type="http://schemas.openxmlformats.org/officeDocument/2006/relationships/hyperlink" Target="https://www.caixa.gov.br/Downloads/sinapi-cadernos-tecnicos/SINAPI-CT-VALVULAS-PARA-REDES-DE-SANEAMENTO.pdf" TargetMode="External"/><Relationship Id="rId8397" Type="http://schemas.openxmlformats.org/officeDocument/2006/relationships/hyperlink" Target="https://www.caixa.gov.br/Downloads/sinapi-cadernos-tecnicos/SINAPI-CT-CUSTOS-HORARIOS-PRODUTIVO-E-IMPRODUTIVO-DOS-EQUIPAMENTOS.pdf" TargetMode="External"/><Relationship Id="rId9448" Type="http://schemas.openxmlformats.org/officeDocument/2006/relationships/hyperlink" Target="https://www.caixa.gov.br/Downloads/sinapi-cadernos-tecnicos/SINAPI-CT-ASSENTAMENTO-DE-TUBOS-DE-ESGOTO-OU-DRENAGEM-PLUVIAL-EM-CONCRETO.pdf" TargetMode="External"/><Relationship Id="rId9655" Type="http://schemas.openxmlformats.org/officeDocument/2006/relationships/hyperlink" Target="https://www.caixa.gov.br/Downloads/sinapi-cadernos-tecnicos/SINAPI-CT-ASSENTAMENTO-DE-TUBOS-DE-PVC-E-METALICOS-EM-REDES-DE-AGUA.pdf" TargetMode="External"/><Relationship Id="rId9862" Type="http://schemas.openxmlformats.org/officeDocument/2006/relationships/hyperlink" Target="https://www.caixa.gov.br/Downloads/sinapi-cadernos-tecnicos/SINAPI-CT-ARMACAO-PARA-ESTRUTURAS-DE-CONCRETO-ARMADO.pdf" TargetMode="External"/><Relationship Id="rId76" Type="http://schemas.openxmlformats.org/officeDocument/2006/relationships/hyperlink" Target="https://www.caixa.gov.br/Downloads/sinapi-cadernos-tecnicos/SINAPI-CT-INSTALACOES-ELETRICAS-REDE-DE-DISTRIBUICAO.pdf" TargetMode="External"/><Relationship Id="rId807" Type="http://schemas.openxmlformats.org/officeDocument/2006/relationships/hyperlink" Target="https://www.caixa.gov.br/Downloads/sinapi-cadernos-tecnicos/SINAPI-CT-INSTALACOES-PREDIAIS-DE-ESGOTO-TUBOS-E-CONEXOES.pdf" TargetMode="External"/><Relationship Id="rId1437" Type="http://schemas.openxmlformats.org/officeDocument/2006/relationships/hyperlink" Target="https://www.caixa.gov.br/Downloads/sinapi-cadernos-tecnicos/SINAPI-CT-INSTALACOES-DE-GAS-E-INCENDIO-EM-ACO-E-FERRO-GALVANIZADO.pdf" TargetMode="External"/><Relationship Id="rId1644" Type="http://schemas.openxmlformats.org/officeDocument/2006/relationships/hyperlink" Target="https://www.caixa.gov.br/Downloads/sinapi-cadernos-tecnicos/SINAPI-CT-INSTALACOES-DE-GAS-EM-PEX-MULTICAMADAS.pdf" TargetMode="External"/><Relationship Id="rId1851" Type="http://schemas.openxmlformats.org/officeDocument/2006/relationships/hyperlink" Target="https://www.caixa.gov.br/Downloads/sinapi-cadernos-tecnicos/SINAPI-CT-INSTALACOES-EM-COBRE.pdf" TargetMode="External"/><Relationship Id="rId2902" Type="http://schemas.openxmlformats.org/officeDocument/2006/relationships/hyperlink" Target="https://www.caixa.gov.br/Downloads/sinapi-cadernos-tecnicos/SINAPI-CT-PAREDES-DE-CONCRETO-ARMACAO.pdf" TargetMode="External"/><Relationship Id="rId4050" Type="http://schemas.openxmlformats.org/officeDocument/2006/relationships/hyperlink" Target="https://www.caixa.gov.br/Downloads/sinapi-cadernos-tecnicos/SINAPI-CT-REDES-DE-LOGICA-TELEFONIA-E-IMAGEM.pdf" TargetMode="External"/><Relationship Id="rId5101" Type="http://schemas.openxmlformats.org/officeDocument/2006/relationships/hyperlink" Target="https://www.caixa.gov.br/Downloads/sinapi-cadernos-tecnicos/SINAPI-CT-VIDROS-E-ESPELHOS.pdf" TargetMode="External"/><Relationship Id="rId8257" Type="http://schemas.openxmlformats.org/officeDocument/2006/relationships/hyperlink" Target="https://www.caixa.gov.br/Downloads/sinapi-cadernos-tecnicos/SINAPI-CT-CUSTOS-HORARIOS-PRODUTIVO-E-IMPRODUTIVO-DOS-EQUIPAMENTOS.pdf" TargetMode="External"/><Relationship Id="rId8464" Type="http://schemas.openxmlformats.org/officeDocument/2006/relationships/hyperlink" Target="https://www.caixa.gov.br/Downloads/sinapi-cadernos-tecnicos/SINAPI-CT-CUSTOS-HORARIOS-PRODUTIVO-E-IMPRODUTIVO-DOS-EQUIPAMENTOS.pdf" TargetMode="External"/><Relationship Id="rId8671" Type="http://schemas.openxmlformats.org/officeDocument/2006/relationships/hyperlink" Target="https://www.caixa.gov.br/Downloads/sinapi-cadernos-tecnicos/SINAPI-CT-CONTRAPISO.pdf" TargetMode="External"/><Relationship Id="rId9308" Type="http://schemas.openxmlformats.org/officeDocument/2006/relationships/hyperlink" Target="https://www.caixa.gov.br/Downloads/sinapi-cadernos-tecnicos/SINAPI-CT-ATERROS-BASES-SUB-BASES-E-IMPRIMACOES.pdf" TargetMode="External"/><Relationship Id="rId9515" Type="http://schemas.openxmlformats.org/officeDocument/2006/relationships/hyperlink" Target="https://www.caixa.gov.br/Downloads/sinapi-cadernos-tecnicos/SINAPI-CT-ASSENTAMENTO-DE-TUBOS-DE-PVC-E-METALICOS-EM-REDES-DE-AGUA.pdf" TargetMode="External"/><Relationship Id="rId9722" Type="http://schemas.openxmlformats.org/officeDocument/2006/relationships/hyperlink" Target="https://www.caixa.gov.br/Downloads/sinapi-cadernos-tecnicos/SINAPI-CT-ASSENTAMENTO-DE-TUBOS-DE-PVC-E-METALICOS-EM-REDES-DE-AGUA.pdf" TargetMode="External"/><Relationship Id="rId1504" Type="http://schemas.openxmlformats.org/officeDocument/2006/relationships/hyperlink" Target="https://www.caixa.gov.br/Downloads/sinapi-cadernos-tecnicos/SINAPI-CT-INSTALACOES-DE-GAS-E-INCENDIO-EM-ACO-E-FERRO-GALVANIZADO.pdf" TargetMode="External"/><Relationship Id="rId1711" Type="http://schemas.openxmlformats.org/officeDocument/2006/relationships/hyperlink" Target="https://www.caixa.gov.br/Downloads/sinapi-cadernos-tecnicos/SINAPI-CT-INSTALACOES-DE-AR-CONDICIONADO.pdf" TargetMode="External"/><Relationship Id="rId4867" Type="http://schemas.openxmlformats.org/officeDocument/2006/relationships/hyperlink" Target="https://www.caixa.gov.br/Downloads/sinapi-cadernos-tecnicos/SINAPI-CT-TRANSPORTE-CARGA-E-DESCARGA-DE-MATERIAIS.pdf" TargetMode="External"/><Relationship Id="rId7066" Type="http://schemas.openxmlformats.org/officeDocument/2006/relationships/hyperlink" Target="https://www.caixa.gov.br/Downloads/sinapi-cadernos-tecnicos/SINAPI-CT-ELETROCALHAS.pdf" TargetMode="External"/><Relationship Id="rId7273" Type="http://schemas.openxmlformats.org/officeDocument/2006/relationships/hyperlink" Target="https://www.caixa.gov.br/Downloads/sinapi-cadernos-tecnicos/SINAPI-CT-DETECCAO-DE-INCENDIO-E-ALARME.pdf" TargetMode="External"/><Relationship Id="rId7480" Type="http://schemas.openxmlformats.org/officeDocument/2006/relationships/hyperlink" Target="https://www.caixa.gov.br/Downloads/sinapi-cadernos-tecnicos/SINAPI-CT-DEPRECIACAO-JUROS-IMPOSTOS-E-SEGUROS-MANUTENCAO-E-MATERIAIS-NA-OPERACAO-DOS-EQUIPAMENTOS.pdf" TargetMode="External"/><Relationship Id="rId8117" Type="http://schemas.openxmlformats.org/officeDocument/2006/relationships/hyperlink" Target="https://www.caixa.gov.br/Downloads/sinapi-cadernos-tecnicos/SINAPI-CT-DEPRECIACAO-JUROS-IMPOSTOS-E-SEGUROS-MANUTENCAO-E-MATERIAIS-NA-OPERACAO-DOS-EQUIPAMENTOS.pdf" TargetMode="External"/><Relationship Id="rId8324" Type="http://schemas.openxmlformats.org/officeDocument/2006/relationships/hyperlink" Target="https://www.caixa.gov.br/Downloads/sinapi-cadernos-tecnicos/SINAPI-CT-CUSTOS-HORARIOS-PRODUTIVO-E-IMPRODUTIVO-DOS-EQUIPAMENTOS.pdf" TargetMode="External"/><Relationship Id="rId8531" Type="http://schemas.openxmlformats.org/officeDocument/2006/relationships/hyperlink" Target="https://www.caixa.gov.br/Downloads/sinapi-cadernos-tecnicos/SINAPI-CT-CUSTOS-HORARIOS-PRODUTIVO-E-IMPRODUTIVO-DOS-EQUIPAMENTOS.pdf" TargetMode="External"/><Relationship Id="rId10047" Type="http://schemas.openxmlformats.org/officeDocument/2006/relationships/hyperlink" Target="https://www.caixa.gov.br/Downloads/sinapi-cadernos-tecnicos/SINAPI-CT-ALVENARIAS-DIVERSAS.pdf" TargetMode="External"/><Relationship Id="rId3469" Type="http://schemas.openxmlformats.org/officeDocument/2006/relationships/hyperlink" Target="https://www.caixa.gov.br/Downloads/sinapi-cadernos-tecnicos/SINAPI-CT-POSTES-DE-CONCRETO-E-METALICOS.pdf" TargetMode="External"/><Relationship Id="rId3676" Type="http://schemas.openxmlformats.org/officeDocument/2006/relationships/hyperlink" Target="https://www.caixa.gov.br/Downloads/sinapi-cadernos-tecnicos/SINAPI-CT-PRODUCAO-DE-CONCRETO.pdf" TargetMode="External"/><Relationship Id="rId5918" Type="http://schemas.openxmlformats.org/officeDocument/2006/relationships/hyperlink" Target="https://www.caixa.gov.br/Downloads/sinapi-cadernos-tecnicos/SINAPI-CT-FORMAS-PARA-ESTRUTURAS-DE-CONCRETO-ARMADO.pdf" TargetMode="External"/><Relationship Id="rId6082" Type="http://schemas.openxmlformats.org/officeDocument/2006/relationships/hyperlink" Target="https://www.caixa.gov.br/Downloads/sinapi-cadernos-tecnicos/SINAPI-CT-EXECUCAO-DE-TIRANTES.pdf" TargetMode="External"/><Relationship Id="rId7133" Type="http://schemas.openxmlformats.org/officeDocument/2006/relationships/hyperlink" Target="https://www.caixa.gov.br/Downloads/sinapi-cadernos-tecnicos/SINAPI-CT-DUTOS-PARA-AR-CONDICIONADO.pdf" TargetMode="External"/><Relationship Id="rId7340" Type="http://schemas.openxmlformats.org/officeDocument/2006/relationships/hyperlink" Target="https://www.caixa.gov.br/Downloads/sinapi-cadernos-tecnicos/SINAPI-CT-DEPRECIACAO-JUROS-IMPOSTOS-E-SEGUROS-MANUTENCAO-E-MATERIAIS-NA-OPERACAO-DOS-EQUIPAMENTOS.pdf" TargetMode="External"/><Relationship Id="rId597" Type="http://schemas.openxmlformats.org/officeDocument/2006/relationships/hyperlink" Target="https://www.caixa.gov.br/Downloads/sinapi-cadernos-tecnicos/SINAPI-CT-INSTALACOES-HIDRAULICAS-EM-PEX.pdf" TargetMode="External"/><Relationship Id="rId2278" Type="http://schemas.openxmlformats.org/officeDocument/2006/relationships/hyperlink" Target="https://www.caixa.gov.br/Downloads/sinapi-metodologia/Livro_SINAPI_Calculos_Parametros.pdf" TargetMode="External"/><Relationship Id="rId2485" Type="http://schemas.openxmlformats.org/officeDocument/2006/relationships/hyperlink" Target="https://www.caixa.gov.br/Downloads/sinapi-metodologia/Livro_SINAPI_Calculos_Parametros.pdf" TargetMode="External"/><Relationship Id="rId3329" Type="http://schemas.openxmlformats.org/officeDocument/2006/relationships/hyperlink" Target="https://www.caixa.gov.br/Downloads/sinapi-cadernos-tecnicos/SINAPI-CT-PINTURA-EM-SUPERFICIES-METALICAS.pdf" TargetMode="External"/><Relationship Id="rId3883" Type="http://schemas.openxmlformats.org/officeDocument/2006/relationships/hyperlink" Target="https://www.caixa.gov.br/Downloads/sinapi-cadernos-tecnicos/SINAPI-CT-RASGOS-E-FIXACOES.pdf" TargetMode="External"/><Relationship Id="rId4727" Type="http://schemas.openxmlformats.org/officeDocument/2006/relationships/hyperlink" Target="https://www.caixa.gov.br/Downloads/sinapi-cadernos-tecnicos/SINAPI-CT-TRANSPORTE-DE-MATERIAIS-DENTRO-DO-CANTEIRO-DE-OBRAS.pdf" TargetMode="External"/><Relationship Id="rId4934" Type="http://schemas.openxmlformats.org/officeDocument/2006/relationships/hyperlink" Target="https://www.caixa.gov.br/Downloads/sinapi-cadernos-tecnicos/SINAPI-CT-TUBULACAO-FLANGEADA-PARA-REDES-DE-AGUA.pdf" TargetMode="External"/><Relationship Id="rId7200" Type="http://schemas.openxmlformats.org/officeDocument/2006/relationships/hyperlink" Target="https://www.caixa.gov.br/Downloads/sinapi-cadernos-tecnicos/SINAPI-CT-DRENOS.pdf" TargetMode="External"/><Relationship Id="rId9098" Type="http://schemas.openxmlformats.org/officeDocument/2006/relationships/hyperlink" Target="https://www.caixa.gov.br/Downloads/sinapi-cadernos-tecnicos/SINAPI-CT-BOCAS-PARA-BUEIROS.pdf" TargetMode="External"/><Relationship Id="rId10114" Type="http://schemas.openxmlformats.org/officeDocument/2006/relationships/hyperlink" Target="https://www.caixa.gov.br/Downloads/sinapi-cadernos-tecnicos/SINAPI-CT-ALVENARIA-ESTRUTURAL-BLOCOS-DE-CONCRETO.pdf" TargetMode="External"/><Relationship Id="rId457" Type="http://schemas.openxmlformats.org/officeDocument/2006/relationships/hyperlink" Target="https://www.caixa.gov.br/Downloads/sinapi-cadernos-tecnicos/SINAPI-CT-INSTALACOES-HIDRAULICAS-RESERVACAO-E-BOMBAS-DE-RECALQUE.pdf" TargetMode="External"/><Relationship Id="rId1087" Type="http://schemas.openxmlformats.org/officeDocument/2006/relationships/hyperlink" Target="https://www.caixa.gov.br/Downloads/sinapi-cadernos-tecnicos/SINAPI-CT-INSTALACOES-PREDIAIS-DE-AGUA-QUENTE-EM-CPVC.pdf" TargetMode="External"/><Relationship Id="rId1294" Type="http://schemas.openxmlformats.org/officeDocument/2006/relationships/hyperlink" Target="https://www.caixa.gov.br/Downloads/sinapi-cadernos-tecnicos/SINAPI-CT-INSTALACOES-DE-GAS-E-INCENDIO-EM-ACO-E-FERRO-GALVANIZADO.pdf" TargetMode="External"/><Relationship Id="rId2138" Type="http://schemas.openxmlformats.org/officeDocument/2006/relationships/hyperlink" Target="https://www.caixa.gov.br/Downloads/sinapi-cadernos-tecnicos/SINAPI-CT-LIMPEZA-DE-OBRA.pdf" TargetMode="External"/><Relationship Id="rId2692" Type="http://schemas.openxmlformats.org/officeDocument/2006/relationships/hyperlink" Target="https://www.caixa.gov.br/Downloads/sinapi-cadernos-tecnicos/SINAPI-CT-MASSA-UNICA-EXTERNA.pdf" TargetMode="External"/><Relationship Id="rId3536" Type="http://schemas.openxmlformats.org/officeDocument/2006/relationships/hyperlink" Target="https://www.caixa.gov.br/Downloads/sinapi-cadernos-tecnicos/SINAPI-CT-POCOS-DE-VISITA-E-CAIXAS-PARA-BOCAS-DE-LOBO.pdf" TargetMode="External"/><Relationship Id="rId3743" Type="http://schemas.openxmlformats.org/officeDocument/2006/relationships/hyperlink" Target="https://www.caixa.gov.br/Downloads/sinapi-cadernos-tecnicos/SINAPI-CT-QUADROS-DE-AUTOMACAO-DE-BOMBAS.pdf" TargetMode="External"/><Relationship Id="rId3950" Type="http://schemas.openxmlformats.org/officeDocument/2006/relationships/hyperlink" Target="https://www.caixa.gov.br/Downloads/sinapi-cadernos-tecnicos/SINAPI-CT-RECOMPOSICAO-DE-PAVIMENTOS.pdf" TargetMode="External"/><Relationship Id="rId6899" Type="http://schemas.openxmlformats.org/officeDocument/2006/relationships/hyperlink" Target="https://www.caixa.gov.br/Downloads/sinapi-cadernos-tecnicos/SINAPI-CT-ESCADAS.pdf" TargetMode="External"/><Relationship Id="rId9165" Type="http://schemas.openxmlformats.org/officeDocument/2006/relationships/hyperlink" Target="https://www.caixa.gov.br/Downloads/sinapi-cadernos-tecnicos/SINAPI-CT-ATERROS-BASES-SUB-BASES-E-IMPRIMACOES.pdf" TargetMode="External"/><Relationship Id="rId664" Type="http://schemas.openxmlformats.org/officeDocument/2006/relationships/hyperlink" Target="https://www.caixa.gov.br/Downloads/sinapi-cadernos-tecnicos/SINAPI-CT-INSTALACOES-HIDRAULICAS-EM-PPR.pdf" TargetMode="External"/><Relationship Id="rId871" Type="http://schemas.openxmlformats.org/officeDocument/2006/relationships/hyperlink" Target="https://www.caixa.gov.br/Downloads/sinapi-cadernos-tecnicos/SINAPI-CT-INSTALACOES-PREDIAIS-DE-AGUA-FRIA-EM-PVC.pdf" TargetMode="External"/><Relationship Id="rId2345" Type="http://schemas.openxmlformats.org/officeDocument/2006/relationships/hyperlink" Target="https://www.caixa.gov.br/Downloads/sinapi-metodologia/Livro_SINAPI_Calculos_Parametros.pdf" TargetMode="External"/><Relationship Id="rId2552" Type="http://schemas.openxmlformats.org/officeDocument/2006/relationships/hyperlink" Target="https://www.caixa.gov.br/Downloads/sinapi-cadernos-tecnicos/SINAPI-CT-LOUCAS-E-METAIS.pdf" TargetMode="External"/><Relationship Id="rId3603" Type="http://schemas.openxmlformats.org/officeDocument/2006/relationships/hyperlink" Target="https://www.caixa.gov.br/Downloads/sinapi-cadernos-tecnicos/SINAPI-CT-POCOS-DE-VISITA-E-CAIXAS-PARA-BOCAS-DE-LOBO.pdf" TargetMode="External"/><Relationship Id="rId3810" Type="http://schemas.openxmlformats.org/officeDocument/2006/relationships/hyperlink" Target="https://www.caixa.gov.br/Downloads/sinapi-cadernos-tecnicos/SINAPI-CT-RADIER-PISO-DE-CONCRETO-E-LAJE-SOBRE-SOLO.pdf" TargetMode="External"/><Relationship Id="rId6759" Type="http://schemas.openxmlformats.org/officeDocument/2006/relationships/hyperlink" Target="https://www.caixa.gov.br/Downloads/sinapi-cadernos-tecnicos/SINAPI-CT-ESCAVACAO-VERTICAL-A-CEU-ABERTO.pdf" TargetMode="External"/><Relationship Id="rId6966" Type="http://schemas.openxmlformats.org/officeDocument/2006/relationships/hyperlink" Target="https://www.caixa.gov.br/Downloads/sinapi-cadernos-tecnicos/SINAPI-CT-EQUIPAMENTOS-DE-PROTECAO-COLETIVA.pdf" TargetMode="External"/><Relationship Id="rId9372" Type="http://schemas.openxmlformats.org/officeDocument/2006/relationships/hyperlink" Target="https://www.caixa.gov.br/Downloads/sinapi-cadernos-tecnicos/SINAPI-CT-ATERROS-BASES-SUB-BASES-E-IMPRIMACOES.pdf" TargetMode="External"/><Relationship Id="rId317" Type="http://schemas.openxmlformats.org/officeDocument/2006/relationships/hyperlink" Target="https://www.caixa.gov.br/Downloads/sinapi-cadernos-tecnicos/SINAPI-CT-INSTALACOES-HIDRAULICAS-RESERVACAO-E-BOMBAS-DE-RECALQUE.pdf" TargetMode="External"/><Relationship Id="rId524" Type="http://schemas.openxmlformats.org/officeDocument/2006/relationships/hyperlink" Target="https://www.caixa.gov.br/Downloads/sinapi-cadernos-tecnicos/SINAPI-CT-INSTALACOES-HIDRAULICAS-EM-PEX.pdf" TargetMode="External"/><Relationship Id="rId731" Type="http://schemas.openxmlformats.org/officeDocument/2006/relationships/hyperlink" Target="https://www.caixa.gov.br/Downloads/sinapi-cadernos-tecnicos/SINAPI-CT-INSTALACOES-PREDIAIS-DE-ESGOTO-TUBOS-E-CONEXOES.pdf" TargetMode="External"/><Relationship Id="rId1154" Type="http://schemas.openxmlformats.org/officeDocument/2006/relationships/hyperlink" Target="https://www.caixa.gov.br/Downloads/sinapi-cadernos-tecnicos/SINAPI-CT-INSTALACOES-PREDIAIS-DE-AGUA-QUENTE-EM-CPVC.pdf" TargetMode="External"/><Relationship Id="rId1361" Type="http://schemas.openxmlformats.org/officeDocument/2006/relationships/hyperlink" Target="https://www.caixa.gov.br/Downloads/sinapi-cadernos-tecnicos/SINAPI-CT-INSTALACOES-DE-GAS-E-INCENDIO-EM-ACO-E-FERRO-GALVANIZADO.pdf" TargetMode="External"/><Relationship Id="rId2205" Type="http://schemas.openxmlformats.org/officeDocument/2006/relationships/hyperlink" Target="https://www.caixa.gov.br/Downloads/sinapi-metodologia/Livro_SINAPI_Calculos_Parametros.pdf" TargetMode="External"/><Relationship Id="rId2412" Type="http://schemas.openxmlformats.org/officeDocument/2006/relationships/hyperlink" Target="https://www.caixa.gov.br/Downloads/sinapi-metodologia/Livro_SINAPI_Calculos_Parametros.pdf" TargetMode="External"/><Relationship Id="rId5568" Type="http://schemas.openxmlformats.org/officeDocument/2006/relationships/hyperlink" Target="https://www.caixa.gov.br/Downloads/sinapi-cadernos-tecnicos/SINAPI-CT-INSTALACOES-ELETRICAS-ELETRODUTOS-EMBUTIDOS-CABOS-CAIXAS-TOMADAS-E-INTERRUPTORES.pdf" TargetMode="External"/><Relationship Id="rId5775" Type="http://schemas.openxmlformats.org/officeDocument/2006/relationships/hyperlink" Target="https://www.caixa.gov.br/Downloads/sinapi-cadernos-tecnicos/SINAPI-CT-GESSO.pdf" TargetMode="External"/><Relationship Id="rId5982" Type="http://schemas.openxmlformats.org/officeDocument/2006/relationships/hyperlink" Target="https://www.caixa.gov.br/Downloads/sinapi-cadernos-tecnicos/SINAPI-CT-FUNDACOES-RASAS-(BLOCOS-SAPATAS-VIGAS-BALDRAME).pdf" TargetMode="External"/><Relationship Id="rId6619" Type="http://schemas.openxmlformats.org/officeDocument/2006/relationships/hyperlink" Target="https://www.caixa.gov.br/Downloads/sinapi-cadernos-tecnicos/SINAPI-CT-ESCORAMENTO-E-PREPARO-DE-FUNDO-DE-VALAS.pdf" TargetMode="External"/><Relationship Id="rId6826" Type="http://schemas.openxmlformats.org/officeDocument/2006/relationships/hyperlink" Target="https://www.caixa.gov.br/Downloads/sinapi-cadernos-tecnicos/SINAPI-CT-ESCAVACAO-HORIZONTAL.pdf" TargetMode="External"/><Relationship Id="rId8181" Type="http://schemas.openxmlformats.org/officeDocument/2006/relationships/hyperlink" Target="https://www.caixa.gov.br/Downloads/sinapi-cadernos-tecnicos/SINAPI-CT-DEMOLICOES-E-REMOCOES.pdf" TargetMode="External"/><Relationship Id="rId9025" Type="http://schemas.openxmlformats.org/officeDocument/2006/relationships/hyperlink" Target="https://www.caixa.gov.br/Downloads/sinapi-cadernos-tecnicos/SINAPI-CT-CAIXAS-ENTERRADAS.pdf" TargetMode="External"/><Relationship Id="rId9232" Type="http://schemas.openxmlformats.org/officeDocument/2006/relationships/hyperlink" Target="https://www.caixa.gov.br/Downloads/sinapi-cadernos-tecnicos/SINAPI-CT-ATERROS-BASES-SUB-BASES-E-IMPRIMACOES.pdf" TargetMode="External"/><Relationship Id="rId1014" Type="http://schemas.openxmlformats.org/officeDocument/2006/relationships/hyperlink" Target="https://www.caixa.gov.br/Downloads/sinapi-cadernos-tecnicos/SINAPI-CT-INSTALACOES-PREDIAIS-DE-AGUA-FRIA-EM-PVC.pdf" TargetMode="External"/><Relationship Id="rId1221" Type="http://schemas.openxmlformats.org/officeDocument/2006/relationships/hyperlink" Target="https://www.caixa.gov.br/Downloads/sinapi-cadernos-tecnicos/SINAPI-CT-INSTALACOES-PREDIAIS-DE-AGUAS-PLUVIAIS-TUBOS-CONEXOES-CAIXAS-E-RALOS.pdf" TargetMode="External"/><Relationship Id="rId4377" Type="http://schemas.openxmlformats.org/officeDocument/2006/relationships/hyperlink" Target="https://www.caixa.gov.br/Downloads/sinapi-cadernos-tecnicos/SINAPI-CT-SISTEMA-DE-PROTECAO-CONTRA-DESCARGAS-ATMOSFERICAS-SPDA.pdf" TargetMode="External"/><Relationship Id="rId4584" Type="http://schemas.openxmlformats.org/officeDocument/2006/relationships/hyperlink" Target="https://www.caixa.gov.br/Downloads/sinapi-cadernos-tecnicos/SINAPI-CT-TRANSPORTE-FLUVIAL-CARGA-E-DESCARGA.pdf" TargetMode="External"/><Relationship Id="rId4791" Type="http://schemas.openxmlformats.org/officeDocument/2006/relationships/hyperlink" Target="https://www.caixa.gov.br/Downloads/sinapi-cadernos-tecnicos/SINAPI-CT-TRANSPORTE-CARGA-E-DESCARGA-DE-MATERIAIS.pdf" TargetMode="External"/><Relationship Id="rId5428" Type="http://schemas.openxmlformats.org/officeDocument/2006/relationships/hyperlink" Target="https://www.caixa.gov.br/Downloads/sinapi-cadernos-tecnicos/SINAPI-CT-INSTALACOES-ELETRICAS-ELETRODUTOS-EMBUTIDOS-CABOS-CAIXAS-TOMADAS-E-INTERRUPTORES.pdf" TargetMode="External"/><Relationship Id="rId5635" Type="http://schemas.openxmlformats.org/officeDocument/2006/relationships/hyperlink" Target="https://www.caixa.gov.br/Downloads/sinapi-cadernos-tecnicos/SINAPI-CT-ILUMINACAO-PREDIAL-E-MONITORAMENTO.pdf" TargetMode="External"/><Relationship Id="rId5842" Type="http://schemas.openxmlformats.org/officeDocument/2006/relationships/hyperlink" Target="https://www.caixa.gov.br/Downloads/sinapi-cadernos-tecnicos/SINAPI-CT-FORMAS-PARA-ESTRUTURAS-DE-CONCRETO-ARMADO.pdf" TargetMode="External"/><Relationship Id="rId8041" Type="http://schemas.openxmlformats.org/officeDocument/2006/relationships/hyperlink" Target="https://www.caixa.gov.br/Downloads/sinapi-cadernos-tecnicos/SINAPI-CT-DEPRECIACAO-JUROS-IMPOSTOS-E-SEGUROS-MANUTENCAO-E-MATERIAIS-NA-OPERACAO-DOS-EQUIPAMENTOS.pdf" TargetMode="External"/><Relationship Id="rId8998" Type="http://schemas.openxmlformats.org/officeDocument/2006/relationships/hyperlink" Target="https://www.caixa.gov.br/Downloads/sinapi-cadernos-tecnicos/SINAPI-CT-CAIXAS-ENTERRADAS.pdf" TargetMode="External"/><Relationship Id="rId3186" Type="http://schemas.openxmlformats.org/officeDocument/2006/relationships/hyperlink" Target="https://www.caixa.gov.br/Downloads/sinapi-cadernos-tecnicos/SINAPI-CT-PERFURACAO-HORIZONTAL-DIRECIONAL-HDD.pdf" TargetMode="External"/><Relationship Id="rId3393" Type="http://schemas.openxmlformats.org/officeDocument/2006/relationships/hyperlink" Target="https://www.caixa.gov.br/Downloads/sinapi-cadernos-tecnicos/SINAPI-CT-PISOS.pdf" TargetMode="External"/><Relationship Id="rId4237" Type="http://schemas.openxmlformats.org/officeDocument/2006/relationships/hyperlink" Target="https://www.caixa.gov.br/Downloads/sinapi-cadernos-tecnicos/SINAPI-CT-RESERVATORIOS-DE-CONCRETO-E-METALICOS.pdf" TargetMode="External"/><Relationship Id="rId4444" Type="http://schemas.openxmlformats.org/officeDocument/2006/relationships/hyperlink" Target="https://www.caixa.gov.br/Downloads/sinapi-cadernos-tecnicos/SINAPI-CT-SISTEMAS-DE-MEDICAO.pdf" TargetMode="External"/><Relationship Id="rId4651" Type="http://schemas.openxmlformats.org/officeDocument/2006/relationships/hyperlink" Target="https://www.caixa.gov.br/Downloads/sinapi-cadernos-tecnicos/SINAPI-CT-TRANSPORTE-DE-MATERIAIS-DENTRO-DO-CANTEIRO-DE-OBRAS.pdf" TargetMode="External"/><Relationship Id="rId3046" Type="http://schemas.openxmlformats.org/officeDocument/2006/relationships/hyperlink" Target="https://www.caixa.gov.br/Downloads/sinapi-cadernos-tecnicos/SINAPI-CT-PAVIMENTO-INTERTRAVADO.pdf" TargetMode="External"/><Relationship Id="rId3253" Type="http://schemas.openxmlformats.org/officeDocument/2006/relationships/hyperlink" Target="https://www.caixa.gov.br/Downloads/sinapi-cadernos-tecnicos/SINAPI-CT-PINTURA-EM-MADEIRA.pdf" TargetMode="External"/><Relationship Id="rId3460" Type="http://schemas.openxmlformats.org/officeDocument/2006/relationships/hyperlink" Target="https://www.caixa.gov.br/Downloads/sinapi-cadernos-tecnicos/SINAPI-CT-POSTES-DE-CONCRETO-E-METALICOS.pdf" TargetMode="External"/><Relationship Id="rId4304" Type="http://schemas.openxmlformats.org/officeDocument/2006/relationships/hyperlink" Target="https://www.caixa.gov.br/Downloads/sinapi-cadernos-tecnicos/SINAPI-CT-SINALIZACAO-HORIZONTAL-VIARIA.pdf" TargetMode="External"/><Relationship Id="rId5702" Type="http://schemas.openxmlformats.org/officeDocument/2006/relationships/hyperlink" Target="https://www.caixa.gov.br/Downloads/sinapi-cadernos-tecnicos/SINAPI-CT-GUIAS-E-SARJETAS.pdf" TargetMode="External"/><Relationship Id="rId8858" Type="http://schemas.openxmlformats.org/officeDocument/2006/relationships/hyperlink" Target="https://www.caixa.gov.br/Downloads/sinapi-cadernos-tecnicos/SINAPI-CT-CERCAS-PROTETORES-E-ALAMBRADOS.pdf" TargetMode="External"/><Relationship Id="rId9909" Type="http://schemas.openxmlformats.org/officeDocument/2006/relationships/hyperlink" Target="https://www.caixa.gov.br/Downloads/sinapi-cadernos-tecnicos/SINAPI-CT-ARGAMASSAS.pdf" TargetMode="External"/><Relationship Id="rId174" Type="http://schemas.openxmlformats.org/officeDocument/2006/relationships/hyperlink" Target="https://www.caixa.gov.br/Downloads/sinapi-cadernos-tecnicos/SINAPI-CT-INSTALACOES-HIDRAULICAS-RESERVACAO-E-BOMBAS-DE-RECALQUE.pdf" TargetMode="External"/><Relationship Id="rId381" Type="http://schemas.openxmlformats.org/officeDocument/2006/relationships/hyperlink" Target="https://www.caixa.gov.br/Downloads/sinapi-cadernos-tecnicos/SINAPI-CT-INSTALACOES-HIDRAULICAS-RESERVACAO-E-BOMBAS-DE-RECALQUE.pdf" TargetMode="External"/><Relationship Id="rId2062" Type="http://schemas.openxmlformats.org/officeDocument/2006/relationships/hyperlink" Target="https://www.caixa.gov.br/Downloads/sinapi-cadernos-tecnicos/SINAPI-CT-LASTRO.pdf" TargetMode="External"/><Relationship Id="rId3113" Type="http://schemas.openxmlformats.org/officeDocument/2006/relationships/hyperlink" Target="https://www.caixa.gov.br/Downloads/sinapi-cadernos-tecnicos/SINAPI-CT-PEITORIS-E-CHAPINS.pdf" TargetMode="External"/><Relationship Id="rId4511" Type="http://schemas.openxmlformats.org/officeDocument/2006/relationships/hyperlink" Target="https://www.caixa.gov.br/Downloads/sinapi-cadernos-tecnicos/SINAPI-CT-TELHAMENTO-PARA-COBERTURA.pdf" TargetMode="External"/><Relationship Id="rId6269" Type="http://schemas.openxmlformats.org/officeDocument/2006/relationships/hyperlink" Target="https://www.caixa.gov.br/Downloads/sinapi-cadernos-tecnicos/SINAPI-CT-ESTRUTURA-E-TRAMA-PARA-COBERTURA.pdf" TargetMode="External"/><Relationship Id="rId7667" Type="http://schemas.openxmlformats.org/officeDocument/2006/relationships/hyperlink" Target="https://www.caixa.gov.br/Downloads/sinapi-cadernos-tecnicos/SINAPI-CT-DEPRECIACAO-JUROS-IMPOSTOS-E-SEGUROS-MANUTENCAO-E-MATERIAIS-NA-OPERACAO-DOS-EQUIPAMENTOS.pdf" TargetMode="External"/><Relationship Id="rId7874" Type="http://schemas.openxmlformats.org/officeDocument/2006/relationships/hyperlink" Target="https://www.caixa.gov.br/Downloads/sinapi-cadernos-tecnicos/SINAPI-CT-DEPRECIACAO-JUROS-IMPOSTOS-E-SEGUROS-MANUTENCAO-E-MATERIAIS-NA-OPERACAO-DOS-EQUIPAMENTOS.pdf" TargetMode="External"/><Relationship Id="rId8718" Type="http://schemas.openxmlformats.org/officeDocument/2006/relationships/hyperlink" Target="https://www.caixa.gov.br/Downloads/sinapi-cadernos-tecnicos/SINAPI-CT-CONTRAPISO.pdf" TargetMode="External"/><Relationship Id="rId8925" Type="http://schemas.openxmlformats.org/officeDocument/2006/relationships/hyperlink" Target="https://www.caixa.gov.br/Downloads/sinapi-cadernos-tecnicos/SINAPI-CT-CANALETAS-GRELHAS-E-CAIXAS-COM-GRELHA-PARA-DRENAGEM.pdf" TargetMode="External"/><Relationship Id="rId241" Type="http://schemas.openxmlformats.org/officeDocument/2006/relationships/hyperlink" Target="https://www.caixa.gov.br/Downloads/sinapi-cadernos-tecnicos/SINAPI-CT-INSTALACOES-HIDRAULICAS-RESERVACAO-E-BOMBAS-DE-RECALQUE.pdf" TargetMode="External"/><Relationship Id="rId3320" Type="http://schemas.openxmlformats.org/officeDocument/2006/relationships/hyperlink" Target="https://www.caixa.gov.br/Downloads/sinapi-cadernos-tecnicos/SINAPI-CT-PINTURA-EM-SUPERFICIES-METALICAS.pdf" TargetMode="External"/><Relationship Id="rId5078" Type="http://schemas.openxmlformats.org/officeDocument/2006/relationships/hyperlink" Target="https://www.caixa.gov.br/Downloads/sinapi-cadernos-tecnicos/SINAPI-CT-VIDROS-E-ESPELHOS.pdf" TargetMode="External"/><Relationship Id="rId6476" Type="http://schemas.openxmlformats.org/officeDocument/2006/relationships/hyperlink" Target="https://www.caixa.gov.br/Downloads/sinapi-cadernos-tecnicos/SINAPI-CT-ESQUADRIAS-PORTAS.pdf" TargetMode="External"/><Relationship Id="rId6683" Type="http://schemas.openxmlformats.org/officeDocument/2006/relationships/hyperlink" Target="https://www.caixa.gov.br/Downloads/sinapi-cadernos-tecnicos/SINAPI-CT-ESCAVACAO-DE-VALAS.pdf" TargetMode="External"/><Relationship Id="rId6890" Type="http://schemas.openxmlformats.org/officeDocument/2006/relationships/hyperlink" Target="https://www.caixa.gov.br/Downloads/sinapi-cadernos-tecnicos/SINAPI-CT-ESCADAS.pdf" TargetMode="External"/><Relationship Id="rId7527" Type="http://schemas.openxmlformats.org/officeDocument/2006/relationships/hyperlink" Target="https://www.caixa.gov.br/Downloads/sinapi-cadernos-tecnicos/SINAPI-CT-DEPRECIACAO-JUROS-IMPOSTOS-E-SEGUROS-MANUTENCAO-E-MATERIAIS-NA-OPERACAO-DOS-EQUIPAMENTOS.pdf" TargetMode="External"/><Relationship Id="rId7734" Type="http://schemas.openxmlformats.org/officeDocument/2006/relationships/hyperlink" Target="https://www.caixa.gov.br/Downloads/sinapi-cadernos-tecnicos/SINAPI-CT-DEPRECIACAO-JUROS-IMPOSTOS-E-SEGUROS-MANUTENCAO-E-MATERIAIS-NA-OPERACAO-DOS-EQUIPAMENTOS.pdf" TargetMode="External"/><Relationship Id="rId7941" Type="http://schemas.openxmlformats.org/officeDocument/2006/relationships/hyperlink" Target="https://www.caixa.gov.br/Downloads/sinapi-cadernos-tecnicos/SINAPI-CT-DEPRECIACAO-JUROS-IMPOSTOS-E-SEGUROS-MANUTENCAO-E-MATERIAIS-NA-OPERACAO-DOS-EQUIPAMENTOS.pdf" TargetMode="External"/><Relationship Id="rId2879" Type="http://schemas.openxmlformats.org/officeDocument/2006/relationships/hyperlink" Target="https://www.caixa.gov.br/Downloads/sinapi-cadernos-tecnicos/SINAPI-CT-PAISAGISMO-PLANTIO.pdf" TargetMode="External"/><Relationship Id="rId5285" Type="http://schemas.openxmlformats.org/officeDocument/2006/relationships/hyperlink" Target="https://www.caixa.gov.br/Downloads/sinapi-cadernos-tecnicos/SINAPI-CT-VALVULAS-PARA-REDES-DE-SANEAMENTO.pdf" TargetMode="External"/><Relationship Id="rId5492" Type="http://schemas.openxmlformats.org/officeDocument/2006/relationships/hyperlink" Target="https://www.caixa.gov.br/Downloads/sinapi-cadernos-tecnicos/SINAPI-CT-INSTALACOES-ELETRICAS-ELETRODUTOS-EMBUTIDOS-CABOS-CAIXAS-TOMADAS-E-INTERRUPTORES.pdf" TargetMode="External"/><Relationship Id="rId6129" Type="http://schemas.openxmlformats.org/officeDocument/2006/relationships/hyperlink" Target="https://www.caixa.gov.br/Downloads/sinapi-cadernos-tecnicos/SINAPI-CT-ESTRUTURAS-DE-MADEIRA.pdf" TargetMode="External"/><Relationship Id="rId6336" Type="http://schemas.openxmlformats.org/officeDocument/2006/relationships/hyperlink" Target="https://www.caixa.gov.br/Downloads/sinapi-cadernos-tecnicos/SINAPI-CT-ESTRUTURA-E-TRAMA-PARA-COBERTURA.pdf" TargetMode="External"/><Relationship Id="rId6543" Type="http://schemas.openxmlformats.org/officeDocument/2006/relationships/hyperlink" Target="https://www.caixa.gov.br/Downloads/sinapi-cadernos-tecnicos/SINAPI-CT-ESQUADRIAS-JANELAS.pdf" TargetMode="External"/><Relationship Id="rId6750" Type="http://schemas.openxmlformats.org/officeDocument/2006/relationships/hyperlink" Target="https://www.caixa.gov.br/Downloads/sinapi-cadernos-tecnicos/SINAPI-CT-ESCAVACAO-VERTICAL-A-CEU-ABERTO.pdf" TargetMode="External"/><Relationship Id="rId7801" Type="http://schemas.openxmlformats.org/officeDocument/2006/relationships/hyperlink" Target="https://www.caixa.gov.br/Downloads/sinapi-cadernos-tecnicos/SINAPI-CT-DEPRECIACAO-JUROS-IMPOSTOS-E-SEGUROS-MANUTENCAO-E-MATERIAIS-NA-OPERACAO-DOS-EQUIPAMENTOS.pdf" TargetMode="External"/><Relationship Id="rId9699" Type="http://schemas.openxmlformats.org/officeDocument/2006/relationships/hyperlink" Target="https://www.caixa.gov.br/Downloads/sinapi-cadernos-tecnicos/SINAPI-CT-ASSENTAMENTO-DE-TUBOS-DE-PVC-E-METALICOS-EM-REDES-DE-AGUA.pdf" TargetMode="External"/><Relationship Id="rId101" Type="http://schemas.openxmlformats.org/officeDocument/2006/relationships/hyperlink" Target="https://www.caixa.gov.br/Downloads/sinapi-cadernos-tecnicos/SINAPI-CT-INSTALACOES-ELETRICAS-REDE-DE-DISTRIBUICAO.pdf" TargetMode="External"/><Relationship Id="rId1688" Type="http://schemas.openxmlformats.org/officeDocument/2006/relationships/hyperlink" Target="https://www.caixa.gov.br/Downloads/sinapi-cadernos-tecnicos/SINAPI-CT-INSTALACOES-DE-AR-CONDICIONADO.pdf" TargetMode="External"/><Relationship Id="rId1895" Type="http://schemas.openxmlformats.org/officeDocument/2006/relationships/hyperlink" Target="https://www.caixa.gov.br/Downloads/sinapi-cadernos-tecnicos/SINAPI-CT-INSTALACOES-EM-COBRE.pdf" TargetMode="External"/><Relationship Id="rId2739" Type="http://schemas.openxmlformats.org/officeDocument/2006/relationships/hyperlink" Target="https://www.caixa.gov.br/Downloads/sinapi-cadernos-tecnicos/SINAPI-CT-MASSA-UNICA-EXTERNA.pdf" TargetMode="External"/><Relationship Id="rId2946" Type="http://schemas.openxmlformats.org/officeDocument/2006/relationships/hyperlink" Target="https://www.caixa.gov.br/Downloads/sinapi-cadernos-tecnicos/SINAPI-CT-PAREDES-DE-CONCRETO-ESTUCAMENTO.pdf" TargetMode="External"/><Relationship Id="rId4094" Type="http://schemas.openxmlformats.org/officeDocument/2006/relationships/hyperlink" Target="https://www.caixa.gov.br/Downloads/sinapi-cadernos-tecnicos/SINAPI-CT-REDES-DE-AGUA-E-ESGOTO-EM-PEAD-LISO-(TUBOS-E-CONEXOES).pdf" TargetMode="External"/><Relationship Id="rId5145" Type="http://schemas.openxmlformats.org/officeDocument/2006/relationships/hyperlink" Target="https://www.caixa.gov.br/Downloads/sinapi-cadernos-tecnicos/SINAPI-CT-VALVULAS-E-REGISTROS-PARA-SISTEMAS-PREDIAIS.pdf" TargetMode="External"/><Relationship Id="rId5352" Type="http://schemas.openxmlformats.org/officeDocument/2006/relationships/hyperlink" Target="https://www.caixa.gov.br/Downloads/sinapi-cadernos-tecnicos/SINAPI-CT-INSTALACOES-ELETRICAS-ELETRODUTOS-CONEXOES-E-CONDULETES-APARENTES.pdf" TargetMode="External"/><Relationship Id="rId6403" Type="http://schemas.openxmlformats.org/officeDocument/2006/relationships/hyperlink" Target="https://www.caixa.gov.br/Downloads/sinapi-cadernos-tecnicos/SINAPI-CT-ESQUADRIAS-PORTAS.pdf" TargetMode="External"/><Relationship Id="rId6610" Type="http://schemas.openxmlformats.org/officeDocument/2006/relationships/hyperlink" Target="https://www.caixa.gov.br/Downloads/sinapi-cadernos-tecnicos/SINAPI-CT-ESCORAMENTO-E-PREPARO-DE-FUNDO-DE-VALAS.pdf" TargetMode="External"/><Relationship Id="rId9559" Type="http://schemas.openxmlformats.org/officeDocument/2006/relationships/hyperlink" Target="https://www.caixa.gov.br/Downloads/sinapi-cadernos-tecnicos/SINAPI-CT-ASSENTAMENTO-DE-TUBOS-DE-PVC-E-METALICOS-EM-REDES-DE-AGUA.pdf" TargetMode="External"/><Relationship Id="rId9766" Type="http://schemas.openxmlformats.org/officeDocument/2006/relationships/hyperlink" Target="https://www.caixa.gov.br/Downloads/sinapi-cadernos-tecnicos/SINAPI-CT-ASSENTAMENTO-DE-TUBOS-DE-ESGOTO-EM-PVC-E-PEAD.pdf" TargetMode="External"/><Relationship Id="rId9973" Type="http://schemas.openxmlformats.org/officeDocument/2006/relationships/hyperlink" Target="https://www.caixa.gov.br/Downloads/sinapi-cadernos-tecnicos/SINAPI-CT-ARGAMASSAS.pdf" TargetMode="External"/><Relationship Id="rId918" Type="http://schemas.openxmlformats.org/officeDocument/2006/relationships/hyperlink" Target="https://www.caixa.gov.br/Downloads/sinapi-cadernos-tecnicos/SINAPI-CT-INSTALACOES-PREDIAIS-DE-AGUA-FRIA-EM-PVC.pdf" TargetMode="External"/><Relationship Id="rId1548" Type="http://schemas.openxmlformats.org/officeDocument/2006/relationships/hyperlink" Target="https://www.caixa.gov.br/Downloads/sinapi-cadernos-tecnicos/SINAPI-CT-INSTALACOES-DE-GAS-E-INCENDIO-EM-ACO-E-FERRO-GALVANIZADO.pdf" TargetMode="External"/><Relationship Id="rId1755" Type="http://schemas.openxmlformats.org/officeDocument/2006/relationships/hyperlink" Target="https://www.caixa.gov.br/Downloads/sinapi-cadernos-tecnicos/SINAPI-CT-INSTALACOES-EM-COBRE.pdf" TargetMode="External"/><Relationship Id="rId4161" Type="http://schemas.openxmlformats.org/officeDocument/2006/relationships/hyperlink" Target="https://www.caixa.gov.br/Downloads/sinapi-cadernos-tecnicos/SINAPI-CT-REDES-DE-AGUA-E-ESGOTO-EM-PEAD-LISO-(TUBOS-E-CONEXOES).pdf" TargetMode="External"/><Relationship Id="rId5005" Type="http://schemas.openxmlformats.org/officeDocument/2006/relationships/hyperlink" Target="https://www.caixa.gov.br/Downloads/sinapi-cadernos-tecnicos/SINAPI-CT-TUNNEL-LINER.pdf" TargetMode="External"/><Relationship Id="rId5212" Type="http://schemas.openxmlformats.org/officeDocument/2006/relationships/hyperlink" Target="https://www.caixa.gov.br/Downloads/sinapi-cadernos-tecnicos/SINAPI-CT-VALVULAS-E-REGISTROS-PARA-SISTEMAS-PREDIAIS.pdf" TargetMode="External"/><Relationship Id="rId8368" Type="http://schemas.openxmlformats.org/officeDocument/2006/relationships/hyperlink" Target="https://www.caixa.gov.br/Downloads/sinapi-cadernos-tecnicos/SINAPI-CT-CUSTOS-HORARIOS-PRODUTIVO-E-IMPRODUTIVO-DOS-EQUIPAMENTOS.pdf" TargetMode="External"/><Relationship Id="rId8575" Type="http://schemas.openxmlformats.org/officeDocument/2006/relationships/hyperlink" Target="https://www.caixa.gov.br/Downloads/sinapi-cadernos-tecnicos/SINAPI-CT-CUSTOS-HORARIOS-PRODUTIVO-E-IMPRODUTIVO-DOS-EQUIPAMENTOS.pdf" TargetMode="External"/><Relationship Id="rId8782" Type="http://schemas.openxmlformats.org/officeDocument/2006/relationships/hyperlink" Target="https://www.caixa.gov.br/Downloads/sinapi-cadernos-tecnicos/SINAPI-CT-CONCRETO-PROJETADO.pdf" TargetMode="External"/><Relationship Id="rId9419" Type="http://schemas.openxmlformats.org/officeDocument/2006/relationships/hyperlink" Target="https://www.caixa.gov.br/Downloads/sinapi-cadernos-tecnicos/SINAPI-CT-ATERRO-E-REATERRO-DE-VALAS.pdf" TargetMode="External"/><Relationship Id="rId9626" Type="http://schemas.openxmlformats.org/officeDocument/2006/relationships/hyperlink" Target="https://www.caixa.gov.br/Downloads/sinapi-cadernos-tecnicos/SINAPI-CT-ASSENTAMENTO-DE-TUBOS-DE-PVC-E-METALICOS-EM-REDES-DE-AGUA.pdf" TargetMode="External"/><Relationship Id="rId1408" Type="http://schemas.openxmlformats.org/officeDocument/2006/relationships/hyperlink" Target="https://www.caixa.gov.br/Downloads/sinapi-cadernos-tecnicos/SINAPI-CT-INSTALACOES-DE-GAS-E-INCENDIO-EM-ACO-E-FERRO-GALVANIZADO.pdf" TargetMode="External"/><Relationship Id="rId1962" Type="http://schemas.openxmlformats.org/officeDocument/2006/relationships/hyperlink" Target="https://www.caixa.gov.br/Downloads/sinapi-cadernos-tecnicos/SINAPI-CT-INSTALACOES-EM-COBRE.pdf" TargetMode="External"/><Relationship Id="rId2806" Type="http://schemas.openxmlformats.org/officeDocument/2006/relationships/hyperlink" Target="https://www.caixa.gov.br/Downloads/sinapi-cadernos-tecnicos/SINAPI-CT-MASSA-UNICA-INTERNA.pdf" TargetMode="External"/><Relationship Id="rId4021" Type="http://schemas.openxmlformats.org/officeDocument/2006/relationships/hyperlink" Target="https://www.caixa.gov.br/Downloads/sinapi-cadernos-tecnicos/SINAPI-CT-REDES-DE-LOGICA-TELEFONIA-E-IMAGEM.pdf" TargetMode="External"/><Relationship Id="rId7177" Type="http://schemas.openxmlformats.org/officeDocument/2006/relationships/hyperlink" Target="https://www.caixa.gov.br/Downloads/sinapi-cadernos-tecnicos/SINAPI-CT-DRENOS.pdf" TargetMode="External"/><Relationship Id="rId7384" Type="http://schemas.openxmlformats.org/officeDocument/2006/relationships/hyperlink" Target="https://www.caixa.gov.br/Downloads/sinapi-cadernos-tecnicos/SINAPI-CT-DEPRECIACAO-JUROS-IMPOSTOS-E-SEGUROS-MANUTENCAO-E-MATERIAIS-NA-OPERACAO-DOS-EQUIPAMENTOS.pdf" TargetMode="External"/><Relationship Id="rId7591" Type="http://schemas.openxmlformats.org/officeDocument/2006/relationships/hyperlink" Target="https://www.caixa.gov.br/Downloads/sinapi-cadernos-tecnicos/SINAPI-CT-DEPRECIACAO-JUROS-IMPOSTOS-E-SEGUROS-MANUTENCAO-E-MATERIAIS-NA-OPERACAO-DOS-EQUIPAMENTOS.pdf" TargetMode="External"/><Relationship Id="rId8228" Type="http://schemas.openxmlformats.org/officeDocument/2006/relationships/hyperlink" Target="https://www.caixa.gov.br/Downloads/sinapi-cadernos-tecnicos/SINAPI-CT-DEMOLICOES-E-REMOCOES.pdf" TargetMode="External"/><Relationship Id="rId8435" Type="http://schemas.openxmlformats.org/officeDocument/2006/relationships/hyperlink" Target="https://www.caixa.gov.br/Downloads/sinapi-cadernos-tecnicos/SINAPI-CT-CUSTOS-HORARIOS-PRODUTIVO-E-IMPRODUTIVO-DOS-EQUIPAMENTOS.pdf" TargetMode="External"/><Relationship Id="rId9833" Type="http://schemas.openxmlformats.org/officeDocument/2006/relationships/hyperlink" Target="https://www.caixa.gov.br/Downloads/sinapi-cadernos-tecnicos/SINAPI-CT-ARMACAO-PARA-ESTRUTURAS-DE-CONCRETO-ARMADO.pdf" TargetMode="External"/><Relationship Id="rId47" Type="http://schemas.openxmlformats.org/officeDocument/2006/relationships/hyperlink" Target="https://www.caixa.gov.br/Downloads/sinapi-cadernos-tecnicos/SINAPI-CT-INSTALACOES-ELETRICAS-QUADROS-CABOS-DISJUNTORES-CONTATORES-E-BARRAMENTOS-BLINDADOS.pdf" TargetMode="External"/><Relationship Id="rId1615" Type="http://schemas.openxmlformats.org/officeDocument/2006/relationships/hyperlink" Target="https://www.caixa.gov.br/Downloads/sinapi-cadernos-tecnicos/SINAPI-CT-INSTALACOES-DE-GAS-EM-PEX-MULTICAMADAS.pdf" TargetMode="External"/><Relationship Id="rId1822" Type="http://schemas.openxmlformats.org/officeDocument/2006/relationships/hyperlink" Target="https://www.caixa.gov.br/Downloads/sinapi-cadernos-tecnicos/SINAPI-CT-INSTALACOES-EM-COBRE.pdf" TargetMode="External"/><Relationship Id="rId4978" Type="http://schemas.openxmlformats.org/officeDocument/2006/relationships/hyperlink" Target="https://www.caixa.gov.br/Downloads/sinapi-cadernos-tecnicos/SINAPI-CT-TUBULOES.pdf" TargetMode="External"/><Relationship Id="rId6193" Type="http://schemas.openxmlformats.org/officeDocument/2006/relationships/hyperlink" Target="https://www.caixa.gov.br/Downloads/sinapi-cadernos-tecnicos/SINAPI-CT-ESTRUTURAS-DE-CONTENCAO-PERFIS-PRANCHADOS-CORTINAS-E-MUROS-DE-ARRIMO.pdf" TargetMode="External"/><Relationship Id="rId7037" Type="http://schemas.openxmlformats.org/officeDocument/2006/relationships/hyperlink" Target="https://www.caixa.gov.br/Downloads/sinapi-cadernos-tecnicos/SINAPI-CT-ELETROCALHAS.pdf" TargetMode="External"/><Relationship Id="rId7244" Type="http://schemas.openxmlformats.org/officeDocument/2006/relationships/hyperlink" Target="https://www.caixa.gov.br/Downloads/sinapi-cadernos-tecnicos/SINAPI-CT-DRAGAGEM.pdf" TargetMode="External"/><Relationship Id="rId8642" Type="http://schemas.openxmlformats.org/officeDocument/2006/relationships/hyperlink" Target="https://www.caixa.gov.br/Downloads/sinapi-cadernos-tecnicos/SINAPI-CT-CUSTOS-HORARIOS-PRODUTIVO-E-IMPRODUTIVO-DOS-EQUIPAMENTOS.pdf" TargetMode="External"/><Relationship Id="rId9900" Type="http://schemas.openxmlformats.org/officeDocument/2006/relationships/hyperlink" Target="https://www.caixa.gov.br/Downloads/sinapi-cadernos-tecnicos/SINAPI-CT-ARGAMASSAS.pdf" TargetMode="External"/><Relationship Id="rId3787" Type="http://schemas.openxmlformats.org/officeDocument/2006/relationships/hyperlink" Target="https://www.caixa.gov.br/Downloads/sinapi-cadernos-tecnicos/SINAPI-CT-RADIER-PISO-DE-CONCRETO-E-LAJE-SOBRE-SOLO.pdf" TargetMode="External"/><Relationship Id="rId3994" Type="http://schemas.openxmlformats.org/officeDocument/2006/relationships/hyperlink" Target="https://www.caixa.gov.br/Downloads/sinapi-cadernos-tecnicos/SINAPI-CT-REDES-ENTERRADAS-DE-DISTRIBUICAO-ELETRICA.pdf" TargetMode="External"/><Relationship Id="rId4838" Type="http://schemas.openxmlformats.org/officeDocument/2006/relationships/hyperlink" Target="https://www.caixa.gov.br/Downloads/sinapi-cadernos-tecnicos/SINAPI-CT-TRANSPORTE-CARGA-E-DESCARGA-DE-MATERIAIS.pdf" TargetMode="External"/><Relationship Id="rId6053" Type="http://schemas.openxmlformats.org/officeDocument/2006/relationships/hyperlink" Target="https://www.caixa.gov.br/Downloads/sinapi-cadernos-tecnicos/SINAPI-CT-FACHADAS-COM-PLACAS-CERAMICAS-E-GRANITO-INSERTADAS.pdf" TargetMode="External"/><Relationship Id="rId7451" Type="http://schemas.openxmlformats.org/officeDocument/2006/relationships/hyperlink" Target="https://www.caixa.gov.br/Downloads/sinapi-cadernos-tecnicos/SINAPI-CT-DEPRECIACAO-JUROS-IMPOSTOS-E-SEGUROS-MANUTENCAO-E-MATERIAIS-NA-OPERACAO-DOS-EQUIPAMENTOS.pdf" TargetMode="External"/><Relationship Id="rId8502" Type="http://schemas.openxmlformats.org/officeDocument/2006/relationships/hyperlink" Target="https://www.caixa.gov.br/Downloads/sinapi-cadernos-tecnicos/SINAPI-CT-CUSTOS-HORARIOS-PRODUTIVO-E-IMPRODUTIVO-DOS-EQUIPAMENTOS.pdf" TargetMode="External"/><Relationship Id="rId10018" Type="http://schemas.openxmlformats.org/officeDocument/2006/relationships/hyperlink" Target="https://www.caixa.gov.br/Downloads/sinapi-cadernos-tecnicos/SINAPI-CT-ARGAMASSAS.pdf" TargetMode="External"/><Relationship Id="rId2389" Type="http://schemas.openxmlformats.org/officeDocument/2006/relationships/hyperlink" Target="https://www.caixa.gov.br/Downloads/sinapi-metodologia/Livro_SINAPI_Calculos_Parametros.pdf" TargetMode="External"/><Relationship Id="rId2596" Type="http://schemas.openxmlformats.org/officeDocument/2006/relationships/hyperlink" Target="https://www.caixa.gov.br/Downloads/sinapi-cadernos-tecnicos/SINAPI-CT-LOUCAS-E-METAIS.pdf" TargetMode="External"/><Relationship Id="rId3647" Type="http://schemas.openxmlformats.org/officeDocument/2006/relationships/hyperlink" Target="https://www.caixa.gov.br/Downloads/sinapi-cadernos-tecnicos/SINAPI-CT-POCOS-DE-VISITA-E-CAIXAS-PARA-BOCAS-DE-LOBO.pdf" TargetMode="External"/><Relationship Id="rId3854" Type="http://schemas.openxmlformats.org/officeDocument/2006/relationships/hyperlink" Target="https://www.caixa.gov.br/Downloads/sinapi-cadernos-tecnicos/SINAPI-CT-RASGOS-E-FIXACOES.pdf" TargetMode="External"/><Relationship Id="rId4905" Type="http://schemas.openxmlformats.org/officeDocument/2006/relationships/hyperlink" Target="https://www.caixa.gov.br/Downloads/sinapi-cadernos-tecnicos/SINAPI-CT-TUBULACAO-FLANGEADA-PARA-REDES-DE-AGUA.pdf" TargetMode="External"/><Relationship Id="rId6260" Type="http://schemas.openxmlformats.org/officeDocument/2006/relationships/hyperlink" Target="https://www.caixa.gov.br/Downloads/sinapi-cadernos-tecnicos/SINAPI-CT-ESTRUTURA-E-TRAMA-PARA-COBERTURA.pdf" TargetMode="External"/><Relationship Id="rId7104" Type="http://schemas.openxmlformats.org/officeDocument/2006/relationships/hyperlink" Target="https://www.caixa.gov.br/Downloads/sinapi-cadernos-tecnicos/SINAPI-CT-ELETROCALHAS.pdf" TargetMode="External"/><Relationship Id="rId7311" Type="http://schemas.openxmlformats.org/officeDocument/2006/relationships/hyperlink" Target="https://www.caixa.gov.br/Downloads/sinapi-cadernos-tecnicos/SINAPI-CT-DEPRECIACAO-JUROS-IMPOSTOS-E-SEGUROS-MANUTENCAO-E-MATERIAIS-NA-OPERACAO-DOS-EQUIPAMENTOS.pdf" TargetMode="External"/><Relationship Id="rId568" Type="http://schemas.openxmlformats.org/officeDocument/2006/relationships/hyperlink" Target="https://www.caixa.gov.br/Downloads/sinapi-cadernos-tecnicos/SINAPI-CT-INSTALACOES-HIDRAULICAS-EM-PEX.pdf" TargetMode="External"/><Relationship Id="rId775" Type="http://schemas.openxmlformats.org/officeDocument/2006/relationships/hyperlink" Target="https://www.caixa.gov.br/Downloads/sinapi-cadernos-tecnicos/SINAPI-CT-INSTALACOES-PREDIAIS-DE-ESGOTO-TUBOS-E-CONEXOES.pdf" TargetMode="External"/><Relationship Id="rId982" Type="http://schemas.openxmlformats.org/officeDocument/2006/relationships/hyperlink" Target="https://www.caixa.gov.br/Downloads/sinapi-cadernos-tecnicos/SINAPI-CT-INSTALACOES-PREDIAIS-DE-AGUA-FRIA-EM-PVC.pdf" TargetMode="External"/><Relationship Id="rId1198" Type="http://schemas.openxmlformats.org/officeDocument/2006/relationships/hyperlink" Target="https://www.caixa.gov.br/Downloads/sinapi-cadernos-tecnicos/SINAPI-CT-INSTALACOES-PREDIAIS-DE-AGUAS-PLUVIAIS-TUBOS-CONEXOES-CAIXAS-E-RALOS.pdf" TargetMode="External"/><Relationship Id="rId2249" Type="http://schemas.openxmlformats.org/officeDocument/2006/relationships/hyperlink" Target="https://www.caixa.gov.br/Downloads/sinapi-metodologia/Livro_SINAPI_Calculos_Parametros.pdf" TargetMode="External"/><Relationship Id="rId2456" Type="http://schemas.openxmlformats.org/officeDocument/2006/relationships/hyperlink" Target="https://www.caixa.gov.br/Downloads/sinapi-metodologia/Livro_SINAPI_Calculos_Parametros.pdf" TargetMode="External"/><Relationship Id="rId2663" Type="http://schemas.openxmlformats.org/officeDocument/2006/relationships/hyperlink" Target="https://www.caixa.gov.br/Downloads/sinapi-cadernos-tecnicos/SINAPI-CT-LUMINARIAS-EXTERNAS.pdf" TargetMode="External"/><Relationship Id="rId2870" Type="http://schemas.openxmlformats.org/officeDocument/2006/relationships/hyperlink" Target="https://www.caixa.gov.br/Downloads/sinapi-cadernos-tecnicos/SINAPI-CT-PAISAGISMO-PLANTIO.pdf" TargetMode="External"/><Relationship Id="rId3507" Type="http://schemas.openxmlformats.org/officeDocument/2006/relationships/hyperlink" Target="https://www.caixa.gov.br/Downloads/sinapi-cadernos-tecnicos/SINAPI-CT-POCOS-DE-VISITA-E-CAIXAS-PARA-BOCAS-DE-LOBO.pdf" TargetMode="External"/><Relationship Id="rId3714" Type="http://schemas.openxmlformats.org/officeDocument/2006/relationships/hyperlink" Target="https://www.caixa.gov.br/Downloads/sinapi-cadernos-tecnicos/SINAPI-CT-QUADRAS-E-SEUS-EQUIPAMENTOS.pdf" TargetMode="External"/><Relationship Id="rId3921" Type="http://schemas.openxmlformats.org/officeDocument/2006/relationships/hyperlink" Target="https://www.caixa.gov.br/Downloads/sinapi-cadernos-tecnicos/SINAPI-CT-RECOMPOSICAO-DE-PAVIMENTOS.pdf" TargetMode="External"/><Relationship Id="rId6120" Type="http://schemas.openxmlformats.org/officeDocument/2006/relationships/hyperlink" Target="https://www.caixa.gov.br/Downloads/sinapi-cadernos-tecnicos/SINAPI-CT-ESTRUTURAS-DE-MADEIRA.pdf" TargetMode="External"/><Relationship Id="rId9069" Type="http://schemas.openxmlformats.org/officeDocument/2006/relationships/hyperlink" Target="https://www.caixa.gov.br/Downloads/sinapi-cadernos-tecnicos/SINAPI-CT-BOMBAS-HIDRAULICAS-CENTRIFUGAS-HORIZONTAIS-E-SUBMERSIVEIS.pdf" TargetMode="External"/><Relationship Id="rId9276" Type="http://schemas.openxmlformats.org/officeDocument/2006/relationships/hyperlink" Target="https://www.caixa.gov.br/Downloads/sinapi-cadernos-tecnicos/SINAPI-CT-ATERROS-BASES-SUB-BASES-E-IMPRIMACOES.pdf" TargetMode="External"/><Relationship Id="rId9483" Type="http://schemas.openxmlformats.org/officeDocument/2006/relationships/hyperlink" Target="https://www.caixa.gov.br/Downloads/sinapi-cadernos-tecnicos/SINAPI-CT-ASSENTAMENTO-DE-TUBOS-DE-ESGOTO-OU-DRENAGEM-PLUVIAL-EM-CONCRETO.pdf" TargetMode="External"/><Relationship Id="rId9690" Type="http://schemas.openxmlformats.org/officeDocument/2006/relationships/hyperlink" Target="https://www.caixa.gov.br/Downloads/sinapi-cadernos-tecnicos/SINAPI-CT-ASSENTAMENTO-DE-TUBOS-DE-PVC-E-METALICOS-EM-REDES-DE-AGUA.pdf" TargetMode="External"/><Relationship Id="rId428" Type="http://schemas.openxmlformats.org/officeDocument/2006/relationships/hyperlink" Target="https://www.caixa.gov.br/Downloads/sinapi-cadernos-tecnicos/SINAPI-CT-INSTALACOES-HIDRAULICAS-RESERVACAO-E-BOMBAS-DE-RECALQUE.pdf" TargetMode="External"/><Relationship Id="rId635" Type="http://schemas.openxmlformats.org/officeDocument/2006/relationships/hyperlink" Target="https://www.caixa.gov.br/Downloads/sinapi-cadernos-tecnicos/SINAPI-CT-INSTALACOES-HIDRAULICAS-EM-PPR.pdf" TargetMode="External"/><Relationship Id="rId842" Type="http://schemas.openxmlformats.org/officeDocument/2006/relationships/hyperlink" Target="https://www.caixa.gov.br/Downloads/sinapi-cadernos-tecnicos/SINAPI-CT-INSTALACOES-PREDIAIS-DE-AGUA-FRIA-EM-PVC.pdf" TargetMode="External"/><Relationship Id="rId1058" Type="http://schemas.openxmlformats.org/officeDocument/2006/relationships/hyperlink" Target="https://www.caixa.gov.br/Downloads/sinapi-cadernos-tecnicos/SINAPI-CT-INSTALACOES-PREDIAIS-DE-AGUA-QUENTE-EM-CPVC.pdf" TargetMode="External"/><Relationship Id="rId1265" Type="http://schemas.openxmlformats.org/officeDocument/2006/relationships/hyperlink" Target="https://www.caixa.gov.br/Downloads/sinapi-cadernos-tecnicos/SINAPI-CT-INSTALACOES-PREDIAIS-DE-AGUAS-PLUVIAIS-TUBOS-CONEXOES-CAIXAS-E-RALOS.pdf" TargetMode="External"/><Relationship Id="rId1472" Type="http://schemas.openxmlformats.org/officeDocument/2006/relationships/hyperlink" Target="https://www.caixa.gov.br/Downloads/sinapi-cadernos-tecnicos/SINAPI-CT-INSTALACOES-DE-GAS-E-INCENDIO-EM-ACO-E-FERRO-GALVANIZADO.pdf" TargetMode="External"/><Relationship Id="rId2109" Type="http://schemas.openxmlformats.org/officeDocument/2006/relationships/hyperlink" Target="https://www.caixa.gov.br/Downloads/sinapi-cadernos-tecnicos/SINAPI-CT-LIGACOES-PREDIAIS-DE-AGUA-E-ESGOTO.pdf" TargetMode="External"/><Relationship Id="rId2316" Type="http://schemas.openxmlformats.org/officeDocument/2006/relationships/hyperlink" Target="https://www.caixa.gov.br/Downloads/sinapi-metodologia/Livro_SINAPI_Calculos_Parametros.pdf" TargetMode="External"/><Relationship Id="rId2523" Type="http://schemas.openxmlformats.org/officeDocument/2006/relationships/hyperlink" Target="https://www.caixa.gov.br/Downloads/sinapi-cadernos-tecnicos/SINAPI-CT-LOCACAO-DE-OBRAS.pdf" TargetMode="External"/><Relationship Id="rId2730" Type="http://schemas.openxmlformats.org/officeDocument/2006/relationships/hyperlink" Target="https://www.caixa.gov.br/Downloads/sinapi-cadernos-tecnicos/SINAPI-CT-MASSA-UNICA-EXTERNA.pdf" TargetMode="External"/><Relationship Id="rId5679" Type="http://schemas.openxmlformats.org/officeDocument/2006/relationships/hyperlink" Target="https://www.caixa.gov.br/Downloads/sinapi-cadernos-tecnicos/SINAPI-CT-GUIAS-E-SARJETAS.pdf" TargetMode="External"/><Relationship Id="rId5886" Type="http://schemas.openxmlformats.org/officeDocument/2006/relationships/hyperlink" Target="https://www.caixa.gov.br/Downloads/sinapi-cadernos-tecnicos/SINAPI-CT-FORMAS-PARA-ESTRUTURAS-DE-CONCRETO-ARMADO.pdf" TargetMode="External"/><Relationship Id="rId8085" Type="http://schemas.openxmlformats.org/officeDocument/2006/relationships/hyperlink" Target="https://www.caixa.gov.br/Downloads/sinapi-cadernos-tecnicos/SINAPI-CT-DEPRECIACAO-JUROS-IMPOSTOS-E-SEGUROS-MANUTENCAO-E-MATERIAIS-NA-OPERACAO-DOS-EQUIPAMENTOS.pdf" TargetMode="External"/><Relationship Id="rId8292" Type="http://schemas.openxmlformats.org/officeDocument/2006/relationships/hyperlink" Target="https://www.caixa.gov.br/Downloads/sinapi-cadernos-tecnicos/SINAPI-CT-CUSTOS-HORARIOS-PRODUTIVO-E-IMPRODUTIVO-DOS-EQUIPAMENTOS.pdf" TargetMode="External"/><Relationship Id="rId9136" Type="http://schemas.openxmlformats.org/officeDocument/2006/relationships/hyperlink" Target="https://www.caixa.gov.br/Downloads/sinapi-cadernos-tecnicos/SINAPI-CT-BOCAS-PARA-BUEIROS.pdf" TargetMode="External"/><Relationship Id="rId9343" Type="http://schemas.openxmlformats.org/officeDocument/2006/relationships/hyperlink" Target="https://www.caixa.gov.br/Downloads/sinapi-cadernos-tecnicos/SINAPI-CT-ATERROS-BASES-SUB-BASES-E-IMPRIMACOES.pdf" TargetMode="External"/><Relationship Id="rId9550" Type="http://schemas.openxmlformats.org/officeDocument/2006/relationships/hyperlink" Target="https://www.caixa.gov.br/Downloads/sinapi-cadernos-tecnicos/SINAPI-CT-ASSENTAMENTO-DE-TUBOS-DE-PVC-E-METALICOS-EM-REDES-DE-AGUA.pdf" TargetMode="External"/><Relationship Id="rId702" Type="http://schemas.openxmlformats.org/officeDocument/2006/relationships/hyperlink" Target="https://www.caixa.gov.br/Downloads/sinapi-cadernos-tecnicos/SINAPI-CT-INSTALACOES-HIDRAULICAS-EM-PPR.pdf" TargetMode="External"/><Relationship Id="rId1125" Type="http://schemas.openxmlformats.org/officeDocument/2006/relationships/hyperlink" Target="https://www.caixa.gov.br/Downloads/sinapi-cadernos-tecnicos/SINAPI-CT-INSTALACOES-PREDIAIS-DE-AGUA-QUENTE-EM-CPVC.pdf" TargetMode="External"/><Relationship Id="rId1332" Type="http://schemas.openxmlformats.org/officeDocument/2006/relationships/hyperlink" Target="https://www.caixa.gov.br/Downloads/sinapi-cadernos-tecnicos/SINAPI-CT-INSTALACOES-DE-GAS-E-INCENDIO-EM-ACO-E-FERRO-GALVANIZADO.pdf" TargetMode="External"/><Relationship Id="rId4488" Type="http://schemas.openxmlformats.org/officeDocument/2006/relationships/hyperlink" Target="https://www.caixa.gov.br/Downloads/sinapi-cadernos-tecnicos/SINAPI-CT-TELHAMENTO-PARA-COBERTURA.pdf" TargetMode="External"/><Relationship Id="rId4695" Type="http://schemas.openxmlformats.org/officeDocument/2006/relationships/hyperlink" Target="https://www.caixa.gov.br/Downloads/sinapi-cadernos-tecnicos/SINAPI-CT-TRANSPORTE-DE-MATERIAIS-DENTRO-DO-CANTEIRO-DE-OBRAS.pdf" TargetMode="External"/><Relationship Id="rId5539" Type="http://schemas.openxmlformats.org/officeDocument/2006/relationships/hyperlink" Target="https://www.caixa.gov.br/Downloads/sinapi-cadernos-tecnicos/SINAPI-CT-INSTALACOES-ELETRICAS-ELETRODUTOS-EMBUTIDOS-CABOS-CAIXAS-TOMADAS-E-INTERRUPTORES.pdf" TargetMode="External"/><Relationship Id="rId6937" Type="http://schemas.openxmlformats.org/officeDocument/2006/relationships/hyperlink" Target="https://www.caixa.gov.br/Downloads/sinapi-cadernos-tecnicos/SINAPI-CT-EQUIPAMENTOS-DE-PROTECAO-COLETIVA.pdf" TargetMode="External"/><Relationship Id="rId8152" Type="http://schemas.openxmlformats.org/officeDocument/2006/relationships/hyperlink" Target="https://www.caixa.gov.br/Downloads/sinapi-cadernos-tecnicos/SINAPI-CT-DEPRECIACAO-JUROS-IMPOSTOS-E-SEGUROS-MANUTENCAO-E-MATERIAIS-NA-OPERACAO-DOS-EQUIPAMENTOS.pdf" TargetMode="External"/><Relationship Id="rId9203" Type="http://schemas.openxmlformats.org/officeDocument/2006/relationships/hyperlink" Target="https://www.caixa.gov.br/Downloads/sinapi-cadernos-tecnicos/SINAPI-CT-ATERROS-BASES-SUB-BASES-E-IMPRIMACOES.pdf" TargetMode="External"/><Relationship Id="rId9410" Type="http://schemas.openxmlformats.org/officeDocument/2006/relationships/hyperlink" Target="https://www.caixa.gov.br/Downloads/sinapi-cadernos-tecnicos/SINAPI-CT-ATERRO-E-REATERRO-DE-VALAS.pdf" TargetMode="External"/><Relationship Id="rId10082" Type="http://schemas.openxmlformats.org/officeDocument/2006/relationships/hyperlink" Target="https://www.caixa.gov.br/Downloads/sinapi-cadernos-tecnicos/SINAPI-CT-ALVENARIA-DE-VEDACAO.pdf" TargetMode="External"/><Relationship Id="rId3297" Type="http://schemas.openxmlformats.org/officeDocument/2006/relationships/hyperlink" Target="https://www.caixa.gov.br/Downloads/sinapi-cadernos-tecnicos/SINAPI-CT-PINTURA-EM-SUPERFICIES-METALICAS.pdf" TargetMode="External"/><Relationship Id="rId4348" Type="http://schemas.openxmlformats.org/officeDocument/2006/relationships/hyperlink" Target="https://www.caixa.gov.br/Downloads/sinapi-cadernos-tecnicos/SINAPI-CT-SINALIZACAO-VERTICAL-VIARIA.pdf" TargetMode="External"/><Relationship Id="rId5746" Type="http://schemas.openxmlformats.org/officeDocument/2006/relationships/hyperlink" Target="https://www.caixa.gov.br/Downloads/sinapi-cadernos-tecnicos/SINAPI-CT-GRAUTE-E-ARMACAO.pdf" TargetMode="External"/><Relationship Id="rId5953" Type="http://schemas.openxmlformats.org/officeDocument/2006/relationships/hyperlink" Target="https://www.caixa.gov.br/Downloads/sinapi-cadernos-tecnicos/SINAPI-CT-FUNDACOES-RASAS-(BLOCOS-SAPATAS-VIGAS-BALDRAME).pdf" TargetMode="External"/><Relationship Id="rId8012" Type="http://schemas.openxmlformats.org/officeDocument/2006/relationships/hyperlink" Target="https://www.caixa.gov.br/Downloads/sinapi-cadernos-tecnicos/SINAPI-CT-DEPRECIACAO-JUROS-IMPOSTOS-E-SEGUROS-MANUTENCAO-E-MATERIAIS-NA-OPERACAO-DOS-EQUIPAMENTOS.pdf" TargetMode="External"/><Relationship Id="rId3157" Type="http://schemas.openxmlformats.org/officeDocument/2006/relationships/hyperlink" Target="https://www.caixa.gov.br/Downloads/sinapi-cadernos-tecnicos/SINAPI-CT-PERFURACAO-HORIZONTAL-DIRECIONAL-HDD.pdf" TargetMode="External"/><Relationship Id="rId4555" Type="http://schemas.openxmlformats.org/officeDocument/2006/relationships/hyperlink" Target="https://www.caixa.gov.br/Downloads/sinapi-cadernos-tecnicos/SINAPI-CT-TRANSPORTE-FLUVIAL-CARGA-E-DESCARGA.pdf" TargetMode="External"/><Relationship Id="rId4762" Type="http://schemas.openxmlformats.org/officeDocument/2006/relationships/hyperlink" Target="https://www.caixa.gov.br/Downloads/sinapi-cadernos-tecnicos/SINAPI-CT-TRANSPORTE-CARGA-E-DESCARGA-DE-MATERIAIS.pdf" TargetMode="External"/><Relationship Id="rId5606" Type="http://schemas.openxmlformats.org/officeDocument/2006/relationships/hyperlink" Target="https://www.caixa.gov.br/Downloads/sinapi-cadernos-tecnicos/SINAPI-CT-IMPERMEABILIZACAO-PROTECAO-MECANICA-E-TRATAMENTO-DE-JUNTA.pdf" TargetMode="External"/><Relationship Id="rId5813" Type="http://schemas.openxmlformats.org/officeDocument/2006/relationships/hyperlink" Target="https://www.caixa.gov.br/Downloads/sinapi-cadernos-tecnicos/SINAPI-CT-GABIOES-EXECUCAO-DE-MURO-E-PROTECAO-SUPERFICIAL.pdf" TargetMode="External"/><Relationship Id="rId8969" Type="http://schemas.openxmlformats.org/officeDocument/2006/relationships/hyperlink" Target="https://www.caixa.gov.br/Downloads/sinapi-cadernos-tecnicos/SINAPI-CT-CAIXAS-DE-AGUA-PARA-EDIFICACOES.pdf" TargetMode="External"/><Relationship Id="rId285" Type="http://schemas.openxmlformats.org/officeDocument/2006/relationships/hyperlink" Target="https://www.caixa.gov.br/Downloads/sinapi-cadernos-tecnicos/SINAPI-CT-INSTALACOES-HIDRAULICAS-RESERVACAO-E-BOMBAS-DE-RECALQUE.pdf" TargetMode="External"/><Relationship Id="rId3364" Type="http://schemas.openxmlformats.org/officeDocument/2006/relationships/hyperlink" Target="https://www.caixa.gov.br/Downloads/sinapi-cadernos-tecnicos/SINAPI-CT-PINTURA-PARA-PISOS-E-PARA-SINALIZACAO-HORIZONTAL-E-VERTICAL.pdf" TargetMode="External"/><Relationship Id="rId3571" Type="http://schemas.openxmlformats.org/officeDocument/2006/relationships/hyperlink" Target="https://www.caixa.gov.br/Downloads/sinapi-cadernos-tecnicos/SINAPI-CT-POCOS-DE-VISITA-E-CAIXAS-PARA-BOCAS-DE-LOBO.pdf" TargetMode="External"/><Relationship Id="rId4208" Type="http://schemas.openxmlformats.org/officeDocument/2006/relationships/hyperlink" Target="https://www.caixa.gov.br/Downloads/sinapi-cadernos-tecnicos/SINAPI-CT-REMOCAO-DE-ENTULHO-E-DESCARTE.pdf" TargetMode="External"/><Relationship Id="rId4415" Type="http://schemas.openxmlformats.org/officeDocument/2006/relationships/hyperlink" Target="https://www.caixa.gov.br/Downloads/sinapi-cadernos-tecnicos/SINAPI-CT-SISTEMAS-DE-MEDICAO.pdf" TargetMode="External"/><Relationship Id="rId4622" Type="http://schemas.openxmlformats.org/officeDocument/2006/relationships/hyperlink" Target="https://www.caixa.gov.br/Downloads/sinapi-cadernos-tecnicos/SINAPI-CT-TRANSPORTE-FLUVIAL-CARGA-E-DESCARGA.pdf" TargetMode="External"/><Relationship Id="rId7778" Type="http://schemas.openxmlformats.org/officeDocument/2006/relationships/hyperlink" Target="https://www.caixa.gov.br/Downloads/sinapi-cadernos-tecnicos/SINAPI-CT-DEPRECIACAO-JUROS-IMPOSTOS-E-SEGUROS-MANUTENCAO-E-MATERIAIS-NA-OPERACAO-DOS-EQUIPAMENTOS.pdf" TargetMode="External"/><Relationship Id="rId7985" Type="http://schemas.openxmlformats.org/officeDocument/2006/relationships/hyperlink" Target="https://www.caixa.gov.br/Downloads/sinapi-cadernos-tecnicos/SINAPI-CT-DEPRECIACAO-JUROS-IMPOSTOS-E-SEGUROS-MANUTENCAO-E-MATERIAIS-NA-OPERACAO-DOS-EQUIPAMENTOS.pdf" TargetMode="External"/><Relationship Id="rId8829" Type="http://schemas.openxmlformats.org/officeDocument/2006/relationships/hyperlink" Target="https://www.caixa.gov.br/Downloads/sinapi-cadernos-tecnicos/SINAPI-CT-CHAPISCO.pdf" TargetMode="External"/><Relationship Id="rId492" Type="http://schemas.openxmlformats.org/officeDocument/2006/relationships/hyperlink" Target="https://www.caixa.gov.br/Downloads/sinapi-cadernos-tecnicos/SINAPI-CT-INSTALACOES-HIDRAULICAS-EM-PEX.pdf" TargetMode="External"/><Relationship Id="rId2173" Type="http://schemas.openxmlformats.org/officeDocument/2006/relationships/hyperlink" Target="https://www.caixa.gov.br/Downloads/sinapi-metodologia/Livro_SINAPI_Calculos_Parametros.pdf" TargetMode="External"/><Relationship Id="rId2380" Type="http://schemas.openxmlformats.org/officeDocument/2006/relationships/hyperlink" Target="https://www.caixa.gov.br/Downloads/sinapi-metodologia/Livro_SINAPI_Calculos_Parametros.pdf" TargetMode="External"/><Relationship Id="rId3017" Type="http://schemas.openxmlformats.org/officeDocument/2006/relationships/hyperlink" Target="https://www.caixa.gov.br/Downloads/sinapi-cadernos-tecnicos/SINAPI-CT-PARQUINHOS-E-EQUIPAMENTOS-DE-GINASTICA-AO-AR-LIVRE.pdf" TargetMode="External"/><Relationship Id="rId3224" Type="http://schemas.openxmlformats.org/officeDocument/2006/relationships/hyperlink" Target="https://www.caixa.gov.br/Downloads/sinapi-cadernos-tecnicos/SINAPI-CT-PINTURA-INTERNA.pdf" TargetMode="External"/><Relationship Id="rId3431" Type="http://schemas.openxmlformats.org/officeDocument/2006/relationships/hyperlink" Target="https://www.caixa.gov.br/Downloads/sinapi-cadernos-tecnicos/SINAPI-CT-POSTES-DE-CONCRETO-E-METALICOS.pdf" TargetMode="External"/><Relationship Id="rId6587" Type="http://schemas.openxmlformats.org/officeDocument/2006/relationships/hyperlink" Target="https://www.caixa.gov.br/Downloads/sinapi-cadernos-tecnicos/SINAPI-CT-ESCORAMENTO-E-PREPARO-DE-FUNDO-DE-VALAS.pdf" TargetMode="External"/><Relationship Id="rId6794" Type="http://schemas.openxmlformats.org/officeDocument/2006/relationships/hyperlink" Target="https://www.caixa.gov.br/Downloads/sinapi-cadernos-tecnicos/SINAPI-CT-ESCAVACAO-HORIZONTAL.pdf" TargetMode="External"/><Relationship Id="rId7638" Type="http://schemas.openxmlformats.org/officeDocument/2006/relationships/hyperlink" Target="https://www.caixa.gov.br/Downloads/sinapi-cadernos-tecnicos/SINAPI-CT-DEPRECIACAO-JUROS-IMPOSTOS-E-SEGUROS-MANUTENCAO-E-MATERIAIS-NA-OPERACAO-DOS-EQUIPAMENTOS.pdf" TargetMode="External"/><Relationship Id="rId7845" Type="http://schemas.openxmlformats.org/officeDocument/2006/relationships/hyperlink" Target="https://www.caixa.gov.br/Downloads/sinapi-cadernos-tecnicos/SINAPI-CT-DEPRECIACAO-JUROS-IMPOSTOS-E-SEGUROS-MANUTENCAO-E-MATERIAIS-NA-OPERACAO-DOS-EQUIPAMENTOS.pdf" TargetMode="External"/><Relationship Id="rId145" Type="http://schemas.openxmlformats.org/officeDocument/2006/relationships/hyperlink" Target="https://www.caixa.gov.br/Downloads/sinapi-cadernos-tecnicos/SINAPI-CT-INSTALACOES-ELETRICAS-REDE-DE-DISTRIBUICAO.pdf" TargetMode="External"/><Relationship Id="rId352" Type="http://schemas.openxmlformats.org/officeDocument/2006/relationships/hyperlink" Target="https://www.caixa.gov.br/Downloads/sinapi-cadernos-tecnicos/SINAPI-CT-INSTALACOES-HIDRAULICAS-RESERVACAO-E-BOMBAS-DE-RECALQUE.pdf" TargetMode="External"/><Relationship Id="rId2033" Type="http://schemas.openxmlformats.org/officeDocument/2006/relationships/hyperlink" Target="https://www.caixa.gov.br/Downloads/sinapi-cadernos-tecnicos/SINAPI-CT-LAJES-PRE-MOLDADAS.pdf" TargetMode="External"/><Relationship Id="rId2240" Type="http://schemas.openxmlformats.org/officeDocument/2006/relationships/hyperlink" Target="https://www.caixa.gov.br/Downloads/sinapi-metodologia/Livro_SINAPI_Calculos_Parametros.pdf" TargetMode="External"/><Relationship Id="rId5189" Type="http://schemas.openxmlformats.org/officeDocument/2006/relationships/hyperlink" Target="https://www.caixa.gov.br/Downloads/sinapi-cadernos-tecnicos/SINAPI-CT-VALVULAS-E-REGISTROS-PARA-SISTEMAS-PREDIAIS.pdf" TargetMode="External"/><Relationship Id="rId5396" Type="http://schemas.openxmlformats.org/officeDocument/2006/relationships/hyperlink" Target="https://www.caixa.gov.br/Downloads/sinapi-cadernos-tecnicos/SINAPI-CT-INSTALACOES-ELETRICAS-ELETRODUTOS-CONEXOES-E-CONDULETES-APARENTES.pdf" TargetMode="External"/><Relationship Id="rId6447" Type="http://schemas.openxmlformats.org/officeDocument/2006/relationships/hyperlink" Target="https://www.caixa.gov.br/Downloads/sinapi-cadernos-tecnicos/SINAPI-CT-ESQUADRIAS-PORTAS.pdf" TargetMode="External"/><Relationship Id="rId6654" Type="http://schemas.openxmlformats.org/officeDocument/2006/relationships/hyperlink" Target="https://www.caixa.gov.br/Downloads/sinapi-cadernos-tecnicos/SINAPI-CT-ESCAVACAO-DE-VALAS.pdf" TargetMode="External"/><Relationship Id="rId6861" Type="http://schemas.openxmlformats.org/officeDocument/2006/relationships/hyperlink" Target="https://www.caixa.gov.br/Downloads/sinapi-cadernos-tecnicos/SINAPI-CT-ESCADAS.pdf" TargetMode="External"/><Relationship Id="rId7705" Type="http://schemas.openxmlformats.org/officeDocument/2006/relationships/hyperlink" Target="https://www.caixa.gov.br/Downloads/sinapi-cadernos-tecnicos/SINAPI-CT-DEPRECIACAO-JUROS-IMPOSTOS-E-SEGUROS-MANUTENCAO-E-MATERIAIS-NA-OPERACAO-DOS-EQUIPAMENTOS.pdf" TargetMode="External"/><Relationship Id="rId9060" Type="http://schemas.openxmlformats.org/officeDocument/2006/relationships/hyperlink" Target="https://www.caixa.gov.br/Downloads/sinapi-cadernos-tecnicos/SINAPI-CT-BOMBAS-HIDRAULICAS-CENTRIFUGAS-HORIZONTAIS-E-SUBMERSIVEIS.pdf" TargetMode="External"/><Relationship Id="rId212" Type="http://schemas.openxmlformats.org/officeDocument/2006/relationships/hyperlink" Target="https://www.caixa.gov.br/Downloads/sinapi-cadernos-tecnicos/SINAPI-CT-INSTALACOES-HIDRAULICAS-RESERVACAO-E-BOMBAS-DE-RECALQUE.pdf" TargetMode="External"/><Relationship Id="rId1799" Type="http://schemas.openxmlformats.org/officeDocument/2006/relationships/hyperlink" Target="https://www.caixa.gov.br/Downloads/sinapi-cadernos-tecnicos/SINAPI-CT-INSTALACOES-EM-COBRE.pdf" TargetMode="External"/><Relationship Id="rId2100" Type="http://schemas.openxmlformats.org/officeDocument/2006/relationships/hyperlink" Target="https://www.caixa.gov.br/Downloads/sinapi-cadernos-tecnicos/SINAPI-CT-LIGACOES-PREDIAIS-DE-AGUA-E-ESGOTO.pdf" TargetMode="External"/><Relationship Id="rId5049" Type="http://schemas.openxmlformats.org/officeDocument/2006/relationships/hyperlink" Target="https://www.caixa.gov.br/Downloads/sinapi-cadernos-tecnicos/SINAPI-CT-VERGAS-CONTRAVERGAS-E-FIXACAO-DE-ALVENARIA.pdf" TargetMode="External"/><Relationship Id="rId5256" Type="http://schemas.openxmlformats.org/officeDocument/2006/relationships/hyperlink" Target="https://www.caixa.gov.br/Downloads/sinapi-cadernos-tecnicos/SINAPI-CT-VALVULAS-PARA-REDES-DE-SANEAMENTO.pdf" TargetMode="External"/><Relationship Id="rId5463" Type="http://schemas.openxmlformats.org/officeDocument/2006/relationships/hyperlink" Target="https://www.caixa.gov.br/Downloads/sinapi-cadernos-tecnicos/SINAPI-CT-INSTALACOES-ELETRICAS-ELETRODUTOS-EMBUTIDOS-CABOS-CAIXAS-TOMADAS-E-INTERRUPTORES.pdf" TargetMode="External"/><Relationship Id="rId5670" Type="http://schemas.openxmlformats.org/officeDocument/2006/relationships/hyperlink" Target="https://www.caixa.gov.br/Downloads/sinapi-cadernos-tecnicos/SINAPI-CT-ILUMINACAO-PREDIAL-E-MONITORAMENTO.pdf" TargetMode="External"/><Relationship Id="rId6307" Type="http://schemas.openxmlformats.org/officeDocument/2006/relationships/hyperlink" Target="https://www.caixa.gov.br/Downloads/sinapi-cadernos-tecnicos/SINAPI-CT-ESTRUTURA-E-TRAMA-PARA-COBERTURA.pdf" TargetMode="External"/><Relationship Id="rId6514" Type="http://schemas.openxmlformats.org/officeDocument/2006/relationships/hyperlink" Target="https://www.caixa.gov.br/Downloads/sinapi-cadernos-tecnicos/SINAPI-CT-ESQUADRIAS-PORTAS.pdf" TargetMode="External"/><Relationship Id="rId7912" Type="http://schemas.openxmlformats.org/officeDocument/2006/relationships/hyperlink" Target="https://www.caixa.gov.br/Downloads/sinapi-cadernos-tecnicos/SINAPI-CT-DEPRECIACAO-JUROS-IMPOSTOS-E-SEGUROS-MANUTENCAO-E-MATERIAIS-NA-OPERACAO-DOS-EQUIPAMENTOS.pdf" TargetMode="External"/><Relationship Id="rId4065" Type="http://schemas.openxmlformats.org/officeDocument/2006/relationships/hyperlink" Target="https://www.caixa.gov.br/Downloads/sinapi-cadernos-tecnicos/SINAPI-CT-REDES-DE-LOGICA-TELEFONIA-E-IMAGEM.pdf" TargetMode="External"/><Relationship Id="rId4272" Type="http://schemas.openxmlformats.org/officeDocument/2006/relationships/hyperlink" Target="https://www.caixa.gov.br/Downloads/sinapi-cadernos-tecnicos/SINAPI-CT-REVESTIMENTOS-CERAMICOS-INTERNOS.pdf" TargetMode="External"/><Relationship Id="rId5116" Type="http://schemas.openxmlformats.org/officeDocument/2006/relationships/hyperlink" Target="https://www.caixa.gov.br/Downloads/sinapi-cadernos-tecnicos/SINAPI-CT-VIDROS-E-ESPELHOS.pdf" TargetMode="External"/><Relationship Id="rId5323" Type="http://schemas.openxmlformats.org/officeDocument/2006/relationships/hyperlink" Target="https://www.caixa.gov.br/Downloads/sinapi-cadernos-tecnicos/SINAPI-CT-INSTALACOES-ELETRICAS-ELETRODUTOS-CONEXOES-E-CONDULETES-APARENTES.pdf" TargetMode="External"/><Relationship Id="rId6721" Type="http://schemas.openxmlformats.org/officeDocument/2006/relationships/hyperlink" Target="https://www.caixa.gov.br/Downloads/sinapi-cadernos-tecnicos/SINAPI-CT-ESCAVACAO-VERTICAL-A-CEU-ABERTO.pdf" TargetMode="External"/><Relationship Id="rId8479" Type="http://schemas.openxmlformats.org/officeDocument/2006/relationships/hyperlink" Target="https://www.caixa.gov.br/Downloads/sinapi-cadernos-tecnicos/SINAPI-CT-CUSTOS-HORARIOS-PRODUTIVO-E-IMPRODUTIVO-DOS-EQUIPAMENTOS.pdf" TargetMode="External"/><Relationship Id="rId9877" Type="http://schemas.openxmlformats.org/officeDocument/2006/relationships/hyperlink" Target="https://www.caixa.gov.br/Downloads/sinapi-cadernos-tecnicos/SINAPI-CT-ARMACAO-DE-ESTACAS.pdf" TargetMode="External"/><Relationship Id="rId1659" Type="http://schemas.openxmlformats.org/officeDocument/2006/relationships/hyperlink" Target="https://www.caixa.gov.br/Downloads/sinapi-cadernos-tecnicos/SINAPI-CT-INSTALACOES-DE-GAS-EM-PEX-MULTICAMADAS.pdf" TargetMode="External"/><Relationship Id="rId1866" Type="http://schemas.openxmlformats.org/officeDocument/2006/relationships/hyperlink" Target="https://www.caixa.gov.br/Downloads/sinapi-cadernos-tecnicos/SINAPI-CT-INSTALACOES-EM-COBRE.pdf" TargetMode="External"/><Relationship Id="rId2917" Type="http://schemas.openxmlformats.org/officeDocument/2006/relationships/hyperlink" Target="https://www.caixa.gov.br/Downloads/sinapi-cadernos-tecnicos/SINAPI-CT-PAREDES-DE-CONCRETO-CONCRETAGEM.pdf" TargetMode="External"/><Relationship Id="rId3081" Type="http://schemas.openxmlformats.org/officeDocument/2006/relationships/hyperlink" Target="https://www.caixa.gov.br/Downloads/sinapi-cadernos-tecnicos/SINAPI-CT-PAVIMENTO-RIGIDO-DE-CONCRETO.pdf" TargetMode="External"/><Relationship Id="rId4132" Type="http://schemas.openxmlformats.org/officeDocument/2006/relationships/hyperlink" Target="https://www.caixa.gov.br/Downloads/sinapi-cadernos-tecnicos/SINAPI-CT-REDES-DE-AGUA-E-ESGOTO-EM-PEAD-LISO-(TUBOS-E-CONEXOES).pdf" TargetMode="External"/><Relationship Id="rId5530" Type="http://schemas.openxmlformats.org/officeDocument/2006/relationships/hyperlink" Target="https://www.caixa.gov.br/Downloads/sinapi-cadernos-tecnicos/SINAPI-CT-INSTALACOES-ELETRICAS-ELETRODUTOS-EMBUTIDOS-CABOS-CAIXAS-TOMADAS-E-INTERRUPTORES.pdf" TargetMode="External"/><Relationship Id="rId7288" Type="http://schemas.openxmlformats.org/officeDocument/2006/relationships/hyperlink" Target="https://www.caixa.gov.br/Downloads/sinapi-cadernos-tecnicos/SINAPI-CT-DEPRECIACAO-JUROS-IMPOSTOS-E-SEGUROS-MANUTENCAO-E-MATERIAIS-NA-OPERACAO-DOS-EQUIPAMENTOS.pdf" TargetMode="External"/><Relationship Id="rId8686" Type="http://schemas.openxmlformats.org/officeDocument/2006/relationships/hyperlink" Target="https://www.caixa.gov.br/Downloads/sinapi-cadernos-tecnicos/SINAPI-CT-CONTRAPISO.pdf" TargetMode="External"/><Relationship Id="rId8893" Type="http://schemas.openxmlformats.org/officeDocument/2006/relationships/hyperlink" Target="https://www.caixa.gov.br/Downloads/sinapi-cadernos-tecnicos/SINAPI-CT-CERCAS-PROTETORES-E-ALAMBRADOS.pdf" TargetMode="External"/><Relationship Id="rId9737" Type="http://schemas.openxmlformats.org/officeDocument/2006/relationships/hyperlink" Target="https://www.caixa.gov.br/Downloads/sinapi-cadernos-tecnicos/SINAPI-CT-ASSENTAMENTO-DE-TUBOS-DE-ESGOTO-EM-PVC-E-PEAD.pdf" TargetMode="External"/><Relationship Id="rId9944" Type="http://schemas.openxmlformats.org/officeDocument/2006/relationships/hyperlink" Target="https://www.caixa.gov.br/Downloads/sinapi-cadernos-tecnicos/SINAPI-CT-ARGAMASSAS.pdf" TargetMode="External"/><Relationship Id="rId1519" Type="http://schemas.openxmlformats.org/officeDocument/2006/relationships/hyperlink" Target="https://www.caixa.gov.br/Downloads/sinapi-cadernos-tecnicos/SINAPI-CT-INSTALACOES-DE-GAS-E-INCENDIO-EM-ACO-E-FERRO-GALVANIZADO.pdf" TargetMode="External"/><Relationship Id="rId1726" Type="http://schemas.openxmlformats.org/officeDocument/2006/relationships/hyperlink" Target="https://www.caixa.gov.br/Downloads/sinapi-cadernos-tecnicos/SINAPI-CT-INSTALACOES-DE-AR-CONDICIONADO-EM-COBRE.pdf" TargetMode="External"/><Relationship Id="rId1933" Type="http://schemas.openxmlformats.org/officeDocument/2006/relationships/hyperlink" Target="https://www.caixa.gov.br/Downloads/sinapi-cadernos-tecnicos/SINAPI-CT-INSTALACOES-EM-COBRE.pdf" TargetMode="External"/><Relationship Id="rId6097" Type="http://schemas.openxmlformats.org/officeDocument/2006/relationships/hyperlink" Target="https://www.caixa.gov.br/Downloads/sinapi-cadernos-tecnicos/SINAPI-CT-EXECUCAO-DE-TIRANTES.pdf" TargetMode="External"/><Relationship Id="rId7495" Type="http://schemas.openxmlformats.org/officeDocument/2006/relationships/hyperlink" Target="https://www.caixa.gov.br/Downloads/sinapi-cadernos-tecnicos/SINAPI-CT-DEPRECIACAO-JUROS-IMPOSTOS-E-SEGUROS-MANUTENCAO-E-MATERIAIS-NA-OPERACAO-DOS-EQUIPAMENTOS.pdf" TargetMode="External"/><Relationship Id="rId8339" Type="http://schemas.openxmlformats.org/officeDocument/2006/relationships/hyperlink" Target="https://www.caixa.gov.br/Downloads/sinapi-cadernos-tecnicos/SINAPI-CT-CUSTOS-HORARIOS-PRODUTIVO-E-IMPRODUTIVO-DOS-EQUIPAMENTOS.pdf" TargetMode="External"/><Relationship Id="rId8546" Type="http://schemas.openxmlformats.org/officeDocument/2006/relationships/hyperlink" Target="https://www.caixa.gov.br/Downloads/sinapi-cadernos-tecnicos/SINAPI-CT-CUSTOS-HORARIOS-PRODUTIVO-E-IMPRODUTIVO-DOS-EQUIPAMENTOS.pdf" TargetMode="External"/><Relationship Id="rId8753" Type="http://schemas.openxmlformats.org/officeDocument/2006/relationships/hyperlink" Target="https://www.caixa.gov.br/Downloads/sinapi-cadernos-tecnicos/SINAPI-CT-CONCRETO-PROTENDIDO.pdf" TargetMode="External"/><Relationship Id="rId8960" Type="http://schemas.openxmlformats.org/officeDocument/2006/relationships/hyperlink" Target="https://www.caixa.gov.br/Downloads/sinapi-cadernos-tecnicos/SINAPI-CT-CAIXAS-DE-AGUA-PARA-EDIFICACOES.pdf" TargetMode="External"/><Relationship Id="rId9804" Type="http://schemas.openxmlformats.org/officeDocument/2006/relationships/hyperlink" Target="https://www.caixa.gov.br/Downloads/sinapi-cadernos-tecnicos/SINAPI-CT-ARRASAMENTO-DE-ESTACAS.pdf" TargetMode="External"/><Relationship Id="rId18" Type="http://schemas.openxmlformats.org/officeDocument/2006/relationships/hyperlink" Target="https://www.caixa.gov.br/Downloads/sinapi-cadernos-tecnicos/SINAPI-CT-INSTALACOES-ELETRICAS-QUADROS-CABOS-DISJUNTORES-CONTATORES-E-BARRAMENTOS-BLINDADOS.pdf" TargetMode="External"/><Relationship Id="rId3898" Type="http://schemas.openxmlformats.org/officeDocument/2006/relationships/hyperlink" Target="https://www.caixa.gov.br/Downloads/sinapi-cadernos-tecnicos/SINAPI-CT-RASGOS-E-FIXACOES.pdf" TargetMode="External"/><Relationship Id="rId4949" Type="http://schemas.openxmlformats.org/officeDocument/2006/relationships/hyperlink" Target="https://www.caixa.gov.br/Downloads/sinapi-cadernos-tecnicos/SINAPI-CT-TUBULACAO-FLANGEADA-PARA-REDES-DE-AGUA.pdf" TargetMode="External"/><Relationship Id="rId7148" Type="http://schemas.openxmlformats.org/officeDocument/2006/relationships/hyperlink" Target="https://www.caixa.gov.br/Downloads/sinapi-cadernos-tecnicos/SINAPI-CT-DUTOS-PARA-AR-CONDICIONADO.pdf" TargetMode="External"/><Relationship Id="rId7355" Type="http://schemas.openxmlformats.org/officeDocument/2006/relationships/hyperlink" Target="https://www.caixa.gov.br/Downloads/sinapi-cadernos-tecnicos/SINAPI-CT-DEPRECIACAO-JUROS-IMPOSTOS-E-SEGUROS-MANUTENCAO-E-MATERIAIS-NA-OPERACAO-DOS-EQUIPAMENTOS.pdf" TargetMode="External"/><Relationship Id="rId7562" Type="http://schemas.openxmlformats.org/officeDocument/2006/relationships/hyperlink" Target="https://www.caixa.gov.br/Downloads/sinapi-cadernos-tecnicos/SINAPI-CT-DEPRECIACAO-JUROS-IMPOSTOS-E-SEGUROS-MANUTENCAO-E-MATERIAIS-NA-OPERACAO-DOS-EQUIPAMENTOS.pdf" TargetMode="External"/><Relationship Id="rId8406" Type="http://schemas.openxmlformats.org/officeDocument/2006/relationships/hyperlink" Target="https://www.caixa.gov.br/Downloads/sinapi-cadernos-tecnicos/SINAPI-CT-CUSTOS-HORARIOS-PRODUTIVO-E-IMPRODUTIVO-DOS-EQUIPAMENTOS.pdf" TargetMode="External"/><Relationship Id="rId8613" Type="http://schemas.openxmlformats.org/officeDocument/2006/relationships/hyperlink" Target="https://www.caixa.gov.br/Downloads/sinapi-cadernos-tecnicos/SINAPI-CT-CUSTOS-HORARIOS-PRODUTIVO-E-IMPRODUTIVO-DOS-EQUIPAMENTOS.pdf" TargetMode="External"/><Relationship Id="rId8820" Type="http://schemas.openxmlformats.org/officeDocument/2006/relationships/hyperlink" Target="https://www.caixa.gov.br/Downloads/sinapi-cadernos-tecnicos/SINAPI-CT-CONCRETAGEM-PARA-ESTRUTURAS-DE-CONCRETO-ARMADO.pdf" TargetMode="External"/><Relationship Id="rId10129" Type="http://schemas.openxmlformats.org/officeDocument/2006/relationships/hyperlink" Target="https://www.caixa.gov.br/Downloads/sinapi-cadernos-tecnicos/SINAPI-CT-ALVENARIA-ESTRUTURAL-BLOCOS-CERAMICOS.pdf" TargetMode="External"/><Relationship Id="rId3758" Type="http://schemas.openxmlformats.org/officeDocument/2006/relationships/hyperlink" Target="https://www.caixa.gov.br/Downloads/sinapi-cadernos-tecnicos/SINAPI-CT-QUADROS-DE-AUTOMACAO-DE-BOMBAS.pdf" TargetMode="External"/><Relationship Id="rId3965" Type="http://schemas.openxmlformats.org/officeDocument/2006/relationships/hyperlink" Target="https://www.caixa.gov.br/Downloads/sinapi-cadernos-tecnicos/SINAPI-CT-RECOMPOSICAO-DE-PAVIMENTOS.pdf" TargetMode="External"/><Relationship Id="rId4809" Type="http://schemas.openxmlformats.org/officeDocument/2006/relationships/hyperlink" Target="https://www.caixa.gov.br/Downloads/sinapi-cadernos-tecnicos/SINAPI-CT-TRANSPORTE-CARGA-E-DESCARGA-DE-MATERIAIS.pdf" TargetMode="External"/><Relationship Id="rId6164" Type="http://schemas.openxmlformats.org/officeDocument/2006/relationships/hyperlink" Target="https://www.caixa.gov.br/Downloads/sinapi-cadernos-tecnicos/SINAPI-CT-ESTRUTURAS-DE-MADEIRA.pdf" TargetMode="External"/><Relationship Id="rId6371" Type="http://schemas.openxmlformats.org/officeDocument/2006/relationships/hyperlink" Target="https://www.caixa.gov.br/Downloads/sinapi-cadernos-tecnicos/SINAPI-CT-ESTACAS-METALICAS.pdf" TargetMode="External"/><Relationship Id="rId7008" Type="http://schemas.openxmlformats.org/officeDocument/2006/relationships/hyperlink" Target="https://www.caixa.gov.br/Downloads/sinapi-cadernos-tecnicos/SINAPI-CT-ENERGIA-SOLAR-PARA-EDIFICACOES.pdf" TargetMode="External"/><Relationship Id="rId7215" Type="http://schemas.openxmlformats.org/officeDocument/2006/relationships/hyperlink" Target="https://www.caixa.gov.br/Downloads/sinapi-cadernos-tecnicos/SINAPI-CT-DRENOS.pdf" TargetMode="External"/><Relationship Id="rId7422" Type="http://schemas.openxmlformats.org/officeDocument/2006/relationships/hyperlink" Target="https://www.caixa.gov.br/Downloads/sinapi-cadernos-tecnicos/SINAPI-CT-DEPRECIACAO-JUROS-IMPOSTOS-E-SEGUROS-MANUTENCAO-E-MATERIAIS-NA-OPERACAO-DOS-EQUIPAMENTOS.pdf" TargetMode="External"/><Relationship Id="rId679" Type="http://schemas.openxmlformats.org/officeDocument/2006/relationships/hyperlink" Target="https://www.caixa.gov.br/Downloads/sinapi-cadernos-tecnicos/SINAPI-CT-INSTALACOES-HIDRAULICAS-EM-PPR.pdf" TargetMode="External"/><Relationship Id="rId886" Type="http://schemas.openxmlformats.org/officeDocument/2006/relationships/hyperlink" Target="https://www.caixa.gov.br/Downloads/sinapi-cadernos-tecnicos/SINAPI-CT-INSTALACOES-PREDIAIS-DE-AGUA-FRIA-EM-PVC.pdf" TargetMode="External"/><Relationship Id="rId2567" Type="http://schemas.openxmlformats.org/officeDocument/2006/relationships/hyperlink" Target="https://www.caixa.gov.br/Downloads/sinapi-cadernos-tecnicos/SINAPI-CT-LOUCAS-E-METAIS.pdf" TargetMode="External"/><Relationship Id="rId2774" Type="http://schemas.openxmlformats.org/officeDocument/2006/relationships/hyperlink" Target="https://www.caixa.gov.br/Downloads/sinapi-cadernos-tecnicos/SINAPI-CT-MASSA-UNICA-INTERNA.pdf" TargetMode="External"/><Relationship Id="rId3618" Type="http://schemas.openxmlformats.org/officeDocument/2006/relationships/hyperlink" Target="https://www.caixa.gov.br/Downloads/sinapi-cadernos-tecnicos/SINAPI-CT-POCOS-DE-VISITA-E-CAIXAS-PARA-BOCAS-DE-LOBO.pdf" TargetMode="External"/><Relationship Id="rId5180" Type="http://schemas.openxmlformats.org/officeDocument/2006/relationships/hyperlink" Target="https://www.caixa.gov.br/Downloads/sinapi-cadernos-tecnicos/SINAPI-CT-VALVULAS-E-REGISTROS-PARA-SISTEMAS-PREDIAIS.pdf" TargetMode="External"/><Relationship Id="rId6024" Type="http://schemas.openxmlformats.org/officeDocument/2006/relationships/hyperlink" Target="https://www.caixa.gov.br/Downloads/sinapi-cadernos-tecnicos/SINAPI-CT-FOSSAS-E-SUMIDOUROS.pdf" TargetMode="External"/><Relationship Id="rId6231" Type="http://schemas.openxmlformats.org/officeDocument/2006/relationships/hyperlink" Target="https://www.caixa.gov.br/Downloads/sinapi-cadernos-tecnicos/SINAPI-CT-ESTRUTURA-E-TRAMA-PARA-COBERTURA.pdf" TargetMode="External"/><Relationship Id="rId9387" Type="http://schemas.openxmlformats.org/officeDocument/2006/relationships/hyperlink" Target="https://www.caixa.gov.br/Downloads/sinapi-cadernos-tecnicos/SINAPI-CT-ATERRO-E-REATERRO-DE-VALAS.pdf" TargetMode="External"/><Relationship Id="rId9594" Type="http://schemas.openxmlformats.org/officeDocument/2006/relationships/hyperlink" Target="https://www.caixa.gov.br/Downloads/sinapi-cadernos-tecnicos/SINAPI-CT-ASSENTAMENTO-DE-TUBOS-DE-PVC-E-METALICOS-EM-REDES-DE-AGUA.pdf" TargetMode="External"/><Relationship Id="rId2" Type="http://schemas.openxmlformats.org/officeDocument/2006/relationships/hyperlink" Target="https://www.caixa.gov.br/Downloads/sinapi-cadernos-tecnicos/SINAPI-CT-INSTALACOES-ELETRICAS-QUADROS-CABOS-DISJUNTORES-CONTATORES-E-BARRAMENTOS-BLINDADOS.pdf" TargetMode="External"/><Relationship Id="rId539" Type="http://schemas.openxmlformats.org/officeDocument/2006/relationships/hyperlink" Target="https://www.caixa.gov.br/Downloads/sinapi-cadernos-tecnicos/SINAPI-CT-INSTALACOES-HIDRAULICAS-EM-PEX.pdf" TargetMode="External"/><Relationship Id="rId746" Type="http://schemas.openxmlformats.org/officeDocument/2006/relationships/hyperlink" Target="https://www.caixa.gov.br/Downloads/sinapi-cadernos-tecnicos/SINAPI-CT-INSTALACOES-PREDIAIS-DE-ESGOTO-TUBOS-E-CONEXOES.pdf" TargetMode="External"/><Relationship Id="rId1169" Type="http://schemas.openxmlformats.org/officeDocument/2006/relationships/hyperlink" Target="https://www.caixa.gov.br/Downloads/sinapi-cadernos-tecnicos/SINAPI-CT-INSTALACOES-PREDIAIS-DE-AGUA-QUENTE-EM-CPVC.pdf" TargetMode="External"/><Relationship Id="rId1376" Type="http://schemas.openxmlformats.org/officeDocument/2006/relationships/hyperlink" Target="https://www.caixa.gov.br/Downloads/sinapi-cadernos-tecnicos/SINAPI-CT-INSTALACOES-DE-GAS-E-INCENDIO-EM-ACO-E-FERRO-GALVANIZADO.pdf" TargetMode="External"/><Relationship Id="rId1583" Type="http://schemas.openxmlformats.org/officeDocument/2006/relationships/hyperlink" Target="https://www.caixa.gov.br/Downloads/sinapi-cadernos-tecnicos/SINAPI-CT-INSTALACOES-DE-GAS-E-INCENDIO-EM-ACO-E-FERRO-GALVANIZADO.pdf" TargetMode="External"/><Relationship Id="rId2427" Type="http://schemas.openxmlformats.org/officeDocument/2006/relationships/hyperlink" Target="https://www.caixa.gov.br/Downloads/sinapi-metodologia/Livro_SINAPI_Calculos_Parametros.pdf" TargetMode="External"/><Relationship Id="rId2981" Type="http://schemas.openxmlformats.org/officeDocument/2006/relationships/hyperlink" Target="https://www.caixa.gov.br/Downloads/sinapi-cadernos-tecnicos/SINAPI-CT-PAREDES-EM-DRYWALL.pdf" TargetMode="External"/><Relationship Id="rId3825" Type="http://schemas.openxmlformats.org/officeDocument/2006/relationships/hyperlink" Target="https://www.caixa.gov.br/Downloads/sinapi-cadernos-tecnicos/SINAPI-CT-RASGOS-E-FIXACOES.pdf" TargetMode="External"/><Relationship Id="rId5040" Type="http://schemas.openxmlformats.org/officeDocument/2006/relationships/hyperlink" Target="https://www.caixa.gov.br/Downloads/sinapi-cadernos-tecnicos/SINAPI-CT-USINAGENS.pdf" TargetMode="External"/><Relationship Id="rId8196" Type="http://schemas.openxmlformats.org/officeDocument/2006/relationships/hyperlink" Target="https://www.caixa.gov.br/Downloads/sinapi-cadernos-tecnicos/SINAPI-CT-DEMOLICOES-E-REMOCOES.pdf" TargetMode="External"/><Relationship Id="rId9247" Type="http://schemas.openxmlformats.org/officeDocument/2006/relationships/hyperlink" Target="https://www.caixa.gov.br/Downloads/sinapi-cadernos-tecnicos/SINAPI-CT-ATERROS-BASES-SUB-BASES-E-IMPRIMACOES.pdf" TargetMode="External"/><Relationship Id="rId9454" Type="http://schemas.openxmlformats.org/officeDocument/2006/relationships/hyperlink" Target="https://www.caixa.gov.br/Downloads/sinapi-cadernos-tecnicos/SINAPI-CT-ASSENTAMENTO-DE-TUBOS-DE-ESGOTO-OU-DRENAGEM-PLUVIAL-EM-CONCRETO.pdf" TargetMode="External"/><Relationship Id="rId953" Type="http://schemas.openxmlformats.org/officeDocument/2006/relationships/hyperlink" Target="https://www.caixa.gov.br/Downloads/sinapi-cadernos-tecnicos/SINAPI-CT-INSTALACOES-PREDIAIS-DE-AGUA-FRIA-EM-PVC.pdf" TargetMode="External"/><Relationship Id="rId1029" Type="http://schemas.openxmlformats.org/officeDocument/2006/relationships/hyperlink" Target="https://www.caixa.gov.br/Downloads/sinapi-cadernos-tecnicos/SINAPI-CT-INSTALACOES-PREDIAIS-DE-AGUA-FRIA-EM-PVC.pdf" TargetMode="External"/><Relationship Id="rId1236" Type="http://schemas.openxmlformats.org/officeDocument/2006/relationships/hyperlink" Target="https://www.caixa.gov.br/Downloads/sinapi-cadernos-tecnicos/SINAPI-CT-INSTALACOES-PREDIAIS-DE-AGUAS-PLUVIAIS-TUBOS-CONEXOES-CAIXAS-E-RALOS.pdf" TargetMode="External"/><Relationship Id="rId1790" Type="http://schemas.openxmlformats.org/officeDocument/2006/relationships/hyperlink" Target="https://www.caixa.gov.br/Downloads/sinapi-cadernos-tecnicos/SINAPI-CT-INSTALACOES-EM-COBRE.pdf" TargetMode="External"/><Relationship Id="rId2634" Type="http://schemas.openxmlformats.org/officeDocument/2006/relationships/hyperlink" Target="https://www.caixa.gov.br/Downloads/sinapi-cadernos-tecnicos/SINAPI-CT-LOUCAS-E-METAIS.pdf" TargetMode="External"/><Relationship Id="rId2841" Type="http://schemas.openxmlformats.org/officeDocument/2006/relationships/hyperlink" Target="https://www.caixa.gov.br/Downloads/sinapi-cadernos-tecnicos/SINAPI-CT-MONOCAPA.pdf" TargetMode="External"/><Relationship Id="rId5997" Type="http://schemas.openxmlformats.org/officeDocument/2006/relationships/hyperlink" Target="https://www.caixa.gov.br/Downloads/sinapi-cadernos-tecnicos/SINAPI-CT-FOSSAS-E-SUMIDOUROS.pdf" TargetMode="External"/><Relationship Id="rId8056" Type="http://schemas.openxmlformats.org/officeDocument/2006/relationships/hyperlink" Target="https://www.caixa.gov.br/Downloads/sinapi-cadernos-tecnicos/SINAPI-CT-DEPRECIACAO-JUROS-IMPOSTOS-E-SEGUROS-MANUTENCAO-E-MATERIAIS-NA-OPERACAO-DOS-EQUIPAMENTOS.pdf" TargetMode="External"/><Relationship Id="rId8263" Type="http://schemas.openxmlformats.org/officeDocument/2006/relationships/hyperlink" Target="https://www.caixa.gov.br/Downloads/sinapi-cadernos-tecnicos/SINAPI-CT-CUSTOS-HORARIOS-PRODUTIVO-E-IMPRODUTIVO-DOS-EQUIPAMENTOS.pdf" TargetMode="External"/><Relationship Id="rId9107" Type="http://schemas.openxmlformats.org/officeDocument/2006/relationships/hyperlink" Target="https://www.caixa.gov.br/Downloads/sinapi-cadernos-tecnicos/SINAPI-CT-BOCAS-PARA-BUEIROS.pdf" TargetMode="External"/><Relationship Id="rId9661" Type="http://schemas.openxmlformats.org/officeDocument/2006/relationships/hyperlink" Target="https://www.caixa.gov.br/Downloads/sinapi-cadernos-tecnicos/SINAPI-CT-ASSENTAMENTO-DE-TUBOS-DE-PVC-E-METALICOS-EM-REDES-DE-AGUA.pdf" TargetMode="External"/><Relationship Id="rId82" Type="http://schemas.openxmlformats.org/officeDocument/2006/relationships/hyperlink" Target="https://www.caixa.gov.br/Downloads/sinapi-cadernos-tecnicos/SINAPI-CT-INSTALACOES-ELETRICAS-REDE-DE-DISTRIBUICAO.pdf" TargetMode="External"/><Relationship Id="rId606" Type="http://schemas.openxmlformats.org/officeDocument/2006/relationships/hyperlink" Target="https://www.caixa.gov.br/Downloads/sinapi-cadernos-tecnicos/SINAPI-CT-INSTALACOES-HIDRAULICAS-EM-PEX.pdf" TargetMode="External"/><Relationship Id="rId813" Type="http://schemas.openxmlformats.org/officeDocument/2006/relationships/hyperlink" Target="https://www.caixa.gov.br/Downloads/sinapi-cadernos-tecnicos/SINAPI-CT-INSTALACOES-PREDIAIS-DE-AGUA-FRIA-EM-PVC.pdf" TargetMode="External"/><Relationship Id="rId1443" Type="http://schemas.openxmlformats.org/officeDocument/2006/relationships/hyperlink" Target="https://www.caixa.gov.br/Downloads/sinapi-cadernos-tecnicos/SINAPI-CT-INSTALACOES-DE-GAS-E-INCENDIO-EM-ACO-E-FERRO-GALVANIZADO.pdf" TargetMode="External"/><Relationship Id="rId1650" Type="http://schemas.openxmlformats.org/officeDocument/2006/relationships/hyperlink" Target="https://www.caixa.gov.br/Downloads/sinapi-cadernos-tecnicos/SINAPI-CT-INSTALACOES-DE-GAS-EM-PEX-MULTICAMADAS.pdf" TargetMode="External"/><Relationship Id="rId2701" Type="http://schemas.openxmlformats.org/officeDocument/2006/relationships/hyperlink" Target="https://www.caixa.gov.br/Downloads/sinapi-cadernos-tecnicos/SINAPI-CT-MASSA-UNICA-EXTERNA.pdf" TargetMode="External"/><Relationship Id="rId4599" Type="http://schemas.openxmlformats.org/officeDocument/2006/relationships/hyperlink" Target="https://www.caixa.gov.br/Downloads/sinapi-cadernos-tecnicos/SINAPI-CT-TRANSPORTE-FLUVIAL-CARGA-E-DESCARGA.pdf" TargetMode="External"/><Relationship Id="rId5857" Type="http://schemas.openxmlformats.org/officeDocument/2006/relationships/hyperlink" Target="https://www.caixa.gov.br/Downloads/sinapi-cadernos-tecnicos/SINAPI-CT-FORMAS-PARA-ESTRUTURAS-DE-CONCRETO-ARMADO.pdf" TargetMode="External"/><Relationship Id="rId6908" Type="http://schemas.openxmlformats.org/officeDocument/2006/relationships/hyperlink" Target="https://www.caixa.gov.br/Downloads/sinapi-cadernos-tecnicos/SINAPI-CT-ESCADAS.pdf" TargetMode="External"/><Relationship Id="rId7072" Type="http://schemas.openxmlformats.org/officeDocument/2006/relationships/hyperlink" Target="https://www.caixa.gov.br/Downloads/sinapi-cadernos-tecnicos/SINAPI-CT-ELETROCALHAS.pdf" TargetMode="External"/><Relationship Id="rId8470" Type="http://schemas.openxmlformats.org/officeDocument/2006/relationships/hyperlink" Target="https://www.caixa.gov.br/Downloads/sinapi-cadernos-tecnicos/SINAPI-CT-CUSTOS-HORARIOS-PRODUTIVO-E-IMPRODUTIVO-DOS-EQUIPAMENTOS.pdf" TargetMode="External"/><Relationship Id="rId9314" Type="http://schemas.openxmlformats.org/officeDocument/2006/relationships/hyperlink" Target="https://www.caixa.gov.br/Downloads/sinapi-cadernos-tecnicos/SINAPI-CT-ATERROS-BASES-SUB-BASES-E-IMPRIMACOES.pdf" TargetMode="External"/><Relationship Id="rId9521" Type="http://schemas.openxmlformats.org/officeDocument/2006/relationships/hyperlink" Target="https://www.caixa.gov.br/Downloads/sinapi-cadernos-tecnicos/SINAPI-CT-ASSENTAMENTO-DE-TUBOS-DE-PVC-E-METALICOS-EM-REDES-DE-AGUA.pdf" TargetMode="External"/><Relationship Id="rId1303" Type="http://schemas.openxmlformats.org/officeDocument/2006/relationships/hyperlink" Target="https://www.caixa.gov.br/Downloads/sinapi-cadernos-tecnicos/SINAPI-CT-INSTALACOES-DE-GAS-E-INCENDIO-EM-ACO-E-FERRO-GALVANIZADO.pdf" TargetMode="External"/><Relationship Id="rId1510" Type="http://schemas.openxmlformats.org/officeDocument/2006/relationships/hyperlink" Target="https://www.caixa.gov.br/Downloads/sinapi-cadernos-tecnicos/SINAPI-CT-INSTALACOES-DE-GAS-E-INCENDIO-EM-ACO-E-FERRO-GALVANIZADO.pdf" TargetMode="External"/><Relationship Id="rId4459" Type="http://schemas.openxmlformats.org/officeDocument/2006/relationships/hyperlink" Target="https://www.caixa.gov.br/Downloads/sinapi-cadernos-tecnicos/SINAPI-CT-SISTEMAS-DE-MEDICAO.pdf" TargetMode="External"/><Relationship Id="rId4666" Type="http://schemas.openxmlformats.org/officeDocument/2006/relationships/hyperlink" Target="https://www.caixa.gov.br/Downloads/sinapi-cadernos-tecnicos/SINAPI-CT-TRANSPORTE-DE-MATERIAIS-DENTRO-DO-CANTEIRO-DE-OBRAS.pdf" TargetMode="External"/><Relationship Id="rId4873" Type="http://schemas.openxmlformats.org/officeDocument/2006/relationships/hyperlink" Target="https://www.caixa.gov.br/Downloads/sinapi-cadernos-tecnicos/SINAPI-CT-TRANSPORTE-CARGA-E-DESCARGA-DE-MATERIAIS.pdf" TargetMode="External"/><Relationship Id="rId5717" Type="http://schemas.openxmlformats.org/officeDocument/2006/relationships/hyperlink" Target="https://www.caixa.gov.br/Downloads/sinapi-cadernos-tecnicos/SINAPI-CT-GUARDA-CORPO-CORRIMAO-E-GRADE-PARA-ESQUADRIAS.pdf" TargetMode="External"/><Relationship Id="rId5924" Type="http://schemas.openxmlformats.org/officeDocument/2006/relationships/hyperlink" Target="https://www.caixa.gov.br/Downloads/sinapi-cadernos-tecnicos/SINAPI-CT-FORMAS-PARA-ESTRUTURAS-DE-CONCRETO-ARMADO.pdf" TargetMode="External"/><Relationship Id="rId8123" Type="http://schemas.openxmlformats.org/officeDocument/2006/relationships/hyperlink" Target="https://www.caixa.gov.br/Downloads/sinapi-cadernos-tecnicos/SINAPI-CT-DEPRECIACAO-JUROS-IMPOSTOS-E-SEGUROS-MANUTENCAO-E-MATERIAIS-NA-OPERACAO-DOS-EQUIPAMENTOS.pdf" TargetMode="External"/><Relationship Id="rId8330" Type="http://schemas.openxmlformats.org/officeDocument/2006/relationships/hyperlink" Target="https://www.caixa.gov.br/Downloads/sinapi-cadernos-tecnicos/SINAPI-CT-CUSTOS-HORARIOS-PRODUTIVO-E-IMPRODUTIVO-DOS-EQUIPAMENTOS.pdf" TargetMode="External"/><Relationship Id="rId10053" Type="http://schemas.openxmlformats.org/officeDocument/2006/relationships/hyperlink" Target="https://www.caixa.gov.br/Downloads/sinapi-cadernos-tecnicos/SINAPI-CT-ALVENARIAS-DIVERSAS.pdf" TargetMode="External"/><Relationship Id="rId3268" Type="http://schemas.openxmlformats.org/officeDocument/2006/relationships/hyperlink" Target="https://www.caixa.gov.br/Downloads/sinapi-cadernos-tecnicos/SINAPI-CT-PINTURA-EM-MADEIRA.pdf" TargetMode="External"/><Relationship Id="rId3475" Type="http://schemas.openxmlformats.org/officeDocument/2006/relationships/hyperlink" Target="https://www.caixa.gov.br/Downloads/sinapi-cadernos-tecnicos/SINAPI-CT-POSTES-DE-CONCRETO-E-METALICOS.pdf" TargetMode="External"/><Relationship Id="rId3682" Type="http://schemas.openxmlformats.org/officeDocument/2006/relationships/hyperlink" Target="https://www.caixa.gov.br/Downloads/sinapi-cadernos-tecnicos/SINAPI-CT-PRODUCAO-DE-CONCRETO.pdf" TargetMode="External"/><Relationship Id="rId4319" Type="http://schemas.openxmlformats.org/officeDocument/2006/relationships/hyperlink" Target="https://www.caixa.gov.br/Downloads/sinapi-cadernos-tecnicos/SINAPI-CT-SINALIZACAO-HORIZONTAL-VIARIA.pdf" TargetMode="External"/><Relationship Id="rId4526" Type="http://schemas.openxmlformats.org/officeDocument/2006/relationships/hyperlink" Target="https://www.caixa.gov.br/Downloads/sinapi-cadernos-tecnicos/SINAPI-CT-TRANSFORMADORES.pdf" TargetMode="External"/><Relationship Id="rId4733" Type="http://schemas.openxmlformats.org/officeDocument/2006/relationships/hyperlink" Target="https://www.caixa.gov.br/Downloads/sinapi-cadernos-tecnicos/SINAPI-CT-TRANSPORTE-DE-MATERIAIS-DENTRO-DO-CANTEIRO-DE-OBRAS.pdf" TargetMode="External"/><Relationship Id="rId4940" Type="http://schemas.openxmlformats.org/officeDocument/2006/relationships/hyperlink" Target="https://www.caixa.gov.br/Downloads/sinapi-cadernos-tecnicos/SINAPI-CT-TUBULACAO-FLANGEADA-PARA-REDES-DE-AGUA.pdf" TargetMode="External"/><Relationship Id="rId7889" Type="http://schemas.openxmlformats.org/officeDocument/2006/relationships/hyperlink" Target="https://www.caixa.gov.br/Downloads/sinapi-cadernos-tecnicos/SINAPI-CT-DEPRECIACAO-JUROS-IMPOSTOS-E-SEGUROS-MANUTENCAO-E-MATERIAIS-NA-OPERACAO-DOS-EQUIPAMENTOS.pdf" TargetMode="External"/><Relationship Id="rId10120" Type="http://schemas.openxmlformats.org/officeDocument/2006/relationships/hyperlink" Target="https://www.caixa.gov.br/Downloads/sinapi-cadernos-tecnicos/SINAPI-CT-ALVENARIA-ESTRUTURAL-BLOCOS-DE-CONCRETO.pdf" TargetMode="External"/><Relationship Id="rId189" Type="http://schemas.openxmlformats.org/officeDocument/2006/relationships/hyperlink" Target="https://www.caixa.gov.br/Downloads/sinapi-cadernos-tecnicos/SINAPI-CT-INSTALACOES-HIDRAULICAS-RESERVACAO-E-BOMBAS-DE-RECALQUE.pdf" TargetMode="External"/><Relationship Id="rId396" Type="http://schemas.openxmlformats.org/officeDocument/2006/relationships/hyperlink" Target="https://www.caixa.gov.br/Downloads/sinapi-cadernos-tecnicos/SINAPI-CT-INSTALACOES-HIDRAULICAS-RESERVACAO-E-BOMBAS-DE-RECALQUE.pdf" TargetMode="External"/><Relationship Id="rId2077" Type="http://schemas.openxmlformats.org/officeDocument/2006/relationships/hyperlink" Target="https://www.caixa.gov.br/Downloads/sinapi-cadernos-tecnicos/SINAPI-CT-LIGACOES-PREDIAIS-DE-AGUA-E-ESGOTO.pdf" TargetMode="External"/><Relationship Id="rId2284" Type="http://schemas.openxmlformats.org/officeDocument/2006/relationships/hyperlink" Target="https://www.caixa.gov.br/Downloads/sinapi-metodologia/Livro_SINAPI_Calculos_Parametros.pdf" TargetMode="External"/><Relationship Id="rId2491" Type="http://schemas.openxmlformats.org/officeDocument/2006/relationships/hyperlink" Target="https://www.caixa.gov.br/Downloads/sinapi-metodologia/Livro_SINAPI_Calculos_Parametros.pdf" TargetMode="External"/><Relationship Id="rId3128" Type="http://schemas.openxmlformats.org/officeDocument/2006/relationships/hyperlink" Target="https://www.caixa.gov.br/Downloads/sinapi-cadernos-tecnicos/SINAPI-CT-PERFURACAO-HORIZONTAL-DIRECIONAL-HDD.pdf" TargetMode="External"/><Relationship Id="rId3335" Type="http://schemas.openxmlformats.org/officeDocument/2006/relationships/hyperlink" Target="https://www.caixa.gov.br/Downloads/sinapi-cadernos-tecnicos/SINAPI-CT-PINTURA-PARA-PISOS-E-PARA-SINALIZACAO-HORIZONTAL-E-VERTICAL.pdf" TargetMode="External"/><Relationship Id="rId3542" Type="http://schemas.openxmlformats.org/officeDocument/2006/relationships/hyperlink" Target="https://www.caixa.gov.br/Downloads/sinapi-cadernos-tecnicos/SINAPI-CT-POCOS-DE-VISITA-E-CAIXAS-PARA-BOCAS-DE-LOBO.pdf" TargetMode="External"/><Relationship Id="rId6698" Type="http://schemas.openxmlformats.org/officeDocument/2006/relationships/hyperlink" Target="https://www.caixa.gov.br/Downloads/sinapi-cadernos-tecnicos/SINAPI-CT-ESCAVACAO-DE-VALAS.pdf" TargetMode="External"/><Relationship Id="rId7749" Type="http://schemas.openxmlformats.org/officeDocument/2006/relationships/hyperlink" Target="https://www.caixa.gov.br/Downloads/sinapi-cadernos-tecnicos/SINAPI-CT-DEPRECIACAO-JUROS-IMPOSTOS-E-SEGUROS-MANUTENCAO-E-MATERIAIS-NA-OPERACAO-DOS-EQUIPAMENTOS.pdf" TargetMode="External"/><Relationship Id="rId256" Type="http://schemas.openxmlformats.org/officeDocument/2006/relationships/hyperlink" Target="https://www.caixa.gov.br/Downloads/sinapi-cadernos-tecnicos/SINAPI-CT-INSTALACOES-HIDRAULICAS-RESERVACAO-E-BOMBAS-DE-RECALQUE.pdf" TargetMode="External"/><Relationship Id="rId463" Type="http://schemas.openxmlformats.org/officeDocument/2006/relationships/hyperlink" Target="https://www.caixa.gov.br/Downloads/sinapi-cadernos-tecnicos/SINAPI-CT-INSTALACOES-HIDRAULICAS-RESERVACAO-E-BOMBAS-DE-RECALQUE.pdf" TargetMode="External"/><Relationship Id="rId670" Type="http://schemas.openxmlformats.org/officeDocument/2006/relationships/hyperlink" Target="https://www.caixa.gov.br/Downloads/sinapi-cadernos-tecnicos/SINAPI-CT-INSTALACOES-HIDRAULICAS-EM-PPR.pdf" TargetMode="External"/><Relationship Id="rId1093" Type="http://schemas.openxmlformats.org/officeDocument/2006/relationships/hyperlink" Target="https://www.caixa.gov.br/Downloads/sinapi-cadernos-tecnicos/SINAPI-CT-INSTALACOES-PREDIAIS-DE-AGUA-QUENTE-EM-CPVC.pdf" TargetMode="External"/><Relationship Id="rId2144" Type="http://schemas.openxmlformats.org/officeDocument/2006/relationships/hyperlink" Target="https://www.caixa.gov.br/Downloads/sinapi-cadernos-tecnicos/SINAPI-CT-LIMPEZA-DE-OBRA.pdf" TargetMode="External"/><Relationship Id="rId2351" Type="http://schemas.openxmlformats.org/officeDocument/2006/relationships/hyperlink" Target="https://www.caixa.gov.br/Downloads/sinapi-metodologia/Livro_SINAPI_Calculos_Parametros.pdf" TargetMode="External"/><Relationship Id="rId3402" Type="http://schemas.openxmlformats.org/officeDocument/2006/relationships/hyperlink" Target="https://www.caixa.gov.br/Downloads/sinapi-cadernos-tecnicos/SINAPI-CT-PISOS.pdf" TargetMode="External"/><Relationship Id="rId4800" Type="http://schemas.openxmlformats.org/officeDocument/2006/relationships/hyperlink" Target="https://www.caixa.gov.br/Downloads/sinapi-cadernos-tecnicos/SINAPI-CT-TRANSPORTE-CARGA-E-DESCARGA-DE-MATERIAIS.pdf" TargetMode="External"/><Relationship Id="rId6558" Type="http://schemas.openxmlformats.org/officeDocument/2006/relationships/hyperlink" Target="https://www.caixa.gov.br/Downloads/sinapi-cadernos-tecnicos/SINAPI-CT-ESGOTAMENTO-DE-VALA-E-REBAIXAMENTO-DO-LENCOL-FREATICO.pdf" TargetMode="External"/><Relationship Id="rId7956" Type="http://schemas.openxmlformats.org/officeDocument/2006/relationships/hyperlink" Target="https://www.caixa.gov.br/Downloads/sinapi-cadernos-tecnicos/SINAPI-CT-DEPRECIACAO-JUROS-IMPOSTOS-E-SEGUROS-MANUTENCAO-E-MATERIAIS-NA-OPERACAO-DOS-EQUIPAMENTOS.pdf" TargetMode="External"/><Relationship Id="rId9171" Type="http://schemas.openxmlformats.org/officeDocument/2006/relationships/hyperlink" Target="https://www.caixa.gov.br/Downloads/sinapi-cadernos-tecnicos/SINAPI-CT-ATERROS-BASES-SUB-BASES-E-IMPRIMACOES.pdf" TargetMode="External"/><Relationship Id="rId116" Type="http://schemas.openxmlformats.org/officeDocument/2006/relationships/hyperlink" Target="https://www.caixa.gov.br/Downloads/sinapi-cadernos-tecnicos/SINAPI-CT-INSTALACOES-ELETRICAS-REDE-DE-DISTRIBUICAO.pdf" TargetMode="External"/><Relationship Id="rId323" Type="http://schemas.openxmlformats.org/officeDocument/2006/relationships/hyperlink" Target="https://www.caixa.gov.br/Downloads/sinapi-cadernos-tecnicos/SINAPI-CT-INSTALACOES-HIDRAULICAS-RESERVACAO-E-BOMBAS-DE-RECALQUE.pdf" TargetMode="External"/><Relationship Id="rId530" Type="http://schemas.openxmlformats.org/officeDocument/2006/relationships/hyperlink" Target="https://www.caixa.gov.br/Downloads/sinapi-cadernos-tecnicos/SINAPI-CT-INSTALACOES-HIDRAULICAS-EM-PEX.pdf" TargetMode="External"/><Relationship Id="rId1160" Type="http://schemas.openxmlformats.org/officeDocument/2006/relationships/hyperlink" Target="https://www.caixa.gov.br/Downloads/sinapi-cadernos-tecnicos/SINAPI-CT-INSTALACOES-PREDIAIS-DE-AGUA-QUENTE-EM-CPVC.pdf" TargetMode="External"/><Relationship Id="rId2004" Type="http://schemas.openxmlformats.org/officeDocument/2006/relationships/hyperlink" Target="https://www.caixa.gov.br/Downloads/sinapi-cadernos-tecnicos/SINAPI-CT-INSTALACOES-PARA-CANTEIROS-DE-OBRAS.pdf" TargetMode="External"/><Relationship Id="rId2211" Type="http://schemas.openxmlformats.org/officeDocument/2006/relationships/hyperlink" Target="https://www.caixa.gov.br/Downloads/sinapi-metodologia/Livro_SINAPI_Calculos_Parametros.pdf" TargetMode="External"/><Relationship Id="rId5367" Type="http://schemas.openxmlformats.org/officeDocument/2006/relationships/hyperlink" Target="https://www.caixa.gov.br/Downloads/sinapi-cadernos-tecnicos/SINAPI-CT-INSTALACOES-ELETRICAS-ELETRODUTOS-CONEXOES-E-CONDULETES-APARENTES.pdf" TargetMode="External"/><Relationship Id="rId6765" Type="http://schemas.openxmlformats.org/officeDocument/2006/relationships/hyperlink" Target="https://www.caixa.gov.br/Downloads/sinapi-cadernos-tecnicos/SINAPI-CT-ESCAVACAO-VERTICAL-A-CEU-ABERTO.pdf" TargetMode="External"/><Relationship Id="rId6972" Type="http://schemas.openxmlformats.org/officeDocument/2006/relationships/hyperlink" Target="https://www.caixa.gov.br/Downloads/sinapi-cadernos-tecnicos/SINAPI-CT-EQUIPAMENTOS-DE-PROTECAO-COLETIVA.pdf" TargetMode="External"/><Relationship Id="rId7609" Type="http://schemas.openxmlformats.org/officeDocument/2006/relationships/hyperlink" Target="https://www.caixa.gov.br/Downloads/sinapi-cadernos-tecnicos/SINAPI-CT-DEPRECIACAO-JUROS-IMPOSTOS-E-SEGUROS-MANUTENCAO-E-MATERIAIS-NA-OPERACAO-DOS-EQUIPAMENTOS.pdf" TargetMode="External"/><Relationship Id="rId7816" Type="http://schemas.openxmlformats.org/officeDocument/2006/relationships/hyperlink" Target="https://www.caixa.gov.br/Downloads/sinapi-cadernos-tecnicos/SINAPI-CT-DEPRECIACAO-JUROS-IMPOSTOS-E-SEGUROS-MANUTENCAO-E-MATERIAIS-NA-OPERACAO-DOS-EQUIPAMENTOS.pdf" TargetMode="External"/><Relationship Id="rId9031" Type="http://schemas.openxmlformats.org/officeDocument/2006/relationships/hyperlink" Target="https://www.caixa.gov.br/Downloads/sinapi-cadernos-tecnicos/SINAPI-CT-CAIXAS-ENTERRADAS.pdf" TargetMode="External"/><Relationship Id="rId4176" Type="http://schemas.openxmlformats.org/officeDocument/2006/relationships/hyperlink" Target="https://www.caixa.gov.br/Downloads/sinapi-cadernos-tecnicos/SINAPI-CT-REDES-DE-AGUA-E-ESGOTO-EM-PEAD-LISO-(TUBOS-E-CONEXOES).pdf" TargetMode="External"/><Relationship Id="rId5574" Type="http://schemas.openxmlformats.org/officeDocument/2006/relationships/hyperlink" Target="https://www.caixa.gov.br/Downloads/sinapi-cadernos-tecnicos/SINAPI-CT-INSTALACOES-ELETRICAS-ELETRODUTOS-EMBUTIDOS-CABOS-CAIXAS-TOMADAS-E-INTERRUPTORES.pdf" TargetMode="External"/><Relationship Id="rId5781" Type="http://schemas.openxmlformats.org/officeDocument/2006/relationships/hyperlink" Target="https://www.caixa.gov.br/Downloads/sinapi-cadernos-tecnicos/SINAPI-CT-GESSO.pdf" TargetMode="External"/><Relationship Id="rId6418" Type="http://schemas.openxmlformats.org/officeDocument/2006/relationships/hyperlink" Target="https://www.caixa.gov.br/Downloads/sinapi-cadernos-tecnicos/SINAPI-CT-ESQUADRIAS-PORTAS.pdf" TargetMode="External"/><Relationship Id="rId6625" Type="http://schemas.openxmlformats.org/officeDocument/2006/relationships/hyperlink" Target="https://www.caixa.gov.br/Downloads/sinapi-cadernos-tecnicos/SINAPI-CT-ESCORAMENTO-E-PREPARO-DE-FUNDO-DE-VALAS.pdf" TargetMode="External"/><Relationship Id="rId6832" Type="http://schemas.openxmlformats.org/officeDocument/2006/relationships/hyperlink" Target="https://www.caixa.gov.br/Downloads/sinapi-cadernos-tecnicos/SINAPI-CT-ESCADAS.pdf" TargetMode="External"/><Relationship Id="rId9988" Type="http://schemas.openxmlformats.org/officeDocument/2006/relationships/hyperlink" Target="https://www.caixa.gov.br/Downloads/sinapi-cadernos-tecnicos/SINAPI-CT-ARGAMASSAS.pdf" TargetMode="External"/><Relationship Id="rId1020" Type="http://schemas.openxmlformats.org/officeDocument/2006/relationships/hyperlink" Target="https://www.caixa.gov.br/Downloads/sinapi-cadernos-tecnicos/SINAPI-CT-INSTALACOES-PREDIAIS-DE-AGUA-FRIA-EM-PVC.pdf" TargetMode="External"/><Relationship Id="rId1977" Type="http://schemas.openxmlformats.org/officeDocument/2006/relationships/hyperlink" Target="https://www.caixa.gov.br/Downloads/sinapi-cadernos-tecnicos/SINAPI-CT-INSTALACOES-PARA-CANTEIROS-DE-OBRAS.pdf" TargetMode="External"/><Relationship Id="rId4383" Type="http://schemas.openxmlformats.org/officeDocument/2006/relationships/hyperlink" Target="https://www.caixa.gov.br/Downloads/sinapi-cadernos-tecnicos/SINAPI-CT-SISTEMA-DE-PROTECAO-CONTRA-DESCARGAS-ATMOSFERICAS-SPDA.pdf" TargetMode="External"/><Relationship Id="rId4590" Type="http://schemas.openxmlformats.org/officeDocument/2006/relationships/hyperlink" Target="https://www.caixa.gov.br/Downloads/sinapi-cadernos-tecnicos/SINAPI-CT-TRANSPORTE-FLUVIAL-CARGA-E-DESCARGA.pdf" TargetMode="External"/><Relationship Id="rId5227" Type="http://schemas.openxmlformats.org/officeDocument/2006/relationships/hyperlink" Target="https://www.caixa.gov.br/Downloads/sinapi-cadernos-tecnicos/SINAPI-CT-VALVULAS-PARA-REDES-DE-SANEAMENTO.pdf" TargetMode="External"/><Relationship Id="rId5434" Type="http://schemas.openxmlformats.org/officeDocument/2006/relationships/hyperlink" Target="https://www.caixa.gov.br/Downloads/sinapi-cadernos-tecnicos/SINAPI-CT-INSTALACOES-ELETRICAS-ELETRODUTOS-EMBUTIDOS-CABOS-CAIXAS-TOMADAS-E-INTERRUPTORES.pdf" TargetMode="External"/><Relationship Id="rId5641" Type="http://schemas.openxmlformats.org/officeDocument/2006/relationships/hyperlink" Target="https://www.caixa.gov.br/Downloads/sinapi-cadernos-tecnicos/SINAPI-CT-ILUMINACAO-PREDIAL-E-MONITORAMENTO.pdf" TargetMode="External"/><Relationship Id="rId8797" Type="http://schemas.openxmlformats.org/officeDocument/2006/relationships/hyperlink" Target="https://www.caixa.gov.br/Downloads/sinapi-cadernos-tecnicos/SINAPI-CT-CONCRETO-PROJETADO.pdf" TargetMode="External"/><Relationship Id="rId9848" Type="http://schemas.openxmlformats.org/officeDocument/2006/relationships/hyperlink" Target="https://www.caixa.gov.br/Downloads/sinapi-cadernos-tecnicos/SINAPI-CT-ARMACAO-PARA-ESTRUTURAS-DE-CONCRETO-ARMADO.pdf" TargetMode="External"/><Relationship Id="rId1837" Type="http://schemas.openxmlformats.org/officeDocument/2006/relationships/hyperlink" Target="https://www.caixa.gov.br/Downloads/sinapi-cadernos-tecnicos/SINAPI-CT-INSTALACOES-EM-COBRE.pdf" TargetMode="External"/><Relationship Id="rId3192" Type="http://schemas.openxmlformats.org/officeDocument/2006/relationships/hyperlink" Target="https://www.caixa.gov.br/Downloads/sinapi-cadernos-tecnicos/SINAPI-CT-PINTURA-EXTERNA.pdf" TargetMode="External"/><Relationship Id="rId4036" Type="http://schemas.openxmlformats.org/officeDocument/2006/relationships/hyperlink" Target="https://www.caixa.gov.br/Downloads/sinapi-cadernos-tecnicos/SINAPI-CT-REDES-DE-LOGICA-TELEFONIA-E-IMAGEM.pdf" TargetMode="External"/><Relationship Id="rId4243" Type="http://schemas.openxmlformats.org/officeDocument/2006/relationships/hyperlink" Target="https://www.caixa.gov.br/Downloads/sinapi-cadernos-tecnicos/SINAPI-CT-RESERVATORIOS-DE-CONCRETO-E-METALICOS.pdf" TargetMode="External"/><Relationship Id="rId4450" Type="http://schemas.openxmlformats.org/officeDocument/2006/relationships/hyperlink" Target="https://www.caixa.gov.br/Downloads/sinapi-cadernos-tecnicos/SINAPI-CT-SISTEMAS-DE-MEDICAO.pdf" TargetMode="External"/><Relationship Id="rId5501" Type="http://schemas.openxmlformats.org/officeDocument/2006/relationships/hyperlink" Target="https://www.caixa.gov.br/Downloads/sinapi-cadernos-tecnicos/SINAPI-CT-INSTALACOES-ELETRICAS-ELETRODUTOS-EMBUTIDOS-CABOS-CAIXAS-TOMADAS-E-INTERRUPTORES.pdf" TargetMode="External"/><Relationship Id="rId7399" Type="http://schemas.openxmlformats.org/officeDocument/2006/relationships/hyperlink" Target="https://www.caixa.gov.br/Downloads/sinapi-cadernos-tecnicos/SINAPI-CT-DEPRECIACAO-JUROS-IMPOSTOS-E-SEGUROS-MANUTENCAO-E-MATERIAIS-NA-OPERACAO-DOS-EQUIPAMENTOS.pdf" TargetMode="External"/><Relationship Id="rId8657" Type="http://schemas.openxmlformats.org/officeDocument/2006/relationships/hyperlink" Target="https://www.caixa.gov.br/Downloads/sinapi-cadernos-tecnicos/SINAPI-CT-CUSTOS-HORARIOS-PRODUTIVO-E-IMPRODUTIVO-DOS-EQUIPAMENTOS.pdf" TargetMode="External"/><Relationship Id="rId8864" Type="http://schemas.openxmlformats.org/officeDocument/2006/relationships/hyperlink" Target="https://www.caixa.gov.br/Downloads/sinapi-cadernos-tecnicos/SINAPI-CT-CERCAS-PROTETORES-E-ALAMBRADOS.pdf" TargetMode="External"/><Relationship Id="rId9708" Type="http://schemas.openxmlformats.org/officeDocument/2006/relationships/hyperlink" Target="https://www.caixa.gov.br/Downloads/sinapi-cadernos-tecnicos/SINAPI-CT-ASSENTAMENTO-DE-TUBOS-DE-PVC-E-METALICOS-EM-REDES-DE-AGUA.pdf" TargetMode="External"/><Relationship Id="rId9915" Type="http://schemas.openxmlformats.org/officeDocument/2006/relationships/hyperlink" Target="https://www.caixa.gov.br/Downloads/sinapi-cadernos-tecnicos/SINAPI-CT-ARGAMASSAS.pdf" TargetMode="External"/><Relationship Id="rId3052" Type="http://schemas.openxmlformats.org/officeDocument/2006/relationships/hyperlink" Target="https://www.caixa.gov.br/Downloads/sinapi-cadernos-tecnicos/SINAPI-CT-PAVIMENTO-INTERTRAVADO.pdf" TargetMode="External"/><Relationship Id="rId4103" Type="http://schemas.openxmlformats.org/officeDocument/2006/relationships/hyperlink" Target="https://www.caixa.gov.br/Downloads/sinapi-cadernos-tecnicos/SINAPI-CT-REDES-DE-AGUA-E-ESGOTO-EM-PEAD-LISO-(TUBOS-E-CONEXOES).pdf" TargetMode="External"/><Relationship Id="rId4310" Type="http://schemas.openxmlformats.org/officeDocument/2006/relationships/hyperlink" Target="https://www.caixa.gov.br/Downloads/sinapi-cadernos-tecnicos/SINAPI-CT-SINALIZACAO-HORIZONTAL-VIARIA.pdf" TargetMode="External"/><Relationship Id="rId7259" Type="http://schemas.openxmlformats.org/officeDocument/2006/relationships/hyperlink" Target="https://www.caixa.gov.br/Downloads/sinapi-cadernos-tecnicos/SINAPI-CT-DISSIPADORES-DE-ENERGIA.pdf" TargetMode="External"/><Relationship Id="rId7466" Type="http://schemas.openxmlformats.org/officeDocument/2006/relationships/hyperlink" Target="https://www.caixa.gov.br/Downloads/sinapi-cadernos-tecnicos/SINAPI-CT-DEPRECIACAO-JUROS-IMPOSTOS-E-SEGUROS-MANUTENCAO-E-MATERIAIS-NA-OPERACAO-DOS-EQUIPAMENTOS.pdf" TargetMode="External"/><Relationship Id="rId7673" Type="http://schemas.openxmlformats.org/officeDocument/2006/relationships/hyperlink" Target="https://www.caixa.gov.br/Downloads/sinapi-cadernos-tecnicos/SINAPI-CT-DEPRECIACAO-JUROS-IMPOSTOS-E-SEGUROS-MANUTENCAO-E-MATERIAIS-NA-OPERACAO-DOS-EQUIPAMENTOS.pdf" TargetMode="External"/><Relationship Id="rId7880" Type="http://schemas.openxmlformats.org/officeDocument/2006/relationships/hyperlink" Target="https://www.caixa.gov.br/Downloads/sinapi-cadernos-tecnicos/SINAPI-CT-DEPRECIACAO-JUROS-IMPOSTOS-E-SEGUROS-MANUTENCAO-E-MATERIAIS-NA-OPERACAO-DOS-EQUIPAMENTOS.pdf" TargetMode="External"/><Relationship Id="rId8517" Type="http://schemas.openxmlformats.org/officeDocument/2006/relationships/hyperlink" Target="https://www.caixa.gov.br/Downloads/sinapi-cadernos-tecnicos/SINAPI-CT-CUSTOS-HORARIOS-PRODUTIVO-E-IMPRODUTIVO-DOS-EQUIPAMENTOS.pdf" TargetMode="External"/><Relationship Id="rId8724" Type="http://schemas.openxmlformats.org/officeDocument/2006/relationships/hyperlink" Target="https://www.caixa.gov.br/Downloads/sinapi-cadernos-tecnicos/SINAPI-CT-CONTRAPISO.pdf" TargetMode="External"/><Relationship Id="rId180" Type="http://schemas.openxmlformats.org/officeDocument/2006/relationships/hyperlink" Target="https://www.caixa.gov.br/Downloads/sinapi-cadernos-tecnicos/SINAPI-CT-INSTALACOES-HIDRAULICAS-RESERVACAO-E-BOMBAS-DE-RECALQUE.pdf" TargetMode="External"/><Relationship Id="rId1904" Type="http://schemas.openxmlformats.org/officeDocument/2006/relationships/hyperlink" Target="https://www.caixa.gov.br/Downloads/sinapi-cadernos-tecnicos/SINAPI-CT-INSTALACOES-EM-COBRE.pdf" TargetMode="External"/><Relationship Id="rId6068" Type="http://schemas.openxmlformats.org/officeDocument/2006/relationships/hyperlink" Target="https://www.caixa.gov.br/Downloads/sinapi-cadernos-tecnicos/SINAPI-CT-EXECUCAO-DE-TIRANTES.pdf" TargetMode="External"/><Relationship Id="rId6275" Type="http://schemas.openxmlformats.org/officeDocument/2006/relationships/hyperlink" Target="https://www.caixa.gov.br/Downloads/sinapi-cadernos-tecnicos/SINAPI-CT-ESTRUTURA-E-TRAMA-PARA-COBERTURA.pdf" TargetMode="External"/><Relationship Id="rId6482" Type="http://schemas.openxmlformats.org/officeDocument/2006/relationships/hyperlink" Target="https://www.caixa.gov.br/Downloads/sinapi-cadernos-tecnicos/SINAPI-CT-ESQUADRIAS-PORTAS.pdf" TargetMode="External"/><Relationship Id="rId7119" Type="http://schemas.openxmlformats.org/officeDocument/2006/relationships/hyperlink" Target="https://www.caixa.gov.br/Downloads/sinapi-cadernos-tecnicos/SINAPI-CT-ELETROCALHAS.pdf" TargetMode="External"/><Relationship Id="rId7326" Type="http://schemas.openxmlformats.org/officeDocument/2006/relationships/hyperlink" Target="https://www.caixa.gov.br/Downloads/sinapi-cadernos-tecnicos/SINAPI-CT-DEPRECIACAO-JUROS-IMPOSTOS-E-SEGUROS-MANUTENCAO-E-MATERIAIS-NA-OPERACAO-DOS-EQUIPAMENTOS.pdf" TargetMode="External"/><Relationship Id="rId7533" Type="http://schemas.openxmlformats.org/officeDocument/2006/relationships/hyperlink" Target="https://www.caixa.gov.br/Downloads/sinapi-cadernos-tecnicos/SINAPI-CT-DEPRECIACAO-JUROS-IMPOSTOS-E-SEGUROS-MANUTENCAO-E-MATERIAIS-NA-OPERACAO-DOS-EQUIPAMENTOS.pdf" TargetMode="External"/><Relationship Id="rId8931" Type="http://schemas.openxmlformats.org/officeDocument/2006/relationships/hyperlink" Target="https://www.caixa.gov.br/Downloads/sinapi-cadernos-tecnicos/SINAPI-CT-CANALETAS-GRELHAS-E-CAIXAS-COM-GRELHA-PARA-DRENAGEM.pdf" TargetMode="External"/><Relationship Id="rId3869" Type="http://schemas.openxmlformats.org/officeDocument/2006/relationships/hyperlink" Target="https://www.caixa.gov.br/Downloads/sinapi-cadernos-tecnicos/SINAPI-CT-RASGOS-E-FIXACOES.pdf" TargetMode="External"/><Relationship Id="rId5084" Type="http://schemas.openxmlformats.org/officeDocument/2006/relationships/hyperlink" Target="https://www.caixa.gov.br/Downloads/sinapi-cadernos-tecnicos/SINAPI-CT-VIDROS-E-ESPELHOS.pdf" TargetMode="External"/><Relationship Id="rId5291" Type="http://schemas.openxmlformats.org/officeDocument/2006/relationships/hyperlink" Target="https://www.caixa.gov.br/Downloads/sinapi-cadernos-tecnicos/SINAPI-CT-INSTALACOES-ELETRICAS-QUADROS-CABOS-DISJUNTORES-CONTATORES-E-BARRAMENTOS-BLINDADOS.pdf" TargetMode="External"/><Relationship Id="rId6135" Type="http://schemas.openxmlformats.org/officeDocument/2006/relationships/hyperlink" Target="https://www.caixa.gov.br/Downloads/sinapi-cadernos-tecnicos/SINAPI-CT-ESTRUTURAS-DE-MADEIRA.pdf" TargetMode="External"/><Relationship Id="rId6342" Type="http://schemas.openxmlformats.org/officeDocument/2006/relationships/hyperlink" Target="https://www.caixa.gov.br/Downloads/sinapi-cadernos-tecnicos/SINAPI-CT-ESTRUTURA-E-TRAMA-PARA-COBERTURA.pdf" TargetMode="External"/><Relationship Id="rId7740" Type="http://schemas.openxmlformats.org/officeDocument/2006/relationships/hyperlink" Target="https://www.caixa.gov.br/Downloads/sinapi-cadernos-tecnicos/SINAPI-CT-DEPRECIACAO-JUROS-IMPOSTOS-E-SEGUROS-MANUTENCAO-E-MATERIAIS-NA-OPERACAO-DOS-EQUIPAMENTOS.pdf" TargetMode="External"/><Relationship Id="rId9498" Type="http://schemas.openxmlformats.org/officeDocument/2006/relationships/hyperlink" Target="https://www.caixa.gov.br/Downloads/sinapi-cadernos-tecnicos/SINAPI-CT-ASSENTAMENTO-DE-TUBOS-DE-ESGOTO-OU-DRENAGEM-PLUVIAL-EM-CONCRETO.pdf" TargetMode="External"/><Relationship Id="rId997" Type="http://schemas.openxmlformats.org/officeDocument/2006/relationships/hyperlink" Target="https://www.caixa.gov.br/Downloads/sinapi-cadernos-tecnicos/SINAPI-CT-INSTALACOES-PREDIAIS-DE-AGUA-FRIA-EM-PVC.pdf" TargetMode="External"/><Relationship Id="rId2678" Type="http://schemas.openxmlformats.org/officeDocument/2006/relationships/hyperlink" Target="https://www.caixa.gov.br/Downloads/sinapi-cadernos-tecnicos/SINAPI-CT-MASSA-UNICA-EXTERNA.pdf" TargetMode="External"/><Relationship Id="rId2885" Type="http://schemas.openxmlformats.org/officeDocument/2006/relationships/hyperlink" Target="https://www.caixa.gov.br/Downloads/sinapi-cadernos-tecnicos/SINAPI-CT-PAREDES-DE-CONCRETO-ARMACAO.pdf" TargetMode="External"/><Relationship Id="rId3729" Type="http://schemas.openxmlformats.org/officeDocument/2006/relationships/hyperlink" Target="https://www.caixa.gov.br/Downloads/sinapi-cadernos-tecnicos/SINAPI-CT-QUADROS-DE-AUTOMACAO-DE-BOMBAS.pdf" TargetMode="External"/><Relationship Id="rId3936" Type="http://schemas.openxmlformats.org/officeDocument/2006/relationships/hyperlink" Target="https://www.caixa.gov.br/Downloads/sinapi-cadernos-tecnicos/SINAPI-CT-RECOMPOSICAO-DE-PAVIMENTOS.pdf" TargetMode="External"/><Relationship Id="rId5151" Type="http://schemas.openxmlformats.org/officeDocument/2006/relationships/hyperlink" Target="https://www.caixa.gov.br/Downloads/sinapi-cadernos-tecnicos/SINAPI-CT-VALVULAS-E-REGISTROS-PARA-SISTEMAS-PREDIAIS.pdf" TargetMode="External"/><Relationship Id="rId7600" Type="http://schemas.openxmlformats.org/officeDocument/2006/relationships/hyperlink" Target="https://www.caixa.gov.br/Downloads/sinapi-cadernos-tecnicos/SINAPI-CT-DEPRECIACAO-JUROS-IMPOSTOS-E-SEGUROS-MANUTENCAO-E-MATERIAIS-NA-OPERACAO-DOS-EQUIPAMENTOS.pdf" TargetMode="External"/><Relationship Id="rId857" Type="http://schemas.openxmlformats.org/officeDocument/2006/relationships/hyperlink" Target="https://www.caixa.gov.br/Downloads/sinapi-cadernos-tecnicos/SINAPI-CT-INSTALACOES-PREDIAIS-DE-AGUA-FRIA-EM-PVC.pdf" TargetMode="External"/><Relationship Id="rId1487" Type="http://schemas.openxmlformats.org/officeDocument/2006/relationships/hyperlink" Target="https://www.caixa.gov.br/Downloads/sinapi-cadernos-tecnicos/SINAPI-CT-INSTALACOES-DE-GAS-E-INCENDIO-EM-ACO-E-FERRO-GALVANIZADO.pdf" TargetMode="External"/><Relationship Id="rId1694" Type="http://schemas.openxmlformats.org/officeDocument/2006/relationships/hyperlink" Target="https://www.caixa.gov.br/Downloads/sinapi-cadernos-tecnicos/SINAPI-CT-INSTALACOES-DE-AR-CONDICIONADO.pdf" TargetMode="External"/><Relationship Id="rId2538" Type="http://schemas.openxmlformats.org/officeDocument/2006/relationships/hyperlink" Target="https://www.caixa.gov.br/Downloads/sinapi-cadernos-tecnicos/SINAPI-CT-LOUCAS-E-METAIS.pdf" TargetMode="External"/><Relationship Id="rId2745" Type="http://schemas.openxmlformats.org/officeDocument/2006/relationships/hyperlink" Target="https://www.caixa.gov.br/Downloads/sinapi-cadernos-tecnicos/SINAPI-CT-MASSA-UNICA-EXTERNA.pdf" TargetMode="External"/><Relationship Id="rId2952" Type="http://schemas.openxmlformats.org/officeDocument/2006/relationships/hyperlink" Target="https://www.caixa.gov.br/Downloads/sinapi-cadernos-tecnicos/SINAPI-CT-PAREDES-DE-CONCRETO-FORMAS.pdf" TargetMode="External"/><Relationship Id="rId6202" Type="http://schemas.openxmlformats.org/officeDocument/2006/relationships/hyperlink" Target="https://www.caixa.gov.br/Downloads/sinapi-cadernos-tecnicos/SINAPI-CT-ESTRUTURAS-DE-CONTENCAO-ESTACAS-PAREDES-DIAFRAGMA-E-MURETA-GUIA.pdf" TargetMode="External"/><Relationship Id="rId9358" Type="http://schemas.openxmlformats.org/officeDocument/2006/relationships/hyperlink" Target="https://www.caixa.gov.br/Downloads/sinapi-cadernos-tecnicos/SINAPI-CT-ATERROS-BASES-SUB-BASES-E-IMPRIMACOES.pdf" TargetMode="External"/><Relationship Id="rId9565" Type="http://schemas.openxmlformats.org/officeDocument/2006/relationships/hyperlink" Target="https://www.caixa.gov.br/Downloads/sinapi-cadernos-tecnicos/SINAPI-CT-ASSENTAMENTO-DE-TUBOS-DE-PVC-E-METALICOS-EM-REDES-DE-AGUA.pdf" TargetMode="External"/><Relationship Id="rId9772" Type="http://schemas.openxmlformats.org/officeDocument/2006/relationships/hyperlink" Target="https://www.caixa.gov.br/Downloads/sinapi-cadernos-tecnicos/SINAPI-CT-ASSENTAMENTO-DE-TUBOS-DE-ESGOTO-EM-PVC-E-PEAD.pdf" TargetMode="External"/><Relationship Id="rId717" Type="http://schemas.openxmlformats.org/officeDocument/2006/relationships/hyperlink" Target="https://www.caixa.gov.br/Downloads/sinapi-cadernos-tecnicos/SINAPI-CT-INSTALACOES-PREDIAIS-DE-ESGOTO-CAIXAS-E-RALOS.pdf" TargetMode="External"/><Relationship Id="rId924" Type="http://schemas.openxmlformats.org/officeDocument/2006/relationships/hyperlink" Target="https://www.caixa.gov.br/Downloads/sinapi-cadernos-tecnicos/SINAPI-CT-INSTALACOES-PREDIAIS-DE-AGUA-FRIA-EM-PVC.pdf" TargetMode="External"/><Relationship Id="rId1347" Type="http://schemas.openxmlformats.org/officeDocument/2006/relationships/hyperlink" Target="https://www.caixa.gov.br/Downloads/sinapi-cadernos-tecnicos/SINAPI-CT-INSTALACOES-DE-GAS-E-INCENDIO-EM-ACO-E-FERRO-GALVANIZADO.pdf" TargetMode="External"/><Relationship Id="rId1554" Type="http://schemas.openxmlformats.org/officeDocument/2006/relationships/hyperlink" Target="https://www.caixa.gov.br/Downloads/sinapi-cadernos-tecnicos/SINAPI-CT-INSTALACOES-DE-GAS-E-INCENDIO-EM-ACO-E-FERRO-GALVANIZADO.pdf" TargetMode="External"/><Relationship Id="rId1761" Type="http://schemas.openxmlformats.org/officeDocument/2006/relationships/hyperlink" Target="https://www.caixa.gov.br/Downloads/sinapi-cadernos-tecnicos/SINAPI-CT-INSTALACOES-EM-COBRE.pdf" TargetMode="External"/><Relationship Id="rId2605" Type="http://schemas.openxmlformats.org/officeDocument/2006/relationships/hyperlink" Target="https://www.caixa.gov.br/Downloads/sinapi-cadernos-tecnicos/SINAPI-CT-LOUCAS-E-METAIS.pdf" TargetMode="External"/><Relationship Id="rId2812" Type="http://schemas.openxmlformats.org/officeDocument/2006/relationships/hyperlink" Target="https://www.caixa.gov.br/Downloads/sinapi-cadernos-tecnicos/SINAPI-CT-MASSA-UNICA-INTERNA.pdf" TargetMode="External"/><Relationship Id="rId5011" Type="http://schemas.openxmlformats.org/officeDocument/2006/relationships/hyperlink" Target="https://www.caixa.gov.br/Downloads/sinapi-cadernos-tecnicos/SINAPI-CT-TUNNEL-LINER.pdf" TargetMode="External"/><Relationship Id="rId5968" Type="http://schemas.openxmlformats.org/officeDocument/2006/relationships/hyperlink" Target="https://www.caixa.gov.br/Downloads/sinapi-cadernos-tecnicos/SINAPI-CT-FUNDACOES-RASAS-(BLOCOS-SAPATAS-VIGAS-BALDRAME).pdf" TargetMode="External"/><Relationship Id="rId8167" Type="http://schemas.openxmlformats.org/officeDocument/2006/relationships/hyperlink" Target="https://www.caixa.gov.br/Downloads/sinapi-cadernos-tecnicos/SINAPI-CT-DEPRECIACAO-JUROS-IMPOSTOS-E-SEGUROS-MANUTENCAO-E-MATERIAIS-NA-OPERACAO-DOS-EQUIPAMENTOS.pdf" TargetMode="External"/><Relationship Id="rId8374" Type="http://schemas.openxmlformats.org/officeDocument/2006/relationships/hyperlink" Target="https://www.caixa.gov.br/Downloads/sinapi-cadernos-tecnicos/SINAPI-CT-CUSTOS-HORARIOS-PRODUTIVO-E-IMPRODUTIVO-DOS-EQUIPAMENTOS.pdf" TargetMode="External"/><Relationship Id="rId8581" Type="http://schemas.openxmlformats.org/officeDocument/2006/relationships/hyperlink" Target="https://www.caixa.gov.br/Downloads/sinapi-cadernos-tecnicos/SINAPI-CT-CUSTOS-HORARIOS-PRODUTIVO-E-IMPRODUTIVO-DOS-EQUIPAMENTOS.pdf" TargetMode="External"/><Relationship Id="rId9218" Type="http://schemas.openxmlformats.org/officeDocument/2006/relationships/hyperlink" Target="https://www.caixa.gov.br/Downloads/sinapi-cadernos-tecnicos/SINAPI-CT-ATERROS-BASES-SUB-BASES-E-IMPRIMACOES.pdf" TargetMode="External"/><Relationship Id="rId9425" Type="http://schemas.openxmlformats.org/officeDocument/2006/relationships/hyperlink" Target="https://www.caixa.gov.br/Downloads/sinapi-cadernos-tecnicos/SINAPI-CT-ASSENTAMENTO-DE-TUBOS-DE-ESGOTO-OU-DRENAGEM-PLUVIAL-EM-CONCRETO.pdf" TargetMode="External"/><Relationship Id="rId9632" Type="http://schemas.openxmlformats.org/officeDocument/2006/relationships/hyperlink" Target="https://www.caixa.gov.br/Downloads/sinapi-cadernos-tecnicos/SINAPI-CT-ASSENTAMENTO-DE-TUBOS-DE-PVC-E-METALICOS-EM-REDES-DE-AGUA.pdf" TargetMode="External"/><Relationship Id="rId10097" Type="http://schemas.openxmlformats.org/officeDocument/2006/relationships/hyperlink" Target="https://www.caixa.gov.br/Downloads/sinapi-cadernos-tecnicos/SINAPI-CT-ALVENARIA-DE-VEDACAO.pdf" TargetMode="External"/><Relationship Id="rId53" Type="http://schemas.openxmlformats.org/officeDocument/2006/relationships/hyperlink" Target="https://www.caixa.gov.br/Downloads/sinapi-cadernos-tecnicos/SINAPI-CT-INSTALACOES-ELETRICAS-QUADROS-CABOS-DISJUNTORES-CONTATORES-E-BARRAMENTOS-BLINDADOS.pdf" TargetMode="External"/><Relationship Id="rId1207" Type="http://schemas.openxmlformats.org/officeDocument/2006/relationships/hyperlink" Target="https://www.caixa.gov.br/Downloads/sinapi-cadernos-tecnicos/SINAPI-CT-INSTALACOES-PREDIAIS-DE-AGUAS-PLUVIAIS-TUBOS-CONEXOES-CAIXAS-E-RALOS.pdf" TargetMode="External"/><Relationship Id="rId1414" Type="http://schemas.openxmlformats.org/officeDocument/2006/relationships/hyperlink" Target="https://www.caixa.gov.br/Downloads/sinapi-cadernos-tecnicos/SINAPI-CT-INSTALACOES-DE-GAS-E-INCENDIO-EM-ACO-E-FERRO-GALVANIZADO.pdf" TargetMode="External"/><Relationship Id="rId1621" Type="http://schemas.openxmlformats.org/officeDocument/2006/relationships/hyperlink" Target="https://www.caixa.gov.br/Downloads/sinapi-cadernos-tecnicos/SINAPI-CT-INSTALACOES-DE-GAS-EM-PEX-MULTICAMADAS.pdf" TargetMode="External"/><Relationship Id="rId4777" Type="http://schemas.openxmlformats.org/officeDocument/2006/relationships/hyperlink" Target="https://www.caixa.gov.br/Downloads/sinapi-cadernos-tecnicos/SINAPI-CT-TRANSPORTE-CARGA-E-DESCARGA-DE-MATERIAIS.pdf" TargetMode="External"/><Relationship Id="rId4984" Type="http://schemas.openxmlformats.org/officeDocument/2006/relationships/hyperlink" Target="https://www.caixa.gov.br/Downloads/sinapi-cadernos-tecnicos/SINAPI-CT-TUNNEL-LINER.pdf" TargetMode="External"/><Relationship Id="rId5828" Type="http://schemas.openxmlformats.org/officeDocument/2006/relationships/hyperlink" Target="https://www.caixa.gov.br/Downloads/sinapi-cadernos-tecnicos/SINAPI-CT-FORMAS-PARA-PILARES-CIRCULARES.pdf" TargetMode="External"/><Relationship Id="rId7183" Type="http://schemas.openxmlformats.org/officeDocument/2006/relationships/hyperlink" Target="https://www.caixa.gov.br/Downloads/sinapi-cadernos-tecnicos/SINAPI-CT-DRENOS.pdf" TargetMode="External"/><Relationship Id="rId7390" Type="http://schemas.openxmlformats.org/officeDocument/2006/relationships/hyperlink" Target="https://www.caixa.gov.br/Downloads/sinapi-cadernos-tecnicos/SINAPI-CT-DEPRECIACAO-JUROS-IMPOSTOS-E-SEGUROS-MANUTENCAO-E-MATERIAIS-NA-OPERACAO-DOS-EQUIPAMENTOS.pdf" TargetMode="External"/><Relationship Id="rId8027" Type="http://schemas.openxmlformats.org/officeDocument/2006/relationships/hyperlink" Target="https://www.caixa.gov.br/Downloads/sinapi-cadernos-tecnicos/SINAPI-CT-DEPRECIACAO-JUROS-IMPOSTOS-E-SEGUROS-MANUTENCAO-E-MATERIAIS-NA-OPERACAO-DOS-EQUIPAMENTOS.pdf" TargetMode="External"/><Relationship Id="rId8234" Type="http://schemas.openxmlformats.org/officeDocument/2006/relationships/hyperlink" Target="https://www.caixa.gov.br/Downloads/sinapi-cadernos-tecnicos/SINAPI-CT-DEMOLICOES-E-REMOCOES.pdf" TargetMode="External"/><Relationship Id="rId8441" Type="http://schemas.openxmlformats.org/officeDocument/2006/relationships/hyperlink" Target="https://www.caixa.gov.br/Downloads/sinapi-cadernos-tecnicos/SINAPI-CT-CUSTOS-HORARIOS-PRODUTIVO-E-IMPRODUTIVO-DOS-EQUIPAMENTOS.pdf" TargetMode="External"/><Relationship Id="rId3379" Type="http://schemas.openxmlformats.org/officeDocument/2006/relationships/hyperlink" Target="https://www.caixa.gov.br/Downloads/sinapi-cadernos-tecnicos/SINAPI-CT-PISOS.pdf" TargetMode="External"/><Relationship Id="rId3586" Type="http://schemas.openxmlformats.org/officeDocument/2006/relationships/hyperlink" Target="https://www.caixa.gov.br/Downloads/sinapi-cadernos-tecnicos/SINAPI-CT-POCOS-DE-VISITA-E-CAIXAS-PARA-BOCAS-DE-LOBO.pdf" TargetMode="External"/><Relationship Id="rId3793" Type="http://schemas.openxmlformats.org/officeDocument/2006/relationships/hyperlink" Target="https://www.caixa.gov.br/Downloads/sinapi-cadernos-tecnicos/SINAPI-CT-RADIER-PISO-DE-CONCRETO-E-LAJE-SOBRE-SOLO.pdf" TargetMode="External"/><Relationship Id="rId4637" Type="http://schemas.openxmlformats.org/officeDocument/2006/relationships/hyperlink" Target="https://www.caixa.gov.br/Downloads/sinapi-cadernos-tecnicos/SINAPI-CT-TRANSPORTE-FLUVIAL-MOMENTO-DE-TRANSPORTE.pdf" TargetMode="External"/><Relationship Id="rId7043" Type="http://schemas.openxmlformats.org/officeDocument/2006/relationships/hyperlink" Target="https://www.caixa.gov.br/Downloads/sinapi-cadernos-tecnicos/SINAPI-CT-ELETROCALHAS.pdf" TargetMode="External"/><Relationship Id="rId7250" Type="http://schemas.openxmlformats.org/officeDocument/2006/relationships/hyperlink" Target="https://www.caixa.gov.br/Downloads/sinapi-cadernos-tecnicos/SINAPI-CT-DISSIPADORES-DE-ENERGIA.pdf" TargetMode="External"/><Relationship Id="rId8301" Type="http://schemas.openxmlformats.org/officeDocument/2006/relationships/hyperlink" Target="https://www.caixa.gov.br/Downloads/sinapi-cadernos-tecnicos/SINAPI-CT-CUSTOS-HORARIOS-PRODUTIVO-E-IMPRODUTIVO-DOS-EQUIPAMENTOS.pdf" TargetMode="External"/><Relationship Id="rId10024" Type="http://schemas.openxmlformats.org/officeDocument/2006/relationships/hyperlink" Target="https://www.caixa.gov.br/Downloads/sinapi-cadernos-tecnicos/SINAPI-CT-ARGAMASSAS.pdf" TargetMode="External"/><Relationship Id="rId2188" Type="http://schemas.openxmlformats.org/officeDocument/2006/relationships/hyperlink" Target="https://www.caixa.gov.br/Downloads/sinapi-metodologia/Livro_SINAPI_Calculos_Parametros.pdf" TargetMode="External"/><Relationship Id="rId2395" Type="http://schemas.openxmlformats.org/officeDocument/2006/relationships/hyperlink" Target="https://www.caixa.gov.br/Downloads/sinapi-metodologia/Livro_SINAPI_Calculos_Parametros.pdf" TargetMode="External"/><Relationship Id="rId3239" Type="http://schemas.openxmlformats.org/officeDocument/2006/relationships/hyperlink" Target="https://www.caixa.gov.br/Downloads/sinapi-cadernos-tecnicos/SINAPI-CT-PINTURA-INTERNA.pdf" TargetMode="External"/><Relationship Id="rId3446" Type="http://schemas.openxmlformats.org/officeDocument/2006/relationships/hyperlink" Target="https://www.caixa.gov.br/Downloads/sinapi-cadernos-tecnicos/SINAPI-CT-POSTES-DE-CONCRETO-E-METALICOS.pdf" TargetMode="External"/><Relationship Id="rId4844" Type="http://schemas.openxmlformats.org/officeDocument/2006/relationships/hyperlink" Target="https://www.caixa.gov.br/Downloads/sinapi-cadernos-tecnicos/SINAPI-CT-TRANSPORTE-CARGA-E-DESCARGA-DE-MATERIAIS.pdf" TargetMode="External"/><Relationship Id="rId7110" Type="http://schemas.openxmlformats.org/officeDocument/2006/relationships/hyperlink" Target="https://www.caixa.gov.br/Downloads/sinapi-cadernos-tecnicos/SINAPI-CT-ELETROCALHAS.pdf" TargetMode="External"/><Relationship Id="rId367" Type="http://schemas.openxmlformats.org/officeDocument/2006/relationships/hyperlink" Target="https://www.caixa.gov.br/Downloads/sinapi-cadernos-tecnicos/SINAPI-CT-INSTALACOES-HIDRAULICAS-RESERVACAO-E-BOMBAS-DE-RECALQUE.pdf" TargetMode="External"/><Relationship Id="rId574" Type="http://schemas.openxmlformats.org/officeDocument/2006/relationships/hyperlink" Target="https://www.caixa.gov.br/Downloads/sinapi-cadernos-tecnicos/SINAPI-CT-INSTALACOES-HIDRAULICAS-EM-PEX.pdf" TargetMode="External"/><Relationship Id="rId2048" Type="http://schemas.openxmlformats.org/officeDocument/2006/relationships/hyperlink" Target="https://www.caixa.gov.br/Downloads/sinapi-cadernos-tecnicos/SINAPI-CT-LAJES-PRE-MOLDADAS.pdf" TargetMode="External"/><Relationship Id="rId2255" Type="http://schemas.openxmlformats.org/officeDocument/2006/relationships/hyperlink" Target="https://www.caixa.gov.br/Downloads/sinapi-metodologia/Livro_SINAPI_Calculos_Parametros.pdf" TargetMode="External"/><Relationship Id="rId3653" Type="http://schemas.openxmlformats.org/officeDocument/2006/relationships/hyperlink" Target="https://www.caixa.gov.br/Downloads/sinapi-cadernos-tecnicos/SINAPI-CT-POCOS-DE-VISITA-E-CAIXAS-PARA-BOCAS-DE-LOBO.pdf" TargetMode="External"/><Relationship Id="rId3860" Type="http://schemas.openxmlformats.org/officeDocument/2006/relationships/hyperlink" Target="https://www.caixa.gov.br/Downloads/sinapi-cadernos-tecnicos/SINAPI-CT-RASGOS-E-FIXACOES.pdf" TargetMode="External"/><Relationship Id="rId4704" Type="http://schemas.openxmlformats.org/officeDocument/2006/relationships/hyperlink" Target="https://www.caixa.gov.br/Downloads/sinapi-cadernos-tecnicos/SINAPI-CT-TRANSPORTE-DE-MATERIAIS-DENTRO-DO-CANTEIRO-DE-OBRAS.pdf" TargetMode="External"/><Relationship Id="rId4911" Type="http://schemas.openxmlformats.org/officeDocument/2006/relationships/hyperlink" Target="https://www.caixa.gov.br/Downloads/sinapi-cadernos-tecnicos/SINAPI-CT-TUBULACAO-FLANGEADA-PARA-REDES-DE-AGUA.pdf" TargetMode="External"/><Relationship Id="rId9075" Type="http://schemas.openxmlformats.org/officeDocument/2006/relationships/hyperlink" Target="https://www.caixa.gov.br/Downloads/sinapi-cadernos-tecnicos/SINAPI-CT-BOMBAS-HIDRAULICAS-CENTRIFUGAS-HORIZONTAIS-E-SUBMERSIVEIS.pdf" TargetMode="External"/><Relationship Id="rId9282" Type="http://schemas.openxmlformats.org/officeDocument/2006/relationships/hyperlink" Target="https://www.caixa.gov.br/Downloads/sinapi-cadernos-tecnicos/SINAPI-CT-ATERROS-BASES-SUB-BASES-E-IMPRIMACOES.pdf" TargetMode="External"/><Relationship Id="rId227" Type="http://schemas.openxmlformats.org/officeDocument/2006/relationships/hyperlink" Target="https://www.caixa.gov.br/Downloads/sinapi-cadernos-tecnicos/SINAPI-CT-INSTALACOES-HIDRAULICAS-RESERVACAO-E-BOMBAS-DE-RECALQUE.pdf" TargetMode="External"/><Relationship Id="rId781" Type="http://schemas.openxmlformats.org/officeDocument/2006/relationships/hyperlink" Target="https://www.caixa.gov.br/Downloads/sinapi-cadernos-tecnicos/SINAPI-CT-INSTALACOES-PREDIAIS-DE-ESGOTO-TUBOS-E-CONEXOES.pdf" TargetMode="External"/><Relationship Id="rId2462" Type="http://schemas.openxmlformats.org/officeDocument/2006/relationships/hyperlink" Target="https://www.caixa.gov.br/Downloads/sinapi-metodologia/Livro_SINAPI_Calculos_Parametros.pdf" TargetMode="External"/><Relationship Id="rId3306" Type="http://schemas.openxmlformats.org/officeDocument/2006/relationships/hyperlink" Target="https://www.caixa.gov.br/Downloads/sinapi-cadernos-tecnicos/SINAPI-CT-PINTURA-EM-SUPERFICIES-METALICAS.pdf" TargetMode="External"/><Relationship Id="rId3513" Type="http://schemas.openxmlformats.org/officeDocument/2006/relationships/hyperlink" Target="https://www.caixa.gov.br/Downloads/sinapi-cadernos-tecnicos/SINAPI-CT-POCOS-DE-VISITA-E-CAIXAS-PARA-BOCAS-DE-LOBO.pdf" TargetMode="External"/><Relationship Id="rId3720" Type="http://schemas.openxmlformats.org/officeDocument/2006/relationships/hyperlink" Target="https://www.caixa.gov.br/Downloads/sinapi-cadernos-tecnicos/SINAPI-CT-QUADRAS-E-SEUS-EQUIPAMENTOS.pdf" TargetMode="External"/><Relationship Id="rId6669" Type="http://schemas.openxmlformats.org/officeDocument/2006/relationships/hyperlink" Target="https://www.caixa.gov.br/Downloads/sinapi-cadernos-tecnicos/SINAPI-CT-ESCAVACAO-DE-VALAS.pdf" TargetMode="External"/><Relationship Id="rId6876" Type="http://schemas.openxmlformats.org/officeDocument/2006/relationships/hyperlink" Target="https://www.caixa.gov.br/Downloads/sinapi-cadernos-tecnicos/SINAPI-CT-ESCADAS.pdf" TargetMode="External"/><Relationship Id="rId7927" Type="http://schemas.openxmlformats.org/officeDocument/2006/relationships/hyperlink" Target="https://www.caixa.gov.br/Downloads/sinapi-cadernos-tecnicos/SINAPI-CT-DEPRECIACAO-JUROS-IMPOSTOS-E-SEGUROS-MANUTENCAO-E-MATERIAIS-NA-OPERACAO-DOS-EQUIPAMENTOS.pdf" TargetMode="External"/><Relationship Id="rId8091" Type="http://schemas.openxmlformats.org/officeDocument/2006/relationships/hyperlink" Target="https://www.caixa.gov.br/Downloads/sinapi-cadernos-tecnicos/SINAPI-CT-DEPRECIACAO-JUROS-IMPOSTOS-E-SEGUROS-MANUTENCAO-E-MATERIAIS-NA-OPERACAO-DOS-EQUIPAMENTOS.pdf" TargetMode="External"/><Relationship Id="rId434" Type="http://schemas.openxmlformats.org/officeDocument/2006/relationships/hyperlink" Target="https://www.caixa.gov.br/Downloads/sinapi-cadernos-tecnicos/SINAPI-CT-INSTALACOES-HIDRAULICAS-RESERVACAO-E-BOMBAS-DE-RECALQUE.pdf" TargetMode="External"/><Relationship Id="rId641" Type="http://schemas.openxmlformats.org/officeDocument/2006/relationships/hyperlink" Target="https://www.caixa.gov.br/Downloads/sinapi-cadernos-tecnicos/SINAPI-CT-INSTALACOES-HIDRAULICAS-EM-PPR.pdf" TargetMode="External"/><Relationship Id="rId1064" Type="http://schemas.openxmlformats.org/officeDocument/2006/relationships/hyperlink" Target="https://www.caixa.gov.br/Downloads/sinapi-cadernos-tecnicos/SINAPI-CT-INSTALACOES-PREDIAIS-DE-AGUA-QUENTE-EM-CPVC.pdf" TargetMode="External"/><Relationship Id="rId1271" Type="http://schemas.openxmlformats.org/officeDocument/2006/relationships/hyperlink" Target="https://www.caixa.gov.br/Downloads/sinapi-cadernos-tecnicos/SINAPI-CT-INSTALACOES-DE-DIVISORIAS-DIVERSAS.pdf" TargetMode="External"/><Relationship Id="rId2115" Type="http://schemas.openxmlformats.org/officeDocument/2006/relationships/hyperlink" Target="https://www.caixa.gov.br/Downloads/sinapi-cadernos-tecnicos/SINAPI-CT-LIGACOES-PREDIAIS-DE-AGUA-E-ESGOTO.pdf" TargetMode="External"/><Relationship Id="rId2322" Type="http://schemas.openxmlformats.org/officeDocument/2006/relationships/hyperlink" Target="https://www.caixa.gov.br/Downloads/sinapi-metodologia/Livro_SINAPI_Calculos_Parametros.pdf" TargetMode="External"/><Relationship Id="rId5478" Type="http://schemas.openxmlformats.org/officeDocument/2006/relationships/hyperlink" Target="https://www.caixa.gov.br/Downloads/sinapi-cadernos-tecnicos/SINAPI-CT-INSTALACOES-ELETRICAS-ELETRODUTOS-EMBUTIDOS-CABOS-CAIXAS-TOMADAS-E-INTERRUPTORES.pdf" TargetMode="External"/><Relationship Id="rId5685" Type="http://schemas.openxmlformats.org/officeDocument/2006/relationships/hyperlink" Target="https://www.caixa.gov.br/Downloads/sinapi-cadernos-tecnicos/SINAPI-CT-GUIAS-E-SARJETAS.pdf" TargetMode="External"/><Relationship Id="rId5892" Type="http://schemas.openxmlformats.org/officeDocument/2006/relationships/hyperlink" Target="https://www.caixa.gov.br/Downloads/sinapi-cadernos-tecnicos/SINAPI-CT-FORMAS-PARA-ESTRUTURAS-DE-CONCRETO-ARMADO.pdf" TargetMode="External"/><Relationship Id="rId6529" Type="http://schemas.openxmlformats.org/officeDocument/2006/relationships/hyperlink" Target="https://www.caixa.gov.br/Downloads/sinapi-cadernos-tecnicos/SINAPI-CT-ESQUADRIAS-JANELAS.pdf" TargetMode="External"/><Relationship Id="rId6736" Type="http://schemas.openxmlformats.org/officeDocument/2006/relationships/hyperlink" Target="https://www.caixa.gov.br/Downloads/sinapi-cadernos-tecnicos/SINAPI-CT-ESCAVACAO-VERTICAL-A-CEU-ABERTO.pdf" TargetMode="External"/><Relationship Id="rId6943" Type="http://schemas.openxmlformats.org/officeDocument/2006/relationships/hyperlink" Target="https://www.caixa.gov.br/Downloads/sinapi-cadernos-tecnicos/SINAPI-CT-EQUIPAMENTOS-DE-PROTECAO-COLETIVA.pdf" TargetMode="External"/><Relationship Id="rId9142" Type="http://schemas.openxmlformats.org/officeDocument/2006/relationships/hyperlink" Target="https://www.caixa.gov.br/Downloads/sinapi-cadernos-tecnicos/SINAPI-CT-BOCAS-PARA-BUEIROS.pdf" TargetMode="External"/><Relationship Id="rId501" Type="http://schemas.openxmlformats.org/officeDocument/2006/relationships/hyperlink" Target="https://www.caixa.gov.br/Downloads/sinapi-cadernos-tecnicos/SINAPI-CT-INSTALACOES-HIDRAULICAS-EM-PEX.pdf" TargetMode="External"/><Relationship Id="rId1131" Type="http://schemas.openxmlformats.org/officeDocument/2006/relationships/hyperlink" Target="https://www.caixa.gov.br/Downloads/sinapi-cadernos-tecnicos/SINAPI-CT-INSTALACOES-PREDIAIS-DE-AGUA-QUENTE-EM-CPVC.pdf" TargetMode="External"/><Relationship Id="rId4287" Type="http://schemas.openxmlformats.org/officeDocument/2006/relationships/hyperlink" Target="https://www.caixa.gov.br/Downloads/sinapi-cadernos-tecnicos/SINAPI-CT-REVESTIMENTOS-CERAMICOS-INTERNOS.pdf" TargetMode="External"/><Relationship Id="rId4494" Type="http://schemas.openxmlformats.org/officeDocument/2006/relationships/hyperlink" Target="https://www.caixa.gov.br/Downloads/sinapi-cadernos-tecnicos/SINAPI-CT-TELHAMENTO-PARA-COBERTURA.pdf" TargetMode="External"/><Relationship Id="rId5338" Type="http://schemas.openxmlformats.org/officeDocument/2006/relationships/hyperlink" Target="https://www.caixa.gov.br/Downloads/sinapi-cadernos-tecnicos/SINAPI-CT-INSTALACOES-ELETRICAS-ELETRODUTOS-CONEXOES-E-CONDULETES-APARENTES.pdf" TargetMode="External"/><Relationship Id="rId5545" Type="http://schemas.openxmlformats.org/officeDocument/2006/relationships/hyperlink" Target="https://www.caixa.gov.br/Downloads/sinapi-cadernos-tecnicos/SINAPI-CT-INSTALACOES-ELETRICAS-ELETRODUTOS-EMBUTIDOS-CABOS-CAIXAS-TOMADAS-E-INTERRUPTORES.pdf" TargetMode="External"/><Relationship Id="rId5752" Type="http://schemas.openxmlformats.org/officeDocument/2006/relationships/hyperlink" Target="https://www.caixa.gov.br/Downloads/sinapi-cadernos-tecnicos/SINAPI-CT-GRAUTE-E-ARMACAO.pdf" TargetMode="External"/><Relationship Id="rId6803" Type="http://schemas.openxmlformats.org/officeDocument/2006/relationships/hyperlink" Target="https://www.caixa.gov.br/Downloads/sinapi-cadernos-tecnicos/SINAPI-CT-ESCAVACAO-HORIZONTAL.pdf" TargetMode="External"/><Relationship Id="rId9002" Type="http://schemas.openxmlformats.org/officeDocument/2006/relationships/hyperlink" Target="https://www.caixa.gov.br/Downloads/sinapi-cadernos-tecnicos/SINAPI-CT-CAIXAS-ENTERRADAS.pdf" TargetMode="External"/><Relationship Id="rId9959" Type="http://schemas.openxmlformats.org/officeDocument/2006/relationships/hyperlink" Target="https://www.caixa.gov.br/Downloads/sinapi-cadernos-tecnicos/SINAPI-CT-ARGAMASSAS.pdf" TargetMode="External"/><Relationship Id="rId3096" Type="http://schemas.openxmlformats.org/officeDocument/2006/relationships/hyperlink" Target="https://www.caixa.gov.br/Downloads/sinapi-cadernos-tecnicos/SINAPI-CT-PAVIMENTO-RIGIDO-DE-CONCRETO.pdf" TargetMode="External"/><Relationship Id="rId4147" Type="http://schemas.openxmlformats.org/officeDocument/2006/relationships/hyperlink" Target="https://www.caixa.gov.br/Downloads/sinapi-cadernos-tecnicos/SINAPI-CT-REDES-DE-AGUA-E-ESGOTO-EM-PEAD-LISO-(TUBOS-E-CONEXOES).pdf" TargetMode="External"/><Relationship Id="rId4354" Type="http://schemas.openxmlformats.org/officeDocument/2006/relationships/hyperlink" Target="https://www.caixa.gov.br/Downloads/sinapi-cadernos-tecnicos/SINAPI-CT-SINALIZACAO-VERTICAL-VIARIA.pdf" TargetMode="External"/><Relationship Id="rId4561" Type="http://schemas.openxmlformats.org/officeDocument/2006/relationships/hyperlink" Target="https://www.caixa.gov.br/Downloads/sinapi-cadernos-tecnicos/SINAPI-CT-TRANSPORTE-FLUVIAL-CARGA-E-DESCARGA.pdf" TargetMode="External"/><Relationship Id="rId5405" Type="http://schemas.openxmlformats.org/officeDocument/2006/relationships/hyperlink" Target="https://www.caixa.gov.br/Downloads/sinapi-cadernos-tecnicos/SINAPI-CT-INSTALACOES-ELETRICAS-ELETRODUTOS-EMBUTIDOS-CABOS-CAIXAS-TOMADAS-E-INTERRUPTORES.pdf" TargetMode="External"/><Relationship Id="rId5612" Type="http://schemas.openxmlformats.org/officeDocument/2006/relationships/hyperlink" Target="https://www.caixa.gov.br/Downloads/sinapi-cadernos-tecnicos/SINAPI-CT-IMPERMEABILIZACAO-PROTECAO-MECANICA-E-TRATAMENTO-DE-JUNTA.pdf" TargetMode="External"/><Relationship Id="rId8768" Type="http://schemas.openxmlformats.org/officeDocument/2006/relationships/hyperlink" Target="https://www.caixa.gov.br/Downloads/sinapi-cadernos-tecnicos/SINAPI-CT-CONCRETO-PROTENDIDO.pdf" TargetMode="External"/><Relationship Id="rId1948" Type="http://schemas.openxmlformats.org/officeDocument/2006/relationships/hyperlink" Target="https://www.caixa.gov.br/Downloads/sinapi-cadernos-tecnicos/SINAPI-CT-INSTALACOES-EM-COBRE.pdf" TargetMode="External"/><Relationship Id="rId3163" Type="http://schemas.openxmlformats.org/officeDocument/2006/relationships/hyperlink" Target="https://www.caixa.gov.br/Downloads/sinapi-cadernos-tecnicos/SINAPI-CT-PERFURACAO-HORIZONTAL-DIRECIONAL-HDD.pdf" TargetMode="External"/><Relationship Id="rId3370" Type="http://schemas.openxmlformats.org/officeDocument/2006/relationships/hyperlink" Target="https://www.caixa.gov.br/Downloads/sinapi-cadernos-tecnicos/SINAPI-CT-PISOS.pdf" TargetMode="External"/><Relationship Id="rId4007" Type="http://schemas.openxmlformats.org/officeDocument/2006/relationships/hyperlink" Target="https://www.caixa.gov.br/Downloads/sinapi-cadernos-tecnicos/SINAPI-CT-REDES-ENTERRADAS-DE-DISTRIBUICAO-ELETRICA.pdf" TargetMode="External"/><Relationship Id="rId4214" Type="http://schemas.openxmlformats.org/officeDocument/2006/relationships/hyperlink" Target="https://www.caixa.gov.br/Downloads/sinapi-cadernos-tecnicos/SINAPI-CT-RESERVATORIOS-DE-CONCRETO-E-METALICOS.pdf" TargetMode="External"/><Relationship Id="rId4421" Type="http://schemas.openxmlformats.org/officeDocument/2006/relationships/hyperlink" Target="https://www.caixa.gov.br/Downloads/sinapi-cadernos-tecnicos/SINAPI-CT-SISTEMAS-DE-MEDICAO.pdf" TargetMode="External"/><Relationship Id="rId7577" Type="http://schemas.openxmlformats.org/officeDocument/2006/relationships/hyperlink" Target="https://www.caixa.gov.br/Downloads/sinapi-cadernos-tecnicos/SINAPI-CT-DEPRECIACAO-JUROS-IMPOSTOS-E-SEGUROS-MANUTENCAO-E-MATERIAIS-NA-OPERACAO-DOS-EQUIPAMENTOS.pdf" TargetMode="External"/><Relationship Id="rId8975" Type="http://schemas.openxmlformats.org/officeDocument/2006/relationships/hyperlink" Target="https://www.caixa.gov.br/Downloads/sinapi-cadernos-tecnicos/SINAPI-CT-CAIXAS-DE-AGUA-PARA-EDIFICACOES.pdf" TargetMode="External"/><Relationship Id="rId9819" Type="http://schemas.openxmlformats.org/officeDocument/2006/relationships/hyperlink" Target="https://www.caixa.gov.br/Downloads/sinapi-cadernos-tecnicos/SINAPI-CT-ARMACAO-PARA-ESTRUTURAS-DE-CONCRETO-ARMADO.pdf" TargetMode="External"/><Relationship Id="rId291" Type="http://schemas.openxmlformats.org/officeDocument/2006/relationships/hyperlink" Target="https://www.caixa.gov.br/Downloads/sinapi-cadernos-tecnicos/SINAPI-CT-INSTALACOES-HIDRAULICAS-RESERVACAO-E-BOMBAS-DE-RECALQUE.pdf" TargetMode="External"/><Relationship Id="rId1808" Type="http://schemas.openxmlformats.org/officeDocument/2006/relationships/hyperlink" Target="https://www.caixa.gov.br/Downloads/sinapi-cadernos-tecnicos/SINAPI-CT-INSTALACOES-EM-COBRE.pdf" TargetMode="External"/><Relationship Id="rId3023" Type="http://schemas.openxmlformats.org/officeDocument/2006/relationships/hyperlink" Target="https://www.caixa.gov.br/Downloads/sinapi-cadernos-tecnicos/SINAPI-CT-PASSEIOS-DE-CONCRETO.pdf" TargetMode="External"/><Relationship Id="rId6179" Type="http://schemas.openxmlformats.org/officeDocument/2006/relationships/hyperlink" Target="https://www.caixa.gov.br/Downloads/sinapi-cadernos-tecnicos/SINAPI-CT-ESTRUTURAS-DE-MADEIRA.pdf" TargetMode="External"/><Relationship Id="rId6386" Type="http://schemas.openxmlformats.org/officeDocument/2006/relationships/hyperlink" Target="https://www.caixa.gov.br/Downloads/sinapi-cadernos-tecnicos/SINAPI-CT-ESTACAS-BROCA-STRAUSS-E-ESCAVADA-COM-FLUIDO-ESTABILIZANTE.pdf" TargetMode="External"/><Relationship Id="rId7784" Type="http://schemas.openxmlformats.org/officeDocument/2006/relationships/hyperlink" Target="https://www.caixa.gov.br/Downloads/sinapi-cadernos-tecnicos/SINAPI-CT-DEPRECIACAO-JUROS-IMPOSTOS-E-SEGUROS-MANUTENCAO-E-MATERIAIS-NA-OPERACAO-DOS-EQUIPAMENTOS.pdf" TargetMode="External"/><Relationship Id="rId7991" Type="http://schemas.openxmlformats.org/officeDocument/2006/relationships/hyperlink" Target="https://www.caixa.gov.br/Downloads/sinapi-cadernos-tecnicos/SINAPI-CT-DEPRECIACAO-JUROS-IMPOSTOS-E-SEGUROS-MANUTENCAO-E-MATERIAIS-NA-OPERACAO-DOS-EQUIPAMENTOS.pdf" TargetMode="External"/><Relationship Id="rId8628" Type="http://schemas.openxmlformats.org/officeDocument/2006/relationships/hyperlink" Target="https://www.caixa.gov.br/Downloads/sinapi-cadernos-tecnicos/SINAPI-CT-CUSTOS-HORARIOS-PRODUTIVO-E-IMPRODUTIVO-DOS-EQUIPAMENTOS.pdf" TargetMode="External"/><Relationship Id="rId8835" Type="http://schemas.openxmlformats.org/officeDocument/2006/relationships/hyperlink" Target="https://www.caixa.gov.br/Downloads/sinapi-cadernos-tecnicos/SINAPI-CT-CHAPISCO.pdf" TargetMode="External"/><Relationship Id="rId151" Type="http://schemas.openxmlformats.org/officeDocument/2006/relationships/hyperlink" Target="https://www.caixa.gov.br/Downloads/sinapi-cadernos-tecnicos/SINAPI-CT-INSTALACOES-ELETRICAS-REDE-DE-DISTRIBUICAO.pdf" TargetMode="External"/><Relationship Id="rId3230" Type="http://schemas.openxmlformats.org/officeDocument/2006/relationships/hyperlink" Target="https://www.caixa.gov.br/Downloads/sinapi-cadernos-tecnicos/SINAPI-CT-PINTURA-INTERNA.pdf" TargetMode="External"/><Relationship Id="rId5195" Type="http://schemas.openxmlformats.org/officeDocument/2006/relationships/hyperlink" Target="https://www.caixa.gov.br/Downloads/sinapi-cadernos-tecnicos/SINAPI-CT-VALVULAS-E-REGISTROS-PARA-SISTEMAS-PREDIAIS.pdf" TargetMode="External"/><Relationship Id="rId6039" Type="http://schemas.openxmlformats.org/officeDocument/2006/relationships/hyperlink" Target="https://www.caixa.gov.br/Downloads/sinapi-cadernos-tecnicos/SINAPI-CT-FORROS.pdf" TargetMode="External"/><Relationship Id="rId6593" Type="http://schemas.openxmlformats.org/officeDocument/2006/relationships/hyperlink" Target="https://www.caixa.gov.br/Downloads/sinapi-cadernos-tecnicos/SINAPI-CT-ESCORAMENTO-E-PREPARO-DE-FUNDO-DE-VALAS.pdf" TargetMode="External"/><Relationship Id="rId7437" Type="http://schemas.openxmlformats.org/officeDocument/2006/relationships/hyperlink" Target="https://www.caixa.gov.br/Downloads/sinapi-cadernos-tecnicos/SINAPI-CT-DEPRECIACAO-JUROS-IMPOSTOS-E-SEGUROS-MANUTENCAO-E-MATERIAIS-NA-OPERACAO-DOS-EQUIPAMENTOS.pdf" TargetMode="External"/><Relationship Id="rId7644" Type="http://schemas.openxmlformats.org/officeDocument/2006/relationships/hyperlink" Target="https://www.caixa.gov.br/Downloads/sinapi-cadernos-tecnicos/SINAPI-CT-DEPRECIACAO-JUROS-IMPOSTOS-E-SEGUROS-MANUTENCAO-E-MATERIAIS-NA-OPERACAO-DOS-EQUIPAMENTOS.pdf" TargetMode="External"/><Relationship Id="rId7851" Type="http://schemas.openxmlformats.org/officeDocument/2006/relationships/hyperlink" Target="https://www.caixa.gov.br/Downloads/sinapi-cadernos-tecnicos/SINAPI-CT-DEPRECIACAO-JUROS-IMPOSTOS-E-SEGUROS-MANUTENCAO-E-MATERIAIS-NA-OPERACAO-DOS-EQUIPAMENTOS.pdf" TargetMode="External"/><Relationship Id="rId8902" Type="http://schemas.openxmlformats.org/officeDocument/2006/relationships/hyperlink" Target="https://www.caixa.gov.br/Downloads/sinapi-cadernos-tecnicos/SINAPI-CT-CANALETAS-GRELHAS-E-CAIXAS-COM-GRELHA-PARA-DRENAGEM.pdf" TargetMode="External"/><Relationship Id="rId2789" Type="http://schemas.openxmlformats.org/officeDocument/2006/relationships/hyperlink" Target="https://www.caixa.gov.br/Downloads/sinapi-cadernos-tecnicos/SINAPI-CT-MASSA-UNICA-INTERNA.pdf" TargetMode="External"/><Relationship Id="rId2996" Type="http://schemas.openxmlformats.org/officeDocument/2006/relationships/hyperlink" Target="https://www.caixa.gov.br/Downloads/sinapi-cadernos-tecnicos/SINAPI-CT-PARQUINHOS-E-EQUIPAMENTOS-DE-GINASTICA-AO-AR-LIVRE.pdf" TargetMode="External"/><Relationship Id="rId6246" Type="http://schemas.openxmlformats.org/officeDocument/2006/relationships/hyperlink" Target="https://www.caixa.gov.br/Downloads/sinapi-cadernos-tecnicos/SINAPI-CT-ESTRUTURA-E-TRAMA-PARA-COBERTURA.pdf" TargetMode="External"/><Relationship Id="rId6453" Type="http://schemas.openxmlformats.org/officeDocument/2006/relationships/hyperlink" Target="https://www.caixa.gov.br/Downloads/sinapi-cadernos-tecnicos/SINAPI-CT-ESQUADRIAS-PORTAS.pdf" TargetMode="External"/><Relationship Id="rId6660" Type="http://schemas.openxmlformats.org/officeDocument/2006/relationships/hyperlink" Target="https://www.caixa.gov.br/Downloads/sinapi-cadernos-tecnicos/SINAPI-CT-ESCAVACAO-DE-VALAS.pdf" TargetMode="External"/><Relationship Id="rId7504" Type="http://schemas.openxmlformats.org/officeDocument/2006/relationships/hyperlink" Target="https://www.caixa.gov.br/Downloads/sinapi-cadernos-tecnicos/SINAPI-CT-DEPRECIACAO-JUROS-IMPOSTOS-E-SEGUROS-MANUTENCAO-E-MATERIAIS-NA-OPERACAO-DOS-EQUIPAMENTOS.pdf" TargetMode="External"/><Relationship Id="rId7711" Type="http://schemas.openxmlformats.org/officeDocument/2006/relationships/hyperlink" Target="https://www.caixa.gov.br/Downloads/sinapi-cadernos-tecnicos/SINAPI-CT-DEPRECIACAO-JUROS-IMPOSTOS-E-SEGUROS-MANUTENCAO-E-MATERIAIS-NA-OPERACAO-DOS-EQUIPAMENTOS.pdf" TargetMode="External"/><Relationship Id="rId968" Type="http://schemas.openxmlformats.org/officeDocument/2006/relationships/hyperlink" Target="https://www.caixa.gov.br/Downloads/sinapi-cadernos-tecnicos/SINAPI-CT-INSTALACOES-PREDIAIS-DE-AGUA-FRIA-EM-PVC.pdf" TargetMode="External"/><Relationship Id="rId1598" Type="http://schemas.openxmlformats.org/officeDocument/2006/relationships/hyperlink" Target="https://www.caixa.gov.br/Downloads/sinapi-cadernos-tecnicos/SINAPI-CT-INSTALACOES-DE-GAS-E-INCENDIO-EM-ACO-E-FERRO-GALVANIZADO.pdf" TargetMode="External"/><Relationship Id="rId2649" Type="http://schemas.openxmlformats.org/officeDocument/2006/relationships/hyperlink" Target="https://www.caixa.gov.br/Downloads/sinapi-cadernos-tecnicos/SINAPI-CT-LUMINARIAS-EXTERNAS.pdf" TargetMode="External"/><Relationship Id="rId2856" Type="http://schemas.openxmlformats.org/officeDocument/2006/relationships/hyperlink" Target="https://www.caixa.gov.br/Downloads/sinapi-cadernos-tecnicos/SINAPI-CT-MONTAGEM-DE-GRUAS-E-CREMALHEIRAS.pdf" TargetMode="External"/><Relationship Id="rId3907" Type="http://schemas.openxmlformats.org/officeDocument/2006/relationships/hyperlink" Target="https://www.caixa.gov.br/Downloads/sinapi-cadernos-tecnicos/SINAPI-CT-RASGOS-E-FIXACOES.pdf" TargetMode="External"/><Relationship Id="rId5055" Type="http://schemas.openxmlformats.org/officeDocument/2006/relationships/hyperlink" Target="https://www.caixa.gov.br/Downloads/sinapi-cadernos-tecnicos/SINAPI-CT-VERGAS-CONTRAVERGAS-E-FIXACAO-DE-ALVENARIA.pdf" TargetMode="External"/><Relationship Id="rId5262" Type="http://schemas.openxmlformats.org/officeDocument/2006/relationships/hyperlink" Target="https://www.caixa.gov.br/Downloads/sinapi-cadernos-tecnicos/SINAPI-CT-VALVULAS-PARA-REDES-DE-SANEAMENTO.pdf" TargetMode="External"/><Relationship Id="rId6106" Type="http://schemas.openxmlformats.org/officeDocument/2006/relationships/hyperlink" Target="https://www.caixa.gov.br/Downloads/sinapi-cadernos-tecnicos/SINAPI-CT-EXECUCAO-DE-TIRANTES.pdf" TargetMode="External"/><Relationship Id="rId6313" Type="http://schemas.openxmlformats.org/officeDocument/2006/relationships/hyperlink" Target="https://www.caixa.gov.br/Downloads/sinapi-cadernos-tecnicos/SINAPI-CT-ESTRUTURA-E-TRAMA-PARA-COBERTURA.pdf" TargetMode="External"/><Relationship Id="rId6520" Type="http://schemas.openxmlformats.org/officeDocument/2006/relationships/hyperlink" Target="https://www.caixa.gov.br/Downloads/sinapi-cadernos-tecnicos/SINAPI-CT-ESQUADRIAS-PORTAS.pdf" TargetMode="External"/><Relationship Id="rId9469" Type="http://schemas.openxmlformats.org/officeDocument/2006/relationships/hyperlink" Target="https://www.caixa.gov.br/Downloads/sinapi-cadernos-tecnicos/SINAPI-CT-ASSENTAMENTO-DE-TUBOS-DE-ESGOTO-OU-DRENAGEM-PLUVIAL-EM-CONCRETO.pdf" TargetMode="External"/><Relationship Id="rId9676" Type="http://schemas.openxmlformats.org/officeDocument/2006/relationships/hyperlink" Target="https://www.caixa.gov.br/Downloads/sinapi-cadernos-tecnicos/SINAPI-CT-ASSENTAMENTO-DE-TUBOS-DE-PVC-E-METALICOS-EM-REDES-DE-AGUA.pdf" TargetMode="External"/><Relationship Id="rId9883" Type="http://schemas.openxmlformats.org/officeDocument/2006/relationships/hyperlink" Target="https://www.caixa.gov.br/Downloads/sinapi-cadernos-tecnicos/SINAPI-CT-ARGAMASSAS.pdf" TargetMode="External"/><Relationship Id="rId97" Type="http://schemas.openxmlformats.org/officeDocument/2006/relationships/hyperlink" Target="https://www.caixa.gov.br/Downloads/sinapi-cadernos-tecnicos/SINAPI-CT-INSTALACOES-ELETRICAS-REDE-DE-DISTRIBUICAO.pdf" TargetMode="External"/><Relationship Id="rId828" Type="http://schemas.openxmlformats.org/officeDocument/2006/relationships/hyperlink" Target="https://www.caixa.gov.br/Downloads/sinapi-cadernos-tecnicos/SINAPI-CT-INSTALACOES-PREDIAIS-DE-AGUA-FRIA-EM-PVC.pdf" TargetMode="External"/><Relationship Id="rId1458" Type="http://schemas.openxmlformats.org/officeDocument/2006/relationships/hyperlink" Target="https://www.caixa.gov.br/Downloads/sinapi-cadernos-tecnicos/SINAPI-CT-INSTALACOES-DE-GAS-E-INCENDIO-EM-ACO-E-FERRO-GALVANIZADO.pdf" TargetMode="External"/><Relationship Id="rId1665" Type="http://schemas.openxmlformats.org/officeDocument/2006/relationships/hyperlink" Target="https://www.caixa.gov.br/Downloads/sinapi-cadernos-tecnicos/SINAPI-CT-INSTALACOES-DE-GAS-EM-PEX-MULTICAMADAS.pdf" TargetMode="External"/><Relationship Id="rId1872" Type="http://schemas.openxmlformats.org/officeDocument/2006/relationships/hyperlink" Target="https://www.caixa.gov.br/Downloads/sinapi-cadernos-tecnicos/SINAPI-CT-INSTALACOES-EM-COBRE.pdf" TargetMode="External"/><Relationship Id="rId2509" Type="http://schemas.openxmlformats.org/officeDocument/2006/relationships/hyperlink" Target="https://www.caixa.gov.br/Downloads/sinapi-metodologia/Livro_SINAPI_Calculos_Parametros.pdf" TargetMode="External"/><Relationship Id="rId2716" Type="http://schemas.openxmlformats.org/officeDocument/2006/relationships/hyperlink" Target="https://www.caixa.gov.br/Downloads/sinapi-cadernos-tecnicos/SINAPI-CT-MASSA-UNICA-EXTERNA.pdf" TargetMode="External"/><Relationship Id="rId4071" Type="http://schemas.openxmlformats.org/officeDocument/2006/relationships/hyperlink" Target="https://www.caixa.gov.br/Downloads/sinapi-cadernos-tecnicos/SINAPI-CT-REDES-DE-LOGICA-TELEFONIA-E-IMAGEM.pdf" TargetMode="External"/><Relationship Id="rId5122" Type="http://schemas.openxmlformats.org/officeDocument/2006/relationships/hyperlink" Target="https://www.caixa.gov.br/Downloads/sinapi-cadernos-tecnicos/SINAPI-CT-VIDROS-E-ESPELHOS.pdf" TargetMode="External"/><Relationship Id="rId8278" Type="http://schemas.openxmlformats.org/officeDocument/2006/relationships/hyperlink" Target="https://www.caixa.gov.br/Downloads/sinapi-cadernos-tecnicos/SINAPI-CT-CUSTOS-HORARIOS-PRODUTIVO-E-IMPRODUTIVO-DOS-EQUIPAMENTOS.pdf" TargetMode="External"/><Relationship Id="rId8485" Type="http://schemas.openxmlformats.org/officeDocument/2006/relationships/hyperlink" Target="https://www.caixa.gov.br/Downloads/sinapi-cadernos-tecnicos/SINAPI-CT-CUSTOS-HORARIOS-PRODUTIVO-E-IMPRODUTIVO-DOS-EQUIPAMENTOS.pdf" TargetMode="External"/><Relationship Id="rId8692" Type="http://schemas.openxmlformats.org/officeDocument/2006/relationships/hyperlink" Target="https://www.caixa.gov.br/Downloads/sinapi-cadernos-tecnicos/SINAPI-CT-CONTRAPISO.pdf" TargetMode="External"/><Relationship Id="rId9329" Type="http://schemas.openxmlformats.org/officeDocument/2006/relationships/hyperlink" Target="https://www.caixa.gov.br/Downloads/sinapi-cadernos-tecnicos/SINAPI-CT-ATERROS-BASES-SUB-BASES-E-IMPRIMACOES.pdf" TargetMode="External"/><Relationship Id="rId9536" Type="http://schemas.openxmlformats.org/officeDocument/2006/relationships/hyperlink" Target="https://www.caixa.gov.br/Downloads/sinapi-cadernos-tecnicos/SINAPI-CT-ASSENTAMENTO-DE-TUBOS-DE-PVC-E-METALICOS-EM-REDES-DE-AGUA.pdf" TargetMode="External"/><Relationship Id="rId9743" Type="http://schemas.openxmlformats.org/officeDocument/2006/relationships/hyperlink" Target="https://www.caixa.gov.br/Downloads/sinapi-cadernos-tecnicos/SINAPI-CT-ASSENTAMENTO-DE-TUBOS-DE-ESGOTO-EM-PVC-E-PEAD.pdf" TargetMode="External"/><Relationship Id="rId1318" Type="http://schemas.openxmlformats.org/officeDocument/2006/relationships/hyperlink" Target="https://www.caixa.gov.br/Downloads/sinapi-cadernos-tecnicos/SINAPI-CT-INSTALACOES-DE-GAS-E-INCENDIO-EM-ACO-E-FERRO-GALVANIZADO.pdf" TargetMode="External"/><Relationship Id="rId1525" Type="http://schemas.openxmlformats.org/officeDocument/2006/relationships/hyperlink" Target="https://www.caixa.gov.br/Downloads/sinapi-cadernos-tecnicos/SINAPI-CT-INSTALACOES-DE-GAS-E-INCENDIO-EM-ACO-E-FERRO-GALVANIZADO.pdf" TargetMode="External"/><Relationship Id="rId2923" Type="http://schemas.openxmlformats.org/officeDocument/2006/relationships/hyperlink" Target="https://www.caixa.gov.br/Downloads/sinapi-cadernos-tecnicos/SINAPI-CT-PAREDES-DE-CONCRETO-ESTUCAMENTO.pdf" TargetMode="External"/><Relationship Id="rId7087" Type="http://schemas.openxmlformats.org/officeDocument/2006/relationships/hyperlink" Target="https://www.caixa.gov.br/Downloads/sinapi-cadernos-tecnicos/SINAPI-CT-ELETROCALHAS.pdf" TargetMode="External"/><Relationship Id="rId7294" Type="http://schemas.openxmlformats.org/officeDocument/2006/relationships/hyperlink" Target="https://www.caixa.gov.br/Downloads/sinapi-cadernos-tecnicos/SINAPI-CT-DEPRECIACAO-JUROS-IMPOSTOS-E-SEGUROS-MANUTENCAO-E-MATERIAIS-NA-OPERACAO-DOS-EQUIPAMENTOS.pdf" TargetMode="External"/><Relationship Id="rId8138" Type="http://schemas.openxmlformats.org/officeDocument/2006/relationships/hyperlink" Target="https://www.caixa.gov.br/Downloads/sinapi-cadernos-tecnicos/SINAPI-CT-DEPRECIACAO-JUROS-IMPOSTOS-E-SEGUROS-MANUTENCAO-E-MATERIAIS-NA-OPERACAO-DOS-EQUIPAMENTOS.pdf" TargetMode="External"/><Relationship Id="rId8345" Type="http://schemas.openxmlformats.org/officeDocument/2006/relationships/hyperlink" Target="https://www.caixa.gov.br/Downloads/sinapi-cadernos-tecnicos/SINAPI-CT-CUSTOS-HORARIOS-PRODUTIVO-E-IMPRODUTIVO-DOS-EQUIPAMENTOS.pdf" TargetMode="External"/><Relationship Id="rId8552" Type="http://schemas.openxmlformats.org/officeDocument/2006/relationships/hyperlink" Target="https://www.caixa.gov.br/Downloads/sinapi-cadernos-tecnicos/SINAPI-CT-CUSTOS-HORARIOS-PRODUTIVO-E-IMPRODUTIVO-DOS-EQUIPAMENTOS.pdf" TargetMode="External"/><Relationship Id="rId9950" Type="http://schemas.openxmlformats.org/officeDocument/2006/relationships/hyperlink" Target="https://www.caixa.gov.br/Downloads/sinapi-cadernos-tecnicos/SINAPI-CT-ARGAMASSAS.pdf" TargetMode="External"/><Relationship Id="rId10068" Type="http://schemas.openxmlformats.org/officeDocument/2006/relationships/hyperlink" Target="https://www.caixa.gov.br/Downloads/sinapi-cadernos-tecnicos/SINAPI-CT-ALVENARIA-DE-VEDACAO.pdf" TargetMode="External"/><Relationship Id="rId1732" Type="http://schemas.openxmlformats.org/officeDocument/2006/relationships/hyperlink" Target="https://www.caixa.gov.br/Downloads/sinapi-cadernos-tecnicos/SINAPI-CT-INSTALACOES-DE-AR-CONDICIONADO-EM-COBRE.pdf" TargetMode="External"/><Relationship Id="rId4888" Type="http://schemas.openxmlformats.org/officeDocument/2006/relationships/hyperlink" Target="https://www.caixa.gov.br/Downloads/sinapi-cadernos-tecnicos/SINAPI-CT-TRATAMENTOS-SUPERFICIAIS.pdf" TargetMode="External"/><Relationship Id="rId5939" Type="http://schemas.openxmlformats.org/officeDocument/2006/relationships/hyperlink" Target="https://www.caixa.gov.br/Downloads/sinapi-cadernos-tecnicos/SINAPI-CT-FORMAS-CURVAS-PARA-PAREDES-DE-RESERVATORIOS-DE-CONCRETO.pdf" TargetMode="External"/><Relationship Id="rId7154" Type="http://schemas.openxmlformats.org/officeDocument/2006/relationships/hyperlink" Target="https://www.caixa.gov.br/Downloads/sinapi-cadernos-tecnicos/SINAPI-CT-DUTOS-PARA-AR-CONDICIONADO.pdf" TargetMode="External"/><Relationship Id="rId7361" Type="http://schemas.openxmlformats.org/officeDocument/2006/relationships/hyperlink" Target="https://www.caixa.gov.br/Downloads/sinapi-cadernos-tecnicos/SINAPI-CT-DEPRECIACAO-JUROS-IMPOSTOS-E-SEGUROS-MANUTENCAO-E-MATERIAIS-NA-OPERACAO-DOS-EQUIPAMENTOS.pdf" TargetMode="External"/><Relationship Id="rId8205" Type="http://schemas.openxmlformats.org/officeDocument/2006/relationships/hyperlink" Target="https://www.caixa.gov.br/Downloads/sinapi-cadernos-tecnicos/SINAPI-CT-DEMOLICOES-E-REMOCOES.pdf" TargetMode="External"/><Relationship Id="rId9603" Type="http://schemas.openxmlformats.org/officeDocument/2006/relationships/hyperlink" Target="https://www.caixa.gov.br/Downloads/sinapi-cadernos-tecnicos/SINAPI-CT-ASSENTAMENTO-DE-TUBOS-DE-PVC-E-METALICOS-EM-REDES-DE-AGUA.pdf" TargetMode="External"/><Relationship Id="rId9810" Type="http://schemas.openxmlformats.org/officeDocument/2006/relationships/hyperlink" Target="https://www.caixa.gov.br/Downloads/sinapi-cadernos-tecnicos/SINAPI-CT-ARRASAMENTO-DE-ESTACAS.pdf" TargetMode="External"/><Relationship Id="rId24" Type="http://schemas.openxmlformats.org/officeDocument/2006/relationships/hyperlink" Target="https://www.caixa.gov.br/Downloads/sinapi-cadernos-tecnicos/SINAPI-CT-INSTALACOES-ELETRICAS-QUADROS-CABOS-DISJUNTORES-CONTATORES-E-BARRAMENTOS-BLINDADOS.pdf" TargetMode="External"/><Relationship Id="rId2299" Type="http://schemas.openxmlformats.org/officeDocument/2006/relationships/hyperlink" Target="https://www.caixa.gov.br/Downloads/sinapi-metodologia/Livro_SINAPI_Calculos_Parametros.pdf" TargetMode="External"/><Relationship Id="rId3697" Type="http://schemas.openxmlformats.org/officeDocument/2006/relationships/hyperlink" Target="https://www.caixa.gov.br/Downloads/sinapi-cadernos-tecnicos/SINAPI-CT-PRODUCAO-DE-CONCRETO.pdf" TargetMode="External"/><Relationship Id="rId4748" Type="http://schemas.openxmlformats.org/officeDocument/2006/relationships/hyperlink" Target="https://www.caixa.gov.br/Downloads/sinapi-cadernos-tecnicos/SINAPI-CT-TRANSPORTE-CARGA-E-DESCARGA-DE-MATERIAIS.pdf" TargetMode="External"/><Relationship Id="rId4955" Type="http://schemas.openxmlformats.org/officeDocument/2006/relationships/hyperlink" Target="https://www.caixa.gov.br/Downloads/sinapi-cadernos-tecnicos/SINAPI-CT-TUBULACAO-FLANGEADA-PARA-REDES-DE-AGUA.pdf" TargetMode="External"/><Relationship Id="rId7014" Type="http://schemas.openxmlformats.org/officeDocument/2006/relationships/hyperlink" Target="https://www.caixa.gov.br/Downloads/sinapi-cadernos-tecnicos/SINAPI-CT-ENERGIA-SOLAR-PARA-EDIFICACOES.pdf" TargetMode="External"/><Relationship Id="rId8412" Type="http://schemas.openxmlformats.org/officeDocument/2006/relationships/hyperlink" Target="https://www.caixa.gov.br/Downloads/sinapi-cadernos-tecnicos/SINAPI-CT-CUSTOS-HORARIOS-PRODUTIVO-E-IMPRODUTIVO-DOS-EQUIPAMENTOS.pdf" TargetMode="External"/><Relationship Id="rId10135" Type="http://schemas.openxmlformats.org/officeDocument/2006/relationships/hyperlink" Target="https://www.caixa.gov.br/Downloads/sinapi-cadernos-tecnicos/SINAPI-CT-ACESSIBILIDADE.pdf" TargetMode="External"/><Relationship Id="rId3557" Type="http://schemas.openxmlformats.org/officeDocument/2006/relationships/hyperlink" Target="https://www.caixa.gov.br/Downloads/sinapi-cadernos-tecnicos/SINAPI-CT-POCOS-DE-VISITA-E-CAIXAS-PARA-BOCAS-DE-LOBO.pdf" TargetMode="External"/><Relationship Id="rId3764" Type="http://schemas.openxmlformats.org/officeDocument/2006/relationships/hyperlink" Target="https://www.caixa.gov.br/Downloads/sinapi-cadernos-tecnicos/SINAPI-CT-QUADROS-DE-AUTOMACAO-DE-BOMBAS.pdf" TargetMode="External"/><Relationship Id="rId3971" Type="http://schemas.openxmlformats.org/officeDocument/2006/relationships/hyperlink" Target="https://www.caixa.gov.br/Downloads/sinapi-cadernos-tecnicos/SINAPI-CT-RECOMPOSICAO-DE-PAVIMENTOS.pdf" TargetMode="External"/><Relationship Id="rId4608" Type="http://schemas.openxmlformats.org/officeDocument/2006/relationships/hyperlink" Target="https://www.caixa.gov.br/Downloads/sinapi-cadernos-tecnicos/SINAPI-CT-TRANSPORTE-FLUVIAL-CARGA-E-DESCARGA.pdf" TargetMode="External"/><Relationship Id="rId4815" Type="http://schemas.openxmlformats.org/officeDocument/2006/relationships/hyperlink" Target="https://www.caixa.gov.br/Downloads/sinapi-cadernos-tecnicos/SINAPI-CT-TRANSPORTE-CARGA-E-DESCARGA-DE-MATERIAIS.pdf" TargetMode="External"/><Relationship Id="rId6170" Type="http://schemas.openxmlformats.org/officeDocument/2006/relationships/hyperlink" Target="https://www.caixa.gov.br/Downloads/sinapi-cadernos-tecnicos/SINAPI-CT-ESTRUTURAS-DE-MADEIRA.pdf" TargetMode="External"/><Relationship Id="rId7221" Type="http://schemas.openxmlformats.org/officeDocument/2006/relationships/hyperlink" Target="https://www.caixa.gov.br/Downloads/sinapi-cadernos-tecnicos/SINAPI-CT-DRENOS.pdf" TargetMode="External"/><Relationship Id="rId478" Type="http://schemas.openxmlformats.org/officeDocument/2006/relationships/hyperlink" Target="https://www.caixa.gov.br/Downloads/sinapi-cadernos-tecnicos/SINAPI-CT-INSTALACOES-HIDRAULICAS-EM-PEX.pdf" TargetMode="External"/><Relationship Id="rId685" Type="http://schemas.openxmlformats.org/officeDocument/2006/relationships/hyperlink" Target="https://www.caixa.gov.br/Downloads/sinapi-cadernos-tecnicos/SINAPI-CT-INSTALACOES-HIDRAULICAS-EM-PPR.pdf" TargetMode="External"/><Relationship Id="rId892" Type="http://schemas.openxmlformats.org/officeDocument/2006/relationships/hyperlink" Target="https://www.caixa.gov.br/Downloads/sinapi-cadernos-tecnicos/SINAPI-CT-INSTALACOES-PREDIAIS-DE-AGUA-FRIA-EM-PVC.pdf" TargetMode="External"/><Relationship Id="rId2159" Type="http://schemas.openxmlformats.org/officeDocument/2006/relationships/hyperlink" Target="https://www.caixa.gov.br/Downloads/sinapi-metodologia/Livro_SINAPI_Calculos_Parametros.pdf" TargetMode="External"/><Relationship Id="rId2366" Type="http://schemas.openxmlformats.org/officeDocument/2006/relationships/hyperlink" Target="https://www.caixa.gov.br/Downloads/sinapi-metodologia/Livro_SINAPI_Calculos_Parametros.pdf" TargetMode="External"/><Relationship Id="rId2573" Type="http://schemas.openxmlformats.org/officeDocument/2006/relationships/hyperlink" Target="https://www.caixa.gov.br/Downloads/sinapi-cadernos-tecnicos/SINAPI-CT-LOUCAS-E-METAIS.pdf" TargetMode="External"/><Relationship Id="rId2780" Type="http://schemas.openxmlformats.org/officeDocument/2006/relationships/hyperlink" Target="https://www.caixa.gov.br/Downloads/sinapi-cadernos-tecnicos/SINAPI-CT-MASSA-UNICA-INTERNA.pdf" TargetMode="External"/><Relationship Id="rId3417" Type="http://schemas.openxmlformats.org/officeDocument/2006/relationships/hyperlink" Target="https://www.caixa.gov.br/Downloads/sinapi-cadernos-tecnicos/SINAPI-CT-POSTES-DE-CONCRETO-E-METALICOS.pdf" TargetMode="External"/><Relationship Id="rId3624" Type="http://schemas.openxmlformats.org/officeDocument/2006/relationships/hyperlink" Target="https://www.caixa.gov.br/Downloads/sinapi-cadernos-tecnicos/SINAPI-CT-POCOS-DE-VISITA-E-CAIXAS-PARA-BOCAS-DE-LOBO.pdf" TargetMode="External"/><Relationship Id="rId3831" Type="http://schemas.openxmlformats.org/officeDocument/2006/relationships/hyperlink" Target="https://www.caixa.gov.br/Downloads/sinapi-cadernos-tecnicos/SINAPI-CT-RASGOS-E-FIXACOES.pdf" TargetMode="External"/><Relationship Id="rId6030" Type="http://schemas.openxmlformats.org/officeDocument/2006/relationships/hyperlink" Target="https://www.caixa.gov.br/Downloads/sinapi-cadernos-tecnicos/SINAPI-CT-FOSSAS-E-SUMIDOUROS.pdf" TargetMode="External"/><Relationship Id="rId6987" Type="http://schemas.openxmlformats.org/officeDocument/2006/relationships/hyperlink" Target="https://www.caixa.gov.br/Downloads/sinapi-cadernos-tecnicos/SINAPI-CT-EQUIPAMENTOS-DE-PROTECAO-COLETIVA.pdf" TargetMode="External"/><Relationship Id="rId9186" Type="http://schemas.openxmlformats.org/officeDocument/2006/relationships/hyperlink" Target="https://www.caixa.gov.br/Downloads/sinapi-cadernos-tecnicos/SINAPI-CT-ATERROS-BASES-SUB-BASES-E-IMPRIMACOES.pdf" TargetMode="External"/><Relationship Id="rId9393" Type="http://schemas.openxmlformats.org/officeDocument/2006/relationships/hyperlink" Target="https://www.caixa.gov.br/Downloads/sinapi-cadernos-tecnicos/SINAPI-CT-ATERRO-E-REATERRO-DE-VALAS.pdf" TargetMode="External"/><Relationship Id="rId338" Type="http://schemas.openxmlformats.org/officeDocument/2006/relationships/hyperlink" Target="https://www.caixa.gov.br/Downloads/sinapi-cadernos-tecnicos/SINAPI-CT-INSTALACOES-HIDRAULICAS-RESERVACAO-E-BOMBAS-DE-RECALQUE.pdf" TargetMode="External"/><Relationship Id="rId545" Type="http://schemas.openxmlformats.org/officeDocument/2006/relationships/hyperlink" Target="https://www.caixa.gov.br/Downloads/sinapi-cadernos-tecnicos/SINAPI-CT-INSTALACOES-HIDRAULICAS-EM-PEX.pdf" TargetMode="External"/><Relationship Id="rId752" Type="http://schemas.openxmlformats.org/officeDocument/2006/relationships/hyperlink" Target="https://www.caixa.gov.br/Downloads/sinapi-cadernos-tecnicos/SINAPI-CT-INSTALACOES-PREDIAIS-DE-ESGOTO-TUBOS-E-CONEXOES.pdf" TargetMode="External"/><Relationship Id="rId1175" Type="http://schemas.openxmlformats.org/officeDocument/2006/relationships/hyperlink" Target="https://www.caixa.gov.br/Downloads/sinapi-cadernos-tecnicos/SINAPI-CT-INSTALACOES-PREDIAIS-DE-AGUA-QUENTE-EM-CPVC.pdf" TargetMode="External"/><Relationship Id="rId1382" Type="http://schemas.openxmlformats.org/officeDocument/2006/relationships/hyperlink" Target="https://www.caixa.gov.br/Downloads/sinapi-cadernos-tecnicos/SINAPI-CT-INSTALACOES-DE-GAS-E-INCENDIO-EM-ACO-E-FERRO-GALVANIZADO.pdf" TargetMode="External"/><Relationship Id="rId2019" Type="http://schemas.openxmlformats.org/officeDocument/2006/relationships/hyperlink" Target="https://www.caixa.gov.br/Downloads/sinapi-cadernos-tecnicos/SINAPI-CT-LAJES-PRE-MOLDADAS.pdf" TargetMode="External"/><Relationship Id="rId2226" Type="http://schemas.openxmlformats.org/officeDocument/2006/relationships/hyperlink" Target="https://www.caixa.gov.br/Downloads/sinapi-metodologia/Livro_SINAPI_Calculos_Parametros.pdf" TargetMode="External"/><Relationship Id="rId2433" Type="http://schemas.openxmlformats.org/officeDocument/2006/relationships/hyperlink" Target="https://www.caixa.gov.br/Downloads/sinapi-metodologia/Livro_SINAPI_Calculos_Parametros.pdf" TargetMode="External"/><Relationship Id="rId2640" Type="http://schemas.openxmlformats.org/officeDocument/2006/relationships/hyperlink" Target="https://www.caixa.gov.br/Downloads/sinapi-cadernos-tecnicos/SINAPI-CT-LUMINARIAS-EXTERNAS.pdf" TargetMode="External"/><Relationship Id="rId5589" Type="http://schemas.openxmlformats.org/officeDocument/2006/relationships/hyperlink" Target="https://www.caixa.gov.br/Downloads/sinapi-cadernos-tecnicos/SINAPI-CT-INSTALACOES-ELETRICAS-ELETRODUTOS-EMBUTIDOS-CABOS-CAIXAS-TOMADAS-E-INTERRUPTORES.pdf" TargetMode="External"/><Relationship Id="rId5796" Type="http://schemas.openxmlformats.org/officeDocument/2006/relationships/hyperlink" Target="https://www.caixa.gov.br/Downloads/sinapi-cadernos-tecnicos/SINAPI-CT-GALERIAS-COM-ADUELAS-DE-CONCRETO.pdf" TargetMode="External"/><Relationship Id="rId6847" Type="http://schemas.openxmlformats.org/officeDocument/2006/relationships/hyperlink" Target="https://www.caixa.gov.br/Downloads/sinapi-cadernos-tecnicos/SINAPI-CT-ESCADAS.pdf" TargetMode="External"/><Relationship Id="rId9046" Type="http://schemas.openxmlformats.org/officeDocument/2006/relationships/hyperlink" Target="https://www.caixa.gov.br/Downloads/sinapi-cadernos-tecnicos/SINAPI-CT-CAIXAS-ENTERRADAS.pdf" TargetMode="External"/><Relationship Id="rId9253" Type="http://schemas.openxmlformats.org/officeDocument/2006/relationships/hyperlink" Target="https://www.caixa.gov.br/Downloads/sinapi-cadernos-tecnicos/SINAPI-CT-ATERROS-BASES-SUB-BASES-E-IMPRIMACOES.pdf" TargetMode="External"/><Relationship Id="rId9460" Type="http://schemas.openxmlformats.org/officeDocument/2006/relationships/hyperlink" Target="https://www.caixa.gov.br/Downloads/sinapi-cadernos-tecnicos/SINAPI-CT-ASSENTAMENTO-DE-TUBOS-DE-ESGOTO-OU-DRENAGEM-PLUVIAL-EM-CONCRETO.pdf" TargetMode="External"/><Relationship Id="rId405" Type="http://schemas.openxmlformats.org/officeDocument/2006/relationships/hyperlink" Target="https://www.caixa.gov.br/Downloads/sinapi-cadernos-tecnicos/SINAPI-CT-INSTALACOES-HIDRAULICAS-RESERVACAO-E-BOMBAS-DE-RECALQUE.pdf" TargetMode="External"/><Relationship Id="rId612" Type="http://schemas.openxmlformats.org/officeDocument/2006/relationships/hyperlink" Target="https://www.caixa.gov.br/Downloads/sinapi-cadernos-tecnicos/SINAPI-CT-INSTALACOES-HIDRAULICAS-EM-PEX.pdf" TargetMode="External"/><Relationship Id="rId1035" Type="http://schemas.openxmlformats.org/officeDocument/2006/relationships/hyperlink" Target="https://www.caixa.gov.br/Downloads/sinapi-cadernos-tecnicos/SINAPI-CT-INSTALACOES-PREDIAIS-DE-AGUA-FRIA-EM-PVC.pdf" TargetMode="External"/><Relationship Id="rId1242" Type="http://schemas.openxmlformats.org/officeDocument/2006/relationships/hyperlink" Target="https://www.caixa.gov.br/Downloads/sinapi-cadernos-tecnicos/SINAPI-CT-INSTALACOES-PREDIAIS-DE-AGUAS-PLUVIAIS-TUBOS-CONEXOES-CAIXAS-E-RALOS.pdf" TargetMode="External"/><Relationship Id="rId2500" Type="http://schemas.openxmlformats.org/officeDocument/2006/relationships/hyperlink" Target="https://www.caixa.gov.br/Downloads/sinapi-metodologia/Livro_SINAPI_Calculos_Parametros.pdf" TargetMode="External"/><Relationship Id="rId4398" Type="http://schemas.openxmlformats.org/officeDocument/2006/relationships/hyperlink" Target="https://www.caixa.gov.br/Downloads/sinapi-cadernos-tecnicos/SINAPI-CT-SISTEMA-DE-PROTECAO-CONTRA-DESCARGAS-ATMOSFERICAS-SPDA.pdf" TargetMode="External"/><Relationship Id="rId5449" Type="http://schemas.openxmlformats.org/officeDocument/2006/relationships/hyperlink" Target="https://www.caixa.gov.br/Downloads/sinapi-cadernos-tecnicos/SINAPI-CT-INSTALACOES-ELETRICAS-ELETRODUTOS-EMBUTIDOS-CABOS-CAIXAS-TOMADAS-E-INTERRUPTORES.pdf" TargetMode="External"/><Relationship Id="rId5656" Type="http://schemas.openxmlformats.org/officeDocument/2006/relationships/hyperlink" Target="https://www.caixa.gov.br/Downloads/sinapi-cadernos-tecnicos/SINAPI-CT-ILUMINACAO-PREDIAL-E-MONITORAMENTO.pdf" TargetMode="External"/><Relationship Id="rId8062" Type="http://schemas.openxmlformats.org/officeDocument/2006/relationships/hyperlink" Target="https://www.caixa.gov.br/Downloads/sinapi-cadernos-tecnicos/SINAPI-CT-DEPRECIACAO-JUROS-IMPOSTOS-E-SEGUROS-MANUTENCAO-E-MATERIAIS-NA-OPERACAO-DOS-EQUIPAMENTOS.pdf" TargetMode="External"/><Relationship Id="rId9113" Type="http://schemas.openxmlformats.org/officeDocument/2006/relationships/hyperlink" Target="https://www.caixa.gov.br/Downloads/sinapi-cadernos-tecnicos/SINAPI-CT-BOCAS-PARA-BUEIROS.pdf" TargetMode="External"/><Relationship Id="rId9320" Type="http://schemas.openxmlformats.org/officeDocument/2006/relationships/hyperlink" Target="https://www.caixa.gov.br/Downloads/sinapi-cadernos-tecnicos/SINAPI-CT-ATERROS-BASES-SUB-BASES-E-IMPRIMACOES.pdf" TargetMode="External"/><Relationship Id="rId1102" Type="http://schemas.openxmlformats.org/officeDocument/2006/relationships/hyperlink" Target="https://www.caixa.gov.br/Downloads/sinapi-cadernos-tecnicos/SINAPI-CT-INSTALACOES-PREDIAIS-DE-AGUA-QUENTE-EM-CPVC.pdf" TargetMode="External"/><Relationship Id="rId4258" Type="http://schemas.openxmlformats.org/officeDocument/2006/relationships/hyperlink" Target="https://www.caixa.gov.br/Downloads/sinapi-cadernos-tecnicos/SINAPI-CT-REVESTIMENTOS-CERAMICOS-INTERNOS.pdf" TargetMode="External"/><Relationship Id="rId4465" Type="http://schemas.openxmlformats.org/officeDocument/2006/relationships/hyperlink" Target="https://www.caixa.gov.br/Downloads/sinapi-cadernos-tecnicos/SINAPI-CT-SOLDA-DE-TOPO-EM-ELEMENTOS-DE-ACO.pdf" TargetMode="External"/><Relationship Id="rId5309" Type="http://schemas.openxmlformats.org/officeDocument/2006/relationships/hyperlink" Target="https://www.caixa.gov.br/Downloads/sinapi-cadernos-tecnicos/SINAPI-CT-INSTALACOES-ELETRICAS-QUADROS-CABOS-DISJUNTORES-CONTATORES-E-BARRAMENTOS-BLINDADOS.pdf" TargetMode="External"/><Relationship Id="rId5863" Type="http://schemas.openxmlformats.org/officeDocument/2006/relationships/hyperlink" Target="https://www.caixa.gov.br/Downloads/sinapi-cadernos-tecnicos/SINAPI-CT-FORMAS-PARA-ESTRUTURAS-DE-CONCRETO-ARMADO.pdf" TargetMode="External"/><Relationship Id="rId6707" Type="http://schemas.openxmlformats.org/officeDocument/2006/relationships/hyperlink" Target="https://www.caixa.gov.br/Downloads/sinapi-cadernos-tecnicos/SINAPI-CT-ESCAVACAO-DE-VALAS.pdf" TargetMode="External"/><Relationship Id="rId6914" Type="http://schemas.openxmlformats.org/officeDocument/2006/relationships/hyperlink" Target="https://www.caixa.gov.br/Downloads/sinapi-cadernos-tecnicos/SINAPI-CT-ESCADAS.pdf" TargetMode="External"/><Relationship Id="rId3067" Type="http://schemas.openxmlformats.org/officeDocument/2006/relationships/hyperlink" Target="https://www.caixa.gov.br/Downloads/sinapi-cadernos-tecnicos/SINAPI-CT-PAVIMENTO-INTERTRAVADO.pdf" TargetMode="External"/><Relationship Id="rId3274" Type="http://schemas.openxmlformats.org/officeDocument/2006/relationships/hyperlink" Target="https://www.caixa.gov.br/Downloads/sinapi-cadernos-tecnicos/SINAPI-CT-PINTURA-EM-MADEIRA.pdf" TargetMode="External"/><Relationship Id="rId4118" Type="http://schemas.openxmlformats.org/officeDocument/2006/relationships/hyperlink" Target="https://www.caixa.gov.br/Downloads/sinapi-cadernos-tecnicos/SINAPI-CT-REDES-DE-AGUA-E-ESGOTO-EM-PEAD-LISO-(TUBOS-E-CONEXOES).pdf" TargetMode="External"/><Relationship Id="rId4672" Type="http://schemas.openxmlformats.org/officeDocument/2006/relationships/hyperlink" Target="https://www.caixa.gov.br/Downloads/sinapi-cadernos-tecnicos/SINAPI-CT-TRANSPORTE-DE-MATERIAIS-DENTRO-DO-CANTEIRO-DE-OBRAS.pdf" TargetMode="External"/><Relationship Id="rId5516" Type="http://schemas.openxmlformats.org/officeDocument/2006/relationships/hyperlink" Target="https://www.caixa.gov.br/Downloads/sinapi-cadernos-tecnicos/SINAPI-CT-INSTALACOES-ELETRICAS-ELETRODUTOS-EMBUTIDOS-CABOS-CAIXAS-TOMADAS-E-INTERRUPTORES.pdf" TargetMode="External"/><Relationship Id="rId5723" Type="http://schemas.openxmlformats.org/officeDocument/2006/relationships/hyperlink" Target="https://www.caixa.gov.br/Downloads/sinapi-cadernos-tecnicos/SINAPI-CT-GUARDA-CORPO-CORRIMAO-E-GRADE-PARA-ESQUADRIAS.pdf" TargetMode="External"/><Relationship Id="rId5930" Type="http://schemas.openxmlformats.org/officeDocument/2006/relationships/hyperlink" Target="https://www.caixa.gov.br/Downloads/sinapi-cadernos-tecnicos/SINAPI-CT-FORMAS-PARA-ESTRUTURAS-DE-CONCRETO-ARMADO.pdf" TargetMode="External"/><Relationship Id="rId8879" Type="http://schemas.openxmlformats.org/officeDocument/2006/relationships/hyperlink" Target="https://www.caixa.gov.br/Downloads/sinapi-cadernos-tecnicos/SINAPI-CT-CERCAS-PROTETORES-E-ALAMBRADOS.pdf" TargetMode="External"/><Relationship Id="rId195" Type="http://schemas.openxmlformats.org/officeDocument/2006/relationships/hyperlink" Target="https://www.caixa.gov.br/Downloads/sinapi-cadernos-tecnicos/SINAPI-CT-INSTALACOES-HIDRAULICAS-RESERVACAO-E-BOMBAS-DE-RECALQUE.pdf" TargetMode="External"/><Relationship Id="rId1919" Type="http://schemas.openxmlformats.org/officeDocument/2006/relationships/hyperlink" Target="https://www.caixa.gov.br/Downloads/sinapi-cadernos-tecnicos/SINAPI-CT-INSTALACOES-EM-COBRE.pdf" TargetMode="External"/><Relationship Id="rId3481" Type="http://schemas.openxmlformats.org/officeDocument/2006/relationships/hyperlink" Target="https://www.caixa.gov.br/Downloads/sinapi-cadernos-tecnicos/SINAPI-CT-POSTES-DE-CONCRETO-E-METALICOS.pdf" TargetMode="External"/><Relationship Id="rId4325" Type="http://schemas.openxmlformats.org/officeDocument/2006/relationships/hyperlink" Target="https://www.caixa.gov.br/Downloads/sinapi-cadernos-tecnicos/SINAPI-CT-SINALIZACAO-VERTICAL-VIARIA.pdf" TargetMode="External"/><Relationship Id="rId4532" Type="http://schemas.openxmlformats.org/officeDocument/2006/relationships/hyperlink" Target="https://www.caixa.gov.br/Downloads/sinapi-cadernos-tecnicos/SINAPI-CT-TRANSFORMADORES.pdf" TargetMode="External"/><Relationship Id="rId7688" Type="http://schemas.openxmlformats.org/officeDocument/2006/relationships/hyperlink" Target="https://www.caixa.gov.br/Downloads/sinapi-cadernos-tecnicos/SINAPI-CT-DEPRECIACAO-JUROS-IMPOSTOS-E-SEGUROS-MANUTENCAO-E-MATERIAIS-NA-OPERACAO-DOS-EQUIPAMENTOS.pdf" TargetMode="External"/><Relationship Id="rId7895" Type="http://schemas.openxmlformats.org/officeDocument/2006/relationships/hyperlink" Target="https://www.caixa.gov.br/Downloads/sinapi-cadernos-tecnicos/SINAPI-CT-DEPRECIACAO-JUROS-IMPOSTOS-E-SEGUROS-MANUTENCAO-E-MATERIAIS-NA-OPERACAO-DOS-EQUIPAMENTOS.pdf" TargetMode="External"/><Relationship Id="rId8739" Type="http://schemas.openxmlformats.org/officeDocument/2006/relationships/hyperlink" Target="https://www.caixa.gov.br/Downloads/sinapi-cadernos-tecnicos/SINAPI-CT-CONCRETO-PROTENDIDO.pdf" TargetMode="External"/><Relationship Id="rId8946" Type="http://schemas.openxmlformats.org/officeDocument/2006/relationships/hyperlink" Target="https://www.caixa.gov.br/Downloads/sinapi-cadernos-tecnicos/SINAPI-CT-CANALETAS-GRELHAS-E-CAIXAS-COM-GRELHA-PARA-DRENAGEM.pdf" TargetMode="External"/><Relationship Id="rId2083" Type="http://schemas.openxmlformats.org/officeDocument/2006/relationships/hyperlink" Target="https://www.caixa.gov.br/Downloads/sinapi-cadernos-tecnicos/SINAPI-CT-LIGACOES-PREDIAIS-DE-AGUA-E-ESGOTO.pdf" TargetMode="External"/><Relationship Id="rId2290" Type="http://schemas.openxmlformats.org/officeDocument/2006/relationships/hyperlink" Target="https://www.caixa.gov.br/Downloads/sinapi-metodologia/Livro_SINAPI_Calculos_Parametros.pdf" TargetMode="External"/><Relationship Id="rId3134" Type="http://schemas.openxmlformats.org/officeDocument/2006/relationships/hyperlink" Target="https://www.caixa.gov.br/Downloads/sinapi-cadernos-tecnicos/SINAPI-CT-PERFURACAO-HORIZONTAL-DIRECIONAL-HDD.pdf" TargetMode="External"/><Relationship Id="rId3341" Type="http://schemas.openxmlformats.org/officeDocument/2006/relationships/hyperlink" Target="https://www.caixa.gov.br/Downloads/sinapi-cadernos-tecnicos/SINAPI-CT-PINTURA-PARA-PISOS-E-PARA-SINALIZACAO-HORIZONTAL-E-VERTICAL.pdf" TargetMode="External"/><Relationship Id="rId6497" Type="http://schemas.openxmlformats.org/officeDocument/2006/relationships/hyperlink" Target="https://www.caixa.gov.br/Downloads/sinapi-cadernos-tecnicos/SINAPI-CT-ESQUADRIAS-PORTAS.pdf" TargetMode="External"/><Relationship Id="rId7548" Type="http://schemas.openxmlformats.org/officeDocument/2006/relationships/hyperlink" Target="https://www.caixa.gov.br/Downloads/sinapi-cadernos-tecnicos/SINAPI-CT-DEPRECIACAO-JUROS-IMPOSTOS-E-SEGUROS-MANUTENCAO-E-MATERIAIS-NA-OPERACAO-DOS-EQUIPAMENTOS.pdf" TargetMode="External"/><Relationship Id="rId7755" Type="http://schemas.openxmlformats.org/officeDocument/2006/relationships/hyperlink" Target="https://www.caixa.gov.br/Downloads/sinapi-cadernos-tecnicos/SINAPI-CT-DEPRECIACAO-JUROS-IMPOSTOS-E-SEGUROS-MANUTENCAO-E-MATERIAIS-NA-OPERACAO-DOS-EQUIPAMENTOS.pdf" TargetMode="External"/><Relationship Id="rId7962" Type="http://schemas.openxmlformats.org/officeDocument/2006/relationships/hyperlink" Target="https://www.caixa.gov.br/Downloads/sinapi-cadernos-tecnicos/SINAPI-CT-DEPRECIACAO-JUROS-IMPOSTOS-E-SEGUROS-MANUTENCAO-E-MATERIAIS-NA-OPERACAO-DOS-EQUIPAMENTOS.pdf" TargetMode="External"/><Relationship Id="rId8806" Type="http://schemas.openxmlformats.org/officeDocument/2006/relationships/hyperlink" Target="https://www.caixa.gov.br/Downloads/sinapi-cadernos-tecnicos/SINAPI-CT-CONCRETO-PROJETADO.pdf" TargetMode="External"/><Relationship Id="rId262" Type="http://schemas.openxmlformats.org/officeDocument/2006/relationships/hyperlink" Target="https://www.caixa.gov.br/Downloads/sinapi-cadernos-tecnicos/SINAPI-CT-INSTALACOES-HIDRAULICAS-RESERVACAO-E-BOMBAS-DE-RECALQUE.pdf" TargetMode="External"/><Relationship Id="rId2150" Type="http://schemas.openxmlformats.org/officeDocument/2006/relationships/hyperlink" Target="https://www.caixa.gov.br/Downloads/sinapi-metodologia/Livro_SINAPI_Calculos_Parametros.pdf" TargetMode="External"/><Relationship Id="rId3201" Type="http://schemas.openxmlformats.org/officeDocument/2006/relationships/hyperlink" Target="https://www.caixa.gov.br/Downloads/sinapi-cadernos-tecnicos/SINAPI-CT-PINTURA-EXTERNA.pdf" TargetMode="External"/><Relationship Id="rId5099" Type="http://schemas.openxmlformats.org/officeDocument/2006/relationships/hyperlink" Target="https://www.caixa.gov.br/Downloads/sinapi-cadernos-tecnicos/SINAPI-CT-VIDROS-E-ESPELHOS.pdf" TargetMode="External"/><Relationship Id="rId6357" Type="http://schemas.openxmlformats.org/officeDocument/2006/relationships/hyperlink" Target="https://www.caixa.gov.br/Downloads/sinapi-cadernos-tecnicos/SINAPI-CT-ESTACAS-RAIZ.pdf" TargetMode="External"/><Relationship Id="rId6564" Type="http://schemas.openxmlformats.org/officeDocument/2006/relationships/hyperlink" Target="https://www.caixa.gov.br/Downloads/sinapi-cadernos-tecnicos/SINAPI-CT-ESGOTAMENTO-DE-VALA-E-REBAIXAMENTO-DO-LENCOL-FREATICO.pdf" TargetMode="External"/><Relationship Id="rId6771" Type="http://schemas.openxmlformats.org/officeDocument/2006/relationships/hyperlink" Target="https://www.caixa.gov.br/Downloads/sinapi-cadernos-tecnicos/SINAPI-CT-ESCAVACAO-VERTICAL-A-CEU-ABERTO.pdf" TargetMode="External"/><Relationship Id="rId7408" Type="http://schemas.openxmlformats.org/officeDocument/2006/relationships/hyperlink" Target="https://www.caixa.gov.br/Downloads/sinapi-cadernos-tecnicos/SINAPI-CT-DEPRECIACAO-JUROS-IMPOSTOS-E-SEGUROS-MANUTENCAO-E-MATERIAIS-NA-OPERACAO-DOS-EQUIPAMENTOS.pdf" TargetMode="External"/><Relationship Id="rId7615" Type="http://schemas.openxmlformats.org/officeDocument/2006/relationships/hyperlink" Target="https://www.caixa.gov.br/Downloads/sinapi-cadernos-tecnicos/SINAPI-CT-DEPRECIACAO-JUROS-IMPOSTOS-E-SEGUROS-MANUTENCAO-E-MATERIAIS-NA-OPERACAO-DOS-EQUIPAMENTOS.pdf" TargetMode="External"/><Relationship Id="rId7822" Type="http://schemas.openxmlformats.org/officeDocument/2006/relationships/hyperlink" Target="https://www.caixa.gov.br/Downloads/sinapi-cadernos-tecnicos/SINAPI-CT-DEPRECIACAO-JUROS-IMPOSTOS-E-SEGUROS-MANUTENCAO-E-MATERIAIS-NA-OPERACAO-DOS-EQUIPAMENTOS.pdf" TargetMode="External"/><Relationship Id="rId122" Type="http://schemas.openxmlformats.org/officeDocument/2006/relationships/hyperlink" Target="https://www.caixa.gov.br/Downloads/sinapi-cadernos-tecnicos/SINAPI-CT-INSTALACOES-ELETRICAS-REDE-DE-DISTRIBUICAO.pdf" TargetMode="External"/><Relationship Id="rId2010" Type="http://schemas.openxmlformats.org/officeDocument/2006/relationships/hyperlink" Target="https://www.caixa.gov.br/Downloads/sinapi-cadernos-tecnicos/SINAPI-CT-INSTALACOES-PARA-CANTEIROS-DE-OBRAS.pdf" TargetMode="External"/><Relationship Id="rId5166" Type="http://schemas.openxmlformats.org/officeDocument/2006/relationships/hyperlink" Target="https://www.caixa.gov.br/Downloads/sinapi-cadernos-tecnicos/SINAPI-CT-VALVULAS-E-REGISTROS-PARA-SISTEMAS-PREDIAIS.pdf" TargetMode="External"/><Relationship Id="rId5373" Type="http://schemas.openxmlformats.org/officeDocument/2006/relationships/hyperlink" Target="https://www.caixa.gov.br/Downloads/sinapi-cadernos-tecnicos/SINAPI-CT-INSTALACOES-ELETRICAS-ELETRODUTOS-CONEXOES-E-CONDULETES-APARENTES.pdf" TargetMode="External"/><Relationship Id="rId5580" Type="http://schemas.openxmlformats.org/officeDocument/2006/relationships/hyperlink" Target="https://www.caixa.gov.br/Downloads/sinapi-cadernos-tecnicos/SINAPI-CT-INSTALACOES-ELETRICAS-ELETRODUTOS-EMBUTIDOS-CABOS-CAIXAS-TOMADAS-E-INTERRUPTORES.pdf" TargetMode="External"/><Relationship Id="rId6217" Type="http://schemas.openxmlformats.org/officeDocument/2006/relationships/hyperlink" Target="https://www.caixa.gov.br/Downloads/sinapi-cadernos-tecnicos/SINAPI-CT-ESTRUTURAS-PRE-FABRICADAS-E-PRE-MOLDADAS.pdf" TargetMode="External"/><Relationship Id="rId6424" Type="http://schemas.openxmlformats.org/officeDocument/2006/relationships/hyperlink" Target="https://www.caixa.gov.br/Downloads/sinapi-cadernos-tecnicos/SINAPI-CT-ESQUADRIAS-PORTAS.pdf" TargetMode="External"/><Relationship Id="rId6631" Type="http://schemas.openxmlformats.org/officeDocument/2006/relationships/hyperlink" Target="https://www.caixa.gov.br/Downloads/sinapi-cadernos-tecnicos/SINAPI-CT-ESCAVACAO-EM-MATERIAL-DE-3&#170;-CATEGORIA.pdf" TargetMode="External"/><Relationship Id="rId9787" Type="http://schemas.openxmlformats.org/officeDocument/2006/relationships/hyperlink" Target="https://www.caixa.gov.br/Downloads/sinapi-cadernos-tecnicos/SINAPI-CT-ASSENTAMENTO-DE-TUBOS-DE-ESGOTO-EM-PVC-E-PEAD.pdf" TargetMode="External"/><Relationship Id="rId1569" Type="http://schemas.openxmlformats.org/officeDocument/2006/relationships/hyperlink" Target="https://www.caixa.gov.br/Downloads/sinapi-cadernos-tecnicos/SINAPI-CT-INSTALACOES-DE-GAS-E-INCENDIO-EM-ACO-E-FERRO-GALVANIZADO.pdf" TargetMode="External"/><Relationship Id="rId2967" Type="http://schemas.openxmlformats.org/officeDocument/2006/relationships/hyperlink" Target="https://www.caixa.gov.br/Downloads/sinapi-cadernos-tecnicos/SINAPI-CT-PAREDES-EM-DRYWALL.pdf" TargetMode="External"/><Relationship Id="rId4182" Type="http://schemas.openxmlformats.org/officeDocument/2006/relationships/hyperlink" Target="https://www.caixa.gov.br/Downloads/sinapi-cadernos-tecnicos/SINAPI-CT-REDES-DE-AGUA-E-ESGOTO-EM-PEAD-LISO-(TUBOS-E-CONEXOES).pdf" TargetMode="External"/><Relationship Id="rId5026" Type="http://schemas.openxmlformats.org/officeDocument/2006/relationships/hyperlink" Target="https://www.caixa.gov.br/Downloads/sinapi-cadernos-tecnicos/SINAPI-CT-USINAGENS.pdf" TargetMode="External"/><Relationship Id="rId5233" Type="http://schemas.openxmlformats.org/officeDocument/2006/relationships/hyperlink" Target="https://www.caixa.gov.br/Downloads/sinapi-cadernos-tecnicos/SINAPI-CT-VALVULAS-PARA-REDES-DE-SANEAMENTO.pdf" TargetMode="External"/><Relationship Id="rId5440" Type="http://schemas.openxmlformats.org/officeDocument/2006/relationships/hyperlink" Target="https://www.caixa.gov.br/Downloads/sinapi-cadernos-tecnicos/SINAPI-CT-INSTALACOES-ELETRICAS-ELETRODUTOS-EMBUTIDOS-CABOS-CAIXAS-TOMADAS-E-INTERRUPTORES.pdf" TargetMode="External"/><Relationship Id="rId8389" Type="http://schemas.openxmlformats.org/officeDocument/2006/relationships/hyperlink" Target="https://www.caixa.gov.br/Downloads/sinapi-cadernos-tecnicos/SINAPI-CT-CUSTOS-HORARIOS-PRODUTIVO-E-IMPRODUTIVO-DOS-EQUIPAMENTOS.pdf" TargetMode="External"/><Relationship Id="rId8596" Type="http://schemas.openxmlformats.org/officeDocument/2006/relationships/hyperlink" Target="https://www.caixa.gov.br/Downloads/sinapi-cadernos-tecnicos/SINAPI-CT-CUSTOS-HORARIOS-PRODUTIVO-E-IMPRODUTIVO-DOS-EQUIPAMENTOS.pdf" TargetMode="External"/><Relationship Id="rId9994" Type="http://schemas.openxmlformats.org/officeDocument/2006/relationships/hyperlink" Target="https://www.caixa.gov.br/Downloads/sinapi-cadernos-tecnicos/SINAPI-CT-ARGAMASSAS.pdf" TargetMode="External"/><Relationship Id="rId939" Type="http://schemas.openxmlformats.org/officeDocument/2006/relationships/hyperlink" Target="https://www.caixa.gov.br/Downloads/sinapi-cadernos-tecnicos/SINAPI-CT-INSTALACOES-PREDIAIS-DE-AGUA-FRIA-EM-PVC.pdf" TargetMode="External"/><Relationship Id="rId1776" Type="http://schemas.openxmlformats.org/officeDocument/2006/relationships/hyperlink" Target="https://www.caixa.gov.br/Downloads/sinapi-cadernos-tecnicos/SINAPI-CT-INSTALACOES-EM-COBRE.pdf" TargetMode="External"/><Relationship Id="rId1983" Type="http://schemas.openxmlformats.org/officeDocument/2006/relationships/hyperlink" Target="https://www.caixa.gov.br/Downloads/sinapi-cadernos-tecnicos/SINAPI-CT-INSTALACOES-PARA-CANTEIROS-DE-OBRAS.pdf" TargetMode="External"/><Relationship Id="rId2827" Type="http://schemas.openxmlformats.org/officeDocument/2006/relationships/hyperlink" Target="https://www.caixa.gov.br/Downloads/sinapi-cadernos-tecnicos/SINAPI-CT-MOBILIARIO-URBANO.pdf" TargetMode="External"/><Relationship Id="rId4042" Type="http://schemas.openxmlformats.org/officeDocument/2006/relationships/hyperlink" Target="https://www.caixa.gov.br/Downloads/sinapi-cadernos-tecnicos/SINAPI-CT-REDES-DE-LOGICA-TELEFONIA-E-IMAGEM.pdf" TargetMode="External"/><Relationship Id="rId7198" Type="http://schemas.openxmlformats.org/officeDocument/2006/relationships/hyperlink" Target="https://www.caixa.gov.br/Downloads/sinapi-cadernos-tecnicos/SINAPI-CT-DRENOS.pdf" TargetMode="External"/><Relationship Id="rId8249" Type="http://schemas.openxmlformats.org/officeDocument/2006/relationships/hyperlink" Target="https://www.caixa.gov.br/Downloads/sinapi-cadernos-tecnicos/SINAPI-CT-CUSTOS-HORARIOS-PRODUTIVO-E-IMPRODUTIVO-DOS-EQUIPAMENTOS.pdf" TargetMode="External"/><Relationship Id="rId9647" Type="http://schemas.openxmlformats.org/officeDocument/2006/relationships/hyperlink" Target="https://www.caixa.gov.br/Downloads/sinapi-cadernos-tecnicos/SINAPI-CT-ASSENTAMENTO-DE-TUBOS-DE-PVC-E-METALICOS-EM-REDES-DE-AGUA.pdf" TargetMode="External"/><Relationship Id="rId9854" Type="http://schemas.openxmlformats.org/officeDocument/2006/relationships/hyperlink" Target="https://www.caixa.gov.br/Downloads/sinapi-cadernos-tecnicos/SINAPI-CT-ARMACAO-PARA-ESTRUTURAS-DE-CONCRETO-ARMADO.pdf" TargetMode="External"/><Relationship Id="rId68" Type="http://schemas.openxmlformats.org/officeDocument/2006/relationships/hyperlink" Target="https://www.caixa.gov.br/Downloads/sinapi-cadernos-tecnicos/SINAPI-CT-INSTALACOES-ELETRICAS-REDE-DE-DISTRIBUICAO.pdf" TargetMode="External"/><Relationship Id="rId1429" Type="http://schemas.openxmlformats.org/officeDocument/2006/relationships/hyperlink" Target="https://www.caixa.gov.br/Downloads/sinapi-cadernos-tecnicos/SINAPI-CT-INSTALACOES-DE-GAS-E-INCENDIO-EM-ACO-E-FERRO-GALVANIZADO.pdf" TargetMode="External"/><Relationship Id="rId1636" Type="http://schemas.openxmlformats.org/officeDocument/2006/relationships/hyperlink" Target="https://www.caixa.gov.br/Downloads/sinapi-cadernos-tecnicos/SINAPI-CT-INSTALACOES-DE-GAS-EM-PEX-MULTICAMADAS.pdf" TargetMode="External"/><Relationship Id="rId1843" Type="http://schemas.openxmlformats.org/officeDocument/2006/relationships/hyperlink" Target="https://www.caixa.gov.br/Downloads/sinapi-cadernos-tecnicos/SINAPI-CT-INSTALACOES-EM-COBRE.pdf" TargetMode="External"/><Relationship Id="rId4999" Type="http://schemas.openxmlformats.org/officeDocument/2006/relationships/hyperlink" Target="https://www.caixa.gov.br/Downloads/sinapi-cadernos-tecnicos/SINAPI-CT-TUNNEL-LINER.pdf" TargetMode="External"/><Relationship Id="rId5300" Type="http://schemas.openxmlformats.org/officeDocument/2006/relationships/hyperlink" Target="https://www.caixa.gov.br/Downloads/sinapi-cadernos-tecnicos/SINAPI-CT-INSTALACOES-ELETRICAS-QUADROS-CABOS-DISJUNTORES-CONTATORES-E-BARRAMENTOS-BLINDADOS.pdf" TargetMode="External"/><Relationship Id="rId7058" Type="http://schemas.openxmlformats.org/officeDocument/2006/relationships/hyperlink" Target="https://www.caixa.gov.br/Downloads/sinapi-cadernos-tecnicos/SINAPI-CT-ELETROCALHAS.pdf" TargetMode="External"/><Relationship Id="rId8456" Type="http://schemas.openxmlformats.org/officeDocument/2006/relationships/hyperlink" Target="https://www.caixa.gov.br/Downloads/sinapi-cadernos-tecnicos/SINAPI-CT-CUSTOS-HORARIOS-PRODUTIVO-E-IMPRODUTIVO-DOS-EQUIPAMENTOS.pdf" TargetMode="External"/><Relationship Id="rId8663" Type="http://schemas.openxmlformats.org/officeDocument/2006/relationships/hyperlink" Target="https://www.caixa.gov.br/Downloads/sinapi-cadernos-tecnicos/SINAPI-CT-CUSTOS-HORARIOS-PRODUTIVO-E-IMPRODUTIVO-DOS-EQUIPAMENTOS.pdf" TargetMode="External"/><Relationship Id="rId8870" Type="http://schemas.openxmlformats.org/officeDocument/2006/relationships/hyperlink" Target="https://www.caixa.gov.br/Downloads/sinapi-cadernos-tecnicos/SINAPI-CT-CERCAS-PROTETORES-E-ALAMBRADOS.pdf" TargetMode="External"/><Relationship Id="rId9507" Type="http://schemas.openxmlformats.org/officeDocument/2006/relationships/hyperlink" Target="https://www.caixa.gov.br/Downloads/sinapi-cadernos-tecnicos/SINAPI-CT-ASSENTAMENTO-DE-TUBOS-DE-PVC-E-METALICOS-EM-REDES-DE-AGUA.pdf" TargetMode="External"/><Relationship Id="rId9714" Type="http://schemas.openxmlformats.org/officeDocument/2006/relationships/hyperlink" Target="https://www.caixa.gov.br/Downloads/sinapi-cadernos-tecnicos/SINAPI-CT-ASSENTAMENTO-DE-TUBOS-DE-PVC-E-METALICOS-EM-REDES-DE-AGUA.pdf" TargetMode="External"/><Relationship Id="rId9921" Type="http://schemas.openxmlformats.org/officeDocument/2006/relationships/hyperlink" Target="https://www.caixa.gov.br/Downloads/sinapi-cadernos-tecnicos/SINAPI-CT-ARGAMASSAS.pdf" TargetMode="External"/><Relationship Id="rId1703" Type="http://schemas.openxmlformats.org/officeDocument/2006/relationships/hyperlink" Target="https://www.caixa.gov.br/Downloads/sinapi-cadernos-tecnicos/SINAPI-CT-INSTALACOES-DE-AR-CONDICIONADO.pdf" TargetMode="External"/><Relationship Id="rId1910" Type="http://schemas.openxmlformats.org/officeDocument/2006/relationships/hyperlink" Target="https://www.caixa.gov.br/Downloads/sinapi-cadernos-tecnicos/SINAPI-CT-INSTALACOES-EM-COBRE.pdf" TargetMode="External"/><Relationship Id="rId4859" Type="http://schemas.openxmlformats.org/officeDocument/2006/relationships/hyperlink" Target="https://www.caixa.gov.br/Downloads/sinapi-cadernos-tecnicos/SINAPI-CT-TRANSPORTE-CARGA-E-DESCARGA-DE-MATERIAIS.pdf" TargetMode="External"/><Relationship Id="rId7265" Type="http://schemas.openxmlformats.org/officeDocument/2006/relationships/hyperlink" Target="https://www.caixa.gov.br/Downloads/sinapi-cadernos-tecnicos/SINAPI-CT-DETECCAO-DE-INCENDIO-E-ALARME.pdf" TargetMode="External"/><Relationship Id="rId7472" Type="http://schemas.openxmlformats.org/officeDocument/2006/relationships/hyperlink" Target="https://www.caixa.gov.br/Downloads/sinapi-cadernos-tecnicos/SINAPI-CT-DEPRECIACAO-JUROS-IMPOSTOS-E-SEGUROS-MANUTENCAO-E-MATERIAIS-NA-OPERACAO-DOS-EQUIPAMENTOS.pdf" TargetMode="External"/><Relationship Id="rId8109" Type="http://schemas.openxmlformats.org/officeDocument/2006/relationships/hyperlink" Target="https://www.caixa.gov.br/Downloads/sinapi-cadernos-tecnicos/SINAPI-CT-DEPRECIACAO-JUROS-IMPOSTOS-E-SEGUROS-MANUTENCAO-E-MATERIAIS-NA-OPERACAO-DOS-EQUIPAMENTOS.pdf" TargetMode="External"/><Relationship Id="rId8316" Type="http://schemas.openxmlformats.org/officeDocument/2006/relationships/hyperlink" Target="https://www.caixa.gov.br/Downloads/sinapi-cadernos-tecnicos/SINAPI-CT-CUSTOS-HORARIOS-PRODUTIVO-E-IMPRODUTIVO-DOS-EQUIPAMENTOS.pdf" TargetMode="External"/><Relationship Id="rId8523" Type="http://schemas.openxmlformats.org/officeDocument/2006/relationships/hyperlink" Target="https://www.caixa.gov.br/Downloads/sinapi-cadernos-tecnicos/SINAPI-CT-CUSTOS-HORARIOS-PRODUTIVO-E-IMPRODUTIVO-DOS-EQUIPAMENTOS.pdf" TargetMode="External"/><Relationship Id="rId8730" Type="http://schemas.openxmlformats.org/officeDocument/2006/relationships/hyperlink" Target="https://www.caixa.gov.br/Downloads/sinapi-cadernos-tecnicos/SINAPI-CT-CONCRETO-PROTENDIDO.pdf" TargetMode="External"/><Relationship Id="rId10039" Type="http://schemas.openxmlformats.org/officeDocument/2006/relationships/hyperlink" Target="https://www.caixa.gov.br/Downloads/sinapi-cadernos-tecnicos/SINAPI-CT-ARGAMASSAS.pdf" TargetMode="External"/><Relationship Id="rId3668" Type="http://schemas.openxmlformats.org/officeDocument/2006/relationships/hyperlink" Target="https://www.caixa.gov.br/Downloads/sinapi-cadernos-tecnicos/SINAPI-CT-POCOS-DE-VISITA-E-CAIXAS-PARA-BOCAS-DE-LOBO.pdf" TargetMode="External"/><Relationship Id="rId3875" Type="http://schemas.openxmlformats.org/officeDocument/2006/relationships/hyperlink" Target="https://www.caixa.gov.br/Downloads/sinapi-cadernos-tecnicos/SINAPI-CT-RASGOS-E-FIXACOES.pdf" TargetMode="External"/><Relationship Id="rId4719" Type="http://schemas.openxmlformats.org/officeDocument/2006/relationships/hyperlink" Target="https://www.caixa.gov.br/Downloads/sinapi-cadernos-tecnicos/SINAPI-CT-TRANSPORTE-DE-MATERIAIS-DENTRO-DO-CANTEIRO-DE-OBRAS.pdf" TargetMode="External"/><Relationship Id="rId4926" Type="http://schemas.openxmlformats.org/officeDocument/2006/relationships/hyperlink" Target="https://www.caixa.gov.br/Downloads/sinapi-cadernos-tecnicos/SINAPI-CT-TUBULACAO-FLANGEADA-PARA-REDES-DE-AGUA.pdf" TargetMode="External"/><Relationship Id="rId6074" Type="http://schemas.openxmlformats.org/officeDocument/2006/relationships/hyperlink" Target="https://www.caixa.gov.br/Downloads/sinapi-cadernos-tecnicos/SINAPI-CT-EXECUCAO-DE-TIRANTES.pdf" TargetMode="External"/><Relationship Id="rId6281" Type="http://schemas.openxmlformats.org/officeDocument/2006/relationships/hyperlink" Target="https://www.caixa.gov.br/Downloads/sinapi-cadernos-tecnicos/SINAPI-CT-ESTRUTURA-E-TRAMA-PARA-COBERTURA.pdf" TargetMode="External"/><Relationship Id="rId7125" Type="http://schemas.openxmlformats.org/officeDocument/2006/relationships/hyperlink" Target="https://www.caixa.gov.br/Downloads/sinapi-cadernos-tecnicos/SINAPI-CT-ELETROCALHAS.pdf" TargetMode="External"/><Relationship Id="rId7332" Type="http://schemas.openxmlformats.org/officeDocument/2006/relationships/hyperlink" Target="https://www.caixa.gov.br/Downloads/sinapi-cadernos-tecnicos/SINAPI-CT-DEPRECIACAO-JUROS-IMPOSTOS-E-SEGUROS-MANUTENCAO-E-MATERIAIS-NA-OPERACAO-DOS-EQUIPAMENTOS.pdf" TargetMode="External"/><Relationship Id="rId10106" Type="http://schemas.openxmlformats.org/officeDocument/2006/relationships/hyperlink" Target="https://www.caixa.gov.br/Downloads/sinapi-cadernos-tecnicos/SINAPI-CT-ALVENARIA-DE-VEDACAO.pdf" TargetMode="External"/><Relationship Id="rId589" Type="http://schemas.openxmlformats.org/officeDocument/2006/relationships/hyperlink" Target="https://www.caixa.gov.br/Downloads/sinapi-cadernos-tecnicos/SINAPI-CT-INSTALACOES-HIDRAULICAS-EM-PEX.pdf" TargetMode="External"/><Relationship Id="rId796" Type="http://schemas.openxmlformats.org/officeDocument/2006/relationships/hyperlink" Target="https://www.caixa.gov.br/Downloads/sinapi-cadernos-tecnicos/SINAPI-CT-INSTALACOES-PREDIAIS-DE-ESGOTO-TUBOS-E-CONEXOES.pdf" TargetMode="External"/><Relationship Id="rId2477" Type="http://schemas.openxmlformats.org/officeDocument/2006/relationships/hyperlink" Target="https://www.caixa.gov.br/Downloads/sinapi-metodologia/Livro_SINAPI_Calculos_Parametros.pdf" TargetMode="External"/><Relationship Id="rId2684" Type="http://schemas.openxmlformats.org/officeDocument/2006/relationships/hyperlink" Target="https://www.caixa.gov.br/Downloads/sinapi-cadernos-tecnicos/SINAPI-CT-MASSA-UNICA-EXTERNA.pdf" TargetMode="External"/><Relationship Id="rId3528" Type="http://schemas.openxmlformats.org/officeDocument/2006/relationships/hyperlink" Target="https://www.caixa.gov.br/Downloads/sinapi-cadernos-tecnicos/SINAPI-CT-POCOS-DE-VISITA-E-CAIXAS-PARA-BOCAS-DE-LOBO.pdf" TargetMode="External"/><Relationship Id="rId3735" Type="http://schemas.openxmlformats.org/officeDocument/2006/relationships/hyperlink" Target="https://www.caixa.gov.br/Downloads/sinapi-cadernos-tecnicos/SINAPI-CT-QUADROS-DE-AUTOMACAO-DE-BOMBAS.pdf" TargetMode="External"/><Relationship Id="rId5090" Type="http://schemas.openxmlformats.org/officeDocument/2006/relationships/hyperlink" Target="https://www.caixa.gov.br/Downloads/sinapi-cadernos-tecnicos/SINAPI-CT-VIDROS-E-ESPELHOS.pdf" TargetMode="External"/><Relationship Id="rId6141" Type="http://schemas.openxmlformats.org/officeDocument/2006/relationships/hyperlink" Target="https://www.caixa.gov.br/Downloads/sinapi-cadernos-tecnicos/SINAPI-CT-ESTRUTURAS-DE-MADEIRA.pdf" TargetMode="External"/><Relationship Id="rId9297" Type="http://schemas.openxmlformats.org/officeDocument/2006/relationships/hyperlink" Target="https://www.caixa.gov.br/Downloads/sinapi-cadernos-tecnicos/SINAPI-CT-ATERROS-BASES-SUB-BASES-E-IMPRIMACOES.pdf" TargetMode="External"/><Relationship Id="rId449" Type="http://schemas.openxmlformats.org/officeDocument/2006/relationships/hyperlink" Target="https://www.caixa.gov.br/Downloads/sinapi-cadernos-tecnicos/SINAPI-CT-INSTALACOES-HIDRAULICAS-RESERVACAO-E-BOMBAS-DE-RECALQUE.pdf" TargetMode="External"/><Relationship Id="rId656" Type="http://schemas.openxmlformats.org/officeDocument/2006/relationships/hyperlink" Target="https://www.caixa.gov.br/Downloads/sinapi-cadernos-tecnicos/SINAPI-CT-INSTALACOES-HIDRAULICAS-EM-PPR.pdf" TargetMode="External"/><Relationship Id="rId863" Type="http://schemas.openxmlformats.org/officeDocument/2006/relationships/hyperlink" Target="https://www.caixa.gov.br/Downloads/sinapi-cadernos-tecnicos/SINAPI-CT-INSTALACOES-PREDIAIS-DE-AGUA-FRIA-EM-PVC.pdf" TargetMode="External"/><Relationship Id="rId1079" Type="http://schemas.openxmlformats.org/officeDocument/2006/relationships/hyperlink" Target="https://www.caixa.gov.br/Downloads/sinapi-cadernos-tecnicos/SINAPI-CT-INSTALACOES-PREDIAIS-DE-AGUA-QUENTE-EM-CPVC.pdf" TargetMode="External"/><Relationship Id="rId1286" Type="http://schemas.openxmlformats.org/officeDocument/2006/relationships/hyperlink" Target="https://www.caixa.gov.br/Downloads/sinapi-cadernos-tecnicos/SINAPI-CT-INSTALACOES-DE-DIVISORIAS-DIVERSAS.pdf" TargetMode="External"/><Relationship Id="rId1493" Type="http://schemas.openxmlformats.org/officeDocument/2006/relationships/hyperlink" Target="https://www.caixa.gov.br/Downloads/sinapi-cadernos-tecnicos/SINAPI-CT-INSTALACOES-DE-GAS-E-INCENDIO-EM-ACO-E-FERRO-GALVANIZADO.pdf" TargetMode="External"/><Relationship Id="rId2337" Type="http://schemas.openxmlformats.org/officeDocument/2006/relationships/hyperlink" Target="https://www.caixa.gov.br/Downloads/sinapi-metodologia/Livro_SINAPI_Calculos_Parametros.pdf" TargetMode="External"/><Relationship Id="rId2544" Type="http://schemas.openxmlformats.org/officeDocument/2006/relationships/hyperlink" Target="https://www.caixa.gov.br/Downloads/sinapi-cadernos-tecnicos/SINAPI-CT-LOUCAS-E-METAIS.pdf" TargetMode="External"/><Relationship Id="rId2891" Type="http://schemas.openxmlformats.org/officeDocument/2006/relationships/hyperlink" Target="https://www.caixa.gov.br/Downloads/sinapi-cadernos-tecnicos/SINAPI-CT-PAREDES-DE-CONCRETO-ARMACAO.pdf" TargetMode="External"/><Relationship Id="rId3942" Type="http://schemas.openxmlformats.org/officeDocument/2006/relationships/hyperlink" Target="https://www.caixa.gov.br/Downloads/sinapi-cadernos-tecnicos/SINAPI-CT-RECOMPOSICAO-DE-PAVIMENTOS.pdf" TargetMode="External"/><Relationship Id="rId6001" Type="http://schemas.openxmlformats.org/officeDocument/2006/relationships/hyperlink" Target="https://www.caixa.gov.br/Downloads/sinapi-cadernos-tecnicos/SINAPI-CT-FOSSAS-E-SUMIDOUROS.pdf" TargetMode="External"/><Relationship Id="rId9157" Type="http://schemas.openxmlformats.org/officeDocument/2006/relationships/hyperlink" Target="https://www.caixa.gov.br/Downloads/sinapi-cadernos-tecnicos/SINAPI-CT-ATERROS-BASES-SUB-BASES-E-IMPRIMACOES.pdf" TargetMode="External"/><Relationship Id="rId9364" Type="http://schemas.openxmlformats.org/officeDocument/2006/relationships/hyperlink" Target="https://www.caixa.gov.br/Downloads/sinapi-cadernos-tecnicos/SINAPI-CT-ATERROS-BASES-SUB-BASES-E-IMPRIMACOES.pdf" TargetMode="External"/><Relationship Id="rId9571" Type="http://schemas.openxmlformats.org/officeDocument/2006/relationships/hyperlink" Target="https://www.caixa.gov.br/Downloads/sinapi-cadernos-tecnicos/SINAPI-CT-ASSENTAMENTO-DE-TUBOS-DE-PVC-E-METALICOS-EM-REDES-DE-AGUA.pdf" TargetMode="External"/><Relationship Id="rId309" Type="http://schemas.openxmlformats.org/officeDocument/2006/relationships/hyperlink" Target="https://www.caixa.gov.br/Downloads/sinapi-cadernos-tecnicos/SINAPI-CT-INSTALACOES-HIDRAULICAS-RESERVACAO-E-BOMBAS-DE-RECALQUE.pdf" TargetMode="External"/><Relationship Id="rId516" Type="http://schemas.openxmlformats.org/officeDocument/2006/relationships/hyperlink" Target="https://www.caixa.gov.br/Downloads/sinapi-cadernos-tecnicos/SINAPI-CT-INSTALACOES-HIDRAULICAS-EM-PEX.pdf" TargetMode="External"/><Relationship Id="rId1146" Type="http://schemas.openxmlformats.org/officeDocument/2006/relationships/hyperlink" Target="https://www.caixa.gov.br/Downloads/sinapi-cadernos-tecnicos/SINAPI-CT-INSTALACOES-PREDIAIS-DE-AGUA-QUENTE-EM-CPVC.pdf" TargetMode="External"/><Relationship Id="rId2751" Type="http://schemas.openxmlformats.org/officeDocument/2006/relationships/hyperlink" Target="https://www.caixa.gov.br/Downloads/sinapi-cadernos-tecnicos/SINAPI-CT-MASSA-UNICA-EXTERNA.pdf" TargetMode="External"/><Relationship Id="rId3802" Type="http://schemas.openxmlformats.org/officeDocument/2006/relationships/hyperlink" Target="https://www.caixa.gov.br/Downloads/sinapi-cadernos-tecnicos/SINAPI-CT-RADIER-PISO-DE-CONCRETO-E-LAJE-SOBRE-SOLO.pdf" TargetMode="External"/><Relationship Id="rId6958" Type="http://schemas.openxmlformats.org/officeDocument/2006/relationships/hyperlink" Target="https://www.caixa.gov.br/Downloads/sinapi-cadernos-tecnicos/SINAPI-CT-EQUIPAMENTOS-DE-PROTECAO-COLETIVA.pdf" TargetMode="External"/><Relationship Id="rId8173" Type="http://schemas.openxmlformats.org/officeDocument/2006/relationships/hyperlink" Target="https://www.caixa.gov.br/Downloads/sinapi-cadernos-tecnicos/SINAPI-CT-DEPRECIACAO-JUROS-IMPOSTOS-E-SEGUROS-MANUTENCAO-E-MATERIAIS-NA-OPERACAO-DOS-EQUIPAMENTOS.pdf" TargetMode="External"/><Relationship Id="rId8380" Type="http://schemas.openxmlformats.org/officeDocument/2006/relationships/hyperlink" Target="https://www.caixa.gov.br/Downloads/sinapi-cadernos-tecnicos/SINAPI-CT-CUSTOS-HORARIOS-PRODUTIVO-E-IMPRODUTIVO-DOS-EQUIPAMENTOS.pdf" TargetMode="External"/><Relationship Id="rId9017" Type="http://schemas.openxmlformats.org/officeDocument/2006/relationships/hyperlink" Target="https://www.caixa.gov.br/Downloads/sinapi-cadernos-tecnicos/SINAPI-CT-CAIXAS-ENTERRADAS.pdf" TargetMode="External"/><Relationship Id="rId9224" Type="http://schemas.openxmlformats.org/officeDocument/2006/relationships/hyperlink" Target="https://www.caixa.gov.br/Downloads/sinapi-cadernos-tecnicos/SINAPI-CT-ATERROS-BASES-SUB-BASES-E-IMPRIMACOES.pdf" TargetMode="External"/><Relationship Id="rId723" Type="http://schemas.openxmlformats.org/officeDocument/2006/relationships/hyperlink" Target="https://www.caixa.gov.br/Downloads/sinapi-cadernos-tecnicos/SINAPI-CT-INSTALACOES-PREDIAIS-DE-ESGOTO-TUBOS-E-CONEXOES.pdf" TargetMode="External"/><Relationship Id="rId930" Type="http://schemas.openxmlformats.org/officeDocument/2006/relationships/hyperlink" Target="https://www.caixa.gov.br/Downloads/sinapi-cadernos-tecnicos/SINAPI-CT-INSTALACOES-PREDIAIS-DE-AGUA-FRIA-EM-PVC.pdf" TargetMode="External"/><Relationship Id="rId1006" Type="http://schemas.openxmlformats.org/officeDocument/2006/relationships/hyperlink" Target="https://www.caixa.gov.br/Downloads/sinapi-cadernos-tecnicos/SINAPI-CT-INSTALACOES-PREDIAIS-DE-AGUA-FRIA-EM-PVC.pdf" TargetMode="External"/><Relationship Id="rId1353" Type="http://schemas.openxmlformats.org/officeDocument/2006/relationships/hyperlink" Target="https://www.caixa.gov.br/Downloads/sinapi-cadernos-tecnicos/SINAPI-CT-INSTALACOES-DE-GAS-E-INCENDIO-EM-ACO-E-FERRO-GALVANIZADO.pdf" TargetMode="External"/><Relationship Id="rId1560" Type="http://schemas.openxmlformats.org/officeDocument/2006/relationships/hyperlink" Target="https://www.caixa.gov.br/Downloads/sinapi-cadernos-tecnicos/SINAPI-CT-INSTALACOES-DE-GAS-E-INCENDIO-EM-ACO-E-FERRO-GALVANIZADO.pdf" TargetMode="External"/><Relationship Id="rId2404" Type="http://schemas.openxmlformats.org/officeDocument/2006/relationships/hyperlink" Target="https://www.caixa.gov.br/Downloads/sinapi-metodologia/Livro_SINAPI_Calculos_Parametros.pdf" TargetMode="External"/><Relationship Id="rId2611" Type="http://schemas.openxmlformats.org/officeDocument/2006/relationships/hyperlink" Target="https://www.caixa.gov.br/Downloads/sinapi-cadernos-tecnicos/SINAPI-CT-LOUCAS-E-METAIS.pdf" TargetMode="External"/><Relationship Id="rId5767" Type="http://schemas.openxmlformats.org/officeDocument/2006/relationships/hyperlink" Target="https://www.caixa.gov.br/Downloads/sinapi-cadernos-tecnicos/SINAPI-CT-GESSO.pdf" TargetMode="External"/><Relationship Id="rId5974" Type="http://schemas.openxmlformats.org/officeDocument/2006/relationships/hyperlink" Target="https://www.caixa.gov.br/Downloads/sinapi-cadernos-tecnicos/SINAPI-CT-FUNDACOES-RASAS-(BLOCOS-SAPATAS-VIGAS-BALDRAME).pdf" TargetMode="External"/><Relationship Id="rId6818" Type="http://schemas.openxmlformats.org/officeDocument/2006/relationships/hyperlink" Target="https://www.caixa.gov.br/Downloads/sinapi-cadernos-tecnicos/SINAPI-CT-ESCAVACAO-HORIZONTAL.pdf" TargetMode="External"/><Relationship Id="rId8033" Type="http://schemas.openxmlformats.org/officeDocument/2006/relationships/hyperlink" Target="https://www.caixa.gov.br/Downloads/sinapi-cadernos-tecnicos/SINAPI-CT-DEPRECIACAO-JUROS-IMPOSTOS-E-SEGUROS-MANUTENCAO-E-MATERIAIS-NA-OPERACAO-DOS-EQUIPAMENTOS.pdf" TargetMode="External"/><Relationship Id="rId9431" Type="http://schemas.openxmlformats.org/officeDocument/2006/relationships/hyperlink" Target="https://www.caixa.gov.br/Downloads/sinapi-cadernos-tecnicos/SINAPI-CT-ASSENTAMENTO-DE-TUBOS-DE-ESGOTO-OU-DRENAGEM-PLUVIAL-EM-CONCRETO.pdf" TargetMode="External"/><Relationship Id="rId1213" Type="http://schemas.openxmlformats.org/officeDocument/2006/relationships/hyperlink" Target="https://www.caixa.gov.br/Downloads/sinapi-cadernos-tecnicos/SINAPI-CT-INSTALACOES-PREDIAIS-DE-AGUAS-PLUVIAIS-TUBOS-CONEXOES-CAIXAS-E-RALOS.pdf" TargetMode="External"/><Relationship Id="rId1420" Type="http://schemas.openxmlformats.org/officeDocument/2006/relationships/hyperlink" Target="https://www.caixa.gov.br/Downloads/sinapi-cadernos-tecnicos/SINAPI-CT-INSTALACOES-DE-GAS-E-INCENDIO-EM-ACO-E-FERRO-GALVANIZADO.pdf" TargetMode="External"/><Relationship Id="rId4369" Type="http://schemas.openxmlformats.org/officeDocument/2006/relationships/hyperlink" Target="https://www.caixa.gov.br/Downloads/sinapi-cadernos-tecnicos/SINAPI-CT-SINALIZACAO-VERTICAL-VIARIA.pdf" TargetMode="External"/><Relationship Id="rId4576" Type="http://schemas.openxmlformats.org/officeDocument/2006/relationships/hyperlink" Target="https://www.caixa.gov.br/Downloads/sinapi-cadernos-tecnicos/SINAPI-CT-TRANSPORTE-FLUVIAL-CARGA-E-DESCARGA.pdf" TargetMode="External"/><Relationship Id="rId4783" Type="http://schemas.openxmlformats.org/officeDocument/2006/relationships/hyperlink" Target="https://www.caixa.gov.br/Downloads/sinapi-cadernos-tecnicos/SINAPI-CT-TRANSPORTE-CARGA-E-DESCARGA-DE-MATERIAIS.pdf" TargetMode="External"/><Relationship Id="rId4990" Type="http://schemas.openxmlformats.org/officeDocument/2006/relationships/hyperlink" Target="https://www.caixa.gov.br/Downloads/sinapi-cadernos-tecnicos/SINAPI-CT-TUNNEL-LINER.pdf" TargetMode="External"/><Relationship Id="rId5627" Type="http://schemas.openxmlformats.org/officeDocument/2006/relationships/hyperlink" Target="https://www.caixa.gov.br/Downloads/sinapi-cadernos-tecnicos/SINAPI-CT-IMPERMEABILIZACAO-PROTECAO-MECANICA-E-TRATAMENTO-DE-JUNTA.pdf" TargetMode="External"/><Relationship Id="rId5834" Type="http://schemas.openxmlformats.org/officeDocument/2006/relationships/hyperlink" Target="https://www.caixa.gov.br/Downloads/sinapi-cadernos-tecnicos/SINAPI-CT-FORMAS-PARA-PILARES-CIRCULARES.pdf" TargetMode="External"/><Relationship Id="rId8240" Type="http://schemas.openxmlformats.org/officeDocument/2006/relationships/hyperlink" Target="https://www.caixa.gov.br/Downloads/sinapi-cadernos-tecnicos/SINAPI-CT-CUSTOS-HORARIOS-PRODUTIVO-E-IMPRODUTIVO-DOS-EQUIPAMENTOS.pdf" TargetMode="External"/><Relationship Id="rId3178" Type="http://schemas.openxmlformats.org/officeDocument/2006/relationships/hyperlink" Target="https://www.caixa.gov.br/Downloads/sinapi-cadernos-tecnicos/SINAPI-CT-PERFURACAO-HORIZONTAL-DIRECIONAL-HDD.pdf" TargetMode="External"/><Relationship Id="rId3385" Type="http://schemas.openxmlformats.org/officeDocument/2006/relationships/hyperlink" Target="https://www.caixa.gov.br/Downloads/sinapi-cadernos-tecnicos/SINAPI-CT-PISOS.pdf" TargetMode="External"/><Relationship Id="rId3592" Type="http://schemas.openxmlformats.org/officeDocument/2006/relationships/hyperlink" Target="https://www.caixa.gov.br/Downloads/sinapi-cadernos-tecnicos/SINAPI-CT-POCOS-DE-VISITA-E-CAIXAS-PARA-BOCAS-DE-LOBO.pdf" TargetMode="External"/><Relationship Id="rId4229" Type="http://schemas.openxmlformats.org/officeDocument/2006/relationships/hyperlink" Target="https://www.caixa.gov.br/Downloads/sinapi-cadernos-tecnicos/SINAPI-CT-RESERVATORIOS-DE-CONCRETO-E-METALICOS.pdf" TargetMode="External"/><Relationship Id="rId4436" Type="http://schemas.openxmlformats.org/officeDocument/2006/relationships/hyperlink" Target="https://www.caixa.gov.br/Downloads/sinapi-cadernos-tecnicos/SINAPI-CT-SISTEMAS-DE-MEDICAO.pdf" TargetMode="External"/><Relationship Id="rId4643" Type="http://schemas.openxmlformats.org/officeDocument/2006/relationships/hyperlink" Target="https://www.caixa.gov.br/Downloads/sinapi-cadernos-tecnicos/SINAPI-CT-TRANSPORTE-DE-MATERIAIS-DENTRO-DO-CANTEIRO-DE-OBRAS.pdf" TargetMode="External"/><Relationship Id="rId4850" Type="http://schemas.openxmlformats.org/officeDocument/2006/relationships/hyperlink" Target="https://www.caixa.gov.br/Downloads/sinapi-cadernos-tecnicos/SINAPI-CT-TRANSPORTE-CARGA-E-DESCARGA-DE-MATERIAIS.pdf" TargetMode="External"/><Relationship Id="rId5901" Type="http://schemas.openxmlformats.org/officeDocument/2006/relationships/hyperlink" Target="https://www.caixa.gov.br/Downloads/sinapi-cadernos-tecnicos/SINAPI-CT-FORMAS-PARA-ESTRUTURAS-DE-CONCRETO-ARMADO.pdf" TargetMode="External"/><Relationship Id="rId7799" Type="http://schemas.openxmlformats.org/officeDocument/2006/relationships/hyperlink" Target="https://www.caixa.gov.br/Downloads/sinapi-cadernos-tecnicos/SINAPI-CT-DEPRECIACAO-JUROS-IMPOSTOS-E-SEGUROS-MANUTENCAO-E-MATERIAIS-NA-OPERACAO-DOS-EQUIPAMENTOS.pdf" TargetMode="External"/><Relationship Id="rId8100" Type="http://schemas.openxmlformats.org/officeDocument/2006/relationships/hyperlink" Target="https://www.caixa.gov.br/Downloads/sinapi-cadernos-tecnicos/SINAPI-CT-DEPRECIACAO-JUROS-IMPOSTOS-E-SEGUROS-MANUTENCAO-E-MATERIAIS-NA-OPERACAO-DOS-EQUIPAMENTOS.pdf" TargetMode="External"/><Relationship Id="rId10030" Type="http://schemas.openxmlformats.org/officeDocument/2006/relationships/hyperlink" Target="https://www.caixa.gov.br/Downloads/sinapi-cadernos-tecnicos/SINAPI-CT-ARGAMASSAS.pdf" TargetMode="External"/><Relationship Id="rId2194" Type="http://schemas.openxmlformats.org/officeDocument/2006/relationships/hyperlink" Target="https://www.caixa.gov.br/Downloads/sinapi-metodologia/Livro_SINAPI_Calculos_Parametros.pdf" TargetMode="External"/><Relationship Id="rId3038" Type="http://schemas.openxmlformats.org/officeDocument/2006/relationships/hyperlink" Target="https://www.caixa.gov.br/Downloads/sinapi-cadernos-tecnicos/SINAPI-CT-PAVIMENTACOES-DIVERSAS-PARALELEPIPEDOS-E-PEDRAS-POLIEDRICAS.pdf" TargetMode="External"/><Relationship Id="rId3245" Type="http://schemas.openxmlformats.org/officeDocument/2006/relationships/hyperlink" Target="https://www.caixa.gov.br/Downloads/sinapi-cadernos-tecnicos/SINAPI-CT-PINTURA-EM-MADEIRA.pdf" TargetMode="External"/><Relationship Id="rId3452" Type="http://schemas.openxmlformats.org/officeDocument/2006/relationships/hyperlink" Target="https://www.caixa.gov.br/Downloads/sinapi-cadernos-tecnicos/SINAPI-CT-POSTES-DE-CONCRETO-E-METALICOS.pdf" TargetMode="External"/><Relationship Id="rId4503" Type="http://schemas.openxmlformats.org/officeDocument/2006/relationships/hyperlink" Target="https://www.caixa.gov.br/Downloads/sinapi-cadernos-tecnicos/SINAPI-CT-TELHAMENTO-PARA-COBERTURA.pdf" TargetMode="External"/><Relationship Id="rId4710" Type="http://schemas.openxmlformats.org/officeDocument/2006/relationships/hyperlink" Target="https://www.caixa.gov.br/Downloads/sinapi-cadernos-tecnicos/SINAPI-CT-TRANSPORTE-DE-MATERIAIS-DENTRO-DO-CANTEIRO-DE-OBRAS.pdf" TargetMode="External"/><Relationship Id="rId7659" Type="http://schemas.openxmlformats.org/officeDocument/2006/relationships/hyperlink" Target="https://www.caixa.gov.br/Downloads/sinapi-cadernos-tecnicos/SINAPI-CT-DEPRECIACAO-JUROS-IMPOSTOS-E-SEGUROS-MANUTENCAO-E-MATERIAIS-NA-OPERACAO-DOS-EQUIPAMENTOS.pdf" TargetMode="External"/><Relationship Id="rId7866" Type="http://schemas.openxmlformats.org/officeDocument/2006/relationships/hyperlink" Target="https://www.caixa.gov.br/Downloads/sinapi-cadernos-tecnicos/SINAPI-CT-DEPRECIACAO-JUROS-IMPOSTOS-E-SEGUROS-MANUTENCAO-E-MATERIAIS-NA-OPERACAO-DOS-EQUIPAMENTOS.pdf" TargetMode="External"/><Relationship Id="rId166" Type="http://schemas.openxmlformats.org/officeDocument/2006/relationships/hyperlink" Target="https://www.caixa.gov.br/Downloads/sinapi-cadernos-tecnicos/SINAPI-CT-INSTALACOES-ELETRICAS-REDE-DE-DISTRIBUICAO.pdf" TargetMode="External"/><Relationship Id="rId373" Type="http://schemas.openxmlformats.org/officeDocument/2006/relationships/hyperlink" Target="https://www.caixa.gov.br/Downloads/sinapi-cadernos-tecnicos/SINAPI-CT-INSTALACOES-HIDRAULICAS-RESERVACAO-E-BOMBAS-DE-RECALQUE.pdf" TargetMode="External"/><Relationship Id="rId580" Type="http://schemas.openxmlformats.org/officeDocument/2006/relationships/hyperlink" Target="https://www.caixa.gov.br/Downloads/sinapi-cadernos-tecnicos/SINAPI-CT-INSTALACOES-HIDRAULICAS-EM-PEX.pdf" TargetMode="External"/><Relationship Id="rId2054" Type="http://schemas.openxmlformats.org/officeDocument/2006/relationships/hyperlink" Target="https://www.caixa.gov.br/Downloads/sinapi-cadernos-tecnicos/SINAPI-CT-LAJES-PRE-MOLDADAS.pdf" TargetMode="External"/><Relationship Id="rId2261" Type="http://schemas.openxmlformats.org/officeDocument/2006/relationships/hyperlink" Target="https://www.caixa.gov.br/Downloads/sinapi-metodologia/Livro_SINAPI_Calculos_Parametros.pdf" TargetMode="External"/><Relationship Id="rId3105" Type="http://schemas.openxmlformats.org/officeDocument/2006/relationships/hyperlink" Target="https://www.caixa.gov.br/Downloads/sinapi-cadernos-tecnicos/SINAPI-CT-PAVIMENTO-RIGIDO-DE-CONCRETO.pdf" TargetMode="External"/><Relationship Id="rId3312" Type="http://schemas.openxmlformats.org/officeDocument/2006/relationships/hyperlink" Target="https://www.caixa.gov.br/Downloads/sinapi-cadernos-tecnicos/SINAPI-CT-PINTURA-EM-SUPERFICIES-METALICAS.pdf" TargetMode="External"/><Relationship Id="rId6468" Type="http://schemas.openxmlformats.org/officeDocument/2006/relationships/hyperlink" Target="https://www.caixa.gov.br/Downloads/sinapi-cadernos-tecnicos/SINAPI-CT-ESQUADRIAS-PORTAS.pdf" TargetMode="External"/><Relationship Id="rId6675" Type="http://schemas.openxmlformats.org/officeDocument/2006/relationships/hyperlink" Target="https://www.caixa.gov.br/Downloads/sinapi-cadernos-tecnicos/SINAPI-CT-ESCAVACAO-DE-VALAS.pdf" TargetMode="External"/><Relationship Id="rId7519" Type="http://schemas.openxmlformats.org/officeDocument/2006/relationships/hyperlink" Target="https://www.caixa.gov.br/Downloads/sinapi-cadernos-tecnicos/SINAPI-CT-DEPRECIACAO-JUROS-IMPOSTOS-E-SEGUROS-MANUTENCAO-E-MATERIAIS-NA-OPERACAO-DOS-EQUIPAMENTOS.pdf" TargetMode="External"/><Relationship Id="rId8917" Type="http://schemas.openxmlformats.org/officeDocument/2006/relationships/hyperlink" Target="https://www.caixa.gov.br/Downloads/sinapi-cadernos-tecnicos/SINAPI-CT-CANALETAS-GRELHAS-E-CAIXAS-COM-GRELHA-PARA-DRENAGEM.pdf" TargetMode="External"/><Relationship Id="rId9081" Type="http://schemas.openxmlformats.org/officeDocument/2006/relationships/hyperlink" Target="https://www.caixa.gov.br/Downloads/sinapi-cadernos-tecnicos/SINAPI-CT-BOCAS-PARA-BUEIROS.pdf" TargetMode="External"/><Relationship Id="rId233" Type="http://schemas.openxmlformats.org/officeDocument/2006/relationships/hyperlink" Target="https://www.caixa.gov.br/Downloads/sinapi-cadernos-tecnicos/SINAPI-CT-INSTALACOES-HIDRAULICAS-RESERVACAO-E-BOMBAS-DE-RECALQUE.pdf" TargetMode="External"/><Relationship Id="rId440" Type="http://schemas.openxmlformats.org/officeDocument/2006/relationships/hyperlink" Target="https://www.caixa.gov.br/Downloads/sinapi-cadernos-tecnicos/SINAPI-CT-INSTALACOES-HIDRAULICAS-RESERVACAO-E-BOMBAS-DE-RECALQUE.pdf" TargetMode="External"/><Relationship Id="rId1070" Type="http://schemas.openxmlformats.org/officeDocument/2006/relationships/hyperlink" Target="https://www.caixa.gov.br/Downloads/sinapi-cadernos-tecnicos/SINAPI-CT-INSTALACOES-PREDIAIS-DE-AGUA-QUENTE-EM-CPVC.pdf" TargetMode="External"/><Relationship Id="rId2121" Type="http://schemas.openxmlformats.org/officeDocument/2006/relationships/hyperlink" Target="https://www.caixa.gov.br/Downloads/sinapi-cadernos-tecnicos/SINAPI-CT-LIMPEZA-DE-OBRA.pdf" TargetMode="External"/><Relationship Id="rId5277" Type="http://schemas.openxmlformats.org/officeDocument/2006/relationships/hyperlink" Target="https://www.caixa.gov.br/Downloads/sinapi-cadernos-tecnicos/SINAPI-CT-VALVULAS-PARA-REDES-DE-SANEAMENTO.pdf" TargetMode="External"/><Relationship Id="rId5484" Type="http://schemas.openxmlformats.org/officeDocument/2006/relationships/hyperlink" Target="https://www.caixa.gov.br/Downloads/sinapi-cadernos-tecnicos/SINAPI-CT-INSTALACOES-ELETRICAS-ELETRODUTOS-EMBUTIDOS-CABOS-CAIXAS-TOMADAS-E-INTERRUPTORES.pdf" TargetMode="External"/><Relationship Id="rId6328" Type="http://schemas.openxmlformats.org/officeDocument/2006/relationships/hyperlink" Target="https://www.caixa.gov.br/Downloads/sinapi-cadernos-tecnicos/SINAPI-CT-ESTRUTURA-E-TRAMA-PARA-COBERTURA.pdf" TargetMode="External"/><Relationship Id="rId6882" Type="http://schemas.openxmlformats.org/officeDocument/2006/relationships/hyperlink" Target="https://www.caixa.gov.br/Downloads/sinapi-cadernos-tecnicos/SINAPI-CT-ESCADAS.pdf" TargetMode="External"/><Relationship Id="rId7726" Type="http://schemas.openxmlformats.org/officeDocument/2006/relationships/hyperlink" Target="https://www.caixa.gov.br/Downloads/sinapi-cadernos-tecnicos/SINAPI-CT-DEPRECIACAO-JUROS-IMPOSTOS-E-SEGUROS-MANUTENCAO-E-MATERIAIS-NA-OPERACAO-DOS-EQUIPAMENTOS.pdf" TargetMode="External"/><Relationship Id="rId7933" Type="http://schemas.openxmlformats.org/officeDocument/2006/relationships/hyperlink" Target="https://www.caixa.gov.br/Downloads/sinapi-cadernos-tecnicos/SINAPI-CT-DEPRECIACAO-JUROS-IMPOSTOS-E-SEGUROS-MANUTENCAO-E-MATERIAIS-NA-OPERACAO-DOS-EQUIPAMENTOS.pdf" TargetMode="External"/><Relationship Id="rId300" Type="http://schemas.openxmlformats.org/officeDocument/2006/relationships/hyperlink" Target="https://www.caixa.gov.br/Downloads/sinapi-cadernos-tecnicos/SINAPI-CT-INSTALACOES-HIDRAULICAS-RESERVACAO-E-BOMBAS-DE-RECALQUE.pdf" TargetMode="External"/><Relationship Id="rId4086" Type="http://schemas.openxmlformats.org/officeDocument/2006/relationships/hyperlink" Target="https://www.caixa.gov.br/Downloads/sinapi-cadernos-tecnicos/SINAPI-CT-REDES-DE-LOGICA-TELEFONIA-E-IMAGEM.pdf" TargetMode="External"/><Relationship Id="rId5137" Type="http://schemas.openxmlformats.org/officeDocument/2006/relationships/hyperlink" Target="https://www.caixa.gov.br/Downloads/sinapi-cadernos-tecnicos/SINAPI-CT-VALVULAS-E-REGISTROS-PARA-SISTEMAS-PREDIAIS.pdf" TargetMode="External"/><Relationship Id="rId5691" Type="http://schemas.openxmlformats.org/officeDocument/2006/relationships/hyperlink" Target="https://www.caixa.gov.br/Downloads/sinapi-cadernos-tecnicos/SINAPI-CT-GUIAS-E-SARJETAS.pdf" TargetMode="External"/><Relationship Id="rId6535" Type="http://schemas.openxmlformats.org/officeDocument/2006/relationships/hyperlink" Target="https://www.caixa.gov.br/Downloads/sinapi-cadernos-tecnicos/SINAPI-CT-ESQUADRIAS-JANELAS.pdf" TargetMode="External"/><Relationship Id="rId6742" Type="http://schemas.openxmlformats.org/officeDocument/2006/relationships/hyperlink" Target="https://www.caixa.gov.br/Downloads/sinapi-cadernos-tecnicos/SINAPI-CT-ESCAVACAO-VERTICAL-A-CEU-ABERTO.pdf" TargetMode="External"/><Relationship Id="rId9898" Type="http://schemas.openxmlformats.org/officeDocument/2006/relationships/hyperlink" Target="https://www.caixa.gov.br/Downloads/sinapi-cadernos-tecnicos/SINAPI-CT-ARGAMASSAS.pdf" TargetMode="External"/><Relationship Id="rId1887" Type="http://schemas.openxmlformats.org/officeDocument/2006/relationships/hyperlink" Target="https://www.caixa.gov.br/Downloads/sinapi-cadernos-tecnicos/SINAPI-CT-INSTALACOES-EM-COBRE.pdf" TargetMode="External"/><Relationship Id="rId2938" Type="http://schemas.openxmlformats.org/officeDocument/2006/relationships/hyperlink" Target="https://www.caixa.gov.br/Downloads/sinapi-cadernos-tecnicos/SINAPI-CT-PAREDES-DE-CONCRETO-ESTUCAMENTO.pdf" TargetMode="External"/><Relationship Id="rId4293" Type="http://schemas.openxmlformats.org/officeDocument/2006/relationships/hyperlink" Target="https://www.caixa.gov.br/Downloads/sinapi-cadernos-tecnicos/SINAPI-CT-REVESTIMENTOS-CERAMICOS-INTERNOS.pdf" TargetMode="External"/><Relationship Id="rId5344" Type="http://schemas.openxmlformats.org/officeDocument/2006/relationships/hyperlink" Target="https://www.caixa.gov.br/Downloads/sinapi-cadernos-tecnicos/SINAPI-CT-INSTALACOES-ELETRICAS-ELETRODUTOS-CONEXOES-E-CONDULETES-APARENTES.pdf" TargetMode="External"/><Relationship Id="rId5551" Type="http://schemas.openxmlformats.org/officeDocument/2006/relationships/hyperlink" Target="https://www.caixa.gov.br/Downloads/sinapi-cadernos-tecnicos/SINAPI-CT-INSTALACOES-ELETRICAS-ELETRODUTOS-EMBUTIDOS-CABOS-CAIXAS-TOMADAS-E-INTERRUPTORES.pdf" TargetMode="External"/><Relationship Id="rId6602" Type="http://schemas.openxmlformats.org/officeDocument/2006/relationships/hyperlink" Target="https://www.caixa.gov.br/Downloads/sinapi-cadernos-tecnicos/SINAPI-CT-ESCORAMENTO-E-PREPARO-DE-FUNDO-DE-VALAS.pdf" TargetMode="External"/><Relationship Id="rId9758" Type="http://schemas.openxmlformats.org/officeDocument/2006/relationships/hyperlink" Target="https://www.caixa.gov.br/Downloads/sinapi-cadernos-tecnicos/SINAPI-CT-ASSENTAMENTO-DE-TUBOS-DE-ESGOTO-EM-PVC-E-PEAD.pdf" TargetMode="External"/><Relationship Id="rId9965" Type="http://schemas.openxmlformats.org/officeDocument/2006/relationships/hyperlink" Target="https://www.caixa.gov.br/Downloads/sinapi-cadernos-tecnicos/SINAPI-CT-ARGAMASSAS.pdf" TargetMode="External"/><Relationship Id="rId1747" Type="http://schemas.openxmlformats.org/officeDocument/2006/relationships/hyperlink" Target="https://www.caixa.gov.br/Downloads/sinapi-cadernos-tecnicos/SINAPI-CT-INSTALACOES-EM-COBRE.pdf" TargetMode="External"/><Relationship Id="rId1954" Type="http://schemas.openxmlformats.org/officeDocument/2006/relationships/hyperlink" Target="https://www.caixa.gov.br/Downloads/sinapi-cadernos-tecnicos/SINAPI-CT-INSTALACOES-EM-COBRE.pdf" TargetMode="External"/><Relationship Id="rId4153" Type="http://schemas.openxmlformats.org/officeDocument/2006/relationships/hyperlink" Target="https://www.caixa.gov.br/Downloads/sinapi-cadernos-tecnicos/SINAPI-CT-REDES-DE-AGUA-E-ESGOTO-EM-PEAD-LISO-(TUBOS-E-CONEXOES).pdf" TargetMode="External"/><Relationship Id="rId4360" Type="http://schemas.openxmlformats.org/officeDocument/2006/relationships/hyperlink" Target="https://www.caixa.gov.br/Downloads/sinapi-cadernos-tecnicos/SINAPI-CT-SINALIZACAO-VERTICAL-VIARIA.pdf" TargetMode="External"/><Relationship Id="rId5204" Type="http://schemas.openxmlformats.org/officeDocument/2006/relationships/hyperlink" Target="https://www.caixa.gov.br/Downloads/sinapi-cadernos-tecnicos/SINAPI-CT-VALVULAS-E-REGISTROS-PARA-SISTEMAS-PREDIAIS.pdf" TargetMode="External"/><Relationship Id="rId5411" Type="http://schemas.openxmlformats.org/officeDocument/2006/relationships/hyperlink" Target="https://www.caixa.gov.br/Downloads/sinapi-cadernos-tecnicos/SINAPI-CT-INSTALACOES-ELETRICAS-ELETRODUTOS-EMBUTIDOS-CABOS-CAIXAS-TOMADAS-E-INTERRUPTORES.pdf" TargetMode="External"/><Relationship Id="rId8567" Type="http://schemas.openxmlformats.org/officeDocument/2006/relationships/hyperlink" Target="https://www.caixa.gov.br/Downloads/sinapi-cadernos-tecnicos/SINAPI-CT-CUSTOS-HORARIOS-PRODUTIVO-E-IMPRODUTIVO-DOS-EQUIPAMENTOS.pdf" TargetMode="External"/><Relationship Id="rId8774" Type="http://schemas.openxmlformats.org/officeDocument/2006/relationships/hyperlink" Target="https://www.caixa.gov.br/Downloads/sinapi-cadernos-tecnicos/SINAPI-CT-CONCRETO-PROTENDIDO.pdf" TargetMode="External"/><Relationship Id="rId8981" Type="http://schemas.openxmlformats.org/officeDocument/2006/relationships/hyperlink" Target="https://www.caixa.gov.br/Downloads/sinapi-cadernos-tecnicos/SINAPI-CT-CAIXAS-DE-AGUA-PARA-EDIFICACOES.pdf" TargetMode="External"/><Relationship Id="rId9618" Type="http://schemas.openxmlformats.org/officeDocument/2006/relationships/hyperlink" Target="https://www.caixa.gov.br/Downloads/sinapi-cadernos-tecnicos/SINAPI-CT-ASSENTAMENTO-DE-TUBOS-DE-PVC-E-METALICOS-EM-REDES-DE-AGUA.pdf" TargetMode="External"/><Relationship Id="rId9825" Type="http://schemas.openxmlformats.org/officeDocument/2006/relationships/hyperlink" Target="https://www.caixa.gov.br/Downloads/sinapi-cadernos-tecnicos/SINAPI-CT-ARMACAO-PARA-ESTRUTURAS-DE-CONCRETO-ARMADO.pdf" TargetMode="External"/><Relationship Id="rId39" Type="http://schemas.openxmlformats.org/officeDocument/2006/relationships/hyperlink" Target="https://www.caixa.gov.br/Downloads/sinapi-cadernos-tecnicos/SINAPI-CT-INSTALACOES-ELETRICAS-QUADROS-CABOS-DISJUNTORES-CONTATORES-E-BARRAMENTOS-BLINDADOS.pdf" TargetMode="External"/><Relationship Id="rId1607" Type="http://schemas.openxmlformats.org/officeDocument/2006/relationships/hyperlink" Target="https://www.caixa.gov.br/Downloads/sinapi-cadernos-tecnicos/SINAPI-CT-INSTALACOES-DE-GAS-E-INCENDIO-EM-ACO-E-FERRO-GALVANIZADO.pdf" TargetMode="External"/><Relationship Id="rId1814" Type="http://schemas.openxmlformats.org/officeDocument/2006/relationships/hyperlink" Target="https://www.caixa.gov.br/Downloads/sinapi-cadernos-tecnicos/SINAPI-CT-INSTALACOES-EM-COBRE.pdf" TargetMode="External"/><Relationship Id="rId4013" Type="http://schemas.openxmlformats.org/officeDocument/2006/relationships/hyperlink" Target="https://www.caixa.gov.br/Downloads/sinapi-cadernos-tecnicos/SINAPI-CT-REDES-ENTERRADAS-DE-DISTRIBUICAO-ELETRICA.pdf" TargetMode="External"/><Relationship Id="rId4220" Type="http://schemas.openxmlformats.org/officeDocument/2006/relationships/hyperlink" Target="https://www.caixa.gov.br/Downloads/sinapi-cadernos-tecnicos/SINAPI-CT-RESERVATORIOS-DE-CONCRETO-E-METALICOS.pdf" TargetMode="External"/><Relationship Id="rId7169" Type="http://schemas.openxmlformats.org/officeDocument/2006/relationships/hyperlink" Target="https://www.caixa.gov.br/Downloads/sinapi-cadernos-tecnicos/SINAPI-CT-DUTOS-PARA-AR-CONDICIONADO.pdf" TargetMode="External"/><Relationship Id="rId7376" Type="http://schemas.openxmlformats.org/officeDocument/2006/relationships/hyperlink" Target="https://www.caixa.gov.br/Downloads/sinapi-cadernos-tecnicos/SINAPI-CT-DEPRECIACAO-JUROS-IMPOSTOS-E-SEGUROS-MANUTENCAO-E-MATERIAIS-NA-OPERACAO-DOS-EQUIPAMENTOS.pdf" TargetMode="External"/><Relationship Id="rId7583" Type="http://schemas.openxmlformats.org/officeDocument/2006/relationships/hyperlink" Target="https://www.caixa.gov.br/Downloads/sinapi-cadernos-tecnicos/SINAPI-CT-DEPRECIACAO-JUROS-IMPOSTOS-E-SEGUROS-MANUTENCAO-E-MATERIAIS-NA-OPERACAO-DOS-EQUIPAMENTOS.pdf" TargetMode="External"/><Relationship Id="rId7790" Type="http://schemas.openxmlformats.org/officeDocument/2006/relationships/hyperlink" Target="https://www.caixa.gov.br/Downloads/sinapi-cadernos-tecnicos/SINAPI-CT-DEPRECIACAO-JUROS-IMPOSTOS-E-SEGUROS-MANUTENCAO-E-MATERIAIS-NA-OPERACAO-DOS-EQUIPAMENTOS.pdf" TargetMode="External"/><Relationship Id="rId8427" Type="http://schemas.openxmlformats.org/officeDocument/2006/relationships/hyperlink" Target="https://www.caixa.gov.br/Downloads/sinapi-cadernos-tecnicos/SINAPI-CT-CUSTOS-HORARIOS-PRODUTIVO-E-IMPRODUTIVO-DOS-EQUIPAMENTOS.pdf" TargetMode="External"/><Relationship Id="rId8634" Type="http://schemas.openxmlformats.org/officeDocument/2006/relationships/hyperlink" Target="https://www.caixa.gov.br/Downloads/sinapi-cadernos-tecnicos/SINAPI-CT-CUSTOS-HORARIOS-PRODUTIVO-E-IMPRODUTIVO-DOS-EQUIPAMENTOS.pdf" TargetMode="External"/><Relationship Id="rId8841" Type="http://schemas.openxmlformats.org/officeDocument/2006/relationships/hyperlink" Target="https://www.caixa.gov.br/Downloads/sinapi-cadernos-tecnicos/SINAPI-CT-CHAPISCO.pdf" TargetMode="External"/><Relationship Id="rId3779" Type="http://schemas.openxmlformats.org/officeDocument/2006/relationships/hyperlink" Target="https://www.caixa.gov.br/Downloads/sinapi-cadernos-tecnicos/SINAPI-CT-RADIER-PISO-DE-CONCRETO-E-LAJE-SOBRE-SOLO.pdf" TargetMode="External"/><Relationship Id="rId6185" Type="http://schemas.openxmlformats.org/officeDocument/2006/relationships/hyperlink" Target="https://www.caixa.gov.br/Downloads/sinapi-cadernos-tecnicos/SINAPI-CT-ESTRUTURAS-DE-CONTENCAO-PERFIS-PRANCHADOS-CORTINAS-E-MUROS-DE-ARRIMO.pdf" TargetMode="External"/><Relationship Id="rId6392" Type="http://schemas.openxmlformats.org/officeDocument/2006/relationships/hyperlink" Target="https://www.caixa.gov.br/Downloads/sinapi-cadernos-tecnicos/SINAPI-CT-ESTACAS-BROCA-STRAUSS-E-ESCAVADA-COM-FLUIDO-ESTABILIZANTE.pdf" TargetMode="External"/><Relationship Id="rId7029" Type="http://schemas.openxmlformats.org/officeDocument/2006/relationships/hyperlink" Target="https://www.caixa.gov.br/Downloads/sinapi-cadernos-tecnicos/SINAPI-CT-ENERGIA-SOLAR-PARA-EDIFICACOES.pdf" TargetMode="External"/><Relationship Id="rId7236" Type="http://schemas.openxmlformats.org/officeDocument/2006/relationships/hyperlink" Target="https://www.caixa.gov.br/Downloads/sinapi-cadernos-tecnicos/SINAPI-CT-DRENAGEM-DE-AR-CONDICIONADO.pdf" TargetMode="External"/><Relationship Id="rId7443" Type="http://schemas.openxmlformats.org/officeDocument/2006/relationships/hyperlink" Target="https://www.caixa.gov.br/Downloads/sinapi-cadernos-tecnicos/SINAPI-CT-DEPRECIACAO-JUROS-IMPOSTOS-E-SEGUROS-MANUTENCAO-E-MATERIAIS-NA-OPERACAO-DOS-EQUIPAMENTOS.pdf" TargetMode="External"/><Relationship Id="rId7650" Type="http://schemas.openxmlformats.org/officeDocument/2006/relationships/hyperlink" Target="https://www.caixa.gov.br/Downloads/sinapi-cadernos-tecnicos/SINAPI-CT-DEPRECIACAO-JUROS-IMPOSTOS-E-SEGUROS-MANUTENCAO-E-MATERIAIS-NA-OPERACAO-DOS-EQUIPAMENTOS.pdf" TargetMode="External"/><Relationship Id="rId2588" Type="http://schemas.openxmlformats.org/officeDocument/2006/relationships/hyperlink" Target="https://www.caixa.gov.br/Downloads/sinapi-cadernos-tecnicos/SINAPI-CT-LOUCAS-E-METAIS.pdf" TargetMode="External"/><Relationship Id="rId3986" Type="http://schemas.openxmlformats.org/officeDocument/2006/relationships/hyperlink" Target="https://www.caixa.gov.br/Downloads/sinapi-cadernos-tecnicos/SINAPI-CT-REDES-ENTERRADAS-DE-DISTRIBUICAO-ELETRICA.pdf" TargetMode="External"/><Relationship Id="rId6045" Type="http://schemas.openxmlformats.org/officeDocument/2006/relationships/hyperlink" Target="https://www.caixa.gov.br/Downloads/sinapi-cadernos-tecnicos/SINAPI-CT-FORROS.pdf" TargetMode="External"/><Relationship Id="rId6252" Type="http://schemas.openxmlformats.org/officeDocument/2006/relationships/hyperlink" Target="https://www.caixa.gov.br/Downloads/sinapi-cadernos-tecnicos/SINAPI-CT-ESTRUTURA-E-TRAMA-PARA-COBERTURA.pdf" TargetMode="External"/><Relationship Id="rId7303" Type="http://schemas.openxmlformats.org/officeDocument/2006/relationships/hyperlink" Target="https://www.caixa.gov.br/Downloads/sinapi-cadernos-tecnicos/SINAPI-CT-DEPRECIACAO-JUROS-IMPOSTOS-E-SEGUROS-MANUTENCAO-E-MATERIAIS-NA-OPERACAO-DOS-EQUIPAMENTOS.pdf" TargetMode="External"/><Relationship Id="rId8701" Type="http://schemas.openxmlformats.org/officeDocument/2006/relationships/hyperlink" Target="https://www.caixa.gov.br/Downloads/sinapi-cadernos-tecnicos/SINAPI-CT-CONTRAPISO.pdf" TargetMode="External"/><Relationship Id="rId1397" Type="http://schemas.openxmlformats.org/officeDocument/2006/relationships/hyperlink" Target="https://www.caixa.gov.br/Downloads/sinapi-cadernos-tecnicos/SINAPI-CT-INSTALACOES-DE-GAS-E-INCENDIO-EM-ACO-E-FERRO-GALVANIZADO.pdf" TargetMode="External"/><Relationship Id="rId2795" Type="http://schemas.openxmlformats.org/officeDocument/2006/relationships/hyperlink" Target="https://www.caixa.gov.br/Downloads/sinapi-cadernos-tecnicos/SINAPI-CT-MASSA-UNICA-INTERNA.pdf" TargetMode="External"/><Relationship Id="rId3639" Type="http://schemas.openxmlformats.org/officeDocument/2006/relationships/hyperlink" Target="https://www.caixa.gov.br/Downloads/sinapi-cadernos-tecnicos/SINAPI-CT-POCOS-DE-VISITA-E-CAIXAS-PARA-BOCAS-DE-LOBO.pdf" TargetMode="External"/><Relationship Id="rId3846" Type="http://schemas.openxmlformats.org/officeDocument/2006/relationships/hyperlink" Target="https://www.caixa.gov.br/Downloads/sinapi-cadernos-tecnicos/SINAPI-CT-RASGOS-E-FIXACOES.pdf" TargetMode="External"/><Relationship Id="rId5061" Type="http://schemas.openxmlformats.org/officeDocument/2006/relationships/hyperlink" Target="https://www.caixa.gov.br/Downloads/sinapi-cadernos-tecnicos/SINAPI-CT-VERGAS-CONTRAVERGAS-E-FIXACAO-DE-ALVENARIA.pdf" TargetMode="External"/><Relationship Id="rId6112" Type="http://schemas.openxmlformats.org/officeDocument/2006/relationships/hyperlink" Target="https://www.caixa.gov.br/Downloads/sinapi-cadernos-tecnicos/SINAPI-CT-EXECUCAO-DE-GRAMPO-PARA-SOLO-GRAMPEADO.pdf" TargetMode="External"/><Relationship Id="rId7510" Type="http://schemas.openxmlformats.org/officeDocument/2006/relationships/hyperlink" Target="https://www.caixa.gov.br/Downloads/sinapi-cadernos-tecnicos/SINAPI-CT-DEPRECIACAO-JUROS-IMPOSTOS-E-SEGUROS-MANUTENCAO-E-MATERIAIS-NA-OPERACAO-DOS-EQUIPAMENTOS.pdf" TargetMode="External"/><Relationship Id="rId9268" Type="http://schemas.openxmlformats.org/officeDocument/2006/relationships/hyperlink" Target="https://www.caixa.gov.br/Downloads/sinapi-cadernos-tecnicos/SINAPI-CT-ATERROS-BASES-SUB-BASES-E-IMPRIMACOES.pdf" TargetMode="External"/><Relationship Id="rId767" Type="http://schemas.openxmlformats.org/officeDocument/2006/relationships/hyperlink" Target="https://www.caixa.gov.br/Downloads/sinapi-cadernos-tecnicos/SINAPI-CT-INSTALACOES-PREDIAIS-DE-ESGOTO-TUBOS-E-CONEXOES.pdf" TargetMode="External"/><Relationship Id="rId974" Type="http://schemas.openxmlformats.org/officeDocument/2006/relationships/hyperlink" Target="https://www.caixa.gov.br/Downloads/sinapi-cadernos-tecnicos/SINAPI-CT-INSTALACOES-PREDIAIS-DE-AGUA-FRIA-EM-PVC.pdf" TargetMode="External"/><Relationship Id="rId2448" Type="http://schemas.openxmlformats.org/officeDocument/2006/relationships/hyperlink" Target="https://www.caixa.gov.br/Downloads/sinapi-metodologia/Livro_SINAPI_Calculos_Parametros.pdf" TargetMode="External"/><Relationship Id="rId2655" Type="http://schemas.openxmlformats.org/officeDocument/2006/relationships/hyperlink" Target="https://www.caixa.gov.br/Downloads/sinapi-cadernos-tecnicos/SINAPI-CT-LUMINARIAS-EXTERNAS.pdf" TargetMode="External"/><Relationship Id="rId2862" Type="http://schemas.openxmlformats.org/officeDocument/2006/relationships/hyperlink" Target="https://www.caixa.gov.br/Downloads/sinapi-cadernos-tecnicos/SINAPI-CT-PAISAGISMO-PLANTIO.pdf" TargetMode="External"/><Relationship Id="rId3706" Type="http://schemas.openxmlformats.org/officeDocument/2006/relationships/hyperlink" Target="https://www.caixa.gov.br/Downloads/sinapi-cadernos-tecnicos/SINAPI-CT-PRODUCAO-DE-CONCRETOS-E-ARGAMASSAS-UTILIZANDO-AGREGADO-RECICLADO.pdf" TargetMode="External"/><Relationship Id="rId3913" Type="http://schemas.openxmlformats.org/officeDocument/2006/relationships/hyperlink" Target="https://www.caixa.gov.br/Downloads/sinapi-cadernos-tecnicos/SINAPI-CT-RECOMPOSICAO-DE-PAVIMENTOS.pdf" TargetMode="External"/><Relationship Id="rId8077" Type="http://schemas.openxmlformats.org/officeDocument/2006/relationships/hyperlink" Target="https://www.caixa.gov.br/Downloads/sinapi-cadernos-tecnicos/SINAPI-CT-DEPRECIACAO-JUROS-IMPOSTOS-E-SEGUROS-MANUTENCAO-E-MATERIAIS-NA-OPERACAO-DOS-EQUIPAMENTOS.pdf" TargetMode="External"/><Relationship Id="rId9475" Type="http://schemas.openxmlformats.org/officeDocument/2006/relationships/hyperlink" Target="https://www.caixa.gov.br/Downloads/sinapi-cadernos-tecnicos/SINAPI-CT-ASSENTAMENTO-DE-TUBOS-DE-ESGOTO-OU-DRENAGEM-PLUVIAL-EM-CONCRETO.pdf" TargetMode="External"/><Relationship Id="rId9682" Type="http://schemas.openxmlformats.org/officeDocument/2006/relationships/hyperlink" Target="https://www.caixa.gov.br/Downloads/sinapi-cadernos-tecnicos/SINAPI-CT-ASSENTAMENTO-DE-TUBOS-DE-PVC-E-METALICOS-EM-REDES-DE-AGUA.pdf" TargetMode="External"/><Relationship Id="rId627" Type="http://schemas.openxmlformats.org/officeDocument/2006/relationships/hyperlink" Target="https://www.caixa.gov.br/Downloads/sinapi-cadernos-tecnicos/SINAPI-CT-INSTALACOES-HIDRAULICAS-EM-PPR.pdf" TargetMode="External"/><Relationship Id="rId834" Type="http://schemas.openxmlformats.org/officeDocument/2006/relationships/hyperlink" Target="https://www.caixa.gov.br/Downloads/sinapi-cadernos-tecnicos/SINAPI-CT-INSTALACOES-PREDIAIS-DE-AGUA-FRIA-EM-PVC.pdf" TargetMode="External"/><Relationship Id="rId1257" Type="http://schemas.openxmlformats.org/officeDocument/2006/relationships/hyperlink" Target="https://www.caixa.gov.br/Downloads/sinapi-cadernos-tecnicos/SINAPI-CT-INSTALACOES-PREDIAIS-DE-AGUAS-PLUVIAIS-TUBOS-CONEXOES-CAIXAS-E-RALOS.pdf" TargetMode="External"/><Relationship Id="rId1464" Type="http://schemas.openxmlformats.org/officeDocument/2006/relationships/hyperlink" Target="https://www.caixa.gov.br/Downloads/sinapi-cadernos-tecnicos/SINAPI-CT-INSTALACOES-DE-GAS-E-INCENDIO-EM-ACO-E-FERRO-GALVANIZADO.pdf" TargetMode="External"/><Relationship Id="rId1671" Type="http://schemas.openxmlformats.org/officeDocument/2006/relationships/hyperlink" Target="https://www.caixa.gov.br/Downloads/sinapi-cadernos-tecnicos/SINAPI-CT-INSTALACOES-DE-AR-CONDICIONADO.pdf" TargetMode="External"/><Relationship Id="rId2308" Type="http://schemas.openxmlformats.org/officeDocument/2006/relationships/hyperlink" Target="https://www.caixa.gov.br/Downloads/sinapi-metodologia/Livro_SINAPI_Calculos_Parametros.pdf" TargetMode="External"/><Relationship Id="rId2515" Type="http://schemas.openxmlformats.org/officeDocument/2006/relationships/hyperlink" Target="https://www.caixa.gov.br/Downloads/sinapi-metodologia/Livro_SINAPI_Calculos_Parametros.pdf" TargetMode="External"/><Relationship Id="rId2722" Type="http://schemas.openxmlformats.org/officeDocument/2006/relationships/hyperlink" Target="https://www.caixa.gov.br/Downloads/sinapi-cadernos-tecnicos/SINAPI-CT-MASSA-UNICA-EXTERNA.pdf" TargetMode="External"/><Relationship Id="rId5878" Type="http://schemas.openxmlformats.org/officeDocument/2006/relationships/hyperlink" Target="https://www.caixa.gov.br/Downloads/sinapi-cadernos-tecnicos/SINAPI-CT-FORMAS-PARA-ESTRUTURAS-DE-CONCRETO-ARMADO.pdf" TargetMode="External"/><Relationship Id="rId6929" Type="http://schemas.openxmlformats.org/officeDocument/2006/relationships/hyperlink" Target="https://www.caixa.gov.br/Downloads/sinapi-cadernos-tecnicos/SINAPI-CT-EQUIPAMENTOS-DE-PROTECAO-COLETIVA.pdf" TargetMode="External"/><Relationship Id="rId8284" Type="http://schemas.openxmlformats.org/officeDocument/2006/relationships/hyperlink" Target="https://www.caixa.gov.br/Downloads/sinapi-cadernos-tecnicos/SINAPI-CT-CUSTOS-HORARIOS-PRODUTIVO-E-IMPRODUTIVO-DOS-EQUIPAMENTOS.pdf" TargetMode="External"/><Relationship Id="rId8491" Type="http://schemas.openxmlformats.org/officeDocument/2006/relationships/hyperlink" Target="https://www.caixa.gov.br/Downloads/sinapi-cadernos-tecnicos/SINAPI-CT-CUSTOS-HORARIOS-PRODUTIVO-E-IMPRODUTIVO-DOS-EQUIPAMENTOS.pdf" TargetMode="External"/><Relationship Id="rId9128" Type="http://schemas.openxmlformats.org/officeDocument/2006/relationships/hyperlink" Target="https://www.caixa.gov.br/Downloads/sinapi-cadernos-tecnicos/SINAPI-CT-BOCAS-PARA-BUEIROS.pdf" TargetMode="External"/><Relationship Id="rId9335" Type="http://schemas.openxmlformats.org/officeDocument/2006/relationships/hyperlink" Target="https://www.caixa.gov.br/Downloads/sinapi-cadernos-tecnicos/SINAPI-CT-ATERROS-BASES-SUB-BASES-E-IMPRIMACOES.pdf" TargetMode="External"/><Relationship Id="rId9542" Type="http://schemas.openxmlformats.org/officeDocument/2006/relationships/hyperlink" Target="https://www.caixa.gov.br/Downloads/sinapi-cadernos-tecnicos/SINAPI-CT-ASSENTAMENTO-DE-TUBOS-DE-PVC-E-METALICOS-EM-REDES-DE-AGUA.pdf" TargetMode="External"/><Relationship Id="rId901" Type="http://schemas.openxmlformats.org/officeDocument/2006/relationships/hyperlink" Target="https://www.caixa.gov.br/Downloads/sinapi-cadernos-tecnicos/SINAPI-CT-INSTALACOES-PREDIAIS-DE-AGUA-FRIA-EM-PVC.pdf" TargetMode="External"/><Relationship Id="rId1117" Type="http://schemas.openxmlformats.org/officeDocument/2006/relationships/hyperlink" Target="https://www.caixa.gov.br/Downloads/sinapi-cadernos-tecnicos/SINAPI-CT-INSTALACOES-PREDIAIS-DE-AGUA-QUENTE-EM-CPVC.pdf" TargetMode="External"/><Relationship Id="rId1324" Type="http://schemas.openxmlformats.org/officeDocument/2006/relationships/hyperlink" Target="https://www.caixa.gov.br/Downloads/sinapi-cadernos-tecnicos/SINAPI-CT-INSTALACOES-DE-GAS-E-INCENDIO-EM-ACO-E-FERRO-GALVANIZADO.pdf" TargetMode="External"/><Relationship Id="rId1531" Type="http://schemas.openxmlformats.org/officeDocument/2006/relationships/hyperlink" Target="https://www.caixa.gov.br/Downloads/sinapi-cadernos-tecnicos/SINAPI-CT-INSTALACOES-DE-GAS-E-INCENDIO-EM-ACO-E-FERRO-GALVANIZADO.pdf" TargetMode="External"/><Relationship Id="rId4687" Type="http://schemas.openxmlformats.org/officeDocument/2006/relationships/hyperlink" Target="https://www.caixa.gov.br/Downloads/sinapi-cadernos-tecnicos/SINAPI-CT-TRANSPORTE-DE-MATERIAIS-DENTRO-DO-CANTEIRO-DE-OBRAS.pdf" TargetMode="External"/><Relationship Id="rId4894" Type="http://schemas.openxmlformats.org/officeDocument/2006/relationships/hyperlink" Target="https://www.caixa.gov.br/Downloads/sinapi-cadernos-tecnicos/SINAPI-CT-TRATAMENTOS-SUPERFICIAIS.pdf" TargetMode="External"/><Relationship Id="rId5738" Type="http://schemas.openxmlformats.org/officeDocument/2006/relationships/hyperlink" Target="https://www.caixa.gov.br/Downloads/sinapi-cadernos-tecnicos/SINAPI-CT-GUARDA-CORPO-CORRIMAO-E-GRADE-PARA-ESQUADRIAS.pdf" TargetMode="External"/><Relationship Id="rId5945" Type="http://schemas.openxmlformats.org/officeDocument/2006/relationships/hyperlink" Target="https://www.caixa.gov.br/Downloads/sinapi-cadernos-tecnicos/SINAPI-CT-FUNDACOES-RASAS-(BLOCOS-SAPATAS-VIGAS-BALDRAME).pdf" TargetMode="External"/><Relationship Id="rId7093" Type="http://schemas.openxmlformats.org/officeDocument/2006/relationships/hyperlink" Target="https://www.caixa.gov.br/Downloads/sinapi-cadernos-tecnicos/SINAPI-CT-ELETROCALHAS.pdf" TargetMode="External"/><Relationship Id="rId8144" Type="http://schemas.openxmlformats.org/officeDocument/2006/relationships/hyperlink" Target="https://www.caixa.gov.br/Downloads/sinapi-cadernos-tecnicos/SINAPI-CT-DEPRECIACAO-JUROS-IMPOSTOS-E-SEGUROS-MANUTENCAO-E-MATERIAIS-NA-OPERACAO-DOS-EQUIPAMENTOS.pdf" TargetMode="External"/><Relationship Id="rId8351" Type="http://schemas.openxmlformats.org/officeDocument/2006/relationships/hyperlink" Target="https://www.caixa.gov.br/Downloads/sinapi-cadernos-tecnicos/SINAPI-CT-CUSTOS-HORARIOS-PRODUTIVO-E-IMPRODUTIVO-DOS-EQUIPAMENTOS.pdf" TargetMode="External"/><Relationship Id="rId9402" Type="http://schemas.openxmlformats.org/officeDocument/2006/relationships/hyperlink" Target="https://www.caixa.gov.br/Downloads/sinapi-cadernos-tecnicos/SINAPI-CT-ATERRO-E-REATERRO-DE-VALAS.pdf" TargetMode="External"/><Relationship Id="rId10074" Type="http://schemas.openxmlformats.org/officeDocument/2006/relationships/hyperlink" Target="https://www.caixa.gov.br/Downloads/sinapi-cadernos-tecnicos/SINAPI-CT-ALVENARIA-DE-VEDACAO.pdf" TargetMode="External"/><Relationship Id="rId30" Type="http://schemas.openxmlformats.org/officeDocument/2006/relationships/hyperlink" Target="https://www.caixa.gov.br/Downloads/sinapi-cadernos-tecnicos/SINAPI-CT-INSTALACOES-ELETRICAS-QUADROS-CABOS-DISJUNTORES-CONTATORES-E-BARRAMENTOS-BLINDADOS.pdf" TargetMode="External"/><Relationship Id="rId3289" Type="http://schemas.openxmlformats.org/officeDocument/2006/relationships/hyperlink" Target="https://www.caixa.gov.br/Downloads/sinapi-cadernos-tecnicos/SINAPI-CT-PINTURA-EM-SUPERFICIES-METALICAS.pdf" TargetMode="External"/><Relationship Id="rId3496" Type="http://schemas.openxmlformats.org/officeDocument/2006/relationships/hyperlink" Target="https://www.caixa.gov.br/Downloads/sinapi-cadernos-tecnicos/SINAPI-CT-POCOS-DE-VISITA-E-CAIXAS-PARA-BOCAS-DE-LOBO.pdf" TargetMode="External"/><Relationship Id="rId4547" Type="http://schemas.openxmlformats.org/officeDocument/2006/relationships/hyperlink" Target="https://www.caixa.gov.br/Downloads/sinapi-cadernos-tecnicos/SINAPI-CT-TRANSPORTE-FLUVIAL-CARGA-E-DESCARGA.pdf" TargetMode="External"/><Relationship Id="rId4754" Type="http://schemas.openxmlformats.org/officeDocument/2006/relationships/hyperlink" Target="https://www.caixa.gov.br/Downloads/sinapi-cadernos-tecnicos/SINAPI-CT-TRANSPORTE-CARGA-E-DESCARGA-DE-MATERIAIS.pdf" TargetMode="External"/><Relationship Id="rId7160" Type="http://schemas.openxmlformats.org/officeDocument/2006/relationships/hyperlink" Target="https://www.caixa.gov.br/Downloads/sinapi-cadernos-tecnicos/SINAPI-CT-DUTOS-PARA-AR-CONDICIONADO.pdf" TargetMode="External"/><Relationship Id="rId8004" Type="http://schemas.openxmlformats.org/officeDocument/2006/relationships/hyperlink" Target="https://www.caixa.gov.br/Downloads/sinapi-cadernos-tecnicos/SINAPI-CT-DEPRECIACAO-JUROS-IMPOSTOS-E-SEGUROS-MANUTENCAO-E-MATERIAIS-NA-OPERACAO-DOS-EQUIPAMENTOS.pdf" TargetMode="External"/><Relationship Id="rId8211" Type="http://schemas.openxmlformats.org/officeDocument/2006/relationships/hyperlink" Target="https://www.caixa.gov.br/Downloads/sinapi-cadernos-tecnicos/SINAPI-CT-DEMOLICOES-E-REMOCOES.pdf" TargetMode="External"/><Relationship Id="rId10141" Type="http://schemas.openxmlformats.org/officeDocument/2006/relationships/hyperlink" Target="https://www.caixa.gov.br/Downloads/sinapi-cadernos-tecnicos/SINAPI-CT-ACESSIBILIDADE.pdf" TargetMode="External"/><Relationship Id="rId2098" Type="http://schemas.openxmlformats.org/officeDocument/2006/relationships/hyperlink" Target="https://www.caixa.gov.br/Downloads/sinapi-cadernos-tecnicos/SINAPI-CT-LIGACOES-PREDIAIS-DE-AGUA-E-ESGOTO.pdf" TargetMode="External"/><Relationship Id="rId3149" Type="http://schemas.openxmlformats.org/officeDocument/2006/relationships/hyperlink" Target="https://www.caixa.gov.br/Downloads/sinapi-cadernos-tecnicos/SINAPI-CT-PERFURACAO-HORIZONTAL-DIRECIONAL-HDD.pdf" TargetMode="External"/><Relationship Id="rId3356" Type="http://schemas.openxmlformats.org/officeDocument/2006/relationships/hyperlink" Target="https://www.caixa.gov.br/Downloads/sinapi-cadernos-tecnicos/SINAPI-CT-PINTURA-PARA-PISOS-E-PARA-SINALIZACAO-HORIZONTAL-E-VERTICAL.pdf" TargetMode="External"/><Relationship Id="rId3563" Type="http://schemas.openxmlformats.org/officeDocument/2006/relationships/hyperlink" Target="https://www.caixa.gov.br/Downloads/sinapi-cadernos-tecnicos/SINAPI-CT-POCOS-DE-VISITA-E-CAIXAS-PARA-BOCAS-DE-LOBO.pdf" TargetMode="External"/><Relationship Id="rId4407" Type="http://schemas.openxmlformats.org/officeDocument/2006/relationships/hyperlink" Target="https://www.caixa.gov.br/Downloads/sinapi-cadernos-tecnicos/SINAPI-CT-SISTEMAS-HOSPITALARES-PONTOS-DE-CONSUMO.pdf" TargetMode="External"/><Relationship Id="rId4961" Type="http://schemas.openxmlformats.org/officeDocument/2006/relationships/hyperlink" Target="https://www.caixa.gov.br/Downloads/sinapi-cadernos-tecnicos/SINAPI-CT-TUBULACAO-FLANGEADA-PARA-REDES-DE-AGUA.pdf" TargetMode="External"/><Relationship Id="rId5805" Type="http://schemas.openxmlformats.org/officeDocument/2006/relationships/hyperlink" Target="https://www.caixa.gov.br/Downloads/sinapi-cadernos-tecnicos/SINAPI-CT-GALERIAS-COM-ADUELAS-DE-CONCRETO.pdf" TargetMode="External"/><Relationship Id="rId7020" Type="http://schemas.openxmlformats.org/officeDocument/2006/relationships/hyperlink" Target="https://www.caixa.gov.br/Downloads/sinapi-cadernos-tecnicos/SINAPI-CT-ENERGIA-SOLAR-PARA-EDIFICACOES.pdf" TargetMode="External"/><Relationship Id="rId277" Type="http://schemas.openxmlformats.org/officeDocument/2006/relationships/hyperlink" Target="https://www.caixa.gov.br/Downloads/sinapi-cadernos-tecnicos/SINAPI-CT-INSTALACOES-HIDRAULICAS-RESERVACAO-E-BOMBAS-DE-RECALQUE.pdf" TargetMode="External"/><Relationship Id="rId484" Type="http://schemas.openxmlformats.org/officeDocument/2006/relationships/hyperlink" Target="https://www.caixa.gov.br/Downloads/sinapi-cadernos-tecnicos/SINAPI-CT-INSTALACOES-HIDRAULICAS-EM-PEX.pdf" TargetMode="External"/><Relationship Id="rId2165" Type="http://schemas.openxmlformats.org/officeDocument/2006/relationships/hyperlink" Target="https://www.caixa.gov.br/Downloads/sinapi-metodologia/Livro_SINAPI_Calculos_Parametros.pdf" TargetMode="External"/><Relationship Id="rId3009" Type="http://schemas.openxmlformats.org/officeDocument/2006/relationships/hyperlink" Target="https://www.caixa.gov.br/Downloads/sinapi-cadernos-tecnicos/SINAPI-CT-PARQUINHOS-E-EQUIPAMENTOS-DE-GINASTICA-AO-AR-LIVRE.pdf" TargetMode="External"/><Relationship Id="rId3216" Type="http://schemas.openxmlformats.org/officeDocument/2006/relationships/hyperlink" Target="https://www.caixa.gov.br/Downloads/sinapi-cadernos-tecnicos/SINAPI-CT-PINTURA-EXTERNA.pdf" TargetMode="External"/><Relationship Id="rId3770" Type="http://schemas.openxmlformats.org/officeDocument/2006/relationships/hyperlink" Target="https://www.caixa.gov.br/Downloads/sinapi-cadernos-tecnicos/SINAPI-CT-QUADROS-DE-AUTOMACAO-DE-BOMBAS.pdf" TargetMode="External"/><Relationship Id="rId4614" Type="http://schemas.openxmlformats.org/officeDocument/2006/relationships/hyperlink" Target="https://www.caixa.gov.br/Downloads/sinapi-cadernos-tecnicos/SINAPI-CT-TRANSPORTE-FLUVIAL-CARGA-E-DESCARGA.pdf" TargetMode="External"/><Relationship Id="rId4821" Type="http://schemas.openxmlformats.org/officeDocument/2006/relationships/hyperlink" Target="https://www.caixa.gov.br/Downloads/sinapi-cadernos-tecnicos/SINAPI-CT-TRANSPORTE-CARGA-E-DESCARGA-DE-MATERIAIS.pdf" TargetMode="External"/><Relationship Id="rId7977" Type="http://schemas.openxmlformats.org/officeDocument/2006/relationships/hyperlink" Target="https://www.caixa.gov.br/Downloads/sinapi-cadernos-tecnicos/SINAPI-CT-DEPRECIACAO-JUROS-IMPOSTOS-E-SEGUROS-MANUTENCAO-E-MATERIAIS-NA-OPERACAO-DOS-EQUIPAMENTOS.pdf" TargetMode="External"/><Relationship Id="rId9192" Type="http://schemas.openxmlformats.org/officeDocument/2006/relationships/hyperlink" Target="https://www.caixa.gov.br/Downloads/sinapi-cadernos-tecnicos/SINAPI-CT-ATERROS-BASES-SUB-BASES-E-IMPRIMACOES.pdf" TargetMode="External"/><Relationship Id="rId10001" Type="http://schemas.openxmlformats.org/officeDocument/2006/relationships/hyperlink" Target="https://www.caixa.gov.br/Downloads/sinapi-cadernos-tecnicos/SINAPI-CT-ARGAMASSAS.pdf" TargetMode="External"/><Relationship Id="rId137" Type="http://schemas.openxmlformats.org/officeDocument/2006/relationships/hyperlink" Target="https://www.caixa.gov.br/Downloads/sinapi-cadernos-tecnicos/SINAPI-CT-INSTALACOES-ELETRICAS-REDE-DE-DISTRIBUICAO.pdf" TargetMode="External"/><Relationship Id="rId344" Type="http://schemas.openxmlformats.org/officeDocument/2006/relationships/hyperlink" Target="https://www.caixa.gov.br/Downloads/sinapi-cadernos-tecnicos/SINAPI-CT-INSTALACOES-HIDRAULICAS-RESERVACAO-E-BOMBAS-DE-RECALQUE.pdf" TargetMode="External"/><Relationship Id="rId691" Type="http://schemas.openxmlformats.org/officeDocument/2006/relationships/hyperlink" Target="https://www.caixa.gov.br/Downloads/sinapi-cadernos-tecnicos/SINAPI-CT-INSTALACOES-HIDRAULICAS-EM-PPR.pdf" TargetMode="External"/><Relationship Id="rId2025" Type="http://schemas.openxmlformats.org/officeDocument/2006/relationships/hyperlink" Target="https://www.caixa.gov.br/Downloads/sinapi-cadernos-tecnicos/SINAPI-CT-LAJES-PRE-MOLDADAS.pdf" TargetMode="External"/><Relationship Id="rId2372" Type="http://schemas.openxmlformats.org/officeDocument/2006/relationships/hyperlink" Target="https://www.caixa.gov.br/Downloads/sinapi-metodologia/Livro_SINAPI_Calculos_Parametros.pdf" TargetMode="External"/><Relationship Id="rId3423" Type="http://schemas.openxmlformats.org/officeDocument/2006/relationships/hyperlink" Target="https://www.caixa.gov.br/Downloads/sinapi-cadernos-tecnicos/SINAPI-CT-POSTES-DE-CONCRETO-E-METALICOS.pdf" TargetMode="External"/><Relationship Id="rId3630" Type="http://schemas.openxmlformats.org/officeDocument/2006/relationships/hyperlink" Target="https://www.caixa.gov.br/Downloads/sinapi-cadernos-tecnicos/SINAPI-CT-POCOS-DE-VISITA-E-CAIXAS-PARA-BOCAS-DE-LOBO.pdf" TargetMode="External"/><Relationship Id="rId6579" Type="http://schemas.openxmlformats.org/officeDocument/2006/relationships/hyperlink" Target="https://www.caixa.gov.br/Downloads/sinapi-cadernos-tecnicos/SINAPI-CT-ESCORAMENTO-E-PREPARO-DE-FUNDO-DE-VALAS.pdf" TargetMode="External"/><Relationship Id="rId6786" Type="http://schemas.openxmlformats.org/officeDocument/2006/relationships/hyperlink" Target="https://www.caixa.gov.br/Downloads/sinapi-cadernos-tecnicos/SINAPI-CT-ESCAVACAO-VERTICAL-A-CEU-ABERTO.pdf" TargetMode="External"/><Relationship Id="rId6993" Type="http://schemas.openxmlformats.org/officeDocument/2006/relationships/hyperlink" Target="https://www.caixa.gov.br/Downloads/sinapi-cadernos-tecnicos/SINAPI-CT-EQUIPAMENTOS-DE-PROTECAO-COLETIVA.pdf" TargetMode="External"/><Relationship Id="rId7837" Type="http://schemas.openxmlformats.org/officeDocument/2006/relationships/hyperlink" Target="https://www.caixa.gov.br/Downloads/sinapi-cadernos-tecnicos/SINAPI-CT-DEPRECIACAO-JUROS-IMPOSTOS-E-SEGUROS-MANUTENCAO-E-MATERIAIS-NA-OPERACAO-DOS-EQUIPAMENTOS.pdf" TargetMode="External"/><Relationship Id="rId9052" Type="http://schemas.openxmlformats.org/officeDocument/2006/relationships/hyperlink" Target="https://www.caixa.gov.br/Downloads/sinapi-cadernos-tecnicos/SINAPI-CT-BOMBAS-HIDRAULICAS-CENTRIFUGAS-HORIZONTAIS-E-SUBMERSIVEIS.pdf" TargetMode="External"/><Relationship Id="rId551" Type="http://schemas.openxmlformats.org/officeDocument/2006/relationships/hyperlink" Target="https://www.caixa.gov.br/Downloads/sinapi-cadernos-tecnicos/SINAPI-CT-INSTALACOES-HIDRAULICAS-EM-PEX.pdf" TargetMode="External"/><Relationship Id="rId1181" Type="http://schemas.openxmlformats.org/officeDocument/2006/relationships/hyperlink" Target="https://www.caixa.gov.br/Downloads/sinapi-cadernos-tecnicos/SINAPI-CT-INSTALACOES-PREDIAIS-DE-AGUAS-PLUVIAIS-TUBOS-CONEXOES-CAIXAS-E-RALOS.pdf" TargetMode="External"/><Relationship Id="rId2232" Type="http://schemas.openxmlformats.org/officeDocument/2006/relationships/hyperlink" Target="https://www.caixa.gov.br/Downloads/sinapi-metodologia/Livro_SINAPI_Calculos_Parametros.pdf" TargetMode="External"/><Relationship Id="rId5388" Type="http://schemas.openxmlformats.org/officeDocument/2006/relationships/hyperlink" Target="https://www.caixa.gov.br/Downloads/sinapi-cadernos-tecnicos/SINAPI-CT-INSTALACOES-ELETRICAS-ELETRODUTOS-CONEXOES-E-CONDULETES-APARENTES.pdf" TargetMode="External"/><Relationship Id="rId5595" Type="http://schemas.openxmlformats.org/officeDocument/2006/relationships/hyperlink" Target="https://www.caixa.gov.br/Downloads/sinapi-cadernos-tecnicos/SINAPI-CT-INSTALACOES-ELETRICAS-ELETRODUTOS-EMBUTIDOS-CABOS-CAIXAS-TOMADAS-E-INTERRUPTORES.pdf" TargetMode="External"/><Relationship Id="rId6439" Type="http://schemas.openxmlformats.org/officeDocument/2006/relationships/hyperlink" Target="https://www.caixa.gov.br/Downloads/sinapi-cadernos-tecnicos/SINAPI-CT-ESQUADRIAS-PORTAS.pdf" TargetMode="External"/><Relationship Id="rId6646" Type="http://schemas.openxmlformats.org/officeDocument/2006/relationships/hyperlink" Target="https://www.caixa.gov.br/Downloads/sinapi-cadernos-tecnicos/SINAPI-CT-ESCAVACAO-DE-VALAS.pdf" TargetMode="External"/><Relationship Id="rId6853" Type="http://schemas.openxmlformats.org/officeDocument/2006/relationships/hyperlink" Target="https://www.caixa.gov.br/Downloads/sinapi-cadernos-tecnicos/SINAPI-CT-ESCADAS.pdf" TargetMode="External"/><Relationship Id="rId7904" Type="http://schemas.openxmlformats.org/officeDocument/2006/relationships/hyperlink" Target="https://www.caixa.gov.br/Downloads/sinapi-cadernos-tecnicos/SINAPI-CT-DEPRECIACAO-JUROS-IMPOSTOS-E-SEGUROS-MANUTENCAO-E-MATERIAIS-NA-OPERACAO-DOS-EQUIPAMENTOS.pdf" TargetMode="External"/><Relationship Id="rId204" Type="http://schemas.openxmlformats.org/officeDocument/2006/relationships/hyperlink" Target="https://www.caixa.gov.br/Downloads/sinapi-cadernos-tecnicos/SINAPI-CT-INSTALACOES-HIDRAULICAS-RESERVACAO-E-BOMBAS-DE-RECALQUE.pdf" TargetMode="External"/><Relationship Id="rId411" Type="http://schemas.openxmlformats.org/officeDocument/2006/relationships/hyperlink" Target="https://www.caixa.gov.br/Downloads/sinapi-cadernos-tecnicos/SINAPI-CT-INSTALACOES-HIDRAULICAS-RESERVACAO-E-BOMBAS-DE-RECALQUE.pdf" TargetMode="External"/><Relationship Id="rId1041" Type="http://schemas.openxmlformats.org/officeDocument/2006/relationships/hyperlink" Target="https://www.caixa.gov.br/Downloads/sinapi-cadernos-tecnicos/SINAPI-CT-INSTALACOES-PREDIAIS-DE-AGUA-FRIA-EM-PVC.pdf" TargetMode="External"/><Relationship Id="rId1998" Type="http://schemas.openxmlformats.org/officeDocument/2006/relationships/hyperlink" Target="https://www.caixa.gov.br/Downloads/sinapi-cadernos-tecnicos/SINAPI-CT-INSTALACOES-PARA-CANTEIROS-DE-OBRAS.pdf" TargetMode="External"/><Relationship Id="rId4197" Type="http://schemas.openxmlformats.org/officeDocument/2006/relationships/hyperlink" Target="https://www.caixa.gov.br/Downloads/sinapi-cadernos-tecnicos/SINAPI-CT-REDES-DE-AGUA-E-ESGOTO-EM-PEAD-LISO-(TUBOS-E-CONEXOES).pdf" TargetMode="External"/><Relationship Id="rId5248" Type="http://schemas.openxmlformats.org/officeDocument/2006/relationships/hyperlink" Target="https://www.caixa.gov.br/Downloads/sinapi-cadernos-tecnicos/SINAPI-CT-VALVULAS-PARA-REDES-DE-SANEAMENTO.pdf" TargetMode="External"/><Relationship Id="rId5455" Type="http://schemas.openxmlformats.org/officeDocument/2006/relationships/hyperlink" Target="https://www.caixa.gov.br/Downloads/sinapi-cadernos-tecnicos/SINAPI-CT-INSTALACOES-ELETRICAS-ELETRODUTOS-EMBUTIDOS-CABOS-CAIXAS-TOMADAS-E-INTERRUPTORES.pdf" TargetMode="External"/><Relationship Id="rId5662" Type="http://schemas.openxmlformats.org/officeDocument/2006/relationships/hyperlink" Target="https://www.caixa.gov.br/Downloads/sinapi-cadernos-tecnicos/SINAPI-CT-ILUMINACAO-PREDIAL-E-MONITORAMENTO.pdf" TargetMode="External"/><Relationship Id="rId6506" Type="http://schemas.openxmlformats.org/officeDocument/2006/relationships/hyperlink" Target="https://www.caixa.gov.br/Downloads/sinapi-cadernos-tecnicos/SINAPI-CT-ESQUADRIAS-PORTAS.pdf" TargetMode="External"/><Relationship Id="rId6713" Type="http://schemas.openxmlformats.org/officeDocument/2006/relationships/hyperlink" Target="https://www.caixa.gov.br/Downloads/sinapi-cadernos-tecnicos/SINAPI-CT-ESCAVACAO-DE-VALAS.pdf" TargetMode="External"/><Relationship Id="rId6920" Type="http://schemas.openxmlformats.org/officeDocument/2006/relationships/hyperlink" Target="https://www.caixa.gov.br/Downloads/sinapi-cadernos-tecnicos/SINAPI-CT-ESCADAS.pdf" TargetMode="External"/><Relationship Id="rId9869" Type="http://schemas.openxmlformats.org/officeDocument/2006/relationships/hyperlink" Target="https://www.caixa.gov.br/Downloads/sinapi-cadernos-tecnicos/SINAPI-CT-ARMACAO-DE-ESTACAS.pdf" TargetMode="External"/><Relationship Id="rId1858" Type="http://schemas.openxmlformats.org/officeDocument/2006/relationships/hyperlink" Target="https://www.caixa.gov.br/Downloads/sinapi-cadernos-tecnicos/SINAPI-CT-INSTALACOES-EM-COBRE.pdf" TargetMode="External"/><Relationship Id="rId4057" Type="http://schemas.openxmlformats.org/officeDocument/2006/relationships/hyperlink" Target="https://www.caixa.gov.br/Downloads/sinapi-cadernos-tecnicos/SINAPI-CT-REDES-DE-LOGICA-TELEFONIA-E-IMAGEM.pdf" TargetMode="External"/><Relationship Id="rId4264" Type="http://schemas.openxmlformats.org/officeDocument/2006/relationships/hyperlink" Target="https://www.caixa.gov.br/Downloads/sinapi-cadernos-tecnicos/SINAPI-CT-REVESTIMENTOS-CERAMICOS-INTERNOS.pdf" TargetMode="External"/><Relationship Id="rId4471" Type="http://schemas.openxmlformats.org/officeDocument/2006/relationships/hyperlink" Target="https://www.caixa.gov.br/Downloads/sinapi-cadernos-tecnicos/SINAPI-CT-SUPRESSAO-VEGETAL.pdf" TargetMode="External"/><Relationship Id="rId5108" Type="http://schemas.openxmlformats.org/officeDocument/2006/relationships/hyperlink" Target="https://www.caixa.gov.br/Downloads/sinapi-cadernos-tecnicos/SINAPI-CT-VIDROS-E-ESPELHOS.pdf" TargetMode="External"/><Relationship Id="rId5315" Type="http://schemas.openxmlformats.org/officeDocument/2006/relationships/hyperlink" Target="https://www.caixa.gov.br/Downloads/sinapi-cadernos-tecnicos/SINAPI-CT-INSTALACOES-ELETRICAS-QUADROS-CABOS-DISJUNTORES-CONTATORES-E-BARRAMENTOS-BLINDADOS.pdf" TargetMode="External"/><Relationship Id="rId5522" Type="http://schemas.openxmlformats.org/officeDocument/2006/relationships/hyperlink" Target="https://www.caixa.gov.br/Downloads/sinapi-cadernos-tecnicos/SINAPI-CT-INSTALACOES-ELETRICAS-ELETRODUTOS-EMBUTIDOS-CABOS-CAIXAS-TOMADAS-E-INTERRUPTORES.pdf" TargetMode="External"/><Relationship Id="rId8678" Type="http://schemas.openxmlformats.org/officeDocument/2006/relationships/hyperlink" Target="https://www.caixa.gov.br/Downloads/sinapi-cadernos-tecnicos/SINAPI-CT-CONTRAPISO.pdf" TargetMode="External"/><Relationship Id="rId8885" Type="http://schemas.openxmlformats.org/officeDocument/2006/relationships/hyperlink" Target="https://www.caixa.gov.br/Downloads/sinapi-cadernos-tecnicos/SINAPI-CT-CERCAS-PROTETORES-E-ALAMBRADOS.pdf" TargetMode="External"/><Relationship Id="rId9729" Type="http://schemas.openxmlformats.org/officeDocument/2006/relationships/hyperlink" Target="https://www.caixa.gov.br/Downloads/sinapi-cadernos-tecnicos/SINAPI-CT-ASSENTAMENTO-DE-TUBOS-DE-PVC-E-METALICOS-EM-REDES-DE-AGUA.pdf" TargetMode="External"/><Relationship Id="rId2909" Type="http://schemas.openxmlformats.org/officeDocument/2006/relationships/hyperlink" Target="https://www.caixa.gov.br/Downloads/sinapi-cadernos-tecnicos/SINAPI-CT-PAREDES-DE-CONCRETO-CONCRETAGEM.pdf" TargetMode="External"/><Relationship Id="rId3073" Type="http://schemas.openxmlformats.org/officeDocument/2006/relationships/hyperlink" Target="https://www.caixa.gov.br/Downloads/sinapi-cadernos-tecnicos/SINAPI-CT-PAVIMENTO-INTERTRAVADO.pdf" TargetMode="External"/><Relationship Id="rId3280" Type="http://schemas.openxmlformats.org/officeDocument/2006/relationships/hyperlink" Target="https://www.caixa.gov.br/Downloads/sinapi-cadernos-tecnicos/SINAPI-CT-PINTURA-EM-MADEIRA.pdf" TargetMode="External"/><Relationship Id="rId4124" Type="http://schemas.openxmlformats.org/officeDocument/2006/relationships/hyperlink" Target="https://www.caixa.gov.br/Downloads/sinapi-cadernos-tecnicos/SINAPI-CT-REDES-DE-AGUA-E-ESGOTO-EM-PEAD-LISO-(TUBOS-E-CONEXOES).pdf" TargetMode="External"/><Relationship Id="rId4331" Type="http://schemas.openxmlformats.org/officeDocument/2006/relationships/hyperlink" Target="https://www.caixa.gov.br/Downloads/sinapi-cadernos-tecnicos/SINAPI-CT-SINALIZACAO-VERTICAL-VIARIA.pdf" TargetMode="External"/><Relationship Id="rId7487" Type="http://schemas.openxmlformats.org/officeDocument/2006/relationships/hyperlink" Target="https://www.caixa.gov.br/Downloads/sinapi-cadernos-tecnicos/SINAPI-CT-DEPRECIACAO-JUROS-IMPOSTOS-E-SEGUROS-MANUTENCAO-E-MATERIAIS-NA-OPERACAO-DOS-EQUIPAMENTOS.pdf" TargetMode="External"/><Relationship Id="rId7694" Type="http://schemas.openxmlformats.org/officeDocument/2006/relationships/hyperlink" Target="https://www.caixa.gov.br/Downloads/sinapi-cadernos-tecnicos/SINAPI-CT-DEPRECIACAO-JUROS-IMPOSTOS-E-SEGUROS-MANUTENCAO-E-MATERIAIS-NA-OPERACAO-DOS-EQUIPAMENTOS.pdf" TargetMode="External"/><Relationship Id="rId8538" Type="http://schemas.openxmlformats.org/officeDocument/2006/relationships/hyperlink" Target="https://www.caixa.gov.br/Downloads/sinapi-cadernos-tecnicos/SINAPI-CT-CUSTOS-HORARIOS-PRODUTIVO-E-IMPRODUTIVO-DOS-EQUIPAMENTOS.pdf" TargetMode="External"/><Relationship Id="rId9936" Type="http://schemas.openxmlformats.org/officeDocument/2006/relationships/hyperlink" Target="https://www.caixa.gov.br/Downloads/sinapi-cadernos-tecnicos/SINAPI-CT-ARGAMASSAS.pdf" TargetMode="External"/><Relationship Id="rId1718" Type="http://schemas.openxmlformats.org/officeDocument/2006/relationships/hyperlink" Target="https://www.caixa.gov.br/Downloads/sinapi-cadernos-tecnicos/SINAPI-CT-INSTALACOES-DE-AR-CONDICIONADO-EM-COBRE.pdf" TargetMode="External"/><Relationship Id="rId1925" Type="http://schemas.openxmlformats.org/officeDocument/2006/relationships/hyperlink" Target="https://www.caixa.gov.br/Downloads/sinapi-cadernos-tecnicos/SINAPI-CT-INSTALACOES-EM-COBRE.pdf" TargetMode="External"/><Relationship Id="rId3140" Type="http://schemas.openxmlformats.org/officeDocument/2006/relationships/hyperlink" Target="https://www.caixa.gov.br/Downloads/sinapi-cadernos-tecnicos/SINAPI-CT-PERFURACAO-HORIZONTAL-DIRECIONAL-HDD.pdf" TargetMode="External"/><Relationship Id="rId6089" Type="http://schemas.openxmlformats.org/officeDocument/2006/relationships/hyperlink" Target="https://www.caixa.gov.br/Downloads/sinapi-cadernos-tecnicos/SINAPI-CT-EXECUCAO-DE-TIRANTES.pdf" TargetMode="External"/><Relationship Id="rId6296" Type="http://schemas.openxmlformats.org/officeDocument/2006/relationships/hyperlink" Target="https://www.caixa.gov.br/Downloads/sinapi-cadernos-tecnicos/SINAPI-CT-ESTRUTURA-E-TRAMA-PARA-COBERTURA.pdf" TargetMode="External"/><Relationship Id="rId7347" Type="http://schemas.openxmlformats.org/officeDocument/2006/relationships/hyperlink" Target="https://www.caixa.gov.br/Downloads/sinapi-cadernos-tecnicos/SINAPI-CT-DEPRECIACAO-JUROS-IMPOSTOS-E-SEGUROS-MANUTENCAO-E-MATERIAIS-NA-OPERACAO-DOS-EQUIPAMENTOS.pdf" TargetMode="External"/><Relationship Id="rId8745" Type="http://schemas.openxmlformats.org/officeDocument/2006/relationships/hyperlink" Target="https://www.caixa.gov.br/Downloads/sinapi-cadernos-tecnicos/SINAPI-CT-CONCRETO-PROTENDIDO.pdf" TargetMode="External"/><Relationship Id="rId8952" Type="http://schemas.openxmlformats.org/officeDocument/2006/relationships/hyperlink" Target="https://www.caixa.gov.br/Downloads/sinapi-cadernos-tecnicos/SINAPI-CT-CAIXAS-DE-AGUA-PARA-EDIFICACOES.pdf" TargetMode="External"/><Relationship Id="rId6156" Type="http://schemas.openxmlformats.org/officeDocument/2006/relationships/hyperlink" Target="https://www.caixa.gov.br/Downloads/sinapi-cadernos-tecnicos/SINAPI-CT-ESTRUTURAS-DE-MADEIRA.pdf" TargetMode="External"/><Relationship Id="rId7554" Type="http://schemas.openxmlformats.org/officeDocument/2006/relationships/hyperlink" Target="https://www.caixa.gov.br/Downloads/sinapi-cadernos-tecnicos/SINAPI-CT-DEPRECIACAO-JUROS-IMPOSTOS-E-SEGUROS-MANUTENCAO-E-MATERIAIS-NA-OPERACAO-DOS-EQUIPAMENTOS.pdf" TargetMode="External"/><Relationship Id="rId7761" Type="http://schemas.openxmlformats.org/officeDocument/2006/relationships/hyperlink" Target="https://www.caixa.gov.br/Downloads/sinapi-cadernos-tecnicos/SINAPI-CT-DEPRECIACAO-JUROS-IMPOSTOS-E-SEGUROS-MANUTENCAO-E-MATERIAIS-NA-OPERACAO-DOS-EQUIPAMENTOS.pdf" TargetMode="External"/><Relationship Id="rId8605" Type="http://schemas.openxmlformats.org/officeDocument/2006/relationships/hyperlink" Target="https://www.caixa.gov.br/Downloads/sinapi-cadernos-tecnicos/SINAPI-CT-CUSTOS-HORARIOS-PRODUTIVO-E-IMPRODUTIVO-DOS-EQUIPAMENTOS.pdf" TargetMode="External"/><Relationship Id="rId8812" Type="http://schemas.openxmlformats.org/officeDocument/2006/relationships/hyperlink" Target="https://www.caixa.gov.br/Downloads/sinapi-cadernos-tecnicos/SINAPI-CT-CONCRETAGEM-PARA-ESTRUTURAS-DE-CONCRETO-ARMADO.pdf" TargetMode="External"/><Relationship Id="rId2699" Type="http://schemas.openxmlformats.org/officeDocument/2006/relationships/hyperlink" Target="https://www.caixa.gov.br/Downloads/sinapi-cadernos-tecnicos/SINAPI-CT-MASSA-UNICA-EXTERNA.pdf" TargetMode="External"/><Relationship Id="rId3000" Type="http://schemas.openxmlformats.org/officeDocument/2006/relationships/hyperlink" Target="https://www.caixa.gov.br/Downloads/sinapi-cadernos-tecnicos/SINAPI-CT-PARQUINHOS-E-EQUIPAMENTOS-DE-GINASTICA-AO-AR-LIVRE.pdf" TargetMode="External"/><Relationship Id="rId3957" Type="http://schemas.openxmlformats.org/officeDocument/2006/relationships/hyperlink" Target="https://www.caixa.gov.br/Downloads/sinapi-cadernos-tecnicos/SINAPI-CT-RECOMPOSICAO-DE-PAVIMENTOS.pdf" TargetMode="External"/><Relationship Id="rId6363" Type="http://schemas.openxmlformats.org/officeDocument/2006/relationships/hyperlink" Target="https://www.caixa.gov.br/Downloads/sinapi-cadernos-tecnicos/SINAPI-CT-ESTACAS-RAIZ.pdf" TargetMode="External"/><Relationship Id="rId6570" Type="http://schemas.openxmlformats.org/officeDocument/2006/relationships/hyperlink" Target="https://www.caixa.gov.br/Downloads/sinapi-cadernos-tecnicos/SINAPI-CT-ESGOTAMENTO-DE-VALA-E-REBAIXAMENTO-DO-LENCOL-FREATICO.pdf" TargetMode="External"/><Relationship Id="rId7207" Type="http://schemas.openxmlformats.org/officeDocument/2006/relationships/hyperlink" Target="https://www.caixa.gov.br/Downloads/sinapi-cadernos-tecnicos/SINAPI-CT-DRENOS.pdf" TargetMode="External"/><Relationship Id="rId7414" Type="http://schemas.openxmlformats.org/officeDocument/2006/relationships/hyperlink" Target="https://www.caixa.gov.br/Downloads/sinapi-cadernos-tecnicos/SINAPI-CT-DEPRECIACAO-JUROS-IMPOSTOS-E-SEGUROS-MANUTENCAO-E-MATERIAIS-NA-OPERACAO-DOS-EQUIPAMENTOS.pdf" TargetMode="External"/><Relationship Id="rId7621" Type="http://schemas.openxmlformats.org/officeDocument/2006/relationships/hyperlink" Target="https://www.caixa.gov.br/Downloads/sinapi-cadernos-tecnicos/SINAPI-CT-DEPRECIACAO-JUROS-IMPOSTOS-E-SEGUROS-MANUTENCAO-E-MATERIAIS-NA-OPERACAO-DOS-EQUIPAMENTOS.pdf" TargetMode="External"/><Relationship Id="rId878" Type="http://schemas.openxmlformats.org/officeDocument/2006/relationships/hyperlink" Target="https://www.caixa.gov.br/Downloads/sinapi-cadernos-tecnicos/SINAPI-CT-INSTALACOES-PREDIAIS-DE-AGUA-FRIA-EM-PVC.pdf" TargetMode="External"/><Relationship Id="rId2559" Type="http://schemas.openxmlformats.org/officeDocument/2006/relationships/hyperlink" Target="https://www.caixa.gov.br/Downloads/sinapi-cadernos-tecnicos/SINAPI-CT-LOUCAS-E-METAIS.pdf" TargetMode="External"/><Relationship Id="rId2766" Type="http://schemas.openxmlformats.org/officeDocument/2006/relationships/hyperlink" Target="https://www.caixa.gov.br/Downloads/sinapi-cadernos-tecnicos/SINAPI-CT-MASSA-UNICA-EXTERNA.pdf" TargetMode="External"/><Relationship Id="rId2973" Type="http://schemas.openxmlformats.org/officeDocument/2006/relationships/hyperlink" Target="https://www.caixa.gov.br/Downloads/sinapi-cadernos-tecnicos/SINAPI-CT-PAREDES-EM-DRYWALL.pdf" TargetMode="External"/><Relationship Id="rId3817" Type="http://schemas.openxmlformats.org/officeDocument/2006/relationships/hyperlink" Target="https://www.caixa.gov.br/Downloads/sinapi-cadernos-tecnicos/SINAPI-CT-RADIER-PISO-DE-CONCRETO-E-LAJE-SOBRE-SOLO.pdf" TargetMode="External"/><Relationship Id="rId5172" Type="http://schemas.openxmlformats.org/officeDocument/2006/relationships/hyperlink" Target="https://www.caixa.gov.br/Downloads/sinapi-cadernos-tecnicos/SINAPI-CT-VALVULAS-E-REGISTROS-PARA-SISTEMAS-PREDIAIS.pdf" TargetMode="External"/><Relationship Id="rId6016" Type="http://schemas.openxmlformats.org/officeDocument/2006/relationships/hyperlink" Target="https://www.caixa.gov.br/Downloads/sinapi-cadernos-tecnicos/SINAPI-CT-FOSSAS-E-SUMIDOUROS.pdf" TargetMode="External"/><Relationship Id="rId6223" Type="http://schemas.openxmlformats.org/officeDocument/2006/relationships/hyperlink" Target="https://www.caixa.gov.br/Downloads/sinapi-cadernos-tecnicos/SINAPI-CT-ESTRUTURAS-PRE-FABRICADAS-E-PRE-MOLDADAS.pdf" TargetMode="External"/><Relationship Id="rId6430" Type="http://schemas.openxmlformats.org/officeDocument/2006/relationships/hyperlink" Target="https://www.caixa.gov.br/Downloads/sinapi-cadernos-tecnicos/SINAPI-CT-ESQUADRIAS-PORTAS.pdf" TargetMode="External"/><Relationship Id="rId9379" Type="http://schemas.openxmlformats.org/officeDocument/2006/relationships/hyperlink" Target="https://www.caixa.gov.br/Downloads/sinapi-cadernos-tecnicos/SINAPI-CT-ATERROS-BASES-SUB-BASES-E-IMPRIMACOES.pdf" TargetMode="External"/><Relationship Id="rId9586" Type="http://schemas.openxmlformats.org/officeDocument/2006/relationships/hyperlink" Target="https://www.caixa.gov.br/Downloads/sinapi-cadernos-tecnicos/SINAPI-CT-ASSENTAMENTO-DE-TUBOS-DE-PVC-E-METALICOS-EM-REDES-DE-AGUA.pdf" TargetMode="External"/><Relationship Id="rId9793" Type="http://schemas.openxmlformats.org/officeDocument/2006/relationships/hyperlink" Target="https://www.caixa.gov.br/Downloads/sinapi-cadernos-tecnicos/SINAPI-CT-ASFALTO.pdf" TargetMode="External"/><Relationship Id="rId738" Type="http://schemas.openxmlformats.org/officeDocument/2006/relationships/hyperlink" Target="https://www.caixa.gov.br/Downloads/sinapi-cadernos-tecnicos/SINAPI-CT-INSTALACOES-PREDIAIS-DE-ESGOTO-TUBOS-E-CONEXOES.pdf" TargetMode="External"/><Relationship Id="rId945" Type="http://schemas.openxmlformats.org/officeDocument/2006/relationships/hyperlink" Target="https://www.caixa.gov.br/Downloads/sinapi-cadernos-tecnicos/SINAPI-CT-INSTALACOES-PREDIAIS-DE-AGUA-FRIA-EM-PVC.pdf" TargetMode="External"/><Relationship Id="rId1368" Type="http://schemas.openxmlformats.org/officeDocument/2006/relationships/hyperlink" Target="https://www.caixa.gov.br/Downloads/sinapi-cadernos-tecnicos/SINAPI-CT-INSTALACOES-DE-GAS-E-INCENDIO-EM-ACO-E-FERRO-GALVANIZADO.pdf" TargetMode="External"/><Relationship Id="rId1575" Type="http://schemas.openxmlformats.org/officeDocument/2006/relationships/hyperlink" Target="https://www.caixa.gov.br/Downloads/sinapi-cadernos-tecnicos/SINAPI-CT-INSTALACOES-DE-GAS-E-INCENDIO-EM-ACO-E-FERRO-GALVANIZADO.pdf" TargetMode="External"/><Relationship Id="rId1782" Type="http://schemas.openxmlformats.org/officeDocument/2006/relationships/hyperlink" Target="https://www.caixa.gov.br/Downloads/sinapi-cadernos-tecnicos/SINAPI-CT-INSTALACOES-EM-COBRE.pdf" TargetMode="External"/><Relationship Id="rId2419" Type="http://schemas.openxmlformats.org/officeDocument/2006/relationships/hyperlink" Target="https://www.caixa.gov.br/Downloads/sinapi-metodologia/Livro_SINAPI_Calculos_Parametros.pdf" TargetMode="External"/><Relationship Id="rId2626" Type="http://schemas.openxmlformats.org/officeDocument/2006/relationships/hyperlink" Target="https://www.caixa.gov.br/Downloads/sinapi-cadernos-tecnicos/SINAPI-CT-LOUCAS-E-METAIS.pdf" TargetMode="External"/><Relationship Id="rId2833" Type="http://schemas.openxmlformats.org/officeDocument/2006/relationships/hyperlink" Target="https://www.caixa.gov.br/Downloads/sinapi-cadernos-tecnicos/SINAPI-CT-MOBILIARIO-URBANO.pdf" TargetMode="External"/><Relationship Id="rId5032" Type="http://schemas.openxmlformats.org/officeDocument/2006/relationships/hyperlink" Target="https://www.caixa.gov.br/Downloads/sinapi-cadernos-tecnicos/SINAPI-CT-USINAGENS.pdf" TargetMode="External"/><Relationship Id="rId5989" Type="http://schemas.openxmlformats.org/officeDocument/2006/relationships/hyperlink" Target="https://www.caixa.gov.br/Downloads/sinapi-cadernos-tecnicos/SINAPI-CT-FOSSAS-E-SUMIDOUROS.pdf" TargetMode="External"/><Relationship Id="rId8188" Type="http://schemas.openxmlformats.org/officeDocument/2006/relationships/hyperlink" Target="https://www.caixa.gov.br/Downloads/sinapi-cadernos-tecnicos/SINAPI-CT-DEMOLICOES-E-REMOCOES.pdf" TargetMode="External"/><Relationship Id="rId8395" Type="http://schemas.openxmlformats.org/officeDocument/2006/relationships/hyperlink" Target="https://www.caixa.gov.br/Downloads/sinapi-cadernos-tecnicos/SINAPI-CT-CUSTOS-HORARIOS-PRODUTIVO-E-IMPRODUTIVO-DOS-EQUIPAMENTOS.pdf" TargetMode="External"/><Relationship Id="rId9239" Type="http://schemas.openxmlformats.org/officeDocument/2006/relationships/hyperlink" Target="https://www.caixa.gov.br/Downloads/sinapi-cadernos-tecnicos/SINAPI-CT-ATERROS-BASES-SUB-BASES-E-IMPRIMACOES.pdf" TargetMode="External"/><Relationship Id="rId9446" Type="http://schemas.openxmlformats.org/officeDocument/2006/relationships/hyperlink" Target="https://www.caixa.gov.br/Downloads/sinapi-cadernos-tecnicos/SINAPI-CT-ASSENTAMENTO-DE-TUBOS-DE-ESGOTO-OU-DRENAGEM-PLUVIAL-EM-CONCRETO.pdf" TargetMode="External"/><Relationship Id="rId9653" Type="http://schemas.openxmlformats.org/officeDocument/2006/relationships/hyperlink" Target="https://www.caixa.gov.br/Downloads/sinapi-cadernos-tecnicos/SINAPI-CT-ASSENTAMENTO-DE-TUBOS-DE-PVC-E-METALICOS-EM-REDES-DE-AGUA.pdf" TargetMode="External"/><Relationship Id="rId9860" Type="http://schemas.openxmlformats.org/officeDocument/2006/relationships/hyperlink" Target="https://www.caixa.gov.br/Downloads/sinapi-cadernos-tecnicos/SINAPI-CT-ARMACAO-PARA-ESTRUTURAS-DE-CONCRETO-ARMADO.pdf" TargetMode="External"/><Relationship Id="rId74" Type="http://schemas.openxmlformats.org/officeDocument/2006/relationships/hyperlink" Target="https://www.caixa.gov.br/Downloads/sinapi-cadernos-tecnicos/SINAPI-CT-INSTALACOES-ELETRICAS-REDE-DE-DISTRIBUICAO.pdf" TargetMode="External"/><Relationship Id="rId805" Type="http://schemas.openxmlformats.org/officeDocument/2006/relationships/hyperlink" Target="https://www.caixa.gov.br/Downloads/sinapi-cadernos-tecnicos/SINAPI-CT-INSTALACOES-PREDIAIS-DE-ESGOTO-TUBOS-E-CONEXOES.pdf" TargetMode="External"/><Relationship Id="rId1228" Type="http://schemas.openxmlformats.org/officeDocument/2006/relationships/hyperlink" Target="https://www.caixa.gov.br/Downloads/sinapi-cadernos-tecnicos/SINAPI-CT-INSTALACOES-PREDIAIS-DE-AGUAS-PLUVIAIS-TUBOS-CONEXOES-CAIXAS-E-RALOS.pdf" TargetMode="External"/><Relationship Id="rId1435" Type="http://schemas.openxmlformats.org/officeDocument/2006/relationships/hyperlink" Target="https://www.caixa.gov.br/Downloads/sinapi-cadernos-tecnicos/SINAPI-CT-INSTALACOES-DE-GAS-E-INCENDIO-EM-ACO-E-FERRO-GALVANIZADO.pdf" TargetMode="External"/><Relationship Id="rId4798" Type="http://schemas.openxmlformats.org/officeDocument/2006/relationships/hyperlink" Target="https://www.caixa.gov.br/Downloads/sinapi-cadernos-tecnicos/SINAPI-CT-TRANSPORTE-CARGA-E-DESCARGA-DE-MATERIAIS.pdf" TargetMode="External"/><Relationship Id="rId8048" Type="http://schemas.openxmlformats.org/officeDocument/2006/relationships/hyperlink" Target="https://www.caixa.gov.br/Downloads/sinapi-cadernos-tecnicos/SINAPI-CT-DEPRECIACAO-JUROS-IMPOSTOS-E-SEGUROS-MANUTENCAO-E-MATERIAIS-NA-OPERACAO-DOS-EQUIPAMENTOS.pdf" TargetMode="External"/><Relationship Id="rId8255" Type="http://schemas.openxmlformats.org/officeDocument/2006/relationships/hyperlink" Target="https://www.caixa.gov.br/Downloads/sinapi-cadernos-tecnicos/SINAPI-CT-CUSTOS-HORARIOS-PRODUTIVO-E-IMPRODUTIVO-DOS-EQUIPAMENTOS.pdf" TargetMode="External"/><Relationship Id="rId8462" Type="http://schemas.openxmlformats.org/officeDocument/2006/relationships/hyperlink" Target="https://www.caixa.gov.br/Downloads/sinapi-cadernos-tecnicos/SINAPI-CT-CUSTOS-HORARIOS-PRODUTIVO-E-IMPRODUTIVO-DOS-EQUIPAMENTOS.pdf" TargetMode="External"/><Relationship Id="rId9306" Type="http://schemas.openxmlformats.org/officeDocument/2006/relationships/hyperlink" Target="https://www.caixa.gov.br/Downloads/sinapi-cadernos-tecnicos/SINAPI-CT-ATERROS-BASES-SUB-BASES-E-IMPRIMACOES.pdf" TargetMode="External"/><Relationship Id="rId9513" Type="http://schemas.openxmlformats.org/officeDocument/2006/relationships/hyperlink" Target="https://www.caixa.gov.br/Downloads/sinapi-cadernos-tecnicos/SINAPI-CT-ASSENTAMENTO-DE-TUBOS-DE-PVC-E-METALICOS-EM-REDES-DE-AGUA.pdf" TargetMode="External"/><Relationship Id="rId1642" Type="http://schemas.openxmlformats.org/officeDocument/2006/relationships/hyperlink" Target="https://www.caixa.gov.br/Downloads/sinapi-cadernos-tecnicos/SINAPI-CT-INSTALACOES-DE-GAS-EM-PEX-MULTICAMADAS.pdf" TargetMode="External"/><Relationship Id="rId2900" Type="http://schemas.openxmlformats.org/officeDocument/2006/relationships/hyperlink" Target="https://www.caixa.gov.br/Downloads/sinapi-cadernos-tecnicos/SINAPI-CT-PAREDES-DE-CONCRETO-ARMACAO.pdf" TargetMode="External"/><Relationship Id="rId5849" Type="http://schemas.openxmlformats.org/officeDocument/2006/relationships/hyperlink" Target="https://www.caixa.gov.br/Downloads/sinapi-cadernos-tecnicos/SINAPI-CT-FORMAS-PARA-ESTRUTURAS-DE-CONCRETO-ARMADO.pdf" TargetMode="External"/><Relationship Id="rId7064" Type="http://schemas.openxmlformats.org/officeDocument/2006/relationships/hyperlink" Target="https://www.caixa.gov.br/Downloads/sinapi-cadernos-tecnicos/SINAPI-CT-ELETROCALHAS.pdf" TargetMode="External"/><Relationship Id="rId7271" Type="http://schemas.openxmlformats.org/officeDocument/2006/relationships/hyperlink" Target="https://www.caixa.gov.br/Downloads/sinapi-cadernos-tecnicos/SINAPI-CT-DETECCAO-DE-INCENDIO-E-ALARME.pdf" TargetMode="External"/><Relationship Id="rId8115" Type="http://schemas.openxmlformats.org/officeDocument/2006/relationships/hyperlink" Target="https://www.caixa.gov.br/Downloads/sinapi-cadernos-tecnicos/SINAPI-CT-DEPRECIACAO-JUROS-IMPOSTOS-E-SEGUROS-MANUTENCAO-E-MATERIAIS-NA-OPERACAO-DOS-EQUIPAMENTOS.pdf" TargetMode="External"/><Relationship Id="rId8322" Type="http://schemas.openxmlformats.org/officeDocument/2006/relationships/hyperlink" Target="https://www.caixa.gov.br/Downloads/sinapi-cadernos-tecnicos/SINAPI-CT-CUSTOS-HORARIOS-PRODUTIVO-E-IMPRODUTIVO-DOS-EQUIPAMENTOS.pdf" TargetMode="External"/><Relationship Id="rId9720" Type="http://schemas.openxmlformats.org/officeDocument/2006/relationships/hyperlink" Target="https://www.caixa.gov.br/Downloads/sinapi-cadernos-tecnicos/SINAPI-CT-ASSENTAMENTO-DE-TUBOS-DE-PVC-E-METALICOS-EM-REDES-DE-AGUA.pdf" TargetMode="External"/><Relationship Id="rId1502" Type="http://schemas.openxmlformats.org/officeDocument/2006/relationships/hyperlink" Target="https://www.caixa.gov.br/Downloads/sinapi-cadernos-tecnicos/SINAPI-CT-INSTALACOES-DE-GAS-E-INCENDIO-EM-ACO-E-FERRO-GALVANIZADO.pdf" TargetMode="External"/><Relationship Id="rId4658" Type="http://schemas.openxmlformats.org/officeDocument/2006/relationships/hyperlink" Target="https://www.caixa.gov.br/Downloads/sinapi-cadernos-tecnicos/SINAPI-CT-TRANSPORTE-DE-MATERIAIS-DENTRO-DO-CANTEIRO-DE-OBRAS.pdf" TargetMode="External"/><Relationship Id="rId4865" Type="http://schemas.openxmlformats.org/officeDocument/2006/relationships/hyperlink" Target="https://www.caixa.gov.br/Downloads/sinapi-cadernos-tecnicos/SINAPI-CT-TRANSPORTE-CARGA-E-DESCARGA-DE-MATERIAIS.pdf" TargetMode="External"/><Relationship Id="rId5709" Type="http://schemas.openxmlformats.org/officeDocument/2006/relationships/hyperlink" Target="https://www.caixa.gov.br/Downloads/sinapi-cadernos-tecnicos/SINAPI-CT-GUIAS-E-SARJETAS.pdf" TargetMode="External"/><Relationship Id="rId5916" Type="http://schemas.openxmlformats.org/officeDocument/2006/relationships/hyperlink" Target="https://www.caixa.gov.br/Downloads/sinapi-cadernos-tecnicos/SINAPI-CT-FORMAS-PARA-ESTRUTURAS-DE-CONCRETO-ARMADO.pdf" TargetMode="External"/><Relationship Id="rId6080" Type="http://schemas.openxmlformats.org/officeDocument/2006/relationships/hyperlink" Target="https://www.caixa.gov.br/Downloads/sinapi-cadernos-tecnicos/SINAPI-CT-EXECUCAO-DE-TIRANTES.pdf" TargetMode="External"/><Relationship Id="rId7131" Type="http://schemas.openxmlformats.org/officeDocument/2006/relationships/hyperlink" Target="https://www.caixa.gov.br/Downloads/sinapi-cadernos-tecnicos/SINAPI-CT-DUTOS-PARA-AR-CONDICIONADO.pdf" TargetMode="External"/><Relationship Id="rId10045" Type="http://schemas.openxmlformats.org/officeDocument/2006/relationships/hyperlink" Target="https://www.caixa.gov.br/Downloads/sinapi-cadernos-tecnicos/SINAPI-CT-ALVENARIAS-DIVERSAS.pdf" TargetMode="External"/><Relationship Id="rId388" Type="http://schemas.openxmlformats.org/officeDocument/2006/relationships/hyperlink" Target="https://www.caixa.gov.br/Downloads/sinapi-cadernos-tecnicos/SINAPI-CT-INSTALACOES-HIDRAULICAS-RESERVACAO-E-BOMBAS-DE-RECALQUE.pdf" TargetMode="External"/><Relationship Id="rId2069" Type="http://schemas.openxmlformats.org/officeDocument/2006/relationships/hyperlink" Target="https://www.caixa.gov.br/Downloads/sinapi-cadernos-tecnicos/SINAPI-CT-LASTRO.pdf" TargetMode="External"/><Relationship Id="rId3467" Type="http://schemas.openxmlformats.org/officeDocument/2006/relationships/hyperlink" Target="https://www.caixa.gov.br/Downloads/sinapi-cadernos-tecnicos/SINAPI-CT-POSTES-DE-CONCRETO-E-METALICOS.pdf" TargetMode="External"/><Relationship Id="rId3674" Type="http://schemas.openxmlformats.org/officeDocument/2006/relationships/hyperlink" Target="https://www.caixa.gov.br/Downloads/sinapi-cadernos-tecnicos/SINAPI-CT-PRODUCAO-DE-CONCRETO.pdf" TargetMode="External"/><Relationship Id="rId3881" Type="http://schemas.openxmlformats.org/officeDocument/2006/relationships/hyperlink" Target="https://www.caixa.gov.br/Downloads/sinapi-cadernos-tecnicos/SINAPI-CT-RASGOS-E-FIXACOES.pdf" TargetMode="External"/><Relationship Id="rId4518" Type="http://schemas.openxmlformats.org/officeDocument/2006/relationships/hyperlink" Target="https://www.caixa.gov.br/Downloads/sinapi-cadernos-tecnicos/SINAPI-CT-TELHAMENTO-PARA-COBERTURA.pdf" TargetMode="External"/><Relationship Id="rId4725" Type="http://schemas.openxmlformats.org/officeDocument/2006/relationships/hyperlink" Target="https://www.caixa.gov.br/Downloads/sinapi-cadernos-tecnicos/SINAPI-CT-TRANSPORTE-DE-MATERIAIS-DENTRO-DO-CANTEIRO-DE-OBRAS.pdf" TargetMode="External"/><Relationship Id="rId4932" Type="http://schemas.openxmlformats.org/officeDocument/2006/relationships/hyperlink" Target="https://www.caixa.gov.br/Downloads/sinapi-cadernos-tecnicos/SINAPI-CT-TUBULACAO-FLANGEADA-PARA-REDES-DE-AGUA.pdf" TargetMode="External"/><Relationship Id="rId9096" Type="http://schemas.openxmlformats.org/officeDocument/2006/relationships/hyperlink" Target="https://www.caixa.gov.br/Downloads/sinapi-cadernos-tecnicos/SINAPI-CT-BOCAS-PARA-BUEIROS.pdf" TargetMode="External"/><Relationship Id="rId10112" Type="http://schemas.openxmlformats.org/officeDocument/2006/relationships/hyperlink" Target="https://www.caixa.gov.br/Downloads/sinapi-cadernos-tecnicos/SINAPI-CT-ALVENARIA-DE-VEDACAO.pdf" TargetMode="External"/><Relationship Id="rId595" Type="http://schemas.openxmlformats.org/officeDocument/2006/relationships/hyperlink" Target="https://www.caixa.gov.br/Downloads/sinapi-cadernos-tecnicos/SINAPI-CT-INSTALACOES-HIDRAULICAS-EM-PEX.pdf" TargetMode="External"/><Relationship Id="rId2276" Type="http://schemas.openxmlformats.org/officeDocument/2006/relationships/hyperlink" Target="https://www.caixa.gov.br/Downloads/sinapi-metodologia/Livro_SINAPI_Calculos_Parametros.pdf" TargetMode="External"/><Relationship Id="rId2483" Type="http://schemas.openxmlformats.org/officeDocument/2006/relationships/hyperlink" Target="https://www.caixa.gov.br/Downloads/sinapi-metodologia/Livro_SINAPI_Calculos_Parametros.pdf" TargetMode="External"/><Relationship Id="rId2690" Type="http://schemas.openxmlformats.org/officeDocument/2006/relationships/hyperlink" Target="https://www.caixa.gov.br/Downloads/sinapi-cadernos-tecnicos/SINAPI-CT-MASSA-UNICA-EXTERNA.pdf" TargetMode="External"/><Relationship Id="rId3327" Type="http://schemas.openxmlformats.org/officeDocument/2006/relationships/hyperlink" Target="https://www.caixa.gov.br/Downloads/sinapi-cadernos-tecnicos/SINAPI-CT-PINTURA-EM-SUPERFICIES-METALICAS.pdf" TargetMode="External"/><Relationship Id="rId3534" Type="http://schemas.openxmlformats.org/officeDocument/2006/relationships/hyperlink" Target="https://www.caixa.gov.br/Downloads/sinapi-cadernos-tecnicos/SINAPI-CT-POCOS-DE-VISITA-E-CAIXAS-PARA-BOCAS-DE-LOBO.pdf" TargetMode="External"/><Relationship Id="rId3741" Type="http://schemas.openxmlformats.org/officeDocument/2006/relationships/hyperlink" Target="https://www.caixa.gov.br/Downloads/sinapi-cadernos-tecnicos/SINAPI-CT-QUADROS-DE-AUTOMACAO-DE-BOMBAS.pdf" TargetMode="External"/><Relationship Id="rId6897" Type="http://schemas.openxmlformats.org/officeDocument/2006/relationships/hyperlink" Target="https://www.caixa.gov.br/Downloads/sinapi-cadernos-tecnicos/SINAPI-CT-ESCADAS.pdf" TargetMode="External"/><Relationship Id="rId7948" Type="http://schemas.openxmlformats.org/officeDocument/2006/relationships/hyperlink" Target="https://www.caixa.gov.br/Downloads/sinapi-cadernos-tecnicos/SINAPI-CT-DEPRECIACAO-JUROS-IMPOSTOS-E-SEGUROS-MANUTENCAO-E-MATERIAIS-NA-OPERACAO-DOS-EQUIPAMENTOS.pdf" TargetMode="External"/><Relationship Id="rId248" Type="http://schemas.openxmlformats.org/officeDocument/2006/relationships/hyperlink" Target="https://www.caixa.gov.br/Downloads/sinapi-cadernos-tecnicos/SINAPI-CT-INSTALACOES-HIDRAULICAS-RESERVACAO-E-BOMBAS-DE-RECALQUE.pdf" TargetMode="External"/><Relationship Id="rId455" Type="http://schemas.openxmlformats.org/officeDocument/2006/relationships/hyperlink" Target="https://www.caixa.gov.br/Downloads/sinapi-cadernos-tecnicos/SINAPI-CT-INSTALACOES-HIDRAULICAS-RESERVACAO-E-BOMBAS-DE-RECALQUE.pdf" TargetMode="External"/><Relationship Id="rId662" Type="http://schemas.openxmlformats.org/officeDocument/2006/relationships/hyperlink" Target="https://www.caixa.gov.br/Downloads/sinapi-cadernos-tecnicos/SINAPI-CT-INSTALACOES-HIDRAULICAS-EM-PPR.pdf" TargetMode="External"/><Relationship Id="rId1085" Type="http://schemas.openxmlformats.org/officeDocument/2006/relationships/hyperlink" Target="https://www.caixa.gov.br/Downloads/sinapi-cadernos-tecnicos/SINAPI-CT-INSTALACOES-PREDIAIS-DE-AGUA-QUENTE-EM-CPVC.pdf" TargetMode="External"/><Relationship Id="rId1292" Type="http://schemas.openxmlformats.org/officeDocument/2006/relationships/hyperlink" Target="https://www.caixa.gov.br/Downloads/sinapi-cadernos-tecnicos/SINAPI-CT-INSTALACOES-DE-GAS-E-INCENDIO-EM-ACO-E-FERRO-GALVANIZADO.pdf" TargetMode="External"/><Relationship Id="rId2136" Type="http://schemas.openxmlformats.org/officeDocument/2006/relationships/hyperlink" Target="https://www.caixa.gov.br/Downloads/sinapi-cadernos-tecnicos/SINAPI-CT-LIMPEZA-DE-OBRA.pdf" TargetMode="External"/><Relationship Id="rId2343" Type="http://schemas.openxmlformats.org/officeDocument/2006/relationships/hyperlink" Target="https://www.caixa.gov.br/Downloads/sinapi-metodologia/Livro_SINAPI_Calculos_Parametros.pdf" TargetMode="External"/><Relationship Id="rId2550" Type="http://schemas.openxmlformats.org/officeDocument/2006/relationships/hyperlink" Target="https://www.caixa.gov.br/Downloads/sinapi-cadernos-tecnicos/SINAPI-CT-LOUCAS-E-METAIS.pdf" TargetMode="External"/><Relationship Id="rId3601" Type="http://schemas.openxmlformats.org/officeDocument/2006/relationships/hyperlink" Target="https://www.caixa.gov.br/Downloads/sinapi-cadernos-tecnicos/SINAPI-CT-POCOS-DE-VISITA-E-CAIXAS-PARA-BOCAS-DE-LOBO.pdf" TargetMode="External"/><Relationship Id="rId5499" Type="http://schemas.openxmlformats.org/officeDocument/2006/relationships/hyperlink" Target="https://www.caixa.gov.br/Downloads/sinapi-cadernos-tecnicos/SINAPI-CT-INSTALACOES-ELETRICAS-ELETRODUTOS-EMBUTIDOS-CABOS-CAIXAS-TOMADAS-E-INTERRUPTORES.pdf" TargetMode="External"/><Relationship Id="rId6757" Type="http://schemas.openxmlformats.org/officeDocument/2006/relationships/hyperlink" Target="https://www.caixa.gov.br/Downloads/sinapi-cadernos-tecnicos/SINAPI-CT-ESCAVACAO-VERTICAL-A-CEU-ABERTO.pdf" TargetMode="External"/><Relationship Id="rId6964" Type="http://schemas.openxmlformats.org/officeDocument/2006/relationships/hyperlink" Target="https://www.caixa.gov.br/Downloads/sinapi-cadernos-tecnicos/SINAPI-CT-EQUIPAMENTOS-DE-PROTECAO-COLETIVA.pdf" TargetMode="External"/><Relationship Id="rId7808" Type="http://schemas.openxmlformats.org/officeDocument/2006/relationships/hyperlink" Target="https://www.caixa.gov.br/Downloads/sinapi-cadernos-tecnicos/SINAPI-CT-DEPRECIACAO-JUROS-IMPOSTOS-E-SEGUROS-MANUTENCAO-E-MATERIAIS-NA-OPERACAO-DOS-EQUIPAMENTOS.pdf" TargetMode="External"/><Relationship Id="rId9163" Type="http://schemas.openxmlformats.org/officeDocument/2006/relationships/hyperlink" Target="https://www.caixa.gov.br/Downloads/sinapi-cadernos-tecnicos/SINAPI-CT-ATERROS-BASES-SUB-BASES-E-IMPRIMACOES.pdf" TargetMode="External"/><Relationship Id="rId9370" Type="http://schemas.openxmlformats.org/officeDocument/2006/relationships/hyperlink" Target="https://www.caixa.gov.br/Downloads/sinapi-cadernos-tecnicos/SINAPI-CT-ATERROS-BASES-SUB-BASES-E-IMPRIMACOES.pdf" TargetMode="External"/><Relationship Id="rId108" Type="http://schemas.openxmlformats.org/officeDocument/2006/relationships/hyperlink" Target="https://www.caixa.gov.br/Downloads/sinapi-cadernos-tecnicos/SINAPI-CT-INSTALACOES-ELETRICAS-REDE-DE-DISTRIBUICAO.pdf" TargetMode="External"/><Relationship Id="rId315" Type="http://schemas.openxmlformats.org/officeDocument/2006/relationships/hyperlink" Target="https://www.caixa.gov.br/Downloads/sinapi-cadernos-tecnicos/SINAPI-CT-INSTALACOES-HIDRAULICAS-RESERVACAO-E-BOMBAS-DE-RECALQUE.pdf" TargetMode="External"/><Relationship Id="rId522" Type="http://schemas.openxmlformats.org/officeDocument/2006/relationships/hyperlink" Target="https://www.caixa.gov.br/Downloads/sinapi-cadernos-tecnicos/SINAPI-CT-INSTALACOES-HIDRAULICAS-EM-PEX.pdf" TargetMode="External"/><Relationship Id="rId1152" Type="http://schemas.openxmlformats.org/officeDocument/2006/relationships/hyperlink" Target="https://www.caixa.gov.br/Downloads/sinapi-cadernos-tecnicos/SINAPI-CT-INSTALACOES-PREDIAIS-DE-AGUA-QUENTE-EM-CPVC.pdf" TargetMode="External"/><Relationship Id="rId2203" Type="http://schemas.openxmlformats.org/officeDocument/2006/relationships/hyperlink" Target="https://www.caixa.gov.br/Downloads/sinapi-metodologia/Livro_SINAPI_Calculos_Parametros.pdf" TargetMode="External"/><Relationship Id="rId2410" Type="http://schemas.openxmlformats.org/officeDocument/2006/relationships/hyperlink" Target="https://www.caixa.gov.br/Downloads/sinapi-metodologia/Livro_SINAPI_Calculos_Parametros.pdf" TargetMode="External"/><Relationship Id="rId5359" Type="http://schemas.openxmlformats.org/officeDocument/2006/relationships/hyperlink" Target="https://www.caixa.gov.br/Downloads/sinapi-cadernos-tecnicos/SINAPI-CT-INSTALACOES-ELETRICAS-ELETRODUTOS-CONEXOES-E-CONDULETES-APARENTES.pdf" TargetMode="External"/><Relationship Id="rId5566" Type="http://schemas.openxmlformats.org/officeDocument/2006/relationships/hyperlink" Target="https://www.caixa.gov.br/Downloads/sinapi-cadernos-tecnicos/SINAPI-CT-INSTALACOES-ELETRICAS-ELETRODUTOS-EMBUTIDOS-CABOS-CAIXAS-TOMADAS-E-INTERRUPTORES.pdf" TargetMode="External"/><Relationship Id="rId5773" Type="http://schemas.openxmlformats.org/officeDocument/2006/relationships/hyperlink" Target="https://www.caixa.gov.br/Downloads/sinapi-cadernos-tecnicos/SINAPI-CT-GESSO.pdf" TargetMode="External"/><Relationship Id="rId6617" Type="http://schemas.openxmlformats.org/officeDocument/2006/relationships/hyperlink" Target="https://www.caixa.gov.br/Downloads/sinapi-cadernos-tecnicos/SINAPI-CT-ESCORAMENTO-E-PREPARO-DE-FUNDO-DE-VALAS.pdf" TargetMode="External"/><Relationship Id="rId9023" Type="http://schemas.openxmlformats.org/officeDocument/2006/relationships/hyperlink" Target="https://www.caixa.gov.br/Downloads/sinapi-cadernos-tecnicos/SINAPI-CT-CAIXAS-ENTERRADAS.pdf" TargetMode="External"/><Relationship Id="rId9230" Type="http://schemas.openxmlformats.org/officeDocument/2006/relationships/hyperlink" Target="https://www.caixa.gov.br/Downloads/sinapi-cadernos-tecnicos/SINAPI-CT-ATERROS-BASES-SUB-BASES-E-IMPRIMACOES.pdf" TargetMode="External"/><Relationship Id="rId1012" Type="http://schemas.openxmlformats.org/officeDocument/2006/relationships/hyperlink" Target="https://www.caixa.gov.br/Downloads/sinapi-cadernos-tecnicos/SINAPI-CT-INSTALACOES-PREDIAIS-DE-AGUA-FRIA-EM-PVC.pdf" TargetMode="External"/><Relationship Id="rId4168" Type="http://schemas.openxmlformats.org/officeDocument/2006/relationships/hyperlink" Target="https://www.caixa.gov.br/Downloads/sinapi-cadernos-tecnicos/SINAPI-CT-REDES-DE-AGUA-E-ESGOTO-EM-PEAD-LISO-(TUBOS-E-CONEXOES).pdf" TargetMode="External"/><Relationship Id="rId4375" Type="http://schemas.openxmlformats.org/officeDocument/2006/relationships/hyperlink" Target="https://www.caixa.gov.br/Downloads/sinapi-cadernos-tecnicos/SINAPI-CT-SISTEMA-DE-PROTECAO-CONTRA-DESCARGAS-ATMOSFERICAS-SPDA.pdf" TargetMode="External"/><Relationship Id="rId5219" Type="http://schemas.openxmlformats.org/officeDocument/2006/relationships/hyperlink" Target="https://www.caixa.gov.br/Downloads/sinapi-cadernos-tecnicos/SINAPI-CT-VALVULAS-E-REGISTROS-PARA-SISTEMAS-PREDIAIS.pdf" TargetMode="External"/><Relationship Id="rId5426" Type="http://schemas.openxmlformats.org/officeDocument/2006/relationships/hyperlink" Target="https://www.caixa.gov.br/Downloads/sinapi-cadernos-tecnicos/SINAPI-CT-INSTALACOES-ELETRICAS-ELETRODUTOS-EMBUTIDOS-CABOS-CAIXAS-TOMADAS-E-INTERRUPTORES.pdf" TargetMode="External"/><Relationship Id="rId5980" Type="http://schemas.openxmlformats.org/officeDocument/2006/relationships/hyperlink" Target="https://www.caixa.gov.br/Downloads/sinapi-cadernos-tecnicos/SINAPI-CT-FUNDACOES-RASAS-(BLOCOS-SAPATAS-VIGAS-BALDRAME).pdf" TargetMode="External"/><Relationship Id="rId6824" Type="http://schemas.openxmlformats.org/officeDocument/2006/relationships/hyperlink" Target="https://www.caixa.gov.br/Downloads/sinapi-cadernos-tecnicos/SINAPI-CT-ESCAVACAO-HORIZONTAL.pdf" TargetMode="External"/><Relationship Id="rId1969" Type="http://schemas.openxmlformats.org/officeDocument/2006/relationships/hyperlink" Target="https://www.caixa.gov.br/Downloads/sinapi-cadernos-tecnicos/SINAPI-CT-INSTALACOES-EM-COBRE.pdf" TargetMode="External"/><Relationship Id="rId3184" Type="http://schemas.openxmlformats.org/officeDocument/2006/relationships/hyperlink" Target="https://www.caixa.gov.br/Downloads/sinapi-cadernos-tecnicos/SINAPI-CT-PERFURACAO-HORIZONTAL-DIRECIONAL-HDD.pdf" TargetMode="External"/><Relationship Id="rId4028" Type="http://schemas.openxmlformats.org/officeDocument/2006/relationships/hyperlink" Target="https://www.caixa.gov.br/Downloads/sinapi-cadernos-tecnicos/SINAPI-CT-REDES-DE-LOGICA-TELEFONIA-E-IMAGEM.pdf" TargetMode="External"/><Relationship Id="rId4235" Type="http://schemas.openxmlformats.org/officeDocument/2006/relationships/hyperlink" Target="https://www.caixa.gov.br/Downloads/sinapi-cadernos-tecnicos/SINAPI-CT-RESERVATORIOS-DE-CONCRETO-E-METALICOS.pdf" TargetMode="External"/><Relationship Id="rId4582" Type="http://schemas.openxmlformats.org/officeDocument/2006/relationships/hyperlink" Target="https://www.caixa.gov.br/Downloads/sinapi-cadernos-tecnicos/SINAPI-CT-TRANSPORTE-FLUVIAL-CARGA-E-DESCARGA.pdf" TargetMode="External"/><Relationship Id="rId5633" Type="http://schemas.openxmlformats.org/officeDocument/2006/relationships/hyperlink" Target="https://www.caixa.gov.br/Downloads/sinapi-cadernos-tecnicos/SINAPI-CT-ILUMINACAO-PREDIAL-E-MONITORAMENTO.pdf" TargetMode="External"/><Relationship Id="rId5840" Type="http://schemas.openxmlformats.org/officeDocument/2006/relationships/hyperlink" Target="https://www.caixa.gov.br/Downloads/sinapi-cadernos-tecnicos/SINAPI-CT-FORMAS-PARA-ESTRUTURAS-DE-CONCRETO-ARMADO.pdf" TargetMode="External"/><Relationship Id="rId8789" Type="http://schemas.openxmlformats.org/officeDocument/2006/relationships/hyperlink" Target="https://www.caixa.gov.br/Downloads/sinapi-cadernos-tecnicos/SINAPI-CT-CONCRETO-PROJETADO.pdf" TargetMode="External"/><Relationship Id="rId8996" Type="http://schemas.openxmlformats.org/officeDocument/2006/relationships/hyperlink" Target="https://www.caixa.gov.br/Downloads/sinapi-cadernos-tecnicos/SINAPI-CT-CAIXAS-ENTERRADAS.pdf" TargetMode="External"/><Relationship Id="rId1829" Type="http://schemas.openxmlformats.org/officeDocument/2006/relationships/hyperlink" Target="https://www.caixa.gov.br/Downloads/sinapi-cadernos-tecnicos/SINAPI-CT-INSTALACOES-EM-COBRE.pdf" TargetMode="External"/><Relationship Id="rId3391" Type="http://schemas.openxmlformats.org/officeDocument/2006/relationships/hyperlink" Target="https://www.caixa.gov.br/Downloads/sinapi-cadernos-tecnicos/SINAPI-CT-PISOS.pdf" TargetMode="External"/><Relationship Id="rId4442" Type="http://schemas.openxmlformats.org/officeDocument/2006/relationships/hyperlink" Target="https://www.caixa.gov.br/Downloads/sinapi-cadernos-tecnicos/SINAPI-CT-SISTEMAS-DE-MEDICAO.pdf" TargetMode="External"/><Relationship Id="rId5700" Type="http://schemas.openxmlformats.org/officeDocument/2006/relationships/hyperlink" Target="https://www.caixa.gov.br/Downloads/sinapi-cadernos-tecnicos/SINAPI-CT-GUIAS-E-SARJETAS.pdf" TargetMode="External"/><Relationship Id="rId7598" Type="http://schemas.openxmlformats.org/officeDocument/2006/relationships/hyperlink" Target="https://www.caixa.gov.br/Downloads/sinapi-cadernos-tecnicos/SINAPI-CT-DEPRECIACAO-JUROS-IMPOSTOS-E-SEGUROS-MANUTENCAO-E-MATERIAIS-NA-OPERACAO-DOS-EQUIPAMENTOS.pdf" TargetMode="External"/><Relationship Id="rId8649" Type="http://schemas.openxmlformats.org/officeDocument/2006/relationships/hyperlink" Target="https://www.caixa.gov.br/Downloads/sinapi-cadernos-tecnicos/SINAPI-CT-CUSTOS-HORARIOS-PRODUTIVO-E-IMPRODUTIVO-DOS-EQUIPAMENTOS.pdf" TargetMode="External"/><Relationship Id="rId8856" Type="http://schemas.openxmlformats.org/officeDocument/2006/relationships/hyperlink" Target="https://www.caixa.gov.br/Downloads/sinapi-cadernos-tecnicos/SINAPI-CT-CHAPISCO.pdf" TargetMode="External"/><Relationship Id="rId9907" Type="http://schemas.openxmlformats.org/officeDocument/2006/relationships/hyperlink" Target="https://www.caixa.gov.br/Downloads/sinapi-cadernos-tecnicos/SINAPI-CT-ARGAMASSAS.pdf" TargetMode="External"/><Relationship Id="rId3044" Type="http://schemas.openxmlformats.org/officeDocument/2006/relationships/hyperlink" Target="https://www.caixa.gov.br/Downloads/sinapi-cadernos-tecnicos/SINAPI-CT-PAVIMENTO-INTERTRAVADO.pdf" TargetMode="External"/><Relationship Id="rId3251" Type="http://schemas.openxmlformats.org/officeDocument/2006/relationships/hyperlink" Target="https://www.caixa.gov.br/Downloads/sinapi-cadernos-tecnicos/SINAPI-CT-PINTURA-EM-MADEIRA.pdf" TargetMode="External"/><Relationship Id="rId4302" Type="http://schemas.openxmlformats.org/officeDocument/2006/relationships/hyperlink" Target="https://www.caixa.gov.br/Downloads/sinapi-cadernos-tecnicos/SINAPI-CT-SINALIZACAO-HORIZONTAL-VIARIA.pdf" TargetMode="External"/><Relationship Id="rId7458" Type="http://schemas.openxmlformats.org/officeDocument/2006/relationships/hyperlink" Target="https://www.caixa.gov.br/Downloads/sinapi-cadernos-tecnicos/SINAPI-CT-DEPRECIACAO-JUROS-IMPOSTOS-E-SEGUROS-MANUTENCAO-E-MATERIAIS-NA-OPERACAO-DOS-EQUIPAMENTOS.pdf" TargetMode="External"/><Relationship Id="rId7665" Type="http://schemas.openxmlformats.org/officeDocument/2006/relationships/hyperlink" Target="https://www.caixa.gov.br/Downloads/sinapi-cadernos-tecnicos/SINAPI-CT-DEPRECIACAO-JUROS-IMPOSTOS-E-SEGUROS-MANUTENCAO-E-MATERIAIS-NA-OPERACAO-DOS-EQUIPAMENTOS.pdf" TargetMode="External"/><Relationship Id="rId7872" Type="http://schemas.openxmlformats.org/officeDocument/2006/relationships/hyperlink" Target="https://www.caixa.gov.br/Downloads/sinapi-cadernos-tecnicos/SINAPI-CT-DEPRECIACAO-JUROS-IMPOSTOS-E-SEGUROS-MANUTENCAO-E-MATERIAIS-NA-OPERACAO-DOS-EQUIPAMENTOS.pdf" TargetMode="External"/><Relationship Id="rId8509" Type="http://schemas.openxmlformats.org/officeDocument/2006/relationships/hyperlink" Target="https://www.caixa.gov.br/Downloads/sinapi-cadernos-tecnicos/SINAPI-CT-CUSTOS-HORARIOS-PRODUTIVO-E-IMPRODUTIVO-DOS-EQUIPAMENTOS.pdf" TargetMode="External"/><Relationship Id="rId8716" Type="http://schemas.openxmlformats.org/officeDocument/2006/relationships/hyperlink" Target="https://www.caixa.gov.br/Downloads/sinapi-cadernos-tecnicos/SINAPI-CT-CONTRAPISO.pdf" TargetMode="External"/><Relationship Id="rId8923" Type="http://schemas.openxmlformats.org/officeDocument/2006/relationships/hyperlink" Target="https://www.caixa.gov.br/Downloads/sinapi-cadernos-tecnicos/SINAPI-CT-CANALETAS-GRELHAS-E-CAIXAS-COM-GRELHA-PARA-DRENAGEM.pdf" TargetMode="External"/><Relationship Id="rId172" Type="http://schemas.openxmlformats.org/officeDocument/2006/relationships/hyperlink" Target="https://www.caixa.gov.br/Downloads/sinapi-cadernos-tecnicos/SINAPI-CT-INSTALACOES-HIDRAULICAS-RESERVACAO-E-BOMBAS-DE-RECALQUE.pdf" TargetMode="External"/><Relationship Id="rId2060" Type="http://schemas.openxmlformats.org/officeDocument/2006/relationships/hyperlink" Target="https://www.caixa.gov.br/Downloads/sinapi-cadernos-tecnicos/SINAPI-CT-LASTRO.pdf" TargetMode="External"/><Relationship Id="rId3111" Type="http://schemas.openxmlformats.org/officeDocument/2006/relationships/hyperlink" Target="https://www.caixa.gov.br/Downloads/sinapi-cadernos-tecnicos/SINAPI-CT-PEITORIS-E-CHAPINS.pdf" TargetMode="External"/><Relationship Id="rId6267" Type="http://schemas.openxmlformats.org/officeDocument/2006/relationships/hyperlink" Target="https://www.caixa.gov.br/Downloads/sinapi-cadernos-tecnicos/SINAPI-CT-ESTRUTURA-E-TRAMA-PARA-COBERTURA.pdf" TargetMode="External"/><Relationship Id="rId6474" Type="http://schemas.openxmlformats.org/officeDocument/2006/relationships/hyperlink" Target="https://www.caixa.gov.br/Downloads/sinapi-cadernos-tecnicos/SINAPI-CT-ESQUADRIAS-PORTAS.pdf" TargetMode="External"/><Relationship Id="rId6681" Type="http://schemas.openxmlformats.org/officeDocument/2006/relationships/hyperlink" Target="https://www.caixa.gov.br/Downloads/sinapi-cadernos-tecnicos/SINAPI-CT-ESCAVACAO-DE-VALAS.pdf" TargetMode="External"/><Relationship Id="rId7318" Type="http://schemas.openxmlformats.org/officeDocument/2006/relationships/hyperlink" Target="https://www.caixa.gov.br/Downloads/sinapi-cadernos-tecnicos/SINAPI-CT-DEPRECIACAO-JUROS-IMPOSTOS-E-SEGUROS-MANUTENCAO-E-MATERIAIS-NA-OPERACAO-DOS-EQUIPAMENTOS.pdf" TargetMode="External"/><Relationship Id="rId7525" Type="http://schemas.openxmlformats.org/officeDocument/2006/relationships/hyperlink" Target="https://www.caixa.gov.br/Downloads/sinapi-cadernos-tecnicos/SINAPI-CT-DEPRECIACAO-JUROS-IMPOSTOS-E-SEGUROS-MANUTENCAO-E-MATERIAIS-NA-OPERACAO-DOS-EQUIPAMENTOS.pdf" TargetMode="External"/><Relationship Id="rId7732" Type="http://schemas.openxmlformats.org/officeDocument/2006/relationships/hyperlink" Target="https://www.caixa.gov.br/Downloads/sinapi-cadernos-tecnicos/SINAPI-CT-DEPRECIACAO-JUROS-IMPOSTOS-E-SEGUROS-MANUTENCAO-E-MATERIAIS-NA-OPERACAO-DOS-EQUIPAMENTOS.pdf" TargetMode="External"/><Relationship Id="rId989" Type="http://schemas.openxmlformats.org/officeDocument/2006/relationships/hyperlink" Target="https://www.caixa.gov.br/Downloads/sinapi-cadernos-tecnicos/SINAPI-CT-INSTALACOES-PREDIAIS-DE-AGUA-FRIA-EM-PVC.pdf" TargetMode="External"/><Relationship Id="rId2877" Type="http://schemas.openxmlformats.org/officeDocument/2006/relationships/hyperlink" Target="https://www.caixa.gov.br/Downloads/sinapi-cadernos-tecnicos/SINAPI-CT-PAISAGISMO-PLANTIO.pdf" TargetMode="External"/><Relationship Id="rId5076" Type="http://schemas.openxmlformats.org/officeDocument/2006/relationships/hyperlink" Target="https://www.caixa.gov.br/Downloads/sinapi-cadernos-tecnicos/SINAPI-CT-VIDROS-E-ESPELHOS.pdf" TargetMode="External"/><Relationship Id="rId5283" Type="http://schemas.openxmlformats.org/officeDocument/2006/relationships/hyperlink" Target="https://www.caixa.gov.br/Downloads/sinapi-cadernos-tecnicos/SINAPI-CT-VALVULAS-PARA-REDES-DE-SANEAMENTO.pdf" TargetMode="External"/><Relationship Id="rId5490" Type="http://schemas.openxmlformats.org/officeDocument/2006/relationships/hyperlink" Target="https://www.caixa.gov.br/Downloads/sinapi-cadernos-tecnicos/SINAPI-CT-INSTALACOES-ELETRICAS-ELETRODUTOS-EMBUTIDOS-CABOS-CAIXAS-TOMADAS-E-INTERRUPTORES.pdf" TargetMode="External"/><Relationship Id="rId6127" Type="http://schemas.openxmlformats.org/officeDocument/2006/relationships/hyperlink" Target="https://www.caixa.gov.br/Downloads/sinapi-cadernos-tecnicos/SINAPI-CT-ESTRUTURAS-DE-MADEIRA.pdf" TargetMode="External"/><Relationship Id="rId6334" Type="http://schemas.openxmlformats.org/officeDocument/2006/relationships/hyperlink" Target="https://www.caixa.gov.br/Downloads/sinapi-cadernos-tecnicos/SINAPI-CT-ESTRUTURA-E-TRAMA-PARA-COBERTURA.pdf" TargetMode="External"/><Relationship Id="rId6541" Type="http://schemas.openxmlformats.org/officeDocument/2006/relationships/hyperlink" Target="https://www.caixa.gov.br/Downloads/sinapi-cadernos-tecnicos/SINAPI-CT-ESQUADRIAS-JANELAS.pdf" TargetMode="External"/><Relationship Id="rId9697" Type="http://schemas.openxmlformats.org/officeDocument/2006/relationships/hyperlink" Target="https://www.caixa.gov.br/Downloads/sinapi-cadernos-tecnicos/SINAPI-CT-ASSENTAMENTO-DE-TUBOS-DE-PVC-E-METALICOS-EM-REDES-DE-AGUA.pdf" TargetMode="External"/><Relationship Id="rId849" Type="http://schemas.openxmlformats.org/officeDocument/2006/relationships/hyperlink" Target="https://www.caixa.gov.br/Downloads/sinapi-cadernos-tecnicos/SINAPI-CT-INSTALACOES-PREDIAIS-DE-AGUA-FRIA-EM-PVC.pdf" TargetMode="External"/><Relationship Id="rId1479" Type="http://schemas.openxmlformats.org/officeDocument/2006/relationships/hyperlink" Target="https://www.caixa.gov.br/Downloads/sinapi-cadernos-tecnicos/SINAPI-CT-INSTALACOES-DE-GAS-E-INCENDIO-EM-ACO-E-FERRO-GALVANIZADO.pdf" TargetMode="External"/><Relationship Id="rId1686" Type="http://schemas.openxmlformats.org/officeDocument/2006/relationships/hyperlink" Target="https://www.caixa.gov.br/Downloads/sinapi-cadernos-tecnicos/SINAPI-CT-INSTALACOES-DE-AR-CONDICIONADO.pdf" TargetMode="External"/><Relationship Id="rId3928" Type="http://schemas.openxmlformats.org/officeDocument/2006/relationships/hyperlink" Target="https://www.caixa.gov.br/Downloads/sinapi-cadernos-tecnicos/SINAPI-CT-RECOMPOSICAO-DE-PAVIMENTOS.pdf" TargetMode="External"/><Relationship Id="rId4092" Type="http://schemas.openxmlformats.org/officeDocument/2006/relationships/hyperlink" Target="https://www.caixa.gov.br/Downloads/sinapi-cadernos-tecnicos/SINAPI-CT-REDES-DE-AGUA-E-ESGOTO-EM-PEAD-LISO-(TUBOS-E-CONEXOES).pdf" TargetMode="External"/><Relationship Id="rId5143" Type="http://schemas.openxmlformats.org/officeDocument/2006/relationships/hyperlink" Target="https://www.caixa.gov.br/Downloads/sinapi-cadernos-tecnicos/SINAPI-CT-VALVULAS-E-REGISTROS-PARA-SISTEMAS-PREDIAIS.pdf" TargetMode="External"/><Relationship Id="rId5350" Type="http://schemas.openxmlformats.org/officeDocument/2006/relationships/hyperlink" Target="https://www.caixa.gov.br/Downloads/sinapi-cadernos-tecnicos/SINAPI-CT-INSTALACOES-ELETRICAS-ELETRODUTOS-CONEXOES-E-CONDULETES-APARENTES.pdf" TargetMode="External"/><Relationship Id="rId6401" Type="http://schemas.openxmlformats.org/officeDocument/2006/relationships/hyperlink" Target="https://www.caixa.gov.br/Downloads/sinapi-cadernos-tecnicos/SINAPI-CT-ESQUADRIAS-PORTAS.pdf" TargetMode="External"/><Relationship Id="rId8299" Type="http://schemas.openxmlformats.org/officeDocument/2006/relationships/hyperlink" Target="https://www.caixa.gov.br/Downloads/sinapi-cadernos-tecnicos/SINAPI-CT-CUSTOS-HORARIOS-PRODUTIVO-E-IMPRODUTIVO-DOS-EQUIPAMENTOS.pdf" TargetMode="External"/><Relationship Id="rId9557" Type="http://schemas.openxmlformats.org/officeDocument/2006/relationships/hyperlink" Target="https://www.caixa.gov.br/Downloads/sinapi-cadernos-tecnicos/SINAPI-CT-ASSENTAMENTO-DE-TUBOS-DE-PVC-E-METALICOS-EM-REDES-DE-AGUA.pdf" TargetMode="External"/><Relationship Id="rId1339" Type="http://schemas.openxmlformats.org/officeDocument/2006/relationships/hyperlink" Target="https://www.caixa.gov.br/Downloads/sinapi-cadernos-tecnicos/SINAPI-CT-INSTALACOES-DE-GAS-E-INCENDIO-EM-ACO-E-FERRO-GALVANIZADO.pdf" TargetMode="External"/><Relationship Id="rId1893" Type="http://schemas.openxmlformats.org/officeDocument/2006/relationships/hyperlink" Target="https://www.caixa.gov.br/Downloads/sinapi-cadernos-tecnicos/SINAPI-CT-INSTALACOES-EM-COBRE.pdf" TargetMode="External"/><Relationship Id="rId2737" Type="http://schemas.openxmlformats.org/officeDocument/2006/relationships/hyperlink" Target="https://www.caixa.gov.br/Downloads/sinapi-cadernos-tecnicos/SINAPI-CT-MASSA-UNICA-EXTERNA.pdf" TargetMode="External"/><Relationship Id="rId2944" Type="http://schemas.openxmlformats.org/officeDocument/2006/relationships/hyperlink" Target="https://www.caixa.gov.br/Downloads/sinapi-cadernos-tecnicos/SINAPI-CT-PAREDES-DE-CONCRETO-ESTUCAMENTO.pdf" TargetMode="External"/><Relationship Id="rId5003" Type="http://schemas.openxmlformats.org/officeDocument/2006/relationships/hyperlink" Target="https://www.caixa.gov.br/Downloads/sinapi-cadernos-tecnicos/SINAPI-CT-TUNNEL-LINER.pdf" TargetMode="External"/><Relationship Id="rId5210" Type="http://schemas.openxmlformats.org/officeDocument/2006/relationships/hyperlink" Target="https://www.caixa.gov.br/Downloads/sinapi-cadernos-tecnicos/SINAPI-CT-VALVULAS-E-REGISTROS-PARA-SISTEMAS-PREDIAIS.pdf" TargetMode="External"/><Relationship Id="rId8159" Type="http://schemas.openxmlformats.org/officeDocument/2006/relationships/hyperlink" Target="https://www.caixa.gov.br/Downloads/sinapi-cadernos-tecnicos/SINAPI-CT-DEPRECIACAO-JUROS-IMPOSTOS-E-SEGUROS-MANUTENCAO-E-MATERIAIS-NA-OPERACAO-DOS-EQUIPAMENTOS.pdf" TargetMode="External"/><Relationship Id="rId8366" Type="http://schemas.openxmlformats.org/officeDocument/2006/relationships/hyperlink" Target="https://www.caixa.gov.br/Downloads/sinapi-cadernos-tecnicos/SINAPI-CT-CUSTOS-HORARIOS-PRODUTIVO-E-IMPRODUTIVO-DOS-EQUIPAMENTOS.pdf" TargetMode="External"/><Relationship Id="rId9764" Type="http://schemas.openxmlformats.org/officeDocument/2006/relationships/hyperlink" Target="https://www.caixa.gov.br/Downloads/sinapi-cadernos-tecnicos/SINAPI-CT-ASSENTAMENTO-DE-TUBOS-DE-ESGOTO-EM-PVC-E-PEAD.pdf" TargetMode="External"/><Relationship Id="rId9971" Type="http://schemas.openxmlformats.org/officeDocument/2006/relationships/hyperlink" Target="https://www.caixa.gov.br/Downloads/sinapi-cadernos-tecnicos/SINAPI-CT-ARGAMASSAS.pdf" TargetMode="External"/><Relationship Id="rId709" Type="http://schemas.openxmlformats.org/officeDocument/2006/relationships/hyperlink" Target="https://www.caixa.gov.br/Downloads/sinapi-cadernos-tecnicos/SINAPI-CT-INSTALACOES-HIDRAULICAS-EM-PPR.pdf" TargetMode="External"/><Relationship Id="rId916" Type="http://schemas.openxmlformats.org/officeDocument/2006/relationships/hyperlink" Target="https://www.caixa.gov.br/Downloads/sinapi-cadernos-tecnicos/SINAPI-CT-INSTALACOES-PREDIAIS-DE-AGUA-FRIA-EM-PVC.pdf" TargetMode="External"/><Relationship Id="rId1546" Type="http://schemas.openxmlformats.org/officeDocument/2006/relationships/hyperlink" Target="https://www.caixa.gov.br/Downloads/sinapi-cadernos-tecnicos/SINAPI-CT-INSTALACOES-DE-GAS-E-INCENDIO-EM-ACO-E-FERRO-GALVANIZADO.pdf" TargetMode="External"/><Relationship Id="rId1753" Type="http://schemas.openxmlformats.org/officeDocument/2006/relationships/hyperlink" Target="https://www.caixa.gov.br/Downloads/sinapi-cadernos-tecnicos/SINAPI-CT-INSTALACOES-EM-COBRE.pdf" TargetMode="External"/><Relationship Id="rId1960" Type="http://schemas.openxmlformats.org/officeDocument/2006/relationships/hyperlink" Target="https://www.caixa.gov.br/Downloads/sinapi-cadernos-tecnicos/SINAPI-CT-INSTALACOES-EM-COBRE.pdf" TargetMode="External"/><Relationship Id="rId2804" Type="http://schemas.openxmlformats.org/officeDocument/2006/relationships/hyperlink" Target="https://www.caixa.gov.br/Downloads/sinapi-cadernos-tecnicos/SINAPI-CT-MASSA-UNICA-INTERNA.pdf" TargetMode="External"/><Relationship Id="rId7175" Type="http://schemas.openxmlformats.org/officeDocument/2006/relationships/hyperlink" Target="https://www.caixa.gov.br/Downloads/sinapi-cadernos-tecnicos/SINAPI-CT-DUTOS-PARA-AR-CONDICIONADO.pdf" TargetMode="External"/><Relationship Id="rId8019" Type="http://schemas.openxmlformats.org/officeDocument/2006/relationships/hyperlink" Target="https://www.caixa.gov.br/Downloads/sinapi-cadernos-tecnicos/SINAPI-CT-DEPRECIACAO-JUROS-IMPOSTOS-E-SEGUROS-MANUTENCAO-E-MATERIAIS-NA-OPERACAO-DOS-EQUIPAMENTOS.pdf" TargetMode="External"/><Relationship Id="rId8573" Type="http://schemas.openxmlformats.org/officeDocument/2006/relationships/hyperlink" Target="https://www.caixa.gov.br/Downloads/sinapi-cadernos-tecnicos/SINAPI-CT-CUSTOS-HORARIOS-PRODUTIVO-E-IMPRODUTIVO-DOS-EQUIPAMENTOS.pdf" TargetMode="External"/><Relationship Id="rId8780" Type="http://schemas.openxmlformats.org/officeDocument/2006/relationships/hyperlink" Target="https://www.caixa.gov.br/Downloads/sinapi-cadernos-tecnicos/SINAPI-CT-CONCRETO-PROJETADO.pdf" TargetMode="External"/><Relationship Id="rId9417" Type="http://schemas.openxmlformats.org/officeDocument/2006/relationships/hyperlink" Target="https://www.caixa.gov.br/Downloads/sinapi-cadernos-tecnicos/SINAPI-CT-ATERRO-E-REATERRO-DE-VALAS.pdf" TargetMode="External"/><Relationship Id="rId9624" Type="http://schemas.openxmlformats.org/officeDocument/2006/relationships/hyperlink" Target="https://www.caixa.gov.br/Downloads/sinapi-cadernos-tecnicos/SINAPI-CT-ASSENTAMENTO-DE-TUBOS-DE-PVC-E-METALICOS-EM-REDES-DE-AGUA.pdf" TargetMode="External"/><Relationship Id="rId9831" Type="http://schemas.openxmlformats.org/officeDocument/2006/relationships/hyperlink" Target="https://www.caixa.gov.br/Downloads/sinapi-cadernos-tecnicos/SINAPI-CT-ARMACAO-PARA-ESTRUTURAS-DE-CONCRETO-ARMADO.pdf" TargetMode="External"/><Relationship Id="rId10089" Type="http://schemas.openxmlformats.org/officeDocument/2006/relationships/hyperlink" Target="https://www.caixa.gov.br/Downloads/sinapi-cadernos-tecnicos/SINAPI-CT-ALVENARIA-DE-VEDACAO.pdf" TargetMode="External"/><Relationship Id="rId45" Type="http://schemas.openxmlformats.org/officeDocument/2006/relationships/hyperlink" Target="https://www.caixa.gov.br/Downloads/sinapi-cadernos-tecnicos/SINAPI-CT-INSTALACOES-ELETRICAS-QUADROS-CABOS-DISJUNTORES-CONTATORES-E-BARRAMENTOS-BLINDADOS.pdf" TargetMode="External"/><Relationship Id="rId1406" Type="http://schemas.openxmlformats.org/officeDocument/2006/relationships/hyperlink" Target="https://www.caixa.gov.br/Downloads/sinapi-cadernos-tecnicos/SINAPI-CT-INSTALACOES-DE-GAS-E-INCENDIO-EM-ACO-E-FERRO-GALVANIZADO.pdf" TargetMode="External"/><Relationship Id="rId1613" Type="http://schemas.openxmlformats.org/officeDocument/2006/relationships/hyperlink" Target="https://www.caixa.gov.br/Downloads/sinapi-cadernos-tecnicos/SINAPI-CT-INSTALACOES-DE-GAS-EM-PEX-MULTICAMADAS.pdf" TargetMode="External"/><Relationship Id="rId1820" Type="http://schemas.openxmlformats.org/officeDocument/2006/relationships/hyperlink" Target="https://www.caixa.gov.br/Downloads/sinapi-cadernos-tecnicos/SINAPI-CT-INSTALACOES-EM-COBRE.pdf" TargetMode="External"/><Relationship Id="rId4769" Type="http://schemas.openxmlformats.org/officeDocument/2006/relationships/hyperlink" Target="https://www.caixa.gov.br/Downloads/sinapi-cadernos-tecnicos/SINAPI-CT-TRANSPORTE-CARGA-E-DESCARGA-DE-MATERIAIS.pdf" TargetMode="External"/><Relationship Id="rId4976" Type="http://schemas.openxmlformats.org/officeDocument/2006/relationships/hyperlink" Target="https://www.caixa.gov.br/Downloads/sinapi-cadernos-tecnicos/SINAPI-CT-TUBULOES.pdf" TargetMode="External"/><Relationship Id="rId7382" Type="http://schemas.openxmlformats.org/officeDocument/2006/relationships/hyperlink" Target="https://www.caixa.gov.br/Downloads/sinapi-cadernos-tecnicos/SINAPI-CT-DEPRECIACAO-JUROS-IMPOSTOS-E-SEGUROS-MANUTENCAO-E-MATERIAIS-NA-OPERACAO-DOS-EQUIPAMENTOS.pdf" TargetMode="External"/><Relationship Id="rId8226" Type="http://schemas.openxmlformats.org/officeDocument/2006/relationships/hyperlink" Target="https://www.caixa.gov.br/Downloads/sinapi-cadernos-tecnicos/SINAPI-CT-DEMOLICOES-E-REMOCOES.pdf" TargetMode="External"/><Relationship Id="rId8433" Type="http://schemas.openxmlformats.org/officeDocument/2006/relationships/hyperlink" Target="https://www.caixa.gov.br/Downloads/sinapi-cadernos-tecnicos/SINAPI-CT-CUSTOS-HORARIOS-PRODUTIVO-E-IMPRODUTIVO-DOS-EQUIPAMENTOS.pdf" TargetMode="External"/><Relationship Id="rId8640" Type="http://schemas.openxmlformats.org/officeDocument/2006/relationships/hyperlink" Target="https://www.caixa.gov.br/Downloads/sinapi-cadernos-tecnicos/SINAPI-CT-CUSTOS-HORARIOS-PRODUTIVO-E-IMPRODUTIVO-DOS-EQUIPAMENTOS.pdf" TargetMode="External"/><Relationship Id="rId3578" Type="http://schemas.openxmlformats.org/officeDocument/2006/relationships/hyperlink" Target="https://www.caixa.gov.br/Downloads/sinapi-cadernos-tecnicos/SINAPI-CT-POCOS-DE-VISITA-E-CAIXAS-PARA-BOCAS-DE-LOBO.pdf" TargetMode="External"/><Relationship Id="rId3785" Type="http://schemas.openxmlformats.org/officeDocument/2006/relationships/hyperlink" Target="https://www.caixa.gov.br/Downloads/sinapi-cadernos-tecnicos/SINAPI-CT-RADIER-PISO-DE-CONCRETO-E-LAJE-SOBRE-SOLO.pdf" TargetMode="External"/><Relationship Id="rId3992" Type="http://schemas.openxmlformats.org/officeDocument/2006/relationships/hyperlink" Target="https://www.caixa.gov.br/Downloads/sinapi-cadernos-tecnicos/SINAPI-CT-REDES-ENTERRADAS-DE-DISTRIBUICAO-ELETRICA.pdf" TargetMode="External"/><Relationship Id="rId4629" Type="http://schemas.openxmlformats.org/officeDocument/2006/relationships/hyperlink" Target="https://www.caixa.gov.br/Downloads/sinapi-cadernos-tecnicos/SINAPI-CT-TRANSPORTE-FLUVIAL-CARGA-E-DESCARGA.pdf" TargetMode="External"/><Relationship Id="rId4836" Type="http://schemas.openxmlformats.org/officeDocument/2006/relationships/hyperlink" Target="https://www.caixa.gov.br/Downloads/sinapi-cadernos-tecnicos/SINAPI-CT-TRANSPORTE-CARGA-E-DESCARGA-DE-MATERIAIS.pdf" TargetMode="External"/><Relationship Id="rId6191" Type="http://schemas.openxmlformats.org/officeDocument/2006/relationships/hyperlink" Target="https://www.caixa.gov.br/Downloads/sinapi-cadernos-tecnicos/SINAPI-CT-ESTRUTURAS-DE-CONTENCAO-PERFIS-PRANCHADOS-CORTINAS-E-MUROS-DE-ARRIMO.pdf" TargetMode="External"/><Relationship Id="rId7035" Type="http://schemas.openxmlformats.org/officeDocument/2006/relationships/hyperlink" Target="https://www.caixa.gov.br/Downloads/sinapi-cadernos-tecnicos/SINAPI-CT-ENERGIA-SOLAR-PARA-EDIFICACOES.pdf" TargetMode="External"/><Relationship Id="rId7242" Type="http://schemas.openxmlformats.org/officeDocument/2006/relationships/hyperlink" Target="https://www.caixa.gov.br/Downloads/sinapi-cadernos-tecnicos/SINAPI-CT-DRENAGEM-DE-AR-CONDICIONADO.pdf" TargetMode="External"/><Relationship Id="rId8500" Type="http://schemas.openxmlformats.org/officeDocument/2006/relationships/hyperlink" Target="https://www.caixa.gov.br/Downloads/sinapi-cadernos-tecnicos/SINAPI-CT-CUSTOS-HORARIOS-PRODUTIVO-E-IMPRODUTIVO-DOS-EQUIPAMENTOS.pdf" TargetMode="External"/><Relationship Id="rId10016" Type="http://schemas.openxmlformats.org/officeDocument/2006/relationships/hyperlink" Target="https://www.caixa.gov.br/Downloads/sinapi-cadernos-tecnicos/SINAPI-CT-ARGAMASSAS.pdf" TargetMode="External"/><Relationship Id="rId499" Type="http://schemas.openxmlformats.org/officeDocument/2006/relationships/hyperlink" Target="https://www.caixa.gov.br/Downloads/sinapi-cadernos-tecnicos/SINAPI-CT-INSTALACOES-HIDRAULICAS-EM-PEX.pdf" TargetMode="External"/><Relationship Id="rId2387" Type="http://schemas.openxmlformats.org/officeDocument/2006/relationships/hyperlink" Target="https://www.caixa.gov.br/Downloads/sinapi-metodologia/Livro_SINAPI_Calculos_Parametros.pdf" TargetMode="External"/><Relationship Id="rId2594" Type="http://schemas.openxmlformats.org/officeDocument/2006/relationships/hyperlink" Target="https://www.caixa.gov.br/Downloads/sinapi-cadernos-tecnicos/SINAPI-CT-LOUCAS-E-METAIS.pdf" TargetMode="External"/><Relationship Id="rId3438" Type="http://schemas.openxmlformats.org/officeDocument/2006/relationships/hyperlink" Target="https://www.caixa.gov.br/Downloads/sinapi-cadernos-tecnicos/SINAPI-CT-POSTES-DE-CONCRETO-E-METALICOS.pdf" TargetMode="External"/><Relationship Id="rId3645" Type="http://schemas.openxmlformats.org/officeDocument/2006/relationships/hyperlink" Target="https://www.caixa.gov.br/Downloads/sinapi-cadernos-tecnicos/SINAPI-CT-POCOS-DE-VISITA-E-CAIXAS-PARA-BOCAS-DE-LOBO.pdf" TargetMode="External"/><Relationship Id="rId3852" Type="http://schemas.openxmlformats.org/officeDocument/2006/relationships/hyperlink" Target="https://www.caixa.gov.br/Downloads/sinapi-cadernos-tecnicos/SINAPI-CT-RASGOS-E-FIXACOES.pdf" TargetMode="External"/><Relationship Id="rId6051" Type="http://schemas.openxmlformats.org/officeDocument/2006/relationships/hyperlink" Target="https://www.caixa.gov.br/Downloads/sinapi-cadernos-tecnicos/SINAPI-CT-FORROS.pdf" TargetMode="External"/><Relationship Id="rId7102" Type="http://schemas.openxmlformats.org/officeDocument/2006/relationships/hyperlink" Target="https://www.caixa.gov.br/Downloads/sinapi-cadernos-tecnicos/SINAPI-CT-ELETROCALHAS.pdf" TargetMode="External"/><Relationship Id="rId359" Type="http://schemas.openxmlformats.org/officeDocument/2006/relationships/hyperlink" Target="https://www.caixa.gov.br/Downloads/sinapi-cadernos-tecnicos/SINAPI-CT-INSTALACOES-HIDRAULICAS-RESERVACAO-E-BOMBAS-DE-RECALQUE.pdf" TargetMode="External"/><Relationship Id="rId566" Type="http://schemas.openxmlformats.org/officeDocument/2006/relationships/hyperlink" Target="https://www.caixa.gov.br/Downloads/sinapi-cadernos-tecnicos/SINAPI-CT-INSTALACOES-HIDRAULICAS-EM-PEX.pdf" TargetMode="External"/><Relationship Id="rId773" Type="http://schemas.openxmlformats.org/officeDocument/2006/relationships/hyperlink" Target="https://www.caixa.gov.br/Downloads/sinapi-cadernos-tecnicos/SINAPI-CT-INSTALACOES-PREDIAIS-DE-ESGOTO-TUBOS-E-CONEXOES.pdf" TargetMode="External"/><Relationship Id="rId1196" Type="http://schemas.openxmlformats.org/officeDocument/2006/relationships/hyperlink" Target="https://www.caixa.gov.br/Downloads/sinapi-cadernos-tecnicos/SINAPI-CT-INSTALACOES-PREDIAIS-DE-AGUAS-PLUVIAIS-TUBOS-CONEXOES-CAIXAS-E-RALOS.pdf" TargetMode="External"/><Relationship Id="rId2247" Type="http://schemas.openxmlformats.org/officeDocument/2006/relationships/hyperlink" Target="https://www.caixa.gov.br/Downloads/sinapi-metodologia/Livro_SINAPI_Calculos_Parametros.pdf" TargetMode="External"/><Relationship Id="rId2454" Type="http://schemas.openxmlformats.org/officeDocument/2006/relationships/hyperlink" Target="https://www.caixa.gov.br/Downloads/sinapi-metodologia/Livro_SINAPI_Calculos_Parametros.pdf" TargetMode="External"/><Relationship Id="rId3505" Type="http://schemas.openxmlformats.org/officeDocument/2006/relationships/hyperlink" Target="https://www.caixa.gov.br/Downloads/sinapi-cadernos-tecnicos/SINAPI-CT-POCOS-DE-VISITA-E-CAIXAS-PARA-BOCAS-DE-LOBO.pdf" TargetMode="External"/><Relationship Id="rId4903" Type="http://schemas.openxmlformats.org/officeDocument/2006/relationships/hyperlink" Target="https://www.caixa.gov.br/Downloads/sinapi-cadernos-tecnicos/SINAPI-CT-TUBULACAO-FLANGEADA-PARA-REDES-DE-AGUA.pdf" TargetMode="External"/><Relationship Id="rId9067" Type="http://schemas.openxmlformats.org/officeDocument/2006/relationships/hyperlink" Target="https://www.caixa.gov.br/Downloads/sinapi-cadernos-tecnicos/SINAPI-CT-BOMBAS-HIDRAULICAS-CENTRIFUGAS-HORIZONTAIS-E-SUBMERSIVEIS.pdf" TargetMode="External"/><Relationship Id="rId9274" Type="http://schemas.openxmlformats.org/officeDocument/2006/relationships/hyperlink" Target="https://www.caixa.gov.br/Downloads/sinapi-cadernos-tecnicos/SINAPI-CT-ATERROS-BASES-SUB-BASES-E-IMPRIMACOES.pdf" TargetMode="External"/><Relationship Id="rId9481" Type="http://schemas.openxmlformats.org/officeDocument/2006/relationships/hyperlink" Target="https://www.caixa.gov.br/Downloads/sinapi-cadernos-tecnicos/SINAPI-CT-ASSENTAMENTO-DE-TUBOS-DE-ESGOTO-OU-DRENAGEM-PLUVIAL-EM-CONCRETO.pdf" TargetMode="External"/><Relationship Id="rId219" Type="http://schemas.openxmlformats.org/officeDocument/2006/relationships/hyperlink" Target="https://www.caixa.gov.br/Downloads/sinapi-cadernos-tecnicos/SINAPI-CT-INSTALACOES-HIDRAULICAS-RESERVACAO-E-BOMBAS-DE-RECALQUE.pdf" TargetMode="External"/><Relationship Id="rId426" Type="http://schemas.openxmlformats.org/officeDocument/2006/relationships/hyperlink" Target="https://www.caixa.gov.br/Downloads/sinapi-cadernos-tecnicos/SINAPI-CT-INSTALACOES-HIDRAULICAS-RESERVACAO-E-BOMBAS-DE-RECALQUE.pdf" TargetMode="External"/><Relationship Id="rId633" Type="http://schemas.openxmlformats.org/officeDocument/2006/relationships/hyperlink" Target="https://www.caixa.gov.br/Downloads/sinapi-cadernos-tecnicos/SINAPI-CT-INSTALACOES-HIDRAULICAS-EM-PPR.pdf" TargetMode="External"/><Relationship Id="rId980" Type="http://schemas.openxmlformats.org/officeDocument/2006/relationships/hyperlink" Target="https://www.caixa.gov.br/Downloads/sinapi-cadernos-tecnicos/SINAPI-CT-INSTALACOES-PREDIAIS-DE-AGUA-FRIA-EM-PVC.pdf" TargetMode="External"/><Relationship Id="rId1056" Type="http://schemas.openxmlformats.org/officeDocument/2006/relationships/hyperlink" Target="https://www.caixa.gov.br/Downloads/sinapi-cadernos-tecnicos/SINAPI-CT-INSTALACOES-PREDIAIS-DE-AGUA-QUENTE-EM-CPVC.pdf" TargetMode="External"/><Relationship Id="rId1263" Type="http://schemas.openxmlformats.org/officeDocument/2006/relationships/hyperlink" Target="https://www.caixa.gov.br/Downloads/sinapi-cadernos-tecnicos/SINAPI-CT-INSTALACOES-PREDIAIS-DE-AGUAS-PLUVIAIS-TUBOS-CONEXOES-CAIXAS-E-RALOS.pdf" TargetMode="External"/><Relationship Id="rId2107" Type="http://schemas.openxmlformats.org/officeDocument/2006/relationships/hyperlink" Target="https://www.caixa.gov.br/Downloads/sinapi-cadernos-tecnicos/SINAPI-CT-LIGACOES-PREDIAIS-DE-AGUA-E-ESGOTO.pdf" TargetMode="External"/><Relationship Id="rId2314" Type="http://schemas.openxmlformats.org/officeDocument/2006/relationships/hyperlink" Target="https://www.caixa.gov.br/Downloads/sinapi-metodologia/Livro_SINAPI_Calculos_Parametros.pdf" TargetMode="External"/><Relationship Id="rId2661" Type="http://schemas.openxmlformats.org/officeDocument/2006/relationships/hyperlink" Target="https://www.caixa.gov.br/Downloads/sinapi-cadernos-tecnicos/SINAPI-CT-LUMINARIAS-EXTERNAS.pdf" TargetMode="External"/><Relationship Id="rId3712" Type="http://schemas.openxmlformats.org/officeDocument/2006/relationships/hyperlink" Target="https://www.caixa.gov.br/Downloads/sinapi-cadernos-tecnicos/SINAPI-CT-QUADRAS-E-SEUS-EQUIPAMENTOS.pdf" TargetMode="External"/><Relationship Id="rId6868" Type="http://schemas.openxmlformats.org/officeDocument/2006/relationships/hyperlink" Target="https://www.caixa.gov.br/Downloads/sinapi-cadernos-tecnicos/SINAPI-CT-ESCADAS.pdf" TargetMode="External"/><Relationship Id="rId7919" Type="http://schemas.openxmlformats.org/officeDocument/2006/relationships/hyperlink" Target="https://www.caixa.gov.br/Downloads/sinapi-cadernos-tecnicos/SINAPI-CT-DEPRECIACAO-JUROS-IMPOSTOS-E-SEGUROS-MANUTENCAO-E-MATERIAIS-NA-OPERACAO-DOS-EQUIPAMENTOS.pdf" TargetMode="External"/><Relationship Id="rId8083" Type="http://schemas.openxmlformats.org/officeDocument/2006/relationships/hyperlink" Target="https://www.caixa.gov.br/Downloads/sinapi-cadernos-tecnicos/SINAPI-CT-DEPRECIACAO-JUROS-IMPOSTOS-E-SEGUROS-MANUTENCAO-E-MATERIAIS-NA-OPERACAO-DOS-EQUIPAMENTOS.pdf" TargetMode="External"/><Relationship Id="rId8290" Type="http://schemas.openxmlformats.org/officeDocument/2006/relationships/hyperlink" Target="https://www.caixa.gov.br/Downloads/sinapi-cadernos-tecnicos/SINAPI-CT-CUSTOS-HORARIOS-PRODUTIVO-E-IMPRODUTIVO-DOS-EQUIPAMENTOS.pdf" TargetMode="External"/><Relationship Id="rId9134" Type="http://schemas.openxmlformats.org/officeDocument/2006/relationships/hyperlink" Target="https://www.caixa.gov.br/Downloads/sinapi-cadernos-tecnicos/SINAPI-CT-BOCAS-PARA-BUEIROS.pdf" TargetMode="External"/><Relationship Id="rId9341" Type="http://schemas.openxmlformats.org/officeDocument/2006/relationships/hyperlink" Target="https://www.caixa.gov.br/Downloads/sinapi-cadernos-tecnicos/SINAPI-CT-ATERROS-BASES-SUB-BASES-E-IMPRIMACOES.pdf" TargetMode="External"/><Relationship Id="rId840" Type="http://schemas.openxmlformats.org/officeDocument/2006/relationships/hyperlink" Target="https://www.caixa.gov.br/Downloads/sinapi-cadernos-tecnicos/SINAPI-CT-INSTALACOES-PREDIAIS-DE-AGUA-FRIA-EM-PVC.pdf" TargetMode="External"/><Relationship Id="rId1470" Type="http://schemas.openxmlformats.org/officeDocument/2006/relationships/hyperlink" Target="https://www.caixa.gov.br/Downloads/sinapi-cadernos-tecnicos/SINAPI-CT-INSTALACOES-DE-GAS-E-INCENDIO-EM-ACO-E-FERRO-GALVANIZADO.pdf" TargetMode="External"/><Relationship Id="rId2521" Type="http://schemas.openxmlformats.org/officeDocument/2006/relationships/hyperlink" Target="https://www.caixa.gov.br/Downloads/sinapi-metodologia/Livro_SINAPI_Calculos_Parametros.pdf" TargetMode="External"/><Relationship Id="rId4279" Type="http://schemas.openxmlformats.org/officeDocument/2006/relationships/hyperlink" Target="https://www.caixa.gov.br/Downloads/sinapi-cadernos-tecnicos/SINAPI-CT-REVESTIMENTOS-CERAMICOS-INTERNOS.pdf" TargetMode="External"/><Relationship Id="rId5677" Type="http://schemas.openxmlformats.org/officeDocument/2006/relationships/hyperlink" Target="https://www.caixa.gov.br/Downloads/sinapi-cadernos-tecnicos/SINAPI-CT-GUIAS-E-SARJETAS.pdf" TargetMode="External"/><Relationship Id="rId5884" Type="http://schemas.openxmlformats.org/officeDocument/2006/relationships/hyperlink" Target="https://www.caixa.gov.br/Downloads/sinapi-cadernos-tecnicos/SINAPI-CT-FORMAS-PARA-ESTRUTURAS-DE-CONCRETO-ARMADO.pdf" TargetMode="External"/><Relationship Id="rId6728" Type="http://schemas.openxmlformats.org/officeDocument/2006/relationships/hyperlink" Target="https://www.caixa.gov.br/Downloads/sinapi-cadernos-tecnicos/SINAPI-CT-ESCAVACAO-VERTICAL-A-CEU-ABERTO.pdf" TargetMode="External"/><Relationship Id="rId6935" Type="http://schemas.openxmlformats.org/officeDocument/2006/relationships/hyperlink" Target="https://www.caixa.gov.br/Downloads/sinapi-cadernos-tecnicos/SINAPI-CT-EQUIPAMENTOS-DE-PROTECAO-COLETIVA.pdf" TargetMode="External"/><Relationship Id="rId700" Type="http://schemas.openxmlformats.org/officeDocument/2006/relationships/hyperlink" Target="https://www.caixa.gov.br/Downloads/sinapi-cadernos-tecnicos/SINAPI-CT-INSTALACOES-HIDRAULICAS-EM-PPR.pdf" TargetMode="External"/><Relationship Id="rId1123" Type="http://schemas.openxmlformats.org/officeDocument/2006/relationships/hyperlink" Target="https://www.caixa.gov.br/Downloads/sinapi-cadernos-tecnicos/SINAPI-CT-INSTALACOES-PREDIAIS-DE-AGUA-QUENTE-EM-CPVC.pdf" TargetMode="External"/><Relationship Id="rId1330" Type="http://schemas.openxmlformats.org/officeDocument/2006/relationships/hyperlink" Target="https://www.caixa.gov.br/Downloads/sinapi-cadernos-tecnicos/SINAPI-CT-INSTALACOES-DE-GAS-E-INCENDIO-EM-ACO-E-FERRO-GALVANIZADO.pdf" TargetMode="External"/><Relationship Id="rId3088" Type="http://schemas.openxmlformats.org/officeDocument/2006/relationships/hyperlink" Target="https://www.caixa.gov.br/Downloads/sinapi-cadernos-tecnicos/SINAPI-CT-PAVIMENTO-RIGIDO-DE-CONCRETO.pdf" TargetMode="External"/><Relationship Id="rId4486" Type="http://schemas.openxmlformats.org/officeDocument/2006/relationships/hyperlink" Target="https://www.caixa.gov.br/Downloads/sinapi-cadernos-tecnicos/SINAPI-CT-TELHAMENTO-PARA-COBERTURA.pdf" TargetMode="External"/><Relationship Id="rId4693" Type="http://schemas.openxmlformats.org/officeDocument/2006/relationships/hyperlink" Target="https://www.caixa.gov.br/Downloads/sinapi-cadernos-tecnicos/SINAPI-CT-TRANSPORTE-DE-MATERIAIS-DENTRO-DO-CANTEIRO-DE-OBRAS.pdf" TargetMode="External"/><Relationship Id="rId5537" Type="http://schemas.openxmlformats.org/officeDocument/2006/relationships/hyperlink" Target="https://www.caixa.gov.br/Downloads/sinapi-cadernos-tecnicos/SINAPI-CT-INSTALACOES-ELETRICAS-ELETRODUTOS-EMBUTIDOS-CABOS-CAIXAS-TOMADAS-E-INTERRUPTORES.pdf" TargetMode="External"/><Relationship Id="rId5744" Type="http://schemas.openxmlformats.org/officeDocument/2006/relationships/hyperlink" Target="https://www.caixa.gov.br/Downloads/sinapi-cadernos-tecnicos/SINAPI-CT-GRAUTE-E-ARMACAO.pdf" TargetMode="External"/><Relationship Id="rId5951" Type="http://schemas.openxmlformats.org/officeDocument/2006/relationships/hyperlink" Target="https://www.caixa.gov.br/Downloads/sinapi-cadernos-tecnicos/SINAPI-CT-FUNDACOES-RASAS-(BLOCOS-SAPATAS-VIGAS-BALDRAME).pdf" TargetMode="External"/><Relationship Id="rId8150" Type="http://schemas.openxmlformats.org/officeDocument/2006/relationships/hyperlink" Target="https://www.caixa.gov.br/Downloads/sinapi-cadernos-tecnicos/SINAPI-CT-DEPRECIACAO-JUROS-IMPOSTOS-E-SEGUROS-MANUTENCAO-E-MATERIAIS-NA-OPERACAO-DOS-EQUIPAMENTOS.pdf" TargetMode="External"/><Relationship Id="rId9201" Type="http://schemas.openxmlformats.org/officeDocument/2006/relationships/hyperlink" Target="https://www.caixa.gov.br/Downloads/sinapi-cadernos-tecnicos/SINAPI-CT-ATERROS-BASES-SUB-BASES-E-IMPRIMACOES.pdf" TargetMode="External"/><Relationship Id="rId10080" Type="http://schemas.openxmlformats.org/officeDocument/2006/relationships/hyperlink" Target="https://www.caixa.gov.br/Downloads/sinapi-cadernos-tecnicos/SINAPI-CT-ALVENARIA-DE-VEDACAO.pdf" TargetMode="External"/><Relationship Id="rId3295" Type="http://schemas.openxmlformats.org/officeDocument/2006/relationships/hyperlink" Target="https://www.caixa.gov.br/Downloads/sinapi-cadernos-tecnicos/SINAPI-CT-PINTURA-EM-SUPERFICIES-METALICAS.pdf" TargetMode="External"/><Relationship Id="rId4139" Type="http://schemas.openxmlformats.org/officeDocument/2006/relationships/hyperlink" Target="https://www.caixa.gov.br/Downloads/sinapi-cadernos-tecnicos/SINAPI-CT-REDES-DE-AGUA-E-ESGOTO-EM-PEAD-LISO-(TUBOS-E-CONEXOES).pdf" TargetMode="External"/><Relationship Id="rId4346" Type="http://schemas.openxmlformats.org/officeDocument/2006/relationships/hyperlink" Target="https://www.caixa.gov.br/Downloads/sinapi-cadernos-tecnicos/SINAPI-CT-SINALIZACAO-VERTICAL-VIARIA.pdf" TargetMode="External"/><Relationship Id="rId4553" Type="http://schemas.openxmlformats.org/officeDocument/2006/relationships/hyperlink" Target="https://www.caixa.gov.br/Downloads/sinapi-cadernos-tecnicos/SINAPI-CT-TRANSPORTE-FLUVIAL-CARGA-E-DESCARGA.pdf" TargetMode="External"/><Relationship Id="rId4760" Type="http://schemas.openxmlformats.org/officeDocument/2006/relationships/hyperlink" Target="https://www.caixa.gov.br/Downloads/sinapi-cadernos-tecnicos/SINAPI-CT-TRANSPORTE-CARGA-E-DESCARGA-DE-MATERIAIS.pdf" TargetMode="External"/><Relationship Id="rId5604" Type="http://schemas.openxmlformats.org/officeDocument/2006/relationships/hyperlink" Target="https://www.caixa.gov.br/Downloads/sinapi-cadernos-tecnicos/SINAPI-CT-IMPERMEABILIZACAO-PROTECAO-MECANICA-E-TRATAMENTO-DE-JUNTA.pdf" TargetMode="External"/><Relationship Id="rId5811" Type="http://schemas.openxmlformats.org/officeDocument/2006/relationships/hyperlink" Target="https://www.caixa.gov.br/Downloads/sinapi-cadernos-tecnicos/SINAPI-CT-GABIOES-EXECUCAO-DE-MURO-E-PROTECAO-SUPERFICIAL.pdf" TargetMode="External"/><Relationship Id="rId8010" Type="http://schemas.openxmlformats.org/officeDocument/2006/relationships/hyperlink" Target="https://www.caixa.gov.br/Downloads/sinapi-cadernos-tecnicos/SINAPI-CT-DEPRECIACAO-JUROS-IMPOSTOS-E-SEGUROS-MANUTENCAO-E-MATERIAIS-NA-OPERACAO-DOS-EQUIPAMENTOS.pdf" TargetMode="External"/><Relationship Id="rId8967" Type="http://schemas.openxmlformats.org/officeDocument/2006/relationships/hyperlink" Target="https://www.caixa.gov.br/Downloads/sinapi-cadernos-tecnicos/SINAPI-CT-CAIXAS-DE-AGUA-PARA-EDIFICACOES.pdf" TargetMode="External"/><Relationship Id="rId3155" Type="http://schemas.openxmlformats.org/officeDocument/2006/relationships/hyperlink" Target="https://www.caixa.gov.br/Downloads/sinapi-cadernos-tecnicos/SINAPI-CT-PERFURACAO-HORIZONTAL-DIRECIONAL-HDD.pdf" TargetMode="External"/><Relationship Id="rId3362" Type="http://schemas.openxmlformats.org/officeDocument/2006/relationships/hyperlink" Target="https://www.caixa.gov.br/Downloads/sinapi-cadernos-tecnicos/SINAPI-CT-PINTURA-PARA-PISOS-E-PARA-SINALIZACAO-HORIZONTAL-E-VERTICAL.pdf" TargetMode="External"/><Relationship Id="rId4206" Type="http://schemas.openxmlformats.org/officeDocument/2006/relationships/hyperlink" Target="https://www.caixa.gov.br/Downloads/sinapi-cadernos-tecnicos/SINAPI-CT-REMOCAO-DE-ENTULHO-E-DESCARTE.pdf" TargetMode="External"/><Relationship Id="rId4413" Type="http://schemas.openxmlformats.org/officeDocument/2006/relationships/hyperlink" Target="https://www.caixa.gov.br/Downloads/sinapi-cadernos-tecnicos/SINAPI-CT-SISTEMAS-DE-MEDICAO.pdf" TargetMode="External"/><Relationship Id="rId4620" Type="http://schemas.openxmlformats.org/officeDocument/2006/relationships/hyperlink" Target="https://www.caixa.gov.br/Downloads/sinapi-cadernos-tecnicos/SINAPI-CT-TRANSPORTE-FLUVIAL-CARGA-E-DESCARGA.pdf" TargetMode="External"/><Relationship Id="rId7569" Type="http://schemas.openxmlformats.org/officeDocument/2006/relationships/hyperlink" Target="https://www.caixa.gov.br/Downloads/sinapi-cadernos-tecnicos/SINAPI-CT-DEPRECIACAO-JUROS-IMPOSTOS-E-SEGUROS-MANUTENCAO-E-MATERIAIS-NA-OPERACAO-DOS-EQUIPAMENTOS.pdf" TargetMode="External"/><Relationship Id="rId7776" Type="http://schemas.openxmlformats.org/officeDocument/2006/relationships/hyperlink" Target="https://www.caixa.gov.br/Downloads/sinapi-cadernos-tecnicos/SINAPI-CT-DEPRECIACAO-JUROS-IMPOSTOS-E-SEGUROS-MANUTENCAO-E-MATERIAIS-NA-OPERACAO-DOS-EQUIPAMENTOS.pdf" TargetMode="External"/><Relationship Id="rId7983" Type="http://schemas.openxmlformats.org/officeDocument/2006/relationships/hyperlink" Target="https://www.caixa.gov.br/Downloads/sinapi-cadernos-tecnicos/SINAPI-CT-DEPRECIACAO-JUROS-IMPOSTOS-E-SEGUROS-MANUTENCAO-E-MATERIAIS-NA-OPERACAO-DOS-EQUIPAMENTOS.pdf" TargetMode="External"/><Relationship Id="rId8827" Type="http://schemas.openxmlformats.org/officeDocument/2006/relationships/hyperlink" Target="https://www.caixa.gov.br/Downloads/sinapi-cadernos-tecnicos/SINAPI-CT-CONCRETAGEM-PARA-ESTRUTURAS-DE-CONCRETO-ARMADO.pdf" TargetMode="External"/><Relationship Id="rId283" Type="http://schemas.openxmlformats.org/officeDocument/2006/relationships/hyperlink" Target="https://www.caixa.gov.br/Downloads/sinapi-cadernos-tecnicos/SINAPI-CT-INSTALACOES-HIDRAULICAS-RESERVACAO-E-BOMBAS-DE-RECALQUE.pdf" TargetMode="External"/><Relationship Id="rId490" Type="http://schemas.openxmlformats.org/officeDocument/2006/relationships/hyperlink" Target="https://www.caixa.gov.br/Downloads/sinapi-cadernos-tecnicos/SINAPI-CT-INSTALACOES-HIDRAULICAS-EM-PEX.pdf" TargetMode="External"/><Relationship Id="rId2171" Type="http://schemas.openxmlformats.org/officeDocument/2006/relationships/hyperlink" Target="https://www.caixa.gov.br/Downloads/sinapi-metodologia/Livro_SINAPI_Calculos_Parametros.pdf" TargetMode="External"/><Relationship Id="rId3015" Type="http://schemas.openxmlformats.org/officeDocument/2006/relationships/hyperlink" Target="https://www.caixa.gov.br/Downloads/sinapi-cadernos-tecnicos/SINAPI-CT-PARQUINHOS-E-EQUIPAMENTOS-DE-GINASTICA-AO-AR-LIVRE.pdf" TargetMode="External"/><Relationship Id="rId3222" Type="http://schemas.openxmlformats.org/officeDocument/2006/relationships/hyperlink" Target="https://www.caixa.gov.br/Downloads/sinapi-cadernos-tecnicos/SINAPI-CT-PINTURA-EXTERNA.pdf" TargetMode="External"/><Relationship Id="rId6378" Type="http://schemas.openxmlformats.org/officeDocument/2006/relationships/hyperlink" Target="https://www.caixa.gov.br/Downloads/sinapi-cadernos-tecnicos/SINAPI-CT-ESTACAS-BROCA-STRAUSS-E-ESCAVADA-COM-FLUIDO-ESTABILIZANTE.pdf" TargetMode="External"/><Relationship Id="rId6585" Type="http://schemas.openxmlformats.org/officeDocument/2006/relationships/hyperlink" Target="https://www.caixa.gov.br/Downloads/sinapi-cadernos-tecnicos/SINAPI-CT-ESCORAMENTO-E-PREPARO-DE-FUNDO-DE-VALAS.pdf" TargetMode="External"/><Relationship Id="rId7429" Type="http://schemas.openxmlformats.org/officeDocument/2006/relationships/hyperlink" Target="https://www.caixa.gov.br/Downloads/sinapi-cadernos-tecnicos/SINAPI-CT-DEPRECIACAO-JUROS-IMPOSTOS-E-SEGUROS-MANUTENCAO-E-MATERIAIS-NA-OPERACAO-DOS-EQUIPAMENTOS.pdf" TargetMode="External"/><Relationship Id="rId7636" Type="http://schemas.openxmlformats.org/officeDocument/2006/relationships/hyperlink" Target="https://www.caixa.gov.br/Downloads/sinapi-cadernos-tecnicos/SINAPI-CT-DEPRECIACAO-JUROS-IMPOSTOS-E-SEGUROS-MANUTENCAO-E-MATERIAIS-NA-OPERACAO-DOS-EQUIPAMENTOS.pdf" TargetMode="External"/><Relationship Id="rId143" Type="http://schemas.openxmlformats.org/officeDocument/2006/relationships/hyperlink" Target="https://www.caixa.gov.br/Downloads/sinapi-cadernos-tecnicos/SINAPI-CT-INSTALACOES-ELETRICAS-REDE-DE-DISTRIBUICAO.pdf" TargetMode="External"/><Relationship Id="rId350" Type="http://schemas.openxmlformats.org/officeDocument/2006/relationships/hyperlink" Target="https://www.caixa.gov.br/Downloads/sinapi-cadernos-tecnicos/SINAPI-CT-INSTALACOES-HIDRAULICAS-RESERVACAO-E-BOMBAS-DE-RECALQUE.pdf" TargetMode="External"/><Relationship Id="rId2031" Type="http://schemas.openxmlformats.org/officeDocument/2006/relationships/hyperlink" Target="https://www.caixa.gov.br/Downloads/sinapi-cadernos-tecnicos/SINAPI-CT-LAJES-PRE-MOLDADAS.pdf" TargetMode="External"/><Relationship Id="rId5187" Type="http://schemas.openxmlformats.org/officeDocument/2006/relationships/hyperlink" Target="https://www.caixa.gov.br/Downloads/sinapi-cadernos-tecnicos/SINAPI-CT-VALVULAS-E-REGISTROS-PARA-SISTEMAS-PREDIAIS.pdf" TargetMode="External"/><Relationship Id="rId5394" Type="http://schemas.openxmlformats.org/officeDocument/2006/relationships/hyperlink" Target="https://www.caixa.gov.br/Downloads/sinapi-cadernos-tecnicos/SINAPI-CT-INSTALACOES-ELETRICAS-ELETRODUTOS-CONEXOES-E-CONDULETES-APARENTES.pdf" TargetMode="External"/><Relationship Id="rId6238" Type="http://schemas.openxmlformats.org/officeDocument/2006/relationships/hyperlink" Target="https://www.caixa.gov.br/Downloads/sinapi-cadernos-tecnicos/SINAPI-CT-ESTRUTURA-E-TRAMA-PARA-COBERTURA.pdf" TargetMode="External"/><Relationship Id="rId6445" Type="http://schemas.openxmlformats.org/officeDocument/2006/relationships/hyperlink" Target="https://www.caixa.gov.br/Downloads/sinapi-cadernos-tecnicos/SINAPI-CT-ESQUADRIAS-PORTAS.pdf" TargetMode="External"/><Relationship Id="rId6792" Type="http://schemas.openxmlformats.org/officeDocument/2006/relationships/hyperlink" Target="https://www.caixa.gov.br/Downloads/sinapi-cadernos-tecnicos/SINAPI-CT-ESCAVACAO-HORIZONTAL.pdf" TargetMode="External"/><Relationship Id="rId7843" Type="http://schemas.openxmlformats.org/officeDocument/2006/relationships/hyperlink" Target="https://www.caixa.gov.br/Downloads/sinapi-cadernos-tecnicos/SINAPI-CT-DEPRECIACAO-JUROS-IMPOSTOS-E-SEGUROS-MANUTENCAO-E-MATERIAIS-NA-OPERACAO-DOS-EQUIPAMENTOS.pdf" TargetMode="External"/><Relationship Id="rId9" Type="http://schemas.openxmlformats.org/officeDocument/2006/relationships/hyperlink" Target="https://www.caixa.gov.br/Downloads/sinapi-cadernos-tecnicos/SINAPI-CT-INSTALACOES-ELETRICAS-QUADROS-CABOS-DISJUNTORES-CONTATORES-E-BARRAMENTOS-BLINDADOS.pdf" TargetMode="External"/><Relationship Id="rId210" Type="http://schemas.openxmlformats.org/officeDocument/2006/relationships/hyperlink" Target="https://www.caixa.gov.br/Downloads/sinapi-cadernos-tecnicos/SINAPI-CT-INSTALACOES-HIDRAULICAS-RESERVACAO-E-BOMBAS-DE-RECALQUE.pdf" TargetMode="External"/><Relationship Id="rId2988" Type="http://schemas.openxmlformats.org/officeDocument/2006/relationships/hyperlink" Target="https://www.caixa.gov.br/Downloads/sinapi-cadernos-tecnicos/SINAPI-CT-PARQUINHOS-E-EQUIPAMENTOS-DE-GINASTICA-AO-AR-LIVRE.pdf" TargetMode="External"/><Relationship Id="rId5047" Type="http://schemas.openxmlformats.org/officeDocument/2006/relationships/hyperlink" Target="https://www.caixa.gov.br/Downloads/sinapi-cadernos-tecnicos/SINAPI-CT-VERGAS-CONTRAVERGAS-E-FIXACAO-DE-ALVENARIA.pdf" TargetMode="External"/><Relationship Id="rId5254" Type="http://schemas.openxmlformats.org/officeDocument/2006/relationships/hyperlink" Target="https://www.caixa.gov.br/Downloads/sinapi-cadernos-tecnicos/SINAPI-CT-VALVULAS-PARA-REDES-DE-SANEAMENTO.pdf" TargetMode="External"/><Relationship Id="rId6652" Type="http://schemas.openxmlformats.org/officeDocument/2006/relationships/hyperlink" Target="https://www.caixa.gov.br/Downloads/sinapi-cadernos-tecnicos/SINAPI-CT-ESCAVACAO-DE-VALAS.pdf" TargetMode="External"/><Relationship Id="rId7703" Type="http://schemas.openxmlformats.org/officeDocument/2006/relationships/hyperlink" Target="https://www.caixa.gov.br/Downloads/sinapi-cadernos-tecnicos/SINAPI-CT-DEPRECIACAO-JUROS-IMPOSTOS-E-SEGUROS-MANUTENCAO-E-MATERIAIS-NA-OPERACAO-DOS-EQUIPAMENTOS.pdf" TargetMode="External"/><Relationship Id="rId7910" Type="http://schemas.openxmlformats.org/officeDocument/2006/relationships/hyperlink" Target="https://www.caixa.gov.br/Downloads/sinapi-cadernos-tecnicos/SINAPI-CT-DEPRECIACAO-JUROS-IMPOSTOS-E-SEGUROS-MANUTENCAO-E-MATERIAIS-NA-OPERACAO-DOS-EQUIPAMENTOS.pdf" TargetMode="External"/><Relationship Id="rId1797" Type="http://schemas.openxmlformats.org/officeDocument/2006/relationships/hyperlink" Target="https://www.caixa.gov.br/Downloads/sinapi-cadernos-tecnicos/SINAPI-CT-INSTALACOES-EM-COBRE.pdf" TargetMode="External"/><Relationship Id="rId2848" Type="http://schemas.openxmlformats.org/officeDocument/2006/relationships/hyperlink" Target="https://www.caixa.gov.br/Downloads/sinapi-cadernos-tecnicos/SINAPI-CT-MONOCAPA.pdf" TargetMode="External"/><Relationship Id="rId5461" Type="http://schemas.openxmlformats.org/officeDocument/2006/relationships/hyperlink" Target="https://www.caixa.gov.br/Downloads/sinapi-cadernos-tecnicos/SINAPI-CT-INSTALACOES-ELETRICAS-ELETRODUTOS-EMBUTIDOS-CABOS-CAIXAS-TOMADAS-E-INTERRUPTORES.pdf" TargetMode="External"/><Relationship Id="rId6305" Type="http://schemas.openxmlformats.org/officeDocument/2006/relationships/hyperlink" Target="https://www.caixa.gov.br/Downloads/sinapi-cadernos-tecnicos/SINAPI-CT-ESTRUTURA-E-TRAMA-PARA-COBERTURA.pdf" TargetMode="External"/><Relationship Id="rId6512" Type="http://schemas.openxmlformats.org/officeDocument/2006/relationships/hyperlink" Target="https://www.caixa.gov.br/Downloads/sinapi-cadernos-tecnicos/SINAPI-CT-ESQUADRIAS-PORTAS.pdf" TargetMode="External"/><Relationship Id="rId9668" Type="http://schemas.openxmlformats.org/officeDocument/2006/relationships/hyperlink" Target="https://www.caixa.gov.br/Downloads/sinapi-cadernos-tecnicos/SINAPI-CT-ASSENTAMENTO-DE-TUBOS-DE-PVC-E-METALICOS-EM-REDES-DE-AGUA.pdf" TargetMode="External"/><Relationship Id="rId9875" Type="http://schemas.openxmlformats.org/officeDocument/2006/relationships/hyperlink" Target="https://www.caixa.gov.br/Downloads/sinapi-cadernos-tecnicos/SINAPI-CT-ARMACAO-DE-ESTACAS.pdf" TargetMode="External"/><Relationship Id="rId89" Type="http://schemas.openxmlformats.org/officeDocument/2006/relationships/hyperlink" Target="https://www.caixa.gov.br/Downloads/sinapi-cadernos-tecnicos/SINAPI-CT-INSTALACOES-ELETRICAS-REDE-DE-DISTRIBUICAO.pdf" TargetMode="External"/><Relationship Id="rId1657" Type="http://schemas.openxmlformats.org/officeDocument/2006/relationships/hyperlink" Target="https://www.caixa.gov.br/Downloads/sinapi-cadernos-tecnicos/SINAPI-CT-INSTALACOES-DE-GAS-EM-PEX-MULTICAMADAS.pdf" TargetMode="External"/><Relationship Id="rId1864" Type="http://schemas.openxmlformats.org/officeDocument/2006/relationships/hyperlink" Target="https://www.caixa.gov.br/Downloads/sinapi-cadernos-tecnicos/SINAPI-CT-INSTALACOES-EM-COBRE.pdf" TargetMode="External"/><Relationship Id="rId2708" Type="http://schemas.openxmlformats.org/officeDocument/2006/relationships/hyperlink" Target="https://www.caixa.gov.br/Downloads/sinapi-cadernos-tecnicos/SINAPI-CT-MASSA-UNICA-EXTERNA.pdf" TargetMode="External"/><Relationship Id="rId2915" Type="http://schemas.openxmlformats.org/officeDocument/2006/relationships/hyperlink" Target="https://www.caixa.gov.br/Downloads/sinapi-cadernos-tecnicos/SINAPI-CT-PAREDES-DE-CONCRETO-CONCRETAGEM.pdf" TargetMode="External"/><Relationship Id="rId4063" Type="http://schemas.openxmlformats.org/officeDocument/2006/relationships/hyperlink" Target="https://www.caixa.gov.br/Downloads/sinapi-cadernos-tecnicos/SINAPI-CT-REDES-DE-LOGICA-TELEFONIA-E-IMAGEM.pdf" TargetMode="External"/><Relationship Id="rId4270" Type="http://schemas.openxmlformats.org/officeDocument/2006/relationships/hyperlink" Target="https://www.caixa.gov.br/Downloads/sinapi-cadernos-tecnicos/SINAPI-CT-REVESTIMENTOS-CERAMICOS-INTERNOS.pdf" TargetMode="External"/><Relationship Id="rId5114" Type="http://schemas.openxmlformats.org/officeDocument/2006/relationships/hyperlink" Target="https://www.caixa.gov.br/Downloads/sinapi-cadernos-tecnicos/SINAPI-CT-VIDROS-E-ESPELHOS.pdf" TargetMode="External"/><Relationship Id="rId5321" Type="http://schemas.openxmlformats.org/officeDocument/2006/relationships/hyperlink" Target="https://www.caixa.gov.br/Downloads/sinapi-cadernos-tecnicos/SINAPI-CT-INSTALACOES-ELETRICAS-ELETRODUTOS-CONEXOES-E-CONDULETES-APARENTES.pdf" TargetMode="External"/><Relationship Id="rId8477" Type="http://schemas.openxmlformats.org/officeDocument/2006/relationships/hyperlink" Target="https://www.caixa.gov.br/Downloads/sinapi-cadernos-tecnicos/SINAPI-CT-CUSTOS-HORARIOS-PRODUTIVO-E-IMPRODUTIVO-DOS-EQUIPAMENTOS.pdf" TargetMode="External"/><Relationship Id="rId8684" Type="http://schemas.openxmlformats.org/officeDocument/2006/relationships/hyperlink" Target="https://www.caixa.gov.br/Downloads/sinapi-cadernos-tecnicos/SINAPI-CT-CONTRAPISO.pdf" TargetMode="External"/><Relationship Id="rId8891" Type="http://schemas.openxmlformats.org/officeDocument/2006/relationships/hyperlink" Target="https://www.caixa.gov.br/Downloads/sinapi-cadernos-tecnicos/SINAPI-CT-CERCAS-PROTETORES-E-ALAMBRADOS.pdf" TargetMode="External"/><Relationship Id="rId9528" Type="http://schemas.openxmlformats.org/officeDocument/2006/relationships/hyperlink" Target="https://www.caixa.gov.br/Downloads/sinapi-cadernos-tecnicos/SINAPI-CT-ASSENTAMENTO-DE-TUBOS-DE-PVC-E-METALICOS-EM-REDES-DE-AGUA.pdf" TargetMode="External"/><Relationship Id="rId9735" Type="http://schemas.openxmlformats.org/officeDocument/2006/relationships/hyperlink" Target="https://www.caixa.gov.br/Downloads/sinapi-cadernos-tecnicos/SINAPI-CT-ASSENTAMENTO-DE-TUBOS-DE-ESGOTO-EM-PVC-E-PEAD.pdf" TargetMode="External"/><Relationship Id="rId9942" Type="http://schemas.openxmlformats.org/officeDocument/2006/relationships/hyperlink" Target="https://www.caixa.gov.br/Downloads/sinapi-cadernos-tecnicos/SINAPI-CT-ARGAMASSAS.pdf" TargetMode="External"/><Relationship Id="rId1517" Type="http://schemas.openxmlformats.org/officeDocument/2006/relationships/hyperlink" Target="https://www.caixa.gov.br/Downloads/sinapi-cadernos-tecnicos/SINAPI-CT-INSTALACOES-DE-GAS-E-INCENDIO-EM-ACO-E-FERRO-GALVANIZADO.pdf" TargetMode="External"/><Relationship Id="rId1724" Type="http://schemas.openxmlformats.org/officeDocument/2006/relationships/hyperlink" Target="https://www.caixa.gov.br/Downloads/sinapi-cadernos-tecnicos/SINAPI-CT-INSTALACOES-DE-AR-CONDICIONADO-EM-COBRE.pdf" TargetMode="External"/><Relationship Id="rId4130" Type="http://schemas.openxmlformats.org/officeDocument/2006/relationships/hyperlink" Target="https://www.caixa.gov.br/Downloads/sinapi-cadernos-tecnicos/SINAPI-CT-REDES-DE-AGUA-E-ESGOTO-EM-PEAD-LISO-(TUBOS-E-CONEXOES).pdf" TargetMode="External"/><Relationship Id="rId7079" Type="http://schemas.openxmlformats.org/officeDocument/2006/relationships/hyperlink" Target="https://www.caixa.gov.br/Downloads/sinapi-cadernos-tecnicos/SINAPI-CT-ELETROCALHAS.pdf" TargetMode="External"/><Relationship Id="rId7286" Type="http://schemas.openxmlformats.org/officeDocument/2006/relationships/hyperlink" Target="https://www.caixa.gov.br/Downloads/sinapi-cadernos-tecnicos/SINAPI-CT-DEPRECIACAO-JUROS-IMPOSTOS-E-SEGUROS-MANUTENCAO-E-MATERIAIS-NA-OPERACAO-DOS-EQUIPAMENTOS.pdf" TargetMode="External"/><Relationship Id="rId7493" Type="http://schemas.openxmlformats.org/officeDocument/2006/relationships/hyperlink" Target="https://www.caixa.gov.br/Downloads/sinapi-cadernos-tecnicos/SINAPI-CT-DEPRECIACAO-JUROS-IMPOSTOS-E-SEGUROS-MANUTENCAO-E-MATERIAIS-NA-OPERACAO-DOS-EQUIPAMENTOS.pdf" TargetMode="External"/><Relationship Id="rId8337" Type="http://schemas.openxmlformats.org/officeDocument/2006/relationships/hyperlink" Target="https://www.caixa.gov.br/Downloads/sinapi-cadernos-tecnicos/SINAPI-CT-CUSTOS-HORARIOS-PRODUTIVO-E-IMPRODUTIVO-DOS-EQUIPAMENTOS.pdf" TargetMode="External"/><Relationship Id="rId8544" Type="http://schemas.openxmlformats.org/officeDocument/2006/relationships/hyperlink" Target="https://www.caixa.gov.br/Downloads/sinapi-cadernos-tecnicos/SINAPI-CT-CUSTOS-HORARIOS-PRODUTIVO-E-IMPRODUTIVO-DOS-EQUIPAMENTOS.pdf" TargetMode="External"/><Relationship Id="rId8751" Type="http://schemas.openxmlformats.org/officeDocument/2006/relationships/hyperlink" Target="https://www.caixa.gov.br/Downloads/sinapi-cadernos-tecnicos/SINAPI-CT-CONCRETO-PROTENDIDO.pdf" TargetMode="External"/><Relationship Id="rId9802" Type="http://schemas.openxmlformats.org/officeDocument/2006/relationships/hyperlink" Target="https://www.caixa.gov.br/Downloads/sinapi-cadernos-tecnicos/SINAPI-CT-ARRASAMENTO-DE-ESTACAS.pdf" TargetMode="External"/><Relationship Id="rId16" Type="http://schemas.openxmlformats.org/officeDocument/2006/relationships/hyperlink" Target="https://www.caixa.gov.br/Downloads/sinapi-cadernos-tecnicos/SINAPI-CT-INSTALACOES-ELETRICAS-QUADROS-CABOS-DISJUNTORES-CONTATORES-E-BARRAMENTOS-BLINDADOS.pdf" TargetMode="External"/><Relationship Id="rId1931" Type="http://schemas.openxmlformats.org/officeDocument/2006/relationships/hyperlink" Target="https://www.caixa.gov.br/Downloads/sinapi-cadernos-tecnicos/SINAPI-CT-INSTALACOES-EM-COBRE.pdf" TargetMode="External"/><Relationship Id="rId3689" Type="http://schemas.openxmlformats.org/officeDocument/2006/relationships/hyperlink" Target="https://www.caixa.gov.br/Downloads/sinapi-cadernos-tecnicos/SINAPI-CT-PRODUCAO-DE-CONCRETO.pdf" TargetMode="External"/><Relationship Id="rId3896" Type="http://schemas.openxmlformats.org/officeDocument/2006/relationships/hyperlink" Target="https://www.caixa.gov.br/Downloads/sinapi-cadernos-tecnicos/SINAPI-CT-RASGOS-E-FIXACOES.pdf" TargetMode="External"/><Relationship Id="rId6095" Type="http://schemas.openxmlformats.org/officeDocument/2006/relationships/hyperlink" Target="https://www.caixa.gov.br/Downloads/sinapi-cadernos-tecnicos/SINAPI-CT-EXECUCAO-DE-TIRANTES.pdf" TargetMode="External"/><Relationship Id="rId7146" Type="http://schemas.openxmlformats.org/officeDocument/2006/relationships/hyperlink" Target="https://www.caixa.gov.br/Downloads/sinapi-cadernos-tecnicos/SINAPI-CT-DUTOS-PARA-AR-CONDICIONADO.pdf" TargetMode="External"/><Relationship Id="rId7353" Type="http://schemas.openxmlformats.org/officeDocument/2006/relationships/hyperlink" Target="https://www.caixa.gov.br/Downloads/sinapi-cadernos-tecnicos/SINAPI-CT-DEPRECIACAO-JUROS-IMPOSTOS-E-SEGUROS-MANUTENCAO-E-MATERIAIS-NA-OPERACAO-DOS-EQUIPAMENTOS.pdf" TargetMode="External"/><Relationship Id="rId7560" Type="http://schemas.openxmlformats.org/officeDocument/2006/relationships/hyperlink" Target="https://www.caixa.gov.br/Downloads/sinapi-cadernos-tecnicos/SINAPI-CT-DEPRECIACAO-JUROS-IMPOSTOS-E-SEGUROS-MANUTENCAO-E-MATERIAIS-NA-OPERACAO-DOS-EQUIPAMENTOS.pdf" TargetMode="External"/><Relationship Id="rId8404" Type="http://schemas.openxmlformats.org/officeDocument/2006/relationships/hyperlink" Target="https://www.caixa.gov.br/Downloads/sinapi-cadernos-tecnicos/SINAPI-CT-CUSTOS-HORARIOS-PRODUTIVO-E-IMPRODUTIVO-DOS-EQUIPAMENTOS.pdf" TargetMode="External"/><Relationship Id="rId8611" Type="http://schemas.openxmlformats.org/officeDocument/2006/relationships/hyperlink" Target="https://www.caixa.gov.br/Downloads/sinapi-cadernos-tecnicos/SINAPI-CT-CUSTOS-HORARIOS-PRODUTIVO-E-IMPRODUTIVO-DOS-EQUIPAMENTOS.pdf" TargetMode="External"/><Relationship Id="rId10127" Type="http://schemas.openxmlformats.org/officeDocument/2006/relationships/hyperlink" Target="https://www.caixa.gov.br/Downloads/sinapi-cadernos-tecnicos/SINAPI-CT-ALVENARIA-ESTRUTURAL-BLOCOS-CERAMICOS.pdf" TargetMode="External"/><Relationship Id="rId2498" Type="http://schemas.openxmlformats.org/officeDocument/2006/relationships/hyperlink" Target="https://www.caixa.gov.br/Downloads/sinapi-metodologia/Livro_SINAPI_Calculos_Parametros.pdf" TargetMode="External"/><Relationship Id="rId3549" Type="http://schemas.openxmlformats.org/officeDocument/2006/relationships/hyperlink" Target="https://www.caixa.gov.br/Downloads/sinapi-cadernos-tecnicos/SINAPI-CT-POCOS-DE-VISITA-E-CAIXAS-PARA-BOCAS-DE-LOBO.pdf" TargetMode="External"/><Relationship Id="rId4947" Type="http://schemas.openxmlformats.org/officeDocument/2006/relationships/hyperlink" Target="https://www.caixa.gov.br/Downloads/sinapi-cadernos-tecnicos/SINAPI-CT-TUBULACAO-FLANGEADA-PARA-REDES-DE-AGUA.pdf" TargetMode="External"/><Relationship Id="rId6162" Type="http://schemas.openxmlformats.org/officeDocument/2006/relationships/hyperlink" Target="https://www.caixa.gov.br/Downloads/sinapi-cadernos-tecnicos/SINAPI-CT-ESTRUTURAS-DE-MADEIRA.pdf" TargetMode="External"/><Relationship Id="rId7006" Type="http://schemas.openxmlformats.org/officeDocument/2006/relationships/hyperlink" Target="https://www.caixa.gov.br/Downloads/sinapi-cadernos-tecnicos/SINAPI-CT-ENERGIA-SOLAR-PARA-EDIFICACOES.pdf" TargetMode="External"/><Relationship Id="rId7213" Type="http://schemas.openxmlformats.org/officeDocument/2006/relationships/hyperlink" Target="https://www.caixa.gov.br/Downloads/sinapi-cadernos-tecnicos/SINAPI-CT-DRENOS.pdf" TargetMode="External"/><Relationship Id="rId7420" Type="http://schemas.openxmlformats.org/officeDocument/2006/relationships/hyperlink" Target="https://www.caixa.gov.br/Downloads/sinapi-cadernos-tecnicos/SINAPI-CT-DEPRECIACAO-JUROS-IMPOSTOS-E-SEGUROS-MANUTENCAO-E-MATERIAIS-NA-OPERACAO-DOS-EQUIPAMENTOS.pdf" TargetMode="External"/><Relationship Id="rId677" Type="http://schemas.openxmlformats.org/officeDocument/2006/relationships/hyperlink" Target="https://www.caixa.gov.br/Downloads/sinapi-cadernos-tecnicos/SINAPI-CT-INSTALACOES-HIDRAULICAS-EM-PPR.pdf" TargetMode="External"/><Relationship Id="rId2358" Type="http://schemas.openxmlformats.org/officeDocument/2006/relationships/hyperlink" Target="https://www.caixa.gov.br/Downloads/sinapi-metodologia/Livro_SINAPI_Calculos_Parametros.pdf" TargetMode="External"/><Relationship Id="rId3756" Type="http://schemas.openxmlformats.org/officeDocument/2006/relationships/hyperlink" Target="https://www.caixa.gov.br/Downloads/sinapi-cadernos-tecnicos/SINAPI-CT-QUADROS-DE-AUTOMACAO-DE-BOMBAS.pdf" TargetMode="External"/><Relationship Id="rId3963" Type="http://schemas.openxmlformats.org/officeDocument/2006/relationships/hyperlink" Target="https://www.caixa.gov.br/Downloads/sinapi-cadernos-tecnicos/SINAPI-CT-RECOMPOSICAO-DE-PAVIMENTOS.pdf" TargetMode="External"/><Relationship Id="rId4807" Type="http://schemas.openxmlformats.org/officeDocument/2006/relationships/hyperlink" Target="https://www.caixa.gov.br/Downloads/sinapi-cadernos-tecnicos/SINAPI-CT-TRANSPORTE-CARGA-E-DESCARGA-DE-MATERIAIS.pdf" TargetMode="External"/><Relationship Id="rId6022" Type="http://schemas.openxmlformats.org/officeDocument/2006/relationships/hyperlink" Target="https://www.caixa.gov.br/Downloads/sinapi-cadernos-tecnicos/SINAPI-CT-FOSSAS-E-SUMIDOUROS.pdf" TargetMode="External"/><Relationship Id="rId9178" Type="http://schemas.openxmlformats.org/officeDocument/2006/relationships/hyperlink" Target="https://www.caixa.gov.br/Downloads/sinapi-cadernos-tecnicos/SINAPI-CT-ATERROS-BASES-SUB-BASES-E-IMPRIMACOES.pdf" TargetMode="External"/><Relationship Id="rId9385" Type="http://schemas.openxmlformats.org/officeDocument/2006/relationships/hyperlink" Target="https://www.caixa.gov.br/Downloads/sinapi-cadernos-tecnicos/SINAPI-CT-ATERRO-E-REATERRO-DE-VALAS.pdf" TargetMode="External"/><Relationship Id="rId884" Type="http://schemas.openxmlformats.org/officeDocument/2006/relationships/hyperlink" Target="https://www.caixa.gov.br/Downloads/sinapi-cadernos-tecnicos/SINAPI-CT-INSTALACOES-PREDIAIS-DE-AGUA-FRIA-EM-PVC.pdf" TargetMode="External"/><Relationship Id="rId2565" Type="http://schemas.openxmlformats.org/officeDocument/2006/relationships/hyperlink" Target="https://www.caixa.gov.br/Downloads/sinapi-cadernos-tecnicos/SINAPI-CT-LOUCAS-E-METAIS.pdf" TargetMode="External"/><Relationship Id="rId2772" Type="http://schemas.openxmlformats.org/officeDocument/2006/relationships/hyperlink" Target="https://www.caixa.gov.br/Downloads/sinapi-cadernos-tecnicos/SINAPI-CT-MASSA-UNICA-INTERNA.pdf" TargetMode="External"/><Relationship Id="rId3409" Type="http://schemas.openxmlformats.org/officeDocument/2006/relationships/hyperlink" Target="https://www.caixa.gov.br/Downloads/sinapi-cadernos-tecnicos/SINAPI-CT-PISOS.pdf" TargetMode="External"/><Relationship Id="rId3616" Type="http://schemas.openxmlformats.org/officeDocument/2006/relationships/hyperlink" Target="https://www.caixa.gov.br/Downloads/sinapi-cadernos-tecnicos/SINAPI-CT-POCOS-DE-VISITA-E-CAIXAS-PARA-BOCAS-DE-LOBO.pdf" TargetMode="External"/><Relationship Id="rId3823" Type="http://schemas.openxmlformats.org/officeDocument/2006/relationships/hyperlink" Target="https://www.caixa.gov.br/Downloads/sinapi-cadernos-tecnicos/SINAPI-CT-RADIER-PISO-DE-CONCRETO-E-LAJE-SOBRE-SOLO.pdf" TargetMode="External"/><Relationship Id="rId6979" Type="http://schemas.openxmlformats.org/officeDocument/2006/relationships/hyperlink" Target="https://www.caixa.gov.br/Downloads/sinapi-cadernos-tecnicos/SINAPI-CT-EQUIPAMENTOS-DE-PROTECAO-COLETIVA.pdf" TargetMode="External"/><Relationship Id="rId8194" Type="http://schemas.openxmlformats.org/officeDocument/2006/relationships/hyperlink" Target="https://www.caixa.gov.br/Downloads/sinapi-cadernos-tecnicos/SINAPI-CT-DEMOLICOES-E-REMOCOES.pdf" TargetMode="External"/><Relationship Id="rId9038" Type="http://schemas.openxmlformats.org/officeDocument/2006/relationships/hyperlink" Target="https://www.caixa.gov.br/Downloads/sinapi-cadernos-tecnicos/SINAPI-CT-CAIXAS-ENTERRADAS.pdf" TargetMode="External"/><Relationship Id="rId9592" Type="http://schemas.openxmlformats.org/officeDocument/2006/relationships/hyperlink" Target="https://www.caixa.gov.br/Downloads/sinapi-cadernos-tecnicos/SINAPI-CT-ASSENTAMENTO-DE-TUBOS-DE-PVC-E-METALICOS-EM-REDES-DE-AGUA.pdf" TargetMode="External"/><Relationship Id="rId537" Type="http://schemas.openxmlformats.org/officeDocument/2006/relationships/hyperlink" Target="https://www.caixa.gov.br/Downloads/sinapi-cadernos-tecnicos/SINAPI-CT-INSTALACOES-HIDRAULICAS-EM-PEX.pdf" TargetMode="External"/><Relationship Id="rId744" Type="http://schemas.openxmlformats.org/officeDocument/2006/relationships/hyperlink" Target="https://www.caixa.gov.br/Downloads/sinapi-cadernos-tecnicos/SINAPI-CT-INSTALACOES-PREDIAIS-DE-ESGOTO-TUBOS-E-CONEXOES.pdf" TargetMode="External"/><Relationship Id="rId951" Type="http://schemas.openxmlformats.org/officeDocument/2006/relationships/hyperlink" Target="https://www.caixa.gov.br/Downloads/sinapi-cadernos-tecnicos/SINAPI-CT-INSTALACOES-PREDIAIS-DE-AGUA-FRIA-EM-PVC.pdf" TargetMode="External"/><Relationship Id="rId1167" Type="http://schemas.openxmlformats.org/officeDocument/2006/relationships/hyperlink" Target="https://www.caixa.gov.br/Downloads/sinapi-cadernos-tecnicos/SINAPI-CT-INSTALACOES-PREDIAIS-DE-AGUA-QUENTE-EM-CPVC.pdf" TargetMode="External"/><Relationship Id="rId1374" Type="http://schemas.openxmlformats.org/officeDocument/2006/relationships/hyperlink" Target="https://www.caixa.gov.br/Downloads/sinapi-cadernos-tecnicos/SINAPI-CT-INSTALACOES-DE-GAS-E-INCENDIO-EM-ACO-E-FERRO-GALVANIZADO.pdf" TargetMode="External"/><Relationship Id="rId1581" Type="http://schemas.openxmlformats.org/officeDocument/2006/relationships/hyperlink" Target="https://www.caixa.gov.br/Downloads/sinapi-cadernos-tecnicos/SINAPI-CT-INSTALACOES-DE-GAS-E-INCENDIO-EM-ACO-E-FERRO-GALVANIZADO.pdf" TargetMode="External"/><Relationship Id="rId2218" Type="http://schemas.openxmlformats.org/officeDocument/2006/relationships/hyperlink" Target="https://www.caixa.gov.br/Downloads/sinapi-metodologia/Livro_SINAPI_Calculos_Parametros.pdf" TargetMode="External"/><Relationship Id="rId2425" Type="http://schemas.openxmlformats.org/officeDocument/2006/relationships/hyperlink" Target="https://www.caixa.gov.br/Downloads/sinapi-metodologia/Livro_SINAPI_Calculos_Parametros.pdf" TargetMode="External"/><Relationship Id="rId2632" Type="http://schemas.openxmlformats.org/officeDocument/2006/relationships/hyperlink" Target="https://www.caixa.gov.br/Downloads/sinapi-cadernos-tecnicos/SINAPI-CT-LOUCAS-E-METAIS.pdf" TargetMode="External"/><Relationship Id="rId5788" Type="http://schemas.openxmlformats.org/officeDocument/2006/relationships/hyperlink" Target="https://www.caixa.gov.br/Downloads/sinapi-cadernos-tecnicos/SINAPI-CT-GALERIAS-COM-ADUELAS-DE-CONCRETO.pdf" TargetMode="External"/><Relationship Id="rId5995" Type="http://schemas.openxmlformats.org/officeDocument/2006/relationships/hyperlink" Target="https://www.caixa.gov.br/Downloads/sinapi-cadernos-tecnicos/SINAPI-CT-FOSSAS-E-SUMIDOUROS.pdf" TargetMode="External"/><Relationship Id="rId6839" Type="http://schemas.openxmlformats.org/officeDocument/2006/relationships/hyperlink" Target="https://www.caixa.gov.br/Downloads/sinapi-cadernos-tecnicos/SINAPI-CT-ESCADAS.pdf" TargetMode="External"/><Relationship Id="rId9245" Type="http://schemas.openxmlformats.org/officeDocument/2006/relationships/hyperlink" Target="https://www.caixa.gov.br/Downloads/sinapi-cadernos-tecnicos/SINAPI-CT-ATERROS-BASES-SUB-BASES-E-IMPRIMACOES.pdf" TargetMode="External"/><Relationship Id="rId9452" Type="http://schemas.openxmlformats.org/officeDocument/2006/relationships/hyperlink" Target="https://www.caixa.gov.br/Downloads/sinapi-cadernos-tecnicos/SINAPI-CT-ASSENTAMENTO-DE-TUBOS-DE-ESGOTO-OU-DRENAGEM-PLUVIAL-EM-CONCRETO.pdf" TargetMode="External"/><Relationship Id="rId80" Type="http://schemas.openxmlformats.org/officeDocument/2006/relationships/hyperlink" Target="https://www.caixa.gov.br/Downloads/sinapi-cadernos-tecnicos/SINAPI-CT-INSTALACOES-ELETRICAS-REDE-DE-DISTRIBUICAO.pdf" TargetMode="External"/><Relationship Id="rId604" Type="http://schemas.openxmlformats.org/officeDocument/2006/relationships/hyperlink" Target="https://www.caixa.gov.br/Downloads/sinapi-cadernos-tecnicos/SINAPI-CT-INSTALACOES-HIDRAULICAS-EM-PEX.pdf" TargetMode="External"/><Relationship Id="rId811" Type="http://schemas.openxmlformats.org/officeDocument/2006/relationships/hyperlink" Target="https://www.caixa.gov.br/Downloads/sinapi-cadernos-tecnicos/SINAPI-CT-INSTALACOES-PREDIAIS-DE-AGUA-FRIA-EM-PVC.pdf" TargetMode="External"/><Relationship Id="rId1027" Type="http://schemas.openxmlformats.org/officeDocument/2006/relationships/hyperlink" Target="https://www.caixa.gov.br/Downloads/sinapi-cadernos-tecnicos/SINAPI-CT-INSTALACOES-PREDIAIS-DE-AGUA-FRIA-EM-PVC.pdf" TargetMode="External"/><Relationship Id="rId1234" Type="http://schemas.openxmlformats.org/officeDocument/2006/relationships/hyperlink" Target="https://www.caixa.gov.br/Downloads/sinapi-cadernos-tecnicos/SINAPI-CT-INSTALACOES-PREDIAIS-DE-AGUAS-PLUVIAIS-TUBOS-CONEXOES-CAIXAS-E-RALOS.pdf" TargetMode="External"/><Relationship Id="rId1441" Type="http://schemas.openxmlformats.org/officeDocument/2006/relationships/hyperlink" Target="https://www.caixa.gov.br/Downloads/sinapi-cadernos-tecnicos/SINAPI-CT-INSTALACOES-DE-GAS-E-INCENDIO-EM-ACO-E-FERRO-GALVANIZADO.pdf" TargetMode="External"/><Relationship Id="rId4597" Type="http://schemas.openxmlformats.org/officeDocument/2006/relationships/hyperlink" Target="https://www.caixa.gov.br/Downloads/sinapi-cadernos-tecnicos/SINAPI-CT-TRANSPORTE-FLUVIAL-CARGA-E-DESCARGA.pdf" TargetMode="External"/><Relationship Id="rId5648" Type="http://schemas.openxmlformats.org/officeDocument/2006/relationships/hyperlink" Target="https://www.caixa.gov.br/Downloads/sinapi-cadernos-tecnicos/SINAPI-CT-ILUMINACAO-PREDIAL-E-MONITORAMENTO.pdf" TargetMode="External"/><Relationship Id="rId5855" Type="http://schemas.openxmlformats.org/officeDocument/2006/relationships/hyperlink" Target="https://www.caixa.gov.br/Downloads/sinapi-cadernos-tecnicos/SINAPI-CT-FORMAS-PARA-ESTRUTURAS-DE-CONCRETO-ARMADO.pdf" TargetMode="External"/><Relationship Id="rId6906" Type="http://schemas.openxmlformats.org/officeDocument/2006/relationships/hyperlink" Target="https://www.caixa.gov.br/Downloads/sinapi-cadernos-tecnicos/SINAPI-CT-ESCADAS.pdf" TargetMode="External"/><Relationship Id="rId8054" Type="http://schemas.openxmlformats.org/officeDocument/2006/relationships/hyperlink" Target="https://www.caixa.gov.br/Downloads/sinapi-cadernos-tecnicos/SINAPI-CT-DEPRECIACAO-JUROS-IMPOSTOS-E-SEGUROS-MANUTENCAO-E-MATERIAIS-NA-OPERACAO-DOS-EQUIPAMENTOS.pdf" TargetMode="External"/><Relationship Id="rId8261" Type="http://schemas.openxmlformats.org/officeDocument/2006/relationships/hyperlink" Target="https://www.caixa.gov.br/Downloads/sinapi-cadernos-tecnicos/SINAPI-CT-CUSTOS-HORARIOS-PRODUTIVO-E-IMPRODUTIVO-DOS-EQUIPAMENTOS.pdf" TargetMode="External"/><Relationship Id="rId9105" Type="http://schemas.openxmlformats.org/officeDocument/2006/relationships/hyperlink" Target="https://www.caixa.gov.br/Downloads/sinapi-cadernos-tecnicos/SINAPI-CT-BOCAS-PARA-BUEIROS.pdf" TargetMode="External"/><Relationship Id="rId9312" Type="http://schemas.openxmlformats.org/officeDocument/2006/relationships/hyperlink" Target="https://www.caixa.gov.br/Downloads/sinapi-cadernos-tecnicos/SINAPI-CT-ATERROS-BASES-SUB-BASES-E-IMPRIMACOES.pdf" TargetMode="External"/><Relationship Id="rId1301" Type="http://schemas.openxmlformats.org/officeDocument/2006/relationships/hyperlink" Target="https://www.caixa.gov.br/Downloads/sinapi-cadernos-tecnicos/SINAPI-CT-INSTALACOES-DE-GAS-E-INCENDIO-EM-ACO-E-FERRO-GALVANIZADO.pdf" TargetMode="External"/><Relationship Id="rId3199" Type="http://schemas.openxmlformats.org/officeDocument/2006/relationships/hyperlink" Target="https://www.caixa.gov.br/Downloads/sinapi-cadernos-tecnicos/SINAPI-CT-PINTURA-EXTERNA.pdf" TargetMode="External"/><Relationship Id="rId4457" Type="http://schemas.openxmlformats.org/officeDocument/2006/relationships/hyperlink" Target="https://www.caixa.gov.br/Downloads/sinapi-cadernos-tecnicos/SINAPI-CT-SISTEMAS-DE-MEDICAO.pdf" TargetMode="External"/><Relationship Id="rId4664" Type="http://schemas.openxmlformats.org/officeDocument/2006/relationships/hyperlink" Target="https://www.caixa.gov.br/Downloads/sinapi-cadernos-tecnicos/SINAPI-CT-TRANSPORTE-DE-MATERIAIS-DENTRO-DO-CANTEIRO-DE-OBRAS.pdf" TargetMode="External"/><Relationship Id="rId5508" Type="http://schemas.openxmlformats.org/officeDocument/2006/relationships/hyperlink" Target="https://www.caixa.gov.br/Downloads/sinapi-cadernos-tecnicos/SINAPI-CT-INSTALACOES-ELETRICAS-ELETRODUTOS-EMBUTIDOS-CABOS-CAIXAS-TOMADAS-E-INTERRUPTORES.pdf" TargetMode="External"/><Relationship Id="rId5715" Type="http://schemas.openxmlformats.org/officeDocument/2006/relationships/hyperlink" Target="https://www.caixa.gov.br/Downloads/sinapi-cadernos-tecnicos/SINAPI-CT-GUARDA-CORPO-CORRIMAO-E-GRADE-PARA-ESQUADRIAS.pdf" TargetMode="External"/><Relationship Id="rId7070" Type="http://schemas.openxmlformats.org/officeDocument/2006/relationships/hyperlink" Target="https://www.caixa.gov.br/Downloads/sinapi-cadernos-tecnicos/SINAPI-CT-ELETROCALHAS.pdf" TargetMode="External"/><Relationship Id="rId8121" Type="http://schemas.openxmlformats.org/officeDocument/2006/relationships/hyperlink" Target="https://www.caixa.gov.br/Downloads/sinapi-cadernos-tecnicos/SINAPI-CT-DEPRECIACAO-JUROS-IMPOSTOS-E-SEGUROS-MANUTENCAO-E-MATERIAIS-NA-OPERACAO-DOS-EQUIPAMENTOS.pdf" TargetMode="External"/><Relationship Id="rId10051" Type="http://schemas.openxmlformats.org/officeDocument/2006/relationships/hyperlink" Target="https://www.caixa.gov.br/Downloads/sinapi-cadernos-tecnicos/SINAPI-CT-ALVENARIAS-DIVERSAS.pdf" TargetMode="External"/><Relationship Id="rId3059" Type="http://schemas.openxmlformats.org/officeDocument/2006/relationships/hyperlink" Target="https://www.caixa.gov.br/Downloads/sinapi-cadernos-tecnicos/SINAPI-CT-PAVIMENTO-INTERTRAVADO.pdf" TargetMode="External"/><Relationship Id="rId3266" Type="http://schemas.openxmlformats.org/officeDocument/2006/relationships/hyperlink" Target="https://www.caixa.gov.br/Downloads/sinapi-cadernos-tecnicos/SINAPI-CT-PINTURA-EM-MADEIRA.pdf" TargetMode="External"/><Relationship Id="rId3473" Type="http://schemas.openxmlformats.org/officeDocument/2006/relationships/hyperlink" Target="https://www.caixa.gov.br/Downloads/sinapi-cadernos-tecnicos/SINAPI-CT-POSTES-DE-CONCRETO-E-METALICOS.pdf" TargetMode="External"/><Relationship Id="rId4317" Type="http://schemas.openxmlformats.org/officeDocument/2006/relationships/hyperlink" Target="https://www.caixa.gov.br/Downloads/sinapi-cadernos-tecnicos/SINAPI-CT-SINALIZACAO-HORIZONTAL-VIARIA.pdf" TargetMode="External"/><Relationship Id="rId4524" Type="http://schemas.openxmlformats.org/officeDocument/2006/relationships/hyperlink" Target="https://www.caixa.gov.br/Downloads/sinapi-cadernos-tecnicos/SINAPI-CT-TRANSFORMADORES.pdf" TargetMode="External"/><Relationship Id="rId4871" Type="http://schemas.openxmlformats.org/officeDocument/2006/relationships/hyperlink" Target="https://www.caixa.gov.br/Downloads/sinapi-cadernos-tecnicos/SINAPI-CT-TRANSPORTE-CARGA-E-DESCARGA-DE-MATERIAIS.pdf" TargetMode="External"/><Relationship Id="rId5922" Type="http://schemas.openxmlformats.org/officeDocument/2006/relationships/hyperlink" Target="https://www.caixa.gov.br/Downloads/sinapi-cadernos-tecnicos/SINAPI-CT-FORMAS-PARA-ESTRUTURAS-DE-CONCRETO-ARMADO.pdf" TargetMode="External"/><Relationship Id="rId187" Type="http://schemas.openxmlformats.org/officeDocument/2006/relationships/hyperlink" Target="https://www.caixa.gov.br/Downloads/sinapi-cadernos-tecnicos/SINAPI-CT-INSTALACOES-HIDRAULICAS-RESERVACAO-E-BOMBAS-DE-RECALQUE.pdf" TargetMode="External"/><Relationship Id="rId394" Type="http://schemas.openxmlformats.org/officeDocument/2006/relationships/hyperlink" Target="https://www.caixa.gov.br/Downloads/sinapi-cadernos-tecnicos/SINAPI-CT-INSTALACOES-HIDRAULICAS-RESERVACAO-E-BOMBAS-DE-RECALQUE.pdf" TargetMode="External"/><Relationship Id="rId2075" Type="http://schemas.openxmlformats.org/officeDocument/2006/relationships/hyperlink" Target="https://www.caixa.gov.br/Downloads/sinapi-cadernos-tecnicos/SINAPI-CT-LIGACOES-PREDIAIS-DE-AGUA-E-ESGOTO.pdf" TargetMode="External"/><Relationship Id="rId2282" Type="http://schemas.openxmlformats.org/officeDocument/2006/relationships/hyperlink" Target="https://www.caixa.gov.br/Downloads/sinapi-metodologia/Livro_SINAPI_Calculos_Parametros.pdf" TargetMode="External"/><Relationship Id="rId3126" Type="http://schemas.openxmlformats.org/officeDocument/2006/relationships/hyperlink" Target="https://www.caixa.gov.br/Downloads/sinapi-cadernos-tecnicos/SINAPI-CT-PERFURACAO-HORIZONTAL-DIRECIONAL-HDD.pdf" TargetMode="External"/><Relationship Id="rId3680" Type="http://schemas.openxmlformats.org/officeDocument/2006/relationships/hyperlink" Target="https://www.caixa.gov.br/Downloads/sinapi-cadernos-tecnicos/SINAPI-CT-PRODUCAO-DE-CONCRETO.pdf" TargetMode="External"/><Relationship Id="rId4731" Type="http://schemas.openxmlformats.org/officeDocument/2006/relationships/hyperlink" Target="https://www.caixa.gov.br/Downloads/sinapi-cadernos-tecnicos/SINAPI-CT-TRANSPORTE-DE-MATERIAIS-DENTRO-DO-CANTEIRO-DE-OBRAS.pdf" TargetMode="External"/><Relationship Id="rId6489" Type="http://schemas.openxmlformats.org/officeDocument/2006/relationships/hyperlink" Target="https://www.caixa.gov.br/Downloads/sinapi-cadernos-tecnicos/SINAPI-CT-ESQUADRIAS-PORTAS.pdf" TargetMode="External"/><Relationship Id="rId7887" Type="http://schemas.openxmlformats.org/officeDocument/2006/relationships/hyperlink" Target="https://www.caixa.gov.br/Downloads/sinapi-cadernos-tecnicos/SINAPI-CT-DEPRECIACAO-JUROS-IMPOSTOS-E-SEGUROS-MANUTENCAO-E-MATERIAIS-NA-OPERACAO-DOS-EQUIPAMENTOS.pdf" TargetMode="External"/><Relationship Id="rId8938" Type="http://schemas.openxmlformats.org/officeDocument/2006/relationships/hyperlink" Target="https://www.caixa.gov.br/Downloads/sinapi-cadernos-tecnicos/SINAPI-CT-CANALETAS-GRELHAS-E-CAIXAS-COM-GRELHA-PARA-DRENAGEM.pdf" TargetMode="External"/><Relationship Id="rId254" Type="http://schemas.openxmlformats.org/officeDocument/2006/relationships/hyperlink" Target="https://www.caixa.gov.br/Downloads/sinapi-cadernos-tecnicos/SINAPI-CT-INSTALACOES-HIDRAULICAS-RESERVACAO-E-BOMBAS-DE-RECALQUE.pdf" TargetMode="External"/><Relationship Id="rId1091" Type="http://schemas.openxmlformats.org/officeDocument/2006/relationships/hyperlink" Target="https://www.caixa.gov.br/Downloads/sinapi-cadernos-tecnicos/SINAPI-CT-INSTALACOES-PREDIAIS-DE-AGUA-QUENTE-EM-CPVC.pdf" TargetMode="External"/><Relationship Id="rId3333" Type="http://schemas.openxmlformats.org/officeDocument/2006/relationships/hyperlink" Target="https://www.caixa.gov.br/Downloads/sinapi-cadernos-tecnicos/SINAPI-CT-PINTURA-EM-SUPERFICIES-METALICAS.pdf" TargetMode="External"/><Relationship Id="rId3540" Type="http://schemas.openxmlformats.org/officeDocument/2006/relationships/hyperlink" Target="https://www.caixa.gov.br/Downloads/sinapi-cadernos-tecnicos/SINAPI-CT-POCOS-DE-VISITA-E-CAIXAS-PARA-BOCAS-DE-LOBO.pdf" TargetMode="External"/><Relationship Id="rId5298" Type="http://schemas.openxmlformats.org/officeDocument/2006/relationships/hyperlink" Target="https://www.caixa.gov.br/Downloads/sinapi-cadernos-tecnicos/SINAPI-CT-INSTALACOES-ELETRICAS-QUADROS-CABOS-DISJUNTORES-CONTATORES-E-BARRAMENTOS-BLINDADOS.pdf" TargetMode="External"/><Relationship Id="rId6696" Type="http://schemas.openxmlformats.org/officeDocument/2006/relationships/hyperlink" Target="https://www.caixa.gov.br/Downloads/sinapi-cadernos-tecnicos/SINAPI-CT-ESCAVACAO-DE-VALAS.pdf" TargetMode="External"/><Relationship Id="rId7747" Type="http://schemas.openxmlformats.org/officeDocument/2006/relationships/hyperlink" Target="https://www.caixa.gov.br/Downloads/sinapi-cadernos-tecnicos/SINAPI-CT-DEPRECIACAO-JUROS-IMPOSTOS-E-SEGUROS-MANUTENCAO-E-MATERIAIS-NA-OPERACAO-DOS-EQUIPAMENTOS.pdf" TargetMode="External"/><Relationship Id="rId7954" Type="http://schemas.openxmlformats.org/officeDocument/2006/relationships/hyperlink" Target="https://www.caixa.gov.br/Downloads/sinapi-cadernos-tecnicos/SINAPI-CT-DEPRECIACAO-JUROS-IMPOSTOS-E-SEGUROS-MANUTENCAO-E-MATERIAIS-NA-OPERACAO-DOS-EQUIPAMENTOS.pdf" TargetMode="External"/><Relationship Id="rId114" Type="http://schemas.openxmlformats.org/officeDocument/2006/relationships/hyperlink" Target="https://www.caixa.gov.br/Downloads/sinapi-cadernos-tecnicos/SINAPI-CT-INSTALACOES-ELETRICAS-REDE-DE-DISTRIBUICAO.pdf" TargetMode="External"/><Relationship Id="rId461" Type="http://schemas.openxmlformats.org/officeDocument/2006/relationships/hyperlink" Target="https://www.caixa.gov.br/Downloads/sinapi-cadernos-tecnicos/SINAPI-CT-INSTALACOES-HIDRAULICAS-RESERVACAO-E-BOMBAS-DE-RECALQUE.pdf" TargetMode="External"/><Relationship Id="rId2142" Type="http://schemas.openxmlformats.org/officeDocument/2006/relationships/hyperlink" Target="https://www.caixa.gov.br/Downloads/sinapi-cadernos-tecnicos/SINAPI-CT-LIMPEZA-DE-OBRA.pdf" TargetMode="External"/><Relationship Id="rId3400" Type="http://schemas.openxmlformats.org/officeDocument/2006/relationships/hyperlink" Target="https://www.caixa.gov.br/Downloads/sinapi-cadernos-tecnicos/SINAPI-CT-PISOS.pdf" TargetMode="External"/><Relationship Id="rId6349" Type="http://schemas.openxmlformats.org/officeDocument/2006/relationships/hyperlink" Target="https://www.caixa.gov.br/Downloads/sinapi-cadernos-tecnicos/SINAPI-CT-ESTRUTURA-E-TRAMA-PARA-COBERTURA.pdf" TargetMode="External"/><Relationship Id="rId6556" Type="http://schemas.openxmlformats.org/officeDocument/2006/relationships/hyperlink" Target="https://www.caixa.gov.br/Downloads/sinapi-cadernos-tecnicos/SINAPI-CT-ESGOTAMENTO-DE-VALA-E-REBAIXAMENTO-DO-LENCOL-FREATICO.pdf" TargetMode="External"/><Relationship Id="rId6763" Type="http://schemas.openxmlformats.org/officeDocument/2006/relationships/hyperlink" Target="https://www.caixa.gov.br/Downloads/sinapi-cadernos-tecnicos/SINAPI-CT-ESCAVACAO-VERTICAL-A-CEU-ABERTO.pdf" TargetMode="External"/><Relationship Id="rId6970" Type="http://schemas.openxmlformats.org/officeDocument/2006/relationships/hyperlink" Target="https://www.caixa.gov.br/Downloads/sinapi-cadernos-tecnicos/SINAPI-CT-EQUIPAMENTOS-DE-PROTECAO-COLETIVA.pdf" TargetMode="External"/><Relationship Id="rId7607" Type="http://schemas.openxmlformats.org/officeDocument/2006/relationships/hyperlink" Target="https://www.caixa.gov.br/Downloads/sinapi-cadernos-tecnicos/SINAPI-CT-DEPRECIACAO-JUROS-IMPOSTOS-E-SEGUROS-MANUTENCAO-E-MATERIAIS-NA-OPERACAO-DOS-EQUIPAMENTOS.pdf" TargetMode="External"/><Relationship Id="rId7814" Type="http://schemas.openxmlformats.org/officeDocument/2006/relationships/hyperlink" Target="https://www.caixa.gov.br/Downloads/sinapi-cadernos-tecnicos/SINAPI-CT-DEPRECIACAO-JUROS-IMPOSTOS-E-SEGUROS-MANUTENCAO-E-MATERIAIS-NA-OPERACAO-DOS-EQUIPAMENTOS.pdf" TargetMode="External"/><Relationship Id="rId321" Type="http://schemas.openxmlformats.org/officeDocument/2006/relationships/hyperlink" Target="https://www.caixa.gov.br/Downloads/sinapi-cadernos-tecnicos/SINAPI-CT-INSTALACOES-HIDRAULICAS-RESERVACAO-E-BOMBAS-DE-RECALQUE.pdf" TargetMode="External"/><Relationship Id="rId2002" Type="http://schemas.openxmlformats.org/officeDocument/2006/relationships/hyperlink" Target="https://www.caixa.gov.br/Downloads/sinapi-cadernos-tecnicos/SINAPI-CT-INSTALACOES-PARA-CANTEIROS-DE-OBRAS.pdf" TargetMode="External"/><Relationship Id="rId2959" Type="http://schemas.openxmlformats.org/officeDocument/2006/relationships/hyperlink" Target="https://www.caixa.gov.br/Downloads/sinapi-cadernos-tecnicos/SINAPI-CT-PAREDES-DE-CONCRETO-FORMAS.pdf" TargetMode="External"/><Relationship Id="rId5158" Type="http://schemas.openxmlformats.org/officeDocument/2006/relationships/hyperlink" Target="https://www.caixa.gov.br/Downloads/sinapi-cadernos-tecnicos/SINAPI-CT-VALVULAS-E-REGISTROS-PARA-SISTEMAS-PREDIAIS.pdf" TargetMode="External"/><Relationship Id="rId5365" Type="http://schemas.openxmlformats.org/officeDocument/2006/relationships/hyperlink" Target="https://www.caixa.gov.br/Downloads/sinapi-cadernos-tecnicos/SINAPI-CT-INSTALACOES-ELETRICAS-ELETRODUTOS-CONEXOES-E-CONDULETES-APARENTES.pdf" TargetMode="External"/><Relationship Id="rId5572" Type="http://schemas.openxmlformats.org/officeDocument/2006/relationships/hyperlink" Target="https://www.caixa.gov.br/Downloads/sinapi-cadernos-tecnicos/SINAPI-CT-INSTALACOES-ELETRICAS-ELETRODUTOS-EMBUTIDOS-CABOS-CAIXAS-TOMADAS-E-INTERRUPTORES.pdf" TargetMode="External"/><Relationship Id="rId6209" Type="http://schemas.openxmlformats.org/officeDocument/2006/relationships/hyperlink" Target="https://www.caixa.gov.br/Downloads/sinapi-cadernos-tecnicos/SINAPI-CT-ESTRUTURAS-DE-CONTENCAO-ESTACAS-PAREDES-DIAFRAGMA-E-MURETA-GUIA.pdf" TargetMode="External"/><Relationship Id="rId6416" Type="http://schemas.openxmlformats.org/officeDocument/2006/relationships/hyperlink" Target="https://www.caixa.gov.br/Downloads/sinapi-cadernos-tecnicos/SINAPI-CT-ESQUADRIAS-PORTAS.pdf" TargetMode="External"/><Relationship Id="rId6623" Type="http://schemas.openxmlformats.org/officeDocument/2006/relationships/hyperlink" Target="https://www.caixa.gov.br/Downloads/sinapi-cadernos-tecnicos/SINAPI-CT-ESCORAMENTO-E-PREPARO-DE-FUNDO-DE-VALAS.pdf" TargetMode="External"/><Relationship Id="rId6830" Type="http://schemas.openxmlformats.org/officeDocument/2006/relationships/hyperlink" Target="https://www.caixa.gov.br/Downloads/sinapi-cadernos-tecnicos/SINAPI-CT-ESCADAS.pdf" TargetMode="External"/><Relationship Id="rId9779" Type="http://schemas.openxmlformats.org/officeDocument/2006/relationships/hyperlink" Target="https://www.caixa.gov.br/Downloads/sinapi-cadernos-tecnicos/SINAPI-CT-ASSENTAMENTO-DE-TUBOS-DE-ESGOTO-EM-PVC-E-PEAD.pdf" TargetMode="External"/><Relationship Id="rId9986" Type="http://schemas.openxmlformats.org/officeDocument/2006/relationships/hyperlink" Target="https://www.caixa.gov.br/Downloads/sinapi-cadernos-tecnicos/SINAPI-CT-ARGAMASSAS.pdf" TargetMode="External"/><Relationship Id="rId1768" Type="http://schemas.openxmlformats.org/officeDocument/2006/relationships/hyperlink" Target="https://www.caixa.gov.br/Downloads/sinapi-cadernos-tecnicos/SINAPI-CT-INSTALACOES-EM-COBRE.pdf" TargetMode="External"/><Relationship Id="rId2819" Type="http://schemas.openxmlformats.org/officeDocument/2006/relationships/hyperlink" Target="https://www.caixa.gov.br/Downloads/sinapi-cadernos-tecnicos/SINAPI-CT-MOBILIARIO-URBANO.pdf" TargetMode="External"/><Relationship Id="rId4174" Type="http://schemas.openxmlformats.org/officeDocument/2006/relationships/hyperlink" Target="https://www.caixa.gov.br/Downloads/sinapi-cadernos-tecnicos/SINAPI-CT-REDES-DE-AGUA-E-ESGOTO-EM-PEAD-LISO-(TUBOS-E-CONEXOES).pdf" TargetMode="External"/><Relationship Id="rId4381" Type="http://schemas.openxmlformats.org/officeDocument/2006/relationships/hyperlink" Target="https://www.caixa.gov.br/Downloads/sinapi-cadernos-tecnicos/SINAPI-CT-SISTEMA-DE-PROTECAO-CONTRA-DESCARGAS-ATMOSFERICAS-SPDA.pdf" TargetMode="External"/><Relationship Id="rId5018" Type="http://schemas.openxmlformats.org/officeDocument/2006/relationships/hyperlink" Target="https://www.caixa.gov.br/Downloads/sinapi-cadernos-tecnicos/SINAPI-CT-USINAGENS.pdf" TargetMode="External"/><Relationship Id="rId5225" Type="http://schemas.openxmlformats.org/officeDocument/2006/relationships/hyperlink" Target="https://www.caixa.gov.br/Downloads/sinapi-cadernos-tecnicos/SINAPI-CT-VALVULAS-E-REGISTROS-PARA-SISTEMAS-PREDIAIS.pdf" TargetMode="External"/><Relationship Id="rId5432" Type="http://schemas.openxmlformats.org/officeDocument/2006/relationships/hyperlink" Target="https://www.caixa.gov.br/Downloads/sinapi-cadernos-tecnicos/SINAPI-CT-INSTALACOES-ELETRICAS-ELETRODUTOS-EMBUTIDOS-CABOS-CAIXAS-TOMADAS-E-INTERRUPTORES.pdf" TargetMode="External"/><Relationship Id="rId8588" Type="http://schemas.openxmlformats.org/officeDocument/2006/relationships/hyperlink" Target="https://www.caixa.gov.br/Downloads/sinapi-cadernos-tecnicos/SINAPI-CT-CUSTOS-HORARIOS-PRODUTIVO-E-IMPRODUTIVO-DOS-EQUIPAMENTOS.pdf" TargetMode="External"/><Relationship Id="rId8795" Type="http://schemas.openxmlformats.org/officeDocument/2006/relationships/hyperlink" Target="https://www.caixa.gov.br/Downloads/sinapi-cadernos-tecnicos/SINAPI-CT-CONCRETO-PROJETADO.pdf" TargetMode="External"/><Relationship Id="rId9639" Type="http://schemas.openxmlformats.org/officeDocument/2006/relationships/hyperlink" Target="https://www.caixa.gov.br/Downloads/sinapi-cadernos-tecnicos/SINAPI-CT-ASSENTAMENTO-DE-TUBOS-DE-PVC-E-METALICOS-EM-REDES-DE-AGUA.pdf" TargetMode="External"/><Relationship Id="rId9846" Type="http://schemas.openxmlformats.org/officeDocument/2006/relationships/hyperlink" Target="https://www.caixa.gov.br/Downloads/sinapi-cadernos-tecnicos/SINAPI-CT-ARMACAO-PARA-ESTRUTURAS-DE-CONCRETO-ARMADO.pdf" TargetMode="External"/><Relationship Id="rId1628" Type="http://schemas.openxmlformats.org/officeDocument/2006/relationships/hyperlink" Target="https://www.caixa.gov.br/Downloads/sinapi-cadernos-tecnicos/SINAPI-CT-INSTALACOES-DE-GAS-EM-PEX-MULTICAMADAS.pdf" TargetMode="External"/><Relationship Id="rId1975" Type="http://schemas.openxmlformats.org/officeDocument/2006/relationships/hyperlink" Target="https://www.caixa.gov.br/Downloads/sinapi-cadernos-tecnicos/SINAPI-CT-INSTALACOES-EM-COBRE.pdf" TargetMode="External"/><Relationship Id="rId3190" Type="http://schemas.openxmlformats.org/officeDocument/2006/relationships/hyperlink" Target="https://www.caixa.gov.br/Downloads/sinapi-cadernos-tecnicos/SINAPI-CT-PERFURACAO-HORIZONTAL-DIRECIONAL-HDD.pdf" TargetMode="External"/><Relationship Id="rId4034" Type="http://schemas.openxmlformats.org/officeDocument/2006/relationships/hyperlink" Target="https://www.caixa.gov.br/Downloads/sinapi-cadernos-tecnicos/SINAPI-CT-REDES-DE-LOGICA-TELEFONIA-E-IMAGEM.pdf" TargetMode="External"/><Relationship Id="rId4241" Type="http://schemas.openxmlformats.org/officeDocument/2006/relationships/hyperlink" Target="https://www.caixa.gov.br/Downloads/sinapi-cadernos-tecnicos/SINAPI-CT-RESERVATORIOS-DE-CONCRETO-E-METALICOS.pdf" TargetMode="External"/><Relationship Id="rId7397" Type="http://schemas.openxmlformats.org/officeDocument/2006/relationships/hyperlink" Target="https://www.caixa.gov.br/Downloads/sinapi-cadernos-tecnicos/SINAPI-CT-DEPRECIACAO-JUROS-IMPOSTOS-E-SEGUROS-MANUTENCAO-E-MATERIAIS-NA-OPERACAO-DOS-EQUIPAMENTOS.pdf" TargetMode="External"/><Relationship Id="rId8448" Type="http://schemas.openxmlformats.org/officeDocument/2006/relationships/hyperlink" Target="https://www.caixa.gov.br/Downloads/sinapi-cadernos-tecnicos/SINAPI-CT-CUSTOS-HORARIOS-PRODUTIVO-E-IMPRODUTIVO-DOS-EQUIPAMENTOS.pdf" TargetMode="External"/><Relationship Id="rId8655" Type="http://schemas.openxmlformats.org/officeDocument/2006/relationships/hyperlink" Target="https://www.caixa.gov.br/Downloads/sinapi-cadernos-tecnicos/SINAPI-CT-CUSTOS-HORARIOS-PRODUTIVO-E-IMPRODUTIVO-DOS-EQUIPAMENTOS.pdf" TargetMode="External"/><Relationship Id="rId1835" Type="http://schemas.openxmlformats.org/officeDocument/2006/relationships/hyperlink" Target="https://www.caixa.gov.br/Downloads/sinapi-cadernos-tecnicos/SINAPI-CT-INSTALACOES-EM-COBRE.pdf" TargetMode="External"/><Relationship Id="rId3050" Type="http://schemas.openxmlformats.org/officeDocument/2006/relationships/hyperlink" Target="https://www.caixa.gov.br/Downloads/sinapi-cadernos-tecnicos/SINAPI-CT-PAVIMENTO-INTERTRAVADO.pdf" TargetMode="External"/><Relationship Id="rId4101" Type="http://schemas.openxmlformats.org/officeDocument/2006/relationships/hyperlink" Target="https://www.caixa.gov.br/Downloads/sinapi-cadernos-tecnicos/SINAPI-CT-REDES-DE-AGUA-E-ESGOTO-EM-PEAD-LISO-(TUBOS-E-CONEXOES).pdf" TargetMode="External"/><Relationship Id="rId7257" Type="http://schemas.openxmlformats.org/officeDocument/2006/relationships/hyperlink" Target="https://www.caixa.gov.br/Downloads/sinapi-cadernos-tecnicos/SINAPI-CT-DISSIPADORES-DE-ENERGIA.pdf" TargetMode="External"/><Relationship Id="rId7464" Type="http://schemas.openxmlformats.org/officeDocument/2006/relationships/hyperlink" Target="https://www.caixa.gov.br/Downloads/sinapi-cadernos-tecnicos/SINAPI-CT-DEPRECIACAO-JUROS-IMPOSTOS-E-SEGUROS-MANUTENCAO-E-MATERIAIS-NA-OPERACAO-DOS-EQUIPAMENTOS.pdf" TargetMode="External"/><Relationship Id="rId8308" Type="http://schemas.openxmlformats.org/officeDocument/2006/relationships/hyperlink" Target="https://www.caixa.gov.br/Downloads/sinapi-cadernos-tecnicos/SINAPI-CT-CUSTOS-HORARIOS-PRODUTIVO-E-IMPRODUTIVO-DOS-EQUIPAMENTOS.pdf" TargetMode="External"/><Relationship Id="rId8862" Type="http://schemas.openxmlformats.org/officeDocument/2006/relationships/hyperlink" Target="https://www.caixa.gov.br/Downloads/sinapi-cadernos-tecnicos/SINAPI-CT-CERCAS-PROTETORES-E-ALAMBRADOS.pdf" TargetMode="External"/><Relationship Id="rId9706" Type="http://schemas.openxmlformats.org/officeDocument/2006/relationships/hyperlink" Target="https://www.caixa.gov.br/Downloads/sinapi-cadernos-tecnicos/SINAPI-CT-ASSENTAMENTO-DE-TUBOS-DE-PVC-E-METALICOS-EM-REDES-DE-AGUA.pdf" TargetMode="External"/><Relationship Id="rId9913" Type="http://schemas.openxmlformats.org/officeDocument/2006/relationships/hyperlink" Target="https://www.caixa.gov.br/Downloads/sinapi-cadernos-tecnicos/SINAPI-CT-ARGAMASSAS.pdf" TargetMode="External"/><Relationship Id="rId1902" Type="http://schemas.openxmlformats.org/officeDocument/2006/relationships/hyperlink" Target="https://www.caixa.gov.br/Downloads/sinapi-cadernos-tecnicos/SINAPI-CT-INSTALACOES-EM-COBRE.pdf" TargetMode="External"/><Relationship Id="rId6066" Type="http://schemas.openxmlformats.org/officeDocument/2006/relationships/hyperlink" Target="https://www.caixa.gov.br/Downloads/sinapi-cadernos-tecnicos/SINAPI-CT-EXECUCAO-DE-TIRANTES.pdf" TargetMode="External"/><Relationship Id="rId7117" Type="http://schemas.openxmlformats.org/officeDocument/2006/relationships/hyperlink" Target="https://www.caixa.gov.br/Downloads/sinapi-cadernos-tecnicos/SINAPI-CT-ELETROCALHAS.pdf" TargetMode="External"/><Relationship Id="rId7671" Type="http://schemas.openxmlformats.org/officeDocument/2006/relationships/hyperlink" Target="https://www.caixa.gov.br/Downloads/sinapi-cadernos-tecnicos/SINAPI-CT-DEPRECIACAO-JUROS-IMPOSTOS-E-SEGUROS-MANUTENCAO-E-MATERIAIS-NA-OPERACAO-DOS-EQUIPAMENTOS.pdf" TargetMode="External"/><Relationship Id="rId8515" Type="http://schemas.openxmlformats.org/officeDocument/2006/relationships/hyperlink" Target="https://www.caixa.gov.br/Downloads/sinapi-cadernos-tecnicos/SINAPI-CT-CUSTOS-HORARIOS-PRODUTIVO-E-IMPRODUTIVO-DOS-EQUIPAMENTOS.pdf" TargetMode="External"/><Relationship Id="rId8722" Type="http://schemas.openxmlformats.org/officeDocument/2006/relationships/hyperlink" Target="https://www.caixa.gov.br/Downloads/sinapi-cadernos-tecnicos/SINAPI-CT-CONTRAPISO.pdf" TargetMode="External"/><Relationship Id="rId3867" Type="http://schemas.openxmlformats.org/officeDocument/2006/relationships/hyperlink" Target="https://www.caixa.gov.br/Downloads/sinapi-cadernos-tecnicos/SINAPI-CT-RASGOS-E-FIXACOES.pdf" TargetMode="External"/><Relationship Id="rId4918" Type="http://schemas.openxmlformats.org/officeDocument/2006/relationships/hyperlink" Target="https://www.caixa.gov.br/Downloads/sinapi-cadernos-tecnicos/SINAPI-CT-TUBULACAO-FLANGEADA-PARA-REDES-DE-AGUA.pdf" TargetMode="External"/><Relationship Id="rId6273" Type="http://schemas.openxmlformats.org/officeDocument/2006/relationships/hyperlink" Target="https://www.caixa.gov.br/Downloads/sinapi-cadernos-tecnicos/SINAPI-CT-ESTRUTURA-E-TRAMA-PARA-COBERTURA.pdf" TargetMode="External"/><Relationship Id="rId6480" Type="http://schemas.openxmlformats.org/officeDocument/2006/relationships/hyperlink" Target="https://www.caixa.gov.br/Downloads/sinapi-cadernos-tecnicos/SINAPI-CT-ESQUADRIAS-PORTAS.pdf" TargetMode="External"/><Relationship Id="rId7324" Type="http://schemas.openxmlformats.org/officeDocument/2006/relationships/hyperlink" Target="https://www.caixa.gov.br/Downloads/sinapi-cadernos-tecnicos/SINAPI-CT-DEPRECIACAO-JUROS-IMPOSTOS-E-SEGUROS-MANUTENCAO-E-MATERIAIS-NA-OPERACAO-DOS-EQUIPAMENTOS.pdf" TargetMode="External"/><Relationship Id="rId7531" Type="http://schemas.openxmlformats.org/officeDocument/2006/relationships/hyperlink" Target="https://www.caixa.gov.br/Downloads/sinapi-cadernos-tecnicos/SINAPI-CT-DEPRECIACAO-JUROS-IMPOSTOS-E-SEGUROS-MANUTENCAO-E-MATERIAIS-NA-OPERACAO-DOS-EQUIPAMENTOS.pdf" TargetMode="External"/><Relationship Id="rId788" Type="http://schemas.openxmlformats.org/officeDocument/2006/relationships/hyperlink" Target="https://www.caixa.gov.br/Downloads/sinapi-cadernos-tecnicos/SINAPI-CT-INSTALACOES-PREDIAIS-DE-ESGOTO-TUBOS-E-CONEXOES.pdf" TargetMode="External"/><Relationship Id="rId995" Type="http://schemas.openxmlformats.org/officeDocument/2006/relationships/hyperlink" Target="https://www.caixa.gov.br/Downloads/sinapi-cadernos-tecnicos/SINAPI-CT-INSTALACOES-PREDIAIS-DE-AGUA-FRIA-EM-PVC.pdf" TargetMode="External"/><Relationship Id="rId2469" Type="http://schemas.openxmlformats.org/officeDocument/2006/relationships/hyperlink" Target="https://www.caixa.gov.br/Downloads/sinapi-metodologia/Livro_SINAPI_Calculos_Parametros.pdf" TargetMode="External"/><Relationship Id="rId2676" Type="http://schemas.openxmlformats.org/officeDocument/2006/relationships/hyperlink" Target="https://www.caixa.gov.br/Downloads/sinapi-cadernos-tecnicos/SINAPI-CT-MASSA-UNICA-EXTERNA.pdf" TargetMode="External"/><Relationship Id="rId2883" Type="http://schemas.openxmlformats.org/officeDocument/2006/relationships/hyperlink" Target="https://www.caixa.gov.br/Downloads/sinapi-cadernos-tecnicos/SINAPI-CT-PAREDES-DE-CONCRETO-ARMACAO.pdf" TargetMode="External"/><Relationship Id="rId3727" Type="http://schemas.openxmlformats.org/officeDocument/2006/relationships/hyperlink" Target="https://www.caixa.gov.br/Downloads/sinapi-cadernos-tecnicos/SINAPI-CT-QUADRAS-E-SEUS-EQUIPAMENTOS.pdf" TargetMode="External"/><Relationship Id="rId3934" Type="http://schemas.openxmlformats.org/officeDocument/2006/relationships/hyperlink" Target="https://www.caixa.gov.br/Downloads/sinapi-cadernos-tecnicos/SINAPI-CT-RECOMPOSICAO-DE-PAVIMENTOS.pdf" TargetMode="External"/><Relationship Id="rId5082" Type="http://schemas.openxmlformats.org/officeDocument/2006/relationships/hyperlink" Target="https://www.caixa.gov.br/Downloads/sinapi-cadernos-tecnicos/SINAPI-CT-VIDROS-E-ESPELHOS.pdf" TargetMode="External"/><Relationship Id="rId6133" Type="http://schemas.openxmlformats.org/officeDocument/2006/relationships/hyperlink" Target="https://www.caixa.gov.br/Downloads/sinapi-cadernos-tecnicos/SINAPI-CT-ESTRUTURAS-DE-MADEIRA.pdf" TargetMode="External"/><Relationship Id="rId6340" Type="http://schemas.openxmlformats.org/officeDocument/2006/relationships/hyperlink" Target="https://www.caixa.gov.br/Downloads/sinapi-cadernos-tecnicos/SINAPI-CT-ESTRUTURA-E-TRAMA-PARA-COBERTURA.pdf" TargetMode="External"/><Relationship Id="rId9289" Type="http://schemas.openxmlformats.org/officeDocument/2006/relationships/hyperlink" Target="https://www.caixa.gov.br/Downloads/sinapi-cadernos-tecnicos/SINAPI-CT-ATERROS-BASES-SUB-BASES-E-IMPRIMACOES.pdf" TargetMode="External"/><Relationship Id="rId9496" Type="http://schemas.openxmlformats.org/officeDocument/2006/relationships/hyperlink" Target="https://www.caixa.gov.br/Downloads/sinapi-cadernos-tecnicos/SINAPI-CT-ASSENTAMENTO-DE-TUBOS-DE-ESGOTO-OU-DRENAGEM-PLUVIAL-EM-CONCRETO.pdf" TargetMode="External"/><Relationship Id="rId648" Type="http://schemas.openxmlformats.org/officeDocument/2006/relationships/hyperlink" Target="https://www.caixa.gov.br/Downloads/sinapi-cadernos-tecnicos/SINAPI-CT-INSTALACOES-HIDRAULICAS-EM-PPR.pdf" TargetMode="External"/><Relationship Id="rId855" Type="http://schemas.openxmlformats.org/officeDocument/2006/relationships/hyperlink" Target="https://www.caixa.gov.br/Downloads/sinapi-cadernos-tecnicos/SINAPI-CT-INSTALACOES-PREDIAIS-DE-AGUA-FRIA-EM-PVC.pdf" TargetMode="External"/><Relationship Id="rId1278" Type="http://schemas.openxmlformats.org/officeDocument/2006/relationships/hyperlink" Target="https://www.caixa.gov.br/Downloads/sinapi-cadernos-tecnicos/SINAPI-CT-INSTALACOES-DE-DIVISORIAS-DIVERSAS.pdf" TargetMode="External"/><Relationship Id="rId1485" Type="http://schemas.openxmlformats.org/officeDocument/2006/relationships/hyperlink" Target="https://www.caixa.gov.br/Downloads/sinapi-cadernos-tecnicos/SINAPI-CT-INSTALACOES-DE-GAS-E-INCENDIO-EM-ACO-E-FERRO-GALVANIZADO.pdf" TargetMode="External"/><Relationship Id="rId1692" Type="http://schemas.openxmlformats.org/officeDocument/2006/relationships/hyperlink" Target="https://www.caixa.gov.br/Downloads/sinapi-cadernos-tecnicos/SINAPI-CT-INSTALACOES-DE-AR-CONDICIONADO.pdf" TargetMode="External"/><Relationship Id="rId2329" Type="http://schemas.openxmlformats.org/officeDocument/2006/relationships/hyperlink" Target="https://www.caixa.gov.br/Downloads/sinapi-metodologia/Livro_SINAPI_Calculos_Parametros.pdf" TargetMode="External"/><Relationship Id="rId2536" Type="http://schemas.openxmlformats.org/officeDocument/2006/relationships/hyperlink" Target="https://www.caixa.gov.br/Downloads/sinapi-cadernos-tecnicos/SINAPI-CT-LOUCAS-E-METAIS.pdf" TargetMode="External"/><Relationship Id="rId2743" Type="http://schemas.openxmlformats.org/officeDocument/2006/relationships/hyperlink" Target="https://www.caixa.gov.br/Downloads/sinapi-cadernos-tecnicos/SINAPI-CT-MASSA-UNICA-EXTERNA.pdf" TargetMode="External"/><Relationship Id="rId5899" Type="http://schemas.openxmlformats.org/officeDocument/2006/relationships/hyperlink" Target="https://www.caixa.gov.br/Downloads/sinapi-cadernos-tecnicos/SINAPI-CT-FORMAS-PARA-ESTRUTURAS-DE-CONCRETO-ARMADO.pdf" TargetMode="External"/><Relationship Id="rId6200" Type="http://schemas.openxmlformats.org/officeDocument/2006/relationships/hyperlink" Target="https://www.caixa.gov.br/Downloads/sinapi-cadernos-tecnicos/SINAPI-CT-ESTRUTURAS-DE-CONTENCAO-ESTACAS-PAREDES-DIAFRAGMA-E-MURETA-GUIA.pdf" TargetMode="External"/><Relationship Id="rId8098" Type="http://schemas.openxmlformats.org/officeDocument/2006/relationships/hyperlink" Target="https://www.caixa.gov.br/Downloads/sinapi-cadernos-tecnicos/SINAPI-CT-DEPRECIACAO-JUROS-IMPOSTOS-E-SEGUROS-MANUTENCAO-E-MATERIAIS-NA-OPERACAO-DOS-EQUIPAMENTOS.pdf" TargetMode="External"/><Relationship Id="rId9149" Type="http://schemas.openxmlformats.org/officeDocument/2006/relationships/hyperlink" Target="https://www.caixa.gov.br/Downloads/sinapi-cadernos-tecnicos/SINAPI-CT-BOCAS-PARA-BUEIROS.pdf" TargetMode="External"/><Relationship Id="rId9356" Type="http://schemas.openxmlformats.org/officeDocument/2006/relationships/hyperlink" Target="https://www.caixa.gov.br/Downloads/sinapi-cadernos-tecnicos/SINAPI-CT-ATERROS-BASES-SUB-BASES-E-IMPRIMACOES.pdf" TargetMode="External"/><Relationship Id="rId9563" Type="http://schemas.openxmlformats.org/officeDocument/2006/relationships/hyperlink" Target="https://www.caixa.gov.br/Downloads/sinapi-cadernos-tecnicos/SINAPI-CT-ASSENTAMENTO-DE-TUBOS-DE-PVC-E-METALICOS-EM-REDES-DE-AGUA.pdf" TargetMode="External"/><Relationship Id="rId9770" Type="http://schemas.openxmlformats.org/officeDocument/2006/relationships/hyperlink" Target="https://www.caixa.gov.br/Downloads/sinapi-cadernos-tecnicos/SINAPI-CT-ASSENTAMENTO-DE-TUBOS-DE-ESGOTO-EM-PVC-E-PEAD.pdf" TargetMode="External"/><Relationship Id="rId508" Type="http://schemas.openxmlformats.org/officeDocument/2006/relationships/hyperlink" Target="https://www.caixa.gov.br/Downloads/sinapi-cadernos-tecnicos/SINAPI-CT-INSTALACOES-HIDRAULICAS-EM-PEX.pdf" TargetMode="External"/><Relationship Id="rId715" Type="http://schemas.openxmlformats.org/officeDocument/2006/relationships/hyperlink" Target="https://www.caixa.gov.br/Downloads/sinapi-cadernos-tecnicos/SINAPI-CT-INSTALACOES-PREDIAIS-DE-ESGOTO-CAIXAS-E-RALOS.pdf" TargetMode="External"/><Relationship Id="rId922" Type="http://schemas.openxmlformats.org/officeDocument/2006/relationships/hyperlink" Target="https://www.caixa.gov.br/Downloads/sinapi-cadernos-tecnicos/SINAPI-CT-INSTALACOES-PREDIAIS-DE-AGUA-FRIA-EM-PVC.pdf" TargetMode="External"/><Relationship Id="rId1138" Type="http://schemas.openxmlformats.org/officeDocument/2006/relationships/hyperlink" Target="https://www.caixa.gov.br/Downloads/sinapi-cadernos-tecnicos/SINAPI-CT-INSTALACOES-PREDIAIS-DE-AGUA-QUENTE-EM-CPVC.pdf" TargetMode="External"/><Relationship Id="rId1345" Type="http://schemas.openxmlformats.org/officeDocument/2006/relationships/hyperlink" Target="https://www.caixa.gov.br/Downloads/sinapi-cadernos-tecnicos/SINAPI-CT-INSTALACOES-DE-GAS-E-INCENDIO-EM-ACO-E-FERRO-GALVANIZADO.pdf" TargetMode="External"/><Relationship Id="rId1552" Type="http://schemas.openxmlformats.org/officeDocument/2006/relationships/hyperlink" Target="https://www.caixa.gov.br/Downloads/sinapi-cadernos-tecnicos/SINAPI-CT-INSTALACOES-DE-GAS-E-INCENDIO-EM-ACO-E-FERRO-GALVANIZADO.pdf" TargetMode="External"/><Relationship Id="rId2603" Type="http://schemas.openxmlformats.org/officeDocument/2006/relationships/hyperlink" Target="https://www.caixa.gov.br/Downloads/sinapi-cadernos-tecnicos/SINAPI-CT-LOUCAS-E-METAIS.pdf" TargetMode="External"/><Relationship Id="rId2950" Type="http://schemas.openxmlformats.org/officeDocument/2006/relationships/hyperlink" Target="https://www.caixa.gov.br/Downloads/sinapi-cadernos-tecnicos/SINAPI-CT-PAREDES-DE-CONCRETO-FORMAS.pdf" TargetMode="External"/><Relationship Id="rId5759" Type="http://schemas.openxmlformats.org/officeDocument/2006/relationships/hyperlink" Target="https://www.caixa.gov.br/Downloads/sinapi-cadernos-tecnicos/SINAPI-CT-GRAUTE-E-ARMACAO.pdf" TargetMode="External"/><Relationship Id="rId8165" Type="http://schemas.openxmlformats.org/officeDocument/2006/relationships/hyperlink" Target="https://www.caixa.gov.br/Downloads/sinapi-cadernos-tecnicos/SINAPI-CT-DEPRECIACAO-JUROS-IMPOSTOS-E-SEGUROS-MANUTENCAO-E-MATERIAIS-NA-OPERACAO-DOS-EQUIPAMENTOS.pdf" TargetMode="External"/><Relationship Id="rId8372" Type="http://schemas.openxmlformats.org/officeDocument/2006/relationships/hyperlink" Target="https://www.caixa.gov.br/Downloads/sinapi-cadernos-tecnicos/SINAPI-CT-CUSTOS-HORARIOS-PRODUTIVO-E-IMPRODUTIVO-DOS-EQUIPAMENTOS.pdf" TargetMode="External"/><Relationship Id="rId9009" Type="http://schemas.openxmlformats.org/officeDocument/2006/relationships/hyperlink" Target="https://www.caixa.gov.br/Downloads/sinapi-cadernos-tecnicos/SINAPI-CT-CAIXAS-ENTERRADAS.pdf" TargetMode="External"/><Relationship Id="rId9216" Type="http://schemas.openxmlformats.org/officeDocument/2006/relationships/hyperlink" Target="https://www.caixa.gov.br/Downloads/sinapi-cadernos-tecnicos/SINAPI-CT-ATERROS-BASES-SUB-BASES-E-IMPRIMACOES.pdf" TargetMode="External"/><Relationship Id="rId9423" Type="http://schemas.openxmlformats.org/officeDocument/2006/relationships/hyperlink" Target="https://www.caixa.gov.br/Downloads/sinapi-cadernos-tecnicos/SINAPI-CT-ASSENTAMENTO-DE-TUBOS-DE-ESGOTO-OU-DRENAGEM-PLUVIAL-EM-CONCRETO.pdf" TargetMode="External"/><Relationship Id="rId9630" Type="http://schemas.openxmlformats.org/officeDocument/2006/relationships/hyperlink" Target="https://www.caixa.gov.br/Downloads/sinapi-cadernos-tecnicos/SINAPI-CT-ASSENTAMENTO-DE-TUBOS-DE-PVC-E-METALICOS-EM-REDES-DE-AGUA.pdf" TargetMode="External"/><Relationship Id="rId10095" Type="http://schemas.openxmlformats.org/officeDocument/2006/relationships/hyperlink" Target="https://www.caixa.gov.br/Downloads/sinapi-cadernos-tecnicos/SINAPI-CT-ALVENARIA-DE-VEDACAO.pdf" TargetMode="External"/><Relationship Id="rId1205" Type="http://schemas.openxmlformats.org/officeDocument/2006/relationships/hyperlink" Target="https://www.caixa.gov.br/Downloads/sinapi-cadernos-tecnicos/SINAPI-CT-INSTALACOES-PREDIAIS-DE-AGUAS-PLUVIAIS-TUBOS-CONEXOES-CAIXAS-E-RALOS.pdf" TargetMode="External"/><Relationship Id="rId2810" Type="http://schemas.openxmlformats.org/officeDocument/2006/relationships/hyperlink" Target="https://www.caixa.gov.br/Downloads/sinapi-cadernos-tecnicos/SINAPI-CT-MASSA-UNICA-INTERNA.pdf" TargetMode="External"/><Relationship Id="rId4568" Type="http://schemas.openxmlformats.org/officeDocument/2006/relationships/hyperlink" Target="https://www.caixa.gov.br/Downloads/sinapi-cadernos-tecnicos/SINAPI-CT-TRANSPORTE-FLUVIAL-CARGA-E-DESCARGA.pdf" TargetMode="External"/><Relationship Id="rId5966" Type="http://schemas.openxmlformats.org/officeDocument/2006/relationships/hyperlink" Target="https://www.caixa.gov.br/Downloads/sinapi-cadernos-tecnicos/SINAPI-CT-FUNDACOES-RASAS-(BLOCOS-SAPATAS-VIGAS-BALDRAME).pdf" TargetMode="External"/><Relationship Id="rId7181" Type="http://schemas.openxmlformats.org/officeDocument/2006/relationships/hyperlink" Target="https://www.caixa.gov.br/Downloads/sinapi-cadernos-tecnicos/SINAPI-CT-DRENOS.pdf" TargetMode="External"/><Relationship Id="rId8025" Type="http://schemas.openxmlformats.org/officeDocument/2006/relationships/hyperlink" Target="https://www.caixa.gov.br/Downloads/sinapi-cadernos-tecnicos/SINAPI-CT-DEPRECIACAO-JUROS-IMPOSTOS-E-SEGUROS-MANUTENCAO-E-MATERIAIS-NA-OPERACAO-DOS-EQUIPAMENTOS.pdf" TargetMode="External"/><Relationship Id="rId8232" Type="http://schemas.openxmlformats.org/officeDocument/2006/relationships/hyperlink" Target="https://www.caixa.gov.br/Downloads/sinapi-cadernos-tecnicos/SINAPI-CT-DEMOLICOES-E-REMOCOES.pdf" TargetMode="External"/><Relationship Id="rId51" Type="http://schemas.openxmlformats.org/officeDocument/2006/relationships/hyperlink" Target="https://www.caixa.gov.br/Downloads/sinapi-cadernos-tecnicos/SINAPI-CT-INSTALACOES-ELETRICAS-QUADROS-CABOS-DISJUNTORES-CONTATORES-E-BARRAMENTOS-BLINDADOS.pdf" TargetMode="External"/><Relationship Id="rId1412" Type="http://schemas.openxmlformats.org/officeDocument/2006/relationships/hyperlink" Target="https://www.caixa.gov.br/Downloads/sinapi-cadernos-tecnicos/SINAPI-CT-INSTALACOES-DE-GAS-E-INCENDIO-EM-ACO-E-FERRO-GALVANIZADO.pdf" TargetMode="External"/><Relationship Id="rId3377" Type="http://schemas.openxmlformats.org/officeDocument/2006/relationships/hyperlink" Target="https://www.caixa.gov.br/Downloads/sinapi-cadernos-tecnicos/SINAPI-CT-PISOS.pdf" TargetMode="External"/><Relationship Id="rId4775" Type="http://schemas.openxmlformats.org/officeDocument/2006/relationships/hyperlink" Target="https://www.caixa.gov.br/Downloads/sinapi-cadernos-tecnicos/SINAPI-CT-TRANSPORTE-CARGA-E-DESCARGA-DE-MATERIAIS.pdf" TargetMode="External"/><Relationship Id="rId4982" Type="http://schemas.openxmlformats.org/officeDocument/2006/relationships/hyperlink" Target="https://www.caixa.gov.br/Downloads/sinapi-cadernos-tecnicos/SINAPI-CT-TUNNEL-LINER.pdf" TargetMode="External"/><Relationship Id="rId5619" Type="http://schemas.openxmlformats.org/officeDocument/2006/relationships/hyperlink" Target="https://www.caixa.gov.br/Downloads/sinapi-cadernos-tecnicos/SINAPI-CT-IMPERMEABILIZACAO-PROTECAO-MECANICA-E-TRATAMENTO-DE-JUNTA.pdf" TargetMode="External"/><Relationship Id="rId5826" Type="http://schemas.openxmlformats.org/officeDocument/2006/relationships/hyperlink" Target="https://www.caixa.gov.br/Downloads/sinapi-cadernos-tecnicos/SINAPI-CT-FORMAS-PARA-PILARES-CIRCULARES.pdf" TargetMode="External"/><Relationship Id="rId7041" Type="http://schemas.openxmlformats.org/officeDocument/2006/relationships/hyperlink" Target="https://www.caixa.gov.br/Downloads/sinapi-cadernos-tecnicos/SINAPI-CT-ELETROCALHAS.pdf" TargetMode="External"/><Relationship Id="rId298" Type="http://schemas.openxmlformats.org/officeDocument/2006/relationships/hyperlink" Target="https://www.caixa.gov.br/Downloads/sinapi-cadernos-tecnicos/SINAPI-CT-INSTALACOES-HIDRAULICAS-RESERVACAO-E-BOMBAS-DE-RECALQUE.pdf" TargetMode="External"/><Relationship Id="rId3584" Type="http://schemas.openxmlformats.org/officeDocument/2006/relationships/hyperlink" Target="https://www.caixa.gov.br/Downloads/sinapi-cadernos-tecnicos/SINAPI-CT-POCOS-DE-VISITA-E-CAIXAS-PARA-BOCAS-DE-LOBO.pdf" TargetMode="External"/><Relationship Id="rId3791" Type="http://schemas.openxmlformats.org/officeDocument/2006/relationships/hyperlink" Target="https://www.caixa.gov.br/Downloads/sinapi-cadernos-tecnicos/SINAPI-CT-RADIER-PISO-DE-CONCRETO-E-LAJE-SOBRE-SOLO.pdf" TargetMode="External"/><Relationship Id="rId4428" Type="http://schemas.openxmlformats.org/officeDocument/2006/relationships/hyperlink" Target="https://www.caixa.gov.br/Downloads/sinapi-cadernos-tecnicos/SINAPI-CT-SISTEMAS-DE-MEDICAO.pdf" TargetMode="External"/><Relationship Id="rId4635" Type="http://schemas.openxmlformats.org/officeDocument/2006/relationships/hyperlink" Target="https://www.caixa.gov.br/Downloads/sinapi-cadernos-tecnicos/SINAPI-CT-TRANSPORTE-FLUVIAL-MOMENTO-DE-TRANSPORTE.pdf" TargetMode="External"/><Relationship Id="rId4842" Type="http://schemas.openxmlformats.org/officeDocument/2006/relationships/hyperlink" Target="https://www.caixa.gov.br/Downloads/sinapi-cadernos-tecnicos/SINAPI-CT-TRANSPORTE-CARGA-E-DESCARGA-DE-MATERIAIS.pdf" TargetMode="External"/><Relationship Id="rId7998" Type="http://schemas.openxmlformats.org/officeDocument/2006/relationships/hyperlink" Target="https://www.caixa.gov.br/Downloads/sinapi-cadernos-tecnicos/SINAPI-CT-DEPRECIACAO-JUROS-IMPOSTOS-E-SEGUROS-MANUTENCAO-E-MATERIAIS-NA-OPERACAO-DOS-EQUIPAMENTOS.pdf" TargetMode="External"/><Relationship Id="rId10022" Type="http://schemas.openxmlformats.org/officeDocument/2006/relationships/hyperlink" Target="https://www.caixa.gov.br/Downloads/sinapi-cadernos-tecnicos/SINAPI-CT-ARGAMASSAS.pdf" TargetMode="External"/><Relationship Id="rId158" Type="http://schemas.openxmlformats.org/officeDocument/2006/relationships/hyperlink" Target="https://www.caixa.gov.br/Downloads/sinapi-cadernos-tecnicos/SINAPI-CT-INSTALACOES-ELETRICAS-REDE-DE-DISTRIBUICAO.pdf" TargetMode="External"/><Relationship Id="rId2186" Type="http://schemas.openxmlformats.org/officeDocument/2006/relationships/hyperlink" Target="https://www.caixa.gov.br/Downloads/sinapi-metodologia/Livro_SINAPI_Calculos_Parametros.pdf" TargetMode="External"/><Relationship Id="rId2393" Type="http://schemas.openxmlformats.org/officeDocument/2006/relationships/hyperlink" Target="https://www.caixa.gov.br/Downloads/sinapi-metodologia/Livro_SINAPI_Calculos_Parametros.pdf" TargetMode="External"/><Relationship Id="rId3237" Type="http://schemas.openxmlformats.org/officeDocument/2006/relationships/hyperlink" Target="https://www.caixa.gov.br/Downloads/sinapi-cadernos-tecnicos/SINAPI-CT-PINTURA-INTERNA.pdf" TargetMode="External"/><Relationship Id="rId3444" Type="http://schemas.openxmlformats.org/officeDocument/2006/relationships/hyperlink" Target="https://www.caixa.gov.br/Downloads/sinapi-cadernos-tecnicos/SINAPI-CT-POSTES-DE-CONCRETO-E-METALICOS.pdf" TargetMode="External"/><Relationship Id="rId3651" Type="http://schemas.openxmlformats.org/officeDocument/2006/relationships/hyperlink" Target="https://www.caixa.gov.br/Downloads/sinapi-cadernos-tecnicos/SINAPI-CT-POCOS-DE-VISITA-E-CAIXAS-PARA-BOCAS-DE-LOBO.pdf" TargetMode="External"/><Relationship Id="rId4702" Type="http://schemas.openxmlformats.org/officeDocument/2006/relationships/hyperlink" Target="https://www.caixa.gov.br/Downloads/sinapi-cadernos-tecnicos/SINAPI-CT-TRANSPORTE-DE-MATERIAIS-DENTRO-DO-CANTEIRO-DE-OBRAS.pdf" TargetMode="External"/><Relationship Id="rId7858" Type="http://schemas.openxmlformats.org/officeDocument/2006/relationships/hyperlink" Target="https://www.caixa.gov.br/Downloads/sinapi-cadernos-tecnicos/SINAPI-CT-DEPRECIACAO-JUROS-IMPOSTOS-E-SEGUROS-MANUTENCAO-E-MATERIAIS-NA-OPERACAO-DOS-EQUIPAMENTOS.pdf" TargetMode="External"/><Relationship Id="rId8909" Type="http://schemas.openxmlformats.org/officeDocument/2006/relationships/hyperlink" Target="https://www.caixa.gov.br/Downloads/sinapi-cadernos-tecnicos/SINAPI-CT-CANALETAS-GRELHAS-E-CAIXAS-COM-GRELHA-PARA-DRENAGEM.pdf" TargetMode="External"/><Relationship Id="rId365" Type="http://schemas.openxmlformats.org/officeDocument/2006/relationships/hyperlink" Target="https://www.caixa.gov.br/Downloads/sinapi-cadernos-tecnicos/SINAPI-CT-INSTALACOES-HIDRAULICAS-RESERVACAO-E-BOMBAS-DE-RECALQUE.pdf" TargetMode="External"/><Relationship Id="rId572" Type="http://schemas.openxmlformats.org/officeDocument/2006/relationships/hyperlink" Target="https://www.caixa.gov.br/Downloads/sinapi-cadernos-tecnicos/SINAPI-CT-INSTALACOES-HIDRAULICAS-EM-PEX.pdf" TargetMode="External"/><Relationship Id="rId2046" Type="http://schemas.openxmlformats.org/officeDocument/2006/relationships/hyperlink" Target="https://www.caixa.gov.br/Downloads/sinapi-cadernos-tecnicos/SINAPI-CT-LAJES-PRE-MOLDADAS.pdf" TargetMode="External"/><Relationship Id="rId2253" Type="http://schemas.openxmlformats.org/officeDocument/2006/relationships/hyperlink" Target="https://www.caixa.gov.br/Downloads/sinapi-metodologia/Livro_SINAPI_Calculos_Parametros.pdf" TargetMode="External"/><Relationship Id="rId2460" Type="http://schemas.openxmlformats.org/officeDocument/2006/relationships/hyperlink" Target="https://www.caixa.gov.br/Downloads/sinapi-metodologia/Livro_SINAPI_Calculos_Parametros.pdf" TargetMode="External"/><Relationship Id="rId3304" Type="http://schemas.openxmlformats.org/officeDocument/2006/relationships/hyperlink" Target="https://www.caixa.gov.br/Downloads/sinapi-cadernos-tecnicos/SINAPI-CT-PINTURA-EM-SUPERFICIES-METALICAS.pdf" TargetMode="External"/><Relationship Id="rId3511" Type="http://schemas.openxmlformats.org/officeDocument/2006/relationships/hyperlink" Target="https://www.caixa.gov.br/Downloads/sinapi-cadernos-tecnicos/SINAPI-CT-POCOS-DE-VISITA-E-CAIXAS-PARA-BOCAS-DE-LOBO.pdf" TargetMode="External"/><Relationship Id="rId6667" Type="http://schemas.openxmlformats.org/officeDocument/2006/relationships/hyperlink" Target="https://www.caixa.gov.br/Downloads/sinapi-cadernos-tecnicos/SINAPI-CT-ESCAVACAO-DE-VALAS.pdf" TargetMode="External"/><Relationship Id="rId6874" Type="http://schemas.openxmlformats.org/officeDocument/2006/relationships/hyperlink" Target="https://www.caixa.gov.br/Downloads/sinapi-cadernos-tecnicos/SINAPI-CT-ESCADAS.pdf" TargetMode="External"/><Relationship Id="rId7718" Type="http://schemas.openxmlformats.org/officeDocument/2006/relationships/hyperlink" Target="https://www.caixa.gov.br/Downloads/sinapi-cadernos-tecnicos/SINAPI-CT-DEPRECIACAO-JUROS-IMPOSTOS-E-SEGUROS-MANUTENCAO-E-MATERIAIS-NA-OPERACAO-DOS-EQUIPAMENTOS.pdf" TargetMode="External"/><Relationship Id="rId7925" Type="http://schemas.openxmlformats.org/officeDocument/2006/relationships/hyperlink" Target="https://www.caixa.gov.br/Downloads/sinapi-cadernos-tecnicos/SINAPI-CT-DEPRECIACAO-JUROS-IMPOSTOS-E-SEGUROS-MANUTENCAO-E-MATERIAIS-NA-OPERACAO-DOS-EQUIPAMENTOS.pdf" TargetMode="External"/><Relationship Id="rId9073" Type="http://schemas.openxmlformats.org/officeDocument/2006/relationships/hyperlink" Target="https://www.caixa.gov.br/Downloads/sinapi-cadernos-tecnicos/SINAPI-CT-BOMBAS-HIDRAULICAS-CENTRIFUGAS-HORIZONTAIS-E-SUBMERSIVEIS.pdf" TargetMode="External"/><Relationship Id="rId9280" Type="http://schemas.openxmlformats.org/officeDocument/2006/relationships/hyperlink" Target="https://www.caixa.gov.br/Downloads/sinapi-cadernos-tecnicos/SINAPI-CT-ATERROS-BASES-SUB-BASES-E-IMPRIMACOES.pdf" TargetMode="External"/><Relationship Id="rId225" Type="http://schemas.openxmlformats.org/officeDocument/2006/relationships/hyperlink" Target="https://www.caixa.gov.br/Downloads/sinapi-cadernos-tecnicos/SINAPI-CT-INSTALACOES-HIDRAULICAS-RESERVACAO-E-BOMBAS-DE-RECALQUE.pdf" TargetMode="External"/><Relationship Id="rId432" Type="http://schemas.openxmlformats.org/officeDocument/2006/relationships/hyperlink" Target="https://www.caixa.gov.br/Downloads/sinapi-cadernos-tecnicos/SINAPI-CT-INSTALACOES-HIDRAULICAS-RESERVACAO-E-BOMBAS-DE-RECALQUE.pdf" TargetMode="External"/><Relationship Id="rId1062" Type="http://schemas.openxmlformats.org/officeDocument/2006/relationships/hyperlink" Target="https://www.caixa.gov.br/Downloads/sinapi-cadernos-tecnicos/SINAPI-CT-INSTALACOES-PREDIAIS-DE-AGUA-QUENTE-EM-CPVC.pdf" TargetMode="External"/><Relationship Id="rId2113" Type="http://schemas.openxmlformats.org/officeDocument/2006/relationships/hyperlink" Target="https://www.caixa.gov.br/Downloads/sinapi-cadernos-tecnicos/SINAPI-CT-LIGACOES-PREDIAIS-DE-AGUA-E-ESGOTO.pdf" TargetMode="External"/><Relationship Id="rId2320" Type="http://schemas.openxmlformats.org/officeDocument/2006/relationships/hyperlink" Target="https://www.caixa.gov.br/Downloads/sinapi-metodologia/Livro_SINAPI_Calculos_Parametros.pdf" TargetMode="External"/><Relationship Id="rId5269" Type="http://schemas.openxmlformats.org/officeDocument/2006/relationships/hyperlink" Target="https://www.caixa.gov.br/Downloads/sinapi-cadernos-tecnicos/SINAPI-CT-VALVULAS-PARA-REDES-DE-SANEAMENTO.pdf" TargetMode="External"/><Relationship Id="rId5476" Type="http://schemas.openxmlformats.org/officeDocument/2006/relationships/hyperlink" Target="https://www.caixa.gov.br/Downloads/sinapi-cadernos-tecnicos/SINAPI-CT-INSTALACOES-ELETRICAS-ELETRODUTOS-EMBUTIDOS-CABOS-CAIXAS-TOMADAS-E-INTERRUPTORES.pdf" TargetMode="External"/><Relationship Id="rId5683" Type="http://schemas.openxmlformats.org/officeDocument/2006/relationships/hyperlink" Target="https://www.caixa.gov.br/Downloads/sinapi-cadernos-tecnicos/SINAPI-CT-GUIAS-E-SARJETAS.pdf" TargetMode="External"/><Relationship Id="rId6527" Type="http://schemas.openxmlformats.org/officeDocument/2006/relationships/hyperlink" Target="https://www.caixa.gov.br/Downloads/sinapi-cadernos-tecnicos/SINAPI-CT-ESQUADRIAS-JANELAS.pdf" TargetMode="External"/><Relationship Id="rId6734" Type="http://schemas.openxmlformats.org/officeDocument/2006/relationships/hyperlink" Target="https://www.caixa.gov.br/Downloads/sinapi-cadernos-tecnicos/SINAPI-CT-ESCAVACAO-VERTICAL-A-CEU-ABERTO.pdf" TargetMode="External"/><Relationship Id="rId9140" Type="http://schemas.openxmlformats.org/officeDocument/2006/relationships/hyperlink" Target="https://www.caixa.gov.br/Downloads/sinapi-cadernos-tecnicos/SINAPI-CT-BOCAS-PARA-BUEIROS.pdf" TargetMode="External"/><Relationship Id="rId4078" Type="http://schemas.openxmlformats.org/officeDocument/2006/relationships/hyperlink" Target="https://www.caixa.gov.br/Downloads/sinapi-cadernos-tecnicos/SINAPI-CT-REDES-DE-LOGICA-TELEFONIA-E-IMAGEM.pdf" TargetMode="External"/><Relationship Id="rId4285" Type="http://schemas.openxmlformats.org/officeDocument/2006/relationships/hyperlink" Target="https://www.caixa.gov.br/Downloads/sinapi-cadernos-tecnicos/SINAPI-CT-REVESTIMENTOS-CERAMICOS-INTERNOS.pdf" TargetMode="External"/><Relationship Id="rId4492" Type="http://schemas.openxmlformats.org/officeDocument/2006/relationships/hyperlink" Target="https://www.caixa.gov.br/Downloads/sinapi-cadernos-tecnicos/SINAPI-CT-TELHAMENTO-PARA-COBERTURA.pdf" TargetMode="External"/><Relationship Id="rId5129" Type="http://schemas.openxmlformats.org/officeDocument/2006/relationships/hyperlink" Target="https://www.caixa.gov.br/Downloads/sinapi-cadernos-tecnicos/SINAPI-CT-VALVULAS-E-REGISTROS-PARA-SISTEMAS-PREDIAIS.pdf" TargetMode="External"/><Relationship Id="rId5336" Type="http://schemas.openxmlformats.org/officeDocument/2006/relationships/hyperlink" Target="https://www.caixa.gov.br/Downloads/sinapi-cadernos-tecnicos/SINAPI-CT-INSTALACOES-ELETRICAS-ELETRODUTOS-CONEXOES-E-CONDULETES-APARENTES.pdf" TargetMode="External"/><Relationship Id="rId5543" Type="http://schemas.openxmlformats.org/officeDocument/2006/relationships/hyperlink" Target="https://www.caixa.gov.br/Downloads/sinapi-cadernos-tecnicos/SINAPI-CT-INSTALACOES-ELETRICAS-ELETRODUTOS-EMBUTIDOS-CABOS-CAIXAS-TOMADAS-E-INTERRUPTORES.pdf" TargetMode="External"/><Relationship Id="rId5890" Type="http://schemas.openxmlformats.org/officeDocument/2006/relationships/hyperlink" Target="https://www.caixa.gov.br/Downloads/sinapi-cadernos-tecnicos/SINAPI-CT-FORMAS-PARA-ESTRUTURAS-DE-CONCRETO-ARMADO.pdf" TargetMode="External"/><Relationship Id="rId6941" Type="http://schemas.openxmlformats.org/officeDocument/2006/relationships/hyperlink" Target="https://www.caixa.gov.br/Downloads/sinapi-cadernos-tecnicos/SINAPI-CT-EQUIPAMENTOS-DE-PROTECAO-COLETIVA.pdf" TargetMode="External"/><Relationship Id="rId8699" Type="http://schemas.openxmlformats.org/officeDocument/2006/relationships/hyperlink" Target="https://www.caixa.gov.br/Downloads/sinapi-cadernos-tecnicos/SINAPI-CT-CONTRAPISO.pdf" TargetMode="External"/><Relationship Id="rId9000" Type="http://schemas.openxmlformats.org/officeDocument/2006/relationships/hyperlink" Target="https://www.caixa.gov.br/Downloads/sinapi-cadernos-tecnicos/SINAPI-CT-CAIXAS-ENTERRADAS.pdf" TargetMode="External"/><Relationship Id="rId1879" Type="http://schemas.openxmlformats.org/officeDocument/2006/relationships/hyperlink" Target="https://www.caixa.gov.br/Downloads/sinapi-cadernos-tecnicos/SINAPI-CT-INSTALACOES-EM-COBRE.pdf" TargetMode="External"/><Relationship Id="rId3094" Type="http://schemas.openxmlformats.org/officeDocument/2006/relationships/hyperlink" Target="https://www.caixa.gov.br/Downloads/sinapi-cadernos-tecnicos/SINAPI-CT-PAVIMENTO-RIGIDO-DE-CONCRETO.pdf" TargetMode="External"/><Relationship Id="rId4145" Type="http://schemas.openxmlformats.org/officeDocument/2006/relationships/hyperlink" Target="https://www.caixa.gov.br/Downloads/sinapi-cadernos-tecnicos/SINAPI-CT-REDES-DE-AGUA-E-ESGOTO-EM-PEAD-LISO-(TUBOS-E-CONEXOES).pdf" TargetMode="External"/><Relationship Id="rId5750" Type="http://schemas.openxmlformats.org/officeDocument/2006/relationships/hyperlink" Target="https://www.caixa.gov.br/Downloads/sinapi-cadernos-tecnicos/SINAPI-CT-GRAUTE-E-ARMACAO.pdf" TargetMode="External"/><Relationship Id="rId6801" Type="http://schemas.openxmlformats.org/officeDocument/2006/relationships/hyperlink" Target="https://www.caixa.gov.br/Downloads/sinapi-cadernos-tecnicos/SINAPI-CT-ESCAVACAO-HORIZONTAL.pdf" TargetMode="External"/><Relationship Id="rId9957" Type="http://schemas.openxmlformats.org/officeDocument/2006/relationships/hyperlink" Target="https://www.caixa.gov.br/Downloads/sinapi-cadernos-tecnicos/SINAPI-CT-ARGAMASSAS.pdf" TargetMode="External"/><Relationship Id="rId1739" Type="http://schemas.openxmlformats.org/officeDocument/2006/relationships/hyperlink" Target="https://www.caixa.gov.br/Downloads/sinapi-cadernos-tecnicos/SINAPI-CT-INSTALACOES-EM-COBRE.pdf" TargetMode="External"/><Relationship Id="rId1946" Type="http://schemas.openxmlformats.org/officeDocument/2006/relationships/hyperlink" Target="https://www.caixa.gov.br/Downloads/sinapi-cadernos-tecnicos/SINAPI-CT-INSTALACOES-EM-COBRE.pdf" TargetMode="External"/><Relationship Id="rId4005" Type="http://schemas.openxmlformats.org/officeDocument/2006/relationships/hyperlink" Target="https://www.caixa.gov.br/Downloads/sinapi-cadernos-tecnicos/SINAPI-CT-REDES-ENTERRADAS-DE-DISTRIBUICAO-ELETRICA.pdf" TargetMode="External"/><Relationship Id="rId4352" Type="http://schemas.openxmlformats.org/officeDocument/2006/relationships/hyperlink" Target="https://www.caixa.gov.br/Downloads/sinapi-cadernos-tecnicos/SINAPI-CT-SINALIZACAO-VERTICAL-VIARIA.pdf" TargetMode="External"/><Relationship Id="rId5403" Type="http://schemas.openxmlformats.org/officeDocument/2006/relationships/hyperlink" Target="https://www.caixa.gov.br/Downloads/sinapi-cadernos-tecnicos/SINAPI-CT-INSTALACOES-ELETRICAS-ELETRODUTOS-EMBUTIDOS-CABOS-CAIXAS-TOMADAS-E-INTERRUPTORES.pdf" TargetMode="External"/><Relationship Id="rId5610" Type="http://schemas.openxmlformats.org/officeDocument/2006/relationships/hyperlink" Target="https://www.caixa.gov.br/Downloads/sinapi-cadernos-tecnicos/SINAPI-CT-IMPERMEABILIZACAO-PROTECAO-MECANICA-E-TRATAMENTO-DE-JUNTA.pdf" TargetMode="External"/><Relationship Id="rId8559" Type="http://schemas.openxmlformats.org/officeDocument/2006/relationships/hyperlink" Target="https://www.caixa.gov.br/Downloads/sinapi-cadernos-tecnicos/SINAPI-CT-CUSTOS-HORARIOS-PRODUTIVO-E-IMPRODUTIVO-DOS-EQUIPAMENTOS.pdf" TargetMode="External"/><Relationship Id="rId8766" Type="http://schemas.openxmlformats.org/officeDocument/2006/relationships/hyperlink" Target="https://www.caixa.gov.br/Downloads/sinapi-cadernos-tecnicos/SINAPI-CT-CONCRETO-PROTENDIDO.pdf" TargetMode="External"/><Relationship Id="rId8973" Type="http://schemas.openxmlformats.org/officeDocument/2006/relationships/hyperlink" Target="https://www.caixa.gov.br/Downloads/sinapi-cadernos-tecnicos/SINAPI-CT-CAIXAS-DE-AGUA-PARA-EDIFICACOES.pdf" TargetMode="External"/><Relationship Id="rId9817" Type="http://schemas.openxmlformats.org/officeDocument/2006/relationships/hyperlink" Target="https://www.caixa.gov.br/Downloads/sinapi-cadernos-tecnicos/SINAPI-CT-ARMACAO-PARA-ESTRUTURAS-DE-CONCRETO-ARMADO.pdf" TargetMode="External"/><Relationship Id="rId1806" Type="http://schemas.openxmlformats.org/officeDocument/2006/relationships/hyperlink" Target="https://www.caixa.gov.br/Downloads/sinapi-cadernos-tecnicos/SINAPI-CT-INSTALACOES-EM-COBRE.pdf" TargetMode="External"/><Relationship Id="rId3161" Type="http://schemas.openxmlformats.org/officeDocument/2006/relationships/hyperlink" Target="https://www.caixa.gov.br/Downloads/sinapi-cadernos-tecnicos/SINAPI-CT-PERFURACAO-HORIZONTAL-DIRECIONAL-HDD.pdf" TargetMode="External"/><Relationship Id="rId4212" Type="http://schemas.openxmlformats.org/officeDocument/2006/relationships/hyperlink" Target="https://www.caixa.gov.br/Downloads/sinapi-cadernos-tecnicos/SINAPI-CT-RESERVATORIOS-DE-CONCRETO-E-METALICOS.pdf" TargetMode="External"/><Relationship Id="rId7368" Type="http://schemas.openxmlformats.org/officeDocument/2006/relationships/hyperlink" Target="https://www.caixa.gov.br/Downloads/sinapi-cadernos-tecnicos/SINAPI-CT-DEPRECIACAO-JUROS-IMPOSTOS-E-SEGUROS-MANUTENCAO-E-MATERIAIS-NA-OPERACAO-DOS-EQUIPAMENTOS.pdf" TargetMode="External"/><Relationship Id="rId7575" Type="http://schemas.openxmlformats.org/officeDocument/2006/relationships/hyperlink" Target="https://www.caixa.gov.br/Downloads/sinapi-cadernos-tecnicos/SINAPI-CT-DEPRECIACAO-JUROS-IMPOSTOS-E-SEGUROS-MANUTENCAO-E-MATERIAIS-NA-OPERACAO-DOS-EQUIPAMENTOS.pdf" TargetMode="External"/><Relationship Id="rId7782" Type="http://schemas.openxmlformats.org/officeDocument/2006/relationships/hyperlink" Target="https://www.caixa.gov.br/Downloads/sinapi-cadernos-tecnicos/SINAPI-CT-DEPRECIACAO-JUROS-IMPOSTOS-E-SEGUROS-MANUTENCAO-E-MATERIAIS-NA-OPERACAO-DOS-EQUIPAMENTOS.pdf" TargetMode="External"/><Relationship Id="rId8419" Type="http://schemas.openxmlformats.org/officeDocument/2006/relationships/hyperlink" Target="https://www.caixa.gov.br/Downloads/sinapi-cadernos-tecnicos/SINAPI-CT-CUSTOS-HORARIOS-PRODUTIVO-E-IMPRODUTIVO-DOS-EQUIPAMENTOS.pdf" TargetMode="External"/><Relationship Id="rId8626" Type="http://schemas.openxmlformats.org/officeDocument/2006/relationships/hyperlink" Target="https://www.caixa.gov.br/Downloads/sinapi-cadernos-tecnicos/SINAPI-CT-CUSTOS-HORARIOS-PRODUTIVO-E-IMPRODUTIVO-DOS-EQUIPAMENTOS.pdf" TargetMode="External"/><Relationship Id="rId8833" Type="http://schemas.openxmlformats.org/officeDocument/2006/relationships/hyperlink" Target="https://www.caixa.gov.br/Downloads/sinapi-cadernos-tecnicos/SINAPI-CT-CHAPISCO.pdf" TargetMode="External"/><Relationship Id="rId3021" Type="http://schemas.openxmlformats.org/officeDocument/2006/relationships/hyperlink" Target="https://www.caixa.gov.br/Downloads/sinapi-cadernos-tecnicos/SINAPI-CT-PASSEIOS-DE-CONCRETO.pdf" TargetMode="External"/><Relationship Id="rId3978" Type="http://schemas.openxmlformats.org/officeDocument/2006/relationships/hyperlink" Target="https://www.caixa.gov.br/Downloads/sinapi-cadernos-tecnicos/SINAPI-CT-RECOMPOSICAO-DE-PAVIMENTOS.pdf" TargetMode="External"/><Relationship Id="rId6177" Type="http://schemas.openxmlformats.org/officeDocument/2006/relationships/hyperlink" Target="https://www.caixa.gov.br/Downloads/sinapi-cadernos-tecnicos/SINAPI-CT-ESTRUTURAS-DE-MADEIRA.pdf" TargetMode="External"/><Relationship Id="rId6384" Type="http://schemas.openxmlformats.org/officeDocument/2006/relationships/hyperlink" Target="https://www.caixa.gov.br/Downloads/sinapi-cadernos-tecnicos/SINAPI-CT-ESTACAS-BROCA-STRAUSS-E-ESCAVADA-COM-FLUIDO-ESTABILIZANTE.pdf" TargetMode="External"/><Relationship Id="rId6591" Type="http://schemas.openxmlformats.org/officeDocument/2006/relationships/hyperlink" Target="https://www.caixa.gov.br/Downloads/sinapi-cadernos-tecnicos/SINAPI-CT-ESCORAMENTO-E-PREPARO-DE-FUNDO-DE-VALAS.pdf" TargetMode="External"/><Relationship Id="rId7228" Type="http://schemas.openxmlformats.org/officeDocument/2006/relationships/hyperlink" Target="https://www.caixa.gov.br/Downloads/sinapi-cadernos-tecnicos/SINAPI-CT-DRENAGEM-DE-AR-CONDICIONADO.pdf" TargetMode="External"/><Relationship Id="rId7435" Type="http://schemas.openxmlformats.org/officeDocument/2006/relationships/hyperlink" Target="https://www.caixa.gov.br/Downloads/sinapi-cadernos-tecnicos/SINAPI-CT-DEPRECIACAO-JUROS-IMPOSTOS-E-SEGUROS-MANUTENCAO-E-MATERIAIS-NA-OPERACAO-DOS-EQUIPAMENTOS.pdf" TargetMode="External"/><Relationship Id="rId7642" Type="http://schemas.openxmlformats.org/officeDocument/2006/relationships/hyperlink" Target="https://www.caixa.gov.br/Downloads/sinapi-cadernos-tecnicos/SINAPI-CT-DEPRECIACAO-JUROS-IMPOSTOS-E-SEGUROS-MANUTENCAO-E-MATERIAIS-NA-OPERACAO-DOS-EQUIPAMENTOS.pdf" TargetMode="External"/><Relationship Id="rId8900" Type="http://schemas.openxmlformats.org/officeDocument/2006/relationships/hyperlink" Target="https://www.caixa.gov.br/Downloads/sinapi-cadernos-tecnicos/SINAPI-CT-CERCAS-PROTETORES-E-ALAMBRADOS.pdf" TargetMode="External"/><Relationship Id="rId899" Type="http://schemas.openxmlformats.org/officeDocument/2006/relationships/hyperlink" Target="https://www.caixa.gov.br/Downloads/sinapi-cadernos-tecnicos/SINAPI-CT-INSTALACOES-PREDIAIS-DE-AGUA-FRIA-EM-PVC.pdf" TargetMode="External"/><Relationship Id="rId2787" Type="http://schemas.openxmlformats.org/officeDocument/2006/relationships/hyperlink" Target="https://www.caixa.gov.br/Downloads/sinapi-cadernos-tecnicos/SINAPI-CT-MASSA-UNICA-INTERNA.pdf" TargetMode="External"/><Relationship Id="rId3838" Type="http://schemas.openxmlformats.org/officeDocument/2006/relationships/hyperlink" Target="https://www.caixa.gov.br/Downloads/sinapi-cadernos-tecnicos/SINAPI-CT-RASGOS-E-FIXACOES.pdf" TargetMode="External"/><Relationship Id="rId5193" Type="http://schemas.openxmlformats.org/officeDocument/2006/relationships/hyperlink" Target="https://www.caixa.gov.br/Downloads/sinapi-cadernos-tecnicos/SINAPI-CT-VALVULAS-E-REGISTROS-PARA-SISTEMAS-PREDIAIS.pdf" TargetMode="External"/><Relationship Id="rId6037" Type="http://schemas.openxmlformats.org/officeDocument/2006/relationships/hyperlink" Target="https://www.caixa.gov.br/Downloads/sinapi-cadernos-tecnicos/SINAPI-CT-FORROS.pdf" TargetMode="External"/><Relationship Id="rId6244" Type="http://schemas.openxmlformats.org/officeDocument/2006/relationships/hyperlink" Target="https://www.caixa.gov.br/Downloads/sinapi-cadernos-tecnicos/SINAPI-CT-ESTRUTURA-E-TRAMA-PARA-COBERTURA.pdf" TargetMode="External"/><Relationship Id="rId6451" Type="http://schemas.openxmlformats.org/officeDocument/2006/relationships/hyperlink" Target="https://www.caixa.gov.br/Downloads/sinapi-cadernos-tecnicos/SINAPI-CT-ESQUADRIAS-PORTAS.pdf" TargetMode="External"/><Relationship Id="rId7502" Type="http://schemas.openxmlformats.org/officeDocument/2006/relationships/hyperlink" Target="https://www.caixa.gov.br/Downloads/sinapi-cadernos-tecnicos/SINAPI-CT-DEPRECIACAO-JUROS-IMPOSTOS-E-SEGUROS-MANUTENCAO-E-MATERIAIS-NA-OPERACAO-DOS-EQUIPAMENTOS.pdf" TargetMode="External"/><Relationship Id="rId759" Type="http://schemas.openxmlformats.org/officeDocument/2006/relationships/hyperlink" Target="https://www.caixa.gov.br/Downloads/sinapi-cadernos-tecnicos/SINAPI-CT-INSTALACOES-PREDIAIS-DE-ESGOTO-TUBOS-E-CONEXOES.pdf" TargetMode="External"/><Relationship Id="rId966" Type="http://schemas.openxmlformats.org/officeDocument/2006/relationships/hyperlink" Target="https://www.caixa.gov.br/Downloads/sinapi-cadernos-tecnicos/SINAPI-CT-INSTALACOES-PREDIAIS-DE-AGUA-FRIA-EM-PVC.pdf" TargetMode="External"/><Relationship Id="rId1389" Type="http://schemas.openxmlformats.org/officeDocument/2006/relationships/hyperlink" Target="https://www.caixa.gov.br/Downloads/sinapi-cadernos-tecnicos/SINAPI-CT-INSTALACOES-DE-GAS-E-INCENDIO-EM-ACO-E-FERRO-GALVANIZADO.pdf" TargetMode="External"/><Relationship Id="rId1596" Type="http://schemas.openxmlformats.org/officeDocument/2006/relationships/hyperlink" Target="https://www.caixa.gov.br/Downloads/sinapi-cadernos-tecnicos/SINAPI-CT-INSTALACOES-DE-GAS-E-INCENDIO-EM-ACO-E-FERRO-GALVANIZADO.pdf" TargetMode="External"/><Relationship Id="rId2647" Type="http://schemas.openxmlformats.org/officeDocument/2006/relationships/hyperlink" Target="https://www.caixa.gov.br/Downloads/sinapi-cadernos-tecnicos/SINAPI-CT-LUMINARIAS-EXTERNAS.pdf" TargetMode="External"/><Relationship Id="rId2994" Type="http://schemas.openxmlformats.org/officeDocument/2006/relationships/hyperlink" Target="https://www.caixa.gov.br/Downloads/sinapi-cadernos-tecnicos/SINAPI-CT-PARQUINHOS-E-EQUIPAMENTOS-DE-GINASTICA-AO-AR-LIVRE.pdf" TargetMode="External"/><Relationship Id="rId5053" Type="http://schemas.openxmlformats.org/officeDocument/2006/relationships/hyperlink" Target="https://www.caixa.gov.br/Downloads/sinapi-cadernos-tecnicos/SINAPI-CT-VERGAS-CONTRAVERGAS-E-FIXACAO-DE-ALVENARIA.pdf" TargetMode="External"/><Relationship Id="rId5260" Type="http://schemas.openxmlformats.org/officeDocument/2006/relationships/hyperlink" Target="https://www.caixa.gov.br/Downloads/sinapi-cadernos-tecnicos/SINAPI-CT-VALVULAS-PARA-REDES-DE-SANEAMENTO.pdf" TargetMode="External"/><Relationship Id="rId6104" Type="http://schemas.openxmlformats.org/officeDocument/2006/relationships/hyperlink" Target="https://www.caixa.gov.br/Downloads/sinapi-cadernos-tecnicos/SINAPI-CT-EXECUCAO-DE-TIRANTES.pdf" TargetMode="External"/><Relationship Id="rId6311" Type="http://schemas.openxmlformats.org/officeDocument/2006/relationships/hyperlink" Target="https://www.caixa.gov.br/Downloads/sinapi-cadernos-tecnicos/SINAPI-CT-ESTRUTURA-E-TRAMA-PARA-COBERTURA.pdf" TargetMode="External"/><Relationship Id="rId9467" Type="http://schemas.openxmlformats.org/officeDocument/2006/relationships/hyperlink" Target="https://www.caixa.gov.br/Downloads/sinapi-cadernos-tecnicos/SINAPI-CT-ASSENTAMENTO-DE-TUBOS-DE-ESGOTO-OU-DRENAGEM-PLUVIAL-EM-CONCRETO.pdf" TargetMode="External"/><Relationship Id="rId9674" Type="http://schemas.openxmlformats.org/officeDocument/2006/relationships/hyperlink" Target="https://www.caixa.gov.br/Downloads/sinapi-cadernos-tecnicos/SINAPI-CT-ASSENTAMENTO-DE-TUBOS-DE-PVC-E-METALICOS-EM-REDES-DE-AGUA.pdf" TargetMode="External"/><Relationship Id="rId619" Type="http://schemas.openxmlformats.org/officeDocument/2006/relationships/hyperlink" Target="https://www.caixa.gov.br/Downloads/sinapi-cadernos-tecnicos/SINAPI-CT-INSTALACOES-HIDRAULICAS-EM-PPR.pdf" TargetMode="External"/><Relationship Id="rId1249" Type="http://schemas.openxmlformats.org/officeDocument/2006/relationships/hyperlink" Target="https://www.caixa.gov.br/Downloads/sinapi-cadernos-tecnicos/SINAPI-CT-INSTALACOES-PREDIAIS-DE-AGUAS-PLUVIAIS-TUBOS-CONEXOES-CAIXAS-E-RALOS.pdf" TargetMode="External"/><Relationship Id="rId2854" Type="http://schemas.openxmlformats.org/officeDocument/2006/relationships/hyperlink" Target="https://www.caixa.gov.br/Downloads/sinapi-cadernos-tecnicos/SINAPI-CT-MONTAGEM-DE-GRUAS-E-CREMALHEIRAS.pdf" TargetMode="External"/><Relationship Id="rId3905" Type="http://schemas.openxmlformats.org/officeDocument/2006/relationships/hyperlink" Target="https://www.caixa.gov.br/Downloads/sinapi-cadernos-tecnicos/SINAPI-CT-RASGOS-E-FIXACOES.pdf" TargetMode="External"/><Relationship Id="rId5120" Type="http://schemas.openxmlformats.org/officeDocument/2006/relationships/hyperlink" Target="https://www.caixa.gov.br/Downloads/sinapi-cadernos-tecnicos/SINAPI-CT-VIDROS-E-ESPELHOS.pdf" TargetMode="External"/><Relationship Id="rId8069" Type="http://schemas.openxmlformats.org/officeDocument/2006/relationships/hyperlink" Target="https://www.caixa.gov.br/Downloads/sinapi-cadernos-tecnicos/SINAPI-CT-DEPRECIACAO-JUROS-IMPOSTOS-E-SEGUROS-MANUTENCAO-E-MATERIAIS-NA-OPERACAO-DOS-EQUIPAMENTOS.pdf" TargetMode="External"/><Relationship Id="rId8276" Type="http://schemas.openxmlformats.org/officeDocument/2006/relationships/hyperlink" Target="https://www.caixa.gov.br/Downloads/sinapi-cadernos-tecnicos/SINAPI-CT-CUSTOS-HORARIOS-PRODUTIVO-E-IMPRODUTIVO-DOS-EQUIPAMENTOS.pdf" TargetMode="External"/><Relationship Id="rId8483" Type="http://schemas.openxmlformats.org/officeDocument/2006/relationships/hyperlink" Target="https://www.caixa.gov.br/Downloads/sinapi-cadernos-tecnicos/SINAPI-CT-CUSTOS-HORARIOS-PRODUTIVO-E-IMPRODUTIVO-DOS-EQUIPAMENTOS.pdf" TargetMode="External"/><Relationship Id="rId9327" Type="http://schemas.openxmlformats.org/officeDocument/2006/relationships/hyperlink" Target="https://www.caixa.gov.br/Downloads/sinapi-cadernos-tecnicos/SINAPI-CT-ATERROS-BASES-SUB-BASES-E-IMPRIMACOES.pdf" TargetMode="External"/><Relationship Id="rId9881" Type="http://schemas.openxmlformats.org/officeDocument/2006/relationships/hyperlink" Target="https://www.caixa.gov.br/Downloads/sinapi-cadernos-tecnicos/SINAPI-CT-ARGAMASSAS.pdf" TargetMode="External"/><Relationship Id="rId95" Type="http://schemas.openxmlformats.org/officeDocument/2006/relationships/hyperlink" Target="https://www.caixa.gov.br/Downloads/sinapi-cadernos-tecnicos/SINAPI-CT-INSTALACOES-ELETRICAS-REDE-DE-DISTRIBUICAO.pdf" TargetMode="External"/><Relationship Id="rId826" Type="http://schemas.openxmlformats.org/officeDocument/2006/relationships/hyperlink" Target="https://www.caixa.gov.br/Downloads/sinapi-cadernos-tecnicos/SINAPI-CT-INSTALACOES-PREDIAIS-DE-AGUA-FRIA-EM-PVC.pdf" TargetMode="External"/><Relationship Id="rId1109" Type="http://schemas.openxmlformats.org/officeDocument/2006/relationships/hyperlink" Target="https://www.caixa.gov.br/Downloads/sinapi-cadernos-tecnicos/SINAPI-CT-INSTALACOES-PREDIAIS-DE-AGUA-QUENTE-EM-CPVC.pdf" TargetMode="External"/><Relationship Id="rId1456" Type="http://schemas.openxmlformats.org/officeDocument/2006/relationships/hyperlink" Target="https://www.caixa.gov.br/Downloads/sinapi-cadernos-tecnicos/SINAPI-CT-INSTALACOES-DE-GAS-E-INCENDIO-EM-ACO-E-FERRO-GALVANIZADO.pdf" TargetMode="External"/><Relationship Id="rId1663" Type="http://schemas.openxmlformats.org/officeDocument/2006/relationships/hyperlink" Target="https://www.caixa.gov.br/Downloads/sinapi-cadernos-tecnicos/SINAPI-CT-INSTALACOES-DE-GAS-EM-PEX-MULTICAMADAS.pdf" TargetMode="External"/><Relationship Id="rId1870" Type="http://schemas.openxmlformats.org/officeDocument/2006/relationships/hyperlink" Target="https://www.caixa.gov.br/Downloads/sinapi-cadernos-tecnicos/SINAPI-CT-INSTALACOES-EM-COBRE.pdf" TargetMode="External"/><Relationship Id="rId2507" Type="http://schemas.openxmlformats.org/officeDocument/2006/relationships/hyperlink" Target="https://www.caixa.gov.br/Downloads/sinapi-metodologia/Livro_SINAPI_Calculos_Parametros.pdf" TargetMode="External"/><Relationship Id="rId2714" Type="http://schemas.openxmlformats.org/officeDocument/2006/relationships/hyperlink" Target="https://www.caixa.gov.br/Downloads/sinapi-cadernos-tecnicos/SINAPI-CT-MASSA-UNICA-EXTERNA.pdf" TargetMode="External"/><Relationship Id="rId2921" Type="http://schemas.openxmlformats.org/officeDocument/2006/relationships/hyperlink" Target="https://www.caixa.gov.br/Downloads/sinapi-cadernos-tecnicos/SINAPI-CT-PAREDES-DE-CONCRETO-ESTUCAMENTO.pdf" TargetMode="External"/><Relationship Id="rId7085" Type="http://schemas.openxmlformats.org/officeDocument/2006/relationships/hyperlink" Target="https://www.caixa.gov.br/Downloads/sinapi-cadernos-tecnicos/SINAPI-CT-ELETROCALHAS.pdf" TargetMode="External"/><Relationship Id="rId8136" Type="http://schemas.openxmlformats.org/officeDocument/2006/relationships/hyperlink" Target="https://www.caixa.gov.br/Downloads/sinapi-cadernos-tecnicos/SINAPI-CT-DEPRECIACAO-JUROS-IMPOSTOS-E-SEGUROS-MANUTENCAO-E-MATERIAIS-NA-OPERACAO-DOS-EQUIPAMENTOS.pdf" TargetMode="External"/><Relationship Id="rId8690" Type="http://schemas.openxmlformats.org/officeDocument/2006/relationships/hyperlink" Target="https://www.caixa.gov.br/Downloads/sinapi-cadernos-tecnicos/SINAPI-CT-CONTRAPISO.pdf" TargetMode="External"/><Relationship Id="rId9534" Type="http://schemas.openxmlformats.org/officeDocument/2006/relationships/hyperlink" Target="https://www.caixa.gov.br/Downloads/sinapi-cadernos-tecnicos/SINAPI-CT-ASSENTAMENTO-DE-TUBOS-DE-PVC-E-METALICOS-EM-REDES-DE-AGUA.pdf" TargetMode="External"/><Relationship Id="rId9741" Type="http://schemas.openxmlformats.org/officeDocument/2006/relationships/hyperlink" Target="https://www.caixa.gov.br/Downloads/sinapi-cadernos-tecnicos/SINAPI-CT-ASSENTAMENTO-DE-TUBOS-DE-ESGOTO-EM-PVC-E-PEAD.pdf" TargetMode="External"/><Relationship Id="rId1316" Type="http://schemas.openxmlformats.org/officeDocument/2006/relationships/hyperlink" Target="https://www.caixa.gov.br/Downloads/sinapi-cadernos-tecnicos/SINAPI-CT-INSTALACOES-DE-GAS-E-INCENDIO-EM-ACO-E-FERRO-GALVANIZADO.pdf" TargetMode="External"/><Relationship Id="rId1523" Type="http://schemas.openxmlformats.org/officeDocument/2006/relationships/hyperlink" Target="https://www.caixa.gov.br/Downloads/sinapi-cadernos-tecnicos/SINAPI-CT-INSTALACOES-DE-GAS-E-INCENDIO-EM-ACO-E-FERRO-GALVANIZADO.pdf" TargetMode="External"/><Relationship Id="rId1730" Type="http://schemas.openxmlformats.org/officeDocument/2006/relationships/hyperlink" Target="https://www.caixa.gov.br/Downloads/sinapi-cadernos-tecnicos/SINAPI-CT-INSTALACOES-DE-AR-CONDICIONADO-EM-COBRE.pdf" TargetMode="External"/><Relationship Id="rId4679" Type="http://schemas.openxmlformats.org/officeDocument/2006/relationships/hyperlink" Target="https://www.caixa.gov.br/Downloads/sinapi-cadernos-tecnicos/SINAPI-CT-TRANSPORTE-DE-MATERIAIS-DENTRO-DO-CANTEIRO-DE-OBRAS.pdf" TargetMode="External"/><Relationship Id="rId4886" Type="http://schemas.openxmlformats.org/officeDocument/2006/relationships/hyperlink" Target="https://www.caixa.gov.br/Downloads/sinapi-cadernos-tecnicos/SINAPI-CT-TRATAMENTOS-SUPERFICIAIS.pdf" TargetMode="External"/><Relationship Id="rId5937" Type="http://schemas.openxmlformats.org/officeDocument/2006/relationships/hyperlink" Target="https://www.caixa.gov.br/Downloads/sinapi-cadernos-tecnicos/SINAPI-CT-FORMAS-CURVAS-PARA-PAREDES-DE-RESERVATORIOS-DE-CONCRETO.pdf" TargetMode="External"/><Relationship Id="rId7292" Type="http://schemas.openxmlformats.org/officeDocument/2006/relationships/hyperlink" Target="https://www.caixa.gov.br/Downloads/sinapi-cadernos-tecnicos/SINAPI-CT-DEPRECIACAO-JUROS-IMPOSTOS-E-SEGUROS-MANUTENCAO-E-MATERIAIS-NA-OPERACAO-DOS-EQUIPAMENTOS.pdf" TargetMode="External"/><Relationship Id="rId8343" Type="http://schemas.openxmlformats.org/officeDocument/2006/relationships/hyperlink" Target="https://www.caixa.gov.br/Downloads/sinapi-cadernos-tecnicos/SINAPI-CT-CUSTOS-HORARIOS-PRODUTIVO-E-IMPRODUTIVO-DOS-EQUIPAMENTOS.pdf" TargetMode="External"/><Relationship Id="rId8550" Type="http://schemas.openxmlformats.org/officeDocument/2006/relationships/hyperlink" Target="https://www.caixa.gov.br/Downloads/sinapi-cadernos-tecnicos/SINAPI-CT-CUSTOS-HORARIOS-PRODUTIVO-E-IMPRODUTIVO-DOS-EQUIPAMENTOS.pdf" TargetMode="External"/><Relationship Id="rId9601" Type="http://schemas.openxmlformats.org/officeDocument/2006/relationships/hyperlink" Target="https://www.caixa.gov.br/Downloads/sinapi-cadernos-tecnicos/SINAPI-CT-ASSENTAMENTO-DE-TUBOS-DE-PVC-E-METALICOS-EM-REDES-DE-AGUA.pdf" TargetMode="External"/><Relationship Id="rId10066" Type="http://schemas.openxmlformats.org/officeDocument/2006/relationships/hyperlink" Target="https://www.caixa.gov.br/Downloads/sinapi-cadernos-tecnicos/SINAPI-CT-ALVENARIA-DE-VEDACAO.pdf" TargetMode="External"/><Relationship Id="rId22" Type="http://schemas.openxmlformats.org/officeDocument/2006/relationships/hyperlink" Target="https://www.caixa.gov.br/Downloads/sinapi-cadernos-tecnicos/SINAPI-CT-INSTALACOES-ELETRICAS-QUADROS-CABOS-DISJUNTORES-CONTATORES-E-BARRAMENTOS-BLINDADOS.pdf" TargetMode="External"/><Relationship Id="rId3488" Type="http://schemas.openxmlformats.org/officeDocument/2006/relationships/hyperlink" Target="https://www.caixa.gov.br/Downloads/sinapi-cadernos-tecnicos/SINAPI-CT-POSTES-DE-CONCRETO-E-METALICOS.pdf" TargetMode="External"/><Relationship Id="rId3695" Type="http://schemas.openxmlformats.org/officeDocument/2006/relationships/hyperlink" Target="https://www.caixa.gov.br/Downloads/sinapi-cadernos-tecnicos/SINAPI-CT-PRODUCAO-DE-CONCRETO.pdf" TargetMode="External"/><Relationship Id="rId4539" Type="http://schemas.openxmlformats.org/officeDocument/2006/relationships/hyperlink" Target="https://www.caixa.gov.br/Downloads/sinapi-cadernos-tecnicos/SINAPI-CT-TRANSPORTE-FLUVIAL-CARGA-E-DESCARGA.pdf" TargetMode="External"/><Relationship Id="rId4746" Type="http://schemas.openxmlformats.org/officeDocument/2006/relationships/hyperlink" Target="https://www.caixa.gov.br/Downloads/sinapi-cadernos-tecnicos/SINAPI-CT-TRANSPORTE-CARGA-E-DESCARGA-DE-MATERIAIS.pdf" TargetMode="External"/><Relationship Id="rId4953" Type="http://schemas.openxmlformats.org/officeDocument/2006/relationships/hyperlink" Target="https://www.caixa.gov.br/Downloads/sinapi-cadernos-tecnicos/SINAPI-CT-TUBULACAO-FLANGEADA-PARA-REDES-DE-AGUA.pdf" TargetMode="External"/><Relationship Id="rId7152" Type="http://schemas.openxmlformats.org/officeDocument/2006/relationships/hyperlink" Target="https://www.caixa.gov.br/Downloads/sinapi-cadernos-tecnicos/SINAPI-CT-DUTOS-PARA-AR-CONDICIONADO.pdf" TargetMode="External"/><Relationship Id="rId8203" Type="http://schemas.openxmlformats.org/officeDocument/2006/relationships/hyperlink" Target="https://www.caixa.gov.br/Downloads/sinapi-cadernos-tecnicos/SINAPI-CT-DEMOLICOES-E-REMOCOES.pdf" TargetMode="External"/><Relationship Id="rId8410" Type="http://schemas.openxmlformats.org/officeDocument/2006/relationships/hyperlink" Target="https://www.caixa.gov.br/Downloads/sinapi-cadernos-tecnicos/SINAPI-CT-CUSTOS-HORARIOS-PRODUTIVO-E-IMPRODUTIVO-DOS-EQUIPAMENTOS.pdf" TargetMode="External"/><Relationship Id="rId10133" Type="http://schemas.openxmlformats.org/officeDocument/2006/relationships/hyperlink" Target="https://www.caixa.gov.br/Downloads/sinapi-cadernos-tecnicos/SINAPI-CT-ACESSIBILIDADE.pdf" TargetMode="External"/><Relationship Id="rId2297" Type="http://schemas.openxmlformats.org/officeDocument/2006/relationships/hyperlink" Target="https://www.caixa.gov.br/Downloads/sinapi-metodologia/Livro_SINAPI_Calculos_Parametros.pdf" TargetMode="External"/><Relationship Id="rId3348" Type="http://schemas.openxmlformats.org/officeDocument/2006/relationships/hyperlink" Target="https://www.caixa.gov.br/Downloads/sinapi-cadernos-tecnicos/SINAPI-CT-PINTURA-PARA-PISOS-E-PARA-SINALIZACAO-HORIZONTAL-E-VERTICAL.pdf" TargetMode="External"/><Relationship Id="rId3555" Type="http://schemas.openxmlformats.org/officeDocument/2006/relationships/hyperlink" Target="https://www.caixa.gov.br/Downloads/sinapi-cadernos-tecnicos/SINAPI-CT-POCOS-DE-VISITA-E-CAIXAS-PARA-BOCAS-DE-LOBO.pdf" TargetMode="External"/><Relationship Id="rId3762" Type="http://schemas.openxmlformats.org/officeDocument/2006/relationships/hyperlink" Target="https://www.caixa.gov.br/Downloads/sinapi-cadernos-tecnicos/SINAPI-CT-QUADROS-DE-AUTOMACAO-DE-BOMBAS.pdf" TargetMode="External"/><Relationship Id="rId4606" Type="http://schemas.openxmlformats.org/officeDocument/2006/relationships/hyperlink" Target="https://www.caixa.gov.br/Downloads/sinapi-cadernos-tecnicos/SINAPI-CT-TRANSPORTE-FLUVIAL-CARGA-E-DESCARGA.pdf" TargetMode="External"/><Relationship Id="rId4813" Type="http://schemas.openxmlformats.org/officeDocument/2006/relationships/hyperlink" Target="https://www.caixa.gov.br/Downloads/sinapi-cadernos-tecnicos/SINAPI-CT-TRANSPORTE-CARGA-E-DESCARGA-DE-MATERIAIS.pdf" TargetMode="External"/><Relationship Id="rId7012" Type="http://schemas.openxmlformats.org/officeDocument/2006/relationships/hyperlink" Target="https://www.caixa.gov.br/Downloads/sinapi-cadernos-tecnicos/SINAPI-CT-ENERGIA-SOLAR-PARA-EDIFICACOES.pdf" TargetMode="External"/><Relationship Id="rId7969" Type="http://schemas.openxmlformats.org/officeDocument/2006/relationships/hyperlink" Target="https://www.caixa.gov.br/Downloads/sinapi-cadernos-tecnicos/SINAPI-CT-DEPRECIACAO-JUROS-IMPOSTOS-E-SEGUROS-MANUTENCAO-E-MATERIAIS-NA-OPERACAO-DOS-EQUIPAMENTOS.pdf" TargetMode="External"/><Relationship Id="rId269" Type="http://schemas.openxmlformats.org/officeDocument/2006/relationships/hyperlink" Target="https://www.caixa.gov.br/Downloads/sinapi-cadernos-tecnicos/SINAPI-CT-INSTALACOES-HIDRAULICAS-RESERVACAO-E-BOMBAS-DE-RECALQUE.pdf" TargetMode="External"/><Relationship Id="rId476" Type="http://schemas.openxmlformats.org/officeDocument/2006/relationships/hyperlink" Target="https://www.caixa.gov.br/Downloads/sinapi-cadernos-tecnicos/SINAPI-CT-INSTALACOES-HIDRAULICAS-RESERVACAO-E-BOMBAS-DE-RECALQUE.pdf" TargetMode="External"/><Relationship Id="rId683" Type="http://schemas.openxmlformats.org/officeDocument/2006/relationships/hyperlink" Target="https://www.caixa.gov.br/Downloads/sinapi-cadernos-tecnicos/SINAPI-CT-INSTALACOES-HIDRAULICAS-EM-PPR.pdf" TargetMode="External"/><Relationship Id="rId890" Type="http://schemas.openxmlformats.org/officeDocument/2006/relationships/hyperlink" Target="https://www.caixa.gov.br/Downloads/sinapi-cadernos-tecnicos/SINAPI-CT-INSTALACOES-PREDIAIS-DE-AGUA-FRIA-EM-PVC.pdf" TargetMode="External"/><Relationship Id="rId2157" Type="http://schemas.openxmlformats.org/officeDocument/2006/relationships/hyperlink" Target="https://www.caixa.gov.br/Downloads/sinapi-metodologia/Livro_SINAPI_Calculos_Parametros.pdf" TargetMode="External"/><Relationship Id="rId2364" Type="http://schemas.openxmlformats.org/officeDocument/2006/relationships/hyperlink" Target="https://www.caixa.gov.br/Downloads/sinapi-metodologia/Livro_SINAPI_Calculos_Parametros.pdf" TargetMode="External"/><Relationship Id="rId2571" Type="http://schemas.openxmlformats.org/officeDocument/2006/relationships/hyperlink" Target="https://www.caixa.gov.br/Downloads/sinapi-cadernos-tecnicos/SINAPI-CT-LOUCAS-E-METAIS.pdf" TargetMode="External"/><Relationship Id="rId3208" Type="http://schemas.openxmlformats.org/officeDocument/2006/relationships/hyperlink" Target="https://www.caixa.gov.br/Downloads/sinapi-cadernos-tecnicos/SINAPI-CT-PINTURA-EXTERNA.pdf" TargetMode="External"/><Relationship Id="rId3415" Type="http://schemas.openxmlformats.org/officeDocument/2006/relationships/hyperlink" Target="https://www.caixa.gov.br/Downloads/sinapi-cadernos-tecnicos/SINAPI-CT-PISOS.pdf" TargetMode="External"/><Relationship Id="rId6778" Type="http://schemas.openxmlformats.org/officeDocument/2006/relationships/hyperlink" Target="https://www.caixa.gov.br/Downloads/sinapi-cadernos-tecnicos/SINAPI-CT-ESCAVACAO-VERTICAL-A-CEU-ABERTO.pdf" TargetMode="External"/><Relationship Id="rId9184" Type="http://schemas.openxmlformats.org/officeDocument/2006/relationships/hyperlink" Target="https://www.caixa.gov.br/Downloads/sinapi-cadernos-tecnicos/SINAPI-CT-ATERROS-BASES-SUB-BASES-E-IMPRIMACOES.pdf" TargetMode="External"/><Relationship Id="rId9391" Type="http://schemas.openxmlformats.org/officeDocument/2006/relationships/hyperlink" Target="https://www.caixa.gov.br/Downloads/sinapi-cadernos-tecnicos/SINAPI-CT-ATERRO-E-REATERRO-DE-VALAS.pdf" TargetMode="External"/><Relationship Id="rId129" Type="http://schemas.openxmlformats.org/officeDocument/2006/relationships/hyperlink" Target="https://www.caixa.gov.br/Downloads/sinapi-cadernos-tecnicos/SINAPI-CT-INSTALACOES-ELETRICAS-REDE-DE-DISTRIBUICAO.pdf" TargetMode="External"/><Relationship Id="rId336" Type="http://schemas.openxmlformats.org/officeDocument/2006/relationships/hyperlink" Target="https://www.caixa.gov.br/Downloads/sinapi-cadernos-tecnicos/SINAPI-CT-INSTALACOES-HIDRAULICAS-RESERVACAO-E-BOMBAS-DE-RECALQUE.pdf" TargetMode="External"/><Relationship Id="rId543" Type="http://schemas.openxmlformats.org/officeDocument/2006/relationships/hyperlink" Target="https://www.caixa.gov.br/Downloads/sinapi-cadernos-tecnicos/SINAPI-CT-INSTALACOES-HIDRAULICAS-EM-PEX.pdf" TargetMode="External"/><Relationship Id="rId1173" Type="http://schemas.openxmlformats.org/officeDocument/2006/relationships/hyperlink" Target="https://www.caixa.gov.br/Downloads/sinapi-cadernos-tecnicos/SINAPI-CT-INSTALACOES-PREDIAIS-DE-AGUA-QUENTE-EM-CPVC.pdf" TargetMode="External"/><Relationship Id="rId1380" Type="http://schemas.openxmlformats.org/officeDocument/2006/relationships/hyperlink" Target="https://www.caixa.gov.br/Downloads/sinapi-cadernos-tecnicos/SINAPI-CT-INSTALACOES-DE-GAS-E-INCENDIO-EM-ACO-E-FERRO-GALVANIZADO.pdf" TargetMode="External"/><Relationship Id="rId2017" Type="http://schemas.openxmlformats.org/officeDocument/2006/relationships/hyperlink" Target="https://www.caixa.gov.br/Downloads/sinapi-cadernos-tecnicos/SINAPI-CT-LAJES-PRE-MOLDADAS.pdf" TargetMode="External"/><Relationship Id="rId2224" Type="http://schemas.openxmlformats.org/officeDocument/2006/relationships/hyperlink" Target="https://www.caixa.gov.br/Downloads/sinapi-metodologia/Livro_SINAPI_Calculos_Parametros.pdf" TargetMode="External"/><Relationship Id="rId3622" Type="http://schemas.openxmlformats.org/officeDocument/2006/relationships/hyperlink" Target="https://www.caixa.gov.br/Downloads/sinapi-cadernos-tecnicos/SINAPI-CT-POCOS-DE-VISITA-E-CAIXAS-PARA-BOCAS-DE-LOBO.pdf" TargetMode="External"/><Relationship Id="rId5587" Type="http://schemas.openxmlformats.org/officeDocument/2006/relationships/hyperlink" Target="https://www.caixa.gov.br/Downloads/sinapi-cadernos-tecnicos/SINAPI-CT-INSTALACOES-ELETRICAS-ELETRODUTOS-EMBUTIDOS-CABOS-CAIXAS-TOMADAS-E-INTERRUPTORES.pdf" TargetMode="External"/><Relationship Id="rId6985" Type="http://schemas.openxmlformats.org/officeDocument/2006/relationships/hyperlink" Target="https://www.caixa.gov.br/Downloads/sinapi-cadernos-tecnicos/SINAPI-CT-EQUIPAMENTOS-DE-PROTECAO-COLETIVA.pdf" TargetMode="External"/><Relationship Id="rId7829" Type="http://schemas.openxmlformats.org/officeDocument/2006/relationships/hyperlink" Target="https://www.caixa.gov.br/Downloads/sinapi-cadernos-tecnicos/SINAPI-CT-DEPRECIACAO-JUROS-IMPOSTOS-E-SEGUROS-MANUTENCAO-E-MATERIAIS-NA-OPERACAO-DOS-EQUIPAMENTOS.pdf" TargetMode="External"/><Relationship Id="rId9044" Type="http://schemas.openxmlformats.org/officeDocument/2006/relationships/hyperlink" Target="https://www.caixa.gov.br/Downloads/sinapi-cadernos-tecnicos/SINAPI-CT-CAIXAS-ENTERRADAS.pdf" TargetMode="External"/><Relationship Id="rId9251" Type="http://schemas.openxmlformats.org/officeDocument/2006/relationships/hyperlink" Target="https://www.caixa.gov.br/Downloads/sinapi-cadernos-tecnicos/SINAPI-CT-ATERROS-BASES-SUB-BASES-E-IMPRIMACOES.pdf" TargetMode="External"/><Relationship Id="rId403" Type="http://schemas.openxmlformats.org/officeDocument/2006/relationships/hyperlink" Target="https://www.caixa.gov.br/Downloads/sinapi-cadernos-tecnicos/SINAPI-CT-INSTALACOES-HIDRAULICAS-RESERVACAO-E-BOMBAS-DE-RECALQUE.pdf" TargetMode="External"/><Relationship Id="rId750" Type="http://schemas.openxmlformats.org/officeDocument/2006/relationships/hyperlink" Target="https://www.caixa.gov.br/Downloads/sinapi-cadernos-tecnicos/SINAPI-CT-INSTALACOES-PREDIAIS-DE-ESGOTO-TUBOS-E-CONEXOES.pdf" TargetMode="External"/><Relationship Id="rId1033" Type="http://schemas.openxmlformats.org/officeDocument/2006/relationships/hyperlink" Target="https://www.caixa.gov.br/Downloads/sinapi-cadernos-tecnicos/SINAPI-CT-INSTALACOES-PREDIAIS-DE-AGUA-FRIA-EM-PVC.pdf" TargetMode="External"/><Relationship Id="rId2431" Type="http://schemas.openxmlformats.org/officeDocument/2006/relationships/hyperlink" Target="https://www.caixa.gov.br/Downloads/sinapi-metodologia/Livro_SINAPI_Calculos_Parametros.pdf" TargetMode="External"/><Relationship Id="rId4189" Type="http://schemas.openxmlformats.org/officeDocument/2006/relationships/hyperlink" Target="https://www.caixa.gov.br/Downloads/sinapi-cadernos-tecnicos/SINAPI-CT-REDES-DE-AGUA-E-ESGOTO-EM-PEAD-LISO-(TUBOS-E-CONEXOES).pdf" TargetMode="External"/><Relationship Id="rId5794" Type="http://schemas.openxmlformats.org/officeDocument/2006/relationships/hyperlink" Target="https://www.caixa.gov.br/Downloads/sinapi-cadernos-tecnicos/SINAPI-CT-GALERIAS-COM-ADUELAS-DE-CONCRETO.pdf" TargetMode="External"/><Relationship Id="rId6638" Type="http://schemas.openxmlformats.org/officeDocument/2006/relationships/hyperlink" Target="https://www.caixa.gov.br/Downloads/sinapi-cadernos-tecnicos/SINAPI-CT-ESCAVACAO-EM-MATERIAL-DE-3&#170;-CATEGORIA.pdf" TargetMode="External"/><Relationship Id="rId6845" Type="http://schemas.openxmlformats.org/officeDocument/2006/relationships/hyperlink" Target="https://www.caixa.gov.br/Downloads/sinapi-cadernos-tecnicos/SINAPI-CT-ESCADAS.pdf" TargetMode="External"/><Relationship Id="rId8060" Type="http://schemas.openxmlformats.org/officeDocument/2006/relationships/hyperlink" Target="https://www.caixa.gov.br/Downloads/sinapi-cadernos-tecnicos/SINAPI-CT-DEPRECIACAO-JUROS-IMPOSTOS-E-SEGUROS-MANUTENCAO-E-MATERIAIS-NA-OPERACAO-DOS-EQUIPAMENTOS.pdf" TargetMode="External"/><Relationship Id="rId9111" Type="http://schemas.openxmlformats.org/officeDocument/2006/relationships/hyperlink" Target="https://www.caixa.gov.br/Downloads/sinapi-cadernos-tecnicos/SINAPI-CT-BOCAS-PARA-BUEIROS.pdf" TargetMode="External"/><Relationship Id="rId610" Type="http://schemas.openxmlformats.org/officeDocument/2006/relationships/hyperlink" Target="https://www.caixa.gov.br/Downloads/sinapi-cadernos-tecnicos/SINAPI-CT-INSTALACOES-HIDRAULICAS-EM-PEX.pdf" TargetMode="External"/><Relationship Id="rId1240" Type="http://schemas.openxmlformats.org/officeDocument/2006/relationships/hyperlink" Target="https://www.caixa.gov.br/Downloads/sinapi-cadernos-tecnicos/SINAPI-CT-INSTALACOES-PREDIAIS-DE-AGUAS-PLUVIAIS-TUBOS-CONEXOES-CAIXAS-E-RALOS.pdf" TargetMode="External"/><Relationship Id="rId4049" Type="http://schemas.openxmlformats.org/officeDocument/2006/relationships/hyperlink" Target="https://www.caixa.gov.br/Downloads/sinapi-cadernos-tecnicos/SINAPI-CT-REDES-DE-LOGICA-TELEFONIA-E-IMAGEM.pdf" TargetMode="External"/><Relationship Id="rId4396" Type="http://schemas.openxmlformats.org/officeDocument/2006/relationships/hyperlink" Target="https://www.caixa.gov.br/Downloads/sinapi-cadernos-tecnicos/SINAPI-CT-SISTEMA-DE-PROTECAO-CONTRA-DESCARGAS-ATMOSFERICAS-SPDA.pdf" TargetMode="External"/><Relationship Id="rId5447" Type="http://schemas.openxmlformats.org/officeDocument/2006/relationships/hyperlink" Target="https://www.caixa.gov.br/Downloads/sinapi-cadernos-tecnicos/SINAPI-CT-INSTALACOES-ELETRICAS-ELETRODUTOS-EMBUTIDOS-CABOS-CAIXAS-TOMADAS-E-INTERRUPTORES.pdf" TargetMode="External"/><Relationship Id="rId5654" Type="http://schemas.openxmlformats.org/officeDocument/2006/relationships/hyperlink" Target="https://www.caixa.gov.br/Downloads/sinapi-cadernos-tecnicos/SINAPI-CT-ILUMINACAO-PREDIAL-E-MONITORAMENTO.pdf" TargetMode="External"/><Relationship Id="rId5861" Type="http://schemas.openxmlformats.org/officeDocument/2006/relationships/hyperlink" Target="https://www.caixa.gov.br/Downloads/sinapi-cadernos-tecnicos/SINAPI-CT-FORMAS-PARA-ESTRUTURAS-DE-CONCRETO-ARMADO.pdf" TargetMode="External"/><Relationship Id="rId6705" Type="http://schemas.openxmlformats.org/officeDocument/2006/relationships/hyperlink" Target="https://www.caixa.gov.br/Downloads/sinapi-cadernos-tecnicos/SINAPI-CT-ESCAVACAO-DE-VALAS.pdf" TargetMode="External"/><Relationship Id="rId6912" Type="http://schemas.openxmlformats.org/officeDocument/2006/relationships/hyperlink" Target="https://www.caixa.gov.br/Downloads/sinapi-cadernos-tecnicos/SINAPI-CT-ESCADAS.pdf" TargetMode="External"/><Relationship Id="rId1100" Type="http://schemas.openxmlformats.org/officeDocument/2006/relationships/hyperlink" Target="https://www.caixa.gov.br/Downloads/sinapi-cadernos-tecnicos/SINAPI-CT-INSTALACOES-PREDIAIS-DE-AGUA-QUENTE-EM-CPVC.pdf" TargetMode="External"/><Relationship Id="rId4256" Type="http://schemas.openxmlformats.org/officeDocument/2006/relationships/hyperlink" Target="https://www.caixa.gov.br/Downloads/sinapi-cadernos-tecnicos/SINAPI-CT-REVESTIMENTOS-CERAMICOS-EXTERNOS.pdf" TargetMode="External"/><Relationship Id="rId4463" Type="http://schemas.openxmlformats.org/officeDocument/2006/relationships/hyperlink" Target="https://www.caixa.gov.br/Downloads/sinapi-cadernos-tecnicos/SINAPI-CT-SOLDA-DE-TOPO-EM-ELEMENTOS-DE-ACO.pdf" TargetMode="External"/><Relationship Id="rId4670" Type="http://schemas.openxmlformats.org/officeDocument/2006/relationships/hyperlink" Target="https://www.caixa.gov.br/Downloads/sinapi-cadernos-tecnicos/SINAPI-CT-TRANSPORTE-DE-MATERIAIS-DENTRO-DO-CANTEIRO-DE-OBRAS.pdf" TargetMode="External"/><Relationship Id="rId5307" Type="http://schemas.openxmlformats.org/officeDocument/2006/relationships/hyperlink" Target="https://www.caixa.gov.br/Downloads/sinapi-cadernos-tecnicos/SINAPI-CT-INSTALACOES-ELETRICAS-QUADROS-CABOS-DISJUNTORES-CONTATORES-E-BARRAMENTOS-BLINDADOS.pdf" TargetMode="External"/><Relationship Id="rId5514" Type="http://schemas.openxmlformats.org/officeDocument/2006/relationships/hyperlink" Target="https://www.caixa.gov.br/Downloads/sinapi-cadernos-tecnicos/SINAPI-CT-INSTALACOES-ELETRICAS-ELETRODUTOS-EMBUTIDOS-CABOS-CAIXAS-TOMADAS-E-INTERRUPTORES.pdf" TargetMode="External"/><Relationship Id="rId5721" Type="http://schemas.openxmlformats.org/officeDocument/2006/relationships/hyperlink" Target="https://www.caixa.gov.br/Downloads/sinapi-cadernos-tecnicos/SINAPI-CT-GUARDA-CORPO-CORRIMAO-E-GRADE-PARA-ESQUADRIAS.pdf" TargetMode="External"/><Relationship Id="rId8877" Type="http://schemas.openxmlformats.org/officeDocument/2006/relationships/hyperlink" Target="https://www.caixa.gov.br/Downloads/sinapi-cadernos-tecnicos/SINAPI-CT-CERCAS-PROTETORES-E-ALAMBRADOS.pdf" TargetMode="External"/><Relationship Id="rId9928" Type="http://schemas.openxmlformats.org/officeDocument/2006/relationships/hyperlink" Target="https://www.caixa.gov.br/Downloads/sinapi-cadernos-tecnicos/SINAPI-CT-ARGAMASSAS.pdf" TargetMode="External"/><Relationship Id="rId1917" Type="http://schemas.openxmlformats.org/officeDocument/2006/relationships/hyperlink" Target="https://www.caixa.gov.br/Downloads/sinapi-cadernos-tecnicos/SINAPI-CT-INSTALACOES-EM-COBRE.pdf" TargetMode="External"/><Relationship Id="rId3065" Type="http://schemas.openxmlformats.org/officeDocument/2006/relationships/hyperlink" Target="https://www.caixa.gov.br/Downloads/sinapi-cadernos-tecnicos/SINAPI-CT-PAVIMENTO-INTERTRAVADO.pdf" TargetMode="External"/><Relationship Id="rId3272" Type="http://schemas.openxmlformats.org/officeDocument/2006/relationships/hyperlink" Target="https://www.caixa.gov.br/Downloads/sinapi-cadernos-tecnicos/SINAPI-CT-PINTURA-EM-MADEIRA.pdf" TargetMode="External"/><Relationship Id="rId4116" Type="http://schemas.openxmlformats.org/officeDocument/2006/relationships/hyperlink" Target="https://www.caixa.gov.br/Downloads/sinapi-cadernos-tecnicos/SINAPI-CT-REDES-DE-AGUA-E-ESGOTO-EM-PEAD-LISO-(TUBOS-E-CONEXOES).pdf" TargetMode="External"/><Relationship Id="rId4323" Type="http://schemas.openxmlformats.org/officeDocument/2006/relationships/hyperlink" Target="https://www.caixa.gov.br/Downloads/sinapi-cadernos-tecnicos/SINAPI-CT-SINALIZACAO-HORIZONTAL-VIARIA.pdf" TargetMode="External"/><Relationship Id="rId4530" Type="http://schemas.openxmlformats.org/officeDocument/2006/relationships/hyperlink" Target="https://www.caixa.gov.br/Downloads/sinapi-cadernos-tecnicos/SINAPI-CT-TRANSFORMADORES.pdf" TargetMode="External"/><Relationship Id="rId7479" Type="http://schemas.openxmlformats.org/officeDocument/2006/relationships/hyperlink" Target="https://www.caixa.gov.br/Downloads/sinapi-cadernos-tecnicos/SINAPI-CT-DEPRECIACAO-JUROS-IMPOSTOS-E-SEGUROS-MANUTENCAO-E-MATERIAIS-NA-OPERACAO-DOS-EQUIPAMENTOS.pdf" TargetMode="External"/><Relationship Id="rId7686" Type="http://schemas.openxmlformats.org/officeDocument/2006/relationships/hyperlink" Target="https://www.caixa.gov.br/Downloads/sinapi-cadernos-tecnicos/SINAPI-CT-DEPRECIACAO-JUROS-IMPOSTOS-E-SEGUROS-MANUTENCAO-E-MATERIAIS-NA-OPERACAO-DOS-EQUIPAMENTOS.pdf" TargetMode="External"/><Relationship Id="rId7893" Type="http://schemas.openxmlformats.org/officeDocument/2006/relationships/hyperlink" Target="https://www.caixa.gov.br/Downloads/sinapi-cadernos-tecnicos/SINAPI-CT-DEPRECIACAO-JUROS-IMPOSTOS-E-SEGUROS-MANUTENCAO-E-MATERIAIS-NA-OPERACAO-DOS-EQUIPAMENTOS.pdf" TargetMode="External"/><Relationship Id="rId8737" Type="http://schemas.openxmlformats.org/officeDocument/2006/relationships/hyperlink" Target="https://www.caixa.gov.br/Downloads/sinapi-cadernos-tecnicos/SINAPI-CT-CONCRETO-PROTENDIDO.pdf" TargetMode="External"/><Relationship Id="rId8944" Type="http://schemas.openxmlformats.org/officeDocument/2006/relationships/hyperlink" Target="https://www.caixa.gov.br/Downloads/sinapi-cadernos-tecnicos/SINAPI-CT-CANALETAS-GRELHAS-E-CAIXAS-COM-GRELHA-PARA-DRENAGEM.pdf" TargetMode="External"/><Relationship Id="rId193" Type="http://schemas.openxmlformats.org/officeDocument/2006/relationships/hyperlink" Target="https://www.caixa.gov.br/Downloads/sinapi-cadernos-tecnicos/SINAPI-CT-INSTALACOES-HIDRAULICAS-RESERVACAO-E-BOMBAS-DE-RECALQUE.pdf" TargetMode="External"/><Relationship Id="rId2081" Type="http://schemas.openxmlformats.org/officeDocument/2006/relationships/hyperlink" Target="https://www.caixa.gov.br/Downloads/sinapi-cadernos-tecnicos/SINAPI-CT-LIGACOES-PREDIAIS-DE-AGUA-E-ESGOTO.pdf" TargetMode="External"/><Relationship Id="rId3132" Type="http://schemas.openxmlformats.org/officeDocument/2006/relationships/hyperlink" Target="https://www.caixa.gov.br/Downloads/sinapi-cadernos-tecnicos/SINAPI-CT-PERFURACAO-HORIZONTAL-DIRECIONAL-HDD.pdf" TargetMode="External"/><Relationship Id="rId6288" Type="http://schemas.openxmlformats.org/officeDocument/2006/relationships/hyperlink" Target="https://www.caixa.gov.br/Downloads/sinapi-cadernos-tecnicos/SINAPI-CT-ESTRUTURA-E-TRAMA-PARA-COBERTURA.pdf" TargetMode="External"/><Relationship Id="rId6495" Type="http://schemas.openxmlformats.org/officeDocument/2006/relationships/hyperlink" Target="https://www.caixa.gov.br/Downloads/sinapi-cadernos-tecnicos/SINAPI-CT-ESQUADRIAS-PORTAS.pdf" TargetMode="External"/><Relationship Id="rId7339" Type="http://schemas.openxmlformats.org/officeDocument/2006/relationships/hyperlink" Target="https://www.caixa.gov.br/Downloads/sinapi-cadernos-tecnicos/SINAPI-CT-DEPRECIACAO-JUROS-IMPOSTOS-E-SEGUROS-MANUTENCAO-E-MATERIAIS-NA-OPERACAO-DOS-EQUIPAMENTOS.pdf" TargetMode="External"/><Relationship Id="rId7546" Type="http://schemas.openxmlformats.org/officeDocument/2006/relationships/hyperlink" Target="https://www.caixa.gov.br/Downloads/sinapi-cadernos-tecnicos/SINAPI-CT-DEPRECIACAO-JUROS-IMPOSTOS-E-SEGUROS-MANUTENCAO-E-MATERIAIS-NA-OPERACAO-DOS-EQUIPAMENTOS.pdf" TargetMode="External"/><Relationship Id="rId7753" Type="http://schemas.openxmlformats.org/officeDocument/2006/relationships/hyperlink" Target="https://www.caixa.gov.br/Downloads/sinapi-cadernos-tecnicos/SINAPI-CT-DEPRECIACAO-JUROS-IMPOSTOS-E-SEGUROS-MANUTENCAO-E-MATERIAIS-NA-OPERACAO-DOS-EQUIPAMENTOS.pdf" TargetMode="External"/><Relationship Id="rId260" Type="http://schemas.openxmlformats.org/officeDocument/2006/relationships/hyperlink" Target="https://www.caixa.gov.br/Downloads/sinapi-cadernos-tecnicos/SINAPI-CT-INSTALACOES-HIDRAULICAS-RESERVACAO-E-BOMBAS-DE-RECALQUE.pdf" TargetMode="External"/><Relationship Id="rId5097" Type="http://schemas.openxmlformats.org/officeDocument/2006/relationships/hyperlink" Target="https://www.caixa.gov.br/Downloads/sinapi-cadernos-tecnicos/SINAPI-CT-VIDROS-E-ESPELHOS.pdf" TargetMode="External"/><Relationship Id="rId6148" Type="http://schemas.openxmlformats.org/officeDocument/2006/relationships/hyperlink" Target="https://www.caixa.gov.br/Downloads/sinapi-cadernos-tecnicos/SINAPI-CT-ESTRUTURAS-DE-MADEIRA.pdf" TargetMode="External"/><Relationship Id="rId6355" Type="http://schemas.openxmlformats.org/officeDocument/2006/relationships/hyperlink" Target="https://www.caixa.gov.br/Downloads/sinapi-cadernos-tecnicos/SINAPI-CT-ESTACAS-EM-HELICE-CONTINUA.pdf" TargetMode="External"/><Relationship Id="rId7406" Type="http://schemas.openxmlformats.org/officeDocument/2006/relationships/hyperlink" Target="https://www.caixa.gov.br/Downloads/sinapi-cadernos-tecnicos/SINAPI-CT-DEPRECIACAO-JUROS-IMPOSTOS-E-SEGUROS-MANUTENCAO-E-MATERIAIS-NA-OPERACAO-DOS-EQUIPAMENTOS.pdf" TargetMode="External"/><Relationship Id="rId7960" Type="http://schemas.openxmlformats.org/officeDocument/2006/relationships/hyperlink" Target="https://www.caixa.gov.br/Downloads/sinapi-cadernos-tecnicos/SINAPI-CT-DEPRECIACAO-JUROS-IMPOSTOS-E-SEGUROS-MANUTENCAO-E-MATERIAIS-NA-OPERACAO-DOS-EQUIPAMENTOS.pdf" TargetMode="External"/><Relationship Id="rId8804" Type="http://schemas.openxmlformats.org/officeDocument/2006/relationships/hyperlink" Target="https://www.caixa.gov.br/Downloads/sinapi-cadernos-tecnicos/SINAPI-CT-CONCRETO-PROJETADO.pdf" TargetMode="External"/><Relationship Id="rId120" Type="http://schemas.openxmlformats.org/officeDocument/2006/relationships/hyperlink" Target="https://www.caixa.gov.br/Downloads/sinapi-cadernos-tecnicos/SINAPI-CT-INSTALACOES-ELETRICAS-REDE-DE-DISTRIBUICAO.pdf" TargetMode="External"/><Relationship Id="rId2898" Type="http://schemas.openxmlformats.org/officeDocument/2006/relationships/hyperlink" Target="https://www.caixa.gov.br/Downloads/sinapi-cadernos-tecnicos/SINAPI-CT-PAREDES-DE-CONCRETO-ARMACAO.pdf" TargetMode="External"/><Relationship Id="rId3949" Type="http://schemas.openxmlformats.org/officeDocument/2006/relationships/hyperlink" Target="https://www.caixa.gov.br/Downloads/sinapi-cadernos-tecnicos/SINAPI-CT-RECOMPOSICAO-DE-PAVIMENTOS.pdf" TargetMode="External"/><Relationship Id="rId5164" Type="http://schemas.openxmlformats.org/officeDocument/2006/relationships/hyperlink" Target="https://www.caixa.gov.br/Downloads/sinapi-cadernos-tecnicos/SINAPI-CT-VALVULAS-E-REGISTROS-PARA-SISTEMAS-PREDIAIS.pdf" TargetMode="External"/><Relationship Id="rId6008" Type="http://schemas.openxmlformats.org/officeDocument/2006/relationships/hyperlink" Target="https://www.caixa.gov.br/Downloads/sinapi-cadernos-tecnicos/SINAPI-CT-FOSSAS-E-SUMIDOUROS.pdf" TargetMode="External"/><Relationship Id="rId6215" Type="http://schemas.openxmlformats.org/officeDocument/2006/relationships/hyperlink" Target="https://www.caixa.gov.br/Downloads/sinapi-cadernos-tecnicos/SINAPI-CT-ESTRUTURAS-PRE-FABRICADAS-E-PRE-MOLDADAS.pdf" TargetMode="External"/><Relationship Id="rId6562" Type="http://schemas.openxmlformats.org/officeDocument/2006/relationships/hyperlink" Target="https://www.caixa.gov.br/Downloads/sinapi-cadernos-tecnicos/SINAPI-CT-ESGOTAMENTO-DE-VALA-E-REBAIXAMENTO-DO-LENCOL-FREATICO.pdf" TargetMode="External"/><Relationship Id="rId7613" Type="http://schemas.openxmlformats.org/officeDocument/2006/relationships/hyperlink" Target="https://www.caixa.gov.br/Downloads/sinapi-cadernos-tecnicos/SINAPI-CT-DEPRECIACAO-JUROS-IMPOSTOS-E-SEGUROS-MANUTENCAO-E-MATERIAIS-NA-OPERACAO-DOS-EQUIPAMENTOS.pdf" TargetMode="External"/><Relationship Id="rId7820" Type="http://schemas.openxmlformats.org/officeDocument/2006/relationships/hyperlink" Target="https://www.caixa.gov.br/Downloads/sinapi-cadernos-tecnicos/SINAPI-CT-DEPRECIACAO-JUROS-IMPOSTOS-E-SEGUROS-MANUTENCAO-E-MATERIAIS-NA-OPERACAO-DOS-EQUIPAMENTOS.pdf" TargetMode="External"/><Relationship Id="rId2758" Type="http://schemas.openxmlformats.org/officeDocument/2006/relationships/hyperlink" Target="https://www.caixa.gov.br/Downloads/sinapi-cadernos-tecnicos/SINAPI-CT-MASSA-UNICA-EXTERNA.pdf" TargetMode="External"/><Relationship Id="rId2965" Type="http://schemas.openxmlformats.org/officeDocument/2006/relationships/hyperlink" Target="https://www.caixa.gov.br/Downloads/sinapi-cadernos-tecnicos/SINAPI-CT-PAREDES-EM-DRYWALL.pdf" TargetMode="External"/><Relationship Id="rId3809" Type="http://schemas.openxmlformats.org/officeDocument/2006/relationships/hyperlink" Target="https://www.caixa.gov.br/Downloads/sinapi-cadernos-tecnicos/SINAPI-CT-RADIER-PISO-DE-CONCRETO-E-LAJE-SOBRE-SOLO.pdf" TargetMode="External"/><Relationship Id="rId5024" Type="http://schemas.openxmlformats.org/officeDocument/2006/relationships/hyperlink" Target="https://www.caixa.gov.br/Downloads/sinapi-cadernos-tecnicos/SINAPI-CT-USINAGENS.pdf" TargetMode="External"/><Relationship Id="rId5371" Type="http://schemas.openxmlformats.org/officeDocument/2006/relationships/hyperlink" Target="https://www.caixa.gov.br/Downloads/sinapi-cadernos-tecnicos/SINAPI-CT-INSTALACOES-ELETRICAS-ELETRODUTOS-CONEXOES-E-CONDULETES-APARENTES.pdf" TargetMode="External"/><Relationship Id="rId6422" Type="http://schemas.openxmlformats.org/officeDocument/2006/relationships/hyperlink" Target="https://www.caixa.gov.br/Downloads/sinapi-cadernos-tecnicos/SINAPI-CT-ESQUADRIAS-PORTAS.pdf" TargetMode="External"/><Relationship Id="rId9578" Type="http://schemas.openxmlformats.org/officeDocument/2006/relationships/hyperlink" Target="https://www.caixa.gov.br/Downloads/sinapi-cadernos-tecnicos/SINAPI-CT-ASSENTAMENTO-DE-TUBOS-DE-PVC-E-METALICOS-EM-REDES-DE-AGUA.pdf" TargetMode="External"/><Relationship Id="rId9785" Type="http://schemas.openxmlformats.org/officeDocument/2006/relationships/hyperlink" Target="https://www.caixa.gov.br/Downloads/sinapi-cadernos-tecnicos/SINAPI-CT-ASSENTAMENTO-DE-TUBOS-DE-ESGOTO-EM-PVC-E-PEAD.pdf" TargetMode="External"/><Relationship Id="rId9992" Type="http://schemas.openxmlformats.org/officeDocument/2006/relationships/hyperlink" Target="https://www.caixa.gov.br/Downloads/sinapi-cadernos-tecnicos/SINAPI-CT-ARGAMASSAS.pdf" TargetMode="External"/><Relationship Id="rId937" Type="http://schemas.openxmlformats.org/officeDocument/2006/relationships/hyperlink" Target="https://www.caixa.gov.br/Downloads/sinapi-cadernos-tecnicos/SINAPI-CT-INSTALACOES-PREDIAIS-DE-AGUA-FRIA-EM-PVC.pdf" TargetMode="External"/><Relationship Id="rId1567" Type="http://schemas.openxmlformats.org/officeDocument/2006/relationships/hyperlink" Target="https://www.caixa.gov.br/Downloads/sinapi-cadernos-tecnicos/SINAPI-CT-INSTALACOES-DE-GAS-E-INCENDIO-EM-ACO-E-FERRO-GALVANIZADO.pdf" TargetMode="External"/><Relationship Id="rId1774" Type="http://schemas.openxmlformats.org/officeDocument/2006/relationships/hyperlink" Target="https://www.caixa.gov.br/Downloads/sinapi-cadernos-tecnicos/SINAPI-CT-INSTALACOES-EM-COBRE.pdf" TargetMode="External"/><Relationship Id="rId1981" Type="http://schemas.openxmlformats.org/officeDocument/2006/relationships/hyperlink" Target="https://www.caixa.gov.br/Downloads/sinapi-cadernos-tecnicos/SINAPI-CT-INSTALACOES-PARA-CANTEIROS-DE-OBRAS.pdf" TargetMode="External"/><Relationship Id="rId2618" Type="http://schemas.openxmlformats.org/officeDocument/2006/relationships/hyperlink" Target="https://www.caixa.gov.br/Downloads/sinapi-cadernos-tecnicos/SINAPI-CT-LOUCAS-E-METAIS.pdf" TargetMode="External"/><Relationship Id="rId2825" Type="http://schemas.openxmlformats.org/officeDocument/2006/relationships/hyperlink" Target="https://www.caixa.gov.br/Downloads/sinapi-cadernos-tecnicos/SINAPI-CT-MOBILIARIO-URBANO.pdf" TargetMode="External"/><Relationship Id="rId4180" Type="http://schemas.openxmlformats.org/officeDocument/2006/relationships/hyperlink" Target="https://www.caixa.gov.br/Downloads/sinapi-cadernos-tecnicos/SINAPI-CT-REDES-DE-AGUA-E-ESGOTO-EM-PEAD-LISO-(TUBOS-E-CONEXOES).pdf" TargetMode="External"/><Relationship Id="rId5231" Type="http://schemas.openxmlformats.org/officeDocument/2006/relationships/hyperlink" Target="https://www.caixa.gov.br/Downloads/sinapi-cadernos-tecnicos/SINAPI-CT-VALVULAS-PARA-REDES-DE-SANEAMENTO.pdf" TargetMode="External"/><Relationship Id="rId8387" Type="http://schemas.openxmlformats.org/officeDocument/2006/relationships/hyperlink" Target="https://www.caixa.gov.br/Downloads/sinapi-cadernos-tecnicos/SINAPI-CT-CUSTOS-HORARIOS-PRODUTIVO-E-IMPRODUTIVO-DOS-EQUIPAMENTOS.pdf" TargetMode="External"/><Relationship Id="rId8594" Type="http://schemas.openxmlformats.org/officeDocument/2006/relationships/hyperlink" Target="https://www.caixa.gov.br/Downloads/sinapi-cadernos-tecnicos/SINAPI-CT-CUSTOS-HORARIOS-PRODUTIVO-E-IMPRODUTIVO-DOS-EQUIPAMENTOS.pdf" TargetMode="External"/><Relationship Id="rId9438" Type="http://schemas.openxmlformats.org/officeDocument/2006/relationships/hyperlink" Target="https://www.caixa.gov.br/Downloads/sinapi-cadernos-tecnicos/SINAPI-CT-ASSENTAMENTO-DE-TUBOS-DE-ESGOTO-OU-DRENAGEM-PLUVIAL-EM-CONCRETO.pdf" TargetMode="External"/><Relationship Id="rId9645" Type="http://schemas.openxmlformats.org/officeDocument/2006/relationships/hyperlink" Target="https://www.caixa.gov.br/Downloads/sinapi-cadernos-tecnicos/SINAPI-CT-ASSENTAMENTO-DE-TUBOS-DE-PVC-E-METALICOS-EM-REDES-DE-AGUA.pdf" TargetMode="External"/><Relationship Id="rId9852" Type="http://schemas.openxmlformats.org/officeDocument/2006/relationships/hyperlink" Target="https://www.caixa.gov.br/Downloads/sinapi-cadernos-tecnicos/SINAPI-CT-ARMACAO-PARA-ESTRUTURAS-DE-CONCRETO-ARMADO.pdf" TargetMode="External"/><Relationship Id="rId66" Type="http://schemas.openxmlformats.org/officeDocument/2006/relationships/hyperlink" Target="https://www.caixa.gov.br/Downloads/sinapi-cadernos-tecnicos/SINAPI-CT-INSTALACOES-ELETRICAS-REDE-DE-DISTRIBUICAO.pdf" TargetMode="External"/><Relationship Id="rId1427" Type="http://schemas.openxmlformats.org/officeDocument/2006/relationships/hyperlink" Target="https://www.caixa.gov.br/Downloads/sinapi-cadernos-tecnicos/SINAPI-CT-INSTALACOES-DE-GAS-E-INCENDIO-EM-ACO-E-FERRO-GALVANIZADO.pdf" TargetMode="External"/><Relationship Id="rId1634" Type="http://schemas.openxmlformats.org/officeDocument/2006/relationships/hyperlink" Target="https://www.caixa.gov.br/Downloads/sinapi-cadernos-tecnicos/SINAPI-CT-INSTALACOES-DE-GAS-EM-PEX-MULTICAMADAS.pdf" TargetMode="External"/><Relationship Id="rId1841" Type="http://schemas.openxmlformats.org/officeDocument/2006/relationships/hyperlink" Target="https://www.caixa.gov.br/Downloads/sinapi-cadernos-tecnicos/SINAPI-CT-INSTALACOES-EM-COBRE.pdf" TargetMode="External"/><Relationship Id="rId4040" Type="http://schemas.openxmlformats.org/officeDocument/2006/relationships/hyperlink" Target="https://www.caixa.gov.br/Downloads/sinapi-cadernos-tecnicos/SINAPI-CT-REDES-DE-LOGICA-TELEFONIA-E-IMAGEM.pdf" TargetMode="External"/><Relationship Id="rId4997" Type="http://schemas.openxmlformats.org/officeDocument/2006/relationships/hyperlink" Target="https://www.caixa.gov.br/Downloads/sinapi-cadernos-tecnicos/SINAPI-CT-TUNNEL-LINER.pdf" TargetMode="External"/><Relationship Id="rId7196" Type="http://schemas.openxmlformats.org/officeDocument/2006/relationships/hyperlink" Target="https://www.caixa.gov.br/Downloads/sinapi-cadernos-tecnicos/SINAPI-CT-DRENOS.pdf" TargetMode="External"/><Relationship Id="rId8247" Type="http://schemas.openxmlformats.org/officeDocument/2006/relationships/hyperlink" Target="https://www.caixa.gov.br/Downloads/sinapi-cadernos-tecnicos/SINAPI-CT-CUSTOS-HORARIOS-PRODUTIVO-E-IMPRODUTIVO-DOS-EQUIPAMENTOS.pdf" TargetMode="External"/><Relationship Id="rId8454" Type="http://schemas.openxmlformats.org/officeDocument/2006/relationships/hyperlink" Target="https://www.caixa.gov.br/Downloads/sinapi-cadernos-tecnicos/SINAPI-CT-CUSTOS-HORARIOS-PRODUTIVO-E-IMPRODUTIVO-DOS-EQUIPAMENTOS.pdf" TargetMode="External"/><Relationship Id="rId8661" Type="http://schemas.openxmlformats.org/officeDocument/2006/relationships/hyperlink" Target="https://www.caixa.gov.br/Downloads/sinapi-cadernos-tecnicos/SINAPI-CT-CUSTOS-HORARIOS-PRODUTIVO-E-IMPRODUTIVO-DOS-EQUIPAMENTOS.pdf" TargetMode="External"/><Relationship Id="rId9505" Type="http://schemas.openxmlformats.org/officeDocument/2006/relationships/hyperlink" Target="https://www.caixa.gov.br/Downloads/sinapi-cadernos-tecnicos/SINAPI-CT-ASSENTAMENTO-DE-TUBOS-DE-ESGOTO-OU-DRENAGEM-PLUVIAL-EM-CONCRETO.pdf" TargetMode="External"/><Relationship Id="rId9712" Type="http://schemas.openxmlformats.org/officeDocument/2006/relationships/hyperlink" Target="https://www.caixa.gov.br/Downloads/sinapi-cadernos-tecnicos/SINAPI-CT-ASSENTAMENTO-DE-TUBOS-DE-PVC-E-METALICOS-EM-REDES-DE-AGUA.pdf" TargetMode="External"/><Relationship Id="rId3599" Type="http://schemas.openxmlformats.org/officeDocument/2006/relationships/hyperlink" Target="https://www.caixa.gov.br/Downloads/sinapi-cadernos-tecnicos/SINAPI-CT-POCOS-DE-VISITA-E-CAIXAS-PARA-BOCAS-DE-LOBO.pdf" TargetMode="External"/><Relationship Id="rId4857" Type="http://schemas.openxmlformats.org/officeDocument/2006/relationships/hyperlink" Target="https://www.caixa.gov.br/Downloads/sinapi-cadernos-tecnicos/SINAPI-CT-TRANSPORTE-CARGA-E-DESCARGA-DE-MATERIAIS.pdf" TargetMode="External"/><Relationship Id="rId7056" Type="http://schemas.openxmlformats.org/officeDocument/2006/relationships/hyperlink" Target="https://www.caixa.gov.br/Downloads/sinapi-cadernos-tecnicos/SINAPI-CT-ELETROCALHAS.pdf" TargetMode="External"/><Relationship Id="rId7263" Type="http://schemas.openxmlformats.org/officeDocument/2006/relationships/hyperlink" Target="https://www.caixa.gov.br/Downloads/sinapi-cadernos-tecnicos/SINAPI-CT-DETECCAO-DE-INCENDIO-E-ALARME.pdf" TargetMode="External"/><Relationship Id="rId7470" Type="http://schemas.openxmlformats.org/officeDocument/2006/relationships/hyperlink" Target="https://www.caixa.gov.br/Downloads/sinapi-cadernos-tecnicos/SINAPI-CT-DEPRECIACAO-JUROS-IMPOSTOS-E-SEGUROS-MANUTENCAO-E-MATERIAIS-NA-OPERACAO-DOS-EQUIPAMENTOS.pdf" TargetMode="External"/><Relationship Id="rId8107" Type="http://schemas.openxmlformats.org/officeDocument/2006/relationships/hyperlink" Target="https://www.caixa.gov.br/Downloads/sinapi-cadernos-tecnicos/SINAPI-CT-DEPRECIACAO-JUROS-IMPOSTOS-E-SEGUROS-MANUTENCAO-E-MATERIAIS-NA-OPERACAO-DOS-EQUIPAMENTOS.pdf" TargetMode="External"/><Relationship Id="rId8314" Type="http://schemas.openxmlformats.org/officeDocument/2006/relationships/hyperlink" Target="https://www.caixa.gov.br/Downloads/sinapi-cadernos-tecnicos/SINAPI-CT-CUSTOS-HORARIOS-PRODUTIVO-E-IMPRODUTIVO-DOS-EQUIPAMENTOS.pdf" TargetMode="External"/><Relationship Id="rId8521" Type="http://schemas.openxmlformats.org/officeDocument/2006/relationships/hyperlink" Target="https://www.caixa.gov.br/Downloads/sinapi-cadernos-tecnicos/SINAPI-CT-CUSTOS-HORARIOS-PRODUTIVO-E-IMPRODUTIVO-DOS-EQUIPAMENTOS.pdf" TargetMode="External"/><Relationship Id="rId10037" Type="http://schemas.openxmlformats.org/officeDocument/2006/relationships/hyperlink" Target="https://www.caixa.gov.br/Downloads/sinapi-cadernos-tecnicos/SINAPI-CT-ARGAMASSAS.pdf" TargetMode="External"/><Relationship Id="rId1701" Type="http://schemas.openxmlformats.org/officeDocument/2006/relationships/hyperlink" Target="https://www.caixa.gov.br/Downloads/sinapi-cadernos-tecnicos/SINAPI-CT-INSTALACOES-DE-AR-CONDICIONADO.pdf" TargetMode="External"/><Relationship Id="rId3459" Type="http://schemas.openxmlformats.org/officeDocument/2006/relationships/hyperlink" Target="https://www.caixa.gov.br/Downloads/sinapi-cadernos-tecnicos/SINAPI-CT-POSTES-DE-CONCRETO-E-METALICOS.pdf" TargetMode="External"/><Relationship Id="rId3666" Type="http://schemas.openxmlformats.org/officeDocument/2006/relationships/hyperlink" Target="https://www.caixa.gov.br/Downloads/sinapi-cadernos-tecnicos/SINAPI-CT-POCOS-DE-VISITA-E-CAIXAS-PARA-BOCAS-DE-LOBO.pdf" TargetMode="External"/><Relationship Id="rId5908" Type="http://schemas.openxmlformats.org/officeDocument/2006/relationships/hyperlink" Target="https://www.caixa.gov.br/Downloads/sinapi-cadernos-tecnicos/SINAPI-CT-FORMAS-PARA-ESTRUTURAS-DE-CONCRETO-ARMADO.pdf" TargetMode="External"/><Relationship Id="rId6072" Type="http://schemas.openxmlformats.org/officeDocument/2006/relationships/hyperlink" Target="https://www.caixa.gov.br/Downloads/sinapi-cadernos-tecnicos/SINAPI-CT-EXECUCAO-DE-TIRANTES.pdf" TargetMode="External"/><Relationship Id="rId7123" Type="http://schemas.openxmlformats.org/officeDocument/2006/relationships/hyperlink" Target="https://www.caixa.gov.br/Downloads/sinapi-cadernos-tecnicos/SINAPI-CT-ELETROCALHAS.pdf" TargetMode="External"/><Relationship Id="rId7330" Type="http://schemas.openxmlformats.org/officeDocument/2006/relationships/hyperlink" Target="https://www.caixa.gov.br/Downloads/sinapi-cadernos-tecnicos/SINAPI-CT-DEPRECIACAO-JUROS-IMPOSTOS-E-SEGUROS-MANUTENCAO-E-MATERIAIS-NA-OPERACAO-DOS-EQUIPAMENTOS.pdf" TargetMode="External"/><Relationship Id="rId587" Type="http://schemas.openxmlformats.org/officeDocument/2006/relationships/hyperlink" Target="https://www.caixa.gov.br/Downloads/sinapi-cadernos-tecnicos/SINAPI-CT-INSTALACOES-HIDRAULICAS-EM-PEX.pdf" TargetMode="External"/><Relationship Id="rId2268" Type="http://schemas.openxmlformats.org/officeDocument/2006/relationships/hyperlink" Target="https://www.caixa.gov.br/Downloads/sinapi-metodologia/Livro_SINAPI_Calculos_Parametros.pdf" TargetMode="External"/><Relationship Id="rId3319" Type="http://schemas.openxmlformats.org/officeDocument/2006/relationships/hyperlink" Target="https://www.caixa.gov.br/Downloads/sinapi-cadernos-tecnicos/SINAPI-CT-PINTURA-EM-SUPERFICIES-METALICAS.pdf" TargetMode="External"/><Relationship Id="rId3873" Type="http://schemas.openxmlformats.org/officeDocument/2006/relationships/hyperlink" Target="https://www.caixa.gov.br/Downloads/sinapi-cadernos-tecnicos/SINAPI-CT-RASGOS-E-FIXACOES.pdf" TargetMode="External"/><Relationship Id="rId4717" Type="http://schemas.openxmlformats.org/officeDocument/2006/relationships/hyperlink" Target="https://www.caixa.gov.br/Downloads/sinapi-cadernos-tecnicos/SINAPI-CT-TRANSPORTE-DE-MATERIAIS-DENTRO-DO-CANTEIRO-DE-OBRAS.pdf" TargetMode="External"/><Relationship Id="rId4924" Type="http://schemas.openxmlformats.org/officeDocument/2006/relationships/hyperlink" Target="https://www.caixa.gov.br/Downloads/sinapi-cadernos-tecnicos/SINAPI-CT-TUBULACAO-FLANGEADA-PARA-REDES-DE-AGUA.pdf" TargetMode="External"/><Relationship Id="rId9088" Type="http://schemas.openxmlformats.org/officeDocument/2006/relationships/hyperlink" Target="https://www.caixa.gov.br/Downloads/sinapi-cadernos-tecnicos/SINAPI-CT-BOCAS-PARA-BUEIROS.pdf" TargetMode="External"/><Relationship Id="rId9295" Type="http://schemas.openxmlformats.org/officeDocument/2006/relationships/hyperlink" Target="https://www.caixa.gov.br/Downloads/sinapi-cadernos-tecnicos/SINAPI-CT-ATERROS-BASES-SUB-BASES-E-IMPRIMACOES.pdf" TargetMode="External"/><Relationship Id="rId10104" Type="http://schemas.openxmlformats.org/officeDocument/2006/relationships/hyperlink" Target="https://www.caixa.gov.br/Downloads/sinapi-cadernos-tecnicos/SINAPI-CT-ALVENARIA-DE-VEDACAO.pdf" TargetMode="External"/><Relationship Id="rId447" Type="http://schemas.openxmlformats.org/officeDocument/2006/relationships/hyperlink" Target="https://www.caixa.gov.br/Downloads/sinapi-cadernos-tecnicos/SINAPI-CT-INSTALACOES-HIDRAULICAS-RESERVACAO-E-BOMBAS-DE-RECALQUE.pdf" TargetMode="External"/><Relationship Id="rId794" Type="http://schemas.openxmlformats.org/officeDocument/2006/relationships/hyperlink" Target="https://www.caixa.gov.br/Downloads/sinapi-cadernos-tecnicos/SINAPI-CT-INSTALACOES-PREDIAIS-DE-ESGOTO-TUBOS-E-CONEXOES.pdf" TargetMode="External"/><Relationship Id="rId1077" Type="http://schemas.openxmlformats.org/officeDocument/2006/relationships/hyperlink" Target="https://www.caixa.gov.br/Downloads/sinapi-cadernos-tecnicos/SINAPI-CT-INSTALACOES-PREDIAIS-DE-AGUA-QUENTE-EM-CPVC.pdf" TargetMode="External"/><Relationship Id="rId2128" Type="http://schemas.openxmlformats.org/officeDocument/2006/relationships/hyperlink" Target="https://www.caixa.gov.br/Downloads/sinapi-cadernos-tecnicos/SINAPI-CT-LIMPEZA-DE-OBRA.pdf" TargetMode="External"/><Relationship Id="rId2475" Type="http://schemas.openxmlformats.org/officeDocument/2006/relationships/hyperlink" Target="https://www.caixa.gov.br/Downloads/sinapi-metodologia/Livro_SINAPI_Calculos_Parametros.pdf" TargetMode="External"/><Relationship Id="rId2682" Type="http://schemas.openxmlformats.org/officeDocument/2006/relationships/hyperlink" Target="https://www.caixa.gov.br/Downloads/sinapi-cadernos-tecnicos/SINAPI-CT-MASSA-UNICA-EXTERNA.pdf" TargetMode="External"/><Relationship Id="rId3526" Type="http://schemas.openxmlformats.org/officeDocument/2006/relationships/hyperlink" Target="https://www.caixa.gov.br/Downloads/sinapi-cadernos-tecnicos/SINAPI-CT-POCOS-DE-VISITA-E-CAIXAS-PARA-BOCAS-DE-LOBO.pdf" TargetMode="External"/><Relationship Id="rId3733" Type="http://schemas.openxmlformats.org/officeDocument/2006/relationships/hyperlink" Target="https://www.caixa.gov.br/Downloads/sinapi-cadernos-tecnicos/SINAPI-CT-QUADROS-DE-AUTOMACAO-DE-BOMBAS.pdf" TargetMode="External"/><Relationship Id="rId3940" Type="http://schemas.openxmlformats.org/officeDocument/2006/relationships/hyperlink" Target="https://www.caixa.gov.br/Downloads/sinapi-cadernos-tecnicos/SINAPI-CT-RECOMPOSICAO-DE-PAVIMENTOS.pdf" TargetMode="External"/><Relationship Id="rId6889" Type="http://schemas.openxmlformats.org/officeDocument/2006/relationships/hyperlink" Target="https://www.caixa.gov.br/Downloads/sinapi-cadernos-tecnicos/SINAPI-CT-ESCADAS.pdf" TargetMode="External"/><Relationship Id="rId9155" Type="http://schemas.openxmlformats.org/officeDocument/2006/relationships/hyperlink" Target="https://www.caixa.gov.br/Downloads/sinapi-cadernos-tecnicos/SINAPI-CT-ATERROS-BASES-SUB-BASES-E-IMPRIMACOES.pdf" TargetMode="External"/><Relationship Id="rId654" Type="http://schemas.openxmlformats.org/officeDocument/2006/relationships/hyperlink" Target="https://www.caixa.gov.br/Downloads/sinapi-cadernos-tecnicos/SINAPI-CT-INSTALACOES-HIDRAULICAS-EM-PPR.pdf" TargetMode="External"/><Relationship Id="rId861" Type="http://schemas.openxmlformats.org/officeDocument/2006/relationships/hyperlink" Target="https://www.caixa.gov.br/Downloads/sinapi-cadernos-tecnicos/SINAPI-CT-INSTALACOES-PREDIAIS-DE-AGUA-FRIA-EM-PVC.pdf" TargetMode="External"/><Relationship Id="rId1284" Type="http://schemas.openxmlformats.org/officeDocument/2006/relationships/hyperlink" Target="https://www.caixa.gov.br/Downloads/sinapi-cadernos-tecnicos/SINAPI-CT-INSTALACOES-DE-DIVISORIAS-DIVERSAS.pdf" TargetMode="External"/><Relationship Id="rId1491" Type="http://schemas.openxmlformats.org/officeDocument/2006/relationships/hyperlink" Target="https://www.caixa.gov.br/Downloads/sinapi-cadernos-tecnicos/SINAPI-CT-INSTALACOES-DE-GAS-E-INCENDIO-EM-ACO-E-FERRO-GALVANIZADO.pdf" TargetMode="External"/><Relationship Id="rId2335" Type="http://schemas.openxmlformats.org/officeDocument/2006/relationships/hyperlink" Target="https://www.caixa.gov.br/Downloads/sinapi-metodologia/Livro_SINAPI_Calculos_Parametros.pdf" TargetMode="External"/><Relationship Id="rId2542" Type="http://schemas.openxmlformats.org/officeDocument/2006/relationships/hyperlink" Target="https://www.caixa.gov.br/Downloads/sinapi-cadernos-tecnicos/SINAPI-CT-LOUCAS-E-METAIS.pdf" TargetMode="External"/><Relationship Id="rId3800" Type="http://schemas.openxmlformats.org/officeDocument/2006/relationships/hyperlink" Target="https://www.caixa.gov.br/Downloads/sinapi-cadernos-tecnicos/SINAPI-CT-RADIER-PISO-DE-CONCRETO-E-LAJE-SOBRE-SOLO.pdf" TargetMode="External"/><Relationship Id="rId5698" Type="http://schemas.openxmlformats.org/officeDocument/2006/relationships/hyperlink" Target="https://www.caixa.gov.br/Downloads/sinapi-cadernos-tecnicos/SINAPI-CT-GUIAS-E-SARJETAS.pdf" TargetMode="External"/><Relationship Id="rId6749" Type="http://schemas.openxmlformats.org/officeDocument/2006/relationships/hyperlink" Target="https://www.caixa.gov.br/Downloads/sinapi-cadernos-tecnicos/SINAPI-CT-ESCAVACAO-VERTICAL-A-CEU-ABERTO.pdf" TargetMode="External"/><Relationship Id="rId6956" Type="http://schemas.openxmlformats.org/officeDocument/2006/relationships/hyperlink" Target="https://www.caixa.gov.br/Downloads/sinapi-cadernos-tecnicos/SINAPI-CT-EQUIPAMENTOS-DE-PROTECAO-COLETIVA.pdf" TargetMode="External"/><Relationship Id="rId9362" Type="http://schemas.openxmlformats.org/officeDocument/2006/relationships/hyperlink" Target="https://www.caixa.gov.br/Downloads/sinapi-cadernos-tecnicos/SINAPI-CT-ATERROS-BASES-SUB-BASES-E-IMPRIMACOES.pdf" TargetMode="External"/><Relationship Id="rId307" Type="http://schemas.openxmlformats.org/officeDocument/2006/relationships/hyperlink" Target="https://www.caixa.gov.br/Downloads/sinapi-cadernos-tecnicos/SINAPI-CT-INSTALACOES-HIDRAULICAS-RESERVACAO-E-BOMBAS-DE-RECALQUE.pdf" TargetMode="External"/><Relationship Id="rId514" Type="http://schemas.openxmlformats.org/officeDocument/2006/relationships/hyperlink" Target="https://www.caixa.gov.br/Downloads/sinapi-cadernos-tecnicos/SINAPI-CT-INSTALACOES-HIDRAULICAS-EM-PEX.pdf" TargetMode="External"/><Relationship Id="rId721" Type="http://schemas.openxmlformats.org/officeDocument/2006/relationships/hyperlink" Target="https://www.caixa.gov.br/Downloads/sinapi-cadernos-tecnicos/SINAPI-CT-INSTALACOES-PREDIAIS-DE-ESGOTO-TUBOS-E-CONEXOES.pdf" TargetMode="External"/><Relationship Id="rId1144" Type="http://schemas.openxmlformats.org/officeDocument/2006/relationships/hyperlink" Target="https://www.caixa.gov.br/Downloads/sinapi-cadernos-tecnicos/SINAPI-CT-INSTALACOES-PREDIAIS-DE-AGUA-QUENTE-EM-CPVC.pdf" TargetMode="External"/><Relationship Id="rId1351" Type="http://schemas.openxmlformats.org/officeDocument/2006/relationships/hyperlink" Target="https://www.caixa.gov.br/Downloads/sinapi-cadernos-tecnicos/SINAPI-CT-INSTALACOES-DE-GAS-E-INCENDIO-EM-ACO-E-FERRO-GALVANIZADO.pdf" TargetMode="External"/><Relationship Id="rId2402" Type="http://schemas.openxmlformats.org/officeDocument/2006/relationships/hyperlink" Target="https://www.caixa.gov.br/Downloads/sinapi-metodologia/Livro_SINAPI_Calculos_Parametros.pdf" TargetMode="External"/><Relationship Id="rId5558" Type="http://schemas.openxmlformats.org/officeDocument/2006/relationships/hyperlink" Target="https://www.caixa.gov.br/Downloads/sinapi-cadernos-tecnicos/SINAPI-CT-INSTALACOES-ELETRICAS-ELETRODUTOS-EMBUTIDOS-CABOS-CAIXAS-TOMADAS-E-INTERRUPTORES.pdf" TargetMode="External"/><Relationship Id="rId5765" Type="http://schemas.openxmlformats.org/officeDocument/2006/relationships/hyperlink" Target="https://www.caixa.gov.br/Downloads/sinapi-cadernos-tecnicos/SINAPI-CT-GESSO.pdf" TargetMode="External"/><Relationship Id="rId5972" Type="http://schemas.openxmlformats.org/officeDocument/2006/relationships/hyperlink" Target="https://www.caixa.gov.br/Downloads/sinapi-cadernos-tecnicos/SINAPI-CT-FUNDACOES-RASAS-(BLOCOS-SAPATAS-VIGAS-BALDRAME).pdf" TargetMode="External"/><Relationship Id="rId6609" Type="http://schemas.openxmlformats.org/officeDocument/2006/relationships/hyperlink" Target="https://www.caixa.gov.br/Downloads/sinapi-cadernos-tecnicos/SINAPI-CT-ESCORAMENTO-E-PREPARO-DE-FUNDO-DE-VALAS.pdf" TargetMode="External"/><Relationship Id="rId6816" Type="http://schemas.openxmlformats.org/officeDocument/2006/relationships/hyperlink" Target="https://www.caixa.gov.br/Downloads/sinapi-cadernos-tecnicos/SINAPI-CT-ESCAVACAO-HORIZONTAL.pdf" TargetMode="External"/><Relationship Id="rId8171" Type="http://schemas.openxmlformats.org/officeDocument/2006/relationships/hyperlink" Target="https://www.caixa.gov.br/Downloads/sinapi-cadernos-tecnicos/SINAPI-CT-DEPRECIACAO-JUROS-IMPOSTOS-E-SEGUROS-MANUTENCAO-E-MATERIAIS-NA-OPERACAO-DOS-EQUIPAMENTOS.pdf" TargetMode="External"/><Relationship Id="rId9015" Type="http://schemas.openxmlformats.org/officeDocument/2006/relationships/hyperlink" Target="https://www.caixa.gov.br/Downloads/sinapi-cadernos-tecnicos/SINAPI-CT-CAIXAS-ENTERRADAS.pdf" TargetMode="External"/><Relationship Id="rId9222" Type="http://schemas.openxmlformats.org/officeDocument/2006/relationships/hyperlink" Target="https://www.caixa.gov.br/Downloads/sinapi-cadernos-tecnicos/SINAPI-CT-ATERROS-BASES-SUB-BASES-E-IMPRIMACOES.pdf" TargetMode="External"/><Relationship Id="rId1004" Type="http://schemas.openxmlformats.org/officeDocument/2006/relationships/hyperlink" Target="https://www.caixa.gov.br/Downloads/sinapi-cadernos-tecnicos/SINAPI-CT-INSTALACOES-PREDIAIS-DE-AGUA-FRIA-EM-PVC.pdf" TargetMode="External"/><Relationship Id="rId1211" Type="http://schemas.openxmlformats.org/officeDocument/2006/relationships/hyperlink" Target="https://www.caixa.gov.br/Downloads/sinapi-cadernos-tecnicos/SINAPI-CT-INSTALACOES-PREDIAIS-DE-AGUAS-PLUVIAIS-TUBOS-CONEXOES-CAIXAS-E-RALOS.pdf" TargetMode="External"/><Relationship Id="rId4367" Type="http://schemas.openxmlformats.org/officeDocument/2006/relationships/hyperlink" Target="https://www.caixa.gov.br/Downloads/sinapi-cadernos-tecnicos/SINAPI-CT-SINALIZACAO-VERTICAL-VIARIA.pdf" TargetMode="External"/><Relationship Id="rId4574" Type="http://schemas.openxmlformats.org/officeDocument/2006/relationships/hyperlink" Target="https://www.caixa.gov.br/Downloads/sinapi-cadernos-tecnicos/SINAPI-CT-TRANSPORTE-FLUVIAL-CARGA-E-DESCARGA.pdf" TargetMode="External"/><Relationship Id="rId4781" Type="http://schemas.openxmlformats.org/officeDocument/2006/relationships/hyperlink" Target="https://www.caixa.gov.br/Downloads/sinapi-cadernos-tecnicos/SINAPI-CT-TRANSPORTE-CARGA-E-DESCARGA-DE-MATERIAIS.pdf" TargetMode="External"/><Relationship Id="rId5418" Type="http://schemas.openxmlformats.org/officeDocument/2006/relationships/hyperlink" Target="https://www.caixa.gov.br/Downloads/sinapi-cadernos-tecnicos/SINAPI-CT-INSTALACOES-ELETRICAS-ELETRODUTOS-EMBUTIDOS-CABOS-CAIXAS-TOMADAS-E-INTERRUPTORES.pdf" TargetMode="External"/><Relationship Id="rId5625" Type="http://schemas.openxmlformats.org/officeDocument/2006/relationships/hyperlink" Target="https://www.caixa.gov.br/Downloads/sinapi-cadernos-tecnicos/SINAPI-CT-IMPERMEABILIZACAO-PROTECAO-MECANICA-E-TRATAMENTO-DE-JUNTA.pdf" TargetMode="External"/><Relationship Id="rId5832" Type="http://schemas.openxmlformats.org/officeDocument/2006/relationships/hyperlink" Target="https://www.caixa.gov.br/Downloads/sinapi-cadernos-tecnicos/SINAPI-CT-FORMAS-PARA-PILARES-CIRCULARES.pdf" TargetMode="External"/><Relationship Id="rId8031" Type="http://schemas.openxmlformats.org/officeDocument/2006/relationships/hyperlink" Target="https://www.caixa.gov.br/Downloads/sinapi-cadernos-tecnicos/SINAPI-CT-DEPRECIACAO-JUROS-IMPOSTOS-E-SEGUROS-MANUTENCAO-E-MATERIAIS-NA-OPERACAO-DOS-EQUIPAMENTOS.pdf" TargetMode="External"/><Relationship Id="rId8988" Type="http://schemas.openxmlformats.org/officeDocument/2006/relationships/hyperlink" Target="https://www.caixa.gov.br/Downloads/sinapi-cadernos-tecnicos/SINAPI-CT-CAIXAS-ENTERRADAS.pdf" TargetMode="External"/><Relationship Id="rId3176" Type="http://schemas.openxmlformats.org/officeDocument/2006/relationships/hyperlink" Target="https://www.caixa.gov.br/Downloads/sinapi-cadernos-tecnicos/SINAPI-CT-PERFURACAO-HORIZONTAL-DIRECIONAL-HDD.pdf" TargetMode="External"/><Relationship Id="rId3383" Type="http://schemas.openxmlformats.org/officeDocument/2006/relationships/hyperlink" Target="https://www.caixa.gov.br/Downloads/sinapi-cadernos-tecnicos/SINAPI-CT-PISOS.pdf" TargetMode="External"/><Relationship Id="rId3590" Type="http://schemas.openxmlformats.org/officeDocument/2006/relationships/hyperlink" Target="https://www.caixa.gov.br/Downloads/sinapi-cadernos-tecnicos/SINAPI-CT-POCOS-DE-VISITA-E-CAIXAS-PARA-BOCAS-DE-LOBO.pdf" TargetMode="External"/><Relationship Id="rId4227" Type="http://schemas.openxmlformats.org/officeDocument/2006/relationships/hyperlink" Target="https://www.caixa.gov.br/Downloads/sinapi-cadernos-tecnicos/SINAPI-CT-RESERVATORIOS-DE-CONCRETO-E-METALICOS.pdf" TargetMode="External"/><Relationship Id="rId4434" Type="http://schemas.openxmlformats.org/officeDocument/2006/relationships/hyperlink" Target="https://www.caixa.gov.br/Downloads/sinapi-cadernos-tecnicos/SINAPI-CT-SISTEMAS-DE-MEDICAO.pdf" TargetMode="External"/><Relationship Id="rId7797" Type="http://schemas.openxmlformats.org/officeDocument/2006/relationships/hyperlink" Target="https://www.caixa.gov.br/Downloads/sinapi-cadernos-tecnicos/SINAPI-CT-DEPRECIACAO-JUROS-IMPOSTOS-E-SEGUROS-MANUTENCAO-E-MATERIAIS-NA-OPERACAO-DOS-EQUIPAMENTOS.pdf" TargetMode="External"/><Relationship Id="rId2192" Type="http://schemas.openxmlformats.org/officeDocument/2006/relationships/hyperlink" Target="https://www.caixa.gov.br/Downloads/sinapi-metodologia/Livro_SINAPI_Calculos_Parametros.pdf" TargetMode="External"/><Relationship Id="rId3036" Type="http://schemas.openxmlformats.org/officeDocument/2006/relationships/hyperlink" Target="https://www.caixa.gov.br/Downloads/sinapi-cadernos-tecnicos/SINAPI-CT-PASSEIOS-DE-CONCRETO.pdf" TargetMode="External"/><Relationship Id="rId3243" Type="http://schemas.openxmlformats.org/officeDocument/2006/relationships/hyperlink" Target="https://www.caixa.gov.br/Downloads/sinapi-cadernos-tecnicos/SINAPI-CT-PINTURA-INTERNA.pdf" TargetMode="External"/><Relationship Id="rId4641" Type="http://schemas.openxmlformats.org/officeDocument/2006/relationships/hyperlink" Target="https://www.caixa.gov.br/Downloads/sinapi-cadernos-tecnicos/SINAPI-CT-TRANSPORTE-FLUVIAL-MOMENTO-DE-TRANSPORTE.pdf" TargetMode="External"/><Relationship Id="rId6399" Type="http://schemas.openxmlformats.org/officeDocument/2006/relationships/hyperlink" Target="https://www.caixa.gov.br/Downloads/sinapi-cadernos-tecnicos/SINAPI-CT-ESQUADRIAS-PORTAS.pdf" TargetMode="External"/><Relationship Id="rId8848" Type="http://schemas.openxmlformats.org/officeDocument/2006/relationships/hyperlink" Target="https://www.caixa.gov.br/Downloads/sinapi-cadernos-tecnicos/SINAPI-CT-CHAPISCO.pdf" TargetMode="External"/><Relationship Id="rId164" Type="http://schemas.openxmlformats.org/officeDocument/2006/relationships/hyperlink" Target="https://www.caixa.gov.br/Downloads/sinapi-cadernos-tecnicos/SINAPI-CT-INSTALACOES-ELETRICAS-REDE-DE-DISTRIBUICAO.pdf" TargetMode="External"/><Relationship Id="rId371" Type="http://schemas.openxmlformats.org/officeDocument/2006/relationships/hyperlink" Target="https://www.caixa.gov.br/Downloads/sinapi-cadernos-tecnicos/SINAPI-CT-INSTALACOES-HIDRAULICAS-RESERVACAO-E-BOMBAS-DE-RECALQUE.pdf" TargetMode="External"/><Relationship Id="rId2052" Type="http://schemas.openxmlformats.org/officeDocument/2006/relationships/hyperlink" Target="https://www.caixa.gov.br/Downloads/sinapi-cadernos-tecnicos/SINAPI-CT-LAJES-PRE-MOLDADAS.pdf" TargetMode="External"/><Relationship Id="rId3450" Type="http://schemas.openxmlformats.org/officeDocument/2006/relationships/hyperlink" Target="https://www.caixa.gov.br/Downloads/sinapi-cadernos-tecnicos/SINAPI-CT-POSTES-DE-CONCRETO-E-METALICOS.pdf" TargetMode="External"/><Relationship Id="rId4501" Type="http://schemas.openxmlformats.org/officeDocument/2006/relationships/hyperlink" Target="https://www.caixa.gov.br/Downloads/sinapi-cadernos-tecnicos/SINAPI-CT-TELHAMENTO-PARA-COBERTURA.pdf" TargetMode="External"/><Relationship Id="rId6259" Type="http://schemas.openxmlformats.org/officeDocument/2006/relationships/hyperlink" Target="https://www.caixa.gov.br/Downloads/sinapi-cadernos-tecnicos/SINAPI-CT-ESTRUTURA-E-TRAMA-PARA-COBERTURA.pdf" TargetMode="External"/><Relationship Id="rId7657" Type="http://schemas.openxmlformats.org/officeDocument/2006/relationships/hyperlink" Target="https://www.caixa.gov.br/Downloads/sinapi-cadernos-tecnicos/SINAPI-CT-DEPRECIACAO-JUROS-IMPOSTOS-E-SEGUROS-MANUTENCAO-E-MATERIAIS-NA-OPERACAO-DOS-EQUIPAMENTOS.pdf" TargetMode="External"/><Relationship Id="rId7864" Type="http://schemas.openxmlformats.org/officeDocument/2006/relationships/hyperlink" Target="https://www.caixa.gov.br/Downloads/sinapi-cadernos-tecnicos/SINAPI-CT-DEPRECIACAO-JUROS-IMPOSTOS-E-SEGUROS-MANUTENCAO-E-MATERIAIS-NA-OPERACAO-DOS-EQUIPAMENTOS.pdf" TargetMode="External"/><Relationship Id="rId8708" Type="http://schemas.openxmlformats.org/officeDocument/2006/relationships/hyperlink" Target="https://www.caixa.gov.br/Downloads/sinapi-cadernos-tecnicos/SINAPI-CT-CONTRAPISO.pdf" TargetMode="External"/><Relationship Id="rId8915" Type="http://schemas.openxmlformats.org/officeDocument/2006/relationships/hyperlink" Target="https://www.caixa.gov.br/Downloads/sinapi-cadernos-tecnicos/SINAPI-CT-CANALETAS-GRELHAS-E-CAIXAS-COM-GRELHA-PARA-DRENAGEM.pdf" TargetMode="External"/><Relationship Id="rId3103" Type="http://schemas.openxmlformats.org/officeDocument/2006/relationships/hyperlink" Target="https://www.caixa.gov.br/Downloads/sinapi-cadernos-tecnicos/SINAPI-CT-PAVIMENTO-RIGIDO-DE-CONCRETO.pdf" TargetMode="External"/><Relationship Id="rId3310" Type="http://schemas.openxmlformats.org/officeDocument/2006/relationships/hyperlink" Target="https://www.caixa.gov.br/Downloads/sinapi-cadernos-tecnicos/SINAPI-CT-PINTURA-EM-SUPERFICIES-METALICAS.pdf" TargetMode="External"/><Relationship Id="rId5068" Type="http://schemas.openxmlformats.org/officeDocument/2006/relationships/hyperlink" Target="https://www.caixa.gov.br/Downloads/sinapi-cadernos-tecnicos/SINAPI-CT-VERGAS-CONTRAVERGAS-E-FIXACAO-DE-ALVENARIA.pdf" TargetMode="External"/><Relationship Id="rId6466" Type="http://schemas.openxmlformats.org/officeDocument/2006/relationships/hyperlink" Target="https://www.caixa.gov.br/Downloads/sinapi-cadernos-tecnicos/SINAPI-CT-ESQUADRIAS-PORTAS.pdf" TargetMode="External"/><Relationship Id="rId6673" Type="http://schemas.openxmlformats.org/officeDocument/2006/relationships/hyperlink" Target="https://www.caixa.gov.br/Downloads/sinapi-cadernos-tecnicos/SINAPI-CT-ESCAVACAO-DE-VALAS.pdf" TargetMode="External"/><Relationship Id="rId6880" Type="http://schemas.openxmlformats.org/officeDocument/2006/relationships/hyperlink" Target="https://www.caixa.gov.br/Downloads/sinapi-cadernos-tecnicos/SINAPI-CT-ESCADAS.pdf" TargetMode="External"/><Relationship Id="rId7517" Type="http://schemas.openxmlformats.org/officeDocument/2006/relationships/hyperlink" Target="https://www.caixa.gov.br/Downloads/sinapi-cadernos-tecnicos/SINAPI-CT-DEPRECIACAO-JUROS-IMPOSTOS-E-SEGUROS-MANUTENCAO-E-MATERIAIS-NA-OPERACAO-DOS-EQUIPAMENTOS.pdf" TargetMode="External"/><Relationship Id="rId7724" Type="http://schemas.openxmlformats.org/officeDocument/2006/relationships/hyperlink" Target="https://www.caixa.gov.br/Downloads/sinapi-cadernos-tecnicos/SINAPI-CT-DEPRECIACAO-JUROS-IMPOSTOS-E-SEGUROS-MANUTENCAO-E-MATERIAIS-NA-OPERACAO-DOS-EQUIPAMENTOS.pdf" TargetMode="External"/><Relationship Id="rId7931" Type="http://schemas.openxmlformats.org/officeDocument/2006/relationships/hyperlink" Target="https://www.caixa.gov.br/Downloads/sinapi-cadernos-tecnicos/SINAPI-CT-DEPRECIACAO-JUROS-IMPOSTOS-E-SEGUROS-MANUTENCAO-E-MATERIAIS-NA-OPERACAO-DOS-EQUIPAMENTOS.pdf" TargetMode="External"/><Relationship Id="rId231" Type="http://schemas.openxmlformats.org/officeDocument/2006/relationships/hyperlink" Target="https://www.caixa.gov.br/Downloads/sinapi-cadernos-tecnicos/SINAPI-CT-INSTALACOES-HIDRAULICAS-RESERVACAO-E-BOMBAS-DE-RECALQUE.pdf" TargetMode="External"/><Relationship Id="rId2869" Type="http://schemas.openxmlformats.org/officeDocument/2006/relationships/hyperlink" Target="https://www.caixa.gov.br/Downloads/sinapi-cadernos-tecnicos/SINAPI-CT-PAISAGISMO-PLANTIO.pdf" TargetMode="External"/><Relationship Id="rId5275" Type="http://schemas.openxmlformats.org/officeDocument/2006/relationships/hyperlink" Target="https://www.caixa.gov.br/Downloads/sinapi-cadernos-tecnicos/SINAPI-CT-VALVULAS-PARA-REDES-DE-SANEAMENTO.pdf" TargetMode="External"/><Relationship Id="rId5482" Type="http://schemas.openxmlformats.org/officeDocument/2006/relationships/hyperlink" Target="https://www.caixa.gov.br/Downloads/sinapi-cadernos-tecnicos/SINAPI-CT-INSTALACOES-ELETRICAS-ELETRODUTOS-EMBUTIDOS-CABOS-CAIXAS-TOMADAS-E-INTERRUPTORES.pdf" TargetMode="External"/><Relationship Id="rId6119" Type="http://schemas.openxmlformats.org/officeDocument/2006/relationships/hyperlink" Target="https://www.caixa.gov.br/Downloads/sinapi-cadernos-tecnicos/SINAPI-CT-ESTRUTURAS-DE-MADEIRA.pdf" TargetMode="External"/><Relationship Id="rId6326" Type="http://schemas.openxmlformats.org/officeDocument/2006/relationships/hyperlink" Target="https://www.caixa.gov.br/Downloads/sinapi-cadernos-tecnicos/SINAPI-CT-ESTRUTURA-E-TRAMA-PARA-COBERTURA.pdf" TargetMode="External"/><Relationship Id="rId6533" Type="http://schemas.openxmlformats.org/officeDocument/2006/relationships/hyperlink" Target="https://www.caixa.gov.br/Downloads/sinapi-cadernos-tecnicos/SINAPI-CT-ESQUADRIAS-JANELAS.pdf" TargetMode="External"/><Relationship Id="rId6740" Type="http://schemas.openxmlformats.org/officeDocument/2006/relationships/hyperlink" Target="https://www.caixa.gov.br/Downloads/sinapi-cadernos-tecnicos/SINAPI-CT-ESCAVACAO-VERTICAL-A-CEU-ABERTO.pdf" TargetMode="External"/><Relationship Id="rId9689" Type="http://schemas.openxmlformats.org/officeDocument/2006/relationships/hyperlink" Target="https://www.caixa.gov.br/Downloads/sinapi-cadernos-tecnicos/SINAPI-CT-ASSENTAMENTO-DE-TUBOS-DE-PVC-E-METALICOS-EM-REDES-DE-AGUA.pdf" TargetMode="External"/><Relationship Id="rId9896" Type="http://schemas.openxmlformats.org/officeDocument/2006/relationships/hyperlink" Target="https://www.caixa.gov.br/Downloads/sinapi-cadernos-tecnicos/SINAPI-CT-ARGAMASSAS.pdf" TargetMode="External"/><Relationship Id="rId1678" Type="http://schemas.openxmlformats.org/officeDocument/2006/relationships/hyperlink" Target="https://www.caixa.gov.br/Downloads/sinapi-cadernos-tecnicos/SINAPI-CT-INSTALACOES-DE-AR-CONDICIONADO.pdf" TargetMode="External"/><Relationship Id="rId1885" Type="http://schemas.openxmlformats.org/officeDocument/2006/relationships/hyperlink" Target="https://www.caixa.gov.br/Downloads/sinapi-cadernos-tecnicos/SINAPI-CT-INSTALACOES-EM-COBRE.pdf" TargetMode="External"/><Relationship Id="rId2729" Type="http://schemas.openxmlformats.org/officeDocument/2006/relationships/hyperlink" Target="https://www.caixa.gov.br/Downloads/sinapi-cadernos-tecnicos/SINAPI-CT-MASSA-UNICA-EXTERNA.pdf" TargetMode="External"/><Relationship Id="rId2936" Type="http://schemas.openxmlformats.org/officeDocument/2006/relationships/hyperlink" Target="https://www.caixa.gov.br/Downloads/sinapi-cadernos-tecnicos/SINAPI-CT-PAREDES-DE-CONCRETO-ESTUCAMENTO.pdf" TargetMode="External"/><Relationship Id="rId4084" Type="http://schemas.openxmlformats.org/officeDocument/2006/relationships/hyperlink" Target="https://www.caixa.gov.br/Downloads/sinapi-cadernos-tecnicos/SINAPI-CT-REDES-DE-LOGICA-TELEFONIA-E-IMAGEM.pdf" TargetMode="External"/><Relationship Id="rId4291" Type="http://schemas.openxmlformats.org/officeDocument/2006/relationships/hyperlink" Target="https://www.caixa.gov.br/Downloads/sinapi-cadernos-tecnicos/SINAPI-CT-REVESTIMENTOS-CERAMICOS-INTERNOS.pdf" TargetMode="External"/><Relationship Id="rId5135" Type="http://schemas.openxmlformats.org/officeDocument/2006/relationships/hyperlink" Target="https://www.caixa.gov.br/Downloads/sinapi-cadernos-tecnicos/SINAPI-CT-VALVULAS-E-REGISTROS-PARA-SISTEMAS-PREDIAIS.pdf" TargetMode="External"/><Relationship Id="rId5342" Type="http://schemas.openxmlformats.org/officeDocument/2006/relationships/hyperlink" Target="https://www.caixa.gov.br/Downloads/sinapi-cadernos-tecnicos/SINAPI-CT-INSTALACOES-ELETRICAS-ELETRODUTOS-CONEXOES-E-CONDULETES-APARENTES.pdf" TargetMode="External"/><Relationship Id="rId6600" Type="http://schemas.openxmlformats.org/officeDocument/2006/relationships/hyperlink" Target="https://www.caixa.gov.br/Downloads/sinapi-cadernos-tecnicos/SINAPI-CT-ESCORAMENTO-E-PREPARO-DE-FUNDO-DE-VALAS.pdf" TargetMode="External"/><Relationship Id="rId8498" Type="http://schemas.openxmlformats.org/officeDocument/2006/relationships/hyperlink" Target="https://www.caixa.gov.br/Downloads/sinapi-cadernos-tecnicos/SINAPI-CT-CUSTOS-HORARIOS-PRODUTIVO-E-IMPRODUTIVO-DOS-EQUIPAMENTOS.pdf" TargetMode="External"/><Relationship Id="rId9549" Type="http://schemas.openxmlformats.org/officeDocument/2006/relationships/hyperlink" Target="https://www.caixa.gov.br/Downloads/sinapi-cadernos-tecnicos/SINAPI-CT-ASSENTAMENTO-DE-TUBOS-DE-PVC-E-METALICOS-EM-REDES-DE-AGUA.pdf" TargetMode="External"/><Relationship Id="rId9756" Type="http://schemas.openxmlformats.org/officeDocument/2006/relationships/hyperlink" Target="https://www.caixa.gov.br/Downloads/sinapi-cadernos-tecnicos/SINAPI-CT-ASSENTAMENTO-DE-TUBOS-DE-ESGOTO-EM-PVC-E-PEAD.pdf" TargetMode="External"/><Relationship Id="rId9963" Type="http://schemas.openxmlformats.org/officeDocument/2006/relationships/hyperlink" Target="https://www.caixa.gov.br/Downloads/sinapi-cadernos-tecnicos/SINAPI-CT-ARGAMASSAS.pdf" TargetMode="External"/><Relationship Id="rId908" Type="http://schemas.openxmlformats.org/officeDocument/2006/relationships/hyperlink" Target="https://www.caixa.gov.br/Downloads/sinapi-cadernos-tecnicos/SINAPI-CT-INSTALACOES-PREDIAIS-DE-AGUA-FRIA-EM-PVC.pdf" TargetMode="External"/><Relationship Id="rId1538" Type="http://schemas.openxmlformats.org/officeDocument/2006/relationships/hyperlink" Target="https://www.caixa.gov.br/Downloads/sinapi-cadernos-tecnicos/SINAPI-CT-INSTALACOES-DE-GAS-E-INCENDIO-EM-ACO-E-FERRO-GALVANIZADO.pdf" TargetMode="External"/><Relationship Id="rId4151" Type="http://schemas.openxmlformats.org/officeDocument/2006/relationships/hyperlink" Target="https://www.caixa.gov.br/Downloads/sinapi-cadernos-tecnicos/SINAPI-CT-REDES-DE-AGUA-E-ESGOTO-EM-PEAD-LISO-(TUBOS-E-CONEXOES).pdf" TargetMode="External"/><Relationship Id="rId5202" Type="http://schemas.openxmlformats.org/officeDocument/2006/relationships/hyperlink" Target="https://www.caixa.gov.br/Downloads/sinapi-cadernos-tecnicos/SINAPI-CT-VALVULAS-E-REGISTROS-PARA-SISTEMAS-PREDIAIS.pdf" TargetMode="External"/><Relationship Id="rId8358" Type="http://schemas.openxmlformats.org/officeDocument/2006/relationships/hyperlink" Target="https://www.caixa.gov.br/Downloads/sinapi-cadernos-tecnicos/SINAPI-CT-CUSTOS-HORARIOS-PRODUTIVO-E-IMPRODUTIVO-DOS-EQUIPAMENTOS.pdf" TargetMode="External"/><Relationship Id="rId8565" Type="http://schemas.openxmlformats.org/officeDocument/2006/relationships/hyperlink" Target="https://www.caixa.gov.br/Downloads/sinapi-cadernos-tecnicos/SINAPI-CT-CUSTOS-HORARIOS-PRODUTIVO-E-IMPRODUTIVO-DOS-EQUIPAMENTOS.pdf" TargetMode="External"/><Relationship Id="rId9409" Type="http://schemas.openxmlformats.org/officeDocument/2006/relationships/hyperlink" Target="https://www.caixa.gov.br/Downloads/sinapi-cadernos-tecnicos/SINAPI-CT-ATERRO-E-REATERRO-DE-VALAS.pdf" TargetMode="External"/><Relationship Id="rId9616" Type="http://schemas.openxmlformats.org/officeDocument/2006/relationships/hyperlink" Target="https://www.caixa.gov.br/Downloads/sinapi-cadernos-tecnicos/SINAPI-CT-ASSENTAMENTO-DE-TUBOS-DE-PVC-E-METALICOS-EM-REDES-DE-AGUA.pdf" TargetMode="External"/><Relationship Id="rId1745" Type="http://schemas.openxmlformats.org/officeDocument/2006/relationships/hyperlink" Target="https://www.caixa.gov.br/Downloads/sinapi-cadernos-tecnicos/SINAPI-CT-INSTALACOES-EM-COBRE.pdf" TargetMode="External"/><Relationship Id="rId1952" Type="http://schemas.openxmlformats.org/officeDocument/2006/relationships/hyperlink" Target="https://www.caixa.gov.br/Downloads/sinapi-cadernos-tecnicos/SINAPI-CT-INSTALACOES-EM-COBRE.pdf" TargetMode="External"/><Relationship Id="rId4011" Type="http://schemas.openxmlformats.org/officeDocument/2006/relationships/hyperlink" Target="https://www.caixa.gov.br/Downloads/sinapi-cadernos-tecnicos/SINAPI-CT-REDES-ENTERRADAS-DE-DISTRIBUICAO-ELETRICA.pdf" TargetMode="External"/><Relationship Id="rId7167" Type="http://schemas.openxmlformats.org/officeDocument/2006/relationships/hyperlink" Target="https://www.caixa.gov.br/Downloads/sinapi-cadernos-tecnicos/SINAPI-CT-DUTOS-PARA-AR-CONDICIONADO.pdf" TargetMode="External"/><Relationship Id="rId7374" Type="http://schemas.openxmlformats.org/officeDocument/2006/relationships/hyperlink" Target="https://www.caixa.gov.br/Downloads/sinapi-cadernos-tecnicos/SINAPI-CT-DEPRECIACAO-JUROS-IMPOSTOS-E-SEGUROS-MANUTENCAO-E-MATERIAIS-NA-OPERACAO-DOS-EQUIPAMENTOS.pdf" TargetMode="External"/><Relationship Id="rId8218" Type="http://schemas.openxmlformats.org/officeDocument/2006/relationships/hyperlink" Target="https://www.caixa.gov.br/Downloads/sinapi-cadernos-tecnicos/SINAPI-CT-DEMOLICOES-E-REMOCOES.pdf" TargetMode="External"/><Relationship Id="rId8425" Type="http://schemas.openxmlformats.org/officeDocument/2006/relationships/hyperlink" Target="https://www.caixa.gov.br/Downloads/sinapi-cadernos-tecnicos/SINAPI-CT-CUSTOS-HORARIOS-PRODUTIVO-E-IMPRODUTIVO-DOS-EQUIPAMENTOS.pdf" TargetMode="External"/><Relationship Id="rId8772" Type="http://schemas.openxmlformats.org/officeDocument/2006/relationships/hyperlink" Target="https://www.caixa.gov.br/Downloads/sinapi-cadernos-tecnicos/SINAPI-CT-CONCRETO-PROTENDIDO.pdf" TargetMode="External"/><Relationship Id="rId9823" Type="http://schemas.openxmlformats.org/officeDocument/2006/relationships/hyperlink" Target="https://www.caixa.gov.br/Downloads/sinapi-cadernos-tecnicos/SINAPI-CT-ARMACAO-PARA-ESTRUTURAS-DE-CONCRETO-ARMADO.pdf" TargetMode="External"/><Relationship Id="rId37" Type="http://schemas.openxmlformats.org/officeDocument/2006/relationships/hyperlink" Target="https://www.caixa.gov.br/Downloads/sinapi-cadernos-tecnicos/SINAPI-CT-INSTALACOES-ELETRICAS-QUADROS-CABOS-DISJUNTORES-CONTATORES-E-BARRAMENTOS-BLINDADOS.pdf" TargetMode="External"/><Relationship Id="rId1605" Type="http://schemas.openxmlformats.org/officeDocument/2006/relationships/hyperlink" Target="https://www.caixa.gov.br/Downloads/sinapi-cadernos-tecnicos/SINAPI-CT-INSTALACOES-DE-GAS-E-INCENDIO-EM-ACO-E-FERRO-GALVANIZADO.pdf" TargetMode="External"/><Relationship Id="rId1812" Type="http://schemas.openxmlformats.org/officeDocument/2006/relationships/hyperlink" Target="https://www.caixa.gov.br/Downloads/sinapi-cadernos-tecnicos/SINAPI-CT-INSTALACOES-EM-COBRE.pdf" TargetMode="External"/><Relationship Id="rId4968" Type="http://schemas.openxmlformats.org/officeDocument/2006/relationships/hyperlink" Target="https://www.caixa.gov.br/Downloads/sinapi-cadernos-tecnicos/SINAPI-CT-TUBULOES.pdf" TargetMode="External"/><Relationship Id="rId6183" Type="http://schemas.openxmlformats.org/officeDocument/2006/relationships/hyperlink" Target="https://www.caixa.gov.br/Downloads/sinapi-cadernos-tecnicos/SINAPI-CT-ESTRUTURAS-DE-CONTENCAO-PERFIS-PRANCHADOS-CORTINAS-E-MUROS-DE-ARRIMO.pdf" TargetMode="External"/><Relationship Id="rId7027" Type="http://schemas.openxmlformats.org/officeDocument/2006/relationships/hyperlink" Target="https://www.caixa.gov.br/Downloads/sinapi-cadernos-tecnicos/SINAPI-CT-ENERGIA-SOLAR-PARA-EDIFICACOES.pdf" TargetMode="External"/><Relationship Id="rId7234" Type="http://schemas.openxmlformats.org/officeDocument/2006/relationships/hyperlink" Target="https://www.caixa.gov.br/Downloads/sinapi-cadernos-tecnicos/SINAPI-CT-DRENAGEM-DE-AR-CONDICIONADO.pdf" TargetMode="External"/><Relationship Id="rId7581" Type="http://schemas.openxmlformats.org/officeDocument/2006/relationships/hyperlink" Target="https://www.caixa.gov.br/Downloads/sinapi-cadernos-tecnicos/SINAPI-CT-DEPRECIACAO-JUROS-IMPOSTOS-E-SEGUROS-MANUTENCAO-E-MATERIAIS-NA-OPERACAO-DOS-EQUIPAMENTOS.pdf" TargetMode="External"/><Relationship Id="rId8632" Type="http://schemas.openxmlformats.org/officeDocument/2006/relationships/hyperlink" Target="https://www.caixa.gov.br/Downloads/sinapi-cadernos-tecnicos/SINAPI-CT-CUSTOS-HORARIOS-PRODUTIVO-E-IMPRODUTIVO-DOS-EQUIPAMENTOS.pdf" TargetMode="External"/><Relationship Id="rId3777" Type="http://schemas.openxmlformats.org/officeDocument/2006/relationships/hyperlink" Target="https://www.caixa.gov.br/Downloads/sinapi-cadernos-tecnicos/SINAPI-CT-RADIER-PISO-DE-CONCRETO-E-LAJE-SOBRE-SOLO.pdf" TargetMode="External"/><Relationship Id="rId3984" Type="http://schemas.openxmlformats.org/officeDocument/2006/relationships/hyperlink" Target="https://www.caixa.gov.br/Downloads/sinapi-cadernos-tecnicos/SINAPI-CT-REDES-ENTERRADAS-DE-DISTRIBUICAO-ELETRICA.pdf" TargetMode="External"/><Relationship Id="rId4828" Type="http://schemas.openxmlformats.org/officeDocument/2006/relationships/hyperlink" Target="https://www.caixa.gov.br/Downloads/sinapi-cadernos-tecnicos/SINAPI-CT-TRANSPORTE-CARGA-E-DESCARGA-DE-MATERIAIS.pdf" TargetMode="External"/><Relationship Id="rId6390" Type="http://schemas.openxmlformats.org/officeDocument/2006/relationships/hyperlink" Target="https://www.caixa.gov.br/Downloads/sinapi-cadernos-tecnicos/SINAPI-CT-ESTACAS-BROCA-STRAUSS-E-ESCAVADA-COM-FLUIDO-ESTABILIZANTE.pdf" TargetMode="External"/><Relationship Id="rId7441" Type="http://schemas.openxmlformats.org/officeDocument/2006/relationships/hyperlink" Target="https://www.caixa.gov.br/Downloads/sinapi-cadernos-tecnicos/SINAPI-CT-DEPRECIACAO-JUROS-IMPOSTOS-E-SEGUROS-MANUTENCAO-E-MATERIAIS-NA-OPERACAO-DOS-EQUIPAMENTOS.pdf" TargetMode="External"/><Relationship Id="rId9199" Type="http://schemas.openxmlformats.org/officeDocument/2006/relationships/hyperlink" Target="https://www.caixa.gov.br/Downloads/sinapi-cadernos-tecnicos/SINAPI-CT-ATERROS-BASES-SUB-BASES-E-IMPRIMACOES.pdf" TargetMode="External"/><Relationship Id="rId10008" Type="http://schemas.openxmlformats.org/officeDocument/2006/relationships/hyperlink" Target="https://www.caixa.gov.br/Downloads/sinapi-cadernos-tecnicos/SINAPI-CT-ARGAMASSAS.pdf" TargetMode="External"/><Relationship Id="rId698" Type="http://schemas.openxmlformats.org/officeDocument/2006/relationships/hyperlink" Target="https://www.caixa.gov.br/Downloads/sinapi-cadernos-tecnicos/SINAPI-CT-INSTALACOES-HIDRAULICAS-EM-PPR.pdf" TargetMode="External"/><Relationship Id="rId2379" Type="http://schemas.openxmlformats.org/officeDocument/2006/relationships/hyperlink" Target="https://www.caixa.gov.br/Downloads/sinapi-metodologia/Livro_SINAPI_Calculos_Parametros.pdf" TargetMode="External"/><Relationship Id="rId2586" Type="http://schemas.openxmlformats.org/officeDocument/2006/relationships/hyperlink" Target="https://www.caixa.gov.br/Downloads/sinapi-cadernos-tecnicos/SINAPI-CT-LOUCAS-E-METAIS.pdf" TargetMode="External"/><Relationship Id="rId2793" Type="http://schemas.openxmlformats.org/officeDocument/2006/relationships/hyperlink" Target="https://www.caixa.gov.br/Downloads/sinapi-cadernos-tecnicos/SINAPI-CT-MASSA-UNICA-INTERNA.pdf" TargetMode="External"/><Relationship Id="rId3637" Type="http://schemas.openxmlformats.org/officeDocument/2006/relationships/hyperlink" Target="https://www.caixa.gov.br/Downloads/sinapi-cadernos-tecnicos/SINAPI-CT-POCOS-DE-VISITA-E-CAIXAS-PARA-BOCAS-DE-LOBO.pdf" TargetMode="External"/><Relationship Id="rId3844" Type="http://schemas.openxmlformats.org/officeDocument/2006/relationships/hyperlink" Target="https://www.caixa.gov.br/Downloads/sinapi-cadernos-tecnicos/SINAPI-CT-RASGOS-E-FIXACOES.pdf" TargetMode="External"/><Relationship Id="rId6043" Type="http://schemas.openxmlformats.org/officeDocument/2006/relationships/hyperlink" Target="https://www.caixa.gov.br/Downloads/sinapi-cadernos-tecnicos/SINAPI-CT-FORROS.pdf" TargetMode="External"/><Relationship Id="rId6250" Type="http://schemas.openxmlformats.org/officeDocument/2006/relationships/hyperlink" Target="https://www.caixa.gov.br/Downloads/sinapi-cadernos-tecnicos/SINAPI-CT-ESTRUTURA-E-TRAMA-PARA-COBERTURA.pdf" TargetMode="External"/><Relationship Id="rId7301" Type="http://schemas.openxmlformats.org/officeDocument/2006/relationships/hyperlink" Target="https://www.caixa.gov.br/Downloads/sinapi-cadernos-tecnicos/SINAPI-CT-DEPRECIACAO-JUROS-IMPOSTOS-E-SEGUROS-MANUTENCAO-E-MATERIAIS-NA-OPERACAO-DOS-EQUIPAMENTOS.pdf" TargetMode="External"/><Relationship Id="rId558" Type="http://schemas.openxmlformats.org/officeDocument/2006/relationships/hyperlink" Target="https://www.caixa.gov.br/Downloads/sinapi-cadernos-tecnicos/SINAPI-CT-INSTALACOES-HIDRAULICAS-EM-PEX.pdf" TargetMode="External"/><Relationship Id="rId765" Type="http://schemas.openxmlformats.org/officeDocument/2006/relationships/hyperlink" Target="https://www.caixa.gov.br/Downloads/sinapi-cadernos-tecnicos/SINAPI-CT-INSTALACOES-PREDIAIS-DE-ESGOTO-TUBOS-E-CONEXOES.pdf" TargetMode="External"/><Relationship Id="rId972" Type="http://schemas.openxmlformats.org/officeDocument/2006/relationships/hyperlink" Target="https://www.caixa.gov.br/Downloads/sinapi-cadernos-tecnicos/SINAPI-CT-INSTALACOES-PREDIAIS-DE-AGUA-FRIA-EM-PVC.pdf" TargetMode="External"/><Relationship Id="rId1188" Type="http://schemas.openxmlformats.org/officeDocument/2006/relationships/hyperlink" Target="https://www.caixa.gov.br/Downloads/sinapi-cadernos-tecnicos/SINAPI-CT-INSTALACOES-PREDIAIS-DE-AGUAS-PLUVIAIS-TUBOS-CONEXOES-CAIXAS-E-RALOS.pdf" TargetMode="External"/><Relationship Id="rId1395" Type="http://schemas.openxmlformats.org/officeDocument/2006/relationships/hyperlink" Target="https://www.caixa.gov.br/Downloads/sinapi-cadernos-tecnicos/SINAPI-CT-INSTALACOES-DE-GAS-E-INCENDIO-EM-ACO-E-FERRO-GALVANIZADO.pdf" TargetMode="External"/><Relationship Id="rId2239" Type="http://schemas.openxmlformats.org/officeDocument/2006/relationships/hyperlink" Target="https://www.caixa.gov.br/Downloads/sinapi-metodologia/Livro_SINAPI_Calculos_Parametros.pdf" TargetMode="External"/><Relationship Id="rId2446" Type="http://schemas.openxmlformats.org/officeDocument/2006/relationships/hyperlink" Target="https://www.caixa.gov.br/Downloads/sinapi-metodologia/Livro_SINAPI_Calculos_Parametros.pdf" TargetMode="External"/><Relationship Id="rId2653" Type="http://schemas.openxmlformats.org/officeDocument/2006/relationships/hyperlink" Target="https://www.caixa.gov.br/Downloads/sinapi-cadernos-tecnicos/SINAPI-CT-LUMINARIAS-EXTERNAS.pdf" TargetMode="External"/><Relationship Id="rId2860" Type="http://schemas.openxmlformats.org/officeDocument/2006/relationships/hyperlink" Target="https://www.caixa.gov.br/Downloads/sinapi-cadernos-tecnicos/SINAPI-CT-MONTAGEM-DE-GRUAS-E-CREMALHEIRAS.pdf" TargetMode="External"/><Relationship Id="rId3704" Type="http://schemas.openxmlformats.org/officeDocument/2006/relationships/hyperlink" Target="https://www.caixa.gov.br/Downloads/sinapi-cadernos-tecnicos/SINAPI-CT-PRODUCAO-DE-CONCRETOS-E-ARGAMASSAS-UTILIZANDO-AGREGADO-RECICLADO.pdf" TargetMode="External"/><Relationship Id="rId6110" Type="http://schemas.openxmlformats.org/officeDocument/2006/relationships/hyperlink" Target="https://www.caixa.gov.br/Downloads/sinapi-cadernos-tecnicos/SINAPI-CT-EXECUCAO-DE-TIRANTES.pdf" TargetMode="External"/><Relationship Id="rId9059" Type="http://schemas.openxmlformats.org/officeDocument/2006/relationships/hyperlink" Target="https://www.caixa.gov.br/Downloads/sinapi-cadernos-tecnicos/SINAPI-CT-BOMBAS-HIDRAULICAS-CENTRIFUGAS-HORIZONTAIS-E-SUBMERSIVEIS.pdf" TargetMode="External"/><Relationship Id="rId9266" Type="http://schemas.openxmlformats.org/officeDocument/2006/relationships/hyperlink" Target="https://www.caixa.gov.br/Downloads/sinapi-cadernos-tecnicos/SINAPI-CT-ATERROS-BASES-SUB-BASES-E-IMPRIMACOES.pdf" TargetMode="External"/><Relationship Id="rId9473" Type="http://schemas.openxmlformats.org/officeDocument/2006/relationships/hyperlink" Target="https://www.caixa.gov.br/Downloads/sinapi-cadernos-tecnicos/SINAPI-CT-ASSENTAMENTO-DE-TUBOS-DE-ESGOTO-OU-DRENAGEM-PLUVIAL-EM-CONCRETO.pdf" TargetMode="External"/><Relationship Id="rId9680" Type="http://schemas.openxmlformats.org/officeDocument/2006/relationships/hyperlink" Target="https://www.caixa.gov.br/Downloads/sinapi-cadernos-tecnicos/SINAPI-CT-ASSENTAMENTO-DE-TUBOS-DE-PVC-E-METALICOS-EM-REDES-DE-AGUA.pdf" TargetMode="External"/><Relationship Id="rId418" Type="http://schemas.openxmlformats.org/officeDocument/2006/relationships/hyperlink" Target="https://www.caixa.gov.br/Downloads/sinapi-cadernos-tecnicos/SINAPI-CT-INSTALACOES-HIDRAULICAS-RESERVACAO-E-BOMBAS-DE-RECALQUE.pdf" TargetMode="External"/><Relationship Id="rId625" Type="http://schemas.openxmlformats.org/officeDocument/2006/relationships/hyperlink" Target="https://www.caixa.gov.br/Downloads/sinapi-cadernos-tecnicos/SINAPI-CT-INSTALACOES-HIDRAULICAS-EM-PPR.pdf" TargetMode="External"/><Relationship Id="rId832" Type="http://schemas.openxmlformats.org/officeDocument/2006/relationships/hyperlink" Target="https://www.caixa.gov.br/Downloads/sinapi-cadernos-tecnicos/SINAPI-CT-INSTALACOES-PREDIAIS-DE-AGUA-FRIA-EM-PVC.pdf" TargetMode="External"/><Relationship Id="rId1048" Type="http://schemas.openxmlformats.org/officeDocument/2006/relationships/hyperlink" Target="https://www.caixa.gov.br/Downloads/sinapi-cadernos-tecnicos/SINAPI-CT-INSTALACOES-PREDIAIS-DE-AGUA-QUENTE-EM-CPVC.pdf" TargetMode="External"/><Relationship Id="rId1255" Type="http://schemas.openxmlformats.org/officeDocument/2006/relationships/hyperlink" Target="https://www.caixa.gov.br/Downloads/sinapi-cadernos-tecnicos/SINAPI-CT-INSTALACOES-PREDIAIS-DE-AGUAS-PLUVIAIS-TUBOS-CONEXOES-CAIXAS-E-RALOS.pdf" TargetMode="External"/><Relationship Id="rId1462" Type="http://schemas.openxmlformats.org/officeDocument/2006/relationships/hyperlink" Target="https://www.caixa.gov.br/Downloads/sinapi-cadernos-tecnicos/SINAPI-CT-INSTALACOES-DE-GAS-E-INCENDIO-EM-ACO-E-FERRO-GALVANIZADO.pdf" TargetMode="External"/><Relationship Id="rId2306" Type="http://schemas.openxmlformats.org/officeDocument/2006/relationships/hyperlink" Target="https://www.caixa.gov.br/Downloads/sinapi-metodologia/Livro_SINAPI_Calculos_Parametros.pdf" TargetMode="External"/><Relationship Id="rId2513" Type="http://schemas.openxmlformats.org/officeDocument/2006/relationships/hyperlink" Target="https://www.caixa.gov.br/Downloads/sinapi-metodologia/Livro_SINAPI_Calculos_Parametros.pdf" TargetMode="External"/><Relationship Id="rId3911" Type="http://schemas.openxmlformats.org/officeDocument/2006/relationships/hyperlink" Target="https://www.caixa.gov.br/Downloads/sinapi-cadernos-tecnicos/SINAPI-CT-RASGOS-E-FIXACOES.pdf" TargetMode="External"/><Relationship Id="rId5669" Type="http://schemas.openxmlformats.org/officeDocument/2006/relationships/hyperlink" Target="https://www.caixa.gov.br/Downloads/sinapi-cadernos-tecnicos/SINAPI-CT-ILUMINACAO-PREDIAL-E-MONITORAMENTO.pdf" TargetMode="External"/><Relationship Id="rId5876" Type="http://schemas.openxmlformats.org/officeDocument/2006/relationships/hyperlink" Target="https://www.caixa.gov.br/Downloads/sinapi-cadernos-tecnicos/SINAPI-CT-FORMAS-PARA-ESTRUTURAS-DE-CONCRETO-ARMADO.pdf" TargetMode="External"/><Relationship Id="rId8075" Type="http://schemas.openxmlformats.org/officeDocument/2006/relationships/hyperlink" Target="https://www.caixa.gov.br/Downloads/sinapi-cadernos-tecnicos/SINAPI-CT-DEPRECIACAO-JUROS-IMPOSTOS-E-SEGUROS-MANUTENCAO-E-MATERIAIS-NA-OPERACAO-DOS-EQUIPAMENTOS.pdf" TargetMode="External"/><Relationship Id="rId8282" Type="http://schemas.openxmlformats.org/officeDocument/2006/relationships/hyperlink" Target="https://www.caixa.gov.br/Downloads/sinapi-cadernos-tecnicos/SINAPI-CT-CUSTOS-HORARIOS-PRODUTIVO-E-IMPRODUTIVO-DOS-EQUIPAMENTOS.pdf" TargetMode="External"/><Relationship Id="rId9126" Type="http://schemas.openxmlformats.org/officeDocument/2006/relationships/hyperlink" Target="https://www.caixa.gov.br/Downloads/sinapi-cadernos-tecnicos/SINAPI-CT-BOCAS-PARA-BUEIROS.pdf" TargetMode="External"/><Relationship Id="rId9333" Type="http://schemas.openxmlformats.org/officeDocument/2006/relationships/hyperlink" Target="https://www.caixa.gov.br/Downloads/sinapi-cadernos-tecnicos/SINAPI-CT-ATERROS-BASES-SUB-BASES-E-IMPRIMACOES.pdf" TargetMode="External"/><Relationship Id="rId9540" Type="http://schemas.openxmlformats.org/officeDocument/2006/relationships/hyperlink" Target="https://www.caixa.gov.br/Downloads/sinapi-cadernos-tecnicos/SINAPI-CT-ASSENTAMENTO-DE-TUBOS-DE-PVC-E-METALICOS-EM-REDES-DE-AGUA.pdf" TargetMode="External"/><Relationship Id="rId1115" Type="http://schemas.openxmlformats.org/officeDocument/2006/relationships/hyperlink" Target="https://www.caixa.gov.br/Downloads/sinapi-cadernos-tecnicos/SINAPI-CT-INSTALACOES-PREDIAIS-DE-AGUA-QUENTE-EM-CPVC.pdf" TargetMode="External"/><Relationship Id="rId1322" Type="http://schemas.openxmlformats.org/officeDocument/2006/relationships/hyperlink" Target="https://www.caixa.gov.br/Downloads/sinapi-cadernos-tecnicos/SINAPI-CT-INSTALACOES-DE-GAS-E-INCENDIO-EM-ACO-E-FERRO-GALVANIZADO.pdf" TargetMode="External"/><Relationship Id="rId2720" Type="http://schemas.openxmlformats.org/officeDocument/2006/relationships/hyperlink" Target="https://www.caixa.gov.br/Downloads/sinapi-cadernos-tecnicos/SINAPI-CT-MASSA-UNICA-EXTERNA.pdf" TargetMode="External"/><Relationship Id="rId4478" Type="http://schemas.openxmlformats.org/officeDocument/2006/relationships/hyperlink" Target="https://www.caixa.gov.br/Downloads/sinapi-cadernos-tecnicos/SINAPI-CT-SUPRESSAO-VEGETAL.pdf" TargetMode="External"/><Relationship Id="rId5529" Type="http://schemas.openxmlformats.org/officeDocument/2006/relationships/hyperlink" Target="https://www.caixa.gov.br/Downloads/sinapi-cadernos-tecnicos/SINAPI-CT-INSTALACOES-ELETRICAS-ELETRODUTOS-EMBUTIDOS-CABOS-CAIXAS-TOMADAS-E-INTERRUPTORES.pdf" TargetMode="External"/><Relationship Id="rId6927" Type="http://schemas.openxmlformats.org/officeDocument/2006/relationships/hyperlink" Target="https://www.caixa.gov.br/Downloads/sinapi-cadernos-tecnicos/SINAPI-CT-EQUIPAMENTOS-DE-PROTECAO-COLETIVA.pdf" TargetMode="External"/><Relationship Id="rId7091" Type="http://schemas.openxmlformats.org/officeDocument/2006/relationships/hyperlink" Target="https://www.caixa.gov.br/Downloads/sinapi-cadernos-tecnicos/SINAPI-CT-ELETROCALHAS.pdf" TargetMode="External"/><Relationship Id="rId8142" Type="http://schemas.openxmlformats.org/officeDocument/2006/relationships/hyperlink" Target="https://www.caixa.gov.br/Downloads/sinapi-cadernos-tecnicos/SINAPI-CT-DEPRECIACAO-JUROS-IMPOSTOS-E-SEGUROS-MANUTENCAO-E-MATERIAIS-NA-OPERACAO-DOS-EQUIPAMENTOS.pdf" TargetMode="External"/><Relationship Id="rId9400" Type="http://schemas.openxmlformats.org/officeDocument/2006/relationships/hyperlink" Target="https://www.caixa.gov.br/Downloads/sinapi-cadernos-tecnicos/SINAPI-CT-ATERRO-E-REATERRO-DE-VALAS.pdf" TargetMode="External"/><Relationship Id="rId10072" Type="http://schemas.openxmlformats.org/officeDocument/2006/relationships/hyperlink" Target="https://www.caixa.gov.br/Downloads/sinapi-cadernos-tecnicos/SINAPI-CT-ALVENARIA-DE-VEDACAO.pdf" TargetMode="External"/><Relationship Id="rId3287" Type="http://schemas.openxmlformats.org/officeDocument/2006/relationships/hyperlink" Target="https://www.caixa.gov.br/Downloads/sinapi-cadernos-tecnicos/SINAPI-CT-PINTURA-EM-SUPERFICIES-METALICAS.pdf" TargetMode="External"/><Relationship Id="rId4338" Type="http://schemas.openxmlformats.org/officeDocument/2006/relationships/hyperlink" Target="https://www.caixa.gov.br/Downloads/sinapi-cadernos-tecnicos/SINAPI-CT-SINALIZACAO-VERTICAL-VIARIA.pdf" TargetMode="External"/><Relationship Id="rId4685" Type="http://schemas.openxmlformats.org/officeDocument/2006/relationships/hyperlink" Target="https://www.caixa.gov.br/Downloads/sinapi-cadernos-tecnicos/SINAPI-CT-TRANSPORTE-DE-MATERIAIS-DENTRO-DO-CANTEIRO-DE-OBRAS.pdf" TargetMode="External"/><Relationship Id="rId4892" Type="http://schemas.openxmlformats.org/officeDocument/2006/relationships/hyperlink" Target="https://www.caixa.gov.br/Downloads/sinapi-cadernos-tecnicos/SINAPI-CT-TRATAMENTOS-SUPERFICIAIS.pdf" TargetMode="External"/><Relationship Id="rId5736" Type="http://schemas.openxmlformats.org/officeDocument/2006/relationships/hyperlink" Target="https://www.caixa.gov.br/Downloads/sinapi-cadernos-tecnicos/SINAPI-CT-GUARDA-CORPO-CORRIMAO-E-GRADE-PARA-ESQUADRIAS.pdf" TargetMode="External"/><Relationship Id="rId5943" Type="http://schemas.openxmlformats.org/officeDocument/2006/relationships/hyperlink" Target="https://www.caixa.gov.br/Downloads/sinapi-cadernos-tecnicos/SINAPI-CT-FUNDACOES-RASAS-(BLOCOS-SAPATAS-VIGAS-BALDRAME).pdf" TargetMode="External"/><Relationship Id="rId8002" Type="http://schemas.openxmlformats.org/officeDocument/2006/relationships/hyperlink" Target="https://www.caixa.gov.br/Downloads/sinapi-cadernos-tecnicos/SINAPI-CT-DEPRECIACAO-JUROS-IMPOSTOS-E-SEGUROS-MANUTENCAO-E-MATERIAIS-NA-OPERACAO-DOS-EQUIPAMENTOS.pdf" TargetMode="External"/><Relationship Id="rId2096" Type="http://schemas.openxmlformats.org/officeDocument/2006/relationships/hyperlink" Target="https://www.caixa.gov.br/Downloads/sinapi-cadernos-tecnicos/SINAPI-CT-LIGACOES-PREDIAIS-DE-AGUA-E-ESGOTO.pdf" TargetMode="External"/><Relationship Id="rId3494" Type="http://schemas.openxmlformats.org/officeDocument/2006/relationships/hyperlink" Target="https://www.caixa.gov.br/Downloads/sinapi-cadernos-tecnicos/SINAPI-CT-POSTES-DE-CONCRETO-E-METALICOS.pdf" TargetMode="External"/><Relationship Id="rId4545" Type="http://schemas.openxmlformats.org/officeDocument/2006/relationships/hyperlink" Target="https://www.caixa.gov.br/Downloads/sinapi-cadernos-tecnicos/SINAPI-CT-TRANSPORTE-FLUVIAL-CARGA-E-DESCARGA.pdf" TargetMode="External"/><Relationship Id="rId4752" Type="http://schemas.openxmlformats.org/officeDocument/2006/relationships/hyperlink" Target="https://www.caixa.gov.br/Downloads/sinapi-cadernos-tecnicos/SINAPI-CT-TRANSPORTE-CARGA-E-DESCARGA-DE-MATERIAIS.pdf" TargetMode="External"/><Relationship Id="rId5803" Type="http://schemas.openxmlformats.org/officeDocument/2006/relationships/hyperlink" Target="https://www.caixa.gov.br/Downloads/sinapi-cadernos-tecnicos/SINAPI-CT-GALERIAS-COM-ADUELAS-DE-CONCRETO.pdf" TargetMode="External"/><Relationship Id="rId8959" Type="http://schemas.openxmlformats.org/officeDocument/2006/relationships/hyperlink" Target="https://www.caixa.gov.br/Downloads/sinapi-cadernos-tecnicos/SINAPI-CT-CAIXAS-DE-AGUA-PARA-EDIFICACOES.pdf" TargetMode="External"/><Relationship Id="rId3147" Type="http://schemas.openxmlformats.org/officeDocument/2006/relationships/hyperlink" Target="https://www.caixa.gov.br/Downloads/sinapi-cadernos-tecnicos/SINAPI-CT-PERFURACAO-HORIZONTAL-DIRECIONAL-HDD.pdf" TargetMode="External"/><Relationship Id="rId3354" Type="http://schemas.openxmlformats.org/officeDocument/2006/relationships/hyperlink" Target="https://www.caixa.gov.br/Downloads/sinapi-cadernos-tecnicos/SINAPI-CT-PINTURA-PARA-PISOS-E-PARA-SINALIZACAO-HORIZONTAL-E-VERTICAL.pdf" TargetMode="External"/><Relationship Id="rId3561" Type="http://schemas.openxmlformats.org/officeDocument/2006/relationships/hyperlink" Target="https://www.caixa.gov.br/Downloads/sinapi-cadernos-tecnicos/SINAPI-CT-POCOS-DE-VISITA-E-CAIXAS-PARA-BOCAS-DE-LOBO.pdf" TargetMode="External"/><Relationship Id="rId4405" Type="http://schemas.openxmlformats.org/officeDocument/2006/relationships/hyperlink" Target="https://www.caixa.gov.br/Downloads/sinapi-cadernos-tecnicos/SINAPI-CT-SISTEMAS-HOSPITALARES-PONTOS-DE-CONSUMO.pdf" TargetMode="External"/><Relationship Id="rId4612" Type="http://schemas.openxmlformats.org/officeDocument/2006/relationships/hyperlink" Target="https://www.caixa.gov.br/Downloads/sinapi-cadernos-tecnicos/SINAPI-CT-TRANSPORTE-FLUVIAL-CARGA-E-DESCARGA.pdf" TargetMode="External"/><Relationship Id="rId7768" Type="http://schemas.openxmlformats.org/officeDocument/2006/relationships/hyperlink" Target="https://www.caixa.gov.br/Downloads/sinapi-cadernos-tecnicos/SINAPI-CT-DEPRECIACAO-JUROS-IMPOSTOS-E-SEGUROS-MANUTENCAO-E-MATERIAIS-NA-OPERACAO-DOS-EQUIPAMENTOS.pdf" TargetMode="External"/><Relationship Id="rId7975" Type="http://schemas.openxmlformats.org/officeDocument/2006/relationships/hyperlink" Target="https://www.caixa.gov.br/Downloads/sinapi-cadernos-tecnicos/SINAPI-CT-DEPRECIACAO-JUROS-IMPOSTOS-E-SEGUROS-MANUTENCAO-E-MATERIAIS-NA-OPERACAO-DOS-EQUIPAMENTOS.pdf" TargetMode="External"/><Relationship Id="rId8819" Type="http://schemas.openxmlformats.org/officeDocument/2006/relationships/hyperlink" Target="https://www.caixa.gov.br/Downloads/sinapi-cadernos-tecnicos/SINAPI-CT-CONCRETAGEM-PARA-ESTRUTURAS-DE-CONCRETO-ARMADO.pdf" TargetMode="External"/><Relationship Id="rId275" Type="http://schemas.openxmlformats.org/officeDocument/2006/relationships/hyperlink" Target="https://www.caixa.gov.br/Downloads/sinapi-cadernos-tecnicos/SINAPI-CT-INSTALACOES-HIDRAULICAS-RESERVACAO-E-BOMBAS-DE-RECALQUE.pdf" TargetMode="External"/><Relationship Id="rId482" Type="http://schemas.openxmlformats.org/officeDocument/2006/relationships/hyperlink" Target="https://www.caixa.gov.br/Downloads/sinapi-cadernos-tecnicos/SINAPI-CT-INSTALACOES-HIDRAULICAS-EM-PEX.pdf" TargetMode="External"/><Relationship Id="rId2163" Type="http://schemas.openxmlformats.org/officeDocument/2006/relationships/hyperlink" Target="https://www.caixa.gov.br/Downloads/sinapi-metodologia/Livro_SINAPI_Calculos_Parametros.pdf" TargetMode="External"/><Relationship Id="rId2370" Type="http://schemas.openxmlformats.org/officeDocument/2006/relationships/hyperlink" Target="https://www.caixa.gov.br/Downloads/sinapi-metodologia/Livro_SINAPI_Calculos_Parametros.pdf" TargetMode="External"/><Relationship Id="rId3007" Type="http://schemas.openxmlformats.org/officeDocument/2006/relationships/hyperlink" Target="https://www.caixa.gov.br/Downloads/sinapi-cadernos-tecnicos/SINAPI-CT-PARQUINHOS-E-EQUIPAMENTOS-DE-GINASTICA-AO-AR-LIVRE.pdf" TargetMode="External"/><Relationship Id="rId3214" Type="http://schemas.openxmlformats.org/officeDocument/2006/relationships/hyperlink" Target="https://www.caixa.gov.br/Downloads/sinapi-cadernos-tecnicos/SINAPI-CT-PINTURA-EXTERNA.pdf" TargetMode="External"/><Relationship Id="rId3421" Type="http://schemas.openxmlformats.org/officeDocument/2006/relationships/hyperlink" Target="https://www.caixa.gov.br/Downloads/sinapi-cadernos-tecnicos/SINAPI-CT-POSTES-DE-CONCRETO-E-METALICOS.pdf" TargetMode="External"/><Relationship Id="rId6577" Type="http://schemas.openxmlformats.org/officeDocument/2006/relationships/hyperlink" Target="https://www.caixa.gov.br/Downloads/sinapi-cadernos-tecnicos/SINAPI-CT-ESCORAMENTO-E-PREPARO-DE-FUNDO-DE-VALAS.pdf" TargetMode="External"/><Relationship Id="rId6784" Type="http://schemas.openxmlformats.org/officeDocument/2006/relationships/hyperlink" Target="https://www.caixa.gov.br/Downloads/sinapi-cadernos-tecnicos/SINAPI-CT-ESCAVACAO-VERTICAL-A-CEU-ABERTO.pdf" TargetMode="External"/><Relationship Id="rId6991" Type="http://schemas.openxmlformats.org/officeDocument/2006/relationships/hyperlink" Target="https://www.caixa.gov.br/Downloads/sinapi-cadernos-tecnicos/SINAPI-CT-EQUIPAMENTOS-DE-PROTECAO-COLETIVA.pdf" TargetMode="External"/><Relationship Id="rId7628" Type="http://schemas.openxmlformats.org/officeDocument/2006/relationships/hyperlink" Target="https://www.caixa.gov.br/Downloads/sinapi-cadernos-tecnicos/SINAPI-CT-DEPRECIACAO-JUROS-IMPOSTOS-E-SEGUROS-MANUTENCAO-E-MATERIAIS-NA-OPERACAO-DOS-EQUIPAMENTOS.pdf" TargetMode="External"/><Relationship Id="rId7835" Type="http://schemas.openxmlformats.org/officeDocument/2006/relationships/hyperlink" Target="https://www.caixa.gov.br/Downloads/sinapi-cadernos-tecnicos/SINAPI-CT-DEPRECIACAO-JUROS-IMPOSTOS-E-SEGUROS-MANUTENCAO-E-MATERIAIS-NA-OPERACAO-DOS-EQUIPAMENTOS.pdf" TargetMode="External"/><Relationship Id="rId9190" Type="http://schemas.openxmlformats.org/officeDocument/2006/relationships/hyperlink" Target="https://www.caixa.gov.br/Downloads/sinapi-cadernos-tecnicos/SINAPI-CT-ATERROS-BASES-SUB-BASES-E-IMPRIMACOES.pdf" TargetMode="External"/><Relationship Id="rId135" Type="http://schemas.openxmlformats.org/officeDocument/2006/relationships/hyperlink" Target="https://www.caixa.gov.br/Downloads/sinapi-cadernos-tecnicos/SINAPI-CT-INSTALACOES-ELETRICAS-REDE-DE-DISTRIBUICAO.pdf" TargetMode="External"/><Relationship Id="rId342" Type="http://schemas.openxmlformats.org/officeDocument/2006/relationships/hyperlink" Target="https://www.caixa.gov.br/Downloads/sinapi-cadernos-tecnicos/SINAPI-CT-INSTALACOES-HIDRAULICAS-RESERVACAO-E-BOMBAS-DE-RECALQUE.pdf" TargetMode="External"/><Relationship Id="rId2023" Type="http://schemas.openxmlformats.org/officeDocument/2006/relationships/hyperlink" Target="https://www.caixa.gov.br/Downloads/sinapi-cadernos-tecnicos/SINAPI-CT-LAJES-PRE-MOLDADAS.pdf" TargetMode="External"/><Relationship Id="rId2230" Type="http://schemas.openxmlformats.org/officeDocument/2006/relationships/hyperlink" Target="https://www.caixa.gov.br/Downloads/sinapi-metodologia/Livro_SINAPI_Calculos_Parametros.pdf" TargetMode="External"/><Relationship Id="rId5179" Type="http://schemas.openxmlformats.org/officeDocument/2006/relationships/hyperlink" Target="https://www.caixa.gov.br/Downloads/sinapi-cadernos-tecnicos/SINAPI-CT-VALVULAS-E-REGISTROS-PARA-SISTEMAS-PREDIAIS.pdf" TargetMode="External"/><Relationship Id="rId5386" Type="http://schemas.openxmlformats.org/officeDocument/2006/relationships/hyperlink" Target="https://www.caixa.gov.br/Downloads/sinapi-cadernos-tecnicos/SINAPI-CT-INSTALACOES-ELETRICAS-ELETRODUTOS-CONEXOES-E-CONDULETES-APARENTES.pdf" TargetMode="External"/><Relationship Id="rId5593" Type="http://schemas.openxmlformats.org/officeDocument/2006/relationships/hyperlink" Target="https://www.caixa.gov.br/Downloads/sinapi-cadernos-tecnicos/SINAPI-CT-INSTALACOES-ELETRICAS-ELETRODUTOS-EMBUTIDOS-CABOS-CAIXAS-TOMADAS-E-INTERRUPTORES.pdf" TargetMode="External"/><Relationship Id="rId6437" Type="http://schemas.openxmlformats.org/officeDocument/2006/relationships/hyperlink" Target="https://www.caixa.gov.br/Downloads/sinapi-cadernos-tecnicos/SINAPI-CT-ESQUADRIAS-PORTAS.pdf" TargetMode="External"/><Relationship Id="rId6644" Type="http://schemas.openxmlformats.org/officeDocument/2006/relationships/hyperlink" Target="https://www.caixa.gov.br/Downloads/sinapi-cadernos-tecnicos/SINAPI-CT-ESCAVACAO-DE-VALAS.pdf" TargetMode="External"/><Relationship Id="rId9050" Type="http://schemas.openxmlformats.org/officeDocument/2006/relationships/hyperlink" Target="https://www.caixa.gov.br/Downloads/sinapi-cadernos-tecnicos/SINAPI-CT-BRISES.pdf" TargetMode="External"/><Relationship Id="rId202" Type="http://schemas.openxmlformats.org/officeDocument/2006/relationships/hyperlink" Target="https://www.caixa.gov.br/Downloads/sinapi-cadernos-tecnicos/SINAPI-CT-INSTALACOES-HIDRAULICAS-RESERVACAO-E-BOMBAS-DE-RECALQUE.pdf" TargetMode="External"/><Relationship Id="rId4195" Type="http://schemas.openxmlformats.org/officeDocument/2006/relationships/hyperlink" Target="https://www.caixa.gov.br/Downloads/sinapi-cadernos-tecnicos/SINAPI-CT-REDES-DE-AGUA-E-ESGOTO-EM-PEAD-LISO-(TUBOS-E-CONEXOES).pdf" TargetMode="External"/><Relationship Id="rId5039" Type="http://schemas.openxmlformats.org/officeDocument/2006/relationships/hyperlink" Target="https://www.caixa.gov.br/Downloads/sinapi-cadernos-tecnicos/SINAPI-CT-USINAGENS.pdf" TargetMode="External"/><Relationship Id="rId5246" Type="http://schemas.openxmlformats.org/officeDocument/2006/relationships/hyperlink" Target="https://www.caixa.gov.br/Downloads/sinapi-cadernos-tecnicos/SINAPI-CT-VALVULAS-PARA-REDES-DE-SANEAMENTO.pdf" TargetMode="External"/><Relationship Id="rId5453" Type="http://schemas.openxmlformats.org/officeDocument/2006/relationships/hyperlink" Target="https://www.caixa.gov.br/Downloads/sinapi-cadernos-tecnicos/SINAPI-CT-INSTALACOES-ELETRICAS-ELETRODUTOS-EMBUTIDOS-CABOS-CAIXAS-TOMADAS-E-INTERRUPTORES.pdf" TargetMode="External"/><Relationship Id="rId6504" Type="http://schemas.openxmlformats.org/officeDocument/2006/relationships/hyperlink" Target="https://www.caixa.gov.br/Downloads/sinapi-cadernos-tecnicos/SINAPI-CT-ESQUADRIAS-PORTAS.pdf" TargetMode="External"/><Relationship Id="rId6851" Type="http://schemas.openxmlformats.org/officeDocument/2006/relationships/hyperlink" Target="https://www.caixa.gov.br/Downloads/sinapi-cadernos-tecnicos/SINAPI-CT-ESCADAS.pdf" TargetMode="External"/><Relationship Id="rId7902" Type="http://schemas.openxmlformats.org/officeDocument/2006/relationships/hyperlink" Target="https://www.caixa.gov.br/Downloads/sinapi-cadernos-tecnicos/SINAPI-CT-DEPRECIACAO-JUROS-IMPOSTOS-E-SEGUROS-MANUTENCAO-E-MATERIAIS-NA-OPERACAO-DOS-EQUIPAMENTOS.pdf" TargetMode="External"/><Relationship Id="rId1789" Type="http://schemas.openxmlformats.org/officeDocument/2006/relationships/hyperlink" Target="https://www.caixa.gov.br/Downloads/sinapi-cadernos-tecnicos/SINAPI-CT-INSTALACOES-EM-COBRE.pdf" TargetMode="External"/><Relationship Id="rId1996" Type="http://schemas.openxmlformats.org/officeDocument/2006/relationships/hyperlink" Target="https://www.caixa.gov.br/Downloads/sinapi-cadernos-tecnicos/SINAPI-CT-INSTALACOES-PARA-CANTEIROS-DE-OBRAS.pdf" TargetMode="External"/><Relationship Id="rId4055" Type="http://schemas.openxmlformats.org/officeDocument/2006/relationships/hyperlink" Target="https://www.caixa.gov.br/Downloads/sinapi-cadernos-tecnicos/SINAPI-CT-REDES-DE-LOGICA-TELEFONIA-E-IMAGEM.pdf" TargetMode="External"/><Relationship Id="rId4262" Type="http://schemas.openxmlformats.org/officeDocument/2006/relationships/hyperlink" Target="https://www.caixa.gov.br/Downloads/sinapi-cadernos-tecnicos/SINAPI-CT-REVESTIMENTOS-CERAMICOS-INTERNOS.pdf" TargetMode="External"/><Relationship Id="rId5106" Type="http://schemas.openxmlformats.org/officeDocument/2006/relationships/hyperlink" Target="https://www.caixa.gov.br/Downloads/sinapi-cadernos-tecnicos/SINAPI-CT-VIDROS-E-ESPELHOS.pdf" TargetMode="External"/><Relationship Id="rId5660" Type="http://schemas.openxmlformats.org/officeDocument/2006/relationships/hyperlink" Target="https://www.caixa.gov.br/Downloads/sinapi-cadernos-tecnicos/SINAPI-CT-ILUMINACAO-PREDIAL-E-MONITORAMENTO.pdf" TargetMode="External"/><Relationship Id="rId6711" Type="http://schemas.openxmlformats.org/officeDocument/2006/relationships/hyperlink" Target="https://www.caixa.gov.br/Downloads/sinapi-cadernos-tecnicos/SINAPI-CT-ESCAVACAO-DE-VALAS.pdf" TargetMode="External"/><Relationship Id="rId8469" Type="http://schemas.openxmlformats.org/officeDocument/2006/relationships/hyperlink" Target="https://www.caixa.gov.br/Downloads/sinapi-cadernos-tecnicos/SINAPI-CT-CUSTOS-HORARIOS-PRODUTIVO-E-IMPRODUTIVO-DOS-EQUIPAMENTOS.pdf" TargetMode="External"/><Relationship Id="rId9867" Type="http://schemas.openxmlformats.org/officeDocument/2006/relationships/hyperlink" Target="https://www.caixa.gov.br/Downloads/sinapi-cadernos-tecnicos/SINAPI-CT-ARMACAO-PARA-ESTRUTURAS-DE-CONCRETO-ARMADO.pdf" TargetMode="External"/><Relationship Id="rId1649" Type="http://schemas.openxmlformats.org/officeDocument/2006/relationships/hyperlink" Target="https://www.caixa.gov.br/Downloads/sinapi-cadernos-tecnicos/SINAPI-CT-INSTALACOES-DE-GAS-EM-PEX-MULTICAMADAS.pdf" TargetMode="External"/><Relationship Id="rId1856" Type="http://schemas.openxmlformats.org/officeDocument/2006/relationships/hyperlink" Target="https://www.caixa.gov.br/Downloads/sinapi-cadernos-tecnicos/SINAPI-CT-INSTALACOES-EM-COBRE.pdf" TargetMode="External"/><Relationship Id="rId2907" Type="http://schemas.openxmlformats.org/officeDocument/2006/relationships/hyperlink" Target="https://www.caixa.gov.br/Downloads/sinapi-cadernos-tecnicos/SINAPI-CT-PAREDES-DE-CONCRETO-CONCRETAGEM.pdf" TargetMode="External"/><Relationship Id="rId3071" Type="http://schemas.openxmlformats.org/officeDocument/2006/relationships/hyperlink" Target="https://www.caixa.gov.br/Downloads/sinapi-cadernos-tecnicos/SINAPI-CT-PAVIMENTO-INTERTRAVADO.pdf" TargetMode="External"/><Relationship Id="rId5313" Type="http://schemas.openxmlformats.org/officeDocument/2006/relationships/hyperlink" Target="https://www.caixa.gov.br/Downloads/sinapi-cadernos-tecnicos/SINAPI-CT-INSTALACOES-ELETRICAS-QUADROS-CABOS-DISJUNTORES-CONTATORES-E-BARRAMENTOS-BLINDADOS.pdf" TargetMode="External"/><Relationship Id="rId5520" Type="http://schemas.openxmlformats.org/officeDocument/2006/relationships/hyperlink" Target="https://www.caixa.gov.br/Downloads/sinapi-cadernos-tecnicos/SINAPI-CT-INSTALACOES-ELETRICAS-ELETRODUTOS-EMBUTIDOS-CABOS-CAIXAS-TOMADAS-E-INTERRUPTORES.pdf" TargetMode="External"/><Relationship Id="rId7278" Type="http://schemas.openxmlformats.org/officeDocument/2006/relationships/hyperlink" Target="https://www.caixa.gov.br/Downloads/sinapi-cadernos-tecnicos/SINAPI-CT-DEPRECIACAO-JUROS-IMPOSTOS-E-SEGUROS-MANUTENCAO-E-MATERIAIS-NA-OPERACAO-DOS-EQUIPAMENTOS.pdf" TargetMode="External"/><Relationship Id="rId8676" Type="http://schemas.openxmlformats.org/officeDocument/2006/relationships/hyperlink" Target="https://www.caixa.gov.br/Downloads/sinapi-cadernos-tecnicos/SINAPI-CT-CONTRAPISO.pdf" TargetMode="External"/><Relationship Id="rId8883" Type="http://schemas.openxmlformats.org/officeDocument/2006/relationships/hyperlink" Target="https://www.caixa.gov.br/Downloads/sinapi-cadernos-tecnicos/SINAPI-CT-CERCAS-PROTETORES-E-ALAMBRADOS.pdf" TargetMode="External"/><Relationship Id="rId9727" Type="http://schemas.openxmlformats.org/officeDocument/2006/relationships/hyperlink" Target="https://www.caixa.gov.br/Downloads/sinapi-cadernos-tecnicos/SINAPI-CT-ASSENTAMENTO-DE-TUBOS-DE-PVC-E-METALICOS-EM-REDES-DE-AGUA.pdf" TargetMode="External"/><Relationship Id="rId9934" Type="http://schemas.openxmlformats.org/officeDocument/2006/relationships/hyperlink" Target="https://www.caixa.gov.br/Downloads/sinapi-cadernos-tecnicos/SINAPI-CT-ARGAMASSAS.pdf" TargetMode="External"/><Relationship Id="rId1509" Type="http://schemas.openxmlformats.org/officeDocument/2006/relationships/hyperlink" Target="https://www.caixa.gov.br/Downloads/sinapi-cadernos-tecnicos/SINAPI-CT-INSTALACOES-DE-GAS-E-INCENDIO-EM-ACO-E-FERRO-GALVANIZADO.pdf" TargetMode="External"/><Relationship Id="rId1716" Type="http://schemas.openxmlformats.org/officeDocument/2006/relationships/hyperlink" Target="https://www.caixa.gov.br/Downloads/sinapi-cadernos-tecnicos/SINAPI-CT-INSTALACOES-DE-AR-CONDICIONADO-EM-COBRE.pdf" TargetMode="External"/><Relationship Id="rId1923" Type="http://schemas.openxmlformats.org/officeDocument/2006/relationships/hyperlink" Target="https://www.caixa.gov.br/Downloads/sinapi-cadernos-tecnicos/SINAPI-CT-INSTALACOES-EM-COBRE.pdf" TargetMode="External"/><Relationship Id="rId4122" Type="http://schemas.openxmlformats.org/officeDocument/2006/relationships/hyperlink" Target="https://www.caixa.gov.br/Downloads/sinapi-cadernos-tecnicos/SINAPI-CT-REDES-DE-AGUA-E-ESGOTO-EM-PEAD-LISO-(TUBOS-E-CONEXOES).pdf" TargetMode="External"/><Relationship Id="rId7485" Type="http://schemas.openxmlformats.org/officeDocument/2006/relationships/hyperlink" Target="https://www.caixa.gov.br/Downloads/sinapi-cadernos-tecnicos/SINAPI-CT-DEPRECIACAO-JUROS-IMPOSTOS-E-SEGUROS-MANUTENCAO-E-MATERIAIS-NA-OPERACAO-DOS-EQUIPAMENTOS.pdf" TargetMode="External"/><Relationship Id="rId7692" Type="http://schemas.openxmlformats.org/officeDocument/2006/relationships/hyperlink" Target="https://www.caixa.gov.br/Downloads/sinapi-cadernos-tecnicos/SINAPI-CT-DEPRECIACAO-JUROS-IMPOSTOS-E-SEGUROS-MANUTENCAO-E-MATERIAIS-NA-OPERACAO-DOS-EQUIPAMENTOS.pdf" TargetMode="External"/><Relationship Id="rId8329" Type="http://schemas.openxmlformats.org/officeDocument/2006/relationships/hyperlink" Target="https://www.caixa.gov.br/Downloads/sinapi-cadernos-tecnicos/SINAPI-CT-CUSTOS-HORARIOS-PRODUTIVO-E-IMPRODUTIVO-DOS-EQUIPAMENTOS.pdf" TargetMode="External"/><Relationship Id="rId8536" Type="http://schemas.openxmlformats.org/officeDocument/2006/relationships/hyperlink" Target="https://www.caixa.gov.br/Downloads/sinapi-cadernos-tecnicos/SINAPI-CT-CUSTOS-HORARIOS-PRODUTIVO-E-IMPRODUTIVO-DOS-EQUIPAMENTOS.pdf" TargetMode="External"/><Relationship Id="rId8743" Type="http://schemas.openxmlformats.org/officeDocument/2006/relationships/hyperlink" Target="https://www.caixa.gov.br/Downloads/sinapi-cadernos-tecnicos/SINAPI-CT-CONCRETO-PROTENDIDO.pdf" TargetMode="External"/><Relationship Id="rId8950" Type="http://schemas.openxmlformats.org/officeDocument/2006/relationships/hyperlink" Target="https://www.caixa.gov.br/Downloads/sinapi-cadernos-tecnicos/SINAPI-CT-CANALETAS-GRELHAS-E-CAIXAS-COM-GRELHA-PARA-DRENAGEM.pdf" TargetMode="External"/><Relationship Id="rId3888" Type="http://schemas.openxmlformats.org/officeDocument/2006/relationships/hyperlink" Target="https://www.caixa.gov.br/Downloads/sinapi-cadernos-tecnicos/SINAPI-CT-RASGOS-E-FIXACOES.pdf" TargetMode="External"/><Relationship Id="rId4939" Type="http://schemas.openxmlformats.org/officeDocument/2006/relationships/hyperlink" Target="https://www.caixa.gov.br/Downloads/sinapi-cadernos-tecnicos/SINAPI-CT-TUBULACAO-FLANGEADA-PARA-REDES-DE-AGUA.pdf" TargetMode="External"/><Relationship Id="rId6087" Type="http://schemas.openxmlformats.org/officeDocument/2006/relationships/hyperlink" Target="https://www.caixa.gov.br/Downloads/sinapi-cadernos-tecnicos/SINAPI-CT-EXECUCAO-DE-TIRANTES.pdf" TargetMode="External"/><Relationship Id="rId6294" Type="http://schemas.openxmlformats.org/officeDocument/2006/relationships/hyperlink" Target="https://www.caixa.gov.br/Downloads/sinapi-cadernos-tecnicos/SINAPI-CT-ESTRUTURA-E-TRAMA-PARA-COBERTURA.pdf" TargetMode="External"/><Relationship Id="rId7138" Type="http://schemas.openxmlformats.org/officeDocument/2006/relationships/hyperlink" Target="https://www.caixa.gov.br/Downloads/sinapi-cadernos-tecnicos/SINAPI-CT-DUTOS-PARA-AR-CONDICIONADO.pdf" TargetMode="External"/><Relationship Id="rId7345" Type="http://schemas.openxmlformats.org/officeDocument/2006/relationships/hyperlink" Target="https://www.caixa.gov.br/Downloads/sinapi-cadernos-tecnicos/SINAPI-CT-DEPRECIACAO-JUROS-IMPOSTOS-E-SEGUROS-MANUTENCAO-E-MATERIAIS-NA-OPERACAO-DOS-EQUIPAMENTOS.pdf" TargetMode="External"/><Relationship Id="rId7552" Type="http://schemas.openxmlformats.org/officeDocument/2006/relationships/hyperlink" Target="https://www.caixa.gov.br/Downloads/sinapi-cadernos-tecnicos/SINAPI-CT-DEPRECIACAO-JUROS-IMPOSTOS-E-SEGUROS-MANUTENCAO-E-MATERIAIS-NA-OPERACAO-DOS-EQUIPAMENTOS.pdf" TargetMode="External"/><Relationship Id="rId8603" Type="http://schemas.openxmlformats.org/officeDocument/2006/relationships/hyperlink" Target="https://www.caixa.gov.br/Downloads/sinapi-cadernos-tecnicos/SINAPI-CT-CUSTOS-HORARIOS-PRODUTIVO-E-IMPRODUTIVO-DOS-EQUIPAMENTOS.pdf" TargetMode="External"/><Relationship Id="rId8810" Type="http://schemas.openxmlformats.org/officeDocument/2006/relationships/hyperlink" Target="https://www.caixa.gov.br/Downloads/sinapi-cadernos-tecnicos/SINAPI-CT-CONCRETAGEM-PARA-ESTRUTURAS-DE-CONCRETO-ARMADO.pdf" TargetMode="External"/><Relationship Id="rId10119" Type="http://schemas.openxmlformats.org/officeDocument/2006/relationships/hyperlink" Target="https://www.caixa.gov.br/Downloads/sinapi-cadernos-tecnicos/SINAPI-CT-ALVENARIA-ESTRUTURAL-BLOCOS-DE-CONCRETO.pdf" TargetMode="External"/><Relationship Id="rId2697" Type="http://schemas.openxmlformats.org/officeDocument/2006/relationships/hyperlink" Target="https://www.caixa.gov.br/Downloads/sinapi-cadernos-tecnicos/SINAPI-CT-MASSA-UNICA-EXTERNA.pdf" TargetMode="External"/><Relationship Id="rId3748" Type="http://schemas.openxmlformats.org/officeDocument/2006/relationships/hyperlink" Target="https://www.caixa.gov.br/Downloads/sinapi-cadernos-tecnicos/SINAPI-CT-QUADROS-DE-AUTOMACAO-DE-BOMBAS.pdf" TargetMode="External"/><Relationship Id="rId6154" Type="http://schemas.openxmlformats.org/officeDocument/2006/relationships/hyperlink" Target="https://www.caixa.gov.br/Downloads/sinapi-cadernos-tecnicos/SINAPI-CT-ESTRUTURAS-DE-MADEIRA.pdf" TargetMode="External"/><Relationship Id="rId6361" Type="http://schemas.openxmlformats.org/officeDocument/2006/relationships/hyperlink" Target="https://www.caixa.gov.br/Downloads/sinapi-cadernos-tecnicos/SINAPI-CT-ESTACAS-RAIZ.pdf" TargetMode="External"/><Relationship Id="rId7205" Type="http://schemas.openxmlformats.org/officeDocument/2006/relationships/hyperlink" Target="https://www.caixa.gov.br/Downloads/sinapi-cadernos-tecnicos/SINAPI-CT-DRENOS.pdf" TargetMode="External"/><Relationship Id="rId7412" Type="http://schemas.openxmlformats.org/officeDocument/2006/relationships/hyperlink" Target="https://www.caixa.gov.br/Downloads/sinapi-cadernos-tecnicos/SINAPI-CT-DEPRECIACAO-JUROS-IMPOSTOS-E-SEGUROS-MANUTENCAO-E-MATERIAIS-NA-OPERACAO-DOS-EQUIPAMENTOS.pdf" TargetMode="External"/><Relationship Id="rId669" Type="http://schemas.openxmlformats.org/officeDocument/2006/relationships/hyperlink" Target="https://www.caixa.gov.br/Downloads/sinapi-cadernos-tecnicos/SINAPI-CT-INSTALACOES-HIDRAULICAS-EM-PPR.pdf" TargetMode="External"/><Relationship Id="rId876" Type="http://schemas.openxmlformats.org/officeDocument/2006/relationships/hyperlink" Target="https://www.caixa.gov.br/Downloads/sinapi-cadernos-tecnicos/SINAPI-CT-INSTALACOES-PREDIAIS-DE-AGUA-FRIA-EM-PVC.pdf" TargetMode="External"/><Relationship Id="rId1299" Type="http://schemas.openxmlformats.org/officeDocument/2006/relationships/hyperlink" Target="https://www.caixa.gov.br/Downloads/sinapi-cadernos-tecnicos/SINAPI-CT-INSTALACOES-DE-GAS-E-INCENDIO-EM-ACO-E-FERRO-GALVANIZADO.pdf" TargetMode="External"/><Relationship Id="rId2557" Type="http://schemas.openxmlformats.org/officeDocument/2006/relationships/hyperlink" Target="https://www.caixa.gov.br/Downloads/sinapi-cadernos-tecnicos/SINAPI-CT-LOUCAS-E-METAIS.pdf" TargetMode="External"/><Relationship Id="rId3608" Type="http://schemas.openxmlformats.org/officeDocument/2006/relationships/hyperlink" Target="https://www.caixa.gov.br/Downloads/sinapi-cadernos-tecnicos/SINAPI-CT-POCOS-DE-VISITA-E-CAIXAS-PARA-BOCAS-DE-LOBO.pdf" TargetMode="External"/><Relationship Id="rId3955" Type="http://schemas.openxmlformats.org/officeDocument/2006/relationships/hyperlink" Target="https://www.caixa.gov.br/Downloads/sinapi-cadernos-tecnicos/SINAPI-CT-RECOMPOSICAO-DE-PAVIMENTOS.pdf" TargetMode="External"/><Relationship Id="rId5170" Type="http://schemas.openxmlformats.org/officeDocument/2006/relationships/hyperlink" Target="https://www.caixa.gov.br/Downloads/sinapi-cadernos-tecnicos/SINAPI-CT-VALVULAS-E-REGISTROS-PARA-SISTEMAS-PREDIAIS.pdf" TargetMode="External"/><Relationship Id="rId6014" Type="http://schemas.openxmlformats.org/officeDocument/2006/relationships/hyperlink" Target="https://www.caixa.gov.br/Downloads/sinapi-cadernos-tecnicos/SINAPI-CT-FOSSAS-E-SUMIDOUROS.pdf" TargetMode="External"/><Relationship Id="rId6221" Type="http://schemas.openxmlformats.org/officeDocument/2006/relationships/hyperlink" Target="https://www.caixa.gov.br/Downloads/sinapi-cadernos-tecnicos/SINAPI-CT-ESTRUTURAS-PRE-FABRICADAS-E-PRE-MOLDADAS.pdf" TargetMode="External"/><Relationship Id="rId9377" Type="http://schemas.openxmlformats.org/officeDocument/2006/relationships/hyperlink" Target="https://www.caixa.gov.br/Downloads/sinapi-cadernos-tecnicos/SINAPI-CT-ATERROS-BASES-SUB-BASES-E-IMPRIMACOES.pdf" TargetMode="External"/><Relationship Id="rId9584" Type="http://schemas.openxmlformats.org/officeDocument/2006/relationships/hyperlink" Target="https://www.caixa.gov.br/Downloads/sinapi-cadernos-tecnicos/SINAPI-CT-ASSENTAMENTO-DE-TUBOS-DE-PVC-E-METALICOS-EM-REDES-DE-AGUA.pdf" TargetMode="External"/><Relationship Id="rId529" Type="http://schemas.openxmlformats.org/officeDocument/2006/relationships/hyperlink" Target="https://www.caixa.gov.br/Downloads/sinapi-cadernos-tecnicos/SINAPI-CT-INSTALACOES-HIDRAULICAS-EM-PEX.pdf" TargetMode="External"/><Relationship Id="rId736" Type="http://schemas.openxmlformats.org/officeDocument/2006/relationships/hyperlink" Target="https://www.caixa.gov.br/Downloads/sinapi-cadernos-tecnicos/SINAPI-CT-INSTALACOES-PREDIAIS-DE-ESGOTO-TUBOS-E-CONEXOES.pdf" TargetMode="External"/><Relationship Id="rId1159" Type="http://schemas.openxmlformats.org/officeDocument/2006/relationships/hyperlink" Target="https://www.caixa.gov.br/Downloads/sinapi-cadernos-tecnicos/SINAPI-CT-INSTALACOES-PREDIAIS-DE-AGUA-QUENTE-EM-CPVC.pdf" TargetMode="External"/><Relationship Id="rId1366" Type="http://schemas.openxmlformats.org/officeDocument/2006/relationships/hyperlink" Target="https://www.caixa.gov.br/Downloads/sinapi-cadernos-tecnicos/SINAPI-CT-INSTALACOES-DE-GAS-E-INCENDIO-EM-ACO-E-FERRO-GALVANIZADO.pdf" TargetMode="External"/><Relationship Id="rId2417" Type="http://schemas.openxmlformats.org/officeDocument/2006/relationships/hyperlink" Target="https://www.caixa.gov.br/Downloads/sinapi-metodologia/Livro_SINAPI_Calculos_Parametros.pdf" TargetMode="External"/><Relationship Id="rId2764" Type="http://schemas.openxmlformats.org/officeDocument/2006/relationships/hyperlink" Target="https://www.caixa.gov.br/Downloads/sinapi-cadernos-tecnicos/SINAPI-CT-MASSA-UNICA-EXTERNA.pdf" TargetMode="External"/><Relationship Id="rId2971" Type="http://schemas.openxmlformats.org/officeDocument/2006/relationships/hyperlink" Target="https://www.caixa.gov.br/Downloads/sinapi-cadernos-tecnicos/SINAPI-CT-PAREDES-EM-DRYWALL.pdf" TargetMode="External"/><Relationship Id="rId3815" Type="http://schemas.openxmlformats.org/officeDocument/2006/relationships/hyperlink" Target="https://www.caixa.gov.br/Downloads/sinapi-cadernos-tecnicos/SINAPI-CT-RADIER-PISO-DE-CONCRETO-E-LAJE-SOBRE-SOLO.pdf" TargetMode="External"/><Relationship Id="rId5030" Type="http://schemas.openxmlformats.org/officeDocument/2006/relationships/hyperlink" Target="https://www.caixa.gov.br/Downloads/sinapi-cadernos-tecnicos/SINAPI-CT-USINAGENS.pdf" TargetMode="External"/><Relationship Id="rId8186" Type="http://schemas.openxmlformats.org/officeDocument/2006/relationships/hyperlink" Target="https://www.caixa.gov.br/Downloads/sinapi-cadernos-tecnicos/SINAPI-CT-DEMOLICOES-E-REMOCOES.pdf" TargetMode="External"/><Relationship Id="rId8393" Type="http://schemas.openxmlformats.org/officeDocument/2006/relationships/hyperlink" Target="https://www.caixa.gov.br/Downloads/sinapi-cadernos-tecnicos/SINAPI-CT-CUSTOS-HORARIOS-PRODUTIVO-E-IMPRODUTIVO-DOS-EQUIPAMENTOS.pdf" TargetMode="External"/><Relationship Id="rId9237" Type="http://schemas.openxmlformats.org/officeDocument/2006/relationships/hyperlink" Target="https://www.caixa.gov.br/Downloads/sinapi-cadernos-tecnicos/SINAPI-CT-ATERROS-BASES-SUB-BASES-E-IMPRIMACOES.pdf" TargetMode="External"/><Relationship Id="rId9444" Type="http://schemas.openxmlformats.org/officeDocument/2006/relationships/hyperlink" Target="https://www.caixa.gov.br/Downloads/sinapi-cadernos-tecnicos/SINAPI-CT-ASSENTAMENTO-DE-TUBOS-DE-ESGOTO-OU-DRENAGEM-PLUVIAL-EM-CONCRETO.pdf" TargetMode="External"/><Relationship Id="rId9791" Type="http://schemas.openxmlformats.org/officeDocument/2006/relationships/hyperlink" Target="https://www.caixa.gov.br/Downloads/sinapi-cadernos-tecnicos/SINAPI-CT-ASFALTO.pdf" TargetMode="External"/><Relationship Id="rId943" Type="http://schemas.openxmlformats.org/officeDocument/2006/relationships/hyperlink" Target="https://www.caixa.gov.br/Downloads/sinapi-cadernos-tecnicos/SINAPI-CT-INSTALACOES-PREDIAIS-DE-AGUA-FRIA-EM-PVC.pdf" TargetMode="External"/><Relationship Id="rId1019" Type="http://schemas.openxmlformats.org/officeDocument/2006/relationships/hyperlink" Target="https://www.caixa.gov.br/Downloads/sinapi-cadernos-tecnicos/SINAPI-CT-INSTALACOES-PREDIAIS-DE-AGUA-FRIA-EM-PVC.pdf" TargetMode="External"/><Relationship Id="rId1573" Type="http://schemas.openxmlformats.org/officeDocument/2006/relationships/hyperlink" Target="https://www.caixa.gov.br/Downloads/sinapi-cadernos-tecnicos/SINAPI-CT-INSTALACOES-DE-GAS-E-INCENDIO-EM-ACO-E-FERRO-GALVANIZADO.pdf" TargetMode="External"/><Relationship Id="rId1780" Type="http://schemas.openxmlformats.org/officeDocument/2006/relationships/hyperlink" Target="https://www.caixa.gov.br/Downloads/sinapi-cadernos-tecnicos/SINAPI-CT-INSTALACOES-EM-COBRE.pdf" TargetMode="External"/><Relationship Id="rId2624" Type="http://schemas.openxmlformats.org/officeDocument/2006/relationships/hyperlink" Target="https://www.caixa.gov.br/Downloads/sinapi-cadernos-tecnicos/SINAPI-CT-LOUCAS-E-METAIS.pdf" TargetMode="External"/><Relationship Id="rId2831" Type="http://schemas.openxmlformats.org/officeDocument/2006/relationships/hyperlink" Target="https://www.caixa.gov.br/Downloads/sinapi-cadernos-tecnicos/SINAPI-CT-MOBILIARIO-URBANO.pdf" TargetMode="External"/><Relationship Id="rId5987" Type="http://schemas.openxmlformats.org/officeDocument/2006/relationships/hyperlink" Target="https://www.caixa.gov.br/Downloads/sinapi-cadernos-tecnicos/SINAPI-CT-FOSSAS-E-SUMIDOUROS.pdf" TargetMode="External"/><Relationship Id="rId8046" Type="http://schemas.openxmlformats.org/officeDocument/2006/relationships/hyperlink" Target="https://www.caixa.gov.br/Downloads/sinapi-cadernos-tecnicos/SINAPI-CT-DEPRECIACAO-JUROS-IMPOSTOS-E-SEGUROS-MANUTENCAO-E-MATERIAIS-NA-OPERACAO-DOS-EQUIPAMENTOS.pdf" TargetMode="External"/><Relationship Id="rId9651" Type="http://schemas.openxmlformats.org/officeDocument/2006/relationships/hyperlink" Target="https://www.caixa.gov.br/Downloads/sinapi-cadernos-tecnicos/SINAPI-CT-ASSENTAMENTO-DE-TUBOS-DE-PVC-E-METALICOS-EM-REDES-DE-AGUA.pdf" TargetMode="External"/><Relationship Id="rId72" Type="http://schemas.openxmlformats.org/officeDocument/2006/relationships/hyperlink" Target="https://www.caixa.gov.br/Downloads/sinapi-cadernos-tecnicos/SINAPI-CT-INSTALACOES-ELETRICAS-REDE-DE-DISTRIBUICAO.pdf" TargetMode="External"/><Relationship Id="rId803" Type="http://schemas.openxmlformats.org/officeDocument/2006/relationships/hyperlink" Target="https://www.caixa.gov.br/Downloads/sinapi-cadernos-tecnicos/SINAPI-CT-INSTALACOES-PREDIAIS-DE-ESGOTO-TUBOS-E-CONEXOES.pdf" TargetMode="External"/><Relationship Id="rId1226" Type="http://schemas.openxmlformats.org/officeDocument/2006/relationships/hyperlink" Target="https://www.caixa.gov.br/Downloads/sinapi-cadernos-tecnicos/SINAPI-CT-INSTALACOES-PREDIAIS-DE-AGUAS-PLUVIAIS-TUBOS-CONEXOES-CAIXAS-E-RALOS.pdf" TargetMode="External"/><Relationship Id="rId1433" Type="http://schemas.openxmlformats.org/officeDocument/2006/relationships/hyperlink" Target="https://www.caixa.gov.br/Downloads/sinapi-cadernos-tecnicos/SINAPI-CT-INSTALACOES-DE-GAS-E-INCENDIO-EM-ACO-E-FERRO-GALVANIZADO.pdf" TargetMode="External"/><Relationship Id="rId1640" Type="http://schemas.openxmlformats.org/officeDocument/2006/relationships/hyperlink" Target="https://www.caixa.gov.br/Downloads/sinapi-cadernos-tecnicos/SINAPI-CT-INSTALACOES-DE-GAS-EM-PEX-MULTICAMADAS.pdf" TargetMode="External"/><Relationship Id="rId4589" Type="http://schemas.openxmlformats.org/officeDocument/2006/relationships/hyperlink" Target="https://www.caixa.gov.br/Downloads/sinapi-cadernos-tecnicos/SINAPI-CT-TRANSPORTE-FLUVIAL-CARGA-E-DESCARGA.pdf" TargetMode="External"/><Relationship Id="rId4796" Type="http://schemas.openxmlformats.org/officeDocument/2006/relationships/hyperlink" Target="https://www.caixa.gov.br/Downloads/sinapi-cadernos-tecnicos/SINAPI-CT-TRANSPORTE-CARGA-E-DESCARGA-DE-MATERIAIS.pdf" TargetMode="External"/><Relationship Id="rId5847" Type="http://schemas.openxmlformats.org/officeDocument/2006/relationships/hyperlink" Target="https://www.caixa.gov.br/Downloads/sinapi-cadernos-tecnicos/SINAPI-CT-FORMAS-PARA-ESTRUTURAS-DE-CONCRETO-ARMADO.pdf" TargetMode="External"/><Relationship Id="rId8253" Type="http://schemas.openxmlformats.org/officeDocument/2006/relationships/hyperlink" Target="https://www.caixa.gov.br/Downloads/sinapi-cadernos-tecnicos/SINAPI-CT-CUSTOS-HORARIOS-PRODUTIVO-E-IMPRODUTIVO-DOS-EQUIPAMENTOS.pdf" TargetMode="External"/><Relationship Id="rId8460" Type="http://schemas.openxmlformats.org/officeDocument/2006/relationships/hyperlink" Target="https://www.caixa.gov.br/Downloads/sinapi-cadernos-tecnicos/SINAPI-CT-CUSTOS-HORARIOS-PRODUTIVO-E-IMPRODUTIVO-DOS-EQUIPAMENTOS.pdf" TargetMode="External"/><Relationship Id="rId9304" Type="http://schemas.openxmlformats.org/officeDocument/2006/relationships/hyperlink" Target="https://www.caixa.gov.br/Downloads/sinapi-cadernos-tecnicos/SINAPI-CT-ATERROS-BASES-SUB-BASES-E-IMPRIMACOES.pdf" TargetMode="External"/><Relationship Id="rId9511" Type="http://schemas.openxmlformats.org/officeDocument/2006/relationships/hyperlink" Target="https://www.caixa.gov.br/Downloads/sinapi-cadernos-tecnicos/SINAPI-CT-ASSENTAMENTO-DE-TUBOS-DE-PVC-E-METALICOS-EM-REDES-DE-AGUA.pdf" TargetMode="External"/><Relationship Id="rId1500" Type="http://schemas.openxmlformats.org/officeDocument/2006/relationships/hyperlink" Target="https://www.caixa.gov.br/Downloads/sinapi-cadernos-tecnicos/SINAPI-CT-INSTALACOES-DE-GAS-E-INCENDIO-EM-ACO-E-FERRO-GALVANIZADO.pdf" TargetMode="External"/><Relationship Id="rId3398" Type="http://schemas.openxmlformats.org/officeDocument/2006/relationships/hyperlink" Target="https://www.caixa.gov.br/Downloads/sinapi-cadernos-tecnicos/SINAPI-CT-PISOS.pdf" TargetMode="External"/><Relationship Id="rId4449" Type="http://schemas.openxmlformats.org/officeDocument/2006/relationships/hyperlink" Target="https://www.caixa.gov.br/Downloads/sinapi-cadernos-tecnicos/SINAPI-CT-SISTEMAS-DE-MEDICAO.pdf" TargetMode="External"/><Relationship Id="rId4656" Type="http://schemas.openxmlformats.org/officeDocument/2006/relationships/hyperlink" Target="https://www.caixa.gov.br/Downloads/sinapi-cadernos-tecnicos/SINAPI-CT-TRANSPORTE-DE-MATERIAIS-DENTRO-DO-CANTEIRO-DE-OBRAS.pdf" TargetMode="External"/><Relationship Id="rId4863" Type="http://schemas.openxmlformats.org/officeDocument/2006/relationships/hyperlink" Target="https://www.caixa.gov.br/Downloads/sinapi-cadernos-tecnicos/SINAPI-CT-TRANSPORTE-CARGA-E-DESCARGA-DE-MATERIAIS.pdf" TargetMode="External"/><Relationship Id="rId5707" Type="http://schemas.openxmlformats.org/officeDocument/2006/relationships/hyperlink" Target="https://www.caixa.gov.br/Downloads/sinapi-cadernos-tecnicos/SINAPI-CT-GUIAS-E-SARJETAS.pdf" TargetMode="External"/><Relationship Id="rId5914" Type="http://schemas.openxmlformats.org/officeDocument/2006/relationships/hyperlink" Target="https://www.caixa.gov.br/Downloads/sinapi-cadernos-tecnicos/SINAPI-CT-FORMAS-PARA-ESTRUTURAS-DE-CONCRETO-ARMADO.pdf" TargetMode="External"/><Relationship Id="rId7062" Type="http://schemas.openxmlformats.org/officeDocument/2006/relationships/hyperlink" Target="https://www.caixa.gov.br/Downloads/sinapi-cadernos-tecnicos/SINAPI-CT-ELETROCALHAS.pdf" TargetMode="External"/><Relationship Id="rId8113" Type="http://schemas.openxmlformats.org/officeDocument/2006/relationships/hyperlink" Target="https://www.caixa.gov.br/Downloads/sinapi-cadernos-tecnicos/SINAPI-CT-DEPRECIACAO-JUROS-IMPOSTOS-E-SEGUROS-MANUTENCAO-E-MATERIAIS-NA-OPERACAO-DOS-EQUIPAMENTOS.pdf" TargetMode="External"/><Relationship Id="rId8320" Type="http://schemas.openxmlformats.org/officeDocument/2006/relationships/hyperlink" Target="https://www.caixa.gov.br/Downloads/sinapi-cadernos-tecnicos/SINAPI-CT-CUSTOS-HORARIOS-PRODUTIVO-E-IMPRODUTIVO-DOS-EQUIPAMENTOS.pdf" TargetMode="External"/><Relationship Id="rId10043" Type="http://schemas.openxmlformats.org/officeDocument/2006/relationships/hyperlink" Target="https://www.caixa.gov.br/Downloads/sinapi-cadernos-tecnicos/SINAPI-CT-ARGAMASSAS.pdf" TargetMode="External"/><Relationship Id="rId3258" Type="http://schemas.openxmlformats.org/officeDocument/2006/relationships/hyperlink" Target="https://www.caixa.gov.br/Downloads/sinapi-cadernos-tecnicos/SINAPI-CT-PINTURA-EM-MADEIRA.pdf" TargetMode="External"/><Relationship Id="rId3465" Type="http://schemas.openxmlformats.org/officeDocument/2006/relationships/hyperlink" Target="https://www.caixa.gov.br/Downloads/sinapi-cadernos-tecnicos/SINAPI-CT-POSTES-DE-CONCRETO-E-METALICOS.pdf" TargetMode="External"/><Relationship Id="rId3672" Type="http://schemas.openxmlformats.org/officeDocument/2006/relationships/hyperlink" Target="https://www.caixa.gov.br/Downloads/sinapi-cadernos-tecnicos/SINAPI-CT-PRODUCAO-DE-CONCRETO.pdf" TargetMode="External"/><Relationship Id="rId4309" Type="http://schemas.openxmlformats.org/officeDocument/2006/relationships/hyperlink" Target="https://www.caixa.gov.br/Downloads/sinapi-cadernos-tecnicos/SINAPI-CT-SINALIZACAO-HORIZONTAL-VIARIA.pdf" TargetMode="External"/><Relationship Id="rId4516" Type="http://schemas.openxmlformats.org/officeDocument/2006/relationships/hyperlink" Target="https://www.caixa.gov.br/Downloads/sinapi-cadernos-tecnicos/SINAPI-CT-TELHAMENTO-PARA-COBERTURA.pdf" TargetMode="External"/><Relationship Id="rId4723" Type="http://schemas.openxmlformats.org/officeDocument/2006/relationships/hyperlink" Target="https://www.caixa.gov.br/Downloads/sinapi-cadernos-tecnicos/SINAPI-CT-TRANSPORTE-DE-MATERIAIS-DENTRO-DO-CANTEIRO-DE-OBRAS.pdf" TargetMode="External"/><Relationship Id="rId7879" Type="http://schemas.openxmlformats.org/officeDocument/2006/relationships/hyperlink" Target="https://www.caixa.gov.br/Downloads/sinapi-cadernos-tecnicos/SINAPI-CT-DEPRECIACAO-JUROS-IMPOSTOS-E-SEGUROS-MANUTENCAO-E-MATERIAIS-NA-OPERACAO-DOS-EQUIPAMENTOS.pdf" TargetMode="External"/><Relationship Id="rId10110" Type="http://schemas.openxmlformats.org/officeDocument/2006/relationships/hyperlink" Target="https://www.caixa.gov.br/Downloads/sinapi-cadernos-tecnicos/SINAPI-CT-ALVENARIA-DE-VEDACAO.pdf" TargetMode="External"/><Relationship Id="rId179" Type="http://schemas.openxmlformats.org/officeDocument/2006/relationships/hyperlink" Target="https://www.caixa.gov.br/Downloads/sinapi-cadernos-tecnicos/SINAPI-CT-INSTALACOES-HIDRAULICAS-RESERVACAO-E-BOMBAS-DE-RECALQUE.pdf" TargetMode="External"/><Relationship Id="rId386" Type="http://schemas.openxmlformats.org/officeDocument/2006/relationships/hyperlink" Target="https://www.caixa.gov.br/Downloads/sinapi-cadernos-tecnicos/SINAPI-CT-INSTALACOES-HIDRAULICAS-RESERVACAO-E-BOMBAS-DE-RECALQUE.pdf" TargetMode="External"/><Relationship Id="rId593" Type="http://schemas.openxmlformats.org/officeDocument/2006/relationships/hyperlink" Target="https://www.caixa.gov.br/Downloads/sinapi-cadernos-tecnicos/SINAPI-CT-INSTALACOES-HIDRAULICAS-EM-PEX.pdf" TargetMode="External"/><Relationship Id="rId2067" Type="http://schemas.openxmlformats.org/officeDocument/2006/relationships/hyperlink" Target="https://www.caixa.gov.br/Downloads/sinapi-cadernos-tecnicos/SINAPI-CT-LASTRO.pdf" TargetMode="External"/><Relationship Id="rId2274" Type="http://schemas.openxmlformats.org/officeDocument/2006/relationships/hyperlink" Target="https://www.caixa.gov.br/Downloads/sinapi-metodologia/Livro_SINAPI_Calculos_Parametros.pdf" TargetMode="External"/><Relationship Id="rId2481" Type="http://schemas.openxmlformats.org/officeDocument/2006/relationships/hyperlink" Target="https://www.caixa.gov.br/Downloads/sinapi-metodologia/Livro_SINAPI_Calculos_Parametros.pdf" TargetMode="External"/><Relationship Id="rId3118" Type="http://schemas.openxmlformats.org/officeDocument/2006/relationships/hyperlink" Target="https://www.caixa.gov.br/Downloads/sinapi-cadernos-tecnicos/SINAPI-CT-PELE-DE-VIDRO-EM-FACHADAS.pdf" TargetMode="External"/><Relationship Id="rId3325" Type="http://schemas.openxmlformats.org/officeDocument/2006/relationships/hyperlink" Target="https://www.caixa.gov.br/Downloads/sinapi-cadernos-tecnicos/SINAPI-CT-PINTURA-EM-SUPERFICIES-METALICAS.pdf" TargetMode="External"/><Relationship Id="rId3532" Type="http://schemas.openxmlformats.org/officeDocument/2006/relationships/hyperlink" Target="https://www.caixa.gov.br/Downloads/sinapi-cadernos-tecnicos/SINAPI-CT-POCOS-DE-VISITA-E-CAIXAS-PARA-BOCAS-DE-LOBO.pdf" TargetMode="External"/><Relationship Id="rId4930" Type="http://schemas.openxmlformats.org/officeDocument/2006/relationships/hyperlink" Target="https://www.caixa.gov.br/Downloads/sinapi-cadernos-tecnicos/SINAPI-CT-TUBULACAO-FLANGEADA-PARA-REDES-DE-AGUA.pdf" TargetMode="External"/><Relationship Id="rId6688" Type="http://schemas.openxmlformats.org/officeDocument/2006/relationships/hyperlink" Target="https://www.caixa.gov.br/Downloads/sinapi-cadernos-tecnicos/SINAPI-CT-ESCAVACAO-DE-VALAS.pdf" TargetMode="External"/><Relationship Id="rId7739" Type="http://schemas.openxmlformats.org/officeDocument/2006/relationships/hyperlink" Target="https://www.caixa.gov.br/Downloads/sinapi-cadernos-tecnicos/SINAPI-CT-DEPRECIACAO-JUROS-IMPOSTOS-E-SEGUROS-MANUTENCAO-E-MATERIAIS-NA-OPERACAO-DOS-EQUIPAMENTOS.pdf" TargetMode="External"/><Relationship Id="rId9094" Type="http://schemas.openxmlformats.org/officeDocument/2006/relationships/hyperlink" Target="https://www.caixa.gov.br/Downloads/sinapi-cadernos-tecnicos/SINAPI-CT-BOCAS-PARA-BUEIROS.pdf" TargetMode="External"/><Relationship Id="rId246" Type="http://schemas.openxmlformats.org/officeDocument/2006/relationships/hyperlink" Target="https://www.caixa.gov.br/Downloads/sinapi-cadernos-tecnicos/SINAPI-CT-INSTALACOES-HIDRAULICAS-RESERVACAO-E-BOMBAS-DE-RECALQUE.pdf" TargetMode="External"/><Relationship Id="rId453" Type="http://schemas.openxmlformats.org/officeDocument/2006/relationships/hyperlink" Target="https://www.caixa.gov.br/Downloads/sinapi-cadernos-tecnicos/SINAPI-CT-INSTALACOES-HIDRAULICAS-RESERVACAO-E-BOMBAS-DE-RECALQUE.pdf" TargetMode="External"/><Relationship Id="rId660" Type="http://schemas.openxmlformats.org/officeDocument/2006/relationships/hyperlink" Target="https://www.caixa.gov.br/Downloads/sinapi-cadernos-tecnicos/SINAPI-CT-INSTALACOES-HIDRAULICAS-EM-PPR.pdf" TargetMode="External"/><Relationship Id="rId1083" Type="http://schemas.openxmlformats.org/officeDocument/2006/relationships/hyperlink" Target="https://www.caixa.gov.br/Downloads/sinapi-cadernos-tecnicos/SINAPI-CT-INSTALACOES-PREDIAIS-DE-AGUA-QUENTE-EM-CPVC.pdf" TargetMode="External"/><Relationship Id="rId1290" Type="http://schemas.openxmlformats.org/officeDocument/2006/relationships/hyperlink" Target="https://www.caixa.gov.br/Downloads/sinapi-cadernos-tecnicos/SINAPI-CT-INSTALACOES-DE-GAS-E-INCENDIO-EM-ACO-E-FERRO-GALVANIZADO.pdf" TargetMode="External"/><Relationship Id="rId2134" Type="http://schemas.openxmlformats.org/officeDocument/2006/relationships/hyperlink" Target="https://www.caixa.gov.br/Downloads/sinapi-cadernos-tecnicos/SINAPI-CT-LIMPEZA-DE-OBRA.pdf" TargetMode="External"/><Relationship Id="rId2341" Type="http://schemas.openxmlformats.org/officeDocument/2006/relationships/hyperlink" Target="https://www.caixa.gov.br/Downloads/sinapi-metodologia/Livro_SINAPI_Calculos_Parametros.pdf" TargetMode="External"/><Relationship Id="rId5497" Type="http://schemas.openxmlformats.org/officeDocument/2006/relationships/hyperlink" Target="https://www.caixa.gov.br/Downloads/sinapi-cadernos-tecnicos/SINAPI-CT-INSTALACOES-ELETRICAS-ELETRODUTOS-EMBUTIDOS-CABOS-CAIXAS-TOMADAS-E-INTERRUPTORES.pdf" TargetMode="External"/><Relationship Id="rId6548" Type="http://schemas.openxmlformats.org/officeDocument/2006/relationships/hyperlink" Target="https://www.caixa.gov.br/Downloads/sinapi-cadernos-tecnicos/SINAPI-CT-ESQUADRIAS-JANELAS.pdf" TargetMode="External"/><Relationship Id="rId6895" Type="http://schemas.openxmlformats.org/officeDocument/2006/relationships/hyperlink" Target="https://www.caixa.gov.br/Downloads/sinapi-cadernos-tecnicos/SINAPI-CT-ESCADAS.pdf" TargetMode="External"/><Relationship Id="rId7946" Type="http://schemas.openxmlformats.org/officeDocument/2006/relationships/hyperlink" Target="https://www.caixa.gov.br/Downloads/sinapi-cadernos-tecnicos/SINAPI-CT-DEPRECIACAO-JUROS-IMPOSTOS-E-SEGUROS-MANUTENCAO-E-MATERIAIS-NA-OPERACAO-DOS-EQUIPAMENTOS.pdf" TargetMode="External"/><Relationship Id="rId9161" Type="http://schemas.openxmlformats.org/officeDocument/2006/relationships/hyperlink" Target="https://www.caixa.gov.br/Downloads/sinapi-cadernos-tecnicos/SINAPI-CT-ATERROS-BASES-SUB-BASES-E-IMPRIMACOES.pdf" TargetMode="External"/><Relationship Id="rId106" Type="http://schemas.openxmlformats.org/officeDocument/2006/relationships/hyperlink" Target="https://www.caixa.gov.br/Downloads/sinapi-cadernos-tecnicos/SINAPI-CT-INSTALACOES-ELETRICAS-REDE-DE-DISTRIBUICAO.pdf" TargetMode="External"/><Relationship Id="rId313" Type="http://schemas.openxmlformats.org/officeDocument/2006/relationships/hyperlink" Target="https://www.caixa.gov.br/Downloads/sinapi-cadernos-tecnicos/SINAPI-CT-INSTALACOES-HIDRAULICAS-RESERVACAO-E-BOMBAS-DE-RECALQUE.pdf" TargetMode="External"/><Relationship Id="rId1150" Type="http://schemas.openxmlformats.org/officeDocument/2006/relationships/hyperlink" Target="https://www.caixa.gov.br/Downloads/sinapi-cadernos-tecnicos/SINAPI-CT-INSTALACOES-PREDIAIS-DE-AGUA-QUENTE-EM-CPVC.pdf" TargetMode="External"/><Relationship Id="rId4099" Type="http://schemas.openxmlformats.org/officeDocument/2006/relationships/hyperlink" Target="https://www.caixa.gov.br/Downloads/sinapi-cadernos-tecnicos/SINAPI-CT-REDES-DE-AGUA-E-ESGOTO-EM-PEAD-LISO-(TUBOS-E-CONEXOES).pdf" TargetMode="External"/><Relationship Id="rId5357" Type="http://schemas.openxmlformats.org/officeDocument/2006/relationships/hyperlink" Target="https://www.caixa.gov.br/Downloads/sinapi-cadernos-tecnicos/SINAPI-CT-INSTALACOES-ELETRICAS-ELETRODUTOS-CONEXOES-E-CONDULETES-APARENTES.pdf" TargetMode="External"/><Relationship Id="rId6755" Type="http://schemas.openxmlformats.org/officeDocument/2006/relationships/hyperlink" Target="https://www.caixa.gov.br/Downloads/sinapi-cadernos-tecnicos/SINAPI-CT-ESCAVACAO-VERTICAL-A-CEU-ABERTO.pdf" TargetMode="External"/><Relationship Id="rId6962" Type="http://schemas.openxmlformats.org/officeDocument/2006/relationships/hyperlink" Target="https://www.caixa.gov.br/Downloads/sinapi-cadernos-tecnicos/SINAPI-CT-EQUIPAMENTOS-DE-PROTECAO-COLETIVA.pdf" TargetMode="External"/><Relationship Id="rId7806" Type="http://schemas.openxmlformats.org/officeDocument/2006/relationships/hyperlink" Target="https://www.caixa.gov.br/Downloads/sinapi-cadernos-tecnicos/SINAPI-CT-DEPRECIACAO-JUROS-IMPOSTOS-E-SEGUROS-MANUTENCAO-E-MATERIAIS-NA-OPERACAO-DOS-EQUIPAMENTOS.pdf" TargetMode="External"/><Relationship Id="rId9021" Type="http://schemas.openxmlformats.org/officeDocument/2006/relationships/hyperlink" Target="https://www.caixa.gov.br/Downloads/sinapi-cadernos-tecnicos/SINAPI-CT-CAIXAS-ENTERRADAS.pdf" TargetMode="External"/><Relationship Id="rId520" Type="http://schemas.openxmlformats.org/officeDocument/2006/relationships/hyperlink" Target="https://www.caixa.gov.br/Downloads/sinapi-cadernos-tecnicos/SINAPI-CT-INSTALACOES-HIDRAULICAS-EM-PEX.pdf" TargetMode="External"/><Relationship Id="rId2201" Type="http://schemas.openxmlformats.org/officeDocument/2006/relationships/hyperlink" Target="https://www.caixa.gov.br/Downloads/sinapi-metodologia/Livro_SINAPI_Calculos_Parametros.pdf" TargetMode="External"/><Relationship Id="rId5564" Type="http://schemas.openxmlformats.org/officeDocument/2006/relationships/hyperlink" Target="https://www.caixa.gov.br/Downloads/sinapi-cadernos-tecnicos/SINAPI-CT-INSTALACOES-ELETRICAS-ELETRODUTOS-EMBUTIDOS-CABOS-CAIXAS-TOMADAS-E-INTERRUPTORES.pdf" TargetMode="External"/><Relationship Id="rId5771" Type="http://schemas.openxmlformats.org/officeDocument/2006/relationships/hyperlink" Target="https://www.caixa.gov.br/Downloads/sinapi-cadernos-tecnicos/SINAPI-CT-GESSO.pdf" TargetMode="External"/><Relationship Id="rId6408" Type="http://schemas.openxmlformats.org/officeDocument/2006/relationships/hyperlink" Target="https://www.caixa.gov.br/Downloads/sinapi-cadernos-tecnicos/SINAPI-CT-ESQUADRIAS-PORTAS.pdf" TargetMode="External"/><Relationship Id="rId6615" Type="http://schemas.openxmlformats.org/officeDocument/2006/relationships/hyperlink" Target="https://www.caixa.gov.br/Downloads/sinapi-cadernos-tecnicos/SINAPI-CT-ESCORAMENTO-E-PREPARO-DE-FUNDO-DE-VALAS.pdf" TargetMode="External"/><Relationship Id="rId6822" Type="http://schemas.openxmlformats.org/officeDocument/2006/relationships/hyperlink" Target="https://www.caixa.gov.br/Downloads/sinapi-cadernos-tecnicos/SINAPI-CT-ESCAVACAO-HORIZONTAL.pdf" TargetMode="External"/><Relationship Id="rId9978" Type="http://schemas.openxmlformats.org/officeDocument/2006/relationships/hyperlink" Target="https://www.caixa.gov.br/Downloads/sinapi-cadernos-tecnicos/SINAPI-CT-ARGAMASSAS.pdf" TargetMode="External"/><Relationship Id="rId1010" Type="http://schemas.openxmlformats.org/officeDocument/2006/relationships/hyperlink" Target="https://www.caixa.gov.br/Downloads/sinapi-cadernos-tecnicos/SINAPI-CT-INSTALACOES-PREDIAIS-DE-AGUA-FRIA-EM-PVC.pdf" TargetMode="External"/><Relationship Id="rId1967" Type="http://schemas.openxmlformats.org/officeDocument/2006/relationships/hyperlink" Target="https://www.caixa.gov.br/Downloads/sinapi-cadernos-tecnicos/SINAPI-CT-INSTALACOES-EM-COBRE.pdf" TargetMode="External"/><Relationship Id="rId4166" Type="http://schemas.openxmlformats.org/officeDocument/2006/relationships/hyperlink" Target="https://www.caixa.gov.br/Downloads/sinapi-cadernos-tecnicos/SINAPI-CT-REDES-DE-AGUA-E-ESGOTO-EM-PEAD-LISO-(TUBOS-E-CONEXOES).pdf" TargetMode="External"/><Relationship Id="rId4373" Type="http://schemas.openxmlformats.org/officeDocument/2006/relationships/hyperlink" Target="https://www.caixa.gov.br/Downloads/sinapi-cadernos-tecnicos/SINAPI-CT-SISTEMA-DE-PROTECAO-CONTRA-DESCARGAS-ATMOSFERICAS-SPDA.pdf" TargetMode="External"/><Relationship Id="rId4580" Type="http://schemas.openxmlformats.org/officeDocument/2006/relationships/hyperlink" Target="https://www.caixa.gov.br/Downloads/sinapi-cadernos-tecnicos/SINAPI-CT-TRANSPORTE-FLUVIAL-CARGA-E-DESCARGA.pdf" TargetMode="External"/><Relationship Id="rId5217" Type="http://schemas.openxmlformats.org/officeDocument/2006/relationships/hyperlink" Target="https://www.caixa.gov.br/Downloads/sinapi-cadernos-tecnicos/SINAPI-CT-VALVULAS-E-REGISTROS-PARA-SISTEMAS-PREDIAIS.pdf" TargetMode="External"/><Relationship Id="rId5424" Type="http://schemas.openxmlformats.org/officeDocument/2006/relationships/hyperlink" Target="https://www.caixa.gov.br/Downloads/sinapi-cadernos-tecnicos/SINAPI-CT-INSTALACOES-ELETRICAS-ELETRODUTOS-EMBUTIDOS-CABOS-CAIXAS-TOMADAS-E-INTERRUPTORES.pdf" TargetMode="External"/><Relationship Id="rId5631" Type="http://schemas.openxmlformats.org/officeDocument/2006/relationships/hyperlink" Target="https://www.caixa.gov.br/Downloads/sinapi-cadernos-tecnicos/SINAPI-CT-ILUMINACAO-PREDIAL-E-MONITORAMENTO.pdf" TargetMode="External"/><Relationship Id="rId8787" Type="http://schemas.openxmlformats.org/officeDocument/2006/relationships/hyperlink" Target="https://www.caixa.gov.br/Downloads/sinapi-cadernos-tecnicos/SINAPI-CT-CONCRETO-PROJETADO.pdf" TargetMode="External"/><Relationship Id="rId8994" Type="http://schemas.openxmlformats.org/officeDocument/2006/relationships/hyperlink" Target="https://www.caixa.gov.br/Downloads/sinapi-cadernos-tecnicos/SINAPI-CT-CAIXAS-ENTERRADAS.pdf" TargetMode="External"/><Relationship Id="rId9838" Type="http://schemas.openxmlformats.org/officeDocument/2006/relationships/hyperlink" Target="https://www.caixa.gov.br/Downloads/sinapi-cadernos-tecnicos/SINAPI-CT-ARMACAO-PARA-ESTRUTURAS-DE-CONCRETO-ARMADO.pdf" TargetMode="External"/><Relationship Id="rId4026" Type="http://schemas.openxmlformats.org/officeDocument/2006/relationships/hyperlink" Target="https://www.caixa.gov.br/Downloads/sinapi-cadernos-tecnicos/SINAPI-CT-REDES-DE-LOGICA-TELEFONIA-E-IMAGEM.pdf" TargetMode="External"/><Relationship Id="rId4440" Type="http://schemas.openxmlformats.org/officeDocument/2006/relationships/hyperlink" Target="https://www.caixa.gov.br/Downloads/sinapi-cadernos-tecnicos/SINAPI-CT-SISTEMAS-DE-MEDICAO.pdf" TargetMode="External"/><Relationship Id="rId7596" Type="http://schemas.openxmlformats.org/officeDocument/2006/relationships/hyperlink" Target="https://www.caixa.gov.br/Downloads/sinapi-cadernos-tecnicos/SINAPI-CT-DEPRECIACAO-JUROS-IMPOSTOS-E-SEGUROS-MANUTENCAO-E-MATERIAIS-NA-OPERACAO-DOS-EQUIPAMENTOS.pdf" TargetMode="External"/><Relationship Id="rId8647" Type="http://schemas.openxmlformats.org/officeDocument/2006/relationships/hyperlink" Target="https://www.caixa.gov.br/Downloads/sinapi-cadernos-tecnicos/SINAPI-CT-CUSTOS-HORARIOS-PRODUTIVO-E-IMPRODUTIVO-DOS-EQUIPAMENTOS.pdf" TargetMode="External"/><Relationship Id="rId3042" Type="http://schemas.openxmlformats.org/officeDocument/2006/relationships/hyperlink" Target="https://www.caixa.gov.br/Downloads/sinapi-cadernos-tecnicos/SINAPI-CT-PAVIMENTACOES-DIVERSAS-PARALELEPIPEDOS-E-PEDRAS-POLIEDRICAS.pdf" TargetMode="External"/><Relationship Id="rId6198" Type="http://schemas.openxmlformats.org/officeDocument/2006/relationships/hyperlink" Target="https://www.caixa.gov.br/Downloads/sinapi-cadernos-tecnicos/SINAPI-CT-ESTRUTURAS-DE-CONTENCAO-PERFIS-PRANCHADOS-CORTINAS-E-MUROS-DE-ARRIMO.pdf" TargetMode="External"/><Relationship Id="rId7249" Type="http://schemas.openxmlformats.org/officeDocument/2006/relationships/hyperlink" Target="https://www.caixa.gov.br/Downloads/sinapi-cadernos-tecnicos/SINAPI-CT-DISSIPADORES-DE-ENERGIA.pdf" TargetMode="External"/><Relationship Id="rId7663" Type="http://schemas.openxmlformats.org/officeDocument/2006/relationships/hyperlink" Target="https://www.caixa.gov.br/Downloads/sinapi-cadernos-tecnicos/SINAPI-CT-DEPRECIACAO-JUROS-IMPOSTOS-E-SEGUROS-MANUTENCAO-E-MATERIAIS-NA-OPERACAO-DOS-EQUIPAMENTOS.pdf" TargetMode="External"/><Relationship Id="rId8714" Type="http://schemas.openxmlformats.org/officeDocument/2006/relationships/hyperlink" Target="https://www.caixa.gov.br/Downloads/sinapi-cadernos-tecnicos/SINAPI-CT-CONTRAPISO.pdf" TargetMode="External"/><Relationship Id="rId6265" Type="http://schemas.openxmlformats.org/officeDocument/2006/relationships/hyperlink" Target="https://www.caixa.gov.br/Downloads/sinapi-cadernos-tecnicos/SINAPI-CT-ESTRUTURA-E-TRAMA-PARA-COBERTURA.pdf" TargetMode="External"/><Relationship Id="rId7316" Type="http://schemas.openxmlformats.org/officeDocument/2006/relationships/hyperlink" Target="https://www.caixa.gov.br/Downloads/sinapi-cadernos-tecnicos/SINAPI-CT-DEPRECIACAO-JUROS-IMPOSTOS-E-SEGUROS-MANUTENCAO-E-MATERIAIS-NA-OPERACAO-DOS-EQUIPAMENTOS.pdf" TargetMode="External"/><Relationship Id="rId3859" Type="http://schemas.openxmlformats.org/officeDocument/2006/relationships/hyperlink" Target="https://www.caixa.gov.br/Downloads/sinapi-cadernos-tecnicos/SINAPI-CT-RASGOS-E-FIXACOES.pdf" TargetMode="External"/><Relationship Id="rId5281" Type="http://schemas.openxmlformats.org/officeDocument/2006/relationships/hyperlink" Target="https://www.caixa.gov.br/Downloads/sinapi-cadernos-tecnicos/SINAPI-CT-VALVULAS-PARA-REDES-DE-SANEAMENTO.pdf" TargetMode="External"/><Relationship Id="rId7730" Type="http://schemas.openxmlformats.org/officeDocument/2006/relationships/hyperlink" Target="https://www.caixa.gov.br/Downloads/sinapi-cadernos-tecnicos/SINAPI-CT-DEPRECIACAO-JUROS-IMPOSTOS-E-SEGUROS-MANUTENCAO-E-MATERIAIS-NA-OPERACAO-DOS-EQUIPAMENTOS.pdf" TargetMode="External"/><Relationship Id="rId9488" Type="http://schemas.openxmlformats.org/officeDocument/2006/relationships/hyperlink" Target="https://www.caixa.gov.br/Downloads/sinapi-cadernos-tecnicos/SINAPI-CT-ASSENTAMENTO-DE-TUBOS-DE-ESGOTO-OU-DRENAGEM-PLUVIAL-EM-CONCRETO.pdf" TargetMode="External"/><Relationship Id="rId2875" Type="http://schemas.openxmlformats.org/officeDocument/2006/relationships/hyperlink" Target="https://www.caixa.gov.br/Downloads/sinapi-cadernos-tecnicos/SINAPI-CT-PAISAGISMO-PLANTIO.pdf" TargetMode="External"/><Relationship Id="rId3926" Type="http://schemas.openxmlformats.org/officeDocument/2006/relationships/hyperlink" Target="https://www.caixa.gov.br/Downloads/sinapi-cadernos-tecnicos/SINAPI-CT-RECOMPOSICAO-DE-PAVIMENTOS.pdf" TargetMode="External"/><Relationship Id="rId6332" Type="http://schemas.openxmlformats.org/officeDocument/2006/relationships/hyperlink" Target="https://www.caixa.gov.br/Downloads/sinapi-cadernos-tecnicos/SINAPI-CT-ESTRUTURA-E-TRAMA-PARA-COBERTURA.pdf" TargetMode="External"/><Relationship Id="rId847" Type="http://schemas.openxmlformats.org/officeDocument/2006/relationships/hyperlink" Target="https://www.caixa.gov.br/Downloads/sinapi-cadernos-tecnicos/SINAPI-CT-INSTALACOES-PREDIAIS-DE-AGUA-FRIA-EM-PVC.pdf" TargetMode="External"/><Relationship Id="rId1477" Type="http://schemas.openxmlformats.org/officeDocument/2006/relationships/hyperlink" Target="https://www.caixa.gov.br/Downloads/sinapi-cadernos-tecnicos/SINAPI-CT-INSTALACOES-DE-GAS-E-INCENDIO-EM-ACO-E-FERRO-GALVANIZADO.pdf" TargetMode="External"/><Relationship Id="rId1891" Type="http://schemas.openxmlformats.org/officeDocument/2006/relationships/hyperlink" Target="https://www.caixa.gov.br/Downloads/sinapi-cadernos-tecnicos/SINAPI-CT-INSTALACOES-EM-COBRE.pdf" TargetMode="External"/><Relationship Id="rId2528" Type="http://schemas.openxmlformats.org/officeDocument/2006/relationships/hyperlink" Target="https://www.caixa.gov.br/Downloads/sinapi-cadernos-tecnicos/SINAPI-CT-LOCACAO-DE-OBRAS.pdf" TargetMode="External"/><Relationship Id="rId2942" Type="http://schemas.openxmlformats.org/officeDocument/2006/relationships/hyperlink" Target="https://www.caixa.gov.br/Downloads/sinapi-cadernos-tecnicos/SINAPI-CT-PAREDES-DE-CONCRETO-ESTUCAMENTO.pdf" TargetMode="External"/><Relationship Id="rId9555" Type="http://schemas.openxmlformats.org/officeDocument/2006/relationships/hyperlink" Target="https://www.caixa.gov.br/Downloads/sinapi-cadernos-tecnicos/SINAPI-CT-ASSENTAMENTO-DE-TUBOS-DE-PVC-E-METALICOS-EM-REDES-DE-AGUA.pdf" TargetMode="External"/><Relationship Id="rId914" Type="http://schemas.openxmlformats.org/officeDocument/2006/relationships/hyperlink" Target="https://www.caixa.gov.br/Downloads/sinapi-cadernos-tecnicos/SINAPI-CT-INSTALACOES-PREDIAIS-DE-AGUA-FRIA-EM-PVC.pdf" TargetMode="External"/><Relationship Id="rId1544" Type="http://schemas.openxmlformats.org/officeDocument/2006/relationships/hyperlink" Target="https://www.caixa.gov.br/Downloads/sinapi-cadernos-tecnicos/SINAPI-CT-INSTALACOES-DE-GAS-E-INCENDIO-EM-ACO-E-FERRO-GALVANIZADO.pdf" TargetMode="External"/><Relationship Id="rId5001" Type="http://schemas.openxmlformats.org/officeDocument/2006/relationships/hyperlink" Target="https://www.caixa.gov.br/Downloads/sinapi-cadernos-tecnicos/SINAPI-CT-TUNNEL-LINER.pdf" TargetMode="External"/><Relationship Id="rId8157" Type="http://schemas.openxmlformats.org/officeDocument/2006/relationships/hyperlink" Target="https://www.caixa.gov.br/Downloads/sinapi-cadernos-tecnicos/SINAPI-CT-DEPRECIACAO-JUROS-IMPOSTOS-E-SEGUROS-MANUTENCAO-E-MATERIAIS-NA-OPERACAO-DOS-EQUIPAMENTOS.pdf" TargetMode="External"/><Relationship Id="rId8571" Type="http://schemas.openxmlformats.org/officeDocument/2006/relationships/hyperlink" Target="https://www.caixa.gov.br/Downloads/sinapi-cadernos-tecnicos/SINAPI-CT-CUSTOS-HORARIOS-PRODUTIVO-E-IMPRODUTIVO-DOS-EQUIPAMENTOS.pdf" TargetMode="External"/><Relationship Id="rId9208" Type="http://schemas.openxmlformats.org/officeDocument/2006/relationships/hyperlink" Target="https://www.caixa.gov.br/Downloads/sinapi-cadernos-tecnicos/SINAPI-CT-ATERROS-BASES-SUB-BASES-E-IMPRIMACOES.pdf" TargetMode="External"/><Relationship Id="rId9622" Type="http://schemas.openxmlformats.org/officeDocument/2006/relationships/hyperlink" Target="https://www.caixa.gov.br/Downloads/sinapi-cadernos-tecnicos/SINAPI-CT-ASSENTAMENTO-DE-TUBOS-DE-PVC-E-METALICOS-EM-REDES-DE-AGUA.pdf" TargetMode="External"/><Relationship Id="rId10087" Type="http://schemas.openxmlformats.org/officeDocument/2006/relationships/hyperlink" Target="https://www.caixa.gov.br/Downloads/sinapi-cadernos-tecnicos/SINAPI-CT-ALVENARIA-DE-VEDACAO.pdf" TargetMode="External"/><Relationship Id="rId1611" Type="http://schemas.openxmlformats.org/officeDocument/2006/relationships/hyperlink" Target="https://www.caixa.gov.br/Downloads/sinapi-cadernos-tecnicos/SINAPI-CT-INSTALACOES-DE-GAS-EM-PEX-MULTICAMADAS.pdf" TargetMode="External"/><Relationship Id="rId4767" Type="http://schemas.openxmlformats.org/officeDocument/2006/relationships/hyperlink" Target="https://www.caixa.gov.br/Downloads/sinapi-cadernos-tecnicos/SINAPI-CT-TRANSPORTE-CARGA-E-DESCARGA-DE-MATERIAIS.pdf" TargetMode="External"/><Relationship Id="rId5818" Type="http://schemas.openxmlformats.org/officeDocument/2006/relationships/hyperlink" Target="https://www.caixa.gov.br/Downloads/sinapi-cadernos-tecnicos/SINAPI-CT-GABIOES-EXECUCAO-DE-MURO-E-PROTECAO-SUPERFICIAL.pdf" TargetMode="External"/><Relationship Id="rId7173" Type="http://schemas.openxmlformats.org/officeDocument/2006/relationships/hyperlink" Target="https://www.caixa.gov.br/Downloads/sinapi-cadernos-tecnicos/SINAPI-CT-DUTOS-PARA-AR-CONDICIONADO.pdf" TargetMode="External"/><Relationship Id="rId8224" Type="http://schemas.openxmlformats.org/officeDocument/2006/relationships/hyperlink" Target="https://www.caixa.gov.br/Downloads/sinapi-cadernos-tecnicos/SINAPI-CT-DEMOLICOES-E-REMOCOES.pdf" TargetMode="External"/><Relationship Id="rId3369" Type="http://schemas.openxmlformats.org/officeDocument/2006/relationships/hyperlink" Target="https://www.caixa.gov.br/Downloads/sinapi-cadernos-tecnicos/SINAPI-CT-PISOS.pdf" TargetMode="External"/><Relationship Id="rId7240" Type="http://schemas.openxmlformats.org/officeDocument/2006/relationships/hyperlink" Target="https://www.caixa.gov.br/Downloads/sinapi-cadernos-tecnicos/SINAPI-CT-DRENAGEM-DE-AR-CONDICIONADO.pdf" TargetMode="External"/><Relationship Id="rId2385" Type="http://schemas.openxmlformats.org/officeDocument/2006/relationships/hyperlink" Target="https://www.caixa.gov.br/Downloads/sinapi-metodologia/Livro_SINAPI_Calculos_Parametros.pdf" TargetMode="External"/><Relationship Id="rId3783" Type="http://schemas.openxmlformats.org/officeDocument/2006/relationships/hyperlink" Target="https://www.caixa.gov.br/Downloads/sinapi-cadernos-tecnicos/SINAPI-CT-RADIER-PISO-DE-CONCRETO-E-LAJE-SOBRE-SOLO.pdf" TargetMode="External"/><Relationship Id="rId4834" Type="http://schemas.openxmlformats.org/officeDocument/2006/relationships/hyperlink" Target="https://www.caixa.gov.br/Downloads/sinapi-cadernos-tecnicos/SINAPI-CT-TRANSPORTE-CARGA-E-DESCARGA-DE-MATERIAIS.pdf" TargetMode="External"/><Relationship Id="rId357" Type="http://schemas.openxmlformats.org/officeDocument/2006/relationships/hyperlink" Target="https://www.caixa.gov.br/Downloads/sinapi-cadernos-tecnicos/SINAPI-CT-INSTALACOES-HIDRAULICAS-RESERVACAO-E-BOMBAS-DE-RECALQUE.pdf" TargetMode="External"/><Relationship Id="rId2038" Type="http://schemas.openxmlformats.org/officeDocument/2006/relationships/hyperlink" Target="https://www.caixa.gov.br/Downloads/sinapi-cadernos-tecnicos/SINAPI-CT-LAJES-PRE-MOLDADAS.pdf" TargetMode="External"/><Relationship Id="rId3436" Type="http://schemas.openxmlformats.org/officeDocument/2006/relationships/hyperlink" Target="https://www.caixa.gov.br/Downloads/sinapi-cadernos-tecnicos/SINAPI-CT-POSTES-DE-CONCRETO-E-METALICOS.pdf" TargetMode="External"/><Relationship Id="rId3850" Type="http://schemas.openxmlformats.org/officeDocument/2006/relationships/hyperlink" Target="https://www.caixa.gov.br/Downloads/sinapi-cadernos-tecnicos/SINAPI-CT-RASGOS-E-FIXACOES.pdf" TargetMode="External"/><Relationship Id="rId4901" Type="http://schemas.openxmlformats.org/officeDocument/2006/relationships/hyperlink" Target="https://www.caixa.gov.br/Downloads/sinapi-cadernos-tecnicos/SINAPI-CT-TUBULACAO-FLANGEADA-PARA-REDES-DE-AGUA.pdf" TargetMode="External"/><Relationship Id="rId9065" Type="http://schemas.openxmlformats.org/officeDocument/2006/relationships/hyperlink" Target="https://www.caixa.gov.br/Downloads/sinapi-cadernos-tecnicos/SINAPI-CT-BOMBAS-HIDRAULICAS-CENTRIFUGAS-HORIZONTAIS-E-SUBMERSIVEIS.pdf" TargetMode="External"/><Relationship Id="rId771" Type="http://schemas.openxmlformats.org/officeDocument/2006/relationships/hyperlink" Target="https://www.caixa.gov.br/Downloads/sinapi-cadernos-tecnicos/SINAPI-CT-INSTALACOES-PREDIAIS-DE-ESGOTO-TUBOS-E-CONEXOES.pdf" TargetMode="External"/><Relationship Id="rId2452" Type="http://schemas.openxmlformats.org/officeDocument/2006/relationships/hyperlink" Target="https://www.caixa.gov.br/Downloads/sinapi-metodologia/Livro_SINAPI_Calculos_Parametros.pdf" TargetMode="External"/><Relationship Id="rId3503" Type="http://schemas.openxmlformats.org/officeDocument/2006/relationships/hyperlink" Target="https://www.caixa.gov.br/Downloads/sinapi-cadernos-tecnicos/SINAPI-CT-POCOS-DE-VISITA-E-CAIXAS-PARA-BOCAS-DE-LOBO.pdf" TargetMode="External"/><Relationship Id="rId6659" Type="http://schemas.openxmlformats.org/officeDocument/2006/relationships/hyperlink" Target="https://www.caixa.gov.br/Downloads/sinapi-cadernos-tecnicos/SINAPI-CT-ESCAVACAO-DE-VALAS.pdf" TargetMode="External"/><Relationship Id="rId424" Type="http://schemas.openxmlformats.org/officeDocument/2006/relationships/hyperlink" Target="https://www.caixa.gov.br/Downloads/sinapi-cadernos-tecnicos/SINAPI-CT-INSTALACOES-HIDRAULICAS-RESERVACAO-E-BOMBAS-DE-RECALQUE.pdf" TargetMode="External"/><Relationship Id="rId1054" Type="http://schemas.openxmlformats.org/officeDocument/2006/relationships/hyperlink" Target="https://www.caixa.gov.br/Downloads/sinapi-cadernos-tecnicos/SINAPI-CT-INSTALACOES-PREDIAIS-DE-AGUA-QUENTE-EM-CPVC.pdf" TargetMode="External"/><Relationship Id="rId2105" Type="http://schemas.openxmlformats.org/officeDocument/2006/relationships/hyperlink" Target="https://www.caixa.gov.br/Downloads/sinapi-cadernos-tecnicos/SINAPI-CT-LIGACOES-PREDIAIS-DE-AGUA-E-ESGOTO.pdf" TargetMode="External"/><Relationship Id="rId5675" Type="http://schemas.openxmlformats.org/officeDocument/2006/relationships/hyperlink" Target="https://www.caixa.gov.br/Downloads/sinapi-cadernos-tecnicos/SINAPI-CT-ILUMINACAO-PREDIAL-E-MONITORAMENTO.pdf" TargetMode="External"/><Relationship Id="rId6726" Type="http://schemas.openxmlformats.org/officeDocument/2006/relationships/hyperlink" Target="https://www.caixa.gov.br/Downloads/sinapi-cadernos-tecnicos/SINAPI-CT-ESCAVACAO-VERTICAL-A-CEU-ABERTO.pdf" TargetMode="External"/><Relationship Id="rId8081" Type="http://schemas.openxmlformats.org/officeDocument/2006/relationships/hyperlink" Target="https://www.caixa.gov.br/Downloads/sinapi-cadernos-tecnicos/SINAPI-CT-DEPRECIACAO-JUROS-IMPOSTOS-E-SEGUROS-MANUTENCAO-E-MATERIAIS-NA-OPERACAO-DOS-EQUIPAMENTOS.pdf" TargetMode="External"/><Relationship Id="rId9132" Type="http://schemas.openxmlformats.org/officeDocument/2006/relationships/hyperlink" Target="https://www.caixa.gov.br/Downloads/sinapi-cadernos-tecnicos/SINAPI-CT-BOCAS-PARA-BUEIROS.pdf" TargetMode="External"/><Relationship Id="rId1121" Type="http://schemas.openxmlformats.org/officeDocument/2006/relationships/hyperlink" Target="https://www.caixa.gov.br/Downloads/sinapi-cadernos-tecnicos/SINAPI-CT-INSTALACOES-PREDIAIS-DE-AGUA-QUENTE-EM-CPVC.pdf" TargetMode="External"/><Relationship Id="rId4277" Type="http://schemas.openxmlformats.org/officeDocument/2006/relationships/hyperlink" Target="https://www.caixa.gov.br/Downloads/sinapi-cadernos-tecnicos/SINAPI-CT-REVESTIMENTOS-CERAMICOS-INTERNOS.pdf" TargetMode="External"/><Relationship Id="rId4691" Type="http://schemas.openxmlformats.org/officeDocument/2006/relationships/hyperlink" Target="https://www.caixa.gov.br/Downloads/sinapi-cadernos-tecnicos/SINAPI-CT-TRANSPORTE-DE-MATERIAIS-DENTRO-DO-CANTEIRO-DE-OBRAS.pdf" TargetMode="External"/><Relationship Id="rId5328" Type="http://schemas.openxmlformats.org/officeDocument/2006/relationships/hyperlink" Target="https://www.caixa.gov.br/Downloads/sinapi-cadernos-tecnicos/SINAPI-CT-INSTALACOES-ELETRICAS-ELETRODUTOS-CONEXOES-E-CONDULETES-APARENTES.pdf" TargetMode="External"/><Relationship Id="rId5742" Type="http://schemas.openxmlformats.org/officeDocument/2006/relationships/hyperlink" Target="https://www.caixa.gov.br/Downloads/sinapi-cadernos-tecnicos/SINAPI-CT-GRAUTE-E-ARMACAO.pdf" TargetMode="External"/><Relationship Id="rId8898" Type="http://schemas.openxmlformats.org/officeDocument/2006/relationships/hyperlink" Target="https://www.caixa.gov.br/Downloads/sinapi-cadernos-tecnicos/SINAPI-CT-CERCAS-PROTETORES-E-ALAMBRADOS.pdf" TargetMode="External"/><Relationship Id="rId9949" Type="http://schemas.openxmlformats.org/officeDocument/2006/relationships/hyperlink" Target="https://www.caixa.gov.br/Downloads/sinapi-cadernos-tecnicos/SINAPI-CT-ARGAMASSAS.pdf" TargetMode="External"/><Relationship Id="rId3293" Type="http://schemas.openxmlformats.org/officeDocument/2006/relationships/hyperlink" Target="https://www.caixa.gov.br/Downloads/sinapi-cadernos-tecnicos/SINAPI-CT-PINTURA-EM-SUPERFICIES-METALICAS.pdf" TargetMode="External"/><Relationship Id="rId4344" Type="http://schemas.openxmlformats.org/officeDocument/2006/relationships/hyperlink" Target="https://www.caixa.gov.br/Downloads/sinapi-cadernos-tecnicos/SINAPI-CT-SINALIZACAO-VERTICAL-VIARIA.pdf" TargetMode="External"/><Relationship Id="rId1938" Type="http://schemas.openxmlformats.org/officeDocument/2006/relationships/hyperlink" Target="https://www.caixa.gov.br/Downloads/sinapi-cadernos-tecnicos/SINAPI-CT-INSTALACOES-EM-COBRE.pdf" TargetMode="External"/><Relationship Id="rId3360" Type="http://schemas.openxmlformats.org/officeDocument/2006/relationships/hyperlink" Target="https://www.caixa.gov.br/Downloads/sinapi-cadernos-tecnicos/SINAPI-CT-PINTURA-PARA-PISOS-E-PARA-SINALIZACAO-HORIZONTAL-E-VERTICAL.pdf" TargetMode="External"/><Relationship Id="rId7567" Type="http://schemas.openxmlformats.org/officeDocument/2006/relationships/hyperlink" Target="https://www.caixa.gov.br/Downloads/sinapi-cadernos-tecnicos/SINAPI-CT-DEPRECIACAO-JUROS-IMPOSTOS-E-SEGUROS-MANUTENCAO-E-MATERIAIS-NA-OPERACAO-DOS-EQUIPAMENTOS.pdf" TargetMode="External"/><Relationship Id="rId8965" Type="http://schemas.openxmlformats.org/officeDocument/2006/relationships/hyperlink" Target="https://www.caixa.gov.br/Downloads/sinapi-cadernos-tecnicos/SINAPI-CT-CAIXAS-DE-AGUA-PARA-EDIFICACOES.pdf" TargetMode="External"/><Relationship Id="rId281" Type="http://schemas.openxmlformats.org/officeDocument/2006/relationships/hyperlink" Target="https://www.caixa.gov.br/Downloads/sinapi-cadernos-tecnicos/SINAPI-CT-INSTALACOES-HIDRAULICAS-RESERVACAO-E-BOMBAS-DE-RECALQUE.pdf" TargetMode="External"/><Relationship Id="rId3013" Type="http://schemas.openxmlformats.org/officeDocument/2006/relationships/hyperlink" Target="https://www.caixa.gov.br/Downloads/sinapi-cadernos-tecnicos/SINAPI-CT-PARQUINHOS-E-EQUIPAMENTOS-DE-GINASTICA-AO-AR-LIVRE.pdf" TargetMode="External"/><Relationship Id="rId4411" Type="http://schemas.openxmlformats.org/officeDocument/2006/relationships/hyperlink" Target="https://www.caixa.gov.br/Downloads/sinapi-cadernos-tecnicos/SINAPI-CT-SISTEMAS-DE-MEDICAO.pdf" TargetMode="External"/><Relationship Id="rId6169" Type="http://schemas.openxmlformats.org/officeDocument/2006/relationships/hyperlink" Target="https://www.caixa.gov.br/Downloads/sinapi-cadernos-tecnicos/SINAPI-CT-ESTRUTURAS-DE-MADEIRA.pdf" TargetMode="External"/><Relationship Id="rId7981" Type="http://schemas.openxmlformats.org/officeDocument/2006/relationships/hyperlink" Target="https://www.caixa.gov.br/Downloads/sinapi-cadernos-tecnicos/SINAPI-CT-DEPRECIACAO-JUROS-IMPOSTOS-E-SEGUROS-MANUTENCAO-E-MATERIAIS-NA-OPERACAO-DOS-EQUIPAMENTOS.pdf" TargetMode="External"/><Relationship Id="rId8618" Type="http://schemas.openxmlformats.org/officeDocument/2006/relationships/hyperlink" Target="https://www.caixa.gov.br/Downloads/sinapi-cadernos-tecnicos/SINAPI-CT-CUSTOS-HORARIOS-PRODUTIVO-E-IMPRODUTIVO-DOS-EQUIPAMENTOS.pdf" TargetMode="External"/><Relationship Id="rId6583" Type="http://schemas.openxmlformats.org/officeDocument/2006/relationships/hyperlink" Target="https://www.caixa.gov.br/Downloads/sinapi-cadernos-tecnicos/SINAPI-CT-ESCORAMENTO-E-PREPARO-DE-FUNDO-DE-VALAS.pdf" TargetMode="External"/><Relationship Id="rId7634" Type="http://schemas.openxmlformats.org/officeDocument/2006/relationships/hyperlink" Target="https://www.caixa.gov.br/Downloads/sinapi-cadernos-tecnicos/SINAPI-CT-DEPRECIACAO-JUROS-IMPOSTOS-E-SEGUROS-MANUTENCAO-E-MATERIAIS-NA-OPERACAO-DOS-EQUIPAMENTOS.pdf" TargetMode="External"/><Relationship Id="rId2779" Type="http://schemas.openxmlformats.org/officeDocument/2006/relationships/hyperlink" Target="https://www.caixa.gov.br/Downloads/sinapi-cadernos-tecnicos/SINAPI-CT-MASSA-UNICA-INTERNA.pdf" TargetMode="External"/><Relationship Id="rId5185" Type="http://schemas.openxmlformats.org/officeDocument/2006/relationships/hyperlink" Target="https://www.caixa.gov.br/Downloads/sinapi-cadernos-tecnicos/SINAPI-CT-VALVULAS-E-REGISTROS-PARA-SISTEMAS-PREDIAIS.pdf" TargetMode="External"/><Relationship Id="rId6236" Type="http://schemas.openxmlformats.org/officeDocument/2006/relationships/hyperlink" Target="https://www.caixa.gov.br/Downloads/sinapi-cadernos-tecnicos/SINAPI-CT-ESTRUTURA-E-TRAMA-PARA-COBERTURA.pdf" TargetMode="External"/><Relationship Id="rId6650" Type="http://schemas.openxmlformats.org/officeDocument/2006/relationships/hyperlink" Target="https://www.caixa.gov.br/Downloads/sinapi-cadernos-tecnicos/SINAPI-CT-ESCAVACAO-DE-VALAS.pdf" TargetMode="External"/><Relationship Id="rId7701" Type="http://schemas.openxmlformats.org/officeDocument/2006/relationships/hyperlink" Target="https://www.caixa.gov.br/Downloads/sinapi-cadernos-tecnicos/SINAPI-CT-DEPRECIACAO-JUROS-IMPOSTOS-E-SEGUROS-MANUTENCAO-E-MATERIAIS-NA-OPERACAO-DOS-EQUIPAMENTOS.pdf" TargetMode="External"/><Relationship Id="rId1795" Type="http://schemas.openxmlformats.org/officeDocument/2006/relationships/hyperlink" Target="https://www.caixa.gov.br/Downloads/sinapi-cadernos-tecnicos/SINAPI-CT-INSTALACOES-EM-COBRE.pdf" TargetMode="External"/><Relationship Id="rId2846" Type="http://schemas.openxmlformats.org/officeDocument/2006/relationships/hyperlink" Target="https://www.caixa.gov.br/Downloads/sinapi-cadernos-tecnicos/SINAPI-CT-MONOCAPA.pdf" TargetMode="External"/><Relationship Id="rId5252" Type="http://schemas.openxmlformats.org/officeDocument/2006/relationships/hyperlink" Target="https://www.caixa.gov.br/Downloads/sinapi-cadernos-tecnicos/SINAPI-CT-VALVULAS-PARA-REDES-DE-SANEAMENTO.pdf" TargetMode="External"/><Relationship Id="rId6303" Type="http://schemas.openxmlformats.org/officeDocument/2006/relationships/hyperlink" Target="https://www.caixa.gov.br/Downloads/sinapi-cadernos-tecnicos/SINAPI-CT-ESTRUTURA-E-TRAMA-PARA-COBERTURA.pdf" TargetMode="External"/><Relationship Id="rId9459" Type="http://schemas.openxmlformats.org/officeDocument/2006/relationships/hyperlink" Target="https://www.caixa.gov.br/Downloads/sinapi-cadernos-tecnicos/SINAPI-CT-ASSENTAMENTO-DE-TUBOS-DE-ESGOTO-OU-DRENAGEM-PLUVIAL-EM-CONCRETO.pdf" TargetMode="External"/><Relationship Id="rId9873" Type="http://schemas.openxmlformats.org/officeDocument/2006/relationships/hyperlink" Target="https://www.caixa.gov.br/Downloads/sinapi-cadernos-tecnicos/SINAPI-CT-ARMACAO-DE-ESTACAS.pdf" TargetMode="External"/><Relationship Id="rId87" Type="http://schemas.openxmlformats.org/officeDocument/2006/relationships/hyperlink" Target="https://www.caixa.gov.br/Downloads/sinapi-cadernos-tecnicos/SINAPI-CT-INSTALACOES-ELETRICAS-REDE-DE-DISTRIBUICAO.pdf" TargetMode="External"/><Relationship Id="rId818" Type="http://schemas.openxmlformats.org/officeDocument/2006/relationships/hyperlink" Target="https://www.caixa.gov.br/Downloads/sinapi-cadernos-tecnicos/SINAPI-CT-INSTALACOES-PREDIAIS-DE-AGUA-FRIA-EM-PVC.pdf" TargetMode="External"/><Relationship Id="rId1448" Type="http://schemas.openxmlformats.org/officeDocument/2006/relationships/hyperlink" Target="https://www.caixa.gov.br/Downloads/sinapi-cadernos-tecnicos/SINAPI-CT-INSTALACOES-DE-GAS-E-INCENDIO-EM-ACO-E-FERRO-GALVANIZADO.pdf" TargetMode="External"/><Relationship Id="rId8475" Type="http://schemas.openxmlformats.org/officeDocument/2006/relationships/hyperlink" Target="https://www.caixa.gov.br/Downloads/sinapi-cadernos-tecnicos/SINAPI-CT-CUSTOS-HORARIOS-PRODUTIVO-E-IMPRODUTIVO-DOS-EQUIPAMENTOS.pdf" TargetMode="External"/><Relationship Id="rId9526" Type="http://schemas.openxmlformats.org/officeDocument/2006/relationships/hyperlink" Target="https://www.caixa.gov.br/Downloads/sinapi-cadernos-tecnicos/SINAPI-CT-ASSENTAMENTO-DE-TUBOS-DE-PVC-E-METALICOS-EM-REDES-DE-AGUA.pdf" TargetMode="External"/><Relationship Id="rId1862" Type="http://schemas.openxmlformats.org/officeDocument/2006/relationships/hyperlink" Target="https://www.caixa.gov.br/Downloads/sinapi-cadernos-tecnicos/SINAPI-CT-INSTALACOES-EM-COBRE.pdf" TargetMode="External"/><Relationship Id="rId2913" Type="http://schemas.openxmlformats.org/officeDocument/2006/relationships/hyperlink" Target="https://www.caixa.gov.br/Downloads/sinapi-cadernos-tecnicos/SINAPI-CT-PAREDES-DE-CONCRETO-CONCRETAGEM.pdf" TargetMode="External"/><Relationship Id="rId7077" Type="http://schemas.openxmlformats.org/officeDocument/2006/relationships/hyperlink" Target="https://www.caixa.gov.br/Downloads/sinapi-cadernos-tecnicos/SINAPI-CT-ELETROCALHAS.pdf" TargetMode="External"/><Relationship Id="rId7491" Type="http://schemas.openxmlformats.org/officeDocument/2006/relationships/hyperlink" Target="https://www.caixa.gov.br/Downloads/sinapi-cadernos-tecnicos/SINAPI-CT-DEPRECIACAO-JUROS-IMPOSTOS-E-SEGUROS-MANUTENCAO-E-MATERIAIS-NA-OPERACAO-DOS-EQUIPAMENTOS.pdf" TargetMode="External"/><Relationship Id="rId8128" Type="http://schemas.openxmlformats.org/officeDocument/2006/relationships/hyperlink" Target="https://www.caixa.gov.br/Downloads/sinapi-cadernos-tecnicos/SINAPI-CT-DEPRECIACAO-JUROS-IMPOSTOS-E-SEGUROS-MANUTENCAO-E-MATERIAIS-NA-OPERACAO-DOS-EQUIPAMENTOS.pdf" TargetMode="External"/><Relationship Id="rId9940" Type="http://schemas.openxmlformats.org/officeDocument/2006/relationships/hyperlink" Target="https://www.caixa.gov.br/Downloads/sinapi-cadernos-tecnicos/SINAPI-CT-ARGAMASSAS.pdf" TargetMode="External"/><Relationship Id="rId10058" Type="http://schemas.openxmlformats.org/officeDocument/2006/relationships/hyperlink" Target="https://www.caixa.gov.br/Downloads/sinapi-cadernos-tecnicos/SINAPI-CT-ALVENARIA-DE-VEDACAO.pdf" TargetMode="External"/><Relationship Id="rId1515" Type="http://schemas.openxmlformats.org/officeDocument/2006/relationships/hyperlink" Target="https://www.caixa.gov.br/Downloads/sinapi-cadernos-tecnicos/SINAPI-CT-INSTALACOES-DE-GAS-E-INCENDIO-EM-ACO-E-FERRO-GALVANIZADO.pdf" TargetMode="External"/><Relationship Id="rId6093" Type="http://schemas.openxmlformats.org/officeDocument/2006/relationships/hyperlink" Target="https://www.caixa.gov.br/Downloads/sinapi-cadernos-tecnicos/SINAPI-CT-EXECUCAO-DE-TIRANTES.pdf" TargetMode="External"/><Relationship Id="rId7144" Type="http://schemas.openxmlformats.org/officeDocument/2006/relationships/hyperlink" Target="https://www.caixa.gov.br/Downloads/sinapi-cadernos-tecnicos/SINAPI-CT-DUTOS-PARA-AR-CONDICIONADO.pdf" TargetMode="External"/><Relationship Id="rId8542" Type="http://schemas.openxmlformats.org/officeDocument/2006/relationships/hyperlink" Target="https://www.caixa.gov.br/Downloads/sinapi-cadernos-tecnicos/SINAPI-CT-CUSTOS-HORARIOS-PRODUTIVO-E-IMPRODUTIVO-DOS-EQUIPAMENTOS.pdf" TargetMode="External"/><Relationship Id="rId3687" Type="http://schemas.openxmlformats.org/officeDocument/2006/relationships/hyperlink" Target="https://www.caixa.gov.br/Downloads/sinapi-cadernos-tecnicos/SINAPI-CT-PRODUCAO-DE-CONCRETO.pdf" TargetMode="External"/><Relationship Id="rId4738" Type="http://schemas.openxmlformats.org/officeDocument/2006/relationships/hyperlink" Target="https://www.caixa.gov.br/Downloads/sinapi-cadernos-tecnicos/SINAPI-CT-TRANSPORTE-CARGA-E-DESCARGA-DE-MATERIAIS.pdf" TargetMode="External"/><Relationship Id="rId10125" Type="http://schemas.openxmlformats.org/officeDocument/2006/relationships/hyperlink" Target="https://www.caixa.gov.br/Downloads/sinapi-cadernos-tecnicos/SINAPI-CT-ALVENARIA-ESTRUTURAL-BLOCOS-CERAMICOS.pdf" TargetMode="External"/><Relationship Id="rId2289" Type="http://schemas.openxmlformats.org/officeDocument/2006/relationships/hyperlink" Target="https://www.caixa.gov.br/Downloads/sinapi-metodologia/Livro_SINAPI_Calculos_Parametros.pdf" TargetMode="External"/><Relationship Id="rId3754" Type="http://schemas.openxmlformats.org/officeDocument/2006/relationships/hyperlink" Target="https://www.caixa.gov.br/Downloads/sinapi-cadernos-tecnicos/SINAPI-CT-QUADROS-DE-AUTOMACAO-DE-BOMBAS.pdf" TargetMode="External"/><Relationship Id="rId4805" Type="http://schemas.openxmlformats.org/officeDocument/2006/relationships/hyperlink" Target="https://www.caixa.gov.br/Downloads/sinapi-cadernos-tecnicos/SINAPI-CT-TRANSPORTE-CARGA-E-DESCARGA-DE-MATERIAIS.pdf" TargetMode="External"/><Relationship Id="rId6160" Type="http://schemas.openxmlformats.org/officeDocument/2006/relationships/hyperlink" Target="https://www.caixa.gov.br/Downloads/sinapi-cadernos-tecnicos/SINAPI-CT-ESTRUTURAS-DE-MADEIRA.pdf" TargetMode="External"/><Relationship Id="rId7211" Type="http://schemas.openxmlformats.org/officeDocument/2006/relationships/hyperlink" Target="https://www.caixa.gov.br/Downloads/sinapi-cadernos-tecnicos/SINAPI-CT-DRENOS.pdf" TargetMode="External"/><Relationship Id="rId675" Type="http://schemas.openxmlformats.org/officeDocument/2006/relationships/hyperlink" Target="https://www.caixa.gov.br/Downloads/sinapi-cadernos-tecnicos/SINAPI-CT-INSTALACOES-HIDRAULICAS-EM-PPR.pdf" TargetMode="External"/><Relationship Id="rId2356" Type="http://schemas.openxmlformats.org/officeDocument/2006/relationships/hyperlink" Target="https://www.caixa.gov.br/Downloads/sinapi-metodologia/Livro_SINAPI_Calculos_Parametros.pdf" TargetMode="External"/><Relationship Id="rId2770" Type="http://schemas.openxmlformats.org/officeDocument/2006/relationships/hyperlink" Target="https://www.caixa.gov.br/Downloads/sinapi-cadernos-tecnicos/SINAPI-CT-MASSA-UNICA-INTERNA.pdf" TargetMode="External"/><Relationship Id="rId3407" Type="http://schemas.openxmlformats.org/officeDocument/2006/relationships/hyperlink" Target="https://www.caixa.gov.br/Downloads/sinapi-cadernos-tecnicos/SINAPI-CT-PISOS.pdf" TargetMode="External"/><Relationship Id="rId3821" Type="http://schemas.openxmlformats.org/officeDocument/2006/relationships/hyperlink" Target="https://www.caixa.gov.br/Downloads/sinapi-cadernos-tecnicos/SINAPI-CT-RADIER-PISO-DE-CONCRETO-E-LAJE-SOBRE-SOLO.pdf" TargetMode="External"/><Relationship Id="rId6977" Type="http://schemas.openxmlformats.org/officeDocument/2006/relationships/hyperlink" Target="https://www.caixa.gov.br/Downloads/sinapi-cadernos-tecnicos/SINAPI-CT-EQUIPAMENTOS-DE-PROTECAO-COLETIVA.pdf" TargetMode="External"/><Relationship Id="rId9383" Type="http://schemas.openxmlformats.org/officeDocument/2006/relationships/hyperlink" Target="https://www.caixa.gov.br/Downloads/sinapi-cadernos-tecnicos/SINAPI-CT-ATERROS-BASES-SUB-BASES-E-IMPRIMACOES.pdf" TargetMode="External"/><Relationship Id="rId328" Type="http://schemas.openxmlformats.org/officeDocument/2006/relationships/hyperlink" Target="https://www.caixa.gov.br/Downloads/sinapi-cadernos-tecnicos/SINAPI-CT-INSTALACOES-HIDRAULICAS-RESERVACAO-E-BOMBAS-DE-RECALQUE.pdf" TargetMode="External"/><Relationship Id="rId742" Type="http://schemas.openxmlformats.org/officeDocument/2006/relationships/hyperlink" Target="https://www.caixa.gov.br/Downloads/sinapi-cadernos-tecnicos/SINAPI-CT-INSTALACOES-PREDIAIS-DE-ESGOTO-TUBOS-E-CONEXOES.pdf" TargetMode="External"/><Relationship Id="rId1372" Type="http://schemas.openxmlformats.org/officeDocument/2006/relationships/hyperlink" Target="https://www.caixa.gov.br/Downloads/sinapi-cadernos-tecnicos/SINAPI-CT-INSTALACOES-DE-GAS-E-INCENDIO-EM-ACO-E-FERRO-GALVANIZADO.pdf" TargetMode="External"/><Relationship Id="rId2009" Type="http://schemas.openxmlformats.org/officeDocument/2006/relationships/hyperlink" Target="https://www.caixa.gov.br/Downloads/sinapi-cadernos-tecnicos/SINAPI-CT-INSTALACOES-PARA-CANTEIROS-DE-OBRAS.pdf" TargetMode="External"/><Relationship Id="rId2423" Type="http://schemas.openxmlformats.org/officeDocument/2006/relationships/hyperlink" Target="https://www.caixa.gov.br/Downloads/sinapi-metodologia/Livro_SINAPI_Calculos_Parametros.pdf" TargetMode="External"/><Relationship Id="rId5579" Type="http://schemas.openxmlformats.org/officeDocument/2006/relationships/hyperlink" Target="https://www.caixa.gov.br/Downloads/sinapi-cadernos-tecnicos/SINAPI-CT-INSTALACOES-ELETRICAS-ELETRODUTOS-EMBUTIDOS-CABOS-CAIXAS-TOMADAS-E-INTERRUPTORES.pdf" TargetMode="External"/><Relationship Id="rId9036" Type="http://schemas.openxmlformats.org/officeDocument/2006/relationships/hyperlink" Target="https://www.caixa.gov.br/Downloads/sinapi-cadernos-tecnicos/SINAPI-CT-CAIXAS-ENTERRADAS.pdf" TargetMode="External"/><Relationship Id="rId9450" Type="http://schemas.openxmlformats.org/officeDocument/2006/relationships/hyperlink" Target="https://www.caixa.gov.br/Downloads/sinapi-cadernos-tecnicos/SINAPI-CT-ASSENTAMENTO-DE-TUBOS-DE-ESGOTO-OU-DRENAGEM-PLUVIAL-EM-CONCRETO.pdf" TargetMode="External"/><Relationship Id="rId1025" Type="http://schemas.openxmlformats.org/officeDocument/2006/relationships/hyperlink" Target="https://www.caixa.gov.br/Downloads/sinapi-cadernos-tecnicos/SINAPI-CT-INSTALACOES-PREDIAIS-DE-AGUA-FRIA-EM-PVC.pdf" TargetMode="External"/><Relationship Id="rId4595" Type="http://schemas.openxmlformats.org/officeDocument/2006/relationships/hyperlink" Target="https://www.caixa.gov.br/Downloads/sinapi-cadernos-tecnicos/SINAPI-CT-TRANSPORTE-FLUVIAL-CARGA-E-DESCARGA.pdf" TargetMode="External"/><Relationship Id="rId5646" Type="http://schemas.openxmlformats.org/officeDocument/2006/relationships/hyperlink" Target="https://www.caixa.gov.br/Downloads/sinapi-cadernos-tecnicos/SINAPI-CT-ILUMINACAO-PREDIAL-E-MONITORAMENTO.pdf" TargetMode="External"/><Relationship Id="rId5993" Type="http://schemas.openxmlformats.org/officeDocument/2006/relationships/hyperlink" Target="https://www.caixa.gov.br/Downloads/sinapi-cadernos-tecnicos/SINAPI-CT-FOSSAS-E-SUMIDOUROS.pdf" TargetMode="External"/><Relationship Id="rId8052" Type="http://schemas.openxmlformats.org/officeDocument/2006/relationships/hyperlink" Target="https://www.caixa.gov.br/Downloads/sinapi-cadernos-tecnicos/SINAPI-CT-DEPRECIACAO-JUROS-IMPOSTOS-E-SEGUROS-MANUTENCAO-E-MATERIAIS-NA-OPERACAO-DOS-EQUIPAMENTOS.pdf" TargetMode="External"/><Relationship Id="rId9103" Type="http://schemas.openxmlformats.org/officeDocument/2006/relationships/hyperlink" Target="https://www.caixa.gov.br/Downloads/sinapi-cadernos-tecnicos/SINAPI-CT-BOCAS-PARA-BUEIROS.pdf" TargetMode="External"/><Relationship Id="rId3197" Type="http://schemas.openxmlformats.org/officeDocument/2006/relationships/hyperlink" Target="https://www.caixa.gov.br/Downloads/sinapi-cadernos-tecnicos/SINAPI-CT-PINTURA-EXTERNA.pdf" TargetMode="External"/><Relationship Id="rId4248" Type="http://schemas.openxmlformats.org/officeDocument/2006/relationships/hyperlink" Target="https://www.caixa.gov.br/Downloads/sinapi-cadernos-tecnicos/SINAPI-CT-RESERVATORIOS-DE-CONCRETO-E-METALICOS.pdf" TargetMode="External"/><Relationship Id="rId4662" Type="http://schemas.openxmlformats.org/officeDocument/2006/relationships/hyperlink" Target="https://www.caixa.gov.br/Downloads/sinapi-cadernos-tecnicos/SINAPI-CT-TRANSPORTE-DE-MATERIAIS-DENTRO-DO-CANTEIRO-DE-OBRAS.pdf" TargetMode="External"/><Relationship Id="rId5713" Type="http://schemas.openxmlformats.org/officeDocument/2006/relationships/hyperlink" Target="https://www.caixa.gov.br/Downloads/sinapi-cadernos-tecnicos/SINAPI-CT-GUARDA-CORPO-CORRIMAO-E-GRADE-PARA-ESQUADRIAS.pdf" TargetMode="External"/><Relationship Id="rId8869" Type="http://schemas.openxmlformats.org/officeDocument/2006/relationships/hyperlink" Target="https://www.caixa.gov.br/Downloads/sinapi-cadernos-tecnicos/SINAPI-CT-CERCAS-PROTETORES-E-ALAMBRADOS.pdf" TargetMode="External"/><Relationship Id="rId185" Type="http://schemas.openxmlformats.org/officeDocument/2006/relationships/hyperlink" Target="https://www.caixa.gov.br/Downloads/sinapi-cadernos-tecnicos/SINAPI-CT-INSTALACOES-HIDRAULICAS-RESERVACAO-E-BOMBAS-DE-RECALQUE.pdf" TargetMode="External"/><Relationship Id="rId1909" Type="http://schemas.openxmlformats.org/officeDocument/2006/relationships/hyperlink" Target="https://www.caixa.gov.br/Downloads/sinapi-cadernos-tecnicos/SINAPI-CT-INSTALACOES-EM-COBRE.pdf" TargetMode="External"/><Relationship Id="rId3264" Type="http://schemas.openxmlformats.org/officeDocument/2006/relationships/hyperlink" Target="https://www.caixa.gov.br/Downloads/sinapi-cadernos-tecnicos/SINAPI-CT-PINTURA-EM-MADEIRA.pdf" TargetMode="External"/><Relationship Id="rId4315" Type="http://schemas.openxmlformats.org/officeDocument/2006/relationships/hyperlink" Target="https://www.caixa.gov.br/Downloads/sinapi-cadernos-tecnicos/SINAPI-CT-SINALIZACAO-HORIZONTAL-VIARIA.pdf" TargetMode="External"/><Relationship Id="rId7885" Type="http://schemas.openxmlformats.org/officeDocument/2006/relationships/hyperlink" Target="https://www.caixa.gov.br/Downloads/sinapi-cadernos-tecnicos/SINAPI-CT-DEPRECIACAO-JUROS-IMPOSTOS-E-SEGUROS-MANUTENCAO-E-MATERIAIS-NA-OPERACAO-DOS-EQUIPAMENTOS.pdf" TargetMode="External"/><Relationship Id="rId8936" Type="http://schemas.openxmlformats.org/officeDocument/2006/relationships/hyperlink" Target="https://www.caixa.gov.br/Downloads/sinapi-cadernos-tecnicos/SINAPI-CT-CANALETAS-GRELHAS-E-CAIXAS-COM-GRELHA-PARA-DRENAGEM.pdf" TargetMode="External"/><Relationship Id="rId2280" Type="http://schemas.openxmlformats.org/officeDocument/2006/relationships/hyperlink" Target="https://www.caixa.gov.br/Downloads/sinapi-metodologia/Livro_SINAPI_Calculos_Parametros.pdf" TargetMode="External"/><Relationship Id="rId3331" Type="http://schemas.openxmlformats.org/officeDocument/2006/relationships/hyperlink" Target="https://www.caixa.gov.br/Downloads/sinapi-cadernos-tecnicos/SINAPI-CT-PINTURA-EM-SUPERFICIES-METALICAS.pdf" TargetMode="External"/><Relationship Id="rId6487" Type="http://schemas.openxmlformats.org/officeDocument/2006/relationships/hyperlink" Target="https://www.caixa.gov.br/Downloads/sinapi-cadernos-tecnicos/SINAPI-CT-ESQUADRIAS-PORTAS.pdf" TargetMode="External"/><Relationship Id="rId7538" Type="http://schemas.openxmlformats.org/officeDocument/2006/relationships/hyperlink" Target="https://www.caixa.gov.br/Downloads/sinapi-cadernos-tecnicos/SINAPI-CT-DEPRECIACAO-JUROS-IMPOSTOS-E-SEGUROS-MANUTENCAO-E-MATERIAIS-NA-OPERACAO-DOS-EQUIPAMENTOS.pdf" TargetMode="External"/><Relationship Id="rId7952" Type="http://schemas.openxmlformats.org/officeDocument/2006/relationships/hyperlink" Target="https://www.caixa.gov.br/Downloads/sinapi-cadernos-tecnicos/SINAPI-CT-DEPRECIACAO-JUROS-IMPOSTOS-E-SEGUROS-MANUTENCAO-E-MATERIAIS-NA-OPERACAO-DOS-EQUIPAMENTOS.pdf" TargetMode="External"/><Relationship Id="rId252" Type="http://schemas.openxmlformats.org/officeDocument/2006/relationships/hyperlink" Target="https://www.caixa.gov.br/Downloads/sinapi-cadernos-tecnicos/SINAPI-CT-INSTALACOES-HIDRAULICAS-RESERVACAO-E-BOMBAS-DE-RECALQUE.pdf" TargetMode="External"/><Relationship Id="rId5089" Type="http://schemas.openxmlformats.org/officeDocument/2006/relationships/hyperlink" Target="https://www.caixa.gov.br/Downloads/sinapi-cadernos-tecnicos/SINAPI-CT-VIDROS-E-ESPELHOS.pdf" TargetMode="External"/><Relationship Id="rId6554" Type="http://schemas.openxmlformats.org/officeDocument/2006/relationships/hyperlink" Target="https://www.caixa.gov.br/Downloads/sinapi-cadernos-tecnicos/SINAPI-CT-ESQUADRIAS-JANELAS.pdf" TargetMode="External"/><Relationship Id="rId7605" Type="http://schemas.openxmlformats.org/officeDocument/2006/relationships/hyperlink" Target="https://www.caixa.gov.br/Downloads/sinapi-cadernos-tecnicos/SINAPI-CT-DEPRECIACAO-JUROS-IMPOSTOS-E-SEGUROS-MANUTENCAO-E-MATERIAIS-NA-OPERACAO-DOS-EQUIPAMENTOS.pdf" TargetMode="External"/><Relationship Id="rId1699" Type="http://schemas.openxmlformats.org/officeDocument/2006/relationships/hyperlink" Target="https://www.caixa.gov.br/Downloads/sinapi-cadernos-tecnicos/SINAPI-CT-INSTALACOES-DE-AR-CONDICIONADO.pdf" TargetMode="External"/><Relationship Id="rId2000" Type="http://schemas.openxmlformats.org/officeDocument/2006/relationships/hyperlink" Target="https://www.caixa.gov.br/Downloads/sinapi-cadernos-tecnicos/SINAPI-CT-INSTALACOES-PARA-CANTEIROS-DE-OBRAS.pdf" TargetMode="External"/><Relationship Id="rId5156" Type="http://schemas.openxmlformats.org/officeDocument/2006/relationships/hyperlink" Target="https://www.caixa.gov.br/Downloads/sinapi-cadernos-tecnicos/SINAPI-CT-VALVULAS-E-REGISTROS-PARA-SISTEMAS-PREDIAIS.pdf" TargetMode="External"/><Relationship Id="rId5570" Type="http://schemas.openxmlformats.org/officeDocument/2006/relationships/hyperlink" Target="https://www.caixa.gov.br/Downloads/sinapi-cadernos-tecnicos/SINAPI-CT-INSTALACOES-ELETRICAS-ELETRODUTOS-EMBUTIDOS-CABOS-CAIXAS-TOMADAS-E-INTERRUPTORES.pdf" TargetMode="External"/><Relationship Id="rId6207" Type="http://schemas.openxmlformats.org/officeDocument/2006/relationships/hyperlink" Target="https://www.caixa.gov.br/Downloads/sinapi-cadernos-tecnicos/SINAPI-CT-ESTRUTURAS-DE-CONTENCAO-ESTACAS-PAREDES-DIAFRAGMA-E-MURETA-GUIA.pdf" TargetMode="External"/><Relationship Id="rId9777" Type="http://schemas.openxmlformats.org/officeDocument/2006/relationships/hyperlink" Target="https://www.caixa.gov.br/Downloads/sinapi-cadernos-tecnicos/SINAPI-CT-ASSENTAMENTO-DE-TUBOS-DE-ESGOTO-EM-PVC-E-PEAD.pdf" TargetMode="External"/><Relationship Id="rId4172" Type="http://schemas.openxmlformats.org/officeDocument/2006/relationships/hyperlink" Target="https://www.caixa.gov.br/Downloads/sinapi-cadernos-tecnicos/SINAPI-CT-REDES-DE-AGUA-E-ESGOTO-EM-PEAD-LISO-(TUBOS-E-CONEXOES).pdf" TargetMode="External"/><Relationship Id="rId5223" Type="http://schemas.openxmlformats.org/officeDocument/2006/relationships/hyperlink" Target="https://www.caixa.gov.br/Downloads/sinapi-cadernos-tecnicos/SINAPI-CT-VALVULAS-E-REGISTROS-PARA-SISTEMAS-PREDIAIS.pdf" TargetMode="External"/><Relationship Id="rId6621" Type="http://schemas.openxmlformats.org/officeDocument/2006/relationships/hyperlink" Target="https://www.caixa.gov.br/Downloads/sinapi-cadernos-tecnicos/SINAPI-CT-ESCORAMENTO-E-PREPARO-DE-FUNDO-DE-VALAS.pdf" TargetMode="External"/><Relationship Id="rId8379" Type="http://schemas.openxmlformats.org/officeDocument/2006/relationships/hyperlink" Target="https://www.caixa.gov.br/Downloads/sinapi-cadernos-tecnicos/SINAPI-CT-CUSTOS-HORARIOS-PRODUTIVO-E-IMPRODUTIVO-DOS-EQUIPAMENTOS.pdf" TargetMode="External"/><Relationship Id="rId1766" Type="http://schemas.openxmlformats.org/officeDocument/2006/relationships/hyperlink" Target="https://www.caixa.gov.br/Downloads/sinapi-cadernos-tecnicos/SINAPI-CT-INSTALACOES-EM-COBRE.pdf" TargetMode="External"/><Relationship Id="rId2817" Type="http://schemas.openxmlformats.org/officeDocument/2006/relationships/hyperlink" Target="https://www.caixa.gov.br/Downloads/sinapi-cadernos-tecnicos/SINAPI-CT-MOBILIARIO-URBANO.pdf" TargetMode="External"/><Relationship Id="rId8793" Type="http://schemas.openxmlformats.org/officeDocument/2006/relationships/hyperlink" Target="https://www.caixa.gov.br/Downloads/sinapi-cadernos-tecnicos/SINAPI-CT-CONCRETO-PROJETADO.pdf" TargetMode="External"/><Relationship Id="rId9844" Type="http://schemas.openxmlformats.org/officeDocument/2006/relationships/hyperlink" Target="https://www.caixa.gov.br/Downloads/sinapi-cadernos-tecnicos/SINAPI-CT-ARMACAO-PARA-ESTRUTURAS-DE-CONCRETO-ARMADO.pdf" TargetMode="External"/><Relationship Id="rId58" Type="http://schemas.openxmlformats.org/officeDocument/2006/relationships/hyperlink" Target="https://www.caixa.gov.br/Downloads/sinapi-cadernos-tecnicos/SINAPI-CT-INSTALACOES-ELETRICAS-QUADROS-CABOS-DISJUNTORES-CONTATORES-E-BARRAMENTOS-BLINDADOS.pdf" TargetMode="External"/><Relationship Id="rId1419" Type="http://schemas.openxmlformats.org/officeDocument/2006/relationships/hyperlink" Target="https://www.caixa.gov.br/Downloads/sinapi-cadernos-tecnicos/SINAPI-CT-INSTALACOES-DE-GAS-E-INCENDIO-EM-ACO-E-FERRO-GALVANIZADO.pdf" TargetMode="External"/><Relationship Id="rId1833" Type="http://schemas.openxmlformats.org/officeDocument/2006/relationships/hyperlink" Target="https://www.caixa.gov.br/Downloads/sinapi-cadernos-tecnicos/SINAPI-CT-INSTALACOES-EM-COBRE.pdf" TargetMode="External"/><Relationship Id="rId4989" Type="http://schemas.openxmlformats.org/officeDocument/2006/relationships/hyperlink" Target="https://www.caixa.gov.br/Downloads/sinapi-cadernos-tecnicos/SINAPI-CT-TUNNEL-LINER.pdf" TargetMode="External"/><Relationship Id="rId7048" Type="http://schemas.openxmlformats.org/officeDocument/2006/relationships/hyperlink" Target="https://www.caixa.gov.br/Downloads/sinapi-cadernos-tecnicos/SINAPI-CT-ELETROCALHAS.pdf" TargetMode="External"/><Relationship Id="rId7395" Type="http://schemas.openxmlformats.org/officeDocument/2006/relationships/hyperlink" Target="https://www.caixa.gov.br/Downloads/sinapi-cadernos-tecnicos/SINAPI-CT-DEPRECIACAO-JUROS-IMPOSTOS-E-SEGUROS-MANUTENCAO-E-MATERIAIS-NA-OPERACAO-DOS-EQUIPAMENTOS.pdf" TargetMode="External"/><Relationship Id="rId8446" Type="http://schemas.openxmlformats.org/officeDocument/2006/relationships/hyperlink" Target="https://www.caixa.gov.br/Downloads/sinapi-cadernos-tecnicos/SINAPI-CT-CUSTOS-HORARIOS-PRODUTIVO-E-IMPRODUTIVO-DOS-EQUIPAMENTOS.pdf" TargetMode="External"/><Relationship Id="rId8860" Type="http://schemas.openxmlformats.org/officeDocument/2006/relationships/hyperlink" Target="https://www.caixa.gov.br/Downloads/sinapi-cadernos-tecnicos/SINAPI-CT-CERCAS-PROTETORES-E-ALAMBRADOS.pdf" TargetMode="External"/><Relationship Id="rId9911" Type="http://schemas.openxmlformats.org/officeDocument/2006/relationships/hyperlink" Target="https://www.caixa.gov.br/Downloads/sinapi-cadernos-tecnicos/SINAPI-CT-ARGAMASSAS.pdf" TargetMode="External"/><Relationship Id="rId1900" Type="http://schemas.openxmlformats.org/officeDocument/2006/relationships/hyperlink" Target="https://www.caixa.gov.br/Downloads/sinapi-cadernos-tecnicos/SINAPI-CT-INSTALACOES-EM-COBRE.pdf" TargetMode="External"/><Relationship Id="rId7462" Type="http://schemas.openxmlformats.org/officeDocument/2006/relationships/hyperlink" Target="https://www.caixa.gov.br/Downloads/sinapi-cadernos-tecnicos/SINAPI-CT-DEPRECIACAO-JUROS-IMPOSTOS-E-SEGUROS-MANUTENCAO-E-MATERIAIS-NA-OPERACAO-DOS-EQUIPAMENTOS.pdf" TargetMode="External"/><Relationship Id="rId8513" Type="http://schemas.openxmlformats.org/officeDocument/2006/relationships/hyperlink" Target="https://www.caixa.gov.br/Downloads/sinapi-cadernos-tecnicos/SINAPI-CT-CUSTOS-HORARIOS-PRODUTIVO-E-IMPRODUTIVO-DOS-EQUIPAMENTOS.pdf" TargetMode="External"/><Relationship Id="rId10029" Type="http://schemas.openxmlformats.org/officeDocument/2006/relationships/hyperlink" Target="https://www.caixa.gov.br/Downloads/sinapi-cadernos-tecnicos/SINAPI-CT-ARGAMASSAS.pdf" TargetMode="External"/><Relationship Id="rId3658" Type="http://schemas.openxmlformats.org/officeDocument/2006/relationships/hyperlink" Target="https://www.caixa.gov.br/Downloads/sinapi-cadernos-tecnicos/SINAPI-CT-POCOS-DE-VISITA-E-CAIXAS-PARA-BOCAS-DE-LOBO.pdf" TargetMode="External"/><Relationship Id="rId4709" Type="http://schemas.openxmlformats.org/officeDocument/2006/relationships/hyperlink" Target="https://www.caixa.gov.br/Downloads/sinapi-cadernos-tecnicos/SINAPI-CT-TRANSPORTE-DE-MATERIAIS-DENTRO-DO-CANTEIRO-DE-OBRAS.pdf" TargetMode="External"/><Relationship Id="rId6064" Type="http://schemas.openxmlformats.org/officeDocument/2006/relationships/hyperlink" Target="https://www.caixa.gov.br/Downloads/sinapi-cadernos-tecnicos/SINAPI-CT-EXECUCAO-DE-TIRANTES.pdf" TargetMode="External"/><Relationship Id="rId7115" Type="http://schemas.openxmlformats.org/officeDocument/2006/relationships/hyperlink" Target="https://www.caixa.gov.br/Downloads/sinapi-cadernos-tecnicos/SINAPI-CT-ELETROCALHAS.pdf" TargetMode="External"/><Relationship Id="rId579" Type="http://schemas.openxmlformats.org/officeDocument/2006/relationships/hyperlink" Target="https://www.caixa.gov.br/Downloads/sinapi-cadernos-tecnicos/SINAPI-CT-INSTALACOES-HIDRAULICAS-EM-PEX.pdf" TargetMode="External"/><Relationship Id="rId993" Type="http://schemas.openxmlformats.org/officeDocument/2006/relationships/hyperlink" Target="https://www.caixa.gov.br/Downloads/sinapi-cadernos-tecnicos/SINAPI-CT-INSTALACOES-PREDIAIS-DE-AGUA-FRIA-EM-PVC.pdf" TargetMode="External"/><Relationship Id="rId2674" Type="http://schemas.openxmlformats.org/officeDocument/2006/relationships/hyperlink" Target="https://www.caixa.gov.br/Downloads/sinapi-cadernos-tecnicos/SINAPI-CT-MASSA-UNICA-EXTERNA.pdf" TargetMode="External"/><Relationship Id="rId5080" Type="http://schemas.openxmlformats.org/officeDocument/2006/relationships/hyperlink" Target="https://www.caixa.gov.br/Downloads/sinapi-cadernos-tecnicos/SINAPI-CT-VIDROS-E-ESPELHOS.pdf" TargetMode="External"/><Relationship Id="rId6131" Type="http://schemas.openxmlformats.org/officeDocument/2006/relationships/hyperlink" Target="https://www.caixa.gov.br/Downloads/sinapi-cadernos-tecnicos/SINAPI-CT-ESTRUTURAS-DE-MADEIRA.pdf" TargetMode="External"/><Relationship Id="rId9287" Type="http://schemas.openxmlformats.org/officeDocument/2006/relationships/hyperlink" Target="https://www.caixa.gov.br/Downloads/sinapi-cadernos-tecnicos/SINAPI-CT-ATERROS-BASES-SUB-BASES-E-IMPRIMACOES.pdf" TargetMode="External"/><Relationship Id="rId646" Type="http://schemas.openxmlformats.org/officeDocument/2006/relationships/hyperlink" Target="https://www.caixa.gov.br/Downloads/sinapi-cadernos-tecnicos/SINAPI-CT-INSTALACOES-HIDRAULICAS-EM-PPR.pdf" TargetMode="External"/><Relationship Id="rId1276" Type="http://schemas.openxmlformats.org/officeDocument/2006/relationships/hyperlink" Target="https://www.caixa.gov.br/Downloads/sinapi-cadernos-tecnicos/SINAPI-CT-INSTALACOES-DE-DIVISORIAS-DIVERSAS.pdf" TargetMode="External"/><Relationship Id="rId2327" Type="http://schemas.openxmlformats.org/officeDocument/2006/relationships/hyperlink" Target="https://www.caixa.gov.br/Downloads/sinapi-metodologia/Livro_SINAPI_Calculos_Parametros.pdf" TargetMode="External"/><Relationship Id="rId3725" Type="http://schemas.openxmlformats.org/officeDocument/2006/relationships/hyperlink" Target="https://www.caixa.gov.br/Downloads/sinapi-cadernos-tecnicos/SINAPI-CT-QUADRAS-E-SEUS-EQUIPAMENTOS.pdf" TargetMode="External"/><Relationship Id="rId9354" Type="http://schemas.openxmlformats.org/officeDocument/2006/relationships/hyperlink" Target="https://www.caixa.gov.br/Downloads/sinapi-cadernos-tecnicos/SINAPI-CT-ATERROS-BASES-SUB-BASES-E-IMPRIMACOES.pdf" TargetMode="External"/><Relationship Id="rId1690" Type="http://schemas.openxmlformats.org/officeDocument/2006/relationships/hyperlink" Target="https://www.caixa.gov.br/Downloads/sinapi-cadernos-tecnicos/SINAPI-CT-INSTALACOES-DE-AR-CONDICIONADO.pdf" TargetMode="External"/><Relationship Id="rId2741" Type="http://schemas.openxmlformats.org/officeDocument/2006/relationships/hyperlink" Target="https://www.caixa.gov.br/Downloads/sinapi-cadernos-tecnicos/SINAPI-CT-MASSA-UNICA-EXTERNA.pdf" TargetMode="External"/><Relationship Id="rId5897" Type="http://schemas.openxmlformats.org/officeDocument/2006/relationships/hyperlink" Target="https://www.caixa.gov.br/Downloads/sinapi-cadernos-tecnicos/SINAPI-CT-FORMAS-PARA-ESTRUTURAS-DE-CONCRETO-ARMADO.pdf" TargetMode="External"/><Relationship Id="rId6948" Type="http://schemas.openxmlformats.org/officeDocument/2006/relationships/hyperlink" Target="https://www.caixa.gov.br/Downloads/sinapi-cadernos-tecnicos/SINAPI-CT-EQUIPAMENTOS-DE-PROTECAO-COLETIVA.pdf" TargetMode="External"/><Relationship Id="rId9007" Type="http://schemas.openxmlformats.org/officeDocument/2006/relationships/hyperlink" Target="https://www.caixa.gov.br/Downloads/sinapi-cadernos-tecnicos/SINAPI-CT-CAIXAS-ENTERRADAS.pdf" TargetMode="External"/><Relationship Id="rId713" Type="http://schemas.openxmlformats.org/officeDocument/2006/relationships/hyperlink" Target="https://www.caixa.gov.br/Downloads/sinapi-cadernos-tecnicos/SINAPI-CT-INSTALACOES-PREDIAIS-DE-ESGOTO-CAIXAS-E-RALOS.pdf" TargetMode="External"/><Relationship Id="rId1343" Type="http://schemas.openxmlformats.org/officeDocument/2006/relationships/hyperlink" Target="https://www.caixa.gov.br/Downloads/sinapi-cadernos-tecnicos/SINAPI-CT-INSTALACOES-DE-GAS-E-INCENDIO-EM-ACO-E-FERRO-GALVANIZADO.pdf" TargetMode="External"/><Relationship Id="rId4499" Type="http://schemas.openxmlformats.org/officeDocument/2006/relationships/hyperlink" Target="https://www.caixa.gov.br/Downloads/sinapi-cadernos-tecnicos/SINAPI-CT-TELHAMENTO-PARA-COBERTURA.pdf" TargetMode="External"/><Relationship Id="rId5964" Type="http://schemas.openxmlformats.org/officeDocument/2006/relationships/hyperlink" Target="https://www.caixa.gov.br/Downloads/sinapi-cadernos-tecnicos/SINAPI-CT-FUNDACOES-RASAS-(BLOCOS-SAPATAS-VIGAS-BALDRAME).pdf" TargetMode="External"/><Relationship Id="rId8370" Type="http://schemas.openxmlformats.org/officeDocument/2006/relationships/hyperlink" Target="https://www.caixa.gov.br/Downloads/sinapi-cadernos-tecnicos/SINAPI-CT-CUSTOS-HORARIOS-PRODUTIVO-E-IMPRODUTIVO-DOS-EQUIPAMENTOS.pdf" TargetMode="External"/><Relationship Id="rId9421" Type="http://schemas.openxmlformats.org/officeDocument/2006/relationships/hyperlink" Target="https://www.caixa.gov.br/Downloads/sinapi-cadernos-tecnicos/SINAPI-CT-ASSENTAMENTO-DE-TUBOS-DE-ESGOTO-OU-DRENAGEM-PLUVIAL-EM-CONCRETO.pdf" TargetMode="External"/><Relationship Id="rId1410" Type="http://schemas.openxmlformats.org/officeDocument/2006/relationships/hyperlink" Target="https://www.caixa.gov.br/Downloads/sinapi-cadernos-tecnicos/SINAPI-CT-INSTALACOES-DE-GAS-E-INCENDIO-EM-ACO-E-FERRO-GALVANIZADO.pdf" TargetMode="External"/><Relationship Id="rId4566" Type="http://schemas.openxmlformats.org/officeDocument/2006/relationships/hyperlink" Target="https://www.caixa.gov.br/Downloads/sinapi-cadernos-tecnicos/SINAPI-CT-TRANSPORTE-FLUVIAL-CARGA-E-DESCARGA.pdf" TargetMode="External"/><Relationship Id="rId4980" Type="http://schemas.openxmlformats.org/officeDocument/2006/relationships/hyperlink" Target="https://www.caixa.gov.br/Downloads/sinapi-cadernos-tecnicos/SINAPI-CT-TUNNEL-LINER.pdf" TargetMode="External"/><Relationship Id="rId5617" Type="http://schemas.openxmlformats.org/officeDocument/2006/relationships/hyperlink" Target="https://www.caixa.gov.br/Downloads/sinapi-cadernos-tecnicos/SINAPI-CT-IMPERMEABILIZACAO-PROTECAO-MECANICA-E-TRATAMENTO-DE-JUNTA.pdf" TargetMode="External"/><Relationship Id="rId8023" Type="http://schemas.openxmlformats.org/officeDocument/2006/relationships/hyperlink" Target="https://www.caixa.gov.br/Downloads/sinapi-cadernos-tecnicos/SINAPI-CT-DEPRECIACAO-JUROS-IMPOSTOS-E-SEGUROS-MANUTENCAO-E-MATERIAIS-NA-OPERACAO-DOS-EQUIPAMENTOS.pdf" TargetMode="External"/><Relationship Id="rId3168" Type="http://schemas.openxmlformats.org/officeDocument/2006/relationships/hyperlink" Target="https://www.caixa.gov.br/Downloads/sinapi-cadernos-tecnicos/SINAPI-CT-PERFURACAO-HORIZONTAL-DIRECIONAL-HDD.pdf" TargetMode="External"/><Relationship Id="rId3582" Type="http://schemas.openxmlformats.org/officeDocument/2006/relationships/hyperlink" Target="https://www.caixa.gov.br/Downloads/sinapi-cadernos-tecnicos/SINAPI-CT-POCOS-DE-VISITA-E-CAIXAS-PARA-BOCAS-DE-LOBO.pdf" TargetMode="External"/><Relationship Id="rId4219" Type="http://schemas.openxmlformats.org/officeDocument/2006/relationships/hyperlink" Target="https://www.caixa.gov.br/Downloads/sinapi-cadernos-tecnicos/SINAPI-CT-RESERVATORIOS-DE-CONCRETO-E-METALICOS.pdf" TargetMode="External"/><Relationship Id="rId4633" Type="http://schemas.openxmlformats.org/officeDocument/2006/relationships/hyperlink" Target="https://www.caixa.gov.br/Downloads/sinapi-cadernos-tecnicos/SINAPI-CT-TRANSPORTE-FLUVIAL-CARGA-E-DESCARGA.pdf" TargetMode="External"/><Relationship Id="rId7789" Type="http://schemas.openxmlformats.org/officeDocument/2006/relationships/hyperlink" Target="https://www.caixa.gov.br/Downloads/sinapi-cadernos-tecnicos/SINAPI-CT-DEPRECIACAO-JUROS-IMPOSTOS-E-SEGUROS-MANUTENCAO-E-MATERIAIS-NA-OPERACAO-DOS-EQUIPAMENTOS.pdf" TargetMode="External"/><Relationship Id="rId10020" Type="http://schemas.openxmlformats.org/officeDocument/2006/relationships/hyperlink" Target="https://www.caixa.gov.br/Downloads/sinapi-cadernos-tecnicos/SINAPI-CT-ARGAMASSAS.pdf" TargetMode="External"/><Relationship Id="rId2184" Type="http://schemas.openxmlformats.org/officeDocument/2006/relationships/hyperlink" Target="https://www.caixa.gov.br/Downloads/sinapi-metodologia/Livro_SINAPI_Calculos_Parametros.pdf" TargetMode="External"/><Relationship Id="rId3235" Type="http://schemas.openxmlformats.org/officeDocument/2006/relationships/hyperlink" Target="https://www.caixa.gov.br/Downloads/sinapi-cadernos-tecnicos/SINAPI-CT-PINTURA-INTERNA.pdf" TargetMode="External"/><Relationship Id="rId7856" Type="http://schemas.openxmlformats.org/officeDocument/2006/relationships/hyperlink" Target="https://www.caixa.gov.br/Downloads/sinapi-cadernos-tecnicos/SINAPI-CT-DEPRECIACAO-JUROS-IMPOSTOS-E-SEGUROS-MANUTENCAO-E-MATERIAIS-NA-OPERACAO-DOS-EQUIPAMENTOS.pdf" TargetMode="External"/><Relationship Id="rId156" Type="http://schemas.openxmlformats.org/officeDocument/2006/relationships/hyperlink" Target="https://www.caixa.gov.br/Downloads/sinapi-cadernos-tecnicos/SINAPI-CT-INSTALACOES-ELETRICAS-REDE-DE-DISTRIBUICAO.pdf" TargetMode="External"/><Relationship Id="rId570" Type="http://schemas.openxmlformats.org/officeDocument/2006/relationships/hyperlink" Target="https://www.caixa.gov.br/Downloads/sinapi-cadernos-tecnicos/SINAPI-CT-INSTALACOES-HIDRAULICAS-EM-PEX.pdf" TargetMode="External"/><Relationship Id="rId2251" Type="http://schemas.openxmlformats.org/officeDocument/2006/relationships/hyperlink" Target="https://www.caixa.gov.br/Downloads/sinapi-metodologia/Livro_SINAPI_Calculos_Parametros.pdf" TargetMode="External"/><Relationship Id="rId3302" Type="http://schemas.openxmlformats.org/officeDocument/2006/relationships/hyperlink" Target="https://www.caixa.gov.br/Downloads/sinapi-cadernos-tecnicos/SINAPI-CT-PINTURA-EM-SUPERFICIES-METALICAS.pdf" TargetMode="External"/><Relationship Id="rId4700" Type="http://schemas.openxmlformats.org/officeDocument/2006/relationships/hyperlink" Target="https://www.caixa.gov.br/Downloads/sinapi-cadernos-tecnicos/SINAPI-CT-TRANSPORTE-DE-MATERIAIS-DENTRO-DO-CANTEIRO-DE-OBRAS.pdf" TargetMode="External"/><Relationship Id="rId6458" Type="http://schemas.openxmlformats.org/officeDocument/2006/relationships/hyperlink" Target="https://www.caixa.gov.br/Downloads/sinapi-cadernos-tecnicos/SINAPI-CT-ESQUADRIAS-PORTAS.pdf" TargetMode="External"/><Relationship Id="rId7509" Type="http://schemas.openxmlformats.org/officeDocument/2006/relationships/hyperlink" Target="https://www.caixa.gov.br/Downloads/sinapi-cadernos-tecnicos/SINAPI-CT-DEPRECIACAO-JUROS-IMPOSTOS-E-SEGUROS-MANUTENCAO-E-MATERIAIS-NA-OPERACAO-DOS-EQUIPAMENTOS.pdf" TargetMode="External"/><Relationship Id="rId8907" Type="http://schemas.openxmlformats.org/officeDocument/2006/relationships/hyperlink" Target="https://www.caixa.gov.br/Downloads/sinapi-cadernos-tecnicos/SINAPI-CT-CANALETAS-GRELHAS-E-CAIXAS-COM-GRELHA-PARA-DRENAGEM.pdf" TargetMode="External"/><Relationship Id="rId223" Type="http://schemas.openxmlformats.org/officeDocument/2006/relationships/hyperlink" Target="https://www.caixa.gov.br/Downloads/sinapi-cadernos-tecnicos/SINAPI-CT-INSTALACOES-HIDRAULICAS-RESERVACAO-E-BOMBAS-DE-RECALQUE.pdf" TargetMode="External"/><Relationship Id="rId6872" Type="http://schemas.openxmlformats.org/officeDocument/2006/relationships/hyperlink" Target="https://www.caixa.gov.br/Downloads/sinapi-cadernos-tecnicos/SINAPI-CT-ESCADAS.pdf" TargetMode="External"/><Relationship Id="rId7923" Type="http://schemas.openxmlformats.org/officeDocument/2006/relationships/hyperlink" Target="https://www.caixa.gov.br/Downloads/sinapi-cadernos-tecnicos/SINAPI-CT-DEPRECIACAO-JUROS-IMPOSTOS-E-SEGUROS-MANUTENCAO-E-MATERIAIS-NA-OPERACAO-DOS-EQUIPAMENTOS.pdf" TargetMode="External"/><Relationship Id="rId4076" Type="http://schemas.openxmlformats.org/officeDocument/2006/relationships/hyperlink" Target="https://www.caixa.gov.br/Downloads/sinapi-cadernos-tecnicos/SINAPI-CT-REDES-DE-LOGICA-TELEFONIA-E-IMAGEM.pdf" TargetMode="External"/><Relationship Id="rId5474" Type="http://schemas.openxmlformats.org/officeDocument/2006/relationships/hyperlink" Target="https://www.caixa.gov.br/Downloads/sinapi-cadernos-tecnicos/SINAPI-CT-INSTALACOES-ELETRICAS-ELETRODUTOS-EMBUTIDOS-CABOS-CAIXAS-TOMADAS-E-INTERRUPTORES.pdf" TargetMode="External"/><Relationship Id="rId6525" Type="http://schemas.openxmlformats.org/officeDocument/2006/relationships/hyperlink" Target="https://www.caixa.gov.br/Downloads/sinapi-cadernos-tecnicos/SINAPI-CT-ESQUADRIAS-JANELAS.pdf" TargetMode="External"/><Relationship Id="rId4490" Type="http://schemas.openxmlformats.org/officeDocument/2006/relationships/hyperlink" Target="https://www.caixa.gov.br/Downloads/sinapi-cadernos-tecnicos/SINAPI-CT-TELHAMENTO-PARA-COBERTURA.pdf" TargetMode="External"/><Relationship Id="rId5127" Type="http://schemas.openxmlformats.org/officeDocument/2006/relationships/hyperlink" Target="https://www.caixa.gov.br/Downloads/sinapi-cadernos-tecnicos/SINAPI-CT-VIDROS-E-ESPELHOS.pdf" TargetMode="External"/><Relationship Id="rId5541" Type="http://schemas.openxmlformats.org/officeDocument/2006/relationships/hyperlink" Target="https://www.caixa.gov.br/Downloads/sinapi-cadernos-tecnicos/SINAPI-CT-INSTALACOES-ELETRICAS-ELETRODUTOS-EMBUTIDOS-CABOS-CAIXAS-TOMADAS-E-INTERRUPTORES.pdf" TargetMode="External"/><Relationship Id="rId8697" Type="http://schemas.openxmlformats.org/officeDocument/2006/relationships/hyperlink" Target="https://www.caixa.gov.br/Downloads/sinapi-cadernos-tecnicos/SINAPI-CT-CONTRAPISO.pdf" TargetMode="External"/><Relationship Id="rId9748" Type="http://schemas.openxmlformats.org/officeDocument/2006/relationships/hyperlink" Target="https://www.caixa.gov.br/Downloads/sinapi-cadernos-tecnicos/SINAPI-CT-ASSENTAMENTO-DE-TUBOS-DE-ESGOTO-EM-PVC-E-PEAD.pdf" TargetMode="External"/><Relationship Id="rId1737" Type="http://schemas.openxmlformats.org/officeDocument/2006/relationships/hyperlink" Target="https://www.caixa.gov.br/Downloads/sinapi-cadernos-tecnicos/SINAPI-CT-INSTALACOES-EM-COBRE.pdf" TargetMode="External"/><Relationship Id="rId3092" Type="http://schemas.openxmlformats.org/officeDocument/2006/relationships/hyperlink" Target="https://www.caixa.gov.br/Downloads/sinapi-cadernos-tecnicos/SINAPI-CT-PAVIMENTO-RIGIDO-DE-CONCRETO.pdf" TargetMode="External"/><Relationship Id="rId4143" Type="http://schemas.openxmlformats.org/officeDocument/2006/relationships/hyperlink" Target="https://www.caixa.gov.br/Downloads/sinapi-cadernos-tecnicos/SINAPI-CT-REDES-DE-AGUA-E-ESGOTO-EM-PEAD-LISO-(TUBOS-E-CONEXOES).pdf" TargetMode="External"/><Relationship Id="rId7299" Type="http://schemas.openxmlformats.org/officeDocument/2006/relationships/hyperlink" Target="https://www.caixa.gov.br/Downloads/sinapi-cadernos-tecnicos/SINAPI-CT-DEPRECIACAO-JUROS-IMPOSTOS-E-SEGUROS-MANUTENCAO-E-MATERIAIS-NA-OPERACAO-DOS-EQUIPAMENTOS.pdf" TargetMode="External"/><Relationship Id="rId8764" Type="http://schemas.openxmlformats.org/officeDocument/2006/relationships/hyperlink" Target="https://www.caixa.gov.br/Downloads/sinapi-cadernos-tecnicos/SINAPI-CT-CONCRETO-PROTENDIDO.pdf" TargetMode="External"/><Relationship Id="rId9815" Type="http://schemas.openxmlformats.org/officeDocument/2006/relationships/hyperlink" Target="https://www.caixa.gov.br/Downloads/sinapi-cadernos-tecnicos/SINAPI-CT-ARMACAO-PARA-ESTRUTURAS-DE-CONCRETO-ARMADO.pdf" TargetMode="External"/><Relationship Id="rId29" Type="http://schemas.openxmlformats.org/officeDocument/2006/relationships/hyperlink" Target="https://www.caixa.gov.br/Downloads/sinapi-cadernos-tecnicos/SINAPI-CT-INSTALACOES-ELETRICAS-QUADROS-CABOS-DISJUNTORES-CONTATORES-E-BARRAMENTOS-BLINDADOS.pdf" TargetMode="External"/><Relationship Id="rId4210" Type="http://schemas.openxmlformats.org/officeDocument/2006/relationships/hyperlink" Target="https://www.caixa.gov.br/Downloads/sinapi-cadernos-tecnicos/SINAPI-CT-REMOCAO-DE-ENTULHO-E-DESCARTE.pdf" TargetMode="External"/><Relationship Id="rId7366" Type="http://schemas.openxmlformats.org/officeDocument/2006/relationships/hyperlink" Target="https://www.caixa.gov.br/Downloads/sinapi-cadernos-tecnicos/SINAPI-CT-DEPRECIACAO-JUROS-IMPOSTOS-E-SEGUROS-MANUTENCAO-E-MATERIAIS-NA-OPERACAO-DOS-EQUIPAMENTOS.pdf" TargetMode="External"/><Relationship Id="rId7780" Type="http://schemas.openxmlformats.org/officeDocument/2006/relationships/hyperlink" Target="https://www.caixa.gov.br/Downloads/sinapi-cadernos-tecnicos/SINAPI-CT-DEPRECIACAO-JUROS-IMPOSTOS-E-SEGUROS-MANUTENCAO-E-MATERIAIS-NA-OPERACAO-DOS-EQUIPAMENTOS.pdf" TargetMode="External"/><Relationship Id="rId8417" Type="http://schemas.openxmlformats.org/officeDocument/2006/relationships/hyperlink" Target="https://www.caixa.gov.br/Downloads/sinapi-cadernos-tecnicos/SINAPI-CT-CUSTOS-HORARIOS-PRODUTIVO-E-IMPRODUTIVO-DOS-EQUIPAMENTOS.pdf" TargetMode="External"/><Relationship Id="rId1804" Type="http://schemas.openxmlformats.org/officeDocument/2006/relationships/hyperlink" Target="https://www.caixa.gov.br/Downloads/sinapi-cadernos-tecnicos/SINAPI-CT-INSTALACOES-EM-COBRE.pdf" TargetMode="External"/><Relationship Id="rId6382" Type="http://schemas.openxmlformats.org/officeDocument/2006/relationships/hyperlink" Target="https://www.caixa.gov.br/Downloads/sinapi-cadernos-tecnicos/SINAPI-CT-ESTACAS-BROCA-STRAUSS-E-ESCAVADA-COM-FLUIDO-ESTABILIZANTE.pdf" TargetMode="External"/><Relationship Id="rId7019" Type="http://schemas.openxmlformats.org/officeDocument/2006/relationships/hyperlink" Target="https://www.caixa.gov.br/Downloads/sinapi-cadernos-tecnicos/SINAPI-CT-ENERGIA-SOLAR-PARA-EDIFICACOES.pdf" TargetMode="External"/><Relationship Id="rId7433" Type="http://schemas.openxmlformats.org/officeDocument/2006/relationships/hyperlink" Target="https://www.caixa.gov.br/Downloads/sinapi-cadernos-tecnicos/SINAPI-CT-DEPRECIACAO-JUROS-IMPOSTOS-E-SEGUROS-MANUTENCAO-E-MATERIAIS-NA-OPERACAO-DOS-EQUIPAMENTOS.pdf" TargetMode="External"/><Relationship Id="rId8831" Type="http://schemas.openxmlformats.org/officeDocument/2006/relationships/hyperlink" Target="https://www.caixa.gov.br/Downloads/sinapi-cadernos-tecnicos/SINAPI-CT-CHAPISCO.pdf" TargetMode="External"/><Relationship Id="rId3976" Type="http://schemas.openxmlformats.org/officeDocument/2006/relationships/hyperlink" Target="https://www.caixa.gov.br/Downloads/sinapi-cadernos-tecnicos/SINAPI-CT-RECOMPOSICAO-DE-PAVIMENTOS.pdf" TargetMode="External"/><Relationship Id="rId6035" Type="http://schemas.openxmlformats.org/officeDocument/2006/relationships/hyperlink" Target="https://www.caixa.gov.br/Downloads/sinapi-cadernos-tecnicos/SINAPI-CT-FOSSAS-E-SUMIDOUROS.pdf" TargetMode="External"/><Relationship Id="rId897" Type="http://schemas.openxmlformats.org/officeDocument/2006/relationships/hyperlink" Target="https://www.caixa.gov.br/Downloads/sinapi-cadernos-tecnicos/SINAPI-CT-INSTALACOES-PREDIAIS-DE-AGUA-FRIA-EM-PVC.pdf" TargetMode="External"/><Relationship Id="rId2578" Type="http://schemas.openxmlformats.org/officeDocument/2006/relationships/hyperlink" Target="https://www.caixa.gov.br/Downloads/sinapi-cadernos-tecnicos/SINAPI-CT-LOUCAS-E-METAIS.pdf" TargetMode="External"/><Relationship Id="rId2992" Type="http://schemas.openxmlformats.org/officeDocument/2006/relationships/hyperlink" Target="https://www.caixa.gov.br/Downloads/sinapi-cadernos-tecnicos/SINAPI-CT-PARQUINHOS-E-EQUIPAMENTOS-DE-GINASTICA-AO-AR-LIVRE.pdf" TargetMode="External"/><Relationship Id="rId3629" Type="http://schemas.openxmlformats.org/officeDocument/2006/relationships/hyperlink" Target="https://www.caixa.gov.br/Downloads/sinapi-cadernos-tecnicos/SINAPI-CT-POCOS-DE-VISITA-E-CAIXAS-PARA-BOCAS-DE-LOBO.pdf" TargetMode="External"/><Relationship Id="rId5051" Type="http://schemas.openxmlformats.org/officeDocument/2006/relationships/hyperlink" Target="https://www.caixa.gov.br/Downloads/sinapi-cadernos-tecnicos/SINAPI-CT-VERGAS-CONTRAVERGAS-E-FIXACAO-DE-ALVENARIA.pdf" TargetMode="External"/><Relationship Id="rId7500" Type="http://schemas.openxmlformats.org/officeDocument/2006/relationships/hyperlink" Target="https://www.caixa.gov.br/Downloads/sinapi-cadernos-tecnicos/SINAPI-CT-DEPRECIACAO-JUROS-IMPOSTOS-E-SEGUROS-MANUTENCAO-E-MATERIAIS-NA-OPERACAO-DOS-EQUIPAMENTOS.pdf" TargetMode="External"/><Relationship Id="rId9258" Type="http://schemas.openxmlformats.org/officeDocument/2006/relationships/hyperlink" Target="https://www.caixa.gov.br/Downloads/sinapi-cadernos-tecnicos/SINAPI-CT-ATERROS-BASES-SUB-BASES-E-IMPRIMACOES.pdf" TargetMode="External"/><Relationship Id="rId964" Type="http://schemas.openxmlformats.org/officeDocument/2006/relationships/hyperlink" Target="https://www.caixa.gov.br/Downloads/sinapi-cadernos-tecnicos/SINAPI-CT-INSTALACOES-PREDIAIS-DE-AGUA-FRIA-EM-PVC.pdf" TargetMode="External"/><Relationship Id="rId1594" Type="http://schemas.openxmlformats.org/officeDocument/2006/relationships/hyperlink" Target="https://www.caixa.gov.br/Downloads/sinapi-cadernos-tecnicos/SINAPI-CT-INSTALACOES-DE-GAS-E-INCENDIO-EM-ACO-E-FERRO-GALVANIZADO.pdf" TargetMode="External"/><Relationship Id="rId2645" Type="http://schemas.openxmlformats.org/officeDocument/2006/relationships/hyperlink" Target="https://www.caixa.gov.br/Downloads/sinapi-cadernos-tecnicos/SINAPI-CT-LUMINARIAS-EXTERNAS.pdf" TargetMode="External"/><Relationship Id="rId6102" Type="http://schemas.openxmlformats.org/officeDocument/2006/relationships/hyperlink" Target="https://www.caixa.gov.br/Downloads/sinapi-cadernos-tecnicos/SINAPI-CT-EXECUCAO-DE-TIRANTES.pdf" TargetMode="External"/><Relationship Id="rId9672" Type="http://schemas.openxmlformats.org/officeDocument/2006/relationships/hyperlink" Target="https://www.caixa.gov.br/Downloads/sinapi-cadernos-tecnicos/SINAPI-CT-ASSENTAMENTO-DE-TUBOS-DE-PVC-E-METALICOS-EM-REDES-DE-AGUA.pdf" TargetMode="External"/><Relationship Id="rId617" Type="http://schemas.openxmlformats.org/officeDocument/2006/relationships/hyperlink" Target="https://www.caixa.gov.br/Downloads/sinapi-cadernos-tecnicos/SINAPI-CT-INSTALACOES-HIDRAULICAS-EM-PPR.pdf" TargetMode="External"/><Relationship Id="rId1247" Type="http://schemas.openxmlformats.org/officeDocument/2006/relationships/hyperlink" Target="https://www.caixa.gov.br/Downloads/sinapi-cadernos-tecnicos/SINAPI-CT-INSTALACOES-PREDIAIS-DE-AGUAS-PLUVIAIS-TUBOS-CONEXOES-CAIXAS-E-RALOS.pdf" TargetMode="External"/><Relationship Id="rId1661" Type="http://schemas.openxmlformats.org/officeDocument/2006/relationships/hyperlink" Target="https://www.caixa.gov.br/Downloads/sinapi-cadernos-tecnicos/SINAPI-CT-INSTALACOES-DE-GAS-EM-PEX-MULTICAMADAS.pdf" TargetMode="External"/><Relationship Id="rId2712" Type="http://schemas.openxmlformats.org/officeDocument/2006/relationships/hyperlink" Target="https://www.caixa.gov.br/Downloads/sinapi-cadernos-tecnicos/SINAPI-CT-MASSA-UNICA-EXTERNA.pdf" TargetMode="External"/><Relationship Id="rId5868" Type="http://schemas.openxmlformats.org/officeDocument/2006/relationships/hyperlink" Target="https://www.caixa.gov.br/Downloads/sinapi-cadernos-tecnicos/SINAPI-CT-FORMAS-PARA-ESTRUTURAS-DE-CONCRETO-ARMADO.pdf" TargetMode="External"/><Relationship Id="rId6919" Type="http://schemas.openxmlformats.org/officeDocument/2006/relationships/hyperlink" Target="https://www.caixa.gov.br/Downloads/sinapi-cadernos-tecnicos/SINAPI-CT-ESCADAS.pdf" TargetMode="External"/><Relationship Id="rId8274" Type="http://schemas.openxmlformats.org/officeDocument/2006/relationships/hyperlink" Target="https://www.caixa.gov.br/Downloads/sinapi-cadernos-tecnicos/SINAPI-CT-CUSTOS-HORARIOS-PRODUTIVO-E-IMPRODUTIVO-DOS-EQUIPAMENTOS.pdf" TargetMode="External"/><Relationship Id="rId9325" Type="http://schemas.openxmlformats.org/officeDocument/2006/relationships/hyperlink" Target="https://www.caixa.gov.br/Downloads/sinapi-cadernos-tecnicos/SINAPI-CT-ATERROS-BASES-SUB-BASES-E-IMPRIMACOES.pdf" TargetMode="External"/><Relationship Id="rId1314" Type="http://schemas.openxmlformats.org/officeDocument/2006/relationships/hyperlink" Target="https://www.caixa.gov.br/Downloads/sinapi-cadernos-tecnicos/SINAPI-CT-INSTALACOES-DE-GAS-E-INCENDIO-EM-ACO-E-FERRO-GALVANIZADO.pdf" TargetMode="External"/><Relationship Id="rId4884" Type="http://schemas.openxmlformats.org/officeDocument/2006/relationships/hyperlink" Target="https://www.caixa.gov.br/Downloads/sinapi-cadernos-tecnicos/SINAPI-CT-TRATAMENTOS-SUPERFICIAIS.pdf" TargetMode="External"/><Relationship Id="rId5935" Type="http://schemas.openxmlformats.org/officeDocument/2006/relationships/hyperlink" Target="https://www.caixa.gov.br/Downloads/sinapi-cadernos-tecnicos/SINAPI-CT-FORMAS-PARA-ESTRUTURAS-DE-CONCRETO-ARMADO.pdf" TargetMode="External"/><Relationship Id="rId7290" Type="http://schemas.openxmlformats.org/officeDocument/2006/relationships/hyperlink" Target="https://www.caixa.gov.br/Downloads/sinapi-cadernos-tecnicos/SINAPI-CT-DEPRECIACAO-JUROS-IMPOSTOS-E-SEGUROS-MANUTENCAO-E-MATERIAIS-NA-OPERACAO-DOS-EQUIPAMENTOS.pdf" TargetMode="External"/><Relationship Id="rId8341" Type="http://schemas.openxmlformats.org/officeDocument/2006/relationships/hyperlink" Target="https://www.caixa.gov.br/Downloads/sinapi-cadernos-tecnicos/SINAPI-CT-CUSTOS-HORARIOS-PRODUTIVO-E-IMPRODUTIVO-DOS-EQUIPAMENTOS.pdf" TargetMode="External"/><Relationship Id="rId3486" Type="http://schemas.openxmlformats.org/officeDocument/2006/relationships/hyperlink" Target="https://www.caixa.gov.br/Downloads/sinapi-cadernos-tecnicos/SINAPI-CT-POSTES-DE-CONCRETO-E-METALICOS.pdf" TargetMode="External"/><Relationship Id="rId4537" Type="http://schemas.openxmlformats.org/officeDocument/2006/relationships/hyperlink" Target="https://www.caixa.gov.br/Downloads/sinapi-cadernos-tecnicos/SINAPI-CT-TRANSPORTE-FLUVIAL-CARGA-E-DESCARGA.pdf" TargetMode="External"/><Relationship Id="rId20" Type="http://schemas.openxmlformats.org/officeDocument/2006/relationships/hyperlink" Target="https://www.caixa.gov.br/Downloads/sinapi-cadernos-tecnicos/SINAPI-CT-INSTALACOES-ELETRICAS-QUADROS-CABOS-DISJUNTORES-CONTATORES-E-BARRAMENTOS-BLINDADOS.pdf" TargetMode="External"/><Relationship Id="rId2088" Type="http://schemas.openxmlformats.org/officeDocument/2006/relationships/hyperlink" Target="https://www.caixa.gov.br/Downloads/sinapi-cadernos-tecnicos/SINAPI-CT-LIGACOES-PREDIAIS-DE-AGUA-E-ESGOTO.pdf" TargetMode="External"/><Relationship Id="rId3139" Type="http://schemas.openxmlformats.org/officeDocument/2006/relationships/hyperlink" Target="https://www.caixa.gov.br/Downloads/sinapi-cadernos-tecnicos/SINAPI-CT-PERFURACAO-HORIZONTAL-DIRECIONAL-HDD.pdf" TargetMode="External"/><Relationship Id="rId4951" Type="http://schemas.openxmlformats.org/officeDocument/2006/relationships/hyperlink" Target="https://www.caixa.gov.br/Downloads/sinapi-cadernos-tecnicos/SINAPI-CT-TUBULACAO-FLANGEADA-PARA-REDES-DE-AGUA.pdf" TargetMode="External"/><Relationship Id="rId7010" Type="http://schemas.openxmlformats.org/officeDocument/2006/relationships/hyperlink" Target="https://www.caixa.gov.br/Downloads/sinapi-cadernos-tecnicos/SINAPI-CT-ENERGIA-SOLAR-PARA-EDIFICACOES.pdf" TargetMode="External"/><Relationship Id="rId474" Type="http://schemas.openxmlformats.org/officeDocument/2006/relationships/hyperlink" Target="https://www.caixa.gov.br/Downloads/sinapi-cadernos-tecnicos/SINAPI-CT-INSTALACOES-HIDRAULICAS-RESERVACAO-E-BOMBAS-DE-RECALQUE.pdf" TargetMode="External"/><Relationship Id="rId2155" Type="http://schemas.openxmlformats.org/officeDocument/2006/relationships/hyperlink" Target="https://www.caixa.gov.br/Downloads/sinapi-metodologia/Livro_SINAPI_Calculos_Parametros.pdf" TargetMode="External"/><Relationship Id="rId3553" Type="http://schemas.openxmlformats.org/officeDocument/2006/relationships/hyperlink" Target="https://www.caixa.gov.br/Downloads/sinapi-cadernos-tecnicos/SINAPI-CT-POCOS-DE-VISITA-E-CAIXAS-PARA-BOCAS-DE-LOBO.pdf" TargetMode="External"/><Relationship Id="rId4604" Type="http://schemas.openxmlformats.org/officeDocument/2006/relationships/hyperlink" Target="https://www.caixa.gov.br/Downloads/sinapi-cadernos-tecnicos/SINAPI-CT-TRANSPORTE-FLUVIAL-CARGA-E-DESCARGA.pdf" TargetMode="External"/><Relationship Id="rId9182" Type="http://schemas.openxmlformats.org/officeDocument/2006/relationships/hyperlink" Target="https://www.caixa.gov.br/Downloads/sinapi-cadernos-tecnicos/SINAPI-CT-ATERROS-BASES-SUB-BASES-E-IMPRIMACOES.pdf" TargetMode="External"/><Relationship Id="rId127" Type="http://schemas.openxmlformats.org/officeDocument/2006/relationships/hyperlink" Target="https://www.caixa.gov.br/Downloads/sinapi-cadernos-tecnicos/SINAPI-CT-INSTALACOES-ELETRICAS-REDE-DE-DISTRIBUICAO.pdf" TargetMode="External"/><Relationship Id="rId3206" Type="http://schemas.openxmlformats.org/officeDocument/2006/relationships/hyperlink" Target="https://www.caixa.gov.br/Downloads/sinapi-cadernos-tecnicos/SINAPI-CT-PINTURA-EXTERNA.pdf" TargetMode="External"/><Relationship Id="rId3620" Type="http://schemas.openxmlformats.org/officeDocument/2006/relationships/hyperlink" Target="https://www.caixa.gov.br/Downloads/sinapi-cadernos-tecnicos/SINAPI-CT-POCOS-DE-VISITA-E-CAIXAS-PARA-BOCAS-DE-LOBO.pdf" TargetMode="External"/><Relationship Id="rId6776" Type="http://schemas.openxmlformats.org/officeDocument/2006/relationships/hyperlink" Target="https://www.caixa.gov.br/Downloads/sinapi-cadernos-tecnicos/SINAPI-CT-ESCAVACAO-VERTICAL-A-CEU-ABERTO.pdf" TargetMode="External"/><Relationship Id="rId7827" Type="http://schemas.openxmlformats.org/officeDocument/2006/relationships/hyperlink" Target="https://www.caixa.gov.br/Downloads/sinapi-cadernos-tecnicos/SINAPI-CT-DEPRECIACAO-JUROS-IMPOSTOS-E-SEGUROS-MANUTENCAO-E-MATERIAIS-NA-OPERACAO-DOS-EQUIPAMENTOS.pdf" TargetMode="External"/><Relationship Id="rId541" Type="http://schemas.openxmlformats.org/officeDocument/2006/relationships/hyperlink" Target="https://www.caixa.gov.br/Downloads/sinapi-cadernos-tecnicos/SINAPI-CT-INSTALACOES-HIDRAULICAS-EM-PEX.pdf" TargetMode="External"/><Relationship Id="rId1171" Type="http://schemas.openxmlformats.org/officeDocument/2006/relationships/hyperlink" Target="https://www.caixa.gov.br/Downloads/sinapi-cadernos-tecnicos/SINAPI-CT-INSTALACOES-PREDIAIS-DE-AGUA-QUENTE-EM-CPVC.pdf" TargetMode="External"/><Relationship Id="rId2222" Type="http://schemas.openxmlformats.org/officeDocument/2006/relationships/hyperlink" Target="https://www.caixa.gov.br/Downloads/sinapi-metodologia/Livro_SINAPI_Calculos_Parametros.pdf" TargetMode="External"/><Relationship Id="rId5378" Type="http://schemas.openxmlformats.org/officeDocument/2006/relationships/hyperlink" Target="https://www.caixa.gov.br/Downloads/sinapi-cadernos-tecnicos/SINAPI-CT-INSTALACOES-ELETRICAS-ELETRODUTOS-CONEXOES-E-CONDULETES-APARENTES.pdf" TargetMode="External"/><Relationship Id="rId5792" Type="http://schemas.openxmlformats.org/officeDocument/2006/relationships/hyperlink" Target="https://www.caixa.gov.br/Downloads/sinapi-cadernos-tecnicos/SINAPI-CT-GALERIAS-COM-ADUELAS-DE-CONCRETO.pdf" TargetMode="External"/><Relationship Id="rId6429" Type="http://schemas.openxmlformats.org/officeDocument/2006/relationships/hyperlink" Target="https://www.caixa.gov.br/Downloads/sinapi-cadernos-tecnicos/SINAPI-CT-ESQUADRIAS-PORTAS.pdf" TargetMode="External"/><Relationship Id="rId6843" Type="http://schemas.openxmlformats.org/officeDocument/2006/relationships/hyperlink" Target="https://www.caixa.gov.br/Downloads/sinapi-cadernos-tecnicos/SINAPI-CT-ESCADAS.pdf" TargetMode="External"/><Relationship Id="rId9999" Type="http://schemas.openxmlformats.org/officeDocument/2006/relationships/hyperlink" Target="https://www.caixa.gov.br/Downloads/sinapi-cadernos-tecnicos/SINAPI-CT-ARGAMASSAS.pdf" TargetMode="External"/><Relationship Id="rId1988" Type="http://schemas.openxmlformats.org/officeDocument/2006/relationships/hyperlink" Target="https://www.caixa.gov.br/Downloads/sinapi-cadernos-tecnicos/SINAPI-CT-INSTALACOES-PARA-CANTEIROS-DE-OBRAS.pdf" TargetMode="External"/><Relationship Id="rId4394" Type="http://schemas.openxmlformats.org/officeDocument/2006/relationships/hyperlink" Target="https://www.caixa.gov.br/Downloads/sinapi-cadernos-tecnicos/SINAPI-CT-SISTEMA-DE-PROTECAO-CONTRA-DESCARGAS-ATMOSFERICAS-SPDA.pdf" TargetMode="External"/><Relationship Id="rId5445" Type="http://schemas.openxmlformats.org/officeDocument/2006/relationships/hyperlink" Target="https://www.caixa.gov.br/Downloads/sinapi-cadernos-tecnicos/SINAPI-CT-INSTALACOES-ELETRICAS-ELETRODUTOS-EMBUTIDOS-CABOS-CAIXAS-TOMADAS-E-INTERRUPTORES.pdf" TargetMode="External"/><Relationship Id="rId4047" Type="http://schemas.openxmlformats.org/officeDocument/2006/relationships/hyperlink" Target="https://www.caixa.gov.br/Downloads/sinapi-cadernos-tecnicos/SINAPI-CT-REDES-DE-LOGICA-TELEFONIA-E-IMAGEM.pdf" TargetMode="External"/><Relationship Id="rId4461" Type="http://schemas.openxmlformats.org/officeDocument/2006/relationships/hyperlink" Target="https://www.caixa.gov.br/Downloads/sinapi-cadernos-tecnicos/SINAPI-CT-SOLDA-DE-TOPO-EM-ELEMENTOS-DE-ACO.pdf" TargetMode="External"/><Relationship Id="rId5512" Type="http://schemas.openxmlformats.org/officeDocument/2006/relationships/hyperlink" Target="https://www.caixa.gov.br/Downloads/sinapi-cadernos-tecnicos/SINAPI-CT-INSTALACOES-ELETRICAS-ELETRODUTOS-EMBUTIDOS-CABOS-CAIXAS-TOMADAS-E-INTERRUPTORES.pdf" TargetMode="External"/><Relationship Id="rId6910" Type="http://schemas.openxmlformats.org/officeDocument/2006/relationships/hyperlink" Target="https://www.caixa.gov.br/Downloads/sinapi-cadernos-tecnicos/SINAPI-CT-ESCADAS.pdf" TargetMode="External"/><Relationship Id="rId8668" Type="http://schemas.openxmlformats.org/officeDocument/2006/relationships/hyperlink" Target="https://www.caixa.gov.br/Downloads/sinapi-cadernos-tecnicos/SINAPI-CT-CUSTOS-HORARIOS-PRODUTIVO-E-IMPRODUTIVO-DOS-EQUIPAMENTOS.pdf" TargetMode="External"/><Relationship Id="rId9719" Type="http://schemas.openxmlformats.org/officeDocument/2006/relationships/hyperlink" Target="https://www.caixa.gov.br/Downloads/sinapi-cadernos-tecnicos/SINAPI-CT-ASSENTAMENTO-DE-TUBOS-DE-PVC-E-METALICOS-EM-REDES-DE-AGUA.pdf" TargetMode="External"/><Relationship Id="rId3063" Type="http://schemas.openxmlformats.org/officeDocument/2006/relationships/hyperlink" Target="https://www.caixa.gov.br/Downloads/sinapi-cadernos-tecnicos/SINAPI-CT-PAVIMENTO-INTERTRAVADO.pdf" TargetMode="External"/><Relationship Id="rId4114" Type="http://schemas.openxmlformats.org/officeDocument/2006/relationships/hyperlink" Target="https://www.caixa.gov.br/Downloads/sinapi-cadernos-tecnicos/SINAPI-CT-REDES-DE-AGUA-E-ESGOTO-EM-PEAD-LISO-(TUBOS-E-CONEXOES).pdf" TargetMode="External"/><Relationship Id="rId1708" Type="http://schemas.openxmlformats.org/officeDocument/2006/relationships/hyperlink" Target="https://www.caixa.gov.br/Downloads/sinapi-cadernos-tecnicos/SINAPI-CT-INSTALACOES-DE-AR-CONDICIONADO.pdf" TargetMode="External"/><Relationship Id="rId3130" Type="http://schemas.openxmlformats.org/officeDocument/2006/relationships/hyperlink" Target="https://www.caixa.gov.br/Downloads/sinapi-cadernos-tecnicos/SINAPI-CT-PERFURACAO-HORIZONTAL-DIRECIONAL-HDD.pdf" TargetMode="External"/><Relationship Id="rId6286" Type="http://schemas.openxmlformats.org/officeDocument/2006/relationships/hyperlink" Target="https://www.caixa.gov.br/Downloads/sinapi-cadernos-tecnicos/SINAPI-CT-ESTRUTURA-E-TRAMA-PARA-COBERTURA.pdf" TargetMode="External"/><Relationship Id="rId7337" Type="http://schemas.openxmlformats.org/officeDocument/2006/relationships/hyperlink" Target="https://www.caixa.gov.br/Downloads/sinapi-cadernos-tecnicos/SINAPI-CT-DEPRECIACAO-JUROS-IMPOSTOS-E-SEGUROS-MANUTENCAO-E-MATERIAIS-NA-OPERACAO-DOS-EQUIPAMENTOS.pdf" TargetMode="External"/><Relationship Id="rId7684" Type="http://schemas.openxmlformats.org/officeDocument/2006/relationships/hyperlink" Target="https://www.caixa.gov.br/Downloads/sinapi-cadernos-tecnicos/SINAPI-CT-DEPRECIACAO-JUROS-IMPOSTOS-E-SEGUROS-MANUTENCAO-E-MATERIAIS-NA-OPERACAO-DOS-EQUIPAMENTOS.pdf" TargetMode="External"/><Relationship Id="rId8735" Type="http://schemas.openxmlformats.org/officeDocument/2006/relationships/hyperlink" Target="https://www.caixa.gov.br/Downloads/sinapi-cadernos-tecnicos/SINAPI-CT-CONCRETO-PROTENDIDO.pdf" TargetMode="External"/><Relationship Id="rId7751" Type="http://schemas.openxmlformats.org/officeDocument/2006/relationships/hyperlink" Target="https://www.caixa.gov.br/Downloads/sinapi-cadernos-tecnicos/SINAPI-CT-DEPRECIACAO-JUROS-IMPOSTOS-E-SEGUROS-MANUTENCAO-E-MATERIAIS-NA-OPERACAO-DOS-EQUIPAMENTOS.pdf" TargetMode="External"/><Relationship Id="rId8802" Type="http://schemas.openxmlformats.org/officeDocument/2006/relationships/hyperlink" Target="https://www.caixa.gov.br/Downloads/sinapi-cadernos-tecnicos/SINAPI-CT-CONCRETO-PROJETADO.pdf" TargetMode="External"/><Relationship Id="rId2896" Type="http://schemas.openxmlformats.org/officeDocument/2006/relationships/hyperlink" Target="https://www.caixa.gov.br/Downloads/sinapi-cadernos-tecnicos/SINAPI-CT-PAREDES-DE-CONCRETO-ARMACAO.pdf" TargetMode="External"/><Relationship Id="rId3947" Type="http://schemas.openxmlformats.org/officeDocument/2006/relationships/hyperlink" Target="https://www.caixa.gov.br/Downloads/sinapi-cadernos-tecnicos/SINAPI-CT-RECOMPOSICAO-DE-PAVIMENTOS.pdf" TargetMode="External"/><Relationship Id="rId6353" Type="http://schemas.openxmlformats.org/officeDocument/2006/relationships/hyperlink" Target="https://www.caixa.gov.br/Downloads/sinapi-cadernos-tecnicos/SINAPI-CT-ESTACAS-EM-HELICE-CONTINUA.pdf" TargetMode="External"/><Relationship Id="rId7404" Type="http://schemas.openxmlformats.org/officeDocument/2006/relationships/hyperlink" Target="https://www.caixa.gov.br/Downloads/sinapi-cadernos-tecnicos/SINAPI-CT-DEPRECIACAO-JUROS-IMPOSTOS-E-SEGUROS-MANUTENCAO-E-MATERIAIS-NA-OPERACAO-DOS-EQUIPAMENTOS.pdf" TargetMode="External"/><Relationship Id="rId868" Type="http://schemas.openxmlformats.org/officeDocument/2006/relationships/hyperlink" Target="https://www.caixa.gov.br/Downloads/sinapi-cadernos-tecnicos/SINAPI-CT-INSTALACOES-PREDIAIS-DE-AGUA-FRIA-EM-PVC.pdf" TargetMode="External"/><Relationship Id="rId1498" Type="http://schemas.openxmlformats.org/officeDocument/2006/relationships/hyperlink" Target="https://www.caixa.gov.br/Downloads/sinapi-cadernos-tecnicos/SINAPI-CT-INSTALACOES-DE-GAS-E-INCENDIO-EM-ACO-E-FERRO-GALVANIZADO.pdf" TargetMode="External"/><Relationship Id="rId2549" Type="http://schemas.openxmlformats.org/officeDocument/2006/relationships/hyperlink" Target="https://www.caixa.gov.br/Downloads/sinapi-cadernos-tecnicos/SINAPI-CT-LOUCAS-E-METAIS.pdf" TargetMode="External"/><Relationship Id="rId2963" Type="http://schemas.openxmlformats.org/officeDocument/2006/relationships/hyperlink" Target="https://www.caixa.gov.br/Downloads/sinapi-cadernos-tecnicos/SINAPI-CT-PAREDES-EM-DRYWALL.pdf" TargetMode="External"/><Relationship Id="rId6006" Type="http://schemas.openxmlformats.org/officeDocument/2006/relationships/hyperlink" Target="https://www.caixa.gov.br/Downloads/sinapi-cadernos-tecnicos/SINAPI-CT-FOSSAS-E-SUMIDOUROS.pdf" TargetMode="External"/><Relationship Id="rId6420" Type="http://schemas.openxmlformats.org/officeDocument/2006/relationships/hyperlink" Target="https://www.caixa.gov.br/Downloads/sinapi-cadernos-tecnicos/SINAPI-CT-ESQUADRIAS-PORTAS.pdf" TargetMode="External"/><Relationship Id="rId9576" Type="http://schemas.openxmlformats.org/officeDocument/2006/relationships/hyperlink" Target="https://www.caixa.gov.br/Downloads/sinapi-cadernos-tecnicos/SINAPI-CT-ASSENTAMENTO-DE-TUBOS-DE-PVC-E-METALICOS-EM-REDES-DE-AGUA.pdf" TargetMode="External"/><Relationship Id="rId9990" Type="http://schemas.openxmlformats.org/officeDocument/2006/relationships/hyperlink" Target="https://www.caixa.gov.br/Downloads/sinapi-cadernos-tecnicos/SINAPI-CT-ARGAMASSAS.pdf" TargetMode="External"/><Relationship Id="rId935" Type="http://schemas.openxmlformats.org/officeDocument/2006/relationships/hyperlink" Target="https://www.caixa.gov.br/Downloads/sinapi-cadernos-tecnicos/SINAPI-CT-INSTALACOES-PREDIAIS-DE-AGUA-FRIA-EM-PVC.pdf" TargetMode="External"/><Relationship Id="rId1565" Type="http://schemas.openxmlformats.org/officeDocument/2006/relationships/hyperlink" Target="https://www.caixa.gov.br/Downloads/sinapi-cadernos-tecnicos/SINAPI-CT-INSTALACOES-DE-GAS-E-INCENDIO-EM-ACO-E-FERRO-GALVANIZADO.pdf" TargetMode="External"/><Relationship Id="rId2616" Type="http://schemas.openxmlformats.org/officeDocument/2006/relationships/hyperlink" Target="https://www.caixa.gov.br/Downloads/sinapi-cadernos-tecnicos/SINAPI-CT-LOUCAS-E-METAIS.pdf" TargetMode="External"/><Relationship Id="rId5022" Type="http://schemas.openxmlformats.org/officeDocument/2006/relationships/hyperlink" Target="https://www.caixa.gov.br/Downloads/sinapi-cadernos-tecnicos/SINAPI-CT-USINAGENS.pdf" TargetMode="External"/><Relationship Id="rId8178" Type="http://schemas.openxmlformats.org/officeDocument/2006/relationships/hyperlink" Target="https://www.caixa.gov.br/Downloads/sinapi-cadernos-tecnicos/SINAPI-CT-DEMOLICOES-E-REMOCOES.pdf" TargetMode="External"/><Relationship Id="rId8592" Type="http://schemas.openxmlformats.org/officeDocument/2006/relationships/hyperlink" Target="https://www.caixa.gov.br/Downloads/sinapi-cadernos-tecnicos/SINAPI-CT-CUSTOS-HORARIOS-PRODUTIVO-E-IMPRODUTIVO-DOS-EQUIPAMENTOS.pdf" TargetMode="External"/><Relationship Id="rId9229" Type="http://schemas.openxmlformats.org/officeDocument/2006/relationships/hyperlink" Target="https://www.caixa.gov.br/Downloads/sinapi-cadernos-tecnicos/SINAPI-CT-ATERROS-BASES-SUB-BASES-E-IMPRIMACOES.pdf" TargetMode="External"/><Relationship Id="rId9643" Type="http://schemas.openxmlformats.org/officeDocument/2006/relationships/hyperlink" Target="https://www.caixa.gov.br/Downloads/sinapi-cadernos-tecnicos/SINAPI-CT-ASSENTAMENTO-DE-TUBOS-DE-PVC-E-METALICOS-EM-REDES-DE-AGUA.pdf" TargetMode="External"/><Relationship Id="rId1218" Type="http://schemas.openxmlformats.org/officeDocument/2006/relationships/hyperlink" Target="https://www.caixa.gov.br/Downloads/sinapi-cadernos-tecnicos/SINAPI-CT-INSTALACOES-PREDIAIS-DE-AGUAS-PLUVIAIS-TUBOS-CONEXOES-CAIXAS-E-RALOS.pdf" TargetMode="External"/><Relationship Id="rId7194" Type="http://schemas.openxmlformats.org/officeDocument/2006/relationships/hyperlink" Target="https://www.caixa.gov.br/Downloads/sinapi-cadernos-tecnicos/SINAPI-CT-DRENOS.pdf" TargetMode="External"/><Relationship Id="rId8245" Type="http://schemas.openxmlformats.org/officeDocument/2006/relationships/hyperlink" Target="https://www.caixa.gov.br/Downloads/sinapi-cadernos-tecnicos/SINAPI-CT-CUSTOS-HORARIOS-PRODUTIVO-E-IMPRODUTIVO-DOS-EQUIPAMENTOS.pdf" TargetMode="External"/><Relationship Id="rId1632" Type="http://schemas.openxmlformats.org/officeDocument/2006/relationships/hyperlink" Target="https://www.caixa.gov.br/Downloads/sinapi-cadernos-tecnicos/SINAPI-CT-INSTALACOES-DE-GAS-EM-PEX-MULTICAMADAS.pdf" TargetMode="External"/><Relationship Id="rId4788" Type="http://schemas.openxmlformats.org/officeDocument/2006/relationships/hyperlink" Target="https://www.caixa.gov.br/Downloads/sinapi-cadernos-tecnicos/SINAPI-CT-TRANSPORTE-CARGA-E-DESCARGA-DE-MATERIAIS.pdf" TargetMode="External"/><Relationship Id="rId5839" Type="http://schemas.openxmlformats.org/officeDocument/2006/relationships/hyperlink" Target="https://www.caixa.gov.br/Downloads/sinapi-cadernos-tecnicos/SINAPI-CT-FORMAS-PARA-ESTRUTURAS-DE-CONCRETO-ARMADO.pdf" TargetMode="External"/><Relationship Id="rId7261" Type="http://schemas.openxmlformats.org/officeDocument/2006/relationships/hyperlink" Target="https://www.caixa.gov.br/Downloads/sinapi-cadernos-tecnicos/SINAPI-CT-DISSIPADORES-DE-ENERGIA.pdf" TargetMode="External"/><Relationship Id="rId9710" Type="http://schemas.openxmlformats.org/officeDocument/2006/relationships/hyperlink" Target="https://www.caixa.gov.br/Downloads/sinapi-cadernos-tecnicos/SINAPI-CT-ASSENTAMENTO-DE-TUBOS-DE-PVC-E-METALICOS-EM-REDES-DE-AGUA.pdf" TargetMode="External"/><Relationship Id="rId4855" Type="http://schemas.openxmlformats.org/officeDocument/2006/relationships/hyperlink" Target="https://www.caixa.gov.br/Downloads/sinapi-cadernos-tecnicos/SINAPI-CT-TRANSPORTE-CARGA-E-DESCARGA-DE-MATERIAIS.pdf" TargetMode="External"/><Relationship Id="rId5906" Type="http://schemas.openxmlformats.org/officeDocument/2006/relationships/hyperlink" Target="https://www.caixa.gov.br/Downloads/sinapi-cadernos-tecnicos/SINAPI-CT-FORMAS-PARA-ESTRUTURAS-DE-CONCRETO-ARMADO.pdf" TargetMode="External"/><Relationship Id="rId8312" Type="http://schemas.openxmlformats.org/officeDocument/2006/relationships/hyperlink" Target="https://www.caixa.gov.br/Downloads/sinapi-cadernos-tecnicos/SINAPI-CT-CUSTOS-HORARIOS-PRODUTIVO-E-IMPRODUTIVO-DOS-EQUIPAMENTOS.pdf" TargetMode="External"/><Relationship Id="rId3457" Type="http://schemas.openxmlformats.org/officeDocument/2006/relationships/hyperlink" Target="https://www.caixa.gov.br/Downloads/sinapi-cadernos-tecnicos/SINAPI-CT-POSTES-DE-CONCRETO-E-METALICOS.pdf" TargetMode="External"/><Relationship Id="rId3871" Type="http://schemas.openxmlformats.org/officeDocument/2006/relationships/hyperlink" Target="https://www.caixa.gov.br/Downloads/sinapi-cadernos-tecnicos/SINAPI-CT-RASGOS-E-FIXACOES.pdf" TargetMode="External"/><Relationship Id="rId4508" Type="http://schemas.openxmlformats.org/officeDocument/2006/relationships/hyperlink" Target="https://www.caixa.gov.br/Downloads/sinapi-cadernos-tecnicos/SINAPI-CT-TELHAMENTO-PARA-COBERTURA.pdf" TargetMode="External"/><Relationship Id="rId4922" Type="http://schemas.openxmlformats.org/officeDocument/2006/relationships/hyperlink" Target="https://www.caixa.gov.br/Downloads/sinapi-cadernos-tecnicos/SINAPI-CT-TUBULACAO-FLANGEADA-PARA-REDES-DE-AGUA.pdf" TargetMode="External"/><Relationship Id="rId378" Type="http://schemas.openxmlformats.org/officeDocument/2006/relationships/hyperlink" Target="https://www.caixa.gov.br/Downloads/sinapi-cadernos-tecnicos/SINAPI-CT-INSTALACOES-HIDRAULICAS-RESERVACAO-E-BOMBAS-DE-RECALQUE.pdf" TargetMode="External"/><Relationship Id="rId792" Type="http://schemas.openxmlformats.org/officeDocument/2006/relationships/hyperlink" Target="https://www.caixa.gov.br/Downloads/sinapi-cadernos-tecnicos/SINAPI-CT-INSTALACOES-PREDIAIS-DE-ESGOTO-TUBOS-E-CONEXOES.pdf" TargetMode="External"/><Relationship Id="rId2059" Type="http://schemas.openxmlformats.org/officeDocument/2006/relationships/hyperlink" Target="https://www.caixa.gov.br/Downloads/sinapi-cadernos-tecnicos/SINAPI-CT-LAJES-PRE-MOLDADAS.pdf" TargetMode="External"/><Relationship Id="rId2473" Type="http://schemas.openxmlformats.org/officeDocument/2006/relationships/hyperlink" Target="https://www.caixa.gov.br/Downloads/sinapi-metodologia/Livro_SINAPI_Calculos_Parametros.pdf" TargetMode="External"/><Relationship Id="rId3524" Type="http://schemas.openxmlformats.org/officeDocument/2006/relationships/hyperlink" Target="https://www.caixa.gov.br/Downloads/sinapi-cadernos-tecnicos/SINAPI-CT-POCOS-DE-VISITA-E-CAIXAS-PARA-BOCAS-DE-LOBO.pdf" TargetMode="External"/><Relationship Id="rId9086" Type="http://schemas.openxmlformats.org/officeDocument/2006/relationships/hyperlink" Target="https://www.caixa.gov.br/Downloads/sinapi-cadernos-tecnicos/SINAPI-CT-BOCAS-PARA-BUEIROS.pdf" TargetMode="External"/><Relationship Id="rId445" Type="http://schemas.openxmlformats.org/officeDocument/2006/relationships/hyperlink" Target="https://www.caixa.gov.br/Downloads/sinapi-cadernos-tecnicos/SINAPI-CT-INSTALACOES-HIDRAULICAS-RESERVACAO-E-BOMBAS-DE-RECALQUE.pdf" TargetMode="External"/><Relationship Id="rId1075" Type="http://schemas.openxmlformats.org/officeDocument/2006/relationships/hyperlink" Target="https://www.caixa.gov.br/Downloads/sinapi-cadernos-tecnicos/SINAPI-CT-INSTALACOES-PREDIAIS-DE-AGUA-QUENTE-EM-CPVC.pdf" TargetMode="External"/><Relationship Id="rId2126" Type="http://schemas.openxmlformats.org/officeDocument/2006/relationships/hyperlink" Target="https://www.caixa.gov.br/Downloads/sinapi-cadernos-tecnicos/SINAPI-CT-LIMPEZA-DE-OBRA.pdf" TargetMode="External"/><Relationship Id="rId2540" Type="http://schemas.openxmlformats.org/officeDocument/2006/relationships/hyperlink" Target="https://www.caixa.gov.br/Downloads/sinapi-cadernos-tecnicos/SINAPI-CT-LOUCAS-E-METAIS.pdf" TargetMode="External"/><Relationship Id="rId5696" Type="http://schemas.openxmlformats.org/officeDocument/2006/relationships/hyperlink" Target="https://www.caixa.gov.br/Downloads/sinapi-cadernos-tecnicos/SINAPI-CT-GUIAS-E-SARJETAS.pdf" TargetMode="External"/><Relationship Id="rId6747" Type="http://schemas.openxmlformats.org/officeDocument/2006/relationships/hyperlink" Target="https://www.caixa.gov.br/Downloads/sinapi-cadernos-tecnicos/SINAPI-CT-ESCAVACAO-VERTICAL-A-CEU-ABERTO.pdf" TargetMode="External"/><Relationship Id="rId9153" Type="http://schemas.openxmlformats.org/officeDocument/2006/relationships/hyperlink" Target="https://www.caixa.gov.br/Downloads/sinapi-cadernos-tecnicos/SINAPI-CT-ATERROS-BASES-SUB-BASES-E-IMPRIMACOES.pdf" TargetMode="External"/><Relationship Id="rId512" Type="http://schemas.openxmlformats.org/officeDocument/2006/relationships/hyperlink" Target="https://www.caixa.gov.br/Downloads/sinapi-cadernos-tecnicos/SINAPI-CT-INSTALACOES-HIDRAULICAS-EM-PEX.pdf" TargetMode="External"/><Relationship Id="rId1142" Type="http://schemas.openxmlformats.org/officeDocument/2006/relationships/hyperlink" Target="https://www.caixa.gov.br/Downloads/sinapi-cadernos-tecnicos/SINAPI-CT-INSTALACOES-PREDIAIS-DE-AGUA-QUENTE-EM-CPVC.pdf" TargetMode="External"/><Relationship Id="rId4298" Type="http://schemas.openxmlformats.org/officeDocument/2006/relationships/hyperlink" Target="https://www.caixa.gov.br/Downloads/sinapi-cadernos-tecnicos/SINAPI-CT-REVESTIMENTOS-CERAMICOS-INTERNOS.pdf" TargetMode="External"/><Relationship Id="rId5349" Type="http://schemas.openxmlformats.org/officeDocument/2006/relationships/hyperlink" Target="https://www.caixa.gov.br/Downloads/sinapi-cadernos-tecnicos/SINAPI-CT-INSTALACOES-ELETRICAS-ELETRODUTOS-CONEXOES-E-CONDULETES-APARENTES.pdf" TargetMode="External"/><Relationship Id="rId9220" Type="http://schemas.openxmlformats.org/officeDocument/2006/relationships/hyperlink" Target="https://www.caixa.gov.br/Downloads/sinapi-cadernos-tecnicos/SINAPI-CT-ATERROS-BASES-SUB-BASES-E-IMPRIMACOES.pdf" TargetMode="External"/><Relationship Id="rId4365" Type="http://schemas.openxmlformats.org/officeDocument/2006/relationships/hyperlink" Target="https://www.caixa.gov.br/Downloads/sinapi-cadernos-tecnicos/SINAPI-CT-SINALIZACAO-VERTICAL-VIARIA.pdf" TargetMode="External"/><Relationship Id="rId5763" Type="http://schemas.openxmlformats.org/officeDocument/2006/relationships/hyperlink" Target="https://www.caixa.gov.br/Downloads/sinapi-cadernos-tecnicos/SINAPI-CT-GESSO.pdf" TargetMode="External"/><Relationship Id="rId6814" Type="http://schemas.openxmlformats.org/officeDocument/2006/relationships/hyperlink" Target="https://www.caixa.gov.br/Downloads/sinapi-cadernos-tecnicos/SINAPI-CT-ESCAVACAO-HORIZONTAL.pdf" TargetMode="External"/><Relationship Id="rId1959" Type="http://schemas.openxmlformats.org/officeDocument/2006/relationships/hyperlink" Target="https://www.caixa.gov.br/Downloads/sinapi-cadernos-tecnicos/SINAPI-CT-INSTALACOES-EM-COBRE.pdf" TargetMode="External"/><Relationship Id="rId4018" Type="http://schemas.openxmlformats.org/officeDocument/2006/relationships/hyperlink" Target="https://www.caixa.gov.br/Downloads/sinapi-cadernos-tecnicos/SINAPI-CT-REDES-DE-LOGICA-TELEFONIA-E-IMAGEM.pdf" TargetMode="External"/><Relationship Id="rId5416" Type="http://schemas.openxmlformats.org/officeDocument/2006/relationships/hyperlink" Target="https://www.caixa.gov.br/Downloads/sinapi-cadernos-tecnicos/SINAPI-CT-INSTALACOES-ELETRICAS-ELETRODUTOS-EMBUTIDOS-CABOS-CAIXAS-TOMADAS-E-INTERRUPTORES.pdf" TargetMode="External"/><Relationship Id="rId5830" Type="http://schemas.openxmlformats.org/officeDocument/2006/relationships/hyperlink" Target="https://www.caixa.gov.br/Downloads/sinapi-cadernos-tecnicos/SINAPI-CT-FORMAS-PARA-PILARES-CIRCULARES.pdf" TargetMode="External"/><Relationship Id="rId8986" Type="http://schemas.openxmlformats.org/officeDocument/2006/relationships/hyperlink" Target="https://www.caixa.gov.br/Downloads/sinapi-cadernos-tecnicos/SINAPI-CT-CAIXAS-DE-AGUA-PARA-EDIFICACOES.pdf" TargetMode="External"/><Relationship Id="rId3381" Type="http://schemas.openxmlformats.org/officeDocument/2006/relationships/hyperlink" Target="https://www.caixa.gov.br/Downloads/sinapi-cadernos-tecnicos/SINAPI-CT-PISOS.pdf" TargetMode="External"/><Relationship Id="rId4432" Type="http://schemas.openxmlformats.org/officeDocument/2006/relationships/hyperlink" Target="https://www.caixa.gov.br/Downloads/sinapi-cadernos-tecnicos/SINAPI-CT-SISTEMAS-DE-MEDICAO.pdf" TargetMode="External"/><Relationship Id="rId7588" Type="http://schemas.openxmlformats.org/officeDocument/2006/relationships/hyperlink" Target="https://www.caixa.gov.br/Downloads/sinapi-cadernos-tecnicos/SINAPI-CT-DEPRECIACAO-JUROS-IMPOSTOS-E-SEGUROS-MANUTENCAO-E-MATERIAIS-NA-OPERACAO-DOS-EQUIPAMENTOS.pdf" TargetMode="External"/><Relationship Id="rId8639" Type="http://schemas.openxmlformats.org/officeDocument/2006/relationships/hyperlink" Target="https://www.caixa.gov.br/Downloads/sinapi-cadernos-tecnicos/SINAPI-CT-CUSTOS-HORARIOS-PRODUTIVO-E-IMPRODUTIVO-DOS-EQUIPAMENTOS.pdf" TargetMode="External"/><Relationship Id="rId3034" Type="http://schemas.openxmlformats.org/officeDocument/2006/relationships/hyperlink" Target="https://www.caixa.gov.br/Downloads/sinapi-cadernos-tecnicos/SINAPI-CT-PASSEIOS-DE-CONCRETO.pdf" TargetMode="External"/><Relationship Id="rId7655" Type="http://schemas.openxmlformats.org/officeDocument/2006/relationships/hyperlink" Target="https://www.caixa.gov.br/Downloads/sinapi-cadernos-tecnicos/SINAPI-CT-DEPRECIACAO-JUROS-IMPOSTOS-E-SEGUROS-MANUTENCAO-E-MATERIAIS-NA-OPERACAO-DOS-EQUIPAMENTOS.pdf" TargetMode="External"/><Relationship Id="rId8706" Type="http://schemas.openxmlformats.org/officeDocument/2006/relationships/hyperlink" Target="https://www.caixa.gov.br/Downloads/sinapi-cadernos-tecnicos/SINAPI-CT-CONTRAPISO.pdf" TargetMode="External"/><Relationship Id="rId2050" Type="http://schemas.openxmlformats.org/officeDocument/2006/relationships/hyperlink" Target="https://www.caixa.gov.br/Downloads/sinapi-cadernos-tecnicos/SINAPI-CT-LAJES-PRE-MOLDADAS.pdf" TargetMode="External"/><Relationship Id="rId3101" Type="http://schemas.openxmlformats.org/officeDocument/2006/relationships/hyperlink" Target="https://www.caixa.gov.br/Downloads/sinapi-cadernos-tecnicos/SINAPI-CT-PAVIMENTO-RIGIDO-DE-CONCRETO.pdf" TargetMode="External"/><Relationship Id="rId6257" Type="http://schemas.openxmlformats.org/officeDocument/2006/relationships/hyperlink" Target="https://www.caixa.gov.br/Downloads/sinapi-cadernos-tecnicos/SINAPI-CT-ESTRUTURA-E-TRAMA-PARA-COBERTURA.pdf" TargetMode="External"/><Relationship Id="rId6671" Type="http://schemas.openxmlformats.org/officeDocument/2006/relationships/hyperlink" Target="https://www.caixa.gov.br/Downloads/sinapi-cadernos-tecnicos/SINAPI-CT-ESCAVACAO-DE-VALAS.pdf" TargetMode="External"/><Relationship Id="rId7308" Type="http://schemas.openxmlformats.org/officeDocument/2006/relationships/hyperlink" Target="https://www.caixa.gov.br/Downloads/sinapi-cadernos-tecnicos/SINAPI-CT-DEPRECIACAO-JUROS-IMPOSTOS-E-SEGUROS-MANUTENCAO-E-MATERIAIS-NA-OPERACAO-DOS-EQUIPAMENTOS.pdf" TargetMode="External"/><Relationship Id="rId7722" Type="http://schemas.openxmlformats.org/officeDocument/2006/relationships/hyperlink" Target="https://www.caixa.gov.br/Downloads/sinapi-cadernos-tecnicos/SINAPI-CT-DEPRECIACAO-JUROS-IMPOSTOS-E-SEGUROS-MANUTENCAO-E-MATERIAIS-NA-OPERACAO-DOS-EQUIPAMENTOS.pdf" TargetMode="External"/><Relationship Id="rId5273" Type="http://schemas.openxmlformats.org/officeDocument/2006/relationships/hyperlink" Target="https://www.caixa.gov.br/Downloads/sinapi-cadernos-tecnicos/SINAPI-CT-VALVULAS-PARA-REDES-DE-SANEAMENTO.pdf" TargetMode="External"/><Relationship Id="rId6324" Type="http://schemas.openxmlformats.org/officeDocument/2006/relationships/hyperlink" Target="https://www.caixa.gov.br/Downloads/sinapi-cadernos-tecnicos/SINAPI-CT-ESTRUTURA-E-TRAMA-PARA-COBERTURA.pdf" TargetMode="External"/><Relationship Id="rId839" Type="http://schemas.openxmlformats.org/officeDocument/2006/relationships/hyperlink" Target="https://www.caixa.gov.br/Downloads/sinapi-cadernos-tecnicos/SINAPI-CT-INSTALACOES-PREDIAIS-DE-AGUA-FRIA-EM-PVC.pdf" TargetMode="External"/><Relationship Id="rId1469" Type="http://schemas.openxmlformats.org/officeDocument/2006/relationships/hyperlink" Target="https://www.caixa.gov.br/Downloads/sinapi-cadernos-tecnicos/SINAPI-CT-INSTALACOES-DE-GAS-E-INCENDIO-EM-ACO-E-FERRO-GALVANIZADO.pdf" TargetMode="External"/><Relationship Id="rId2867" Type="http://schemas.openxmlformats.org/officeDocument/2006/relationships/hyperlink" Target="https://www.caixa.gov.br/Downloads/sinapi-cadernos-tecnicos/SINAPI-CT-PAISAGISMO-PLANTIO.pdf" TargetMode="External"/><Relationship Id="rId3918" Type="http://schemas.openxmlformats.org/officeDocument/2006/relationships/hyperlink" Target="https://www.caixa.gov.br/Downloads/sinapi-cadernos-tecnicos/SINAPI-CT-RECOMPOSICAO-DE-PAVIMENTOS.pdf" TargetMode="External"/><Relationship Id="rId5340" Type="http://schemas.openxmlformats.org/officeDocument/2006/relationships/hyperlink" Target="https://www.caixa.gov.br/Downloads/sinapi-cadernos-tecnicos/SINAPI-CT-INSTALACOES-ELETRICAS-ELETRODUTOS-CONEXOES-E-CONDULETES-APARENTES.pdf" TargetMode="External"/><Relationship Id="rId8496" Type="http://schemas.openxmlformats.org/officeDocument/2006/relationships/hyperlink" Target="https://www.caixa.gov.br/Downloads/sinapi-cadernos-tecnicos/SINAPI-CT-CUSTOS-HORARIOS-PRODUTIVO-E-IMPRODUTIVO-DOS-EQUIPAMENTOS.pdf" TargetMode="External"/><Relationship Id="rId9547" Type="http://schemas.openxmlformats.org/officeDocument/2006/relationships/hyperlink" Target="https://www.caixa.gov.br/Downloads/sinapi-cadernos-tecnicos/SINAPI-CT-ASSENTAMENTO-DE-TUBOS-DE-PVC-E-METALICOS-EM-REDES-DE-AGUA.pdf" TargetMode="External"/><Relationship Id="rId9894" Type="http://schemas.openxmlformats.org/officeDocument/2006/relationships/hyperlink" Target="https://www.caixa.gov.br/Downloads/sinapi-cadernos-tecnicos/SINAPI-CT-ARGAMASSAS.pdf" TargetMode="External"/><Relationship Id="rId1883" Type="http://schemas.openxmlformats.org/officeDocument/2006/relationships/hyperlink" Target="https://www.caixa.gov.br/Downloads/sinapi-cadernos-tecnicos/SINAPI-CT-INSTALACOES-EM-COBRE.pdf" TargetMode="External"/><Relationship Id="rId2934" Type="http://schemas.openxmlformats.org/officeDocument/2006/relationships/hyperlink" Target="https://www.caixa.gov.br/Downloads/sinapi-cadernos-tecnicos/SINAPI-CT-PAREDES-DE-CONCRETO-ESTUCAMENTO.pdf" TargetMode="External"/><Relationship Id="rId7098" Type="http://schemas.openxmlformats.org/officeDocument/2006/relationships/hyperlink" Target="https://www.caixa.gov.br/Downloads/sinapi-cadernos-tecnicos/SINAPI-CT-ELETROCALHAS.pdf" TargetMode="External"/><Relationship Id="rId8149" Type="http://schemas.openxmlformats.org/officeDocument/2006/relationships/hyperlink" Target="https://www.caixa.gov.br/Downloads/sinapi-cadernos-tecnicos/SINAPI-CT-DEPRECIACAO-JUROS-IMPOSTOS-E-SEGUROS-MANUTENCAO-E-MATERIAIS-NA-OPERACAO-DOS-EQUIPAMENTOS.pdf" TargetMode="External"/><Relationship Id="rId9961" Type="http://schemas.openxmlformats.org/officeDocument/2006/relationships/hyperlink" Target="https://www.caixa.gov.br/Downloads/sinapi-cadernos-tecnicos/SINAPI-CT-ARGAMASSAS.pdf" TargetMode="External"/><Relationship Id="rId906" Type="http://schemas.openxmlformats.org/officeDocument/2006/relationships/hyperlink" Target="https://www.caixa.gov.br/Downloads/sinapi-cadernos-tecnicos/SINAPI-CT-INSTALACOES-PREDIAIS-DE-AGUA-FRIA-EM-PVC.pdf" TargetMode="External"/><Relationship Id="rId1536" Type="http://schemas.openxmlformats.org/officeDocument/2006/relationships/hyperlink" Target="https://www.caixa.gov.br/Downloads/sinapi-cadernos-tecnicos/SINAPI-CT-INSTALACOES-DE-GAS-E-INCENDIO-EM-ACO-E-FERRO-GALVANIZADO.pdf" TargetMode="External"/><Relationship Id="rId1950" Type="http://schemas.openxmlformats.org/officeDocument/2006/relationships/hyperlink" Target="https://www.caixa.gov.br/Downloads/sinapi-cadernos-tecnicos/SINAPI-CT-INSTALACOES-EM-COBRE.pdf" TargetMode="External"/><Relationship Id="rId8563" Type="http://schemas.openxmlformats.org/officeDocument/2006/relationships/hyperlink" Target="https://www.caixa.gov.br/Downloads/sinapi-cadernos-tecnicos/SINAPI-CT-CUSTOS-HORARIOS-PRODUTIVO-E-IMPRODUTIVO-DOS-EQUIPAMENTOS.pdf" TargetMode="External"/><Relationship Id="rId9614" Type="http://schemas.openxmlformats.org/officeDocument/2006/relationships/hyperlink" Target="https://www.caixa.gov.br/Downloads/sinapi-cadernos-tecnicos/SINAPI-CT-ASSENTAMENTO-DE-TUBOS-DE-PVC-E-METALICOS-EM-REDES-DE-AGUA.pdf" TargetMode="External"/><Relationship Id="rId10079" Type="http://schemas.openxmlformats.org/officeDocument/2006/relationships/hyperlink" Target="https://www.caixa.gov.br/Downloads/sinapi-cadernos-tecnicos/SINAPI-CT-ALVENARIA-DE-VEDACAO.pdf" TargetMode="External"/><Relationship Id="rId1603" Type="http://schemas.openxmlformats.org/officeDocument/2006/relationships/hyperlink" Target="https://www.caixa.gov.br/Downloads/sinapi-cadernos-tecnicos/SINAPI-CT-INSTALACOES-DE-GAS-E-INCENDIO-EM-ACO-E-FERRO-GALVANIZADO.pdf" TargetMode="External"/><Relationship Id="rId4759" Type="http://schemas.openxmlformats.org/officeDocument/2006/relationships/hyperlink" Target="https://www.caixa.gov.br/Downloads/sinapi-cadernos-tecnicos/SINAPI-CT-TRANSPORTE-CARGA-E-DESCARGA-DE-MATERIAIS.pdf" TargetMode="External"/><Relationship Id="rId7165" Type="http://schemas.openxmlformats.org/officeDocument/2006/relationships/hyperlink" Target="https://www.caixa.gov.br/Downloads/sinapi-cadernos-tecnicos/SINAPI-CT-DUTOS-PARA-AR-CONDICIONADO.pdf" TargetMode="External"/><Relationship Id="rId8216" Type="http://schemas.openxmlformats.org/officeDocument/2006/relationships/hyperlink" Target="https://www.caixa.gov.br/Downloads/sinapi-cadernos-tecnicos/SINAPI-CT-DEMOLICOES-E-REMOCOES.pdf" TargetMode="External"/><Relationship Id="rId8630" Type="http://schemas.openxmlformats.org/officeDocument/2006/relationships/hyperlink" Target="https://www.caixa.gov.br/Downloads/sinapi-cadernos-tecnicos/SINAPI-CT-CUSTOS-HORARIOS-PRODUTIVO-E-IMPRODUTIVO-DOS-EQUIPAMENTOS.pdf" TargetMode="External"/><Relationship Id="rId3775" Type="http://schemas.openxmlformats.org/officeDocument/2006/relationships/hyperlink" Target="https://www.caixa.gov.br/Downloads/sinapi-cadernos-tecnicos/SINAPI-CT-QUADROS-DE-AUTOMACAO-DE-BOMBAS.pdf" TargetMode="External"/><Relationship Id="rId4826" Type="http://schemas.openxmlformats.org/officeDocument/2006/relationships/hyperlink" Target="https://www.caixa.gov.br/Downloads/sinapi-cadernos-tecnicos/SINAPI-CT-TRANSPORTE-CARGA-E-DESCARGA-DE-MATERIAIS.pdf" TargetMode="External"/><Relationship Id="rId6181" Type="http://schemas.openxmlformats.org/officeDocument/2006/relationships/hyperlink" Target="https://www.caixa.gov.br/Downloads/sinapi-cadernos-tecnicos/SINAPI-CT-ESTRUTURAS-DE-CONTENCAO-PERFIS-PRANCHADOS-CORTINAS-E-MUROS-DE-ARRIMO.pdf" TargetMode="External"/><Relationship Id="rId7232" Type="http://schemas.openxmlformats.org/officeDocument/2006/relationships/hyperlink" Target="https://www.caixa.gov.br/Downloads/sinapi-cadernos-tecnicos/SINAPI-CT-DRENAGEM-DE-AR-CONDICIONADO.pdf" TargetMode="External"/><Relationship Id="rId696" Type="http://schemas.openxmlformats.org/officeDocument/2006/relationships/hyperlink" Target="https://www.caixa.gov.br/Downloads/sinapi-cadernos-tecnicos/SINAPI-CT-INSTALACOES-HIDRAULICAS-EM-PPR.pdf" TargetMode="External"/><Relationship Id="rId2377" Type="http://schemas.openxmlformats.org/officeDocument/2006/relationships/hyperlink" Target="https://www.caixa.gov.br/Downloads/sinapi-metodologia/Livro_SINAPI_Calculos_Parametros.pdf" TargetMode="External"/><Relationship Id="rId2791" Type="http://schemas.openxmlformats.org/officeDocument/2006/relationships/hyperlink" Target="https://www.caixa.gov.br/Downloads/sinapi-cadernos-tecnicos/SINAPI-CT-MASSA-UNICA-INTERNA.pdf" TargetMode="External"/><Relationship Id="rId3428" Type="http://schemas.openxmlformats.org/officeDocument/2006/relationships/hyperlink" Target="https://www.caixa.gov.br/Downloads/sinapi-cadernos-tecnicos/SINAPI-CT-POSTES-DE-CONCRETO-E-METALICOS.pdf" TargetMode="External"/><Relationship Id="rId349" Type="http://schemas.openxmlformats.org/officeDocument/2006/relationships/hyperlink" Target="https://www.caixa.gov.br/Downloads/sinapi-cadernos-tecnicos/SINAPI-CT-INSTALACOES-HIDRAULICAS-RESERVACAO-E-BOMBAS-DE-RECALQUE.pdf" TargetMode="External"/><Relationship Id="rId763" Type="http://schemas.openxmlformats.org/officeDocument/2006/relationships/hyperlink" Target="https://www.caixa.gov.br/Downloads/sinapi-cadernos-tecnicos/SINAPI-CT-INSTALACOES-PREDIAIS-DE-ESGOTO-TUBOS-E-CONEXOES.pdf" TargetMode="External"/><Relationship Id="rId1393" Type="http://schemas.openxmlformats.org/officeDocument/2006/relationships/hyperlink" Target="https://www.caixa.gov.br/Downloads/sinapi-cadernos-tecnicos/SINAPI-CT-INSTALACOES-DE-GAS-E-INCENDIO-EM-ACO-E-FERRO-GALVANIZADO.pdf" TargetMode="External"/><Relationship Id="rId2444" Type="http://schemas.openxmlformats.org/officeDocument/2006/relationships/hyperlink" Target="https://www.caixa.gov.br/Downloads/sinapi-metodologia/Livro_SINAPI_Calculos_Parametros.pdf" TargetMode="External"/><Relationship Id="rId3842" Type="http://schemas.openxmlformats.org/officeDocument/2006/relationships/hyperlink" Target="https://www.caixa.gov.br/Downloads/sinapi-cadernos-tecnicos/SINAPI-CT-RASGOS-E-FIXACOES.pdf" TargetMode="External"/><Relationship Id="rId6998" Type="http://schemas.openxmlformats.org/officeDocument/2006/relationships/hyperlink" Target="https://www.caixa.gov.br/Downloads/sinapi-cadernos-tecnicos/SINAPI-CT-EQUIPAMENTOS-DE-PROTECAO-COLETIVA.pdf" TargetMode="External"/><Relationship Id="rId9057" Type="http://schemas.openxmlformats.org/officeDocument/2006/relationships/hyperlink" Target="https://www.caixa.gov.br/Downloads/sinapi-cadernos-tecnicos/SINAPI-CT-BOMBAS-HIDRAULICAS-CENTRIFUGAS-HORIZONTAIS-E-SUBMERSIVEIS.pdf" TargetMode="External"/><Relationship Id="rId9471" Type="http://schemas.openxmlformats.org/officeDocument/2006/relationships/hyperlink" Target="https://www.caixa.gov.br/Downloads/sinapi-cadernos-tecnicos/SINAPI-CT-ASSENTAMENTO-DE-TUBOS-DE-ESGOTO-OU-DRENAGEM-PLUVIAL-EM-CONCRETO.pdf" TargetMode="External"/><Relationship Id="rId416" Type="http://schemas.openxmlformats.org/officeDocument/2006/relationships/hyperlink" Target="https://www.caixa.gov.br/Downloads/sinapi-cadernos-tecnicos/SINAPI-CT-INSTALACOES-HIDRAULICAS-RESERVACAO-E-BOMBAS-DE-RECALQUE.pdf" TargetMode="External"/><Relationship Id="rId1046" Type="http://schemas.openxmlformats.org/officeDocument/2006/relationships/hyperlink" Target="https://www.caixa.gov.br/Downloads/sinapi-cadernos-tecnicos/SINAPI-CT-INSTALACOES-PREDIAIS-DE-AGUA-QUENTE-EM-CPVC.pdf" TargetMode="External"/><Relationship Id="rId8073" Type="http://schemas.openxmlformats.org/officeDocument/2006/relationships/hyperlink" Target="https://www.caixa.gov.br/Downloads/sinapi-cadernos-tecnicos/SINAPI-CT-DEPRECIACAO-JUROS-IMPOSTOS-E-SEGUROS-MANUTENCAO-E-MATERIAIS-NA-OPERACAO-DOS-EQUIPAMENTOS.pdf" TargetMode="External"/><Relationship Id="rId9124" Type="http://schemas.openxmlformats.org/officeDocument/2006/relationships/hyperlink" Target="https://www.caixa.gov.br/Downloads/sinapi-cadernos-tecnicos/SINAPI-CT-BOCAS-PARA-BUEIROS.pdf" TargetMode="External"/><Relationship Id="rId830" Type="http://schemas.openxmlformats.org/officeDocument/2006/relationships/hyperlink" Target="https://www.caixa.gov.br/Downloads/sinapi-cadernos-tecnicos/SINAPI-CT-INSTALACOES-PREDIAIS-DE-AGUA-FRIA-EM-PVC.pdf" TargetMode="External"/><Relationship Id="rId1460" Type="http://schemas.openxmlformats.org/officeDocument/2006/relationships/hyperlink" Target="https://www.caixa.gov.br/Downloads/sinapi-cadernos-tecnicos/SINAPI-CT-INSTALACOES-DE-GAS-E-INCENDIO-EM-ACO-E-FERRO-GALVANIZADO.pdf" TargetMode="External"/><Relationship Id="rId2511" Type="http://schemas.openxmlformats.org/officeDocument/2006/relationships/hyperlink" Target="https://www.caixa.gov.br/Downloads/sinapi-metodologia/Livro_SINAPI_Calculos_Parametros.pdf" TargetMode="External"/><Relationship Id="rId5667" Type="http://schemas.openxmlformats.org/officeDocument/2006/relationships/hyperlink" Target="https://www.caixa.gov.br/Downloads/sinapi-cadernos-tecnicos/SINAPI-CT-ILUMINACAO-PREDIAL-E-MONITORAMENTO.pdf" TargetMode="External"/><Relationship Id="rId6718" Type="http://schemas.openxmlformats.org/officeDocument/2006/relationships/hyperlink" Target="https://www.caixa.gov.br/Downloads/sinapi-cadernos-tecnicos/SINAPI-CT-ESCAVACAO-VERTICAL-A-CEU-ABERTO.pdf" TargetMode="External"/><Relationship Id="rId1113" Type="http://schemas.openxmlformats.org/officeDocument/2006/relationships/hyperlink" Target="https://www.caixa.gov.br/Downloads/sinapi-cadernos-tecnicos/SINAPI-CT-INSTALACOES-PREDIAIS-DE-AGUA-QUENTE-EM-CPVC.pdf" TargetMode="External"/><Relationship Id="rId4269" Type="http://schemas.openxmlformats.org/officeDocument/2006/relationships/hyperlink" Target="https://www.caixa.gov.br/Downloads/sinapi-cadernos-tecnicos/SINAPI-CT-REVESTIMENTOS-CERAMICOS-INTERNOS.pdf" TargetMode="External"/><Relationship Id="rId4683" Type="http://schemas.openxmlformats.org/officeDocument/2006/relationships/hyperlink" Target="https://www.caixa.gov.br/Downloads/sinapi-cadernos-tecnicos/SINAPI-CT-TRANSPORTE-DE-MATERIAIS-DENTRO-DO-CANTEIRO-DE-OBRAS.pdf" TargetMode="External"/><Relationship Id="rId5734" Type="http://schemas.openxmlformats.org/officeDocument/2006/relationships/hyperlink" Target="https://www.caixa.gov.br/Downloads/sinapi-cadernos-tecnicos/SINAPI-CT-GUARDA-CORPO-CORRIMAO-E-GRADE-PARA-ESQUADRIAS.pdf" TargetMode="External"/><Relationship Id="rId8140" Type="http://schemas.openxmlformats.org/officeDocument/2006/relationships/hyperlink" Target="https://www.caixa.gov.br/Downloads/sinapi-cadernos-tecnicos/SINAPI-CT-DEPRECIACAO-JUROS-IMPOSTOS-E-SEGUROS-MANUTENCAO-E-MATERIAIS-NA-OPERACAO-DOS-EQUIPAMENTOS.pdf" TargetMode="External"/><Relationship Id="rId10070" Type="http://schemas.openxmlformats.org/officeDocument/2006/relationships/hyperlink" Target="https://www.caixa.gov.br/Downloads/sinapi-cadernos-tecnicos/SINAPI-CT-ALVENARIA-DE-VEDACAO.pdf" TargetMode="External"/><Relationship Id="rId3285" Type="http://schemas.openxmlformats.org/officeDocument/2006/relationships/hyperlink" Target="https://www.caixa.gov.br/Downloads/sinapi-cadernos-tecnicos/SINAPI-CT-PINTURA-EM-MADEIRA.pdf" TargetMode="External"/><Relationship Id="rId4336" Type="http://schemas.openxmlformats.org/officeDocument/2006/relationships/hyperlink" Target="https://www.caixa.gov.br/Downloads/sinapi-cadernos-tecnicos/SINAPI-CT-SINALIZACAO-VERTICAL-VIARIA.pdf" TargetMode="External"/><Relationship Id="rId4750" Type="http://schemas.openxmlformats.org/officeDocument/2006/relationships/hyperlink" Target="https://www.caixa.gov.br/Downloads/sinapi-cadernos-tecnicos/SINAPI-CT-TRANSPORTE-CARGA-E-DESCARGA-DE-MATERIAIS.pdf" TargetMode="External"/><Relationship Id="rId5801" Type="http://schemas.openxmlformats.org/officeDocument/2006/relationships/hyperlink" Target="https://www.caixa.gov.br/Downloads/sinapi-cadernos-tecnicos/SINAPI-CT-GALERIAS-COM-ADUELAS-DE-CONCRETO.pdf" TargetMode="External"/><Relationship Id="rId8957" Type="http://schemas.openxmlformats.org/officeDocument/2006/relationships/hyperlink" Target="https://www.caixa.gov.br/Downloads/sinapi-cadernos-tecnicos/SINAPI-CT-CAIXAS-DE-AGUA-PARA-EDIFICACOES.pdf" TargetMode="External"/><Relationship Id="rId3352" Type="http://schemas.openxmlformats.org/officeDocument/2006/relationships/hyperlink" Target="https://www.caixa.gov.br/Downloads/sinapi-cadernos-tecnicos/SINAPI-CT-PINTURA-PARA-PISOS-E-PARA-SINALIZACAO-HORIZONTAL-E-VERTICAL.pdf" TargetMode="External"/><Relationship Id="rId4403" Type="http://schemas.openxmlformats.org/officeDocument/2006/relationships/hyperlink" Target="https://www.caixa.gov.br/Downloads/sinapi-cadernos-tecnicos/SINAPI-CT-SISTEMA-DE-PROTECAO-CONTRA-DESCARGAS-ATMOSFERICAS-SPDA.pdf" TargetMode="External"/><Relationship Id="rId7559" Type="http://schemas.openxmlformats.org/officeDocument/2006/relationships/hyperlink" Target="https://www.caixa.gov.br/Downloads/sinapi-cadernos-tecnicos/SINAPI-CT-DEPRECIACAO-JUROS-IMPOSTOS-E-SEGUROS-MANUTENCAO-E-MATERIAIS-NA-OPERACAO-DOS-EQUIPAMENTOS.pdf" TargetMode="External"/><Relationship Id="rId273" Type="http://schemas.openxmlformats.org/officeDocument/2006/relationships/hyperlink" Target="https://www.caixa.gov.br/Downloads/sinapi-cadernos-tecnicos/SINAPI-CT-INSTALACOES-HIDRAULICAS-RESERVACAO-E-BOMBAS-DE-RECALQUE.pdf" TargetMode="External"/><Relationship Id="rId3005" Type="http://schemas.openxmlformats.org/officeDocument/2006/relationships/hyperlink" Target="https://www.caixa.gov.br/Downloads/sinapi-cadernos-tecnicos/SINAPI-CT-PARQUINHOS-E-EQUIPAMENTOS-DE-GINASTICA-AO-AR-LIVRE.pdf" TargetMode="External"/><Relationship Id="rId6575" Type="http://schemas.openxmlformats.org/officeDocument/2006/relationships/hyperlink" Target="https://www.caixa.gov.br/Downloads/sinapi-cadernos-tecnicos/SINAPI-CT-ESCORAMENTO-E-PREPARO-DE-FUNDO-DE-VALAS.pdf" TargetMode="External"/><Relationship Id="rId7626" Type="http://schemas.openxmlformats.org/officeDocument/2006/relationships/hyperlink" Target="https://www.caixa.gov.br/Downloads/sinapi-cadernos-tecnicos/SINAPI-CT-DEPRECIACAO-JUROS-IMPOSTOS-E-SEGUROS-MANUTENCAO-E-MATERIAIS-NA-OPERACAO-DOS-EQUIPAMENTOS.pdf" TargetMode="External"/><Relationship Id="rId7973" Type="http://schemas.openxmlformats.org/officeDocument/2006/relationships/hyperlink" Target="https://www.caixa.gov.br/Downloads/sinapi-cadernos-tecnicos/SINAPI-CT-DEPRECIACAO-JUROS-IMPOSTOS-E-SEGUROS-MANUTENCAO-E-MATERIAIS-NA-OPERACAO-DOS-EQUIPAMENTOS.pdf" TargetMode="External"/><Relationship Id="rId340" Type="http://schemas.openxmlformats.org/officeDocument/2006/relationships/hyperlink" Target="https://www.caixa.gov.br/Downloads/sinapi-cadernos-tecnicos/SINAPI-CT-INSTALACOES-HIDRAULICAS-RESERVACAO-E-BOMBAS-DE-RECALQUE.pdf" TargetMode="External"/><Relationship Id="rId2021" Type="http://schemas.openxmlformats.org/officeDocument/2006/relationships/hyperlink" Target="https://www.caixa.gov.br/Downloads/sinapi-cadernos-tecnicos/SINAPI-CT-LAJES-PRE-MOLDADAS.pdf" TargetMode="External"/><Relationship Id="rId5177" Type="http://schemas.openxmlformats.org/officeDocument/2006/relationships/hyperlink" Target="https://www.caixa.gov.br/Downloads/sinapi-cadernos-tecnicos/SINAPI-CT-VALVULAS-E-REGISTROS-PARA-SISTEMAS-PREDIAIS.pdf" TargetMode="External"/><Relationship Id="rId6228" Type="http://schemas.openxmlformats.org/officeDocument/2006/relationships/hyperlink" Target="https://www.caixa.gov.br/Downloads/sinapi-cadernos-tecnicos/SINAPI-CT-ESTRUTURAS-PRE-FABRICADAS-E-PRE-MOLDADAS.pdf" TargetMode="External"/><Relationship Id="rId4193" Type="http://schemas.openxmlformats.org/officeDocument/2006/relationships/hyperlink" Target="https://www.caixa.gov.br/Downloads/sinapi-cadernos-tecnicos/SINAPI-CT-REDES-DE-AGUA-E-ESGOTO-EM-PEAD-LISO-(TUBOS-E-CONEXOES).pdf" TargetMode="External"/><Relationship Id="rId5591" Type="http://schemas.openxmlformats.org/officeDocument/2006/relationships/hyperlink" Target="https://www.caixa.gov.br/Downloads/sinapi-cadernos-tecnicos/SINAPI-CT-INSTALACOES-ELETRICAS-ELETRODUTOS-EMBUTIDOS-CABOS-CAIXAS-TOMADAS-E-INTERRUPTORES.pdf" TargetMode="External"/><Relationship Id="rId6642" Type="http://schemas.openxmlformats.org/officeDocument/2006/relationships/hyperlink" Target="https://www.caixa.gov.br/Downloads/sinapi-cadernos-tecnicos/SINAPI-CT-ESCAVACAO-DE-VALAS.pdf" TargetMode="External"/><Relationship Id="rId9798" Type="http://schemas.openxmlformats.org/officeDocument/2006/relationships/hyperlink" Target="https://www.caixa.gov.br/Downloads/sinapi-cadernos-tecnicos/SINAPI-CT-ASFALTO.pdf" TargetMode="External"/><Relationship Id="rId1787" Type="http://schemas.openxmlformats.org/officeDocument/2006/relationships/hyperlink" Target="https://www.caixa.gov.br/Downloads/sinapi-cadernos-tecnicos/SINAPI-CT-INSTALACOES-EM-COBRE.pdf" TargetMode="External"/><Relationship Id="rId2838" Type="http://schemas.openxmlformats.org/officeDocument/2006/relationships/hyperlink" Target="https://www.caixa.gov.br/Downloads/sinapi-cadernos-tecnicos/SINAPI-CT-MOBILIARIO-URBANO.pdf" TargetMode="External"/><Relationship Id="rId5244" Type="http://schemas.openxmlformats.org/officeDocument/2006/relationships/hyperlink" Target="https://www.caixa.gov.br/Downloads/sinapi-cadernos-tecnicos/SINAPI-CT-VALVULAS-PARA-REDES-DE-SANEAMENTO.pdf" TargetMode="External"/><Relationship Id="rId9865" Type="http://schemas.openxmlformats.org/officeDocument/2006/relationships/hyperlink" Target="https://www.caixa.gov.br/Downloads/sinapi-cadernos-tecnicos/SINAPI-CT-ARMACAO-PARA-ESTRUTURAS-DE-CONCRETO-ARMADO.pdf" TargetMode="External"/><Relationship Id="rId79" Type="http://schemas.openxmlformats.org/officeDocument/2006/relationships/hyperlink" Target="https://www.caixa.gov.br/Downloads/sinapi-cadernos-tecnicos/SINAPI-CT-INSTALACOES-ELETRICAS-REDE-DE-DISTRIBUICAO.pdf" TargetMode="External"/><Relationship Id="rId1854" Type="http://schemas.openxmlformats.org/officeDocument/2006/relationships/hyperlink" Target="https://www.caixa.gov.br/Downloads/sinapi-cadernos-tecnicos/SINAPI-CT-INSTALACOES-EM-COBRE.pdf" TargetMode="External"/><Relationship Id="rId2905" Type="http://schemas.openxmlformats.org/officeDocument/2006/relationships/hyperlink" Target="https://www.caixa.gov.br/Downloads/sinapi-cadernos-tecnicos/SINAPI-CT-PAREDES-DE-CONCRETO-CONCRETAGEM.pdf" TargetMode="External"/><Relationship Id="rId4260" Type="http://schemas.openxmlformats.org/officeDocument/2006/relationships/hyperlink" Target="https://www.caixa.gov.br/Downloads/sinapi-cadernos-tecnicos/SINAPI-CT-REVESTIMENTOS-CERAMICOS-INTERNOS.pdf" TargetMode="External"/><Relationship Id="rId5311" Type="http://schemas.openxmlformats.org/officeDocument/2006/relationships/hyperlink" Target="https://www.caixa.gov.br/Downloads/sinapi-cadernos-tecnicos/SINAPI-CT-INSTALACOES-ELETRICAS-QUADROS-CABOS-DISJUNTORES-CONTATORES-E-BARRAMENTOS-BLINDADOS.pdf" TargetMode="External"/><Relationship Id="rId8467" Type="http://schemas.openxmlformats.org/officeDocument/2006/relationships/hyperlink" Target="https://www.caixa.gov.br/Downloads/sinapi-cadernos-tecnicos/SINAPI-CT-CUSTOS-HORARIOS-PRODUTIVO-E-IMPRODUTIVO-DOS-EQUIPAMENTOS.pdf" TargetMode="External"/><Relationship Id="rId8881" Type="http://schemas.openxmlformats.org/officeDocument/2006/relationships/hyperlink" Target="https://www.caixa.gov.br/Downloads/sinapi-cadernos-tecnicos/SINAPI-CT-CERCAS-PROTETORES-E-ALAMBRADOS.pdf" TargetMode="External"/><Relationship Id="rId9518" Type="http://schemas.openxmlformats.org/officeDocument/2006/relationships/hyperlink" Target="https://www.caixa.gov.br/Downloads/sinapi-cadernos-tecnicos/SINAPI-CT-ASSENTAMENTO-DE-TUBOS-DE-PVC-E-METALICOS-EM-REDES-DE-AGUA.pdf" TargetMode="External"/><Relationship Id="rId9932" Type="http://schemas.openxmlformats.org/officeDocument/2006/relationships/hyperlink" Target="https://www.caixa.gov.br/Downloads/sinapi-cadernos-tecnicos/SINAPI-CT-ARGAMASSAS.pdf" TargetMode="External"/><Relationship Id="rId1507" Type="http://schemas.openxmlformats.org/officeDocument/2006/relationships/hyperlink" Target="https://www.caixa.gov.br/Downloads/sinapi-cadernos-tecnicos/SINAPI-CT-INSTALACOES-DE-GAS-E-INCENDIO-EM-ACO-E-FERRO-GALVANIZADO.pdf" TargetMode="External"/><Relationship Id="rId7069" Type="http://schemas.openxmlformats.org/officeDocument/2006/relationships/hyperlink" Target="https://www.caixa.gov.br/Downloads/sinapi-cadernos-tecnicos/SINAPI-CT-ELETROCALHAS.pdf" TargetMode="External"/><Relationship Id="rId7483" Type="http://schemas.openxmlformats.org/officeDocument/2006/relationships/hyperlink" Target="https://www.caixa.gov.br/Downloads/sinapi-cadernos-tecnicos/SINAPI-CT-DEPRECIACAO-JUROS-IMPOSTOS-E-SEGUROS-MANUTENCAO-E-MATERIAIS-NA-OPERACAO-DOS-EQUIPAMENTOS.pdf" TargetMode="External"/><Relationship Id="rId8534" Type="http://schemas.openxmlformats.org/officeDocument/2006/relationships/hyperlink" Target="https://www.caixa.gov.br/Downloads/sinapi-cadernos-tecnicos/SINAPI-CT-CUSTOS-HORARIOS-PRODUTIVO-E-IMPRODUTIVO-DOS-EQUIPAMENTOS.pdf" TargetMode="External"/><Relationship Id="rId1921" Type="http://schemas.openxmlformats.org/officeDocument/2006/relationships/hyperlink" Target="https://www.caixa.gov.br/Downloads/sinapi-cadernos-tecnicos/SINAPI-CT-INSTALACOES-EM-COBRE.pdf" TargetMode="External"/><Relationship Id="rId3679" Type="http://schemas.openxmlformats.org/officeDocument/2006/relationships/hyperlink" Target="https://www.caixa.gov.br/Downloads/sinapi-cadernos-tecnicos/SINAPI-CT-PRODUCAO-DE-CONCRETO.pdf" TargetMode="External"/><Relationship Id="rId6085" Type="http://schemas.openxmlformats.org/officeDocument/2006/relationships/hyperlink" Target="https://www.caixa.gov.br/Downloads/sinapi-cadernos-tecnicos/SINAPI-CT-EXECUCAO-DE-TIRANTES.pdf" TargetMode="External"/><Relationship Id="rId7136" Type="http://schemas.openxmlformats.org/officeDocument/2006/relationships/hyperlink" Target="https://www.caixa.gov.br/Downloads/sinapi-cadernos-tecnicos/SINAPI-CT-DUTOS-PARA-AR-CONDICIONADO.pdf" TargetMode="External"/><Relationship Id="rId7550" Type="http://schemas.openxmlformats.org/officeDocument/2006/relationships/hyperlink" Target="https://www.caixa.gov.br/Downloads/sinapi-cadernos-tecnicos/SINAPI-CT-DEPRECIACAO-JUROS-IMPOSTOS-E-SEGUROS-MANUTENCAO-E-MATERIAIS-NA-OPERACAO-DOS-EQUIPAMENTOS.pdf" TargetMode="External"/><Relationship Id="rId10117" Type="http://schemas.openxmlformats.org/officeDocument/2006/relationships/hyperlink" Target="https://www.caixa.gov.br/Downloads/sinapi-cadernos-tecnicos/SINAPI-CT-ALVENARIA-ESTRUTURAL-BLOCOS-DE-CONCRETO.pdf" TargetMode="External"/><Relationship Id="rId6152" Type="http://schemas.openxmlformats.org/officeDocument/2006/relationships/hyperlink" Target="https://www.caixa.gov.br/Downloads/sinapi-cadernos-tecnicos/SINAPI-CT-ESTRUTURAS-DE-MADEIRA.pdf" TargetMode="External"/><Relationship Id="rId7203" Type="http://schemas.openxmlformats.org/officeDocument/2006/relationships/hyperlink" Target="https://www.caixa.gov.br/Downloads/sinapi-cadernos-tecnicos/SINAPI-CT-DRENOS.pdf" TargetMode="External"/><Relationship Id="rId8601" Type="http://schemas.openxmlformats.org/officeDocument/2006/relationships/hyperlink" Target="https://www.caixa.gov.br/Downloads/sinapi-cadernos-tecnicos/SINAPI-CT-CUSTOS-HORARIOS-PRODUTIVO-E-IMPRODUTIVO-DOS-EQUIPAMENTOS.pdf" TargetMode="External"/><Relationship Id="rId1297" Type="http://schemas.openxmlformats.org/officeDocument/2006/relationships/hyperlink" Target="https://www.caixa.gov.br/Downloads/sinapi-cadernos-tecnicos/SINAPI-CT-INSTALACOES-DE-GAS-E-INCENDIO-EM-ACO-E-FERRO-GALVANIZADO.pdf" TargetMode="External"/><Relationship Id="rId2695" Type="http://schemas.openxmlformats.org/officeDocument/2006/relationships/hyperlink" Target="https://www.caixa.gov.br/Downloads/sinapi-cadernos-tecnicos/SINAPI-CT-MASSA-UNICA-EXTERNA.pdf" TargetMode="External"/><Relationship Id="rId3746" Type="http://schemas.openxmlformats.org/officeDocument/2006/relationships/hyperlink" Target="https://www.caixa.gov.br/Downloads/sinapi-cadernos-tecnicos/SINAPI-CT-QUADROS-DE-AUTOMACAO-DE-BOMBAS.pdf" TargetMode="External"/><Relationship Id="rId667" Type="http://schemas.openxmlformats.org/officeDocument/2006/relationships/hyperlink" Target="https://www.caixa.gov.br/Downloads/sinapi-cadernos-tecnicos/SINAPI-CT-INSTALACOES-HIDRAULICAS-EM-PPR.pdf" TargetMode="External"/><Relationship Id="rId2348" Type="http://schemas.openxmlformats.org/officeDocument/2006/relationships/hyperlink" Target="https://www.caixa.gov.br/Downloads/sinapi-metodologia/Livro_SINAPI_Calculos_Parametros.pdf" TargetMode="External"/><Relationship Id="rId2762" Type="http://schemas.openxmlformats.org/officeDocument/2006/relationships/hyperlink" Target="https://www.caixa.gov.br/Downloads/sinapi-cadernos-tecnicos/SINAPI-CT-MASSA-UNICA-EXTERNA.pdf" TargetMode="External"/><Relationship Id="rId3813" Type="http://schemas.openxmlformats.org/officeDocument/2006/relationships/hyperlink" Target="https://www.caixa.gov.br/Downloads/sinapi-cadernos-tecnicos/SINAPI-CT-RADIER-PISO-DE-CONCRETO-E-LAJE-SOBRE-SOLO.pdf" TargetMode="External"/><Relationship Id="rId6969" Type="http://schemas.openxmlformats.org/officeDocument/2006/relationships/hyperlink" Target="https://www.caixa.gov.br/Downloads/sinapi-cadernos-tecnicos/SINAPI-CT-EQUIPAMENTOS-DE-PROTECAO-COLETIVA.pdf" TargetMode="External"/><Relationship Id="rId9028" Type="http://schemas.openxmlformats.org/officeDocument/2006/relationships/hyperlink" Target="https://www.caixa.gov.br/Downloads/sinapi-cadernos-tecnicos/SINAPI-CT-CAIXAS-ENTERRADAS.pdf" TargetMode="External"/><Relationship Id="rId9375" Type="http://schemas.openxmlformats.org/officeDocument/2006/relationships/hyperlink" Target="https://www.caixa.gov.br/Downloads/sinapi-cadernos-tecnicos/SINAPI-CT-ATERROS-BASES-SUB-BASES-E-IMPRIMACOES.pdf" TargetMode="External"/><Relationship Id="rId734" Type="http://schemas.openxmlformats.org/officeDocument/2006/relationships/hyperlink" Target="https://www.caixa.gov.br/Downloads/sinapi-cadernos-tecnicos/SINAPI-CT-INSTALACOES-PREDIAIS-DE-ESGOTO-TUBOS-E-CONEXOES.pdf" TargetMode="External"/><Relationship Id="rId1364" Type="http://schemas.openxmlformats.org/officeDocument/2006/relationships/hyperlink" Target="https://www.caixa.gov.br/Downloads/sinapi-cadernos-tecnicos/SINAPI-CT-INSTALACOES-DE-GAS-E-INCENDIO-EM-ACO-E-FERRO-GALVANIZADO.pdf" TargetMode="External"/><Relationship Id="rId2415" Type="http://schemas.openxmlformats.org/officeDocument/2006/relationships/hyperlink" Target="https://www.caixa.gov.br/Downloads/sinapi-metodologia/Livro_SINAPI_Calculos_Parametros.pdf" TargetMode="External"/><Relationship Id="rId5985" Type="http://schemas.openxmlformats.org/officeDocument/2006/relationships/hyperlink" Target="https://www.caixa.gov.br/Downloads/sinapi-cadernos-tecnicos/SINAPI-CT-FUNDACOES-RASAS-(BLOCOS-SAPATAS-VIGAS-BALDRAME).pdf" TargetMode="External"/><Relationship Id="rId8391" Type="http://schemas.openxmlformats.org/officeDocument/2006/relationships/hyperlink" Target="https://www.caixa.gov.br/Downloads/sinapi-cadernos-tecnicos/SINAPI-CT-CUSTOS-HORARIOS-PRODUTIVO-E-IMPRODUTIVO-DOS-EQUIPAMENTOS.pdf" TargetMode="External"/><Relationship Id="rId9442" Type="http://schemas.openxmlformats.org/officeDocument/2006/relationships/hyperlink" Target="https://www.caixa.gov.br/Downloads/sinapi-cadernos-tecnicos/SINAPI-CT-ASSENTAMENTO-DE-TUBOS-DE-ESGOTO-OU-DRENAGEM-PLUVIAL-EM-CONCRETO.pdf" TargetMode="External"/><Relationship Id="rId70" Type="http://schemas.openxmlformats.org/officeDocument/2006/relationships/hyperlink" Target="https://www.caixa.gov.br/Downloads/sinapi-cadernos-tecnicos/SINAPI-CT-INSTALACOES-ELETRICAS-REDE-DE-DISTRIBUICAO.pdf" TargetMode="External"/><Relationship Id="rId801" Type="http://schemas.openxmlformats.org/officeDocument/2006/relationships/hyperlink" Target="https://www.caixa.gov.br/Downloads/sinapi-cadernos-tecnicos/SINAPI-CT-INSTALACOES-PREDIAIS-DE-ESGOTO-TUBOS-E-CONEXOES.pdf" TargetMode="External"/><Relationship Id="rId1017" Type="http://schemas.openxmlformats.org/officeDocument/2006/relationships/hyperlink" Target="https://www.caixa.gov.br/Downloads/sinapi-cadernos-tecnicos/SINAPI-CT-INSTALACOES-PREDIAIS-DE-AGUA-FRIA-EM-PVC.pdf" TargetMode="External"/><Relationship Id="rId1431" Type="http://schemas.openxmlformats.org/officeDocument/2006/relationships/hyperlink" Target="https://www.caixa.gov.br/Downloads/sinapi-cadernos-tecnicos/SINAPI-CT-INSTALACOES-DE-GAS-E-INCENDIO-EM-ACO-E-FERRO-GALVANIZADO.pdf" TargetMode="External"/><Relationship Id="rId4587" Type="http://schemas.openxmlformats.org/officeDocument/2006/relationships/hyperlink" Target="https://www.caixa.gov.br/Downloads/sinapi-cadernos-tecnicos/SINAPI-CT-TRANSPORTE-FLUVIAL-CARGA-E-DESCARGA.pdf" TargetMode="External"/><Relationship Id="rId5638" Type="http://schemas.openxmlformats.org/officeDocument/2006/relationships/hyperlink" Target="https://www.caixa.gov.br/Downloads/sinapi-cadernos-tecnicos/SINAPI-CT-ILUMINACAO-PREDIAL-E-MONITORAMENTO.pdf" TargetMode="External"/><Relationship Id="rId8044" Type="http://schemas.openxmlformats.org/officeDocument/2006/relationships/hyperlink" Target="https://www.caixa.gov.br/Downloads/sinapi-cadernos-tecnicos/SINAPI-CT-DEPRECIACAO-JUROS-IMPOSTOS-E-SEGUROS-MANUTENCAO-E-MATERIAIS-NA-OPERACAO-DOS-EQUIPAMENTOS.pdf" TargetMode="External"/><Relationship Id="rId3189" Type="http://schemas.openxmlformats.org/officeDocument/2006/relationships/hyperlink" Target="https://www.caixa.gov.br/Downloads/sinapi-cadernos-tecnicos/SINAPI-CT-PERFURACAO-HORIZONTAL-DIRECIONAL-HDD.pdf" TargetMode="External"/><Relationship Id="rId4654" Type="http://schemas.openxmlformats.org/officeDocument/2006/relationships/hyperlink" Target="https://www.caixa.gov.br/Downloads/sinapi-cadernos-tecnicos/SINAPI-CT-TRANSPORTE-DE-MATERIAIS-DENTRO-DO-CANTEIRO-DE-OBRAS.pdf" TargetMode="External"/><Relationship Id="rId7060" Type="http://schemas.openxmlformats.org/officeDocument/2006/relationships/hyperlink" Target="https://www.caixa.gov.br/Downloads/sinapi-cadernos-tecnicos/SINAPI-CT-ELETROCALHAS.pdf" TargetMode="External"/><Relationship Id="rId8111" Type="http://schemas.openxmlformats.org/officeDocument/2006/relationships/hyperlink" Target="https://www.caixa.gov.br/Downloads/sinapi-cadernos-tecnicos/SINAPI-CT-DEPRECIACAO-JUROS-IMPOSTOS-E-SEGUROS-MANUTENCAO-E-MATERIAIS-NA-OPERACAO-DOS-EQUIPAMENTOS.pdf" TargetMode="External"/><Relationship Id="rId10041" Type="http://schemas.openxmlformats.org/officeDocument/2006/relationships/hyperlink" Target="https://www.caixa.gov.br/Downloads/sinapi-cadernos-tecnicos/SINAPI-CT-ARGAMASSAS.pdf" TargetMode="External"/><Relationship Id="rId3256" Type="http://schemas.openxmlformats.org/officeDocument/2006/relationships/hyperlink" Target="https://www.caixa.gov.br/Downloads/sinapi-cadernos-tecnicos/SINAPI-CT-PINTURA-EM-MADEIRA.pdf" TargetMode="External"/><Relationship Id="rId4307" Type="http://schemas.openxmlformats.org/officeDocument/2006/relationships/hyperlink" Target="https://www.caixa.gov.br/Downloads/sinapi-cadernos-tecnicos/SINAPI-CT-SINALIZACAO-HORIZONTAL-VIARIA.pdf" TargetMode="External"/><Relationship Id="rId5705" Type="http://schemas.openxmlformats.org/officeDocument/2006/relationships/hyperlink" Target="https://www.caixa.gov.br/Downloads/sinapi-cadernos-tecnicos/SINAPI-CT-GUIAS-E-SARJETAS.pdf" TargetMode="External"/><Relationship Id="rId177" Type="http://schemas.openxmlformats.org/officeDocument/2006/relationships/hyperlink" Target="https://www.caixa.gov.br/Downloads/sinapi-cadernos-tecnicos/SINAPI-CT-INSTALACOES-HIDRAULICAS-RESERVACAO-E-BOMBAS-DE-RECALQUE.pdf" TargetMode="External"/><Relationship Id="rId591" Type="http://schemas.openxmlformats.org/officeDocument/2006/relationships/hyperlink" Target="https://www.caixa.gov.br/Downloads/sinapi-cadernos-tecnicos/SINAPI-CT-INSTALACOES-HIDRAULICAS-EM-PEX.pdf" TargetMode="External"/><Relationship Id="rId2272" Type="http://schemas.openxmlformats.org/officeDocument/2006/relationships/hyperlink" Target="https://www.caixa.gov.br/Downloads/sinapi-metodologia/Livro_SINAPI_Calculos_Parametros.pdf" TargetMode="External"/><Relationship Id="rId3670" Type="http://schemas.openxmlformats.org/officeDocument/2006/relationships/hyperlink" Target="https://www.caixa.gov.br/Downloads/sinapi-cadernos-tecnicos/SINAPI-CT-PRODUCAO-DE-CONCRETO.pdf" TargetMode="External"/><Relationship Id="rId4721" Type="http://schemas.openxmlformats.org/officeDocument/2006/relationships/hyperlink" Target="https://www.caixa.gov.br/Downloads/sinapi-cadernos-tecnicos/SINAPI-CT-TRANSPORTE-DE-MATERIAIS-DENTRO-DO-CANTEIRO-DE-OBRAS.pdf" TargetMode="External"/><Relationship Id="rId7877" Type="http://schemas.openxmlformats.org/officeDocument/2006/relationships/hyperlink" Target="https://www.caixa.gov.br/Downloads/sinapi-cadernos-tecnicos/SINAPI-CT-DEPRECIACAO-JUROS-IMPOSTOS-E-SEGUROS-MANUTENCAO-E-MATERIAIS-NA-OPERACAO-DOS-EQUIPAMENTOS.pdf" TargetMode="External"/><Relationship Id="rId8928" Type="http://schemas.openxmlformats.org/officeDocument/2006/relationships/hyperlink" Target="https://www.caixa.gov.br/Downloads/sinapi-cadernos-tecnicos/SINAPI-CT-CANALETAS-GRELHAS-E-CAIXAS-COM-GRELHA-PARA-DRENAGEM.pdf" TargetMode="External"/><Relationship Id="rId244" Type="http://schemas.openxmlformats.org/officeDocument/2006/relationships/hyperlink" Target="https://www.caixa.gov.br/Downloads/sinapi-cadernos-tecnicos/SINAPI-CT-INSTALACOES-HIDRAULICAS-RESERVACAO-E-BOMBAS-DE-RECALQUE.pdf" TargetMode="External"/><Relationship Id="rId3323" Type="http://schemas.openxmlformats.org/officeDocument/2006/relationships/hyperlink" Target="https://www.caixa.gov.br/Downloads/sinapi-cadernos-tecnicos/SINAPI-CT-PINTURA-EM-SUPERFICIES-METALICAS.pdf" TargetMode="External"/><Relationship Id="rId6479" Type="http://schemas.openxmlformats.org/officeDocument/2006/relationships/hyperlink" Target="https://www.caixa.gov.br/Downloads/sinapi-cadernos-tecnicos/SINAPI-CT-ESQUADRIAS-PORTAS.pdf" TargetMode="External"/><Relationship Id="rId6893" Type="http://schemas.openxmlformats.org/officeDocument/2006/relationships/hyperlink" Target="https://www.caixa.gov.br/Downloads/sinapi-cadernos-tecnicos/SINAPI-CT-ESCADAS.pdf" TargetMode="External"/><Relationship Id="rId7944" Type="http://schemas.openxmlformats.org/officeDocument/2006/relationships/hyperlink" Target="https://www.caixa.gov.br/Downloads/sinapi-cadernos-tecnicos/SINAPI-CT-DEPRECIACAO-JUROS-IMPOSTOS-E-SEGUROS-MANUTENCAO-E-MATERIAIS-NA-OPERACAO-DOS-EQUIPAMENTOS.pdf" TargetMode="External"/><Relationship Id="rId5495" Type="http://schemas.openxmlformats.org/officeDocument/2006/relationships/hyperlink" Target="https://www.caixa.gov.br/Downloads/sinapi-cadernos-tecnicos/SINAPI-CT-INSTALACOES-ELETRICAS-ELETRODUTOS-EMBUTIDOS-CABOS-CAIXAS-TOMADAS-E-INTERRUPTORES.pdf" TargetMode="External"/><Relationship Id="rId6546" Type="http://schemas.openxmlformats.org/officeDocument/2006/relationships/hyperlink" Target="https://www.caixa.gov.br/Downloads/sinapi-cadernos-tecnicos/SINAPI-CT-ESQUADRIAS-JANELAS.pdf" TargetMode="External"/><Relationship Id="rId6960" Type="http://schemas.openxmlformats.org/officeDocument/2006/relationships/hyperlink" Target="https://www.caixa.gov.br/Downloads/sinapi-cadernos-tecnicos/SINAPI-CT-EQUIPAMENTOS-DE-PROTECAO-COLETIVA.pdf" TargetMode="External"/><Relationship Id="rId311" Type="http://schemas.openxmlformats.org/officeDocument/2006/relationships/hyperlink" Target="https://www.caixa.gov.br/Downloads/sinapi-cadernos-tecnicos/SINAPI-CT-INSTALACOES-HIDRAULICAS-RESERVACAO-E-BOMBAS-DE-RECALQUE.pdf" TargetMode="External"/><Relationship Id="rId4097" Type="http://schemas.openxmlformats.org/officeDocument/2006/relationships/hyperlink" Target="https://www.caixa.gov.br/Downloads/sinapi-cadernos-tecnicos/SINAPI-CT-REDES-DE-AGUA-E-ESGOTO-EM-PEAD-LISO-(TUBOS-E-CONEXOES).pdf" TargetMode="External"/><Relationship Id="rId5148" Type="http://schemas.openxmlformats.org/officeDocument/2006/relationships/hyperlink" Target="https://www.caixa.gov.br/Downloads/sinapi-cadernos-tecnicos/SINAPI-CT-VALVULAS-E-REGISTROS-PARA-SISTEMAS-PREDIAIS.pdf" TargetMode="External"/><Relationship Id="rId5562" Type="http://schemas.openxmlformats.org/officeDocument/2006/relationships/hyperlink" Target="https://www.caixa.gov.br/Downloads/sinapi-cadernos-tecnicos/SINAPI-CT-INSTALACOES-ELETRICAS-ELETRODUTOS-EMBUTIDOS-CABOS-CAIXAS-TOMADAS-E-INTERRUPTORES.pdf" TargetMode="External"/><Relationship Id="rId6613" Type="http://schemas.openxmlformats.org/officeDocument/2006/relationships/hyperlink" Target="https://www.caixa.gov.br/Downloads/sinapi-cadernos-tecnicos/SINAPI-CT-ESCORAMENTO-E-PREPARO-DE-FUNDO-DE-VALAS.pdf" TargetMode="External"/><Relationship Id="rId9769" Type="http://schemas.openxmlformats.org/officeDocument/2006/relationships/hyperlink" Target="https://www.caixa.gov.br/Downloads/sinapi-cadernos-tecnicos/SINAPI-CT-ASSENTAMENTO-DE-TUBOS-DE-ESGOTO-EM-PVC-E-PEAD.pdf" TargetMode="External"/><Relationship Id="rId1758" Type="http://schemas.openxmlformats.org/officeDocument/2006/relationships/hyperlink" Target="https://www.caixa.gov.br/Downloads/sinapi-cadernos-tecnicos/SINAPI-CT-INSTALACOES-EM-COBRE.pdf" TargetMode="External"/><Relationship Id="rId2809" Type="http://schemas.openxmlformats.org/officeDocument/2006/relationships/hyperlink" Target="https://www.caixa.gov.br/Downloads/sinapi-cadernos-tecnicos/SINAPI-CT-MASSA-UNICA-INTERNA.pdf" TargetMode="External"/><Relationship Id="rId4164" Type="http://schemas.openxmlformats.org/officeDocument/2006/relationships/hyperlink" Target="https://www.caixa.gov.br/Downloads/sinapi-cadernos-tecnicos/SINAPI-CT-REDES-DE-AGUA-E-ESGOTO-EM-PEAD-LISO-(TUBOS-E-CONEXOES).pdf" TargetMode="External"/><Relationship Id="rId5215" Type="http://schemas.openxmlformats.org/officeDocument/2006/relationships/hyperlink" Target="https://www.caixa.gov.br/Downloads/sinapi-cadernos-tecnicos/SINAPI-CT-VALVULAS-E-REGISTROS-PARA-SISTEMAS-PREDIAIS.pdf" TargetMode="External"/><Relationship Id="rId8785" Type="http://schemas.openxmlformats.org/officeDocument/2006/relationships/hyperlink" Target="https://www.caixa.gov.br/Downloads/sinapi-cadernos-tecnicos/SINAPI-CT-CONCRETO-PROJETADO.pdf" TargetMode="External"/><Relationship Id="rId9836" Type="http://schemas.openxmlformats.org/officeDocument/2006/relationships/hyperlink" Target="https://www.caixa.gov.br/Downloads/sinapi-cadernos-tecnicos/SINAPI-CT-ARMACAO-PARA-ESTRUTURAS-DE-CONCRETO-ARMADO.pdf" TargetMode="External"/><Relationship Id="rId3180" Type="http://schemas.openxmlformats.org/officeDocument/2006/relationships/hyperlink" Target="https://www.caixa.gov.br/Downloads/sinapi-cadernos-tecnicos/SINAPI-CT-PERFURACAO-HORIZONTAL-DIRECIONAL-HDD.pdf" TargetMode="External"/><Relationship Id="rId4231" Type="http://schemas.openxmlformats.org/officeDocument/2006/relationships/hyperlink" Target="https://www.caixa.gov.br/Downloads/sinapi-cadernos-tecnicos/SINAPI-CT-RESERVATORIOS-DE-CONCRETO-E-METALICOS.pdf" TargetMode="External"/><Relationship Id="rId7387" Type="http://schemas.openxmlformats.org/officeDocument/2006/relationships/hyperlink" Target="https://www.caixa.gov.br/Downloads/sinapi-cadernos-tecnicos/SINAPI-CT-DEPRECIACAO-JUROS-IMPOSTOS-E-SEGUROS-MANUTENCAO-E-MATERIAIS-NA-OPERACAO-DOS-EQUIPAMENTOS.pdf" TargetMode="External"/><Relationship Id="rId8438" Type="http://schemas.openxmlformats.org/officeDocument/2006/relationships/hyperlink" Target="https://www.caixa.gov.br/Downloads/sinapi-cadernos-tecnicos/SINAPI-CT-CUSTOS-HORARIOS-PRODUTIVO-E-IMPRODUTIVO-DOS-EQUIPAMENTOS.pdf" TargetMode="External"/><Relationship Id="rId1825" Type="http://schemas.openxmlformats.org/officeDocument/2006/relationships/hyperlink" Target="https://www.caixa.gov.br/Downloads/sinapi-cadernos-tecnicos/SINAPI-CT-INSTALACOES-EM-COBRE.pdf" TargetMode="External"/><Relationship Id="rId8852" Type="http://schemas.openxmlformats.org/officeDocument/2006/relationships/hyperlink" Target="https://www.caixa.gov.br/Downloads/sinapi-cadernos-tecnicos/SINAPI-CT-CHAPISCO.pdf" TargetMode="External"/><Relationship Id="rId9903" Type="http://schemas.openxmlformats.org/officeDocument/2006/relationships/hyperlink" Target="https://www.caixa.gov.br/Downloads/sinapi-cadernos-tecnicos/SINAPI-CT-ARGAMASSAS.pdf" TargetMode="External"/><Relationship Id="rId3997" Type="http://schemas.openxmlformats.org/officeDocument/2006/relationships/hyperlink" Target="https://www.caixa.gov.br/Downloads/sinapi-cadernos-tecnicos/SINAPI-CT-REDES-ENTERRADAS-DE-DISTRIBUICAO-ELETRICA.pdf" TargetMode="External"/><Relationship Id="rId6056" Type="http://schemas.openxmlformats.org/officeDocument/2006/relationships/hyperlink" Target="https://www.caixa.gov.br/Downloads/sinapi-cadernos-tecnicos/SINAPI-CT-FACHADAS-COM-PLACAS-CERAMICAS-E-GRANITO-INSERTADAS.pdf" TargetMode="External"/><Relationship Id="rId7454" Type="http://schemas.openxmlformats.org/officeDocument/2006/relationships/hyperlink" Target="https://www.caixa.gov.br/Downloads/sinapi-cadernos-tecnicos/SINAPI-CT-DEPRECIACAO-JUROS-IMPOSTOS-E-SEGUROS-MANUTENCAO-E-MATERIAIS-NA-OPERACAO-DOS-EQUIPAMENTOS.pdf" TargetMode="External"/><Relationship Id="rId8505" Type="http://schemas.openxmlformats.org/officeDocument/2006/relationships/hyperlink" Target="https://www.caixa.gov.br/Downloads/sinapi-cadernos-tecnicos/SINAPI-CT-CUSTOS-HORARIOS-PRODUTIVO-E-IMPRODUTIVO-DOS-EQUIPAMENTOS.pdf" TargetMode="External"/><Relationship Id="rId2599" Type="http://schemas.openxmlformats.org/officeDocument/2006/relationships/hyperlink" Target="https://www.caixa.gov.br/Downloads/sinapi-cadernos-tecnicos/SINAPI-CT-LOUCAS-E-METAIS.pdf" TargetMode="External"/><Relationship Id="rId6470" Type="http://schemas.openxmlformats.org/officeDocument/2006/relationships/hyperlink" Target="https://www.caixa.gov.br/Downloads/sinapi-cadernos-tecnicos/SINAPI-CT-ESQUADRIAS-PORTAS.pdf" TargetMode="External"/><Relationship Id="rId7107" Type="http://schemas.openxmlformats.org/officeDocument/2006/relationships/hyperlink" Target="https://www.caixa.gov.br/Downloads/sinapi-cadernos-tecnicos/SINAPI-CT-ELETROCALHAS.pdf" TargetMode="External"/><Relationship Id="rId7521" Type="http://schemas.openxmlformats.org/officeDocument/2006/relationships/hyperlink" Target="https://www.caixa.gov.br/Downloads/sinapi-cadernos-tecnicos/SINAPI-CT-DEPRECIACAO-JUROS-IMPOSTOS-E-SEGUROS-MANUTENCAO-E-MATERIAIS-NA-OPERACAO-DOS-EQUIPAMENTOS.pdf" TargetMode="External"/><Relationship Id="rId985" Type="http://schemas.openxmlformats.org/officeDocument/2006/relationships/hyperlink" Target="https://www.caixa.gov.br/Downloads/sinapi-cadernos-tecnicos/SINAPI-CT-INSTALACOES-PREDIAIS-DE-AGUA-FRIA-EM-PVC.pdf" TargetMode="External"/><Relationship Id="rId2666" Type="http://schemas.openxmlformats.org/officeDocument/2006/relationships/hyperlink" Target="https://www.caixa.gov.br/Downloads/sinapi-cadernos-tecnicos/SINAPI-CT-MASSA-UNICA-EXTERNA.pdf" TargetMode="External"/><Relationship Id="rId3717" Type="http://schemas.openxmlformats.org/officeDocument/2006/relationships/hyperlink" Target="https://www.caixa.gov.br/Downloads/sinapi-cadernos-tecnicos/SINAPI-CT-QUADRAS-E-SEUS-EQUIPAMENTOS.pdf" TargetMode="External"/><Relationship Id="rId5072" Type="http://schemas.openxmlformats.org/officeDocument/2006/relationships/hyperlink" Target="https://www.caixa.gov.br/Downloads/sinapi-cadernos-tecnicos/SINAPI-CT-VERGAS-CONTRAVERGAS-E-FIXACAO-DE-ALVENARIA.pdf" TargetMode="External"/><Relationship Id="rId6123" Type="http://schemas.openxmlformats.org/officeDocument/2006/relationships/hyperlink" Target="https://www.caixa.gov.br/Downloads/sinapi-cadernos-tecnicos/SINAPI-CT-ESTRUTURAS-DE-MADEIRA.pdf" TargetMode="External"/><Relationship Id="rId9279" Type="http://schemas.openxmlformats.org/officeDocument/2006/relationships/hyperlink" Target="https://www.caixa.gov.br/Downloads/sinapi-cadernos-tecnicos/SINAPI-CT-ATERROS-BASES-SUB-BASES-E-IMPRIMACOES.pdf" TargetMode="External"/><Relationship Id="rId9693" Type="http://schemas.openxmlformats.org/officeDocument/2006/relationships/hyperlink" Target="https://www.caixa.gov.br/Downloads/sinapi-cadernos-tecnicos/SINAPI-CT-ASSENTAMENTO-DE-TUBOS-DE-PVC-E-METALICOS-EM-REDES-DE-AGUA.pdf" TargetMode="External"/><Relationship Id="rId638" Type="http://schemas.openxmlformats.org/officeDocument/2006/relationships/hyperlink" Target="https://www.caixa.gov.br/Downloads/sinapi-cadernos-tecnicos/SINAPI-CT-INSTALACOES-HIDRAULICAS-EM-PPR.pdf" TargetMode="External"/><Relationship Id="rId1268" Type="http://schemas.openxmlformats.org/officeDocument/2006/relationships/hyperlink" Target="https://www.caixa.gov.br/Downloads/sinapi-cadernos-tecnicos/SINAPI-CT-INSTALACOES-DE-DIVISORIAS-DIVERSAS.pdf" TargetMode="External"/><Relationship Id="rId1682" Type="http://schemas.openxmlformats.org/officeDocument/2006/relationships/hyperlink" Target="https://www.caixa.gov.br/Downloads/sinapi-cadernos-tecnicos/SINAPI-CT-INSTALACOES-DE-AR-CONDICIONADO.pdf" TargetMode="External"/><Relationship Id="rId2319" Type="http://schemas.openxmlformats.org/officeDocument/2006/relationships/hyperlink" Target="https://www.caixa.gov.br/Downloads/sinapi-metodologia/Livro_SINAPI_Calculos_Parametros.pdf" TargetMode="External"/><Relationship Id="rId2733" Type="http://schemas.openxmlformats.org/officeDocument/2006/relationships/hyperlink" Target="https://www.caixa.gov.br/Downloads/sinapi-cadernos-tecnicos/SINAPI-CT-MASSA-UNICA-EXTERNA.pdf" TargetMode="External"/><Relationship Id="rId5889" Type="http://schemas.openxmlformats.org/officeDocument/2006/relationships/hyperlink" Target="https://www.caixa.gov.br/Downloads/sinapi-cadernos-tecnicos/SINAPI-CT-FORMAS-PARA-ESTRUTURAS-DE-CONCRETO-ARMADO.pdf" TargetMode="External"/><Relationship Id="rId8295" Type="http://schemas.openxmlformats.org/officeDocument/2006/relationships/hyperlink" Target="https://www.caixa.gov.br/Downloads/sinapi-cadernos-tecnicos/SINAPI-CT-CUSTOS-HORARIOS-PRODUTIVO-E-IMPRODUTIVO-DOS-EQUIPAMENTOS.pdf" TargetMode="External"/><Relationship Id="rId9346" Type="http://schemas.openxmlformats.org/officeDocument/2006/relationships/hyperlink" Target="https://www.caixa.gov.br/Downloads/sinapi-cadernos-tecnicos/SINAPI-CT-ATERROS-BASES-SUB-BASES-E-IMPRIMACOES.pdf" TargetMode="External"/><Relationship Id="rId9760" Type="http://schemas.openxmlformats.org/officeDocument/2006/relationships/hyperlink" Target="https://www.caixa.gov.br/Downloads/sinapi-cadernos-tecnicos/SINAPI-CT-ASSENTAMENTO-DE-TUBOS-DE-ESGOTO-EM-PVC-E-PEAD.pdf" TargetMode="External"/><Relationship Id="rId705" Type="http://schemas.openxmlformats.org/officeDocument/2006/relationships/hyperlink" Target="https://www.caixa.gov.br/Downloads/sinapi-cadernos-tecnicos/SINAPI-CT-INSTALACOES-HIDRAULICAS-EM-PPR.pdf" TargetMode="External"/><Relationship Id="rId1335" Type="http://schemas.openxmlformats.org/officeDocument/2006/relationships/hyperlink" Target="https://www.caixa.gov.br/Downloads/sinapi-cadernos-tecnicos/SINAPI-CT-INSTALACOES-DE-GAS-E-INCENDIO-EM-ACO-E-FERRO-GALVANIZADO.pdf" TargetMode="External"/><Relationship Id="rId8362" Type="http://schemas.openxmlformats.org/officeDocument/2006/relationships/hyperlink" Target="https://www.caixa.gov.br/Downloads/sinapi-cadernos-tecnicos/SINAPI-CT-CUSTOS-HORARIOS-PRODUTIVO-E-IMPRODUTIVO-DOS-EQUIPAMENTOS.pdf" TargetMode="External"/><Relationship Id="rId9413" Type="http://schemas.openxmlformats.org/officeDocument/2006/relationships/hyperlink" Target="https://www.caixa.gov.br/Downloads/sinapi-cadernos-tecnicos/SINAPI-CT-ATERRO-E-REATERRO-DE-VALAS.pdf" TargetMode="External"/><Relationship Id="rId2800" Type="http://schemas.openxmlformats.org/officeDocument/2006/relationships/hyperlink" Target="https://www.caixa.gov.br/Downloads/sinapi-cadernos-tecnicos/SINAPI-CT-MASSA-UNICA-INTERNA.pdf" TargetMode="External"/><Relationship Id="rId5956" Type="http://schemas.openxmlformats.org/officeDocument/2006/relationships/hyperlink" Target="https://www.caixa.gov.br/Downloads/sinapi-cadernos-tecnicos/SINAPI-CT-FUNDACOES-RASAS-(BLOCOS-SAPATAS-VIGAS-BALDRAME).pdf" TargetMode="External"/><Relationship Id="rId8015" Type="http://schemas.openxmlformats.org/officeDocument/2006/relationships/hyperlink" Target="https://www.caixa.gov.br/Downloads/sinapi-cadernos-tecnicos/SINAPI-CT-DEPRECIACAO-JUROS-IMPOSTOS-E-SEGUROS-MANUTENCAO-E-MATERIAIS-NA-OPERACAO-DOS-EQUIPAMENTOS.pdf" TargetMode="External"/><Relationship Id="rId41" Type="http://schemas.openxmlformats.org/officeDocument/2006/relationships/hyperlink" Target="https://www.caixa.gov.br/Downloads/sinapi-cadernos-tecnicos/SINAPI-CT-INSTALACOES-ELETRICAS-QUADROS-CABOS-DISJUNTORES-CONTATORES-E-BARRAMENTOS-BLINDADOS.pdf" TargetMode="External"/><Relationship Id="rId1402" Type="http://schemas.openxmlformats.org/officeDocument/2006/relationships/hyperlink" Target="https://www.caixa.gov.br/Downloads/sinapi-cadernos-tecnicos/SINAPI-CT-INSTALACOES-DE-GAS-E-INCENDIO-EM-ACO-E-FERRO-GALVANIZADO.pdf" TargetMode="External"/><Relationship Id="rId4558" Type="http://schemas.openxmlformats.org/officeDocument/2006/relationships/hyperlink" Target="https://www.caixa.gov.br/Downloads/sinapi-cadernos-tecnicos/SINAPI-CT-TRANSPORTE-FLUVIAL-CARGA-E-DESCARGA.pdf" TargetMode="External"/><Relationship Id="rId4972" Type="http://schemas.openxmlformats.org/officeDocument/2006/relationships/hyperlink" Target="https://www.caixa.gov.br/Downloads/sinapi-cadernos-tecnicos/SINAPI-CT-TUBULOES.pdf" TargetMode="External"/><Relationship Id="rId5609" Type="http://schemas.openxmlformats.org/officeDocument/2006/relationships/hyperlink" Target="https://www.caixa.gov.br/Downloads/sinapi-cadernos-tecnicos/SINAPI-CT-IMPERMEABILIZACAO-PROTECAO-MECANICA-E-TRATAMENTO-DE-JUNTA.pdf" TargetMode="External"/><Relationship Id="rId7031" Type="http://schemas.openxmlformats.org/officeDocument/2006/relationships/hyperlink" Target="https://www.caixa.gov.br/Downloads/sinapi-cadernos-tecnicos/SINAPI-CT-ENERGIA-SOLAR-PARA-EDIFICACOES.pdf" TargetMode="External"/><Relationship Id="rId3574" Type="http://schemas.openxmlformats.org/officeDocument/2006/relationships/hyperlink" Target="https://www.caixa.gov.br/Downloads/sinapi-cadernos-tecnicos/SINAPI-CT-POCOS-DE-VISITA-E-CAIXAS-PARA-BOCAS-DE-LOBO.pdf" TargetMode="External"/><Relationship Id="rId4625" Type="http://schemas.openxmlformats.org/officeDocument/2006/relationships/hyperlink" Target="https://www.caixa.gov.br/Downloads/sinapi-cadernos-tecnicos/SINAPI-CT-TRANSPORTE-FLUVIAL-CARGA-E-DESCARGA.pdf" TargetMode="External"/><Relationship Id="rId10012" Type="http://schemas.openxmlformats.org/officeDocument/2006/relationships/hyperlink" Target="https://www.caixa.gov.br/Downloads/sinapi-cadernos-tecnicos/SINAPI-CT-ARGAMASSAS.pdf" TargetMode="External"/><Relationship Id="rId495" Type="http://schemas.openxmlformats.org/officeDocument/2006/relationships/hyperlink" Target="https://www.caixa.gov.br/Downloads/sinapi-cadernos-tecnicos/SINAPI-CT-INSTALACOES-HIDRAULICAS-EM-PEX.pdf" TargetMode="External"/><Relationship Id="rId2176" Type="http://schemas.openxmlformats.org/officeDocument/2006/relationships/hyperlink" Target="https://www.caixa.gov.br/Downloads/sinapi-metodologia/Livro_SINAPI_Calculos_Parametros.pdf" TargetMode="External"/><Relationship Id="rId2590" Type="http://schemas.openxmlformats.org/officeDocument/2006/relationships/hyperlink" Target="https://www.caixa.gov.br/Downloads/sinapi-cadernos-tecnicos/SINAPI-CT-LOUCAS-E-METAIS.pdf" TargetMode="External"/><Relationship Id="rId3227" Type="http://schemas.openxmlformats.org/officeDocument/2006/relationships/hyperlink" Target="https://www.caixa.gov.br/Downloads/sinapi-cadernos-tecnicos/SINAPI-CT-PINTURA-INTERNA.pdf" TargetMode="External"/><Relationship Id="rId3641" Type="http://schemas.openxmlformats.org/officeDocument/2006/relationships/hyperlink" Target="https://www.caixa.gov.br/Downloads/sinapi-cadernos-tecnicos/SINAPI-CT-POCOS-DE-VISITA-E-CAIXAS-PARA-BOCAS-DE-LOBO.pdf" TargetMode="External"/><Relationship Id="rId6797" Type="http://schemas.openxmlformats.org/officeDocument/2006/relationships/hyperlink" Target="https://www.caixa.gov.br/Downloads/sinapi-cadernos-tecnicos/SINAPI-CT-ESCAVACAO-HORIZONTAL.pdf" TargetMode="External"/><Relationship Id="rId7848" Type="http://schemas.openxmlformats.org/officeDocument/2006/relationships/hyperlink" Target="https://www.caixa.gov.br/Downloads/sinapi-cadernos-tecnicos/SINAPI-CT-DEPRECIACAO-JUROS-IMPOSTOS-E-SEGUROS-MANUTENCAO-E-MATERIAIS-NA-OPERACAO-DOS-EQUIPAMENTOS.pdf" TargetMode="External"/><Relationship Id="rId148" Type="http://schemas.openxmlformats.org/officeDocument/2006/relationships/hyperlink" Target="https://www.caixa.gov.br/Downloads/sinapi-cadernos-tecnicos/SINAPI-CT-INSTALACOES-ELETRICAS-REDE-DE-DISTRIBUICAO.pdf" TargetMode="External"/><Relationship Id="rId562" Type="http://schemas.openxmlformats.org/officeDocument/2006/relationships/hyperlink" Target="https://www.caixa.gov.br/Downloads/sinapi-cadernos-tecnicos/SINAPI-CT-INSTALACOES-HIDRAULICAS-EM-PEX.pdf" TargetMode="External"/><Relationship Id="rId1192" Type="http://schemas.openxmlformats.org/officeDocument/2006/relationships/hyperlink" Target="https://www.caixa.gov.br/Downloads/sinapi-cadernos-tecnicos/SINAPI-CT-INSTALACOES-PREDIAIS-DE-AGUAS-PLUVIAIS-TUBOS-CONEXOES-CAIXAS-E-RALOS.pdf" TargetMode="External"/><Relationship Id="rId2243" Type="http://schemas.openxmlformats.org/officeDocument/2006/relationships/hyperlink" Target="https://www.caixa.gov.br/Downloads/sinapi-metodologia/Livro_SINAPI_Calculos_Parametros.pdf" TargetMode="External"/><Relationship Id="rId5399" Type="http://schemas.openxmlformats.org/officeDocument/2006/relationships/hyperlink" Target="https://www.caixa.gov.br/Downloads/sinapi-cadernos-tecnicos/SINAPI-CT-INSTALACOES-ELETRICAS-ELETRODUTOS-CONEXOES-E-CONDULETES-APARENTES.pdf" TargetMode="External"/><Relationship Id="rId6864" Type="http://schemas.openxmlformats.org/officeDocument/2006/relationships/hyperlink" Target="https://www.caixa.gov.br/Downloads/sinapi-cadernos-tecnicos/SINAPI-CT-ESCADAS.pdf" TargetMode="External"/><Relationship Id="rId7915" Type="http://schemas.openxmlformats.org/officeDocument/2006/relationships/hyperlink" Target="https://www.caixa.gov.br/Downloads/sinapi-cadernos-tecnicos/SINAPI-CT-DEPRECIACAO-JUROS-IMPOSTOS-E-SEGUROS-MANUTENCAO-E-MATERIAIS-NA-OPERACAO-DOS-EQUIPAMENTOS.pdf" TargetMode="External"/><Relationship Id="rId9270" Type="http://schemas.openxmlformats.org/officeDocument/2006/relationships/hyperlink" Target="https://www.caixa.gov.br/Downloads/sinapi-cadernos-tecnicos/SINAPI-CT-ATERROS-BASES-SUB-BASES-E-IMPRIMACOES.pdf" TargetMode="External"/><Relationship Id="rId215" Type="http://schemas.openxmlformats.org/officeDocument/2006/relationships/hyperlink" Target="https://www.caixa.gov.br/Downloads/sinapi-cadernos-tecnicos/SINAPI-CT-INSTALACOES-HIDRAULICAS-RESERVACAO-E-BOMBAS-DE-RECALQUE.pdf" TargetMode="External"/><Relationship Id="rId2310" Type="http://schemas.openxmlformats.org/officeDocument/2006/relationships/hyperlink" Target="https://www.caixa.gov.br/Downloads/sinapi-metodologia/Livro_SINAPI_Calculos_Parametros.pdf" TargetMode="External"/><Relationship Id="rId5466" Type="http://schemas.openxmlformats.org/officeDocument/2006/relationships/hyperlink" Target="https://www.caixa.gov.br/Downloads/sinapi-cadernos-tecnicos/SINAPI-CT-INSTALACOES-ELETRICAS-ELETRODUTOS-EMBUTIDOS-CABOS-CAIXAS-TOMADAS-E-INTERRUPTORES.pdf" TargetMode="External"/><Relationship Id="rId6517" Type="http://schemas.openxmlformats.org/officeDocument/2006/relationships/hyperlink" Target="https://www.caixa.gov.br/Downloads/sinapi-cadernos-tecnicos/SINAPI-CT-ESQUADRIAS-PORTAS.pdf" TargetMode="External"/><Relationship Id="rId4068" Type="http://schemas.openxmlformats.org/officeDocument/2006/relationships/hyperlink" Target="https://www.caixa.gov.br/Downloads/sinapi-cadernos-tecnicos/SINAPI-CT-REDES-DE-LOGICA-TELEFONIA-E-IMAGEM.pdf" TargetMode="External"/><Relationship Id="rId4482" Type="http://schemas.openxmlformats.org/officeDocument/2006/relationships/hyperlink" Target="https://www.caixa.gov.br/Downloads/sinapi-cadernos-tecnicos/SINAPI-CT-TELHAMENTO-PARA-COBERTURA.pdf" TargetMode="External"/><Relationship Id="rId5119" Type="http://schemas.openxmlformats.org/officeDocument/2006/relationships/hyperlink" Target="https://www.caixa.gov.br/Downloads/sinapi-cadernos-tecnicos/SINAPI-CT-VIDROS-E-ESPELHOS.pdf" TargetMode="External"/><Relationship Id="rId5880" Type="http://schemas.openxmlformats.org/officeDocument/2006/relationships/hyperlink" Target="https://www.caixa.gov.br/Downloads/sinapi-cadernos-tecnicos/SINAPI-CT-FORMAS-PARA-ESTRUTURAS-DE-CONCRETO-ARMADO.pdf" TargetMode="External"/><Relationship Id="rId6931" Type="http://schemas.openxmlformats.org/officeDocument/2006/relationships/hyperlink" Target="https://www.caixa.gov.br/Downloads/sinapi-cadernos-tecnicos/SINAPI-CT-EQUIPAMENTOS-DE-PROTECAO-COLETIVA.pdf" TargetMode="External"/><Relationship Id="rId3084" Type="http://schemas.openxmlformats.org/officeDocument/2006/relationships/hyperlink" Target="https://www.caixa.gov.br/Downloads/sinapi-cadernos-tecnicos/SINAPI-CT-PAVIMENTO-RIGIDO-DE-CONCRETO.pdf" TargetMode="External"/><Relationship Id="rId4135" Type="http://schemas.openxmlformats.org/officeDocument/2006/relationships/hyperlink" Target="https://www.caixa.gov.br/Downloads/sinapi-cadernos-tecnicos/SINAPI-CT-REDES-DE-AGUA-E-ESGOTO-EM-PEAD-LISO-(TUBOS-E-CONEXOES).pdf" TargetMode="External"/><Relationship Id="rId5533" Type="http://schemas.openxmlformats.org/officeDocument/2006/relationships/hyperlink" Target="https://www.caixa.gov.br/Downloads/sinapi-cadernos-tecnicos/SINAPI-CT-INSTALACOES-ELETRICAS-ELETRODUTOS-EMBUTIDOS-CABOS-CAIXAS-TOMADAS-E-INTERRUPTORES.pdf" TargetMode="External"/><Relationship Id="rId8689" Type="http://schemas.openxmlformats.org/officeDocument/2006/relationships/hyperlink" Target="https://www.caixa.gov.br/Downloads/sinapi-cadernos-tecnicos/SINAPI-CT-CONTRAPISO.pdf" TargetMode="External"/><Relationship Id="rId1729" Type="http://schemas.openxmlformats.org/officeDocument/2006/relationships/hyperlink" Target="https://www.caixa.gov.br/Downloads/sinapi-cadernos-tecnicos/SINAPI-CT-INSTALACOES-DE-AR-CONDICIONADO-EM-COBRE.pdf" TargetMode="External"/><Relationship Id="rId5600" Type="http://schemas.openxmlformats.org/officeDocument/2006/relationships/hyperlink" Target="https://www.caixa.gov.br/Downloads/sinapi-cadernos-tecnicos/SINAPI-CT-INSTALACOES-ELETRICAS-ELETRODUTOS-EMBUTIDOS-CABOS-CAIXAS-TOMADAS-E-INTERRUPTORES.pdf" TargetMode="External"/><Relationship Id="rId8756" Type="http://schemas.openxmlformats.org/officeDocument/2006/relationships/hyperlink" Target="https://www.caixa.gov.br/Downloads/sinapi-cadernos-tecnicos/SINAPI-CT-CONCRETO-PROTENDIDO.pdf" TargetMode="External"/><Relationship Id="rId9807" Type="http://schemas.openxmlformats.org/officeDocument/2006/relationships/hyperlink" Target="https://www.caixa.gov.br/Downloads/sinapi-cadernos-tecnicos/SINAPI-CT-ARRASAMENTO-DE-ESTACAS.pdf" TargetMode="External"/><Relationship Id="rId3151" Type="http://schemas.openxmlformats.org/officeDocument/2006/relationships/hyperlink" Target="https://www.caixa.gov.br/Downloads/sinapi-cadernos-tecnicos/SINAPI-CT-PERFURACAO-HORIZONTAL-DIRECIONAL-HDD.pdf" TargetMode="External"/><Relationship Id="rId4202" Type="http://schemas.openxmlformats.org/officeDocument/2006/relationships/hyperlink" Target="https://www.caixa.gov.br/Downloads/sinapi-cadernos-tecnicos/SINAPI-CT-REMOCAO-DE-ENTULHO-E-DESCARTE.pdf" TargetMode="External"/><Relationship Id="rId7358" Type="http://schemas.openxmlformats.org/officeDocument/2006/relationships/hyperlink" Target="https://www.caixa.gov.br/Downloads/sinapi-cadernos-tecnicos/SINAPI-CT-DEPRECIACAO-JUROS-IMPOSTOS-E-SEGUROS-MANUTENCAO-E-MATERIAIS-NA-OPERACAO-DOS-EQUIPAMENTOS.pdf" TargetMode="External"/><Relationship Id="rId7772" Type="http://schemas.openxmlformats.org/officeDocument/2006/relationships/hyperlink" Target="https://www.caixa.gov.br/Downloads/sinapi-cadernos-tecnicos/SINAPI-CT-DEPRECIACAO-JUROS-IMPOSTOS-E-SEGUROS-MANUTENCAO-E-MATERIAIS-NA-OPERACAO-DOS-EQUIPAMENTOS.pdf" TargetMode="External"/><Relationship Id="rId8409" Type="http://schemas.openxmlformats.org/officeDocument/2006/relationships/hyperlink" Target="https://www.caixa.gov.br/Downloads/sinapi-cadernos-tecnicos/SINAPI-CT-CUSTOS-HORARIOS-PRODUTIVO-E-IMPRODUTIVO-DOS-EQUIPAMENTOS.pdf" TargetMode="External"/><Relationship Id="rId8823" Type="http://schemas.openxmlformats.org/officeDocument/2006/relationships/hyperlink" Target="https://www.caixa.gov.br/Downloads/sinapi-cadernos-tecnicos/SINAPI-CT-CONCRETAGEM-PARA-ESTRUTURAS-DE-CONCRETO-ARMADO.pdf" TargetMode="External"/><Relationship Id="rId3968" Type="http://schemas.openxmlformats.org/officeDocument/2006/relationships/hyperlink" Target="https://www.caixa.gov.br/Downloads/sinapi-cadernos-tecnicos/SINAPI-CT-RECOMPOSICAO-DE-PAVIMENTOS.pdf" TargetMode="External"/><Relationship Id="rId6374" Type="http://schemas.openxmlformats.org/officeDocument/2006/relationships/hyperlink" Target="https://www.caixa.gov.br/Downloads/sinapi-cadernos-tecnicos/SINAPI-CT-ESTACAS-ESCAVADAS-SEM-FLUIDO-ESTABILIZANTE.pdf" TargetMode="External"/><Relationship Id="rId7425" Type="http://schemas.openxmlformats.org/officeDocument/2006/relationships/hyperlink" Target="https://www.caixa.gov.br/Downloads/sinapi-cadernos-tecnicos/SINAPI-CT-DEPRECIACAO-JUROS-IMPOSTOS-E-SEGUROS-MANUTENCAO-E-MATERIAIS-NA-OPERACAO-DOS-EQUIPAMENTOS.pdf" TargetMode="External"/><Relationship Id="rId5" Type="http://schemas.openxmlformats.org/officeDocument/2006/relationships/hyperlink" Target="https://www.caixa.gov.br/Downloads/sinapi-cadernos-tecnicos/SINAPI-CT-INSTALACOES-ELETRICAS-QUADROS-CABOS-DISJUNTORES-CONTATORES-E-BARRAMENTOS-BLINDADOS.pdf" TargetMode="External"/><Relationship Id="rId889" Type="http://schemas.openxmlformats.org/officeDocument/2006/relationships/hyperlink" Target="https://www.caixa.gov.br/Downloads/sinapi-cadernos-tecnicos/SINAPI-CT-INSTALACOES-PREDIAIS-DE-AGUA-FRIA-EM-PVC.pdf" TargetMode="External"/><Relationship Id="rId5390" Type="http://schemas.openxmlformats.org/officeDocument/2006/relationships/hyperlink" Target="https://www.caixa.gov.br/Downloads/sinapi-cadernos-tecnicos/SINAPI-CT-INSTALACOES-ELETRICAS-ELETRODUTOS-CONEXOES-E-CONDULETES-APARENTES.pdf" TargetMode="External"/><Relationship Id="rId6027" Type="http://schemas.openxmlformats.org/officeDocument/2006/relationships/hyperlink" Target="https://www.caixa.gov.br/Downloads/sinapi-cadernos-tecnicos/SINAPI-CT-FOSSAS-E-SUMIDOUROS.pdf" TargetMode="External"/><Relationship Id="rId6441" Type="http://schemas.openxmlformats.org/officeDocument/2006/relationships/hyperlink" Target="https://www.caixa.gov.br/Downloads/sinapi-cadernos-tecnicos/SINAPI-CT-ESQUADRIAS-PORTAS.pdf" TargetMode="External"/><Relationship Id="rId9597" Type="http://schemas.openxmlformats.org/officeDocument/2006/relationships/hyperlink" Target="https://www.caixa.gov.br/Downloads/sinapi-cadernos-tecnicos/SINAPI-CT-ASSENTAMENTO-DE-TUBOS-DE-PVC-E-METALICOS-EM-REDES-DE-AGUA.pdf" TargetMode="External"/><Relationship Id="rId1586" Type="http://schemas.openxmlformats.org/officeDocument/2006/relationships/hyperlink" Target="https://www.caixa.gov.br/Downloads/sinapi-cadernos-tecnicos/SINAPI-CT-INSTALACOES-DE-GAS-E-INCENDIO-EM-ACO-E-FERRO-GALVANIZADO.pdf" TargetMode="External"/><Relationship Id="rId2984" Type="http://schemas.openxmlformats.org/officeDocument/2006/relationships/hyperlink" Target="https://www.caixa.gov.br/Downloads/sinapi-cadernos-tecnicos/SINAPI-CT-PAREDES-EM-DRYWALL.pdf" TargetMode="External"/><Relationship Id="rId5043" Type="http://schemas.openxmlformats.org/officeDocument/2006/relationships/hyperlink" Target="https://www.caixa.gov.br/Downloads/sinapi-cadernos-tecnicos/SINAPI-CT-USINAGENS.pdf" TargetMode="External"/><Relationship Id="rId8199" Type="http://schemas.openxmlformats.org/officeDocument/2006/relationships/hyperlink" Target="https://www.caixa.gov.br/Downloads/sinapi-cadernos-tecnicos/SINAPI-CT-DEMOLICOES-E-REMOCOES.pdf" TargetMode="External"/><Relationship Id="rId609" Type="http://schemas.openxmlformats.org/officeDocument/2006/relationships/hyperlink" Target="https://www.caixa.gov.br/Downloads/sinapi-cadernos-tecnicos/SINAPI-CT-INSTALACOES-HIDRAULICAS-EM-PEX.pdf" TargetMode="External"/><Relationship Id="rId956" Type="http://schemas.openxmlformats.org/officeDocument/2006/relationships/hyperlink" Target="https://www.caixa.gov.br/Downloads/sinapi-cadernos-tecnicos/SINAPI-CT-INSTALACOES-PREDIAIS-DE-AGUA-FRIA-EM-PVC.pdf" TargetMode="External"/><Relationship Id="rId1239" Type="http://schemas.openxmlformats.org/officeDocument/2006/relationships/hyperlink" Target="https://www.caixa.gov.br/Downloads/sinapi-cadernos-tecnicos/SINAPI-CT-INSTALACOES-PREDIAIS-DE-AGUAS-PLUVIAIS-TUBOS-CONEXOES-CAIXAS-E-RALOS.pdf" TargetMode="External"/><Relationship Id="rId2637" Type="http://schemas.openxmlformats.org/officeDocument/2006/relationships/hyperlink" Target="https://www.caixa.gov.br/Downloads/sinapi-cadernos-tecnicos/SINAPI-CT-LUMINARIAS-EXTERNAS.pdf" TargetMode="External"/><Relationship Id="rId5110" Type="http://schemas.openxmlformats.org/officeDocument/2006/relationships/hyperlink" Target="https://www.caixa.gov.br/Downloads/sinapi-cadernos-tecnicos/SINAPI-CT-VIDROS-E-ESPELHOS.pdf" TargetMode="External"/><Relationship Id="rId8266" Type="http://schemas.openxmlformats.org/officeDocument/2006/relationships/hyperlink" Target="https://www.caixa.gov.br/Downloads/sinapi-cadernos-tecnicos/SINAPI-CT-CUSTOS-HORARIOS-PRODUTIVO-E-IMPRODUTIVO-DOS-EQUIPAMENTOS.pdf" TargetMode="External"/><Relationship Id="rId9317" Type="http://schemas.openxmlformats.org/officeDocument/2006/relationships/hyperlink" Target="https://www.caixa.gov.br/Downloads/sinapi-cadernos-tecnicos/SINAPI-CT-ATERROS-BASES-SUB-BASES-E-IMPRIMACOES.pdf" TargetMode="External"/><Relationship Id="rId9664" Type="http://schemas.openxmlformats.org/officeDocument/2006/relationships/hyperlink" Target="https://www.caixa.gov.br/Downloads/sinapi-cadernos-tecnicos/SINAPI-CT-ASSENTAMENTO-DE-TUBOS-DE-PVC-E-METALICOS-EM-REDES-DE-AGUA.pdf" TargetMode="External"/><Relationship Id="rId1653" Type="http://schemas.openxmlformats.org/officeDocument/2006/relationships/hyperlink" Target="https://www.caixa.gov.br/Downloads/sinapi-cadernos-tecnicos/SINAPI-CT-INSTALACOES-DE-GAS-EM-PEX-MULTICAMADAS.pdf" TargetMode="External"/><Relationship Id="rId2704" Type="http://schemas.openxmlformats.org/officeDocument/2006/relationships/hyperlink" Target="https://www.caixa.gov.br/Downloads/sinapi-cadernos-tecnicos/SINAPI-CT-MASSA-UNICA-EXTERNA.pdf" TargetMode="External"/><Relationship Id="rId8680" Type="http://schemas.openxmlformats.org/officeDocument/2006/relationships/hyperlink" Target="https://www.caixa.gov.br/Downloads/sinapi-cadernos-tecnicos/SINAPI-CT-CONTRAPISO.pdf" TargetMode="External"/><Relationship Id="rId9731" Type="http://schemas.openxmlformats.org/officeDocument/2006/relationships/hyperlink" Target="https://www.caixa.gov.br/Downloads/sinapi-cadernos-tecnicos/SINAPI-CT-ASSENTAMENTO-DE-TUBOS-DE-PVC-E-METALICOS-EM-REDES-DE-AGUA.pdf" TargetMode="External"/><Relationship Id="rId1306" Type="http://schemas.openxmlformats.org/officeDocument/2006/relationships/hyperlink" Target="https://www.caixa.gov.br/Downloads/sinapi-cadernos-tecnicos/SINAPI-CT-INSTALACOES-DE-GAS-E-INCENDIO-EM-ACO-E-FERRO-GALVANIZADO.pdf" TargetMode="External"/><Relationship Id="rId1720" Type="http://schemas.openxmlformats.org/officeDocument/2006/relationships/hyperlink" Target="https://www.caixa.gov.br/Downloads/sinapi-cadernos-tecnicos/SINAPI-CT-INSTALACOES-DE-AR-CONDICIONADO-EM-COBRE.pdf" TargetMode="External"/><Relationship Id="rId4876" Type="http://schemas.openxmlformats.org/officeDocument/2006/relationships/hyperlink" Target="https://www.caixa.gov.br/Downloads/sinapi-cadernos-tecnicos/SINAPI-CT-TRATAMENTOS-SUPERFICIAIS.pdf" TargetMode="External"/><Relationship Id="rId5927" Type="http://schemas.openxmlformats.org/officeDocument/2006/relationships/hyperlink" Target="https://www.caixa.gov.br/Downloads/sinapi-cadernos-tecnicos/SINAPI-CT-FORMAS-PARA-ESTRUTURAS-DE-CONCRETO-ARMADO.pdf" TargetMode="External"/><Relationship Id="rId7282" Type="http://schemas.openxmlformats.org/officeDocument/2006/relationships/hyperlink" Target="https://www.caixa.gov.br/Downloads/sinapi-cadernos-tecnicos/SINAPI-CT-DEPRECIACAO-JUROS-IMPOSTOS-E-SEGUROS-MANUTENCAO-E-MATERIAIS-NA-OPERACAO-DOS-EQUIPAMENTOS.pdf" TargetMode="External"/><Relationship Id="rId8333" Type="http://schemas.openxmlformats.org/officeDocument/2006/relationships/hyperlink" Target="https://www.caixa.gov.br/Downloads/sinapi-cadernos-tecnicos/SINAPI-CT-CUSTOS-HORARIOS-PRODUTIVO-E-IMPRODUTIVO-DOS-EQUIPAMENTOS.pdf" TargetMode="External"/><Relationship Id="rId12" Type="http://schemas.openxmlformats.org/officeDocument/2006/relationships/hyperlink" Target="https://www.caixa.gov.br/Downloads/sinapi-cadernos-tecnicos/SINAPI-CT-INSTALACOES-ELETRICAS-QUADROS-CABOS-DISJUNTORES-CONTATORES-E-BARRAMENTOS-BLINDADOS.pdf" TargetMode="External"/><Relationship Id="rId3478" Type="http://schemas.openxmlformats.org/officeDocument/2006/relationships/hyperlink" Target="https://www.caixa.gov.br/Downloads/sinapi-cadernos-tecnicos/SINAPI-CT-POSTES-DE-CONCRETO-E-METALICOS.pdf" TargetMode="External"/><Relationship Id="rId3892" Type="http://schemas.openxmlformats.org/officeDocument/2006/relationships/hyperlink" Target="https://www.caixa.gov.br/Downloads/sinapi-cadernos-tecnicos/SINAPI-CT-RASGOS-E-FIXACOES.pdf" TargetMode="External"/><Relationship Id="rId4529" Type="http://schemas.openxmlformats.org/officeDocument/2006/relationships/hyperlink" Target="https://www.caixa.gov.br/Downloads/sinapi-cadernos-tecnicos/SINAPI-CT-TRANSFORMADORES.pdf" TargetMode="External"/><Relationship Id="rId4943" Type="http://schemas.openxmlformats.org/officeDocument/2006/relationships/hyperlink" Target="https://www.caixa.gov.br/Downloads/sinapi-cadernos-tecnicos/SINAPI-CT-TUBULACAO-FLANGEADA-PARA-REDES-DE-AGUA.pdf" TargetMode="External"/><Relationship Id="rId8400" Type="http://schemas.openxmlformats.org/officeDocument/2006/relationships/hyperlink" Target="https://www.caixa.gov.br/Downloads/sinapi-cadernos-tecnicos/SINAPI-CT-CUSTOS-HORARIOS-PRODUTIVO-E-IMPRODUTIVO-DOS-EQUIPAMENTOS.pdf" TargetMode="External"/><Relationship Id="rId399" Type="http://schemas.openxmlformats.org/officeDocument/2006/relationships/hyperlink" Target="https://www.caixa.gov.br/Downloads/sinapi-cadernos-tecnicos/SINAPI-CT-INSTALACOES-HIDRAULICAS-RESERVACAO-E-BOMBAS-DE-RECALQUE.pdf" TargetMode="External"/><Relationship Id="rId2494" Type="http://schemas.openxmlformats.org/officeDocument/2006/relationships/hyperlink" Target="https://www.caixa.gov.br/Downloads/sinapi-metodologia/Livro_SINAPI_Calculos_Parametros.pdf" TargetMode="External"/><Relationship Id="rId3545" Type="http://schemas.openxmlformats.org/officeDocument/2006/relationships/hyperlink" Target="https://www.caixa.gov.br/Downloads/sinapi-cadernos-tecnicos/SINAPI-CT-POCOS-DE-VISITA-E-CAIXAS-PARA-BOCAS-DE-LOBO.pdf" TargetMode="External"/><Relationship Id="rId7002" Type="http://schemas.openxmlformats.org/officeDocument/2006/relationships/hyperlink" Target="https://www.caixa.gov.br/Downloads/sinapi-cadernos-tecnicos/SINAPI-CT-EQUIPAMENTOS-DE-PROTECAO-COLETIVA.pdf" TargetMode="External"/><Relationship Id="rId466" Type="http://schemas.openxmlformats.org/officeDocument/2006/relationships/hyperlink" Target="https://www.caixa.gov.br/Downloads/sinapi-cadernos-tecnicos/SINAPI-CT-INSTALACOES-HIDRAULICAS-RESERVACAO-E-BOMBAS-DE-RECALQUE.pdf" TargetMode="External"/><Relationship Id="rId880" Type="http://schemas.openxmlformats.org/officeDocument/2006/relationships/hyperlink" Target="https://www.caixa.gov.br/Downloads/sinapi-cadernos-tecnicos/SINAPI-CT-INSTALACOES-PREDIAIS-DE-AGUA-FRIA-EM-PVC.pdf" TargetMode="External"/><Relationship Id="rId1096" Type="http://schemas.openxmlformats.org/officeDocument/2006/relationships/hyperlink" Target="https://www.caixa.gov.br/Downloads/sinapi-cadernos-tecnicos/SINAPI-CT-INSTALACOES-PREDIAIS-DE-AGUA-QUENTE-EM-CPVC.pdf" TargetMode="External"/><Relationship Id="rId2147" Type="http://schemas.openxmlformats.org/officeDocument/2006/relationships/hyperlink" Target="https://www.caixa.gov.br/Downloads/sinapi-metodologia/Livro_SINAPI_Calculos_Parametros.pdf" TargetMode="External"/><Relationship Id="rId2561" Type="http://schemas.openxmlformats.org/officeDocument/2006/relationships/hyperlink" Target="https://www.caixa.gov.br/Downloads/sinapi-cadernos-tecnicos/SINAPI-CT-LOUCAS-E-METAIS.pdf" TargetMode="External"/><Relationship Id="rId9174" Type="http://schemas.openxmlformats.org/officeDocument/2006/relationships/hyperlink" Target="https://www.caixa.gov.br/Downloads/sinapi-cadernos-tecnicos/SINAPI-CT-ATERROS-BASES-SUB-BASES-E-IMPRIMACOES.pdf" TargetMode="External"/><Relationship Id="rId119" Type="http://schemas.openxmlformats.org/officeDocument/2006/relationships/hyperlink" Target="https://www.caixa.gov.br/Downloads/sinapi-cadernos-tecnicos/SINAPI-CT-INSTALACOES-ELETRICAS-REDE-DE-DISTRIBUICAO.pdf" TargetMode="External"/><Relationship Id="rId533" Type="http://schemas.openxmlformats.org/officeDocument/2006/relationships/hyperlink" Target="https://www.caixa.gov.br/Downloads/sinapi-cadernos-tecnicos/SINAPI-CT-INSTALACOES-HIDRAULICAS-EM-PEX.pdf" TargetMode="External"/><Relationship Id="rId1163" Type="http://schemas.openxmlformats.org/officeDocument/2006/relationships/hyperlink" Target="https://www.caixa.gov.br/Downloads/sinapi-cadernos-tecnicos/SINAPI-CT-INSTALACOES-PREDIAIS-DE-AGUA-QUENTE-EM-CPVC.pdf" TargetMode="External"/><Relationship Id="rId2214" Type="http://schemas.openxmlformats.org/officeDocument/2006/relationships/hyperlink" Target="https://www.caixa.gov.br/Downloads/sinapi-metodologia/Livro_SINAPI_Calculos_Parametros.pdf" TargetMode="External"/><Relationship Id="rId3612" Type="http://schemas.openxmlformats.org/officeDocument/2006/relationships/hyperlink" Target="https://www.caixa.gov.br/Downloads/sinapi-cadernos-tecnicos/SINAPI-CT-POCOS-DE-VISITA-E-CAIXAS-PARA-BOCAS-DE-LOBO.pdf" TargetMode="External"/><Relationship Id="rId6768" Type="http://schemas.openxmlformats.org/officeDocument/2006/relationships/hyperlink" Target="https://www.caixa.gov.br/Downloads/sinapi-cadernos-tecnicos/SINAPI-CT-ESCAVACAO-VERTICAL-A-CEU-ABERTO.pdf" TargetMode="External"/><Relationship Id="rId7819" Type="http://schemas.openxmlformats.org/officeDocument/2006/relationships/hyperlink" Target="https://www.caixa.gov.br/Downloads/sinapi-cadernos-tecnicos/SINAPI-CT-DEPRECIACAO-JUROS-IMPOSTOS-E-SEGUROS-MANUTENCAO-E-MATERIAIS-NA-OPERACAO-DOS-EQUIPAMENTOS.pdf" TargetMode="External"/><Relationship Id="rId8190" Type="http://schemas.openxmlformats.org/officeDocument/2006/relationships/hyperlink" Target="https://www.caixa.gov.br/Downloads/sinapi-cadernos-tecnicos/SINAPI-CT-DEMOLICOES-E-REMOCOES.pdf" TargetMode="External"/><Relationship Id="rId9241" Type="http://schemas.openxmlformats.org/officeDocument/2006/relationships/hyperlink" Target="https://www.caixa.gov.br/Downloads/sinapi-cadernos-tecnicos/SINAPI-CT-ATERROS-BASES-SUB-BASES-E-IMPRIMACOES.pdf" TargetMode="External"/><Relationship Id="rId5784" Type="http://schemas.openxmlformats.org/officeDocument/2006/relationships/hyperlink" Target="https://www.caixa.gov.br/Downloads/sinapi-cadernos-tecnicos/SINAPI-CT-GESSO.pdf" TargetMode="External"/><Relationship Id="rId6835" Type="http://schemas.openxmlformats.org/officeDocument/2006/relationships/hyperlink" Target="https://www.caixa.gov.br/Downloads/sinapi-cadernos-tecnicos/SINAPI-CT-ESCADAS.pdf" TargetMode="External"/><Relationship Id="rId600" Type="http://schemas.openxmlformats.org/officeDocument/2006/relationships/hyperlink" Target="https://www.caixa.gov.br/Downloads/sinapi-cadernos-tecnicos/SINAPI-CT-INSTALACOES-HIDRAULICAS-EM-PEX.pdf" TargetMode="External"/><Relationship Id="rId1230" Type="http://schemas.openxmlformats.org/officeDocument/2006/relationships/hyperlink" Target="https://www.caixa.gov.br/Downloads/sinapi-cadernos-tecnicos/SINAPI-CT-INSTALACOES-PREDIAIS-DE-AGUAS-PLUVIAIS-TUBOS-CONEXOES-CAIXAS-E-RALOS.pdf" TargetMode="External"/><Relationship Id="rId4386" Type="http://schemas.openxmlformats.org/officeDocument/2006/relationships/hyperlink" Target="https://www.caixa.gov.br/Downloads/sinapi-cadernos-tecnicos/SINAPI-CT-SISTEMA-DE-PROTECAO-CONTRA-DESCARGAS-ATMOSFERICAS-SPDA.pdf" TargetMode="External"/><Relationship Id="rId5437" Type="http://schemas.openxmlformats.org/officeDocument/2006/relationships/hyperlink" Target="https://www.caixa.gov.br/Downloads/sinapi-cadernos-tecnicos/SINAPI-CT-INSTALACOES-ELETRICAS-ELETRODUTOS-EMBUTIDOS-CABOS-CAIXAS-TOMADAS-E-INTERRUPTORES.pdf" TargetMode="External"/><Relationship Id="rId5851" Type="http://schemas.openxmlformats.org/officeDocument/2006/relationships/hyperlink" Target="https://www.caixa.gov.br/Downloads/sinapi-cadernos-tecnicos/SINAPI-CT-FORMAS-PARA-ESTRUTURAS-DE-CONCRETO-ARMADO.pdf" TargetMode="External"/><Relationship Id="rId6902" Type="http://schemas.openxmlformats.org/officeDocument/2006/relationships/hyperlink" Target="https://www.caixa.gov.br/Downloads/sinapi-cadernos-tecnicos/SINAPI-CT-ESCADAS.pdf" TargetMode="External"/><Relationship Id="rId4039" Type="http://schemas.openxmlformats.org/officeDocument/2006/relationships/hyperlink" Target="https://www.caixa.gov.br/Downloads/sinapi-cadernos-tecnicos/SINAPI-CT-REDES-DE-LOGICA-TELEFONIA-E-IMAGEM.pdf" TargetMode="External"/><Relationship Id="rId4453" Type="http://schemas.openxmlformats.org/officeDocument/2006/relationships/hyperlink" Target="https://www.caixa.gov.br/Downloads/sinapi-cadernos-tecnicos/SINAPI-CT-SISTEMAS-DE-MEDICAO.pdf" TargetMode="External"/><Relationship Id="rId5504" Type="http://schemas.openxmlformats.org/officeDocument/2006/relationships/hyperlink" Target="https://www.caixa.gov.br/Downloads/sinapi-cadernos-tecnicos/SINAPI-CT-INSTALACOES-ELETRICAS-ELETRODUTOS-EMBUTIDOS-CABOS-CAIXAS-TOMADAS-E-INTERRUPTORES.pdf" TargetMode="External"/><Relationship Id="rId3055" Type="http://schemas.openxmlformats.org/officeDocument/2006/relationships/hyperlink" Target="https://www.caixa.gov.br/Downloads/sinapi-cadernos-tecnicos/SINAPI-CT-PAVIMENTO-INTERTRAVADO.pdf" TargetMode="External"/><Relationship Id="rId4106" Type="http://schemas.openxmlformats.org/officeDocument/2006/relationships/hyperlink" Target="https://www.caixa.gov.br/Downloads/sinapi-cadernos-tecnicos/SINAPI-CT-REDES-DE-AGUA-E-ESGOTO-EM-PEAD-LISO-(TUBOS-E-CONEXOES).pdf" TargetMode="External"/><Relationship Id="rId4520" Type="http://schemas.openxmlformats.org/officeDocument/2006/relationships/hyperlink" Target="https://www.caixa.gov.br/Downloads/sinapi-cadernos-tecnicos/SINAPI-CT-TELHAMENTO-PARA-COBERTURA.pdf" TargetMode="External"/><Relationship Id="rId7676" Type="http://schemas.openxmlformats.org/officeDocument/2006/relationships/hyperlink" Target="https://www.caixa.gov.br/Downloads/sinapi-cadernos-tecnicos/SINAPI-CT-DEPRECIACAO-JUROS-IMPOSTOS-E-SEGUROS-MANUTENCAO-E-MATERIAIS-NA-OPERACAO-DOS-EQUIPAMENTOS.pdf" TargetMode="External"/><Relationship Id="rId8727" Type="http://schemas.openxmlformats.org/officeDocument/2006/relationships/hyperlink" Target="https://www.caixa.gov.br/Downloads/sinapi-cadernos-tecnicos/SINAPI-CT-CONTRAPISO.pdf" TargetMode="External"/><Relationship Id="rId390" Type="http://schemas.openxmlformats.org/officeDocument/2006/relationships/hyperlink" Target="https://www.caixa.gov.br/Downloads/sinapi-cadernos-tecnicos/SINAPI-CT-INSTALACOES-HIDRAULICAS-RESERVACAO-E-BOMBAS-DE-RECALQUE.pdf" TargetMode="External"/><Relationship Id="rId2071" Type="http://schemas.openxmlformats.org/officeDocument/2006/relationships/hyperlink" Target="https://www.caixa.gov.br/Downloads/sinapi-cadernos-tecnicos/SINAPI-CT-LASTRO.pdf" TargetMode="External"/><Relationship Id="rId3122" Type="http://schemas.openxmlformats.org/officeDocument/2006/relationships/hyperlink" Target="https://www.caixa.gov.br/Downloads/sinapi-cadernos-tecnicos/SINAPI-CT-PELE-DE-VIDRO-EM-FACHADAS.pdf" TargetMode="External"/><Relationship Id="rId6278" Type="http://schemas.openxmlformats.org/officeDocument/2006/relationships/hyperlink" Target="https://www.caixa.gov.br/Downloads/sinapi-cadernos-tecnicos/SINAPI-CT-ESTRUTURA-E-TRAMA-PARA-COBERTURA.pdf" TargetMode="External"/><Relationship Id="rId6692" Type="http://schemas.openxmlformats.org/officeDocument/2006/relationships/hyperlink" Target="https://www.caixa.gov.br/Downloads/sinapi-cadernos-tecnicos/SINAPI-CT-ESCAVACAO-DE-VALAS.pdf" TargetMode="External"/><Relationship Id="rId7329" Type="http://schemas.openxmlformats.org/officeDocument/2006/relationships/hyperlink" Target="https://www.caixa.gov.br/Downloads/sinapi-cadernos-tecnicos/SINAPI-CT-DEPRECIACAO-JUROS-IMPOSTOS-E-SEGUROS-MANUTENCAO-E-MATERIAIS-NA-OPERACAO-DOS-EQUIPAMENTOS.pdf" TargetMode="External"/><Relationship Id="rId5294" Type="http://schemas.openxmlformats.org/officeDocument/2006/relationships/hyperlink" Target="https://www.caixa.gov.br/Downloads/sinapi-cadernos-tecnicos/SINAPI-CT-INSTALACOES-ELETRICAS-QUADROS-CABOS-DISJUNTORES-CONTATORES-E-BARRAMENTOS-BLINDADOS.pdf" TargetMode="External"/><Relationship Id="rId6345" Type="http://schemas.openxmlformats.org/officeDocument/2006/relationships/hyperlink" Target="https://www.caixa.gov.br/Downloads/sinapi-cadernos-tecnicos/SINAPI-CT-ESTRUTURA-E-TRAMA-PARA-COBERTURA.pdf" TargetMode="External"/><Relationship Id="rId7743" Type="http://schemas.openxmlformats.org/officeDocument/2006/relationships/hyperlink" Target="https://www.caixa.gov.br/Downloads/sinapi-cadernos-tecnicos/SINAPI-CT-DEPRECIACAO-JUROS-IMPOSTOS-E-SEGUROS-MANUTENCAO-E-MATERIAIS-NA-OPERACAO-DOS-EQUIPAMENTOS.pdf" TargetMode="External"/><Relationship Id="rId110" Type="http://schemas.openxmlformats.org/officeDocument/2006/relationships/hyperlink" Target="https://www.caixa.gov.br/Downloads/sinapi-cadernos-tecnicos/SINAPI-CT-INSTALACOES-ELETRICAS-REDE-DE-DISTRIBUICAO.pdf" TargetMode="External"/><Relationship Id="rId2888" Type="http://schemas.openxmlformats.org/officeDocument/2006/relationships/hyperlink" Target="https://www.caixa.gov.br/Downloads/sinapi-cadernos-tecnicos/SINAPI-CT-PAREDES-DE-CONCRETO-ARMACAO.pdf" TargetMode="External"/><Relationship Id="rId3939" Type="http://schemas.openxmlformats.org/officeDocument/2006/relationships/hyperlink" Target="https://www.caixa.gov.br/Downloads/sinapi-cadernos-tecnicos/SINAPI-CT-RECOMPOSICAO-DE-PAVIMENTOS.pdf" TargetMode="External"/><Relationship Id="rId7810" Type="http://schemas.openxmlformats.org/officeDocument/2006/relationships/hyperlink" Target="https://www.caixa.gov.br/Downloads/sinapi-cadernos-tecnicos/SINAPI-CT-DEPRECIACAO-JUROS-IMPOSTOS-E-SEGUROS-MANUTENCAO-E-MATERIAIS-NA-OPERACAO-DOS-EQUIPAMENTOS.pdf" TargetMode="External"/><Relationship Id="rId2955" Type="http://schemas.openxmlformats.org/officeDocument/2006/relationships/hyperlink" Target="https://www.caixa.gov.br/Downloads/sinapi-cadernos-tecnicos/SINAPI-CT-PAREDES-DE-CONCRETO-FORMAS.pdf" TargetMode="External"/><Relationship Id="rId5361" Type="http://schemas.openxmlformats.org/officeDocument/2006/relationships/hyperlink" Target="https://www.caixa.gov.br/Downloads/sinapi-cadernos-tecnicos/SINAPI-CT-INSTALACOES-ELETRICAS-ELETRODUTOS-CONEXOES-E-CONDULETES-APARENTES.pdf" TargetMode="External"/><Relationship Id="rId6412" Type="http://schemas.openxmlformats.org/officeDocument/2006/relationships/hyperlink" Target="https://www.caixa.gov.br/Downloads/sinapi-cadernos-tecnicos/SINAPI-CT-ESQUADRIAS-PORTAS.pdf" TargetMode="External"/><Relationship Id="rId9568" Type="http://schemas.openxmlformats.org/officeDocument/2006/relationships/hyperlink" Target="https://www.caixa.gov.br/Downloads/sinapi-cadernos-tecnicos/SINAPI-CT-ASSENTAMENTO-DE-TUBOS-DE-PVC-E-METALICOS-EM-REDES-DE-AGUA.pdf" TargetMode="External"/><Relationship Id="rId9982" Type="http://schemas.openxmlformats.org/officeDocument/2006/relationships/hyperlink" Target="https://www.caixa.gov.br/Downloads/sinapi-cadernos-tecnicos/SINAPI-CT-ARGAMASSAS.pdf" TargetMode="External"/><Relationship Id="rId927" Type="http://schemas.openxmlformats.org/officeDocument/2006/relationships/hyperlink" Target="https://www.caixa.gov.br/Downloads/sinapi-cadernos-tecnicos/SINAPI-CT-INSTALACOES-PREDIAIS-DE-AGUA-FRIA-EM-PVC.pdf" TargetMode="External"/><Relationship Id="rId1557" Type="http://schemas.openxmlformats.org/officeDocument/2006/relationships/hyperlink" Target="https://www.caixa.gov.br/Downloads/sinapi-cadernos-tecnicos/SINAPI-CT-INSTALACOES-DE-GAS-E-INCENDIO-EM-ACO-E-FERRO-GALVANIZADO.pdf" TargetMode="External"/><Relationship Id="rId1971" Type="http://schemas.openxmlformats.org/officeDocument/2006/relationships/hyperlink" Target="https://www.caixa.gov.br/Downloads/sinapi-cadernos-tecnicos/SINAPI-CT-INSTALACOES-EM-COBRE.pdf" TargetMode="External"/><Relationship Id="rId2608" Type="http://schemas.openxmlformats.org/officeDocument/2006/relationships/hyperlink" Target="https://www.caixa.gov.br/Downloads/sinapi-cadernos-tecnicos/SINAPI-CT-LOUCAS-E-METAIS.pdf" TargetMode="External"/><Relationship Id="rId5014" Type="http://schemas.openxmlformats.org/officeDocument/2006/relationships/hyperlink" Target="https://www.caixa.gov.br/Downloads/sinapi-cadernos-tecnicos/SINAPI-CT-TUNNEL-LINER.pdf" TargetMode="External"/><Relationship Id="rId8584" Type="http://schemas.openxmlformats.org/officeDocument/2006/relationships/hyperlink" Target="https://www.caixa.gov.br/Downloads/sinapi-cadernos-tecnicos/SINAPI-CT-CUSTOS-HORARIOS-PRODUTIVO-E-IMPRODUTIVO-DOS-EQUIPAMENTOS.pdf" TargetMode="External"/><Relationship Id="rId9635" Type="http://schemas.openxmlformats.org/officeDocument/2006/relationships/hyperlink" Target="https://www.caixa.gov.br/Downloads/sinapi-cadernos-tecnicos/SINAPI-CT-ASSENTAMENTO-DE-TUBOS-DE-PVC-E-METALICOS-EM-REDES-DE-AGUA.pdf" TargetMode="External"/><Relationship Id="rId1624" Type="http://schemas.openxmlformats.org/officeDocument/2006/relationships/hyperlink" Target="https://www.caixa.gov.br/Downloads/sinapi-cadernos-tecnicos/SINAPI-CT-INSTALACOES-DE-GAS-EM-PEX-MULTICAMADAS.pdf" TargetMode="External"/><Relationship Id="rId4030" Type="http://schemas.openxmlformats.org/officeDocument/2006/relationships/hyperlink" Target="https://www.caixa.gov.br/Downloads/sinapi-cadernos-tecnicos/SINAPI-CT-REDES-DE-LOGICA-TELEFONIA-E-IMAGEM.pdf" TargetMode="External"/><Relationship Id="rId7186" Type="http://schemas.openxmlformats.org/officeDocument/2006/relationships/hyperlink" Target="https://www.caixa.gov.br/Downloads/sinapi-cadernos-tecnicos/SINAPI-CT-DRENOS.pdf" TargetMode="External"/><Relationship Id="rId8237" Type="http://schemas.openxmlformats.org/officeDocument/2006/relationships/hyperlink" Target="https://www.caixa.gov.br/Downloads/sinapi-cadernos-tecnicos/SINAPI-CT-CUSTOS-HORARIOS-PRODUTIVO-E-IMPRODUTIVO-DOS-EQUIPAMENTOS.pdf" TargetMode="External"/><Relationship Id="rId8651" Type="http://schemas.openxmlformats.org/officeDocument/2006/relationships/hyperlink" Target="https://www.caixa.gov.br/Downloads/sinapi-cadernos-tecnicos/SINAPI-CT-CUSTOS-HORARIOS-PRODUTIVO-E-IMPRODUTIVO-DOS-EQUIPAMENTOS.pdf" TargetMode="External"/><Relationship Id="rId9702" Type="http://schemas.openxmlformats.org/officeDocument/2006/relationships/hyperlink" Target="https://www.caixa.gov.br/Downloads/sinapi-cadernos-tecnicos/SINAPI-CT-ASSENTAMENTO-DE-TUBOS-DE-PVC-E-METALICOS-EM-REDES-DE-AGUA.pdf" TargetMode="External"/><Relationship Id="rId3796" Type="http://schemas.openxmlformats.org/officeDocument/2006/relationships/hyperlink" Target="https://www.caixa.gov.br/Downloads/sinapi-cadernos-tecnicos/SINAPI-CT-RADIER-PISO-DE-CONCRETO-E-LAJE-SOBRE-SOLO.pdf" TargetMode="External"/><Relationship Id="rId7253" Type="http://schemas.openxmlformats.org/officeDocument/2006/relationships/hyperlink" Target="https://www.caixa.gov.br/Downloads/sinapi-cadernos-tecnicos/SINAPI-CT-DISSIPADORES-DE-ENERGIA.pdf" TargetMode="External"/><Relationship Id="rId8304" Type="http://schemas.openxmlformats.org/officeDocument/2006/relationships/hyperlink" Target="https://www.caixa.gov.br/Downloads/sinapi-cadernos-tecnicos/SINAPI-CT-CUSTOS-HORARIOS-PRODUTIVO-E-IMPRODUTIVO-DOS-EQUIPAMENTOS.pdf" TargetMode="External"/><Relationship Id="rId2398" Type="http://schemas.openxmlformats.org/officeDocument/2006/relationships/hyperlink" Target="https://www.caixa.gov.br/Downloads/sinapi-metodologia/Livro_SINAPI_Calculos_Parametros.pdf" TargetMode="External"/><Relationship Id="rId3449" Type="http://schemas.openxmlformats.org/officeDocument/2006/relationships/hyperlink" Target="https://www.caixa.gov.br/Downloads/sinapi-cadernos-tecnicos/SINAPI-CT-POSTES-DE-CONCRETO-E-METALICOS.pdf" TargetMode="External"/><Relationship Id="rId4847" Type="http://schemas.openxmlformats.org/officeDocument/2006/relationships/hyperlink" Target="https://www.caixa.gov.br/Downloads/sinapi-cadernos-tecnicos/SINAPI-CT-TRANSPORTE-CARGA-E-DESCARGA-DE-MATERIAIS.pdf" TargetMode="External"/><Relationship Id="rId7320" Type="http://schemas.openxmlformats.org/officeDocument/2006/relationships/hyperlink" Target="https://www.caixa.gov.br/Downloads/sinapi-cadernos-tecnicos/SINAPI-CT-DEPRECIACAO-JUROS-IMPOSTOS-E-SEGUROS-MANUTENCAO-E-MATERIAIS-NA-OPERACAO-DOS-EQUIPAMENTOS.pdf" TargetMode="External"/><Relationship Id="rId3863" Type="http://schemas.openxmlformats.org/officeDocument/2006/relationships/hyperlink" Target="https://www.caixa.gov.br/Downloads/sinapi-cadernos-tecnicos/SINAPI-CT-RASGOS-E-FIXACOES.pdf" TargetMode="External"/><Relationship Id="rId4914" Type="http://schemas.openxmlformats.org/officeDocument/2006/relationships/hyperlink" Target="https://www.caixa.gov.br/Downloads/sinapi-cadernos-tecnicos/SINAPI-CT-TUBULACAO-FLANGEADA-PARA-REDES-DE-AGUA.pdf" TargetMode="External"/><Relationship Id="rId9078" Type="http://schemas.openxmlformats.org/officeDocument/2006/relationships/hyperlink" Target="https://www.caixa.gov.br/Downloads/sinapi-cadernos-tecnicos/SINAPI-CT-BOCAS-PARA-BUEIROS.pdf" TargetMode="External"/><Relationship Id="rId784" Type="http://schemas.openxmlformats.org/officeDocument/2006/relationships/hyperlink" Target="https://www.caixa.gov.br/Downloads/sinapi-cadernos-tecnicos/SINAPI-CT-INSTALACOES-PREDIAIS-DE-ESGOTO-TUBOS-E-CONEXOES.pdf" TargetMode="External"/><Relationship Id="rId1067" Type="http://schemas.openxmlformats.org/officeDocument/2006/relationships/hyperlink" Target="https://www.caixa.gov.br/Downloads/sinapi-cadernos-tecnicos/SINAPI-CT-INSTALACOES-PREDIAIS-DE-AGUA-QUENTE-EM-CPVC.pdf" TargetMode="External"/><Relationship Id="rId2465" Type="http://schemas.openxmlformats.org/officeDocument/2006/relationships/hyperlink" Target="https://www.caixa.gov.br/Downloads/sinapi-metodologia/Livro_SINAPI_Calculos_Parametros.pdf" TargetMode="External"/><Relationship Id="rId3516" Type="http://schemas.openxmlformats.org/officeDocument/2006/relationships/hyperlink" Target="https://www.caixa.gov.br/Downloads/sinapi-cadernos-tecnicos/SINAPI-CT-POCOS-DE-VISITA-E-CAIXAS-PARA-BOCAS-DE-LOBO.pdf" TargetMode="External"/><Relationship Id="rId3930" Type="http://schemas.openxmlformats.org/officeDocument/2006/relationships/hyperlink" Target="https://www.caixa.gov.br/Downloads/sinapi-cadernos-tecnicos/SINAPI-CT-RECOMPOSICAO-DE-PAVIMENTOS.pdf" TargetMode="External"/><Relationship Id="rId8094" Type="http://schemas.openxmlformats.org/officeDocument/2006/relationships/hyperlink" Target="https://www.caixa.gov.br/Downloads/sinapi-cadernos-tecnicos/SINAPI-CT-DEPRECIACAO-JUROS-IMPOSTOS-E-SEGUROS-MANUTENCAO-E-MATERIAIS-NA-OPERACAO-DOS-EQUIPAMENTOS.pdf" TargetMode="External"/><Relationship Id="rId9492" Type="http://schemas.openxmlformats.org/officeDocument/2006/relationships/hyperlink" Target="https://www.caixa.gov.br/Downloads/sinapi-cadernos-tecnicos/SINAPI-CT-ASSENTAMENTO-DE-TUBOS-DE-ESGOTO-OU-DRENAGEM-PLUVIAL-EM-CONCRETO.pdf" TargetMode="External"/><Relationship Id="rId437" Type="http://schemas.openxmlformats.org/officeDocument/2006/relationships/hyperlink" Target="https://www.caixa.gov.br/Downloads/sinapi-cadernos-tecnicos/SINAPI-CT-INSTALACOES-HIDRAULICAS-RESERVACAO-E-BOMBAS-DE-RECALQUE.pdf" TargetMode="External"/><Relationship Id="rId851" Type="http://schemas.openxmlformats.org/officeDocument/2006/relationships/hyperlink" Target="https://www.caixa.gov.br/Downloads/sinapi-cadernos-tecnicos/SINAPI-CT-INSTALACOES-PREDIAIS-DE-AGUA-FRIA-EM-PVC.pdf" TargetMode="External"/><Relationship Id="rId1481" Type="http://schemas.openxmlformats.org/officeDocument/2006/relationships/hyperlink" Target="https://www.caixa.gov.br/Downloads/sinapi-cadernos-tecnicos/SINAPI-CT-INSTALACOES-DE-GAS-E-INCENDIO-EM-ACO-E-FERRO-GALVANIZADO.pdf" TargetMode="External"/><Relationship Id="rId2118" Type="http://schemas.openxmlformats.org/officeDocument/2006/relationships/hyperlink" Target="https://www.caixa.gov.br/Downloads/sinapi-cadernos-tecnicos/SINAPI-CT-LIMPEZA-DE-OBRA.pdf" TargetMode="External"/><Relationship Id="rId2532" Type="http://schemas.openxmlformats.org/officeDocument/2006/relationships/hyperlink" Target="https://www.caixa.gov.br/Downloads/sinapi-cadernos-tecnicos/SINAPI-CT-LOCACAO-DE-OBRAS.pdf" TargetMode="External"/><Relationship Id="rId5688" Type="http://schemas.openxmlformats.org/officeDocument/2006/relationships/hyperlink" Target="https://www.caixa.gov.br/Downloads/sinapi-cadernos-tecnicos/SINAPI-CT-GUIAS-E-SARJETAS.pdf" TargetMode="External"/><Relationship Id="rId6739" Type="http://schemas.openxmlformats.org/officeDocument/2006/relationships/hyperlink" Target="https://www.caixa.gov.br/Downloads/sinapi-cadernos-tecnicos/SINAPI-CT-ESCAVACAO-VERTICAL-A-CEU-ABERTO.pdf" TargetMode="External"/><Relationship Id="rId9145" Type="http://schemas.openxmlformats.org/officeDocument/2006/relationships/hyperlink" Target="https://www.caixa.gov.br/Downloads/sinapi-cadernos-tecnicos/SINAPI-CT-BOCAS-PARA-BUEIROS.pdf" TargetMode="External"/><Relationship Id="rId504" Type="http://schemas.openxmlformats.org/officeDocument/2006/relationships/hyperlink" Target="https://www.caixa.gov.br/Downloads/sinapi-cadernos-tecnicos/SINAPI-CT-INSTALACOES-HIDRAULICAS-EM-PEX.pdf" TargetMode="External"/><Relationship Id="rId1134" Type="http://schemas.openxmlformats.org/officeDocument/2006/relationships/hyperlink" Target="https://www.caixa.gov.br/Downloads/sinapi-cadernos-tecnicos/SINAPI-CT-INSTALACOES-PREDIAIS-DE-AGUA-QUENTE-EM-CPVC.pdf" TargetMode="External"/><Relationship Id="rId5755" Type="http://schemas.openxmlformats.org/officeDocument/2006/relationships/hyperlink" Target="https://www.caixa.gov.br/Downloads/sinapi-cadernos-tecnicos/SINAPI-CT-GRAUTE-E-ARMACAO.pdf" TargetMode="External"/><Relationship Id="rId6806" Type="http://schemas.openxmlformats.org/officeDocument/2006/relationships/hyperlink" Target="https://www.caixa.gov.br/Downloads/sinapi-cadernos-tecnicos/SINAPI-CT-ESCAVACAO-HORIZONTAL.pdf" TargetMode="External"/><Relationship Id="rId8161" Type="http://schemas.openxmlformats.org/officeDocument/2006/relationships/hyperlink" Target="https://www.caixa.gov.br/Downloads/sinapi-cadernos-tecnicos/SINAPI-CT-DEPRECIACAO-JUROS-IMPOSTOS-E-SEGUROS-MANUTENCAO-E-MATERIAIS-NA-OPERACAO-DOS-EQUIPAMENTOS.pdf" TargetMode="External"/><Relationship Id="rId9212" Type="http://schemas.openxmlformats.org/officeDocument/2006/relationships/hyperlink" Target="https://www.caixa.gov.br/Downloads/sinapi-cadernos-tecnicos/SINAPI-CT-ATERROS-BASES-SUB-BASES-E-IMPRIMACOES.pdf" TargetMode="External"/><Relationship Id="rId10091" Type="http://schemas.openxmlformats.org/officeDocument/2006/relationships/hyperlink" Target="https://www.caixa.gov.br/Downloads/sinapi-cadernos-tecnicos/SINAPI-CT-ALVENARIA-DE-VEDACAO.pdf" TargetMode="External"/><Relationship Id="rId1201" Type="http://schemas.openxmlformats.org/officeDocument/2006/relationships/hyperlink" Target="https://www.caixa.gov.br/Downloads/sinapi-cadernos-tecnicos/SINAPI-CT-INSTALACOES-PREDIAIS-DE-AGUAS-PLUVIAIS-TUBOS-CONEXOES-CAIXAS-E-RALOS.pdf" TargetMode="External"/><Relationship Id="rId4357" Type="http://schemas.openxmlformats.org/officeDocument/2006/relationships/hyperlink" Target="https://www.caixa.gov.br/Downloads/sinapi-cadernos-tecnicos/SINAPI-CT-SINALIZACAO-VERTICAL-VIARIA.pdf" TargetMode="External"/><Relationship Id="rId4771" Type="http://schemas.openxmlformats.org/officeDocument/2006/relationships/hyperlink" Target="https://www.caixa.gov.br/Downloads/sinapi-cadernos-tecnicos/SINAPI-CT-TRANSPORTE-CARGA-E-DESCARGA-DE-MATERIAIS.pdf" TargetMode="External"/><Relationship Id="rId5408" Type="http://schemas.openxmlformats.org/officeDocument/2006/relationships/hyperlink" Target="https://www.caixa.gov.br/Downloads/sinapi-cadernos-tecnicos/SINAPI-CT-INSTALACOES-ELETRICAS-ELETRODUTOS-EMBUTIDOS-CABOS-CAIXAS-TOMADAS-E-INTERRUPTORES.pdf" TargetMode="External"/><Relationship Id="rId3373" Type="http://schemas.openxmlformats.org/officeDocument/2006/relationships/hyperlink" Target="https://www.caixa.gov.br/Downloads/sinapi-cadernos-tecnicos/SINAPI-CT-PISOS.pdf" TargetMode="External"/><Relationship Id="rId4424" Type="http://schemas.openxmlformats.org/officeDocument/2006/relationships/hyperlink" Target="https://www.caixa.gov.br/Downloads/sinapi-cadernos-tecnicos/SINAPI-CT-SISTEMAS-DE-MEDICAO.pdf" TargetMode="External"/><Relationship Id="rId5822" Type="http://schemas.openxmlformats.org/officeDocument/2006/relationships/hyperlink" Target="https://www.caixa.gov.br/Downloads/sinapi-cadernos-tecnicos/SINAPI-CT-GABIOES-EXECUCAO-DE-MURO-E-PROTECAO-SUPERFICIAL.pdf" TargetMode="External"/><Relationship Id="rId8978" Type="http://schemas.openxmlformats.org/officeDocument/2006/relationships/hyperlink" Target="https://www.caixa.gov.br/Downloads/sinapi-cadernos-tecnicos/SINAPI-CT-CAIXAS-DE-AGUA-PARA-EDIFICACOES.pdf" TargetMode="External"/><Relationship Id="rId294" Type="http://schemas.openxmlformats.org/officeDocument/2006/relationships/hyperlink" Target="https://www.caixa.gov.br/Downloads/sinapi-cadernos-tecnicos/SINAPI-CT-INSTALACOES-HIDRAULICAS-RESERVACAO-E-BOMBAS-DE-RECALQUE.pdf" TargetMode="External"/><Relationship Id="rId3026" Type="http://schemas.openxmlformats.org/officeDocument/2006/relationships/hyperlink" Target="https://www.caixa.gov.br/Downloads/sinapi-cadernos-tecnicos/SINAPI-CT-PASSEIOS-DE-CONCRETO.pdf" TargetMode="External"/><Relationship Id="rId7994" Type="http://schemas.openxmlformats.org/officeDocument/2006/relationships/hyperlink" Target="https://www.caixa.gov.br/Downloads/sinapi-cadernos-tecnicos/SINAPI-CT-DEPRECIACAO-JUROS-IMPOSTOS-E-SEGUROS-MANUTENCAO-E-MATERIAIS-NA-OPERACAO-DOS-EQUIPAMENTOS.pdf" TargetMode="External"/><Relationship Id="rId361" Type="http://schemas.openxmlformats.org/officeDocument/2006/relationships/hyperlink" Target="https://www.caixa.gov.br/Downloads/sinapi-cadernos-tecnicos/SINAPI-CT-INSTALACOES-HIDRAULICAS-RESERVACAO-E-BOMBAS-DE-RECALQUE.pdf" TargetMode="External"/><Relationship Id="rId2042" Type="http://schemas.openxmlformats.org/officeDocument/2006/relationships/hyperlink" Target="https://www.caixa.gov.br/Downloads/sinapi-cadernos-tecnicos/SINAPI-CT-LAJES-PRE-MOLDADAS.pdf" TargetMode="External"/><Relationship Id="rId3440" Type="http://schemas.openxmlformats.org/officeDocument/2006/relationships/hyperlink" Target="https://www.caixa.gov.br/Downloads/sinapi-cadernos-tecnicos/SINAPI-CT-POSTES-DE-CONCRETO-E-METALICOS.pdf" TargetMode="External"/><Relationship Id="rId5198" Type="http://schemas.openxmlformats.org/officeDocument/2006/relationships/hyperlink" Target="https://www.caixa.gov.br/Downloads/sinapi-cadernos-tecnicos/SINAPI-CT-VALVULAS-E-REGISTROS-PARA-SISTEMAS-PREDIAIS.pdf" TargetMode="External"/><Relationship Id="rId6596" Type="http://schemas.openxmlformats.org/officeDocument/2006/relationships/hyperlink" Target="https://www.caixa.gov.br/Downloads/sinapi-cadernos-tecnicos/SINAPI-CT-ESCORAMENTO-E-PREPARO-DE-FUNDO-DE-VALAS.pdf" TargetMode="External"/><Relationship Id="rId7647" Type="http://schemas.openxmlformats.org/officeDocument/2006/relationships/hyperlink" Target="https://www.caixa.gov.br/Downloads/sinapi-cadernos-tecnicos/SINAPI-CT-DEPRECIACAO-JUROS-IMPOSTOS-E-SEGUROS-MANUTENCAO-E-MATERIAIS-NA-OPERACAO-DOS-EQUIPAMENTOS.pdf" TargetMode="External"/><Relationship Id="rId6249" Type="http://schemas.openxmlformats.org/officeDocument/2006/relationships/hyperlink" Target="https://www.caixa.gov.br/Downloads/sinapi-cadernos-tecnicos/SINAPI-CT-ESTRUTURA-E-TRAMA-PARA-COBERTURA.pdf" TargetMode="External"/><Relationship Id="rId6663" Type="http://schemas.openxmlformats.org/officeDocument/2006/relationships/hyperlink" Target="https://www.caixa.gov.br/Downloads/sinapi-cadernos-tecnicos/SINAPI-CT-ESCAVACAO-DE-VALAS.pdf" TargetMode="External"/><Relationship Id="rId7714" Type="http://schemas.openxmlformats.org/officeDocument/2006/relationships/hyperlink" Target="https://www.caixa.gov.br/Downloads/sinapi-cadernos-tecnicos/SINAPI-CT-DEPRECIACAO-JUROS-IMPOSTOS-E-SEGUROS-MANUTENCAO-E-MATERIAIS-NA-OPERACAO-DOS-EQUIPAMENTOS.pdf" TargetMode="External"/><Relationship Id="rId2859" Type="http://schemas.openxmlformats.org/officeDocument/2006/relationships/hyperlink" Target="https://www.caixa.gov.br/Downloads/sinapi-cadernos-tecnicos/SINAPI-CT-MONTAGEM-DE-GRUAS-E-CREMALHEIRAS.pdf" TargetMode="External"/><Relationship Id="rId5265" Type="http://schemas.openxmlformats.org/officeDocument/2006/relationships/hyperlink" Target="https://www.caixa.gov.br/Downloads/sinapi-cadernos-tecnicos/SINAPI-CT-VALVULAS-PARA-REDES-DE-SANEAMENTO.pdf" TargetMode="External"/><Relationship Id="rId6316" Type="http://schemas.openxmlformats.org/officeDocument/2006/relationships/hyperlink" Target="https://www.caixa.gov.br/Downloads/sinapi-cadernos-tecnicos/SINAPI-CT-ESTRUTURA-E-TRAMA-PARA-COBERTURA.pdf" TargetMode="External"/><Relationship Id="rId6730" Type="http://schemas.openxmlformats.org/officeDocument/2006/relationships/hyperlink" Target="https://www.caixa.gov.br/Downloads/sinapi-cadernos-tecnicos/SINAPI-CT-ESCAVACAO-VERTICAL-A-CEU-ABERTO.pdf" TargetMode="External"/><Relationship Id="rId9886" Type="http://schemas.openxmlformats.org/officeDocument/2006/relationships/hyperlink" Target="https://www.caixa.gov.br/Downloads/sinapi-cadernos-tecnicos/SINAPI-CT-ARGAMASSAS.pdf" TargetMode="External"/><Relationship Id="rId1875" Type="http://schemas.openxmlformats.org/officeDocument/2006/relationships/hyperlink" Target="https://www.caixa.gov.br/Downloads/sinapi-cadernos-tecnicos/SINAPI-CT-INSTALACOES-EM-COBRE.pdf" TargetMode="External"/><Relationship Id="rId4281" Type="http://schemas.openxmlformats.org/officeDocument/2006/relationships/hyperlink" Target="https://www.caixa.gov.br/Downloads/sinapi-cadernos-tecnicos/SINAPI-CT-REVESTIMENTOS-CERAMICOS-INTERNOS.pdf" TargetMode="External"/><Relationship Id="rId5332" Type="http://schemas.openxmlformats.org/officeDocument/2006/relationships/hyperlink" Target="https://www.caixa.gov.br/Downloads/sinapi-cadernos-tecnicos/SINAPI-CT-INSTALACOES-ELETRICAS-ELETRODUTOS-CONEXOES-E-CONDULETES-APARENTES.pdf" TargetMode="External"/><Relationship Id="rId8488" Type="http://schemas.openxmlformats.org/officeDocument/2006/relationships/hyperlink" Target="https://www.caixa.gov.br/Downloads/sinapi-cadernos-tecnicos/SINAPI-CT-CUSTOS-HORARIOS-PRODUTIVO-E-IMPRODUTIVO-DOS-EQUIPAMENTOS.pdf" TargetMode="External"/><Relationship Id="rId9539" Type="http://schemas.openxmlformats.org/officeDocument/2006/relationships/hyperlink" Target="https://www.caixa.gov.br/Downloads/sinapi-cadernos-tecnicos/SINAPI-CT-ASSENTAMENTO-DE-TUBOS-DE-PVC-E-METALICOS-EM-REDES-DE-AGUA.pdf" TargetMode="External"/><Relationship Id="rId1528" Type="http://schemas.openxmlformats.org/officeDocument/2006/relationships/hyperlink" Target="https://www.caixa.gov.br/Downloads/sinapi-cadernos-tecnicos/SINAPI-CT-INSTALACOES-DE-GAS-E-INCENDIO-EM-ACO-E-FERRO-GALVANIZADO.pdf" TargetMode="External"/><Relationship Id="rId2926" Type="http://schemas.openxmlformats.org/officeDocument/2006/relationships/hyperlink" Target="https://www.caixa.gov.br/Downloads/sinapi-cadernos-tecnicos/SINAPI-CT-PAREDES-DE-CONCRETO-ESTUCAMENTO.pdf" TargetMode="External"/><Relationship Id="rId8555" Type="http://schemas.openxmlformats.org/officeDocument/2006/relationships/hyperlink" Target="https://www.caixa.gov.br/Downloads/sinapi-cadernos-tecnicos/SINAPI-CT-CUSTOS-HORARIOS-PRODUTIVO-E-IMPRODUTIVO-DOS-EQUIPAMENTOS.pdf" TargetMode="External"/><Relationship Id="rId9606" Type="http://schemas.openxmlformats.org/officeDocument/2006/relationships/hyperlink" Target="https://www.caixa.gov.br/Downloads/sinapi-cadernos-tecnicos/SINAPI-CT-ASSENTAMENTO-DE-TUBOS-DE-PVC-E-METALICOS-EM-REDES-DE-AGUA.pdf" TargetMode="External"/><Relationship Id="rId9953" Type="http://schemas.openxmlformats.org/officeDocument/2006/relationships/hyperlink" Target="https://www.caixa.gov.br/Downloads/sinapi-cadernos-tecnicos/SINAPI-CT-ARGAMASSAS.pdf" TargetMode="External"/><Relationship Id="rId1942" Type="http://schemas.openxmlformats.org/officeDocument/2006/relationships/hyperlink" Target="https://www.caixa.gov.br/Downloads/sinapi-cadernos-tecnicos/SINAPI-CT-INSTALACOES-EM-COBRE.pdf" TargetMode="External"/><Relationship Id="rId4001" Type="http://schemas.openxmlformats.org/officeDocument/2006/relationships/hyperlink" Target="https://www.caixa.gov.br/Downloads/sinapi-cadernos-tecnicos/SINAPI-CT-REDES-ENTERRADAS-DE-DISTRIBUICAO-ELETRICA.pdf" TargetMode="External"/><Relationship Id="rId7157" Type="http://schemas.openxmlformats.org/officeDocument/2006/relationships/hyperlink" Target="https://www.caixa.gov.br/Downloads/sinapi-cadernos-tecnicos/SINAPI-CT-DUTOS-PARA-AR-CONDICIONADO.pdf" TargetMode="External"/><Relationship Id="rId8208" Type="http://schemas.openxmlformats.org/officeDocument/2006/relationships/hyperlink" Target="https://www.caixa.gov.br/Downloads/sinapi-cadernos-tecnicos/SINAPI-CT-DEMOLICOES-E-REMOCOES.pdf" TargetMode="External"/><Relationship Id="rId6173" Type="http://schemas.openxmlformats.org/officeDocument/2006/relationships/hyperlink" Target="https://www.caixa.gov.br/Downloads/sinapi-cadernos-tecnicos/SINAPI-CT-ESTRUTURAS-DE-MADEIRA.pdf" TargetMode="External"/><Relationship Id="rId7571" Type="http://schemas.openxmlformats.org/officeDocument/2006/relationships/hyperlink" Target="https://www.caixa.gov.br/Downloads/sinapi-cadernos-tecnicos/SINAPI-CT-DEPRECIACAO-JUROS-IMPOSTOS-E-SEGUROS-MANUTENCAO-E-MATERIAIS-NA-OPERACAO-DOS-EQUIPAMENTOS.pdf" TargetMode="External"/><Relationship Id="rId8622" Type="http://schemas.openxmlformats.org/officeDocument/2006/relationships/hyperlink" Target="https://www.caixa.gov.br/Downloads/sinapi-cadernos-tecnicos/SINAPI-CT-CUSTOS-HORARIOS-PRODUTIVO-E-IMPRODUTIVO-DOS-EQUIPAMENTOS.pdf" TargetMode="External"/><Relationship Id="rId10138" Type="http://schemas.openxmlformats.org/officeDocument/2006/relationships/hyperlink" Target="https://www.caixa.gov.br/Downloads/sinapi-cadernos-tecnicos/SINAPI-CT-ACESSIBILIDADE.pdf" TargetMode="External"/><Relationship Id="rId3767" Type="http://schemas.openxmlformats.org/officeDocument/2006/relationships/hyperlink" Target="https://www.caixa.gov.br/Downloads/sinapi-cadernos-tecnicos/SINAPI-CT-QUADROS-DE-AUTOMACAO-DE-BOMBAS.pdf" TargetMode="External"/><Relationship Id="rId4818" Type="http://schemas.openxmlformats.org/officeDocument/2006/relationships/hyperlink" Target="https://www.caixa.gov.br/Downloads/sinapi-cadernos-tecnicos/SINAPI-CT-TRANSPORTE-CARGA-E-DESCARGA-DE-MATERIAIS.pdf" TargetMode="External"/><Relationship Id="rId7224" Type="http://schemas.openxmlformats.org/officeDocument/2006/relationships/hyperlink" Target="https://www.caixa.gov.br/Downloads/sinapi-cadernos-tecnicos/SINAPI-CT-DRENOS.pdf" TargetMode="External"/><Relationship Id="rId688" Type="http://schemas.openxmlformats.org/officeDocument/2006/relationships/hyperlink" Target="https://www.caixa.gov.br/Downloads/sinapi-cadernos-tecnicos/SINAPI-CT-INSTALACOES-HIDRAULICAS-EM-PPR.pdf" TargetMode="External"/><Relationship Id="rId2369" Type="http://schemas.openxmlformats.org/officeDocument/2006/relationships/hyperlink" Target="https://www.caixa.gov.br/Downloads/sinapi-metodologia/Livro_SINAPI_Calculos_Parametros.pdf" TargetMode="External"/><Relationship Id="rId2783" Type="http://schemas.openxmlformats.org/officeDocument/2006/relationships/hyperlink" Target="https://www.caixa.gov.br/Downloads/sinapi-cadernos-tecnicos/SINAPI-CT-MASSA-UNICA-INTERNA.pdf" TargetMode="External"/><Relationship Id="rId3834" Type="http://schemas.openxmlformats.org/officeDocument/2006/relationships/hyperlink" Target="https://www.caixa.gov.br/Downloads/sinapi-cadernos-tecnicos/SINAPI-CT-RASGOS-E-FIXACOES.pdf" TargetMode="External"/><Relationship Id="rId6240" Type="http://schemas.openxmlformats.org/officeDocument/2006/relationships/hyperlink" Target="https://www.caixa.gov.br/Downloads/sinapi-cadernos-tecnicos/SINAPI-CT-ESTRUTURA-E-TRAMA-PARA-COBERTURA.pdf" TargetMode="External"/><Relationship Id="rId9396" Type="http://schemas.openxmlformats.org/officeDocument/2006/relationships/hyperlink" Target="https://www.caixa.gov.br/Downloads/sinapi-cadernos-tecnicos/SINAPI-CT-ATERRO-E-REATERRO-DE-VALAS.pdf" TargetMode="External"/><Relationship Id="rId755" Type="http://schemas.openxmlformats.org/officeDocument/2006/relationships/hyperlink" Target="https://www.caixa.gov.br/Downloads/sinapi-cadernos-tecnicos/SINAPI-CT-INSTALACOES-PREDIAIS-DE-ESGOTO-TUBOS-E-CONEXOES.pdf" TargetMode="External"/><Relationship Id="rId1385" Type="http://schemas.openxmlformats.org/officeDocument/2006/relationships/hyperlink" Target="https://www.caixa.gov.br/Downloads/sinapi-cadernos-tecnicos/SINAPI-CT-INSTALACOES-DE-GAS-E-INCENDIO-EM-ACO-E-FERRO-GALVANIZADO.pdf" TargetMode="External"/><Relationship Id="rId2436" Type="http://schemas.openxmlformats.org/officeDocument/2006/relationships/hyperlink" Target="https://www.caixa.gov.br/Downloads/sinapi-metodologia/Livro_SINAPI_Calculos_Parametros.pdf" TargetMode="External"/><Relationship Id="rId2850" Type="http://schemas.openxmlformats.org/officeDocument/2006/relationships/hyperlink" Target="https://www.caixa.gov.br/Downloads/sinapi-cadernos-tecnicos/SINAPI-CT-MONOCAPA.pdf" TargetMode="External"/><Relationship Id="rId9049" Type="http://schemas.openxmlformats.org/officeDocument/2006/relationships/hyperlink" Target="https://www.caixa.gov.br/Downloads/sinapi-cadernos-tecnicos/SINAPI-CT-BRISES.pdf" TargetMode="External"/><Relationship Id="rId9463" Type="http://schemas.openxmlformats.org/officeDocument/2006/relationships/hyperlink" Target="https://www.caixa.gov.br/Downloads/sinapi-cadernos-tecnicos/SINAPI-CT-ASSENTAMENTO-DE-TUBOS-DE-ESGOTO-OU-DRENAGEM-PLUVIAL-EM-CONCRETO.pdf" TargetMode="External"/><Relationship Id="rId91" Type="http://schemas.openxmlformats.org/officeDocument/2006/relationships/hyperlink" Target="https://www.caixa.gov.br/Downloads/sinapi-cadernos-tecnicos/SINAPI-CT-INSTALACOES-ELETRICAS-REDE-DE-DISTRIBUICAO.pdf" TargetMode="External"/><Relationship Id="rId408" Type="http://schemas.openxmlformats.org/officeDocument/2006/relationships/hyperlink" Target="https://www.caixa.gov.br/Downloads/sinapi-cadernos-tecnicos/SINAPI-CT-INSTALACOES-HIDRAULICAS-RESERVACAO-E-BOMBAS-DE-RECALQUE.pdf" TargetMode="External"/><Relationship Id="rId822" Type="http://schemas.openxmlformats.org/officeDocument/2006/relationships/hyperlink" Target="https://www.caixa.gov.br/Downloads/sinapi-cadernos-tecnicos/SINAPI-CT-INSTALACOES-PREDIAIS-DE-AGUA-FRIA-EM-PVC.pdf" TargetMode="External"/><Relationship Id="rId1038" Type="http://schemas.openxmlformats.org/officeDocument/2006/relationships/hyperlink" Target="https://www.caixa.gov.br/Downloads/sinapi-cadernos-tecnicos/SINAPI-CT-INSTALACOES-PREDIAIS-DE-AGUA-FRIA-EM-PVC.pdf" TargetMode="External"/><Relationship Id="rId1452" Type="http://schemas.openxmlformats.org/officeDocument/2006/relationships/hyperlink" Target="https://www.caixa.gov.br/Downloads/sinapi-cadernos-tecnicos/SINAPI-CT-INSTALACOES-DE-GAS-E-INCENDIO-EM-ACO-E-FERRO-GALVANIZADO.pdf" TargetMode="External"/><Relationship Id="rId2503" Type="http://schemas.openxmlformats.org/officeDocument/2006/relationships/hyperlink" Target="https://www.caixa.gov.br/Downloads/sinapi-metodologia/Livro_SINAPI_Calculos_Parametros.pdf" TargetMode="External"/><Relationship Id="rId3901" Type="http://schemas.openxmlformats.org/officeDocument/2006/relationships/hyperlink" Target="https://www.caixa.gov.br/Downloads/sinapi-cadernos-tecnicos/SINAPI-CT-RASGOS-E-FIXACOES.pdf" TargetMode="External"/><Relationship Id="rId5659" Type="http://schemas.openxmlformats.org/officeDocument/2006/relationships/hyperlink" Target="https://www.caixa.gov.br/Downloads/sinapi-cadernos-tecnicos/SINAPI-CT-ILUMINACAO-PREDIAL-E-MONITORAMENTO.pdf" TargetMode="External"/><Relationship Id="rId8065" Type="http://schemas.openxmlformats.org/officeDocument/2006/relationships/hyperlink" Target="https://www.caixa.gov.br/Downloads/sinapi-cadernos-tecnicos/SINAPI-CT-DEPRECIACAO-JUROS-IMPOSTOS-E-SEGUROS-MANUTENCAO-E-MATERIAIS-NA-OPERACAO-DOS-EQUIPAMENTOS.pdf" TargetMode="External"/><Relationship Id="rId9116" Type="http://schemas.openxmlformats.org/officeDocument/2006/relationships/hyperlink" Target="https://www.caixa.gov.br/Downloads/sinapi-cadernos-tecnicos/SINAPI-CT-BOCAS-PARA-BUEIROS.pdf" TargetMode="External"/><Relationship Id="rId9530" Type="http://schemas.openxmlformats.org/officeDocument/2006/relationships/hyperlink" Target="https://www.caixa.gov.br/Downloads/sinapi-cadernos-tecnicos/SINAPI-CT-ASSENTAMENTO-DE-TUBOS-DE-PVC-E-METALICOS-EM-REDES-DE-AGUA.pdf" TargetMode="External"/><Relationship Id="rId1105" Type="http://schemas.openxmlformats.org/officeDocument/2006/relationships/hyperlink" Target="https://www.caixa.gov.br/Downloads/sinapi-cadernos-tecnicos/SINAPI-CT-INSTALACOES-PREDIAIS-DE-AGUA-QUENTE-EM-CPVC.pdf" TargetMode="External"/><Relationship Id="rId7081" Type="http://schemas.openxmlformats.org/officeDocument/2006/relationships/hyperlink" Target="https://www.caixa.gov.br/Downloads/sinapi-cadernos-tecnicos/SINAPI-CT-ELETROCALHAS.pdf" TargetMode="External"/><Relationship Id="rId8132" Type="http://schemas.openxmlformats.org/officeDocument/2006/relationships/hyperlink" Target="https://www.caixa.gov.br/Downloads/sinapi-cadernos-tecnicos/SINAPI-CT-DEPRECIACAO-JUROS-IMPOSTOS-E-SEGUROS-MANUTENCAO-E-MATERIAIS-NA-OPERACAO-DOS-EQUIPAMENTOS.pdf" TargetMode="External"/><Relationship Id="rId3277" Type="http://schemas.openxmlformats.org/officeDocument/2006/relationships/hyperlink" Target="https://www.caixa.gov.br/Downloads/sinapi-cadernos-tecnicos/SINAPI-CT-PINTURA-EM-MADEIRA.pdf" TargetMode="External"/><Relationship Id="rId4675" Type="http://schemas.openxmlformats.org/officeDocument/2006/relationships/hyperlink" Target="https://www.caixa.gov.br/Downloads/sinapi-cadernos-tecnicos/SINAPI-CT-TRANSPORTE-DE-MATERIAIS-DENTRO-DO-CANTEIRO-DE-OBRAS.pdf" TargetMode="External"/><Relationship Id="rId5726" Type="http://schemas.openxmlformats.org/officeDocument/2006/relationships/hyperlink" Target="https://www.caixa.gov.br/Downloads/sinapi-cadernos-tecnicos/SINAPI-CT-GUARDA-CORPO-CORRIMAO-E-GRADE-PARA-ESQUADRIAS.pdf" TargetMode="External"/><Relationship Id="rId10062" Type="http://schemas.openxmlformats.org/officeDocument/2006/relationships/hyperlink" Target="https://www.caixa.gov.br/Downloads/sinapi-cadernos-tecnicos/SINAPI-CT-ALVENARIA-DE-VEDACAO.pdf" TargetMode="External"/><Relationship Id="rId198" Type="http://schemas.openxmlformats.org/officeDocument/2006/relationships/hyperlink" Target="https://www.caixa.gov.br/Downloads/sinapi-cadernos-tecnicos/SINAPI-CT-INSTALACOES-HIDRAULICAS-RESERVACAO-E-BOMBAS-DE-RECALQUE.pdf" TargetMode="External"/><Relationship Id="rId3691" Type="http://schemas.openxmlformats.org/officeDocument/2006/relationships/hyperlink" Target="https://www.caixa.gov.br/Downloads/sinapi-cadernos-tecnicos/SINAPI-CT-PRODUCAO-DE-CONCRETO.pdf" TargetMode="External"/><Relationship Id="rId4328" Type="http://schemas.openxmlformats.org/officeDocument/2006/relationships/hyperlink" Target="https://www.caixa.gov.br/Downloads/sinapi-cadernos-tecnicos/SINAPI-CT-SINALIZACAO-VERTICAL-VIARIA.pdf" TargetMode="External"/><Relationship Id="rId4742" Type="http://schemas.openxmlformats.org/officeDocument/2006/relationships/hyperlink" Target="https://www.caixa.gov.br/Downloads/sinapi-cadernos-tecnicos/SINAPI-CT-TRANSPORTE-CARGA-E-DESCARGA-DE-MATERIAIS.pdf" TargetMode="External"/><Relationship Id="rId7898" Type="http://schemas.openxmlformats.org/officeDocument/2006/relationships/hyperlink" Target="https://www.caixa.gov.br/Downloads/sinapi-cadernos-tecnicos/SINAPI-CT-DEPRECIACAO-JUROS-IMPOSTOS-E-SEGUROS-MANUTENCAO-E-MATERIAIS-NA-OPERACAO-DOS-EQUIPAMENTOS.pdf" TargetMode="External"/><Relationship Id="rId8949" Type="http://schemas.openxmlformats.org/officeDocument/2006/relationships/hyperlink" Target="https://www.caixa.gov.br/Downloads/sinapi-cadernos-tecnicos/SINAPI-CT-CANALETAS-GRELHAS-E-CAIXAS-COM-GRELHA-PARA-DRENAGEM.pdf" TargetMode="External"/><Relationship Id="rId2293" Type="http://schemas.openxmlformats.org/officeDocument/2006/relationships/hyperlink" Target="https://www.caixa.gov.br/Downloads/sinapi-metodologia/Livro_SINAPI_Calculos_Parametros.pdf" TargetMode="External"/><Relationship Id="rId3344" Type="http://schemas.openxmlformats.org/officeDocument/2006/relationships/hyperlink" Target="https://www.caixa.gov.br/Downloads/sinapi-cadernos-tecnicos/SINAPI-CT-PINTURA-PARA-PISOS-E-PARA-SINALIZACAO-HORIZONTAL-E-VERTICAL.pdf" TargetMode="External"/><Relationship Id="rId7965" Type="http://schemas.openxmlformats.org/officeDocument/2006/relationships/hyperlink" Target="https://www.caixa.gov.br/Downloads/sinapi-cadernos-tecnicos/SINAPI-CT-DEPRECIACAO-JUROS-IMPOSTOS-E-SEGUROS-MANUTENCAO-E-MATERIAIS-NA-OPERACAO-DOS-EQUIPAMENTOS.pdf" TargetMode="External"/><Relationship Id="rId265" Type="http://schemas.openxmlformats.org/officeDocument/2006/relationships/hyperlink" Target="https://www.caixa.gov.br/Downloads/sinapi-cadernos-tecnicos/SINAPI-CT-INSTALACOES-HIDRAULICAS-RESERVACAO-E-BOMBAS-DE-RECALQUE.pdf" TargetMode="External"/><Relationship Id="rId2360" Type="http://schemas.openxmlformats.org/officeDocument/2006/relationships/hyperlink" Target="https://www.caixa.gov.br/Downloads/sinapi-metodologia/Livro_SINAPI_Calculos_Parametros.pdf" TargetMode="External"/><Relationship Id="rId3411" Type="http://schemas.openxmlformats.org/officeDocument/2006/relationships/hyperlink" Target="https://www.caixa.gov.br/Downloads/sinapi-cadernos-tecnicos/SINAPI-CT-PISOS.pdf" TargetMode="External"/><Relationship Id="rId6567" Type="http://schemas.openxmlformats.org/officeDocument/2006/relationships/hyperlink" Target="https://www.caixa.gov.br/Downloads/sinapi-cadernos-tecnicos/SINAPI-CT-ESGOTAMENTO-DE-VALA-E-REBAIXAMENTO-DO-LENCOL-FREATICO.pdf" TargetMode="External"/><Relationship Id="rId6981" Type="http://schemas.openxmlformats.org/officeDocument/2006/relationships/hyperlink" Target="https://www.caixa.gov.br/Downloads/sinapi-cadernos-tecnicos/SINAPI-CT-EQUIPAMENTOS-DE-PROTECAO-COLETIVA.pdf" TargetMode="External"/><Relationship Id="rId7618" Type="http://schemas.openxmlformats.org/officeDocument/2006/relationships/hyperlink" Target="https://www.caixa.gov.br/Downloads/sinapi-cadernos-tecnicos/SINAPI-CT-DEPRECIACAO-JUROS-IMPOSTOS-E-SEGUROS-MANUTENCAO-E-MATERIAIS-NA-OPERACAO-DOS-EQUIPAMENTOS.pdf" TargetMode="External"/><Relationship Id="rId332" Type="http://schemas.openxmlformats.org/officeDocument/2006/relationships/hyperlink" Target="https://www.caixa.gov.br/Downloads/sinapi-cadernos-tecnicos/SINAPI-CT-INSTALACOES-HIDRAULICAS-RESERVACAO-E-BOMBAS-DE-RECALQUE.pdf" TargetMode="External"/><Relationship Id="rId2013" Type="http://schemas.openxmlformats.org/officeDocument/2006/relationships/hyperlink" Target="https://www.caixa.gov.br/Downloads/sinapi-cadernos-tecnicos/SINAPI-CT-INSTALACOES-PARA-CANTEIROS-DE-OBRAS.pdf" TargetMode="External"/><Relationship Id="rId5169" Type="http://schemas.openxmlformats.org/officeDocument/2006/relationships/hyperlink" Target="https://www.caixa.gov.br/Downloads/sinapi-cadernos-tecnicos/SINAPI-CT-VALVULAS-E-REGISTROS-PARA-SISTEMAS-PREDIAIS.pdf" TargetMode="External"/><Relationship Id="rId5583" Type="http://schemas.openxmlformats.org/officeDocument/2006/relationships/hyperlink" Target="https://www.caixa.gov.br/Downloads/sinapi-cadernos-tecnicos/SINAPI-CT-INSTALACOES-ELETRICAS-ELETRODUTOS-EMBUTIDOS-CABOS-CAIXAS-TOMADAS-E-INTERRUPTORES.pdf" TargetMode="External"/><Relationship Id="rId6634" Type="http://schemas.openxmlformats.org/officeDocument/2006/relationships/hyperlink" Target="https://www.caixa.gov.br/Downloads/sinapi-cadernos-tecnicos/SINAPI-CT-ESCAVACAO-EM-MATERIAL-DE-3&#170;-CATEGORIA.pdf" TargetMode="External"/><Relationship Id="rId9040" Type="http://schemas.openxmlformats.org/officeDocument/2006/relationships/hyperlink" Target="https://www.caixa.gov.br/Downloads/sinapi-cadernos-tecnicos/SINAPI-CT-CAIXAS-ENTERRADAS.pdf" TargetMode="External"/><Relationship Id="rId4185" Type="http://schemas.openxmlformats.org/officeDocument/2006/relationships/hyperlink" Target="https://www.caixa.gov.br/Downloads/sinapi-cadernos-tecnicos/SINAPI-CT-REDES-DE-AGUA-E-ESGOTO-EM-PEAD-LISO-(TUBOS-E-CONEXOES).pdf" TargetMode="External"/><Relationship Id="rId5236" Type="http://schemas.openxmlformats.org/officeDocument/2006/relationships/hyperlink" Target="https://www.caixa.gov.br/Downloads/sinapi-cadernos-tecnicos/SINAPI-CT-VALVULAS-PARA-REDES-DE-SANEAMENTO.pdf" TargetMode="External"/><Relationship Id="rId1779" Type="http://schemas.openxmlformats.org/officeDocument/2006/relationships/hyperlink" Target="https://www.caixa.gov.br/Downloads/sinapi-cadernos-tecnicos/SINAPI-CT-INSTALACOES-EM-COBRE.pdf" TargetMode="External"/><Relationship Id="rId4252" Type="http://schemas.openxmlformats.org/officeDocument/2006/relationships/hyperlink" Target="https://www.caixa.gov.br/Downloads/sinapi-cadernos-tecnicos/SINAPI-CT-REVESTIMENTOS-CERAMICOS-EXTERNOS.pdf" TargetMode="External"/><Relationship Id="rId5650" Type="http://schemas.openxmlformats.org/officeDocument/2006/relationships/hyperlink" Target="https://www.caixa.gov.br/Downloads/sinapi-cadernos-tecnicos/SINAPI-CT-ILUMINACAO-PREDIAL-E-MONITORAMENTO.pdf" TargetMode="External"/><Relationship Id="rId6701" Type="http://schemas.openxmlformats.org/officeDocument/2006/relationships/hyperlink" Target="https://www.caixa.gov.br/Downloads/sinapi-cadernos-tecnicos/SINAPI-CT-ESCAVACAO-DE-VALAS.pdf" TargetMode="External"/><Relationship Id="rId9857" Type="http://schemas.openxmlformats.org/officeDocument/2006/relationships/hyperlink" Target="https://www.caixa.gov.br/Downloads/sinapi-cadernos-tecnicos/SINAPI-CT-ARMACAO-PARA-ESTRUTURAS-DE-CONCRETO-ARMADO.pdf" TargetMode="External"/><Relationship Id="rId1846" Type="http://schemas.openxmlformats.org/officeDocument/2006/relationships/hyperlink" Target="https://www.caixa.gov.br/Downloads/sinapi-cadernos-tecnicos/SINAPI-CT-INSTALACOES-EM-COBRE.pdf" TargetMode="External"/><Relationship Id="rId5303" Type="http://schemas.openxmlformats.org/officeDocument/2006/relationships/hyperlink" Target="https://www.caixa.gov.br/Downloads/sinapi-cadernos-tecnicos/SINAPI-CT-INSTALACOES-ELETRICAS-QUADROS-CABOS-DISJUNTORES-CONTATORES-E-BARRAMENTOS-BLINDADOS.pdf" TargetMode="External"/><Relationship Id="rId8459" Type="http://schemas.openxmlformats.org/officeDocument/2006/relationships/hyperlink" Target="https://www.caixa.gov.br/Downloads/sinapi-cadernos-tecnicos/SINAPI-CT-CUSTOS-HORARIOS-PRODUTIVO-E-IMPRODUTIVO-DOS-EQUIPAMENTOS.pdf" TargetMode="External"/><Relationship Id="rId8873" Type="http://schemas.openxmlformats.org/officeDocument/2006/relationships/hyperlink" Target="https://www.caixa.gov.br/Downloads/sinapi-cadernos-tecnicos/SINAPI-CT-CERCAS-PROTETORES-E-ALAMBRADOS.pdf" TargetMode="External"/><Relationship Id="rId9924" Type="http://schemas.openxmlformats.org/officeDocument/2006/relationships/hyperlink" Target="https://www.caixa.gov.br/Downloads/sinapi-cadernos-tecnicos/SINAPI-CT-ARGAMASSAS.pdf" TargetMode="External"/><Relationship Id="rId1913" Type="http://schemas.openxmlformats.org/officeDocument/2006/relationships/hyperlink" Target="https://www.caixa.gov.br/Downloads/sinapi-cadernos-tecnicos/SINAPI-CT-INSTALACOES-EM-COBRE.pdf" TargetMode="External"/><Relationship Id="rId7475" Type="http://schemas.openxmlformats.org/officeDocument/2006/relationships/hyperlink" Target="https://www.caixa.gov.br/Downloads/sinapi-cadernos-tecnicos/SINAPI-CT-DEPRECIACAO-JUROS-IMPOSTOS-E-SEGUROS-MANUTENCAO-E-MATERIAIS-NA-OPERACAO-DOS-EQUIPAMENTOS.pdf" TargetMode="External"/><Relationship Id="rId8526" Type="http://schemas.openxmlformats.org/officeDocument/2006/relationships/hyperlink" Target="https://www.caixa.gov.br/Downloads/sinapi-cadernos-tecnicos/SINAPI-CT-CUSTOS-HORARIOS-PRODUTIVO-E-IMPRODUTIVO-DOS-EQUIPAMENTOS.pdf" TargetMode="External"/><Relationship Id="rId8940" Type="http://schemas.openxmlformats.org/officeDocument/2006/relationships/hyperlink" Target="https://www.caixa.gov.br/Downloads/sinapi-cadernos-tecnicos/SINAPI-CT-CANALETAS-GRELHAS-E-CAIXAS-COM-GRELHA-PARA-DRENAGEM.pdf" TargetMode="External"/><Relationship Id="rId6077" Type="http://schemas.openxmlformats.org/officeDocument/2006/relationships/hyperlink" Target="https://www.caixa.gov.br/Downloads/sinapi-cadernos-tecnicos/SINAPI-CT-EXECUCAO-DE-TIRANTES.pdf" TargetMode="External"/><Relationship Id="rId6491" Type="http://schemas.openxmlformats.org/officeDocument/2006/relationships/hyperlink" Target="https://www.caixa.gov.br/Downloads/sinapi-cadernos-tecnicos/SINAPI-CT-ESQUADRIAS-PORTAS.pdf" TargetMode="External"/><Relationship Id="rId7128" Type="http://schemas.openxmlformats.org/officeDocument/2006/relationships/hyperlink" Target="https://www.caixa.gov.br/Downloads/sinapi-cadernos-tecnicos/SINAPI-CT-DUTOS-PARA-AR-CONDICIONADO.pdf" TargetMode="External"/><Relationship Id="rId7542" Type="http://schemas.openxmlformats.org/officeDocument/2006/relationships/hyperlink" Target="https://www.caixa.gov.br/Downloads/sinapi-cadernos-tecnicos/SINAPI-CT-DEPRECIACAO-JUROS-IMPOSTOS-E-SEGUROS-MANUTENCAO-E-MATERIAIS-NA-OPERACAO-DOS-EQUIPAMENTOS.pdf" TargetMode="External"/><Relationship Id="rId10109" Type="http://schemas.openxmlformats.org/officeDocument/2006/relationships/hyperlink" Target="https://www.caixa.gov.br/Downloads/sinapi-cadernos-tecnicos/SINAPI-CT-ALVENARIA-DE-VEDACAO.pdf" TargetMode="External"/><Relationship Id="rId2687" Type="http://schemas.openxmlformats.org/officeDocument/2006/relationships/hyperlink" Target="https://www.caixa.gov.br/Downloads/sinapi-cadernos-tecnicos/SINAPI-CT-MASSA-UNICA-EXTERNA.pdf" TargetMode="External"/><Relationship Id="rId3738" Type="http://schemas.openxmlformats.org/officeDocument/2006/relationships/hyperlink" Target="https://www.caixa.gov.br/Downloads/sinapi-cadernos-tecnicos/SINAPI-CT-QUADROS-DE-AUTOMACAO-DE-BOMBAS.pdf" TargetMode="External"/><Relationship Id="rId5093" Type="http://schemas.openxmlformats.org/officeDocument/2006/relationships/hyperlink" Target="https://www.caixa.gov.br/Downloads/sinapi-cadernos-tecnicos/SINAPI-CT-VIDROS-E-ESPELHOS.pdf" TargetMode="External"/><Relationship Id="rId6144" Type="http://schemas.openxmlformats.org/officeDocument/2006/relationships/hyperlink" Target="https://www.caixa.gov.br/Downloads/sinapi-cadernos-tecnicos/SINAPI-CT-ESTRUTURAS-DE-MADEIRA.pdf" TargetMode="External"/><Relationship Id="rId659" Type="http://schemas.openxmlformats.org/officeDocument/2006/relationships/hyperlink" Target="https://www.caixa.gov.br/Downloads/sinapi-cadernos-tecnicos/SINAPI-CT-INSTALACOES-HIDRAULICAS-EM-PPR.pdf" TargetMode="External"/><Relationship Id="rId1289" Type="http://schemas.openxmlformats.org/officeDocument/2006/relationships/hyperlink" Target="https://www.caixa.gov.br/Downloads/sinapi-cadernos-tecnicos/SINAPI-CT-INSTALACOES-DE-GAS-E-INCENDIO-EM-ACO-E-FERRO-GALVANIZADO.pdf" TargetMode="External"/><Relationship Id="rId5160" Type="http://schemas.openxmlformats.org/officeDocument/2006/relationships/hyperlink" Target="https://www.caixa.gov.br/Downloads/sinapi-cadernos-tecnicos/SINAPI-CT-VALVULAS-E-REGISTROS-PARA-SISTEMAS-PREDIAIS.pdf" TargetMode="External"/><Relationship Id="rId6211" Type="http://schemas.openxmlformats.org/officeDocument/2006/relationships/hyperlink" Target="https://www.caixa.gov.br/Downloads/sinapi-cadernos-tecnicos/SINAPI-CT-ESTRUTURAS-DE-CONTENCAO-ESTACAS-PAREDES-DIAFRAGMA-E-MURETA-GUIA.pdf" TargetMode="External"/><Relationship Id="rId9367" Type="http://schemas.openxmlformats.org/officeDocument/2006/relationships/hyperlink" Target="https://www.caixa.gov.br/Downloads/sinapi-cadernos-tecnicos/SINAPI-CT-ATERROS-BASES-SUB-BASES-E-IMPRIMACOES.pdf" TargetMode="External"/><Relationship Id="rId1356" Type="http://schemas.openxmlformats.org/officeDocument/2006/relationships/hyperlink" Target="https://www.caixa.gov.br/Downloads/sinapi-cadernos-tecnicos/SINAPI-CT-INSTALACOES-DE-GAS-E-INCENDIO-EM-ACO-E-FERRO-GALVANIZADO.pdf" TargetMode="External"/><Relationship Id="rId2754" Type="http://schemas.openxmlformats.org/officeDocument/2006/relationships/hyperlink" Target="https://www.caixa.gov.br/Downloads/sinapi-cadernos-tecnicos/SINAPI-CT-MASSA-UNICA-EXTERNA.pdf" TargetMode="External"/><Relationship Id="rId3805" Type="http://schemas.openxmlformats.org/officeDocument/2006/relationships/hyperlink" Target="https://www.caixa.gov.br/Downloads/sinapi-cadernos-tecnicos/SINAPI-CT-RADIER-PISO-DE-CONCRETO-E-LAJE-SOBRE-SOLO.pdf" TargetMode="External"/><Relationship Id="rId8383" Type="http://schemas.openxmlformats.org/officeDocument/2006/relationships/hyperlink" Target="https://www.caixa.gov.br/Downloads/sinapi-cadernos-tecnicos/SINAPI-CT-CUSTOS-HORARIOS-PRODUTIVO-E-IMPRODUTIVO-DOS-EQUIPAMENTOS.pdf" TargetMode="External"/><Relationship Id="rId9781" Type="http://schemas.openxmlformats.org/officeDocument/2006/relationships/hyperlink" Target="https://www.caixa.gov.br/Downloads/sinapi-cadernos-tecnicos/SINAPI-CT-ASSENTAMENTO-DE-TUBOS-DE-ESGOTO-EM-PVC-E-PEAD.pdf" TargetMode="External"/><Relationship Id="rId726" Type="http://schemas.openxmlformats.org/officeDocument/2006/relationships/hyperlink" Target="https://www.caixa.gov.br/Downloads/sinapi-cadernos-tecnicos/SINAPI-CT-INSTALACOES-PREDIAIS-DE-ESGOTO-TUBOS-E-CONEXOES.pdf" TargetMode="External"/><Relationship Id="rId1009" Type="http://schemas.openxmlformats.org/officeDocument/2006/relationships/hyperlink" Target="https://www.caixa.gov.br/Downloads/sinapi-cadernos-tecnicos/SINAPI-CT-INSTALACOES-PREDIAIS-DE-AGUA-FRIA-EM-PVC.pdf" TargetMode="External"/><Relationship Id="rId1770" Type="http://schemas.openxmlformats.org/officeDocument/2006/relationships/hyperlink" Target="https://www.caixa.gov.br/Downloads/sinapi-cadernos-tecnicos/SINAPI-CT-INSTALACOES-EM-COBRE.pdf" TargetMode="External"/><Relationship Id="rId2407" Type="http://schemas.openxmlformats.org/officeDocument/2006/relationships/hyperlink" Target="https://www.caixa.gov.br/Downloads/sinapi-metodologia/Livro_SINAPI_Calculos_Parametros.pdf" TargetMode="External"/><Relationship Id="rId2821" Type="http://schemas.openxmlformats.org/officeDocument/2006/relationships/hyperlink" Target="https://www.caixa.gov.br/Downloads/sinapi-cadernos-tecnicos/SINAPI-CT-MOBILIARIO-URBANO.pdf" TargetMode="External"/><Relationship Id="rId5977" Type="http://schemas.openxmlformats.org/officeDocument/2006/relationships/hyperlink" Target="https://www.caixa.gov.br/Downloads/sinapi-cadernos-tecnicos/SINAPI-CT-FUNDACOES-RASAS-(BLOCOS-SAPATAS-VIGAS-BALDRAME).pdf" TargetMode="External"/><Relationship Id="rId8036" Type="http://schemas.openxmlformats.org/officeDocument/2006/relationships/hyperlink" Target="https://www.caixa.gov.br/Downloads/sinapi-cadernos-tecnicos/SINAPI-CT-DEPRECIACAO-JUROS-IMPOSTOS-E-SEGUROS-MANUTENCAO-E-MATERIAIS-NA-OPERACAO-DOS-EQUIPAMENTOS.pdf" TargetMode="External"/><Relationship Id="rId9434" Type="http://schemas.openxmlformats.org/officeDocument/2006/relationships/hyperlink" Target="https://www.caixa.gov.br/Downloads/sinapi-cadernos-tecnicos/SINAPI-CT-ASSENTAMENTO-DE-TUBOS-DE-ESGOTO-OU-DRENAGEM-PLUVIAL-EM-CONCRETO.pdf" TargetMode="External"/><Relationship Id="rId62" Type="http://schemas.openxmlformats.org/officeDocument/2006/relationships/hyperlink" Target="https://www.caixa.gov.br/Downloads/sinapi-cadernos-tecnicos/SINAPI-CT-INSTALACOES-ELETRICAS-QUADROS-CABOS-DISJUNTORES-CONTATORES-E-BARRAMENTOS-BLINDADOS.pdf" TargetMode="External"/><Relationship Id="rId1423" Type="http://schemas.openxmlformats.org/officeDocument/2006/relationships/hyperlink" Target="https://www.caixa.gov.br/Downloads/sinapi-cadernos-tecnicos/SINAPI-CT-INSTALACOES-DE-GAS-E-INCENDIO-EM-ACO-E-FERRO-GALVANIZADO.pdf" TargetMode="External"/><Relationship Id="rId4579" Type="http://schemas.openxmlformats.org/officeDocument/2006/relationships/hyperlink" Target="https://www.caixa.gov.br/Downloads/sinapi-cadernos-tecnicos/SINAPI-CT-TRANSPORTE-FLUVIAL-CARGA-E-DESCARGA.pdf" TargetMode="External"/><Relationship Id="rId4993" Type="http://schemas.openxmlformats.org/officeDocument/2006/relationships/hyperlink" Target="https://www.caixa.gov.br/Downloads/sinapi-cadernos-tecnicos/SINAPI-CT-TUNNEL-LINER.pdf" TargetMode="External"/><Relationship Id="rId8450" Type="http://schemas.openxmlformats.org/officeDocument/2006/relationships/hyperlink" Target="https://www.caixa.gov.br/Downloads/sinapi-cadernos-tecnicos/SINAPI-CT-CUSTOS-HORARIOS-PRODUTIVO-E-IMPRODUTIVO-DOS-EQUIPAMENTOS.pdf" TargetMode="External"/><Relationship Id="rId9501" Type="http://schemas.openxmlformats.org/officeDocument/2006/relationships/hyperlink" Target="https://www.caixa.gov.br/Downloads/sinapi-cadernos-tecnicos/SINAPI-CT-ASSENTAMENTO-DE-TUBOS-DE-ESGOTO-OU-DRENAGEM-PLUVIAL-EM-CONCRETO.pdf" TargetMode="External"/><Relationship Id="rId3595" Type="http://schemas.openxmlformats.org/officeDocument/2006/relationships/hyperlink" Target="https://www.caixa.gov.br/Downloads/sinapi-cadernos-tecnicos/SINAPI-CT-POCOS-DE-VISITA-E-CAIXAS-PARA-BOCAS-DE-LOBO.pdf" TargetMode="External"/><Relationship Id="rId4646" Type="http://schemas.openxmlformats.org/officeDocument/2006/relationships/hyperlink" Target="https://www.caixa.gov.br/Downloads/sinapi-cadernos-tecnicos/SINAPI-CT-TRANSPORTE-DE-MATERIAIS-DENTRO-DO-CANTEIRO-DE-OBRAS.pdf" TargetMode="External"/><Relationship Id="rId7052" Type="http://schemas.openxmlformats.org/officeDocument/2006/relationships/hyperlink" Target="https://www.caixa.gov.br/Downloads/sinapi-cadernos-tecnicos/SINAPI-CT-ELETROCALHAS.pdf" TargetMode="External"/><Relationship Id="rId8103" Type="http://schemas.openxmlformats.org/officeDocument/2006/relationships/hyperlink" Target="https://www.caixa.gov.br/Downloads/sinapi-cadernos-tecnicos/SINAPI-CT-DEPRECIACAO-JUROS-IMPOSTOS-E-SEGUROS-MANUTENCAO-E-MATERIAIS-NA-OPERACAO-DOS-EQUIPAMENTOS.pdf" TargetMode="External"/><Relationship Id="rId10033" Type="http://schemas.openxmlformats.org/officeDocument/2006/relationships/hyperlink" Target="https://www.caixa.gov.br/Downloads/sinapi-cadernos-tecnicos/SINAPI-CT-ARGAMASSAS.pdf" TargetMode="External"/><Relationship Id="rId2197" Type="http://schemas.openxmlformats.org/officeDocument/2006/relationships/hyperlink" Target="https://www.caixa.gov.br/Downloads/sinapi-metodologia/Livro_SINAPI_Calculos_Parametros.pdf" TargetMode="External"/><Relationship Id="rId3248" Type="http://schemas.openxmlformats.org/officeDocument/2006/relationships/hyperlink" Target="https://www.caixa.gov.br/Downloads/sinapi-cadernos-tecnicos/SINAPI-CT-PINTURA-EM-MADEIRA.pdf" TargetMode="External"/><Relationship Id="rId3662" Type="http://schemas.openxmlformats.org/officeDocument/2006/relationships/hyperlink" Target="https://www.caixa.gov.br/Downloads/sinapi-cadernos-tecnicos/SINAPI-CT-POCOS-DE-VISITA-E-CAIXAS-PARA-BOCAS-DE-LOBO.pdf" TargetMode="External"/><Relationship Id="rId4713" Type="http://schemas.openxmlformats.org/officeDocument/2006/relationships/hyperlink" Target="https://www.caixa.gov.br/Downloads/sinapi-cadernos-tecnicos/SINAPI-CT-TRANSPORTE-DE-MATERIAIS-DENTRO-DO-CANTEIRO-DE-OBRAS.pdf" TargetMode="External"/><Relationship Id="rId7869" Type="http://schemas.openxmlformats.org/officeDocument/2006/relationships/hyperlink" Target="https://www.caixa.gov.br/Downloads/sinapi-cadernos-tecnicos/SINAPI-CT-DEPRECIACAO-JUROS-IMPOSTOS-E-SEGUROS-MANUTENCAO-E-MATERIAIS-NA-OPERACAO-DOS-EQUIPAMENTOS.pdf" TargetMode="External"/><Relationship Id="rId10100" Type="http://schemas.openxmlformats.org/officeDocument/2006/relationships/hyperlink" Target="https://www.caixa.gov.br/Downloads/sinapi-cadernos-tecnicos/SINAPI-CT-ALVENARIA-DE-VEDACAO.pdf" TargetMode="External"/><Relationship Id="rId169" Type="http://schemas.openxmlformats.org/officeDocument/2006/relationships/hyperlink" Target="https://www.caixa.gov.br/Downloads/sinapi-cadernos-tecnicos/SINAPI-CT-INSTALACOES-ELETRICAS-REDE-DE-DISTRIBUICAO.pdf" TargetMode="External"/><Relationship Id="rId583" Type="http://schemas.openxmlformats.org/officeDocument/2006/relationships/hyperlink" Target="https://www.caixa.gov.br/Downloads/sinapi-cadernos-tecnicos/SINAPI-CT-INSTALACOES-HIDRAULICAS-EM-PEX.pdf" TargetMode="External"/><Relationship Id="rId2264" Type="http://schemas.openxmlformats.org/officeDocument/2006/relationships/hyperlink" Target="https://www.caixa.gov.br/Downloads/sinapi-metodologia/Livro_SINAPI_Calculos_Parametros.pdf" TargetMode="External"/><Relationship Id="rId3315" Type="http://schemas.openxmlformats.org/officeDocument/2006/relationships/hyperlink" Target="https://www.caixa.gov.br/Downloads/sinapi-cadernos-tecnicos/SINAPI-CT-PINTURA-EM-SUPERFICIES-METALICAS.pdf" TargetMode="External"/><Relationship Id="rId9291" Type="http://schemas.openxmlformats.org/officeDocument/2006/relationships/hyperlink" Target="https://www.caixa.gov.br/Downloads/sinapi-cadernos-tecnicos/SINAPI-CT-ATERROS-BASES-SUB-BASES-E-IMPRIMACOES.pdf" TargetMode="External"/><Relationship Id="rId236" Type="http://schemas.openxmlformats.org/officeDocument/2006/relationships/hyperlink" Target="https://www.caixa.gov.br/Downloads/sinapi-cadernos-tecnicos/SINAPI-CT-INSTALACOES-HIDRAULICAS-RESERVACAO-E-BOMBAS-DE-RECALQUE.pdf" TargetMode="External"/><Relationship Id="rId650" Type="http://schemas.openxmlformats.org/officeDocument/2006/relationships/hyperlink" Target="https://www.caixa.gov.br/Downloads/sinapi-cadernos-tecnicos/SINAPI-CT-INSTALACOES-HIDRAULICAS-EM-PPR.pdf" TargetMode="External"/><Relationship Id="rId1280" Type="http://schemas.openxmlformats.org/officeDocument/2006/relationships/hyperlink" Target="https://www.caixa.gov.br/Downloads/sinapi-cadernos-tecnicos/SINAPI-CT-INSTALACOES-DE-DIVISORIAS-DIVERSAS.pdf" TargetMode="External"/><Relationship Id="rId2331" Type="http://schemas.openxmlformats.org/officeDocument/2006/relationships/hyperlink" Target="https://www.caixa.gov.br/Downloads/sinapi-metodologia/Livro_SINAPI_Calculos_Parametros.pdf" TargetMode="External"/><Relationship Id="rId5487" Type="http://schemas.openxmlformats.org/officeDocument/2006/relationships/hyperlink" Target="https://www.caixa.gov.br/Downloads/sinapi-cadernos-tecnicos/SINAPI-CT-INSTALACOES-ELETRICAS-ELETRODUTOS-EMBUTIDOS-CABOS-CAIXAS-TOMADAS-E-INTERRUPTORES.pdf" TargetMode="External"/><Relationship Id="rId6885" Type="http://schemas.openxmlformats.org/officeDocument/2006/relationships/hyperlink" Target="https://www.caixa.gov.br/Downloads/sinapi-cadernos-tecnicos/SINAPI-CT-ESCADAS.pdf" TargetMode="External"/><Relationship Id="rId7936" Type="http://schemas.openxmlformats.org/officeDocument/2006/relationships/hyperlink" Target="https://www.caixa.gov.br/Downloads/sinapi-cadernos-tecnicos/SINAPI-CT-DEPRECIACAO-JUROS-IMPOSTOS-E-SEGUROS-MANUTENCAO-E-MATERIAIS-NA-OPERACAO-DOS-EQUIPAMENTOS.pdf" TargetMode="External"/><Relationship Id="rId303" Type="http://schemas.openxmlformats.org/officeDocument/2006/relationships/hyperlink" Target="https://www.caixa.gov.br/Downloads/sinapi-cadernos-tecnicos/SINAPI-CT-INSTALACOES-HIDRAULICAS-RESERVACAO-E-BOMBAS-DE-RECALQUE.pdf" TargetMode="External"/><Relationship Id="rId4089" Type="http://schemas.openxmlformats.org/officeDocument/2006/relationships/hyperlink" Target="https://www.caixa.gov.br/Downloads/sinapi-cadernos-tecnicos/SINAPI-CT-REDES-DE-AGUA-E-ESGOTO-EM-PEAD-LISO-(TUBOS-E-CONEXOES).pdf" TargetMode="External"/><Relationship Id="rId6538" Type="http://schemas.openxmlformats.org/officeDocument/2006/relationships/hyperlink" Target="https://www.caixa.gov.br/Downloads/sinapi-cadernos-tecnicos/SINAPI-CT-ESQUADRIAS-JANELAS.pdf" TargetMode="External"/><Relationship Id="rId6952" Type="http://schemas.openxmlformats.org/officeDocument/2006/relationships/hyperlink" Target="https://www.caixa.gov.br/Downloads/sinapi-cadernos-tecnicos/SINAPI-CT-EQUIPAMENTOS-DE-PROTECAO-COLETIVA.pdf" TargetMode="External"/><Relationship Id="rId9011" Type="http://schemas.openxmlformats.org/officeDocument/2006/relationships/hyperlink" Target="https://www.caixa.gov.br/Downloads/sinapi-cadernos-tecnicos/SINAPI-CT-CAIXAS-ENTERRADAS.pdf" TargetMode="External"/><Relationship Id="rId5554" Type="http://schemas.openxmlformats.org/officeDocument/2006/relationships/hyperlink" Target="https://www.caixa.gov.br/Downloads/sinapi-cadernos-tecnicos/SINAPI-CT-INSTALACOES-ELETRICAS-ELETRODUTOS-EMBUTIDOS-CABOS-CAIXAS-TOMADAS-E-INTERRUPTORES.pdf" TargetMode="External"/><Relationship Id="rId6605" Type="http://schemas.openxmlformats.org/officeDocument/2006/relationships/hyperlink" Target="https://www.caixa.gov.br/Downloads/sinapi-cadernos-tecnicos/SINAPI-CT-ESCORAMENTO-E-PREPARO-DE-FUNDO-DE-VALAS.pdf" TargetMode="External"/><Relationship Id="rId1000" Type="http://schemas.openxmlformats.org/officeDocument/2006/relationships/hyperlink" Target="https://www.caixa.gov.br/Downloads/sinapi-cadernos-tecnicos/SINAPI-CT-INSTALACOES-PREDIAIS-DE-AGUA-FRIA-EM-PVC.pdf" TargetMode="External"/><Relationship Id="rId4156" Type="http://schemas.openxmlformats.org/officeDocument/2006/relationships/hyperlink" Target="https://www.caixa.gov.br/Downloads/sinapi-cadernos-tecnicos/SINAPI-CT-REDES-DE-AGUA-E-ESGOTO-EM-PEAD-LISO-(TUBOS-E-CONEXOES).pdf" TargetMode="External"/><Relationship Id="rId4570" Type="http://schemas.openxmlformats.org/officeDocument/2006/relationships/hyperlink" Target="https://www.caixa.gov.br/Downloads/sinapi-cadernos-tecnicos/SINAPI-CT-TRANSPORTE-FLUVIAL-CARGA-E-DESCARGA.pdf" TargetMode="External"/><Relationship Id="rId5207" Type="http://schemas.openxmlformats.org/officeDocument/2006/relationships/hyperlink" Target="https://www.caixa.gov.br/Downloads/sinapi-cadernos-tecnicos/SINAPI-CT-VALVULAS-E-REGISTROS-PARA-SISTEMAS-PREDIAIS.pdf" TargetMode="External"/><Relationship Id="rId5621" Type="http://schemas.openxmlformats.org/officeDocument/2006/relationships/hyperlink" Target="https://www.caixa.gov.br/Downloads/sinapi-cadernos-tecnicos/SINAPI-CT-IMPERMEABILIZACAO-PROTECAO-MECANICA-E-TRATAMENTO-DE-JUNTA.pdf" TargetMode="External"/><Relationship Id="rId8777" Type="http://schemas.openxmlformats.org/officeDocument/2006/relationships/hyperlink" Target="https://www.caixa.gov.br/Downloads/sinapi-cadernos-tecnicos/SINAPI-CT-CONCRETO-PROJETADO.pdf" TargetMode="External"/><Relationship Id="rId9828" Type="http://schemas.openxmlformats.org/officeDocument/2006/relationships/hyperlink" Target="https://www.caixa.gov.br/Downloads/sinapi-cadernos-tecnicos/SINAPI-CT-ARMACAO-PARA-ESTRUTURAS-DE-CONCRETO-ARMADO.pdf" TargetMode="External"/><Relationship Id="rId1817" Type="http://schemas.openxmlformats.org/officeDocument/2006/relationships/hyperlink" Target="https://www.caixa.gov.br/Downloads/sinapi-cadernos-tecnicos/SINAPI-CT-INSTALACOES-EM-COBRE.pdf" TargetMode="External"/><Relationship Id="rId3172" Type="http://schemas.openxmlformats.org/officeDocument/2006/relationships/hyperlink" Target="https://www.caixa.gov.br/Downloads/sinapi-cadernos-tecnicos/SINAPI-CT-PERFURACAO-HORIZONTAL-DIRECIONAL-HDD.pdf" TargetMode="External"/><Relationship Id="rId4223" Type="http://schemas.openxmlformats.org/officeDocument/2006/relationships/hyperlink" Target="https://www.caixa.gov.br/Downloads/sinapi-cadernos-tecnicos/SINAPI-CT-RESERVATORIOS-DE-CONCRETO-E-METALICOS.pdf" TargetMode="External"/><Relationship Id="rId7379" Type="http://schemas.openxmlformats.org/officeDocument/2006/relationships/hyperlink" Target="https://www.caixa.gov.br/Downloads/sinapi-cadernos-tecnicos/SINAPI-CT-DEPRECIACAO-JUROS-IMPOSTOS-E-SEGUROS-MANUTENCAO-E-MATERIAIS-NA-OPERACAO-DOS-EQUIPAMENTOS.pdf" TargetMode="External"/><Relationship Id="rId7793" Type="http://schemas.openxmlformats.org/officeDocument/2006/relationships/hyperlink" Target="https://www.caixa.gov.br/Downloads/sinapi-cadernos-tecnicos/SINAPI-CT-DEPRECIACAO-JUROS-IMPOSTOS-E-SEGUROS-MANUTENCAO-E-MATERIAIS-NA-OPERACAO-DOS-EQUIPAMENTOS.pdf" TargetMode="External"/><Relationship Id="rId8844" Type="http://schemas.openxmlformats.org/officeDocument/2006/relationships/hyperlink" Target="https://www.caixa.gov.br/Downloads/sinapi-cadernos-tecnicos/SINAPI-CT-CHAPISCO.pdf" TargetMode="External"/><Relationship Id="rId6395" Type="http://schemas.openxmlformats.org/officeDocument/2006/relationships/hyperlink" Target="https://www.caixa.gov.br/Downloads/sinapi-cadernos-tecnicos/SINAPI-CT-ESQUADRIAS-PORTAS.pdf" TargetMode="External"/><Relationship Id="rId7446" Type="http://schemas.openxmlformats.org/officeDocument/2006/relationships/hyperlink" Target="https://www.caixa.gov.br/Downloads/sinapi-cadernos-tecnicos/SINAPI-CT-DEPRECIACAO-JUROS-IMPOSTOS-E-SEGUROS-MANUTENCAO-E-MATERIAIS-NA-OPERACAO-DOS-EQUIPAMENTOS.pdf" TargetMode="External"/><Relationship Id="rId160" Type="http://schemas.openxmlformats.org/officeDocument/2006/relationships/hyperlink" Target="https://www.caixa.gov.br/Downloads/sinapi-cadernos-tecnicos/SINAPI-CT-INSTALACOES-ELETRICAS-REDE-DE-DISTRIBUICAO.pdf" TargetMode="External"/><Relationship Id="rId3989" Type="http://schemas.openxmlformats.org/officeDocument/2006/relationships/hyperlink" Target="https://www.caixa.gov.br/Downloads/sinapi-cadernos-tecnicos/SINAPI-CT-REDES-ENTERRADAS-DE-DISTRIBUICAO-ELETRICA.pdf" TargetMode="External"/><Relationship Id="rId6048" Type="http://schemas.openxmlformats.org/officeDocument/2006/relationships/hyperlink" Target="https://www.caixa.gov.br/Downloads/sinapi-cadernos-tecnicos/SINAPI-CT-FORROS.pdf" TargetMode="External"/><Relationship Id="rId6462" Type="http://schemas.openxmlformats.org/officeDocument/2006/relationships/hyperlink" Target="https://www.caixa.gov.br/Downloads/sinapi-cadernos-tecnicos/SINAPI-CT-ESQUADRIAS-PORTAS.pdf" TargetMode="External"/><Relationship Id="rId7860" Type="http://schemas.openxmlformats.org/officeDocument/2006/relationships/hyperlink" Target="https://www.caixa.gov.br/Downloads/sinapi-cadernos-tecnicos/SINAPI-CT-DEPRECIACAO-JUROS-IMPOSTOS-E-SEGUROS-MANUTENCAO-E-MATERIAIS-NA-OPERACAO-DOS-EQUIPAMENTOS.pdf" TargetMode="External"/><Relationship Id="rId8911" Type="http://schemas.openxmlformats.org/officeDocument/2006/relationships/hyperlink" Target="https://www.caixa.gov.br/Downloads/sinapi-cadernos-tecnicos/SINAPI-CT-CANALETAS-GRELHAS-E-CAIXAS-COM-GRELHA-PARA-DRENAGEM.pdf" TargetMode="External"/><Relationship Id="rId5064" Type="http://schemas.openxmlformats.org/officeDocument/2006/relationships/hyperlink" Target="https://www.caixa.gov.br/Downloads/sinapi-cadernos-tecnicos/SINAPI-CT-VERGAS-CONTRAVERGAS-E-FIXACAO-DE-ALVENARIA.pdf" TargetMode="External"/><Relationship Id="rId6115" Type="http://schemas.openxmlformats.org/officeDocument/2006/relationships/hyperlink" Target="https://www.caixa.gov.br/Downloads/sinapi-cadernos-tecnicos/SINAPI-CT-EXECUCAO-DE-GRAMPO-PARA-SOLO-GRAMPEADO.pdf" TargetMode="External"/><Relationship Id="rId7513" Type="http://schemas.openxmlformats.org/officeDocument/2006/relationships/hyperlink" Target="https://www.caixa.gov.br/Downloads/sinapi-cadernos-tecnicos/SINAPI-CT-DEPRECIACAO-JUROS-IMPOSTOS-E-SEGUROS-MANUTENCAO-E-MATERIAIS-NA-OPERACAO-DOS-EQUIPAMENTOS.pdf" TargetMode="External"/><Relationship Id="rId977" Type="http://schemas.openxmlformats.org/officeDocument/2006/relationships/hyperlink" Target="https://www.caixa.gov.br/Downloads/sinapi-cadernos-tecnicos/SINAPI-CT-INSTALACOES-PREDIAIS-DE-AGUA-FRIA-EM-PVC.pdf" TargetMode="External"/><Relationship Id="rId2658" Type="http://schemas.openxmlformats.org/officeDocument/2006/relationships/hyperlink" Target="https://www.caixa.gov.br/Downloads/sinapi-cadernos-tecnicos/SINAPI-CT-LUMINARIAS-EXTERNAS.pdf" TargetMode="External"/><Relationship Id="rId3709" Type="http://schemas.openxmlformats.org/officeDocument/2006/relationships/hyperlink" Target="https://www.caixa.gov.br/Downloads/sinapi-cadernos-tecnicos/SINAPI-CT-PRODUCAO-DE-CONCRETOS-E-ARGAMASSAS-UTILIZANDO-AGREGADO-RECICLADO.pdf" TargetMode="External"/><Relationship Id="rId4080" Type="http://schemas.openxmlformats.org/officeDocument/2006/relationships/hyperlink" Target="https://www.caixa.gov.br/Downloads/sinapi-cadernos-tecnicos/SINAPI-CT-REDES-DE-LOGICA-TELEFONIA-E-IMAGEM.pdf" TargetMode="External"/><Relationship Id="rId9685" Type="http://schemas.openxmlformats.org/officeDocument/2006/relationships/hyperlink" Target="https://www.caixa.gov.br/Downloads/sinapi-cadernos-tecnicos/SINAPI-CT-ASSENTAMENTO-DE-TUBOS-DE-PVC-E-METALICOS-EM-REDES-DE-AGUA.pdf" TargetMode="External"/><Relationship Id="rId1674" Type="http://schemas.openxmlformats.org/officeDocument/2006/relationships/hyperlink" Target="https://www.caixa.gov.br/Downloads/sinapi-cadernos-tecnicos/SINAPI-CT-INSTALACOES-DE-AR-CONDICIONADO.pdf" TargetMode="External"/><Relationship Id="rId2725" Type="http://schemas.openxmlformats.org/officeDocument/2006/relationships/hyperlink" Target="https://www.caixa.gov.br/Downloads/sinapi-cadernos-tecnicos/SINAPI-CT-MASSA-UNICA-EXTERNA.pdf" TargetMode="External"/><Relationship Id="rId5131" Type="http://schemas.openxmlformats.org/officeDocument/2006/relationships/hyperlink" Target="https://www.caixa.gov.br/Downloads/sinapi-cadernos-tecnicos/SINAPI-CT-VALVULAS-E-REGISTROS-PARA-SISTEMAS-PREDIAIS.pdf" TargetMode="External"/><Relationship Id="rId8287" Type="http://schemas.openxmlformats.org/officeDocument/2006/relationships/hyperlink" Target="https://www.caixa.gov.br/Downloads/sinapi-cadernos-tecnicos/SINAPI-CT-CUSTOS-HORARIOS-PRODUTIVO-E-IMPRODUTIVO-DOS-EQUIPAMENTOS.pdf" TargetMode="External"/><Relationship Id="rId9338" Type="http://schemas.openxmlformats.org/officeDocument/2006/relationships/hyperlink" Target="https://www.caixa.gov.br/Downloads/sinapi-cadernos-tecnicos/SINAPI-CT-ATERROS-BASES-SUB-BASES-E-IMPRIMACOES.pdf" TargetMode="External"/><Relationship Id="rId9752" Type="http://schemas.openxmlformats.org/officeDocument/2006/relationships/hyperlink" Target="https://www.caixa.gov.br/Downloads/sinapi-cadernos-tecnicos/SINAPI-CT-ASSENTAMENTO-DE-TUBOS-DE-ESGOTO-EM-PVC-E-PEAD.pdf" TargetMode="External"/><Relationship Id="rId1327" Type="http://schemas.openxmlformats.org/officeDocument/2006/relationships/hyperlink" Target="https://www.caixa.gov.br/Downloads/sinapi-cadernos-tecnicos/SINAPI-CT-INSTALACOES-DE-GAS-E-INCENDIO-EM-ACO-E-FERRO-GALVANIZADO.pdf" TargetMode="External"/><Relationship Id="rId1741" Type="http://schemas.openxmlformats.org/officeDocument/2006/relationships/hyperlink" Target="https://www.caixa.gov.br/Downloads/sinapi-cadernos-tecnicos/SINAPI-CT-INSTALACOES-EM-COBRE.pdf" TargetMode="External"/><Relationship Id="rId4897" Type="http://schemas.openxmlformats.org/officeDocument/2006/relationships/hyperlink" Target="https://www.caixa.gov.br/Downloads/sinapi-cadernos-tecnicos/SINAPI-CT-TRATAMENTOS-SUPERFICIAIS.pdf" TargetMode="External"/><Relationship Id="rId5948" Type="http://schemas.openxmlformats.org/officeDocument/2006/relationships/hyperlink" Target="https://www.caixa.gov.br/Downloads/sinapi-cadernos-tecnicos/SINAPI-CT-FUNDACOES-RASAS-(BLOCOS-SAPATAS-VIGAS-BALDRAME).pdf" TargetMode="External"/><Relationship Id="rId8354" Type="http://schemas.openxmlformats.org/officeDocument/2006/relationships/hyperlink" Target="https://www.caixa.gov.br/Downloads/sinapi-cadernos-tecnicos/SINAPI-CT-CUSTOS-HORARIOS-PRODUTIVO-E-IMPRODUTIVO-DOS-EQUIPAMENTOS.pdf" TargetMode="External"/><Relationship Id="rId9405" Type="http://schemas.openxmlformats.org/officeDocument/2006/relationships/hyperlink" Target="https://www.caixa.gov.br/Downloads/sinapi-cadernos-tecnicos/SINAPI-CT-ATERRO-E-REATERRO-DE-VALAS.pdf" TargetMode="External"/><Relationship Id="rId33" Type="http://schemas.openxmlformats.org/officeDocument/2006/relationships/hyperlink" Target="https://www.caixa.gov.br/Downloads/sinapi-cadernos-tecnicos/SINAPI-CT-INSTALACOES-ELETRICAS-QUADROS-CABOS-DISJUNTORES-CONTATORES-E-BARRAMENTOS-BLINDADOS.pdf" TargetMode="External"/><Relationship Id="rId3499" Type="http://schemas.openxmlformats.org/officeDocument/2006/relationships/hyperlink" Target="https://www.caixa.gov.br/Downloads/sinapi-cadernos-tecnicos/SINAPI-CT-POCOS-DE-VISITA-E-CAIXAS-PARA-BOCAS-DE-LOBO.pdf" TargetMode="External"/><Relationship Id="rId7370" Type="http://schemas.openxmlformats.org/officeDocument/2006/relationships/hyperlink" Target="https://www.caixa.gov.br/Downloads/sinapi-cadernos-tecnicos/SINAPI-CT-DEPRECIACAO-JUROS-IMPOSTOS-E-SEGUROS-MANUTENCAO-E-MATERIAIS-NA-OPERACAO-DOS-EQUIPAMENTOS.pdf" TargetMode="External"/><Relationship Id="rId8007" Type="http://schemas.openxmlformats.org/officeDocument/2006/relationships/hyperlink" Target="https://www.caixa.gov.br/Downloads/sinapi-cadernos-tecnicos/SINAPI-CT-DEPRECIACAO-JUROS-IMPOSTOS-E-SEGUROS-MANUTENCAO-E-MATERIAIS-NA-OPERACAO-DOS-EQUIPAMENTOS.pdf" TargetMode="External"/><Relationship Id="rId8421" Type="http://schemas.openxmlformats.org/officeDocument/2006/relationships/hyperlink" Target="https://www.caixa.gov.br/Downloads/sinapi-cadernos-tecnicos/SINAPI-CT-CUSTOS-HORARIOS-PRODUTIVO-E-IMPRODUTIVO-DOS-EQUIPAMENTOS.pdf" TargetMode="External"/><Relationship Id="rId3566" Type="http://schemas.openxmlformats.org/officeDocument/2006/relationships/hyperlink" Target="https://www.caixa.gov.br/Downloads/sinapi-cadernos-tecnicos/SINAPI-CT-POCOS-DE-VISITA-E-CAIXAS-PARA-BOCAS-DE-LOBO.pdf" TargetMode="External"/><Relationship Id="rId4964" Type="http://schemas.openxmlformats.org/officeDocument/2006/relationships/hyperlink" Target="https://www.caixa.gov.br/Downloads/sinapi-cadernos-tecnicos/SINAPI-CT-TUBULOES.pdf" TargetMode="External"/><Relationship Id="rId7023" Type="http://schemas.openxmlformats.org/officeDocument/2006/relationships/hyperlink" Target="https://www.caixa.gov.br/Downloads/sinapi-cadernos-tecnicos/SINAPI-CT-ENERGIA-SOLAR-PARA-EDIFICACOES.pdf" TargetMode="External"/><Relationship Id="rId487" Type="http://schemas.openxmlformats.org/officeDocument/2006/relationships/hyperlink" Target="https://www.caixa.gov.br/Downloads/sinapi-cadernos-tecnicos/SINAPI-CT-INSTALACOES-HIDRAULICAS-EM-PEX.pdf" TargetMode="External"/><Relationship Id="rId2168" Type="http://schemas.openxmlformats.org/officeDocument/2006/relationships/hyperlink" Target="https://www.caixa.gov.br/Downloads/sinapi-metodologia/Livro_SINAPI_Calculos_Parametros.pdf" TargetMode="External"/><Relationship Id="rId3219" Type="http://schemas.openxmlformats.org/officeDocument/2006/relationships/hyperlink" Target="https://www.caixa.gov.br/Downloads/sinapi-cadernos-tecnicos/SINAPI-CT-PINTURA-EXTERNA.pdf" TargetMode="External"/><Relationship Id="rId3980" Type="http://schemas.openxmlformats.org/officeDocument/2006/relationships/hyperlink" Target="https://www.caixa.gov.br/Downloads/sinapi-cadernos-tecnicos/SINAPI-CT-REDES-ENTERRADAS-DE-DISTRIBUICAO-ELETRICA.pdf" TargetMode="External"/><Relationship Id="rId4617" Type="http://schemas.openxmlformats.org/officeDocument/2006/relationships/hyperlink" Target="https://www.caixa.gov.br/Downloads/sinapi-cadernos-tecnicos/SINAPI-CT-TRANSPORTE-FLUVIAL-CARGA-E-DESCARGA.pdf" TargetMode="External"/><Relationship Id="rId9195" Type="http://schemas.openxmlformats.org/officeDocument/2006/relationships/hyperlink" Target="https://www.caixa.gov.br/Downloads/sinapi-cadernos-tecnicos/SINAPI-CT-ATERROS-BASES-SUB-BASES-E-IMPRIMACOES.pdf" TargetMode="External"/><Relationship Id="rId10004" Type="http://schemas.openxmlformats.org/officeDocument/2006/relationships/hyperlink" Target="https://www.caixa.gov.br/Downloads/sinapi-cadernos-tecnicos/SINAPI-CT-ARGAMASSAS.pdf" TargetMode="External"/><Relationship Id="rId1184" Type="http://schemas.openxmlformats.org/officeDocument/2006/relationships/hyperlink" Target="https://www.caixa.gov.br/Downloads/sinapi-cadernos-tecnicos/SINAPI-CT-INSTALACOES-PREDIAIS-DE-AGUAS-PLUVIAIS-TUBOS-CONEXOES-CAIXAS-E-RALOS.pdf" TargetMode="External"/><Relationship Id="rId2582" Type="http://schemas.openxmlformats.org/officeDocument/2006/relationships/hyperlink" Target="https://www.caixa.gov.br/Downloads/sinapi-cadernos-tecnicos/SINAPI-CT-LOUCAS-E-METAIS.pdf" TargetMode="External"/><Relationship Id="rId3633" Type="http://schemas.openxmlformats.org/officeDocument/2006/relationships/hyperlink" Target="https://www.caixa.gov.br/Downloads/sinapi-cadernos-tecnicos/SINAPI-CT-POCOS-DE-VISITA-E-CAIXAS-PARA-BOCAS-DE-LOBO.pdf" TargetMode="External"/><Relationship Id="rId6789" Type="http://schemas.openxmlformats.org/officeDocument/2006/relationships/hyperlink" Target="https://www.caixa.gov.br/Downloads/sinapi-cadernos-tecnicos/SINAPI-CT-ESCAVACAO-HORIZONTAL.pdf" TargetMode="External"/><Relationship Id="rId554" Type="http://schemas.openxmlformats.org/officeDocument/2006/relationships/hyperlink" Target="https://www.caixa.gov.br/Downloads/sinapi-cadernos-tecnicos/SINAPI-CT-INSTALACOES-HIDRAULICAS-EM-PEX.pdf" TargetMode="External"/><Relationship Id="rId2235" Type="http://schemas.openxmlformats.org/officeDocument/2006/relationships/hyperlink" Target="https://www.caixa.gov.br/Downloads/sinapi-metodologia/Livro_SINAPI_Calculos_Parametros.pdf" TargetMode="External"/><Relationship Id="rId3700" Type="http://schemas.openxmlformats.org/officeDocument/2006/relationships/hyperlink" Target="https://www.caixa.gov.br/Downloads/sinapi-cadernos-tecnicos/SINAPI-CT-PRODUCAO-DE-CONCRETOS-E-ARGAMASSAS-UTILIZANDO-AGREGADO-RECICLADO.pdf" TargetMode="External"/><Relationship Id="rId6856" Type="http://schemas.openxmlformats.org/officeDocument/2006/relationships/hyperlink" Target="https://www.caixa.gov.br/Downloads/sinapi-cadernos-tecnicos/SINAPI-CT-ESCADAS.pdf" TargetMode="External"/><Relationship Id="rId7907" Type="http://schemas.openxmlformats.org/officeDocument/2006/relationships/hyperlink" Target="https://www.caixa.gov.br/Downloads/sinapi-cadernos-tecnicos/SINAPI-CT-DEPRECIACAO-JUROS-IMPOSTOS-E-SEGUROS-MANUTENCAO-E-MATERIAIS-NA-OPERACAO-DOS-EQUIPAMENTOS.pdf" TargetMode="External"/><Relationship Id="rId9262" Type="http://schemas.openxmlformats.org/officeDocument/2006/relationships/hyperlink" Target="https://www.caixa.gov.br/Downloads/sinapi-cadernos-tecnicos/SINAPI-CT-ATERROS-BASES-SUB-BASES-E-IMPRIMACOES.pdf" TargetMode="External"/><Relationship Id="rId207" Type="http://schemas.openxmlformats.org/officeDocument/2006/relationships/hyperlink" Target="https://www.caixa.gov.br/Downloads/sinapi-cadernos-tecnicos/SINAPI-CT-INSTALACOES-HIDRAULICAS-RESERVACAO-E-BOMBAS-DE-RECALQUE.pdf" TargetMode="External"/><Relationship Id="rId621" Type="http://schemas.openxmlformats.org/officeDocument/2006/relationships/hyperlink" Target="https://www.caixa.gov.br/Downloads/sinapi-cadernos-tecnicos/SINAPI-CT-INSTALACOES-HIDRAULICAS-EM-PPR.pdf" TargetMode="External"/><Relationship Id="rId1251" Type="http://schemas.openxmlformats.org/officeDocument/2006/relationships/hyperlink" Target="https://www.caixa.gov.br/Downloads/sinapi-cadernos-tecnicos/SINAPI-CT-INSTALACOES-PREDIAIS-DE-AGUAS-PLUVIAIS-TUBOS-CONEXOES-CAIXAS-E-RALOS.pdf" TargetMode="External"/><Relationship Id="rId2302" Type="http://schemas.openxmlformats.org/officeDocument/2006/relationships/hyperlink" Target="https://www.caixa.gov.br/Downloads/sinapi-metodologia/Livro_SINAPI_Calculos_Parametros.pdf" TargetMode="External"/><Relationship Id="rId5458" Type="http://schemas.openxmlformats.org/officeDocument/2006/relationships/hyperlink" Target="https://www.caixa.gov.br/Downloads/sinapi-cadernos-tecnicos/SINAPI-CT-INSTALACOES-ELETRICAS-ELETRODUTOS-EMBUTIDOS-CABOS-CAIXAS-TOMADAS-E-INTERRUPTORES.pdf" TargetMode="External"/><Relationship Id="rId5872" Type="http://schemas.openxmlformats.org/officeDocument/2006/relationships/hyperlink" Target="https://www.caixa.gov.br/Downloads/sinapi-cadernos-tecnicos/SINAPI-CT-FORMAS-PARA-ESTRUTURAS-DE-CONCRETO-ARMADO.pdf" TargetMode="External"/><Relationship Id="rId6509" Type="http://schemas.openxmlformats.org/officeDocument/2006/relationships/hyperlink" Target="https://www.caixa.gov.br/Downloads/sinapi-cadernos-tecnicos/SINAPI-CT-ESQUADRIAS-PORTAS.pdf" TargetMode="External"/><Relationship Id="rId6923" Type="http://schemas.openxmlformats.org/officeDocument/2006/relationships/hyperlink" Target="https://www.caixa.gov.br/Downloads/sinapi-cadernos-tecnicos/SINAPI-CT-ESCADAS.pdf" TargetMode="External"/><Relationship Id="rId4474" Type="http://schemas.openxmlformats.org/officeDocument/2006/relationships/hyperlink" Target="https://www.caixa.gov.br/Downloads/sinapi-cadernos-tecnicos/SINAPI-CT-SUPRESSAO-VEGETAL.pdf" TargetMode="External"/><Relationship Id="rId5525" Type="http://schemas.openxmlformats.org/officeDocument/2006/relationships/hyperlink" Target="https://www.caixa.gov.br/Downloads/sinapi-cadernos-tecnicos/SINAPI-CT-INSTALACOES-ELETRICAS-ELETRODUTOS-EMBUTIDOS-CABOS-CAIXAS-TOMADAS-E-INTERRUPTORES.pdf" TargetMode="External"/><Relationship Id="rId3076" Type="http://schemas.openxmlformats.org/officeDocument/2006/relationships/hyperlink" Target="https://www.caixa.gov.br/Downloads/sinapi-cadernos-tecnicos/SINAPI-CT-PAVIMENTO-RIGIDO-DE-CONCRETO.pdf" TargetMode="External"/><Relationship Id="rId3490" Type="http://schemas.openxmlformats.org/officeDocument/2006/relationships/hyperlink" Target="https://www.caixa.gov.br/Downloads/sinapi-cadernos-tecnicos/SINAPI-CT-POSTES-DE-CONCRETO-E-METALICOS.pdf" TargetMode="External"/><Relationship Id="rId4127" Type="http://schemas.openxmlformats.org/officeDocument/2006/relationships/hyperlink" Target="https://www.caixa.gov.br/Downloads/sinapi-cadernos-tecnicos/SINAPI-CT-REDES-DE-AGUA-E-ESGOTO-EM-PEAD-LISO-(TUBOS-E-CONEXOES).pdf" TargetMode="External"/><Relationship Id="rId4541" Type="http://schemas.openxmlformats.org/officeDocument/2006/relationships/hyperlink" Target="https://www.caixa.gov.br/Downloads/sinapi-cadernos-tecnicos/SINAPI-CT-TRANSPORTE-FLUVIAL-CARGA-E-DESCARGA.pdf" TargetMode="External"/><Relationship Id="rId7697" Type="http://schemas.openxmlformats.org/officeDocument/2006/relationships/hyperlink" Target="https://www.caixa.gov.br/Downloads/sinapi-cadernos-tecnicos/SINAPI-CT-DEPRECIACAO-JUROS-IMPOSTOS-E-SEGUROS-MANUTENCAO-E-MATERIAIS-NA-OPERACAO-DOS-EQUIPAMENTOS.pdf" TargetMode="External"/><Relationship Id="rId2092" Type="http://schemas.openxmlformats.org/officeDocument/2006/relationships/hyperlink" Target="https://www.caixa.gov.br/Downloads/sinapi-cadernos-tecnicos/SINAPI-CT-LIGACOES-PREDIAIS-DE-AGUA-E-ESGOTO.pdf" TargetMode="External"/><Relationship Id="rId3143" Type="http://schemas.openxmlformats.org/officeDocument/2006/relationships/hyperlink" Target="https://www.caixa.gov.br/Downloads/sinapi-cadernos-tecnicos/SINAPI-CT-PERFURACAO-HORIZONTAL-DIRECIONAL-HDD.pdf" TargetMode="External"/><Relationship Id="rId6299" Type="http://schemas.openxmlformats.org/officeDocument/2006/relationships/hyperlink" Target="https://www.caixa.gov.br/Downloads/sinapi-cadernos-tecnicos/SINAPI-CT-ESTRUTURA-E-TRAMA-PARA-COBERTURA.pdf" TargetMode="External"/><Relationship Id="rId8748" Type="http://schemas.openxmlformats.org/officeDocument/2006/relationships/hyperlink" Target="https://www.caixa.gov.br/Downloads/sinapi-cadernos-tecnicos/SINAPI-CT-CONCRETO-PROTENDIDO.pdf" TargetMode="External"/><Relationship Id="rId7764" Type="http://schemas.openxmlformats.org/officeDocument/2006/relationships/hyperlink" Target="https://www.caixa.gov.br/Downloads/sinapi-cadernos-tecnicos/SINAPI-CT-DEPRECIACAO-JUROS-IMPOSTOS-E-SEGUROS-MANUTENCAO-E-MATERIAIS-NA-OPERACAO-DOS-EQUIPAMENTOS.pdf" TargetMode="External"/><Relationship Id="rId8815" Type="http://schemas.openxmlformats.org/officeDocument/2006/relationships/hyperlink" Target="https://www.caixa.gov.br/Downloads/sinapi-cadernos-tecnicos/SINAPI-CT-CONCRETAGEM-PARA-ESTRUTURAS-DE-CONCRETO-ARMADO.pdf" TargetMode="External"/><Relationship Id="rId131" Type="http://schemas.openxmlformats.org/officeDocument/2006/relationships/hyperlink" Target="https://www.caixa.gov.br/Downloads/sinapi-cadernos-tecnicos/SINAPI-CT-INSTALACOES-ELETRICAS-REDE-DE-DISTRIBUICAO.pdf" TargetMode="External"/><Relationship Id="rId3210" Type="http://schemas.openxmlformats.org/officeDocument/2006/relationships/hyperlink" Target="https://www.caixa.gov.br/Downloads/sinapi-cadernos-tecnicos/SINAPI-CT-PINTURA-EXTERNA.pdf" TargetMode="External"/><Relationship Id="rId6366" Type="http://schemas.openxmlformats.org/officeDocument/2006/relationships/hyperlink" Target="https://www.caixa.gov.br/Downloads/sinapi-cadernos-tecnicos/SINAPI-CT-ESTACAS-PRE-MOLDADAS.pdf" TargetMode="External"/><Relationship Id="rId6780" Type="http://schemas.openxmlformats.org/officeDocument/2006/relationships/hyperlink" Target="https://www.caixa.gov.br/Downloads/sinapi-cadernos-tecnicos/SINAPI-CT-ESCAVACAO-VERTICAL-A-CEU-ABERTO.pdf" TargetMode="External"/><Relationship Id="rId7417" Type="http://schemas.openxmlformats.org/officeDocument/2006/relationships/hyperlink" Target="https://www.caixa.gov.br/Downloads/sinapi-cadernos-tecnicos/SINAPI-CT-DEPRECIACAO-JUROS-IMPOSTOS-E-SEGUROS-MANUTENCAO-E-MATERIAIS-NA-OPERACAO-DOS-EQUIPAMENTOS.pdf" TargetMode="External"/><Relationship Id="rId7831" Type="http://schemas.openxmlformats.org/officeDocument/2006/relationships/hyperlink" Target="https://www.caixa.gov.br/Downloads/sinapi-cadernos-tecnicos/SINAPI-CT-DEPRECIACAO-JUROS-IMPOSTOS-E-SEGUROS-MANUTENCAO-E-MATERIAIS-NA-OPERACAO-DOS-EQUIPAMENTOS.pdf" TargetMode="External"/><Relationship Id="rId2976" Type="http://schemas.openxmlformats.org/officeDocument/2006/relationships/hyperlink" Target="https://www.caixa.gov.br/Downloads/sinapi-cadernos-tecnicos/SINAPI-CT-PAREDES-EM-DRYWALL.pdf" TargetMode="External"/><Relationship Id="rId5382" Type="http://schemas.openxmlformats.org/officeDocument/2006/relationships/hyperlink" Target="https://www.caixa.gov.br/Downloads/sinapi-cadernos-tecnicos/SINAPI-CT-INSTALACOES-ELETRICAS-ELETRODUTOS-CONEXOES-E-CONDULETES-APARENTES.pdf" TargetMode="External"/><Relationship Id="rId6019" Type="http://schemas.openxmlformats.org/officeDocument/2006/relationships/hyperlink" Target="https://www.caixa.gov.br/Downloads/sinapi-cadernos-tecnicos/SINAPI-CT-FOSSAS-E-SUMIDOUROS.pdf" TargetMode="External"/><Relationship Id="rId6433" Type="http://schemas.openxmlformats.org/officeDocument/2006/relationships/hyperlink" Target="https://www.caixa.gov.br/Downloads/sinapi-cadernos-tecnicos/SINAPI-CT-ESQUADRIAS-PORTAS.pdf" TargetMode="External"/><Relationship Id="rId9589" Type="http://schemas.openxmlformats.org/officeDocument/2006/relationships/hyperlink" Target="https://www.caixa.gov.br/Downloads/sinapi-cadernos-tecnicos/SINAPI-CT-ASSENTAMENTO-DE-TUBOS-DE-PVC-E-METALICOS-EM-REDES-DE-AGUA.pdf" TargetMode="External"/><Relationship Id="rId948" Type="http://schemas.openxmlformats.org/officeDocument/2006/relationships/hyperlink" Target="https://www.caixa.gov.br/Downloads/sinapi-cadernos-tecnicos/SINAPI-CT-INSTALACOES-PREDIAIS-DE-AGUA-FRIA-EM-PVC.pdf" TargetMode="External"/><Relationship Id="rId1578" Type="http://schemas.openxmlformats.org/officeDocument/2006/relationships/hyperlink" Target="https://www.caixa.gov.br/Downloads/sinapi-cadernos-tecnicos/SINAPI-CT-INSTALACOES-DE-GAS-E-INCENDIO-EM-ACO-E-FERRO-GALVANIZADO.pdf" TargetMode="External"/><Relationship Id="rId1992" Type="http://schemas.openxmlformats.org/officeDocument/2006/relationships/hyperlink" Target="https://www.caixa.gov.br/Downloads/sinapi-cadernos-tecnicos/SINAPI-CT-INSTALACOES-PARA-CANTEIROS-DE-OBRAS.pdf" TargetMode="External"/><Relationship Id="rId2629" Type="http://schemas.openxmlformats.org/officeDocument/2006/relationships/hyperlink" Target="https://www.caixa.gov.br/Downloads/sinapi-cadernos-tecnicos/SINAPI-CT-LOUCAS-E-METAIS.pdf" TargetMode="External"/><Relationship Id="rId5035" Type="http://schemas.openxmlformats.org/officeDocument/2006/relationships/hyperlink" Target="https://www.caixa.gov.br/Downloads/sinapi-cadernos-tecnicos/SINAPI-CT-USINAGENS.pdf" TargetMode="External"/><Relationship Id="rId6500" Type="http://schemas.openxmlformats.org/officeDocument/2006/relationships/hyperlink" Target="https://www.caixa.gov.br/Downloads/sinapi-cadernos-tecnicos/SINAPI-CT-ESQUADRIAS-PORTAS.pdf" TargetMode="External"/><Relationship Id="rId9656" Type="http://schemas.openxmlformats.org/officeDocument/2006/relationships/hyperlink" Target="https://www.caixa.gov.br/Downloads/sinapi-cadernos-tecnicos/SINAPI-CT-ASSENTAMENTO-DE-TUBOS-DE-PVC-E-METALICOS-EM-REDES-DE-AGUA.pdf" TargetMode="External"/><Relationship Id="rId1645" Type="http://schemas.openxmlformats.org/officeDocument/2006/relationships/hyperlink" Target="https://www.caixa.gov.br/Downloads/sinapi-cadernos-tecnicos/SINAPI-CT-INSTALACOES-DE-GAS-EM-PEX-MULTICAMADAS.pdf" TargetMode="External"/><Relationship Id="rId4051" Type="http://schemas.openxmlformats.org/officeDocument/2006/relationships/hyperlink" Target="https://www.caixa.gov.br/Downloads/sinapi-cadernos-tecnicos/SINAPI-CT-REDES-DE-LOGICA-TELEFONIA-E-IMAGEM.pdf" TargetMode="External"/><Relationship Id="rId5102" Type="http://schemas.openxmlformats.org/officeDocument/2006/relationships/hyperlink" Target="https://www.caixa.gov.br/Downloads/sinapi-cadernos-tecnicos/SINAPI-CT-VIDROS-E-ESPELHOS.pdf" TargetMode="External"/><Relationship Id="rId8258" Type="http://schemas.openxmlformats.org/officeDocument/2006/relationships/hyperlink" Target="https://www.caixa.gov.br/Downloads/sinapi-cadernos-tecnicos/SINAPI-CT-CUSTOS-HORARIOS-PRODUTIVO-E-IMPRODUTIVO-DOS-EQUIPAMENTOS.pdf" TargetMode="External"/><Relationship Id="rId8672" Type="http://schemas.openxmlformats.org/officeDocument/2006/relationships/hyperlink" Target="https://www.caixa.gov.br/Downloads/sinapi-cadernos-tecnicos/SINAPI-CT-CONTRAPISO.pdf" TargetMode="External"/><Relationship Id="rId9309" Type="http://schemas.openxmlformats.org/officeDocument/2006/relationships/hyperlink" Target="https://www.caixa.gov.br/Downloads/sinapi-cadernos-tecnicos/SINAPI-CT-ATERROS-BASES-SUB-BASES-E-IMPRIMACOES.pdf" TargetMode="External"/><Relationship Id="rId7274" Type="http://schemas.openxmlformats.org/officeDocument/2006/relationships/hyperlink" Target="https://www.caixa.gov.br/Downloads/sinapi-cadernos-tecnicos/SINAPI-CT-DETECCAO-DE-INCENDIO-E-ALARME.pdf" TargetMode="External"/><Relationship Id="rId8325" Type="http://schemas.openxmlformats.org/officeDocument/2006/relationships/hyperlink" Target="https://www.caixa.gov.br/Downloads/sinapi-cadernos-tecnicos/SINAPI-CT-CUSTOS-HORARIOS-PRODUTIVO-E-IMPRODUTIVO-DOS-EQUIPAMENTOS.pdf" TargetMode="External"/><Relationship Id="rId9723" Type="http://schemas.openxmlformats.org/officeDocument/2006/relationships/hyperlink" Target="https://www.caixa.gov.br/Downloads/sinapi-cadernos-tecnicos/SINAPI-CT-ASSENTAMENTO-DE-TUBOS-DE-PVC-E-METALICOS-EM-REDES-DE-AGUA.pdf" TargetMode="External"/><Relationship Id="rId1712" Type="http://schemas.openxmlformats.org/officeDocument/2006/relationships/hyperlink" Target="https://www.caixa.gov.br/Downloads/sinapi-cadernos-tecnicos/SINAPI-CT-INSTALACOES-DE-AR-CONDICIONADO.pdf" TargetMode="External"/><Relationship Id="rId4868" Type="http://schemas.openxmlformats.org/officeDocument/2006/relationships/hyperlink" Target="https://www.caixa.gov.br/Downloads/sinapi-cadernos-tecnicos/SINAPI-CT-TRANSPORTE-CARGA-E-DESCARGA-DE-MATERIAIS.pdf" TargetMode="External"/><Relationship Id="rId5919" Type="http://schemas.openxmlformats.org/officeDocument/2006/relationships/hyperlink" Target="https://www.caixa.gov.br/Downloads/sinapi-cadernos-tecnicos/SINAPI-CT-FORMAS-PARA-ESTRUTURAS-DE-CONCRETO-ARMADO.pdf" TargetMode="External"/><Relationship Id="rId6290" Type="http://schemas.openxmlformats.org/officeDocument/2006/relationships/hyperlink" Target="https://www.caixa.gov.br/Downloads/sinapi-cadernos-tecnicos/SINAPI-CT-ESTRUTURA-E-TRAMA-PARA-COBERTURA.pdf" TargetMode="External"/><Relationship Id="rId3884" Type="http://schemas.openxmlformats.org/officeDocument/2006/relationships/hyperlink" Target="https://www.caixa.gov.br/Downloads/sinapi-cadernos-tecnicos/SINAPI-CT-RASGOS-E-FIXACOES.pdf" TargetMode="External"/><Relationship Id="rId4935" Type="http://schemas.openxmlformats.org/officeDocument/2006/relationships/hyperlink" Target="https://www.caixa.gov.br/Downloads/sinapi-cadernos-tecnicos/SINAPI-CT-TUBULACAO-FLANGEADA-PARA-REDES-DE-AGUA.pdf" TargetMode="External"/><Relationship Id="rId7341" Type="http://schemas.openxmlformats.org/officeDocument/2006/relationships/hyperlink" Target="https://www.caixa.gov.br/Downloads/sinapi-cadernos-tecnicos/SINAPI-CT-DEPRECIACAO-JUROS-IMPOSTOS-E-SEGUROS-MANUTENCAO-E-MATERIAIS-NA-OPERACAO-DOS-EQUIPAMENTOS.pdf" TargetMode="External"/><Relationship Id="rId9099" Type="http://schemas.openxmlformats.org/officeDocument/2006/relationships/hyperlink" Target="https://www.caixa.gov.br/Downloads/sinapi-cadernos-tecnicos/SINAPI-CT-BOCAS-PARA-BUEIROS.pdf" TargetMode="External"/><Relationship Id="rId2486" Type="http://schemas.openxmlformats.org/officeDocument/2006/relationships/hyperlink" Target="https://www.caixa.gov.br/Downloads/sinapi-metodologia/Livro_SINAPI_Calculos_Parametros.pdf" TargetMode="External"/><Relationship Id="rId3537" Type="http://schemas.openxmlformats.org/officeDocument/2006/relationships/hyperlink" Target="https://www.caixa.gov.br/Downloads/sinapi-cadernos-tecnicos/SINAPI-CT-POCOS-DE-VISITA-E-CAIXAS-PARA-BOCAS-DE-LOBO.pdf" TargetMode="External"/><Relationship Id="rId3951" Type="http://schemas.openxmlformats.org/officeDocument/2006/relationships/hyperlink" Target="https://www.caixa.gov.br/Downloads/sinapi-cadernos-tecnicos/SINAPI-CT-RECOMPOSICAO-DE-PAVIMENTOS.pdf" TargetMode="External"/><Relationship Id="rId458" Type="http://schemas.openxmlformats.org/officeDocument/2006/relationships/hyperlink" Target="https://www.caixa.gov.br/Downloads/sinapi-cadernos-tecnicos/SINAPI-CT-INSTALACOES-HIDRAULICAS-RESERVACAO-E-BOMBAS-DE-RECALQUE.pdf" TargetMode="External"/><Relationship Id="rId872" Type="http://schemas.openxmlformats.org/officeDocument/2006/relationships/hyperlink" Target="https://www.caixa.gov.br/Downloads/sinapi-cadernos-tecnicos/SINAPI-CT-INSTALACOES-PREDIAIS-DE-AGUA-FRIA-EM-PVC.pdf" TargetMode="External"/><Relationship Id="rId1088" Type="http://schemas.openxmlformats.org/officeDocument/2006/relationships/hyperlink" Target="https://www.caixa.gov.br/Downloads/sinapi-cadernos-tecnicos/SINAPI-CT-INSTALACOES-PREDIAIS-DE-AGUA-QUENTE-EM-CPVC.pdf" TargetMode="External"/><Relationship Id="rId2139" Type="http://schemas.openxmlformats.org/officeDocument/2006/relationships/hyperlink" Target="https://www.caixa.gov.br/Downloads/sinapi-cadernos-tecnicos/SINAPI-CT-LIMPEZA-DE-OBRA.pdf" TargetMode="External"/><Relationship Id="rId2553" Type="http://schemas.openxmlformats.org/officeDocument/2006/relationships/hyperlink" Target="https://www.caixa.gov.br/Downloads/sinapi-cadernos-tecnicos/SINAPI-CT-LOUCAS-E-METAIS.pdf" TargetMode="External"/><Relationship Id="rId3604" Type="http://schemas.openxmlformats.org/officeDocument/2006/relationships/hyperlink" Target="https://www.caixa.gov.br/Downloads/sinapi-cadernos-tecnicos/SINAPI-CT-POCOS-DE-VISITA-E-CAIXAS-PARA-BOCAS-DE-LOBO.pdf" TargetMode="External"/><Relationship Id="rId6010" Type="http://schemas.openxmlformats.org/officeDocument/2006/relationships/hyperlink" Target="https://www.caixa.gov.br/Downloads/sinapi-cadernos-tecnicos/SINAPI-CT-FOSSAS-E-SUMIDOUROS.pdf" TargetMode="External"/><Relationship Id="rId9166" Type="http://schemas.openxmlformats.org/officeDocument/2006/relationships/hyperlink" Target="https://www.caixa.gov.br/Downloads/sinapi-cadernos-tecnicos/SINAPI-CT-ATERROS-BASES-SUB-BASES-E-IMPRIMACOES.pdf" TargetMode="External"/><Relationship Id="rId9580" Type="http://schemas.openxmlformats.org/officeDocument/2006/relationships/hyperlink" Target="https://www.caixa.gov.br/Downloads/sinapi-cadernos-tecnicos/SINAPI-CT-ASSENTAMENTO-DE-TUBOS-DE-PVC-E-METALICOS-EM-REDES-DE-AGUA.pdf" TargetMode="External"/><Relationship Id="rId525" Type="http://schemas.openxmlformats.org/officeDocument/2006/relationships/hyperlink" Target="https://www.caixa.gov.br/Downloads/sinapi-cadernos-tecnicos/SINAPI-CT-INSTALACOES-HIDRAULICAS-EM-PEX.pdf" TargetMode="External"/><Relationship Id="rId1155" Type="http://schemas.openxmlformats.org/officeDocument/2006/relationships/hyperlink" Target="https://www.caixa.gov.br/Downloads/sinapi-cadernos-tecnicos/SINAPI-CT-INSTALACOES-PREDIAIS-DE-AGUA-QUENTE-EM-CPVC.pdf" TargetMode="External"/><Relationship Id="rId2206" Type="http://schemas.openxmlformats.org/officeDocument/2006/relationships/hyperlink" Target="https://www.caixa.gov.br/Downloads/sinapi-metodologia/Livro_SINAPI_Calculos_Parametros.pdf" TargetMode="External"/><Relationship Id="rId2620" Type="http://schemas.openxmlformats.org/officeDocument/2006/relationships/hyperlink" Target="https://www.caixa.gov.br/Downloads/sinapi-cadernos-tecnicos/SINAPI-CT-LOUCAS-E-METAIS.pdf" TargetMode="External"/><Relationship Id="rId5776" Type="http://schemas.openxmlformats.org/officeDocument/2006/relationships/hyperlink" Target="https://www.caixa.gov.br/Downloads/sinapi-cadernos-tecnicos/SINAPI-CT-GESSO.pdf" TargetMode="External"/><Relationship Id="rId8182" Type="http://schemas.openxmlformats.org/officeDocument/2006/relationships/hyperlink" Target="https://www.caixa.gov.br/Downloads/sinapi-cadernos-tecnicos/SINAPI-CT-DEMOLICOES-E-REMOCOES.pdf" TargetMode="External"/><Relationship Id="rId9233" Type="http://schemas.openxmlformats.org/officeDocument/2006/relationships/hyperlink" Target="https://www.caixa.gov.br/Downloads/sinapi-cadernos-tecnicos/SINAPI-CT-ATERROS-BASES-SUB-BASES-E-IMPRIMACOES.pdf" TargetMode="External"/><Relationship Id="rId1222" Type="http://schemas.openxmlformats.org/officeDocument/2006/relationships/hyperlink" Target="https://www.caixa.gov.br/Downloads/sinapi-cadernos-tecnicos/SINAPI-CT-INSTALACOES-PREDIAIS-DE-AGUAS-PLUVIAIS-TUBOS-CONEXOES-CAIXAS-E-RALOS.pdf" TargetMode="External"/><Relationship Id="rId4378" Type="http://schemas.openxmlformats.org/officeDocument/2006/relationships/hyperlink" Target="https://www.caixa.gov.br/Downloads/sinapi-cadernos-tecnicos/SINAPI-CT-SISTEMA-DE-PROTECAO-CONTRA-DESCARGAS-ATMOSFERICAS-SPDA.pdf" TargetMode="External"/><Relationship Id="rId5429" Type="http://schemas.openxmlformats.org/officeDocument/2006/relationships/hyperlink" Target="https://www.caixa.gov.br/Downloads/sinapi-cadernos-tecnicos/SINAPI-CT-INSTALACOES-ELETRICAS-ELETRODUTOS-EMBUTIDOS-CABOS-CAIXAS-TOMADAS-E-INTERRUPTORES.pdf" TargetMode="External"/><Relationship Id="rId6827" Type="http://schemas.openxmlformats.org/officeDocument/2006/relationships/hyperlink" Target="https://www.caixa.gov.br/Downloads/sinapi-cadernos-tecnicos/SINAPI-CT-ESCADAS.pdf" TargetMode="External"/><Relationship Id="rId9300" Type="http://schemas.openxmlformats.org/officeDocument/2006/relationships/hyperlink" Target="https://www.caixa.gov.br/Downloads/sinapi-cadernos-tecnicos/SINAPI-CT-ATERROS-BASES-SUB-BASES-E-IMPRIMACOES.pdf" TargetMode="External"/><Relationship Id="rId3394" Type="http://schemas.openxmlformats.org/officeDocument/2006/relationships/hyperlink" Target="https://www.caixa.gov.br/Downloads/sinapi-cadernos-tecnicos/SINAPI-CT-PISOS.pdf" TargetMode="External"/><Relationship Id="rId4792" Type="http://schemas.openxmlformats.org/officeDocument/2006/relationships/hyperlink" Target="https://www.caixa.gov.br/Downloads/sinapi-cadernos-tecnicos/SINAPI-CT-TRANSPORTE-CARGA-E-DESCARGA-DE-MATERIAIS.pdf" TargetMode="External"/><Relationship Id="rId5843" Type="http://schemas.openxmlformats.org/officeDocument/2006/relationships/hyperlink" Target="https://www.caixa.gov.br/Downloads/sinapi-cadernos-tecnicos/SINAPI-CT-FORMAS-PARA-ESTRUTURAS-DE-CONCRETO-ARMADO.pdf" TargetMode="External"/><Relationship Id="rId8999" Type="http://schemas.openxmlformats.org/officeDocument/2006/relationships/hyperlink" Target="https://www.caixa.gov.br/Downloads/sinapi-cadernos-tecnicos/SINAPI-CT-CAIXAS-ENTERRADAS.pdf" TargetMode="External"/><Relationship Id="rId3047" Type="http://schemas.openxmlformats.org/officeDocument/2006/relationships/hyperlink" Target="https://www.caixa.gov.br/Downloads/sinapi-cadernos-tecnicos/SINAPI-CT-PAVIMENTO-INTERTRAVADO.pdf" TargetMode="External"/><Relationship Id="rId4445" Type="http://schemas.openxmlformats.org/officeDocument/2006/relationships/hyperlink" Target="https://www.caixa.gov.br/Downloads/sinapi-cadernos-tecnicos/SINAPI-CT-SISTEMAS-DE-MEDICAO.pdf" TargetMode="External"/><Relationship Id="rId5910" Type="http://schemas.openxmlformats.org/officeDocument/2006/relationships/hyperlink" Target="https://www.caixa.gov.br/Downloads/sinapi-cadernos-tecnicos/SINAPI-CT-FORMAS-PARA-ESTRUTURAS-DE-CONCRETO-ARMADO.pdf" TargetMode="External"/><Relationship Id="rId3461" Type="http://schemas.openxmlformats.org/officeDocument/2006/relationships/hyperlink" Target="https://www.caixa.gov.br/Downloads/sinapi-cadernos-tecnicos/SINAPI-CT-POSTES-DE-CONCRETO-E-METALICOS.pdf" TargetMode="External"/><Relationship Id="rId4512" Type="http://schemas.openxmlformats.org/officeDocument/2006/relationships/hyperlink" Target="https://www.caixa.gov.br/Downloads/sinapi-cadernos-tecnicos/SINAPI-CT-TELHAMENTO-PARA-COBERTURA.pdf" TargetMode="External"/><Relationship Id="rId7668" Type="http://schemas.openxmlformats.org/officeDocument/2006/relationships/hyperlink" Target="https://www.caixa.gov.br/Downloads/sinapi-cadernos-tecnicos/SINAPI-CT-DEPRECIACAO-JUROS-IMPOSTOS-E-SEGUROS-MANUTENCAO-E-MATERIAIS-NA-OPERACAO-DOS-EQUIPAMENTOS.pdf" TargetMode="External"/><Relationship Id="rId8719" Type="http://schemas.openxmlformats.org/officeDocument/2006/relationships/hyperlink" Target="https://www.caixa.gov.br/Downloads/sinapi-cadernos-tecnicos/SINAPI-CT-CONTRAPISO.pdf" TargetMode="External"/><Relationship Id="rId382" Type="http://schemas.openxmlformats.org/officeDocument/2006/relationships/hyperlink" Target="https://www.caixa.gov.br/Downloads/sinapi-cadernos-tecnicos/SINAPI-CT-INSTALACOES-HIDRAULICAS-RESERVACAO-E-BOMBAS-DE-RECALQUE.pdf" TargetMode="External"/><Relationship Id="rId2063" Type="http://schemas.openxmlformats.org/officeDocument/2006/relationships/hyperlink" Target="https://www.caixa.gov.br/Downloads/sinapi-cadernos-tecnicos/SINAPI-CT-LASTRO.pdf" TargetMode="External"/><Relationship Id="rId3114" Type="http://schemas.openxmlformats.org/officeDocument/2006/relationships/hyperlink" Target="https://www.caixa.gov.br/Downloads/sinapi-cadernos-tecnicos/SINAPI-CT-PEITORIS-E-CHAPINS.pdf" TargetMode="External"/><Relationship Id="rId6684" Type="http://schemas.openxmlformats.org/officeDocument/2006/relationships/hyperlink" Target="https://www.caixa.gov.br/Downloads/sinapi-cadernos-tecnicos/SINAPI-CT-ESCAVACAO-DE-VALAS.pdf" TargetMode="External"/><Relationship Id="rId7735" Type="http://schemas.openxmlformats.org/officeDocument/2006/relationships/hyperlink" Target="https://www.caixa.gov.br/Downloads/sinapi-cadernos-tecnicos/SINAPI-CT-DEPRECIACAO-JUROS-IMPOSTOS-E-SEGUROS-MANUTENCAO-E-MATERIAIS-NA-OPERACAO-DOS-EQUIPAMENTOS.pdf" TargetMode="External"/><Relationship Id="rId9090" Type="http://schemas.openxmlformats.org/officeDocument/2006/relationships/hyperlink" Target="https://www.caixa.gov.br/Downloads/sinapi-cadernos-tecnicos/SINAPI-CT-BOCAS-PARA-BUEIROS.pdf" TargetMode="External"/><Relationship Id="rId2130" Type="http://schemas.openxmlformats.org/officeDocument/2006/relationships/hyperlink" Target="https://www.caixa.gov.br/Downloads/sinapi-cadernos-tecnicos/SINAPI-CT-LIMPEZA-DE-OBRA.pdf" TargetMode="External"/><Relationship Id="rId5286" Type="http://schemas.openxmlformats.org/officeDocument/2006/relationships/hyperlink" Target="https://www.caixa.gov.br/Downloads/sinapi-cadernos-tecnicos/SINAPI-CT-VALVULAS-PARA-REDES-DE-SANEAMENTO.pdf" TargetMode="External"/><Relationship Id="rId6337" Type="http://schemas.openxmlformats.org/officeDocument/2006/relationships/hyperlink" Target="https://www.caixa.gov.br/Downloads/sinapi-cadernos-tecnicos/SINAPI-CT-ESTRUTURA-E-TRAMA-PARA-COBERTURA.pdf" TargetMode="External"/><Relationship Id="rId6751" Type="http://schemas.openxmlformats.org/officeDocument/2006/relationships/hyperlink" Target="https://www.caixa.gov.br/Downloads/sinapi-cadernos-tecnicos/SINAPI-CT-ESCAVACAO-VERTICAL-A-CEU-ABERTO.pdf" TargetMode="External"/><Relationship Id="rId102" Type="http://schemas.openxmlformats.org/officeDocument/2006/relationships/hyperlink" Target="https://www.caixa.gov.br/Downloads/sinapi-cadernos-tecnicos/SINAPI-CT-INSTALACOES-ELETRICAS-REDE-DE-DISTRIBUICAO.pdf" TargetMode="External"/><Relationship Id="rId5353" Type="http://schemas.openxmlformats.org/officeDocument/2006/relationships/hyperlink" Target="https://www.caixa.gov.br/Downloads/sinapi-cadernos-tecnicos/SINAPI-CT-INSTALACOES-ELETRICAS-ELETRODUTOS-CONEXOES-E-CONDULETES-APARENTES.pdf" TargetMode="External"/><Relationship Id="rId6404" Type="http://schemas.openxmlformats.org/officeDocument/2006/relationships/hyperlink" Target="https://www.caixa.gov.br/Downloads/sinapi-cadernos-tecnicos/SINAPI-CT-ESQUADRIAS-PORTAS.pdf" TargetMode="External"/><Relationship Id="rId7802" Type="http://schemas.openxmlformats.org/officeDocument/2006/relationships/hyperlink" Target="https://www.caixa.gov.br/Downloads/sinapi-cadernos-tecnicos/SINAPI-CT-DEPRECIACAO-JUROS-IMPOSTOS-E-SEGUROS-MANUTENCAO-E-MATERIAIS-NA-OPERACAO-DOS-EQUIPAMENTOS.pdf" TargetMode="External"/><Relationship Id="rId1896" Type="http://schemas.openxmlformats.org/officeDocument/2006/relationships/hyperlink" Target="https://www.caixa.gov.br/Downloads/sinapi-cadernos-tecnicos/SINAPI-CT-INSTALACOES-EM-COBRE.pdf" TargetMode="External"/><Relationship Id="rId2947" Type="http://schemas.openxmlformats.org/officeDocument/2006/relationships/hyperlink" Target="https://www.caixa.gov.br/Downloads/sinapi-cadernos-tecnicos/SINAPI-CT-PAREDES-DE-CONCRETO-ESTUCAMENTO.pdf" TargetMode="External"/><Relationship Id="rId5006" Type="http://schemas.openxmlformats.org/officeDocument/2006/relationships/hyperlink" Target="https://www.caixa.gov.br/Downloads/sinapi-cadernos-tecnicos/SINAPI-CT-TUNNEL-LINER.pdf" TargetMode="External"/><Relationship Id="rId9974" Type="http://schemas.openxmlformats.org/officeDocument/2006/relationships/hyperlink" Target="https://www.caixa.gov.br/Downloads/sinapi-cadernos-tecnicos/SINAPI-CT-ARGAMASSAS.pdf" TargetMode="External"/><Relationship Id="rId919" Type="http://schemas.openxmlformats.org/officeDocument/2006/relationships/hyperlink" Target="https://www.caixa.gov.br/Downloads/sinapi-cadernos-tecnicos/SINAPI-CT-INSTALACOES-PREDIAIS-DE-AGUA-FRIA-EM-PVC.pdf" TargetMode="External"/><Relationship Id="rId1549" Type="http://schemas.openxmlformats.org/officeDocument/2006/relationships/hyperlink" Target="https://www.caixa.gov.br/Downloads/sinapi-cadernos-tecnicos/SINAPI-CT-INSTALACOES-DE-GAS-E-INCENDIO-EM-ACO-E-FERRO-GALVANIZADO.pdf" TargetMode="External"/><Relationship Id="rId1963" Type="http://schemas.openxmlformats.org/officeDocument/2006/relationships/hyperlink" Target="https://www.caixa.gov.br/Downloads/sinapi-cadernos-tecnicos/SINAPI-CT-INSTALACOES-EM-COBRE.pdf" TargetMode="External"/><Relationship Id="rId4022" Type="http://schemas.openxmlformats.org/officeDocument/2006/relationships/hyperlink" Target="https://www.caixa.gov.br/Downloads/sinapi-cadernos-tecnicos/SINAPI-CT-REDES-DE-LOGICA-TELEFONIA-E-IMAGEM.pdf" TargetMode="External"/><Relationship Id="rId5420" Type="http://schemas.openxmlformats.org/officeDocument/2006/relationships/hyperlink" Target="https://www.caixa.gov.br/Downloads/sinapi-cadernos-tecnicos/SINAPI-CT-INSTALACOES-ELETRICAS-ELETRODUTOS-EMBUTIDOS-CABOS-CAIXAS-TOMADAS-E-INTERRUPTORES.pdf" TargetMode="External"/><Relationship Id="rId7178" Type="http://schemas.openxmlformats.org/officeDocument/2006/relationships/hyperlink" Target="https://www.caixa.gov.br/Downloads/sinapi-cadernos-tecnicos/SINAPI-CT-DRENOS.pdf" TargetMode="External"/><Relationship Id="rId8576" Type="http://schemas.openxmlformats.org/officeDocument/2006/relationships/hyperlink" Target="https://www.caixa.gov.br/Downloads/sinapi-cadernos-tecnicos/SINAPI-CT-CUSTOS-HORARIOS-PRODUTIVO-E-IMPRODUTIVO-DOS-EQUIPAMENTOS.pdf" TargetMode="External"/><Relationship Id="rId8990" Type="http://schemas.openxmlformats.org/officeDocument/2006/relationships/hyperlink" Target="https://www.caixa.gov.br/Downloads/sinapi-cadernos-tecnicos/SINAPI-CT-CAIXAS-ENTERRADAS.pdf" TargetMode="External"/><Relationship Id="rId9627" Type="http://schemas.openxmlformats.org/officeDocument/2006/relationships/hyperlink" Target="https://www.caixa.gov.br/Downloads/sinapi-cadernos-tecnicos/SINAPI-CT-ASSENTAMENTO-DE-TUBOS-DE-PVC-E-METALICOS-EM-REDES-DE-AGUA.pdf" TargetMode="External"/><Relationship Id="rId1616" Type="http://schemas.openxmlformats.org/officeDocument/2006/relationships/hyperlink" Target="https://www.caixa.gov.br/Downloads/sinapi-cadernos-tecnicos/SINAPI-CT-INSTALACOES-DE-GAS-EM-PEX-MULTICAMADAS.pdf" TargetMode="External"/><Relationship Id="rId7592" Type="http://schemas.openxmlformats.org/officeDocument/2006/relationships/hyperlink" Target="https://www.caixa.gov.br/Downloads/sinapi-cadernos-tecnicos/SINAPI-CT-DEPRECIACAO-JUROS-IMPOSTOS-E-SEGUROS-MANUTENCAO-E-MATERIAIS-NA-OPERACAO-DOS-EQUIPAMENTOS.pdf" TargetMode="External"/><Relationship Id="rId8229" Type="http://schemas.openxmlformats.org/officeDocument/2006/relationships/hyperlink" Target="https://www.caixa.gov.br/Downloads/sinapi-cadernos-tecnicos/SINAPI-CT-DEMOLICOES-E-REMOCOES.pdf" TargetMode="External"/><Relationship Id="rId8643" Type="http://schemas.openxmlformats.org/officeDocument/2006/relationships/hyperlink" Target="https://www.caixa.gov.br/Downloads/sinapi-cadernos-tecnicos/SINAPI-CT-CUSTOS-HORARIOS-PRODUTIVO-E-IMPRODUTIVO-DOS-EQUIPAMENTOS.pdf" TargetMode="External"/><Relationship Id="rId3788" Type="http://schemas.openxmlformats.org/officeDocument/2006/relationships/hyperlink" Target="https://www.caixa.gov.br/Downloads/sinapi-cadernos-tecnicos/SINAPI-CT-RADIER-PISO-DE-CONCRETO-E-LAJE-SOBRE-SOLO.pdf" TargetMode="External"/><Relationship Id="rId4839" Type="http://schemas.openxmlformats.org/officeDocument/2006/relationships/hyperlink" Target="https://www.caixa.gov.br/Downloads/sinapi-cadernos-tecnicos/SINAPI-CT-TRANSPORTE-CARGA-E-DESCARGA-DE-MATERIAIS.pdf" TargetMode="External"/><Relationship Id="rId6194" Type="http://schemas.openxmlformats.org/officeDocument/2006/relationships/hyperlink" Target="https://www.caixa.gov.br/Downloads/sinapi-cadernos-tecnicos/SINAPI-CT-ESTRUTURAS-DE-CONTENCAO-PERFIS-PRANCHADOS-CORTINAS-E-MUROS-DE-ARRIMO.pdf" TargetMode="External"/><Relationship Id="rId7245" Type="http://schemas.openxmlformats.org/officeDocument/2006/relationships/hyperlink" Target="https://www.caixa.gov.br/Downloads/sinapi-cadernos-tecnicos/SINAPI-CT-DRAGAGEM.pdf" TargetMode="External"/><Relationship Id="rId8710" Type="http://schemas.openxmlformats.org/officeDocument/2006/relationships/hyperlink" Target="https://www.caixa.gov.br/Downloads/sinapi-cadernos-tecnicos/SINAPI-CT-CONTRAPISO.pdf" TargetMode="External"/><Relationship Id="rId3855" Type="http://schemas.openxmlformats.org/officeDocument/2006/relationships/hyperlink" Target="https://www.caixa.gov.br/Downloads/sinapi-cadernos-tecnicos/SINAPI-CT-RASGOS-E-FIXACOES.pdf" TargetMode="External"/><Relationship Id="rId6261" Type="http://schemas.openxmlformats.org/officeDocument/2006/relationships/hyperlink" Target="https://www.caixa.gov.br/Downloads/sinapi-cadernos-tecnicos/SINAPI-CT-ESTRUTURA-E-TRAMA-PARA-COBERTURA.pdf" TargetMode="External"/><Relationship Id="rId7312" Type="http://schemas.openxmlformats.org/officeDocument/2006/relationships/hyperlink" Target="https://www.caixa.gov.br/Downloads/sinapi-cadernos-tecnicos/SINAPI-CT-DEPRECIACAO-JUROS-IMPOSTOS-E-SEGUROS-MANUTENCAO-E-MATERIAIS-NA-OPERACAO-DOS-EQUIPAMENTOS.pdf" TargetMode="External"/><Relationship Id="rId776" Type="http://schemas.openxmlformats.org/officeDocument/2006/relationships/hyperlink" Target="https://www.caixa.gov.br/Downloads/sinapi-cadernos-tecnicos/SINAPI-CT-INSTALACOES-PREDIAIS-DE-ESGOTO-TUBOS-E-CONEXOES.pdf" TargetMode="External"/><Relationship Id="rId2457" Type="http://schemas.openxmlformats.org/officeDocument/2006/relationships/hyperlink" Target="https://www.caixa.gov.br/Downloads/sinapi-metodologia/Livro_SINAPI_Calculos_Parametros.pdf" TargetMode="External"/><Relationship Id="rId3508" Type="http://schemas.openxmlformats.org/officeDocument/2006/relationships/hyperlink" Target="https://www.caixa.gov.br/Downloads/sinapi-cadernos-tecnicos/SINAPI-CT-POCOS-DE-VISITA-E-CAIXAS-PARA-BOCAS-DE-LOBO.pdf" TargetMode="External"/><Relationship Id="rId4906" Type="http://schemas.openxmlformats.org/officeDocument/2006/relationships/hyperlink" Target="https://www.caixa.gov.br/Downloads/sinapi-cadernos-tecnicos/SINAPI-CT-TUBULACAO-FLANGEADA-PARA-REDES-DE-AGUA.pdf" TargetMode="External"/><Relationship Id="rId9484" Type="http://schemas.openxmlformats.org/officeDocument/2006/relationships/hyperlink" Target="https://www.caixa.gov.br/Downloads/sinapi-cadernos-tecnicos/SINAPI-CT-ASSENTAMENTO-DE-TUBOS-DE-ESGOTO-OU-DRENAGEM-PLUVIAL-EM-CONCRETO.pdf" TargetMode="External"/><Relationship Id="rId429" Type="http://schemas.openxmlformats.org/officeDocument/2006/relationships/hyperlink" Target="https://www.caixa.gov.br/Downloads/sinapi-cadernos-tecnicos/SINAPI-CT-INSTALACOES-HIDRAULICAS-RESERVACAO-E-BOMBAS-DE-RECALQUE.pdf" TargetMode="External"/><Relationship Id="rId1059" Type="http://schemas.openxmlformats.org/officeDocument/2006/relationships/hyperlink" Target="https://www.caixa.gov.br/Downloads/sinapi-cadernos-tecnicos/SINAPI-CT-INSTALACOES-PREDIAIS-DE-AGUA-QUENTE-EM-CPVC.pdf" TargetMode="External"/><Relationship Id="rId1473" Type="http://schemas.openxmlformats.org/officeDocument/2006/relationships/hyperlink" Target="https://www.caixa.gov.br/Downloads/sinapi-cadernos-tecnicos/SINAPI-CT-INSTALACOES-DE-GAS-E-INCENDIO-EM-ACO-E-FERRO-GALVANIZADO.pdf" TargetMode="External"/><Relationship Id="rId2871" Type="http://schemas.openxmlformats.org/officeDocument/2006/relationships/hyperlink" Target="https://www.caixa.gov.br/Downloads/sinapi-cadernos-tecnicos/SINAPI-CT-PAISAGISMO-PLANTIO.pdf" TargetMode="External"/><Relationship Id="rId3922" Type="http://schemas.openxmlformats.org/officeDocument/2006/relationships/hyperlink" Target="https://www.caixa.gov.br/Downloads/sinapi-cadernos-tecnicos/SINAPI-CT-RECOMPOSICAO-DE-PAVIMENTOS.pdf" TargetMode="External"/><Relationship Id="rId8086" Type="http://schemas.openxmlformats.org/officeDocument/2006/relationships/hyperlink" Target="https://www.caixa.gov.br/Downloads/sinapi-cadernos-tecnicos/SINAPI-CT-DEPRECIACAO-JUROS-IMPOSTOS-E-SEGUROS-MANUTENCAO-E-MATERIAIS-NA-OPERACAO-DOS-EQUIPAMENTOS.pdf" TargetMode="External"/><Relationship Id="rId9137" Type="http://schemas.openxmlformats.org/officeDocument/2006/relationships/hyperlink" Target="https://www.caixa.gov.br/Downloads/sinapi-cadernos-tecnicos/SINAPI-CT-BOCAS-PARA-BUEIROS.pdf" TargetMode="External"/><Relationship Id="rId843" Type="http://schemas.openxmlformats.org/officeDocument/2006/relationships/hyperlink" Target="https://www.caixa.gov.br/Downloads/sinapi-cadernos-tecnicos/SINAPI-CT-INSTALACOES-PREDIAIS-DE-AGUA-FRIA-EM-PVC.pdf" TargetMode="External"/><Relationship Id="rId1126" Type="http://schemas.openxmlformats.org/officeDocument/2006/relationships/hyperlink" Target="https://www.caixa.gov.br/Downloads/sinapi-cadernos-tecnicos/SINAPI-CT-INSTALACOES-PREDIAIS-DE-AGUA-QUENTE-EM-CPVC.pdf" TargetMode="External"/><Relationship Id="rId2524" Type="http://schemas.openxmlformats.org/officeDocument/2006/relationships/hyperlink" Target="https://www.caixa.gov.br/Downloads/sinapi-cadernos-tecnicos/SINAPI-CT-LOCACAO-DE-OBRAS.pdf" TargetMode="External"/><Relationship Id="rId8153" Type="http://schemas.openxmlformats.org/officeDocument/2006/relationships/hyperlink" Target="https://www.caixa.gov.br/Downloads/sinapi-cadernos-tecnicos/SINAPI-CT-DEPRECIACAO-JUROS-IMPOSTOS-E-SEGUROS-MANUTENCAO-E-MATERIAIS-NA-OPERACAO-DOS-EQUIPAMENTOS.pdf" TargetMode="External"/><Relationship Id="rId9551" Type="http://schemas.openxmlformats.org/officeDocument/2006/relationships/hyperlink" Target="https://www.caixa.gov.br/Downloads/sinapi-cadernos-tecnicos/SINAPI-CT-ASSENTAMENTO-DE-TUBOS-DE-PVC-E-METALICOS-EM-REDES-DE-AGUA.pdf" TargetMode="External"/><Relationship Id="rId910" Type="http://schemas.openxmlformats.org/officeDocument/2006/relationships/hyperlink" Target="https://www.caixa.gov.br/Downloads/sinapi-cadernos-tecnicos/SINAPI-CT-INSTALACOES-PREDIAIS-DE-AGUA-FRIA-EM-PVC.pdf" TargetMode="External"/><Relationship Id="rId1540" Type="http://schemas.openxmlformats.org/officeDocument/2006/relationships/hyperlink" Target="https://www.caixa.gov.br/Downloads/sinapi-cadernos-tecnicos/SINAPI-CT-INSTALACOES-DE-GAS-E-INCENDIO-EM-ACO-E-FERRO-GALVANIZADO.pdf" TargetMode="External"/><Relationship Id="rId4696" Type="http://schemas.openxmlformats.org/officeDocument/2006/relationships/hyperlink" Target="https://www.caixa.gov.br/Downloads/sinapi-cadernos-tecnicos/SINAPI-CT-TRANSPORTE-DE-MATERIAIS-DENTRO-DO-CANTEIRO-DE-OBRAS.pdf" TargetMode="External"/><Relationship Id="rId5747" Type="http://schemas.openxmlformats.org/officeDocument/2006/relationships/hyperlink" Target="https://www.caixa.gov.br/Downloads/sinapi-cadernos-tecnicos/SINAPI-CT-GRAUTE-E-ARMACAO.pdf" TargetMode="External"/><Relationship Id="rId9204" Type="http://schemas.openxmlformats.org/officeDocument/2006/relationships/hyperlink" Target="https://www.caixa.gov.br/Downloads/sinapi-cadernos-tecnicos/SINAPI-CT-ATERROS-BASES-SUB-BASES-E-IMPRIMACOES.pdf" TargetMode="External"/><Relationship Id="rId10083" Type="http://schemas.openxmlformats.org/officeDocument/2006/relationships/hyperlink" Target="https://www.caixa.gov.br/Downloads/sinapi-cadernos-tecnicos/SINAPI-CT-ALVENARIA-DE-VEDACAO.pdf" TargetMode="External"/><Relationship Id="rId3298" Type="http://schemas.openxmlformats.org/officeDocument/2006/relationships/hyperlink" Target="https://www.caixa.gov.br/Downloads/sinapi-cadernos-tecnicos/SINAPI-CT-PINTURA-EM-SUPERFICIES-METALICAS.pdf" TargetMode="External"/><Relationship Id="rId4349" Type="http://schemas.openxmlformats.org/officeDocument/2006/relationships/hyperlink" Target="https://www.caixa.gov.br/Downloads/sinapi-cadernos-tecnicos/SINAPI-CT-SINALIZACAO-VERTICAL-VIARIA.pdf" TargetMode="External"/><Relationship Id="rId4763" Type="http://schemas.openxmlformats.org/officeDocument/2006/relationships/hyperlink" Target="https://www.caixa.gov.br/Downloads/sinapi-cadernos-tecnicos/SINAPI-CT-TRANSPORTE-CARGA-E-DESCARGA-DE-MATERIAIS.pdf" TargetMode="External"/><Relationship Id="rId5814" Type="http://schemas.openxmlformats.org/officeDocument/2006/relationships/hyperlink" Target="https://www.caixa.gov.br/Downloads/sinapi-cadernos-tecnicos/SINAPI-CT-GABIOES-EXECUCAO-DE-MURO-E-PROTECAO-SUPERFICIAL.pdf" TargetMode="External"/><Relationship Id="rId8220" Type="http://schemas.openxmlformats.org/officeDocument/2006/relationships/hyperlink" Target="https://www.caixa.gov.br/Downloads/sinapi-cadernos-tecnicos/SINAPI-CT-DEMOLICOES-E-REMOCOES.pdf" TargetMode="External"/><Relationship Id="rId3365" Type="http://schemas.openxmlformats.org/officeDocument/2006/relationships/hyperlink" Target="https://www.caixa.gov.br/Downloads/sinapi-cadernos-tecnicos/SINAPI-CT-PINTURA-PARA-PISOS-E-PARA-SINALIZACAO-HORIZONTAL-E-VERTICAL.pdf" TargetMode="External"/><Relationship Id="rId4416" Type="http://schemas.openxmlformats.org/officeDocument/2006/relationships/hyperlink" Target="https://www.caixa.gov.br/Downloads/sinapi-cadernos-tecnicos/SINAPI-CT-SISTEMAS-DE-MEDICAO.pdf" TargetMode="External"/><Relationship Id="rId4830" Type="http://schemas.openxmlformats.org/officeDocument/2006/relationships/hyperlink" Target="https://www.caixa.gov.br/Downloads/sinapi-cadernos-tecnicos/SINAPI-CT-TRANSPORTE-CARGA-E-DESCARGA-DE-MATERIAIS.pdf" TargetMode="External"/><Relationship Id="rId7986" Type="http://schemas.openxmlformats.org/officeDocument/2006/relationships/hyperlink" Target="https://www.caixa.gov.br/Downloads/sinapi-cadernos-tecnicos/SINAPI-CT-DEPRECIACAO-JUROS-IMPOSTOS-E-SEGUROS-MANUTENCAO-E-MATERIAIS-NA-OPERACAO-DOS-EQUIPAMENTOS.pdf" TargetMode="External"/><Relationship Id="rId286" Type="http://schemas.openxmlformats.org/officeDocument/2006/relationships/hyperlink" Target="https://www.caixa.gov.br/Downloads/sinapi-cadernos-tecnicos/SINAPI-CT-INSTALACOES-HIDRAULICAS-RESERVACAO-E-BOMBAS-DE-RECALQUE.pdf" TargetMode="External"/><Relationship Id="rId2381" Type="http://schemas.openxmlformats.org/officeDocument/2006/relationships/hyperlink" Target="https://www.caixa.gov.br/Downloads/sinapi-metodologia/Livro_SINAPI_Calculos_Parametros.pdf" TargetMode="External"/><Relationship Id="rId3018" Type="http://schemas.openxmlformats.org/officeDocument/2006/relationships/hyperlink" Target="https://www.caixa.gov.br/Downloads/sinapi-cadernos-tecnicos/SINAPI-CT-PARQUINHOS-E-EQUIPAMENTOS-DE-GINASTICA-AO-AR-LIVRE.pdf" TargetMode="External"/><Relationship Id="rId3432" Type="http://schemas.openxmlformats.org/officeDocument/2006/relationships/hyperlink" Target="https://www.caixa.gov.br/Downloads/sinapi-cadernos-tecnicos/SINAPI-CT-POSTES-DE-CONCRETO-E-METALICOS.pdf" TargetMode="External"/><Relationship Id="rId6588" Type="http://schemas.openxmlformats.org/officeDocument/2006/relationships/hyperlink" Target="https://www.caixa.gov.br/Downloads/sinapi-cadernos-tecnicos/SINAPI-CT-ESCORAMENTO-E-PREPARO-DE-FUNDO-DE-VALAS.pdf" TargetMode="External"/><Relationship Id="rId7639" Type="http://schemas.openxmlformats.org/officeDocument/2006/relationships/hyperlink" Target="https://www.caixa.gov.br/Downloads/sinapi-cadernos-tecnicos/SINAPI-CT-DEPRECIACAO-JUROS-IMPOSTOS-E-SEGUROS-MANUTENCAO-E-MATERIAIS-NA-OPERACAO-DOS-EQUIPAMENTOS.pdf" TargetMode="External"/><Relationship Id="rId353" Type="http://schemas.openxmlformats.org/officeDocument/2006/relationships/hyperlink" Target="https://www.caixa.gov.br/Downloads/sinapi-cadernos-tecnicos/SINAPI-CT-INSTALACOES-HIDRAULICAS-RESERVACAO-E-BOMBAS-DE-RECALQUE.pdf" TargetMode="External"/><Relationship Id="rId2034" Type="http://schemas.openxmlformats.org/officeDocument/2006/relationships/hyperlink" Target="https://www.caixa.gov.br/Downloads/sinapi-cadernos-tecnicos/SINAPI-CT-LAJES-PRE-MOLDADAS.pdf" TargetMode="External"/><Relationship Id="rId9061" Type="http://schemas.openxmlformats.org/officeDocument/2006/relationships/hyperlink" Target="https://www.caixa.gov.br/Downloads/sinapi-cadernos-tecnicos/SINAPI-CT-BOMBAS-HIDRAULICAS-CENTRIFUGAS-HORIZONTAIS-E-SUBMERSIVEIS.pdf" TargetMode="External"/><Relationship Id="rId420" Type="http://schemas.openxmlformats.org/officeDocument/2006/relationships/hyperlink" Target="https://www.caixa.gov.br/Downloads/sinapi-cadernos-tecnicos/SINAPI-CT-INSTALACOES-HIDRAULICAS-RESERVACAO-E-BOMBAS-DE-RECALQUE.pdf" TargetMode="External"/><Relationship Id="rId1050" Type="http://schemas.openxmlformats.org/officeDocument/2006/relationships/hyperlink" Target="https://www.caixa.gov.br/Downloads/sinapi-cadernos-tecnicos/SINAPI-CT-INSTALACOES-PREDIAIS-DE-AGUA-QUENTE-EM-CPVC.pdf" TargetMode="External"/><Relationship Id="rId2101" Type="http://schemas.openxmlformats.org/officeDocument/2006/relationships/hyperlink" Target="https://www.caixa.gov.br/Downloads/sinapi-cadernos-tecnicos/SINAPI-CT-LIGACOES-PREDIAIS-DE-AGUA-E-ESGOTO.pdf" TargetMode="External"/><Relationship Id="rId5257" Type="http://schemas.openxmlformats.org/officeDocument/2006/relationships/hyperlink" Target="https://www.caixa.gov.br/Downloads/sinapi-cadernos-tecnicos/SINAPI-CT-VALVULAS-PARA-REDES-DE-SANEAMENTO.pdf" TargetMode="External"/><Relationship Id="rId6655" Type="http://schemas.openxmlformats.org/officeDocument/2006/relationships/hyperlink" Target="https://www.caixa.gov.br/Downloads/sinapi-cadernos-tecnicos/SINAPI-CT-ESCAVACAO-DE-VALAS.pdf" TargetMode="External"/><Relationship Id="rId7706" Type="http://schemas.openxmlformats.org/officeDocument/2006/relationships/hyperlink" Target="https://www.caixa.gov.br/Downloads/sinapi-cadernos-tecnicos/SINAPI-CT-DEPRECIACAO-JUROS-IMPOSTOS-E-SEGUROS-MANUTENCAO-E-MATERIAIS-NA-OPERACAO-DOS-EQUIPAMENTOS.pdf" TargetMode="External"/><Relationship Id="rId5671" Type="http://schemas.openxmlformats.org/officeDocument/2006/relationships/hyperlink" Target="https://www.caixa.gov.br/Downloads/sinapi-cadernos-tecnicos/SINAPI-CT-ILUMINACAO-PREDIAL-E-MONITORAMENTO.pdf" TargetMode="External"/><Relationship Id="rId6308" Type="http://schemas.openxmlformats.org/officeDocument/2006/relationships/hyperlink" Target="https://www.caixa.gov.br/Downloads/sinapi-cadernos-tecnicos/SINAPI-CT-ESTRUTURA-E-TRAMA-PARA-COBERTURA.pdf" TargetMode="External"/><Relationship Id="rId6722" Type="http://schemas.openxmlformats.org/officeDocument/2006/relationships/hyperlink" Target="https://www.caixa.gov.br/Downloads/sinapi-cadernos-tecnicos/SINAPI-CT-ESCAVACAO-VERTICAL-A-CEU-ABERTO.pdf" TargetMode="External"/><Relationship Id="rId9878" Type="http://schemas.openxmlformats.org/officeDocument/2006/relationships/hyperlink" Target="https://www.caixa.gov.br/Downloads/sinapi-cadernos-tecnicos/SINAPI-CT-ARMACAO-DE-ESTACAS.pdf" TargetMode="External"/><Relationship Id="rId1867" Type="http://schemas.openxmlformats.org/officeDocument/2006/relationships/hyperlink" Target="https://www.caixa.gov.br/Downloads/sinapi-cadernos-tecnicos/SINAPI-CT-INSTALACOES-EM-COBRE.pdf" TargetMode="External"/><Relationship Id="rId2918" Type="http://schemas.openxmlformats.org/officeDocument/2006/relationships/hyperlink" Target="https://www.caixa.gov.br/Downloads/sinapi-cadernos-tecnicos/SINAPI-CT-PAREDES-DE-CONCRETO-CONCRETAGEM.pdf" TargetMode="External"/><Relationship Id="rId4273" Type="http://schemas.openxmlformats.org/officeDocument/2006/relationships/hyperlink" Target="https://www.caixa.gov.br/Downloads/sinapi-cadernos-tecnicos/SINAPI-CT-REVESTIMENTOS-CERAMICOS-INTERNOS.pdf" TargetMode="External"/><Relationship Id="rId5324" Type="http://schemas.openxmlformats.org/officeDocument/2006/relationships/hyperlink" Target="https://www.caixa.gov.br/Downloads/sinapi-cadernos-tecnicos/SINAPI-CT-INSTALACOES-ELETRICAS-ELETRODUTOS-CONEXOES-E-CONDULETES-APARENTES.pdf" TargetMode="External"/><Relationship Id="rId8894" Type="http://schemas.openxmlformats.org/officeDocument/2006/relationships/hyperlink" Target="https://www.caixa.gov.br/Downloads/sinapi-cadernos-tecnicos/SINAPI-CT-CERCAS-PROTETORES-E-ALAMBRADOS.pdf" TargetMode="External"/><Relationship Id="rId9945" Type="http://schemas.openxmlformats.org/officeDocument/2006/relationships/hyperlink" Target="https://www.caixa.gov.br/Downloads/sinapi-cadernos-tecnicos/SINAPI-CT-ARGAMASSAS.pdf" TargetMode="External"/><Relationship Id="rId1934" Type="http://schemas.openxmlformats.org/officeDocument/2006/relationships/hyperlink" Target="https://www.caixa.gov.br/Downloads/sinapi-cadernos-tecnicos/SINAPI-CT-INSTALACOES-EM-COBRE.pdf" TargetMode="External"/><Relationship Id="rId4340" Type="http://schemas.openxmlformats.org/officeDocument/2006/relationships/hyperlink" Target="https://www.caixa.gov.br/Downloads/sinapi-cadernos-tecnicos/SINAPI-CT-SINALIZACAO-VERTICAL-VIARIA.pdf" TargetMode="External"/><Relationship Id="rId7496" Type="http://schemas.openxmlformats.org/officeDocument/2006/relationships/hyperlink" Target="https://www.caixa.gov.br/Downloads/sinapi-cadernos-tecnicos/SINAPI-CT-DEPRECIACAO-JUROS-IMPOSTOS-E-SEGUROS-MANUTENCAO-E-MATERIAIS-NA-OPERACAO-DOS-EQUIPAMENTOS.pdf" TargetMode="External"/><Relationship Id="rId8547" Type="http://schemas.openxmlformats.org/officeDocument/2006/relationships/hyperlink" Target="https://www.caixa.gov.br/Downloads/sinapi-cadernos-tecnicos/SINAPI-CT-CUSTOS-HORARIOS-PRODUTIVO-E-IMPRODUTIVO-DOS-EQUIPAMENTOS.pdf" TargetMode="External"/><Relationship Id="rId8961" Type="http://schemas.openxmlformats.org/officeDocument/2006/relationships/hyperlink" Target="https://www.caixa.gov.br/Downloads/sinapi-cadernos-tecnicos/SINAPI-CT-CAIXAS-DE-AGUA-PARA-EDIFICACOES.pdf" TargetMode="External"/><Relationship Id="rId6098" Type="http://schemas.openxmlformats.org/officeDocument/2006/relationships/hyperlink" Target="https://www.caixa.gov.br/Downloads/sinapi-cadernos-tecnicos/SINAPI-CT-EXECUCAO-DE-TIRANTES.pdf" TargetMode="External"/><Relationship Id="rId7149" Type="http://schemas.openxmlformats.org/officeDocument/2006/relationships/hyperlink" Target="https://www.caixa.gov.br/Downloads/sinapi-cadernos-tecnicos/SINAPI-CT-DUTOS-PARA-AR-CONDICIONADO.pdf" TargetMode="External"/><Relationship Id="rId7563" Type="http://schemas.openxmlformats.org/officeDocument/2006/relationships/hyperlink" Target="https://www.caixa.gov.br/Downloads/sinapi-cadernos-tecnicos/SINAPI-CT-DEPRECIACAO-JUROS-IMPOSTOS-E-SEGUROS-MANUTENCAO-E-MATERIAIS-NA-OPERACAO-DOS-EQUIPAMENTOS.pdf" TargetMode="External"/><Relationship Id="rId8614" Type="http://schemas.openxmlformats.org/officeDocument/2006/relationships/hyperlink" Target="https://www.caixa.gov.br/Downloads/sinapi-cadernos-tecnicos/SINAPI-CT-CUSTOS-HORARIOS-PRODUTIVO-E-IMPRODUTIVO-DOS-EQUIPAMENTOS.pdf" TargetMode="External"/><Relationship Id="rId6165" Type="http://schemas.openxmlformats.org/officeDocument/2006/relationships/hyperlink" Target="https://www.caixa.gov.br/Downloads/sinapi-cadernos-tecnicos/SINAPI-CT-ESTRUTURAS-DE-MADEIRA.pdf" TargetMode="External"/><Relationship Id="rId7216" Type="http://schemas.openxmlformats.org/officeDocument/2006/relationships/hyperlink" Target="https://www.caixa.gov.br/Downloads/sinapi-cadernos-tecnicos/SINAPI-CT-DRENOS.pdf" TargetMode="External"/><Relationship Id="rId3759" Type="http://schemas.openxmlformats.org/officeDocument/2006/relationships/hyperlink" Target="https://www.caixa.gov.br/Downloads/sinapi-cadernos-tecnicos/SINAPI-CT-QUADROS-DE-AUTOMACAO-DE-BOMBAS.pdf" TargetMode="External"/><Relationship Id="rId5181" Type="http://schemas.openxmlformats.org/officeDocument/2006/relationships/hyperlink" Target="https://www.caixa.gov.br/Downloads/sinapi-cadernos-tecnicos/SINAPI-CT-VALVULAS-E-REGISTROS-PARA-SISTEMAS-PREDIAIS.pdf" TargetMode="External"/><Relationship Id="rId6232" Type="http://schemas.openxmlformats.org/officeDocument/2006/relationships/hyperlink" Target="https://www.caixa.gov.br/Downloads/sinapi-cadernos-tecnicos/SINAPI-CT-ESTRUTURA-E-TRAMA-PARA-COBERTURA.pdf" TargetMode="External"/><Relationship Id="rId7630" Type="http://schemas.openxmlformats.org/officeDocument/2006/relationships/hyperlink" Target="https://www.caixa.gov.br/Downloads/sinapi-cadernos-tecnicos/SINAPI-CT-DEPRECIACAO-JUROS-IMPOSTOS-E-SEGUROS-MANUTENCAO-E-MATERIAIS-NA-OPERACAO-DOS-EQUIPAMENTOS.pdf" TargetMode="External"/><Relationship Id="rId9388" Type="http://schemas.openxmlformats.org/officeDocument/2006/relationships/hyperlink" Target="https://www.caixa.gov.br/Downloads/sinapi-cadernos-tecnicos/SINAPI-CT-ATERRO-E-REATERRO-DE-VALAS.pdf" TargetMode="External"/><Relationship Id="rId2775" Type="http://schemas.openxmlformats.org/officeDocument/2006/relationships/hyperlink" Target="https://www.caixa.gov.br/Downloads/sinapi-cadernos-tecnicos/SINAPI-CT-MASSA-UNICA-INTERNA.pdf" TargetMode="External"/><Relationship Id="rId3826" Type="http://schemas.openxmlformats.org/officeDocument/2006/relationships/hyperlink" Target="https://www.caixa.gov.br/Downloads/sinapi-cadernos-tecnicos/SINAPI-CT-RASGOS-E-FIXACOES.pdf" TargetMode="External"/><Relationship Id="rId747" Type="http://schemas.openxmlformats.org/officeDocument/2006/relationships/hyperlink" Target="https://www.caixa.gov.br/Downloads/sinapi-cadernos-tecnicos/SINAPI-CT-INSTALACOES-PREDIAIS-DE-ESGOTO-TUBOS-E-CONEXOES.pdf" TargetMode="External"/><Relationship Id="rId1377" Type="http://schemas.openxmlformats.org/officeDocument/2006/relationships/hyperlink" Target="https://www.caixa.gov.br/Downloads/sinapi-cadernos-tecnicos/SINAPI-CT-INSTALACOES-DE-GAS-E-INCENDIO-EM-ACO-E-FERRO-GALVANIZADO.pdf" TargetMode="External"/><Relationship Id="rId1791" Type="http://schemas.openxmlformats.org/officeDocument/2006/relationships/hyperlink" Target="https://www.caixa.gov.br/Downloads/sinapi-cadernos-tecnicos/SINAPI-CT-INSTALACOES-EM-COBRE.pdf" TargetMode="External"/><Relationship Id="rId2428" Type="http://schemas.openxmlformats.org/officeDocument/2006/relationships/hyperlink" Target="https://www.caixa.gov.br/Downloads/sinapi-metodologia/Livro_SINAPI_Calculos_Parametros.pdf" TargetMode="External"/><Relationship Id="rId2842" Type="http://schemas.openxmlformats.org/officeDocument/2006/relationships/hyperlink" Target="https://www.caixa.gov.br/Downloads/sinapi-cadernos-tecnicos/SINAPI-CT-MONOCAPA.pdf" TargetMode="External"/><Relationship Id="rId5998" Type="http://schemas.openxmlformats.org/officeDocument/2006/relationships/hyperlink" Target="https://www.caixa.gov.br/Downloads/sinapi-cadernos-tecnicos/SINAPI-CT-FOSSAS-E-SUMIDOUROS.pdf" TargetMode="External"/><Relationship Id="rId9455" Type="http://schemas.openxmlformats.org/officeDocument/2006/relationships/hyperlink" Target="https://www.caixa.gov.br/Downloads/sinapi-cadernos-tecnicos/SINAPI-CT-ASSENTAMENTO-DE-TUBOS-DE-ESGOTO-OU-DRENAGEM-PLUVIAL-EM-CONCRETO.pdf" TargetMode="External"/><Relationship Id="rId83" Type="http://schemas.openxmlformats.org/officeDocument/2006/relationships/hyperlink" Target="https://www.caixa.gov.br/Downloads/sinapi-cadernos-tecnicos/SINAPI-CT-INSTALACOES-ELETRICAS-REDE-DE-DISTRIBUICAO.pdf" TargetMode="External"/><Relationship Id="rId814" Type="http://schemas.openxmlformats.org/officeDocument/2006/relationships/hyperlink" Target="https://www.caixa.gov.br/Downloads/sinapi-cadernos-tecnicos/SINAPI-CT-INSTALACOES-PREDIAIS-DE-AGUA-FRIA-EM-PVC.pdf" TargetMode="External"/><Relationship Id="rId1444" Type="http://schemas.openxmlformats.org/officeDocument/2006/relationships/hyperlink" Target="https://www.caixa.gov.br/Downloads/sinapi-cadernos-tecnicos/SINAPI-CT-INSTALACOES-DE-GAS-E-INCENDIO-EM-ACO-E-FERRO-GALVANIZADO.pdf" TargetMode="External"/><Relationship Id="rId8057" Type="http://schemas.openxmlformats.org/officeDocument/2006/relationships/hyperlink" Target="https://www.caixa.gov.br/Downloads/sinapi-cadernos-tecnicos/SINAPI-CT-DEPRECIACAO-JUROS-IMPOSTOS-E-SEGUROS-MANUTENCAO-E-MATERIAIS-NA-OPERACAO-DOS-EQUIPAMENTOS.pdf" TargetMode="External"/><Relationship Id="rId8471" Type="http://schemas.openxmlformats.org/officeDocument/2006/relationships/hyperlink" Target="https://www.caixa.gov.br/Downloads/sinapi-cadernos-tecnicos/SINAPI-CT-CUSTOS-HORARIOS-PRODUTIVO-E-IMPRODUTIVO-DOS-EQUIPAMENTOS.pdf" TargetMode="External"/><Relationship Id="rId9108" Type="http://schemas.openxmlformats.org/officeDocument/2006/relationships/hyperlink" Target="https://www.caixa.gov.br/Downloads/sinapi-cadernos-tecnicos/SINAPI-CT-BOCAS-PARA-BUEIROS.pdf" TargetMode="External"/><Relationship Id="rId9522" Type="http://schemas.openxmlformats.org/officeDocument/2006/relationships/hyperlink" Target="https://www.caixa.gov.br/Downloads/sinapi-cadernos-tecnicos/SINAPI-CT-ASSENTAMENTO-DE-TUBOS-DE-PVC-E-METALICOS-EM-REDES-DE-AGUA.pdf" TargetMode="External"/><Relationship Id="rId1511" Type="http://schemas.openxmlformats.org/officeDocument/2006/relationships/hyperlink" Target="https://www.caixa.gov.br/Downloads/sinapi-cadernos-tecnicos/SINAPI-CT-INSTALACOES-DE-GAS-E-INCENDIO-EM-ACO-E-FERRO-GALVANIZADO.pdf" TargetMode="External"/><Relationship Id="rId4667" Type="http://schemas.openxmlformats.org/officeDocument/2006/relationships/hyperlink" Target="https://www.caixa.gov.br/Downloads/sinapi-cadernos-tecnicos/SINAPI-CT-TRANSPORTE-DE-MATERIAIS-DENTRO-DO-CANTEIRO-DE-OBRAS.pdf" TargetMode="External"/><Relationship Id="rId5718" Type="http://schemas.openxmlformats.org/officeDocument/2006/relationships/hyperlink" Target="https://www.caixa.gov.br/Downloads/sinapi-cadernos-tecnicos/SINAPI-CT-GUARDA-CORPO-CORRIMAO-E-GRADE-PARA-ESQUADRIAS.pdf" TargetMode="External"/><Relationship Id="rId7073" Type="http://schemas.openxmlformats.org/officeDocument/2006/relationships/hyperlink" Target="https://www.caixa.gov.br/Downloads/sinapi-cadernos-tecnicos/SINAPI-CT-ELETROCALHAS.pdf" TargetMode="External"/><Relationship Id="rId8124" Type="http://schemas.openxmlformats.org/officeDocument/2006/relationships/hyperlink" Target="https://www.caixa.gov.br/Downloads/sinapi-cadernos-tecnicos/SINAPI-CT-DEPRECIACAO-JUROS-IMPOSTOS-E-SEGUROS-MANUTENCAO-E-MATERIAIS-NA-OPERACAO-DOS-EQUIPAMENTOS.pdf" TargetMode="External"/><Relationship Id="rId10054" Type="http://schemas.openxmlformats.org/officeDocument/2006/relationships/hyperlink" Target="https://www.caixa.gov.br/Downloads/sinapi-cadernos-tecnicos/SINAPI-CT-ALVENARIAS-DIVERSAS.pdf" TargetMode="External"/><Relationship Id="rId3269" Type="http://schemas.openxmlformats.org/officeDocument/2006/relationships/hyperlink" Target="https://www.caixa.gov.br/Downloads/sinapi-cadernos-tecnicos/SINAPI-CT-PINTURA-EM-MADEIRA.pdf" TargetMode="External"/><Relationship Id="rId3683" Type="http://schemas.openxmlformats.org/officeDocument/2006/relationships/hyperlink" Target="https://www.caixa.gov.br/Downloads/sinapi-cadernos-tecnicos/SINAPI-CT-PRODUCAO-DE-CONCRETO.pdf" TargetMode="External"/><Relationship Id="rId7140" Type="http://schemas.openxmlformats.org/officeDocument/2006/relationships/hyperlink" Target="https://www.caixa.gov.br/Downloads/sinapi-cadernos-tecnicos/SINAPI-CT-DUTOS-PARA-AR-CONDICIONADO.pdf" TargetMode="External"/><Relationship Id="rId2285" Type="http://schemas.openxmlformats.org/officeDocument/2006/relationships/hyperlink" Target="https://www.caixa.gov.br/Downloads/sinapi-metodologia/Livro_SINAPI_Calculos_Parametros.pdf" TargetMode="External"/><Relationship Id="rId3336" Type="http://schemas.openxmlformats.org/officeDocument/2006/relationships/hyperlink" Target="https://www.caixa.gov.br/Downloads/sinapi-cadernos-tecnicos/SINAPI-CT-PINTURA-PARA-PISOS-E-PARA-SINALIZACAO-HORIZONTAL-E-VERTICAL.pdf" TargetMode="External"/><Relationship Id="rId4734" Type="http://schemas.openxmlformats.org/officeDocument/2006/relationships/hyperlink" Target="https://www.caixa.gov.br/Downloads/sinapi-cadernos-tecnicos/SINAPI-CT-TRANSPORTE-DE-MATERIAIS-DENTRO-DO-CANTEIRO-DE-OBRAS.pdf" TargetMode="External"/><Relationship Id="rId10121" Type="http://schemas.openxmlformats.org/officeDocument/2006/relationships/hyperlink" Target="https://www.caixa.gov.br/Downloads/sinapi-cadernos-tecnicos/SINAPI-CT-ALVENARIA-ESTRUTURAL-BLOCOS-DE-CONCRETO.pdf" TargetMode="External"/><Relationship Id="rId257" Type="http://schemas.openxmlformats.org/officeDocument/2006/relationships/hyperlink" Target="https://www.caixa.gov.br/Downloads/sinapi-cadernos-tecnicos/SINAPI-CT-INSTALACOES-HIDRAULICAS-RESERVACAO-E-BOMBAS-DE-RECALQUE.pdf" TargetMode="External"/><Relationship Id="rId3750" Type="http://schemas.openxmlformats.org/officeDocument/2006/relationships/hyperlink" Target="https://www.caixa.gov.br/Downloads/sinapi-cadernos-tecnicos/SINAPI-CT-QUADROS-DE-AUTOMACAO-DE-BOMBAS.pdf" TargetMode="External"/><Relationship Id="rId4801" Type="http://schemas.openxmlformats.org/officeDocument/2006/relationships/hyperlink" Target="https://www.caixa.gov.br/Downloads/sinapi-cadernos-tecnicos/SINAPI-CT-TRANSPORTE-CARGA-E-DESCARGA-DE-MATERIAIS.pdf" TargetMode="External"/><Relationship Id="rId7957" Type="http://schemas.openxmlformats.org/officeDocument/2006/relationships/hyperlink" Target="https://www.caixa.gov.br/Downloads/sinapi-cadernos-tecnicos/SINAPI-CT-DEPRECIACAO-JUROS-IMPOSTOS-E-SEGUROS-MANUTENCAO-E-MATERIAIS-NA-OPERACAO-DOS-EQUIPAMENTOS.pdf" TargetMode="External"/><Relationship Id="rId671" Type="http://schemas.openxmlformats.org/officeDocument/2006/relationships/hyperlink" Target="https://www.caixa.gov.br/Downloads/sinapi-cadernos-tecnicos/SINAPI-CT-INSTALACOES-HIDRAULICAS-EM-PPR.pdf" TargetMode="External"/><Relationship Id="rId2352" Type="http://schemas.openxmlformats.org/officeDocument/2006/relationships/hyperlink" Target="https://www.caixa.gov.br/Downloads/sinapi-metodologia/Livro_SINAPI_Calculos_Parametros.pdf" TargetMode="External"/><Relationship Id="rId3403" Type="http://schemas.openxmlformats.org/officeDocument/2006/relationships/hyperlink" Target="https://www.caixa.gov.br/Downloads/sinapi-cadernos-tecnicos/SINAPI-CT-PISOS.pdf" TargetMode="External"/><Relationship Id="rId6559" Type="http://schemas.openxmlformats.org/officeDocument/2006/relationships/hyperlink" Target="https://www.caixa.gov.br/Downloads/sinapi-cadernos-tecnicos/SINAPI-CT-ESGOTAMENTO-DE-VALA-E-REBAIXAMENTO-DO-LENCOL-FREATICO.pdf" TargetMode="External"/><Relationship Id="rId6973" Type="http://schemas.openxmlformats.org/officeDocument/2006/relationships/hyperlink" Target="https://www.caixa.gov.br/Downloads/sinapi-cadernos-tecnicos/SINAPI-CT-EQUIPAMENTOS-DE-PROTECAO-COLETIVA.pdf" TargetMode="External"/><Relationship Id="rId324" Type="http://schemas.openxmlformats.org/officeDocument/2006/relationships/hyperlink" Target="https://www.caixa.gov.br/Downloads/sinapi-cadernos-tecnicos/SINAPI-CT-INSTALACOES-HIDRAULICAS-RESERVACAO-E-BOMBAS-DE-RECALQUE.pdf" TargetMode="External"/><Relationship Id="rId2005" Type="http://schemas.openxmlformats.org/officeDocument/2006/relationships/hyperlink" Target="https://www.caixa.gov.br/Downloads/sinapi-cadernos-tecnicos/SINAPI-CT-INSTALACOES-PARA-CANTEIROS-DE-OBRAS.pdf" TargetMode="External"/><Relationship Id="rId5575" Type="http://schemas.openxmlformats.org/officeDocument/2006/relationships/hyperlink" Target="https://www.caixa.gov.br/Downloads/sinapi-cadernos-tecnicos/SINAPI-CT-INSTALACOES-ELETRICAS-ELETRODUTOS-EMBUTIDOS-CABOS-CAIXAS-TOMADAS-E-INTERRUPTORES.pdf" TargetMode="External"/><Relationship Id="rId6626" Type="http://schemas.openxmlformats.org/officeDocument/2006/relationships/hyperlink" Target="https://www.caixa.gov.br/Downloads/sinapi-cadernos-tecnicos/SINAPI-CT-ESCAVACAO-EM-MATERIAL-DE-3&#170;-CATEGORIA.pdf" TargetMode="External"/><Relationship Id="rId9032" Type="http://schemas.openxmlformats.org/officeDocument/2006/relationships/hyperlink" Target="https://www.caixa.gov.br/Downloads/sinapi-cadernos-tecnicos/SINAPI-CT-CAIXAS-ENTERRADAS.pdf" TargetMode="External"/><Relationship Id="rId1021" Type="http://schemas.openxmlformats.org/officeDocument/2006/relationships/hyperlink" Target="https://www.caixa.gov.br/Downloads/sinapi-cadernos-tecnicos/SINAPI-CT-INSTALACOES-PREDIAIS-DE-AGUA-FRIA-EM-PVC.pdf" TargetMode="External"/><Relationship Id="rId4177" Type="http://schemas.openxmlformats.org/officeDocument/2006/relationships/hyperlink" Target="https://www.caixa.gov.br/Downloads/sinapi-cadernos-tecnicos/SINAPI-CT-REDES-DE-AGUA-E-ESGOTO-EM-PEAD-LISO-(TUBOS-E-CONEXOES).pdf" TargetMode="External"/><Relationship Id="rId4591" Type="http://schemas.openxmlformats.org/officeDocument/2006/relationships/hyperlink" Target="https://www.caixa.gov.br/Downloads/sinapi-cadernos-tecnicos/SINAPI-CT-TRANSPORTE-FLUVIAL-CARGA-E-DESCARGA.pdf" TargetMode="External"/><Relationship Id="rId5228" Type="http://schemas.openxmlformats.org/officeDocument/2006/relationships/hyperlink" Target="https://www.caixa.gov.br/Downloads/sinapi-cadernos-tecnicos/SINAPI-CT-VALVULAS-PARA-REDES-DE-SANEAMENTO.pdf" TargetMode="External"/><Relationship Id="rId5642" Type="http://schemas.openxmlformats.org/officeDocument/2006/relationships/hyperlink" Target="https://www.caixa.gov.br/Downloads/sinapi-cadernos-tecnicos/SINAPI-CT-ILUMINACAO-PREDIAL-E-MONITORAMENTO.pdf" TargetMode="External"/><Relationship Id="rId8798" Type="http://schemas.openxmlformats.org/officeDocument/2006/relationships/hyperlink" Target="https://www.caixa.gov.br/Downloads/sinapi-cadernos-tecnicos/SINAPI-CT-CONCRETO-PROJETADO.pdf" TargetMode="External"/><Relationship Id="rId9849" Type="http://schemas.openxmlformats.org/officeDocument/2006/relationships/hyperlink" Target="https://www.caixa.gov.br/Downloads/sinapi-cadernos-tecnicos/SINAPI-CT-ARMACAO-PARA-ESTRUTURAS-DE-CONCRETO-ARMADO.pdf" TargetMode="External"/><Relationship Id="rId3193" Type="http://schemas.openxmlformats.org/officeDocument/2006/relationships/hyperlink" Target="https://www.caixa.gov.br/Downloads/sinapi-cadernos-tecnicos/SINAPI-CT-PINTURA-EXTERNA.pdf" TargetMode="External"/><Relationship Id="rId4244" Type="http://schemas.openxmlformats.org/officeDocument/2006/relationships/hyperlink" Target="https://www.caixa.gov.br/Downloads/sinapi-cadernos-tecnicos/SINAPI-CT-RESERVATORIOS-DE-CONCRETO-E-METALICOS.pdf" TargetMode="External"/><Relationship Id="rId1838" Type="http://schemas.openxmlformats.org/officeDocument/2006/relationships/hyperlink" Target="https://www.caixa.gov.br/Downloads/sinapi-cadernos-tecnicos/SINAPI-CT-INSTALACOES-EM-COBRE.pdf" TargetMode="External"/><Relationship Id="rId3260" Type="http://schemas.openxmlformats.org/officeDocument/2006/relationships/hyperlink" Target="https://www.caixa.gov.br/Downloads/sinapi-cadernos-tecnicos/SINAPI-CT-PINTURA-EM-MADEIRA.pdf" TargetMode="External"/><Relationship Id="rId4311" Type="http://schemas.openxmlformats.org/officeDocument/2006/relationships/hyperlink" Target="https://www.caixa.gov.br/Downloads/sinapi-cadernos-tecnicos/SINAPI-CT-SINALIZACAO-HORIZONTAL-VIARIA.pdf" TargetMode="External"/><Relationship Id="rId7467" Type="http://schemas.openxmlformats.org/officeDocument/2006/relationships/hyperlink" Target="https://www.caixa.gov.br/Downloads/sinapi-cadernos-tecnicos/SINAPI-CT-DEPRECIACAO-JUROS-IMPOSTOS-E-SEGUROS-MANUTENCAO-E-MATERIAIS-NA-OPERACAO-DOS-EQUIPAMENTOS.pdf" TargetMode="External"/><Relationship Id="rId8865" Type="http://schemas.openxmlformats.org/officeDocument/2006/relationships/hyperlink" Target="https://www.caixa.gov.br/Downloads/sinapi-cadernos-tecnicos/SINAPI-CT-CERCAS-PROTETORES-E-ALAMBRADOS.pdf" TargetMode="External"/><Relationship Id="rId9916" Type="http://schemas.openxmlformats.org/officeDocument/2006/relationships/hyperlink" Target="https://www.caixa.gov.br/Downloads/sinapi-cadernos-tecnicos/SINAPI-CT-ARGAMASSAS.pdf" TargetMode="External"/><Relationship Id="rId181" Type="http://schemas.openxmlformats.org/officeDocument/2006/relationships/hyperlink" Target="https://www.caixa.gov.br/Downloads/sinapi-cadernos-tecnicos/SINAPI-CT-INSTALACOES-HIDRAULICAS-RESERVACAO-E-BOMBAS-DE-RECALQUE.pdf" TargetMode="External"/><Relationship Id="rId1905" Type="http://schemas.openxmlformats.org/officeDocument/2006/relationships/hyperlink" Target="https://www.caixa.gov.br/Downloads/sinapi-cadernos-tecnicos/SINAPI-CT-INSTALACOES-EM-COBRE.pdf" TargetMode="External"/><Relationship Id="rId6069" Type="http://schemas.openxmlformats.org/officeDocument/2006/relationships/hyperlink" Target="https://www.caixa.gov.br/Downloads/sinapi-cadernos-tecnicos/SINAPI-CT-EXECUCAO-DE-TIRANTES.pdf" TargetMode="External"/><Relationship Id="rId7881" Type="http://schemas.openxmlformats.org/officeDocument/2006/relationships/hyperlink" Target="https://www.caixa.gov.br/Downloads/sinapi-cadernos-tecnicos/SINAPI-CT-DEPRECIACAO-JUROS-IMPOSTOS-E-SEGUROS-MANUTENCAO-E-MATERIAIS-NA-OPERACAO-DOS-EQUIPAMENTOS.pdf" TargetMode="External"/><Relationship Id="rId8518" Type="http://schemas.openxmlformats.org/officeDocument/2006/relationships/hyperlink" Target="https://www.caixa.gov.br/Downloads/sinapi-cadernos-tecnicos/SINAPI-CT-CUSTOS-HORARIOS-PRODUTIVO-E-IMPRODUTIVO-DOS-EQUIPAMENTOS.pdf" TargetMode="External"/><Relationship Id="rId8932" Type="http://schemas.openxmlformats.org/officeDocument/2006/relationships/hyperlink" Target="https://www.caixa.gov.br/Downloads/sinapi-cadernos-tecnicos/SINAPI-CT-CANALETAS-GRELHAS-E-CAIXAS-COM-GRELHA-PARA-DRENAGEM.pdf" TargetMode="External"/><Relationship Id="rId5085" Type="http://schemas.openxmlformats.org/officeDocument/2006/relationships/hyperlink" Target="https://www.caixa.gov.br/Downloads/sinapi-cadernos-tecnicos/SINAPI-CT-VIDROS-E-ESPELHOS.pdf" TargetMode="External"/><Relationship Id="rId6483" Type="http://schemas.openxmlformats.org/officeDocument/2006/relationships/hyperlink" Target="https://www.caixa.gov.br/Downloads/sinapi-cadernos-tecnicos/SINAPI-CT-ESQUADRIAS-PORTAS.pdf" TargetMode="External"/><Relationship Id="rId7534" Type="http://schemas.openxmlformats.org/officeDocument/2006/relationships/hyperlink" Target="https://www.caixa.gov.br/Downloads/sinapi-cadernos-tecnicos/SINAPI-CT-DEPRECIACAO-JUROS-IMPOSTOS-E-SEGUROS-MANUTENCAO-E-MATERIAIS-NA-OPERACAO-DOS-EQUIPAMENTOS.pdf" TargetMode="External"/><Relationship Id="rId998" Type="http://schemas.openxmlformats.org/officeDocument/2006/relationships/hyperlink" Target="https://www.caixa.gov.br/Downloads/sinapi-cadernos-tecnicos/SINAPI-CT-INSTALACOES-PREDIAIS-DE-AGUA-FRIA-EM-PVC.pdf" TargetMode="External"/><Relationship Id="rId2679" Type="http://schemas.openxmlformats.org/officeDocument/2006/relationships/hyperlink" Target="https://www.caixa.gov.br/Downloads/sinapi-cadernos-tecnicos/SINAPI-CT-MASSA-UNICA-EXTERNA.pdf" TargetMode="External"/><Relationship Id="rId6136" Type="http://schemas.openxmlformats.org/officeDocument/2006/relationships/hyperlink" Target="https://www.caixa.gov.br/Downloads/sinapi-cadernos-tecnicos/SINAPI-CT-ESTRUTURAS-DE-MADEIRA.pdf" TargetMode="External"/><Relationship Id="rId6550" Type="http://schemas.openxmlformats.org/officeDocument/2006/relationships/hyperlink" Target="https://www.caixa.gov.br/Downloads/sinapi-cadernos-tecnicos/SINAPI-CT-ESQUADRIAS-JANELAS.pdf" TargetMode="External"/><Relationship Id="rId7601" Type="http://schemas.openxmlformats.org/officeDocument/2006/relationships/hyperlink" Target="https://www.caixa.gov.br/Downloads/sinapi-cadernos-tecnicos/SINAPI-CT-DEPRECIACAO-JUROS-IMPOSTOS-E-SEGUROS-MANUTENCAO-E-MATERIAIS-NA-OPERACAO-DOS-EQUIPAMENTOS.pdf" TargetMode="External"/><Relationship Id="rId1695" Type="http://schemas.openxmlformats.org/officeDocument/2006/relationships/hyperlink" Target="https://www.caixa.gov.br/Downloads/sinapi-cadernos-tecnicos/SINAPI-CT-INSTALACOES-DE-AR-CONDICIONADO.pdf" TargetMode="External"/><Relationship Id="rId2746" Type="http://schemas.openxmlformats.org/officeDocument/2006/relationships/hyperlink" Target="https://www.caixa.gov.br/Downloads/sinapi-cadernos-tecnicos/SINAPI-CT-MASSA-UNICA-EXTERNA.pdf" TargetMode="External"/><Relationship Id="rId5152" Type="http://schemas.openxmlformats.org/officeDocument/2006/relationships/hyperlink" Target="https://www.caixa.gov.br/Downloads/sinapi-cadernos-tecnicos/SINAPI-CT-VALVULAS-E-REGISTROS-PARA-SISTEMAS-PREDIAIS.pdf" TargetMode="External"/><Relationship Id="rId6203" Type="http://schemas.openxmlformats.org/officeDocument/2006/relationships/hyperlink" Target="https://www.caixa.gov.br/Downloads/sinapi-cadernos-tecnicos/SINAPI-CT-ESTRUTURAS-DE-CONTENCAO-ESTACAS-PAREDES-DIAFRAGMA-E-MURETA-GUIA.pdf" TargetMode="External"/><Relationship Id="rId9359" Type="http://schemas.openxmlformats.org/officeDocument/2006/relationships/hyperlink" Target="https://www.caixa.gov.br/Downloads/sinapi-cadernos-tecnicos/SINAPI-CT-ATERROS-BASES-SUB-BASES-E-IMPRIMACOES.pdf" TargetMode="External"/><Relationship Id="rId9773" Type="http://schemas.openxmlformats.org/officeDocument/2006/relationships/hyperlink" Target="https://www.caixa.gov.br/Downloads/sinapi-cadernos-tecnicos/SINAPI-CT-ASSENTAMENTO-DE-TUBOS-DE-ESGOTO-EM-PVC-E-PEAD.pdf" TargetMode="External"/><Relationship Id="rId718" Type="http://schemas.openxmlformats.org/officeDocument/2006/relationships/hyperlink" Target="https://www.caixa.gov.br/Downloads/sinapi-cadernos-tecnicos/SINAPI-CT-INSTALACOES-PREDIAIS-DE-ESGOTO-CAIXAS-E-RALOS.pdf" TargetMode="External"/><Relationship Id="rId1348" Type="http://schemas.openxmlformats.org/officeDocument/2006/relationships/hyperlink" Target="https://www.caixa.gov.br/Downloads/sinapi-cadernos-tecnicos/SINAPI-CT-INSTALACOES-DE-GAS-E-INCENDIO-EM-ACO-E-FERRO-GALVANIZADO.pdf" TargetMode="External"/><Relationship Id="rId1762" Type="http://schemas.openxmlformats.org/officeDocument/2006/relationships/hyperlink" Target="https://www.caixa.gov.br/Downloads/sinapi-cadernos-tecnicos/SINAPI-CT-INSTALACOES-EM-COBRE.pdf" TargetMode="External"/><Relationship Id="rId8375" Type="http://schemas.openxmlformats.org/officeDocument/2006/relationships/hyperlink" Target="https://www.caixa.gov.br/Downloads/sinapi-cadernos-tecnicos/SINAPI-CT-CUSTOS-HORARIOS-PRODUTIVO-E-IMPRODUTIVO-DOS-EQUIPAMENTOS.pdf" TargetMode="External"/><Relationship Id="rId9426" Type="http://schemas.openxmlformats.org/officeDocument/2006/relationships/hyperlink" Target="https://www.caixa.gov.br/Downloads/sinapi-cadernos-tecnicos/SINAPI-CT-ASSENTAMENTO-DE-TUBOS-DE-ESGOTO-OU-DRENAGEM-PLUVIAL-EM-CONCRETO.pdf" TargetMode="External"/><Relationship Id="rId1415" Type="http://schemas.openxmlformats.org/officeDocument/2006/relationships/hyperlink" Target="https://www.caixa.gov.br/Downloads/sinapi-cadernos-tecnicos/SINAPI-CT-INSTALACOES-DE-GAS-E-INCENDIO-EM-ACO-E-FERRO-GALVANIZADO.pdf" TargetMode="External"/><Relationship Id="rId2813" Type="http://schemas.openxmlformats.org/officeDocument/2006/relationships/hyperlink" Target="https://www.caixa.gov.br/Downloads/sinapi-cadernos-tecnicos/SINAPI-CT-MASSA-UNICA-INTERNA.pdf" TargetMode="External"/><Relationship Id="rId5969" Type="http://schemas.openxmlformats.org/officeDocument/2006/relationships/hyperlink" Target="https://www.caixa.gov.br/Downloads/sinapi-cadernos-tecnicos/SINAPI-CT-FUNDACOES-RASAS-(BLOCOS-SAPATAS-VIGAS-BALDRAME).pdf" TargetMode="External"/><Relationship Id="rId7391" Type="http://schemas.openxmlformats.org/officeDocument/2006/relationships/hyperlink" Target="https://www.caixa.gov.br/Downloads/sinapi-cadernos-tecnicos/SINAPI-CT-DEPRECIACAO-JUROS-IMPOSTOS-E-SEGUROS-MANUTENCAO-E-MATERIAIS-NA-OPERACAO-DOS-EQUIPAMENTOS.pdf" TargetMode="External"/><Relationship Id="rId8028" Type="http://schemas.openxmlformats.org/officeDocument/2006/relationships/hyperlink" Target="https://www.caixa.gov.br/Downloads/sinapi-cadernos-tecnicos/SINAPI-CT-DEPRECIACAO-JUROS-IMPOSTOS-E-SEGUROS-MANUTENCAO-E-MATERIAIS-NA-OPERACAO-DOS-EQUIPAMENTOS.pdf" TargetMode="External"/><Relationship Id="rId8442" Type="http://schemas.openxmlformats.org/officeDocument/2006/relationships/hyperlink" Target="https://www.caixa.gov.br/Downloads/sinapi-cadernos-tecnicos/SINAPI-CT-CUSTOS-HORARIOS-PRODUTIVO-E-IMPRODUTIVO-DOS-EQUIPAMENTOS.pdf" TargetMode="External"/><Relationship Id="rId9840" Type="http://schemas.openxmlformats.org/officeDocument/2006/relationships/hyperlink" Target="https://www.caixa.gov.br/Downloads/sinapi-cadernos-tecnicos/SINAPI-CT-ARMACAO-PARA-ESTRUTURAS-DE-CONCRETO-ARMADO.pdf" TargetMode="External"/><Relationship Id="rId54" Type="http://schemas.openxmlformats.org/officeDocument/2006/relationships/hyperlink" Target="https://www.caixa.gov.br/Downloads/sinapi-cadernos-tecnicos/SINAPI-CT-INSTALACOES-ELETRICAS-QUADROS-CABOS-DISJUNTORES-CONTATORES-E-BARRAMENTOS-BLINDADOS.pdf" TargetMode="External"/><Relationship Id="rId4985" Type="http://schemas.openxmlformats.org/officeDocument/2006/relationships/hyperlink" Target="https://www.caixa.gov.br/Downloads/sinapi-cadernos-tecnicos/SINAPI-CT-TUNNEL-LINER.pdf" TargetMode="External"/><Relationship Id="rId7044" Type="http://schemas.openxmlformats.org/officeDocument/2006/relationships/hyperlink" Target="https://www.caixa.gov.br/Downloads/sinapi-cadernos-tecnicos/SINAPI-CT-ELETROCALHAS.pdf" TargetMode="External"/><Relationship Id="rId2189" Type="http://schemas.openxmlformats.org/officeDocument/2006/relationships/hyperlink" Target="https://www.caixa.gov.br/Downloads/sinapi-metodologia/Livro_SINAPI_Calculos_Parametros.pdf" TargetMode="External"/><Relationship Id="rId3587" Type="http://schemas.openxmlformats.org/officeDocument/2006/relationships/hyperlink" Target="https://www.caixa.gov.br/Downloads/sinapi-cadernos-tecnicos/SINAPI-CT-POCOS-DE-VISITA-E-CAIXAS-PARA-BOCAS-DE-LOBO.pdf" TargetMode="External"/><Relationship Id="rId4638" Type="http://schemas.openxmlformats.org/officeDocument/2006/relationships/hyperlink" Target="https://www.caixa.gov.br/Downloads/sinapi-cadernos-tecnicos/SINAPI-CT-TRANSPORTE-FLUVIAL-MOMENTO-DE-TRANSPORTE.pdf" TargetMode="External"/><Relationship Id="rId6060" Type="http://schemas.openxmlformats.org/officeDocument/2006/relationships/hyperlink" Target="https://www.caixa.gov.br/Downloads/sinapi-cadernos-tecnicos/SINAPI-CT-EXECUCAO-DE-TIRANTES.pdf" TargetMode="External"/><Relationship Id="rId10025" Type="http://schemas.openxmlformats.org/officeDocument/2006/relationships/hyperlink" Target="https://www.caixa.gov.br/Downloads/sinapi-cadernos-tecnicos/SINAPI-CT-ARGAMASSAS.pdf" TargetMode="External"/><Relationship Id="rId3654" Type="http://schemas.openxmlformats.org/officeDocument/2006/relationships/hyperlink" Target="https://www.caixa.gov.br/Downloads/sinapi-cadernos-tecnicos/SINAPI-CT-POCOS-DE-VISITA-E-CAIXAS-PARA-BOCAS-DE-LOBO.pdf" TargetMode="External"/><Relationship Id="rId4705" Type="http://schemas.openxmlformats.org/officeDocument/2006/relationships/hyperlink" Target="https://www.caixa.gov.br/Downloads/sinapi-cadernos-tecnicos/SINAPI-CT-TRANSPORTE-DE-MATERIAIS-DENTRO-DO-CANTEIRO-DE-OBRAS.pdf" TargetMode="External"/><Relationship Id="rId7111" Type="http://schemas.openxmlformats.org/officeDocument/2006/relationships/hyperlink" Target="https://www.caixa.gov.br/Downloads/sinapi-cadernos-tecnicos/SINAPI-CT-ELETROCALHAS.pdf" TargetMode="External"/><Relationship Id="rId575" Type="http://schemas.openxmlformats.org/officeDocument/2006/relationships/hyperlink" Target="https://www.caixa.gov.br/Downloads/sinapi-cadernos-tecnicos/SINAPI-CT-INSTALACOES-HIDRAULICAS-EM-PEX.pdf" TargetMode="External"/><Relationship Id="rId2256" Type="http://schemas.openxmlformats.org/officeDocument/2006/relationships/hyperlink" Target="https://www.caixa.gov.br/Downloads/sinapi-metodologia/Livro_SINAPI_Calculos_Parametros.pdf" TargetMode="External"/><Relationship Id="rId2670" Type="http://schemas.openxmlformats.org/officeDocument/2006/relationships/hyperlink" Target="https://www.caixa.gov.br/Downloads/sinapi-cadernos-tecnicos/SINAPI-CT-MASSA-UNICA-EXTERNA.pdf" TargetMode="External"/><Relationship Id="rId3307" Type="http://schemas.openxmlformats.org/officeDocument/2006/relationships/hyperlink" Target="https://www.caixa.gov.br/Downloads/sinapi-cadernos-tecnicos/SINAPI-CT-PINTURA-EM-SUPERFICIES-METALICAS.pdf" TargetMode="External"/><Relationship Id="rId3721" Type="http://schemas.openxmlformats.org/officeDocument/2006/relationships/hyperlink" Target="https://www.caixa.gov.br/Downloads/sinapi-cadernos-tecnicos/SINAPI-CT-QUADRAS-E-SEUS-EQUIPAMENTOS.pdf" TargetMode="External"/><Relationship Id="rId6877" Type="http://schemas.openxmlformats.org/officeDocument/2006/relationships/hyperlink" Target="https://www.caixa.gov.br/Downloads/sinapi-cadernos-tecnicos/SINAPI-CT-ESCADAS.pdf" TargetMode="External"/><Relationship Id="rId7928" Type="http://schemas.openxmlformats.org/officeDocument/2006/relationships/hyperlink" Target="https://www.caixa.gov.br/Downloads/sinapi-cadernos-tecnicos/SINAPI-CT-DEPRECIACAO-JUROS-IMPOSTOS-E-SEGUROS-MANUTENCAO-E-MATERIAIS-NA-OPERACAO-DOS-EQUIPAMENTOS.pdf" TargetMode="External"/><Relationship Id="rId9283" Type="http://schemas.openxmlformats.org/officeDocument/2006/relationships/hyperlink" Target="https://www.caixa.gov.br/Downloads/sinapi-cadernos-tecnicos/SINAPI-CT-ATERROS-BASES-SUB-BASES-E-IMPRIMACOES.pdf" TargetMode="External"/><Relationship Id="rId228" Type="http://schemas.openxmlformats.org/officeDocument/2006/relationships/hyperlink" Target="https://www.caixa.gov.br/Downloads/sinapi-cadernos-tecnicos/SINAPI-CT-INSTALACOES-HIDRAULICAS-RESERVACAO-E-BOMBAS-DE-RECALQUE.pdf" TargetMode="External"/><Relationship Id="rId642" Type="http://schemas.openxmlformats.org/officeDocument/2006/relationships/hyperlink" Target="https://www.caixa.gov.br/Downloads/sinapi-cadernos-tecnicos/SINAPI-CT-INSTALACOES-HIDRAULICAS-EM-PPR.pdf" TargetMode="External"/><Relationship Id="rId1272" Type="http://schemas.openxmlformats.org/officeDocument/2006/relationships/hyperlink" Target="https://www.caixa.gov.br/Downloads/sinapi-cadernos-tecnicos/SINAPI-CT-INSTALACOES-DE-DIVISORIAS-DIVERSAS.pdf" TargetMode="External"/><Relationship Id="rId2323" Type="http://schemas.openxmlformats.org/officeDocument/2006/relationships/hyperlink" Target="https://www.caixa.gov.br/Downloads/sinapi-metodologia/Livro_SINAPI_Calculos_Parametros.pdf" TargetMode="External"/><Relationship Id="rId5479" Type="http://schemas.openxmlformats.org/officeDocument/2006/relationships/hyperlink" Target="https://www.caixa.gov.br/Downloads/sinapi-cadernos-tecnicos/SINAPI-CT-INSTALACOES-ELETRICAS-ELETRODUTOS-EMBUTIDOS-CABOS-CAIXAS-TOMADAS-E-INTERRUPTORES.pdf" TargetMode="External"/><Relationship Id="rId5893" Type="http://schemas.openxmlformats.org/officeDocument/2006/relationships/hyperlink" Target="https://www.caixa.gov.br/Downloads/sinapi-cadernos-tecnicos/SINAPI-CT-FORMAS-PARA-ESTRUTURAS-DE-CONCRETO-ARMADO.pdf" TargetMode="External"/><Relationship Id="rId9350" Type="http://schemas.openxmlformats.org/officeDocument/2006/relationships/hyperlink" Target="https://www.caixa.gov.br/Downloads/sinapi-cadernos-tecnicos/SINAPI-CT-ATERROS-BASES-SUB-BASES-E-IMPRIMACOES.pdf" TargetMode="External"/><Relationship Id="rId4495" Type="http://schemas.openxmlformats.org/officeDocument/2006/relationships/hyperlink" Target="https://www.caixa.gov.br/Downloads/sinapi-cadernos-tecnicos/SINAPI-CT-TELHAMENTO-PARA-COBERTURA.pdf" TargetMode="External"/><Relationship Id="rId5546" Type="http://schemas.openxmlformats.org/officeDocument/2006/relationships/hyperlink" Target="https://www.caixa.gov.br/Downloads/sinapi-cadernos-tecnicos/SINAPI-CT-INSTALACOES-ELETRICAS-ELETRODUTOS-EMBUTIDOS-CABOS-CAIXAS-TOMADAS-E-INTERRUPTORES.pdf" TargetMode="External"/><Relationship Id="rId6944" Type="http://schemas.openxmlformats.org/officeDocument/2006/relationships/hyperlink" Target="https://www.caixa.gov.br/Downloads/sinapi-cadernos-tecnicos/SINAPI-CT-EQUIPAMENTOS-DE-PROTECAO-COLETIVA.pdf" TargetMode="External"/><Relationship Id="rId9003" Type="http://schemas.openxmlformats.org/officeDocument/2006/relationships/hyperlink" Target="https://www.caixa.gov.br/Downloads/sinapi-cadernos-tecnicos/SINAPI-CT-CAIXAS-ENTERRADAS.pdf" TargetMode="External"/><Relationship Id="rId3097" Type="http://schemas.openxmlformats.org/officeDocument/2006/relationships/hyperlink" Target="https://www.caixa.gov.br/Downloads/sinapi-cadernos-tecnicos/SINAPI-CT-PAVIMENTO-RIGIDO-DE-CONCRETO.pdf" TargetMode="External"/><Relationship Id="rId4148" Type="http://schemas.openxmlformats.org/officeDocument/2006/relationships/hyperlink" Target="https://www.caixa.gov.br/Downloads/sinapi-cadernos-tecnicos/SINAPI-CT-REDES-DE-AGUA-E-ESGOTO-EM-PEAD-LISO-(TUBOS-E-CONEXOES).pdf" TargetMode="External"/><Relationship Id="rId5960" Type="http://schemas.openxmlformats.org/officeDocument/2006/relationships/hyperlink" Target="https://www.caixa.gov.br/Downloads/sinapi-cadernos-tecnicos/SINAPI-CT-FUNDACOES-RASAS-(BLOCOS-SAPATAS-VIGAS-BALDRAME).pdf" TargetMode="External"/><Relationship Id="rId3164" Type="http://schemas.openxmlformats.org/officeDocument/2006/relationships/hyperlink" Target="https://www.caixa.gov.br/Downloads/sinapi-cadernos-tecnicos/SINAPI-CT-PERFURACAO-HORIZONTAL-DIRECIONAL-HDD.pdf" TargetMode="External"/><Relationship Id="rId4562" Type="http://schemas.openxmlformats.org/officeDocument/2006/relationships/hyperlink" Target="https://www.caixa.gov.br/Downloads/sinapi-cadernos-tecnicos/SINAPI-CT-TRANSPORTE-FLUVIAL-CARGA-E-DESCARGA.pdf" TargetMode="External"/><Relationship Id="rId5613" Type="http://schemas.openxmlformats.org/officeDocument/2006/relationships/hyperlink" Target="https://www.caixa.gov.br/Downloads/sinapi-cadernos-tecnicos/SINAPI-CT-IMPERMEABILIZACAO-PROTECAO-MECANICA-E-TRATAMENTO-DE-JUNTA.pdf" TargetMode="External"/><Relationship Id="rId8769" Type="http://schemas.openxmlformats.org/officeDocument/2006/relationships/hyperlink" Target="https://www.caixa.gov.br/Downloads/sinapi-cadernos-tecnicos/SINAPI-CT-CONCRETO-PROTENDIDO.pdf" TargetMode="External"/><Relationship Id="rId1809" Type="http://schemas.openxmlformats.org/officeDocument/2006/relationships/hyperlink" Target="https://www.caixa.gov.br/Downloads/sinapi-cadernos-tecnicos/SINAPI-CT-INSTALACOES-EM-COBRE.pdf" TargetMode="External"/><Relationship Id="rId4215" Type="http://schemas.openxmlformats.org/officeDocument/2006/relationships/hyperlink" Target="https://www.caixa.gov.br/Downloads/sinapi-cadernos-tecnicos/SINAPI-CT-RESERVATORIOS-DE-CONCRETO-E-METALICOS.pdf" TargetMode="External"/><Relationship Id="rId7785" Type="http://schemas.openxmlformats.org/officeDocument/2006/relationships/hyperlink" Target="https://www.caixa.gov.br/Downloads/sinapi-cadernos-tecnicos/SINAPI-CT-DEPRECIACAO-JUROS-IMPOSTOS-E-SEGUROS-MANUTENCAO-E-MATERIAIS-NA-OPERACAO-DOS-EQUIPAMENTOS.pdf" TargetMode="External"/><Relationship Id="rId8836" Type="http://schemas.openxmlformats.org/officeDocument/2006/relationships/hyperlink" Target="https://www.caixa.gov.br/Downloads/sinapi-cadernos-tecnicos/SINAPI-CT-CHAPISCO.pdf" TargetMode="External"/><Relationship Id="rId2180" Type="http://schemas.openxmlformats.org/officeDocument/2006/relationships/hyperlink" Target="https://www.caixa.gov.br/Downloads/sinapi-metodologia/Livro_SINAPI_Calculos_Parametros.pdf" TargetMode="External"/><Relationship Id="rId3231" Type="http://schemas.openxmlformats.org/officeDocument/2006/relationships/hyperlink" Target="https://www.caixa.gov.br/Downloads/sinapi-cadernos-tecnicos/SINAPI-CT-PINTURA-INTERNA.pdf" TargetMode="External"/><Relationship Id="rId6387" Type="http://schemas.openxmlformats.org/officeDocument/2006/relationships/hyperlink" Target="https://www.caixa.gov.br/Downloads/sinapi-cadernos-tecnicos/SINAPI-CT-ESTACAS-BROCA-STRAUSS-E-ESCAVADA-COM-FLUIDO-ESTABILIZANTE.pdf" TargetMode="External"/><Relationship Id="rId7438" Type="http://schemas.openxmlformats.org/officeDocument/2006/relationships/hyperlink" Target="https://www.caixa.gov.br/Downloads/sinapi-cadernos-tecnicos/SINAPI-CT-DEPRECIACAO-JUROS-IMPOSTOS-E-SEGUROS-MANUTENCAO-E-MATERIAIS-NA-OPERACAO-DOS-EQUIPAMENTOS.pdf" TargetMode="External"/><Relationship Id="rId7852" Type="http://schemas.openxmlformats.org/officeDocument/2006/relationships/hyperlink" Target="https://www.caixa.gov.br/Downloads/sinapi-cadernos-tecnicos/SINAPI-CT-DEPRECIACAO-JUROS-IMPOSTOS-E-SEGUROS-MANUTENCAO-E-MATERIAIS-NA-OPERACAO-DOS-EQUIPAMENTOS.pdf" TargetMode="External"/><Relationship Id="rId8903" Type="http://schemas.openxmlformats.org/officeDocument/2006/relationships/hyperlink" Target="https://www.caixa.gov.br/Downloads/sinapi-cadernos-tecnicos/SINAPI-CT-CANALETAS-GRELHAS-E-CAIXAS-COM-GRELHA-PARA-DRENAGEM.pdf" TargetMode="External"/><Relationship Id="rId152" Type="http://schemas.openxmlformats.org/officeDocument/2006/relationships/hyperlink" Target="https://www.caixa.gov.br/Downloads/sinapi-cadernos-tecnicos/SINAPI-CT-INSTALACOES-ELETRICAS-REDE-DE-DISTRIBUICAO.pdf" TargetMode="External"/><Relationship Id="rId2997" Type="http://schemas.openxmlformats.org/officeDocument/2006/relationships/hyperlink" Target="https://www.caixa.gov.br/Downloads/sinapi-cadernos-tecnicos/SINAPI-CT-PARQUINHOS-E-EQUIPAMENTOS-DE-GINASTICA-AO-AR-LIVRE.pdf" TargetMode="External"/><Relationship Id="rId6454" Type="http://schemas.openxmlformats.org/officeDocument/2006/relationships/hyperlink" Target="https://www.caixa.gov.br/Downloads/sinapi-cadernos-tecnicos/SINAPI-CT-ESQUADRIAS-PORTAS.pdf" TargetMode="External"/><Relationship Id="rId7505" Type="http://schemas.openxmlformats.org/officeDocument/2006/relationships/hyperlink" Target="https://www.caixa.gov.br/Downloads/sinapi-cadernos-tecnicos/SINAPI-CT-DEPRECIACAO-JUROS-IMPOSTOS-E-SEGUROS-MANUTENCAO-E-MATERIAIS-NA-OPERACAO-DOS-EQUIPAMENTOS.pdf" TargetMode="External"/><Relationship Id="rId969" Type="http://schemas.openxmlformats.org/officeDocument/2006/relationships/hyperlink" Target="https://www.caixa.gov.br/Downloads/sinapi-cadernos-tecnicos/SINAPI-CT-INSTALACOES-PREDIAIS-DE-AGUA-FRIA-EM-PVC.pdf" TargetMode="External"/><Relationship Id="rId1599" Type="http://schemas.openxmlformats.org/officeDocument/2006/relationships/hyperlink" Target="https://www.caixa.gov.br/Downloads/sinapi-cadernos-tecnicos/SINAPI-CT-INSTALACOES-DE-GAS-E-INCENDIO-EM-ACO-E-FERRO-GALVANIZADO.pdf" TargetMode="External"/><Relationship Id="rId5056" Type="http://schemas.openxmlformats.org/officeDocument/2006/relationships/hyperlink" Target="https://www.caixa.gov.br/Downloads/sinapi-cadernos-tecnicos/SINAPI-CT-VERGAS-CONTRAVERGAS-E-FIXACAO-DE-ALVENARIA.pdf" TargetMode="External"/><Relationship Id="rId5470" Type="http://schemas.openxmlformats.org/officeDocument/2006/relationships/hyperlink" Target="https://www.caixa.gov.br/Downloads/sinapi-cadernos-tecnicos/SINAPI-CT-INSTALACOES-ELETRICAS-ELETRODUTOS-EMBUTIDOS-CABOS-CAIXAS-TOMADAS-E-INTERRUPTORES.pdf" TargetMode="External"/><Relationship Id="rId6107" Type="http://schemas.openxmlformats.org/officeDocument/2006/relationships/hyperlink" Target="https://www.caixa.gov.br/Downloads/sinapi-cadernos-tecnicos/SINAPI-CT-EXECUCAO-DE-TIRANTES.pdf" TargetMode="External"/><Relationship Id="rId6521" Type="http://schemas.openxmlformats.org/officeDocument/2006/relationships/hyperlink" Target="https://www.caixa.gov.br/Downloads/sinapi-cadernos-tecnicos/SINAPI-CT-ESQUADRIAS-PORTAS.pdf" TargetMode="External"/><Relationship Id="rId9677" Type="http://schemas.openxmlformats.org/officeDocument/2006/relationships/hyperlink" Target="https://www.caixa.gov.br/Downloads/sinapi-cadernos-tecnicos/SINAPI-CT-ASSENTAMENTO-DE-TUBOS-DE-PVC-E-METALICOS-EM-REDES-DE-AGUA.pdf" TargetMode="External"/><Relationship Id="rId4072" Type="http://schemas.openxmlformats.org/officeDocument/2006/relationships/hyperlink" Target="https://www.caixa.gov.br/Downloads/sinapi-cadernos-tecnicos/SINAPI-CT-REDES-DE-LOGICA-TELEFONIA-E-IMAGEM.pdf" TargetMode="External"/><Relationship Id="rId5123" Type="http://schemas.openxmlformats.org/officeDocument/2006/relationships/hyperlink" Target="https://www.caixa.gov.br/Downloads/sinapi-cadernos-tecnicos/SINAPI-CT-VIDROS-E-ESPELHOS.pdf" TargetMode="External"/><Relationship Id="rId8279" Type="http://schemas.openxmlformats.org/officeDocument/2006/relationships/hyperlink" Target="https://www.caixa.gov.br/Downloads/sinapi-cadernos-tecnicos/SINAPI-CT-CUSTOS-HORARIOS-PRODUTIVO-E-IMPRODUTIVO-DOS-EQUIPAMENTOS.pdf" TargetMode="External"/><Relationship Id="rId1666" Type="http://schemas.openxmlformats.org/officeDocument/2006/relationships/hyperlink" Target="https://www.caixa.gov.br/Downloads/sinapi-cadernos-tecnicos/SINAPI-CT-INSTALACOES-DE-GAS-EM-PEX-MULTICAMADAS.pdf" TargetMode="External"/><Relationship Id="rId2717" Type="http://schemas.openxmlformats.org/officeDocument/2006/relationships/hyperlink" Target="https://www.caixa.gov.br/Downloads/sinapi-cadernos-tecnicos/SINAPI-CT-MASSA-UNICA-EXTERNA.pdf" TargetMode="External"/><Relationship Id="rId7295" Type="http://schemas.openxmlformats.org/officeDocument/2006/relationships/hyperlink" Target="https://www.caixa.gov.br/Downloads/sinapi-cadernos-tecnicos/SINAPI-CT-DEPRECIACAO-JUROS-IMPOSTOS-E-SEGUROS-MANUTENCAO-E-MATERIAIS-NA-OPERACAO-DOS-EQUIPAMENTOS.pdf" TargetMode="External"/><Relationship Id="rId8693" Type="http://schemas.openxmlformats.org/officeDocument/2006/relationships/hyperlink" Target="https://www.caixa.gov.br/Downloads/sinapi-cadernos-tecnicos/SINAPI-CT-CONTRAPISO.pdf" TargetMode="External"/><Relationship Id="rId9744" Type="http://schemas.openxmlformats.org/officeDocument/2006/relationships/hyperlink" Target="https://www.caixa.gov.br/Downloads/sinapi-cadernos-tecnicos/SINAPI-CT-ASSENTAMENTO-DE-TUBOS-DE-ESGOTO-EM-PVC-E-PEAD.pdf" TargetMode="External"/><Relationship Id="rId1319" Type="http://schemas.openxmlformats.org/officeDocument/2006/relationships/hyperlink" Target="https://www.caixa.gov.br/Downloads/sinapi-cadernos-tecnicos/SINAPI-CT-INSTALACOES-DE-GAS-E-INCENDIO-EM-ACO-E-FERRO-GALVANIZADO.pdf" TargetMode="External"/><Relationship Id="rId1733" Type="http://schemas.openxmlformats.org/officeDocument/2006/relationships/hyperlink" Target="https://www.caixa.gov.br/Downloads/sinapi-cadernos-tecnicos/SINAPI-CT-INSTALACOES-DE-AR-CONDICIONADO-EM-COBRE.pdf" TargetMode="External"/><Relationship Id="rId4889" Type="http://schemas.openxmlformats.org/officeDocument/2006/relationships/hyperlink" Target="https://www.caixa.gov.br/Downloads/sinapi-cadernos-tecnicos/SINAPI-CT-TRATAMENTOS-SUPERFICIAIS.pdf" TargetMode="External"/><Relationship Id="rId8346" Type="http://schemas.openxmlformats.org/officeDocument/2006/relationships/hyperlink" Target="https://www.caixa.gov.br/Downloads/sinapi-cadernos-tecnicos/SINAPI-CT-CUSTOS-HORARIOS-PRODUTIVO-E-IMPRODUTIVO-DOS-EQUIPAMENTOS.pdf" TargetMode="External"/><Relationship Id="rId8760" Type="http://schemas.openxmlformats.org/officeDocument/2006/relationships/hyperlink" Target="https://www.caixa.gov.br/Downloads/sinapi-cadernos-tecnicos/SINAPI-CT-CONCRETO-PROTENDIDO.pdf" TargetMode="External"/><Relationship Id="rId9811" Type="http://schemas.openxmlformats.org/officeDocument/2006/relationships/hyperlink" Target="https://www.caixa.gov.br/Downloads/sinapi-cadernos-tecnicos/SINAPI-CT-ARRASAMENTO-DE-ESTACAS.pdf" TargetMode="External"/><Relationship Id="rId25" Type="http://schemas.openxmlformats.org/officeDocument/2006/relationships/hyperlink" Target="https://www.caixa.gov.br/Downloads/sinapi-cadernos-tecnicos/SINAPI-CT-INSTALACOES-ELETRICAS-QUADROS-CABOS-DISJUNTORES-CONTATORES-E-BARRAMENTOS-BLINDADOS.pdf" TargetMode="External"/><Relationship Id="rId1800" Type="http://schemas.openxmlformats.org/officeDocument/2006/relationships/hyperlink" Target="https://www.caixa.gov.br/Downloads/sinapi-cadernos-tecnicos/SINAPI-CT-INSTALACOES-EM-COBRE.pdf" TargetMode="External"/><Relationship Id="rId4956" Type="http://schemas.openxmlformats.org/officeDocument/2006/relationships/hyperlink" Target="https://www.caixa.gov.br/Downloads/sinapi-cadernos-tecnicos/SINAPI-CT-TUBULACAO-FLANGEADA-PARA-REDES-DE-AGUA.pdf" TargetMode="External"/><Relationship Id="rId7362" Type="http://schemas.openxmlformats.org/officeDocument/2006/relationships/hyperlink" Target="https://www.caixa.gov.br/Downloads/sinapi-cadernos-tecnicos/SINAPI-CT-DEPRECIACAO-JUROS-IMPOSTOS-E-SEGUROS-MANUTENCAO-E-MATERIAIS-NA-OPERACAO-DOS-EQUIPAMENTOS.pdf" TargetMode="External"/><Relationship Id="rId8413" Type="http://schemas.openxmlformats.org/officeDocument/2006/relationships/hyperlink" Target="https://www.caixa.gov.br/Downloads/sinapi-cadernos-tecnicos/SINAPI-CT-CUSTOS-HORARIOS-PRODUTIVO-E-IMPRODUTIVO-DOS-EQUIPAMENTOS.pdf" TargetMode="External"/><Relationship Id="rId3558" Type="http://schemas.openxmlformats.org/officeDocument/2006/relationships/hyperlink" Target="https://www.caixa.gov.br/Downloads/sinapi-cadernos-tecnicos/SINAPI-CT-POCOS-DE-VISITA-E-CAIXAS-PARA-BOCAS-DE-LOBO.pdf" TargetMode="External"/><Relationship Id="rId3972" Type="http://schemas.openxmlformats.org/officeDocument/2006/relationships/hyperlink" Target="https://www.caixa.gov.br/Downloads/sinapi-cadernos-tecnicos/SINAPI-CT-RECOMPOSICAO-DE-PAVIMENTOS.pdf" TargetMode="External"/><Relationship Id="rId4609" Type="http://schemas.openxmlformats.org/officeDocument/2006/relationships/hyperlink" Target="https://www.caixa.gov.br/Downloads/sinapi-cadernos-tecnicos/SINAPI-CT-TRANSPORTE-FLUVIAL-CARGA-E-DESCARGA.pdf" TargetMode="External"/><Relationship Id="rId7015" Type="http://schemas.openxmlformats.org/officeDocument/2006/relationships/hyperlink" Target="https://www.caixa.gov.br/Downloads/sinapi-cadernos-tecnicos/SINAPI-CT-ENERGIA-SOLAR-PARA-EDIFICACOES.pdf" TargetMode="External"/><Relationship Id="rId479" Type="http://schemas.openxmlformats.org/officeDocument/2006/relationships/hyperlink" Target="https://www.caixa.gov.br/Downloads/sinapi-cadernos-tecnicos/SINAPI-CT-INSTALACOES-HIDRAULICAS-EM-PEX.pdf" TargetMode="External"/><Relationship Id="rId893" Type="http://schemas.openxmlformats.org/officeDocument/2006/relationships/hyperlink" Target="https://www.caixa.gov.br/Downloads/sinapi-cadernos-tecnicos/SINAPI-CT-INSTALACOES-PREDIAIS-DE-AGUA-FRIA-EM-PVC.pdf" TargetMode="External"/><Relationship Id="rId2574" Type="http://schemas.openxmlformats.org/officeDocument/2006/relationships/hyperlink" Target="https://www.caixa.gov.br/Downloads/sinapi-cadernos-tecnicos/SINAPI-CT-LOUCAS-E-METAIS.pdf" TargetMode="External"/><Relationship Id="rId3625" Type="http://schemas.openxmlformats.org/officeDocument/2006/relationships/hyperlink" Target="https://www.caixa.gov.br/Downloads/sinapi-cadernos-tecnicos/SINAPI-CT-POCOS-DE-VISITA-E-CAIXAS-PARA-BOCAS-DE-LOBO.pdf" TargetMode="External"/><Relationship Id="rId6031" Type="http://schemas.openxmlformats.org/officeDocument/2006/relationships/hyperlink" Target="https://www.caixa.gov.br/Downloads/sinapi-cadernos-tecnicos/SINAPI-CT-FOSSAS-E-SUMIDOUROS.pdf" TargetMode="External"/><Relationship Id="rId9187" Type="http://schemas.openxmlformats.org/officeDocument/2006/relationships/hyperlink" Target="https://www.caixa.gov.br/Downloads/sinapi-cadernos-tecnicos/SINAPI-CT-ATERROS-BASES-SUB-BASES-E-IMPRIMACOES.pdf" TargetMode="External"/><Relationship Id="rId546" Type="http://schemas.openxmlformats.org/officeDocument/2006/relationships/hyperlink" Target="https://www.caixa.gov.br/Downloads/sinapi-cadernos-tecnicos/SINAPI-CT-INSTALACOES-HIDRAULICAS-EM-PEX.pdf" TargetMode="External"/><Relationship Id="rId1176" Type="http://schemas.openxmlformats.org/officeDocument/2006/relationships/hyperlink" Target="https://www.caixa.gov.br/Downloads/sinapi-cadernos-tecnicos/SINAPI-CT-INSTALACOES-PREDIAIS-DE-AGUA-QUENTE-EM-CPVC.pdf" TargetMode="External"/><Relationship Id="rId2227" Type="http://schemas.openxmlformats.org/officeDocument/2006/relationships/hyperlink" Target="https://www.caixa.gov.br/Downloads/sinapi-metodologia/Livro_SINAPI_Calculos_Parametros.pdf" TargetMode="External"/><Relationship Id="rId9254" Type="http://schemas.openxmlformats.org/officeDocument/2006/relationships/hyperlink" Target="https://www.caixa.gov.br/Downloads/sinapi-cadernos-tecnicos/SINAPI-CT-ATERROS-BASES-SUB-BASES-E-IMPRIMACOES.pdf" TargetMode="External"/><Relationship Id="rId960" Type="http://schemas.openxmlformats.org/officeDocument/2006/relationships/hyperlink" Target="https://www.caixa.gov.br/Downloads/sinapi-cadernos-tecnicos/SINAPI-CT-INSTALACOES-PREDIAIS-DE-AGUA-FRIA-EM-PVC.pdf" TargetMode="External"/><Relationship Id="rId1243" Type="http://schemas.openxmlformats.org/officeDocument/2006/relationships/hyperlink" Target="https://www.caixa.gov.br/Downloads/sinapi-cadernos-tecnicos/SINAPI-CT-INSTALACOES-PREDIAIS-DE-AGUAS-PLUVIAIS-TUBOS-CONEXOES-CAIXAS-E-RALOS.pdf" TargetMode="External"/><Relationship Id="rId1590" Type="http://schemas.openxmlformats.org/officeDocument/2006/relationships/hyperlink" Target="https://www.caixa.gov.br/Downloads/sinapi-cadernos-tecnicos/SINAPI-CT-INSTALACOES-DE-GAS-E-INCENDIO-EM-ACO-E-FERRO-GALVANIZADO.pdf" TargetMode="External"/><Relationship Id="rId2641" Type="http://schemas.openxmlformats.org/officeDocument/2006/relationships/hyperlink" Target="https://www.caixa.gov.br/Downloads/sinapi-cadernos-tecnicos/SINAPI-CT-LUMINARIAS-EXTERNAS.pdf" TargetMode="External"/><Relationship Id="rId4399" Type="http://schemas.openxmlformats.org/officeDocument/2006/relationships/hyperlink" Target="https://www.caixa.gov.br/Downloads/sinapi-cadernos-tecnicos/SINAPI-CT-SISTEMA-DE-PROTECAO-CONTRA-DESCARGAS-ATMOSFERICAS-SPDA.pdf" TargetMode="External"/><Relationship Id="rId5797" Type="http://schemas.openxmlformats.org/officeDocument/2006/relationships/hyperlink" Target="https://www.caixa.gov.br/Downloads/sinapi-cadernos-tecnicos/SINAPI-CT-GALERIAS-COM-ADUELAS-DE-CONCRETO.pdf" TargetMode="External"/><Relationship Id="rId6848" Type="http://schemas.openxmlformats.org/officeDocument/2006/relationships/hyperlink" Target="https://www.caixa.gov.br/Downloads/sinapi-cadernos-tecnicos/SINAPI-CT-ESCADAS.pdf" TargetMode="External"/><Relationship Id="rId8270" Type="http://schemas.openxmlformats.org/officeDocument/2006/relationships/hyperlink" Target="https://www.caixa.gov.br/Downloads/sinapi-cadernos-tecnicos/SINAPI-CT-CUSTOS-HORARIOS-PRODUTIVO-E-IMPRODUTIVO-DOS-EQUIPAMENTOS.pdf" TargetMode="External"/><Relationship Id="rId613" Type="http://schemas.openxmlformats.org/officeDocument/2006/relationships/hyperlink" Target="https://www.caixa.gov.br/Downloads/sinapi-cadernos-tecnicos/SINAPI-CT-INSTALACOES-HIDRAULICAS-EM-PEX.pdf" TargetMode="External"/><Relationship Id="rId5864" Type="http://schemas.openxmlformats.org/officeDocument/2006/relationships/hyperlink" Target="https://www.caixa.gov.br/Downloads/sinapi-cadernos-tecnicos/SINAPI-CT-FORMAS-PARA-ESTRUTURAS-DE-CONCRETO-ARMADO.pdf" TargetMode="External"/><Relationship Id="rId6915" Type="http://schemas.openxmlformats.org/officeDocument/2006/relationships/hyperlink" Target="https://www.caixa.gov.br/Downloads/sinapi-cadernos-tecnicos/SINAPI-CT-ESCADAS.pdf" TargetMode="External"/><Relationship Id="rId9321" Type="http://schemas.openxmlformats.org/officeDocument/2006/relationships/hyperlink" Target="https://www.caixa.gov.br/Downloads/sinapi-cadernos-tecnicos/SINAPI-CT-ATERROS-BASES-SUB-BASES-E-IMPRIMACOES.pdf" TargetMode="External"/><Relationship Id="rId1310" Type="http://schemas.openxmlformats.org/officeDocument/2006/relationships/hyperlink" Target="https://www.caixa.gov.br/Downloads/sinapi-cadernos-tecnicos/SINAPI-CT-INSTALACOES-DE-GAS-E-INCENDIO-EM-ACO-E-FERRO-GALVANIZADO.pdf" TargetMode="External"/><Relationship Id="rId4466" Type="http://schemas.openxmlformats.org/officeDocument/2006/relationships/hyperlink" Target="https://www.caixa.gov.br/Downloads/sinapi-cadernos-tecnicos/SINAPI-CT-SOLDA-DE-TOPO-EM-ELEMENTOS-DE-ACO.pdf" TargetMode="External"/><Relationship Id="rId4880" Type="http://schemas.openxmlformats.org/officeDocument/2006/relationships/hyperlink" Target="https://www.caixa.gov.br/Downloads/sinapi-cadernos-tecnicos/SINAPI-CT-TRATAMENTOS-SUPERFICIAIS.pdf" TargetMode="External"/><Relationship Id="rId5517" Type="http://schemas.openxmlformats.org/officeDocument/2006/relationships/hyperlink" Target="https://www.caixa.gov.br/Downloads/sinapi-cadernos-tecnicos/SINAPI-CT-INSTALACOES-ELETRICAS-ELETRODUTOS-EMBUTIDOS-CABOS-CAIXAS-TOMADAS-E-INTERRUPTORES.pdf" TargetMode="External"/><Relationship Id="rId5931" Type="http://schemas.openxmlformats.org/officeDocument/2006/relationships/hyperlink" Target="https://www.caixa.gov.br/Downloads/sinapi-cadernos-tecnicos/SINAPI-CT-FORMAS-PARA-ESTRUTURAS-DE-CONCRETO-ARMADO.pdf" TargetMode="External"/><Relationship Id="rId3068" Type="http://schemas.openxmlformats.org/officeDocument/2006/relationships/hyperlink" Target="https://www.caixa.gov.br/Downloads/sinapi-cadernos-tecnicos/SINAPI-CT-PAVIMENTO-INTERTRAVADO.pdf" TargetMode="External"/><Relationship Id="rId3482" Type="http://schemas.openxmlformats.org/officeDocument/2006/relationships/hyperlink" Target="https://www.caixa.gov.br/Downloads/sinapi-cadernos-tecnicos/SINAPI-CT-POSTES-DE-CONCRETO-E-METALICOS.pdf" TargetMode="External"/><Relationship Id="rId4119" Type="http://schemas.openxmlformats.org/officeDocument/2006/relationships/hyperlink" Target="https://www.caixa.gov.br/Downloads/sinapi-cadernos-tecnicos/SINAPI-CT-REDES-DE-AGUA-E-ESGOTO-EM-PEAD-LISO-(TUBOS-E-CONEXOES).pdf" TargetMode="External"/><Relationship Id="rId4533" Type="http://schemas.openxmlformats.org/officeDocument/2006/relationships/hyperlink" Target="https://www.caixa.gov.br/Downloads/sinapi-cadernos-tecnicos/SINAPI-CT-TRANSFORMADORES.pdf" TargetMode="External"/><Relationship Id="rId7689" Type="http://schemas.openxmlformats.org/officeDocument/2006/relationships/hyperlink" Target="https://www.caixa.gov.br/Downloads/sinapi-cadernos-tecnicos/SINAPI-CT-DEPRECIACAO-JUROS-IMPOSTOS-E-SEGUROS-MANUTENCAO-E-MATERIAIS-NA-OPERACAO-DOS-EQUIPAMENTOS.pdf" TargetMode="External"/><Relationship Id="rId2084" Type="http://schemas.openxmlformats.org/officeDocument/2006/relationships/hyperlink" Target="https://www.caixa.gov.br/Downloads/sinapi-cadernos-tecnicos/SINAPI-CT-LIGACOES-PREDIAIS-DE-AGUA-E-ESGOTO.pdf" TargetMode="External"/><Relationship Id="rId3135" Type="http://schemas.openxmlformats.org/officeDocument/2006/relationships/hyperlink" Target="https://www.caixa.gov.br/Downloads/sinapi-cadernos-tecnicos/SINAPI-CT-PERFURACAO-HORIZONTAL-DIRECIONAL-HDD.pdf" TargetMode="External"/><Relationship Id="rId4600" Type="http://schemas.openxmlformats.org/officeDocument/2006/relationships/hyperlink" Target="https://www.caixa.gov.br/Downloads/sinapi-cadernos-tecnicos/SINAPI-CT-TRANSPORTE-FLUVIAL-CARGA-E-DESCARGA.pdf" TargetMode="External"/><Relationship Id="rId7756" Type="http://schemas.openxmlformats.org/officeDocument/2006/relationships/hyperlink" Target="https://www.caixa.gov.br/Downloads/sinapi-cadernos-tecnicos/SINAPI-CT-DEPRECIACAO-JUROS-IMPOSTOS-E-SEGUROS-MANUTENCAO-E-MATERIAIS-NA-OPERACAO-DOS-EQUIPAMENTOS.pdf" TargetMode="External"/><Relationship Id="rId470" Type="http://schemas.openxmlformats.org/officeDocument/2006/relationships/hyperlink" Target="https://www.caixa.gov.br/Downloads/sinapi-cadernos-tecnicos/SINAPI-CT-INSTALACOES-HIDRAULICAS-RESERVACAO-E-BOMBAS-DE-RECALQUE.pdf" TargetMode="External"/><Relationship Id="rId2151" Type="http://schemas.openxmlformats.org/officeDocument/2006/relationships/hyperlink" Target="https://www.caixa.gov.br/Downloads/sinapi-metodologia/Livro_SINAPI_Calculos_Parametros.pdf" TargetMode="External"/><Relationship Id="rId3202" Type="http://schemas.openxmlformats.org/officeDocument/2006/relationships/hyperlink" Target="https://www.caixa.gov.br/Downloads/sinapi-cadernos-tecnicos/SINAPI-CT-PINTURA-EXTERNA.pdf" TargetMode="External"/><Relationship Id="rId6358" Type="http://schemas.openxmlformats.org/officeDocument/2006/relationships/hyperlink" Target="https://www.caixa.gov.br/Downloads/sinapi-cadernos-tecnicos/SINAPI-CT-ESTACAS-RAIZ.pdf" TargetMode="External"/><Relationship Id="rId7409" Type="http://schemas.openxmlformats.org/officeDocument/2006/relationships/hyperlink" Target="https://www.caixa.gov.br/Downloads/sinapi-cadernos-tecnicos/SINAPI-CT-DEPRECIACAO-JUROS-IMPOSTOS-E-SEGUROS-MANUTENCAO-E-MATERIAIS-NA-OPERACAO-DOS-EQUIPAMENTOS.pdf" TargetMode="External"/><Relationship Id="rId8807" Type="http://schemas.openxmlformats.org/officeDocument/2006/relationships/hyperlink" Target="https://www.caixa.gov.br/Downloads/sinapi-cadernos-tecnicos/SINAPI-CT-CONCRETO-PROJETADO.pdf" TargetMode="External"/><Relationship Id="rId123" Type="http://schemas.openxmlformats.org/officeDocument/2006/relationships/hyperlink" Target="https://www.caixa.gov.br/Downloads/sinapi-cadernos-tecnicos/SINAPI-CT-INSTALACOES-ELETRICAS-REDE-DE-DISTRIBUICAO.pdf" TargetMode="External"/><Relationship Id="rId5374" Type="http://schemas.openxmlformats.org/officeDocument/2006/relationships/hyperlink" Target="https://www.caixa.gov.br/Downloads/sinapi-cadernos-tecnicos/SINAPI-CT-INSTALACOES-ELETRICAS-ELETRODUTOS-CONEXOES-E-CONDULETES-APARENTES.pdf" TargetMode="External"/><Relationship Id="rId6772" Type="http://schemas.openxmlformats.org/officeDocument/2006/relationships/hyperlink" Target="https://www.caixa.gov.br/Downloads/sinapi-cadernos-tecnicos/SINAPI-CT-ESCAVACAO-VERTICAL-A-CEU-ABERTO.pdf" TargetMode="External"/><Relationship Id="rId7823" Type="http://schemas.openxmlformats.org/officeDocument/2006/relationships/hyperlink" Target="https://www.caixa.gov.br/Downloads/sinapi-cadernos-tecnicos/SINAPI-CT-DEPRECIACAO-JUROS-IMPOSTOS-E-SEGUROS-MANUTENCAO-E-MATERIAIS-NA-OPERACAO-DOS-EQUIPAMENTOS.pdf" TargetMode="External"/><Relationship Id="rId2968" Type="http://schemas.openxmlformats.org/officeDocument/2006/relationships/hyperlink" Target="https://www.caixa.gov.br/Downloads/sinapi-cadernos-tecnicos/SINAPI-CT-PAREDES-EM-DRYWALL.pdf" TargetMode="External"/><Relationship Id="rId5027" Type="http://schemas.openxmlformats.org/officeDocument/2006/relationships/hyperlink" Target="https://www.caixa.gov.br/Downloads/sinapi-cadernos-tecnicos/SINAPI-CT-USINAGENS.pdf" TargetMode="External"/><Relationship Id="rId6425" Type="http://schemas.openxmlformats.org/officeDocument/2006/relationships/hyperlink" Target="https://www.caixa.gov.br/Downloads/sinapi-cadernos-tecnicos/SINAPI-CT-ESQUADRIAS-PORTAS.pdf" TargetMode="External"/><Relationship Id="rId9995" Type="http://schemas.openxmlformats.org/officeDocument/2006/relationships/hyperlink" Target="https://www.caixa.gov.br/Downloads/sinapi-cadernos-tecnicos/SINAPI-CT-ARGAMASSAS.pdf" TargetMode="External"/><Relationship Id="rId1984" Type="http://schemas.openxmlformats.org/officeDocument/2006/relationships/hyperlink" Target="https://www.caixa.gov.br/Downloads/sinapi-cadernos-tecnicos/SINAPI-CT-INSTALACOES-PARA-CANTEIROS-DE-OBRAS.pdf" TargetMode="External"/><Relationship Id="rId4390" Type="http://schemas.openxmlformats.org/officeDocument/2006/relationships/hyperlink" Target="https://www.caixa.gov.br/Downloads/sinapi-cadernos-tecnicos/SINAPI-CT-SISTEMA-DE-PROTECAO-CONTRA-DESCARGAS-ATMOSFERICAS-SPDA.pdf" TargetMode="External"/><Relationship Id="rId5441" Type="http://schemas.openxmlformats.org/officeDocument/2006/relationships/hyperlink" Target="https://www.caixa.gov.br/Downloads/sinapi-cadernos-tecnicos/SINAPI-CT-INSTALACOES-ELETRICAS-ELETRODUTOS-EMBUTIDOS-CABOS-CAIXAS-TOMADAS-E-INTERRUPTORES.pdf" TargetMode="External"/><Relationship Id="rId8597" Type="http://schemas.openxmlformats.org/officeDocument/2006/relationships/hyperlink" Target="https://www.caixa.gov.br/Downloads/sinapi-cadernos-tecnicos/SINAPI-CT-CUSTOS-HORARIOS-PRODUTIVO-E-IMPRODUTIVO-DOS-EQUIPAMENTOS.pdf" TargetMode="External"/><Relationship Id="rId9648" Type="http://schemas.openxmlformats.org/officeDocument/2006/relationships/hyperlink" Target="https://www.caixa.gov.br/Downloads/sinapi-cadernos-tecnicos/SINAPI-CT-ASSENTAMENTO-DE-TUBOS-DE-PVC-E-METALICOS-EM-REDES-DE-AGUA.pdf" TargetMode="External"/><Relationship Id="rId1637" Type="http://schemas.openxmlformats.org/officeDocument/2006/relationships/hyperlink" Target="https://www.caixa.gov.br/Downloads/sinapi-cadernos-tecnicos/SINAPI-CT-INSTALACOES-DE-GAS-EM-PEX-MULTICAMADAS.pdf" TargetMode="External"/><Relationship Id="rId4043" Type="http://schemas.openxmlformats.org/officeDocument/2006/relationships/hyperlink" Target="https://www.caixa.gov.br/Downloads/sinapi-cadernos-tecnicos/SINAPI-CT-REDES-DE-LOGICA-TELEFONIA-E-IMAGEM.pdf" TargetMode="External"/><Relationship Id="rId7199" Type="http://schemas.openxmlformats.org/officeDocument/2006/relationships/hyperlink" Target="https://www.caixa.gov.br/Downloads/sinapi-cadernos-tecnicos/SINAPI-CT-DRENOS.pdf" TargetMode="External"/><Relationship Id="rId8664" Type="http://schemas.openxmlformats.org/officeDocument/2006/relationships/hyperlink" Target="https://www.caixa.gov.br/Downloads/sinapi-cadernos-tecnicos/SINAPI-CT-CUSTOS-HORARIOS-PRODUTIVO-E-IMPRODUTIVO-DOS-EQUIPAMENTOS.pdf" TargetMode="External"/><Relationship Id="rId9715" Type="http://schemas.openxmlformats.org/officeDocument/2006/relationships/hyperlink" Target="https://www.caixa.gov.br/Downloads/sinapi-cadernos-tecnicos/SINAPI-CT-ASSENTAMENTO-DE-TUBOS-DE-PVC-E-METALICOS-EM-REDES-DE-AGUA.pdf" TargetMode="External"/><Relationship Id="rId1704" Type="http://schemas.openxmlformats.org/officeDocument/2006/relationships/hyperlink" Target="https://www.caixa.gov.br/Downloads/sinapi-cadernos-tecnicos/SINAPI-CT-INSTALACOES-DE-AR-CONDICIONADO.pdf" TargetMode="External"/><Relationship Id="rId4110" Type="http://schemas.openxmlformats.org/officeDocument/2006/relationships/hyperlink" Target="https://www.caixa.gov.br/Downloads/sinapi-cadernos-tecnicos/SINAPI-CT-REDES-DE-AGUA-E-ESGOTO-EM-PEAD-LISO-(TUBOS-E-CONEXOES).pdf" TargetMode="External"/><Relationship Id="rId7266" Type="http://schemas.openxmlformats.org/officeDocument/2006/relationships/hyperlink" Target="https://www.caixa.gov.br/Downloads/sinapi-cadernos-tecnicos/SINAPI-CT-DETECCAO-DE-INCENDIO-E-ALARME.pdf" TargetMode="External"/><Relationship Id="rId7680" Type="http://schemas.openxmlformats.org/officeDocument/2006/relationships/hyperlink" Target="https://www.caixa.gov.br/Downloads/sinapi-cadernos-tecnicos/SINAPI-CT-DEPRECIACAO-JUROS-IMPOSTOS-E-SEGUROS-MANUTENCAO-E-MATERIAIS-NA-OPERACAO-DOS-EQUIPAMENTOS.pdf" TargetMode="External"/><Relationship Id="rId8317" Type="http://schemas.openxmlformats.org/officeDocument/2006/relationships/hyperlink" Target="https://www.caixa.gov.br/Downloads/sinapi-cadernos-tecnicos/SINAPI-CT-CUSTOS-HORARIOS-PRODUTIVO-E-IMPRODUTIVO-DOS-EQUIPAMENTOS.pdf" TargetMode="External"/><Relationship Id="rId8731" Type="http://schemas.openxmlformats.org/officeDocument/2006/relationships/hyperlink" Target="https://www.caixa.gov.br/Downloads/sinapi-cadernos-tecnicos/SINAPI-CT-CONCRETO-PROTENDIDO.pdf" TargetMode="External"/><Relationship Id="rId6282" Type="http://schemas.openxmlformats.org/officeDocument/2006/relationships/hyperlink" Target="https://www.caixa.gov.br/Downloads/sinapi-cadernos-tecnicos/SINAPI-CT-ESTRUTURA-E-TRAMA-PARA-COBERTURA.pdf" TargetMode="External"/><Relationship Id="rId7333" Type="http://schemas.openxmlformats.org/officeDocument/2006/relationships/hyperlink" Target="https://www.caixa.gov.br/Downloads/sinapi-cadernos-tecnicos/SINAPI-CT-DEPRECIACAO-JUROS-IMPOSTOS-E-SEGUROS-MANUTENCAO-E-MATERIAIS-NA-OPERACAO-DOS-EQUIPAMENTOS.pdf" TargetMode="External"/><Relationship Id="rId797" Type="http://schemas.openxmlformats.org/officeDocument/2006/relationships/hyperlink" Target="https://www.caixa.gov.br/Downloads/sinapi-cadernos-tecnicos/SINAPI-CT-INSTALACOES-PREDIAIS-DE-ESGOTO-TUBOS-E-CONEXOES.pdf" TargetMode="External"/><Relationship Id="rId2478" Type="http://schemas.openxmlformats.org/officeDocument/2006/relationships/hyperlink" Target="https://www.caixa.gov.br/Downloads/sinapi-metodologia/Livro_SINAPI_Calculos_Parametros.pdf" TargetMode="External"/><Relationship Id="rId3876" Type="http://schemas.openxmlformats.org/officeDocument/2006/relationships/hyperlink" Target="https://www.caixa.gov.br/Downloads/sinapi-cadernos-tecnicos/SINAPI-CT-RASGOS-E-FIXACOES.pdf" TargetMode="External"/><Relationship Id="rId4927" Type="http://schemas.openxmlformats.org/officeDocument/2006/relationships/hyperlink" Target="https://www.caixa.gov.br/Downloads/sinapi-cadernos-tecnicos/SINAPI-CT-TUBULACAO-FLANGEADA-PARA-REDES-DE-AGUA.pdf" TargetMode="External"/><Relationship Id="rId2892" Type="http://schemas.openxmlformats.org/officeDocument/2006/relationships/hyperlink" Target="https://www.caixa.gov.br/Downloads/sinapi-cadernos-tecnicos/SINAPI-CT-PAREDES-DE-CONCRETO-ARMACAO.pdf" TargetMode="External"/><Relationship Id="rId3529" Type="http://schemas.openxmlformats.org/officeDocument/2006/relationships/hyperlink" Target="https://www.caixa.gov.br/Downloads/sinapi-cadernos-tecnicos/SINAPI-CT-POCOS-DE-VISITA-E-CAIXAS-PARA-BOCAS-DE-LOBO.pdf" TargetMode="External"/><Relationship Id="rId3943" Type="http://schemas.openxmlformats.org/officeDocument/2006/relationships/hyperlink" Target="https://www.caixa.gov.br/Downloads/sinapi-cadernos-tecnicos/SINAPI-CT-RECOMPOSICAO-DE-PAVIMENTOS.pdf" TargetMode="External"/><Relationship Id="rId6002" Type="http://schemas.openxmlformats.org/officeDocument/2006/relationships/hyperlink" Target="https://www.caixa.gov.br/Downloads/sinapi-cadernos-tecnicos/SINAPI-CT-FOSSAS-E-SUMIDOUROS.pdf" TargetMode="External"/><Relationship Id="rId7400" Type="http://schemas.openxmlformats.org/officeDocument/2006/relationships/hyperlink" Target="https://www.caixa.gov.br/Downloads/sinapi-cadernos-tecnicos/SINAPI-CT-DEPRECIACAO-JUROS-IMPOSTOS-E-SEGUROS-MANUTENCAO-E-MATERIAIS-NA-OPERACAO-DOS-EQUIPAMENTOS.pdf" TargetMode="External"/><Relationship Id="rId9158" Type="http://schemas.openxmlformats.org/officeDocument/2006/relationships/hyperlink" Target="https://www.caixa.gov.br/Downloads/sinapi-cadernos-tecnicos/SINAPI-CT-ATERROS-BASES-SUB-BASES-E-IMPRIMACOES.pdf" TargetMode="External"/><Relationship Id="rId864" Type="http://schemas.openxmlformats.org/officeDocument/2006/relationships/hyperlink" Target="https://www.caixa.gov.br/Downloads/sinapi-cadernos-tecnicos/SINAPI-CT-INSTALACOES-PREDIAIS-DE-AGUA-FRIA-EM-PVC.pdf" TargetMode="External"/><Relationship Id="rId1494" Type="http://schemas.openxmlformats.org/officeDocument/2006/relationships/hyperlink" Target="https://www.caixa.gov.br/Downloads/sinapi-cadernos-tecnicos/SINAPI-CT-INSTALACOES-DE-GAS-E-INCENDIO-EM-ACO-E-FERRO-GALVANIZADO.pdf" TargetMode="External"/><Relationship Id="rId2545" Type="http://schemas.openxmlformats.org/officeDocument/2006/relationships/hyperlink" Target="https://www.caixa.gov.br/Downloads/sinapi-cadernos-tecnicos/SINAPI-CT-LOUCAS-E-METAIS.pdf" TargetMode="External"/><Relationship Id="rId9572" Type="http://schemas.openxmlformats.org/officeDocument/2006/relationships/hyperlink" Target="https://www.caixa.gov.br/Downloads/sinapi-cadernos-tecnicos/SINAPI-CT-ASSENTAMENTO-DE-TUBOS-DE-PVC-E-METALICOS-EM-REDES-DE-AGUA.pdf" TargetMode="External"/><Relationship Id="rId517" Type="http://schemas.openxmlformats.org/officeDocument/2006/relationships/hyperlink" Target="https://www.caixa.gov.br/Downloads/sinapi-cadernos-tecnicos/SINAPI-CT-INSTALACOES-HIDRAULICAS-EM-PEX.pdf" TargetMode="External"/><Relationship Id="rId931" Type="http://schemas.openxmlformats.org/officeDocument/2006/relationships/hyperlink" Target="https://www.caixa.gov.br/Downloads/sinapi-cadernos-tecnicos/SINAPI-CT-INSTALACOES-PREDIAIS-DE-AGUA-FRIA-EM-PVC.pdf" TargetMode="External"/><Relationship Id="rId1147" Type="http://schemas.openxmlformats.org/officeDocument/2006/relationships/hyperlink" Target="https://www.caixa.gov.br/Downloads/sinapi-cadernos-tecnicos/SINAPI-CT-INSTALACOES-PREDIAIS-DE-AGUA-QUENTE-EM-CPVC.pdf" TargetMode="External"/><Relationship Id="rId1561" Type="http://schemas.openxmlformats.org/officeDocument/2006/relationships/hyperlink" Target="https://www.caixa.gov.br/Downloads/sinapi-cadernos-tecnicos/SINAPI-CT-INSTALACOES-DE-GAS-E-INCENDIO-EM-ACO-E-FERRO-GALVANIZADO.pdf" TargetMode="External"/><Relationship Id="rId2612" Type="http://schemas.openxmlformats.org/officeDocument/2006/relationships/hyperlink" Target="https://www.caixa.gov.br/Downloads/sinapi-cadernos-tecnicos/SINAPI-CT-LOUCAS-E-METAIS.pdf" TargetMode="External"/><Relationship Id="rId5768" Type="http://schemas.openxmlformats.org/officeDocument/2006/relationships/hyperlink" Target="https://www.caixa.gov.br/Downloads/sinapi-cadernos-tecnicos/SINAPI-CT-GESSO.pdf" TargetMode="External"/><Relationship Id="rId6819" Type="http://schemas.openxmlformats.org/officeDocument/2006/relationships/hyperlink" Target="https://www.caixa.gov.br/Downloads/sinapi-cadernos-tecnicos/SINAPI-CT-ESCAVACAO-HORIZONTAL.pdf" TargetMode="External"/><Relationship Id="rId8174" Type="http://schemas.openxmlformats.org/officeDocument/2006/relationships/hyperlink" Target="https://www.caixa.gov.br/Downloads/sinapi-cadernos-tecnicos/SINAPI-CT-DEPRECIACAO-JUROS-IMPOSTOS-E-SEGUROS-MANUTENCAO-E-MATERIAIS-NA-OPERACAO-DOS-EQUIPAMENTOS.pdf" TargetMode="External"/><Relationship Id="rId9225" Type="http://schemas.openxmlformats.org/officeDocument/2006/relationships/hyperlink" Target="https://www.caixa.gov.br/Downloads/sinapi-cadernos-tecnicos/SINAPI-CT-ATERROS-BASES-SUB-BASES-E-IMPRIMACOES.pdf" TargetMode="External"/><Relationship Id="rId1214" Type="http://schemas.openxmlformats.org/officeDocument/2006/relationships/hyperlink" Target="https://www.caixa.gov.br/Downloads/sinapi-cadernos-tecnicos/SINAPI-CT-INSTALACOES-PREDIAIS-DE-AGUAS-PLUVIAIS-TUBOS-CONEXOES-CAIXAS-E-RALOS.pdf" TargetMode="External"/><Relationship Id="rId4784" Type="http://schemas.openxmlformats.org/officeDocument/2006/relationships/hyperlink" Target="https://www.caixa.gov.br/Downloads/sinapi-cadernos-tecnicos/SINAPI-CT-TRANSPORTE-CARGA-E-DESCARGA-DE-MATERIAIS.pdf" TargetMode="External"/><Relationship Id="rId5835" Type="http://schemas.openxmlformats.org/officeDocument/2006/relationships/hyperlink" Target="https://www.caixa.gov.br/Downloads/sinapi-cadernos-tecnicos/SINAPI-CT-FORMAS-PARA-PILARES-CIRCULARES.pdf" TargetMode="External"/><Relationship Id="rId7190" Type="http://schemas.openxmlformats.org/officeDocument/2006/relationships/hyperlink" Target="https://www.caixa.gov.br/Downloads/sinapi-cadernos-tecnicos/SINAPI-CT-DRENOS.pdf" TargetMode="External"/><Relationship Id="rId8241" Type="http://schemas.openxmlformats.org/officeDocument/2006/relationships/hyperlink" Target="https://www.caixa.gov.br/Downloads/sinapi-cadernos-tecnicos/SINAPI-CT-CUSTOS-HORARIOS-PRODUTIVO-E-IMPRODUTIVO-DOS-EQUIPAMENTOS.pdf" TargetMode="External"/><Relationship Id="rId3386" Type="http://schemas.openxmlformats.org/officeDocument/2006/relationships/hyperlink" Target="https://www.caixa.gov.br/Downloads/sinapi-cadernos-tecnicos/SINAPI-CT-PISOS.pdf" TargetMode="External"/><Relationship Id="rId4437" Type="http://schemas.openxmlformats.org/officeDocument/2006/relationships/hyperlink" Target="https://www.caixa.gov.br/Downloads/sinapi-cadernos-tecnicos/SINAPI-CT-SISTEMAS-DE-MEDICAO.pdf" TargetMode="External"/><Relationship Id="rId3039" Type="http://schemas.openxmlformats.org/officeDocument/2006/relationships/hyperlink" Target="https://www.caixa.gov.br/Downloads/sinapi-cadernos-tecnicos/SINAPI-CT-PAVIMENTACOES-DIVERSAS-PARALELEPIPEDOS-E-PEDRAS-POLIEDRICAS.pdf" TargetMode="External"/><Relationship Id="rId3453" Type="http://schemas.openxmlformats.org/officeDocument/2006/relationships/hyperlink" Target="https://www.caixa.gov.br/Downloads/sinapi-cadernos-tecnicos/SINAPI-CT-POSTES-DE-CONCRETO-E-METALICOS.pdf" TargetMode="External"/><Relationship Id="rId4851" Type="http://schemas.openxmlformats.org/officeDocument/2006/relationships/hyperlink" Target="https://www.caixa.gov.br/Downloads/sinapi-cadernos-tecnicos/SINAPI-CT-TRANSPORTE-CARGA-E-DESCARGA-DE-MATERIAIS.pdf" TargetMode="External"/><Relationship Id="rId5902" Type="http://schemas.openxmlformats.org/officeDocument/2006/relationships/hyperlink" Target="https://www.caixa.gov.br/Downloads/sinapi-cadernos-tecnicos/SINAPI-CT-FORMAS-PARA-ESTRUTURAS-DE-CONCRETO-ARMADO.pdf" TargetMode="External"/><Relationship Id="rId374" Type="http://schemas.openxmlformats.org/officeDocument/2006/relationships/hyperlink" Target="https://www.caixa.gov.br/Downloads/sinapi-cadernos-tecnicos/SINAPI-CT-INSTALACOES-HIDRAULICAS-RESERVACAO-E-BOMBAS-DE-RECALQUE.pdf" TargetMode="External"/><Relationship Id="rId2055" Type="http://schemas.openxmlformats.org/officeDocument/2006/relationships/hyperlink" Target="https://www.caixa.gov.br/Downloads/sinapi-cadernos-tecnicos/SINAPI-CT-LAJES-PRE-MOLDADAS.pdf" TargetMode="External"/><Relationship Id="rId3106" Type="http://schemas.openxmlformats.org/officeDocument/2006/relationships/hyperlink" Target="https://www.caixa.gov.br/Downloads/sinapi-cadernos-tecnicos/SINAPI-CT-PAVIMENTO-RIGIDO-DE-CONCRETO.pdf" TargetMode="External"/><Relationship Id="rId4504" Type="http://schemas.openxmlformats.org/officeDocument/2006/relationships/hyperlink" Target="https://www.caixa.gov.br/Downloads/sinapi-cadernos-tecnicos/SINAPI-CT-TELHAMENTO-PARA-COBERTURA.pdf" TargetMode="External"/><Relationship Id="rId9082" Type="http://schemas.openxmlformats.org/officeDocument/2006/relationships/hyperlink" Target="https://www.caixa.gov.br/Downloads/sinapi-cadernos-tecnicos/SINAPI-CT-BOCAS-PARA-BUEIROS.pdf" TargetMode="External"/><Relationship Id="rId3520" Type="http://schemas.openxmlformats.org/officeDocument/2006/relationships/hyperlink" Target="https://www.caixa.gov.br/Downloads/sinapi-cadernos-tecnicos/SINAPI-CT-POCOS-DE-VISITA-E-CAIXAS-PARA-BOCAS-DE-LOBO.pdf" TargetMode="External"/><Relationship Id="rId6676" Type="http://schemas.openxmlformats.org/officeDocument/2006/relationships/hyperlink" Target="https://www.caixa.gov.br/Downloads/sinapi-cadernos-tecnicos/SINAPI-CT-ESCAVACAO-DE-VALAS.pdf" TargetMode="External"/><Relationship Id="rId7727" Type="http://schemas.openxmlformats.org/officeDocument/2006/relationships/hyperlink" Target="https://www.caixa.gov.br/Downloads/sinapi-cadernos-tecnicos/SINAPI-CT-DEPRECIACAO-JUROS-IMPOSTOS-E-SEGUROS-MANUTENCAO-E-MATERIAIS-NA-OPERACAO-DOS-EQUIPAMENTOS.pdf" TargetMode="External"/><Relationship Id="rId441" Type="http://schemas.openxmlformats.org/officeDocument/2006/relationships/hyperlink" Target="https://www.caixa.gov.br/Downloads/sinapi-cadernos-tecnicos/SINAPI-CT-INSTALACOES-HIDRAULICAS-RESERVACAO-E-BOMBAS-DE-RECALQUE.pdf" TargetMode="External"/><Relationship Id="rId1071" Type="http://schemas.openxmlformats.org/officeDocument/2006/relationships/hyperlink" Target="https://www.caixa.gov.br/Downloads/sinapi-cadernos-tecnicos/SINAPI-CT-INSTALACOES-PREDIAIS-DE-AGUA-QUENTE-EM-CPVC.pdf" TargetMode="External"/><Relationship Id="rId2122" Type="http://schemas.openxmlformats.org/officeDocument/2006/relationships/hyperlink" Target="https://www.caixa.gov.br/Downloads/sinapi-cadernos-tecnicos/SINAPI-CT-LIMPEZA-DE-OBRA.pdf" TargetMode="External"/><Relationship Id="rId5278" Type="http://schemas.openxmlformats.org/officeDocument/2006/relationships/hyperlink" Target="https://www.caixa.gov.br/Downloads/sinapi-cadernos-tecnicos/SINAPI-CT-VALVULAS-PARA-REDES-DE-SANEAMENTO.pdf" TargetMode="External"/><Relationship Id="rId5692" Type="http://schemas.openxmlformats.org/officeDocument/2006/relationships/hyperlink" Target="https://www.caixa.gov.br/Downloads/sinapi-cadernos-tecnicos/SINAPI-CT-GUIAS-E-SARJETAS.pdf" TargetMode="External"/><Relationship Id="rId6329" Type="http://schemas.openxmlformats.org/officeDocument/2006/relationships/hyperlink" Target="https://www.caixa.gov.br/Downloads/sinapi-cadernos-tecnicos/SINAPI-CT-ESTRUTURA-E-TRAMA-PARA-COBERTURA.pdf" TargetMode="External"/><Relationship Id="rId6743" Type="http://schemas.openxmlformats.org/officeDocument/2006/relationships/hyperlink" Target="https://www.caixa.gov.br/Downloads/sinapi-cadernos-tecnicos/SINAPI-CT-ESCAVACAO-VERTICAL-A-CEU-ABERTO.pdf" TargetMode="External"/><Relationship Id="rId9899" Type="http://schemas.openxmlformats.org/officeDocument/2006/relationships/hyperlink" Target="https://www.caixa.gov.br/Downloads/sinapi-cadernos-tecnicos/SINAPI-CT-ARGAMASSAS.pdf" TargetMode="External"/><Relationship Id="rId1888" Type="http://schemas.openxmlformats.org/officeDocument/2006/relationships/hyperlink" Target="https://www.caixa.gov.br/Downloads/sinapi-cadernos-tecnicos/SINAPI-CT-INSTALACOES-EM-COBRE.pdf" TargetMode="External"/><Relationship Id="rId2939" Type="http://schemas.openxmlformats.org/officeDocument/2006/relationships/hyperlink" Target="https://www.caixa.gov.br/Downloads/sinapi-cadernos-tecnicos/SINAPI-CT-PAREDES-DE-CONCRETO-ESTUCAMENTO.pdf" TargetMode="External"/><Relationship Id="rId4294" Type="http://schemas.openxmlformats.org/officeDocument/2006/relationships/hyperlink" Target="https://www.caixa.gov.br/Downloads/sinapi-cadernos-tecnicos/SINAPI-CT-REVESTIMENTOS-CERAMICOS-INTERNOS.pdf" TargetMode="External"/><Relationship Id="rId5345" Type="http://schemas.openxmlformats.org/officeDocument/2006/relationships/hyperlink" Target="https://www.caixa.gov.br/Downloads/sinapi-cadernos-tecnicos/SINAPI-CT-INSTALACOES-ELETRICAS-ELETRODUTOS-CONEXOES-E-CONDULETES-APARENTES.pdf" TargetMode="External"/><Relationship Id="rId6810" Type="http://schemas.openxmlformats.org/officeDocument/2006/relationships/hyperlink" Target="https://www.caixa.gov.br/Downloads/sinapi-cadernos-tecnicos/SINAPI-CT-ESCAVACAO-HORIZONTAL.pdf" TargetMode="External"/><Relationship Id="rId9966" Type="http://schemas.openxmlformats.org/officeDocument/2006/relationships/hyperlink" Target="https://www.caixa.gov.br/Downloads/sinapi-cadernos-tecnicos/SINAPI-CT-ARGAMASSAS.pdf" TargetMode="External"/><Relationship Id="rId4361" Type="http://schemas.openxmlformats.org/officeDocument/2006/relationships/hyperlink" Target="https://www.caixa.gov.br/Downloads/sinapi-cadernos-tecnicos/SINAPI-CT-SINALIZACAO-VERTICAL-VIARIA.pdf" TargetMode="External"/><Relationship Id="rId5412" Type="http://schemas.openxmlformats.org/officeDocument/2006/relationships/hyperlink" Target="https://www.caixa.gov.br/Downloads/sinapi-cadernos-tecnicos/SINAPI-CT-INSTALACOES-ELETRICAS-ELETRODUTOS-EMBUTIDOS-CABOS-CAIXAS-TOMADAS-E-INTERRUPTORES.pdf" TargetMode="External"/><Relationship Id="rId8568" Type="http://schemas.openxmlformats.org/officeDocument/2006/relationships/hyperlink" Target="https://www.caixa.gov.br/Downloads/sinapi-cadernos-tecnicos/SINAPI-CT-CUSTOS-HORARIOS-PRODUTIVO-E-IMPRODUTIVO-DOS-EQUIPAMENTOS.pdf" TargetMode="External"/><Relationship Id="rId9619" Type="http://schemas.openxmlformats.org/officeDocument/2006/relationships/hyperlink" Target="https://www.caixa.gov.br/Downloads/sinapi-cadernos-tecnicos/SINAPI-CT-ASSENTAMENTO-DE-TUBOS-DE-PVC-E-METALICOS-EM-REDES-DE-AGUA.pdf" TargetMode="External"/><Relationship Id="rId1955" Type="http://schemas.openxmlformats.org/officeDocument/2006/relationships/hyperlink" Target="https://www.caixa.gov.br/Downloads/sinapi-cadernos-tecnicos/SINAPI-CT-INSTALACOES-EM-COBRE.pdf" TargetMode="External"/><Relationship Id="rId4014" Type="http://schemas.openxmlformats.org/officeDocument/2006/relationships/hyperlink" Target="https://www.caixa.gov.br/Downloads/sinapi-cadernos-tecnicos/SINAPI-CT-REDES-ENTERRADAS-DE-DISTRIBUICAO-ELETRICA.pdf" TargetMode="External"/><Relationship Id="rId7584" Type="http://schemas.openxmlformats.org/officeDocument/2006/relationships/hyperlink" Target="https://www.caixa.gov.br/Downloads/sinapi-cadernos-tecnicos/SINAPI-CT-DEPRECIACAO-JUROS-IMPOSTOS-E-SEGUROS-MANUTENCAO-E-MATERIAIS-NA-OPERACAO-DOS-EQUIPAMENTOS.pdf" TargetMode="External"/><Relationship Id="rId8982" Type="http://schemas.openxmlformats.org/officeDocument/2006/relationships/hyperlink" Target="https://www.caixa.gov.br/Downloads/sinapi-cadernos-tecnicos/SINAPI-CT-CAIXAS-DE-AGUA-PARA-EDIFICACOES.pdf" TargetMode="External"/><Relationship Id="rId1608" Type="http://schemas.openxmlformats.org/officeDocument/2006/relationships/hyperlink" Target="https://www.caixa.gov.br/Downloads/sinapi-cadernos-tecnicos/SINAPI-CT-INSTALACOES-DE-GAS-EM-PEX-MULTICAMADAS.pdf" TargetMode="External"/><Relationship Id="rId3030" Type="http://schemas.openxmlformats.org/officeDocument/2006/relationships/hyperlink" Target="https://www.caixa.gov.br/Downloads/sinapi-cadernos-tecnicos/SINAPI-CT-PASSEIOS-DE-CONCRETO.pdf" TargetMode="External"/><Relationship Id="rId6186" Type="http://schemas.openxmlformats.org/officeDocument/2006/relationships/hyperlink" Target="https://www.caixa.gov.br/Downloads/sinapi-cadernos-tecnicos/SINAPI-CT-ESTRUTURAS-DE-CONTENCAO-PERFIS-PRANCHADOS-CORTINAS-E-MUROS-DE-ARRIMO.pdf" TargetMode="External"/><Relationship Id="rId7237" Type="http://schemas.openxmlformats.org/officeDocument/2006/relationships/hyperlink" Target="https://www.caixa.gov.br/Downloads/sinapi-cadernos-tecnicos/SINAPI-CT-DRENAGEM-DE-AR-CONDICIONADO.pdf" TargetMode="External"/><Relationship Id="rId8635" Type="http://schemas.openxmlformats.org/officeDocument/2006/relationships/hyperlink" Target="https://www.caixa.gov.br/Downloads/sinapi-cadernos-tecnicos/SINAPI-CT-CUSTOS-HORARIOS-PRODUTIVO-E-IMPRODUTIVO-DOS-EQUIPAMENTOS.pdf" TargetMode="External"/><Relationship Id="rId7651" Type="http://schemas.openxmlformats.org/officeDocument/2006/relationships/hyperlink" Target="https://www.caixa.gov.br/Downloads/sinapi-cadernos-tecnicos/SINAPI-CT-DEPRECIACAO-JUROS-IMPOSTOS-E-SEGUROS-MANUTENCAO-E-MATERIAIS-NA-OPERACAO-DOS-EQUIPAMENTOS.pdf" TargetMode="External"/><Relationship Id="rId8702" Type="http://schemas.openxmlformats.org/officeDocument/2006/relationships/hyperlink" Target="https://www.caixa.gov.br/Downloads/sinapi-cadernos-tecnicos/SINAPI-CT-CONTRAPISO.pdf" TargetMode="External"/><Relationship Id="rId2796" Type="http://schemas.openxmlformats.org/officeDocument/2006/relationships/hyperlink" Target="https://www.caixa.gov.br/Downloads/sinapi-cadernos-tecnicos/SINAPI-CT-MASSA-UNICA-INTERNA.pdf" TargetMode="External"/><Relationship Id="rId3847" Type="http://schemas.openxmlformats.org/officeDocument/2006/relationships/hyperlink" Target="https://www.caixa.gov.br/Downloads/sinapi-cadernos-tecnicos/SINAPI-CT-RASGOS-E-FIXACOES.pdf" TargetMode="External"/><Relationship Id="rId6253" Type="http://schemas.openxmlformats.org/officeDocument/2006/relationships/hyperlink" Target="https://www.caixa.gov.br/Downloads/sinapi-cadernos-tecnicos/SINAPI-CT-ESTRUTURA-E-TRAMA-PARA-COBERTURA.pdf" TargetMode="External"/><Relationship Id="rId7304" Type="http://schemas.openxmlformats.org/officeDocument/2006/relationships/hyperlink" Target="https://www.caixa.gov.br/Downloads/sinapi-cadernos-tecnicos/SINAPI-CT-DEPRECIACAO-JUROS-IMPOSTOS-E-SEGUROS-MANUTENCAO-E-MATERIAIS-NA-OPERACAO-DOS-EQUIPAMENTOS.pdf" TargetMode="External"/><Relationship Id="rId768" Type="http://schemas.openxmlformats.org/officeDocument/2006/relationships/hyperlink" Target="https://www.caixa.gov.br/Downloads/sinapi-cadernos-tecnicos/SINAPI-CT-INSTALACOES-PREDIAIS-DE-ESGOTO-TUBOS-E-CONEXOES.pdf" TargetMode="External"/><Relationship Id="rId1398" Type="http://schemas.openxmlformats.org/officeDocument/2006/relationships/hyperlink" Target="https://www.caixa.gov.br/Downloads/sinapi-cadernos-tecnicos/SINAPI-CT-INSTALACOES-DE-GAS-E-INCENDIO-EM-ACO-E-FERRO-GALVANIZADO.pdf" TargetMode="External"/><Relationship Id="rId2449" Type="http://schemas.openxmlformats.org/officeDocument/2006/relationships/hyperlink" Target="https://www.caixa.gov.br/Downloads/sinapi-metodologia/Livro_SINAPI_Calculos_Parametros.pdf" TargetMode="External"/><Relationship Id="rId2863" Type="http://schemas.openxmlformats.org/officeDocument/2006/relationships/hyperlink" Target="https://www.caixa.gov.br/Downloads/sinapi-cadernos-tecnicos/SINAPI-CT-PAISAGISMO-PLANTIO.pdf" TargetMode="External"/><Relationship Id="rId3914" Type="http://schemas.openxmlformats.org/officeDocument/2006/relationships/hyperlink" Target="https://www.caixa.gov.br/Downloads/sinapi-cadernos-tecnicos/SINAPI-CT-RECOMPOSICAO-DE-PAVIMENTOS.pdf" TargetMode="External"/><Relationship Id="rId6320" Type="http://schemas.openxmlformats.org/officeDocument/2006/relationships/hyperlink" Target="https://www.caixa.gov.br/Downloads/sinapi-cadernos-tecnicos/SINAPI-CT-ESTRUTURA-E-TRAMA-PARA-COBERTURA.pdf" TargetMode="External"/><Relationship Id="rId9476" Type="http://schemas.openxmlformats.org/officeDocument/2006/relationships/hyperlink" Target="https://www.caixa.gov.br/Downloads/sinapi-cadernos-tecnicos/SINAPI-CT-ASSENTAMENTO-DE-TUBOS-DE-ESGOTO-OU-DRENAGEM-PLUVIAL-EM-CONCRETO.pdf" TargetMode="External"/><Relationship Id="rId9890" Type="http://schemas.openxmlformats.org/officeDocument/2006/relationships/hyperlink" Target="https://www.caixa.gov.br/Downloads/sinapi-cadernos-tecnicos/SINAPI-CT-ARGAMASSAS.pdf" TargetMode="External"/><Relationship Id="rId835" Type="http://schemas.openxmlformats.org/officeDocument/2006/relationships/hyperlink" Target="https://www.caixa.gov.br/Downloads/sinapi-cadernos-tecnicos/SINAPI-CT-INSTALACOES-PREDIAIS-DE-AGUA-FRIA-EM-PVC.pdf" TargetMode="External"/><Relationship Id="rId1465" Type="http://schemas.openxmlformats.org/officeDocument/2006/relationships/hyperlink" Target="https://www.caixa.gov.br/Downloads/sinapi-cadernos-tecnicos/SINAPI-CT-INSTALACOES-DE-GAS-E-INCENDIO-EM-ACO-E-FERRO-GALVANIZADO.pdf" TargetMode="External"/><Relationship Id="rId2516" Type="http://schemas.openxmlformats.org/officeDocument/2006/relationships/hyperlink" Target="https://www.caixa.gov.br/Downloads/sinapi-metodologia/Livro_SINAPI_Calculos_Parametros.pdf" TargetMode="External"/><Relationship Id="rId8078" Type="http://schemas.openxmlformats.org/officeDocument/2006/relationships/hyperlink" Target="https://www.caixa.gov.br/Downloads/sinapi-cadernos-tecnicos/SINAPI-CT-DEPRECIACAO-JUROS-IMPOSTOS-E-SEGUROS-MANUTENCAO-E-MATERIAIS-NA-OPERACAO-DOS-EQUIPAMENTOS.pdf" TargetMode="External"/><Relationship Id="rId8492" Type="http://schemas.openxmlformats.org/officeDocument/2006/relationships/hyperlink" Target="https://www.caixa.gov.br/Downloads/sinapi-cadernos-tecnicos/SINAPI-CT-CUSTOS-HORARIOS-PRODUTIVO-E-IMPRODUTIVO-DOS-EQUIPAMENTOS.pdf" TargetMode="External"/><Relationship Id="rId9129" Type="http://schemas.openxmlformats.org/officeDocument/2006/relationships/hyperlink" Target="https://www.caixa.gov.br/Downloads/sinapi-cadernos-tecnicos/SINAPI-CT-BOCAS-PARA-BUEIROS.pdf" TargetMode="External"/><Relationship Id="rId9543" Type="http://schemas.openxmlformats.org/officeDocument/2006/relationships/hyperlink" Target="https://www.caixa.gov.br/Downloads/sinapi-cadernos-tecnicos/SINAPI-CT-ASSENTAMENTO-DE-TUBOS-DE-PVC-E-METALICOS-EM-REDES-DE-AGUA.pdf" TargetMode="External"/><Relationship Id="rId1118" Type="http://schemas.openxmlformats.org/officeDocument/2006/relationships/hyperlink" Target="https://www.caixa.gov.br/Downloads/sinapi-cadernos-tecnicos/SINAPI-CT-INSTALACOES-PREDIAIS-DE-AGUA-QUENTE-EM-CPVC.pdf" TargetMode="External"/><Relationship Id="rId1532" Type="http://schemas.openxmlformats.org/officeDocument/2006/relationships/hyperlink" Target="https://www.caixa.gov.br/Downloads/sinapi-cadernos-tecnicos/SINAPI-CT-INSTALACOES-DE-GAS-E-INCENDIO-EM-ACO-E-FERRO-GALVANIZADO.pdf" TargetMode="External"/><Relationship Id="rId2930" Type="http://schemas.openxmlformats.org/officeDocument/2006/relationships/hyperlink" Target="https://www.caixa.gov.br/Downloads/sinapi-cadernos-tecnicos/SINAPI-CT-PAREDES-DE-CONCRETO-ESTUCAMENTO.pdf" TargetMode="External"/><Relationship Id="rId4688" Type="http://schemas.openxmlformats.org/officeDocument/2006/relationships/hyperlink" Target="https://www.caixa.gov.br/Downloads/sinapi-cadernos-tecnicos/SINAPI-CT-TRANSPORTE-DE-MATERIAIS-DENTRO-DO-CANTEIRO-DE-OBRAS.pdf" TargetMode="External"/><Relationship Id="rId7094" Type="http://schemas.openxmlformats.org/officeDocument/2006/relationships/hyperlink" Target="https://www.caixa.gov.br/Downloads/sinapi-cadernos-tecnicos/SINAPI-CT-ELETROCALHAS.pdf" TargetMode="External"/><Relationship Id="rId8145" Type="http://schemas.openxmlformats.org/officeDocument/2006/relationships/hyperlink" Target="https://www.caixa.gov.br/Downloads/sinapi-cadernos-tecnicos/SINAPI-CT-DEPRECIACAO-JUROS-IMPOSTOS-E-SEGUROS-MANUTENCAO-E-MATERIAIS-NA-OPERACAO-DOS-EQUIPAMENTOS.pdf" TargetMode="External"/><Relationship Id="rId10075" Type="http://schemas.openxmlformats.org/officeDocument/2006/relationships/hyperlink" Target="https://www.caixa.gov.br/Downloads/sinapi-cadernos-tecnicos/SINAPI-CT-ALVENARIA-DE-VEDACAO.pdf" TargetMode="External"/><Relationship Id="rId902" Type="http://schemas.openxmlformats.org/officeDocument/2006/relationships/hyperlink" Target="https://www.caixa.gov.br/Downloads/sinapi-cadernos-tecnicos/SINAPI-CT-INSTALACOES-PREDIAIS-DE-AGUA-FRIA-EM-PVC.pdf" TargetMode="External"/><Relationship Id="rId5739" Type="http://schemas.openxmlformats.org/officeDocument/2006/relationships/hyperlink" Target="https://www.caixa.gov.br/Downloads/sinapi-cadernos-tecnicos/SINAPI-CT-GUARDA-CORPO-CORRIMAO-E-GRADE-PARA-ESQUADRIAS.pdf" TargetMode="External"/><Relationship Id="rId7161" Type="http://schemas.openxmlformats.org/officeDocument/2006/relationships/hyperlink" Target="https://www.caixa.gov.br/Downloads/sinapi-cadernos-tecnicos/SINAPI-CT-DUTOS-PARA-AR-CONDICIONADO.pdf" TargetMode="External"/><Relationship Id="rId8212" Type="http://schemas.openxmlformats.org/officeDocument/2006/relationships/hyperlink" Target="https://www.caixa.gov.br/Downloads/sinapi-cadernos-tecnicos/SINAPI-CT-DEMOLICOES-E-REMOCOES.pdf" TargetMode="External"/><Relationship Id="rId9610" Type="http://schemas.openxmlformats.org/officeDocument/2006/relationships/hyperlink" Target="https://www.caixa.gov.br/Downloads/sinapi-cadernos-tecnicos/SINAPI-CT-ASSENTAMENTO-DE-TUBOS-DE-PVC-E-METALICOS-EM-REDES-DE-AGUA.pdf" TargetMode="External"/><Relationship Id="rId4755" Type="http://schemas.openxmlformats.org/officeDocument/2006/relationships/hyperlink" Target="https://www.caixa.gov.br/Downloads/sinapi-cadernos-tecnicos/SINAPI-CT-TRANSPORTE-CARGA-E-DESCARGA-DE-MATERIAIS.pdf" TargetMode="External"/><Relationship Id="rId5806" Type="http://schemas.openxmlformats.org/officeDocument/2006/relationships/hyperlink" Target="https://www.caixa.gov.br/Downloads/sinapi-cadernos-tecnicos/SINAPI-CT-GALERIAS-COM-ADUELAS-DE-CONCRETO.pdf" TargetMode="External"/><Relationship Id="rId278" Type="http://schemas.openxmlformats.org/officeDocument/2006/relationships/hyperlink" Target="https://www.caixa.gov.br/Downloads/sinapi-cadernos-tecnicos/SINAPI-CT-INSTALACOES-HIDRAULICAS-RESERVACAO-E-BOMBAS-DE-RECALQUE.pdf" TargetMode="External"/><Relationship Id="rId3357" Type="http://schemas.openxmlformats.org/officeDocument/2006/relationships/hyperlink" Target="https://www.caixa.gov.br/Downloads/sinapi-cadernos-tecnicos/SINAPI-CT-PINTURA-PARA-PISOS-E-PARA-SINALIZACAO-HORIZONTAL-E-VERTICAL.pdf" TargetMode="External"/><Relationship Id="rId3771" Type="http://schemas.openxmlformats.org/officeDocument/2006/relationships/hyperlink" Target="https://www.caixa.gov.br/Downloads/sinapi-cadernos-tecnicos/SINAPI-CT-QUADROS-DE-AUTOMACAO-DE-BOMBAS.pdf" TargetMode="External"/><Relationship Id="rId4408" Type="http://schemas.openxmlformats.org/officeDocument/2006/relationships/hyperlink" Target="https://www.caixa.gov.br/Downloads/sinapi-cadernos-tecnicos/SINAPI-CT-SISTEMAS-HOSPITALARES-PONTOS-DE-CONSUMO.pdf" TargetMode="External"/><Relationship Id="rId4822" Type="http://schemas.openxmlformats.org/officeDocument/2006/relationships/hyperlink" Target="https://www.caixa.gov.br/Downloads/sinapi-cadernos-tecnicos/SINAPI-CT-TRANSPORTE-CARGA-E-DESCARGA-DE-MATERIAIS.pdf" TargetMode="External"/><Relationship Id="rId7978" Type="http://schemas.openxmlformats.org/officeDocument/2006/relationships/hyperlink" Target="https://www.caixa.gov.br/Downloads/sinapi-cadernos-tecnicos/SINAPI-CT-DEPRECIACAO-JUROS-IMPOSTOS-E-SEGUROS-MANUTENCAO-E-MATERIAIS-NA-OPERACAO-DOS-EQUIPAMENTOS.pdf" TargetMode="External"/><Relationship Id="rId692" Type="http://schemas.openxmlformats.org/officeDocument/2006/relationships/hyperlink" Target="https://www.caixa.gov.br/Downloads/sinapi-cadernos-tecnicos/SINAPI-CT-INSTALACOES-HIDRAULICAS-EM-PPR.pdf" TargetMode="External"/><Relationship Id="rId2373" Type="http://schemas.openxmlformats.org/officeDocument/2006/relationships/hyperlink" Target="https://www.caixa.gov.br/Downloads/sinapi-metodologia/Livro_SINAPI_Calculos_Parametros.pdf" TargetMode="External"/><Relationship Id="rId3424" Type="http://schemas.openxmlformats.org/officeDocument/2006/relationships/hyperlink" Target="https://www.caixa.gov.br/Downloads/sinapi-cadernos-tecnicos/SINAPI-CT-POSTES-DE-CONCRETO-E-METALICOS.pdf" TargetMode="External"/><Relationship Id="rId6994" Type="http://schemas.openxmlformats.org/officeDocument/2006/relationships/hyperlink" Target="https://www.caixa.gov.br/Downloads/sinapi-cadernos-tecnicos/SINAPI-CT-EQUIPAMENTOS-DE-PROTECAO-COLETIVA.pdf" TargetMode="External"/><Relationship Id="rId345" Type="http://schemas.openxmlformats.org/officeDocument/2006/relationships/hyperlink" Target="https://www.caixa.gov.br/Downloads/sinapi-cadernos-tecnicos/SINAPI-CT-INSTALACOES-HIDRAULICAS-RESERVACAO-E-BOMBAS-DE-RECALQUE.pdf" TargetMode="External"/><Relationship Id="rId2026" Type="http://schemas.openxmlformats.org/officeDocument/2006/relationships/hyperlink" Target="https://www.caixa.gov.br/Downloads/sinapi-cadernos-tecnicos/SINAPI-CT-LAJES-PRE-MOLDADAS.pdf" TargetMode="External"/><Relationship Id="rId2440" Type="http://schemas.openxmlformats.org/officeDocument/2006/relationships/hyperlink" Target="https://www.caixa.gov.br/Downloads/sinapi-metodologia/Livro_SINAPI_Calculos_Parametros.pdf" TargetMode="External"/><Relationship Id="rId5596" Type="http://schemas.openxmlformats.org/officeDocument/2006/relationships/hyperlink" Target="https://www.caixa.gov.br/Downloads/sinapi-cadernos-tecnicos/SINAPI-CT-INSTALACOES-ELETRICAS-ELETRODUTOS-EMBUTIDOS-CABOS-CAIXAS-TOMADAS-E-INTERRUPTORES.pdf" TargetMode="External"/><Relationship Id="rId6647" Type="http://schemas.openxmlformats.org/officeDocument/2006/relationships/hyperlink" Target="https://www.caixa.gov.br/Downloads/sinapi-cadernos-tecnicos/SINAPI-CT-ESCAVACAO-DE-VALAS.pdf" TargetMode="External"/><Relationship Id="rId9053" Type="http://schemas.openxmlformats.org/officeDocument/2006/relationships/hyperlink" Target="https://www.caixa.gov.br/Downloads/sinapi-cadernos-tecnicos/SINAPI-CT-BOMBAS-HIDRAULICAS-CENTRIFUGAS-HORIZONTAIS-E-SUBMERSIVEIS.pdf" TargetMode="External"/><Relationship Id="rId412" Type="http://schemas.openxmlformats.org/officeDocument/2006/relationships/hyperlink" Target="https://www.caixa.gov.br/Downloads/sinapi-cadernos-tecnicos/SINAPI-CT-INSTALACOES-HIDRAULICAS-RESERVACAO-E-BOMBAS-DE-RECALQUE.pdf" TargetMode="External"/><Relationship Id="rId1042" Type="http://schemas.openxmlformats.org/officeDocument/2006/relationships/hyperlink" Target="https://www.caixa.gov.br/Downloads/sinapi-cadernos-tecnicos/SINAPI-CT-INSTALACOES-PREDIAIS-DE-AGUA-FRIA-EM-PVC.pdf" TargetMode="External"/><Relationship Id="rId4198" Type="http://schemas.openxmlformats.org/officeDocument/2006/relationships/hyperlink" Target="https://www.caixa.gov.br/Downloads/sinapi-cadernos-tecnicos/SINAPI-CT-REDES-DE-AGUA-E-ESGOTO-EM-PEAD-LISO-(TUBOS-E-CONEXOES).pdf" TargetMode="External"/><Relationship Id="rId5249" Type="http://schemas.openxmlformats.org/officeDocument/2006/relationships/hyperlink" Target="https://www.caixa.gov.br/Downloads/sinapi-cadernos-tecnicos/SINAPI-CT-VALVULAS-PARA-REDES-DE-SANEAMENTO.pdf" TargetMode="External"/><Relationship Id="rId5663" Type="http://schemas.openxmlformats.org/officeDocument/2006/relationships/hyperlink" Target="https://www.caixa.gov.br/Downloads/sinapi-cadernos-tecnicos/SINAPI-CT-ILUMINACAO-PREDIAL-E-MONITORAMENTO.pdf" TargetMode="External"/><Relationship Id="rId9120" Type="http://schemas.openxmlformats.org/officeDocument/2006/relationships/hyperlink" Target="https://www.caixa.gov.br/Downloads/sinapi-cadernos-tecnicos/SINAPI-CT-BOCAS-PARA-BUEIROS.pdf" TargetMode="External"/><Relationship Id="rId4265" Type="http://schemas.openxmlformats.org/officeDocument/2006/relationships/hyperlink" Target="https://www.caixa.gov.br/Downloads/sinapi-cadernos-tecnicos/SINAPI-CT-REVESTIMENTOS-CERAMICOS-INTERNOS.pdf" TargetMode="External"/><Relationship Id="rId5316" Type="http://schemas.openxmlformats.org/officeDocument/2006/relationships/hyperlink" Target="https://www.caixa.gov.br/Downloads/sinapi-cadernos-tecnicos/SINAPI-CT-INSTALACOES-ELETRICAS-QUADROS-CABOS-DISJUNTORES-CONTATORES-E-BARRAMENTOS-BLINDADOS.pdf" TargetMode="External"/><Relationship Id="rId6714" Type="http://schemas.openxmlformats.org/officeDocument/2006/relationships/hyperlink" Target="https://www.caixa.gov.br/Downloads/sinapi-cadernos-tecnicos/SINAPI-CT-ESCAVACAO-DE-VALAS.pdf" TargetMode="External"/><Relationship Id="rId1859" Type="http://schemas.openxmlformats.org/officeDocument/2006/relationships/hyperlink" Target="https://www.caixa.gov.br/Downloads/sinapi-cadernos-tecnicos/SINAPI-CT-INSTALACOES-EM-COBRE.pdf" TargetMode="External"/><Relationship Id="rId5730" Type="http://schemas.openxmlformats.org/officeDocument/2006/relationships/hyperlink" Target="https://www.caixa.gov.br/Downloads/sinapi-cadernos-tecnicos/SINAPI-CT-GUARDA-CORPO-CORRIMAO-E-GRADE-PARA-ESQUADRIAS.pdf" TargetMode="External"/><Relationship Id="rId8886" Type="http://schemas.openxmlformats.org/officeDocument/2006/relationships/hyperlink" Target="https://www.caixa.gov.br/Downloads/sinapi-cadernos-tecnicos/SINAPI-CT-CERCAS-PROTETORES-E-ALAMBRADOS.pdf" TargetMode="External"/><Relationship Id="rId9937" Type="http://schemas.openxmlformats.org/officeDocument/2006/relationships/hyperlink" Target="https://www.caixa.gov.br/Downloads/sinapi-cadernos-tecnicos/SINAPI-CT-ARGAMASSAS.pdf" TargetMode="External"/><Relationship Id="rId1926" Type="http://schemas.openxmlformats.org/officeDocument/2006/relationships/hyperlink" Target="https://www.caixa.gov.br/Downloads/sinapi-cadernos-tecnicos/SINAPI-CT-INSTALACOES-EM-COBRE.pdf" TargetMode="External"/><Relationship Id="rId3281" Type="http://schemas.openxmlformats.org/officeDocument/2006/relationships/hyperlink" Target="https://www.caixa.gov.br/Downloads/sinapi-cadernos-tecnicos/SINAPI-CT-PINTURA-EM-MADEIRA.pdf" TargetMode="External"/><Relationship Id="rId4332" Type="http://schemas.openxmlformats.org/officeDocument/2006/relationships/hyperlink" Target="https://www.caixa.gov.br/Downloads/sinapi-cadernos-tecnicos/SINAPI-CT-SINALIZACAO-VERTICAL-VIARIA.pdf" TargetMode="External"/><Relationship Id="rId7488" Type="http://schemas.openxmlformats.org/officeDocument/2006/relationships/hyperlink" Target="https://www.caixa.gov.br/Downloads/sinapi-cadernos-tecnicos/SINAPI-CT-DEPRECIACAO-JUROS-IMPOSTOS-E-SEGUROS-MANUTENCAO-E-MATERIAIS-NA-OPERACAO-DOS-EQUIPAMENTOS.pdf" TargetMode="External"/><Relationship Id="rId8539" Type="http://schemas.openxmlformats.org/officeDocument/2006/relationships/hyperlink" Target="https://www.caixa.gov.br/Downloads/sinapi-cadernos-tecnicos/SINAPI-CT-CUSTOS-HORARIOS-PRODUTIVO-E-IMPRODUTIVO-DOS-EQUIPAMENTOS.pdf" TargetMode="External"/><Relationship Id="rId8953" Type="http://schemas.openxmlformats.org/officeDocument/2006/relationships/hyperlink" Target="https://www.caixa.gov.br/Downloads/sinapi-cadernos-tecnicos/SINAPI-CT-CAIXAS-DE-AGUA-PARA-EDIFICACOES.pdf" TargetMode="External"/><Relationship Id="rId7555" Type="http://schemas.openxmlformats.org/officeDocument/2006/relationships/hyperlink" Target="https://www.caixa.gov.br/Downloads/sinapi-cadernos-tecnicos/SINAPI-CT-DEPRECIACAO-JUROS-IMPOSTOS-E-SEGUROS-MANUTENCAO-E-MATERIAIS-NA-OPERACAO-DOS-EQUIPAMENTOS.pdf" TargetMode="External"/><Relationship Id="rId8606" Type="http://schemas.openxmlformats.org/officeDocument/2006/relationships/hyperlink" Target="https://www.caixa.gov.br/Downloads/sinapi-cadernos-tecnicos/SINAPI-CT-CUSTOS-HORARIOS-PRODUTIVO-E-IMPRODUTIVO-DOS-EQUIPAMENTOS.pdf" TargetMode="External"/><Relationship Id="rId3001" Type="http://schemas.openxmlformats.org/officeDocument/2006/relationships/hyperlink" Target="https://www.caixa.gov.br/Downloads/sinapi-cadernos-tecnicos/SINAPI-CT-PARQUINHOS-E-EQUIPAMENTOS-DE-GINASTICA-AO-AR-LIVRE.pdf" TargetMode="External"/><Relationship Id="rId6157" Type="http://schemas.openxmlformats.org/officeDocument/2006/relationships/hyperlink" Target="https://www.caixa.gov.br/Downloads/sinapi-cadernos-tecnicos/SINAPI-CT-ESTRUTURAS-DE-MADEIRA.pdf" TargetMode="External"/><Relationship Id="rId6571" Type="http://schemas.openxmlformats.org/officeDocument/2006/relationships/hyperlink" Target="https://www.caixa.gov.br/Downloads/sinapi-cadernos-tecnicos/SINAPI-CT-ESCORAMENTO-E-PREPARO-DE-FUNDO-DE-VALAS.pdf" TargetMode="External"/><Relationship Id="rId7208" Type="http://schemas.openxmlformats.org/officeDocument/2006/relationships/hyperlink" Target="https://www.caixa.gov.br/Downloads/sinapi-cadernos-tecnicos/SINAPI-CT-DRENOS.pdf" TargetMode="External"/><Relationship Id="rId7622" Type="http://schemas.openxmlformats.org/officeDocument/2006/relationships/hyperlink" Target="https://www.caixa.gov.br/Downloads/sinapi-cadernos-tecnicos/SINAPI-CT-DEPRECIACAO-JUROS-IMPOSTOS-E-SEGUROS-MANUTENCAO-E-MATERIAIS-NA-OPERACAO-DOS-EQUIPAMENTOS.pdf" TargetMode="External"/><Relationship Id="rId2767" Type="http://schemas.openxmlformats.org/officeDocument/2006/relationships/hyperlink" Target="https://www.caixa.gov.br/Downloads/sinapi-cadernos-tecnicos/SINAPI-CT-MASSA-UNICA-INTERNA.pdf" TargetMode="External"/><Relationship Id="rId5173" Type="http://schemas.openxmlformats.org/officeDocument/2006/relationships/hyperlink" Target="https://www.caixa.gov.br/Downloads/sinapi-cadernos-tecnicos/SINAPI-CT-VALVULAS-E-REGISTROS-PARA-SISTEMAS-PREDIAIS.pdf" TargetMode="External"/><Relationship Id="rId6224" Type="http://schemas.openxmlformats.org/officeDocument/2006/relationships/hyperlink" Target="https://www.caixa.gov.br/Downloads/sinapi-cadernos-tecnicos/SINAPI-CT-ESTRUTURAS-PRE-FABRICADAS-E-PRE-MOLDADAS.pdf" TargetMode="External"/><Relationship Id="rId9794" Type="http://schemas.openxmlformats.org/officeDocument/2006/relationships/hyperlink" Target="https://www.caixa.gov.br/Downloads/sinapi-cadernos-tecnicos/SINAPI-CT-ASFALTO.pdf" TargetMode="External"/><Relationship Id="rId739" Type="http://schemas.openxmlformats.org/officeDocument/2006/relationships/hyperlink" Target="https://www.caixa.gov.br/Downloads/sinapi-cadernos-tecnicos/SINAPI-CT-INSTALACOES-PREDIAIS-DE-ESGOTO-TUBOS-E-CONEXOES.pdf" TargetMode="External"/><Relationship Id="rId1369" Type="http://schemas.openxmlformats.org/officeDocument/2006/relationships/hyperlink" Target="https://www.caixa.gov.br/Downloads/sinapi-cadernos-tecnicos/SINAPI-CT-INSTALACOES-DE-GAS-E-INCENDIO-EM-ACO-E-FERRO-GALVANIZADO.pdf" TargetMode="External"/><Relationship Id="rId3818" Type="http://schemas.openxmlformats.org/officeDocument/2006/relationships/hyperlink" Target="https://www.caixa.gov.br/Downloads/sinapi-cadernos-tecnicos/SINAPI-CT-RADIER-PISO-DE-CONCRETO-E-LAJE-SOBRE-SOLO.pdf" TargetMode="External"/><Relationship Id="rId5240" Type="http://schemas.openxmlformats.org/officeDocument/2006/relationships/hyperlink" Target="https://www.caixa.gov.br/Downloads/sinapi-cadernos-tecnicos/SINAPI-CT-VALVULAS-PARA-REDES-DE-SANEAMENTO.pdf" TargetMode="External"/><Relationship Id="rId8396" Type="http://schemas.openxmlformats.org/officeDocument/2006/relationships/hyperlink" Target="https://www.caixa.gov.br/Downloads/sinapi-cadernos-tecnicos/SINAPI-CT-CUSTOS-HORARIOS-PRODUTIVO-E-IMPRODUTIVO-DOS-EQUIPAMENTOS.pdf" TargetMode="External"/><Relationship Id="rId9447" Type="http://schemas.openxmlformats.org/officeDocument/2006/relationships/hyperlink" Target="https://www.caixa.gov.br/Downloads/sinapi-cadernos-tecnicos/SINAPI-CT-ASSENTAMENTO-DE-TUBOS-DE-ESGOTO-OU-DRENAGEM-PLUVIAL-EM-CONCRETO.pdf" TargetMode="External"/><Relationship Id="rId1783" Type="http://schemas.openxmlformats.org/officeDocument/2006/relationships/hyperlink" Target="https://www.caixa.gov.br/Downloads/sinapi-cadernos-tecnicos/SINAPI-CT-INSTALACOES-EM-COBRE.pdf" TargetMode="External"/><Relationship Id="rId2834" Type="http://schemas.openxmlformats.org/officeDocument/2006/relationships/hyperlink" Target="https://www.caixa.gov.br/Downloads/sinapi-cadernos-tecnicos/SINAPI-CT-MOBILIARIO-URBANO.pdf" TargetMode="External"/><Relationship Id="rId8049" Type="http://schemas.openxmlformats.org/officeDocument/2006/relationships/hyperlink" Target="https://www.caixa.gov.br/Downloads/sinapi-cadernos-tecnicos/SINAPI-CT-DEPRECIACAO-JUROS-IMPOSTOS-E-SEGUROS-MANUTENCAO-E-MATERIAIS-NA-OPERACAO-DOS-EQUIPAMENTOS.pdf" TargetMode="External"/><Relationship Id="rId9861" Type="http://schemas.openxmlformats.org/officeDocument/2006/relationships/hyperlink" Target="https://www.caixa.gov.br/Downloads/sinapi-cadernos-tecnicos/SINAPI-CT-ARMACAO-PARA-ESTRUTURAS-DE-CONCRETO-ARMADO.pdf" TargetMode="External"/><Relationship Id="rId75" Type="http://schemas.openxmlformats.org/officeDocument/2006/relationships/hyperlink" Target="https://www.caixa.gov.br/Downloads/sinapi-cadernos-tecnicos/SINAPI-CT-INSTALACOES-ELETRICAS-REDE-DE-DISTRIBUICAO.pdf" TargetMode="External"/><Relationship Id="rId806" Type="http://schemas.openxmlformats.org/officeDocument/2006/relationships/hyperlink" Target="https://www.caixa.gov.br/Downloads/sinapi-cadernos-tecnicos/SINAPI-CT-INSTALACOES-PREDIAIS-DE-ESGOTO-TUBOS-E-CONEXOES.pdf" TargetMode="External"/><Relationship Id="rId1436" Type="http://schemas.openxmlformats.org/officeDocument/2006/relationships/hyperlink" Target="https://www.caixa.gov.br/Downloads/sinapi-cadernos-tecnicos/SINAPI-CT-INSTALACOES-DE-GAS-E-INCENDIO-EM-ACO-E-FERRO-GALVANIZADO.pdf" TargetMode="External"/><Relationship Id="rId1850" Type="http://schemas.openxmlformats.org/officeDocument/2006/relationships/hyperlink" Target="https://www.caixa.gov.br/Downloads/sinapi-cadernos-tecnicos/SINAPI-CT-INSTALACOES-EM-COBRE.pdf" TargetMode="External"/><Relationship Id="rId2901" Type="http://schemas.openxmlformats.org/officeDocument/2006/relationships/hyperlink" Target="https://www.caixa.gov.br/Downloads/sinapi-cadernos-tecnicos/SINAPI-CT-PAREDES-DE-CONCRETO-ARMACAO.pdf" TargetMode="External"/><Relationship Id="rId7065" Type="http://schemas.openxmlformats.org/officeDocument/2006/relationships/hyperlink" Target="https://www.caixa.gov.br/Downloads/sinapi-cadernos-tecnicos/SINAPI-CT-ELETROCALHAS.pdf" TargetMode="External"/><Relationship Id="rId8463" Type="http://schemas.openxmlformats.org/officeDocument/2006/relationships/hyperlink" Target="https://www.caixa.gov.br/Downloads/sinapi-cadernos-tecnicos/SINAPI-CT-CUSTOS-HORARIOS-PRODUTIVO-E-IMPRODUTIVO-DOS-EQUIPAMENTOS.pdf" TargetMode="External"/><Relationship Id="rId9514" Type="http://schemas.openxmlformats.org/officeDocument/2006/relationships/hyperlink" Target="https://www.caixa.gov.br/Downloads/sinapi-cadernos-tecnicos/SINAPI-CT-ASSENTAMENTO-DE-TUBOS-DE-PVC-E-METALICOS-EM-REDES-DE-AGUA.pdf" TargetMode="External"/><Relationship Id="rId1503" Type="http://schemas.openxmlformats.org/officeDocument/2006/relationships/hyperlink" Target="https://www.caixa.gov.br/Downloads/sinapi-cadernos-tecnicos/SINAPI-CT-INSTALACOES-DE-GAS-E-INCENDIO-EM-ACO-E-FERRO-GALVANIZADO.pdf" TargetMode="External"/><Relationship Id="rId4659" Type="http://schemas.openxmlformats.org/officeDocument/2006/relationships/hyperlink" Target="https://www.caixa.gov.br/Downloads/sinapi-cadernos-tecnicos/SINAPI-CT-TRANSPORTE-DE-MATERIAIS-DENTRO-DO-CANTEIRO-DE-OBRAS.pdf" TargetMode="External"/><Relationship Id="rId8116" Type="http://schemas.openxmlformats.org/officeDocument/2006/relationships/hyperlink" Target="https://www.caixa.gov.br/Downloads/sinapi-cadernos-tecnicos/SINAPI-CT-DEPRECIACAO-JUROS-IMPOSTOS-E-SEGUROS-MANUTENCAO-E-MATERIAIS-NA-OPERACAO-DOS-EQUIPAMENTOS.pdf" TargetMode="External"/><Relationship Id="rId8530" Type="http://schemas.openxmlformats.org/officeDocument/2006/relationships/hyperlink" Target="https://www.caixa.gov.br/Downloads/sinapi-cadernos-tecnicos/SINAPI-CT-CUSTOS-HORARIOS-PRODUTIVO-E-IMPRODUTIVO-DOS-EQUIPAMENTOS.pdf" TargetMode="External"/><Relationship Id="rId10046" Type="http://schemas.openxmlformats.org/officeDocument/2006/relationships/hyperlink" Target="https://www.caixa.gov.br/Downloads/sinapi-cadernos-tecnicos/SINAPI-CT-ALVENARIAS-DIVERSAS.pdf" TargetMode="External"/><Relationship Id="rId3675" Type="http://schemas.openxmlformats.org/officeDocument/2006/relationships/hyperlink" Target="https://www.caixa.gov.br/Downloads/sinapi-cadernos-tecnicos/SINAPI-CT-PRODUCAO-DE-CONCRETO.pdf" TargetMode="External"/><Relationship Id="rId4726" Type="http://schemas.openxmlformats.org/officeDocument/2006/relationships/hyperlink" Target="https://www.caixa.gov.br/Downloads/sinapi-cadernos-tecnicos/SINAPI-CT-TRANSPORTE-DE-MATERIAIS-DENTRO-DO-CANTEIRO-DE-OBRAS.pdf" TargetMode="External"/><Relationship Id="rId6081" Type="http://schemas.openxmlformats.org/officeDocument/2006/relationships/hyperlink" Target="https://www.caixa.gov.br/Downloads/sinapi-cadernos-tecnicos/SINAPI-CT-EXECUCAO-DE-TIRANTES.pdf" TargetMode="External"/><Relationship Id="rId7132" Type="http://schemas.openxmlformats.org/officeDocument/2006/relationships/hyperlink" Target="https://www.caixa.gov.br/Downloads/sinapi-cadernos-tecnicos/SINAPI-CT-DUTOS-PARA-AR-CONDICIONADO.pdf" TargetMode="External"/><Relationship Id="rId10113" Type="http://schemas.openxmlformats.org/officeDocument/2006/relationships/hyperlink" Target="https://www.caixa.gov.br/Downloads/sinapi-cadernos-tecnicos/SINAPI-CT-ALVENARIA-ESTRUTURAL-BLOCOS-DE-CONCRETO.pdf" TargetMode="External"/><Relationship Id="rId596" Type="http://schemas.openxmlformats.org/officeDocument/2006/relationships/hyperlink" Target="https://www.caixa.gov.br/Downloads/sinapi-cadernos-tecnicos/SINAPI-CT-INSTALACOES-HIDRAULICAS-EM-PEX.pdf" TargetMode="External"/><Relationship Id="rId2277" Type="http://schemas.openxmlformats.org/officeDocument/2006/relationships/hyperlink" Target="https://www.caixa.gov.br/Downloads/sinapi-metodologia/Livro_SINAPI_Calculos_Parametros.pdf" TargetMode="External"/><Relationship Id="rId2691" Type="http://schemas.openxmlformats.org/officeDocument/2006/relationships/hyperlink" Target="https://www.caixa.gov.br/Downloads/sinapi-cadernos-tecnicos/SINAPI-CT-MASSA-UNICA-EXTERNA.pdf" TargetMode="External"/><Relationship Id="rId3328" Type="http://schemas.openxmlformats.org/officeDocument/2006/relationships/hyperlink" Target="https://www.caixa.gov.br/Downloads/sinapi-cadernos-tecnicos/SINAPI-CT-PINTURA-EM-SUPERFICIES-METALICAS.pdf" TargetMode="External"/><Relationship Id="rId3742" Type="http://schemas.openxmlformats.org/officeDocument/2006/relationships/hyperlink" Target="https://www.caixa.gov.br/Downloads/sinapi-cadernos-tecnicos/SINAPI-CT-QUADROS-DE-AUTOMACAO-DE-BOMBAS.pdf" TargetMode="External"/><Relationship Id="rId6898" Type="http://schemas.openxmlformats.org/officeDocument/2006/relationships/hyperlink" Target="https://www.caixa.gov.br/Downloads/sinapi-cadernos-tecnicos/SINAPI-CT-ESCADAS.pdf" TargetMode="External"/><Relationship Id="rId249" Type="http://schemas.openxmlformats.org/officeDocument/2006/relationships/hyperlink" Target="https://www.caixa.gov.br/Downloads/sinapi-cadernos-tecnicos/SINAPI-CT-INSTALACOES-HIDRAULICAS-RESERVACAO-E-BOMBAS-DE-RECALQUE.pdf" TargetMode="External"/><Relationship Id="rId663" Type="http://schemas.openxmlformats.org/officeDocument/2006/relationships/hyperlink" Target="https://www.caixa.gov.br/Downloads/sinapi-cadernos-tecnicos/SINAPI-CT-INSTALACOES-HIDRAULICAS-EM-PPR.pdf" TargetMode="External"/><Relationship Id="rId1293" Type="http://schemas.openxmlformats.org/officeDocument/2006/relationships/hyperlink" Target="https://www.caixa.gov.br/Downloads/sinapi-cadernos-tecnicos/SINAPI-CT-INSTALACOES-DE-GAS-E-INCENDIO-EM-ACO-E-FERRO-GALVANIZADO.pdf" TargetMode="External"/><Relationship Id="rId2344" Type="http://schemas.openxmlformats.org/officeDocument/2006/relationships/hyperlink" Target="https://www.caixa.gov.br/Downloads/sinapi-metodologia/Livro_SINAPI_Calculos_Parametros.pdf" TargetMode="External"/><Relationship Id="rId7949" Type="http://schemas.openxmlformats.org/officeDocument/2006/relationships/hyperlink" Target="https://www.caixa.gov.br/Downloads/sinapi-cadernos-tecnicos/SINAPI-CT-DEPRECIACAO-JUROS-IMPOSTOS-E-SEGUROS-MANUTENCAO-E-MATERIAIS-NA-OPERACAO-DOS-EQUIPAMENTOS.pdf" TargetMode="External"/><Relationship Id="rId9371" Type="http://schemas.openxmlformats.org/officeDocument/2006/relationships/hyperlink" Target="https://www.caixa.gov.br/Downloads/sinapi-cadernos-tecnicos/SINAPI-CT-ATERROS-BASES-SUB-BASES-E-IMPRIMACOES.pdf" TargetMode="External"/><Relationship Id="rId316" Type="http://schemas.openxmlformats.org/officeDocument/2006/relationships/hyperlink" Target="https://www.caixa.gov.br/Downloads/sinapi-cadernos-tecnicos/SINAPI-CT-INSTALACOES-HIDRAULICAS-RESERVACAO-E-BOMBAS-DE-RECALQUE.pdf" TargetMode="External"/><Relationship Id="rId6965" Type="http://schemas.openxmlformats.org/officeDocument/2006/relationships/hyperlink" Target="https://www.caixa.gov.br/Downloads/sinapi-cadernos-tecnicos/SINAPI-CT-EQUIPAMENTOS-DE-PROTECAO-COLETIVA.pdf" TargetMode="External"/><Relationship Id="rId9024" Type="http://schemas.openxmlformats.org/officeDocument/2006/relationships/hyperlink" Target="https://www.caixa.gov.br/Downloads/sinapi-cadernos-tecnicos/SINAPI-CT-CAIXAS-ENTERRADAS.pdf" TargetMode="External"/><Relationship Id="rId730" Type="http://schemas.openxmlformats.org/officeDocument/2006/relationships/hyperlink" Target="https://www.caixa.gov.br/Downloads/sinapi-cadernos-tecnicos/SINAPI-CT-INSTALACOES-PREDIAIS-DE-ESGOTO-TUBOS-E-CONEXOES.pdf" TargetMode="External"/><Relationship Id="rId1013" Type="http://schemas.openxmlformats.org/officeDocument/2006/relationships/hyperlink" Target="https://www.caixa.gov.br/Downloads/sinapi-cadernos-tecnicos/SINAPI-CT-INSTALACOES-PREDIAIS-DE-AGUA-FRIA-EM-PVC.pdf" TargetMode="External"/><Relationship Id="rId1360" Type="http://schemas.openxmlformats.org/officeDocument/2006/relationships/hyperlink" Target="https://www.caixa.gov.br/Downloads/sinapi-cadernos-tecnicos/SINAPI-CT-INSTALACOES-DE-GAS-E-INCENDIO-EM-ACO-E-FERRO-GALVANIZADO.pdf" TargetMode="External"/><Relationship Id="rId2411" Type="http://schemas.openxmlformats.org/officeDocument/2006/relationships/hyperlink" Target="https://www.caixa.gov.br/Downloads/sinapi-metodologia/Livro_SINAPI_Calculos_Parametros.pdf" TargetMode="External"/><Relationship Id="rId4169" Type="http://schemas.openxmlformats.org/officeDocument/2006/relationships/hyperlink" Target="https://www.caixa.gov.br/Downloads/sinapi-cadernos-tecnicos/SINAPI-CT-REDES-DE-AGUA-E-ESGOTO-EM-PEAD-LISO-(TUBOS-E-CONEXOES).pdf" TargetMode="External"/><Relationship Id="rId5567" Type="http://schemas.openxmlformats.org/officeDocument/2006/relationships/hyperlink" Target="https://www.caixa.gov.br/Downloads/sinapi-cadernos-tecnicos/SINAPI-CT-INSTALACOES-ELETRICAS-ELETRODUTOS-EMBUTIDOS-CABOS-CAIXAS-TOMADAS-E-INTERRUPTORES.pdf" TargetMode="External"/><Relationship Id="rId5981" Type="http://schemas.openxmlformats.org/officeDocument/2006/relationships/hyperlink" Target="https://www.caixa.gov.br/Downloads/sinapi-cadernos-tecnicos/SINAPI-CT-FUNDACOES-RASAS-(BLOCOS-SAPATAS-VIGAS-BALDRAME).pdf" TargetMode="External"/><Relationship Id="rId6618" Type="http://schemas.openxmlformats.org/officeDocument/2006/relationships/hyperlink" Target="https://www.caixa.gov.br/Downloads/sinapi-cadernos-tecnicos/SINAPI-CT-ESCORAMENTO-E-PREPARO-DE-FUNDO-DE-VALAS.pdf" TargetMode="External"/><Relationship Id="rId8040" Type="http://schemas.openxmlformats.org/officeDocument/2006/relationships/hyperlink" Target="https://www.caixa.gov.br/Downloads/sinapi-cadernos-tecnicos/SINAPI-CT-DEPRECIACAO-JUROS-IMPOSTOS-E-SEGUROS-MANUTENCAO-E-MATERIAIS-NA-OPERACAO-DOS-EQUIPAMENTOS.pdf" TargetMode="External"/><Relationship Id="rId4583" Type="http://schemas.openxmlformats.org/officeDocument/2006/relationships/hyperlink" Target="https://www.caixa.gov.br/Downloads/sinapi-cadernos-tecnicos/SINAPI-CT-TRANSPORTE-FLUVIAL-CARGA-E-DESCARGA.pdf" TargetMode="External"/><Relationship Id="rId5634" Type="http://schemas.openxmlformats.org/officeDocument/2006/relationships/hyperlink" Target="https://www.caixa.gov.br/Downloads/sinapi-cadernos-tecnicos/SINAPI-CT-ILUMINACAO-PREDIAL-E-MONITORAMENTO.pdf" TargetMode="External"/><Relationship Id="rId3185" Type="http://schemas.openxmlformats.org/officeDocument/2006/relationships/hyperlink" Target="https://www.caixa.gov.br/Downloads/sinapi-cadernos-tecnicos/SINAPI-CT-PERFURACAO-HORIZONTAL-DIRECIONAL-HDD.pdf" TargetMode="External"/><Relationship Id="rId4236" Type="http://schemas.openxmlformats.org/officeDocument/2006/relationships/hyperlink" Target="https://www.caixa.gov.br/Downloads/sinapi-cadernos-tecnicos/SINAPI-CT-RESERVATORIOS-DE-CONCRETO-E-METALICOS.pdf" TargetMode="External"/><Relationship Id="rId4650" Type="http://schemas.openxmlformats.org/officeDocument/2006/relationships/hyperlink" Target="https://www.caixa.gov.br/Downloads/sinapi-cadernos-tecnicos/SINAPI-CT-TRANSPORTE-DE-MATERIAIS-DENTRO-DO-CANTEIRO-DE-OBRAS.pdf" TargetMode="External"/><Relationship Id="rId5701" Type="http://schemas.openxmlformats.org/officeDocument/2006/relationships/hyperlink" Target="https://www.caixa.gov.br/Downloads/sinapi-cadernos-tecnicos/SINAPI-CT-GUIAS-E-SARJETAS.pdf" TargetMode="External"/><Relationship Id="rId8857" Type="http://schemas.openxmlformats.org/officeDocument/2006/relationships/hyperlink" Target="https://www.caixa.gov.br/Downloads/sinapi-cadernos-tecnicos/SINAPI-CT-CERCAS-PROTETORES-E-ALAMBRADOS.pdf" TargetMode="External"/><Relationship Id="rId9908" Type="http://schemas.openxmlformats.org/officeDocument/2006/relationships/hyperlink" Target="https://www.caixa.gov.br/Downloads/sinapi-cadernos-tecnicos/SINAPI-CT-ARGAMASSAS.pdf" TargetMode="External"/><Relationship Id="rId3252" Type="http://schemas.openxmlformats.org/officeDocument/2006/relationships/hyperlink" Target="https://www.caixa.gov.br/Downloads/sinapi-cadernos-tecnicos/SINAPI-CT-PINTURA-EM-MADEIRA.pdf" TargetMode="External"/><Relationship Id="rId4303" Type="http://schemas.openxmlformats.org/officeDocument/2006/relationships/hyperlink" Target="https://www.caixa.gov.br/Downloads/sinapi-cadernos-tecnicos/SINAPI-CT-SINALIZACAO-HORIZONTAL-VIARIA.pdf" TargetMode="External"/><Relationship Id="rId7459" Type="http://schemas.openxmlformats.org/officeDocument/2006/relationships/hyperlink" Target="https://www.caixa.gov.br/Downloads/sinapi-cadernos-tecnicos/SINAPI-CT-DEPRECIACAO-JUROS-IMPOSTOS-E-SEGUROS-MANUTENCAO-E-MATERIAIS-NA-OPERACAO-DOS-EQUIPAMENTOS.pdf" TargetMode="External"/><Relationship Id="rId7873" Type="http://schemas.openxmlformats.org/officeDocument/2006/relationships/hyperlink" Target="https://www.caixa.gov.br/Downloads/sinapi-cadernos-tecnicos/SINAPI-CT-DEPRECIACAO-JUROS-IMPOSTOS-E-SEGUROS-MANUTENCAO-E-MATERIAIS-NA-OPERACAO-DOS-EQUIPAMENTOS.pdf" TargetMode="External"/><Relationship Id="rId173" Type="http://schemas.openxmlformats.org/officeDocument/2006/relationships/hyperlink" Target="https://www.caixa.gov.br/Downloads/sinapi-cadernos-tecnicos/SINAPI-CT-INSTALACOES-HIDRAULICAS-RESERVACAO-E-BOMBAS-DE-RECALQUE.pdf" TargetMode="External"/><Relationship Id="rId6475" Type="http://schemas.openxmlformats.org/officeDocument/2006/relationships/hyperlink" Target="https://www.caixa.gov.br/Downloads/sinapi-cadernos-tecnicos/SINAPI-CT-ESQUADRIAS-PORTAS.pdf" TargetMode="External"/><Relationship Id="rId7526" Type="http://schemas.openxmlformats.org/officeDocument/2006/relationships/hyperlink" Target="https://www.caixa.gov.br/Downloads/sinapi-cadernos-tecnicos/SINAPI-CT-DEPRECIACAO-JUROS-IMPOSTOS-E-SEGUROS-MANUTENCAO-E-MATERIAIS-NA-OPERACAO-DOS-EQUIPAMENTOS.pdf" TargetMode="External"/><Relationship Id="rId8924" Type="http://schemas.openxmlformats.org/officeDocument/2006/relationships/hyperlink" Target="https://www.caixa.gov.br/Downloads/sinapi-cadernos-tecnicos/SINAPI-CT-CANALETAS-GRELHAS-E-CAIXAS-COM-GRELHA-PARA-DRENAGEM.pdf" TargetMode="External"/><Relationship Id="rId240" Type="http://schemas.openxmlformats.org/officeDocument/2006/relationships/hyperlink" Target="https://www.caixa.gov.br/Downloads/sinapi-cadernos-tecnicos/SINAPI-CT-INSTALACOES-HIDRAULICAS-RESERVACAO-E-BOMBAS-DE-RECALQUE.pdf" TargetMode="External"/><Relationship Id="rId5077" Type="http://schemas.openxmlformats.org/officeDocument/2006/relationships/hyperlink" Target="https://www.caixa.gov.br/Downloads/sinapi-cadernos-tecnicos/SINAPI-CT-VIDROS-E-ESPELHOS.pdf" TargetMode="External"/><Relationship Id="rId6128" Type="http://schemas.openxmlformats.org/officeDocument/2006/relationships/hyperlink" Target="https://www.caixa.gov.br/Downloads/sinapi-cadernos-tecnicos/SINAPI-CT-ESTRUTURAS-DE-MADEIRA.pdf" TargetMode="External"/><Relationship Id="rId7940" Type="http://schemas.openxmlformats.org/officeDocument/2006/relationships/hyperlink" Target="https://www.caixa.gov.br/Downloads/sinapi-cadernos-tecnicos/SINAPI-CT-DEPRECIACAO-JUROS-IMPOSTOS-E-SEGUROS-MANUTENCAO-E-MATERIAIS-NA-OPERACAO-DOS-EQUIPAMENTOS.pdf" TargetMode="External"/><Relationship Id="rId4093" Type="http://schemas.openxmlformats.org/officeDocument/2006/relationships/hyperlink" Target="https://www.caixa.gov.br/Downloads/sinapi-cadernos-tecnicos/SINAPI-CT-REDES-DE-AGUA-E-ESGOTO-EM-PEAD-LISO-(TUBOS-E-CONEXOES).pdf" TargetMode="External"/><Relationship Id="rId5144" Type="http://schemas.openxmlformats.org/officeDocument/2006/relationships/hyperlink" Target="https://www.caixa.gov.br/Downloads/sinapi-cadernos-tecnicos/SINAPI-CT-VALVULAS-E-REGISTROS-PARA-SISTEMAS-PREDIAIS.pdf" TargetMode="External"/><Relationship Id="rId5491" Type="http://schemas.openxmlformats.org/officeDocument/2006/relationships/hyperlink" Target="https://www.caixa.gov.br/Downloads/sinapi-cadernos-tecnicos/SINAPI-CT-INSTALACOES-ELETRICAS-ELETRODUTOS-EMBUTIDOS-CABOS-CAIXAS-TOMADAS-E-INTERRUPTORES.pdf" TargetMode="External"/><Relationship Id="rId6542" Type="http://schemas.openxmlformats.org/officeDocument/2006/relationships/hyperlink" Target="https://www.caixa.gov.br/Downloads/sinapi-cadernos-tecnicos/SINAPI-CT-ESQUADRIAS-JANELAS.pdf" TargetMode="External"/><Relationship Id="rId9698" Type="http://schemas.openxmlformats.org/officeDocument/2006/relationships/hyperlink" Target="https://www.caixa.gov.br/Downloads/sinapi-cadernos-tecnicos/SINAPI-CT-ASSENTAMENTO-DE-TUBOS-DE-PVC-E-METALICOS-EM-REDES-DE-AGUA.pdf" TargetMode="External"/><Relationship Id="rId1687" Type="http://schemas.openxmlformats.org/officeDocument/2006/relationships/hyperlink" Target="https://www.caixa.gov.br/Downloads/sinapi-cadernos-tecnicos/SINAPI-CT-INSTALACOES-DE-AR-CONDICIONADO.pdf" TargetMode="External"/><Relationship Id="rId2738" Type="http://schemas.openxmlformats.org/officeDocument/2006/relationships/hyperlink" Target="https://www.caixa.gov.br/Downloads/sinapi-cadernos-tecnicos/SINAPI-CT-MASSA-UNICA-EXTERNA.pdf" TargetMode="External"/><Relationship Id="rId9765" Type="http://schemas.openxmlformats.org/officeDocument/2006/relationships/hyperlink" Target="https://www.caixa.gov.br/Downloads/sinapi-cadernos-tecnicos/SINAPI-CT-ASSENTAMENTO-DE-TUBOS-DE-ESGOTO-EM-PVC-E-PEAD.pdf" TargetMode="External"/><Relationship Id="rId1754" Type="http://schemas.openxmlformats.org/officeDocument/2006/relationships/hyperlink" Target="https://www.caixa.gov.br/Downloads/sinapi-cadernos-tecnicos/SINAPI-CT-INSTALACOES-EM-COBRE.pdf" TargetMode="External"/><Relationship Id="rId2805" Type="http://schemas.openxmlformats.org/officeDocument/2006/relationships/hyperlink" Target="https://www.caixa.gov.br/Downloads/sinapi-cadernos-tecnicos/SINAPI-CT-MASSA-UNICA-INTERNA.pdf" TargetMode="External"/><Relationship Id="rId4160" Type="http://schemas.openxmlformats.org/officeDocument/2006/relationships/hyperlink" Target="https://www.caixa.gov.br/Downloads/sinapi-cadernos-tecnicos/SINAPI-CT-REDES-DE-AGUA-E-ESGOTO-EM-PEAD-LISO-(TUBOS-E-CONEXOES).pdf" TargetMode="External"/><Relationship Id="rId5211" Type="http://schemas.openxmlformats.org/officeDocument/2006/relationships/hyperlink" Target="https://www.caixa.gov.br/Downloads/sinapi-cadernos-tecnicos/SINAPI-CT-VALVULAS-E-REGISTROS-PARA-SISTEMAS-PREDIAIS.pdf" TargetMode="External"/><Relationship Id="rId8367" Type="http://schemas.openxmlformats.org/officeDocument/2006/relationships/hyperlink" Target="https://www.caixa.gov.br/Downloads/sinapi-cadernos-tecnicos/SINAPI-CT-CUSTOS-HORARIOS-PRODUTIVO-E-IMPRODUTIVO-DOS-EQUIPAMENTOS.pdf" TargetMode="External"/><Relationship Id="rId8781" Type="http://schemas.openxmlformats.org/officeDocument/2006/relationships/hyperlink" Target="https://www.caixa.gov.br/Downloads/sinapi-cadernos-tecnicos/SINAPI-CT-CONCRETO-PROJETADO.pdf" TargetMode="External"/><Relationship Id="rId9418" Type="http://schemas.openxmlformats.org/officeDocument/2006/relationships/hyperlink" Target="https://www.caixa.gov.br/Downloads/sinapi-cadernos-tecnicos/SINAPI-CT-ATERRO-E-REATERRO-DE-VALAS.pdf" TargetMode="External"/><Relationship Id="rId9832" Type="http://schemas.openxmlformats.org/officeDocument/2006/relationships/hyperlink" Target="https://www.caixa.gov.br/Downloads/sinapi-cadernos-tecnicos/SINAPI-CT-ARMACAO-PARA-ESTRUTURAS-DE-CONCRETO-ARMADO.pdf" TargetMode="External"/><Relationship Id="rId46" Type="http://schemas.openxmlformats.org/officeDocument/2006/relationships/hyperlink" Target="https://www.caixa.gov.br/Downloads/sinapi-cadernos-tecnicos/SINAPI-CT-INSTALACOES-ELETRICAS-QUADROS-CABOS-DISJUNTORES-CONTATORES-E-BARRAMENTOS-BLINDADOS.pdf" TargetMode="External"/><Relationship Id="rId1407" Type="http://schemas.openxmlformats.org/officeDocument/2006/relationships/hyperlink" Target="https://www.caixa.gov.br/Downloads/sinapi-cadernos-tecnicos/SINAPI-CT-INSTALACOES-DE-GAS-E-INCENDIO-EM-ACO-E-FERRO-GALVANIZADO.pdf" TargetMode="External"/><Relationship Id="rId1821" Type="http://schemas.openxmlformats.org/officeDocument/2006/relationships/hyperlink" Target="https://www.caixa.gov.br/Downloads/sinapi-cadernos-tecnicos/SINAPI-CT-INSTALACOES-EM-COBRE.pdf" TargetMode="External"/><Relationship Id="rId4977" Type="http://schemas.openxmlformats.org/officeDocument/2006/relationships/hyperlink" Target="https://www.caixa.gov.br/Downloads/sinapi-cadernos-tecnicos/SINAPI-CT-TUBULOES.pdf" TargetMode="External"/><Relationship Id="rId7383" Type="http://schemas.openxmlformats.org/officeDocument/2006/relationships/hyperlink" Target="https://www.caixa.gov.br/Downloads/sinapi-cadernos-tecnicos/SINAPI-CT-DEPRECIACAO-JUROS-IMPOSTOS-E-SEGUROS-MANUTENCAO-E-MATERIAIS-NA-OPERACAO-DOS-EQUIPAMENTOS.pdf" TargetMode="External"/><Relationship Id="rId8434" Type="http://schemas.openxmlformats.org/officeDocument/2006/relationships/hyperlink" Target="https://www.caixa.gov.br/Downloads/sinapi-cadernos-tecnicos/SINAPI-CT-CUSTOS-HORARIOS-PRODUTIVO-E-IMPRODUTIVO-DOS-EQUIPAMENTOS.pdf" TargetMode="External"/><Relationship Id="rId3579" Type="http://schemas.openxmlformats.org/officeDocument/2006/relationships/hyperlink" Target="https://www.caixa.gov.br/Downloads/sinapi-cadernos-tecnicos/SINAPI-CT-POCOS-DE-VISITA-E-CAIXAS-PARA-BOCAS-DE-LOBO.pdf" TargetMode="External"/><Relationship Id="rId7036" Type="http://schemas.openxmlformats.org/officeDocument/2006/relationships/hyperlink" Target="https://www.caixa.gov.br/Downloads/sinapi-cadernos-tecnicos/SINAPI-CT-ENERGIA-SOLAR-PARA-EDIFICACOES.pdf" TargetMode="External"/><Relationship Id="rId7450" Type="http://schemas.openxmlformats.org/officeDocument/2006/relationships/hyperlink" Target="https://www.caixa.gov.br/Downloads/sinapi-cadernos-tecnicos/SINAPI-CT-DEPRECIACAO-JUROS-IMPOSTOS-E-SEGUROS-MANUTENCAO-E-MATERIAIS-NA-OPERACAO-DOS-EQUIPAMENTOS.pdf" TargetMode="External"/><Relationship Id="rId8501" Type="http://schemas.openxmlformats.org/officeDocument/2006/relationships/hyperlink" Target="https://www.caixa.gov.br/Downloads/sinapi-cadernos-tecnicos/SINAPI-CT-CUSTOS-HORARIOS-PRODUTIVO-E-IMPRODUTIVO-DOS-EQUIPAMENTOS.pdf" TargetMode="External"/><Relationship Id="rId10017" Type="http://schemas.openxmlformats.org/officeDocument/2006/relationships/hyperlink" Target="https://www.caixa.gov.br/Downloads/sinapi-cadernos-tecnicos/SINAPI-CT-ARGAMASSAS.pdf" TargetMode="External"/><Relationship Id="rId2595" Type="http://schemas.openxmlformats.org/officeDocument/2006/relationships/hyperlink" Target="https://www.caixa.gov.br/Downloads/sinapi-cadernos-tecnicos/SINAPI-CT-LOUCAS-E-METAIS.pdf" TargetMode="External"/><Relationship Id="rId3993" Type="http://schemas.openxmlformats.org/officeDocument/2006/relationships/hyperlink" Target="https://www.caixa.gov.br/Downloads/sinapi-cadernos-tecnicos/SINAPI-CT-REDES-ENTERRADAS-DE-DISTRIBUICAO-ELETRICA.pdf" TargetMode="External"/><Relationship Id="rId6052" Type="http://schemas.openxmlformats.org/officeDocument/2006/relationships/hyperlink" Target="https://www.caixa.gov.br/Downloads/sinapi-cadernos-tecnicos/SINAPI-CT-FORROS.pdf" TargetMode="External"/><Relationship Id="rId7103" Type="http://schemas.openxmlformats.org/officeDocument/2006/relationships/hyperlink" Target="https://www.caixa.gov.br/Downloads/sinapi-cadernos-tecnicos/SINAPI-CT-ELETROCALHAS.pdf" TargetMode="External"/><Relationship Id="rId567" Type="http://schemas.openxmlformats.org/officeDocument/2006/relationships/hyperlink" Target="https://www.caixa.gov.br/Downloads/sinapi-cadernos-tecnicos/SINAPI-CT-INSTALACOES-HIDRAULICAS-EM-PEX.pdf" TargetMode="External"/><Relationship Id="rId1197" Type="http://schemas.openxmlformats.org/officeDocument/2006/relationships/hyperlink" Target="https://www.caixa.gov.br/Downloads/sinapi-cadernos-tecnicos/SINAPI-CT-INSTALACOES-PREDIAIS-DE-AGUAS-PLUVIAIS-TUBOS-CONEXOES-CAIXAS-E-RALOS.pdf" TargetMode="External"/><Relationship Id="rId2248" Type="http://schemas.openxmlformats.org/officeDocument/2006/relationships/hyperlink" Target="https://www.caixa.gov.br/Downloads/sinapi-metodologia/Livro_SINAPI_Calculos_Parametros.pdf" TargetMode="External"/><Relationship Id="rId3646" Type="http://schemas.openxmlformats.org/officeDocument/2006/relationships/hyperlink" Target="https://www.caixa.gov.br/Downloads/sinapi-cadernos-tecnicos/SINAPI-CT-POCOS-DE-VISITA-E-CAIXAS-PARA-BOCAS-DE-LOBO.pdf" TargetMode="External"/><Relationship Id="rId9275" Type="http://schemas.openxmlformats.org/officeDocument/2006/relationships/hyperlink" Target="https://www.caixa.gov.br/Downloads/sinapi-cadernos-tecnicos/SINAPI-CT-ATERROS-BASES-SUB-BASES-E-IMPRIMACOES.pdf" TargetMode="External"/><Relationship Id="rId981" Type="http://schemas.openxmlformats.org/officeDocument/2006/relationships/hyperlink" Target="https://www.caixa.gov.br/Downloads/sinapi-cadernos-tecnicos/SINAPI-CT-INSTALACOES-PREDIAIS-DE-AGUA-FRIA-EM-PVC.pdf" TargetMode="External"/><Relationship Id="rId2662" Type="http://schemas.openxmlformats.org/officeDocument/2006/relationships/hyperlink" Target="https://www.caixa.gov.br/Downloads/sinapi-cadernos-tecnicos/SINAPI-CT-LUMINARIAS-EXTERNAS.pdf" TargetMode="External"/><Relationship Id="rId3713" Type="http://schemas.openxmlformats.org/officeDocument/2006/relationships/hyperlink" Target="https://www.caixa.gov.br/Downloads/sinapi-cadernos-tecnicos/SINAPI-CT-QUADRAS-E-SEUS-EQUIPAMENTOS.pdf" TargetMode="External"/><Relationship Id="rId6869" Type="http://schemas.openxmlformats.org/officeDocument/2006/relationships/hyperlink" Target="https://www.caixa.gov.br/Downloads/sinapi-cadernos-tecnicos/SINAPI-CT-ESCADAS.pdf" TargetMode="External"/><Relationship Id="rId634" Type="http://schemas.openxmlformats.org/officeDocument/2006/relationships/hyperlink" Target="https://www.caixa.gov.br/Downloads/sinapi-cadernos-tecnicos/SINAPI-CT-INSTALACOES-HIDRAULICAS-EM-PPR.pdf" TargetMode="External"/><Relationship Id="rId1264" Type="http://schemas.openxmlformats.org/officeDocument/2006/relationships/hyperlink" Target="https://www.caixa.gov.br/Downloads/sinapi-cadernos-tecnicos/SINAPI-CT-INSTALACOES-PREDIAIS-DE-AGUAS-PLUVIAIS-TUBOS-CONEXOES-CAIXAS-E-RALOS.pdf" TargetMode="External"/><Relationship Id="rId2315" Type="http://schemas.openxmlformats.org/officeDocument/2006/relationships/hyperlink" Target="https://www.caixa.gov.br/Downloads/sinapi-metodologia/Livro_SINAPI_Calculos_Parametros.pdf" TargetMode="External"/><Relationship Id="rId5885" Type="http://schemas.openxmlformats.org/officeDocument/2006/relationships/hyperlink" Target="https://www.caixa.gov.br/Downloads/sinapi-cadernos-tecnicos/SINAPI-CT-FORMAS-PARA-ESTRUTURAS-DE-CONCRETO-ARMADO.pdf" TargetMode="External"/><Relationship Id="rId6936" Type="http://schemas.openxmlformats.org/officeDocument/2006/relationships/hyperlink" Target="https://www.caixa.gov.br/Downloads/sinapi-cadernos-tecnicos/SINAPI-CT-EQUIPAMENTOS-DE-PROTECAO-COLETIVA.pdf" TargetMode="External"/><Relationship Id="rId8291" Type="http://schemas.openxmlformats.org/officeDocument/2006/relationships/hyperlink" Target="https://www.caixa.gov.br/Downloads/sinapi-cadernos-tecnicos/SINAPI-CT-CUSTOS-HORARIOS-PRODUTIVO-E-IMPRODUTIVO-DOS-EQUIPAMENTOS.pdf" TargetMode="External"/><Relationship Id="rId9342" Type="http://schemas.openxmlformats.org/officeDocument/2006/relationships/hyperlink" Target="https://www.caixa.gov.br/Downloads/sinapi-cadernos-tecnicos/SINAPI-CT-ATERROS-BASES-SUB-BASES-E-IMPRIMACOES.pdf" TargetMode="External"/><Relationship Id="rId701" Type="http://schemas.openxmlformats.org/officeDocument/2006/relationships/hyperlink" Target="https://www.caixa.gov.br/Downloads/sinapi-cadernos-tecnicos/SINAPI-CT-INSTALACOES-HIDRAULICAS-EM-PPR.pdf" TargetMode="External"/><Relationship Id="rId1331" Type="http://schemas.openxmlformats.org/officeDocument/2006/relationships/hyperlink" Target="https://www.caixa.gov.br/Downloads/sinapi-cadernos-tecnicos/SINAPI-CT-INSTALACOES-DE-GAS-E-INCENDIO-EM-ACO-E-FERRO-GALVANIZADO.pdf" TargetMode="External"/><Relationship Id="rId4487" Type="http://schemas.openxmlformats.org/officeDocument/2006/relationships/hyperlink" Target="https://www.caixa.gov.br/Downloads/sinapi-cadernos-tecnicos/SINAPI-CT-TELHAMENTO-PARA-COBERTURA.pdf" TargetMode="External"/><Relationship Id="rId5538" Type="http://schemas.openxmlformats.org/officeDocument/2006/relationships/hyperlink" Target="https://www.caixa.gov.br/Downloads/sinapi-cadernos-tecnicos/SINAPI-CT-INSTALACOES-ELETRICAS-ELETRODUTOS-EMBUTIDOS-CABOS-CAIXAS-TOMADAS-E-INTERRUPTORES.pdf" TargetMode="External"/><Relationship Id="rId5952" Type="http://schemas.openxmlformats.org/officeDocument/2006/relationships/hyperlink" Target="https://www.caixa.gov.br/Downloads/sinapi-cadernos-tecnicos/SINAPI-CT-FUNDACOES-RASAS-(BLOCOS-SAPATAS-VIGAS-BALDRAME).pdf" TargetMode="External"/><Relationship Id="rId3089" Type="http://schemas.openxmlformats.org/officeDocument/2006/relationships/hyperlink" Target="https://www.caixa.gov.br/Downloads/sinapi-cadernos-tecnicos/SINAPI-CT-PAVIMENTO-RIGIDO-DE-CONCRETO.pdf" TargetMode="External"/><Relationship Id="rId4554" Type="http://schemas.openxmlformats.org/officeDocument/2006/relationships/hyperlink" Target="https://www.caixa.gov.br/Downloads/sinapi-cadernos-tecnicos/SINAPI-CT-TRANSPORTE-FLUVIAL-CARGA-E-DESCARGA.pdf" TargetMode="External"/><Relationship Id="rId5605" Type="http://schemas.openxmlformats.org/officeDocument/2006/relationships/hyperlink" Target="https://www.caixa.gov.br/Downloads/sinapi-cadernos-tecnicos/SINAPI-CT-IMPERMEABILIZACAO-PROTECAO-MECANICA-E-TRATAMENTO-DE-JUNTA.pdf" TargetMode="External"/><Relationship Id="rId8011" Type="http://schemas.openxmlformats.org/officeDocument/2006/relationships/hyperlink" Target="https://www.caixa.gov.br/Downloads/sinapi-cadernos-tecnicos/SINAPI-CT-DEPRECIACAO-JUROS-IMPOSTOS-E-SEGUROS-MANUTENCAO-E-MATERIAIS-NA-OPERACAO-DOS-EQUIPAMENTOS.pdf" TargetMode="External"/><Relationship Id="rId3156" Type="http://schemas.openxmlformats.org/officeDocument/2006/relationships/hyperlink" Target="https://www.caixa.gov.br/Downloads/sinapi-cadernos-tecnicos/SINAPI-CT-PERFURACAO-HORIZONTAL-DIRECIONAL-HDD.pdf" TargetMode="External"/><Relationship Id="rId4207" Type="http://schemas.openxmlformats.org/officeDocument/2006/relationships/hyperlink" Target="https://www.caixa.gov.br/Downloads/sinapi-cadernos-tecnicos/SINAPI-CT-REMOCAO-DE-ENTULHO-E-DESCARTE.pdf" TargetMode="External"/><Relationship Id="rId491" Type="http://schemas.openxmlformats.org/officeDocument/2006/relationships/hyperlink" Target="https://www.caixa.gov.br/Downloads/sinapi-cadernos-tecnicos/SINAPI-CT-INSTALACOES-HIDRAULICAS-EM-PEX.pdf" TargetMode="External"/><Relationship Id="rId2172" Type="http://schemas.openxmlformats.org/officeDocument/2006/relationships/hyperlink" Target="https://www.caixa.gov.br/Downloads/sinapi-metodologia/Livro_SINAPI_Calculos_Parametros.pdf" TargetMode="External"/><Relationship Id="rId3223" Type="http://schemas.openxmlformats.org/officeDocument/2006/relationships/hyperlink" Target="https://www.caixa.gov.br/Downloads/sinapi-cadernos-tecnicos/SINAPI-CT-PINTURA-INTERNA.pdf" TargetMode="External"/><Relationship Id="rId3570" Type="http://schemas.openxmlformats.org/officeDocument/2006/relationships/hyperlink" Target="https://www.caixa.gov.br/Downloads/sinapi-cadernos-tecnicos/SINAPI-CT-POCOS-DE-VISITA-E-CAIXAS-PARA-BOCAS-DE-LOBO.pdf" TargetMode="External"/><Relationship Id="rId4621" Type="http://schemas.openxmlformats.org/officeDocument/2006/relationships/hyperlink" Target="https://www.caixa.gov.br/Downloads/sinapi-cadernos-tecnicos/SINAPI-CT-TRANSPORTE-FLUVIAL-CARGA-E-DESCARGA.pdf" TargetMode="External"/><Relationship Id="rId6379" Type="http://schemas.openxmlformats.org/officeDocument/2006/relationships/hyperlink" Target="https://www.caixa.gov.br/Downloads/sinapi-cadernos-tecnicos/SINAPI-CT-ESTACAS-BROCA-STRAUSS-E-ESCAVADA-COM-FLUIDO-ESTABILIZANTE.pdf" TargetMode="External"/><Relationship Id="rId7777" Type="http://schemas.openxmlformats.org/officeDocument/2006/relationships/hyperlink" Target="https://www.caixa.gov.br/Downloads/sinapi-cadernos-tecnicos/SINAPI-CT-DEPRECIACAO-JUROS-IMPOSTOS-E-SEGUROS-MANUTENCAO-E-MATERIAIS-NA-OPERACAO-DOS-EQUIPAMENTOS.pdf" TargetMode="External"/><Relationship Id="rId8828" Type="http://schemas.openxmlformats.org/officeDocument/2006/relationships/hyperlink" Target="https://www.caixa.gov.br/Downloads/sinapi-cadernos-tecnicos/SINAPI-CT-CONCRETAGEM-PARA-ESTRUTURAS-DE-CONCRETO-ARMADO.pdf" TargetMode="External"/><Relationship Id="rId144" Type="http://schemas.openxmlformats.org/officeDocument/2006/relationships/hyperlink" Target="https://www.caixa.gov.br/Downloads/sinapi-cadernos-tecnicos/SINAPI-CT-INSTALACOES-ELETRICAS-REDE-DE-DISTRIBUICAO.pdf" TargetMode="External"/><Relationship Id="rId6793" Type="http://schemas.openxmlformats.org/officeDocument/2006/relationships/hyperlink" Target="https://www.caixa.gov.br/Downloads/sinapi-cadernos-tecnicos/SINAPI-CT-ESCAVACAO-HORIZONTAL.pdf" TargetMode="External"/><Relationship Id="rId7844" Type="http://schemas.openxmlformats.org/officeDocument/2006/relationships/hyperlink" Target="https://www.caixa.gov.br/Downloads/sinapi-cadernos-tecnicos/SINAPI-CT-DEPRECIACAO-JUROS-IMPOSTOS-E-SEGUROS-MANUTENCAO-E-MATERIAIS-NA-OPERACAO-DOS-EQUIPAMENTOS.pdf" TargetMode="External"/><Relationship Id="rId2989" Type="http://schemas.openxmlformats.org/officeDocument/2006/relationships/hyperlink" Target="https://www.caixa.gov.br/Downloads/sinapi-cadernos-tecnicos/SINAPI-CT-PARQUINHOS-E-EQUIPAMENTOS-DE-GINASTICA-AO-AR-LIVRE.pdf" TargetMode="External"/><Relationship Id="rId5395" Type="http://schemas.openxmlformats.org/officeDocument/2006/relationships/hyperlink" Target="https://www.caixa.gov.br/Downloads/sinapi-cadernos-tecnicos/SINAPI-CT-INSTALACOES-ELETRICAS-ELETRODUTOS-CONEXOES-E-CONDULETES-APARENTES.pdf" TargetMode="External"/><Relationship Id="rId6446" Type="http://schemas.openxmlformats.org/officeDocument/2006/relationships/hyperlink" Target="https://www.caixa.gov.br/Downloads/sinapi-cadernos-tecnicos/SINAPI-CT-ESQUADRIAS-PORTAS.pdf" TargetMode="External"/><Relationship Id="rId6860" Type="http://schemas.openxmlformats.org/officeDocument/2006/relationships/hyperlink" Target="https://www.caixa.gov.br/Downloads/sinapi-cadernos-tecnicos/SINAPI-CT-ESCADAS.pdf" TargetMode="External"/><Relationship Id="rId7911" Type="http://schemas.openxmlformats.org/officeDocument/2006/relationships/hyperlink" Target="https://www.caixa.gov.br/Downloads/sinapi-cadernos-tecnicos/SINAPI-CT-DEPRECIACAO-JUROS-IMPOSTOS-E-SEGUROS-MANUTENCAO-E-MATERIAIS-NA-OPERACAO-DOS-EQUIPAMENTOS.pdf" TargetMode="External"/><Relationship Id="rId211" Type="http://schemas.openxmlformats.org/officeDocument/2006/relationships/hyperlink" Target="https://www.caixa.gov.br/Downloads/sinapi-cadernos-tecnicos/SINAPI-CT-INSTALACOES-HIDRAULICAS-RESERVACAO-E-BOMBAS-DE-RECALQUE.pdf" TargetMode="External"/><Relationship Id="rId5048" Type="http://schemas.openxmlformats.org/officeDocument/2006/relationships/hyperlink" Target="https://www.caixa.gov.br/Downloads/sinapi-cadernos-tecnicos/SINAPI-CT-VERGAS-CONTRAVERGAS-E-FIXACAO-DE-ALVENARIA.pdf" TargetMode="External"/><Relationship Id="rId5462" Type="http://schemas.openxmlformats.org/officeDocument/2006/relationships/hyperlink" Target="https://www.caixa.gov.br/Downloads/sinapi-cadernos-tecnicos/SINAPI-CT-INSTALACOES-ELETRICAS-ELETRODUTOS-EMBUTIDOS-CABOS-CAIXAS-TOMADAS-E-INTERRUPTORES.pdf" TargetMode="External"/><Relationship Id="rId6513" Type="http://schemas.openxmlformats.org/officeDocument/2006/relationships/hyperlink" Target="https://www.caixa.gov.br/Downloads/sinapi-cadernos-tecnicos/SINAPI-CT-ESQUADRIAS-PORTAS.pdf" TargetMode="External"/><Relationship Id="rId9669" Type="http://schemas.openxmlformats.org/officeDocument/2006/relationships/hyperlink" Target="https://www.caixa.gov.br/Downloads/sinapi-cadernos-tecnicos/SINAPI-CT-ASSENTAMENTO-DE-TUBOS-DE-PVC-E-METALICOS-EM-REDES-DE-AGUA.pdf" TargetMode="External"/><Relationship Id="rId1658" Type="http://schemas.openxmlformats.org/officeDocument/2006/relationships/hyperlink" Target="https://www.caixa.gov.br/Downloads/sinapi-cadernos-tecnicos/SINAPI-CT-INSTALACOES-DE-GAS-EM-PEX-MULTICAMADAS.pdf" TargetMode="External"/><Relationship Id="rId2709" Type="http://schemas.openxmlformats.org/officeDocument/2006/relationships/hyperlink" Target="https://www.caixa.gov.br/Downloads/sinapi-cadernos-tecnicos/SINAPI-CT-MASSA-UNICA-EXTERNA.pdf" TargetMode="External"/><Relationship Id="rId4064" Type="http://schemas.openxmlformats.org/officeDocument/2006/relationships/hyperlink" Target="https://www.caixa.gov.br/Downloads/sinapi-cadernos-tecnicos/SINAPI-CT-REDES-DE-LOGICA-TELEFONIA-E-IMAGEM.pdf" TargetMode="External"/><Relationship Id="rId5115" Type="http://schemas.openxmlformats.org/officeDocument/2006/relationships/hyperlink" Target="https://www.caixa.gov.br/Downloads/sinapi-cadernos-tecnicos/SINAPI-CT-VIDROS-E-ESPELHOS.pdf" TargetMode="External"/><Relationship Id="rId8685" Type="http://schemas.openxmlformats.org/officeDocument/2006/relationships/hyperlink" Target="https://www.caixa.gov.br/Downloads/sinapi-cadernos-tecnicos/SINAPI-CT-CONTRAPISO.pdf" TargetMode="External"/><Relationship Id="rId9736" Type="http://schemas.openxmlformats.org/officeDocument/2006/relationships/hyperlink" Target="https://www.caixa.gov.br/Downloads/sinapi-cadernos-tecnicos/SINAPI-CT-ASSENTAMENTO-DE-TUBOS-DE-ESGOTO-EM-PVC-E-PEAD.pdf" TargetMode="External"/><Relationship Id="rId3080" Type="http://schemas.openxmlformats.org/officeDocument/2006/relationships/hyperlink" Target="https://www.caixa.gov.br/Downloads/sinapi-cadernos-tecnicos/SINAPI-CT-PAVIMENTO-RIGIDO-DE-CONCRETO.pdf" TargetMode="External"/><Relationship Id="rId4131" Type="http://schemas.openxmlformats.org/officeDocument/2006/relationships/hyperlink" Target="https://www.caixa.gov.br/Downloads/sinapi-cadernos-tecnicos/SINAPI-CT-REDES-DE-AGUA-E-ESGOTO-EM-PEAD-LISO-(TUBOS-E-CONEXOES).pdf" TargetMode="External"/><Relationship Id="rId7287" Type="http://schemas.openxmlformats.org/officeDocument/2006/relationships/hyperlink" Target="https://www.caixa.gov.br/Downloads/sinapi-cadernos-tecnicos/SINAPI-CT-DEPRECIACAO-JUROS-IMPOSTOS-E-SEGUROS-MANUTENCAO-E-MATERIAIS-NA-OPERACAO-DOS-EQUIPAMENTOS.pdf" TargetMode="External"/><Relationship Id="rId8338" Type="http://schemas.openxmlformats.org/officeDocument/2006/relationships/hyperlink" Target="https://www.caixa.gov.br/Downloads/sinapi-cadernos-tecnicos/SINAPI-CT-CUSTOS-HORARIOS-PRODUTIVO-E-IMPRODUTIVO-DOS-EQUIPAMENTOS.pdf" TargetMode="External"/><Relationship Id="rId1725" Type="http://schemas.openxmlformats.org/officeDocument/2006/relationships/hyperlink" Target="https://www.caixa.gov.br/Downloads/sinapi-cadernos-tecnicos/SINAPI-CT-INSTALACOES-DE-AR-CONDICIONADO-EM-COBRE.pdf" TargetMode="External"/><Relationship Id="rId7354" Type="http://schemas.openxmlformats.org/officeDocument/2006/relationships/hyperlink" Target="https://www.caixa.gov.br/Downloads/sinapi-cadernos-tecnicos/SINAPI-CT-DEPRECIACAO-JUROS-IMPOSTOS-E-SEGUROS-MANUTENCAO-E-MATERIAIS-NA-OPERACAO-DOS-EQUIPAMENTOS.pdf" TargetMode="External"/><Relationship Id="rId8752" Type="http://schemas.openxmlformats.org/officeDocument/2006/relationships/hyperlink" Target="https://www.caixa.gov.br/Downloads/sinapi-cadernos-tecnicos/SINAPI-CT-CONCRETO-PROTENDIDO.pdf" TargetMode="External"/><Relationship Id="rId9803" Type="http://schemas.openxmlformats.org/officeDocument/2006/relationships/hyperlink" Target="https://www.caixa.gov.br/Downloads/sinapi-cadernos-tecnicos/SINAPI-CT-ARRASAMENTO-DE-ESTACAS.pdf" TargetMode="External"/><Relationship Id="rId17" Type="http://schemas.openxmlformats.org/officeDocument/2006/relationships/hyperlink" Target="https://www.caixa.gov.br/Downloads/sinapi-cadernos-tecnicos/SINAPI-CT-INSTALACOES-ELETRICAS-QUADROS-CABOS-DISJUNTORES-CONTATORES-E-BARRAMENTOS-BLINDADOS.pdf" TargetMode="External"/><Relationship Id="rId3897" Type="http://schemas.openxmlformats.org/officeDocument/2006/relationships/hyperlink" Target="https://www.caixa.gov.br/Downloads/sinapi-cadernos-tecnicos/SINAPI-CT-RASGOS-E-FIXACOES.pdf" TargetMode="External"/><Relationship Id="rId4948" Type="http://schemas.openxmlformats.org/officeDocument/2006/relationships/hyperlink" Target="https://www.caixa.gov.br/Downloads/sinapi-cadernos-tecnicos/SINAPI-CT-TUBULACAO-FLANGEADA-PARA-REDES-DE-AGUA.pdf" TargetMode="External"/><Relationship Id="rId7007" Type="http://schemas.openxmlformats.org/officeDocument/2006/relationships/hyperlink" Target="https://www.caixa.gov.br/Downloads/sinapi-cadernos-tecnicos/SINAPI-CT-ENERGIA-SOLAR-PARA-EDIFICACOES.pdf" TargetMode="External"/><Relationship Id="rId8405" Type="http://schemas.openxmlformats.org/officeDocument/2006/relationships/hyperlink" Target="https://www.caixa.gov.br/Downloads/sinapi-cadernos-tecnicos/SINAPI-CT-CUSTOS-HORARIOS-PRODUTIVO-E-IMPRODUTIVO-DOS-EQUIPAMENTOS.pdf" TargetMode="External"/><Relationship Id="rId2499" Type="http://schemas.openxmlformats.org/officeDocument/2006/relationships/hyperlink" Target="https://www.caixa.gov.br/Downloads/sinapi-metodologia/Livro_SINAPI_Calculos_Parametros.pdf" TargetMode="External"/><Relationship Id="rId3964" Type="http://schemas.openxmlformats.org/officeDocument/2006/relationships/hyperlink" Target="https://www.caixa.gov.br/Downloads/sinapi-cadernos-tecnicos/SINAPI-CT-RECOMPOSICAO-DE-PAVIMENTOS.pdf" TargetMode="External"/><Relationship Id="rId6370" Type="http://schemas.openxmlformats.org/officeDocument/2006/relationships/hyperlink" Target="https://www.caixa.gov.br/Downloads/sinapi-cadernos-tecnicos/SINAPI-CT-ESTACAS-METALICAS.pdf" TargetMode="External"/><Relationship Id="rId7421" Type="http://schemas.openxmlformats.org/officeDocument/2006/relationships/hyperlink" Target="https://www.caixa.gov.br/Downloads/sinapi-cadernos-tecnicos/SINAPI-CT-DEPRECIACAO-JUROS-IMPOSTOS-E-SEGUROS-MANUTENCAO-E-MATERIAIS-NA-OPERACAO-DOS-EQUIPAMENTOS.pdf" TargetMode="External"/><Relationship Id="rId1" Type="http://schemas.openxmlformats.org/officeDocument/2006/relationships/hyperlink" Target="https://www.caixa.gov.br/Downloads/sinapi-cadernos-tecnicos/SINAPI-CT-INSTALACOES-ELETRICAS-QUADROS-CABOS-DISJUNTORES-CONTATORES-E-BARRAMENTOS-BLINDADOS.pdf" TargetMode="External"/><Relationship Id="rId885" Type="http://schemas.openxmlformats.org/officeDocument/2006/relationships/hyperlink" Target="https://www.caixa.gov.br/Downloads/sinapi-cadernos-tecnicos/SINAPI-CT-INSTALACOES-PREDIAIS-DE-AGUA-FRIA-EM-PVC.pdf" TargetMode="External"/><Relationship Id="rId2566" Type="http://schemas.openxmlformats.org/officeDocument/2006/relationships/hyperlink" Target="https://www.caixa.gov.br/Downloads/sinapi-cadernos-tecnicos/SINAPI-CT-LOUCAS-E-METAIS.pdf" TargetMode="External"/><Relationship Id="rId2980" Type="http://schemas.openxmlformats.org/officeDocument/2006/relationships/hyperlink" Target="https://www.caixa.gov.br/Downloads/sinapi-cadernos-tecnicos/SINAPI-CT-PAREDES-EM-DRYWALL.pdf" TargetMode="External"/><Relationship Id="rId3617" Type="http://schemas.openxmlformats.org/officeDocument/2006/relationships/hyperlink" Target="https://www.caixa.gov.br/Downloads/sinapi-cadernos-tecnicos/SINAPI-CT-POCOS-DE-VISITA-E-CAIXAS-PARA-BOCAS-DE-LOBO.pdf" TargetMode="External"/><Relationship Id="rId6023" Type="http://schemas.openxmlformats.org/officeDocument/2006/relationships/hyperlink" Target="https://www.caixa.gov.br/Downloads/sinapi-cadernos-tecnicos/SINAPI-CT-FOSSAS-E-SUMIDOUROS.pdf" TargetMode="External"/><Relationship Id="rId9179" Type="http://schemas.openxmlformats.org/officeDocument/2006/relationships/hyperlink" Target="https://www.caixa.gov.br/Downloads/sinapi-cadernos-tecnicos/SINAPI-CT-ATERROS-BASES-SUB-BASES-E-IMPRIMACOES.pdf" TargetMode="External"/><Relationship Id="rId9593" Type="http://schemas.openxmlformats.org/officeDocument/2006/relationships/hyperlink" Target="https://www.caixa.gov.br/Downloads/sinapi-cadernos-tecnicos/SINAPI-CT-ASSENTAMENTO-DE-TUBOS-DE-PVC-E-METALICOS-EM-REDES-DE-AGUA.pdf" TargetMode="External"/><Relationship Id="rId538" Type="http://schemas.openxmlformats.org/officeDocument/2006/relationships/hyperlink" Target="https://www.caixa.gov.br/Downloads/sinapi-cadernos-tecnicos/SINAPI-CT-INSTALACOES-HIDRAULICAS-EM-PEX.pdf" TargetMode="External"/><Relationship Id="rId952" Type="http://schemas.openxmlformats.org/officeDocument/2006/relationships/hyperlink" Target="https://www.caixa.gov.br/Downloads/sinapi-cadernos-tecnicos/SINAPI-CT-INSTALACOES-PREDIAIS-DE-AGUA-FRIA-EM-PVC.pdf" TargetMode="External"/><Relationship Id="rId1168" Type="http://schemas.openxmlformats.org/officeDocument/2006/relationships/hyperlink" Target="https://www.caixa.gov.br/Downloads/sinapi-cadernos-tecnicos/SINAPI-CT-INSTALACOES-PREDIAIS-DE-AGUA-QUENTE-EM-CPVC.pdf" TargetMode="External"/><Relationship Id="rId1582" Type="http://schemas.openxmlformats.org/officeDocument/2006/relationships/hyperlink" Target="https://www.caixa.gov.br/Downloads/sinapi-cadernos-tecnicos/SINAPI-CT-INSTALACOES-DE-GAS-E-INCENDIO-EM-ACO-E-FERRO-GALVANIZADO.pdf" TargetMode="External"/><Relationship Id="rId2219" Type="http://schemas.openxmlformats.org/officeDocument/2006/relationships/hyperlink" Target="https://www.caixa.gov.br/Downloads/sinapi-metodologia/Livro_SINAPI_Calculos_Parametros.pdf" TargetMode="External"/><Relationship Id="rId2633" Type="http://schemas.openxmlformats.org/officeDocument/2006/relationships/hyperlink" Target="https://www.caixa.gov.br/Downloads/sinapi-cadernos-tecnicos/SINAPI-CT-LOUCAS-E-METAIS.pdf" TargetMode="External"/><Relationship Id="rId5789" Type="http://schemas.openxmlformats.org/officeDocument/2006/relationships/hyperlink" Target="https://www.caixa.gov.br/Downloads/sinapi-cadernos-tecnicos/SINAPI-CT-GALERIAS-COM-ADUELAS-DE-CONCRETO.pdf" TargetMode="External"/><Relationship Id="rId8195" Type="http://schemas.openxmlformats.org/officeDocument/2006/relationships/hyperlink" Target="https://www.caixa.gov.br/Downloads/sinapi-cadernos-tecnicos/SINAPI-CT-DEMOLICOES-E-REMOCOES.pdf" TargetMode="External"/><Relationship Id="rId9246" Type="http://schemas.openxmlformats.org/officeDocument/2006/relationships/hyperlink" Target="https://www.caixa.gov.br/Downloads/sinapi-cadernos-tecnicos/SINAPI-CT-ATERROS-BASES-SUB-BASES-E-IMPRIMACOES.pdf" TargetMode="External"/><Relationship Id="rId9660" Type="http://schemas.openxmlformats.org/officeDocument/2006/relationships/hyperlink" Target="https://www.caixa.gov.br/Downloads/sinapi-cadernos-tecnicos/SINAPI-CT-ASSENTAMENTO-DE-TUBOS-DE-PVC-E-METALICOS-EM-REDES-DE-AGUA.pdf" TargetMode="External"/><Relationship Id="rId605" Type="http://schemas.openxmlformats.org/officeDocument/2006/relationships/hyperlink" Target="https://www.caixa.gov.br/Downloads/sinapi-cadernos-tecnicos/SINAPI-CT-INSTALACOES-HIDRAULICAS-EM-PEX.pdf" TargetMode="External"/><Relationship Id="rId1235" Type="http://schemas.openxmlformats.org/officeDocument/2006/relationships/hyperlink" Target="https://www.caixa.gov.br/Downloads/sinapi-cadernos-tecnicos/SINAPI-CT-INSTALACOES-PREDIAIS-DE-AGUAS-PLUVIAIS-TUBOS-CONEXOES-CAIXAS-E-RALOS.pdf" TargetMode="External"/><Relationship Id="rId8262" Type="http://schemas.openxmlformats.org/officeDocument/2006/relationships/hyperlink" Target="https://www.caixa.gov.br/Downloads/sinapi-cadernos-tecnicos/SINAPI-CT-CUSTOS-HORARIOS-PRODUTIVO-E-IMPRODUTIVO-DOS-EQUIPAMENTOS.pdf" TargetMode="External"/><Relationship Id="rId9313" Type="http://schemas.openxmlformats.org/officeDocument/2006/relationships/hyperlink" Target="https://www.caixa.gov.br/Downloads/sinapi-cadernos-tecnicos/SINAPI-CT-ATERROS-BASES-SUB-BASES-E-IMPRIMACOES.pdf" TargetMode="External"/><Relationship Id="rId1302" Type="http://schemas.openxmlformats.org/officeDocument/2006/relationships/hyperlink" Target="https://www.caixa.gov.br/Downloads/sinapi-cadernos-tecnicos/SINAPI-CT-INSTALACOES-DE-GAS-E-INCENDIO-EM-ACO-E-FERRO-GALVANIZADO.pdf" TargetMode="External"/><Relationship Id="rId2700" Type="http://schemas.openxmlformats.org/officeDocument/2006/relationships/hyperlink" Target="https://www.caixa.gov.br/Downloads/sinapi-cadernos-tecnicos/SINAPI-CT-MASSA-UNICA-EXTERNA.pdf" TargetMode="External"/><Relationship Id="rId4458" Type="http://schemas.openxmlformats.org/officeDocument/2006/relationships/hyperlink" Target="https://www.caixa.gov.br/Downloads/sinapi-cadernos-tecnicos/SINAPI-CT-SISTEMAS-DE-MEDICAO.pdf" TargetMode="External"/><Relationship Id="rId5856" Type="http://schemas.openxmlformats.org/officeDocument/2006/relationships/hyperlink" Target="https://www.caixa.gov.br/Downloads/sinapi-cadernos-tecnicos/SINAPI-CT-FORMAS-PARA-ESTRUTURAS-DE-CONCRETO-ARMADO.pdf" TargetMode="External"/><Relationship Id="rId6907" Type="http://schemas.openxmlformats.org/officeDocument/2006/relationships/hyperlink" Target="https://www.caixa.gov.br/Downloads/sinapi-cadernos-tecnicos/SINAPI-CT-ESCADAS.pdf" TargetMode="External"/><Relationship Id="rId4872" Type="http://schemas.openxmlformats.org/officeDocument/2006/relationships/hyperlink" Target="https://www.caixa.gov.br/Downloads/sinapi-cadernos-tecnicos/SINAPI-CT-TRANSPORTE-CARGA-E-DESCARGA-DE-MATERIAIS.pdf" TargetMode="External"/><Relationship Id="rId5509" Type="http://schemas.openxmlformats.org/officeDocument/2006/relationships/hyperlink" Target="https://www.caixa.gov.br/Downloads/sinapi-cadernos-tecnicos/SINAPI-CT-INSTALACOES-ELETRICAS-ELETRODUTOS-EMBUTIDOS-CABOS-CAIXAS-TOMADAS-E-INTERRUPTORES.pdf" TargetMode="External"/><Relationship Id="rId5923" Type="http://schemas.openxmlformats.org/officeDocument/2006/relationships/hyperlink" Target="https://www.caixa.gov.br/Downloads/sinapi-cadernos-tecnicos/SINAPI-CT-FORMAS-PARA-ESTRUTURAS-DE-CONCRETO-ARMADO.pdf" TargetMode="External"/><Relationship Id="rId395" Type="http://schemas.openxmlformats.org/officeDocument/2006/relationships/hyperlink" Target="https://www.caixa.gov.br/Downloads/sinapi-cadernos-tecnicos/SINAPI-CT-INSTALACOES-HIDRAULICAS-RESERVACAO-E-BOMBAS-DE-RECALQUE.pdf" TargetMode="External"/><Relationship Id="rId2076" Type="http://schemas.openxmlformats.org/officeDocument/2006/relationships/hyperlink" Target="https://www.caixa.gov.br/Downloads/sinapi-cadernos-tecnicos/SINAPI-CT-LIGACOES-PREDIAIS-DE-AGUA-E-ESGOTO.pdf" TargetMode="External"/><Relationship Id="rId3474" Type="http://schemas.openxmlformats.org/officeDocument/2006/relationships/hyperlink" Target="https://www.caixa.gov.br/Downloads/sinapi-cadernos-tecnicos/SINAPI-CT-POSTES-DE-CONCRETO-E-METALICOS.pdf" TargetMode="External"/><Relationship Id="rId4525" Type="http://schemas.openxmlformats.org/officeDocument/2006/relationships/hyperlink" Target="https://www.caixa.gov.br/Downloads/sinapi-cadernos-tecnicos/SINAPI-CT-TRANSFORMADORES.pdf" TargetMode="External"/><Relationship Id="rId2490" Type="http://schemas.openxmlformats.org/officeDocument/2006/relationships/hyperlink" Target="https://www.caixa.gov.br/Downloads/sinapi-metodologia/Livro_SINAPI_Calculos_Parametros.pdf" TargetMode="External"/><Relationship Id="rId3127" Type="http://schemas.openxmlformats.org/officeDocument/2006/relationships/hyperlink" Target="https://www.caixa.gov.br/Downloads/sinapi-cadernos-tecnicos/SINAPI-CT-PERFURACAO-HORIZONTAL-DIRECIONAL-HDD.pdf" TargetMode="External"/><Relationship Id="rId3541" Type="http://schemas.openxmlformats.org/officeDocument/2006/relationships/hyperlink" Target="https://www.caixa.gov.br/Downloads/sinapi-cadernos-tecnicos/SINAPI-CT-POCOS-DE-VISITA-E-CAIXAS-PARA-BOCAS-DE-LOBO.pdf" TargetMode="External"/><Relationship Id="rId6697" Type="http://schemas.openxmlformats.org/officeDocument/2006/relationships/hyperlink" Target="https://www.caixa.gov.br/Downloads/sinapi-cadernos-tecnicos/SINAPI-CT-ESCAVACAO-DE-VALAS.pdf" TargetMode="External"/><Relationship Id="rId7748" Type="http://schemas.openxmlformats.org/officeDocument/2006/relationships/hyperlink" Target="https://www.caixa.gov.br/Downloads/sinapi-cadernos-tecnicos/SINAPI-CT-DEPRECIACAO-JUROS-IMPOSTOS-E-SEGUROS-MANUTENCAO-E-MATERIAIS-NA-OPERACAO-DOS-EQUIPAMENTOS.pdf" TargetMode="External"/><Relationship Id="rId462" Type="http://schemas.openxmlformats.org/officeDocument/2006/relationships/hyperlink" Target="https://www.caixa.gov.br/Downloads/sinapi-cadernos-tecnicos/SINAPI-CT-INSTALACOES-HIDRAULICAS-RESERVACAO-E-BOMBAS-DE-RECALQUE.pdf" TargetMode="External"/><Relationship Id="rId1092" Type="http://schemas.openxmlformats.org/officeDocument/2006/relationships/hyperlink" Target="https://www.caixa.gov.br/Downloads/sinapi-cadernos-tecnicos/SINAPI-CT-INSTALACOES-PREDIAIS-DE-AGUA-QUENTE-EM-CPVC.pdf" TargetMode="External"/><Relationship Id="rId2143" Type="http://schemas.openxmlformats.org/officeDocument/2006/relationships/hyperlink" Target="https://www.caixa.gov.br/Downloads/sinapi-cadernos-tecnicos/SINAPI-CT-LIMPEZA-DE-OBRA.pdf" TargetMode="External"/><Relationship Id="rId5299" Type="http://schemas.openxmlformats.org/officeDocument/2006/relationships/hyperlink" Target="https://www.caixa.gov.br/Downloads/sinapi-cadernos-tecnicos/SINAPI-CT-INSTALACOES-ELETRICAS-QUADROS-CABOS-DISJUNTORES-CONTATORES-E-BARRAMENTOS-BLINDADOS.pdf" TargetMode="External"/><Relationship Id="rId6764" Type="http://schemas.openxmlformats.org/officeDocument/2006/relationships/hyperlink" Target="https://www.caixa.gov.br/Downloads/sinapi-cadernos-tecnicos/SINAPI-CT-ESCAVACAO-VERTICAL-A-CEU-ABERTO.pdf" TargetMode="External"/><Relationship Id="rId7815" Type="http://schemas.openxmlformats.org/officeDocument/2006/relationships/hyperlink" Target="https://www.caixa.gov.br/Downloads/sinapi-cadernos-tecnicos/SINAPI-CT-DEPRECIACAO-JUROS-IMPOSTOS-E-SEGUROS-MANUTENCAO-E-MATERIAIS-NA-OPERACAO-DOS-EQUIPAMENTOS.pdf" TargetMode="External"/><Relationship Id="rId9170" Type="http://schemas.openxmlformats.org/officeDocument/2006/relationships/hyperlink" Target="https://www.caixa.gov.br/Downloads/sinapi-cadernos-tecnicos/SINAPI-CT-ATERROS-BASES-SUB-BASES-E-IMPRIMACOES.pdf" TargetMode="External"/><Relationship Id="rId115" Type="http://schemas.openxmlformats.org/officeDocument/2006/relationships/hyperlink" Target="https://www.caixa.gov.br/Downloads/sinapi-cadernos-tecnicos/SINAPI-CT-INSTALACOES-ELETRICAS-REDE-DE-DISTRIBUICAO.pdf" TargetMode="External"/><Relationship Id="rId2210" Type="http://schemas.openxmlformats.org/officeDocument/2006/relationships/hyperlink" Target="https://www.caixa.gov.br/Downloads/sinapi-metodologia/Livro_SINAPI_Calculos_Parametros.pdf" TargetMode="External"/><Relationship Id="rId5366" Type="http://schemas.openxmlformats.org/officeDocument/2006/relationships/hyperlink" Target="https://www.caixa.gov.br/Downloads/sinapi-cadernos-tecnicos/SINAPI-CT-INSTALACOES-ELETRICAS-ELETRODUTOS-CONEXOES-E-CONDULETES-APARENTES.pdf" TargetMode="External"/><Relationship Id="rId6417" Type="http://schemas.openxmlformats.org/officeDocument/2006/relationships/hyperlink" Target="https://www.caixa.gov.br/Downloads/sinapi-cadernos-tecnicos/SINAPI-CT-ESQUADRIAS-PORTAS.pdf" TargetMode="External"/><Relationship Id="rId4382" Type="http://schemas.openxmlformats.org/officeDocument/2006/relationships/hyperlink" Target="https://www.caixa.gov.br/Downloads/sinapi-cadernos-tecnicos/SINAPI-CT-SISTEMA-DE-PROTECAO-CONTRA-DESCARGAS-ATMOSFERICAS-SPDA.pdf" TargetMode="External"/><Relationship Id="rId5019" Type="http://schemas.openxmlformats.org/officeDocument/2006/relationships/hyperlink" Target="https://www.caixa.gov.br/Downloads/sinapi-cadernos-tecnicos/SINAPI-CT-USINAGENS.pdf" TargetMode="External"/><Relationship Id="rId5433" Type="http://schemas.openxmlformats.org/officeDocument/2006/relationships/hyperlink" Target="https://www.caixa.gov.br/Downloads/sinapi-cadernos-tecnicos/SINAPI-CT-INSTALACOES-ELETRICAS-ELETRODUTOS-EMBUTIDOS-CABOS-CAIXAS-TOMADAS-E-INTERRUPTORES.pdf" TargetMode="External"/><Relationship Id="rId5780" Type="http://schemas.openxmlformats.org/officeDocument/2006/relationships/hyperlink" Target="https://www.caixa.gov.br/Downloads/sinapi-cadernos-tecnicos/SINAPI-CT-GESSO.pdf" TargetMode="External"/><Relationship Id="rId6831" Type="http://schemas.openxmlformats.org/officeDocument/2006/relationships/hyperlink" Target="https://www.caixa.gov.br/Downloads/sinapi-cadernos-tecnicos/SINAPI-CT-ESCADAS.pdf" TargetMode="External"/><Relationship Id="rId8589" Type="http://schemas.openxmlformats.org/officeDocument/2006/relationships/hyperlink" Target="https://www.caixa.gov.br/Downloads/sinapi-cadernos-tecnicos/SINAPI-CT-CUSTOS-HORARIOS-PRODUTIVO-E-IMPRODUTIVO-DOS-EQUIPAMENTOS.pdf" TargetMode="External"/><Relationship Id="rId9987" Type="http://schemas.openxmlformats.org/officeDocument/2006/relationships/hyperlink" Target="https://www.caixa.gov.br/Downloads/sinapi-cadernos-tecnicos/SINAPI-CT-ARGAMASSAS.pdf" TargetMode="External"/><Relationship Id="rId1976" Type="http://schemas.openxmlformats.org/officeDocument/2006/relationships/hyperlink" Target="https://www.caixa.gov.br/Downloads/sinapi-cadernos-tecnicos/SINAPI-CT-INSTALACOES-PARA-CANTEIROS-DE-OBRAS.pdf" TargetMode="External"/><Relationship Id="rId4035" Type="http://schemas.openxmlformats.org/officeDocument/2006/relationships/hyperlink" Target="https://www.caixa.gov.br/Downloads/sinapi-cadernos-tecnicos/SINAPI-CT-REDES-DE-LOGICA-TELEFONIA-E-IMAGEM.pdf" TargetMode="External"/><Relationship Id="rId1629" Type="http://schemas.openxmlformats.org/officeDocument/2006/relationships/hyperlink" Target="https://www.caixa.gov.br/Downloads/sinapi-cadernos-tecnicos/SINAPI-CT-INSTALACOES-DE-GAS-EM-PEX-MULTICAMADAS.pdf" TargetMode="External"/><Relationship Id="rId5500" Type="http://schemas.openxmlformats.org/officeDocument/2006/relationships/hyperlink" Target="https://www.caixa.gov.br/Downloads/sinapi-cadernos-tecnicos/SINAPI-CT-INSTALACOES-ELETRICAS-ELETRODUTOS-EMBUTIDOS-CABOS-CAIXAS-TOMADAS-E-INTERRUPTORES.pdf" TargetMode="External"/><Relationship Id="rId8656" Type="http://schemas.openxmlformats.org/officeDocument/2006/relationships/hyperlink" Target="https://www.caixa.gov.br/Downloads/sinapi-cadernos-tecnicos/SINAPI-CT-CUSTOS-HORARIOS-PRODUTIVO-E-IMPRODUTIVO-DOS-EQUIPAMENTOS.pdf" TargetMode="External"/><Relationship Id="rId9707" Type="http://schemas.openxmlformats.org/officeDocument/2006/relationships/hyperlink" Target="https://www.caixa.gov.br/Downloads/sinapi-cadernos-tecnicos/SINAPI-CT-ASSENTAMENTO-DE-TUBOS-DE-PVC-E-METALICOS-EM-REDES-DE-AGUA.pdf" TargetMode="External"/><Relationship Id="rId3051" Type="http://schemas.openxmlformats.org/officeDocument/2006/relationships/hyperlink" Target="https://www.caixa.gov.br/Downloads/sinapi-cadernos-tecnicos/SINAPI-CT-PAVIMENTO-INTERTRAVADO.pdf" TargetMode="External"/><Relationship Id="rId4102" Type="http://schemas.openxmlformats.org/officeDocument/2006/relationships/hyperlink" Target="https://www.caixa.gov.br/Downloads/sinapi-cadernos-tecnicos/SINAPI-CT-REDES-DE-AGUA-E-ESGOTO-EM-PEAD-LISO-(TUBOS-E-CONEXOES).pdf" TargetMode="External"/><Relationship Id="rId7258" Type="http://schemas.openxmlformats.org/officeDocument/2006/relationships/hyperlink" Target="https://www.caixa.gov.br/Downloads/sinapi-cadernos-tecnicos/SINAPI-CT-DISSIPADORES-DE-ENERGIA.pdf" TargetMode="External"/><Relationship Id="rId7672" Type="http://schemas.openxmlformats.org/officeDocument/2006/relationships/hyperlink" Target="https://www.caixa.gov.br/Downloads/sinapi-cadernos-tecnicos/SINAPI-CT-DEPRECIACAO-JUROS-IMPOSTOS-E-SEGUROS-MANUTENCAO-E-MATERIAIS-NA-OPERACAO-DOS-EQUIPAMENTOS.pdf" TargetMode="External"/><Relationship Id="rId8309" Type="http://schemas.openxmlformats.org/officeDocument/2006/relationships/hyperlink" Target="https://www.caixa.gov.br/Downloads/sinapi-cadernos-tecnicos/SINAPI-CT-CUSTOS-HORARIOS-PRODUTIVO-E-IMPRODUTIVO-DOS-EQUIPAMENTOS.pdf" TargetMode="External"/><Relationship Id="rId8723" Type="http://schemas.openxmlformats.org/officeDocument/2006/relationships/hyperlink" Target="https://www.caixa.gov.br/Downloads/sinapi-cadernos-tecnicos/SINAPI-CT-CONTRAPISO.pdf" TargetMode="External"/><Relationship Id="rId3868" Type="http://schemas.openxmlformats.org/officeDocument/2006/relationships/hyperlink" Target="https://www.caixa.gov.br/Downloads/sinapi-cadernos-tecnicos/SINAPI-CT-RASGOS-E-FIXACOES.pdf" TargetMode="External"/><Relationship Id="rId4919" Type="http://schemas.openxmlformats.org/officeDocument/2006/relationships/hyperlink" Target="https://www.caixa.gov.br/Downloads/sinapi-cadernos-tecnicos/SINAPI-CT-TUBULACAO-FLANGEADA-PARA-REDES-DE-AGUA.pdf" TargetMode="External"/><Relationship Id="rId6274" Type="http://schemas.openxmlformats.org/officeDocument/2006/relationships/hyperlink" Target="https://www.caixa.gov.br/Downloads/sinapi-cadernos-tecnicos/SINAPI-CT-ESTRUTURA-E-TRAMA-PARA-COBERTURA.pdf" TargetMode="External"/><Relationship Id="rId7325" Type="http://schemas.openxmlformats.org/officeDocument/2006/relationships/hyperlink" Target="https://www.caixa.gov.br/Downloads/sinapi-cadernos-tecnicos/SINAPI-CT-DEPRECIACAO-JUROS-IMPOSTOS-E-SEGUROS-MANUTENCAO-E-MATERIAIS-NA-OPERACAO-DOS-EQUIPAMENTOS.pdf" TargetMode="External"/><Relationship Id="rId789" Type="http://schemas.openxmlformats.org/officeDocument/2006/relationships/hyperlink" Target="https://www.caixa.gov.br/Downloads/sinapi-cadernos-tecnicos/SINAPI-CT-INSTALACOES-PREDIAIS-DE-ESGOTO-TUBOS-E-CONEXOES.pdf" TargetMode="External"/><Relationship Id="rId2884" Type="http://schemas.openxmlformats.org/officeDocument/2006/relationships/hyperlink" Target="https://www.caixa.gov.br/Downloads/sinapi-cadernos-tecnicos/SINAPI-CT-PAREDES-DE-CONCRETO-ARMACAO.pdf" TargetMode="External"/><Relationship Id="rId5290" Type="http://schemas.openxmlformats.org/officeDocument/2006/relationships/hyperlink" Target="https://www.caixa.gov.br/Downloads/sinapi-cadernos-tecnicos/SINAPI-CT-INSTALACOES-ELETRICAS-QUADROS-CABOS-DISJUNTORES-CONTATORES-E-BARRAMENTOS-BLINDADOS.pdf" TargetMode="External"/><Relationship Id="rId6341" Type="http://schemas.openxmlformats.org/officeDocument/2006/relationships/hyperlink" Target="https://www.caixa.gov.br/Downloads/sinapi-cadernos-tecnicos/SINAPI-CT-ESTRUTURA-E-TRAMA-PARA-COBERTURA.pdf" TargetMode="External"/><Relationship Id="rId9497" Type="http://schemas.openxmlformats.org/officeDocument/2006/relationships/hyperlink" Target="https://www.caixa.gov.br/Downloads/sinapi-cadernos-tecnicos/SINAPI-CT-ASSENTAMENTO-DE-TUBOS-DE-ESGOTO-OU-DRENAGEM-PLUVIAL-EM-CONCRETO.pdf" TargetMode="External"/><Relationship Id="rId856" Type="http://schemas.openxmlformats.org/officeDocument/2006/relationships/hyperlink" Target="https://www.caixa.gov.br/Downloads/sinapi-cadernos-tecnicos/SINAPI-CT-INSTALACOES-PREDIAIS-DE-AGUA-FRIA-EM-PVC.pdf" TargetMode="External"/><Relationship Id="rId1486" Type="http://schemas.openxmlformats.org/officeDocument/2006/relationships/hyperlink" Target="https://www.caixa.gov.br/Downloads/sinapi-cadernos-tecnicos/SINAPI-CT-INSTALACOES-DE-GAS-E-INCENDIO-EM-ACO-E-FERRO-GALVANIZADO.pdf" TargetMode="External"/><Relationship Id="rId2537" Type="http://schemas.openxmlformats.org/officeDocument/2006/relationships/hyperlink" Target="https://www.caixa.gov.br/Downloads/sinapi-cadernos-tecnicos/SINAPI-CT-LOUCAS-E-METAIS.pdf" TargetMode="External"/><Relationship Id="rId3935" Type="http://schemas.openxmlformats.org/officeDocument/2006/relationships/hyperlink" Target="https://www.caixa.gov.br/Downloads/sinapi-cadernos-tecnicos/SINAPI-CT-RECOMPOSICAO-DE-PAVIMENTOS.pdf" TargetMode="External"/><Relationship Id="rId8099" Type="http://schemas.openxmlformats.org/officeDocument/2006/relationships/hyperlink" Target="https://www.caixa.gov.br/Downloads/sinapi-cadernos-tecnicos/SINAPI-CT-DEPRECIACAO-JUROS-IMPOSTOS-E-SEGUROS-MANUTENCAO-E-MATERIAIS-NA-OPERACAO-DOS-EQUIPAMENTOS.pdf" TargetMode="External"/><Relationship Id="rId9564" Type="http://schemas.openxmlformats.org/officeDocument/2006/relationships/hyperlink" Target="https://www.caixa.gov.br/Downloads/sinapi-cadernos-tecnicos/SINAPI-CT-ASSENTAMENTO-DE-TUBOS-DE-PVC-E-METALICOS-EM-REDES-DE-AGUA.pdf" TargetMode="External"/><Relationship Id="rId509" Type="http://schemas.openxmlformats.org/officeDocument/2006/relationships/hyperlink" Target="https://www.caixa.gov.br/Downloads/sinapi-cadernos-tecnicos/SINAPI-CT-INSTALACOES-HIDRAULICAS-EM-PEX.pdf" TargetMode="External"/><Relationship Id="rId1139" Type="http://schemas.openxmlformats.org/officeDocument/2006/relationships/hyperlink" Target="https://www.caixa.gov.br/Downloads/sinapi-cadernos-tecnicos/SINAPI-CT-INSTALACOES-PREDIAIS-DE-AGUA-QUENTE-EM-CPVC.pdf" TargetMode="External"/><Relationship Id="rId2951" Type="http://schemas.openxmlformats.org/officeDocument/2006/relationships/hyperlink" Target="https://www.caixa.gov.br/Downloads/sinapi-cadernos-tecnicos/SINAPI-CT-PAREDES-DE-CONCRETO-FORMAS.pdf" TargetMode="External"/><Relationship Id="rId5010" Type="http://schemas.openxmlformats.org/officeDocument/2006/relationships/hyperlink" Target="https://www.caixa.gov.br/Downloads/sinapi-cadernos-tecnicos/SINAPI-CT-TUNNEL-LINER.pdf" TargetMode="External"/><Relationship Id="rId8166" Type="http://schemas.openxmlformats.org/officeDocument/2006/relationships/hyperlink" Target="https://www.caixa.gov.br/Downloads/sinapi-cadernos-tecnicos/SINAPI-CT-DEPRECIACAO-JUROS-IMPOSTOS-E-SEGUROS-MANUTENCAO-E-MATERIAIS-NA-OPERACAO-DOS-EQUIPAMENTOS.pdf" TargetMode="External"/><Relationship Id="rId9217" Type="http://schemas.openxmlformats.org/officeDocument/2006/relationships/hyperlink" Target="https://www.caixa.gov.br/Downloads/sinapi-cadernos-tecnicos/SINAPI-CT-ATERROS-BASES-SUB-BASES-E-IMPRIMACOES.pdf" TargetMode="External"/><Relationship Id="rId923" Type="http://schemas.openxmlformats.org/officeDocument/2006/relationships/hyperlink" Target="https://www.caixa.gov.br/Downloads/sinapi-cadernos-tecnicos/SINAPI-CT-INSTALACOES-PREDIAIS-DE-AGUA-FRIA-EM-PVC.pdf" TargetMode="External"/><Relationship Id="rId1553" Type="http://schemas.openxmlformats.org/officeDocument/2006/relationships/hyperlink" Target="https://www.caixa.gov.br/Downloads/sinapi-cadernos-tecnicos/SINAPI-CT-INSTALACOES-DE-GAS-E-INCENDIO-EM-ACO-E-FERRO-GALVANIZADO.pdf" TargetMode="External"/><Relationship Id="rId2604" Type="http://schemas.openxmlformats.org/officeDocument/2006/relationships/hyperlink" Target="https://www.caixa.gov.br/Downloads/sinapi-cadernos-tecnicos/SINAPI-CT-LOUCAS-E-METAIS.pdf" TargetMode="External"/><Relationship Id="rId8580" Type="http://schemas.openxmlformats.org/officeDocument/2006/relationships/hyperlink" Target="https://www.caixa.gov.br/Downloads/sinapi-cadernos-tecnicos/SINAPI-CT-CUSTOS-HORARIOS-PRODUTIVO-E-IMPRODUTIVO-DOS-EQUIPAMENTOS.pdf" TargetMode="External"/><Relationship Id="rId9631" Type="http://schemas.openxmlformats.org/officeDocument/2006/relationships/hyperlink" Target="https://www.caixa.gov.br/Downloads/sinapi-cadernos-tecnicos/SINAPI-CT-ASSENTAMENTO-DE-TUBOS-DE-PVC-E-METALICOS-EM-REDES-DE-AGUA.pdf" TargetMode="External"/><Relationship Id="rId10096" Type="http://schemas.openxmlformats.org/officeDocument/2006/relationships/hyperlink" Target="https://www.caixa.gov.br/Downloads/sinapi-cadernos-tecnicos/SINAPI-CT-ALVENARIA-DE-VEDACAO.pdf" TargetMode="External"/><Relationship Id="rId1206" Type="http://schemas.openxmlformats.org/officeDocument/2006/relationships/hyperlink" Target="https://www.caixa.gov.br/Downloads/sinapi-cadernos-tecnicos/SINAPI-CT-INSTALACOES-PREDIAIS-DE-AGUAS-PLUVIAIS-TUBOS-CONEXOES-CAIXAS-E-RALOS.pdf" TargetMode="External"/><Relationship Id="rId1620" Type="http://schemas.openxmlformats.org/officeDocument/2006/relationships/hyperlink" Target="https://www.caixa.gov.br/Downloads/sinapi-cadernos-tecnicos/SINAPI-CT-INSTALACOES-DE-GAS-EM-PEX-MULTICAMADAS.pdf" TargetMode="External"/><Relationship Id="rId4776" Type="http://schemas.openxmlformats.org/officeDocument/2006/relationships/hyperlink" Target="https://www.caixa.gov.br/Downloads/sinapi-cadernos-tecnicos/SINAPI-CT-TRANSPORTE-CARGA-E-DESCARGA-DE-MATERIAIS.pdf" TargetMode="External"/><Relationship Id="rId5827" Type="http://schemas.openxmlformats.org/officeDocument/2006/relationships/hyperlink" Target="https://www.caixa.gov.br/Downloads/sinapi-cadernos-tecnicos/SINAPI-CT-FORMAS-PARA-PILARES-CIRCULARES.pdf" TargetMode="External"/><Relationship Id="rId7182" Type="http://schemas.openxmlformats.org/officeDocument/2006/relationships/hyperlink" Target="https://www.caixa.gov.br/Downloads/sinapi-cadernos-tecnicos/SINAPI-CT-DRENOS.pdf" TargetMode="External"/><Relationship Id="rId8233" Type="http://schemas.openxmlformats.org/officeDocument/2006/relationships/hyperlink" Target="https://www.caixa.gov.br/Downloads/sinapi-cadernos-tecnicos/SINAPI-CT-DEMOLICOES-E-REMOCOES.pdf" TargetMode="External"/><Relationship Id="rId3378" Type="http://schemas.openxmlformats.org/officeDocument/2006/relationships/hyperlink" Target="https://www.caixa.gov.br/Downloads/sinapi-cadernos-tecnicos/SINAPI-CT-PISOS.pdf" TargetMode="External"/><Relationship Id="rId3792" Type="http://schemas.openxmlformats.org/officeDocument/2006/relationships/hyperlink" Target="https://www.caixa.gov.br/Downloads/sinapi-cadernos-tecnicos/SINAPI-CT-RADIER-PISO-DE-CONCRETO-E-LAJE-SOBRE-SOLO.pdf" TargetMode="External"/><Relationship Id="rId4429" Type="http://schemas.openxmlformats.org/officeDocument/2006/relationships/hyperlink" Target="https://www.caixa.gov.br/Downloads/sinapi-cadernos-tecnicos/SINAPI-CT-SISTEMAS-DE-MEDICAO.pdf" TargetMode="External"/><Relationship Id="rId4843" Type="http://schemas.openxmlformats.org/officeDocument/2006/relationships/hyperlink" Target="https://www.caixa.gov.br/Downloads/sinapi-cadernos-tecnicos/SINAPI-CT-TRANSPORTE-CARGA-E-DESCARGA-DE-MATERIAIS.pdf" TargetMode="External"/><Relationship Id="rId7999" Type="http://schemas.openxmlformats.org/officeDocument/2006/relationships/hyperlink" Target="https://www.caixa.gov.br/Downloads/sinapi-cadernos-tecnicos/SINAPI-CT-DEPRECIACAO-JUROS-IMPOSTOS-E-SEGUROS-MANUTENCAO-E-MATERIAIS-NA-OPERACAO-DOS-EQUIPAMENTOS.pdf" TargetMode="External"/><Relationship Id="rId8300" Type="http://schemas.openxmlformats.org/officeDocument/2006/relationships/hyperlink" Target="https://www.caixa.gov.br/Downloads/sinapi-cadernos-tecnicos/SINAPI-CT-CUSTOS-HORARIOS-PRODUTIVO-E-IMPRODUTIVO-DOS-EQUIPAMENTOS.pdf" TargetMode="External"/><Relationship Id="rId299" Type="http://schemas.openxmlformats.org/officeDocument/2006/relationships/hyperlink" Target="https://www.caixa.gov.br/Downloads/sinapi-cadernos-tecnicos/SINAPI-CT-INSTALACOES-HIDRAULICAS-RESERVACAO-E-BOMBAS-DE-RECALQUE.pdf" TargetMode="External"/><Relationship Id="rId2394" Type="http://schemas.openxmlformats.org/officeDocument/2006/relationships/hyperlink" Target="https://www.caixa.gov.br/Downloads/sinapi-metodologia/Livro_SINAPI_Calculos_Parametros.pdf" TargetMode="External"/><Relationship Id="rId3445" Type="http://schemas.openxmlformats.org/officeDocument/2006/relationships/hyperlink" Target="https://www.caixa.gov.br/Downloads/sinapi-cadernos-tecnicos/SINAPI-CT-POSTES-DE-CONCRETO-E-METALICOS.pdf" TargetMode="External"/><Relationship Id="rId366" Type="http://schemas.openxmlformats.org/officeDocument/2006/relationships/hyperlink" Target="https://www.caixa.gov.br/Downloads/sinapi-cadernos-tecnicos/SINAPI-CT-INSTALACOES-HIDRAULICAS-RESERVACAO-E-BOMBAS-DE-RECALQUE.pdf" TargetMode="External"/><Relationship Id="rId780" Type="http://schemas.openxmlformats.org/officeDocument/2006/relationships/hyperlink" Target="https://www.caixa.gov.br/Downloads/sinapi-cadernos-tecnicos/SINAPI-CT-INSTALACOES-PREDIAIS-DE-ESGOTO-TUBOS-E-CONEXOES.pdf" TargetMode="External"/><Relationship Id="rId2047" Type="http://schemas.openxmlformats.org/officeDocument/2006/relationships/hyperlink" Target="https://www.caixa.gov.br/Downloads/sinapi-cadernos-tecnicos/SINAPI-CT-LAJES-PRE-MOLDADAS.pdf" TargetMode="External"/><Relationship Id="rId2461" Type="http://schemas.openxmlformats.org/officeDocument/2006/relationships/hyperlink" Target="https://www.caixa.gov.br/Downloads/sinapi-metodologia/Livro_SINAPI_Calculos_Parametros.pdf" TargetMode="External"/><Relationship Id="rId3512" Type="http://schemas.openxmlformats.org/officeDocument/2006/relationships/hyperlink" Target="https://www.caixa.gov.br/Downloads/sinapi-cadernos-tecnicos/SINAPI-CT-POCOS-DE-VISITA-E-CAIXAS-PARA-BOCAS-DE-LOBO.pdf" TargetMode="External"/><Relationship Id="rId4910" Type="http://schemas.openxmlformats.org/officeDocument/2006/relationships/hyperlink" Target="https://www.caixa.gov.br/Downloads/sinapi-cadernos-tecnicos/SINAPI-CT-TUBULACAO-FLANGEADA-PARA-REDES-DE-AGUA.pdf" TargetMode="External"/><Relationship Id="rId6668" Type="http://schemas.openxmlformats.org/officeDocument/2006/relationships/hyperlink" Target="https://www.caixa.gov.br/Downloads/sinapi-cadernos-tecnicos/SINAPI-CT-ESCAVACAO-DE-VALAS.pdf" TargetMode="External"/><Relationship Id="rId9074" Type="http://schemas.openxmlformats.org/officeDocument/2006/relationships/hyperlink" Target="https://www.caixa.gov.br/Downloads/sinapi-cadernos-tecnicos/SINAPI-CT-BOMBAS-HIDRAULICAS-CENTRIFUGAS-HORIZONTAIS-E-SUBMERSIVEIS.pdf" TargetMode="External"/><Relationship Id="rId433" Type="http://schemas.openxmlformats.org/officeDocument/2006/relationships/hyperlink" Target="https://www.caixa.gov.br/Downloads/sinapi-cadernos-tecnicos/SINAPI-CT-INSTALACOES-HIDRAULICAS-RESERVACAO-E-BOMBAS-DE-RECALQUE.pdf" TargetMode="External"/><Relationship Id="rId1063" Type="http://schemas.openxmlformats.org/officeDocument/2006/relationships/hyperlink" Target="https://www.caixa.gov.br/Downloads/sinapi-cadernos-tecnicos/SINAPI-CT-INSTALACOES-PREDIAIS-DE-AGUA-QUENTE-EM-CPVC.pdf" TargetMode="External"/><Relationship Id="rId2114" Type="http://schemas.openxmlformats.org/officeDocument/2006/relationships/hyperlink" Target="https://www.caixa.gov.br/Downloads/sinapi-cadernos-tecnicos/SINAPI-CT-LIGACOES-PREDIAIS-DE-AGUA-E-ESGOTO.pdf" TargetMode="External"/><Relationship Id="rId7719" Type="http://schemas.openxmlformats.org/officeDocument/2006/relationships/hyperlink" Target="https://www.caixa.gov.br/Downloads/sinapi-cadernos-tecnicos/SINAPI-CT-DEPRECIACAO-JUROS-IMPOSTOS-E-SEGUROS-MANUTENCAO-E-MATERIAIS-NA-OPERACAO-DOS-EQUIPAMENTOS.pdf" TargetMode="External"/><Relationship Id="rId8090" Type="http://schemas.openxmlformats.org/officeDocument/2006/relationships/hyperlink" Target="https://www.caixa.gov.br/Downloads/sinapi-cadernos-tecnicos/SINAPI-CT-DEPRECIACAO-JUROS-IMPOSTOS-E-SEGUROS-MANUTENCAO-E-MATERIAIS-NA-OPERACAO-DOS-EQUIPAMENTOS.pdf" TargetMode="External"/><Relationship Id="rId9141" Type="http://schemas.openxmlformats.org/officeDocument/2006/relationships/hyperlink" Target="https://www.caixa.gov.br/Downloads/sinapi-cadernos-tecnicos/SINAPI-CT-BOCAS-PARA-BUEIROS.pdf" TargetMode="External"/><Relationship Id="rId4286" Type="http://schemas.openxmlformats.org/officeDocument/2006/relationships/hyperlink" Target="https://www.caixa.gov.br/Downloads/sinapi-cadernos-tecnicos/SINAPI-CT-REVESTIMENTOS-CERAMICOS-INTERNOS.pdf" TargetMode="External"/><Relationship Id="rId5684" Type="http://schemas.openxmlformats.org/officeDocument/2006/relationships/hyperlink" Target="https://www.caixa.gov.br/Downloads/sinapi-cadernos-tecnicos/SINAPI-CT-GUIAS-E-SARJETAS.pdf" TargetMode="External"/><Relationship Id="rId6735" Type="http://schemas.openxmlformats.org/officeDocument/2006/relationships/hyperlink" Target="https://www.caixa.gov.br/Downloads/sinapi-cadernos-tecnicos/SINAPI-CT-ESCAVACAO-VERTICAL-A-CEU-ABERTO.pdf" TargetMode="External"/><Relationship Id="rId500" Type="http://schemas.openxmlformats.org/officeDocument/2006/relationships/hyperlink" Target="https://www.caixa.gov.br/Downloads/sinapi-cadernos-tecnicos/SINAPI-CT-INSTALACOES-HIDRAULICAS-EM-PEX.pdf" TargetMode="External"/><Relationship Id="rId1130" Type="http://schemas.openxmlformats.org/officeDocument/2006/relationships/hyperlink" Target="https://www.caixa.gov.br/Downloads/sinapi-cadernos-tecnicos/SINAPI-CT-INSTALACOES-PREDIAIS-DE-AGUA-QUENTE-EM-CPVC.pdf" TargetMode="External"/><Relationship Id="rId5337" Type="http://schemas.openxmlformats.org/officeDocument/2006/relationships/hyperlink" Target="https://www.caixa.gov.br/Downloads/sinapi-cadernos-tecnicos/SINAPI-CT-INSTALACOES-ELETRICAS-ELETRODUTOS-CONEXOES-E-CONDULETES-APARENTES.pdf" TargetMode="External"/><Relationship Id="rId5751" Type="http://schemas.openxmlformats.org/officeDocument/2006/relationships/hyperlink" Target="https://www.caixa.gov.br/Downloads/sinapi-cadernos-tecnicos/SINAPI-CT-GRAUTE-E-ARMACAO.pdf" TargetMode="External"/><Relationship Id="rId6802" Type="http://schemas.openxmlformats.org/officeDocument/2006/relationships/hyperlink" Target="https://www.caixa.gov.br/Downloads/sinapi-cadernos-tecnicos/SINAPI-CT-ESCAVACAO-HORIZONTAL.pdf" TargetMode="External"/><Relationship Id="rId9958" Type="http://schemas.openxmlformats.org/officeDocument/2006/relationships/hyperlink" Target="https://www.caixa.gov.br/Downloads/sinapi-cadernos-tecnicos/SINAPI-CT-ARGAMASSAS.pdf" TargetMode="External"/><Relationship Id="rId1947" Type="http://schemas.openxmlformats.org/officeDocument/2006/relationships/hyperlink" Target="https://www.caixa.gov.br/Downloads/sinapi-cadernos-tecnicos/SINAPI-CT-INSTALACOES-EM-COBRE.pdf" TargetMode="External"/><Relationship Id="rId4353" Type="http://schemas.openxmlformats.org/officeDocument/2006/relationships/hyperlink" Target="https://www.caixa.gov.br/Downloads/sinapi-cadernos-tecnicos/SINAPI-CT-SINALIZACAO-VERTICAL-VIARIA.pdf" TargetMode="External"/><Relationship Id="rId5404" Type="http://schemas.openxmlformats.org/officeDocument/2006/relationships/hyperlink" Target="https://www.caixa.gov.br/Downloads/sinapi-cadernos-tecnicos/SINAPI-CT-INSTALACOES-ELETRICAS-ELETRODUTOS-EMBUTIDOS-CABOS-CAIXAS-TOMADAS-E-INTERRUPTORES.pdf" TargetMode="External"/><Relationship Id="rId8974" Type="http://schemas.openxmlformats.org/officeDocument/2006/relationships/hyperlink" Target="https://www.caixa.gov.br/Downloads/sinapi-cadernos-tecnicos/SINAPI-CT-CAIXAS-DE-AGUA-PARA-EDIFICACOES.pdf" TargetMode="External"/><Relationship Id="rId4006" Type="http://schemas.openxmlformats.org/officeDocument/2006/relationships/hyperlink" Target="https://www.caixa.gov.br/Downloads/sinapi-cadernos-tecnicos/SINAPI-CT-REDES-ENTERRADAS-DE-DISTRIBUICAO-ELETRICA.pdf" TargetMode="External"/><Relationship Id="rId4420" Type="http://schemas.openxmlformats.org/officeDocument/2006/relationships/hyperlink" Target="https://www.caixa.gov.br/Downloads/sinapi-cadernos-tecnicos/SINAPI-CT-SISTEMAS-DE-MEDICAO.pdf" TargetMode="External"/><Relationship Id="rId7576" Type="http://schemas.openxmlformats.org/officeDocument/2006/relationships/hyperlink" Target="https://www.caixa.gov.br/Downloads/sinapi-cadernos-tecnicos/SINAPI-CT-DEPRECIACAO-JUROS-IMPOSTOS-E-SEGUROS-MANUTENCAO-E-MATERIAIS-NA-OPERACAO-DOS-EQUIPAMENTOS.pdf" TargetMode="External"/><Relationship Id="rId7990" Type="http://schemas.openxmlformats.org/officeDocument/2006/relationships/hyperlink" Target="https://www.caixa.gov.br/Downloads/sinapi-cadernos-tecnicos/SINAPI-CT-DEPRECIACAO-JUROS-IMPOSTOS-E-SEGUROS-MANUTENCAO-E-MATERIAIS-NA-OPERACAO-DOS-EQUIPAMENTOS.pdf" TargetMode="External"/><Relationship Id="rId8627" Type="http://schemas.openxmlformats.org/officeDocument/2006/relationships/hyperlink" Target="https://www.caixa.gov.br/Downloads/sinapi-cadernos-tecnicos/SINAPI-CT-CUSTOS-HORARIOS-PRODUTIVO-E-IMPRODUTIVO-DOS-EQUIPAMENTOS.pdf" TargetMode="External"/><Relationship Id="rId290" Type="http://schemas.openxmlformats.org/officeDocument/2006/relationships/hyperlink" Target="https://www.caixa.gov.br/Downloads/sinapi-cadernos-tecnicos/SINAPI-CT-INSTALACOES-HIDRAULICAS-RESERVACAO-E-BOMBAS-DE-RECALQUE.pdf" TargetMode="External"/><Relationship Id="rId3022" Type="http://schemas.openxmlformats.org/officeDocument/2006/relationships/hyperlink" Target="https://www.caixa.gov.br/Downloads/sinapi-cadernos-tecnicos/SINAPI-CT-PASSEIOS-DE-CONCRETO.pdf" TargetMode="External"/><Relationship Id="rId6178" Type="http://schemas.openxmlformats.org/officeDocument/2006/relationships/hyperlink" Target="https://www.caixa.gov.br/Downloads/sinapi-cadernos-tecnicos/SINAPI-CT-ESTRUTURAS-DE-MADEIRA.pdf" TargetMode="External"/><Relationship Id="rId6592" Type="http://schemas.openxmlformats.org/officeDocument/2006/relationships/hyperlink" Target="https://www.caixa.gov.br/Downloads/sinapi-cadernos-tecnicos/SINAPI-CT-ESCORAMENTO-E-PREPARO-DE-FUNDO-DE-VALAS.pdf" TargetMode="External"/><Relationship Id="rId7229" Type="http://schemas.openxmlformats.org/officeDocument/2006/relationships/hyperlink" Target="https://www.caixa.gov.br/Downloads/sinapi-cadernos-tecnicos/SINAPI-CT-DRENAGEM-DE-AR-CONDICIONADO.pdf" TargetMode="External"/><Relationship Id="rId7643" Type="http://schemas.openxmlformats.org/officeDocument/2006/relationships/hyperlink" Target="https://www.caixa.gov.br/Downloads/sinapi-cadernos-tecnicos/SINAPI-CT-DEPRECIACAO-JUROS-IMPOSTOS-E-SEGUROS-MANUTENCAO-E-MATERIAIS-NA-OPERACAO-DOS-EQUIPAMENTOS.pdf" TargetMode="External"/><Relationship Id="rId5194" Type="http://schemas.openxmlformats.org/officeDocument/2006/relationships/hyperlink" Target="https://www.caixa.gov.br/Downloads/sinapi-cadernos-tecnicos/SINAPI-CT-VALVULAS-E-REGISTROS-PARA-SISTEMAS-PREDIAIS.pdf" TargetMode="External"/><Relationship Id="rId6245" Type="http://schemas.openxmlformats.org/officeDocument/2006/relationships/hyperlink" Target="https://www.caixa.gov.br/Downloads/sinapi-cadernos-tecnicos/SINAPI-CT-ESTRUTURA-E-TRAMA-PARA-COBERTURA.pdf" TargetMode="External"/><Relationship Id="rId2788" Type="http://schemas.openxmlformats.org/officeDocument/2006/relationships/hyperlink" Target="https://www.caixa.gov.br/Downloads/sinapi-cadernos-tecnicos/SINAPI-CT-MASSA-UNICA-INTERNA.pdf" TargetMode="External"/><Relationship Id="rId3839" Type="http://schemas.openxmlformats.org/officeDocument/2006/relationships/hyperlink" Target="https://www.caixa.gov.br/Downloads/sinapi-cadernos-tecnicos/SINAPI-CT-RASGOS-E-FIXACOES.pdf" TargetMode="External"/><Relationship Id="rId7710" Type="http://schemas.openxmlformats.org/officeDocument/2006/relationships/hyperlink" Target="https://www.caixa.gov.br/Downloads/sinapi-cadernos-tecnicos/SINAPI-CT-DEPRECIACAO-JUROS-IMPOSTOS-E-SEGUROS-MANUTENCAO-E-MATERIAIS-NA-OPERACAO-DOS-EQUIPAMENTOS.pdf" TargetMode="External"/><Relationship Id="rId2855" Type="http://schemas.openxmlformats.org/officeDocument/2006/relationships/hyperlink" Target="https://www.caixa.gov.br/Downloads/sinapi-cadernos-tecnicos/SINAPI-CT-MONTAGEM-DE-GRUAS-E-CREMALHEIRAS.pdf" TargetMode="External"/><Relationship Id="rId3906" Type="http://schemas.openxmlformats.org/officeDocument/2006/relationships/hyperlink" Target="https://www.caixa.gov.br/Downloads/sinapi-cadernos-tecnicos/SINAPI-CT-RASGOS-E-FIXACOES.pdf" TargetMode="External"/><Relationship Id="rId5261" Type="http://schemas.openxmlformats.org/officeDocument/2006/relationships/hyperlink" Target="https://www.caixa.gov.br/Downloads/sinapi-cadernos-tecnicos/SINAPI-CT-VALVULAS-PARA-REDES-DE-SANEAMENTO.pdf" TargetMode="External"/><Relationship Id="rId6312" Type="http://schemas.openxmlformats.org/officeDocument/2006/relationships/hyperlink" Target="https://www.caixa.gov.br/Downloads/sinapi-cadernos-tecnicos/SINAPI-CT-ESTRUTURA-E-TRAMA-PARA-COBERTURA.pdf" TargetMode="External"/><Relationship Id="rId9468" Type="http://schemas.openxmlformats.org/officeDocument/2006/relationships/hyperlink" Target="https://www.caixa.gov.br/Downloads/sinapi-cadernos-tecnicos/SINAPI-CT-ASSENTAMENTO-DE-TUBOS-DE-ESGOTO-OU-DRENAGEM-PLUVIAL-EM-CONCRETO.pdf" TargetMode="External"/><Relationship Id="rId9882" Type="http://schemas.openxmlformats.org/officeDocument/2006/relationships/hyperlink" Target="https://www.caixa.gov.br/Downloads/sinapi-cadernos-tecnicos/SINAPI-CT-ARGAMASSAS.pdf" TargetMode="External"/><Relationship Id="rId96" Type="http://schemas.openxmlformats.org/officeDocument/2006/relationships/hyperlink" Target="https://www.caixa.gov.br/Downloads/sinapi-cadernos-tecnicos/SINAPI-CT-INSTALACOES-ELETRICAS-REDE-DE-DISTRIBUICAO.pdf" TargetMode="External"/><Relationship Id="rId827" Type="http://schemas.openxmlformats.org/officeDocument/2006/relationships/hyperlink" Target="https://www.caixa.gov.br/Downloads/sinapi-cadernos-tecnicos/SINAPI-CT-INSTALACOES-PREDIAIS-DE-AGUA-FRIA-EM-PVC.pdf" TargetMode="External"/><Relationship Id="rId1457" Type="http://schemas.openxmlformats.org/officeDocument/2006/relationships/hyperlink" Target="https://www.caixa.gov.br/Downloads/sinapi-cadernos-tecnicos/SINAPI-CT-INSTALACOES-DE-GAS-E-INCENDIO-EM-ACO-E-FERRO-GALVANIZADO.pdf" TargetMode="External"/><Relationship Id="rId1871" Type="http://schemas.openxmlformats.org/officeDocument/2006/relationships/hyperlink" Target="https://www.caixa.gov.br/Downloads/sinapi-cadernos-tecnicos/SINAPI-CT-INSTALACOES-EM-COBRE.pdf" TargetMode="External"/><Relationship Id="rId2508" Type="http://schemas.openxmlformats.org/officeDocument/2006/relationships/hyperlink" Target="https://www.caixa.gov.br/Downloads/sinapi-metodologia/Livro_SINAPI_Calculos_Parametros.pdf" TargetMode="External"/><Relationship Id="rId2922" Type="http://schemas.openxmlformats.org/officeDocument/2006/relationships/hyperlink" Target="https://www.caixa.gov.br/Downloads/sinapi-cadernos-tecnicos/SINAPI-CT-PAREDES-DE-CONCRETO-ESTUCAMENTO.pdf" TargetMode="External"/><Relationship Id="rId8484" Type="http://schemas.openxmlformats.org/officeDocument/2006/relationships/hyperlink" Target="https://www.caixa.gov.br/Downloads/sinapi-cadernos-tecnicos/SINAPI-CT-CUSTOS-HORARIOS-PRODUTIVO-E-IMPRODUTIVO-DOS-EQUIPAMENTOS.pdf" TargetMode="External"/><Relationship Id="rId9535" Type="http://schemas.openxmlformats.org/officeDocument/2006/relationships/hyperlink" Target="https://www.caixa.gov.br/Downloads/sinapi-cadernos-tecnicos/SINAPI-CT-ASSENTAMENTO-DE-TUBOS-DE-PVC-E-METALICOS-EM-REDES-DE-AGUA.pdf" TargetMode="External"/><Relationship Id="rId1524" Type="http://schemas.openxmlformats.org/officeDocument/2006/relationships/hyperlink" Target="https://www.caixa.gov.br/Downloads/sinapi-cadernos-tecnicos/SINAPI-CT-INSTALACOES-DE-GAS-E-INCENDIO-EM-ACO-E-FERRO-GALVANIZADO.pdf" TargetMode="External"/><Relationship Id="rId7086" Type="http://schemas.openxmlformats.org/officeDocument/2006/relationships/hyperlink" Target="https://www.caixa.gov.br/Downloads/sinapi-cadernos-tecnicos/SINAPI-CT-ELETROCALHAS.pdf" TargetMode="External"/><Relationship Id="rId8137" Type="http://schemas.openxmlformats.org/officeDocument/2006/relationships/hyperlink" Target="https://www.caixa.gov.br/Downloads/sinapi-cadernos-tecnicos/SINAPI-CT-DEPRECIACAO-JUROS-IMPOSTOS-E-SEGUROS-MANUTENCAO-E-MATERIAIS-NA-OPERACAO-DOS-EQUIPAMENTOS.pdf" TargetMode="External"/><Relationship Id="rId8551" Type="http://schemas.openxmlformats.org/officeDocument/2006/relationships/hyperlink" Target="https://www.caixa.gov.br/Downloads/sinapi-cadernos-tecnicos/SINAPI-CT-CUSTOS-HORARIOS-PRODUTIVO-E-IMPRODUTIVO-DOS-EQUIPAMENTOS.pdf" TargetMode="External"/><Relationship Id="rId9602" Type="http://schemas.openxmlformats.org/officeDocument/2006/relationships/hyperlink" Target="https://www.caixa.gov.br/Downloads/sinapi-cadernos-tecnicos/SINAPI-CT-ASSENTAMENTO-DE-TUBOS-DE-PVC-E-METALICOS-EM-REDES-DE-AGUA.pdf" TargetMode="External"/><Relationship Id="rId10067" Type="http://schemas.openxmlformats.org/officeDocument/2006/relationships/hyperlink" Target="https://www.caixa.gov.br/Downloads/sinapi-cadernos-tecnicos/SINAPI-CT-ALVENARIA-DE-VEDACAO.pdf" TargetMode="External"/><Relationship Id="rId3696" Type="http://schemas.openxmlformats.org/officeDocument/2006/relationships/hyperlink" Target="https://www.caixa.gov.br/Downloads/sinapi-cadernos-tecnicos/SINAPI-CT-PRODUCAO-DE-CONCRETO.pdf" TargetMode="External"/><Relationship Id="rId4747" Type="http://schemas.openxmlformats.org/officeDocument/2006/relationships/hyperlink" Target="https://www.caixa.gov.br/Downloads/sinapi-cadernos-tecnicos/SINAPI-CT-TRANSPORTE-CARGA-E-DESCARGA-DE-MATERIAIS.pdf" TargetMode="External"/><Relationship Id="rId7153" Type="http://schemas.openxmlformats.org/officeDocument/2006/relationships/hyperlink" Target="https://www.caixa.gov.br/Downloads/sinapi-cadernos-tecnicos/SINAPI-CT-DUTOS-PARA-AR-CONDICIONADO.pdf" TargetMode="External"/><Relationship Id="rId8204" Type="http://schemas.openxmlformats.org/officeDocument/2006/relationships/hyperlink" Target="https://www.caixa.gov.br/Downloads/sinapi-cadernos-tecnicos/SINAPI-CT-DEMOLICOES-E-REMOCOES.pdf" TargetMode="External"/><Relationship Id="rId10134" Type="http://schemas.openxmlformats.org/officeDocument/2006/relationships/hyperlink" Target="https://www.caixa.gov.br/Downloads/sinapi-cadernos-tecnicos/SINAPI-CT-ACESSIBILIDADE.pdf" TargetMode="External"/><Relationship Id="rId2298" Type="http://schemas.openxmlformats.org/officeDocument/2006/relationships/hyperlink" Target="https://www.caixa.gov.br/Downloads/sinapi-metodologia/Livro_SINAPI_Calculos_Parametros.pdf" TargetMode="External"/><Relationship Id="rId3349" Type="http://schemas.openxmlformats.org/officeDocument/2006/relationships/hyperlink" Target="https://www.caixa.gov.br/Downloads/sinapi-cadernos-tecnicos/SINAPI-CT-PINTURA-PARA-PISOS-E-PARA-SINALIZACAO-HORIZONTAL-E-VERTICAL.pdf" TargetMode="External"/><Relationship Id="rId7220" Type="http://schemas.openxmlformats.org/officeDocument/2006/relationships/hyperlink" Target="https://www.caixa.gov.br/Downloads/sinapi-cadernos-tecnicos/SINAPI-CT-DRENOS.pdf" TargetMode="External"/><Relationship Id="rId684" Type="http://schemas.openxmlformats.org/officeDocument/2006/relationships/hyperlink" Target="https://www.caixa.gov.br/Downloads/sinapi-cadernos-tecnicos/SINAPI-CT-INSTALACOES-HIDRAULICAS-EM-PPR.pdf" TargetMode="External"/><Relationship Id="rId2365" Type="http://schemas.openxmlformats.org/officeDocument/2006/relationships/hyperlink" Target="https://www.caixa.gov.br/Downloads/sinapi-metodologia/Livro_SINAPI_Calculos_Parametros.pdf" TargetMode="External"/><Relationship Id="rId3763" Type="http://schemas.openxmlformats.org/officeDocument/2006/relationships/hyperlink" Target="https://www.caixa.gov.br/Downloads/sinapi-cadernos-tecnicos/SINAPI-CT-QUADROS-DE-AUTOMACAO-DE-BOMBAS.pdf" TargetMode="External"/><Relationship Id="rId4814" Type="http://schemas.openxmlformats.org/officeDocument/2006/relationships/hyperlink" Target="https://www.caixa.gov.br/Downloads/sinapi-cadernos-tecnicos/SINAPI-CT-TRANSPORTE-CARGA-E-DESCARGA-DE-MATERIAIS.pdf" TargetMode="External"/><Relationship Id="rId9392" Type="http://schemas.openxmlformats.org/officeDocument/2006/relationships/hyperlink" Target="https://www.caixa.gov.br/Downloads/sinapi-cadernos-tecnicos/SINAPI-CT-ATERRO-E-REATERRO-DE-VALAS.pdf" TargetMode="External"/><Relationship Id="rId337" Type="http://schemas.openxmlformats.org/officeDocument/2006/relationships/hyperlink" Target="https://www.caixa.gov.br/Downloads/sinapi-cadernos-tecnicos/SINAPI-CT-INSTALACOES-HIDRAULICAS-RESERVACAO-E-BOMBAS-DE-RECALQUE.pdf" TargetMode="External"/><Relationship Id="rId2018" Type="http://schemas.openxmlformats.org/officeDocument/2006/relationships/hyperlink" Target="https://www.caixa.gov.br/Downloads/sinapi-cadernos-tecnicos/SINAPI-CT-LAJES-PRE-MOLDADAS.pdf" TargetMode="External"/><Relationship Id="rId3416" Type="http://schemas.openxmlformats.org/officeDocument/2006/relationships/hyperlink" Target="https://www.caixa.gov.br/Downloads/sinapi-cadernos-tecnicos/SINAPI-CT-POSTES-DE-CONCRETO-E-METALICOS.pdf" TargetMode="External"/><Relationship Id="rId3830" Type="http://schemas.openxmlformats.org/officeDocument/2006/relationships/hyperlink" Target="https://www.caixa.gov.br/Downloads/sinapi-cadernos-tecnicos/SINAPI-CT-RASGOS-E-FIXACOES.pdf" TargetMode="External"/><Relationship Id="rId6986" Type="http://schemas.openxmlformats.org/officeDocument/2006/relationships/hyperlink" Target="https://www.caixa.gov.br/Downloads/sinapi-cadernos-tecnicos/SINAPI-CT-EQUIPAMENTOS-DE-PROTECAO-COLETIVA.pdf" TargetMode="External"/><Relationship Id="rId9045" Type="http://schemas.openxmlformats.org/officeDocument/2006/relationships/hyperlink" Target="https://www.caixa.gov.br/Downloads/sinapi-cadernos-tecnicos/SINAPI-CT-CAIXAS-ENTERRADAS.pdf" TargetMode="External"/><Relationship Id="rId751" Type="http://schemas.openxmlformats.org/officeDocument/2006/relationships/hyperlink" Target="https://www.caixa.gov.br/Downloads/sinapi-cadernos-tecnicos/SINAPI-CT-INSTALACOES-PREDIAIS-DE-ESGOTO-TUBOS-E-CONEXOES.pdf" TargetMode="External"/><Relationship Id="rId1381" Type="http://schemas.openxmlformats.org/officeDocument/2006/relationships/hyperlink" Target="https://www.caixa.gov.br/Downloads/sinapi-cadernos-tecnicos/SINAPI-CT-INSTALACOES-DE-GAS-E-INCENDIO-EM-ACO-E-FERRO-GALVANIZADO.pdf" TargetMode="External"/><Relationship Id="rId2432" Type="http://schemas.openxmlformats.org/officeDocument/2006/relationships/hyperlink" Target="https://www.caixa.gov.br/Downloads/sinapi-metodologia/Livro_SINAPI_Calculos_Parametros.pdf" TargetMode="External"/><Relationship Id="rId5588" Type="http://schemas.openxmlformats.org/officeDocument/2006/relationships/hyperlink" Target="https://www.caixa.gov.br/Downloads/sinapi-cadernos-tecnicos/SINAPI-CT-INSTALACOES-ELETRICAS-ELETRODUTOS-EMBUTIDOS-CABOS-CAIXAS-TOMADAS-E-INTERRUPTORES.pdf" TargetMode="External"/><Relationship Id="rId6639" Type="http://schemas.openxmlformats.org/officeDocument/2006/relationships/hyperlink" Target="https://www.caixa.gov.br/Downloads/sinapi-cadernos-tecnicos/SINAPI-CT-ESCAVACAO-EM-MATERIAL-DE-3&#170;-CATEGORIA.pdf" TargetMode="External"/><Relationship Id="rId404" Type="http://schemas.openxmlformats.org/officeDocument/2006/relationships/hyperlink" Target="https://www.caixa.gov.br/Downloads/sinapi-cadernos-tecnicos/SINAPI-CT-INSTALACOES-HIDRAULICAS-RESERVACAO-E-BOMBAS-DE-RECALQUE.pdf" TargetMode="External"/><Relationship Id="rId1034" Type="http://schemas.openxmlformats.org/officeDocument/2006/relationships/hyperlink" Target="https://www.caixa.gov.br/Downloads/sinapi-cadernos-tecnicos/SINAPI-CT-INSTALACOES-PREDIAIS-DE-AGUA-FRIA-EM-PVC.pdf" TargetMode="External"/><Relationship Id="rId5655" Type="http://schemas.openxmlformats.org/officeDocument/2006/relationships/hyperlink" Target="https://www.caixa.gov.br/Downloads/sinapi-cadernos-tecnicos/SINAPI-CT-ILUMINACAO-PREDIAL-E-MONITORAMENTO.pdf" TargetMode="External"/><Relationship Id="rId6706" Type="http://schemas.openxmlformats.org/officeDocument/2006/relationships/hyperlink" Target="https://www.caixa.gov.br/Downloads/sinapi-cadernos-tecnicos/SINAPI-CT-ESCAVACAO-DE-VALAS.pdf" TargetMode="External"/><Relationship Id="rId8061" Type="http://schemas.openxmlformats.org/officeDocument/2006/relationships/hyperlink" Target="https://www.caixa.gov.br/Downloads/sinapi-cadernos-tecnicos/SINAPI-CT-DEPRECIACAO-JUROS-IMPOSTOS-E-SEGUROS-MANUTENCAO-E-MATERIAIS-NA-OPERACAO-DOS-EQUIPAMENTOS.pdf" TargetMode="External"/><Relationship Id="rId9112" Type="http://schemas.openxmlformats.org/officeDocument/2006/relationships/hyperlink" Target="https://www.caixa.gov.br/Downloads/sinapi-cadernos-tecnicos/SINAPI-CT-BOCAS-PARA-BUEIROS.pdf" TargetMode="External"/><Relationship Id="rId1101" Type="http://schemas.openxmlformats.org/officeDocument/2006/relationships/hyperlink" Target="https://www.caixa.gov.br/Downloads/sinapi-cadernos-tecnicos/SINAPI-CT-INSTALACOES-PREDIAIS-DE-AGUA-QUENTE-EM-CPVC.pdf" TargetMode="External"/><Relationship Id="rId4257" Type="http://schemas.openxmlformats.org/officeDocument/2006/relationships/hyperlink" Target="https://www.caixa.gov.br/Downloads/sinapi-cadernos-tecnicos/SINAPI-CT-REVESTIMENTOS-CERAMICOS-EXTERNOS.pdf" TargetMode="External"/><Relationship Id="rId4671" Type="http://schemas.openxmlformats.org/officeDocument/2006/relationships/hyperlink" Target="https://www.caixa.gov.br/Downloads/sinapi-cadernos-tecnicos/SINAPI-CT-TRANSPORTE-DE-MATERIAIS-DENTRO-DO-CANTEIRO-DE-OBRAS.pdf" TargetMode="External"/><Relationship Id="rId5308" Type="http://schemas.openxmlformats.org/officeDocument/2006/relationships/hyperlink" Target="https://www.caixa.gov.br/Downloads/sinapi-cadernos-tecnicos/SINAPI-CT-INSTALACOES-ELETRICAS-QUADROS-CABOS-DISJUNTORES-CONTATORES-E-BARRAMENTOS-BLINDADOS.pdf" TargetMode="External"/><Relationship Id="rId5722" Type="http://schemas.openxmlformats.org/officeDocument/2006/relationships/hyperlink" Target="https://www.caixa.gov.br/Downloads/sinapi-cadernos-tecnicos/SINAPI-CT-GUARDA-CORPO-CORRIMAO-E-GRADE-PARA-ESQUADRIAS.pdf" TargetMode="External"/><Relationship Id="rId8878" Type="http://schemas.openxmlformats.org/officeDocument/2006/relationships/hyperlink" Target="https://www.caixa.gov.br/Downloads/sinapi-cadernos-tecnicos/SINAPI-CT-CERCAS-PROTETORES-E-ALAMBRADOS.pdf" TargetMode="External"/><Relationship Id="rId3273" Type="http://schemas.openxmlformats.org/officeDocument/2006/relationships/hyperlink" Target="https://www.caixa.gov.br/Downloads/sinapi-cadernos-tecnicos/SINAPI-CT-PINTURA-EM-MADEIRA.pdf" TargetMode="External"/><Relationship Id="rId4324" Type="http://schemas.openxmlformats.org/officeDocument/2006/relationships/hyperlink" Target="https://www.caixa.gov.br/Downloads/sinapi-cadernos-tecnicos/SINAPI-CT-SINALIZACAO-HORIZONTAL-VIARIA.pdf" TargetMode="External"/><Relationship Id="rId9929" Type="http://schemas.openxmlformats.org/officeDocument/2006/relationships/hyperlink" Target="https://www.caixa.gov.br/Downloads/sinapi-cadernos-tecnicos/SINAPI-CT-ARGAMASSAS.pdf" TargetMode="External"/><Relationship Id="rId194" Type="http://schemas.openxmlformats.org/officeDocument/2006/relationships/hyperlink" Target="https://www.caixa.gov.br/Downloads/sinapi-cadernos-tecnicos/SINAPI-CT-INSTALACOES-HIDRAULICAS-RESERVACAO-E-BOMBAS-DE-RECALQUE.pdf" TargetMode="External"/><Relationship Id="rId1918" Type="http://schemas.openxmlformats.org/officeDocument/2006/relationships/hyperlink" Target="https://www.caixa.gov.br/Downloads/sinapi-cadernos-tecnicos/SINAPI-CT-INSTALACOES-EM-COBRE.pdf" TargetMode="External"/><Relationship Id="rId6496" Type="http://schemas.openxmlformats.org/officeDocument/2006/relationships/hyperlink" Target="https://www.caixa.gov.br/Downloads/sinapi-cadernos-tecnicos/SINAPI-CT-ESQUADRIAS-PORTAS.pdf" TargetMode="External"/><Relationship Id="rId7894" Type="http://schemas.openxmlformats.org/officeDocument/2006/relationships/hyperlink" Target="https://www.caixa.gov.br/Downloads/sinapi-cadernos-tecnicos/SINAPI-CT-DEPRECIACAO-JUROS-IMPOSTOS-E-SEGUROS-MANUTENCAO-E-MATERIAIS-NA-OPERACAO-DOS-EQUIPAMENTOS.pdf" TargetMode="External"/><Relationship Id="rId8945" Type="http://schemas.openxmlformats.org/officeDocument/2006/relationships/hyperlink" Target="https://www.caixa.gov.br/Downloads/sinapi-cadernos-tecnicos/SINAPI-CT-CANALETAS-GRELHAS-E-CAIXAS-COM-GRELHA-PARA-DRENAGEM.pdf" TargetMode="External"/><Relationship Id="rId261" Type="http://schemas.openxmlformats.org/officeDocument/2006/relationships/hyperlink" Target="https://www.caixa.gov.br/Downloads/sinapi-cadernos-tecnicos/SINAPI-CT-INSTALACOES-HIDRAULICAS-RESERVACAO-E-BOMBAS-DE-RECALQUE.pdf" TargetMode="External"/><Relationship Id="rId3340" Type="http://schemas.openxmlformats.org/officeDocument/2006/relationships/hyperlink" Target="https://www.caixa.gov.br/Downloads/sinapi-cadernos-tecnicos/SINAPI-CT-PINTURA-PARA-PISOS-E-PARA-SINALIZACAO-HORIZONTAL-E-VERTICAL.pdf" TargetMode="External"/><Relationship Id="rId5098" Type="http://schemas.openxmlformats.org/officeDocument/2006/relationships/hyperlink" Target="https://www.caixa.gov.br/Downloads/sinapi-cadernos-tecnicos/SINAPI-CT-VIDROS-E-ESPELHOS.pdf" TargetMode="External"/><Relationship Id="rId6149" Type="http://schemas.openxmlformats.org/officeDocument/2006/relationships/hyperlink" Target="https://www.caixa.gov.br/Downloads/sinapi-cadernos-tecnicos/SINAPI-CT-ESTRUTURAS-DE-MADEIRA.pdf" TargetMode="External"/><Relationship Id="rId7547" Type="http://schemas.openxmlformats.org/officeDocument/2006/relationships/hyperlink" Target="https://www.caixa.gov.br/Downloads/sinapi-cadernos-tecnicos/SINAPI-CT-DEPRECIACAO-JUROS-IMPOSTOS-E-SEGUROS-MANUTENCAO-E-MATERIAIS-NA-OPERACAO-DOS-EQUIPAMENTOS.pdf" TargetMode="External"/><Relationship Id="rId7961" Type="http://schemas.openxmlformats.org/officeDocument/2006/relationships/hyperlink" Target="https://www.caixa.gov.br/Downloads/sinapi-cadernos-tecnicos/SINAPI-CT-DEPRECIACAO-JUROS-IMPOSTOS-E-SEGUROS-MANUTENCAO-E-MATERIAIS-NA-OPERACAO-DOS-EQUIPAMENTOS.pdf" TargetMode="External"/><Relationship Id="rId6563" Type="http://schemas.openxmlformats.org/officeDocument/2006/relationships/hyperlink" Target="https://www.caixa.gov.br/Downloads/sinapi-cadernos-tecnicos/SINAPI-CT-ESGOTAMENTO-DE-VALA-E-REBAIXAMENTO-DO-LENCOL-FREATICO.pdf" TargetMode="External"/><Relationship Id="rId7614" Type="http://schemas.openxmlformats.org/officeDocument/2006/relationships/hyperlink" Target="https://www.caixa.gov.br/Downloads/sinapi-cadernos-tecnicos/SINAPI-CT-DEPRECIACAO-JUROS-IMPOSTOS-E-SEGUROS-MANUTENCAO-E-MATERIAIS-NA-OPERACAO-DOS-EQUIPAMENTOS.pdf" TargetMode="External"/><Relationship Id="rId2759" Type="http://schemas.openxmlformats.org/officeDocument/2006/relationships/hyperlink" Target="https://www.caixa.gov.br/Downloads/sinapi-cadernos-tecnicos/SINAPI-CT-MASSA-UNICA-EXTERNA.pdf" TargetMode="External"/><Relationship Id="rId5165" Type="http://schemas.openxmlformats.org/officeDocument/2006/relationships/hyperlink" Target="https://www.caixa.gov.br/Downloads/sinapi-cadernos-tecnicos/SINAPI-CT-VALVULAS-E-REGISTROS-PARA-SISTEMAS-PREDIAIS.pdf" TargetMode="External"/><Relationship Id="rId6216" Type="http://schemas.openxmlformats.org/officeDocument/2006/relationships/hyperlink" Target="https://www.caixa.gov.br/Downloads/sinapi-cadernos-tecnicos/SINAPI-CT-ESTRUTURAS-PRE-FABRICADAS-E-PRE-MOLDADAS.pdf" TargetMode="External"/><Relationship Id="rId6630" Type="http://schemas.openxmlformats.org/officeDocument/2006/relationships/hyperlink" Target="https://www.caixa.gov.br/Downloads/sinapi-cadernos-tecnicos/SINAPI-CT-ESCAVACAO-EM-MATERIAL-DE-3&#170;-CATEGORIA.pdf" TargetMode="External"/><Relationship Id="rId9786" Type="http://schemas.openxmlformats.org/officeDocument/2006/relationships/hyperlink" Target="https://www.caixa.gov.br/Downloads/sinapi-cadernos-tecnicos/SINAPI-CT-ASSENTAMENTO-DE-TUBOS-DE-ESGOTO-EM-PVC-E-PEAD.pdf" TargetMode="External"/><Relationship Id="rId1775" Type="http://schemas.openxmlformats.org/officeDocument/2006/relationships/hyperlink" Target="https://www.caixa.gov.br/Downloads/sinapi-cadernos-tecnicos/SINAPI-CT-INSTALACOES-EM-COBRE.pdf" TargetMode="External"/><Relationship Id="rId2826" Type="http://schemas.openxmlformats.org/officeDocument/2006/relationships/hyperlink" Target="https://www.caixa.gov.br/Downloads/sinapi-cadernos-tecnicos/SINAPI-CT-MOBILIARIO-URBANO.pdf" TargetMode="External"/><Relationship Id="rId4181" Type="http://schemas.openxmlformats.org/officeDocument/2006/relationships/hyperlink" Target="https://www.caixa.gov.br/Downloads/sinapi-cadernos-tecnicos/SINAPI-CT-REDES-DE-AGUA-E-ESGOTO-EM-PEAD-LISO-(TUBOS-E-CONEXOES).pdf" TargetMode="External"/><Relationship Id="rId5232" Type="http://schemas.openxmlformats.org/officeDocument/2006/relationships/hyperlink" Target="https://www.caixa.gov.br/Downloads/sinapi-cadernos-tecnicos/SINAPI-CT-VALVULAS-PARA-REDES-DE-SANEAMENTO.pdf" TargetMode="External"/><Relationship Id="rId8388" Type="http://schemas.openxmlformats.org/officeDocument/2006/relationships/hyperlink" Target="https://www.caixa.gov.br/Downloads/sinapi-cadernos-tecnicos/SINAPI-CT-CUSTOS-HORARIOS-PRODUTIVO-E-IMPRODUTIVO-DOS-EQUIPAMENTOS.pdf" TargetMode="External"/><Relationship Id="rId9439" Type="http://schemas.openxmlformats.org/officeDocument/2006/relationships/hyperlink" Target="https://www.caixa.gov.br/Downloads/sinapi-cadernos-tecnicos/SINAPI-CT-ASSENTAMENTO-DE-TUBOS-DE-ESGOTO-OU-DRENAGEM-PLUVIAL-EM-CONCRETO.pdf" TargetMode="External"/><Relationship Id="rId9853" Type="http://schemas.openxmlformats.org/officeDocument/2006/relationships/hyperlink" Target="https://www.caixa.gov.br/Downloads/sinapi-cadernos-tecnicos/SINAPI-CT-ARMACAO-PARA-ESTRUTURAS-DE-CONCRETO-ARMADO.pdf" TargetMode="External"/><Relationship Id="rId67" Type="http://schemas.openxmlformats.org/officeDocument/2006/relationships/hyperlink" Target="https://www.caixa.gov.br/Downloads/sinapi-cadernos-tecnicos/SINAPI-CT-INSTALACOES-ELETRICAS-REDE-DE-DISTRIBUICAO.pdf" TargetMode="External"/><Relationship Id="rId1428" Type="http://schemas.openxmlformats.org/officeDocument/2006/relationships/hyperlink" Target="https://www.caixa.gov.br/Downloads/sinapi-cadernos-tecnicos/SINAPI-CT-INSTALACOES-DE-GAS-E-INCENDIO-EM-ACO-E-FERRO-GALVANIZADO.pdf" TargetMode="External"/><Relationship Id="rId8455" Type="http://schemas.openxmlformats.org/officeDocument/2006/relationships/hyperlink" Target="https://www.caixa.gov.br/Downloads/sinapi-cadernos-tecnicos/SINAPI-CT-CUSTOS-HORARIOS-PRODUTIVO-E-IMPRODUTIVO-DOS-EQUIPAMENTOS.pdf" TargetMode="External"/><Relationship Id="rId9506" Type="http://schemas.openxmlformats.org/officeDocument/2006/relationships/hyperlink" Target="https://www.caixa.gov.br/Downloads/sinapi-cadernos-tecnicos/SINAPI-CT-ASSENTAMENTO-DE-TUBOS-DE-ESGOTO-OU-DRENAGEM-PLUVIAL-EM-CONCRETO.pdf" TargetMode="External"/><Relationship Id="rId1842" Type="http://schemas.openxmlformats.org/officeDocument/2006/relationships/hyperlink" Target="https://www.caixa.gov.br/Downloads/sinapi-cadernos-tecnicos/SINAPI-CT-INSTALACOES-EM-COBRE.pdf" TargetMode="External"/><Relationship Id="rId4998" Type="http://schemas.openxmlformats.org/officeDocument/2006/relationships/hyperlink" Target="https://www.caixa.gov.br/Downloads/sinapi-cadernos-tecnicos/SINAPI-CT-TUNNEL-LINER.pdf" TargetMode="External"/><Relationship Id="rId7057" Type="http://schemas.openxmlformats.org/officeDocument/2006/relationships/hyperlink" Target="https://www.caixa.gov.br/Downloads/sinapi-cadernos-tecnicos/SINAPI-CT-ELETROCALHAS.pdf" TargetMode="External"/><Relationship Id="rId8108" Type="http://schemas.openxmlformats.org/officeDocument/2006/relationships/hyperlink" Target="https://www.caixa.gov.br/Downloads/sinapi-cadernos-tecnicos/SINAPI-CT-DEPRECIACAO-JUROS-IMPOSTOS-E-SEGUROS-MANUTENCAO-E-MATERIAIS-NA-OPERACAO-DOS-EQUIPAMENTOS.pdf" TargetMode="External"/><Relationship Id="rId9920" Type="http://schemas.openxmlformats.org/officeDocument/2006/relationships/hyperlink" Target="https://www.caixa.gov.br/Downloads/sinapi-cadernos-tecnicos/SINAPI-CT-ARGAMASSAS.pdf" TargetMode="External"/><Relationship Id="rId6073" Type="http://schemas.openxmlformats.org/officeDocument/2006/relationships/hyperlink" Target="https://www.caixa.gov.br/Downloads/sinapi-cadernos-tecnicos/SINAPI-CT-EXECUCAO-DE-TIRANTES.pdf" TargetMode="External"/><Relationship Id="rId7124" Type="http://schemas.openxmlformats.org/officeDocument/2006/relationships/hyperlink" Target="https://www.caixa.gov.br/Downloads/sinapi-cadernos-tecnicos/SINAPI-CT-ELETROCALHAS.pdf" TargetMode="External"/><Relationship Id="rId7471" Type="http://schemas.openxmlformats.org/officeDocument/2006/relationships/hyperlink" Target="https://www.caixa.gov.br/Downloads/sinapi-cadernos-tecnicos/SINAPI-CT-DEPRECIACAO-JUROS-IMPOSTOS-E-SEGUROS-MANUTENCAO-E-MATERIAIS-NA-OPERACAO-DOS-EQUIPAMENTOS.pdf" TargetMode="External"/><Relationship Id="rId8522" Type="http://schemas.openxmlformats.org/officeDocument/2006/relationships/hyperlink" Target="https://www.caixa.gov.br/Downloads/sinapi-cadernos-tecnicos/SINAPI-CT-CUSTOS-HORARIOS-PRODUTIVO-E-IMPRODUTIVO-DOS-EQUIPAMENTOS.pdf" TargetMode="External"/><Relationship Id="rId10038" Type="http://schemas.openxmlformats.org/officeDocument/2006/relationships/hyperlink" Target="https://www.caixa.gov.br/Downloads/sinapi-cadernos-tecnicos/SINAPI-CT-ARGAMASSAS.pdf" TargetMode="External"/><Relationship Id="rId3667" Type="http://schemas.openxmlformats.org/officeDocument/2006/relationships/hyperlink" Target="https://www.caixa.gov.br/Downloads/sinapi-cadernos-tecnicos/SINAPI-CT-POCOS-DE-VISITA-E-CAIXAS-PARA-BOCAS-DE-LOBO.pdf" TargetMode="External"/><Relationship Id="rId4718" Type="http://schemas.openxmlformats.org/officeDocument/2006/relationships/hyperlink" Target="https://www.caixa.gov.br/Downloads/sinapi-cadernos-tecnicos/SINAPI-CT-TRANSPORTE-DE-MATERIAIS-DENTRO-DO-CANTEIRO-DE-OBRAS.pdf" TargetMode="External"/><Relationship Id="rId10105" Type="http://schemas.openxmlformats.org/officeDocument/2006/relationships/hyperlink" Target="https://www.caixa.gov.br/Downloads/sinapi-cadernos-tecnicos/SINAPI-CT-ALVENARIA-DE-VEDACAO.pdf" TargetMode="External"/><Relationship Id="rId588" Type="http://schemas.openxmlformats.org/officeDocument/2006/relationships/hyperlink" Target="https://www.caixa.gov.br/Downloads/sinapi-cadernos-tecnicos/SINAPI-CT-INSTALACOES-HIDRAULICAS-EM-PEX.pdf" TargetMode="External"/><Relationship Id="rId2269" Type="http://schemas.openxmlformats.org/officeDocument/2006/relationships/hyperlink" Target="https://www.caixa.gov.br/Downloads/sinapi-metodologia/Livro_SINAPI_Calculos_Parametros.pdf" TargetMode="External"/><Relationship Id="rId2683" Type="http://schemas.openxmlformats.org/officeDocument/2006/relationships/hyperlink" Target="https://www.caixa.gov.br/Downloads/sinapi-cadernos-tecnicos/SINAPI-CT-MASSA-UNICA-EXTERNA.pdf" TargetMode="External"/><Relationship Id="rId3734" Type="http://schemas.openxmlformats.org/officeDocument/2006/relationships/hyperlink" Target="https://www.caixa.gov.br/Downloads/sinapi-cadernos-tecnicos/SINAPI-CT-QUADROS-DE-AUTOMACAO-DE-BOMBAS.pdf" TargetMode="External"/><Relationship Id="rId6140" Type="http://schemas.openxmlformats.org/officeDocument/2006/relationships/hyperlink" Target="https://www.caixa.gov.br/Downloads/sinapi-cadernos-tecnicos/SINAPI-CT-ESTRUTURAS-DE-MADEIRA.pdf" TargetMode="External"/><Relationship Id="rId9296" Type="http://schemas.openxmlformats.org/officeDocument/2006/relationships/hyperlink" Target="https://www.caixa.gov.br/Downloads/sinapi-cadernos-tecnicos/SINAPI-CT-ATERROS-BASES-SUB-BASES-E-IMPRIMACOES.pdf" TargetMode="External"/><Relationship Id="rId655" Type="http://schemas.openxmlformats.org/officeDocument/2006/relationships/hyperlink" Target="https://www.caixa.gov.br/Downloads/sinapi-cadernos-tecnicos/SINAPI-CT-INSTALACOES-HIDRAULICAS-EM-PPR.pdf" TargetMode="External"/><Relationship Id="rId1285" Type="http://schemas.openxmlformats.org/officeDocument/2006/relationships/hyperlink" Target="https://www.caixa.gov.br/Downloads/sinapi-cadernos-tecnicos/SINAPI-CT-INSTALACOES-DE-DIVISORIAS-DIVERSAS.pdf" TargetMode="External"/><Relationship Id="rId2336" Type="http://schemas.openxmlformats.org/officeDocument/2006/relationships/hyperlink" Target="https://www.caixa.gov.br/Downloads/sinapi-metodologia/Livro_SINAPI_Calculos_Parametros.pdf" TargetMode="External"/><Relationship Id="rId2750" Type="http://schemas.openxmlformats.org/officeDocument/2006/relationships/hyperlink" Target="https://www.caixa.gov.br/Downloads/sinapi-cadernos-tecnicos/SINAPI-CT-MASSA-UNICA-EXTERNA.pdf" TargetMode="External"/><Relationship Id="rId3801" Type="http://schemas.openxmlformats.org/officeDocument/2006/relationships/hyperlink" Target="https://www.caixa.gov.br/Downloads/sinapi-cadernos-tecnicos/SINAPI-CT-RADIER-PISO-DE-CONCRETO-E-LAJE-SOBRE-SOLO.pdf" TargetMode="External"/><Relationship Id="rId6957" Type="http://schemas.openxmlformats.org/officeDocument/2006/relationships/hyperlink" Target="https://www.caixa.gov.br/Downloads/sinapi-cadernos-tecnicos/SINAPI-CT-EQUIPAMENTOS-DE-PROTECAO-COLETIVA.pdf" TargetMode="External"/><Relationship Id="rId9363" Type="http://schemas.openxmlformats.org/officeDocument/2006/relationships/hyperlink" Target="https://www.caixa.gov.br/Downloads/sinapi-cadernos-tecnicos/SINAPI-CT-ATERROS-BASES-SUB-BASES-E-IMPRIMACOES.pdf" TargetMode="External"/><Relationship Id="rId308" Type="http://schemas.openxmlformats.org/officeDocument/2006/relationships/hyperlink" Target="https://www.caixa.gov.br/Downloads/sinapi-cadernos-tecnicos/SINAPI-CT-INSTALACOES-HIDRAULICAS-RESERVACAO-E-BOMBAS-DE-RECALQUE.pdf" TargetMode="External"/><Relationship Id="rId722" Type="http://schemas.openxmlformats.org/officeDocument/2006/relationships/hyperlink" Target="https://www.caixa.gov.br/Downloads/sinapi-cadernos-tecnicos/SINAPI-CT-INSTALACOES-PREDIAIS-DE-ESGOTO-TUBOS-E-CONEXOES.pdf" TargetMode="External"/><Relationship Id="rId1352" Type="http://schemas.openxmlformats.org/officeDocument/2006/relationships/hyperlink" Target="https://www.caixa.gov.br/Downloads/sinapi-cadernos-tecnicos/SINAPI-CT-INSTALACOES-DE-GAS-E-INCENDIO-EM-ACO-E-FERRO-GALVANIZADO.pdf" TargetMode="External"/><Relationship Id="rId2403" Type="http://schemas.openxmlformats.org/officeDocument/2006/relationships/hyperlink" Target="https://www.caixa.gov.br/Downloads/sinapi-metodologia/Livro_SINAPI_Calculos_Parametros.pdf" TargetMode="External"/><Relationship Id="rId5559" Type="http://schemas.openxmlformats.org/officeDocument/2006/relationships/hyperlink" Target="https://www.caixa.gov.br/Downloads/sinapi-cadernos-tecnicos/SINAPI-CT-INSTALACOES-ELETRICAS-ELETRODUTOS-EMBUTIDOS-CABOS-CAIXAS-TOMADAS-E-INTERRUPTORES.pdf" TargetMode="External"/><Relationship Id="rId9016" Type="http://schemas.openxmlformats.org/officeDocument/2006/relationships/hyperlink" Target="https://www.caixa.gov.br/Downloads/sinapi-cadernos-tecnicos/SINAPI-CT-CAIXAS-ENTERRADAS.pdf" TargetMode="External"/><Relationship Id="rId9430" Type="http://schemas.openxmlformats.org/officeDocument/2006/relationships/hyperlink" Target="https://www.caixa.gov.br/Downloads/sinapi-cadernos-tecnicos/SINAPI-CT-ASSENTAMENTO-DE-TUBOS-DE-ESGOTO-OU-DRENAGEM-PLUVIAL-EM-CONCRETO.pdf" TargetMode="External"/><Relationship Id="rId1005" Type="http://schemas.openxmlformats.org/officeDocument/2006/relationships/hyperlink" Target="https://www.caixa.gov.br/Downloads/sinapi-cadernos-tecnicos/SINAPI-CT-INSTALACOES-PREDIAIS-DE-AGUA-FRIA-EM-PVC.pdf" TargetMode="External"/><Relationship Id="rId4575" Type="http://schemas.openxmlformats.org/officeDocument/2006/relationships/hyperlink" Target="https://www.caixa.gov.br/Downloads/sinapi-cadernos-tecnicos/SINAPI-CT-TRANSPORTE-FLUVIAL-CARGA-E-DESCARGA.pdf" TargetMode="External"/><Relationship Id="rId5973" Type="http://schemas.openxmlformats.org/officeDocument/2006/relationships/hyperlink" Target="https://www.caixa.gov.br/Downloads/sinapi-cadernos-tecnicos/SINAPI-CT-FUNDACOES-RASAS-(BLOCOS-SAPATAS-VIGAS-BALDRAME).pdf" TargetMode="External"/><Relationship Id="rId8032" Type="http://schemas.openxmlformats.org/officeDocument/2006/relationships/hyperlink" Target="https://www.caixa.gov.br/Downloads/sinapi-cadernos-tecnicos/SINAPI-CT-DEPRECIACAO-JUROS-IMPOSTOS-E-SEGUROS-MANUTENCAO-E-MATERIAIS-NA-OPERACAO-DOS-EQUIPAMENTOS.pdf" TargetMode="External"/><Relationship Id="rId3177" Type="http://schemas.openxmlformats.org/officeDocument/2006/relationships/hyperlink" Target="https://www.caixa.gov.br/Downloads/sinapi-cadernos-tecnicos/SINAPI-CT-PERFURACAO-HORIZONTAL-DIRECIONAL-HDD.pdf" TargetMode="External"/><Relationship Id="rId4228" Type="http://schemas.openxmlformats.org/officeDocument/2006/relationships/hyperlink" Target="https://www.caixa.gov.br/Downloads/sinapi-cadernos-tecnicos/SINAPI-CT-RESERVATORIOS-DE-CONCRETO-E-METALICOS.pdf" TargetMode="External"/><Relationship Id="rId5626" Type="http://schemas.openxmlformats.org/officeDocument/2006/relationships/hyperlink" Target="https://www.caixa.gov.br/Downloads/sinapi-cadernos-tecnicos/SINAPI-CT-IMPERMEABILIZACAO-PROTECAO-MECANICA-E-TRATAMENTO-DE-JUNTA.pdf" TargetMode="External"/><Relationship Id="rId3591" Type="http://schemas.openxmlformats.org/officeDocument/2006/relationships/hyperlink" Target="https://www.caixa.gov.br/Downloads/sinapi-cadernos-tecnicos/SINAPI-CT-POCOS-DE-VISITA-E-CAIXAS-PARA-BOCAS-DE-LOBO.pdf" TargetMode="External"/><Relationship Id="rId4642" Type="http://schemas.openxmlformats.org/officeDocument/2006/relationships/hyperlink" Target="https://www.caixa.gov.br/Downloads/sinapi-cadernos-tecnicos/SINAPI-CT-TRANSPORTE-FLUVIAL-MOMENTO-DE-TRANSPORTE.pdf" TargetMode="External"/><Relationship Id="rId7798" Type="http://schemas.openxmlformats.org/officeDocument/2006/relationships/hyperlink" Target="https://www.caixa.gov.br/Downloads/sinapi-cadernos-tecnicos/SINAPI-CT-DEPRECIACAO-JUROS-IMPOSTOS-E-SEGUROS-MANUTENCAO-E-MATERIAIS-NA-OPERACAO-DOS-EQUIPAMENTOS.pdf" TargetMode="External"/><Relationship Id="rId8849" Type="http://schemas.openxmlformats.org/officeDocument/2006/relationships/hyperlink" Target="https://www.caixa.gov.br/Downloads/sinapi-cadernos-tecnicos/SINAPI-CT-CHAPISCO.pdf" TargetMode="External"/><Relationship Id="rId2193" Type="http://schemas.openxmlformats.org/officeDocument/2006/relationships/hyperlink" Target="https://www.caixa.gov.br/Downloads/sinapi-metodologia/Livro_SINAPI_Calculos_Parametros.pdf" TargetMode="External"/><Relationship Id="rId3244" Type="http://schemas.openxmlformats.org/officeDocument/2006/relationships/hyperlink" Target="https://www.caixa.gov.br/Downloads/sinapi-cadernos-tecnicos/SINAPI-CT-PINTURA-INTERNA.pdf" TargetMode="External"/><Relationship Id="rId7865" Type="http://schemas.openxmlformats.org/officeDocument/2006/relationships/hyperlink" Target="https://www.caixa.gov.br/Downloads/sinapi-cadernos-tecnicos/SINAPI-CT-DEPRECIACAO-JUROS-IMPOSTOS-E-SEGUROS-MANUTENCAO-E-MATERIAIS-NA-OPERACAO-DOS-EQUIPAMENTOS.pdf" TargetMode="External"/><Relationship Id="rId8916" Type="http://schemas.openxmlformats.org/officeDocument/2006/relationships/hyperlink" Target="https://www.caixa.gov.br/Downloads/sinapi-cadernos-tecnicos/SINAPI-CT-CANALETAS-GRELHAS-E-CAIXAS-COM-GRELHA-PARA-DRENAGEM.pdf" TargetMode="External"/><Relationship Id="rId165" Type="http://schemas.openxmlformats.org/officeDocument/2006/relationships/hyperlink" Target="https://www.caixa.gov.br/Downloads/sinapi-cadernos-tecnicos/SINAPI-CT-INSTALACOES-ELETRICAS-REDE-DE-DISTRIBUICAO.pdf" TargetMode="External"/><Relationship Id="rId2260" Type="http://schemas.openxmlformats.org/officeDocument/2006/relationships/hyperlink" Target="https://www.caixa.gov.br/Downloads/sinapi-metodologia/Livro_SINAPI_Calculos_Parametros.pdf" TargetMode="External"/><Relationship Id="rId3311" Type="http://schemas.openxmlformats.org/officeDocument/2006/relationships/hyperlink" Target="https://www.caixa.gov.br/Downloads/sinapi-cadernos-tecnicos/SINAPI-CT-PINTURA-EM-SUPERFICIES-METALICAS.pdf" TargetMode="External"/><Relationship Id="rId6467" Type="http://schemas.openxmlformats.org/officeDocument/2006/relationships/hyperlink" Target="https://www.caixa.gov.br/Downloads/sinapi-cadernos-tecnicos/SINAPI-CT-ESQUADRIAS-PORTAS.pdf" TargetMode="External"/><Relationship Id="rId6881" Type="http://schemas.openxmlformats.org/officeDocument/2006/relationships/hyperlink" Target="https://www.caixa.gov.br/Downloads/sinapi-cadernos-tecnicos/SINAPI-CT-ESCADAS.pdf" TargetMode="External"/><Relationship Id="rId7518" Type="http://schemas.openxmlformats.org/officeDocument/2006/relationships/hyperlink" Target="https://www.caixa.gov.br/Downloads/sinapi-cadernos-tecnicos/SINAPI-CT-DEPRECIACAO-JUROS-IMPOSTOS-E-SEGUROS-MANUTENCAO-E-MATERIAIS-NA-OPERACAO-DOS-EQUIPAMENTOS.pdf" TargetMode="External"/><Relationship Id="rId7932" Type="http://schemas.openxmlformats.org/officeDocument/2006/relationships/hyperlink" Target="https://www.caixa.gov.br/Downloads/sinapi-cadernos-tecnicos/SINAPI-CT-DEPRECIACAO-JUROS-IMPOSTOS-E-SEGUROS-MANUTENCAO-E-MATERIAIS-NA-OPERACAO-DOS-EQUIPAMENTOS.pdf" TargetMode="External"/><Relationship Id="rId232" Type="http://schemas.openxmlformats.org/officeDocument/2006/relationships/hyperlink" Target="https://www.caixa.gov.br/Downloads/sinapi-cadernos-tecnicos/SINAPI-CT-INSTALACOES-HIDRAULICAS-RESERVACAO-E-BOMBAS-DE-RECALQUE.pdf" TargetMode="External"/><Relationship Id="rId5069" Type="http://schemas.openxmlformats.org/officeDocument/2006/relationships/hyperlink" Target="https://www.caixa.gov.br/Downloads/sinapi-cadernos-tecnicos/SINAPI-CT-VERGAS-CONTRAVERGAS-E-FIXACAO-DE-ALVENARIA.pdf" TargetMode="External"/><Relationship Id="rId5483" Type="http://schemas.openxmlformats.org/officeDocument/2006/relationships/hyperlink" Target="https://www.caixa.gov.br/Downloads/sinapi-cadernos-tecnicos/SINAPI-CT-INSTALACOES-ELETRICAS-ELETRODUTOS-EMBUTIDOS-CABOS-CAIXAS-TOMADAS-E-INTERRUPTORES.pdf" TargetMode="External"/><Relationship Id="rId6534" Type="http://schemas.openxmlformats.org/officeDocument/2006/relationships/hyperlink" Target="https://www.caixa.gov.br/Downloads/sinapi-cadernos-tecnicos/SINAPI-CT-ESQUADRIAS-JANELAS.pdf" TargetMode="External"/><Relationship Id="rId1679" Type="http://schemas.openxmlformats.org/officeDocument/2006/relationships/hyperlink" Target="https://www.caixa.gov.br/Downloads/sinapi-cadernos-tecnicos/SINAPI-CT-INSTALACOES-DE-AR-CONDICIONADO.pdf" TargetMode="External"/><Relationship Id="rId4085" Type="http://schemas.openxmlformats.org/officeDocument/2006/relationships/hyperlink" Target="https://www.caixa.gov.br/Downloads/sinapi-cadernos-tecnicos/SINAPI-CT-REDES-DE-LOGICA-TELEFONIA-E-IMAGEM.pdf" TargetMode="External"/><Relationship Id="rId5136" Type="http://schemas.openxmlformats.org/officeDocument/2006/relationships/hyperlink" Target="https://www.caixa.gov.br/Downloads/sinapi-cadernos-tecnicos/SINAPI-CT-VALVULAS-E-REGISTROS-PARA-SISTEMAS-PREDIAIS.pdf" TargetMode="External"/><Relationship Id="rId4152" Type="http://schemas.openxmlformats.org/officeDocument/2006/relationships/hyperlink" Target="https://www.caixa.gov.br/Downloads/sinapi-cadernos-tecnicos/SINAPI-CT-REDES-DE-AGUA-E-ESGOTO-EM-PEAD-LISO-(TUBOS-E-CONEXOES).pdf" TargetMode="External"/><Relationship Id="rId5203" Type="http://schemas.openxmlformats.org/officeDocument/2006/relationships/hyperlink" Target="https://www.caixa.gov.br/Downloads/sinapi-cadernos-tecnicos/SINAPI-CT-VALVULAS-E-REGISTROS-PARA-SISTEMAS-PREDIAIS.pdf" TargetMode="External"/><Relationship Id="rId5550" Type="http://schemas.openxmlformats.org/officeDocument/2006/relationships/hyperlink" Target="https://www.caixa.gov.br/Downloads/sinapi-cadernos-tecnicos/SINAPI-CT-INSTALACOES-ELETRICAS-ELETRODUTOS-EMBUTIDOS-CABOS-CAIXAS-TOMADAS-E-INTERRUPTORES.pdf" TargetMode="External"/><Relationship Id="rId6601" Type="http://schemas.openxmlformats.org/officeDocument/2006/relationships/hyperlink" Target="https://www.caixa.gov.br/Downloads/sinapi-cadernos-tecnicos/SINAPI-CT-ESCORAMENTO-E-PREPARO-DE-FUNDO-DE-VALAS.pdf" TargetMode="External"/><Relationship Id="rId8359" Type="http://schemas.openxmlformats.org/officeDocument/2006/relationships/hyperlink" Target="https://www.caixa.gov.br/Downloads/sinapi-cadernos-tecnicos/SINAPI-CT-CUSTOS-HORARIOS-PRODUTIVO-E-IMPRODUTIVO-DOS-EQUIPAMENTOS.pdf" TargetMode="External"/><Relationship Id="rId9757" Type="http://schemas.openxmlformats.org/officeDocument/2006/relationships/hyperlink" Target="https://www.caixa.gov.br/Downloads/sinapi-cadernos-tecnicos/SINAPI-CT-ASSENTAMENTO-DE-TUBOS-DE-ESGOTO-EM-PVC-E-PEAD.pdf" TargetMode="External"/><Relationship Id="rId1746" Type="http://schemas.openxmlformats.org/officeDocument/2006/relationships/hyperlink" Target="https://www.caixa.gov.br/Downloads/sinapi-cadernos-tecnicos/SINAPI-CT-INSTALACOES-EM-COBRE.pdf" TargetMode="External"/><Relationship Id="rId8773" Type="http://schemas.openxmlformats.org/officeDocument/2006/relationships/hyperlink" Target="https://www.caixa.gov.br/Downloads/sinapi-cadernos-tecnicos/SINAPI-CT-CONCRETO-PROTENDIDO.pdf" TargetMode="External"/><Relationship Id="rId9824" Type="http://schemas.openxmlformats.org/officeDocument/2006/relationships/hyperlink" Target="https://www.caixa.gov.br/Downloads/sinapi-cadernos-tecnicos/SINAPI-CT-ARMACAO-PARA-ESTRUTURAS-DE-CONCRETO-ARMADO.pdf" TargetMode="External"/><Relationship Id="rId38" Type="http://schemas.openxmlformats.org/officeDocument/2006/relationships/hyperlink" Target="https://www.caixa.gov.br/Downloads/sinapi-cadernos-tecnicos/SINAPI-CT-INSTALACOES-ELETRICAS-QUADROS-CABOS-DISJUNTORES-CONTATORES-E-BARRAMENTOS-BLINDADOS.pdf" TargetMode="External"/><Relationship Id="rId1813" Type="http://schemas.openxmlformats.org/officeDocument/2006/relationships/hyperlink" Target="https://www.caixa.gov.br/Downloads/sinapi-cadernos-tecnicos/SINAPI-CT-INSTALACOES-EM-COBRE.pdf" TargetMode="External"/><Relationship Id="rId4969" Type="http://schemas.openxmlformats.org/officeDocument/2006/relationships/hyperlink" Target="https://www.caixa.gov.br/Downloads/sinapi-cadernos-tecnicos/SINAPI-CT-TUBULOES.pdf" TargetMode="External"/><Relationship Id="rId7375" Type="http://schemas.openxmlformats.org/officeDocument/2006/relationships/hyperlink" Target="https://www.caixa.gov.br/Downloads/sinapi-cadernos-tecnicos/SINAPI-CT-DEPRECIACAO-JUROS-IMPOSTOS-E-SEGUROS-MANUTENCAO-E-MATERIAIS-NA-OPERACAO-DOS-EQUIPAMENTOS.pdf" TargetMode="External"/><Relationship Id="rId8426" Type="http://schemas.openxmlformats.org/officeDocument/2006/relationships/hyperlink" Target="https://www.caixa.gov.br/Downloads/sinapi-cadernos-tecnicos/SINAPI-CT-CUSTOS-HORARIOS-PRODUTIVO-E-IMPRODUTIVO-DOS-EQUIPAMENTOS.pdf" TargetMode="External"/><Relationship Id="rId8840" Type="http://schemas.openxmlformats.org/officeDocument/2006/relationships/hyperlink" Target="https://www.caixa.gov.br/Downloads/sinapi-cadernos-tecnicos/SINAPI-CT-CHAPISCO.pdf" TargetMode="External"/><Relationship Id="rId3985" Type="http://schemas.openxmlformats.org/officeDocument/2006/relationships/hyperlink" Target="https://www.caixa.gov.br/Downloads/sinapi-cadernos-tecnicos/SINAPI-CT-REDES-ENTERRADAS-DE-DISTRIBUICAO-ELETRICA.pdf" TargetMode="External"/><Relationship Id="rId6391" Type="http://schemas.openxmlformats.org/officeDocument/2006/relationships/hyperlink" Target="https://www.caixa.gov.br/Downloads/sinapi-cadernos-tecnicos/SINAPI-CT-ESTACAS-BROCA-STRAUSS-E-ESCAVADA-COM-FLUIDO-ESTABILIZANTE.pdf" TargetMode="External"/><Relationship Id="rId7028" Type="http://schemas.openxmlformats.org/officeDocument/2006/relationships/hyperlink" Target="https://www.caixa.gov.br/Downloads/sinapi-cadernos-tecnicos/SINAPI-CT-ENERGIA-SOLAR-PARA-EDIFICACOES.pdf" TargetMode="External"/><Relationship Id="rId7442" Type="http://schemas.openxmlformats.org/officeDocument/2006/relationships/hyperlink" Target="https://www.caixa.gov.br/Downloads/sinapi-cadernos-tecnicos/SINAPI-CT-DEPRECIACAO-JUROS-IMPOSTOS-E-SEGUROS-MANUTENCAO-E-MATERIAIS-NA-OPERACAO-DOS-EQUIPAMENTOS.pdf" TargetMode="External"/><Relationship Id="rId10009" Type="http://schemas.openxmlformats.org/officeDocument/2006/relationships/hyperlink" Target="https://www.caixa.gov.br/Downloads/sinapi-cadernos-tecnicos/SINAPI-CT-ARGAMASSAS.pdf" TargetMode="External"/><Relationship Id="rId2587" Type="http://schemas.openxmlformats.org/officeDocument/2006/relationships/hyperlink" Target="https://www.caixa.gov.br/Downloads/sinapi-cadernos-tecnicos/SINAPI-CT-LOUCAS-E-METAIS.pdf" TargetMode="External"/><Relationship Id="rId3638" Type="http://schemas.openxmlformats.org/officeDocument/2006/relationships/hyperlink" Target="https://www.caixa.gov.br/Downloads/sinapi-cadernos-tecnicos/SINAPI-CT-POCOS-DE-VISITA-E-CAIXAS-PARA-BOCAS-DE-LOBO.pdf" TargetMode="External"/><Relationship Id="rId6044" Type="http://schemas.openxmlformats.org/officeDocument/2006/relationships/hyperlink" Target="https://www.caixa.gov.br/Downloads/sinapi-cadernos-tecnicos/SINAPI-CT-FORROS.pdf" TargetMode="External"/><Relationship Id="rId559" Type="http://schemas.openxmlformats.org/officeDocument/2006/relationships/hyperlink" Target="https://www.caixa.gov.br/Downloads/sinapi-cadernos-tecnicos/SINAPI-CT-INSTALACOES-HIDRAULICAS-EM-PEX.pdf" TargetMode="External"/><Relationship Id="rId1189" Type="http://schemas.openxmlformats.org/officeDocument/2006/relationships/hyperlink" Target="https://www.caixa.gov.br/Downloads/sinapi-cadernos-tecnicos/SINAPI-CT-INSTALACOES-PREDIAIS-DE-AGUAS-PLUVIAIS-TUBOS-CONEXOES-CAIXAS-E-RALOS.pdf" TargetMode="External"/><Relationship Id="rId5060" Type="http://schemas.openxmlformats.org/officeDocument/2006/relationships/hyperlink" Target="https://www.caixa.gov.br/Downloads/sinapi-cadernos-tecnicos/SINAPI-CT-VERGAS-CONTRAVERGAS-E-FIXACAO-DE-ALVENARIA.pdf" TargetMode="External"/><Relationship Id="rId6111" Type="http://schemas.openxmlformats.org/officeDocument/2006/relationships/hyperlink" Target="https://www.caixa.gov.br/Downloads/sinapi-cadernos-tecnicos/SINAPI-CT-EXECUCAO-DE-TIRANTES.pdf" TargetMode="External"/><Relationship Id="rId9267" Type="http://schemas.openxmlformats.org/officeDocument/2006/relationships/hyperlink" Target="https://www.caixa.gov.br/Downloads/sinapi-cadernos-tecnicos/SINAPI-CT-ATERROS-BASES-SUB-BASES-E-IMPRIMACOES.pdf" TargetMode="External"/><Relationship Id="rId9681" Type="http://schemas.openxmlformats.org/officeDocument/2006/relationships/hyperlink" Target="https://www.caixa.gov.br/Downloads/sinapi-cadernos-tecnicos/SINAPI-CT-ASSENTAMENTO-DE-TUBOS-DE-PVC-E-METALICOS-EM-REDES-DE-AGUA.pdf" TargetMode="External"/><Relationship Id="rId626" Type="http://schemas.openxmlformats.org/officeDocument/2006/relationships/hyperlink" Target="https://www.caixa.gov.br/Downloads/sinapi-cadernos-tecnicos/SINAPI-CT-INSTALACOES-HIDRAULICAS-EM-PPR.pdf" TargetMode="External"/><Relationship Id="rId973" Type="http://schemas.openxmlformats.org/officeDocument/2006/relationships/hyperlink" Target="https://www.caixa.gov.br/Downloads/sinapi-cadernos-tecnicos/SINAPI-CT-INSTALACOES-PREDIAIS-DE-AGUA-FRIA-EM-PVC.pdf" TargetMode="External"/><Relationship Id="rId1256" Type="http://schemas.openxmlformats.org/officeDocument/2006/relationships/hyperlink" Target="https://www.caixa.gov.br/Downloads/sinapi-cadernos-tecnicos/SINAPI-CT-INSTALACOES-PREDIAIS-DE-AGUAS-PLUVIAIS-TUBOS-CONEXOES-CAIXAS-E-RALOS.pdf" TargetMode="External"/><Relationship Id="rId2307" Type="http://schemas.openxmlformats.org/officeDocument/2006/relationships/hyperlink" Target="https://www.caixa.gov.br/Downloads/sinapi-metodologia/Livro_SINAPI_Calculos_Parametros.pdf" TargetMode="External"/><Relationship Id="rId2654" Type="http://schemas.openxmlformats.org/officeDocument/2006/relationships/hyperlink" Target="https://www.caixa.gov.br/Downloads/sinapi-cadernos-tecnicos/SINAPI-CT-LUMINARIAS-EXTERNAS.pdf" TargetMode="External"/><Relationship Id="rId3705" Type="http://schemas.openxmlformats.org/officeDocument/2006/relationships/hyperlink" Target="https://www.caixa.gov.br/Downloads/sinapi-cadernos-tecnicos/SINAPI-CT-PRODUCAO-DE-CONCRETOS-E-ARGAMASSAS-UTILIZANDO-AGREGADO-RECICLADO.pdf" TargetMode="External"/><Relationship Id="rId8283" Type="http://schemas.openxmlformats.org/officeDocument/2006/relationships/hyperlink" Target="https://www.caixa.gov.br/Downloads/sinapi-cadernos-tecnicos/SINAPI-CT-CUSTOS-HORARIOS-PRODUTIVO-E-IMPRODUTIVO-DOS-EQUIPAMENTOS.pdf" TargetMode="External"/><Relationship Id="rId9334" Type="http://schemas.openxmlformats.org/officeDocument/2006/relationships/hyperlink" Target="https://www.caixa.gov.br/Downloads/sinapi-cadernos-tecnicos/SINAPI-CT-ATERROS-BASES-SUB-BASES-E-IMPRIMACOES.pdf" TargetMode="External"/><Relationship Id="rId1670" Type="http://schemas.openxmlformats.org/officeDocument/2006/relationships/hyperlink" Target="https://www.caixa.gov.br/Downloads/sinapi-cadernos-tecnicos/SINAPI-CT-INSTALACOES-DE-AR-CONDICIONADO.pdf" TargetMode="External"/><Relationship Id="rId2721" Type="http://schemas.openxmlformats.org/officeDocument/2006/relationships/hyperlink" Target="https://www.caixa.gov.br/Downloads/sinapi-cadernos-tecnicos/SINAPI-CT-MASSA-UNICA-EXTERNA.pdf" TargetMode="External"/><Relationship Id="rId5877" Type="http://schemas.openxmlformats.org/officeDocument/2006/relationships/hyperlink" Target="https://www.caixa.gov.br/Downloads/sinapi-cadernos-tecnicos/SINAPI-CT-FORMAS-PARA-ESTRUTURAS-DE-CONCRETO-ARMADO.pdf" TargetMode="External"/><Relationship Id="rId6928" Type="http://schemas.openxmlformats.org/officeDocument/2006/relationships/hyperlink" Target="https://www.caixa.gov.br/Downloads/sinapi-cadernos-tecnicos/SINAPI-CT-EQUIPAMENTOS-DE-PROTECAO-COLETIVA.pdf" TargetMode="External"/><Relationship Id="rId1323" Type="http://schemas.openxmlformats.org/officeDocument/2006/relationships/hyperlink" Target="https://www.caixa.gov.br/Downloads/sinapi-cadernos-tecnicos/SINAPI-CT-INSTALACOES-DE-GAS-E-INCENDIO-EM-ACO-E-FERRO-GALVANIZADO.pdf" TargetMode="External"/><Relationship Id="rId4479" Type="http://schemas.openxmlformats.org/officeDocument/2006/relationships/hyperlink" Target="https://www.caixa.gov.br/Downloads/sinapi-cadernos-tecnicos/SINAPI-CT-TELHAMENTO-PARA-COBERTURA.pdf" TargetMode="External"/><Relationship Id="rId4893" Type="http://schemas.openxmlformats.org/officeDocument/2006/relationships/hyperlink" Target="https://www.caixa.gov.br/Downloads/sinapi-cadernos-tecnicos/SINAPI-CT-TRATAMENTOS-SUPERFICIAIS.pdf" TargetMode="External"/><Relationship Id="rId5944" Type="http://schemas.openxmlformats.org/officeDocument/2006/relationships/hyperlink" Target="https://www.caixa.gov.br/Downloads/sinapi-cadernos-tecnicos/SINAPI-CT-FUNDACOES-RASAS-(BLOCOS-SAPATAS-VIGAS-BALDRAME).pdf" TargetMode="External"/><Relationship Id="rId8350" Type="http://schemas.openxmlformats.org/officeDocument/2006/relationships/hyperlink" Target="https://www.caixa.gov.br/Downloads/sinapi-cadernos-tecnicos/SINAPI-CT-CUSTOS-HORARIOS-PRODUTIVO-E-IMPRODUTIVO-DOS-EQUIPAMENTOS.pdf" TargetMode="External"/><Relationship Id="rId9401" Type="http://schemas.openxmlformats.org/officeDocument/2006/relationships/hyperlink" Target="https://www.caixa.gov.br/Downloads/sinapi-cadernos-tecnicos/SINAPI-CT-ATERRO-E-REATERRO-DE-VALAS.pdf" TargetMode="External"/><Relationship Id="rId3495" Type="http://schemas.openxmlformats.org/officeDocument/2006/relationships/hyperlink" Target="https://www.caixa.gov.br/Downloads/sinapi-cadernos-tecnicos/SINAPI-CT-POCOS-DE-VISITA-E-CAIXAS-PARA-BOCAS-DE-LOBO.pdf" TargetMode="External"/><Relationship Id="rId4546" Type="http://schemas.openxmlformats.org/officeDocument/2006/relationships/hyperlink" Target="https://www.caixa.gov.br/Downloads/sinapi-cadernos-tecnicos/SINAPI-CT-TRANSPORTE-FLUVIAL-CARGA-E-DESCARGA.pdf" TargetMode="External"/><Relationship Id="rId4960" Type="http://schemas.openxmlformats.org/officeDocument/2006/relationships/hyperlink" Target="https://www.caixa.gov.br/Downloads/sinapi-cadernos-tecnicos/SINAPI-CT-TUBULACAO-FLANGEADA-PARA-REDES-DE-AGUA.pdf" TargetMode="External"/><Relationship Id="rId8003" Type="http://schemas.openxmlformats.org/officeDocument/2006/relationships/hyperlink" Target="https://www.caixa.gov.br/Downloads/sinapi-cadernos-tecnicos/SINAPI-CT-DEPRECIACAO-JUROS-IMPOSTOS-E-SEGUROS-MANUTENCAO-E-MATERIAIS-NA-OPERACAO-DOS-EQUIPAMENTOS.pdf" TargetMode="External"/><Relationship Id="rId2097" Type="http://schemas.openxmlformats.org/officeDocument/2006/relationships/hyperlink" Target="https://www.caixa.gov.br/Downloads/sinapi-cadernos-tecnicos/SINAPI-CT-LIGACOES-PREDIAIS-DE-AGUA-E-ESGOTO.pdf" TargetMode="External"/><Relationship Id="rId3148" Type="http://schemas.openxmlformats.org/officeDocument/2006/relationships/hyperlink" Target="https://www.caixa.gov.br/Downloads/sinapi-cadernos-tecnicos/SINAPI-CT-PERFURACAO-HORIZONTAL-DIRECIONAL-HDD.pdf" TargetMode="External"/><Relationship Id="rId3562" Type="http://schemas.openxmlformats.org/officeDocument/2006/relationships/hyperlink" Target="https://www.caixa.gov.br/Downloads/sinapi-cadernos-tecnicos/SINAPI-CT-POCOS-DE-VISITA-E-CAIXAS-PARA-BOCAS-DE-LOBO.pdf" TargetMode="External"/><Relationship Id="rId4613" Type="http://schemas.openxmlformats.org/officeDocument/2006/relationships/hyperlink" Target="https://www.caixa.gov.br/Downloads/sinapi-cadernos-tecnicos/SINAPI-CT-TRANSPORTE-FLUVIAL-CARGA-E-DESCARGA.pdf" TargetMode="External"/><Relationship Id="rId7769" Type="http://schemas.openxmlformats.org/officeDocument/2006/relationships/hyperlink" Target="https://www.caixa.gov.br/Downloads/sinapi-cadernos-tecnicos/SINAPI-CT-DEPRECIACAO-JUROS-IMPOSTOS-E-SEGUROS-MANUTENCAO-E-MATERIAIS-NA-OPERACAO-DOS-EQUIPAMENTOS.pdf" TargetMode="External"/><Relationship Id="rId10000" Type="http://schemas.openxmlformats.org/officeDocument/2006/relationships/hyperlink" Target="https://www.caixa.gov.br/Downloads/sinapi-cadernos-tecnicos/SINAPI-CT-ARGAMASSAS.pdf" TargetMode="External"/><Relationship Id="rId483" Type="http://schemas.openxmlformats.org/officeDocument/2006/relationships/hyperlink" Target="https://www.caixa.gov.br/Downloads/sinapi-cadernos-tecnicos/SINAPI-CT-INSTALACOES-HIDRAULICAS-EM-PEX.pdf" TargetMode="External"/><Relationship Id="rId2164" Type="http://schemas.openxmlformats.org/officeDocument/2006/relationships/hyperlink" Target="https://www.caixa.gov.br/Downloads/sinapi-metodologia/Livro_SINAPI_Calculos_Parametros.pdf" TargetMode="External"/><Relationship Id="rId3215" Type="http://schemas.openxmlformats.org/officeDocument/2006/relationships/hyperlink" Target="https://www.caixa.gov.br/Downloads/sinapi-cadernos-tecnicos/SINAPI-CT-PINTURA-EXTERNA.pdf" TargetMode="External"/><Relationship Id="rId6785" Type="http://schemas.openxmlformats.org/officeDocument/2006/relationships/hyperlink" Target="https://www.caixa.gov.br/Downloads/sinapi-cadernos-tecnicos/SINAPI-CT-ESCAVACAO-VERTICAL-A-CEU-ABERTO.pdf" TargetMode="External"/><Relationship Id="rId9191" Type="http://schemas.openxmlformats.org/officeDocument/2006/relationships/hyperlink" Target="https://www.caixa.gov.br/Downloads/sinapi-cadernos-tecnicos/SINAPI-CT-ATERROS-BASES-SUB-BASES-E-IMPRIMACOES.pdf" TargetMode="External"/><Relationship Id="rId136" Type="http://schemas.openxmlformats.org/officeDocument/2006/relationships/hyperlink" Target="https://www.caixa.gov.br/Downloads/sinapi-cadernos-tecnicos/SINAPI-CT-INSTALACOES-ELETRICAS-REDE-DE-DISTRIBUICAO.pdf" TargetMode="External"/><Relationship Id="rId550" Type="http://schemas.openxmlformats.org/officeDocument/2006/relationships/hyperlink" Target="https://www.caixa.gov.br/Downloads/sinapi-cadernos-tecnicos/SINAPI-CT-INSTALACOES-HIDRAULICAS-EM-PEX.pdf" TargetMode="External"/><Relationship Id="rId1180" Type="http://schemas.openxmlformats.org/officeDocument/2006/relationships/hyperlink" Target="https://www.caixa.gov.br/Downloads/sinapi-cadernos-tecnicos/SINAPI-CT-INSTALACOES-PREDIAIS-DE-AGUA-QUENTE-EM-CPVC.pdf" TargetMode="External"/><Relationship Id="rId2231" Type="http://schemas.openxmlformats.org/officeDocument/2006/relationships/hyperlink" Target="https://www.caixa.gov.br/Downloads/sinapi-metodologia/Livro_SINAPI_Calculos_Parametros.pdf" TargetMode="External"/><Relationship Id="rId5387" Type="http://schemas.openxmlformats.org/officeDocument/2006/relationships/hyperlink" Target="https://www.caixa.gov.br/Downloads/sinapi-cadernos-tecnicos/SINAPI-CT-INSTALACOES-ELETRICAS-ELETRODUTOS-CONEXOES-E-CONDULETES-APARENTES.pdf" TargetMode="External"/><Relationship Id="rId6438" Type="http://schemas.openxmlformats.org/officeDocument/2006/relationships/hyperlink" Target="https://www.caixa.gov.br/Downloads/sinapi-cadernos-tecnicos/SINAPI-CT-ESQUADRIAS-PORTAS.pdf" TargetMode="External"/><Relationship Id="rId7836" Type="http://schemas.openxmlformats.org/officeDocument/2006/relationships/hyperlink" Target="https://www.caixa.gov.br/Downloads/sinapi-cadernos-tecnicos/SINAPI-CT-DEPRECIACAO-JUROS-IMPOSTOS-E-SEGUROS-MANUTENCAO-E-MATERIAIS-NA-OPERACAO-DOS-EQUIPAMENTOS.pdf" TargetMode="External"/><Relationship Id="rId203" Type="http://schemas.openxmlformats.org/officeDocument/2006/relationships/hyperlink" Target="https://www.caixa.gov.br/Downloads/sinapi-cadernos-tecnicos/SINAPI-CT-INSTALACOES-HIDRAULICAS-RESERVACAO-E-BOMBAS-DE-RECALQUE.pdf" TargetMode="External"/><Relationship Id="rId6852" Type="http://schemas.openxmlformats.org/officeDocument/2006/relationships/hyperlink" Target="https://www.caixa.gov.br/Downloads/sinapi-cadernos-tecnicos/SINAPI-CT-ESCADAS.pdf" TargetMode="External"/><Relationship Id="rId7903" Type="http://schemas.openxmlformats.org/officeDocument/2006/relationships/hyperlink" Target="https://www.caixa.gov.br/Downloads/sinapi-cadernos-tecnicos/SINAPI-CT-DEPRECIACAO-JUROS-IMPOSTOS-E-SEGUROS-MANUTENCAO-E-MATERIAIS-NA-OPERACAO-DOS-EQUIPAMENTOS.pdf" TargetMode="External"/><Relationship Id="rId1997" Type="http://schemas.openxmlformats.org/officeDocument/2006/relationships/hyperlink" Target="https://www.caixa.gov.br/Downloads/sinapi-cadernos-tecnicos/SINAPI-CT-INSTALACOES-PARA-CANTEIROS-DE-OBRAS.pdf" TargetMode="External"/><Relationship Id="rId4056" Type="http://schemas.openxmlformats.org/officeDocument/2006/relationships/hyperlink" Target="https://www.caixa.gov.br/Downloads/sinapi-cadernos-tecnicos/SINAPI-CT-REDES-DE-LOGICA-TELEFONIA-E-IMAGEM.pdf" TargetMode="External"/><Relationship Id="rId5454" Type="http://schemas.openxmlformats.org/officeDocument/2006/relationships/hyperlink" Target="https://www.caixa.gov.br/Downloads/sinapi-cadernos-tecnicos/SINAPI-CT-INSTALACOES-ELETRICAS-ELETRODUTOS-EMBUTIDOS-CABOS-CAIXAS-TOMADAS-E-INTERRUPTORES.pdf" TargetMode="External"/><Relationship Id="rId6505" Type="http://schemas.openxmlformats.org/officeDocument/2006/relationships/hyperlink" Target="https://www.caixa.gov.br/Downloads/sinapi-cadernos-tecnicos/SINAPI-CT-ESQUADRIAS-PORTAS.pdf" TargetMode="External"/><Relationship Id="rId4470" Type="http://schemas.openxmlformats.org/officeDocument/2006/relationships/hyperlink" Target="https://www.caixa.gov.br/Downloads/sinapi-cadernos-tecnicos/SINAPI-CT-SUPRESSAO-VEGETAL.pdf" TargetMode="External"/><Relationship Id="rId5107" Type="http://schemas.openxmlformats.org/officeDocument/2006/relationships/hyperlink" Target="https://www.caixa.gov.br/Downloads/sinapi-cadernos-tecnicos/SINAPI-CT-VIDROS-E-ESPELHOS.pdf" TargetMode="External"/><Relationship Id="rId5521" Type="http://schemas.openxmlformats.org/officeDocument/2006/relationships/hyperlink" Target="https://www.caixa.gov.br/Downloads/sinapi-cadernos-tecnicos/SINAPI-CT-INSTALACOES-ELETRICAS-ELETRODUTOS-EMBUTIDOS-CABOS-CAIXAS-TOMADAS-E-INTERRUPTORES.pdf" TargetMode="External"/><Relationship Id="rId8677" Type="http://schemas.openxmlformats.org/officeDocument/2006/relationships/hyperlink" Target="https://www.caixa.gov.br/Downloads/sinapi-cadernos-tecnicos/SINAPI-CT-CONTRAPISO.pdf" TargetMode="External"/><Relationship Id="rId9728" Type="http://schemas.openxmlformats.org/officeDocument/2006/relationships/hyperlink" Target="https://www.caixa.gov.br/Downloads/sinapi-cadernos-tecnicos/SINAPI-CT-ASSENTAMENTO-DE-TUBOS-DE-PVC-E-METALICOS-EM-REDES-DE-AGUA.pdf" TargetMode="External"/><Relationship Id="rId1717" Type="http://schemas.openxmlformats.org/officeDocument/2006/relationships/hyperlink" Target="https://www.caixa.gov.br/Downloads/sinapi-cadernos-tecnicos/SINAPI-CT-INSTALACOES-DE-AR-CONDICIONADO-EM-COBRE.pdf" TargetMode="External"/><Relationship Id="rId3072" Type="http://schemas.openxmlformats.org/officeDocument/2006/relationships/hyperlink" Target="https://www.caixa.gov.br/Downloads/sinapi-cadernos-tecnicos/SINAPI-CT-PAVIMENTO-INTERTRAVADO.pdf" TargetMode="External"/><Relationship Id="rId4123" Type="http://schemas.openxmlformats.org/officeDocument/2006/relationships/hyperlink" Target="https://www.caixa.gov.br/Downloads/sinapi-cadernos-tecnicos/SINAPI-CT-REDES-DE-AGUA-E-ESGOTO-EM-PEAD-LISO-(TUBOS-E-CONEXOES).pdf" TargetMode="External"/><Relationship Id="rId7279" Type="http://schemas.openxmlformats.org/officeDocument/2006/relationships/hyperlink" Target="https://www.caixa.gov.br/Downloads/sinapi-cadernos-tecnicos/SINAPI-CT-DEPRECIACAO-JUROS-IMPOSTOS-E-SEGUROS-MANUTENCAO-E-MATERIAIS-NA-OPERACAO-DOS-EQUIPAMENTOS.pdf" TargetMode="External"/><Relationship Id="rId7693" Type="http://schemas.openxmlformats.org/officeDocument/2006/relationships/hyperlink" Target="https://www.caixa.gov.br/Downloads/sinapi-cadernos-tecnicos/SINAPI-CT-DEPRECIACAO-JUROS-IMPOSTOS-E-SEGUROS-MANUTENCAO-E-MATERIAIS-NA-OPERACAO-DOS-EQUIPAMENTOS.pdf" TargetMode="External"/><Relationship Id="rId8744" Type="http://schemas.openxmlformats.org/officeDocument/2006/relationships/hyperlink" Target="https://www.caixa.gov.br/Downloads/sinapi-cadernos-tecnicos/SINAPI-CT-CONCRETO-PROTENDIDO.pdf" TargetMode="External"/><Relationship Id="rId3889" Type="http://schemas.openxmlformats.org/officeDocument/2006/relationships/hyperlink" Target="https://www.caixa.gov.br/Downloads/sinapi-cadernos-tecnicos/SINAPI-CT-RASGOS-E-FIXACOES.pdf" TargetMode="External"/><Relationship Id="rId6295" Type="http://schemas.openxmlformats.org/officeDocument/2006/relationships/hyperlink" Target="https://www.caixa.gov.br/Downloads/sinapi-cadernos-tecnicos/SINAPI-CT-ESTRUTURA-E-TRAMA-PARA-COBERTURA.pdf" TargetMode="External"/><Relationship Id="rId7346" Type="http://schemas.openxmlformats.org/officeDocument/2006/relationships/hyperlink" Target="https://www.caixa.gov.br/Downloads/sinapi-cadernos-tecnicos/SINAPI-CT-DEPRECIACAO-JUROS-IMPOSTOS-E-SEGUROS-MANUTENCAO-E-MATERIAIS-NA-OPERACAO-DOS-EQUIPAMENTOS.pdf" TargetMode="External"/><Relationship Id="rId6362" Type="http://schemas.openxmlformats.org/officeDocument/2006/relationships/hyperlink" Target="https://www.caixa.gov.br/Downloads/sinapi-cadernos-tecnicos/SINAPI-CT-ESTACAS-RAIZ.pdf" TargetMode="External"/><Relationship Id="rId7413" Type="http://schemas.openxmlformats.org/officeDocument/2006/relationships/hyperlink" Target="https://www.caixa.gov.br/Downloads/sinapi-cadernos-tecnicos/SINAPI-CT-DEPRECIACAO-JUROS-IMPOSTOS-E-SEGUROS-MANUTENCAO-E-MATERIAIS-NA-OPERACAO-DOS-EQUIPAMENTOS.pdf" TargetMode="External"/><Relationship Id="rId7760" Type="http://schemas.openxmlformats.org/officeDocument/2006/relationships/hyperlink" Target="https://www.caixa.gov.br/Downloads/sinapi-cadernos-tecnicos/SINAPI-CT-DEPRECIACAO-JUROS-IMPOSTOS-E-SEGUROS-MANUTENCAO-E-MATERIAIS-NA-OPERACAO-DOS-EQUIPAMENTOS.pdf" TargetMode="External"/><Relationship Id="rId8811" Type="http://schemas.openxmlformats.org/officeDocument/2006/relationships/hyperlink" Target="https://www.caixa.gov.br/Downloads/sinapi-cadernos-tecnicos/SINAPI-CT-CONCRETAGEM-PARA-ESTRUTURAS-DE-CONCRETO-ARMADO.pdf" TargetMode="External"/><Relationship Id="rId3956" Type="http://schemas.openxmlformats.org/officeDocument/2006/relationships/hyperlink" Target="https://www.caixa.gov.br/Downloads/sinapi-cadernos-tecnicos/SINAPI-CT-RECOMPOSICAO-DE-PAVIMENTOS.pdf" TargetMode="External"/><Relationship Id="rId6015" Type="http://schemas.openxmlformats.org/officeDocument/2006/relationships/hyperlink" Target="https://www.caixa.gov.br/Downloads/sinapi-cadernos-tecnicos/SINAPI-CT-FOSSAS-E-SUMIDOUROS.pdf" TargetMode="External"/><Relationship Id="rId877" Type="http://schemas.openxmlformats.org/officeDocument/2006/relationships/hyperlink" Target="https://www.caixa.gov.br/Downloads/sinapi-cadernos-tecnicos/SINAPI-CT-INSTALACOES-PREDIAIS-DE-AGUA-FRIA-EM-PVC.pdf" TargetMode="External"/><Relationship Id="rId2558" Type="http://schemas.openxmlformats.org/officeDocument/2006/relationships/hyperlink" Target="https://www.caixa.gov.br/Downloads/sinapi-cadernos-tecnicos/SINAPI-CT-LOUCAS-E-METAIS.pdf" TargetMode="External"/><Relationship Id="rId2972" Type="http://schemas.openxmlformats.org/officeDocument/2006/relationships/hyperlink" Target="https://www.caixa.gov.br/Downloads/sinapi-cadernos-tecnicos/SINAPI-CT-PAREDES-EM-DRYWALL.pdf" TargetMode="External"/><Relationship Id="rId3609" Type="http://schemas.openxmlformats.org/officeDocument/2006/relationships/hyperlink" Target="https://www.caixa.gov.br/Downloads/sinapi-cadernos-tecnicos/SINAPI-CT-POCOS-DE-VISITA-E-CAIXAS-PARA-BOCAS-DE-LOBO.pdf" TargetMode="External"/><Relationship Id="rId8187" Type="http://schemas.openxmlformats.org/officeDocument/2006/relationships/hyperlink" Target="https://www.caixa.gov.br/Downloads/sinapi-cadernos-tecnicos/SINAPI-CT-DEMOLICOES-E-REMOCOES.pdf" TargetMode="External"/><Relationship Id="rId9585" Type="http://schemas.openxmlformats.org/officeDocument/2006/relationships/hyperlink" Target="https://www.caixa.gov.br/Downloads/sinapi-cadernos-tecnicos/SINAPI-CT-ASSENTAMENTO-DE-TUBOS-DE-PVC-E-METALICOS-EM-REDES-DE-AGUA.pdf" TargetMode="External"/><Relationship Id="rId944" Type="http://schemas.openxmlformats.org/officeDocument/2006/relationships/hyperlink" Target="https://www.caixa.gov.br/Downloads/sinapi-cadernos-tecnicos/SINAPI-CT-INSTALACOES-PREDIAIS-DE-AGUA-FRIA-EM-PVC.pdf" TargetMode="External"/><Relationship Id="rId1574" Type="http://schemas.openxmlformats.org/officeDocument/2006/relationships/hyperlink" Target="https://www.caixa.gov.br/Downloads/sinapi-cadernos-tecnicos/SINAPI-CT-INSTALACOES-DE-GAS-E-INCENDIO-EM-ACO-E-FERRO-GALVANIZADO.pdf" TargetMode="External"/><Relationship Id="rId2625" Type="http://schemas.openxmlformats.org/officeDocument/2006/relationships/hyperlink" Target="https://www.caixa.gov.br/Downloads/sinapi-cadernos-tecnicos/SINAPI-CT-LOUCAS-E-METAIS.pdf" TargetMode="External"/><Relationship Id="rId5031" Type="http://schemas.openxmlformats.org/officeDocument/2006/relationships/hyperlink" Target="https://www.caixa.gov.br/Downloads/sinapi-cadernos-tecnicos/SINAPI-CT-USINAGENS.pdf" TargetMode="External"/><Relationship Id="rId9238" Type="http://schemas.openxmlformats.org/officeDocument/2006/relationships/hyperlink" Target="https://www.caixa.gov.br/Downloads/sinapi-cadernos-tecnicos/SINAPI-CT-ATERROS-BASES-SUB-BASES-E-IMPRIMACOES.pdf" TargetMode="External"/><Relationship Id="rId9652" Type="http://schemas.openxmlformats.org/officeDocument/2006/relationships/hyperlink" Target="https://www.caixa.gov.br/Downloads/sinapi-cadernos-tecnicos/SINAPI-CT-ASSENTAMENTO-DE-TUBOS-DE-PVC-E-METALICOS-EM-REDES-DE-AGUA.pdf" TargetMode="External"/><Relationship Id="rId1227" Type="http://schemas.openxmlformats.org/officeDocument/2006/relationships/hyperlink" Target="https://www.caixa.gov.br/Downloads/sinapi-cadernos-tecnicos/SINAPI-CT-INSTALACOES-PREDIAIS-DE-AGUAS-PLUVIAIS-TUBOS-CONEXOES-CAIXAS-E-RALOS.pdf" TargetMode="External"/><Relationship Id="rId1641" Type="http://schemas.openxmlformats.org/officeDocument/2006/relationships/hyperlink" Target="https://www.caixa.gov.br/Downloads/sinapi-cadernos-tecnicos/SINAPI-CT-INSTALACOES-DE-GAS-EM-PEX-MULTICAMADAS.pdf" TargetMode="External"/><Relationship Id="rId4797" Type="http://schemas.openxmlformats.org/officeDocument/2006/relationships/hyperlink" Target="https://www.caixa.gov.br/Downloads/sinapi-cadernos-tecnicos/SINAPI-CT-TRANSPORTE-CARGA-E-DESCARGA-DE-MATERIAIS.pdf" TargetMode="External"/><Relationship Id="rId5848" Type="http://schemas.openxmlformats.org/officeDocument/2006/relationships/hyperlink" Target="https://www.caixa.gov.br/Downloads/sinapi-cadernos-tecnicos/SINAPI-CT-FORMAS-PARA-ESTRUTURAS-DE-CONCRETO-ARMADO.pdf" TargetMode="External"/><Relationship Id="rId8254" Type="http://schemas.openxmlformats.org/officeDocument/2006/relationships/hyperlink" Target="https://www.caixa.gov.br/Downloads/sinapi-cadernos-tecnicos/SINAPI-CT-CUSTOS-HORARIOS-PRODUTIVO-E-IMPRODUTIVO-DOS-EQUIPAMENTOS.pdf" TargetMode="External"/><Relationship Id="rId9305" Type="http://schemas.openxmlformats.org/officeDocument/2006/relationships/hyperlink" Target="https://www.caixa.gov.br/Downloads/sinapi-cadernos-tecnicos/SINAPI-CT-ATERROS-BASES-SUB-BASES-E-IMPRIMACOES.pdf" TargetMode="External"/><Relationship Id="rId3399" Type="http://schemas.openxmlformats.org/officeDocument/2006/relationships/hyperlink" Target="https://www.caixa.gov.br/Downloads/sinapi-cadernos-tecnicos/SINAPI-CT-PISOS.pdf" TargetMode="External"/><Relationship Id="rId4864" Type="http://schemas.openxmlformats.org/officeDocument/2006/relationships/hyperlink" Target="https://www.caixa.gov.br/Downloads/sinapi-cadernos-tecnicos/SINAPI-CT-TRANSPORTE-CARGA-E-DESCARGA-DE-MATERIAIS.pdf" TargetMode="External"/><Relationship Id="rId7270" Type="http://schemas.openxmlformats.org/officeDocument/2006/relationships/hyperlink" Target="https://www.caixa.gov.br/Downloads/sinapi-cadernos-tecnicos/SINAPI-CT-DETECCAO-DE-INCENDIO-E-ALARME.pdf" TargetMode="External"/><Relationship Id="rId8321" Type="http://schemas.openxmlformats.org/officeDocument/2006/relationships/hyperlink" Target="https://www.caixa.gov.br/Downloads/sinapi-cadernos-tecnicos/SINAPI-CT-CUSTOS-HORARIOS-PRODUTIVO-E-IMPRODUTIVO-DOS-EQUIPAMENTOS.pdf" TargetMode="External"/><Relationship Id="rId3466" Type="http://schemas.openxmlformats.org/officeDocument/2006/relationships/hyperlink" Target="https://www.caixa.gov.br/Downloads/sinapi-cadernos-tecnicos/SINAPI-CT-POSTES-DE-CONCRETO-E-METALICOS.pdf" TargetMode="External"/><Relationship Id="rId4517" Type="http://schemas.openxmlformats.org/officeDocument/2006/relationships/hyperlink" Target="https://www.caixa.gov.br/Downloads/sinapi-cadernos-tecnicos/SINAPI-CT-TELHAMENTO-PARA-COBERTURA.pdf" TargetMode="External"/><Relationship Id="rId5915" Type="http://schemas.openxmlformats.org/officeDocument/2006/relationships/hyperlink" Target="https://www.caixa.gov.br/Downloads/sinapi-cadernos-tecnicos/SINAPI-CT-FORMAS-PARA-ESTRUTURAS-DE-CONCRETO-ARMADO.pdf" TargetMode="External"/><Relationship Id="rId387" Type="http://schemas.openxmlformats.org/officeDocument/2006/relationships/hyperlink" Target="https://www.caixa.gov.br/Downloads/sinapi-cadernos-tecnicos/SINAPI-CT-INSTALACOES-HIDRAULICAS-RESERVACAO-E-BOMBAS-DE-RECALQUE.pdf" TargetMode="External"/><Relationship Id="rId2068" Type="http://schemas.openxmlformats.org/officeDocument/2006/relationships/hyperlink" Target="https://www.caixa.gov.br/Downloads/sinapi-cadernos-tecnicos/SINAPI-CT-LASTRO.pdf" TargetMode="External"/><Relationship Id="rId3119" Type="http://schemas.openxmlformats.org/officeDocument/2006/relationships/hyperlink" Target="https://www.caixa.gov.br/Downloads/sinapi-cadernos-tecnicos/SINAPI-CT-PELE-DE-VIDRO-EM-FACHADAS.pdf" TargetMode="External"/><Relationship Id="rId3880" Type="http://schemas.openxmlformats.org/officeDocument/2006/relationships/hyperlink" Target="https://www.caixa.gov.br/Downloads/sinapi-cadernos-tecnicos/SINAPI-CT-RASGOS-E-FIXACOES.pdf" TargetMode="External"/><Relationship Id="rId4931" Type="http://schemas.openxmlformats.org/officeDocument/2006/relationships/hyperlink" Target="https://www.caixa.gov.br/Downloads/sinapi-cadernos-tecnicos/SINAPI-CT-TUBULACAO-FLANGEADA-PARA-REDES-DE-AGUA.pdf" TargetMode="External"/><Relationship Id="rId9095" Type="http://schemas.openxmlformats.org/officeDocument/2006/relationships/hyperlink" Target="https://www.caixa.gov.br/Downloads/sinapi-cadernos-tecnicos/SINAPI-CT-BOCAS-PARA-BUEIROS.pdf" TargetMode="External"/><Relationship Id="rId1084" Type="http://schemas.openxmlformats.org/officeDocument/2006/relationships/hyperlink" Target="https://www.caixa.gov.br/Downloads/sinapi-cadernos-tecnicos/SINAPI-CT-INSTALACOES-PREDIAIS-DE-AGUA-QUENTE-EM-CPVC.pdf" TargetMode="External"/><Relationship Id="rId2482" Type="http://schemas.openxmlformats.org/officeDocument/2006/relationships/hyperlink" Target="https://www.caixa.gov.br/Downloads/sinapi-metodologia/Livro_SINAPI_Calculos_Parametros.pdf" TargetMode="External"/><Relationship Id="rId3533" Type="http://schemas.openxmlformats.org/officeDocument/2006/relationships/hyperlink" Target="https://www.caixa.gov.br/Downloads/sinapi-cadernos-tecnicos/SINAPI-CT-POCOS-DE-VISITA-E-CAIXAS-PARA-BOCAS-DE-LOBO.pdf" TargetMode="External"/><Relationship Id="rId6689" Type="http://schemas.openxmlformats.org/officeDocument/2006/relationships/hyperlink" Target="https://www.caixa.gov.br/Downloads/sinapi-cadernos-tecnicos/SINAPI-CT-ESCAVACAO-DE-VALAS.pdf" TargetMode="External"/><Relationship Id="rId9162" Type="http://schemas.openxmlformats.org/officeDocument/2006/relationships/hyperlink" Target="https://www.caixa.gov.br/Downloads/sinapi-cadernos-tecnicos/SINAPI-CT-ATERROS-BASES-SUB-BASES-E-IMPRIMACOES.pdf" TargetMode="External"/><Relationship Id="rId107" Type="http://schemas.openxmlformats.org/officeDocument/2006/relationships/hyperlink" Target="https://www.caixa.gov.br/Downloads/sinapi-cadernos-tecnicos/SINAPI-CT-INSTALACOES-ELETRICAS-REDE-DE-DISTRIBUICAO.pdf" TargetMode="External"/><Relationship Id="rId454" Type="http://schemas.openxmlformats.org/officeDocument/2006/relationships/hyperlink" Target="https://www.caixa.gov.br/Downloads/sinapi-cadernos-tecnicos/SINAPI-CT-INSTALACOES-HIDRAULICAS-RESERVACAO-E-BOMBAS-DE-RECALQUE.pdf" TargetMode="External"/><Relationship Id="rId2135" Type="http://schemas.openxmlformats.org/officeDocument/2006/relationships/hyperlink" Target="https://www.caixa.gov.br/Downloads/sinapi-cadernos-tecnicos/SINAPI-CT-LIMPEZA-DE-OBRA.pdf" TargetMode="External"/><Relationship Id="rId3600" Type="http://schemas.openxmlformats.org/officeDocument/2006/relationships/hyperlink" Target="https://www.caixa.gov.br/Downloads/sinapi-cadernos-tecnicos/SINAPI-CT-POCOS-DE-VISITA-E-CAIXAS-PARA-BOCAS-DE-LOBO.pdf" TargetMode="External"/><Relationship Id="rId6756" Type="http://schemas.openxmlformats.org/officeDocument/2006/relationships/hyperlink" Target="https://www.caixa.gov.br/Downloads/sinapi-cadernos-tecnicos/SINAPI-CT-ESCAVACAO-VERTICAL-A-CEU-ABERTO.pdf" TargetMode="External"/><Relationship Id="rId7807" Type="http://schemas.openxmlformats.org/officeDocument/2006/relationships/hyperlink" Target="https://www.caixa.gov.br/Downloads/sinapi-cadernos-tecnicos/SINAPI-CT-DEPRECIACAO-JUROS-IMPOSTOS-E-SEGUROS-MANUTENCAO-E-MATERIAIS-NA-OPERACAO-DOS-EQUIPAMENTOS.pdf" TargetMode="External"/><Relationship Id="rId521" Type="http://schemas.openxmlformats.org/officeDocument/2006/relationships/hyperlink" Target="https://www.caixa.gov.br/Downloads/sinapi-cadernos-tecnicos/SINAPI-CT-INSTALACOES-HIDRAULICAS-EM-PEX.pdf" TargetMode="External"/><Relationship Id="rId1151" Type="http://schemas.openxmlformats.org/officeDocument/2006/relationships/hyperlink" Target="https://www.caixa.gov.br/Downloads/sinapi-cadernos-tecnicos/SINAPI-CT-INSTALACOES-PREDIAIS-DE-AGUA-QUENTE-EM-CPVC.pdf" TargetMode="External"/><Relationship Id="rId2202" Type="http://schemas.openxmlformats.org/officeDocument/2006/relationships/hyperlink" Target="https://www.caixa.gov.br/Downloads/sinapi-metodologia/Livro_SINAPI_Calculos_Parametros.pdf" TargetMode="External"/><Relationship Id="rId5358" Type="http://schemas.openxmlformats.org/officeDocument/2006/relationships/hyperlink" Target="https://www.caixa.gov.br/Downloads/sinapi-cadernos-tecnicos/SINAPI-CT-INSTALACOES-ELETRICAS-ELETRODUTOS-CONEXOES-E-CONDULETES-APARENTES.pdf" TargetMode="External"/><Relationship Id="rId5772" Type="http://schemas.openxmlformats.org/officeDocument/2006/relationships/hyperlink" Target="https://www.caixa.gov.br/Downloads/sinapi-cadernos-tecnicos/SINAPI-CT-GESSO.pdf" TargetMode="External"/><Relationship Id="rId6409" Type="http://schemas.openxmlformats.org/officeDocument/2006/relationships/hyperlink" Target="https://www.caixa.gov.br/Downloads/sinapi-cadernos-tecnicos/SINAPI-CT-ESQUADRIAS-PORTAS.pdf" TargetMode="External"/><Relationship Id="rId6823" Type="http://schemas.openxmlformats.org/officeDocument/2006/relationships/hyperlink" Target="https://www.caixa.gov.br/Downloads/sinapi-cadernos-tecnicos/SINAPI-CT-ESCAVACAO-HORIZONTAL.pdf" TargetMode="External"/><Relationship Id="rId9979" Type="http://schemas.openxmlformats.org/officeDocument/2006/relationships/hyperlink" Target="https://www.caixa.gov.br/Downloads/sinapi-cadernos-tecnicos/SINAPI-CT-ARGAMASSAS.pdf" TargetMode="External"/><Relationship Id="rId1968" Type="http://schemas.openxmlformats.org/officeDocument/2006/relationships/hyperlink" Target="https://www.caixa.gov.br/Downloads/sinapi-cadernos-tecnicos/SINAPI-CT-INSTALACOES-EM-COBRE.pdf" TargetMode="External"/><Relationship Id="rId4374" Type="http://schemas.openxmlformats.org/officeDocument/2006/relationships/hyperlink" Target="https://www.caixa.gov.br/Downloads/sinapi-cadernos-tecnicos/SINAPI-CT-SISTEMA-DE-PROTECAO-CONTRA-DESCARGAS-ATMOSFERICAS-SPDA.pdf" TargetMode="External"/><Relationship Id="rId5425" Type="http://schemas.openxmlformats.org/officeDocument/2006/relationships/hyperlink" Target="https://www.caixa.gov.br/Downloads/sinapi-cadernos-tecnicos/SINAPI-CT-INSTALACOES-ELETRICAS-ELETRODUTOS-EMBUTIDOS-CABOS-CAIXAS-TOMADAS-E-INTERRUPTORES.pdf" TargetMode="External"/><Relationship Id="rId8995" Type="http://schemas.openxmlformats.org/officeDocument/2006/relationships/hyperlink" Target="https://www.caixa.gov.br/Downloads/sinapi-cadernos-tecnicos/SINAPI-CT-CAIXAS-ENTERRADAS.pdf" TargetMode="External"/><Relationship Id="rId3390" Type="http://schemas.openxmlformats.org/officeDocument/2006/relationships/hyperlink" Target="https://www.caixa.gov.br/Downloads/sinapi-cadernos-tecnicos/SINAPI-CT-PISOS.pdf" TargetMode="External"/><Relationship Id="rId4027" Type="http://schemas.openxmlformats.org/officeDocument/2006/relationships/hyperlink" Target="https://www.caixa.gov.br/Downloads/sinapi-cadernos-tecnicos/SINAPI-CT-REDES-DE-LOGICA-TELEFONIA-E-IMAGEM.pdf" TargetMode="External"/><Relationship Id="rId4441" Type="http://schemas.openxmlformats.org/officeDocument/2006/relationships/hyperlink" Target="https://www.caixa.gov.br/Downloads/sinapi-cadernos-tecnicos/SINAPI-CT-SISTEMAS-DE-MEDICAO.pdf" TargetMode="External"/><Relationship Id="rId7597" Type="http://schemas.openxmlformats.org/officeDocument/2006/relationships/hyperlink" Target="https://www.caixa.gov.br/Downloads/sinapi-cadernos-tecnicos/SINAPI-CT-DEPRECIACAO-JUROS-IMPOSTOS-E-SEGUROS-MANUTENCAO-E-MATERIAIS-NA-OPERACAO-DOS-EQUIPAMENTOS.pdf" TargetMode="External"/><Relationship Id="rId8648" Type="http://schemas.openxmlformats.org/officeDocument/2006/relationships/hyperlink" Target="https://www.caixa.gov.br/Downloads/sinapi-cadernos-tecnicos/SINAPI-CT-CUSTOS-HORARIOS-PRODUTIVO-E-IMPRODUTIVO-DOS-EQUIPAMENTOS.pdf" TargetMode="External"/><Relationship Id="rId3043" Type="http://schemas.openxmlformats.org/officeDocument/2006/relationships/hyperlink" Target="https://www.caixa.gov.br/Downloads/sinapi-cadernos-tecnicos/SINAPI-CT-PAVIMENTO-INTERTRAVADO.pdf" TargetMode="External"/><Relationship Id="rId6199" Type="http://schemas.openxmlformats.org/officeDocument/2006/relationships/hyperlink" Target="https://www.caixa.gov.br/Downloads/sinapi-cadernos-tecnicos/SINAPI-CT-ESTRUTURAS-DE-CONTENCAO-PERFIS-PRANCHADOS-CORTINAS-E-MUROS-DE-ARRIMO.pdf" TargetMode="External"/><Relationship Id="rId6266" Type="http://schemas.openxmlformats.org/officeDocument/2006/relationships/hyperlink" Target="https://www.caixa.gov.br/Downloads/sinapi-cadernos-tecnicos/SINAPI-CT-ESTRUTURA-E-TRAMA-PARA-COBERTURA.pdf" TargetMode="External"/><Relationship Id="rId7664" Type="http://schemas.openxmlformats.org/officeDocument/2006/relationships/hyperlink" Target="https://www.caixa.gov.br/Downloads/sinapi-cadernos-tecnicos/SINAPI-CT-DEPRECIACAO-JUROS-IMPOSTOS-E-SEGUROS-MANUTENCAO-E-MATERIAIS-NA-OPERACAO-DOS-EQUIPAMENTOS.pdf" TargetMode="External"/><Relationship Id="rId8715" Type="http://schemas.openxmlformats.org/officeDocument/2006/relationships/hyperlink" Target="https://www.caixa.gov.br/Downloads/sinapi-cadernos-tecnicos/SINAPI-CT-CONTRAPISO.pdf" TargetMode="External"/><Relationship Id="rId3110" Type="http://schemas.openxmlformats.org/officeDocument/2006/relationships/hyperlink" Target="https://www.caixa.gov.br/Downloads/sinapi-cadernos-tecnicos/SINAPI-CT-PEITORIS-E-CHAPINS.pdf" TargetMode="External"/><Relationship Id="rId6680" Type="http://schemas.openxmlformats.org/officeDocument/2006/relationships/hyperlink" Target="https://www.caixa.gov.br/Downloads/sinapi-cadernos-tecnicos/SINAPI-CT-ESCAVACAO-DE-VALAS.pdf" TargetMode="External"/><Relationship Id="rId7317" Type="http://schemas.openxmlformats.org/officeDocument/2006/relationships/hyperlink" Target="https://www.caixa.gov.br/Downloads/sinapi-cadernos-tecnicos/SINAPI-CT-DEPRECIACAO-JUROS-IMPOSTOS-E-SEGUROS-MANUTENCAO-E-MATERIAIS-NA-OPERACAO-DOS-EQUIPAMENTOS.pdf" TargetMode="External"/><Relationship Id="rId7731" Type="http://schemas.openxmlformats.org/officeDocument/2006/relationships/hyperlink" Target="https://www.caixa.gov.br/Downloads/sinapi-cadernos-tecnicos/SINAPI-CT-DEPRECIACAO-JUROS-IMPOSTOS-E-SEGUROS-MANUTENCAO-E-MATERIAIS-NA-OPERACAO-DOS-EQUIPAMENTOS.pdf" TargetMode="External"/><Relationship Id="rId2876" Type="http://schemas.openxmlformats.org/officeDocument/2006/relationships/hyperlink" Target="https://www.caixa.gov.br/Downloads/sinapi-cadernos-tecnicos/SINAPI-CT-PAISAGISMO-PLANTIO.pdf" TargetMode="External"/><Relationship Id="rId3927" Type="http://schemas.openxmlformats.org/officeDocument/2006/relationships/hyperlink" Target="https://www.caixa.gov.br/Downloads/sinapi-cadernos-tecnicos/SINAPI-CT-RECOMPOSICAO-DE-PAVIMENTOS.pdf" TargetMode="External"/><Relationship Id="rId5282" Type="http://schemas.openxmlformats.org/officeDocument/2006/relationships/hyperlink" Target="https://www.caixa.gov.br/Downloads/sinapi-cadernos-tecnicos/SINAPI-CT-VALVULAS-PARA-REDES-DE-SANEAMENTO.pdf" TargetMode="External"/><Relationship Id="rId6333" Type="http://schemas.openxmlformats.org/officeDocument/2006/relationships/hyperlink" Target="https://www.caixa.gov.br/Downloads/sinapi-cadernos-tecnicos/SINAPI-CT-ESTRUTURA-E-TRAMA-PARA-COBERTURA.pdf" TargetMode="External"/><Relationship Id="rId9489" Type="http://schemas.openxmlformats.org/officeDocument/2006/relationships/hyperlink" Target="https://www.caixa.gov.br/Downloads/sinapi-cadernos-tecnicos/SINAPI-CT-ASSENTAMENTO-DE-TUBOS-DE-ESGOTO-OU-DRENAGEM-PLUVIAL-EM-CONCRETO.pdf" TargetMode="External"/><Relationship Id="rId848" Type="http://schemas.openxmlformats.org/officeDocument/2006/relationships/hyperlink" Target="https://www.caixa.gov.br/Downloads/sinapi-cadernos-tecnicos/SINAPI-CT-INSTALACOES-PREDIAIS-DE-AGUA-FRIA-EM-PVC.pdf" TargetMode="External"/><Relationship Id="rId1478" Type="http://schemas.openxmlformats.org/officeDocument/2006/relationships/hyperlink" Target="https://www.caixa.gov.br/Downloads/sinapi-cadernos-tecnicos/SINAPI-CT-INSTALACOES-DE-GAS-E-INCENDIO-EM-ACO-E-FERRO-GALVANIZADO.pdf" TargetMode="External"/><Relationship Id="rId1892" Type="http://schemas.openxmlformats.org/officeDocument/2006/relationships/hyperlink" Target="https://www.caixa.gov.br/Downloads/sinapi-cadernos-tecnicos/SINAPI-CT-INSTALACOES-EM-COBRE.pdf" TargetMode="External"/><Relationship Id="rId2529" Type="http://schemas.openxmlformats.org/officeDocument/2006/relationships/hyperlink" Target="https://www.caixa.gov.br/Downloads/sinapi-cadernos-tecnicos/SINAPI-CT-LOCACAO-DE-OBRAS.pdf" TargetMode="External"/><Relationship Id="rId6400" Type="http://schemas.openxmlformats.org/officeDocument/2006/relationships/hyperlink" Target="https://www.caixa.gov.br/Downloads/sinapi-cadernos-tecnicos/SINAPI-CT-ESQUADRIAS-PORTAS.pdf" TargetMode="External"/><Relationship Id="rId9556" Type="http://schemas.openxmlformats.org/officeDocument/2006/relationships/hyperlink" Target="https://www.caixa.gov.br/Downloads/sinapi-cadernos-tecnicos/SINAPI-CT-ASSENTAMENTO-DE-TUBOS-DE-PVC-E-METALICOS-EM-REDES-DE-AGUA.pdf" TargetMode="External"/><Relationship Id="rId9970" Type="http://schemas.openxmlformats.org/officeDocument/2006/relationships/hyperlink" Target="https://www.caixa.gov.br/Downloads/sinapi-cadernos-tecnicos/SINAPI-CT-ARGAMASSAS.pdf" TargetMode="External"/><Relationship Id="rId915" Type="http://schemas.openxmlformats.org/officeDocument/2006/relationships/hyperlink" Target="https://www.caixa.gov.br/Downloads/sinapi-cadernos-tecnicos/SINAPI-CT-INSTALACOES-PREDIAIS-DE-AGUA-FRIA-EM-PVC.pdf" TargetMode="External"/><Relationship Id="rId1545" Type="http://schemas.openxmlformats.org/officeDocument/2006/relationships/hyperlink" Target="https://www.caixa.gov.br/Downloads/sinapi-cadernos-tecnicos/SINAPI-CT-INSTALACOES-DE-GAS-E-INCENDIO-EM-ACO-E-FERRO-GALVANIZADO.pdf" TargetMode="External"/><Relationship Id="rId2943" Type="http://schemas.openxmlformats.org/officeDocument/2006/relationships/hyperlink" Target="https://www.caixa.gov.br/Downloads/sinapi-cadernos-tecnicos/SINAPI-CT-PAREDES-DE-CONCRETO-ESTUCAMENTO.pdf" TargetMode="External"/><Relationship Id="rId5002" Type="http://schemas.openxmlformats.org/officeDocument/2006/relationships/hyperlink" Target="https://www.caixa.gov.br/Downloads/sinapi-cadernos-tecnicos/SINAPI-CT-TUNNEL-LINER.pdf" TargetMode="External"/><Relationship Id="rId8158" Type="http://schemas.openxmlformats.org/officeDocument/2006/relationships/hyperlink" Target="https://www.caixa.gov.br/Downloads/sinapi-cadernos-tecnicos/SINAPI-CT-DEPRECIACAO-JUROS-IMPOSTOS-E-SEGUROS-MANUTENCAO-E-MATERIAIS-NA-OPERACAO-DOS-EQUIPAMENTOS.pdf" TargetMode="External"/><Relationship Id="rId8572" Type="http://schemas.openxmlformats.org/officeDocument/2006/relationships/hyperlink" Target="https://www.caixa.gov.br/Downloads/sinapi-cadernos-tecnicos/SINAPI-CT-CUSTOS-HORARIOS-PRODUTIVO-E-IMPRODUTIVO-DOS-EQUIPAMENTOS.pdf" TargetMode="External"/><Relationship Id="rId9209" Type="http://schemas.openxmlformats.org/officeDocument/2006/relationships/hyperlink" Target="https://www.caixa.gov.br/Downloads/sinapi-cadernos-tecnicos/SINAPI-CT-ATERROS-BASES-SUB-BASES-E-IMPRIMACOES.pdf" TargetMode="External"/><Relationship Id="rId9623" Type="http://schemas.openxmlformats.org/officeDocument/2006/relationships/hyperlink" Target="https://www.caixa.gov.br/Downloads/sinapi-cadernos-tecnicos/SINAPI-CT-ASSENTAMENTO-DE-TUBOS-DE-PVC-E-METALICOS-EM-REDES-DE-AGUA.pdf" TargetMode="External"/><Relationship Id="rId10088" Type="http://schemas.openxmlformats.org/officeDocument/2006/relationships/hyperlink" Target="https://www.caixa.gov.br/Downloads/sinapi-cadernos-tecnicos/SINAPI-CT-ALVENARIA-DE-VEDACAO.pdf" TargetMode="External"/><Relationship Id="rId7174" Type="http://schemas.openxmlformats.org/officeDocument/2006/relationships/hyperlink" Target="https://www.caixa.gov.br/Downloads/sinapi-cadernos-tecnicos/SINAPI-CT-DUTOS-PARA-AR-CONDICIONADO.pdf" TargetMode="External"/><Relationship Id="rId8225" Type="http://schemas.openxmlformats.org/officeDocument/2006/relationships/hyperlink" Target="https://www.caixa.gov.br/Downloads/sinapi-cadernos-tecnicos/SINAPI-CT-DEMOLICOES-E-REMOCOES.pdf" TargetMode="External"/><Relationship Id="rId1612" Type="http://schemas.openxmlformats.org/officeDocument/2006/relationships/hyperlink" Target="https://www.caixa.gov.br/Downloads/sinapi-cadernos-tecnicos/SINAPI-CT-INSTALACOES-DE-GAS-EM-PEX-MULTICAMADAS.pdf" TargetMode="External"/><Relationship Id="rId4768" Type="http://schemas.openxmlformats.org/officeDocument/2006/relationships/hyperlink" Target="https://www.caixa.gov.br/Downloads/sinapi-cadernos-tecnicos/SINAPI-CT-TRANSPORTE-CARGA-E-DESCARGA-DE-MATERIAIS.pdf" TargetMode="External"/><Relationship Id="rId5819" Type="http://schemas.openxmlformats.org/officeDocument/2006/relationships/hyperlink" Target="https://www.caixa.gov.br/Downloads/sinapi-cadernos-tecnicos/SINAPI-CT-GABIOES-EXECUCAO-DE-MURO-E-PROTECAO-SUPERFICIAL.pdf" TargetMode="External"/><Relationship Id="rId6190" Type="http://schemas.openxmlformats.org/officeDocument/2006/relationships/hyperlink" Target="https://www.caixa.gov.br/Downloads/sinapi-cadernos-tecnicos/SINAPI-CT-ESTRUTURAS-DE-CONTENCAO-PERFIS-PRANCHADOS-CORTINAS-E-MUROS-DE-ARRIMO.pdf" TargetMode="External"/><Relationship Id="rId3784" Type="http://schemas.openxmlformats.org/officeDocument/2006/relationships/hyperlink" Target="https://www.caixa.gov.br/Downloads/sinapi-cadernos-tecnicos/SINAPI-CT-RADIER-PISO-DE-CONCRETO-E-LAJE-SOBRE-SOLO.pdf" TargetMode="External"/><Relationship Id="rId4835" Type="http://schemas.openxmlformats.org/officeDocument/2006/relationships/hyperlink" Target="https://www.caixa.gov.br/Downloads/sinapi-cadernos-tecnicos/SINAPI-CT-TRANSPORTE-CARGA-E-DESCARGA-DE-MATERIAIS.pdf" TargetMode="External"/><Relationship Id="rId7241" Type="http://schemas.openxmlformats.org/officeDocument/2006/relationships/hyperlink" Target="https://www.caixa.gov.br/Downloads/sinapi-cadernos-tecnicos/SINAPI-CT-DRENAGEM-DE-AR-CONDICIONADO.pdf" TargetMode="External"/><Relationship Id="rId2386" Type="http://schemas.openxmlformats.org/officeDocument/2006/relationships/hyperlink" Target="https://www.caixa.gov.br/Downloads/sinapi-metodologia/Livro_SINAPI_Calculos_Parametros.pdf" TargetMode="External"/><Relationship Id="rId3437" Type="http://schemas.openxmlformats.org/officeDocument/2006/relationships/hyperlink" Target="https://www.caixa.gov.br/Downloads/sinapi-cadernos-tecnicos/SINAPI-CT-POSTES-DE-CONCRETO-E-METALICOS.pdf" TargetMode="External"/><Relationship Id="rId3851" Type="http://schemas.openxmlformats.org/officeDocument/2006/relationships/hyperlink" Target="https://www.caixa.gov.br/Downloads/sinapi-cadernos-tecnicos/SINAPI-CT-RASGOS-E-FIXACOES.pdf" TargetMode="External"/><Relationship Id="rId4902" Type="http://schemas.openxmlformats.org/officeDocument/2006/relationships/hyperlink" Target="https://www.caixa.gov.br/Downloads/sinapi-cadernos-tecnicos/SINAPI-CT-TUBULACAO-FLANGEADA-PARA-REDES-DE-AGUA.pdf" TargetMode="External"/><Relationship Id="rId358" Type="http://schemas.openxmlformats.org/officeDocument/2006/relationships/hyperlink" Target="https://www.caixa.gov.br/Downloads/sinapi-cadernos-tecnicos/SINAPI-CT-INSTALACOES-HIDRAULICAS-RESERVACAO-E-BOMBAS-DE-RECALQUE.pdf" TargetMode="External"/><Relationship Id="rId772" Type="http://schemas.openxmlformats.org/officeDocument/2006/relationships/hyperlink" Target="https://www.caixa.gov.br/Downloads/sinapi-cadernos-tecnicos/SINAPI-CT-INSTALACOES-PREDIAIS-DE-ESGOTO-TUBOS-E-CONEXOES.pdf" TargetMode="External"/><Relationship Id="rId2039" Type="http://schemas.openxmlformats.org/officeDocument/2006/relationships/hyperlink" Target="https://www.caixa.gov.br/Downloads/sinapi-cadernos-tecnicos/SINAPI-CT-LAJES-PRE-MOLDADAS.pdf" TargetMode="External"/><Relationship Id="rId2453" Type="http://schemas.openxmlformats.org/officeDocument/2006/relationships/hyperlink" Target="https://www.caixa.gov.br/Downloads/sinapi-metodologia/Livro_SINAPI_Calculos_Parametros.pdf" TargetMode="External"/><Relationship Id="rId3504" Type="http://schemas.openxmlformats.org/officeDocument/2006/relationships/hyperlink" Target="https://www.caixa.gov.br/Downloads/sinapi-cadernos-tecnicos/SINAPI-CT-POCOS-DE-VISITA-E-CAIXAS-PARA-BOCAS-DE-LOBO.pdf" TargetMode="External"/><Relationship Id="rId9066" Type="http://schemas.openxmlformats.org/officeDocument/2006/relationships/hyperlink" Target="https://www.caixa.gov.br/Downloads/sinapi-cadernos-tecnicos/SINAPI-CT-BOMBAS-HIDRAULICAS-CENTRIFUGAS-HORIZONTAIS-E-SUBMERSIVEIS.pdf" TargetMode="External"/><Relationship Id="rId9480" Type="http://schemas.openxmlformats.org/officeDocument/2006/relationships/hyperlink" Target="https://www.caixa.gov.br/Downloads/sinapi-cadernos-tecnicos/SINAPI-CT-ASSENTAMENTO-DE-TUBOS-DE-ESGOTO-OU-DRENAGEM-PLUVIAL-EM-CONCRETO.pdf" TargetMode="External"/><Relationship Id="rId425" Type="http://schemas.openxmlformats.org/officeDocument/2006/relationships/hyperlink" Target="https://www.caixa.gov.br/Downloads/sinapi-cadernos-tecnicos/SINAPI-CT-INSTALACOES-HIDRAULICAS-RESERVACAO-E-BOMBAS-DE-RECALQUE.pdf" TargetMode="External"/><Relationship Id="rId1055" Type="http://schemas.openxmlformats.org/officeDocument/2006/relationships/hyperlink" Target="https://www.caixa.gov.br/Downloads/sinapi-cadernos-tecnicos/SINAPI-CT-INSTALACOES-PREDIAIS-DE-AGUA-QUENTE-EM-CPVC.pdf" TargetMode="External"/><Relationship Id="rId2106" Type="http://schemas.openxmlformats.org/officeDocument/2006/relationships/hyperlink" Target="https://www.caixa.gov.br/Downloads/sinapi-cadernos-tecnicos/SINAPI-CT-LIGACOES-PREDIAIS-DE-AGUA-E-ESGOTO.pdf" TargetMode="External"/><Relationship Id="rId2520" Type="http://schemas.openxmlformats.org/officeDocument/2006/relationships/hyperlink" Target="https://www.caixa.gov.br/Downloads/sinapi-metodologia/Livro_SINAPI_Calculos_Parametros.pdf" TargetMode="External"/><Relationship Id="rId5676" Type="http://schemas.openxmlformats.org/officeDocument/2006/relationships/hyperlink" Target="https://www.caixa.gov.br/Downloads/sinapi-cadernos-tecnicos/SINAPI-CT-ILUMINACAO-PREDIAL-E-MONITORAMENTO.pdf" TargetMode="External"/><Relationship Id="rId6727" Type="http://schemas.openxmlformats.org/officeDocument/2006/relationships/hyperlink" Target="https://www.caixa.gov.br/Downloads/sinapi-cadernos-tecnicos/SINAPI-CT-ESCAVACAO-VERTICAL-A-CEU-ABERTO.pdf" TargetMode="External"/><Relationship Id="rId8082" Type="http://schemas.openxmlformats.org/officeDocument/2006/relationships/hyperlink" Target="https://www.caixa.gov.br/Downloads/sinapi-cadernos-tecnicos/SINAPI-CT-DEPRECIACAO-JUROS-IMPOSTOS-E-SEGUROS-MANUTENCAO-E-MATERIAIS-NA-OPERACAO-DOS-EQUIPAMENTOS.pdf" TargetMode="External"/><Relationship Id="rId9133" Type="http://schemas.openxmlformats.org/officeDocument/2006/relationships/hyperlink" Target="https://www.caixa.gov.br/Downloads/sinapi-cadernos-tecnicos/SINAPI-CT-BOCAS-PARA-BUEIROS.pdf" TargetMode="External"/><Relationship Id="rId1122" Type="http://schemas.openxmlformats.org/officeDocument/2006/relationships/hyperlink" Target="https://www.caixa.gov.br/Downloads/sinapi-cadernos-tecnicos/SINAPI-CT-INSTALACOES-PREDIAIS-DE-AGUA-QUENTE-EM-CPVC.pdf" TargetMode="External"/><Relationship Id="rId4278" Type="http://schemas.openxmlformats.org/officeDocument/2006/relationships/hyperlink" Target="https://www.caixa.gov.br/Downloads/sinapi-cadernos-tecnicos/SINAPI-CT-REVESTIMENTOS-CERAMICOS-INTERNOS.pdf" TargetMode="External"/><Relationship Id="rId5329" Type="http://schemas.openxmlformats.org/officeDocument/2006/relationships/hyperlink" Target="https://www.caixa.gov.br/Downloads/sinapi-cadernos-tecnicos/SINAPI-CT-INSTALACOES-ELETRICAS-ELETRODUTOS-CONEXOES-E-CONDULETES-APARENTES.pdf" TargetMode="External"/><Relationship Id="rId9200" Type="http://schemas.openxmlformats.org/officeDocument/2006/relationships/hyperlink" Target="https://www.caixa.gov.br/Downloads/sinapi-cadernos-tecnicos/SINAPI-CT-ATERROS-BASES-SUB-BASES-E-IMPRIMACOES.pdf" TargetMode="External"/><Relationship Id="rId3294" Type="http://schemas.openxmlformats.org/officeDocument/2006/relationships/hyperlink" Target="https://www.caixa.gov.br/Downloads/sinapi-cadernos-tecnicos/SINAPI-CT-PINTURA-EM-SUPERFICIES-METALICAS.pdf" TargetMode="External"/><Relationship Id="rId4345" Type="http://schemas.openxmlformats.org/officeDocument/2006/relationships/hyperlink" Target="https://www.caixa.gov.br/Downloads/sinapi-cadernos-tecnicos/SINAPI-CT-SINALIZACAO-VERTICAL-VIARIA.pdf" TargetMode="External"/><Relationship Id="rId4692" Type="http://schemas.openxmlformats.org/officeDocument/2006/relationships/hyperlink" Target="https://www.caixa.gov.br/Downloads/sinapi-cadernos-tecnicos/SINAPI-CT-TRANSPORTE-DE-MATERIAIS-DENTRO-DO-CANTEIRO-DE-OBRAS.pdf" TargetMode="External"/><Relationship Id="rId5743" Type="http://schemas.openxmlformats.org/officeDocument/2006/relationships/hyperlink" Target="https://www.caixa.gov.br/Downloads/sinapi-cadernos-tecnicos/SINAPI-CT-GRAUTE-E-ARMACAO.pdf" TargetMode="External"/><Relationship Id="rId8899" Type="http://schemas.openxmlformats.org/officeDocument/2006/relationships/hyperlink" Target="https://www.caixa.gov.br/Downloads/sinapi-cadernos-tecnicos/SINAPI-CT-CERCAS-PROTETORES-E-ALAMBRADOS.pdf" TargetMode="External"/><Relationship Id="rId1939" Type="http://schemas.openxmlformats.org/officeDocument/2006/relationships/hyperlink" Target="https://www.caixa.gov.br/Downloads/sinapi-cadernos-tecnicos/SINAPI-CT-INSTALACOES-EM-COBRE.pdf" TargetMode="External"/><Relationship Id="rId5810" Type="http://schemas.openxmlformats.org/officeDocument/2006/relationships/hyperlink" Target="https://www.caixa.gov.br/Downloads/sinapi-cadernos-tecnicos/SINAPI-CT-GABIOES-EXECUCAO-DE-MURO-E-PROTECAO-SUPERFICIAL.pdf" TargetMode="External"/><Relationship Id="rId8966" Type="http://schemas.openxmlformats.org/officeDocument/2006/relationships/hyperlink" Target="https://www.caixa.gov.br/Downloads/sinapi-cadernos-tecnicos/SINAPI-CT-CAIXAS-DE-AGUA-PARA-EDIFICACOES.pdf" TargetMode="External"/><Relationship Id="rId3361" Type="http://schemas.openxmlformats.org/officeDocument/2006/relationships/hyperlink" Target="https://www.caixa.gov.br/Downloads/sinapi-cadernos-tecnicos/SINAPI-CT-PINTURA-PARA-PISOS-E-PARA-SINALIZACAO-HORIZONTAL-E-VERTICAL.pdf" TargetMode="External"/><Relationship Id="rId4412" Type="http://schemas.openxmlformats.org/officeDocument/2006/relationships/hyperlink" Target="https://www.caixa.gov.br/Downloads/sinapi-cadernos-tecnicos/SINAPI-CT-SISTEMAS-DE-MEDICAO.pdf" TargetMode="External"/><Relationship Id="rId7568" Type="http://schemas.openxmlformats.org/officeDocument/2006/relationships/hyperlink" Target="https://www.caixa.gov.br/Downloads/sinapi-cadernos-tecnicos/SINAPI-CT-DEPRECIACAO-JUROS-IMPOSTOS-E-SEGUROS-MANUTENCAO-E-MATERIAIS-NA-OPERACAO-DOS-EQUIPAMENTOS.pdf" TargetMode="External"/><Relationship Id="rId7982" Type="http://schemas.openxmlformats.org/officeDocument/2006/relationships/hyperlink" Target="https://www.caixa.gov.br/Downloads/sinapi-cadernos-tecnicos/SINAPI-CT-DEPRECIACAO-JUROS-IMPOSTOS-E-SEGUROS-MANUTENCAO-E-MATERIAIS-NA-OPERACAO-DOS-EQUIPAMENTOS.pdf" TargetMode="External"/><Relationship Id="rId8619" Type="http://schemas.openxmlformats.org/officeDocument/2006/relationships/hyperlink" Target="https://www.caixa.gov.br/Downloads/sinapi-cadernos-tecnicos/SINAPI-CT-CUSTOS-HORARIOS-PRODUTIVO-E-IMPRODUTIVO-DOS-EQUIPAMENTOS.pdf" TargetMode="External"/><Relationship Id="rId282" Type="http://schemas.openxmlformats.org/officeDocument/2006/relationships/hyperlink" Target="https://www.caixa.gov.br/Downloads/sinapi-cadernos-tecnicos/SINAPI-CT-INSTALACOES-HIDRAULICAS-RESERVACAO-E-BOMBAS-DE-RECALQUE.pdf" TargetMode="External"/><Relationship Id="rId3014" Type="http://schemas.openxmlformats.org/officeDocument/2006/relationships/hyperlink" Target="https://www.caixa.gov.br/Downloads/sinapi-cadernos-tecnicos/SINAPI-CT-PARQUINHOS-E-EQUIPAMENTOS-DE-GINASTICA-AO-AR-LIVRE.pdf" TargetMode="External"/><Relationship Id="rId6584" Type="http://schemas.openxmlformats.org/officeDocument/2006/relationships/hyperlink" Target="https://www.caixa.gov.br/Downloads/sinapi-cadernos-tecnicos/SINAPI-CT-ESCORAMENTO-E-PREPARO-DE-FUNDO-DE-VALAS.pdf" TargetMode="External"/><Relationship Id="rId7635" Type="http://schemas.openxmlformats.org/officeDocument/2006/relationships/hyperlink" Target="https://www.caixa.gov.br/Downloads/sinapi-cadernos-tecnicos/SINAPI-CT-DEPRECIACAO-JUROS-IMPOSTOS-E-SEGUROS-MANUTENCAO-E-MATERIAIS-NA-OPERACAO-DOS-EQUIPAMENTOS.pdf" TargetMode="External"/><Relationship Id="rId2030" Type="http://schemas.openxmlformats.org/officeDocument/2006/relationships/hyperlink" Target="https://www.caixa.gov.br/Downloads/sinapi-cadernos-tecnicos/SINAPI-CT-LAJES-PRE-MOLDADAS.pdf" TargetMode="External"/><Relationship Id="rId5186" Type="http://schemas.openxmlformats.org/officeDocument/2006/relationships/hyperlink" Target="https://www.caixa.gov.br/Downloads/sinapi-cadernos-tecnicos/SINAPI-CT-VALVULAS-E-REGISTROS-PARA-SISTEMAS-PREDIAIS.pdf" TargetMode="External"/><Relationship Id="rId6237" Type="http://schemas.openxmlformats.org/officeDocument/2006/relationships/hyperlink" Target="https://www.caixa.gov.br/Downloads/sinapi-cadernos-tecnicos/SINAPI-CT-ESTRUTURA-E-TRAMA-PARA-COBERTURA.pdf" TargetMode="External"/><Relationship Id="rId6651" Type="http://schemas.openxmlformats.org/officeDocument/2006/relationships/hyperlink" Target="https://www.caixa.gov.br/Downloads/sinapi-cadernos-tecnicos/SINAPI-CT-ESCAVACAO-DE-VALAS.pdf" TargetMode="External"/><Relationship Id="rId7702" Type="http://schemas.openxmlformats.org/officeDocument/2006/relationships/hyperlink" Target="https://www.caixa.gov.br/Downloads/sinapi-cadernos-tecnicos/SINAPI-CT-DEPRECIACAO-JUROS-IMPOSTOS-E-SEGUROS-MANUTENCAO-E-MATERIAIS-NA-OPERACAO-DOS-EQUIPAMENTOS.pdf" TargetMode="External"/><Relationship Id="rId5253" Type="http://schemas.openxmlformats.org/officeDocument/2006/relationships/hyperlink" Target="https://www.caixa.gov.br/Downloads/sinapi-cadernos-tecnicos/SINAPI-CT-VALVULAS-PARA-REDES-DE-SANEAMENTO.pdf" TargetMode="External"/><Relationship Id="rId6304" Type="http://schemas.openxmlformats.org/officeDocument/2006/relationships/hyperlink" Target="https://www.caixa.gov.br/Downloads/sinapi-cadernos-tecnicos/SINAPI-CT-ESTRUTURA-E-TRAMA-PARA-COBERTURA.pdf" TargetMode="External"/><Relationship Id="rId1449" Type="http://schemas.openxmlformats.org/officeDocument/2006/relationships/hyperlink" Target="https://www.caixa.gov.br/Downloads/sinapi-cadernos-tecnicos/SINAPI-CT-INSTALACOES-DE-GAS-E-INCENDIO-EM-ACO-E-FERRO-GALVANIZADO.pdf" TargetMode="External"/><Relationship Id="rId1796" Type="http://schemas.openxmlformats.org/officeDocument/2006/relationships/hyperlink" Target="https://www.caixa.gov.br/Downloads/sinapi-cadernos-tecnicos/SINAPI-CT-INSTALACOES-EM-COBRE.pdf" TargetMode="External"/><Relationship Id="rId2847" Type="http://schemas.openxmlformats.org/officeDocument/2006/relationships/hyperlink" Target="https://www.caixa.gov.br/Downloads/sinapi-cadernos-tecnicos/SINAPI-CT-MONOCAPA.pdf" TargetMode="External"/><Relationship Id="rId8476" Type="http://schemas.openxmlformats.org/officeDocument/2006/relationships/hyperlink" Target="https://www.caixa.gov.br/Downloads/sinapi-cadernos-tecnicos/SINAPI-CT-CUSTOS-HORARIOS-PRODUTIVO-E-IMPRODUTIVO-DOS-EQUIPAMENTOS.pdf" TargetMode="External"/><Relationship Id="rId9874" Type="http://schemas.openxmlformats.org/officeDocument/2006/relationships/hyperlink" Target="https://www.caixa.gov.br/Downloads/sinapi-cadernos-tecnicos/SINAPI-CT-ARMACAO-DE-ESTACAS.pdf" TargetMode="External"/><Relationship Id="rId88" Type="http://schemas.openxmlformats.org/officeDocument/2006/relationships/hyperlink" Target="https://www.caixa.gov.br/Downloads/sinapi-cadernos-tecnicos/SINAPI-CT-INSTALACOES-ELETRICAS-REDE-DE-DISTRIBUICAO.pdf" TargetMode="External"/><Relationship Id="rId819" Type="http://schemas.openxmlformats.org/officeDocument/2006/relationships/hyperlink" Target="https://www.caixa.gov.br/Downloads/sinapi-cadernos-tecnicos/SINAPI-CT-INSTALACOES-PREDIAIS-DE-AGUA-FRIA-EM-PVC.pdf" TargetMode="External"/><Relationship Id="rId1863" Type="http://schemas.openxmlformats.org/officeDocument/2006/relationships/hyperlink" Target="https://www.caixa.gov.br/Downloads/sinapi-cadernos-tecnicos/SINAPI-CT-INSTALACOES-EM-COBRE.pdf" TargetMode="External"/><Relationship Id="rId2914" Type="http://schemas.openxmlformats.org/officeDocument/2006/relationships/hyperlink" Target="https://www.caixa.gov.br/Downloads/sinapi-cadernos-tecnicos/SINAPI-CT-PAREDES-DE-CONCRETO-CONCRETAGEM.pdf" TargetMode="External"/><Relationship Id="rId5320" Type="http://schemas.openxmlformats.org/officeDocument/2006/relationships/hyperlink" Target="https://www.caixa.gov.br/Downloads/sinapi-cadernos-tecnicos/SINAPI-CT-INSTALACOES-ELETRICAS-ELETRODUTOS-CONEXOES-E-CONDULETES-APARENTES.pdf" TargetMode="External"/><Relationship Id="rId7078" Type="http://schemas.openxmlformats.org/officeDocument/2006/relationships/hyperlink" Target="https://www.caixa.gov.br/Downloads/sinapi-cadernos-tecnicos/SINAPI-CT-ELETROCALHAS.pdf" TargetMode="External"/><Relationship Id="rId8129" Type="http://schemas.openxmlformats.org/officeDocument/2006/relationships/hyperlink" Target="https://www.caixa.gov.br/Downloads/sinapi-cadernos-tecnicos/SINAPI-CT-DEPRECIACAO-JUROS-IMPOSTOS-E-SEGUROS-MANUTENCAO-E-MATERIAIS-NA-OPERACAO-DOS-EQUIPAMENTOS.pdf" TargetMode="External"/><Relationship Id="rId8890" Type="http://schemas.openxmlformats.org/officeDocument/2006/relationships/hyperlink" Target="https://www.caixa.gov.br/Downloads/sinapi-cadernos-tecnicos/SINAPI-CT-CERCAS-PROTETORES-E-ALAMBRADOS.pdf" TargetMode="External"/><Relationship Id="rId9527" Type="http://schemas.openxmlformats.org/officeDocument/2006/relationships/hyperlink" Target="https://www.caixa.gov.br/Downloads/sinapi-cadernos-tecnicos/SINAPI-CT-ASSENTAMENTO-DE-TUBOS-DE-PVC-E-METALICOS-EM-REDES-DE-AGUA.pdf" TargetMode="External"/><Relationship Id="rId9941" Type="http://schemas.openxmlformats.org/officeDocument/2006/relationships/hyperlink" Target="https://www.caixa.gov.br/Downloads/sinapi-cadernos-tecnicos/SINAPI-CT-ARGAMASSAS.pdf" TargetMode="External"/><Relationship Id="rId1516" Type="http://schemas.openxmlformats.org/officeDocument/2006/relationships/hyperlink" Target="https://www.caixa.gov.br/Downloads/sinapi-cadernos-tecnicos/SINAPI-CT-INSTALACOES-DE-GAS-E-INCENDIO-EM-ACO-E-FERRO-GALVANIZADO.pdf" TargetMode="External"/><Relationship Id="rId1930" Type="http://schemas.openxmlformats.org/officeDocument/2006/relationships/hyperlink" Target="https://www.caixa.gov.br/Downloads/sinapi-cadernos-tecnicos/SINAPI-CT-INSTALACOES-EM-COBRE.pdf" TargetMode="External"/><Relationship Id="rId7492" Type="http://schemas.openxmlformats.org/officeDocument/2006/relationships/hyperlink" Target="https://www.caixa.gov.br/Downloads/sinapi-cadernos-tecnicos/SINAPI-CT-DEPRECIACAO-JUROS-IMPOSTOS-E-SEGUROS-MANUTENCAO-E-MATERIAIS-NA-OPERACAO-DOS-EQUIPAMENTOS.pdf" TargetMode="External"/><Relationship Id="rId8543" Type="http://schemas.openxmlformats.org/officeDocument/2006/relationships/hyperlink" Target="https://www.caixa.gov.br/Downloads/sinapi-cadernos-tecnicos/SINAPI-CT-CUSTOS-HORARIOS-PRODUTIVO-E-IMPRODUTIVO-DOS-EQUIPAMENTOS.pdf" TargetMode="External"/><Relationship Id="rId10059" Type="http://schemas.openxmlformats.org/officeDocument/2006/relationships/hyperlink" Target="https://www.caixa.gov.br/Downloads/sinapi-cadernos-tecnicos/SINAPI-CT-ALVENARIA-DE-VEDACAO.pdf" TargetMode="External"/><Relationship Id="rId3688" Type="http://schemas.openxmlformats.org/officeDocument/2006/relationships/hyperlink" Target="https://www.caixa.gov.br/Downloads/sinapi-cadernos-tecnicos/SINAPI-CT-PRODUCAO-DE-CONCRETO.pdf" TargetMode="External"/><Relationship Id="rId4739" Type="http://schemas.openxmlformats.org/officeDocument/2006/relationships/hyperlink" Target="https://www.caixa.gov.br/Downloads/sinapi-cadernos-tecnicos/SINAPI-CT-TRANSPORTE-CARGA-E-DESCARGA-DE-MATERIAIS.pdf" TargetMode="External"/><Relationship Id="rId6094" Type="http://schemas.openxmlformats.org/officeDocument/2006/relationships/hyperlink" Target="https://www.caixa.gov.br/Downloads/sinapi-cadernos-tecnicos/SINAPI-CT-EXECUCAO-DE-TIRANTES.pdf" TargetMode="External"/><Relationship Id="rId7145" Type="http://schemas.openxmlformats.org/officeDocument/2006/relationships/hyperlink" Target="https://www.caixa.gov.br/Downloads/sinapi-cadernos-tecnicos/SINAPI-CT-DUTOS-PARA-AR-CONDICIONADO.pdf" TargetMode="External"/><Relationship Id="rId8610" Type="http://schemas.openxmlformats.org/officeDocument/2006/relationships/hyperlink" Target="https://www.caixa.gov.br/Downloads/sinapi-cadernos-tecnicos/SINAPI-CT-CUSTOS-HORARIOS-PRODUTIVO-E-IMPRODUTIVO-DOS-EQUIPAMENTOS.pdf" TargetMode="External"/><Relationship Id="rId10126" Type="http://schemas.openxmlformats.org/officeDocument/2006/relationships/hyperlink" Target="https://www.caixa.gov.br/Downloads/sinapi-cadernos-tecnicos/SINAPI-CT-ALVENARIA-ESTRUTURAL-BLOCOS-CERAMICOS.pdf" TargetMode="External"/><Relationship Id="rId3755" Type="http://schemas.openxmlformats.org/officeDocument/2006/relationships/hyperlink" Target="https://www.caixa.gov.br/Downloads/sinapi-cadernos-tecnicos/SINAPI-CT-QUADROS-DE-AUTOMACAO-DE-BOMBAS.pdf" TargetMode="External"/><Relationship Id="rId4806" Type="http://schemas.openxmlformats.org/officeDocument/2006/relationships/hyperlink" Target="https://www.caixa.gov.br/Downloads/sinapi-cadernos-tecnicos/SINAPI-CT-TRANSPORTE-CARGA-E-DESCARGA-DE-MATERIAIS.pdf" TargetMode="External"/><Relationship Id="rId6161" Type="http://schemas.openxmlformats.org/officeDocument/2006/relationships/hyperlink" Target="https://www.caixa.gov.br/Downloads/sinapi-cadernos-tecnicos/SINAPI-CT-ESTRUTURAS-DE-MADEIRA.pdf" TargetMode="External"/><Relationship Id="rId7212" Type="http://schemas.openxmlformats.org/officeDocument/2006/relationships/hyperlink" Target="https://www.caixa.gov.br/Downloads/sinapi-cadernos-tecnicos/SINAPI-CT-DRENOS.pdf" TargetMode="External"/><Relationship Id="rId676" Type="http://schemas.openxmlformats.org/officeDocument/2006/relationships/hyperlink" Target="https://www.caixa.gov.br/Downloads/sinapi-cadernos-tecnicos/SINAPI-CT-INSTALACOES-HIDRAULICAS-EM-PPR.pdf" TargetMode="External"/><Relationship Id="rId2357" Type="http://schemas.openxmlformats.org/officeDocument/2006/relationships/hyperlink" Target="https://www.caixa.gov.br/Downloads/sinapi-metodologia/Livro_SINAPI_Calculos_Parametros.pdf" TargetMode="External"/><Relationship Id="rId3408" Type="http://schemas.openxmlformats.org/officeDocument/2006/relationships/hyperlink" Target="https://www.caixa.gov.br/Downloads/sinapi-cadernos-tecnicos/SINAPI-CT-PISOS.pdf" TargetMode="External"/><Relationship Id="rId9384" Type="http://schemas.openxmlformats.org/officeDocument/2006/relationships/hyperlink" Target="https://www.caixa.gov.br/Downloads/sinapi-cadernos-tecnicos/SINAPI-CT-ATERRO-E-REATERRO-DE-VALAS.pdf" TargetMode="External"/><Relationship Id="rId329" Type="http://schemas.openxmlformats.org/officeDocument/2006/relationships/hyperlink" Target="https://www.caixa.gov.br/Downloads/sinapi-cadernos-tecnicos/SINAPI-CT-INSTALACOES-HIDRAULICAS-RESERVACAO-E-BOMBAS-DE-RECALQUE.pdf" TargetMode="External"/><Relationship Id="rId1373" Type="http://schemas.openxmlformats.org/officeDocument/2006/relationships/hyperlink" Target="https://www.caixa.gov.br/Downloads/sinapi-cadernos-tecnicos/SINAPI-CT-INSTALACOES-DE-GAS-E-INCENDIO-EM-ACO-E-FERRO-GALVANIZADO.pdf" TargetMode="External"/><Relationship Id="rId2771" Type="http://schemas.openxmlformats.org/officeDocument/2006/relationships/hyperlink" Target="https://www.caixa.gov.br/Downloads/sinapi-cadernos-tecnicos/SINAPI-CT-MASSA-UNICA-INTERNA.pdf" TargetMode="External"/><Relationship Id="rId3822" Type="http://schemas.openxmlformats.org/officeDocument/2006/relationships/hyperlink" Target="https://www.caixa.gov.br/Downloads/sinapi-cadernos-tecnicos/SINAPI-CT-RADIER-PISO-DE-CONCRETO-E-LAJE-SOBRE-SOLO.pdf" TargetMode="External"/><Relationship Id="rId6978" Type="http://schemas.openxmlformats.org/officeDocument/2006/relationships/hyperlink" Target="https://www.caixa.gov.br/Downloads/sinapi-cadernos-tecnicos/SINAPI-CT-EQUIPAMENTOS-DE-PROTECAO-COLETIVA.pdf" TargetMode="External"/><Relationship Id="rId9037" Type="http://schemas.openxmlformats.org/officeDocument/2006/relationships/hyperlink" Target="https://www.caixa.gov.br/Downloads/sinapi-cadernos-tecnicos/SINAPI-CT-CAIXAS-ENTERRADAS.pdf" TargetMode="External"/><Relationship Id="rId743" Type="http://schemas.openxmlformats.org/officeDocument/2006/relationships/hyperlink" Target="https://www.caixa.gov.br/Downloads/sinapi-cadernos-tecnicos/SINAPI-CT-INSTALACOES-PREDIAIS-DE-ESGOTO-TUBOS-E-CONEXOES.pdf" TargetMode="External"/><Relationship Id="rId1026" Type="http://schemas.openxmlformats.org/officeDocument/2006/relationships/hyperlink" Target="https://www.caixa.gov.br/Downloads/sinapi-cadernos-tecnicos/SINAPI-CT-INSTALACOES-PREDIAIS-DE-AGUA-FRIA-EM-PVC.pdf" TargetMode="External"/><Relationship Id="rId2424" Type="http://schemas.openxmlformats.org/officeDocument/2006/relationships/hyperlink" Target="https://www.caixa.gov.br/Downloads/sinapi-metodologia/Livro_SINAPI_Calculos_Parametros.pdf" TargetMode="External"/><Relationship Id="rId5994" Type="http://schemas.openxmlformats.org/officeDocument/2006/relationships/hyperlink" Target="https://www.caixa.gov.br/Downloads/sinapi-cadernos-tecnicos/SINAPI-CT-FOSSAS-E-SUMIDOUROS.pdf" TargetMode="External"/><Relationship Id="rId8053" Type="http://schemas.openxmlformats.org/officeDocument/2006/relationships/hyperlink" Target="https://www.caixa.gov.br/Downloads/sinapi-cadernos-tecnicos/SINAPI-CT-DEPRECIACAO-JUROS-IMPOSTOS-E-SEGUROS-MANUTENCAO-E-MATERIAIS-NA-OPERACAO-DOS-EQUIPAMENTOS.pdf" TargetMode="External"/><Relationship Id="rId9104" Type="http://schemas.openxmlformats.org/officeDocument/2006/relationships/hyperlink" Target="https://www.caixa.gov.br/Downloads/sinapi-cadernos-tecnicos/SINAPI-CT-BOCAS-PARA-BUEIROS.pdf" TargetMode="External"/><Relationship Id="rId9451" Type="http://schemas.openxmlformats.org/officeDocument/2006/relationships/hyperlink" Target="https://www.caixa.gov.br/Downloads/sinapi-cadernos-tecnicos/SINAPI-CT-ASSENTAMENTO-DE-TUBOS-DE-ESGOTO-OU-DRENAGEM-PLUVIAL-EM-CONCRETO.pdf" TargetMode="External"/><Relationship Id="rId810" Type="http://schemas.openxmlformats.org/officeDocument/2006/relationships/hyperlink" Target="https://www.caixa.gov.br/Downloads/sinapi-cadernos-tecnicos/SINAPI-CT-INSTALACOES-PREDIAIS-DE-AGUA-FRIA-EM-PVC.pdf" TargetMode="External"/><Relationship Id="rId1440" Type="http://schemas.openxmlformats.org/officeDocument/2006/relationships/hyperlink" Target="https://www.caixa.gov.br/Downloads/sinapi-cadernos-tecnicos/SINAPI-CT-INSTALACOES-DE-GAS-E-INCENDIO-EM-ACO-E-FERRO-GALVANIZADO.pdf" TargetMode="External"/><Relationship Id="rId4596" Type="http://schemas.openxmlformats.org/officeDocument/2006/relationships/hyperlink" Target="https://www.caixa.gov.br/Downloads/sinapi-cadernos-tecnicos/SINAPI-CT-TRANSPORTE-FLUVIAL-CARGA-E-DESCARGA.pdf" TargetMode="External"/><Relationship Id="rId5647" Type="http://schemas.openxmlformats.org/officeDocument/2006/relationships/hyperlink" Target="https://www.caixa.gov.br/Downloads/sinapi-cadernos-tecnicos/SINAPI-CT-ILUMINACAO-PREDIAL-E-MONITORAMENTO.pdf" TargetMode="External"/><Relationship Id="rId3198" Type="http://schemas.openxmlformats.org/officeDocument/2006/relationships/hyperlink" Target="https://www.caixa.gov.br/Downloads/sinapi-cadernos-tecnicos/SINAPI-CT-PINTURA-EXTERNA.pdf" TargetMode="External"/><Relationship Id="rId4249" Type="http://schemas.openxmlformats.org/officeDocument/2006/relationships/hyperlink" Target="https://www.caixa.gov.br/Downloads/sinapi-cadernos-tecnicos/SINAPI-CT-RESERVATORIOS-DE-CONCRETO-E-METALICOS.pdf" TargetMode="External"/><Relationship Id="rId4663" Type="http://schemas.openxmlformats.org/officeDocument/2006/relationships/hyperlink" Target="https://www.caixa.gov.br/Downloads/sinapi-cadernos-tecnicos/SINAPI-CT-TRANSPORTE-DE-MATERIAIS-DENTRO-DO-CANTEIRO-DE-OBRAS.pdf" TargetMode="External"/><Relationship Id="rId5714" Type="http://schemas.openxmlformats.org/officeDocument/2006/relationships/hyperlink" Target="https://www.caixa.gov.br/Downloads/sinapi-cadernos-tecnicos/SINAPI-CT-GUARDA-CORPO-CORRIMAO-E-GRADE-PARA-ESQUADRIAS.pdf" TargetMode="External"/><Relationship Id="rId8120" Type="http://schemas.openxmlformats.org/officeDocument/2006/relationships/hyperlink" Target="https://www.caixa.gov.br/Downloads/sinapi-cadernos-tecnicos/SINAPI-CT-DEPRECIACAO-JUROS-IMPOSTOS-E-SEGUROS-MANUTENCAO-E-MATERIAIS-NA-OPERACAO-DOS-EQUIPAMENTOS.pdf" TargetMode="External"/><Relationship Id="rId10050" Type="http://schemas.openxmlformats.org/officeDocument/2006/relationships/hyperlink" Target="https://www.caixa.gov.br/Downloads/sinapi-cadernos-tecnicos/SINAPI-CT-ALVENARIAS-DIVERSAS.pdf" TargetMode="External"/><Relationship Id="rId3265" Type="http://schemas.openxmlformats.org/officeDocument/2006/relationships/hyperlink" Target="https://www.caixa.gov.br/Downloads/sinapi-cadernos-tecnicos/SINAPI-CT-PINTURA-EM-MADEIRA.pdf" TargetMode="External"/><Relationship Id="rId4316" Type="http://schemas.openxmlformats.org/officeDocument/2006/relationships/hyperlink" Target="https://www.caixa.gov.br/Downloads/sinapi-cadernos-tecnicos/SINAPI-CT-SINALIZACAO-HORIZONTAL-VIARIA.pdf" TargetMode="External"/><Relationship Id="rId4730" Type="http://schemas.openxmlformats.org/officeDocument/2006/relationships/hyperlink" Target="https://www.caixa.gov.br/Downloads/sinapi-cadernos-tecnicos/SINAPI-CT-TRANSPORTE-DE-MATERIAIS-DENTRO-DO-CANTEIRO-DE-OBRAS.pdf" TargetMode="External"/><Relationship Id="rId7886" Type="http://schemas.openxmlformats.org/officeDocument/2006/relationships/hyperlink" Target="https://www.caixa.gov.br/Downloads/sinapi-cadernos-tecnicos/SINAPI-CT-DEPRECIACAO-JUROS-IMPOSTOS-E-SEGUROS-MANUTENCAO-E-MATERIAIS-NA-OPERACAO-DOS-EQUIPAMENTOS.pdf" TargetMode="External"/><Relationship Id="rId8937" Type="http://schemas.openxmlformats.org/officeDocument/2006/relationships/hyperlink" Target="https://www.caixa.gov.br/Downloads/sinapi-cadernos-tecnicos/SINAPI-CT-CANALETAS-GRELHAS-E-CAIXAS-COM-GRELHA-PARA-DRENAGEM.pdf" TargetMode="External"/><Relationship Id="rId186" Type="http://schemas.openxmlformats.org/officeDocument/2006/relationships/hyperlink" Target="https://www.caixa.gov.br/Downloads/sinapi-cadernos-tecnicos/SINAPI-CT-INSTALACOES-HIDRAULICAS-RESERVACAO-E-BOMBAS-DE-RECALQUE.pdf" TargetMode="External"/><Relationship Id="rId2281" Type="http://schemas.openxmlformats.org/officeDocument/2006/relationships/hyperlink" Target="https://www.caixa.gov.br/Downloads/sinapi-metodologia/Livro_SINAPI_Calculos_Parametros.pdf" TargetMode="External"/><Relationship Id="rId3332" Type="http://schemas.openxmlformats.org/officeDocument/2006/relationships/hyperlink" Target="https://www.caixa.gov.br/Downloads/sinapi-cadernos-tecnicos/SINAPI-CT-PINTURA-EM-SUPERFICIES-METALICAS.pdf" TargetMode="External"/><Relationship Id="rId6488" Type="http://schemas.openxmlformats.org/officeDocument/2006/relationships/hyperlink" Target="https://www.caixa.gov.br/Downloads/sinapi-cadernos-tecnicos/SINAPI-CT-ESQUADRIAS-PORTAS.pdf" TargetMode="External"/><Relationship Id="rId7539" Type="http://schemas.openxmlformats.org/officeDocument/2006/relationships/hyperlink" Target="https://www.caixa.gov.br/Downloads/sinapi-cadernos-tecnicos/SINAPI-CT-DEPRECIACAO-JUROS-IMPOSTOS-E-SEGUROS-MANUTENCAO-E-MATERIAIS-NA-OPERACAO-DOS-EQUIPAMENTOS.pdf" TargetMode="External"/><Relationship Id="rId253" Type="http://schemas.openxmlformats.org/officeDocument/2006/relationships/hyperlink" Target="https://www.caixa.gov.br/Downloads/sinapi-cadernos-tecnicos/SINAPI-CT-INSTALACOES-HIDRAULICAS-RESERVACAO-E-BOMBAS-DE-RECALQUE.pdf" TargetMode="External"/><Relationship Id="rId6555" Type="http://schemas.openxmlformats.org/officeDocument/2006/relationships/hyperlink" Target="https://www.caixa.gov.br/Downloads/sinapi-cadernos-tecnicos/SINAPI-CT-ESQUADRIAS-JANELAS.pdf" TargetMode="External"/><Relationship Id="rId7953" Type="http://schemas.openxmlformats.org/officeDocument/2006/relationships/hyperlink" Target="https://www.caixa.gov.br/Downloads/sinapi-cadernos-tecnicos/SINAPI-CT-DEPRECIACAO-JUROS-IMPOSTOS-E-SEGUROS-MANUTENCAO-E-MATERIAIS-NA-OPERACAO-DOS-EQUIPAMENTOS.pdf" TargetMode="External"/><Relationship Id="rId320" Type="http://schemas.openxmlformats.org/officeDocument/2006/relationships/hyperlink" Target="https://www.caixa.gov.br/Downloads/sinapi-cadernos-tecnicos/SINAPI-CT-INSTALACOES-HIDRAULICAS-RESERVACAO-E-BOMBAS-DE-RECALQUE.pdf" TargetMode="External"/><Relationship Id="rId2001" Type="http://schemas.openxmlformats.org/officeDocument/2006/relationships/hyperlink" Target="https://www.caixa.gov.br/Downloads/sinapi-cadernos-tecnicos/SINAPI-CT-INSTALACOES-PARA-CANTEIROS-DE-OBRAS.pdf" TargetMode="External"/><Relationship Id="rId5157" Type="http://schemas.openxmlformats.org/officeDocument/2006/relationships/hyperlink" Target="https://www.caixa.gov.br/Downloads/sinapi-cadernos-tecnicos/SINAPI-CT-VALVULAS-E-REGISTROS-PARA-SISTEMAS-PREDIAIS.pdf" TargetMode="External"/><Relationship Id="rId6208" Type="http://schemas.openxmlformats.org/officeDocument/2006/relationships/hyperlink" Target="https://www.caixa.gov.br/Downloads/sinapi-cadernos-tecnicos/SINAPI-CT-ESTRUTURAS-DE-CONTENCAO-ESTACAS-PAREDES-DIAFRAGMA-E-MURETA-GUIA.pdf" TargetMode="External"/><Relationship Id="rId7606" Type="http://schemas.openxmlformats.org/officeDocument/2006/relationships/hyperlink" Target="https://www.caixa.gov.br/Downloads/sinapi-cadernos-tecnicos/SINAPI-CT-DEPRECIACAO-JUROS-IMPOSTOS-E-SEGUROS-MANUTENCAO-E-MATERIAIS-NA-OPERACAO-DOS-EQUIPAMENTOS.pdf" TargetMode="External"/><Relationship Id="rId5571" Type="http://schemas.openxmlformats.org/officeDocument/2006/relationships/hyperlink" Target="https://www.caixa.gov.br/Downloads/sinapi-cadernos-tecnicos/SINAPI-CT-INSTALACOES-ELETRICAS-ELETRODUTOS-EMBUTIDOS-CABOS-CAIXAS-TOMADAS-E-INTERRUPTORES.pdf" TargetMode="External"/><Relationship Id="rId6622" Type="http://schemas.openxmlformats.org/officeDocument/2006/relationships/hyperlink" Target="https://www.caixa.gov.br/Downloads/sinapi-cadernos-tecnicos/SINAPI-CT-ESCORAMENTO-E-PREPARO-DE-FUNDO-DE-VALAS.pdf" TargetMode="External"/><Relationship Id="rId9778" Type="http://schemas.openxmlformats.org/officeDocument/2006/relationships/hyperlink" Target="https://www.caixa.gov.br/Downloads/sinapi-cadernos-tecnicos/SINAPI-CT-ASSENTAMENTO-DE-TUBOS-DE-ESGOTO-EM-PVC-E-PEAD.pdf" TargetMode="External"/><Relationship Id="rId1767" Type="http://schemas.openxmlformats.org/officeDocument/2006/relationships/hyperlink" Target="https://www.caixa.gov.br/Downloads/sinapi-cadernos-tecnicos/SINAPI-CT-INSTALACOES-EM-COBRE.pdf" TargetMode="External"/><Relationship Id="rId2818" Type="http://schemas.openxmlformats.org/officeDocument/2006/relationships/hyperlink" Target="https://www.caixa.gov.br/Downloads/sinapi-cadernos-tecnicos/SINAPI-CT-MOBILIARIO-URBANO.pdf" TargetMode="External"/><Relationship Id="rId4173" Type="http://schemas.openxmlformats.org/officeDocument/2006/relationships/hyperlink" Target="https://www.caixa.gov.br/Downloads/sinapi-cadernos-tecnicos/SINAPI-CT-REDES-DE-AGUA-E-ESGOTO-EM-PEAD-LISO-(TUBOS-E-CONEXOES).pdf" TargetMode="External"/><Relationship Id="rId5224" Type="http://schemas.openxmlformats.org/officeDocument/2006/relationships/hyperlink" Target="https://www.caixa.gov.br/Downloads/sinapi-cadernos-tecnicos/SINAPI-CT-VALVULAS-E-REGISTROS-PARA-SISTEMAS-PREDIAIS.pdf" TargetMode="External"/><Relationship Id="rId8794" Type="http://schemas.openxmlformats.org/officeDocument/2006/relationships/hyperlink" Target="https://www.caixa.gov.br/Downloads/sinapi-cadernos-tecnicos/SINAPI-CT-CONCRETO-PROJETADO.pdf" TargetMode="External"/><Relationship Id="rId9845" Type="http://schemas.openxmlformats.org/officeDocument/2006/relationships/hyperlink" Target="https://www.caixa.gov.br/Downloads/sinapi-cadernos-tecnicos/SINAPI-CT-ARMACAO-PARA-ESTRUTURAS-DE-CONCRETO-ARMADO.pdf" TargetMode="External"/><Relationship Id="rId59" Type="http://schemas.openxmlformats.org/officeDocument/2006/relationships/hyperlink" Target="https://www.caixa.gov.br/Downloads/sinapi-cadernos-tecnicos/SINAPI-CT-INSTALACOES-ELETRICAS-QUADROS-CABOS-DISJUNTORES-CONTATORES-E-BARRAMENTOS-BLINDADOS.pdf" TargetMode="External"/><Relationship Id="rId1834" Type="http://schemas.openxmlformats.org/officeDocument/2006/relationships/hyperlink" Target="https://www.caixa.gov.br/Downloads/sinapi-cadernos-tecnicos/SINAPI-CT-INSTALACOES-EM-COBRE.pdf" TargetMode="External"/><Relationship Id="rId4240" Type="http://schemas.openxmlformats.org/officeDocument/2006/relationships/hyperlink" Target="https://www.caixa.gov.br/Downloads/sinapi-cadernos-tecnicos/SINAPI-CT-RESERVATORIOS-DE-CONCRETO-E-METALICOS.pdf" TargetMode="External"/><Relationship Id="rId7396" Type="http://schemas.openxmlformats.org/officeDocument/2006/relationships/hyperlink" Target="https://www.caixa.gov.br/Downloads/sinapi-cadernos-tecnicos/SINAPI-CT-DEPRECIACAO-JUROS-IMPOSTOS-E-SEGUROS-MANUTENCAO-E-MATERIAIS-NA-OPERACAO-DOS-EQUIPAMENTOS.pdf" TargetMode="External"/><Relationship Id="rId8447" Type="http://schemas.openxmlformats.org/officeDocument/2006/relationships/hyperlink" Target="https://www.caixa.gov.br/Downloads/sinapi-cadernos-tecnicos/SINAPI-CT-CUSTOS-HORARIOS-PRODUTIVO-E-IMPRODUTIVO-DOS-EQUIPAMENTOS.pdf" TargetMode="External"/><Relationship Id="rId8861" Type="http://schemas.openxmlformats.org/officeDocument/2006/relationships/hyperlink" Target="https://www.caixa.gov.br/Downloads/sinapi-cadernos-tecnicos/SINAPI-CT-CERCAS-PROTETORES-E-ALAMBRADOS.pdf" TargetMode="External"/><Relationship Id="rId9912" Type="http://schemas.openxmlformats.org/officeDocument/2006/relationships/hyperlink" Target="https://www.caixa.gov.br/Downloads/sinapi-cadernos-tecnicos/SINAPI-CT-ARGAMASSAS.pdf" TargetMode="External"/><Relationship Id="rId7049" Type="http://schemas.openxmlformats.org/officeDocument/2006/relationships/hyperlink" Target="https://www.caixa.gov.br/Downloads/sinapi-cadernos-tecnicos/SINAPI-CT-ELETROCALHAS.pdf" TargetMode="External"/><Relationship Id="rId7463" Type="http://schemas.openxmlformats.org/officeDocument/2006/relationships/hyperlink" Target="https://www.caixa.gov.br/Downloads/sinapi-cadernos-tecnicos/SINAPI-CT-DEPRECIACAO-JUROS-IMPOSTOS-E-SEGUROS-MANUTENCAO-E-MATERIAIS-NA-OPERACAO-DOS-EQUIPAMENTOS.pdf" TargetMode="External"/><Relationship Id="rId8514" Type="http://schemas.openxmlformats.org/officeDocument/2006/relationships/hyperlink" Target="https://www.caixa.gov.br/Downloads/sinapi-cadernos-tecnicos/SINAPI-CT-CUSTOS-HORARIOS-PRODUTIVO-E-IMPRODUTIVO-DOS-EQUIPAMENTOS.pdf" TargetMode="External"/><Relationship Id="rId1901" Type="http://schemas.openxmlformats.org/officeDocument/2006/relationships/hyperlink" Target="https://www.caixa.gov.br/Downloads/sinapi-cadernos-tecnicos/SINAPI-CT-INSTALACOES-EM-COBRE.pdf" TargetMode="External"/><Relationship Id="rId3659" Type="http://schemas.openxmlformats.org/officeDocument/2006/relationships/hyperlink" Target="https://www.caixa.gov.br/Downloads/sinapi-cadernos-tecnicos/SINAPI-CT-POCOS-DE-VISITA-E-CAIXAS-PARA-BOCAS-DE-LOBO.pdf" TargetMode="External"/><Relationship Id="rId6065" Type="http://schemas.openxmlformats.org/officeDocument/2006/relationships/hyperlink" Target="https://www.caixa.gov.br/Downloads/sinapi-cadernos-tecnicos/SINAPI-CT-EXECUCAO-DE-TIRANTES.pdf" TargetMode="External"/><Relationship Id="rId7116" Type="http://schemas.openxmlformats.org/officeDocument/2006/relationships/hyperlink" Target="https://www.caixa.gov.br/Downloads/sinapi-cadernos-tecnicos/SINAPI-CT-ELETROCALHAS.pdf" TargetMode="External"/><Relationship Id="rId5081" Type="http://schemas.openxmlformats.org/officeDocument/2006/relationships/hyperlink" Target="https://www.caixa.gov.br/Downloads/sinapi-cadernos-tecnicos/SINAPI-CT-VIDROS-E-ESPELHOS.pdf" TargetMode="External"/><Relationship Id="rId6132" Type="http://schemas.openxmlformats.org/officeDocument/2006/relationships/hyperlink" Target="https://www.caixa.gov.br/Downloads/sinapi-cadernos-tecnicos/SINAPI-CT-ESTRUTURAS-DE-MADEIRA.pdf" TargetMode="External"/><Relationship Id="rId7530" Type="http://schemas.openxmlformats.org/officeDocument/2006/relationships/hyperlink" Target="https://www.caixa.gov.br/Downloads/sinapi-cadernos-tecnicos/SINAPI-CT-DEPRECIACAO-JUROS-IMPOSTOS-E-SEGUROS-MANUTENCAO-E-MATERIAIS-NA-OPERACAO-DOS-EQUIPAMENTOS.pdf" TargetMode="External"/><Relationship Id="rId9288" Type="http://schemas.openxmlformats.org/officeDocument/2006/relationships/hyperlink" Target="https://www.caixa.gov.br/Downloads/sinapi-cadernos-tecnicos/SINAPI-CT-ATERROS-BASES-SUB-BASES-E-IMPRIMACOES.pdf" TargetMode="External"/><Relationship Id="rId994" Type="http://schemas.openxmlformats.org/officeDocument/2006/relationships/hyperlink" Target="https://www.caixa.gov.br/Downloads/sinapi-cadernos-tecnicos/SINAPI-CT-INSTALACOES-PREDIAIS-DE-AGUA-FRIA-EM-PVC.pdf" TargetMode="External"/><Relationship Id="rId2675" Type="http://schemas.openxmlformats.org/officeDocument/2006/relationships/hyperlink" Target="https://www.caixa.gov.br/Downloads/sinapi-cadernos-tecnicos/SINAPI-CT-MASSA-UNICA-EXTERNA.pdf" TargetMode="External"/><Relationship Id="rId3726" Type="http://schemas.openxmlformats.org/officeDocument/2006/relationships/hyperlink" Target="https://www.caixa.gov.br/Downloads/sinapi-cadernos-tecnicos/SINAPI-CT-QUADRAS-E-SEUS-EQUIPAMENTOS.pdf" TargetMode="External"/><Relationship Id="rId647" Type="http://schemas.openxmlformats.org/officeDocument/2006/relationships/hyperlink" Target="https://www.caixa.gov.br/Downloads/sinapi-cadernos-tecnicos/SINAPI-CT-INSTALACOES-HIDRAULICAS-EM-PPR.pdf" TargetMode="External"/><Relationship Id="rId1277" Type="http://schemas.openxmlformats.org/officeDocument/2006/relationships/hyperlink" Target="https://www.caixa.gov.br/Downloads/sinapi-cadernos-tecnicos/SINAPI-CT-INSTALACOES-DE-DIVISORIAS-DIVERSAS.pdf" TargetMode="External"/><Relationship Id="rId1691" Type="http://schemas.openxmlformats.org/officeDocument/2006/relationships/hyperlink" Target="https://www.caixa.gov.br/Downloads/sinapi-cadernos-tecnicos/SINAPI-CT-INSTALACOES-DE-AR-CONDICIONADO.pdf" TargetMode="External"/><Relationship Id="rId2328" Type="http://schemas.openxmlformats.org/officeDocument/2006/relationships/hyperlink" Target="https://www.caixa.gov.br/Downloads/sinapi-metodologia/Livro_SINAPI_Calculos_Parametros.pdf" TargetMode="External"/><Relationship Id="rId2742" Type="http://schemas.openxmlformats.org/officeDocument/2006/relationships/hyperlink" Target="https://www.caixa.gov.br/Downloads/sinapi-cadernos-tecnicos/SINAPI-CT-MASSA-UNICA-EXTERNA.pdf" TargetMode="External"/><Relationship Id="rId5898" Type="http://schemas.openxmlformats.org/officeDocument/2006/relationships/hyperlink" Target="https://www.caixa.gov.br/Downloads/sinapi-cadernos-tecnicos/SINAPI-CT-FORMAS-PARA-ESTRUTURAS-DE-CONCRETO-ARMADO.pdf" TargetMode="External"/><Relationship Id="rId6949" Type="http://schemas.openxmlformats.org/officeDocument/2006/relationships/hyperlink" Target="https://www.caixa.gov.br/Downloads/sinapi-cadernos-tecnicos/SINAPI-CT-EQUIPAMENTOS-DE-PROTECAO-COLETIVA.pdf" TargetMode="External"/><Relationship Id="rId9355" Type="http://schemas.openxmlformats.org/officeDocument/2006/relationships/hyperlink" Target="https://www.caixa.gov.br/Downloads/sinapi-cadernos-tecnicos/SINAPI-CT-ATERROS-BASES-SUB-BASES-E-IMPRIMACOES.pdf" TargetMode="External"/><Relationship Id="rId714" Type="http://schemas.openxmlformats.org/officeDocument/2006/relationships/hyperlink" Target="https://www.caixa.gov.br/Downloads/sinapi-cadernos-tecnicos/SINAPI-CT-INSTALACOES-PREDIAIS-DE-ESGOTO-CAIXAS-E-RALOS.pdf" TargetMode="External"/><Relationship Id="rId1344" Type="http://schemas.openxmlformats.org/officeDocument/2006/relationships/hyperlink" Target="https://www.caixa.gov.br/Downloads/sinapi-cadernos-tecnicos/SINAPI-CT-INSTALACOES-DE-GAS-E-INCENDIO-EM-ACO-E-FERRO-GALVANIZADO.pdf" TargetMode="External"/><Relationship Id="rId5965" Type="http://schemas.openxmlformats.org/officeDocument/2006/relationships/hyperlink" Target="https://www.caixa.gov.br/Downloads/sinapi-cadernos-tecnicos/SINAPI-CT-FUNDACOES-RASAS-(BLOCOS-SAPATAS-VIGAS-BALDRAME).pdf" TargetMode="External"/><Relationship Id="rId8371" Type="http://schemas.openxmlformats.org/officeDocument/2006/relationships/hyperlink" Target="https://www.caixa.gov.br/Downloads/sinapi-cadernos-tecnicos/SINAPI-CT-CUSTOS-HORARIOS-PRODUTIVO-E-IMPRODUTIVO-DOS-EQUIPAMENTOS.pdf" TargetMode="External"/><Relationship Id="rId9008" Type="http://schemas.openxmlformats.org/officeDocument/2006/relationships/hyperlink" Target="https://www.caixa.gov.br/Downloads/sinapi-cadernos-tecnicos/SINAPI-CT-CAIXAS-ENTERRADAS.pdf" TargetMode="External"/><Relationship Id="rId9422" Type="http://schemas.openxmlformats.org/officeDocument/2006/relationships/hyperlink" Target="https://www.caixa.gov.br/Downloads/sinapi-cadernos-tecnicos/SINAPI-CT-ASSENTAMENTO-DE-TUBOS-DE-ESGOTO-OU-DRENAGEM-PLUVIAL-EM-CONCRETO.pdf" TargetMode="External"/><Relationship Id="rId50" Type="http://schemas.openxmlformats.org/officeDocument/2006/relationships/hyperlink" Target="https://www.caixa.gov.br/Downloads/sinapi-cadernos-tecnicos/SINAPI-CT-INSTALACOES-ELETRICAS-QUADROS-CABOS-DISJUNTORES-CONTATORES-E-BARRAMENTOS-BLINDADOS.pdf" TargetMode="External"/><Relationship Id="rId1411" Type="http://schemas.openxmlformats.org/officeDocument/2006/relationships/hyperlink" Target="https://www.caixa.gov.br/Downloads/sinapi-cadernos-tecnicos/SINAPI-CT-INSTALACOES-DE-GAS-E-INCENDIO-EM-ACO-E-FERRO-GALVANIZADO.pdf" TargetMode="External"/><Relationship Id="rId4567" Type="http://schemas.openxmlformats.org/officeDocument/2006/relationships/hyperlink" Target="https://www.caixa.gov.br/Downloads/sinapi-cadernos-tecnicos/SINAPI-CT-TRANSPORTE-FLUVIAL-CARGA-E-DESCARGA.pdf" TargetMode="External"/><Relationship Id="rId5618" Type="http://schemas.openxmlformats.org/officeDocument/2006/relationships/hyperlink" Target="https://www.caixa.gov.br/Downloads/sinapi-cadernos-tecnicos/SINAPI-CT-IMPERMEABILIZACAO-PROTECAO-MECANICA-E-TRATAMENTO-DE-JUNTA.pdf" TargetMode="External"/><Relationship Id="rId8024" Type="http://schemas.openxmlformats.org/officeDocument/2006/relationships/hyperlink" Target="https://www.caixa.gov.br/Downloads/sinapi-cadernos-tecnicos/SINAPI-CT-DEPRECIACAO-JUROS-IMPOSTOS-E-SEGUROS-MANUTENCAO-E-MATERIAIS-NA-OPERACAO-DOS-EQUIPAMENTOS.pdf" TargetMode="External"/><Relationship Id="rId3169" Type="http://schemas.openxmlformats.org/officeDocument/2006/relationships/hyperlink" Target="https://www.caixa.gov.br/Downloads/sinapi-cadernos-tecnicos/SINAPI-CT-PERFURACAO-HORIZONTAL-DIRECIONAL-HDD.pdf" TargetMode="External"/><Relationship Id="rId3583" Type="http://schemas.openxmlformats.org/officeDocument/2006/relationships/hyperlink" Target="https://www.caixa.gov.br/Downloads/sinapi-cadernos-tecnicos/SINAPI-CT-POCOS-DE-VISITA-E-CAIXAS-PARA-BOCAS-DE-LOBO.pdf" TargetMode="External"/><Relationship Id="rId4981" Type="http://schemas.openxmlformats.org/officeDocument/2006/relationships/hyperlink" Target="https://www.caixa.gov.br/Downloads/sinapi-cadernos-tecnicos/SINAPI-CT-TUNNEL-LINER.pdf" TargetMode="External"/><Relationship Id="rId7040" Type="http://schemas.openxmlformats.org/officeDocument/2006/relationships/hyperlink" Target="https://www.caixa.gov.br/Downloads/sinapi-cadernos-tecnicos/SINAPI-CT-ELETROCALHAS.pdf" TargetMode="External"/><Relationship Id="rId10021" Type="http://schemas.openxmlformats.org/officeDocument/2006/relationships/hyperlink" Target="https://www.caixa.gov.br/Downloads/sinapi-cadernos-tecnicos/SINAPI-CT-ARGAMASSAS.pdf" TargetMode="External"/><Relationship Id="rId2185" Type="http://schemas.openxmlformats.org/officeDocument/2006/relationships/hyperlink" Target="https://www.caixa.gov.br/Downloads/sinapi-metodologia/Livro_SINAPI_Calculos_Parametros.pdf" TargetMode="External"/><Relationship Id="rId3236" Type="http://schemas.openxmlformats.org/officeDocument/2006/relationships/hyperlink" Target="https://www.caixa.gov.br/Downloads/sinapi-cadernos-tecnicos/SINAPI-CT-PINTURA-INTERNA.pdf" TargetMode="External"/><Relationship Id="rId4634" Type="http://schemas.openxmlformats.org/officeDocument/2006/relationships/hyperlink" Target="https://www.caixa.gov.br/Downloads/sinapi-cadernos-tecnicos/SINAPI-CT-TRANSPORTE-FLUVIAL-CARGA-E-DESCARGA.pdf" TargetMode="External"/><Relationship Id="rId157" Type="http://schemas.openxmlformats.org/officeDocument/2006/relationships/hyperlink" Target="https://www.caixa.gov.br/Downloads/sinapi-cadernos-tecnicos/SINAPI-CT-INSTALACOES-ELETRICAS-REDE-DE-DISTRIBUICAO.pdf" TargetMode="External"/><Relationship Id="rId3650" Type="http://schemas.openxmlformats.org/officeDocument/2006/relationships/hyperlink" Target="https://www.caixa.gov.br/Downloads/sinapi-cadernos-tecnicos/SINAPI-CT-POCOS-DE-VISITA-E-CAIXAS-PARA-BOCAS-DE-LOBO.pdf" TargetMode="External"/><Relationship Id="rId4701" Type="http://schemas.openxmlformats.org/officeDocument/2006/relationships/hyperlink" Target="https://www.caixa.gov.br/Downloads/sinapi-cadernos-tecnicos/SINAPI-CT-TRANSPORTE-DE-MATERIAIS-DENTRO-DO-CANTEIRO-DE-OBRAS.pdf" TargetMode="External"/><Relationship Id="rId7857" Type="http://schemas.openxmlformats.org/officeDocument/2006/relationships/hyperlink" Target="https://www.caixa.gov.br/Downloads/sinapi-cadernos-tecnicos/SINAPI-CT-DEPRECIACAO-JUROS-IMPOSTOS-E-SEGUROS-MANUTENCAO-E-MATERIAIS-NA-OPERACAO-DOS-EQUIPAMENTOS.pdf" TargetMode="External"/><Relationship Id="rId8908" Type="http://schemas.openxmlformats.org/officeDocument/2006/relationships/hyperlink" Target="https://www.caixa.gov.br/Downloads/sinapi-cadernos-tecnicos/SINAPI-CT-CANALETAS-GRELHAS-E-CAIXAS-COM-GRELHA-PARA-DRENAGEM.pdf" TargetMode="External"/><Relationship Id="rId571" Type="http://schemas.openxmlformats.org/officeDocument/2006/relationships/hyperlink" Target="https://www.caixa.gov.br/Downloads/sinapi-cadernos-tecnicos/SINAPI-CT-INSTALACOES-HIDRAULICAS-EM-PEX.pdf" TargetMode="External"/><Relationship Id="rId2252" Type="http://schemas.openxmlformats.org/officeDocument/2006/relationships/hyperlink" Target="https://www.caixa.gov.br/Downloads/sinapi-metodologia/Livro_SINAPI_Calculos_Parametros.pdf" TargetMode="External"/><Relationship Id="rId3303" Type="http://schemas.openxmlformats.org/officeDocument/2006/relationships/hyperlink" Target="https://www.caixa.gov.br/Downloads/sinapi-cadernos-tecnicos/SINAPI-CT-PINTURA-EM-SUPERFICIES-METALICAS.pdf" TargetMode="External"/><Relationship Id="rId6459" Type="http://schemas.openxmlformats.org/officeDocument/2006/relationships/hyperlink" Target="https://www.caixa.gov.br/Downloads/sinapi-cadernos-tecnicos/SINAPI-CT-ESQUADRIAS-PORTAS.pdf" TargetMode="External"/><Relationship Id="rId6873" Type="http://schemas.openxmlformats.org/officeDocument/2006/relationships/hyperlink" Target="https://www.caixa.gov.br/Downloads/sinapi-cadernos-tecnicos/SINAPI-CT-ESCADAS.pdf" TargetMode="External"/><Relationship Id="rId7924" Type="http://schemas.openxmlformats.org/officeDocument/2006/relationships/hyperlink" Target="https://www.caixa.gov.br/Downloads/sinapi-cadernos-tecnicos/SINAPI-CT-DEPRECIACAO-JUROS-IMPOSTOS-E-SEGUROS-MANUTENCAO-E-MATERIAIS-NA-OPERACAO-DOS-EQUIPAMENTOS.pdf" TargetMode="External"/><Relationship Id="rId224" Type="http://schemas.openxmlformats.org/officeDocument/2006/relationships/hyperlink" Target="https://www.caixa.gov.br/Downloads/sinapi-cadernos-tecnicos/SINAPI-CT-INSTALACOES-HIDRAULICAS-RESERVACAO-E-BOMBAS-DE-RECALQUE.pdf" TargetMode="External"/><Relationship Id="rId5475" Type="http://schemas.openxmlformats.org/officeDocument/2006/relationships/hyperlink" Target="https://www.caixa.gov.br/Downloads/sinapi-cadernos-tecnicos/SINAPI-CT-INSTALACOES-ELETRICAS-ELETRODUTOS-EMBUTIDOS-CABOS-CAIXAS-TOMADAS-E-INTERRUPTORES.pdf" TargetMode="External"/><Relationship Id="rId6526" Type="http://schemas.openxmlformats.org/officeDocument/2006/relationships/hyperlink" Target="https://www.caixa.gov.br/Downloads/sinapi-cadernos-tecnicos/SINAPI-CT-ESQUADRIAS-JANELAS.pdf" TargetMode="External"/><Relationship Id="rId6940" Type="http://schemas.openxmlformats.org/officeDocument/2006/relationships/hyperlink" Target="https://www.caixa.gov.br/Downloads/sinapi-cadernos-tecnicos/SINAPI-CT-EQUIPAMENTOS-DE-PROTECAO-COLETIVA.pdf" TargetMode="External"/><Relationship Id="rId4077" Type="http://schemas.openxmlformats.org/officeDocument/2006/relationships/hyperlink" Target="https://www.caixa.gov.br/Downloads/sinapi-cadernos-tecnicos/SINAPI-CT-REDES-DE-LOGICA-TELEFONIA-E-IMAGEM.pdf" TargetMode="External"/><Relationship Id="rId4491" Type="http://schemas.openxmlformats.org/officeDocument/2006/relationships/hyperlink" Target="https://www.caixa.gov.br/Downloads/sinapi-cadernos-tecnicos/SINAPI-CT-TELHAMENTO-PARA-COBERTURA.pdf" TargetMode="External"/><Relationship Id="rId5128" Type="http://schemas.openxmlformats.org/officeDocument/2006/relationships/hyperlink" Target="https://www.caixa.gov.br/Downloads/sinapi-cadernos-tecnicos/SINAPI-CT-VALVULAS-E-REGISTROS-PARA-SISTEMAS-PREDIAIS.pdf" TargetMode="External"/><Relationship Id="rId5542" Type="http://schemas.openxmlformats.org/officeDocument/2006/relationships/hyperlink" Target="https://www.caixa.gov.br/Downloads/sinapi-cadernos-tecnicos/SINAPI-CT-INSTALACOES-ELETRICAS-ELETRODUTOS-EMBUTIDOS-CABOS-CAIXAS-TOMADAS-E-INTERRUPTORES.pdf" TargetMode="External"/><Relationship Id="rId8698" Type="http://schemas.openxmlformats.org/officeDocument/2006/relationships/hyperlink" Target="https://www.caixa.gov.br/Downloads/sinapi-cadernos-tecnicos/SINAPI-CT-CONTRAPISO.pdf" TargetMode="External"/><Relationship Id="rId9749" Type="http://schemas.openxmlformats.org/officeDocument/2006/relationships/hyperlink" Target="https://www.caixa.gov.br/Downloads/sinapi-cadernos-tecnicos/SINAPI-CT-ASSENTAMENTO-DE-TUBOS-DE-ESGOTO-EM-PVC-E-PEAD.pdf" TargetMode="External"/><Relationship Id="rId1738" Type="http://schemas.openxmlformats.org/officeDocument/2006/relationships/hyperlink" Target="https://www.caixa.gov.br/Downloads/sinapi-cadernos-tecnicos/SINAPI-CT-INSTALACOES-EM-COBRE.pdf" TargetMode="External"/><Relationship Id="rId3093" Type="http://schemas.openxmlformats.org/officeDocument/2006/relationships/hyperlink" Target="https://www.caixa.gov.br/Downloads/sinapi-cadernos-tecnicos/SINAPI-CT-PAVIMENTO-RIGIDO-DE-CONCRETO.pdf" TargetMode="External"/><Relationship Id="rId4144" Type="http://schemas.openxmlformats.org/officeDocument/2006/relationships/hyperlink" Target="https://www.caixa.gov.br/Downloads/sinapi-cadernos-tecnicos/SINAPI-CT-REDES-DE-AGUA-E-ESGOTO-EM-PEAD-LISO-(TUBOS-E-CONEXOES).pdf" TargetMode="External"/><Relationship Id="rId8765" Type="http://schemas.openxmlformats.org/officeDocument/2006/relationships/hyperlink" Target="https://www.caixa.gov.br/Downloads/sinapi-cadernos-tecnicos/SINAPI-CT-CONCRETO-PROTENDIDO.pdf" TargetMode="External"/><Relationship Id="rId3160" Type="http://schemas.openxmlformats.org/officeDocument/2006/relationships/hyperlink" Target="https://www.caixa.gov.br/Downloads/sinapi-cadernos-tecnicos/SINAPI-CT-PERFURACAO-HORIZONTAL-DIRECIONAL-HDD.pdf" TargetMode="External"/><Relationship Id="rId4211" Type="http://schemas.openxmlformats.org/officeDocument/2006/relationships/hyperlink" Target="https://www.caixa.gov.br/Downloads/sinapi-cadernos-tecnicos/SINAPI-CT-RESERVATORIOS-DE-CONCRETO-E-METALICOS.pdf" TargetMode="External"/><Relationship Id="rId7367" Type="http://schemas.openxmlformats.org/officeDocument/2006/relationships/hyperlink" Target="https://www.caixa.gov.br/Downloads/sinapi-cadernos-tecnicos/SINAPI-CT-DEPRECIACAO-JUROS-IMPOSTOS-E-SEGUROS-MANUTENCAO-E-MATERIAIS-NA-OPERACAO-DOS-EQUIPAMENTOS.pdf" TargetMode="External"/><Relationship Id="rId8418" Type="http://schemas.openxmlformats.org/officeDocument/2006/relationships/hyperlink" Target="https://www.caixa.gov.br/Downloads/sinapi-cadernos-tecnicos/SINAPI-CT-CUSTOS-HORARIOS-PRODUTIVO-E-IMPRODUTIVO-DOS-EQUIPAMENTOS.pdf" TargetMode="External"/><Relationship Id="rId9816" Type="http://schemas.openxmlformats.org/officeDocument/2006/relationships/hyperlink" Target="https://www.caixa.gov.br/Downloads/sinapi-cadernos-tecnicos/SINAPI-CT-ARMACAO-PARA-ESTRUTURAS-DE-CONCRETO-ARMADO.pdf" TargetMode="External"/><Relationship Id="rId1805" Type="http://schemas.openxmlformats.org/officeDocument/2006/relationships/hyperlink" Target="https://www.caixa.gov.br/Downloads/sinapi-cadernos-tecnicos/SINAPI-CT-INSTALACOES-EM-COBRE.pdf" TargetMode="External"/><Relationship Id="rId7781" Type="http://schemas.openxmlformats.org/officeDocument/2006/relationships/hyperlink" Target="https://www.caixa.gov.br/Downloads/sinapi-cadernos-tecnicos/SINAPI-CT-DEPRECIACAO-JUROS-IMPOSTOS-E-SEGUROS-MANUTENCAO-E-MATERIAIS-NA-OPERACAO-DOS-EQUIPAMENTOS.pdf" TargetMode="External"/><Relationship Id="rId8832" Type="http://schemas.openxmlformats.org/officeDocument/2006/relationships/hyperlink" Target="https://www.caixa.gov.br/Downloads/sinapi-cadernos-tecnicos/SINAPI-CT-CHAPISCO.pdf" TargetMode="External"/><Relationship Id="rId3977" Type="http://schemas.openxmlformats.org/officeDocument/2006/relationships/hyperlink" Target="https://www.caixa.gov.br/Downloads/sinapi-cadernos-tecnicos/SINAPI-CT-RECOMPOSICAO-DE-PAVIMENTOS.pdf" TargetMode="External"/><Relationship Id="rId6036" Type="http://schemas.openxmlformats.org/officeDocument/2006/relationships/hyperlink" Target="https://www.caixa.gov.br/Downloads/sinapi-cadernos-tecnicos/SINAPI-CT-FORROS.pdf" TargetMode="External"/><Relationship Id="rId6383" Type="http://schemas.openxmlformats.org/officeDocument/2006/relationships/hyperlink" Target="https://www.caixa.gov.br/Downloads/sinapi-cadernos-tecnicos/SINAPI-CT-ESTACAS-BROCA-STRAUSS-E-ESCAVADA-COM-FLUIDO-ESTABILIZANTE.pdf" TargetMode="External"/><Relationship Id="rId7434" Type="http://schemas.openxmlformats.org/officeDocument/2006/relationships/hyperlink" Target="https://www.caixa.gov.br/Downloads/sinapi-cadernos-tecnicos/SINAPI-CT-DEPRECIACAO-JUROS-IMPOSTOS-E-SEGUROS-MANUTENCAO-E-MATERIAIS-NA-OPERACAO-DOS-EQUIPAMENTOS.pdf" TargetMode="External"/><Relationship Id="rId898" Type="http://schemas.openxmlformats.org/officeDocument/2006/relationships/hyperlink" Target="https://www.caixa.gov.br/Downloads/sinapi-cadernos-tecnicos/SINAPI-CT-INSTALACOES-PREDIAIS-DE-AGUA-FRIA-EM-PVC.pdf" TargetMode="External"/><Relationship Id="rId2579" Type="http://schemas.openxmlformats.org/officeDocument/2006/relationships/hyperlink" Target="https://www.caixa.gov.br/Downloads/sinapi-cadernos-tecnicos/SINAPI-CT-LOUCAS-E-METAIS.pdf" TargetMode="External"/><Relationship Id="rId2993" Type="http://schemas.openxmlformats.org/officeDocument/2006/relationships/hyperlink" Target="https://www.caixa.gov.br/Downloads/sinapi-cadernos-tecnicos/SINAPI-CT-PARQUINHOS-E-EQUIPAMENTOS-DE-GINASTICA-AO-AR-LIVRE.pdf" TargetMode="External"/><Relationship Id="rId6450" Type="http://schemas.openxmlformats.org/officeDocument/2006/relationships/hyperlink" Target="https://www.caixa.gov.br/Downloads/sinapi-cadernos-tecnicos/SINAPI-CT-ESQUADRIAS-PORTAS.pdf" TargetMode="External"/><Relationship Id="rId7501" Type="http://schemas.openxmlformats.org/officeDocument/2006/relationships/hyperlink" Target="https://www.caixa.gov.br/Downloads/sinapi-cadernos-tecnicos/SINAPI-CT-DEPRECIACAO-JUROS-IMPOSTOS-E-SEGUROS-MANUTENCAO-E-MATERIAIS-NA-OPERACAO-DOS-EQUIPAMENTOS.pdf" TargetMode="External"/><Relationship Id="rId965" Type="http://schemas.openxmlformats.org/officeDocument/2006/relationships/hyperlink" Target="https://www.caixa.gov.br/Downloads/sinapi-cadernos-tecnicos/SINAPI-CT-INSTALACOES-PREDIAIS-DE-AGUA-FRIA-EM-PVC.pdf" TargetMode="External"/><Relationship Id="rId1595" Type="http://schemas.openxmlformats.org/officeDocument/2006/relationships/hyperlink" Target="https://www.caixa.gov.br/Downloads/sinapi-cadernos-tecnicos/SINAPI-CT-INSTALACOES-DE-GAS-E-INCENDIO-EM-ACO-E-FERRO-GALVANIZADO.pdf" TargetMode="External"/><Relationship Id="rId2646" Type="http://schemas.openxmlformats.org/officeDocument/2006/relationships/hyperlink" Target="https://www.caixa.gov.br/Downloads/sinapi-cadernos-tecnicos/SINAPI-CT-LUMINARIAS-EXTERNAS.pdf" TargetMode="External"/><Relationship Id="rId5052" Type="http://schemas.openxmlformats.org/officeDocument/2006/relationships/hyperlink" Target="https://www.caixa.gov.br/Downloads/sinapi-cadernos-tecnicos/SINAPI-CT-VERGAS-CONTRAVERGAS-E-FIXACAO-DE-ALVENARIA.pdf" TargetMode="External"/><Relationship Id="rId6103" Type="http://schemas.openxmlformats.org/officeDocument/2006/relationships/hyperlink" Target="https://www.caixa.gov.br/Downloads/sinapi-cadernos-tecnicos/SINAPI-CT-EXECUCAO-DE-TIRANTES.pdf" TargetMode="External"/><Relationship Id="rId9259" Type="http://schemas.openxmlformats.org/officeDocument/2006/relationships/hyperlink" Target="https://www.caixa.gov.br/Downloads/sinapi-cadernos-tecnicos/SINAPI-CT-ATERROS-BASES-SUB-BASES-E-IMPRIMACOES.pdf" TargetMode="External"/><Relationship Id="rId9673" Type="http://schemas.openxmlformats.org/officeDocument/2006/relationships/hyperlink" Target="https://www.caixa.gov.br/Downloads/sinapi-cadernos-tecnicos/SINAPI-CT-ASSENTAMENTO-DE-TUBOS-DE-PVC-E-METALICOS-EM-REDES-DE-AGUA.pdf" TargetMode="External"/><Relationship Id="rId618" Type="http://schemas.openxmlformats.org/officeDocument/2006/relationships/hyperlink" Target="https://www.caixa.gov.br/Downloads/sinapi-cadernos-tecnicos/SINAPI-CT-INSTALACOES-HIDRAULICAS-EM-PPR.pdf" TargetMode="External"/><Relationship Id="rId1248" Type="http://schemas.openxmlformats.org/officeDocument/2006/relationships/hyperlink" Target="https://www.caixa.gov.br/Downloads/sinapi-cadernos-tecnicos/SINAPI-CT-INSTALACOES-PREDIAIS-DE-AGUAS-PLUVIAIS-TUBOS-CONEXOES-CAIXAS-E-RALOS.pdf" TargetMode="External"/><Relationship Id="rId1662" Type="http://schemas.openxmlformats.org/officeDocument/2006/relationships/hyperlink" Target="https://www.caixa.gov.br/Downloads/sinapi-cadernos-tecnicos/SINAPI-CT-INSTALACOES-DE-GAS-EM-PEX-MULTICAMADAS.pdf" TargetMode="External"/><Relationship Id="rId5869" Type="http://schemas.openxmlformats.org/officeDocument/2006/relationships/hyperlink" Target="https://www.caixa.gov.br/Downloads/sinapi-cadernos-tecnicos/SINAPI-CT-FORMAS-PARA-ESTRUTURAS-DE-CONCRETO-ARMADO.pdf" TargetMode="External"/><Relationship Id="rId8275" Type="http://schemas.openxmlformats.org/officeDocument/2006/relationships/hyperlink" Target="https://www.caixa.gov.br/Downloads/sinapi-cadernos-tecnicos/SINAPI-CT-CUSTOS-HORARIOS-PRODUTIVO-E-IMPRODUTIVO-DOS-EQUIPAMENTOS.pdf" TargetMode="External"/><Relationship Id="rId9326" Type="http://schemas.openxmlformats.org/officeDocument/2006/relationships/hyperlink" Target="https://www.caixa.gov.br/Downloads/sinapi-cadernos-tecnicos/SINAPI-CT-ATERROS-BASES-SUB-BASES-E-IMPRIMACOES.pdf" TargetMode="External"/><Relationship Id="rId1315" Type="http://schemas.openxmlformats.org/officeDocument/2006/relationships/hyperlink" Target="https://www.caixa.gov.br/Downloads/sinapi-cadernos-tecnicos/SINAPI-CT-INSTALACOES-DE-GAS-E-INCENDIO-EM-ACO-E-FERRO-GALVANIZADO.pdf" TargetMode="External"/><Relationship Id="rId2713" Type="http://schemas.openxmlformats.org/officeDocument/2006/relationships/hyperlink" Target="https://www.caixa.gov.br/Downloads/sinapi-cadernos-tecnicos/SINAPI-CT-MASSA-UNICA-EXTERNA.pdf" TargetMode="External"/><Relationship Id="rId7291" Type="http://schemas.openxmlformats.org/officeDocument/2006/relationships/hyperlink" Target="https://www.caixa.gov.br/Downloads/sinapi-cadernos-tecnicos/SINAPI-CT-DEPRECIACAO-JUROS-IMPOSTOS-E-SEGUROS-MANUTENCAO-E-MATERIAIS-NA-OPERACAO-DOS-EQUIPAMENTOS.pdf" TargetMode="External"/><Relationship Id="rId8342" Type="http://schemas.openxmlformats.org/officeDocument/2006/relationships/hyperlink" Target="https://www.caixa.gov.br/Downloads/sinapi-cadernos-tecnicos/SINAPI-CT-CUSTOS-HORARIOS-PRODUTIVO-E-IMPRODUTIVO-DOS-EQUIPAMENTOS.pdf" TargetMode="External"/><Relationship Id="rId9740" Type="http://schemas.openxmlformats.org/officeDocument/2006/relationships/hyperlink" Target="https://www.caixa.gov.br/Downloads/sinapi-cadernos-tecnicos/SINAPI-CT-ASSENTAMENTO-DE-TUBOS-DE-ESGOTO-EM-PVC-E-PEAD.pdf" TargetMode="External"/><Relationship Id="rId4885" Type="http://schemas.openxmlformats.org/officeDocument/2006/relationships/hyperlink" Target="https://www.caixa.gov.br/Downloads/sinapi-cadernos-tecnicos/SINAPI-CT-TRATAMENTOS-SUPERFICIAIS.pdf" TargetMode="External"/><Relationship Id="rId5936" Type="http://schemas.openxmlformats.org/officeDocument/2006/relationships/hyperlink" Target="https://www.caixa.gov.br/Downloads/sinapi-cadernos-tecnicos/SINAPI-CT-FORMAS-PARA-ESTRUTURAS-DE-CONCRETO-ARMADO.pdf" TargetMode="External"/><Relationship Id="rId21" Type="http://schemas.openxmlformats.org/officeDocument/2006/relationships/hyperlink" Target="https://www.caixa.gov.br/Downloads/sinapi-cadernos-tecnicos/SINAPI-CT-INSTALACOES-ELETRICAS-QUADROS-CABOS-DISJUNTORES-CONTATORES-E-BARRAMENTOS-BLINDADOS.pdf" TargetMode="External"/><Relationship Id="rId2089" Type="http://schemas.openxmlformats.org/officeDocument/2006/relationships/hyperlink" Target="https://www.caixa.gov.br/Downloads/sinapi-cadernos-tecnicos/SINAPI-CT-LIGACOES-PREDIAIS-DE-AGUA-E-ESGOTO.pdf" TargetMode="External"/><Relationship Id="rId3487" Type="http://schemas.openxmlformats.org/officeDocument/2006/relationships/hyperlink" Target="https://www.caixa.gov.br/Downloads/sinapi-cadernos-tecnicos/SINAPI-CT-POSTES-DE-CONCRETO-E-METALICOS.pdf" TargetMode="External"/><Relationship Id="rId4538" Type="http://schemas.openxmlformats.org/officeDocument/2006/relationships/hyperlink" Target="https://www.caixa.gov.br/Downloads/sinapi-cadernos-tecnicos/SINAPI-CT-TRANSPORTE-FLUVIAL-CARGA-E-DESCARGA.pdf" TargetMode="External"/><Relationship Id="rId4952" Type="http://schemas.openxmlformats.org/officeDocument/2006/relationships/hyperlink" Target="https://www.caixa.gov.br/Downloads/sinapi-cadernos-tecnicos/SINAPI-CT-TUBULACAO-FLANGEADA-PARA-REDES-DE-AGUA.pdf" TargetMode="External"/><Relationship Id="rId3554" Type="http://schemas.openxmlformats.org/officeDocument/2006/relationships/hyperlink" Target="https://www.caixa.gov.br/Downloads/sinapi-cadernos-tecnicos/SINAPI-CT-POCOS-DE-VISITA-E-CAIXAS-PARA-BOCAS-DE-LOBO.pdf" TargetMode="External"/><Relationship Id="rId4605" Type="http://schemas.openxmlformats.org/officeDocument/2006/relationships/hyperlink" Target="https://www.caixa.gov.br/Downloads/sinapi-cadernos-tecnicos/SINAPI-CT-TRANSPORTE-FLUVIAL-CARGA-E-DESCARGA.pdf" TargetMode="External"/><Relationship Id="rId7011" Type="http://schemas.openxmlformats.org/officeDocument/2006/relationships/hyperlink" Target="https://www.caixa.gov.br/Downloads/sinapi-cadernos-tecnicos/SINAPI-CT-ENERGIA-SOLAR-PARA-EDIFICACOES.pdf" TargetMode="External"/><Relationship Id="rId475" Type="http://schemas.openxmlformats.org/officeDocument/2006/relationships/hyperlink" Target="https://www.caixa.gov.br/Downloads/sinapi-cadernos-tecnicos/SINAPI-CT-INSTALACOES-HIDRAULICAS-RESERVACAO-E-BOMBAS-DE-RECALQUE.pdf" TargetMode="External"/><Relationship Id="rId2156" Type="http://schemas.openxmlformats.org/officeDocument/2006/relationships/hyperlink" Target="https://www.caixa.gov.br/Downloads/sinapi-metodologia/Livro_SINAPI_Calculos_Parametros.pdf" TargetMode="External"/><Relationship Id="rId2570" Type="http://schemas.openxmlformats.org/officeDocument/2006/relationships/hyperlink" Target="https://www.caixa.gov.br/Downloads/sinapi-cadernos-tecnicos/SINAPI-CT-LOUCAS-E-METAIS.pdf" TargetMode="External"/><Relationship Id="rId3207" Type="http://schemas.openxmlformats.org/officeDocument/2006/relationships/hyperlink" Target="https://www.caixa.gov.br/Downloads/sinapi-cadernos-tecnicos/SINAPI-CT-PINTURA-EXTERNA.pdf" TargetMode="External"/><Relationship Id="rId3621" Type="http://schemas.openxmlformats.org/officeDocument/2006/relationships/hyperlink" Target="https://www.caixa.gov.br/Downloads/sinapi-cadernos-tecnicos/SINAPI-CT-POCOS-DE-VISITA-E-CAIXAS-PARA-BOCAS-DE-LOBO.pdf" TargetMode="External"/><Relationship Id="rId6777" Type="http://schemas.openxmlformats.org/officeDocument/2006/relationships/hyperlink" Target="https://www.caixa.gov.br/Downloads/sinapi-cadernos-tecnicos/SINAPI-CT-ESCAVACAO-VERTICAL-A-CEU-ABERTO.pdf" TargetMode="External"/><Relationship Id="rId7828" Type="http://schemas.openxmlformats.org/officeDocument/2006/relationships/hyperlink" Target="https://www.caixa.gov.br/Downloads/sinapi-cadernos-tecnicos/SINAPI-CT-DEPRECIACAO-JUROS-IMPOSTOS-E-SEGUROS-MANUTENCAO-E-MATERIAIS-NA-OPERACAO-DOS-EQUIPAMENTOS.pdf" TargetMode="External"/><Relationship Id="rId9183" Type="http://schemas.openxmlformats.org/officeDocument/2006/relationships/hyperlink" Target="https://www.caixa.gov.br/Downloads/sinapi-cadernos-tecnicos/SINAPI-CT-ATERROS-BASES-SUB-BASES-E-IMPRIMACOES.pdf" TargetMode="External"/><Relationship Id="rId128" Type="http://schemas.openxmlformats.org/officeDocument/2006/relationships/hyperlink" Target="https://www.caixa.gov.br/Downloads/sinapi-cadernos-tecnicos/SINAPI-CT-INSTALACOES-ELETRICAS-REDE-DE-DISTRIBUICAO.pdf" TargetMode="External"/><Relationship Id="rId542" Type="http://schemas.openxmlformats.org/officeDocument/2006/relationships/hyperlink" Target="https://www.caixa.gov.br/Downloads/sinapi-cadernos-tecnicos/SINAPI-CT-INSTALACOES-HIDRAULICAS-EM-PEX.pdf" TargetMode="External"/><Relationship Id="rId1172" Type="http://schemas.openxmlformats.org/officeDocument/2006/relationships/hyperlink" Target="https://www.caixa.gov.br/Downloads/sinapi-cadernos-tecnicos/SINAPI-CT-INSTALACOES-PREDIAIS-DE-AGUA-QUENTE-EM-CPVC.pdf" TargetMode="External"/><Relationship Id="rId2223" Type="http://schemas.openxmlformats.org/officeDocument/2006/relationships/hyperlink" Target="https://www.caixa.gov.br/Downloads/sinapi-metodologia/Livro_SINAPI_Calculos_Parametros.pdf" TargetMode="External"/><Relationship Id="rId5379" Type="http://schemas.openxmlformats.org/officeDocument/2006/relationships/hyperlink" Target="https://www.caixa.gov.br/Downloads/sinapi-cadernos-tecnicos/SINAPI-CT-INSTALACOES-ELETRICAS-ELETRODUTOS-CONEXOES-E-CONDULETES-APARENTES.pdf" TargetMode="External"/><Relationship Id="rId5793" Type="http://schemas.openxmlformats.org/officeDocument/2006/relationships/hyperlink" Target="https://www.caixa.gov.br/Downloads/sinapi-cadernos-tecnicos/SINAPI-CT-GALERIAS-COM-ADUELAS-DE-CONCRETO.pdf" TargetMode="External"/><Relationship Id="rId6844" Type="http://schemas.openxmlformats.org/officeDocument/2006/relationships/hyperlink" Target="https://www.caixa.gov.br/Downloads/sinapi-cadernos-tecnicos/SINAPI-CT-ESCADAS.pdf" TargetMode="External"/><Relationship Id="rId9250" Type="http://schemas.openxmlformats.org/officeDocument/2006/relationships/hyperlink" Target="https://www.caixa.gov.br/Downloads/sinapi-cadernos-tecnicos/SINAPI-CT-ATERROS-BASES-SUB-BASES-E-IMPRIMACOES.pdf" TargetMode="External"/><Relationship Id="rId4395" Type="http://schemas.openxmlformats.org/officeDocument/2006/relationships/hyperlink" Target="https://www.caixa.gov.br/Downloads/sinapi-cadernos-tecnicos/SINAPI-CT-SISTEMA-DE-PROTECAO-CONTRA-DESCARGAS-ATMOSFERICAS-SPDA.pdf" TargetMode="External"/><Relationship Id="rId5446" Type="http://schemas.openxmlformats.org/officeDocument/2006/relationships/hyperlink" Target="https://www.caixa.gov.br/Downloads/sinapi-cadernos-tecnicos/SINAPI-CT-INSTALACOES-ELETRICAS-ELETRODUTOS-EMBUTIDOS-CABOS-CAIXAS-TOMADAS-E-INTERRUPTORES.pdf" TargetMode="External"/><Relationship Id="rId1989" Type="http://schemas.openxmlformats.org/officeDocument/2006/relationships/hyperlink" Target="https://www.caixa.gov.br/Downloads/sinapi-cadernos-tecnicos/SINAPI-CT-INSTALACOES-PARA-CANTEIROS-DE-OBRAS.pdf" TargetMode="External"/><Relationship Id="rId4048" Type="http://schemas.openxmlformats.org/officeDocument/2006/relationships/hyperlink" Target="https://www.caixa.gov.br/Downloads/sinapi-cadernos-tecnicos/SINAPI-CT-REDES-DE-LOGICA-TELEFONIA-E-IMAGEM.pdf" TargetMode="External"/><Relationship Id="rId5860" Type="http://schemas.openxmlformats.org/officeDocument/2006/relationships/hyperlink" Target="https://www.caixa.gov.br/Downloads/sinapi-cadernos-tecnicos/SINAPI-CT-FORMAS-PARA-ESTRUTURAS-DE-CONCRETO-ARMADO.pdf" TargetMode="External"/><Relationship Id="rId6911" Type="http://schemas.openxmlformats.org/officeDocument/2006/relationships/hyperlink" Target="https://www.caixa.gov.br/Downloads/sinapi-cadernos-tecnicos/SINAPI-CT-ESCADAS.pdf" TargetMode="External"/><Relationship Id="rId3064" Type="http://schemas.openxmlformats.org/officeDocument/2006/relationships/hyperlink" Target="https://www.caixa.gov.br/Downloads/sinapi-cadernos-tecnicos/SINAPI-CT-PAVIMENTO-INTERTRAVADO.pdf" TargetMode="External"/><Relationship Id="rId4462" Type="http://schemas.openxmlformats.org/officeDocument/2006/relationships/hyperlink" Target="https://www.caixa.gov.br/Downloads/sinapi-cadernos-tecnicos/SINAPI-CT-SOLDA-DE-TOPO-EM-ELEMENTOS-DE-ACO.pdf" TargetMode="External"/><Relationship Id="rId5513" Type="http://schemas.openxmlformats.org/officeDocument/2006/relationships/hyperlink" Target="https://www.caixa.gov.br/Downloads/sinapi-cadernos-tecnicos/SINAPI-CT-INSTALACOES-ELETRICAS-ELETRODUTOS-EMBUTIDOS-CABOS-CAIXAS-TOMADAS-E-INTERRUPTORES.pdf" TargetMode="External"/><Relationship Id="rId8669" Type="http://schemas.openxmlformats.org/officeDocument/2006/relationships/hyperlink" Target="https://www.caixa.gov.br/Downloads/sinapi-cadernos-tecnicos/SINAPI-CT-CUSTOS-HORARIOS-PRODUTIVO-E-IMPRODUTIVO-DOS-EQUIPAMENTOS.pdf" TargetMode="External"/><Relationship Id="rId1709" Type="http://schemas.openxmlformats.org/officeDocument/2006/relationships/hyperlink" Target="https://www.caixa.gov.br/Downloads/sinapi-cadernos-tecnicos/SINAPI-CT-INSTALACOES-DE-AR-CONDICIONADO.pdf" TargetMode="External"/><Relationship Id="rId4115" Type="http://schemas.openxmlformats.org/officeDocument/2006/relationships/hyperlink" Target="https://www.caixa.gov.br/Downloads/sinapi-cadernos-tecnicos/SINAPI-CT-REDES-DE-AGUA-E-ESGOTO-EM-PEAD-LISO-(TUBOS-E-CONEXOES).pdf" TargetMode="External"/><Relationship Id="rId7685" Type="http://schemas.openxmlformats.org/officeDocument/2006/relationships/hyperlink" Target="https://www.caixa.gov.br/Downloads/sinapi-cadernos-tecnicos/SINAPI-CT-DEPRECIACAO-JUROS-IMPOSTOS-E-SEGUROS-MANUTENCAO-E-MATERIAIS-NA-OPERACAO-DOS-EQUIPAMENTOS.pdf" TargetMode="External"/><Relationship Id="rId8736" Type="http://schemas.openxmlformats.org/officeDocument/2006/relationships/hyperlink" Target="https://www.caixa.gov.br/Downloads/sinapi-cadernos-tecnicos/SINAPI-CT-CONCRETO-PROTENDIDO.pdf" TargetMode="External"/><Relationship Id="rId2080" Type="http://schemas.openxmlformats.org/officeDocument/2006/relationships/hyperlink" Target="https://www.caixa.gov.br/Downloads/sinapi-cadernos-tecnicos/SINAPI-CT-LIGACOES-PREDIAIS-DE-AGUA-E-ESGOTO.pdf" TargetMode="External"/><Relationship Id="rId3131" Type="http://schemas.openxmlformats.org/officeDocument/2006/relationships/hyperlink" Target="https://www.caixa.gov.br/Downloads/sinapi-cadernos-tecnicos/SINAPI-CT-PERFURACAO-HORIZONTAL-DIRECIONAL-HDD.pdf" TargetMode="External"/><Relationship Id="rId6287" Type="http://schemas.openxmlformats.org/officeDocument/2006/relationships/hyperlink" Target="https://www.caixa.gov.br/Downloads/sinapi-cadernos-tecnicos/SINAPI-CT-ESTRUTURA-E-TRAMA-PARA-COBERTURA.pdf" TargetMode="External"/><Relationship Id="rId7338" Type="http://schemas.openxmlformats.org/officeDocument/2006/relationships/hyperlink" Target="https://www.caixa.gov.br/Downloads/sinapi-cadernos-tecnicos/SINAPI-CT-DEPRECIACAO-JUROS-IMPOSTOS-E-SEGUROS-MANUTENCAO-E-MATERIAIS-NA-OPERACAO-DOS-EQUIPAMENTOS.pdf" TargetMode="External"/><Relationship Id="rId7752" Type="http://schemas.openxmlformats.org/officeDocument/2006/relationships/hyperlink" Target="https://www.caixa.gov.br/Downloads/sinapi-cadernos-tecnicos/SINAPI-CT-DEPRECIACAO-JUROS-IMPOSTOS-E-SEGUROS-MANUTENCAO-E-MATERIAIS-NA-OPERACAO-DOS-EQUIPAMENTOS.pdf" TargetMode="External"/><Relationship Id="rId8803" Type="http://schemas.openxmlformats.org/officeDocument/2006/relationships/hyperlink" Target="https://www.caixa.gov.br/Downloads/sinapi-cadernos-tecnicos/SINAPI-CT-CONCRETO-PROJETADO.pdf" TargetMode="External"/><Relationship Id="rId2897" Type="http://schemas.openxmlformats.org/officeDocument/2006/relationships/hyperlink" Target="https://www.caixa.gov.br/Downloads/sinapi-cadernos-tecnicos/SINAPI-CT-PAREDES-DE-CONCRETO-ARMACAO.pdf" TargetMode="External"/><Relationship Id="rId3948" Type="http://schemas.openxmlformats.org/officeDocument/2006/relationships/hyperlink" Target="https://www.caixa.gov.br/Downloads/sinapi-cadernos-tecnicos/SINAPI-CT-RECOMPOSICAO-DE-PAVIMENTOS.pdf" TargetMode="External"/><Relationship Id="rId6354" Type="http://schemas.openxmlformats.org/officeDocument/2006/relationships/hyperlink" Target="https://www.caixa.gov.br/Downloads/sinapi-cadernos-tecnicos/SINAPI-CT-ESTACAS-EM-HELICE-CONTINUA.pdf" TargetMode="External"/><Relationship Id="rId7405" Type="http://schemas.openxmlformats.org/officeDocument/2006/relationships/hyperlink" Target="https://www.caixa.gov.br/Downloads/sinapi-cadernos-tecnicos/SINAPI-CT-DEPRECIACAO-JUROS-IMPOSTOS-E-SEGUROS-MANUTENCAO-E-MATERIAIS-NA-OPERACAO-DOS-EQUIPAMENTOS.pdf" TargetMode="External"/><Relationship Id="rId869" Type="http://schemas.openxmlformats.org/officeDocument/2006/relationships/hyperlink" Target="https://www.caixa.gov.br/Downloads/sinapi-cadernos-tecnicos/SINAPI-CT-INSTALACOES-PREDIAIS-DE-AGUA-FRIA-EM-PVC.pdf" TargetMode="External"/><Relationship Id="rId1499" Type="http://schemas.openxmlformats.org/officeDocument/2006/relationships/hyperlink" Target="https://www.caixa.gov.br/Downloads/sinapi-cadernos-tecnicos/SINAPI-CT-INSTALACOES-DE-GAS-E-INCENDIO-EM-ACO-E-FERRO-GALVANIZADO.pdf" TargetMode="External"/><Relationship Id="rId5370" Type="http://schemas.openxmlformats.org/officeDocument/2006/relationships/hyperlink" Target="https://www.caixa.gov.br/Downloads/sinapi-cadernos-tecnicos/SINAPI-CT-INSTALACOES-ELETRICAS-ELETRODUTOS-CONEXOES-E-CONDULETES-APARENTES.pdf" TargetMode="External"/><Relationship Id="rId6007" Type="http://schemas.openxmlformats.org/officeDocument/2006/relationships/hyperlink" Target="https://www.caixa.gov.br/Downloads/sinapi-cadernos-tecnicos/SINAPI-CT-FOSSAS-E-SUMIDOUROS.pdf" TargetMode="External"/><Relationship Id="rId6421" Type="http://schemas.openxmlformats.org/officeDocument/2006/relationships/hyperlink" Target="https://www.caixa.gov.br/Downloads/sinapi-cadernos-tecnicos/SINAPI-CT-ESQUADRIAS-PORTAS.pdf" TargetMode="External"/><Relationship Id="rId9577" Type="http://schemas.openxmlformats.org/officeDocument/2006/relationships/hyperlink" Target="https://www.caixa.gov.br/Downloads/sinapi-cadernos-tecnicos/SINAPI-CT-ASSENTAMENTO-DE-TUBOS-DE-PVC-E-METALICOS-EM-REDES-DE-AGUA.pdf" TargetMode="External"/><Relationship Id="rId2964" Type="http://schemas.openxmlformats.org/officeDocument/2006/relationships/hyperlink" Target="https://www.caixa.gov.br/Downloads/sinapi-cadernos-tecnicos/SINAPI-CT-PAREDES-EM-DRYWALL.pdf" TargetMode="External"/><Relationship Id="rId5023" Type="http://schemas.openxmlformats.org/officeDocument/2006/relationships/hyperlink" Target="https://www.caixa.gov.br/Downloads/sinapi-cadernos-tecnicos/SINAPI-CT-USINAGENS.pdf" TargetMode="External"/><Relationship Id="rId8179" Type="http://schemas.openxmlformats.org/officeDocument/2006/relationships/hyperlink" Target="https://www.caixa.gov.br/Downloads/sinapi-cadernos-tecnicos/SINAPI-CT-DEMOLICOES-E-REMOCOES.pdf" TargetMode="External"/><Relationship Id="rId9991" Type="http://schemas.openxmlformats.org/officeDocument/2006/relationships/hyperlink" Target="https://www.caixa.gov.br/Downloads/sinapi-cadernos-tecnicos/SINAPI-CT-ARGAMASSAS.pdf" TargetMode="External"/><Relationship Id="rId936" Type="http://schemas.openxmlformats.org/officeDocument/2006/relationships/hyperlink" Target="https://www.caixa.gov.br/Downloads/sinapi-cadernos-tecnicos/SINAPI-CT-INSTALACOES-PREDIAIS-DE-AGUA-FRIA-EM-PVC.pdf" TargetMode="External"/><Relationship Id="rId1219" Type="http://schemas.openxmlformats.org/officeDocument/2006/relationships/hyperlink" Target="https://www.caixa.gov.br/Downloads/sinapi-cadernos-tecnicos/SINAPI-CT-INSTALACOES-PREDIAIS-DE-AGUAS-PLUVIAIS-TUBOS-CONEXOES-CAIXAS-E-RALOS.pdf" TargetMode="External"/><Relationship Id="rId1566" Type="http://schemas.openxmlformats.org/officeDocument/2006/relationships/hyperlink" Target="https://www.caixa.gov.br/Downloads/sinapi-cadernos-tecnicos/SINAPI-CT-INSTALACOES-DE-GAS-E-INCENDIO-EM-ACO-E-FERRO-GALVANIZADO.pdf" TargetMode="External"/><Relationship Id="rId1980" Type="http://schemas.openxmlformats.org/officeDocument/2006/relationships/hyperlink" Target="https://www.caixa.gov.br/Downloads/sinapi-cadernos-tecnicos/SINAPI-CT-INSTALACOES-PARA-CANTEIROS-DE-OBRAS.pdf" TargetMode="External"/><Relationship Id="rId2617" Type="http://schemas.openxmlformats.org/officeDocument/2006/relationships/hyperlink" Target="https://www.caixa.gov.br/Downloads/sinapi-cadernos-tecnicos/SINAPI-CT-LOUCAS-E-METAIS.pdf" TargetMode="External"/><Relationship Id="rId7195" Type="http://schemas.openxmlformats.org/officeDocument/2006/relationships/hyperlink" Target="https://www.caixa.gov.br/Downloads/sinapi-cadernos-tecnicos/SINAPI-CT-DRENOS.pdf" TargetMode="External"/><Relationship Id="rId8246" Type="http://schemas.openxmlformats.org/officeDocument/2006/relationships/hyperlink" Target="https://www.caixa.gov.br/Downloads/sinapi-cadernos-tecnicos/SINAPI-CT-CUSTOS-HORARIOS-PRODUTIVO-E-IMPRODUTIVO-DOS-EQUIPAMENTOS.pdf" TargetMode="External"/><Relationship Id="rId8593" Type="http://schemas.openxmlformats.org/officeDocument/2006/relationships/hyperlink" Target="https://www.caixa.gov.br/Downloads/sinapi-cadernos-tecnicos/SINAPI-CT-CUSTOS-HORARIOS-PRODUTIVO-E-IMPRODUTIVO-DOS-EQUIPAMENTOS.pdf" TargetMode="External"/><Relationship Id="rId9644" Type="http://schemas.openxmlformats.org/officeDocument/2006/relationships/hyperlink" Target="https://www.caixa.gov.br/Downloads/sinapi-cadernos-tecnicos/SINAPI-CT-ASSENTAMENTO-DE-TUBOS-DE-PVC-E-METALICOS-EM-REDES-DE-AGUA.pdf" TargetMode="External"/><Relationship Id="rId1633" Type="http://schemas.openxmlformats.org/officeDocument/2006/relationships/hyperlink" Target="https://www.caixa.gov.br/Downloads/sinapi-cadernos-tecnicos/SINAPI-CT-INSTALACOES-DE-GAS-EM-PEX-MULTICAMADAS.pdf" TargetMode="External"/><Relationship Id="rId4789" Type="http://schemas.openxmlformats.org/officeDocument/2006/relationships/hyperlink" Target="https://www.caixa.gov.br/Downloads/sinapi-cadernos-tecnicos/SINAPI-CT-TRANSPORTE-CARGA-E-DESCARGA-DE-MATERIAIS.pdf" TargetMode="External"/><Relationship Id="rId8660" Type="http://schemas.openxmlformats.org/officeDocument/2006/relationships/hyperlink" Target="https://www.caixa.gov.br/Downloads/sinapi-cadernos-tecnicos/SINAPI-CT-CUSTOS-HORARIOS-PRODUTIVO-E-IMPRODUTIVO-DOS-EQUIPAMENTOS.pdf" TargetMode="External"/><Relationship Id="rId9711" Type="http://schemas.openxmlformats.org/officeDocument/2006/relationships/hyperlink" Target="https://www.caixa.gov.br/Downloads/sinapi-cadernos-tecnicos/SINAPI-CT-ASSENTAMENTO-DE-TUBOS-DE-PVC-E-METALICOS-EM-REDES-DE-AGUA.pdf" TargetMode="External"/><Relationship Id="rId1700" Type="http://schemas.openxmlformats.org/officeDocument/2006/relationships/hyperlink" Target="https://www.caixa.gov.br/Downloads/sinapi-cadernos-tecnicos/SINAPI-CT-INSTALACOES-DE-AR-CONDICIONADO.pdf" TargetMode="External"/><Relationship Id="rId4856" Type="http://schemas.openxmlformats.org/officeDocument/2006/relationships/hyperlink" Target="https://www.caixa.gov.br/Downloads/sinapi-cadernos-tecnicos/SINAPI-CT-TRANSPORTE-CARGA-E-DESCARGA-DE-MATERIAIS.pdf" TargetMode="External"/><Relationship Id="rId5907" Type="http://schemas.openxmlformats.org/officeDocument/2006/relationships/hyperlink" Target="https://www.caixa.gov.br/Downloads/sinapi-cadernos-tecnicos/SINAPI-CT-FORMAS-PARA-ESTRUTURAS-DE-CONCRETO-ARMADO.pdf" TargetMode="External"/><Relationship Id="rId7262" Type="http://schemas.openxmlformats.org/officeDocument/2006/relationships/hyperlink" Target="https://www.caixa.gov.br/Downloads/sinapi-cadernos-tecnicos/SINAPI-CT-DISSIPADORES-DE-ENERGIA.pdf" TargetMode="External"/><Relationship Id="rId8313" Type="http://schemas.openxmlformats.org/officeDocument/2006/relationships/hyperlink" Target="https://www.caixa.gov.br/Downloads/sinapi-cadernos-tecnicos/SINAPI-CT-CUSTOS-HORARIOS-PRODUTIVO-E-IMPRODUTIVO-DOS-EQUIPAMENTOS.pdf" TargetMode="External"/><Relationship Id="rId3458" Type="http://schemas.openxmlformats.org/officeDocument/2006/relationships/hyperlink" Target="https://www.caixa.gov.br/Downloads/sinapi-cadernos-tecnicos/SINAPI-CT-POSTES-DE-CONCRETO-E-METALICOS.pdf" TargetMode="External"/><Relationship Id="rId3872" Type="http://schemas.openxmlformats.org/officeDocument/2006/relationships/hyperlink" Target="https://www.caixa.gov.br/Downloads/sinapi-cadernos-tecnicos/SINAPI-CT-RASGOS-E-FIXACOES.pdf" TargetMode="External"/><Relationship Id="rId4509" Type="http://schemas.openxmlformats.org/officeDocument/2006/relationships/hyperlink" Target="https://www.caixa.gov.br/Downloads/sinapi-cadernos-tecnicos/SINAPI-CT-TELHAMENTO-PARA-COBERTURA.pdf" TargetMode="External"/><Relationship Id="rId379" Type="http://schemas.openxmlformats.org/officeDocument/2006/relationships/hyperlink" Target="https://www.caixa.gov.br/Downloads/sinapi-cadernos-tecnicos/SINAPI-CT-INSTALACOES-HIDRAULICAS-RESERVACAO-E-BOMBAS-DE-RECALQUE.pdf" TargetMode="External"/><Relationship Id="rId793" Type="http://schemas.openxmlformats.org/officeDocument/2006/relationships/hyperlink" Target="https://www.caixa.gov.br/Downloads/sinapi-cadernos-tecnicos/SINAPI-CT-INSTALACOES-PREDIAIS-DE-ESGOTO-TUBOS-E-CONEXOES.pdf" TargetMode="External"/><Relationship Id="rId2474" Type="http://schemas.openxmlformats.org/officeDocument/2006/relationships/hyperlink" Target="https://www.caixa.gov.br/Downloads/sinapi-metodologia/Livro_SINAPI_Calculos_Parametros.pdf" TargetMode="External"/><Relationship Id="rId3525" Type="http://schemas.openxmlformats.org/officeDocument/2006/relationships/hyperlink" Target="https://www.caixa.gov.br/Downloads/sinapi-cadernos-tecnicos/SINAPI-CT-POCOS-DE-VISITA-E-CAIXAS-PARA-BOCAS-DE-LOBO.pdf" TargetMode="External"/><Relationship Id="rId4923" Type="http://schemas.openxmlformats.org/officeDocument/2006/relationships/hyperlink" Target="https://www.caixa.gov.br/Downloads/sinapi-cadernos-tecnicos/SINAPI-CT-TUBULACAO-FLANGEADA-PARA-REDES-DE-AGUA.pdf" TargetMode="External"/><Relationship Id="rId9087" Type="http://schemas.openxmlformats.org/officeDocument/2006/relationships/hyperlink" Target="https://www.caixa.gov.br/Downloads/sinapi-cadernos-tecnicos/SINAPI-CT-BOCAS-PARA-BUEIROS.pdf" TargetMode="External"/><Relationship Id="rId446" Type="http://schemas.openxmlformats.org/officeDocument/2006/relationships/hyperlink" Target="https://www.caixa.gov.br/Downloads/sinapi-cadernos-tecnicos/SINAPI-CT-INSTALACOES-HIDRAULICAS-RESERVACAO-E-BOMBAS-DE-RECALQUE.pdf" TargetMode="External"/><Relationship Id="rId1076" Type="http://schemas.openxmlformats.org/officeDocument/2006/relationships/hyperlink" Target="https://www.caixa.gov.br/Downloads/sinapi-cadernos-tecnicos/SINAPI-CT-INSTALACOES-PREDIAIS-DE-AGUA-QUENTE-EM-CPVC.pdf" TargetMode="External"/><Relationship Id="rId1490" Type="http://schemas.openxmlformats.org/officeDocument/2006/relationships/hyperlink" Target="https://www.caixa.gov.br/Downloads/sinapi-cadernos-tecnicos/SINAPI-CT-INSTALACOES-DE-GAS-E-INCENDIO-EM-ACO-E-FERRO-GALVANIZADO.pdf" TargetMode="External"/><Relationship Id="rId2127" Type="http://schemas.openxmlformats.org/officeDocument/2006/relationships/hyperlink" Target="https://www.caixa.gov.br/Downloads/sinapi-cadernos-tecnicos/SINAPI-CT-LIMPEZA-DE-OBRA.pdf" TargetMode="External"/><Relationship Id="rId9154" Type="http://schemas.openxmlformats.org/officeDocument/2006/relationships/hyperlink" Target="https://www.caixa.gov.br/Downloads/sinapi-cadernos-tecnicos/SINAPI-CT-ATERROS-BASES-SUB-BASES-E-IMPRIMACOES.pdf" TargetMode="External"/><Relationship Id="rId860" Type="http://schemas.openxmlformats.org/officeDocument/2006/relationships/hyperlink" Target="https://www.caixa.gov.br/Downloads/sinapi-cadernos-tecnicos/SINAPI-CT-INSTALACOES-PREDIAIS-DE-AGUA-FRIA-EM-PVC.pdf" TargetMode="External"/><Relationship Id="rId1143" Type="http://schemas.openxmlformats.org/officeDocument/2006/relationships/hyperlink" Target="https://www.caixa.gov.br/Downloads/sinapi-cadernos-tecnicos/SINAPI-CT-INSTALACOES-PREDIAIS-DE-AGUA-QUENTE-EM-CPVC.pdf" TargetMode="External"/><Relationship Id="rId2541" Type="http://schemas.openxmlformats.org/officeDocument/2006/relationships/hyperlink" Target="https://www.caixa.gov.br/Downloads/sinapi-cadernos-tecnicos/SINAPI-CT-LOUCAS-E-METAIS.pdf" TargetMode="External"/><Relationship Id="rId4299" Type="http://schemas.openxmlformats.org/officeDocument/2006/relationships/hyperlink" Target="https://www.caixa.gov.br/Downloads/sinapi-cadernos-tecnicos/SINAPI-CT-REVESTIMENTOS-CERAMICOS-INTERNOS.pdf" TargetMode="External"/><Relationship Id="rId5697" Type="http://schemas.openxmlformats.org/officeDocument/2006/relationships/hyperlink" Target="https://www.caixa.gov.br/Downloads/sinapi-cadernos-tecnicos/SINAPI-CT-GUIAS-E-SARJETAS.pdf" TargetMode="External"/><Relationship Id="rId6748" Type="http://schemas.openxmlformats.org/officeDocument/2006/relationships/hyperlink" Target="https://www.caixa.gov.br/Downloads/sinapi-cadernos-tecnicos/SINAPI-CT-ESCAVACAO-VERTICAL-A-CEU-ABERTO.pdf" TargetMode="External"/><Relationship Id="rId8170" Type="http://schemas.openxmlformats.org/officeDocument/2006/relationships/hyperlink" Target="https://www.caixa.gov.br/Downloads/sinapi-cadernos-tecnicos/SINAPI-CT-DEPRECIACAO-JUROS-IMPOSTOS-E-SEGUROS-MANUTENCAO-E-MATERIAIS-NA-OPERACAO-DOS-EQUIPAMENTOS.pdf" TargetMode="External"/><Relationship Id="rId513" Type="http://schemas.openxmlformats.org/officeDocument/2006/relationships/hyperlink" Target="https://www.caixa.gov.br/Downloads/sinapi-cadernos-tecnicos/SINAPI-CT-INSTALACOES-HIDRAULICAS-EM-PEX.pdf" TargetMode="External"/><Relationship Id="rId5764" Type="http://schemas.openxmlformats.org/officeDocument/2006/relationships/hyperlink" Target="https://www.caixa.gov.br/Downloads/sinapi-cadernos-tecnicos/SINAPI-CT-GESSO.pdf" TargetMode="External"/><Relationship Id="rId6815" Type="http://schemas.openxmlformats.org/officeDocument/2006/relationships/hyperlink" Target="https://www.caixa.gov.br/Downloads/sinapi-cadernos-tecnicos/SINAPI-CT-ESCAVACAO-HORIZONTAL.pdf" TargetMode="External"/><Relationship Id="rId9221" Type="http://schemas.openxmlformats.org/officeDocument/2006/relationships/hyperlink" Target="https://www.caixa.gov.br/Downloads/sinapi-cadernos-tecnicos/SINAPI-CT-ATERROS-BASES-SUB-BASES-E-IMPRIMACOES.pdf" TargetMode="External"/><Relationship Id="rId1210" Type="http://schemas.openxmlformats.org/officeDocument/2006/relationships/hyperlink" Target="https://www.caixa.gov.br/Downloads/sinapi-cadernos-tecnicos/SINAPI-CT-INSTALACOES-PREDIAIS-DE-AGUAS-PLUVIAIS-TUBOS-CONEXOES-CAIXAS-E-RALOS.pdf" TargetMode="External"/><Relationship Id="rId4366" Type="http://schemas.openxmlformats.org/officeDocument/2006/relationships/hyperlink" Target="https://www.caixa.gov.br/Downloads/sinapi-cadernos-tecnicos/SINAPI-CT-SINALIZACAO-VERTICAL-VIARIA.pdf" TargetMode="External"/><Relationship Id="rId4780" Type="http://schemas.openxmlformats.org/officeDocument/2006/relationships/hyperlink" Target="https://www.caixa.gov.br/Downloads/sinapi-cadernos-tecnicos/SINAPI-CT-TRANSPORTE-CARGA-E-DESCARGA-DE-MATERIAIS.pdf" TargetMode="External"/><Relationship Id="rId5417" Type="http://schemas.openxmlformats.org/officeDocument/2006/relationships/hyperlink" Target="https://www.caixa.gov.br/Downloads/sinapi-cadernos-tecnicos/SINAPI-CT-INSTALACOES-ELETRICAS-ELETRODUTOS-EMBUTIDOS-CABOS-CAIXAS-TOMADAS-E-INTERRUPTORES.pdf" TargetMode="External"/><Relationship Id="rId5831" Type="http://schemas.openxmlformats.org/officeDocument/2006/relationships/hyperlink" Target="https://www.caixa.gov.br/Downloads/sinapi-cadernos-tecnicos/SINAPI-CT-FORMAS-PARA-PILARES-CIRCULARES.pdf" TargetMode="External"/><Relationship Id="rId8987" Type="http://schemas.openxmlformats.org/officeDocument/2006/relationships/hyperlink" Target="https://www.caixa.gov.br/Downloads/sinapi-cadernos-tecnicos/SINAPI-CT-CAIXAS-DE-AGUA-PARA-EDIFICACOES.pdf" TargetMode="External"/><Relationship Id="rId3382" Type="http://schemas.openxmlformats.org/officeDocument/2006/relationships/hyperlink" Target="https://www.caixa.gov.br/Downloads/sinapi-cadernos-tecnicos/SINAPI-CT-PISOS.pdf" TargetMode="External"/><Relationship Id="rId4019" Type="http://schemas.openxmlformats.org/officeDocument/2006/relationships/hyperlink" Target="https://www.caixa.gov.br/Downloads/sinapi-cadernos-tecnicos/SINAPI-CT-REDES-DE-LOGICA-TELEFONIA-E-IMAGEM.pdf" TargetMode="External"/><Relationship Id="rId4433" Type="http://schemas.openxmlformats.org/officeDocument/2006/relationships/hyperlink" Target="https://www.caixa.gov.br/Downloads/sinapi-cadernos-tecnicos/SINAPI-CT-SISTEMAS-DE-MEDICAO.pdf" TargetMode="External"/><Relationship Id="rId7589" Type="http://schemas.openxmlformats.org/officeDocument/2006/relationships/hyperlink" Target="https://www.caixa.gov.br/Downloads/sinapi-cadernos-tecnicos/SINAPI-CT-DEPRECIACAO-JUROS-IMPOSTOS-E-SEGUROS-MANUTENCAO-E-MATERIAIS-NA-OPERACAO-DOS-EQUIPAMENTOS.pdf" TargetMode="External"/><Relationship Id="rId3035" Type="http://schemas.openxmlformats.org/officeDocument/2006/relationships/hyperlink" Target="https://www.caixa.gov.br/Downloads/sinapi-cadernos-tecnicos/SINAPI-CT-PASSEIOS-DE-CONCRETO.pdf" TargetMode="External"/><Relationship Id="rId4500" Type="http://schemas.openxmlformats.org/officeDocument/2006/relationships/hyperlink" Target="https://www.caixa.gov.br/Downloads/sinapi-cadernos-tecnicos/SINAPI-CT-TELHAMENTO-PARA-COBERTURA.pdf" TargetMode="External"/><Relationship Id="rId7656" Type="http://schemas.openxmlformats.org/officeDocument/2006/relationships/hyperlink" Target="https://www.caixa.gov.br/Downloads/sinapi-cadernos-tecnicos/SINAPI-CT-DEPRECIACAO-JUROS-IMPOSTOS-E-SEGUROS-MANUTENCAO-E-MATERIAIS-NA-OPERACAO-DOS-EQUIPAMENTOS.pdf" TargetMode="External"/><Relationship Id="rId8707" Type="http://schemas.openxmlformats.org/officeDocument/2006/relationships/hyperlink" Target="https://www.caixa.gov.br/Downloads/sinapi-cadernos-tecnicos/SINAPI-CT-CONTRAPISO.pdf" TargetMode="External"/><Relationship Id="rId370" Type="http://schemas.openxmlformats.org/officeDocument/2006/relationships/hyperlink" Target="https://www.caixa.gov.br/Downloads/sinapi-cadernos-tecnicos/SINAPI-CT-INSTALACOES-HIDRAULICAS-RESERVACAO-E-BOMBAS-DE-RECALQUE.pdf" TargetMode="External"/><Relationship Id="rId2051" Type="http://schemas.openxmlformats.org/officeDocument/2006/relationships/hyperlink" Target="https://www.caixa.gov.br/Downloads/sinapi-cadernos-tecnicos/SINAPI-CT-LAJES-PRE-MOLDADAS.pdf" TargetMode="External"/><Relationship Id="rId3102" Type="http://schemas.openxmlformats.org/officeDocument/2006/relationships/hyperlink" Target="https://www.caixa.gov.br/Downloads/sinapi-cadernos-tecnicos/SINAPI-CT-PAVIMENTO-RIGIDO-DE-CONCRETO.pdf" TargetMode="External"/><Relationship Id="rId6258" Type="http://schemas.openxmlformats.org/officeDocument/2006/relationships/hyperlink" Target="https://www.caixa.gov.br/Downloads/sinapi-cadernos-tecnicos/SINAPI-CT-ESTRUTURA-E-TRAMA-PARA-COBERTURA.pdf" TargetMode="External"/><Relationship Id="rId7309" Type="http://schemas.openxmlformats.org/officeDocument/2006/relationships/hyperlink" Target="https://www.caixa.gov.br/Downloads/sinapi-cadernos-tecnicos/SINAPI-CT-DEPRECIACAO-JUROS-IMPOSTOS-E-SEGUROS-MANUTENCAO-E-MATERIAIS-NA-OPERACAO-DOS-EQUIPAMENTOS.pdf" TargetMode="External"/><Relationship Id="rId5274" Type="http://schemas.openxmlformats.org/officeDocument/2006/relationships/hyperlink" Target="https://www.caixa.gov.br/Downloads/sinapi-cadernos-tecnicos/SINAPI-CT-VALVULAS-PARA-REDES-DE-SANEAMENTO.pdf" TargetMode="External"/><Relationship Id="rId6325" Type="http://schemas.openxmlformats.org/officeDocument/2006/relationships/hyperlink" Target="https://www.caixa.gov.br/Downloads/sinapi-cadernos-tecnicos/SINAPI-CT-ESTRUTURA-E-TRAMA-PARA-COBERTURA.pdf" TargetMode="External"/><Relationship Id="rId6672" Type="http://schemas.openxmlformats.org/officeDocument/2006/relationships/hyperlink" Target="https://www.caixa.gov.br/Downloads/sinapi-cadernos-tecnicos/SINAPI-CT-ESCAVACAO-DE-VALAS.pdf" TargetMode="External"/><Relationship Id="rId7723" Type="http://schemas.openxmlformats.org/officeDocument/2006/relationships/hyperlink" Target="https://www.caixa.gov.br/Downloads/sinapi-cadernos-tecnicos/SINAPI-CT-DEPRECIACAO-JUROS-IMPOSTOS-E-SEGUROS-MANUTENCAO-E-MATERIAIS-NA-OPERACAO-DOS-EQUIPAMENTOS.pdf" TargetMode="External"/><Relationship Id="rId2868" Type="http://schemas.openxmlformats.org/officeDocument/2006/relationships/hyperlink" Target="https://www.caixa.gov.br/Downloads/sinapi-cadernos-tecnicos/SINAPI-CT-PAISAGISMO-PLANTIO.pdf" TargetMode="External"/><Relationship Id="rId3919" Type="http://schemas.openxmlformats.org/officeDocument/2006/relationships/hyperlink" Target="https://www.caixa.gov.br/Downloads/sinapi-cadernos-tecnicos/SINAPI-CT-RECOMPOSICAO-DE-PAVIMENTOS.pdf" TargetMode="External"/><Relationship Id="rId9895" Type="http://schemas.openxmlformats.org/officeDocument/2006/relationships/hyperlink" Target="https://www.caixa.gov.br/Downloads/sinapi-cadernos-tecnicos/SINAPI-CT-ARGAMASSAS.pdf" TargetMode="External"/><Relationship Id="rId1884" Type="http://schemas.openxmlformats.org/officeDocument/2006/relationships/hyperlink" Target="https://www.caixa.gov.br/Downloads/sinapi-cadernos-tecnicos/SINAPI-CT-INSTALACOES-EM-COBRE.pdf" TargetMode="External"/><Relationship Id="rId2935" Type="http://schemas.openxmlformats.org/officeDocument/2006/relationships/hyperlink" Target="https://www.caixa.gov.br/Downloads/sinapi-cadernos-tecnicos/SINAPI-CT-PAREDES-DE-CONCRETO-ESTUCAMENTO.pdf" TargetMode="External"/><Relationship Id="rId4290" Type="http://schemas.openxmlformats.org/officeDocument/2006/relationships/hyperlink" Target="https://www.caixa.gov.br/Downloads/sinapi-cadernos-tecnicos/SINAPI-CT-REVESTIMENTOS-CERAMICOS-INTERNOS.pdf" TargetMode="External"/><Relationship Id="rId5341" Type="http://schemas.openxmlformats.org/officeDocument/2006/relationships/hyperlink" Target="https://www.caixa.gov.br/Downloads/sinapi-cadernos-tecnicos/SINAPI-CT-INSTALACOES-ELETRICAS-ELETRODUTOS-CONEXOES-E-CONDULETES-APARENTES.pdf" TargetMode="External"/><Relationship Id="rId8497" Type="http://schemas.openxmlformats.org/officeDocument/2006/relationships/hyperlink" Target="https://www.caixa.gov.br/Downloads/sinapi-cadernos-tecnicos/SINAPI-CT-CUSTOS-HORARIOS-PRODUTIVO-E-IMPRODUTIVO-DOS-EQUIPAMENTOS.pdf" TargetMode="External"/><Relationship Id="rId9548" Type="http://schemas.openxmlformats.org/officeDocument/2006/relationships/hyperlink" Target="https://www.caixa.gov.br/Downloads/sinapi-cadernos-tecnicos/SINAPI-CT-ASSENTAMENTO-DE-TUBOS-DE-PVC-E-METALICOS-EM-REDES-DE-AGUA.pdf" TargetMode="External"/><Relationship Id="rId9962" Type="http://schemas.openxmlformats.org/officeDocument/2006/relationships/hyperlink" Target="https://www.caixa.gov.br/Downloads/sinapi-cadernos-tecnicos/SINAPI-CT-ARGAMASSAS.pdf" TargetMode="External"/><Relationship Id="rId907" Type="http://schemas.openxmlformats.org/officeDocument/2006/relationships/hyperlink" Target="https://www.caixa.gov.br/Downloads/sinapi-cadernos-tecnicos/SINAPI-CT-INSTALACOES-PREDIAIS-DE-AGUA-FRIA-EM-PVC.pdf" TargetMode="External"/><Relationship Id="rId1537" Type="http://schemas.openxmlformats.org/officeDocument/2006/relationships/hyperlink" Target="https://www.caixa.gov.br/Downloads/sinapi-cadernos-tecnicos/SINAPI-CT-INSTALACOES-DE-GAS-E-INCENDIO-EM-ACO-E-FERRO-GALVANIZADO.pdf" TargetMode="External"/><Relationship Id="rId1951" Type="http://schemas.openxmlformats.org/officeDocument/2006/relationships/hyperlink" Target="https://www.caixa.gov.br/Downloads/sinapi-cadernos-tecnicos/SINAPI-CT-INSTALACOES-EM-COBRE.pdf" TargetMode="External"/><Relationship Id="rId7099" Type="http://schemas.openxmlformats.org/officeDocument/2006/relationships/hyperlink" Target="https://www.caixa.gov.br/Downloads/sinapi-cadernos-tecnicos/SINAPI-CT-ELETROCALHAS.pdf" TargetMode="External"/><Relationship Id="rId8564" Type="http://schemas.openxmlformats.org/officeDocument/2006/relationships/hyperlink" Target="https://www.caixa.gov.br/Downloads/sinapi-cadernos-tecnicos/SINAPI-CT-CUSTOS-HORARIOS-PRODUTIVO-E-IMPRODUTIVO-DOS-EQUIPAMENTOS.pdf" TargetMode="External"/><Relationship Id="rId9615" Type="http://schemas.openxmlformats.org/officeDocument/2006/relationships/hyperlink" Target="https://www.caixa.gov.br/Downloads/sinapi-cadernos-tecnicos/SINAPI-CT-ASSENTAMENTO-DE-TUBOS-DE-PVC-E-METALICOS-EM-REDES-DE-AGUA.pdf" TargetMode="External"/><Relationship Id="rId1604" Type="http://schemas.openxmlformats.org/officeDocument/2006/relationships/hyperlink" Target="https://www.caixa.gov.br/Downloads/sinapi-cadernos-tecnicos/SINAPI-CT-INSTALACOES-DE-GAS-E-INCENDIO-EM-ACO-E-FERRO-GALVANIZADO.pdf" TargetMode="External"/><Relationship Id="rId4010" Type="http://schemas.openxmlformats.org/officeDocument/2006/relationships/hyperlink" Target="https://www.caixa.gov.br/Downloads/sinapi-cadernos-tecnicos/SINAPI-CT-REDES-ENTERRADAS-DE-DISTRIBUICAO-ELETRICA.pdf" TargetMode="External"/><Relationship Id="rId7166" Type="http://schemas.openxmlformats.org/officeDocument/2006/relationships/hyperlink" Target="https://www.caixa.gov.br/Downloads/sinapi-cadernos-tecnicos/SINAPI-CT-DUTOS-PARA-AR-CONDICIONADO.pdf" TargetMode="External"/><Relationship Id="rId7580" Type="http://schemas.openxmlformats.org/officeDocument/2006/relationships/hyperlink" Target="https://www.caixa.gov.br/Downloads/sinapi-cadernos-tecnicos/SINAPI-CT-DEPRECIACAO-JUROS-IMPOSTOS-E-SEGUROS-MANUTENCAO-E-MATERIAIS-NA-OPERACAO-DOS-EQUIPAMENTOS.pdf" TargetMode="External"/><Relationship Id="rId8217" Type="http://schemas.openxmlformats.org/officeDocument/2006/relationships/hyperlink" Target="https://www.caixa.gov.br/Downloads/sinapi-cadernos-tecnicos/SINAPI-CT-DEMOLICOES-E-REMOCOES.pdf" TargetMode="External"/><Relationship Id="rId8631" Type="http://schemas.openxmlformats.org/officeDocument/2006/relationships/hyperlink" Target="https://www.caixa.gov.br/Downloads/sinapi-cadernos-tecnicos/SINAPI-CT-CUSTOS-HORARIOS-PRODUTIVO-E-IMPRODUTIVO-DOS-EQUIPAMENTOS.pdf" TargetMode="External"/><Relationship Id="rId6182" Type="http://schemas.openxmlformats.org/officeDocument/2006/relationships/hyperlink" Target="https://www.caixa.gov.br/Downloads/sinapi-cadernos-tecnicos/SINAPI-CT-ESTRUTURAS-DE-CONTENCAO-PERFIS-PRANCHADOS-CORTINAS-E-MUROS-DE-ARRIMO.pdf" TargetMode="External"/><Relationship Id="rId7233" Type="http://schemas.openxmlformats.org/officeDocument/2006/relationships/hyperlink" Target="https://www.caixa.gov.br/Downloads/sinapi-cadernos-tecnicos/SINAPI-CT-DRENAGEM-DE-AR-CONDICIONADO.pdf" TargetMode="External"/><Relationship Id="rId697" Type="http://schemas.openxmlformats.org/officeDocument/2006/relationships/hyperlink" Target="https://www.caixa.gov.br/Downloads/sinapi-cadernos-tecnicos/SINAPI-CT-INSTALACOES-HIDRAULICAS-EM-PPR.pdf" TargetMode="External"/><Relationship Id="rId2378" Type="http://schemas.openxmlformats.org/officeDocument/2006/relationships/hyperlink" Target="https://www.caixa.gov.br/Downloads/sinapi-metodologia/Livro_SINAPI_Calculos_Parametros.pdf" TargetMode="External"/><Relationship Id="rId3429" Type="http://schemas.openxmlformats.org/officeDocument/2006/relationships/hyperlink" Target="https://www.caixa.gov.br/Downloads/sinapi-cadernos-tecnicos/SINAPI-CT-POSTES-DE-CONCRETO-E-METALICOS.pdf" TargetMode="External"/><Relationship Id="rId3776" Type="http://schemas.openxmlformats.org/officeDocument/2006/relationships/hyperlink" Target="https://www.caixa.gov.br/Downloads/sinapi-cadernos-tecnicos/SINAPI-CT-RADIER-PISO-DE-CONCRETO-E-LAJE-SOBRE-SOLO.pdf" TargetMode="External"/><Relationship Id="rId4827" Type="http://schemas.openxmlformats.org/officeDocument/2006/relationships/hyperlink" Target="https://www.caixa.gov.br/Downloads/sinapi-cadernos-tecnicos/SINAPI-CT-TRANSPORTE-CARGA-E-DESCARGA-DE-MATERIAIS.pdf" TargetMode="External"/><Relationship Id="rId2792" Type="http://schemas.openxmlformats.org/officeDocument/2006/relationships/hyperlink" Target="https://www.caixa.gov.br/Downloads/sinapi-cadernos-tecnicos/SINAPI-CT-MASSA-UNICA-INTERNA.pdf" TargetMode="External"/><Relationship Id="rId3843" Type="http://schemas.openxmlformats.org/officeDocument/2006/relationships/hyperlink" Target="https://www.caixa.gov.br/Downloads/sinapi-cadernos-tecnicos/SINAPI-CT-RASGOS-E-FIXACOES.pdf" TargetMode="External"/><Relationship Id="rId6999" Type="http://schemas.openxmlformats.org/officeDocument/2006/relationships/hyperlink" Target="https://www.caixa.gov.br/Downloads/sinapi-cadernos-tecnicos/SINAPI-CT-EQUIPAMENTOS-DE-PROTECAO-COLETIVA.pdf" TargetMode="External"/><Relationship Id="rId7300" Type="http://schemas.openxmlformats.org/officeDocument/2006/relationships/hyperlink" Target="https://www.caixa.gov.br/Downloads/sinapi-cadernos-tecnicos/SINAPI-CT-DEPRECIACAO-JUROS-IMPOSTOS-E-SEGUROS-MANUTENCAO-E-MATERIAIS-NA-OPERACAO-DOS-EQUIPAMENTOS.pdf" TargetMode="External"/><Relationship Id="rId9058" Type="http://schemas.openxmlformats.org/officeDocument/2006/relationships/hyperlink" Target="https://www.caixa.gov.br/Downloads/sinapi-cadernos-tecnicos/SINAPI-CT-BOMBAS-HIDRAULICAS-CENTRIFUGAS-HORIZONTAIS-E-SUBMERSIVEIS.pdf" TargetMode="External"/><Relationship Id="rId764" Type="http://schemas.openxmlformats.org/officeDocument/2006/relationships/hyperlink" Target="https://www.caixa.gov.br/Downloads/sinapi-cadernos-tecnicos/SINAPI-CT-INSTALACOES-PREDIAIS-DE-ESGOTO-TUBOS-E-CONEXOES.pdf" TargetMode="External"/><Relationship Id="rId1394" Type="http://schemas.openxmlformats.org/officeDocument/2006/relationships/hyperlink" Target="https://www.caixa.gov.br/Downloads/sinapi-cadernos-tecnicos/SINAPI-CT-INSTALACOES-DE-GAS-E-INCENDIO-EM-ACO-E-FERRO-GALVANIZADO.pdf" TargetMode="External"/><Relationship Id="rId2445" Type="http://schemas.openxmlformats.org/officeDocument/2006/relationships/hyperlink" Target="https://www.caixa.gov.br/Downloads/sinapi-metodologia/Livro_SINAPI_Calculos_Parametros.pdf" TargetMode="External"/><Relationship Id="rId3910" Type="http://schemas.openxmlformats.org/officeDocument/2006/relationships/hyperlink" Target="https://www.caixa.gov.br/Downloads/sinapi-cadernos-tecnicos/SINAPI-CT-RASGOS-E-FIXACOES.pdf" TargetMode="External"/><Relationship Id="rId9472" Type="http://schemas.openxmlformats.org/officeDocument/2006/relationships/hyperlink" Target="https://www.caixa.gov.br/Downloads/sinapi-cadernos-tecnicos/SINAPI-CT-ASSENTAMENTO-DE-TUBOS-DE-ESGOTO-OU-DRENAGEM-PLUVIAL-EM-CONCRETO.pdf" TargetMode="External"/><Relationship Id="rId417" Type="http://schemas.openxmlformats.org/officeDocument/2006/relationships/hyperlink" Target="https://www.caixa.gov.br/Downloads/sinapi-cadernos-tecnicos/SINAPI-CT-INSTALACOES-HIDRAULICAS-RESERVACAO-E-BOMBAS-DE-RECALQUE.pdf" TargetMode="External"/><Relationship Id="rId831" Type="http://schemas.openxmlformats.org/officeDocument/2006/relationships/hyperlink" Target="https://www.caixa.gov.br/Downloads/sinapi-cadernos-tecnicos/SINAPI-CT-INSTALACOES-PREDIAIS-DE-AGUA-FRIA-EM-PVC.pdf" TargetMode="External"/><Relationship Id="rId1047" Type="http://schemas.openxmlformats.org/officeDocument/2006/relationships/hyperlink" Target="https://www.caixa.gov.br/Downloads/sinapi-cadernos-tecnicos/SINAPI-CT-INSTALACOES-PREDIAIS-DE-AGUA-QUENTE-EM-CPVC.pdf" TargetMode="External"/><Relationship Id="rId1461" Type="http://schemas.openxmlformats.org/officeDocument/2006/relationships/hyperlink" Target="https://www.caixa.gov.br/Downloads/sinapi-cadernos-tecnicos/SINAPI-CT-INSTALACOES-DE-GAS-E-INCENDIO-EM-ACO-E-FERRO-GALVANIZADO.pdf" TargetMode="External"/><Relationship Id="rId2512" Type="http://schemas.openxmlformats.org/officeDocument/2006/relationships/hyperlink" Target="https://www.caixa.gov.br/Downloads/sinapi-metodologia/Livro_SINAPI_Calculos_Parametros.pdf" TargetMode="External"/><Relationship Id="rId5668" Type="http://schemas.openxmlformats.org/officeDocument/2006/relationships/hyperlink" Target="https://www.caixa.gov.br/Downloads/sinapi-cadernos-tecnicos/SINAPI-CT-ILUMINACAO-PREDIAL-E-MONITORAMENTO.pdf" TargetMode="External"/><Relationship Id="rId6719" Type="http://schemas.openxmlformats.org/officeDocument/2006/relationships/hyperlink" Target="https://www.caixa.gov.br/Downloads/sinapi-cadernos-tecnicos/SINAPI-CT-ESCAVACAO-VERTICAL-A-CEU-ABERTO.pdf" TargetMode="External"/><Relationship Id="rId8074" Type="http://schemas.openxmlformats.org/officeDocument/2006/relationships/hyperlink" Target="https://www.caixa.gov.br/Downloads/sinapi-cadernos-tecnicos/SINAPI-CT-DEPRECIACAO-JUROS-IMPOSTOS-E-SEGUROS-MANUTENCAO-E-MATERIAIS-NA-OPERACAO-DOS-EQUIPAMENTOS.pdf" TargetMode="External"/><Relationship Id="rId9125" Type="http://schemas.openxmlformats.org/officeDocument/2006/relationships/hyperlink" Target="https://www.caixa.gov.br/Downloads/sinapi-cadernos-tecnicos/SINAPI-CT-BOCAS-PARA-BUEIROS.pdf" TargetMode="External"/><Relationship Id="rId1114" Type="http://schemas.openxmlformats.org/officeDocument/2006/relationships/hyperlink" Target="https://www.caixa.gov.br/Downloads/sinapi-cadernos-tecnicos/SINAPI-CT-INSTALACOES-PREDIAIS-DE-AGUA-QUENTE-EM-CPVC.pdf" TargetMode="External"/><Relationship Id="rId4684" Type="http://schemas.openxmlformats.org/officeDocument/2006/relationships/hyperlink" Target="https://www.caixa.gov.br/Downloads/sinapi-cadernos-tecnicos/SINAPI-CT-TRANSPORTE-DE-MATERIAIS-DENTRO-DO-CANTEIRO-DE-OBRAS.pdf" TargetMode="External"/><Relationship Id="rId5735" Type="http://schemas.openxmlformats.org/officeDocument/2006/relationships/hyperlink" Target="https://www.caixa.gov.br/Downloads/sinapi-cadernos-tecnicos/SINAPI-CT-GUARDA-CORPO-CORRIMAO-E-GRADE-PARA-ESQUADRIAS.pdf" TargetMode="External"/><Relationship Id="rId7090" Type="http://schemas.openxmlformats.org/officeDocument/2006/relationships/hyperlink" Target="https://www.caixa.gov.br/Downloads/sinapi-cadernos-tecnicos/SINAPI-CT-ELETROCALHAS.pdf" TargetMode="External"/><Relationship Id="rId8141" Type="http://schemas.openxmlformats.org/officeDocument/2006/relationships/hyperlink" Target="https://www.caixa.gov.br/Downloads/sinapi-cadernos-tecnicos/SINAPI-CT-DEPRECIACAO-JUROS-IMPOSTOS-E-SEGUROS-MANUTENCAO-E-MATERIAIS-NA-OPERACAO-DOS-EQUIPAMENTOS.pdf" TargetMode="External"/><Relationship Id="rId10071" Type="http://schemas.openxmlformats.org/officeDocument/2006/relationships/hyperlink" Target="https://www.caixa.gov.br/Downloads/sinapi-cadernos-tecnicos/SINAPI-CT-ALVENARIA-DE-VEDACAO.pdf" TargetMode="External"/><Relationship Id="rId3286" Type="http://schemas.openxmlformats.org/officeDocument/2006/relationships/hyperlink" Target="https://www.caixa.gov.br/Downloads/sinapi-cadernos-tecnicos/SINAPI-CT-PINTURA-EM-MADEIRA.pdf" TargetMode="External"/><Relationship Id="rId4337" Type="http://schemas.openxmlformats.org/officeDocument/2006/relationships/hyperlink" Target="https://www.caixa.gov.br/Downloads/sinapi-cadernos-tecnicos/SINAPI-CT-SINALIZACAO-VERTICAL-VIARIA.pdf" TargetMode="External"/><Relationship Id="rId3353" Type="http://schemas.openxmlformats.org/officeDocument/2006/relationships/hyperlink" Target="https://www.caixa.gov.br/Downloads/sinapi-cadernos-tecnicos/SINAPI-CT-PINTURA-PARA-PISOS-E-PARA-SINALIZACAO-HORIZONTAL-E-VERTICAL.pdf" TargetMode="External"/><Relationship Id="rId4751" Type="http://schemas.openxmlformats.org/officeDocument/2006/relationships/hyperlink" Target="https://www.caixa.gov.br/Downloads/sinapi-cadernos-tecnicos/SINAPI-CT-TRANSPORTE-CARGA-E-DESCARGA-DE-MATERIAIS.pdf" TargetMode="External"/><Relationship Id="rId5802" Type="http://schemas.openxmlformats.org/officeDocument/2006/relationships/hyperlink" Target="https://www.caixa.gov.br/Downloads/sinapi-cadernos-tecnicos/SINAPI-CT-GALERIAS-COM-ADUELAS-DE-CONCRETO.pdf" TargetMode="External"/><Relationship Id="rId8958" Type="http://schemas.openxmlformats.org/officeDocument/2006/relationships/hyperlink" Target="https://www.caixa.gov.br/Downloads/sinapi-cadernos-tecnicos/SINAPI-CT-CAIXAS-DE-AGUA-PARA-EDIFICACOES.pdf" TargetMode="External"/><Relationship Id="rId274" Type="http://schemas.openxmlformats.org/officeDocument/2006/relationships/hyperlink" Target="https://www.caixa.gov.br/Downloads/sinapi-cadernos-tecnicos/SINAPI-CT-INSTALACOES-HIDRAULICAS-RESERVACAO-E-BOMBAS-DE-RECALQUE.pdf" TargetMode="External"/><Relationship Id="rId3006" Type="http://schemas.openxmlformats.org/officeDocument/2006/relationships/hyperlink" Target="https://www.caixa.gov.br/Downloads/sinapi-cadernos-tecnicos/SINAPI-CT-PARQUINHOS-E-EQUIPAMENTOS-DE-GINASTICA-AO-AR-LIVRE.pdf" TargetMode="External"/><Relationship Id="rId4404" Type="http://schemas.openxmlformats.org/officeDocument/2006/relationships/hyperlink" Target="https://www.caixa.gov.br/Downloads/sinapi-cadernos-tecnicos/SINAPI-CT-SISTEMA-DE-PROTECAO-CONTRA-DESCARGAS-ATMOSFERICAS-SPDA.pdf" TargetMode="External"/><Relationship Id="rId7974" Type="http://schemas.openxmlformats.org/officeDocument/2006/relationships/hyperlink" Target="https://www.caixa.gov.br/Downloads/sinapi-cadernos-tecnicos/SINAPI-CT-DEPRECIACAO-JUROS-IMPOSTOS-E-SEGUROS-MANUTENCAO-E-MATERIAIS-NA-OPERACAO-DOS-EQUIPAMENTOS.pdf" TargetMode="External"/><Relationship Id="rId3420" Type="http://schemas.openxmlformats.org/officeDocument/2006/relationships/hyperlink" Target="https://www.caixa.gov.br/Downloads/sinapi-cadernos-tecnicos/SINAPI-CT-POSTES-DE-CONCRETO-E-METALICOS.pdf" TargetMode="External"/><Relationship Id="rId6576" Type="http://schemas.openxmlformats.org/officeDocument/2006/relationships/hyperlink" Target="https://www.caixa.gov.br/Downloads/sinapi-cadernos-tecnicos/SINAPI-CT-ESCORAMENTO-E-PREPARO-DE-FUNDO-DE-VALAS.pdf" TargetMode="External"/><Relationship Id="rId6990" Type="http://schemas.openxmlformats.org/officeDocument/2006/relationships/hyperlink" Target="https://www.caixa.gov.br/Downloads/sinapi-cadernos-tecnicos/SINAPI-CT-EQUIPAMENTOS-DE-PROTECAO-COLETIVA.pdf" TargetMode="External"/><Relationship Id="rId7627" Type="http://schemas.openxmlformats.org/officeDocument/2006/relationships/hyperlink" Target="https://www.caixa.gov.br/Downloads/sinapi-cadernos-tecnicos/SINAPI-CT-DEPRECIACAO-JUROS-IMPOSTOS-E-SEGUROS-MANUTENCAO-E-MATERIAIS-NA-OPERACAO-DOS-EQUIPAMENTOS.pdf" TargetMode="External"/><Relationship Id="rId341" Type="http://schemas.openxmlformats.org/officeDocument/2006/relationships/hyperlink" Target="https://www.caixa.gov.br/Downloads/sinapi-cadernos-tecnicos/SINAPI-CT-INSTALACOES-HIDRAULICAS-RESERVACAO-E-BOMBAS-DE-RECALQUE.pdf" TargetMode="External"/><Relationship Id="rId2022" Type="http://schemas.openxmlformats.org/officeDocument/2006/relationships/hyperlink" Target="https://www.caixa.gov.br/Downloads/sinapi-cadernos-tecnicos/SINAPI-CT-LAJES-PRE-MOLDADAS.pdf" TargetMode="External"/><Relationship Id="rId5178" Type="http://schemas.openxmlformats.org/officeDocument/2006/relationships/hyperlink" Target="https://www.caixa.gov.br/Downloads/sinapi-cadernos-tecnicos/SINAPI-CT-VALVULAS-E-REGISTROS-PARA-SISTEMAS-PREDIAIS.pdf" TargetMode="External"/><Relationship Id="rId5592" Type="http://schemas.openxmlformats.org/officeDocument/2006/relationships/hyperlink" Target="https://www.caixa.gov.br/Downloads/sinapi-cadernos-tecnicos/SINAPI-CT-INSTALACOES-ELETRICAS-ELETRODUTOS-EMBUTIDOS-CABOS-CAIXAS-TOMADAS-E-INTERRUPTORES.pdf" TargetMode="External"/><Relationship Id="rId6229" Type="http://schemas.openxmlformats.org/officeDocument/2006/relationships/hyperlink" Target="https://www.caixa.gov.br/Downloads/sinapi-cadernos-tecnicos/SINAPI-CT-ESTRUTURAS-PRE-FABRICADAS-E-PRE-MOLDADAS.pdf" TargetMode="External"/><Relationship Id="rId6643" Type="http://schemas.openxmlformats.org/officeDocument/2006/relationships/hyperlink" Target="https://www.caixa.gov.br/Downloads/sinapi-cadernos-tecnicos/SINAPI-CT-ESCAVACAO-DE-VALAS.pdf" TargetMode="External"/><Relationship Id="rId9799" Type="http://schemas.openxmlformats.org/officeDocument/2006/relationships/hyperlink" Target="https://www.caixa.gov.br/Downloads/sinapi-cadernos-tecnicos/SINAPI-CT-ASFALTO.pdf" TargetMode="External"/><Relationship Id="rId1788" Type="http://schemas.openxmlformats.org/officeDocument/2006/relationships/hyperlink" Target="https://www.caixa.gov.br/Downloads/sinapi-cadernos-tecnicos/SINAPI-CT-INSTALACOES-EM-COBRE.pdf" TargetMode="External"/><Relationship Id="rId2839" Type="http://schemas.openxmlformats.org/officeDocument/2006/relationships/hyperlink" Target="https://www.caixa.gov.br/Downloads/sinapi-cadernos-tecnicos/SINAPI-CT-MOBILIARIO-URBANO.pdf" TargetMode="External"/><Relationship Id="rId4194" Type="http://schemas.openxmlformats.org/officeDocument/2006/relationships/hyperlink" Target="https://www.caixa.gov.br/Downloads/sinapi-cadernos-tecnicos/SINAPI-CT-REDES-DE-AGUA-E-ESGOTO-EM-PEAD-LISO-(TUBOS-E-CONEXOES).pdf" TargetMode="External"/><Relationship Id="rId5245" Type="http://schemas.openxmlformats.org/officeDocument/2006/relationships/hyperlink" Target="https://www.caixa.gov.br/Downloads/sinapi-cadernos-tecnicos/SINAPI-CT-VALVULAS-PARA-REDES-DE-SANEAMENTO.pdf" TargetMode="External"/><Relationship Id="rId6710" Type="http://schemas.openxmlformats.org/officeDocument/2006/relationships/hyperlink" Target="https://www.caixa.gov.br/Downloads/sinapi-cadernos-tecnicos/SINAPI-CT-ESCAVACAO-DE-VALAS.pdf" TargetMode="External"/><Relationship Id="rId9866" Type="http://schemas.openxmlformats.org/officeDocument/2006/relationships/hyperlink" Target="https://www.caixa.gov.br/Downloads/sinapi-cadernos-tecnicos/SINAPI-CT-ARMACAO-PARA-ESTRUTURAS-DE-CONCRETO-ARMADO.pdf" TargetMode="External"/><Relationship Id="rId4261" Type="http://schemas.openxmlformats.org/officeDocument/2006/relationships/hyperlink" Target="https://www.caixa.gov.br/Downloads/sinapi-cadernos-tecnicos/SINAPI-CT-REVESTIMENTOS-CERAMICOS-INTERNOS.pdf" TargetMode="External"/><Relationship Id="rId5312" Type="http://schemas.openxmlformats.org/officeDocument/2006/relationships/hyperlink" Target="https://www.caixa.gov.br/Downloads/sinapi-cadernos-tecnicos/SINAPI-CT-INSTALACOES-ELETRICAS-QUADROS-CABOS-DISJUNTORES-CONTATORES-E-BARRAMENTOS-BLINDADOS.pdf" TargetMode="External"/><Relationship Id="rId8468" Type="http://schemas.openxmlformats.org/officeDocument/2006/relationships/hyperlink" Target="https://www.caixa.gov.br/Downloads/sinapi-cadernos-tecnicos/SINAPI-CT-CUSTOS-HORARIOS-PRODUTIVO-E-IMPRODUTIVO-DOS-EQUIPAMENTOS.pdf" TargetMode="External"/><Relationship Id="rId9519" Type="http://schemas.openxmlformats.org/officeDocument/2006/relationships/hyperlink" Target="https://www.caixa.gov.br/Downloads/sinapi-cadernos-tecnicos/SINAPI-CT-ASSENTAMENTO-DE-TUBOS-DE-PVC-E-METALICOS-EM-REDES-DE-AGUA.pdf" TargetMode="External"/><Relationship Id="rId1508" Type="http://schemas.openxmlformats.org/officeDocument/2006/relationships/hyperlink" Target="https://www.caixa.gov.br/Downloads/sinapi-cadernos-tecnicos/SINAPI-CT-INSTALACOES-DE-GAS-E-INCENDIO-EM-ACO-E-FERRO-GALVANIZADO.pdf" TargetMode="External"/><Relationship Id="rId1855" Type="http://schemas.openxmlformats.org/officeDocument/2006/relationships/hyperlink" Target="https://www.caixa.gov.br/Downloads/sinapi-cadernos-tecnicos/SINAPI-CT-INSTALACOES-EM-COBRE.pdf" TargetMode="External"/><Relationship Id="rId2906" Type="http://schemas.openxmlformats.org/officeDocument/2006/relationships/hyperlink" Target="https://www.caixa.gov.br/Downloads/sinapi-cadernos-tecnicos/SINAPI-CT-PAREDES-DE-CONCRETO-CONCRETAGEM.pdf" TargetMode="External"/><Relationship Id="rId7484" Type="http://schemas.openxmlformats.org/officeDocument/2006/relationships/hyperlink" Target="https://www.caixa.gov.br/Downloads/sinapi-cadernos-tecnicos/SINAPI-CT-DEPRECIACAO-JUROS-IMPOSTOS-E-SEGUROS-MANUTENCAO-E-MATERIAIS-NA-OPERACAO-DOS-EQUIPAMENTOS.pdf" TargetMode="External"/><Relationship Id="rId8535" Type="http://schemas.openxmlformats.org/officeDocument/2006/relationships/hyperlink" Target="https://www.caixa.gov.br/Downloads/sinapi-cadernos-tecnicos/SINAPI-CT-CUSTOS-HORARIOS-PRODUTIVO-E-IMPRODUTIVO-DOS-EQUIPAMENTOS.pdf" TargetMode="External"/><Relationship Id="rId8882" Type="http://schemas.openxmlformats.org/officeDocument/2006/relationships/hyperlink" Target="https://www.caixa.gov.br/Downloads/sinapi-cadernos-tecnicos/SINAPI-CT-CERCAS-PROTETORES-E-ALAMBRADOS.pdf" TargetMode="External"/><Relationship Id="rId9933" Type="http://schemas.openxmlformats.org/officeDocument/2006/relationships/hyperlink" Target="https://www.caixa.gov.br/Downloads/sinapi-cadernos-tecnicos/SINAPI-CT-ARGAMASSAS.pdf" TargetMode="External"/><Relationship Id="rId1922" Type="http://schemas.openxmlformats.org/officeDocument/2006/relationships/hyperlink" Target="https://www.caixa.gov.br/Downloads/sinapi-cadernos-tecnicos/SINAPI-CT-INSTALACOES-EM-COBRE.pdf" TargetMode="External"/><Relationship Id="rId6086" Type="http://schemas.openxmlformats.org/officeDocument/2006/relationships/hyperlink" Target="https://www.caixa.gov.br/Downloads/sinapi-cadernos-tecnicos/SINAPI-CT-EXECUCAO-DE-TIRANTES.pdf" TargetMode="External"/><Relationship Id="rId7137" Type="http://schemas.openxmlformats.org/officeDocument/2006/relationships/hyperlink" Target="https://www.caixa.gov.br/Downloads/sinapi-cadernos-tecnicos/SINAPI-CT-DUTOS-PARA-AR-CONDICIONADO.pdf" TargetMode="External"/><Relationship Id="rId7551" Type="http://schemas.openxmlformats.org/officeDocument/2006/relationships/hyperlink" Target="https://www.caixa.gov.br/Downloads/sinapi-cadernos-tecnicos/SINAPI-CT-DEPRECIACAO-JUROS-IMPOSTOS-E-SEGUROS-MANUTENCAO-E-MATERIAIS-NA-OPERACAO-DOS-EQUIPAMENTOS.pdf" TargetMode="External"/><Relationship Id="rId8602" Type="http://schemas.openxmlformats.org/officeDocument/2006/relationships/hyperlink" Target="https://www.caixa.gov.br/Downloads/sinapi-cadernos-tecnicos/SINAPI-CT-CUSTOS-HORARIOS-PRODUTIVO-E-IMPRODUTIVO-DOS-EQUIPAMENTOS.pdf" TargetMode="External"/><Relationship Id="rId10118" Type="http://schemas.openxmlformats.org/officeDocument/2006/relationships/hyperlink" Target="https://www.caixa.gov.br/Downloads/sinapi-cadernos-tecnicos/SINAPI-CT-ALVENARIA-ESTRUTURAL-BLOCOS-DE-CONCRETO.pdf" TargetMode="External"/><Relationship Id="rId2696" Type="http://schemas.openxmlformats.org/officeDocument/2006/relationships/hyperlink" Target="https://www.caixa.gov.br/Downloads/sinapi-cadernos-tecnicos/SINAPI-CT-MASSA-UNICA-EXTERNA.pdf" TargetMode="External"/><Relationship Id="rId3747" Type="http://schemas.openxmlformats.org/officeDocument/2006/relationships/hyperlink" Target="https://www.caixa.gov.br/Downloads/sinapi-cadernos-tecnicos/SINAPI-CT-QUADROS-DE-AUTOMACAO-DE-BOMBAS.pdf" TargetMode="External"/><Relationship Id="rId6153" Type="http://schemas.openxmlformats.org/officeDocument/2006/relationships/hyperlink" Target="https://www.caixa.gov.br/Downloads/sinapi-cadernos-tecnicos/SINAPI-CT-ESTRUTURAS-DE-MADEIRA.pdf" TargetMode="External"/><Relationship Id="rId7204" Type="http://schemas.openxmlformats.org/officeDocument/2006/relationships/hyperlink" Target="https://www.caixa.gov.br/Downloads/sinapi-cadernos-tecnicos/SINAPI-CT-DRENOS.pdf" TargetMode="External"/><Relationship Id="rId668" Type="http://schemas.openxmlformats.org/officeDocument/2006/relationships/hyperlink" Target="https://www.caixa.gov.br/Downloads/sinapi-cadernos-tecnicos/SINAPI-CT-INSTALACOES-HIDRAULICAS-EM-PPR.pdf" TargetMode="External"/><Relationship Id="rId1298" Type="http://schemas.openxmlformats.org/officeDocument/2006/relationships/hyperlink" Target="https://www.caixa.gov.br/Downloads/sinapi-cadernos-tecnicos/SINAPI-CT-INSTALACOES-DE-GAS-E-INCENDIO-EM-ACO-E-FERRO-GALVANIZADO.pdf" TargetMode="External"/><Relationship Id="rId2349" Type="http://schemas.openxmlformats.org/officeDocument/2006/relationships/hyperlink" Target="https://www.caixa.gov.br/Downloads/sinapi-metodologia/Livro_SINAPI_Calculos_Parametros.pdf" TargetMode="External"/><Relationship Id="rId2763" Type="http://schemas.openxmlformats.org/officeDocument/2006/relationships/hyperlink" Target="https://www.caixa.gov.br/Downloads/sinapi-cadernos-tecnicos/SINAPI-CT-MASSA-UNICA-EXTERNA.pdf" TargetMode="External"/><Relationship Id="rId3814" Type="http://schemas.openxmlformats.org/officeDocument/2006/relationships/hyperlink" Target="https://www.caixa.gov.br/Downloads/sinapi-cadernos-tecnicos/SINAPI-CT-RADIER-PISO-DE-CONCRETO-E-LAJE-SOBRE-SOLO.pdf" TargetMode="External"/><Relationship Id="rId6220" Type="http://schemas.openxmlformats.org/officeDocument/2006/relationships/hyperlink" Target="https://www.caixa.gov.br/Downloads/sinapi-cadernos-tecnicos/SINAPI-CT-ESTRUTURAS-PRE-FABRICADAS-E-PRE-MOLDADAS.pdf" TargetMode="External"/><Relationship Id="rId9376" Type="http://schemas.openxmlformats.org/officeDocument/2006/relationships/hyperlink" Target="https://www.caixa.gov.br/Downloads/sinapi-cadernos-tecnicos/SINAPI-CT-ATERROS-BASES-SUB-BASES-E-IMPRIMACOES.pdf" TargetMode="External"/><Relationship Id="rId9790" Type="http://schemas.openxmlformats.org/officeDocument/2006/relationships/hyperlink" Target="https://www.caixa.gov.br/Downloads/sinapi-cadernos-tecnicos/SINAPI-CT-ASFALTO.pdf" TargetMode="External"/><Relationship Id="rId735" Type="http://schemas.openxmlformats.org/officeDocument/2006/relationships/hyperlink" Target="https://www.caixa.gov.br/Downloads/sinapi-cadernos-tecnicos/SINAPI-CT-INSTALACOES-PREDIAIS-DE-ESGOTO-TUBOS-E-CONEXOES.pdf" TargetMode="External"/><Relationship Id="rId1365" Type="http://schemas.openxmlformats.org/officeDocument/2006/relationships/hyperlink" Target="https://www.caixa.gov.br/Downloads/sinapi-cadernos-tecnicos/SINAPI-CT-INSTALACOES-DE-GAS-E-INCENDIO-EM-ACO-E-FERRO-GALVANIZADO.pdf" TargetMode="External"/><Relationship Id="rId2416" Type="http://schemas.openxmlformats.org/officeDocument/2006/relationships/hyperlink" Target="https://www.caixa.gov.br/Downloads/sinapi-metodologia/Livro_SINAPI_Calculos_Parametros.pdf" TargetMode="External"/><Relationship Id="rId8392" Type="http://schemas.openxmlformats.org/officeDocument/2006/relationships/hyperlink" Target="https://www.caixa.gov.br/Downloads/sinapi-cadernos-tecnicos/SINAPI-CT-CUSTOS-HORARIOS-PRODUTIVO-E-IMPRODUTIVO-DOS-EQUIPAMENTOS.pdf" TargetMode="External"/><Relationship Id="rId9029" Type="http://schemas.openxmlformats.org/officeDocument/2006/relationships/hyperlink" Target="https://www.caixa.gov.br/Downloads/sinapi-cadernos-tecnicos/SINAPI-CT-CAIXAS-ENTERRADAS.pdf" TargetMode="External"/><Relationship Id="rId9443" Type="http://schemas.openxmlformats.org/officeDocument/2006/relationships/hyperlink" Target="https://www.caixa.gov.br/Downloads/sinapi-cadernos-tecnicos/SINAPI-CT-ASSENTAMENTO-DE-TUBOS-DE-ESGOTO-OU-DRENAGEM-PLUVIAL-EM-CONCRETO.pdf" TargetMode="External"/><Relationship Id="rId1018" Type="http://schemas.openxmlformats.org/officeDocument/2006/relationships/hyperlink" Target="https://www.caixa.gov.br/Downloads/sinapi-cadernos-tecnicos/SINAPI-CT-INSTALACOES-PREDIAIS-DE-AGUA-FRIA-EM-PVC.pdf" TargetMode="External"/><Relationship Id="rId1432" Type="http://schemas.openxmlformats.org/officeDocument/2006/relationships/hyperlink" Target="https://www.caixa.gov.br/Downloads/sinapi-cadernos-tecnicos/SINAPI-CT-INSTALACOES-DE-GAS-E-INCENDIO-EM-ACO-E-FERRO-GALVANIZADO.pdf" TargetMode="External"/><Relationship Id="rId2830" Type="http://schemas.openxmlformats.org/officeDocument/2006/relationships/hyperlink" Target="https://www.caixa.gov.br/Downloads/sinapi-cadernos-tecnicos/SINAPI-CT-MOBILIARIO-URBANO.pdf" TargetMode="External"/><Relationship Id="rId4588" Type="http://schemas.openxmlformats.org/officeDocument/2006/relationships/hyperlink" Target="https://www.caixa.gov.br/Downloads/sinapi-cadernos-tecnicos/SINAPI-CT-TRANSPORTE-FLUVIAL-CARGA-E-DESCARGA.pdf" TargetMode="External"/><Relationship Id="rId5639" Type="http://schemas.openxmlformats.org/officeDocument/2006/relationships/hyperlink" Target="https://www.caixa.gov.br/Downloads/sinapi-cadernos-tecnicos/SINAPI-CT-ILUMINACAO-PREDIAL-E-MONITORAMENTO.pdf" TargetMode="External"/><Relationship Id="rId5986" Type="http://schemas.openxmlformats.org/officeDocument/2006/relationships/hyperlink" Target="https://www.caixa.gov.br/Downloads/sinapi-cadernos-tecnicos/SINAPI-CT-FUNDACOES-RASAS-(BLOCOS-SAPATAS-VIGAS-BALDRAME).pdf" TargetMode="External"/><Relationship Id="rId8045" Type="http://schemas.openxmlformats.org/officeDocument/2006/relationships/hyperlink" Target="https://www.caixa.gov.br/Downloads/sinapi-cadernos-tecnicos/SINAPI-CT-DEPRECIACAO-JUROS-IMPOSTOS-E-SEGUROS-MANUTENCAO-E-MATERIAIS-NA-OPERACAO-DOS-EQUIPAMENTOS.pdf" TargetMode="External"/><Relationship Id="rId71" Type="http://schemas.openxmlformats.org/officeDocument/2006/relationships/hyperlink" Target="https://www.caixa.gov.br/Downloads/sinapi-cadernos-tecnicos/SINAPI-CT-INSTALACOES-ELETRICAS-REDE-DE-DISTRIBUICAO.pdf" TargetMode="External"/><Relationship Id="rId802" Type="http://schemas.openxmlformats.org/officeDocument/2006/relationships/hyperlink" Target="https://www.caixa.gov.br/Downloads/sinapi-cadernos-tecnicos/SINAPI-CT-INSTALACOES-PREDIAIS-DE-ESGOTO-TUBOS-E-CONEXOES.pdf" TargetMode="External"/><Relationship Id="rId7061" Type="http://schemas.openxmlformats.org/officeDocument/2006/relationships/hyperlink" Target="https://www.caixa.gov.br/Downloads/sinapi-cadernos-tecnicos/SINAPI-CT-ELETROCALHAS.pdf" TargetMode="External"/><Relationship Id="rId8112" Type="http://schemas.openxmlformats.org/officeDocument/2006/relationships/hyperlink" Target="https://www.caixa.gov.br/Downloads/sinapi-cadernos-tecnicos/SINAPI-CT-DEPRECIACAO-JUROS-IMPOSTOS-E-SEGUROS-MANUTENCAO-E-MATERIAIS-NA-OPERACAO-DOS-EQUIPAMENTOS.pdf" TargetMode="External"/><Relationship Id="rId9510" Type="http://schemas.openxmlformats.org/officeDocument/2006/relationships/hyperlink" Target="https://www.caixa.gov.br/Downloads/sinapi-cadernos-tecnicos/SINAPI-CT-ASSENTAMENTO-DE-TUBOS-DE-PVC-E-METALICOS-EM-REDES-DE-AGUA.pdf" TargetMode="External"/><Relationship Id="rId4655" Type="http://schemas.openxmlformats.org/officeDocument/2006/relationships/hyperlink" Target="https://www.caixa.gov.br/Downloads/sinapi-cadernos-tecnicos/SINAPI-CT-TRANSPORTE-DE-MATERIAIS-DENTRO-DO-CANTEIRO-DE-OBRAS.pdf" TargetMode="External"/><Relationship Id="rId5706" Type="http://schemas.openxmlformats.org/officeDocument/2006/relationships/hyperlink" Target="https://www.caixa.gov.br/Downloads/sinapi-cadernos-tecnicos/SINAPI-CT-GUIAS-E-SARJETAS.pdf" TargetMode="External"/><Relationship Id="rId10042" Type="http://schemas.openxmlformats.org/officeDocument/2006/relationships/hyperlink" Target="https://www.caixa.gov.br/Downloads/sinapi-cadernos-tecnicos/SINAPI-CT-ARGAMASSAS.pdf" TargetMode="External"/><Relationship Id="rId178" Type="http://schemas.openxmlformats.org/officeDocument/2006/relationships/hyperlink" Target="https://www.caixa.gov.br/Downloads/sinapi-cadernos-tecnicos/SINAPI-CT-INSTALACOES-HIDRAULICAS-RESERVACAO-E-BOMBAS-DE-RECALQUE.pdf" TargetMode="External"/><Relationship Id="rId3257" Type="http://schemas.openxmlformats.org/officeDocument/2006/relationships/hyperlink" Target="https://www.caixa.gov.br/Downloads/sinapi-cadernos-tecnicos/SINAPI-CT-PINTURA-EM-MADEIRA.pdf" TargetMode="External"/><Relationship Id="rId3671" Type="http://schemas.openxmlformats.org/officeDocument/2006/relationships/hyperlink" Target="https://www.caixa.gov.br/Downloads/sinapi-cadernos-tecnicos/SINAPI-CT-PRODUCAO-DE-CONCRETO.pdf" TargetMode="External"/><Relationship Id="rId4308" Type="http://schemas.openxmlformats.org/officeDocument/2006/relationships/hyperlink" Target="https://www.caixa.gov.br/Downloads/sinapi-cadernos-tecnicos/SINAPI-CT-SINALIZACAO-HORIZONTAL-VIARIA.pdf" TargetMode="External"/><Relationship Id="rId4722" Type="http://schemas.openxmlformats.org/officeDocument/2006/relationships/hyperlink" Target="https://www.caixa.gov.br/Downloads/sinapi-cadernos-tecnicos/SINAPI-CT-TRANSPORTE-DE-MATERIAIS-DENTRO-DO-CANTEIRO-DE-OBRAS.pdf" TargetMode="External"/><Relationship Id="rId7878" Type="http://schemas.openxmlformats.org/officeDocument/2006/relationships/hyperlink" Target="https://www.caixa.gov.br/Downloads/sinapi-cadernos-tecnicos/SINAPI-CT-DEPRECIACAO-JUROS-IMPOSTOS-E-SEGUROS-MANUTENCAO-E-MATERIAIS-NA-OPERACAO-DOS-EQUIPAMENTOS.pdf" TargetMode="External"/><Relationship Id="rId8929" Type="http://schemas.openxmlformats.org/officeDocument/2006/relationships/hyperlink" Target="https://www.caixa.gov.br/Downloads/sinapi-cadernos-tecnicos/SINAPI-CT-CANALETAS-GRELHAS-E-CAIXAS-COM-GRELHA-PARA-DRENAGEM.pdf" TargetMode="External"/><Relationship Id="rId592" Type="http://schemas.openxmlformats.org/officeDocument/2006/relationships/hyperlink" Target="https://www.caixa.gov.br/Downloads/sinapi-cadernos-tecnicos/SINAPI-CT-INSTALACOES-HIDRAULICAS-EM-PEX.pdf" TargetMode="External"/><Relationship Id="rId2273" Type="http://schemas.openxmlformats.org/officeDocument/2006/relationships/hyperlink" Target="https://www.caixa.gov.br/Downloads/sinapi-metodologia/Livro_SINAPI_Calculos_Parametros.pdf" TargetMode="External"/><Relationship Id="rId3324" Type="http://schemas.openxmlformats.org/officeDocument/2006/relationships/hyperlink" Target="https://www.caixa.gov.br/Downloads/sinapi-cadernos-tecnicos/SINAPI-CT-PINTURA-EM-SUPERFICIES-METALICAS.pdf" TargetMode="External"/><Relationship Id="rId6894" Type="http://schemas.openxmlformats.org/officeDocument/2006/relationships/hyperlink" Target="https://www.caixa.gov.br/Downloads/sinapi-cadernos-tecnicos/SINAPI-CT-ESCADAS.pdf" TargetMode="External"/><Relationship Id="rId7945" Type="http://schemas.openxmlformats.org/officeDocument/2006/relationships/hyperlink" Target="https://www.caixa.gov.br/Downloads/sinapi-cadernos-tecnicos/SINAPI-CT-DEPRECIACAO-JUROS-IMPOSTOS-E-SEGUROS-MANUTENCAO-E-MATERIAIS-NA-OPERACAO-DOS-EQUIPAMENTOS.pdf" TargetMode="External"/><Relationship Id="rId245" Type="http://schemas.openxmlformats.org/officeDocument/2006/relationships/hyperlink" Target="https://www.caixa.gov.br/Downloads/sinapi-cadernos-tecnicos/SINAPI-CT-INSTALACOES-HIDRAULICAS-RESERVACAO-E-BOMBAS-DE-RECALQUE.pdf" TargetMode="External"/><Relationship Id="rId2340" Type="http://schemas.openxmlformats.org/officeDocument/2006/relationships/hyperlink" Target="https://www.caixa.gov.br/Downloads/sinapi-metodologia/Livro_SINAPI_Calculos_Parametros.pdf" TargetMode="External"/><Relationship Id="rId5496" Type="http://schemas.openxmlformats.org/officeDocument/2006/relationships/hyperlink" Target="https://www.caixa.gov.br/Downloads/sinapi-cadernos-tecnicos/SINAPI-CT-INSTALACOES-ELETRICAS-ELETRODUTOS-EMBUTIDOS-CABOS-CAIXAS-TOMADAS-E-INTERRUPTORES.pdf" TargetMode="External"/><Relationship Id="rId6547" Type="http://schemas.openxmlformats.org/officeDocument/2006/relationships/hyperlink" Target="https://www.caixa.gov.br/Downloads/sinapi-cadernos-tecnicos/SINAPI-CT-ESQUADRIAS-JANELAS.pdf" TargetMode="External"/><Relationship Id="rId312" Type="http://schemas.openxmlformats.org/officeDocument/2006/relationships/hyperlink" Target="https://www.caixa.gov.br/Downloads/sinapi-cadernos-tecnicos/SINAPI-CT-INSTALACOES-HIDRAULICAS-RESERVACAO-E-BOMBAS-DE-RECALQUE.pdf" TargetMode="External"/><Relationship Id="rId4098" Type="http://schemas.openxmlformats.org/officeDocument/2006/relationships/hyperlink" Target="https://www.caixa.gov.br/Downloads/sinapi-cadernos-tecnicos/SINAPI-CT-REDES-DE-AGUA-E-ESGOTO-EM-PEAD-LISO-(TUBOS-E-CONEXOES).pdf" TargetMode="External"/><Relationship Id="rId5149" Type="http://schemas.openxmlformats.org/officeDocument/2006/relationships/hyperlink" Target="https://www.caixa.gov.br/Downloads/sinapi-cadernos-tecnicos/SINAPI-CT-VALVULAS-E-REGISTROS-PARA-SISTEMAS-PREDIAIS.pdf" TargetMode="External"/><Relationship Id="rId5563" Type="http://schemas.openxmlformats.org/officeDocument/2006/relationships/hyperlink" Target="https://www.caixa.gov.br/Downloads/sinapi-cadernos-tecnicos/SINAPI-CT-INSTALACOES-ELETRICAS-ELETRODUTOS-EMBUTIDOS-CABOS-CAIXAS-TOMADAS-E-INTERRUPTORES.pdf" TargetMode="External"/><Relationship Id="rId6961" Type="http://schemas.openxmlformats.org/officeDocument/2006/relationships/hyperlink" Target="https://www.caixa.gov.br/Downloads/sinapi-cadernos-tecnicos/SINAPI-CT-EQUIPAMENTOS-DE-PROTECAO-COLETIVA.pdf" TargetMode="External"/><Relationship Id="rId9020" Type="http://schemas.openxmlformats.org/officeDocument/2006/relationships/hyperlink" Target="https://www.caixa.gov.br/Downloads/sinapi-cadernos-tecnicos/SINAPI-CT-CAIXAS-ENTERRADAS.pdf" TargetMode="External"/><Relationship Id="rId4165" Type="http://schemas.openxmlformats.org/officeDocument/2006/relationships/hyperlink" Target="https://www.caixa.gov.br/Downloads/sinapi-cadernos-tecnicos/SINAPI-CT-REDES-DE-AGUA-E-ESGOTO-EM-PEAD-LISO-(TUBOS-E-CONEXOES).pdf" TargetMode="External"/><Relationship Id="rId5216" Type="http://schemas.openxmlformats.org/officeDocument/2006/relationships/hyperlink" Target="https://www.caixa.gov.br/Downloads/sinapi-cadernos-tecnicos/SINAPI-CT-VALVULAS-E-REGISTROS-PARA-SISTEMAS-PREDIAIS.pdf" TargetMode="External"/><Relationship Id="rId6614" Type="http://schemas.openxmlformats.org/officeDocument/2006/relationships/hyperlink" Target="https://www.caixa.gov.br/Downloads/sinapi-cadernos-tecnicos/SINAPI-CT-ESCORAMENTO-E-PREPARO-DE-FUNDO-DE-VALAS.pdf" TargetMode="External"/><Relationship Id="rId1759" Type="http://schemas.openxmlformats.org/officeDocument/2006/relationships/hyperlink" Target="https://www.caixa.gov.br/Downloads/sinapi-cadernos-tecnicos/SINAPI-CT-INSTALACOES-EM-COBRE.pdf" TargetMode="External"/><Relationship Id="rId3181" Type="http://schemas.openxmlformats.org/officeDocument/2006/relationships/hyperlink" Target="https://www.caixa.gov.br/Downloads/sinapi-cadernos-tecnicos/SINAPI-CT-PERFURACAO-HORIZONTAL-DIRECIONAL-HDD.pdf" TargetMode="External"/><Relationship Id="rId5630" Type="http://schemas.openxmlformats.org/officeDocument/2006/relationships/hyperlink" Target="https://www.caixa.gov.br/Downloads/sinapi-cadernos-tecnicos/SINAPI-CT-IMPERMEABILIZACAO-PROTECAO-MECANICA-E-TRATAMENTO-DE-JUNTA.pdf" TargetMode="External"/><Relationship Id="rId8786" Type="http://schemas.openxmlformats.org/officeDocument/2006/relationships/hyperlink" Target="https://www.caixa.gov.br/Downloads/sinapi-cadernos-tecnicos/SINAPI-CT-CONCRETO-PROJETADO.pdf" TargetMode="External"/><Relationship Id="rId9837" Type="http://schemas.openxmlformats.org/officeDocument/2006/relationships/hyperlink" Target="https://www.caixa.gov.br/Downloads/sinapi-cadernos-tecnicos/SINAPI-CT-ARMACAO-PARA-ESTRUTURAS-DE-CONCRETO-ARMADO.pdf" TargetMode="External"/><Relationship Id="rId1826" Type="http://schemas.openxmlformats.org/officeDocument/2006/relationships/hyperlink" Target="https://www.caixa.gov.br/Downloads/sinapi-cadernos-tecnicos/SINAPI-CT-INSTALACOES-EM-COBRE.pdf" TargetMode="External"/><Relationship Id="rId4232" Type="http://schemas.openxmlformats.org/officeDocument/2006/relationships/hyperlink" Target="https://www.caixa.gov.br/Downloads/sinapi-cadernos-tecnicos/SINAPI-CT-RESERVATORIOS-DE-CONCRETO-E-METALICOS.pdf" TargetMode="External"/><Relationship Id="rId7388" Type="http://schemas.openxmlformats.org/officeDocument/2006/relationships/hyperlink" Target="https://www.caixa.gov.br/Downloads/sinapi-cadernos-tecnicos/SINAPI-CT-DEPRECIACAO-JUROS-IMPOSTOS-E-SEGUROS-MANUTENCAO-E-MATERIAIS-NA-OPERACAO-DOS-EQUIPAMENTOS.pdf" TargetMode="External"/><Relationship Id="rId8439" Type="http://schemas.openxmlformats.org/officeDocument/2006/relationships/hyperlink" Target="https://www.caixa.gov.br/Downloads/sinapi-cadernos-tecnicos/SINAPI-CT-CUSTOS-HORARIOS-PRODUTIVO-E-IMPRODUTIVO-DOS-EQUIPAMENTOS.pdf" TargetMode="External"/><Relationship Id="rId8853" Type="http://schemas.openxmlformats.org/officeDocument/2006/relationships/hyperlink" Target="https://www.caixa.gov.br/Downloads/sinapi-cadernos-tecnicos/SINAPI-CT-CHAPISCO.pdf" TargetMode="External"/><Relationship Id="rId9904" Type="http://schemas.openxmlformats.org/officeDocument/2006/relationships/hyperlink" Target="https://www.caixa.gov.br/Downloads/sinapi-cadernos-tecnicos/SINAPI-CT-ARGAMASSAS.pdf" TargetMode="External"/><Relationship Id="rId3998" Type="http://schemas.openxmlformats.org/officeDocument/2006/relationships/hyperlink" Target="https://www.caixa.gov.br/Downloads/sinapi-cadernos-tecnicos/SINAPI-CT-REDES-ENTERRADAS-DE-DISTRIBUICAO-ELETRICA.pdf" TargetMode="External"/><Relationship Id="rId7455" Type="http://schemas.openxmlformats.org/officeDocument/2006/relationships/hyperlink" Target="https://www.caixa.gov.br/Downloads/sinapi-cadernos-tecnicos/SINAPI-CT-DEPRECIACAO-JUROS-IMPOSTOS-E-SEGUROS-MANUTENCAO-E-MATERIAIS-NA-OPERACAO-DOS-EQUIPAMENTOS.pdf" TargetMode="External"/><Relationship Id="rId8506" Type="http://schemas.openxmlformats.org/officeDocument/2006/relationships/hyperlink" Target="https://www.caixa.gov.br/Downloads/sinapi-cadernos-tecnicos/SINAPI-CT-CUSTOS-HORARIOS-PRODUTIVO-E-IMPRODUTIVO-DOS-EQUIPAMENTOS.pdf" TargetMode="External"/><Relationship Id="rId8920" Type="http://schemas.openxmlformats.org/officeDocument/2006/relationships/hyperlink" Target="https://www.caixa.gov.br/Downloads/sinapi-cadernos-tecnicos/SINAPI-CT-CANALETAS-GRELHAS-E-CAIXAS-COM-GRELHA-PARA-DRENAGEM.pdf" TargetMode="External"/><Relationship Id="rId6057" Type="http://schemas.openxmlformats.org/officeDocument/2006/relationships/hyperlink" Target="https://www.caixa.gov.br/Downloads/sinapi-cadernos-tecnicos/SINAPI-CT-FACHADAS-COM-PLACAS-CERAMICAS-E-GRANITO-INSERTADAS.pdf" TargetMode="External"/><Relationship Id="rId6471" Type="http://schemas.openxmlformats.org/officeDocument/2006/relationships/hyperlink" Target="https://www.caixa.gov.br/Downloads/sinapi-cadernos-tecnicos/SINAPI-CT-ESQUADRIAS-PORTAS.pdf" TargetMode="External"/><Relationship Id="rId7108" Type="http://schemas.openxmlformats.org/officeDocument/2006/relationships/hyperlink" Target="https://www.caixa.gov.br/Downloads/sinapi-cadernos-tecnicos/SINAPI-CT-ELETROCALHAS.pdf" TargetMode="External"/><Relationship Id="rId7522" Type="http://schemas.openxmlformats.org/officeDocument/2006/relationships/hyperlink" Target="https://www.caixa.gov.br/Downloads/sinapi-cadernos-tecnicos/SINAPI-CT-DEPRECIACAO-JUROS-IMPOSTOS-E-SEGUROS-MANUTENCAO-E-MATERIAIS-NA-OPERACAO-DOS-EQUIPAMENTOS.pdf" TargetMode="External"/><Relationship Id="rId986" Type="http://schemas.openxmlformats.org/officeDocument/2006/relationships/hyperlink" Target="https://www.caixa.gov.br/Downloads/sinapi-cadernos-tecnicos/SINAPI-CT-INSTALACOES-PREDIAIS-DE-AGUA-FRIA-EM-PVC.pdf" TargetMode="External"/><Relationship Id="rId2667" Type="http://schemas.openxmlformats.org/officeDocument/2006/relationships/hyperlink" Target="https://www.caixa.gov.br/Downloads/sinapi-cadernos-tecnicos/SINAPI-CT-MASSA-UNICA-EXTERNA.pdf" TargetMode="External"/><Relationship Id="rId3718" Type="http://schemas.openxmlformats.org/officeDocument/2006/relationships/hyperlink" Target="https://www.caixa.gov.br/Downloads/sinapi-cadernos-tecnicos/SINAPI-CT-QUADRAS-E-SEUS-EQUIPAMENTOS.pdf" TargetMode="External"/><Relationship Id="rId5073" Type="http://schemas.openxmlformats.org/officeDocument/2006/relationships/hyperlink" Target="https://www.caixa.gov.br/Downloads/sinapi-cadernos-tecnicos/SINAPI-CT-VERGAS-CONTRAVERGAS-E-FIXACAO-DE-ALVENARIA.pdf" TargetMode="External"/><Relationship Id="rId6124" Type="http://schemas.openxmlformats.org/officeDocument/2006/relationships/hyperlink" Target="https://www.caixa.gov.br/Downloads/sinapi-cadernos-tecnicos/SINAPI-CT-ESTRUTURAS-DE-MADEIRA.pdf" TargetMode="External"/><Relationship Id="rId9694" Type="http://schemas.openxmlformats.org/officeDocument/2006/relationships/hyperlink" Target="https://www.caixa.gov.br/Downloads/sinapi-cadernos-tecnicos/SINAPI-CT-ASSENTAMENTO-DE-TUBOS-DE-PVC-E-METALICOS-EM-REDES-DE-AGUA.pdf" TargetMode="External"/><Relationship Id="rId639" Type="http://schemas.openxmlformats.org/officeDocument/2006/relationships/hyperlink" Target="https://www.caixa.gov.br/Downloads/sinapi-cadernos-tecnicos/SINAPI-CT-INSTALACOES-HIDRAULICAS-EM-PPR.pdf" TargetMode="External"/><Relationship Id="rId1269" Type="http://schemas.openxmlformats.org/officeDocument/2006/relationships/hyperlink" Target="https://www.caixa.gov.br/Downloads/sinapi-cadernos-tecnicos/SINAPI-CT-INSTALACOES-DE-DIVISORIAS-DIVERSAS.pdf" TargetMode="External"/><Relationship Id="rId5140" Type="http://schemas.openxmlformats.org/officeDocument/2006/relationships/hyperlink" Target="https://www.caixa.gov.br/Downloads/sinapi-cadernos-tecnicos/SINAPI-CT-VALVULAS-E-REGISTROS-PARA-SISTEMAS-PREDIAIS.pdf" TargetMode="External"/><Relationship Id="rId8296" Type="http://schemas.openxmlformats.org/officeDocument/2006/relationships/hyperlink" Target="https://www.caixa.gov.br/Downloads/sinapi-cadernos-tecnicos/SINAPI-CT-CUSTOS-HORARIOS-PRODUTIVO-E-IMPRODUTIVO-DOS-EQUIPAMENTOS.pdf" TargetMode="External"/><Relationship Id="rId9347" Type="http://schemas.openxmlformats.org/officeDocument/2006/relationships/hyperlink" Target="https://www.caixa.gov.br/Downloads/sinapi-cadernos-tecnicos/SINAPI-CT-ATERROS-BASES-SUB-BASES-E-IMPRIMACOES.pdf" TargetMode="External"/><Relationship Id="rId1683" Type="http://schemas.openxmlformats.org/officeDocument/2006/relationships/hyperlink" Target="https://www.caixa.gov.br/Downloads/sinapi-cadernos-tecnicos/SINAPI-CT-INSTALACOES-DE-AR-CONDICIONADO.pdf" TargetMode="External"/><Relationship Id="rId2734" Type="http://schemas.openxmlformats.org/officeDocument/2006/relationships/hyperlink" Target="https://www.caixa.gov.br/Downloads/sinapi-cadernos-tecnicos/SINAPI-CT-MASSA-UNICA-EXTERNA.pdf" TargetMode="External"/><Relationship Id="rId9761" Type="http://schemas.openxmlformats.org/officeDocument/2006/relationships/hyperlink" Target="https://www.caixa.gov.br/Downloads/sinapi-cadernos-tecnicos/SINAPI-CT-ASSENTAMENTO-DE-TUBOS-DE-ESGOTO-EM-PVC-E-PEAD.pdf" TargetMode="External"/><Relationship Id="rId706" Type="http://schemas.openxmlformats.org/officeDocument/2006/relationships/hyperlink" Target="https://www.caixa.gov.br/Downloads/sinapi-cadernos-tecnicos/SINAPI-CT-INSTALACOES-HIDRAULICAS-EM-PPR.pdf" TargetMode="External"/><Relationship Id="rId1336" Type="http://schemas.openxmlformats.org/officeDocument/2006/relationships/hyperlink" Target="https://www.caixa.gov.br/Downloads/sinapi-cadernos-tecnicos/SINAPI-CT-INSTALACOES-DE-GAS-E-INCENDIO-EM-ACO-E-FERRO-GALVANIZADO.pdf" TargetMode="External"/><Relationship Id="rId1750" Type="http://schemas.openxmlformats.org/officeDocument/2006/relationships/hyperlink" Target="https://www.caixa.gov.br/Downloads/sinapi-cadernos-tecnicos/SINAPI-CT-INSTALACOES-EM-COBRE.pdf" TargetMode="External"/><Relationship Id="rId2801" Type="http://schemas.openxmlformats.org/officeDocument/2006/relationships/hyperlink" Target="https://www.caixa.gov.br/Downloads/sinapi-cadernos-tecnicos/SINAPI-CT-MASSA-UNICA-INTERNA.pdf" TargetMode="External"/><Relationship Id="rId5957" Type="http://schemas.openxmlformats.org/officeDocument/2006/relationships/hyperlink" Target="https://www.caixa.gov.br/Downloads/sinapi-cadernos-tecnicos/SINAPI-CT-FUNDACOES-RASAS-(BLOCOS-SAPATAS-VIGAS-BALDRAME).pdf" TargetMode="External"/><Relationship Id="rId8016" Type="http://schemas.openxmlformats.org/officeDocument/2006/relationships/hyperlink" Target="https://www.caixa.gov.br/Downloads/sinapi-cadernos-tecnicos/SINAPI-CT-DEPRECIACAO-JUROS-IMPOSTOS-E-SEGUROS-MANUTENCAO-E-MATERIAIS-NA-OPERACAO-DOS-EQUIPAMENTOS.pdf" TargetMode="External"/><Relationship Id="rId8363" Type="http://schemas.openxmlformats.org/officeDocument/2006/relationships/hyperlink" Target="https://www.caixa.gov.br/Downloads/sinapi-cadernos-tecnicos/SINAPI-CT-CUSTOS-HORARIOS-PRODUTIVO-E-IMPRODUTIVO-DOS-EQUIPAMENTOS.pdf" TargetMode="External"/><Relationship Id="rId9414" Type="http://schemas.openxmlformats.org/officeDocument/2006/relationships/hyperlink" Target="https://www.caixa.gov.br/Downloads/sinapi-cadernos-tecnicos/SINAPI-CT-ATERRO-E-REATERRO-DE-VALAS.pdf" TargetMode="External"/><Relationship Id="rId42" Type="http://schemas.openxmlformats.org/officeDocument/2006/relationships/hyperlink" Target="https://www.caixa.gov.br/Downloads/sinapi-cadernos-tecnicos/SINAPI-CT-INSTALACOES-ELETRICAS-QUADROS-CABOS-DISJUNTORES-CONTATORES-E-BARRAMENTOS-BLINDADOS.pdf" TargetMode="External"/><Relationship Id="rId1403" Type="http://schemas.openxmlformats.org/officeDocument/2006/relationships/hyperlink" Target="https://www.caixa.gov.br/Downloads/sinapi-cadernos-tecnicos/SINAPI-CT-INSTALACOES-DE-GAS-E-INCENDIO-EM-ACO-E-FERRO-GALVANIZADO.pdf" TargetMode="External"/><Relationship Id="rId4559" Type="http://schemas.openxmlformats.org/officeDocument/2006/relationships/hyperlink" Target="https://www.caixa.gov.br/Downloads/sinapi-cadernos-tecnicos/SINAPI-CT-TRANSPORTE-FLUVIAL-CARGA-E-DESCARGA.pdf" TargetMode="External"/><Relationship Id="rId4973" Type="http://schemas.openxmlformats.org/officeDocument/2006/relationships/hyperlink" Target="https://www.caixa.gov.br/Downloads/sinapi-cadernos-tecnicos/SINAPI-CT-TUBULOES.pdf" TargetMode="External"/><Relationship Id="rId8430" Type="http://schemas.openxmlformats.org/officeDocument/2006/relationships/hyperlink" Target="https://www.caixa.gov.br/Downloads/sinapi-cadernos-tecnicos/SINAPI-CT-CUSTOS-HORARIOS-PRODUTIVO-E-IMPRODUTIVO-DOS-EQUIPAMENTOS.pdf" TargetMode="External"/><Relationship Id="rId3575" Type="http://schemas.openxmlformats.org/officeDocument/2006/relationships/hyperlink" Target="https://www.caixa.gov.br/Downloads/sinapi-cadernos-tecnicos/SINAPI-CT-POCOS-DE-VISITA-E-CAIXAS-PARA-BOCAS-DE-LOBO.pdf" TargetMode="External"/><Relationship Id="rId4626" Type="http://schemas.openxmlformats.org/officeDocument/2006/relationships/hyperlink" Target="https://www.caixa.gov.br/Downloads/sinapi-cadernos-tecnicos/SINAPI-CT-TRANSPORTE-FLUVIAL-CARGA-E-DESCARGA.pdf" TargetMode="External"/><Relationship Id="rId7032" Type="http://schemas.openxmlformats.org/officeDocument/2006/relationships/hyperlink" Target="https://www.caixa.gov.br/Downloads/sinapi-cadernos-tecnicos/SINAPI-CT-ENERGIA-SOLAR-PARA-EDIFICACOES.pdf" TargetMode="External"/><Relationship Id="rId10013" Type="http://schemas.openxmlformats.org/officeDocument/2006/relationships/hyperlink" Target="https://www.caixa.gov.br/Downloads/sinapi-cadernos-tecnicos/SINAPI-CT-ARGAMASSAS.pdf" TargetMode="External"/><Relationship Id="rId496" Type="http://schemas.openxmlformats.org/officeDocument/2006/relationships/hyperlink" Target="https://www.caixa.gov.br/Downloads/sinapi-cadernos-tecnicos/SINAPI-CT-INSTALACOES-HIDRAULICAS-EM-PEX.pdf" TargetMode="External"/><Relationship Id="rId2177" Type="http://schemas.openxmlformats.org/officeDocument/2006/relationships/hyperlink" Target="https://www.caixa.gov.br/Downloads/sinapi-metodologia/Livro_SINAPI_Calculos_Parametros.pdf" TargetMode="External"/><Relationship Id="rId2591" Type="http://schemas.openxmlformats.org/officeDocument/2006/relationships/hyperlink" Target="https://www.caixa.gov.br/Downloads/sinapi-cadernos-tecnicos/SINAPI-CT-LOUCAS-E-METAIS.pdf" TargetMode="External"/><Relationship Id="rId3228" Type="http://schemas.openxmlformats.org/officeDocument/2006/relationships/hyperlink" Target="https://www.caixa.gov.br/Downloads/sinapi-cadernos-tecnicos/SINAPI-CT-PINTURA-INTERNA.pdf" TargetMode="External"/><Relationship Id="rId3642" Type="http://schemas.openxmlformats.org/officeDocument/2006/relationships/hyperlink" Target="https://www.caixa.gov.br/Downloads/sinapi-cadernos-tecnicos/SINAPI-CT-POCOS-DE-VISITA-E-CAIXAS-PARA-BOCAS-DE-LOBO.pdf" TargetMode="External"/><Relationship Id="rId6798" Type="http://schemas.openxmlformats.org/officeDocument/2006/relationships/hyperlink" Target="https://www.caixa.gov.br/Downloads/sinapi-cadernos-tecnicos/SINAPI-CT-ESCAVACAO-HORIZONTAL.pdf" TargetMode="External"/><Relationship Id="rId7849" Type="http://schemas.openxmlformats.org/officeDocument/2006/relationships/hyperlink" Target="https://www.caixa.gov.br/Downloads/sinapi-cadernos-tecnicos/SINAPI-CT-DEPRECIACAO-JUROS-IMPOSTOS-E-SEGUROS-MANUTENCAO-E-MATERIAIS-NA-OPERACAO-DOS-EQUIPAMENTOS.pdf" TargetMode="External"/><Relationship Id="rId149" Type="http://schemas.openxmlformats.org/officeDocument/2006/relationships/hyperlink" Target="https://www.caixa.gov.br/Downloads/sinapi-cadernos-tecnicos/SINAPI-CT-INSTALACOES-ELETRICAS-REDE-DE-DISTRIBUICAO.pdf" TargetMode="External"/><Relationship Id="rId563" Type="http://schemas.openxmlformats.org/officeDocument/2006/relationships/hyperlink" Target="https://www.caixa.gov.br/Downloads/sinapi-cadernos-tecnicos/SINAPI-CT-INSTALACOES-HIDRAULICAS-EM-PEX.pdf" TargetMode="External"/><Relationship Id="rId1193" Type="http://schemas.openxmlformats.org/officeDocument/2006/relationships/hyperlink" Target="https://www.caixa.gov.br/Downloads/sinapi-cadernos-tecnicos/SINAPI-CT-INSTALACOES-PREDIAIS-DE-AGUAS-PLUVIAIS-TUBOS-CONEXOES-CAIXAS-E-RALOS.pdf" TargetMode="External"/><Relationship Id="rId2244" Type="http://schemas.openxmlformats.org/officeDocument/2006/relationships/hyperlink" Target="https://www.caixa.gov.br/Downloads/sinapi-metodologia/Livro_SINAPI_Calculos_Parametros.pdf" TargetMode="External"/><Relationship Id="rId9271" Type="http://schemas.openxmlformats.org/officeDocument/2006/relationships/hyperlink" Target="https://www.caixa.gov.br/Downloads/sinapi-cadernos-tecnicos/SINAPI-CT-ATERROS-BASES-SUB-BASES-E-IMPRIMACOES.pdf" TargetMode="External"/><Relationship Id="rId216" Type="http://schemas.openxmlformats.org/officeDocument/2006/relationships/hyperlink" Target="https://www.caixa.gov.br/Downloads/sinapi-cadernos-tecnicos/SINAPI-CT-INSTALACOES-HIDRAULICAS-RESERVACAO-E-BOMBAS-DE-RECALQUE.pdf" TargetMode="External"/><Relationship Id="rId1260" Type="http://schemas.openxmlformats.org/officeDocument/2006/relationships/hyperlink" Target="https://www.caixa.gov.br/Downloads/sinapi-cadernos-tecnicos/SINAPI-CT-INSTALACOES-PREDIAIS-DE-AGUAS-PLUVIAIS-TUBOS-CONEXOES-CAIXAS-E-RALOS.pdf" TargetMode="External"/><Relationship Id="rId6865" Type="http://schemas.openxmlformats.org/officeDocument/2006/relationships/hyperlink" Target="https://www.caixa.gov.br/Downloads/sinapi-cadernos-tecnicos/SINAPI-CT-ESCADAS.pdf" TargetMode="External"/><Relationship Id="rId7916" Type="http://schemas.openxmlformats.org/officeDocument/2006/relationships/hyperlink" Target="https://www.caixa.gov.br/Downloads/sinapi-cadernos-tecnicos/SINAPI-CT-DEPRECIACAO-JUROS-IMPOSTOS-E-SEGUROS-MANUTENCAO-E-MATERIAIS-NA-OPERACAO-DOS-EQUIPAMENTOS.pdf" TargetMode="External"/><Relationship Id="rId630" Type="http://schemas.openxmlformats.org/officeDocument/2006/relationships/hyperlink" Target="https://www.caixa.gov.br/Downloads/sinapi-cadernos-tecnicos/SINAPI-CT-INSTALACOES-HIDRAULICAS-EM-PPR.pdf" TargetMode="External"/><Relationship Id="rId2311" Type="http://schemas.openxmlformats.org/officeDocument/2006/relationships/hyperlink" Target="https://www.caixa.gov.br/Downloads/sinapi-metodologia/Livro_SINAPI_Calculos_Parametros.pdf" TargetMode="External"/><Relationship Id="rId4069" Type="http://schemas.openxmlformats.org/officeDocument/2006/relationships/hyperlink" Target="https://www.caixa.gov.br/Downloads/sinapi-cadernos-tecnicos/SINAPI-CT-REDES-DE-LOGICA-TELEFONIA-E-IMAGEM.pdf" TargetMode="External"/><Relationship Id="rId5467" Type="http://schemas.openxmlformats.org/officeDocument/2006/relationships/hyperlink" Target="https://www.caixa.gov.br/Downloads/sinapi-cadernos-tecnicos/SINAPI-CT-INSTALACOES-ELETRICAS-ELETRODUTOS-EMBUTIDOS-CABOS-CAIXAS-TOMADAS-E-INTERRUPTORES.pdf" TargetMode="External"/><Relationship Id="rId5881" Type="http://schemas.openxmlformats.org/officeDocument/2006/relationships/hyperlink" Target="https://www.caixa.gov.br/Downloads/sinapi-cadernos-tecnicos/SINAPI-CT-FORMAS-PARA-ESTRUTURAS-DE-CONCRETO-ARMADO.pdf" TargetMode="External"/><Relationship Id="rId6518" Type="http://schemas.openxmlformats.org/officeDocument/2006/relationships/hyperlink" Target="https://www.caixa.gov.br/Downloads/sinapi-cadernos-tecnicos/SINAPI-CT-ESQUADRIAS-PORTAS.pdf" TargetMode="External"/><Relationship Id="rId6932" Type="http://schemas.openxmlformats.org/officeDocument/2006/relationships/hyperlink" Target="https://www.caixa.gov.br/Downloads/sinapi-cadernos-tecnicos/SINAPI-CT-EQUIPAMENTOS-DE-PROTECAO-COLETIVA.pdf" TargetMode="External"/><Relationship Id="rId4483" Type="http://schemas.openxmlformats.org/officeDocument/2006/relationships/hyperlink" Target="https://www.caixa.gov.br/Downloads/sinapi-cadernos-tecnicos/SINAPI-CT-TELHAMENTO-PARA-COBERTURA.pdf" TargetMode="External"/><Relationship Id="rId5534" Type="http://schemas.openxmlformats.org/officeDocument/2006/relationships/hyperlink" Target="https://www.caixa.gov.br/Downloads/sinapi-cadernos-tecnicos/SINAPI-CT-INSTALACOES-ELETRICAS-ELETRODUTOS-EMBUTIDOS-CABOS-CAIXAS-TOMADAS-E-INTERRUPTORES.pdf" TargetMode="External"/><Relationship Id="rId3085" Type="http://schemas.openxmlformats.org/officeDocument/2006/relationships/hyperlink" Target="https://www.caixa.gov.br/Downloads/sinapi-cadernos-tecnicos/SINAPI-CT-PAVIMENTO-RIGIDO-DE-CONCRETO.pdf" TargetMode="External"/><Relationship Id="rId4136" Type="http://schemas.openxmlformats.org/officeDocument/2006/relationships/hyperlink" Target="https://www.caixa.gov.br/Downloads/sinapi-cadernos-tecnicos/SINAPI-CT-REDES-DE-AGUA-E-ESGOTO-EM-PEAD-LISO-(TUBOS-E-CONEXOES).pdf" TargetMode="External"/><Relationship Id="rId4550" Type="http://schemas.openxmlformats.org/officeDocument/2006/relationships/hyperlink" Target="https://www.caixa.gov.br/Downloads/sinapi-cadernos-tecnicos/SINAPI-CT-TRANSPORTE-FLUVIAL-CARGA-E-DESCARGA.pdf" TargetMode="External"/><Relationship Id="rId5601" Type="http://schemas.openxmlformats.org/officeDocument/2006/relationships/hyperlink" Target="https://www.caixa.gov.br/Downloads/sinapi-cadernos-tecnicos/SINAPI-CT-INSTALACOES-ELETRICAS-ELETRODUTOS-EMBUTIDOS-CABOS-CAIXAS-TOMADAS-E-INTERRUPTORES.pdf" TargetMode="External"/><Relationship Id="rId8757" Type="http://schemas.openxmlformats.org/officeDocument/2006/relationships/hyperlink" Target="https://www.caixa.gov.br/Downloads/sinapi-cadernos-tecnicos/SINAPI-CT-CONCRETO-PROTENDIDO.pdf" TargetMode="External"/><Relationship Id="rId9808" Type="http://schemas.openxmlformats.org/officeDocument/2006/relationships/hyperlink" Target="https://www.caixa.gov.br/Downloads/sinapi-cadernos-tecnicos/SINAPI-CT-ARRASAMENTO-DE-ESTACAS.pdf" TargetMode="External"/><Relationship Id="rId3152" Type="http://schemas.openxmlformats.org/officeDocument/2006/relationships/hyperlink" Target="https://www.caixa.gov.br/Downloads/sinapi-cadernos-tecnicos/SINAPI-CT-PERFURACAO-HORIZONTAL-DIRECIONAL-HDD.pdf" TargetMode="External"/><Relationship Id="rId4203" Type="http://schemas.openxmlformats.org/officeDocument/2006/relationships/hyperlink" Target="https://www.caixa.gov.br/Downloads/sinapi-cadernos-tecnicos/SINAPI-CT-REMOCAO-DE-ENTULHO-E-DESCARTE.pdf" TargetMode="External"/><Relationship Id="rId7359" Type="http://schemas.openxmlformats.org/officeDocument/2006/relationships/hyperlink" Target="https://www.caixa.gov.br/Downloads/sinapi-cadernos-tecnicos/SINAPI-CT-DEPRECIACAO-JUROS-IMPOSTOS-E-SEGUROS-MANUTENCAO-E-MATERIAIS-NA-OPERACAO-DOS-EQUIPAMENTOS.pdf" TargetMode="External"/><Relationship Id="rId7773" Type="http://schemas.openxmlformats.org/officeDocument/2006/relationships/hyperlink" Target="https://www.caixa.gov.br/Downloads/sinapi-cadernos-tecnicos/SINAPI-CT-DEPRECIACAO-JUROS-IMPOSTOS-E-SEGUROS-MANUTENCAO-E-MATERIAIS-NA-OPERACAO-DOS-EQUIPAMENTOS.pdf" TargetMode="External"/><Relationship Id="rId8824" Type="http://schemas.openxmlformats.org/officeDocument/2006/relationships/hyperlink" Target="https://www.caixa.gov.br/Downloads/sinapi-cadernos-tecnicos/SINAPI-CT-CONCRETAGEM-PARA-ESTRUTURAS-DE-CONCRETO-ARMADO.pdf" TargetMode="External"/><Relationship Id="rId6375" Type="http://schemas.openxmlformats.org/officeDocument/2006/relationships/hyperlink" Target="https://www.caixa.gov.br/Downloads/sinapi-cadernos-tecnicos/SINAPI-CT-ESTACAS-ESCAVADAS-SEM-FLUIDO-ESTABILIZANTE.pdf" TargetMode="External"/><Relationship Id="rId7426" Type="http://schemas.openxmlformats.org/officeDocument/2006/relationships/hyperlink" Target="https://www.caixa.gov.br/Downloads/sinapi-cadernos-tecnicos/SINAPI-CT-DEPRECIACAO-JUROS-IMPOSTOS-E-SEGUROS-MANUTENCAO-E-MATERIAIS-NA-OPERACAO-DOS-EQUIPAMENTOS.pdf" TargetMode="External"/><Relationship Id="rId140" Type="http://schemas.openxmlformats.org/officeDocument/2006/relationships/hyperlink" Target="https://www.caixa.gov.br/Downloads/sinapi-cadernos-tecnicos/SINAPI-CT-INSTALACOES-ELETRICAS-REDE-DE-DISTRIBUICAO.pdf" TargetMode="External"/><Relationship Id="rId3969" Type="http://schemas.openxmlformats.org/officeDocument/2006/relationships/hyperlink" Target="https://www.caixa.gov.br/Downloads/sinapi-cadernos-tecnicos/SINAPI-CT-RECOMPOSICAO-DE-PAVIMENTOS.pdf" TargetMode="External"/><Relationship Id="rId5391" Type="http://schemas.openxmlformats.org/officeDocument/2006/relationships/hyperlink" Target="https://www.caixa.gov.br/Downloads/sinapi-cadernos-tecnicos/SINAPI-CT-INSTALACOES-ELETRICAS-ELETRODUTOS-CONEXOES-E-CONDULETES-APARENTES.pdf" TargetMode="External"/><Relationship Id="rId6028" Type="http://schemas.openxmlformats.org/officeDocument/2006/relationships/hyperlink" Target="https://www.caixa.gov.br/Downloads/sinapi-cadernos-tecnicos/SINAPI-CT-FOSSAS-E-SUMIDOUROS.pdf" TargetMode="External"/><Relationship Id="rId7840" Type="http://schemas.openxmlformats.org/officeDocument/2006/relationships/hyperlink" Target="https://www.caixa.gov.br/Downloads/sinapi-cadernos-tecnicos/SINAPI-CT-DEPRECIACAO-JUROS-IMPOSTOS-E-SEGUROS-MANUTENCAO-E-MATERIAIS-NA-OPERACAO-DOS-EQUIPAMENTOS.pdf" TargetMode="External"/><Relationship Id="rId9598" Type="http://schemas.openxmlformats.org/officeDocument/2006/relationships/hyperlink" Target="https://www.caixa.gov.br/Downloads/sinapi-cadernos-tecnicos/SINAPI-CT-ASSENTAMENTO-DE-TUBOS-DE-PVC-E-METALICOS-EM-REDES-DE-AGUA.pdf" TargetMode="External"/><Relationship Id="rId6" Type="http://schemas.openxmlformats.org/officeDocument/2006/relationships/hyperlink" Target="https://www.caixa.gov.br/Downloads/sinapi-cadernos-tecnicos/SINAPI-CT-INSTALACOES-ELETRICAS-QUADROS-CABOS-DISJUNTORES-CONTATORES-E-BARRAMENTOS-BLINDADOS.pdf" TargetMode="External"/><Relationship Id="rId2985" Type="http://schemas.openxmlformats.org/officeDocument/2006/relationships/hyperlink" Target="https://www.caixa.gov.br/Downloads/sinapi-cadernos-tecnicos/SINAPI-CT-PARQUINHOS-E-EQUIPAMENTOS-DE-GINASTICA-AO-AR-LIVRE.pdf" TargetMode="External"/><Relationship Id="rId5044" Type="http://schemas.openxmlformats.org/officeDocument/2006/relationships/hyperlink" Target="https://www.caixa.gov.br/Downloads/sinapi-cadernos-tecnicos/SINAPI-CT-VERGAS-CONTRAVERGAS-E-FIXACAO-DE-ALVENARIA.pdf" TargetMode="External"/><Relationship Id="rId6442" Type="http://schemas.openxmlformats.org/officeDocument/2006/relationships/hyperlink" Target="https://www.caixa.gov.br/Downloads/sinapi-cadernos-tecnicos/SINAPI-CT-ESQUADRIAS-PORTAS.pdf" TargetMode="External"/><Relationship Id="rId957" Type="http://schemas.openxmlformats.org/officeDocument/2006/relationships/hyperlink" Target="https://www.caixa.gov.br/Downloads/sinapi-cadernos-tecnicos/SINAPI-CT-INSTALACOES-PREDIAIS-DE-AGUA-FRIA-EM-PVC.pdf" TargetMode="External"/><Relationship Id="rId1587" Type="http://schemas.openxmlformats.org/officeDocument/2006/relationships/hyperlink" Target="https://www.caixa.gov.br/Downloads/sinapi-cadernos-tecnicos/SINAPI-CT-INSTALACOES-DE-GAS-E-INCENDIO-EM-ACO-E-FERRO-GALVANIZADO.pdf" TargetMode="External"/><Relationship Id="rId2638" Type="http://schemas.openxmlformats.org/officeDocument/2006/relationships/hyperlink" Target="https://www.caixa.gov.br/Downloads/sinapi-cadernos-tecnicos/SINAPI-CT-LUMINARIAS-EXTERNAS.pdf" TargetMode="External"/><Relationship Id="rId9665" Type="http://schemas.openxmlformats.org/officeDocument/2006/relationships/hyperlink" Target="https://www.caixa.gov.br/Downloads/sinapi-cadernos-tecnicos/SINAPI-CT-ASSENTAMENTO-DE-TUBOS-DE-PVC-E-METALICOS-EM-REDES-DE-AGUA.pdf" TargetMode="External"/><Relationship Id="rId1654" Type="http://schemas.openxmlformats.org/officeDocument/2006/relationships/hyperlink" Target="https://www.caixa.gov.br/Downloads/sinapi-cadernos-tecnicos/SINAPI-CT-INSTALACOES-DE-GAS-EM-PEX-MULTICAMADAS.pdf" TargetMode="External"/><Relationship Id="rId2705" Type="http://schemas.openxmlformats.org/officeDocument/2006/relationships/hyperlink" Target="https://www.caixa.gov.br/Downloads/sinapi-cadernos-tecnicos/SINAPI-CT-MASSA-UNICA-EXTERNA.pdf" TargetMode="External"/><Relationship Id="rId4060" Type="http://schemas.openxmlformats.org/officeDocument/2006/relationships/hyperlink" Target="https://www.caixa.gov.br/Downloads/sinapi-cadernos-tecnicos/SINAPI-CT-REDES-DE-LOGICA-TELEFONIA-E-IMAGEM.pdf" TargetMode="External"/><Relationship Id="rId5111" Type="http://schemas.openxmlformats.org/officeDocument/2006/relationships/hyperlink" Target="https://www.caixa.gov.br/Downloads/sinapi-cadernos-tecnicos/SINAPI-CT-VIDROS-E-ESPELHOS.pdf" TargetMode="External"/><Relationship Id="rId8267" Type="http://schemas.openxmlformats.org/officeDocument/2006/relationships/hyperlink" Target="https://www.caixa.gov.br/Downloads/sinapi-cadernos-tecnicos/SINAPI-CT-CUSTOS-HORARIOS-PRODUTIVO-E-IMPRODUTIVO-DOS-EQUIPAMENTOS.pdf" TargetMode="External"/><Relationship Id="rId8681" Type="http://schemas.openxmlformats.org/officeDocument/2006/relationships/hyperlink" Target="https://www.caixa.gov.br/Downloads/sinapi-cadernos-tecnicos/SINAPI-CT-CONTRAPISO.pdf" TargetMode="External"/><Relationship Id="rId9318" Type="http://schemas.openxmlformats.org/officeDocument/2006/relationships/hyperlink" Target="https://www.caixa.gov.br/Downloads/sinapi-cadernos-tecnicos/SINAPI-CT-ATERROS-BASES-SUB-BASES-E-IMPRIMACOES.pdf" TargetMode="External"/><Relationship Id="rId9732" Type="http://schemas.openxmlformats.org/officeDocument/2006/relationships/hyperlink" Target="https://www.caixa.gov.br/Downloads/sinapi-cadernos-tecnicos/SINAPI-CT-ASSENTAMENTO-DE-TUBOS-DE-PVC-E-METALICOS-EM-REDES-DE-AGUA.pdf" TargetMode="External"/><Relationship Id="rId1307" Type="http://schemas.openxmlformats.org/officeDocument/2006/relationships/hyperlink" Target="https://www.caixa.gov.br/Downloads/sinapi-cadernos-tecnicos/SINAPI-CT-INSTALACOES-DE-GAS-E-INCENDIO-EM-ACO-E-FERRO-GALVANIZADO.pdf" TargetMode="External"/><Relationship Id="rId1721" Type="http://schemas.openxmlformats.org/officeDocument/2006/relationships/hyperlink" Target="https://www.caixa.gov.br/Downloads/sinapi-cadernos-tecnicos/SINAPI-CT-INSTALACOES-DE-AR-CONDICIONADO-EM-COBRE.pdf" TargetMode="External"/><Relationship Id="rId4877" Type="http://schemas.openxmlformats.org/officeDocument/2006/relationships/hyperlink" Target="https://www.caixa.gov.br/Downloads/sinapi-cadernos-tecnicos/SINAPI-CT-TRATAMENTOS-SUPERFICIAIS.pdf" TargetMode="External"/><Relationship Id="rId5928" Type="http://schemas.openxmlformats.org/officeDocument/2006/relationships/hyperlink" Target="https://www.caixa.gov.br/Downloads/sinapi-cadernos-tecnicos/SINAPI-CT-FORMAS-PARA-ESTRUTURAS-DE-CONCRETO-ARMADO.pdf" TargetMode="External"/><Relationship Id="rId7283" Type="http://schemas.openxmlformats.org/officeDocument/2006/relationships/hyperlink" Target="https://www.caixa.gov.br/Downloads/sinapi-cadernos-tecnicos/SINAPI-CT-DEPRECIACAO-JUROS-IMPOSTOS-E-SEGUROS-MANUTENCAO-E-MATERIAIS-NA-OPERACAO-DOS-EQUIPAMENTOS.pdf" TargetMode="External"/><Relationship Id="rId8334" Type="http://schemas.openxmlformats.org/officeDocument/2006/relationships/hyperlink" Target="https://www.caixa.gov.br/Downloads/sinapi-cadernos-tecnicos/SINAPI-CT-CUSTOS-HORARIOS-PRODUTIVO-E-IMPRODUTIVO-DOS-EQUIPAMENTOS.pdf" TargetMode="External"/><Relationship Id="rId13" Type="http://schemas.openxmlformats.org/officeDocument/2006/relationships/hyperlink" Target="https://www.caixa.gov.br/Downloads/sinapi-cadernos-tecnicos/SINAPI-CT-INSTALACOES-ELETRICAS-QUADROS-CABOS-DISJUNTORES-CONTATORES-E-BARRAMENTOS-BLINDADOS.pdf" TargetMode="External"/><Relationship Id="rId3479" Type="http://schemas.openxmlformats.org/officeDocument/2006/relationships/hyperlink" Target="https://www.caixa.gov.br/Downloads/sinapi-cadernos-tecnicos/SINAPI-CT-POSTES-DE-CONCRETO-E-METALICOS.pdf" TargetMode="External"/><Relationship Id="rId7350" Type="http://schemas.openxmlformats.org/officeDocument/2006/relationships/hyperlink" Target="https://www.caixa.gov.br/Downloads/sinapi-cadernos-tecnicos/SINAPI-CT-DEPRECIACAO-JUROS-IMPOSTOS-E-SEGUROS-MANUTENCAO-E-MATERIAIS-NA-OPERACAO-DOS-EQUIPAMENTOS.pdf" TargetMode="External"/><Relationship Id="rId8401" Type="http://schemas.openxmlformats.org/officeDocument/2006/relationships/hyperlink" Target="https://www.caixa.gov.br/Downloads/sinapi-cadernos-tecnicos/SINAPI-CT-CUSTOS-HORARIOS-PRODUTIVO-E-IMPRODUTIVO-DOS-EQUIPAMENTOS.pdf" TargetMode="External"/><Relationship Id="rId2495" Type="http://schemas.openxmlformats.org/officeDocument/2006/relationships/hyperlink" Target="https://www.caixa.gov.br/Downloads/sinapi-metodologia/Livro_SINAPI_Calculos_Parametros.pdf" TargetMode="External"/><Relationship Id="rId3893" Type="http://schemas.openxmlformats.org/officeDocument/2006/relationships/hyperlink" Target="https://www.caixa.gov.br/Downloads/sinapi-cadernos-tecnicos/SINAPI-CT-RASGOS-E-FIXACOES.pdf" TargetMode="External"/><Relationship Id="rId4944" Type="http://schemas.openxmlformats.org/officeDocument/2006/relationships/hyperlink" Target="https://www.caixa.gov.br/Downloads/sinapi-cadernos-tecnicos/SINAPI-CT-TUBULACAO-FLANGEADA-PARA-REDES-DE-AGUA.pdf" TargetMode="External"/><Relationship Id="rId7003" Type="http://schemas.openxmlformats.org/officeDocument/2006/relationships/hyperlink" Target="https://www.caixa.gov.br/Downloads/sinapi-cadernos-tecnicos/SINAPI-CT-ENERGIA-SOLAR-PARA-EDIFICACOES.pdf" TargetMode="External"/><Relationship Id="rId467" Type="http://schemas.openxmlformats.org/officeDocument/2006/relationships/hyperlink" Target="https://www.caixa.gov.br/Downloads/sinapi-cadernos-tecnicos/SINAPI-CT-INSTALACOES-HIDRAULICAS-RESERVACAO-E-BOMBAS-DE-RECALQUE.pdf" TargetMode="External"/><Relationship Id="rId1097" Type="http://schemas.openxmlformats.org/officeDocument/2006/relationships/hyperlink" Target="https://www.caixa.gov.br/Downloads/sinapi-cadernos-tecnicos/SINAPI-CT-INSTALACOES-PREDIAIS-DE-AGUA-QUENTE-EM-CPVC.pdf" TargetMode="External"/><Relationship Id="rId2148" Type="http://schemas.openxmlformats.org/officeDocument/2006/relationships/hyperlink" Target="https://www.caixa.gov.br/Downloads/sinapi-metodologia/Livro_SINAPI_Calculos_Parametros.pdf" TargetMode="External"/><Relationship Id="rId3546" Type="http://schemas.openxmlformats.org/officeDocument/2006/relationships/hyperlink" Target="https://www.caixa.gov.br/Downloads/sinapi-cadernos-tecnicos/SINAPI-CT-POCOS-DE-VISITA-E-CAIXAS-PARA-BOCAS-DE-LOBO.pdf" TargetMode="External"/><Relationship Id="rId3960" Type="http://schemas.openxmlformats.org/officeDocument/2006/relationships/hyperlink" Target="https://www.caixa.gov.br/Downloads/sinapi-cadernos-tecnicos/SINAPI-CT-RECOMPOSICAO-DE-PAVIMENTOS.pdf" TargetMode="External"/><Relationship Id="rId9175" Type="http://schemas.openxmlformats.org/officeDocument/2006/relationships/hyperlink" Target="https://www.caixa.gov.br/Downloads/sinapi-cadernos-tecnicos/SINAPI-CT-ATERROS-BASES-SUB-BASES-E-IMPRIMACOES.pdf" TargetMode="External"/><Relationship Id="rId881" Type="http://schemas.openxmlformats.org/officeDocument/2006/relationships/hyperlink" Target="https://www.caixa.gov.br/Downloads/sinapi-cadernos-tecnicos/SINAPI-CT-INSTALACOES-PREDIAIS-DE-AGUA-FRIA-EM-PVC.pdf" TargetMode="External"/><Relationship Id="rId2562" Type="http://schemas.openxmlformats.org/officeDocument/2006/relationships/hyperlink" Target="https://www.caixa.gov.br/Downloads/sinapi-cadernos-tecnicos/SINAPI-CT-LOUCAS-E-METAIS.pdf" TargetMode="External"/><Relationship Id="rId3613" Type="http://schemas.openxmlformats.org/officeDocument/2006/relationships/hyperlink" Target="https://www.caixa.gov.br/Downloads/sinapi-cadernos-tecnicos/SINAPI-CT-POCOS-DE-VISITA-E-CAIXAS-PARA-BOCAS-DE-LOBO.pdf" TargetMode="External"/><Relationship Id="rId6769" Type="http://schemas.openxmlformats.org/officeDocument/2006/relationships/hyperlink" Target="https://www.caixa.gov.br/Downloads/sinapi-cadernos-tecnicos/SINAPI-CT-ESCAVACAO-VERTICAL-A-CEU-ABERTO.pdf" TargetMode="External"/><Relationship Id="rId534" Type="http://schemas.openxmlformats.org/officeDocument/2006/relationships/hyperlink" Target="https://www.caixa.gov.br/Downloads/sinapi-cadernos-tecnicos/SINAPI-CT-INSTALACOES-HIDRAULICAS-EM-PEX.pdf" TargetMode="External"/><Relationship Id="rId1164" Type="http://schemas.openxmlformats.org/officeDocument/2006/relationships/hyperlink" Target="https://www.caixa.gov.br/Downloads/sinapi-cadernos-tecnicos/SINAPI-CT-INSTALACOES-PREDIAIS-DE-AGUA-QUENTE-EM-CPVC.pdf" TargetMode="External"/><Relationship Id="rId2215" Type="http://schemas.openxmlformats.org/officeDocument/2006/relationships/hyperlink" Target="https://www.caixa.gov.br/Downloads/sinapi-metodologia/Livro_SINAPI_Calculos_Parametros.pdf" TargetMode="External"/><Relationship Id="rId5785" Type="http://schemas.openxmlformats.org/officeDocument/2006/relationships/hyperlink" Target="https://www.caixa.gov.br/Downloads/sinapi-cadernos-tecnicos/SINAPI-CT-GALERIAS-COM-ADUELAS-DE-CONCRETO.pdf" TargetMode="External"/><Relationship Id="rId6836" Type="http://schemas.openxmlformats.org/officeDocument/2006/relationships/hyperlink" Target="https://www.caixa.gov.br/Downloads/sinapi-cadernos-tecnicos/SINAPI-CT-ESCADAS.pdf" TargetMode="External"/><Relationship Id="rId8191" Type="http://schemas.openxmlformats.org/officeDocument/2006/relationships/hyperlink" Target="https://www.caixa.gov.br/Downloads/sinapi-cadernos-tecnicos/SINAPI-CT-DEMOLICOES-E-REMOCOES.pdf" TargetMode="External"/><Relationship Id="rId9242" Type="http://schemas.openxmlformats.org/officeDocument/2006/relationships/hyperlink" Target="https://www.caixa.gov.br/Downloads/sinapi-cadernos-tecnicos/SINAPI-CT-ATERROS-BASES-SUB-BASES-E-IMPRIMACOES.pdf" TargetMode="External"/><Relationship Id="rId601" Type="http://schemas.openxmlformats.org/officeDocument/2006/relationships/hyperlink" Target="https://www.caixa.gov.br/Downloads/sinapi-cadernos-tecnicos/SINAPI-CT-INSTALACOES-HIDRAULICAS-EM-PEX.pdf" TargetMode="External"/><Relationship Id="rId1231" Type="http://schemas.openxmlformats.org/officeDocument/2006/relationships/hyperlink" Target="https://www.caixa.gov.br/Downloads/sinapi-cadernos-tecnicos/SINAPI-CT-INSTALACOES-PREDIAIS-DE-AGUAS-PLUVIAIS-TUBOS-CONEXOES-CAIXAS-E-RALOS.pdf" TargetMode="External"/><Relationship Id="rId4387" Type="http://schemas.openxmlformats.org/officeDocument/2006/relationships/hyperlink" Target="https://www.caixa.gov.br/Downloads/sinapi-cadernos-tecnicos/SINAPI-CT-SISTEMA-DE-PROTECAO-CONTRA-DESCARGAS-ATMOSFERICAS-SPDA.pdf" TargetMode="External"/><Relationship Id="rId5438" Type="http://schemas.openxmlformats.org/officeDocument/2006/relationships/hyperlink" Target="https://www.caixa.gov.br/Downloads/sinapi-cadernos-tecnicos/SINAPI-CT-INSTALACOES-ELETRICAS-ELETRODUTOS-EMBUTIDOS-CABOS-CAIXAS-TOMADAS-E-INTERRUPTORES.pdf" TargetMode="External"/><Relationship Id="rId5852" Type="http://schemas.openxmlformats.org/officeDocument/2006/relationships/hyperlink" Target="https://www.caixa.gov.br/Downloads/sinapi-cadernos-tecnicos/SINAPI-CT-FORMAS-PARA-ESTRUTURAS-DE-CONCRETO-ARMADO.pdf" TargetMode="External"/><Relationship Id="rId4454" Type="http://schemas.openxmlformats.org/officeDocument/2006/relationships/hyperlink" Target="https://www.caixa.gov.br/Downloads/sinapi-cadernos-tecnicos/SINAPI-CT-SISTEMAS-DE-MEDICAO.pdf" TargetMode="External"/><Relationship Id="rId5505" Type="http://schemas.openxmlformats.org/officeDocument/2006/relationships/hyperlink" Target="https://www.caixa.gov.br/Downloads/sinapi-cadernos-tecnicos/SINAPI-CT-INSTALACOES-ELETRICAS-ELETRODUTOS-EMBUTIDOS-CABOS-CAIXAS-TOMADAS-E-INTERRUPTORES.pdf" TargetMode="External"/><Relationship Id="rId6903" Type="http://schemas.openxmlformats.org/officeDocument/2006/relationships/hyperlink" Target="https://www.caixa.gov.br/Downloads/sinapi-cadernos-tecnicos/SINAPI-CT-ESCADAS.pdf" TargetMode="External"/><Relationship Id="rId3056" Type="http://schemas.openxmlformats.org/officeDocument/2006/relationships/hyperlink" Target="https://www.caixa.gov.br/Downloads/sinapi-cadernos-tecnicos/SINAPI-CT-PAVIMENTO-INTERTRAVADO.pdf" TargetMode="External"/><Relationship Id="rId3470" Type="http://schemas.openxmlformats.org/officeDocument/2006/relationships/hyperlink" Target="https://www.caixa.gov.br/Downloads/sinapi-cadernos-tecnicos/SINAPI-CT-POSTES-DE-CONCRETO-E-METALICOS.pdf" TargetMode="External"/><Relationship Id="rId4107" Type="http://schemas.openxmlformats.org/officeDocument/2006/relationships/hyperlink" Target="https://www.caixa.gov.br/Downloads/sinapi-cadernos-tecnicos/SINAPI-CT-REDES-DE-AGUA-E-ESGOTO-EM-PEAD-LISO-(TUBOS-E-CONEXOES).pdf" TargetMode="External"/><Relationship Id="rId391" Type="http://schemas.openxmlformats.org/officeDocument/2006/relationships/hyperlink" Target="https://www.caixa.gov.br/Downloads/sinapi-cadernos-tecnicos/SINAPI-CT-INSTALACOES-HIDRAULICAS-RESERVACAO-E-BOMBAS-DE-RECALQUE.pdf" TargetMode="External"/><Relationship Id="rId2072" Type="http://schemas.openxmlformats.org/officeDocument/2006/relationships/hyperlink" Target="https://www.caixa.gov.br/Downloads/sinapi-cadernos-tecnicos/SINAPI-CT-LASTRO.pdf" TargetMode="External"/><Relationship Id="rId3123" Type="http://schemas.openxmlformats.org/officeDocument/2006/relationships/hyperlink" Target="https://www.caixa.gov.br/Downloads/sinapi-cadernos-tecnicos/SINAPI-CT-PENEIRAMENTO-E-ENSACAMENTO-DE-AREIA-EM-OBRA.pdf" TargetMode="External"/><Relationship Id="rId4521" Type="http://schemas.openxmlformats.org/officeDocument/2006/relationships/hyperlink" Target="https://www.caixa.gov.br/Downloads/sinapi-cadernos-tecnicos/SINAPI-CT-TELHAMENTO-PARA-COBERTURA.pdf" TargetMode="External"/><Relationship Id="rId6279" Type="http://schemas.openxmlformats.org/officeDocument/2006/relationships/hyperlink" Target="https://www.caixa.gov.br/Downloads/sinapi-cadernos-tecnicos/SINAPI-CT-ESTRUTURA-E-TRAMA-PARA-COBERTURA.pdf" TargetMode="External"/><Relationship Id="rId7677" Type="http://schemas.openxmlformats.org/officeDocument/2006/relationships/hyperlink" Target="https://www.caixa.gov.br/Downloads/sinapi-cadernos-tecnicos/SINAPI-CT-DEPRECIACAO-JUROS-IMPOSTOS-E-SEGUROS-MANUTENCAO-E-MATERIAIS-NA-OPERACAO-DOS-EQUIPAMENTOS.pdf" TargetMode="External"/><Relationship Id="rId8728" Type="http://schemas.openxmlformats.org/officeDocument/2006/relationships/hyperlink" Target="https://www.caixa.gov.br/Downloads/sinapi-cadernos-tecnicos/SINAPI-CT-CONTRAPISO.pdf" TargetMode="External"/><Relationship Id="rId6693" Type="http://schemas.openxmlformats.org/officeDocument/2006/relationships/hyperlink" Target="https://www.caixa.gov.br/Downloads/sinapi-cadernos-tecnicos/SINAPI-CT-ESCAVACAO-DE-VALAS.pdf" TargetMode="External"/><Relationship Id="rId7744" Type="http://schemas.openxmlformats.org/officeDocument/2006/relationships/hyperlink" Target="https://www.caixa.gov.br/Downloads/sinapi-cadernos-tecnicos/SINAPI-CT-DEPRECIACAO-JUROS-IMPOSTOS-E-SEGUROS-MANUTENCAO-E-MATERIAIS-NA-OPERACAO-DOS-EQUIPAMENTOS.pdf" TargetMode="External"/><Relationship Id="rId2889" Type="http://schemas.openxmlformats.org/officeDocument/2006/relationships/hyperlink" Target="https://www.caixa.gov.br/Downloads/sinapi-cadernos-tecnicos/SINAPI-CT-PAREDES-DE-CONCRETO-ARMACAO.pdf" TargetMode="External"/><Relationship Id="rId5295" Type="http://schemas.openxmlformats.org/officeDocument/2006/relationships/hyperlink" Target="https://www.caixa.gov.br/Downloads/sinapi-cadernos-tecnicos/SINAPI-CT-INSTALACOES-ELETRICAS-QUADROS-CABOS-DISJUNTORES-CONTATORES-E-BARRAMENTOS-BLINDADOS.pdf" TargetMode="External"/><Relationship Id="rId6346" Type="http://schemas.openxmlformats.org/officeDocument/2006/relationships/hyperlink" Target="https://www.caixa.gov.br/Downloads/sinapi-cadernos-tecnicos/SINAPI-CT-ESTRUTURA-E-TRAMA-PARA-COBERTURA.pdf" TargetMode="External"/><Relationship Id="rId6760" Type="http://schemas.openxmlformats.org/officeDocument/2006/relationships/hyperlink" Target="https://www.caixa.gov.br/Downloads/sinapi-cadernos-tecnicos/SINAPI-CT-ESCAVACAO-VERTICAL-A-CEU-ABERTO.pdf" TargetMode="External"/><Relationship Id="rId7811" Type="http://schemas.openxmlformats.org/officeDocument/2006/relationships/hyperlink" Target="https://www.caixa.gov.br/Downloads/sinapi-cadernos-tecnicos/SINAPI-CT-DEPRECIACAO-JUROS-IMPOSTOS-E-SEGUROS-MANUTENCAO-E-MATERIAIS-NA-OPERACAO-DOS-EQUIPAMENTOS.pdf" TargetMode="External"/><Relationship Id="rId111" Type="http://schemas.openxmlformats.org/officeDocument/2006/relationships/hyperlink" Target="https://www.caixa.gov.br/Downloads/sinapi-cadernos-tecnicos/SINAPI-CT-INSTALACOES-ELETRICAS-REDE-DE-DISTRIBUICAO.pdf" TargetMode="External"/><Relationship Id="rId2956" Type="http://schemas.openxmlformats.org/officeDocument/2006/relationships/hyperlink" Target="https://www.caixa.gov.br/Downloads/sinapi-cadernos-tecnicos/SINAPI-CT-PAREDES-DE-CONCRETO-FORMAS.pdf" TargetMode="External"/><Relationship Id="rId5362" Type="http://schemas.openxmlformats.org/officeDocument/2006/relationships/hyperlink" Target="https://www.caixa.gov.br/Downloads/sinapi-cadernos-tecnicos/SINAPI-CT-INSTALACOES-ELETRICAS-ELETRODUTOS-CONEXOES-E-CONDULETES-APARENTES.pdf" TargetMode="External"/><Relationship Id="rId6413" Type="http://schemas.openxmlformats.org/officeDocument/2006/relationships/hyperlink" Target="https://www.caixa.gov.br/Downloads/sinapi-cadernos-tecnicos/SINAPI-CT-ESQUADRIAS-PORTAS.pdf" TargetMode="External"/><Relationship Id="rId9569" Type="http://schemas.openxmlformats.org/officeDocument/2006/relationships/hyperlink" Target="https://www.caixa.gov.br/Downloads/sinapi-cadernos-tecnicos/SINAPI-CT-ASSENTAMENTO-DE-TUBOS-DE-PVC-E-METALICOS-EM-REDES-DE-AGUA.pdf" TargetMode="External"/><Relationship Id="rId9983" Type="http://schemas.openxmlformats.org/officeDocument/2006/relationships/hyperlink" Target="https://www.caixa.gov.br/Downloads/sinapi-cadernos-tecnicos/SINAPI-CT-ARGAMASSAS.pdf" TargetMode="External"/><Relationship Id="rId928" Type="http://schemas.openxmlformats.org/officeDocument/2006/relationships/hyperlink" Target="https://www.caixa.gov.br/Downloads/sinapi-cadernos-tecnicos/SINAPI-CT-INSTALACOES-PREDIAIS-DE-AGUA-FRIA-EM-PVC.pdf" TargetMode="External"/><Relationship Id="rId1558" Type="http://schemas.openxmlformats.org/officeDocument/2006/relationships/hyperlink" Target="https://www.caixa.gov.br/Downloads/sinapi-cadernos-tecnicos/SINAPI-CT-INSTALACOES-DE-GAS-E-INCENDIO-EM-ACO-E-FERRO-GALVANIZADO.pdf" TargetMode="External"/><Relationship Id="rId2609" Type="http://schemas.openxmlformats.org/officeDocument/2006/relationships/hyperlink" Target="https://www.caixa.gov.br/Downloads/sinapi-cadernos-tecnicos/SINAPI-CT-LOUCAS-E-METAIS.pdf" TargetMode="External"/><Relationship Id="rId5015" Type="http://schemas.openxmlformats.org/officeDocument/2006/relationships/hyperlink" Target="https://www.caixa.gov.br/Downloads/sinapi-cadernos-tecnicos/SINAPI-CT-TUNNEL-LINER.pdf" TargetMode="External"/><Relationship Id="rId8585" Type="http://schemas.openxmlformats.org/officeDocument/2006/relationships/hyperlink" Target="https://www.caixa.gov.br/Downloads/sinapi-cadernos-tecnicos/SINAPI-CT-CUSTOS-HORARIOS-PRODUTIVO-E-IMPRODUTIVO-DOS-EQUIPAMENTOS.pdf" TargetMode="External"/><Relationship Id="rId9636" Type="http://schemas.openxmlformats.org/officeDocument/2006/relationships/hyperlink" Target="https://www.caixa.gov.br/Downloads/sinapi-cadernos-tecnicos/SINAPI-CT-ASSENTAMENTO-DE-TUBOS-DE-PVC-E-METALICOS-EM-REDES-DE-AGUA.pdf" TargetMode="External"/><Relationship Id="rId1972" Type="http://schemas.openxmlformats.org/officeDocument/2006/relationships/hyperlink" Target="https://www.caixa.gov.br/Downloads/sinapi-cadernos-tecnicos/SINAPI-CT-INSTALACOES-EM-COBRE.pdf" TargetMode="External"/><Relationship Id="rId4031" Type="http://schemas.openxmlformats.org/officeDocument/2006/relationships/hyperlink" Target="https://www.caixa.gov.br/Downloads/sinapi-cadernos-tecnicos/SINAPI-CT-REDES-DE-LOGICA-TELEFONIA-E-IMAGEM.pdf" TargetMode="External"/><Relationship Id="rId7187" Type="http://schemas.openxmlformats.org/officeDocument/2006/relationships/hyperlink" Target="https://www.caixa.gov.br/Downloads/sinapi-cadernos-tecnicos/SINAPI-CT-DRENOS.pdf" TargetMode="External"/><Relationship Id="rId8238" Type="http://schemas.openxmlformats.org/officeDocument/2006/relationships/hyperlink" Target="https://www.caixa.gov.br/Downloads/sinapi-cadernos-tecnicos/SINAPI-CT-CUSTOS-HORARIOS-PRODUTIVO-E-IMPRODUTIVO-DOS-EQUIPAMENTOS.pdf" TargetMode="External"/><Relationship Id="rId1625" Type="http://schemas.openxmlformats.org/officeDocument/2006/relationships/hyperlink" Target="https://www.caixa.gov.br/Downloads/sinapi-cadernos-tecnicos/SINAPI-CT-INSTALACOES-DE-GAS-EM-PEX-MULTICAMADAS.pdf" TargetMode="External"/><Relationship Id="rId7254" Type="http://schemas.openxmlformats.org/officeDocument/2006/relationships/hyperlink" Target="https://www.caixa.gov.br/Downloads/sinapi-cadernos-tecnicos/SINAPI-CT-DISSIPADORES-DE-ENERGIA.pdf" TargetMode="External"/><Relationship Id="rId8305" Type="http://schemas.openxmlformats.org/officeDocument/2006/relationships/hyperlink" Target="https://www.caixa.gov.br/Downloads/sinapi-cadernos-tecnicos/SINAPI-CT-CUSTOS-HORARIOS-PRODUTIVO-E-IMPRODUTIVO-DOS-EQUIPAMENTOS.pdf" TargetMode="External"/><Relationship Id="rId8652" Type="http://schemas.openxmlformats.org/officeDocument/2006/relationships/hyperlink" Target="https://www.caixa.gov.br/Downloads/sinapi-cadernos-tecnicos/SINAPI-CT-CUSTOS-HORARIOS-PRODUTIVO-E-IMPRODUTIVO-DOS-EQUIPAMENTOS.pdf" TargetMode="External"/><Relationship Id="rId9703" Type="http://schemas.openxmlformats.org/officeDocument/2006/relationships/hyperlink" Target="https://www.caixa.gov.br/Downloads/sinapi-cadernos-tecnicos/SINAPI-CT-ASSENTAMENTO-DE-TUBOS-DE-PVC-E-METALICOS-EM-REDES-DE-AGUA.pdf" TargetMode="External"/><Relationship Id="rId3797" Type="http://schemas.openxmlformats.org/officeDocument/2006/relationships/hyperlink" Target="https://www.caixa.gov.br/Downloads/sinapi-cadernos-tecnicos/SINAPI-CT-RADIER-PISO-DE-CONCRETO-E-LAJE-SOBRE-SOLO.pdf" TargetMode="External"/><Relationship Id="rId4848" Type="http://schemas.openxmlformats.org/officeDocument/2006/relationships/hyperlink" Target="https://www.caixa.gov.br/Downloads/sinapi-cadernos-tecnicos/SINAPI-CT-TRANSPORTE-CARGA-E-DESCARGA-DE-MATERIAIS.pdf" TargetMode="External"/><Relationship Id="rId2399" Type="http://schemas.openxmlformats.org/officeDocument/2006/relationships/hyperlink" Target="https://www.caixa.gov.br/Downloads/sinapi-metodologia/Livro_SINAPI_Calculos_Parametros.pdf" TargetMode="External"/><Relationship Id="rId3864" Type="http://schemas.openxmlformats.org/officeDocument/2006/relationships/hyperlink" Target="https://www.caixa.gov.br/Downloads/sinapi-cadernos-tecnicos/SINAPI-CT-RASGOS-E-FIXACOES.pdf" TargetMode="External"/><Relationship Id="rId4915" Type="http://schemas.openxmlformats.org/officeDocument/2006/relationships/hyperlink" Target="https://www.caixa.gov.br/Downloads/sinapi-cadernos-tecnicos/SINAPI-CT-TUBULACAO-FLANGEADA-PARA-REDES-DE-AGUA.pdf" TargetMode="External"/><Relationship Id="rId6270" Type="http://schemas.openxmlformats.org/officeDocument/2006/relationships/hyperlink" Target="https://www.caixa.gov.br/Downloads/sinapi-cadernos-tecnicos/SINAPI-CT-ESTRUTURA-E-TRAMA-PARA-COBERTURA.pdf" TargetMode="External"/><Relationship Id="rId7321" Type="http://schemas.openxmlformats.org/officeDocument/2006/relationships/hyperlink" Target="https://www.caixa.gov.br/Downloads/sinapi-cadernos-tecnicos/SINAPI-CT-DEPRECIACAO-JUROS-IMPOSTOS-E-SEGUROS-MANUTENCAO-E-MATERIAIS-NA-OPERACAO-DOS-EQUIPAMENTOS.pdf" TargetMode="External"/><Relationship Id="rId785" Type="http://schemas.openxmlformats.org/officeDocument/2006/relationships/hyperlink" Target="https://www.caixa.gov.br/Downloads/sinapi-cadernos-tecnicos/SINAPI-CT-INSTALACOES-PREDIAIS-DE-ESGOTO-TUBOS-E-CONEXOES.pdf" TargetMode="External"/><Relationship Id="rId2466" Type="http://schemas.openxmlformats.org/officeDocument/2006/relationships/hyperlink" Target="https://www.caixa.gov.br/Downloads/sinapi-metodologia/Livro_SINAPI_Calculos_Parametros.pdf" TargetMode="External"/><Relationship Id="rId2880" Type="http://schemas.openxmlformats.org/officeDocument/2006/relationships/hyperlink" Target="https://www.caixa.gov.br/Downloads/sinapi-cadernos-tecnicos/SINAPI-CT-PAISAGISMO-PLANTIO.pdf" TargetMode="External"/><Relationship Id="rId3517" Type="http://schemas.openxmlformats.org/officeDocument/2006/relationships/hyperlink" Target="https://www.caixa.gov.br/Downloads/sinapi-cadernos-tecnicos/SINAPI-CT-POCOS-DE-VISITA-E-CAIXAS-PARA-BOCAS-DE-LOBO.pdf" TargetMode="External"/><Relationship Id="rId3931" Type="http://schemas.openxmlformats.org/officeDocument/2006/relationships/hyperlink" Target="https://www.caixa.gov.br/Downloads/sinapi-cadernos-tecnicos/SINAPI-CT-RECOMPOSICAO-DE-PAVIMENTOS.pdf" TargetMode="External"/><Relationship Id="rId9079" Type="http://schemas.openxmlformats.org/officeDocument/2006/relationships/hyperlink" Target="https://www.caixa.gov.br/Downloads/sinapi-cadernos-tecnicos/SINAPI-CT-BOCAS-PARA-BUEIROS.pdf" TargetMode="External"/><Relationship Id="rId9493" Type="http://schemas.openxmlformats.org/officeDocument/2006/relationships/hyperlink" Target="https://www.caixa.gov.br/Downloads/sinapi-cadernos-tecnicos/SINAPI-CT-ASSENTAMENTO-DE-TUBOS-DE-ESGOTO-OU-DRENAGEM-PLUVIAL-EM-CONCRETO.pdf" TargetMode="External"/><Relationship Id="rId438" Type="http://schemas.openxmlformats.org/officeDocument/2006/relationships/hyperlink" Target="https://www.caixa.gov.br/Downloads/sinapi-cadernos-tecnicos/SINAPI-CT-INSTALACOES-HIDRAULICAS-RESERVACAO-E-BOMBAS-DE-RECALQUE.pdf" TargetMode="External"/><Relationship Id="rId852" Type="http://schemas.openxmlformats.org/officeDocument/2006/relationships/hyperlink" Target="https://www.caixa.gov.br/Downloads/sinapi-cadernos-tecnicos/SINAPI-CT-INSTALACOES-PREDIAIS-DE-AGUA-FRIA-EM-PVC.pdf" TargetMode="External"/><Relationship Id="rId1068" Type="http://schemas.openxmlformats.org/officeDocument/2006/relationships/hyperlink" Target="https://www.caixa.gov.br/Downloads/sinapi-cadernos-tecnicos/SINAPI-CT-INSTALACOES-PREDIAIS-DE-AGUA-QUENTE-EM-CPVC.pdf" TargetMode="External"/><Relationship Id="rId1482" Type="http://schemas.openxmlformats.org/officeDocument/2006/relationships/hyperlink" Target="https://www.caixa.gov.br/Downloads/sinapi-cadernos-tecnicos/SINAPI-CT-INSTALACOES-DE-GAS-E-INCENDIO-EM-ACO-E-FERRO-GALVANIZADO.pdf" TargetMode="External"/><Relationship Id="rId2119" Type="http://schemas.openxmlformats.org/officeDocument/2006/relationships/hyperlink" Target="https://www.caixa.gov.br/Downloads/sinapi-cadernos-tecnicos/SINAPI-CT-LIMPEZA-DE-OBRA.pdf" TargetMode="External"/><Relationship Id="rId2533" Type="http://schemas.openxmlformats.org/officeDocument/2006/relationships/hyperlink" Target="https://www.caixa.gov.br/Downloads/sinapi-cadernos-tecnicos/SINAPI-CT-LOCACAO-DE-OBRAS.pdf" TargetMode="External"/><Relationship Id="rId5689" Type="http://schemas.openxmlformats.org/officeDocument/2006/relationships/hyperlink" Target="https://www.caixa.gov.br/Downloads/sinapi-cadernos-tecnicos/SINAPI-CT-GUIAS-E-SARJETAS.pdf" TargetMode="External"/><Relationship Id="rId8095" Type="http://schemas.openxmlformats.org/officeDocument/2006/relationships/hyperlink" Target="https://www.caixa.gov.br/Downloads/sinapi-cadernos-tecnicos/SINAPI-CT-DEPRECIACAO-JUROS-IMPOSTOS-E-SEGUROS-MANUTENCAO-E-MATERIAIS-NA-OPERACAO-DOS-EQUIPAMENTOS.pdf" TargetMode="External"/><Relationship Id="rId9146" Type="http://schemas.openxmlformats.org/officeDocument/2006/relationships/hyperlink" Target="https://www.caixa.gov.br/Downloads/sinapi-cadernos-tecnicos/SINAPI-CT-BOCAS-PARA-BUEIROS.pdf" TargetMode="External"/><Relationship Id="rId9560" Type="http://schemas.openxmlformats.org/officeDocument/2006/relationships/hyperlink" Target="https://www.caixa.gov.br/Downloads/sinapi-cadernos-tecnicos/SINAPI-CT-ASSENTAMENTO-DE-TUBOS-DE-PVC-E-METALICOS-EM-REDES-DE-AGUA.pdf" TargetMode="External"/><Relationship Id="rId505" Type="http://schemas.openxmlformats.org/officeDocument/2006/relationships/hyperlink" Target="https://www.caixa.gov.br/Downloads/sinapi-cadernos-tecnicos/SINAPI-CT-INSTALACOES-HIDRAULICAS-EM-PEX.pdf" TargetMode="External"/><Relationship Id="rId1135" Type="http://schemas.openxmlformats.org/officeDocument/2006/relationships/hyperlink" Target="https://www.caixa.gov.br/Downloads/sinapi-cadernos-tecnicos/SINAPI-CT-INSTALACOES-PREDIAIS-DE-AGUA-QUENTE-EM-CPVC.pdf" TargetMode="External"/><Relationship Id="rId8162" Type="http://schemas.openxmlformats.org/officeDocument/2006/relationships/hyperlink" Target="https://www.caixa.gov.br/Downloads/sinapi-cadernos-tecnicos/SINAPI-CT-DEPRECIACAO-JUROS-IMPOSTOS-E-SEGUROS-MANUTENCAO-E-MATERIAIS-NA-OPERACAO-DOS-EQUIPAMENTOS.pdf" TargetMode="External"/><Relationship Id="rId9213" Type="http://schemas.openxmlformats.org/officeDocument/2006/relationships/hyperlink" Target="https://www.caixa.gov.br/Downloads/sinapi-cadernos-tecnicos/SINAPI-CT-ATERROS-BASES-SUB-BASES-E-IMPRIMACOES.pdf" TargetMode="External"/><Relationship Id="rId10092" Type="http://schemas.openxmlformats.org/officeDocument/2006/relationships/hyperlink" Target="https://www.caixa.gov.br/Downloads/sinapi-cadernos-tecnicos/SINAPI-CT-ALVENARIA-DE-VEDACAO.pdf" TargetMode="External"/><Relationship Id="rId1202" Type="http://schemas.openxmlformats.org/officeDocument/2006/relationships/hyperlink" Target="https://www.caixa.gov.br/Downloads/sinapi-cadernos-tecnicos/SINAPI-CT-INSTALACOES-PREDIAIS-DE-AGUAS-PLUVIAIS-TUBOS-CONEXOES-CAIXAS-E-RALOS.pdf" TargetMode="External"/><Relationship Id="rId2600" Type="http://schemas.openxmlformats.org/officeDocument/2006/relationships/hyperlink" Target="https://www.caixa.gov.br/Downloads/sinapi-cadernos-tecnicos/SINAPI-CT-LOUCAS-E-METAIS.pdf" TargetMode="External"/><Relationship Id="rId4358" Type="http://schemas.openxmlformats.org/officeDocument/2006/relationships/hyperlink" Target="https://www.caixa.gov.br/Downloads/sinapi-cadernos-tecnicos/SINAPI-CT-SINALIZACAO-VERTICAL-VIARIA.pdf" TargetMode="External"/><Relationship Id="rId5409" Type="http://schemas.openxmlformats.org/officeDocument/2006/relationships/hyperlink" Target="https://www.caixa.gov.br/Downloads/sinapi-cadernos-tecnicos/SINAPI-CT-INSTALACOES-ELETRICAS-ELETRODUTOS-EMBUTIDOS-CABOS-CAIXAS-TOMADAS-E-INTERRUPTORES.pdf" TargetMode="External"/><Relationship Id="rId5756" Type="http://schemas.openxmlformats.org/officeDocument/2006/relationships/hyperlink" Target="https://www.caixa.gov.br/Downloads/sinapi-cadernos-tecnicos/SINAPI-CT-GRAUTE-E-ARMACAO.pdf" TargetMode="External"/><Relationship Id="rId6807" Type="http://schemas.openxmlformats.org/officeDocument/2006/relationships/hyperlink" Target="https://www.caixa.gov.br/Downloads/sinapi-cadernos-tecnicos/SINAPI-CT-ESCAVACAO-HORIZONTAL.pdf" TargetMode="External"/><Relationship Id="rId4772" Type="http://schemas.openxmlformats.org/officeDocument/2006/relationships/hyperlink" Target="https://www.caixa.gov.br/Downloads/sinapi-cadernos-tecnicos/SINAPI-CT-TRANSPORTE-CARGA-E-DESCARGA-DE-MATERIAIS.pdf" TargetMode="External"/><Relationship Id="rId5823" Type="http://schemas.openxmlformats.org/officeDocument/2006/relationships/hyperlink" Target="https://www.caixa.gov.br/Downloads/sinapi-cadernos-tecnicos/SINAPI-CT-GABIOES-EXECUCAO-DE-MURO-E-PROTECAO-SUPERFICIAL.pdf" TargetMode="External"/><Relationship Id="rId8979" Type="http://schemas.openxmlformats.org/officeDocument/2006/relationships/hyperlink" Target="https://www.caixa.gov.br/Downloads/sinapi-cadernos-tecnicos/SINAPI-CT-CAIXAS-DE-AGUA-PARA-EDIFICACOES.pdf" TargetMode="External"/><Relationship Id="rId295" Type="http://schemas.openxmlformats.org/officeDocument/2006/relationships/hyperlink" Target="https://www.caixa.gov.br/Downloads/sinapi-cadernos-tecnicos/SINAPI-CT-INSTALACOES-HIDRAULICAS-RESERVACAO-E-BOMBAS-DE-RECALQUE.pdf" TargetMode="External"/><Relationship Id="rId3374" Type="http://schemas.openxmlformats.org/officeDocument/2006/relationships/hyperlink" Target="https://www.caixa.gov.br/Downloads/sinapi-cadernos-tecnicos/SINAPI-CT-PISOS.pdf" TargetMode="External"/><Relationship Id="rId4425" Type="http://schemas.openxmlformats.org/officeDocument/2006/relationships/hyperlink" Target="https://www.caixa.gov.br/Downloads/sinapi-cadernos-tecnicos/SINAPI-CT-SISTEMAS-DE-MEDICAO.pdf" TargetMode="External"/><Relationship Id="rId7995" Type="http://schemas.openxmlformats.org/officeDocument/2006/relationships/hyperlink" Target="https://www.caixa.gov.br/Downloads/sinapi-cadernos-tecnicos/SINAPI-CT-DEPRECIACAO-JUROS-IMPOSTOS-E-SEGUROS-MANUTENCAO-E-MATERIAIS-NA-OPERACAO-DOS-EQUIPAMENTOS.pdf" TargetMode="External"/><Relationship Id="rId2390" Type="http://schemas.openxmlformats.org/officeDocument/2006/relationships/hyperlink" Target="https://www.caixa.gov.br/Downloads/sinapi-metodologia/Livro_SINAPI_Calculos_Parametros.pdf" TargetMode="External"/><Relationship Id="rId3027" Type="http://schemas.openxmlformats.org/officeDocument/2006/relationships/hyperlink" Target="https://www.caixa.gov.br/Downloads/sinapi-cadernos-tecnicos/SINAPI-CT-PASSEIOS-DE-CONCRETO.pdf" TargetMode="External"/><Relationship Id="rId3441" Type="http://schemas.openxmlformats.org/officeDocument/2006/relationships/hyperlink" Target="https://www.caixa.gov.br/Downloads/sinapi-cadernos-tecnicos/SINAPI-CT-POSTES-DE-CONCRETO-E-METALICOS.pdf" TargetMode="External"/><Relationship Id="rId6597" Type="http://schemas.openxmlformats.org/officeDocument/2006/relationships/hyperlink" Target="https://www.caixa.gov.br/Downloads/sinapi-cadernos-tecnicos/SINAPI-CT-ESCORAMENTO-E-PREPARO-DE-FUNDO-DE-VALAS.pdf" TargetMode="External"/><Relationship Id="rId7648" Type="http://schemas.openxmlformats.org/officeDocument/2006/relationships/hyperlink" Target="https://www.caixa.gov.br/Downloads/sinapi-cadernos-tecnicos/SINAPI-CT-DEPRECIACAO-JUROS-IMPOSTOS-E-SEGUROS-MANUTENCAO-E-MATERIAIS-NA-OPERACAO-DOS-EQUIPAMENTOS.pdf" TargetMode="External"/><Relationship Id="rId362" Type="http://schemas.openxmlformats.org/officeDocument/2006/relationships/hyperlink" Target="https://www.caixa.gov.br/Downloads/sinapi-cadernos-tecnicos/SINAPI-CT-INSTALACOES-HIDRAULICAS-RESERVACAO-E-BOMBAS-DE-RECALQUE.pdf" TargetMode="External"/><Relationship Id="rId2043" Type="http://schemas.openxmlformats.org/officeDocument/2006/relationships/hyperlink" Target="https://www.caixa.gov.br/Downloads/sinapi-cadernos-tecnicos/SINAPI-CT-LAJES-PRE-MOLDADAS.pdf" TargetMode="External"/><Relationship Id="rId5199" Type="http://schemas.openxmlformats.org/officeDocument/2006/relationships/hyperlink" Target="https://www.caixa.gov.br/Downloads/sinapi-cadernos-tecnicos/SINAPI-CT-VALVULAS-E-REGISTROS-PARA-SISTEMAS-PREDIAIS.pdf" TargetMode="External"/><Relationship Id="rId6664" Type="http://schemas.openxmlformats.org/officeDocument/2006/relationships/hyperlink" Target="https://www.caixa.gov.br/Downloads/sinapi-cadernos-tecnicos/SINAPI-CT-ESCAVACAO-DE-VALAS.pdf" TargetMode="External"/><Relationship Id="rId7715" Type="http://schemas.openxmlformats.org/officeDocument/2006/relationships/hyperlink" Target="https://www.caixa.gov.br/Downloads/sinapi-cadernos-tecnicos/SINAPI-CT-DEPRECIACAO-JUROS-IMPOSTOS-E-SEGUROS-MANUTENCAO-E-MATERIAIS-NA-OPERACAO-DOS-EQUIPAMENTOS.pdf" TargetMode="External"/><Relationship Id="rId9070" Type="http://schemas.openxmlformats.org/officeDocument/2006/relationships/hyperlink" Target="https://www.caixa.gov.br/Downloads/sinapi-cadernos-tecnicos/SINAPI-CT-BOMBAS-HIDRAULICAS-CENTRIFUGAS-HORIZONTAIS-E-SUBMERSIVEIS.pdf" TargetMode="External"/><Relationship Id="rId2110" Type="http://schemas.openxmlformats.org/officeDocument/2006/relationships/hyperlink" Target="https://www.caixa.gov.br/Downloads/sinapi-cadernos-tecnicos/SINAPI-CT-LIGACOES-PREDIAIS-DE-AGUA-E-ESGOTO.pdf" TargetMode="External"/><Relationship Id="rId5266" Type="http://schemas.openxmlformats.org/officeDocument/2006/relationships/hyperlink" Target="https://www.caixa.gov.br/Downloads/sinapi-cadernos-tecnicos/SINAPI-CT-VALVULAS-PARA-REDES-DE-SANEAMENTO.pdf" TargetMode="External"/><Relationship Id="rId5680" Type="http://schemas.openxmlformats.org/officeDocument/2006/relationships/hyperlink" Target="https://www.caixa.gov.br/Downloads/sinapi-cadernos-tecnicos/SINAPI-CT-GUIAS-E-SARJETAS.pdf" TargetMode="External"/><Relationship Id="rId6317" Type="http://schemas.openxmlformats.org/officeDocument/2006/relationships/hyperlink" Target="https://www.caixa.gov.br/Downloads/sinapi-cadernos-tecnicos/SINAPI-CT-ESTRUTURA-E-TRAMA-PARA-COBERTURA.pdf" TargetMode="External"/><Relationship Id="rId9887" Type="http://schemas.openxmlformats.org/officeDocument/2006/relationships/hyperlink" Target="https://www.caixa.gov.br/Downloads/sinapi-cadernos-tecnicos/SINAPI-CT-ARGAMASSAS.pdf" TargetMode="External"/><Relationship Id="rId4282" Type="http://schemas.openxmlformats.org/officeDocument/2006/relationships/hyperlink" Target="https://www.caixa.gov.br/Downloads/sinapi-cadernos-tecnicos/SINAPI-CT-REVESTIMENTOS-CERAMICOS-INTERNOS.pdf" TargetMode="External"/><Relationship Id="rId5333" Type="http://schemas.openxmlformats.org/officeDocument/2006/relationships/hyperlink" Target="https://www.caixa.gov.br/Downloads/sinapi-cadernos-tecnicos/SINAPI-CT-INSTALACOES-ELETRICAS-ELETRODUTOS-CONEXOES-E-CONDULETES-APARENTES.pdf" TargetMode="External"/><Relationship Id="rId6731" Type="http://schemas.openxmlformats.org/officeDocument/2006/relationships/hyperlink" Target="https://www.caixa.gov.br/Downloads/sinapi-cadernos-tecnicos/SINAPI-CT-ESCAVACAO-VERTICAL-A-CEU-ABERTO.pdf" TargetMode="External"/><Relationship Id="rId8489" Type="http://schemas.openxmlformats.org/officeDocument/2006/relationships/hyperlink" Target="https://www.caixa.gov.br/Downloads/sinapi-cadernos-tecnicos/SINAPI-CT-CUSTOS-HORARIOS-PRODUTIVO-E-IMPRODUTIVO-DOS-EQUIPAMENTOS.pdf" TargetMode="External"/><Relationship Id="rId1876" Type="http://schemas.openxmlformats.org/officeDocument/2006/relationships/hyperlink" Target="https://www.caixa.gov.br/Downloads/sinapi-cadernos-tecnicos/SINAPI-CT-INSTALACOES-EM-COBRE.pdf" TargetMode="External"/><Relationship Id="rId2927" Type="http://schemas.openxmlformats.org/officeDocument/2006/relationships/hyperlink" Target="https://www.caixa.gov.br/Downloads/sinapi-cadernos-tecnicos/SINAPI-CT-PAREDES-DE-CONCRETO-ESTUCAMENTO.pdf" TargetMode="External"/><Relationship Id="rId9954" Type="http://schemas.openxmlformats.org/officeDocument/2006/relationships/hyperlink" Target="https://www.caixa.gov.br/Downloads/sinapi-cadernos-tecnicos/SINAPI-CT-ARGAMASSAS.pdf" TargetMode="External"/><Relationship Id="rId1529" Type="http://schemas.openxmlformats.org/officeDocument/2006/relationships/hyperlink" Target="https://www.caixa.gov.br/Downloads/sinapi-cadernos-tecnicos/SINAPI-CT-INSTALACOES-DE-GAS-E-INCENDIO-EM-ACO-E-FERRO-GALVANIZADO.pdf" TargetMode="External"/><Relationship Id="rId1943" Type="http://schemas.openxmlformats.org/officeDocument/2006/relationships/hyperlink" Target="https://www.caixa.gov.br/Downloads/sinapi-cadernos-tecnicos/SINAPI-CT-INSTALACOES-EM-COBRE.pdf" TargetMode="External"/><Relationship Id="rId5400" Type="http://schemas.openxmlformats.org/officeDocument/2006/relationships/hyperlink" Target="https://www.caixa.gov.br/Downloads/sinapi-cadernos-tecnicos/SINAPI-CT-INSTALACOES-ELETRICAS-ELETRODUTOS-EMBUTIDOS-CABOS-CAIXAS-TOMADAS-E-INTERRUPTORES.pdf" TargetMode="External"/><Relationship Id="rId8556" Type="http://schemas.openxmlformats.org/officeDocument/2006/relationships/hyperlink" Target="https://www.caixa.gov.br/Downloads/sinapi-cadernos-tecnicos/SINAPI-CT-CUSTOS-HORARIOS-PRODUTIVO-E-IMPRODUTIVO-DOS-EQUIPAMENTOS.pdf" TargetMode="External"/><Relationship Id="rId8970" Type="http://schemas.openxmlformats.org/officeDocument/2006/relationships/hyperlink" Target="https://www.caixa.gov.br/Downloads/sinapi-cadernos-tecnicos/SINAPI-CT-CAIXAS-DE-AGUA-PARA-EDIFICACOES.pdf" TargetMode="External"/><Relationship Id="rId9607" Type="http://schemas.openxmlformats.org/officeDocument/2006/relationships/hyperlink" Target="https://www.caixa.gov.br/Downloads/sinapi-cadernos-tecnicos/SINAPI-CT-ASSENTAMENTO-DE-TUBOS-DE-PVC-E-METALICOS-EM-REDES-DE-AGUA.pdf" TargetMode="External"/><Relationship Id="rId4002" Type="http://schemas.openxmlformats.org/officeDocument/2006/relationships/hyperlink" Target="https://www.caixa.gov.br/Downloads/sinapi-cadernos-tecnicos/SINAPI-CT-REDES-ENTERRADAS-DE-DISTRIBUICAO-ELETRICA.pdf" TargetMode="External"/><Relationship Id="rId7158" Type="http://schemas.openxmlformats.org/officeDocument/2006/relationships/hyperlink" Target="https://www.caixa.gov.br/Downloads/sinapi-cadernos-tecnicos/SINAPI-CT-DUTOS-PARA-AR-CONDICIONADO.pdf" TargetMode="External"/><Relationship Id="rId7572" Type="http://schemas.openxmlformats.org/officeDocument/2006/relationships/hyperlink" Target="https://www.caixa.gov.br/Downloads/sinapi-cadernos-tecnicos/SINAPI-CT-DEPRECIACAO-JUROS-IMPOSTOS-E-SEGUROS-MANUTENCAO-E-MATERIAIS-NA-OPERACAO-DOS-EQUIPAMENTOS.pdf" TargetMode="External"/><Relationship Id="rId8209" Type="http://schemas.openxmlformats.org/officeDocument/2006/relationships/hyperlink" Target="https://www.caixa.gov.br/Downloads/sinapi-cadernos-tecnicos/SINAPI-CT-DEMOLICOES-E-REMOCOES.pdf" TargetMode="External"/><Relationship Id="rId8623" Type="http://schemas.openxmlformats.org/officeDocument/2006/relationships/hyperlink" Target="https://www.caixa.gov.br/Downloads/sinapi-cadernos-tecnicos/SINAPI-CT-CUSTOS-HORARIOS-PRODUTIVO-E-IMPRODUTIVO-DOS-EQUIPAMENTOS.pdf" TargetMode="External"/><Relationship Id="rId10139" Type="http://schemas.openxmlformats.org/officeDocument/2006/relationships/hyperlink" Target="https://www.caixa.gov.br/Downloads/sinapi-cadernos-tecnicos/SINAPI-CT-ACESSIBILIDADE.pdf" TargetMode="External"/><Relationship Id="rId3768" Type="http://schemas.openxmlformats.org/officeDocument/2006/relationships/hyperlink" Target="https://www.caixa.gov.br/Downloads/sinapi-cadernos-tecnicos/SINAPI-CT-QUADROS-DE-AUTOMACAO-DE-BOMBAS.pdf" TargetMode="External"/><Relationship Id="rId4819" Type="http://schemas.openxmlformats.org/officeDocument/2006/relationships/hyperlink" Target="https://www.caixa.gov.br/Downloads/sinapi-cadernos-tecnicos/SINAPI-CT-TRANSPORTE-CARGA-E-DESCARGA-DE-MATERIAIS.pdf" TargetMode="External"/><Relationship Id="rId6174" Type="http://schemas.openxmlformats.org/officeDocument/2006/relationships/hyperlink" Target="https://www.caixa.gov.br/Downloads/sinapi-cadernos-tecnicos/SINAPI-CT-ESTRUTURAS-DE-MADEIRA.pdf" TargetMode="External"/><Relationship Id="rId7225" Type="http://schemas.openxmlformats.org/officeDocument/2006/relationships/hyperlink" Target="https://www.caixa.gov.br/Downloads/sinapi-cadernos-tecnicos/SINAPI-CT-DRENOS.pdf" TargetMode="External"/><Relationship Id="rId689" Type="http://schemas.openxmlformats.org/officeDocument/2006/relationships/hyperlink" Target="https://www.caixa.gov.br/Downloads/sinapi-cadernos-tecnicos/SINAPI-CT-INSTALACOES-HIDRAULICAS-EM-PPR.pdf" TargetMode="External"/><Relationship Id="rId2784" Type="http://schemas.openxmlformats.org/officeDocument/2006/relationships/hyperlink" Target="https://www.caixa.gov.br/Downloads/sinapi-cadernos-tecnicos/SINAPI-CT-MASSA-UNICA-INTERNA.pdf" TargetMode="External"/><Relationship Id="rId5190" Type="http://schemas.openxmlformats.org/officeDocument/2006/relationships/hyperlink" Target="https://www.caixa.gov.br/Downloads/sinapi-cadernos-tecnicos/SINAPI-CT-VALVULAS-E-REGISTROS-PARA-SISTEMAS-PREDIAIS.pdf" TargetMode="External"/><Relationship Id="rId6241" Type="http://schemas.openxmlformats.org/officeDocument/2006/relationships/hyperlink" Target="https://www.caixa.gov.br/Downloads/sinapi-cadernos-tecnicos/SINAPI-CT-ESTRUTURA-E-TRAMA-PARA-COBERTURA.pdf" TargetMode="External"/><Relationship Id="rId9397" Type="http://schemas.openxmlformats.org/officeDocument/2006/relationships/hyperlink" Target="https://www.caixa.gov.br/Downloads/sinapi-cadernos-tecnicos/SINAPI-CT-ATERRO-E-REATERRO-DE-VALAS.pdf" TargetMode="External"/><Relationship Id="rId756" Type="http://schemas.openxmlformats.org/officeDocument/2006/relationships/hyperlink" Target="https://www.caixa.gov.br/Downloads/sinapi-cadernos-tecnicos/SINAPI-CT-INSTALACOES-PREDIAIS-DE-ESGOTO-TUBOS-E-CONEXOES.pdf" TargetMode="External"/><Relationship Id="rId1386" Type="http://schemas.openxmlformats.org/officeDocument/2006/relationships/hyperlink" Target="https://www.caixa.gov.br/Downloads/sinapi-cadernos-tecnicos/SINAPI-CT-INSTALACOES-DE-GAS-E-INCENDIO-EM-ACO-E-FERRO-GALVANIZADO.pdf" TargetMode="External"/><Relationship Id="rId2437" Type="http://schemas.openxmlformats.org/officeDocument/2006/relationships/hyperlink" Target="https://www.caixa.gov.br/Downloads/sinapi-metodologia/Livro_SINAPI_Calculos_Parametros.pdf" TargetMode="External"/><Relationship Id="rId3835" Type="http://schemas.openxmlformats.org/officeDocument/2006/relationships/hyperlink" Target="https://www.caixa.gov.br/Downloads/sinapi-cadernos-tecnicos/SINAPI-CT-RASGOS-E-FIXACOES.pdf" TargetMode="External"/><Relationship Id="rId9464" Type="http://schemas.openxmlformats.org/officeDocument/2006/relationships/hyperlink" Target="https://www.caixa.gov.br/Downloads/sinapi-cadernos-tecnicos/SINAPI-CT-ASSENTAMENTO-DE-TUBOS-DE-ESGOTO-OU-DRENAGEM-PLUVIAL-EM-CONCRETO.pdf" TargetMode="External"/><Relationship Id="rId409" Type="http://schemas.openxmlformats.org/officeDocument/2006/relationships/hyperlink" Target="https://www.caixa.gov.br/Downloads/sinapi-cadernos-tecnicos/SINAPI-CT-INSTALACOES-HIDRAULICAS-RESERVACAO-E-BOMBAS-DE-RECALQUE.pdf" TargetMode="External"/><Relationship Id="rId1039" Type="http://schemas.openxmlformats.org/officeDocument/2006/relationships/hyperlink" Target="https://www.caixa.gov.br/Downloads/sinapi-cadernos-tecnicos/SINAPI-CT-INSTALACOES-PREDIAIS-DE-AGUA-FRIA-EM-PVC.pdf" TargetMode="External"/><Relationship Id="rId2851" Type="http://schemas.openxmlformats.org/officeDocument/2006/relationships/hyperlink" Target="https://www.caixa.gov.br/Downloads/sinapi-cadernos-tecnicos/SINAPI-CT-MONOCAPA.pdf" TargetMode="External"/><Relationship Id="rId3902" Type="http://schemas.openxmlformats.org/officeDocument/2006/relationships/hyperlink" Target="https://www.caixa.gov.br/Downloads/sinapi-cadernos-tecnicos/SINAPI-CT-RASGOS-E-FIXACOES.pdf" TargetMode="External"/><Relationship Id="rId8066" Type="http://schemas.openxmlformats.org/officeDocument/2006/relationships/hyperlink" Target="https://www.caixa.gov.br/Downloads/sinapi-cadernos-tecnicos/SINAPI-CT-DEPRECIACAO-JUROS-IMPOSTOS-E-SEGUROS-MANUTENCAO-E-MATERIAIS-NA-OPERACAO-DOS-EQUIPAMENTOS.pdf" TargetMode="External"/><Relationship Id="rId9117" Type="http://schemas.openxmlformats.org/officeDocument/2006/relationships/hyperlink" Target="https://www.caixa.gov.br/Downloads/sinapi-cadernos-tecnicos/SINAPI-CT-BOCAS-PARA-BUEIROS.pdf" TargetMode="External"/><Relationship Id="rId92" Type="http://schemas.openxmlformats.org/officeDocument/2006/relationships/hyperlink" Target="https://www.caixa.gov.br/Downloads/sinapi-cadernos-tecnicos/SINAPI-CT-INSTALACOES-ELETRICAS-REDE-DE-DISTRIBUICAO.pdf" TargetMode="External"/><Relationship Id="rId823" Type="http://schemas.openxmlformats.org/officeDocument/2006/relationships/hyperlink" Target="https://www.caixa.gov.br/Downloads/sinapi-cadernos-tecnicos/SINAPI-CT-INSTALACOES-PREDIAIS-DE-AGUA-FRIA-EM-PVC.pdf" TargetMode="External"/><Relationship Id="rId1453" Type="http://schemas.openxmlformats.org/officeDocument/2006/relationships/hyperlink" Target="https://www.caixa.gov.br/Downloads/sinapi-cadernos-tecnicos/SINAPI-CT-INSTALACOES-DE-GAS-E-INCENDIO-EM-ACO-E-FERRO-GALVANIZADO.pdf" TargetMode="External"/><Relationship Id="rId2504" Type="http://schemas.openxmlformats.org/officeDocument/2006/relationships/hyperlink" Target="https://www.caixa.gov.br/Downloads/sinapi-metodologia/Livro_SINAPI_Calculos_Parametros.pdf" TargetMode="External"/><Relationship Id="rId7082" Type="http://schemas.openxmlformats.org/officeDocument/2006/relationships/hyperlink" Target="https://www.caixa.gov.br/Downloads/sinapi-cadernos-tecnicos/SINAPI-CT-ELETROCALHAS.pdf" TargetMode="External"/><Relationship Id="rId8480" Type="http://schemas.openxmlformats.org/officeDocument/2006/relationships/hyperlink" Target="https://www.caixa.gov.br/Downloads/sinapi-cadernos-tecnicos/SINAPI-CT-CUSTOS-HORARIOS-PRODUTIVO-E-IMPRODUTIVO-DOS-EQUIPAMENTOS.pdf" TargetMode="External"/><Relationship Id="rId9531" Type="http://schemas.openxmlformats.org/officeDocument/2006/relationships/hyperlink" Target="https://www.caixa.gov.br/Downloads/sinapi-cadernos-tecnicos/SINAPI-CT-ASSENTAMENTO-DE-TUBOS-DE-PVC-E-METALICOS-EM-REDES-DE-AGUA.pdf" TargetMode="External"/><Relationship Id="rId1106" Type="http://schemas.openxmlformats.org/officeDocument/2006/relationships/hyperlink" Target="https://www.caixa.gov.br/Downloads/sinapi-cadernos-tecnicos/SINAPI-CT-INSTALACOES-PREDIAIS-DE-AGUA-QUENTE-EM-CPVC.pdf" TargetMode="External"/><Relationship Id="rId1520" Type="http://schemas.openxmlformats.org/officeDocument/2006/relationships/hyperlink" Target="https://www.caixa.gov.br/Downloads/sinapi-cadernos-tecnicos/SINAPI-CT-INSTALACOES-DE-GAS-E-INCENDIO-EM-ACO-E-FERRO-GALVANIZADO.pdf" TargetMode="External"/><Relationship Id="rId4676" Type="http://schemas.openxmlformats.org/officeDocument/2006/relationships/hyperlink" Target="https://www.caixa.gov.br/Downloads/sinapi-cadernos-tecnicos/SINAPI-CT-TRANSPORTE-DE-MATERIAIS-DENTRO-DO-CANTEIRO-DE-OBRAS.pdf" TargetMode="External"/><Relationship Id="rId5727" Type="http://schemas.openxmlformats.org/officeDocument/2006/relationships/hyperlink" Target="https://www.caixa.gov.br/Downloads/sinapi-cadernos-tecnicos/SINAPI-CT-GUARDA-CORPO-CORRIMAO-E-GRADE-PARA-ESQUADRIAS.pdf" TargetMode="External"/><Relationship Id="rId8133" Type="http://schemas.openxmlformats.org/officeDocument/2006/relationships/hyperlink" Target="https://www.caixa.gov.br/Downloads/sinapi-cadernos-tecnicos/SINAPI-CT-DEPRECIACAO-JUROS-IMPOSTOS-E-SEGUROS-MANUTENCAO-E-MATERIAIS-NA-OPERACAO-DOS-EQUIPAMENTOS.pdf" TargetMode="External"/><Relationship Id="rId10063" Type="http://schemas.openxmlformats.org/officeDocument/2006/relationships/hyperlink" Target="https://www.caixa.gov.br/Downloads/sinapi-cadernos-tecnicos/SINAPI-CT-ALVENARIA-DE-VEDACAO.pdf" TargetMode="External"/><Relationship Id="rId3278" Type="http://schemas.openxmlformats.org/officeDocument/2006/relationships/hyperlink" Target="https://www.caixa.gov.br/Downloads/sinapi-cadernos-tecnicos/SINAPI-CT-PINTURA-EM-MADEIRA.pdf" TargetMode="External"/><Relationship Id="rId3692" Type="http://schemas.openxmlformats.org/officeDocument/2006/relationships/hyperlink" Target="https://www.caixa.gov.br/Downloads/sinapi-cadernos-tecnicos/SINAPI-CT-PRODUCAO-DE-CONCRETO.pdf" TargetMode="External"/><Relationship Id="rId4329" Type="http://schemas.openxmlformats.org/officeDocument/2006/relationships/hyperlink" Target="https://www.caixa.gov.br/Downloads/sinapi-cadernos-tecnicos/SINAPI-CT-SINALIZACAO-VERTICAL-VIARIA.pdf" TargetMode="External"/><Relationship Id="rId4743" Type="http://schemas.openxmlformats.org/officeDocument/2006/relationships/hyperlink" Target="https://www.caixa.gov.br/Downloads/sinapi-cadernos-tecnicos/SINAPI-CT-TRANSPORTE-CARGA-E-DESCARGA-DE-MATERIAIS.pdf" TargetMode="External"/><Relationship Id="rId7899" Type="http://schemas.openxmlformats.org/officeDocument/2006/relationships/hyperlink" Target="https://www.caixa.gov.br/Downloads/sinapi-cadernos-tecnicos/SINAPI-CT-DEPRECIACAO-JUROS-IMPOSTOS-E-SEGUROS-MANUTENCAO-E-MATERIAIS-NA-OPERACAO-DOS-EQUIPAMENTOS.pdf" TargetMode="External"/><Relationship Id="rId8200" Type="http://schemas.openxmlformats.org/officeDocument/2006/relationships/hyperlink" Target="https://www.caixa.gov.br/Downloads/sinapi-cadernos-tecnicos/SINAPI-CT-DEMOLICOES-E-REMOCOES.pdf" TargetMode="External"/><Relationship Id="rId10130" Type="http://schemas.openxmlformats.org/officeDocument/2006/relationships/hyperlink" Target="https://www.caixa.gov.br/Downloads/sinapi-cadernos-tecnicos/SINAPI-CT-ALVENARIA-ESTRUTURAL-BLOCOS-CERAMICOS.pdf" TargetMode="External"/><Relationship Id="rId199" Type="http://schemas.openxmlformats.org/officeDocument/2006/relationships/hyperlink" Target="https://www.caixa.gov.br/Downloads/sinapi-cadernos-tecnicos/SINAPI-CT-INSTALACOES-HIDRAULICAS-RESERVACAO-E-BOMBAS-DE-RECALQUE.pdf" TargetMode="External"/><Relationship Id="rId2294" Type="http://schemas.openxmlformats.org/officeDocument/2006/relationships/hyperlink" Target="https://www.caixa.gov.br/Downloads/sinapi-metodologia/Livro_SINAPI_Calculos_Parametros.pdf" TargetMode="External"/><Relationship Id="rId3345" Type="http://schemas.openxmlformats.org/officeDocument/2006/relationships/hyperlink" Target="https://www.caixa.gov.br/Downloads/sinapi-cadernos-tecnicos/SINAPI-CT-PINTURA-PARA-PISOS-E-PARA-SINALIZACAO-HORIZONTAL-E-VERTICAL.pdf" TargetMode="External"/><Relationship Id="rId266" Type="http://schemas.openxmlformats.org/officeDocument/2006/relationships/hyperlink" Target="https://www.caixa.gov.br/Downloads/sinapi-cadernos-tecnicos/SINAPI-CT-INSTALACOES-HIDRAULICAS-RESERVACAO-E-BOMBAS-DE-RECALQUE.pdf" TargetMode="External"/><Relationship Id="rId680" Type="http://schemas.openxmlformats.org/officeDocument/2006/relationships/hyperlink" Target="https://www.caixa.gov.br/Downloads/sinapi-cadernos-tecnicos/SINAPI-CT-INSTALACOES-HIDRAULICAS-EM-PPR.pdf" TargetMode="External"/><Relationship Id="rId2361" Type="http://schemas.openxmlformats.org/officeDocument/2006/relationships/hyperlink" Target="https://www.caixa.gov.br/Downloads/sinapi-metodologia/Livro_SINAPI_Calculos_Parametros.pdf" TargetMode="External"/><Relationship Id="rId3412" Type="http://schemas.openxmlformats.org/officeDocument/2006/relationships/hyperlink" Target="https://www.caixa.gov.br/Downloads/sinapi-cadernos-tecnicos/SINAPI-CT-PISOS.pdf" TargetMode="External"/><Relationship Id="rId4810" Type="http://schemas.openxmlformats.org/officeDocument/2006/relationships/hyperlink" Target="https://www.caixa.gov.br/Downloads/sinapi-cadernos-tecnicos/SINAPI-CT-TRANSPORTE-CARGA-E-DESCARGA-DE-MATERIAIS.pdf" TargetMode="External"/><Relationship Id="rId6568" Type="http://schemas.openxmlformats.org/officeDocument/2006/relationships/hyperlink" Target="https://www.caixa.gov.br/Downloads/sinapi-cadernos-tecnicos/SINAPI-CT-ESGOTAMENTO-DE-VALA-E-REBAIXAMENTO-DO-LENCOL-FREATICO.pdf" TargetMode="External"/><Relationship Id="rId7619" Type="http://schemas.openxmlformats.org/officeDocument/2006/relationships/hyperlink" Target="https://www.caixa.gov.br/Downloads/sinapi-cadernos-tecnicos/SINAPI-CT-DEPRECIACAO-JUROS-IMPOSTOS-E-SEGUROS-MANUTENCAO-E-MATERIAIS-NA-OPERACAO-DOS-EQUIPAMENTOS.pdf" TargetMode="External"/><Relationship Id="rId7966" Type="http://schemas.openxmlformats.org/officeDocument/2006/relationships/hyperlink" Target="https://www.caixa.gov.br/Downloads/sinapi-cadernos-tecnicos/SINAPI-CT-DEPRECIACAO-JUROS-IMPOSTOS-E-SEGUROS-MANUTENCAO-E-MATERIAIS-NA-OPERACAO-DOS-EQUIPAMENTOS.pdf" TargetMode="External"/><Relationship Id="rId333" Type="http://schemas.openxmlformats.org/officeDocument/2006/relationships/hyperlink" Target="https://www.caixa.gov.br/Downloads/sinapi-cadernos-tecnicos/SINAPI-CT-INSTALACOES-HIDRAULICAS-RESERVACAO-E-BOMBAS-DE-RECALQUE.pdf" TargetMode="External"/><Relationship Id="rId2014" Type="http://schemas.openxmlformats.org/officeDocument/2006/relationships/hyperlink" Target="https://www.caixa.gov.br/Downloads/sinapi-cadernos-tecnicos/SINAPI-CT-INSTALACOES-PARA-CANTEIROS-DE-OBRAS.pdf" TargetMode="External"/><Relationship Id="rId6982" Type="http://schemas.openxmlformats.org/officeDocument/2006/relationships/hyperlink" Target="https://www.caixa.gov.br/Downloads/sinapi-cadernos-tecnicos/SINAPI-CT-EQUIPAMENTOS-DE-PROTECAO-COLETIVA.pdf" TargetMode="External"/><Relationship Id="rId9041" Type="http://schemas.openxmlformats.org/officeDocument/2006/relationships/hyperlink" Target="https://www.caixa.gov.br/Downloads/sinapi-cadernos-tecnicos/SINAPI-CT-CAIXAS-ENTERRADAS.pdf" TargetMode="External"/><Relationship Id="rId1030" Type="http://schemas.openxmlformats.org/officeDocument/2006/relationships/hyperlink" Target="https://www.caixa.gov.br/Downloads/sinapi-cadernos-tecnicos/SINAPI-CT-INSTALACOES-PREDIAIS-DE-AGUA-FRIA-EM-PVC.pdf" TargetMode="External"/><Relationship Id="rId4186" Type="http://schemas.openxmlformats.org/officeDocument/2006/relationships/hyperlink" Target="https://www.caixa.gov.br/Downloads/sinapi-cadernos-tecnicos/SINAPI-CT-REDES-DE-AGUA-E-ESGOTO-EM-PEAD-LISO-(TUBOS-E-CONEXOES).pdf" TargetMode="External"/><Relationship Id="rId5584" Type="http://schemas.openxmlformats.org/officeDocument/2006/relationships/hyperlink" Target="https://www.caixa.gov.br/Downloads/sinapi-cadernos-tecnicos/SINAPI-CT-INSTALACOES-ELETRICAS-ELETRODUTOS-EMBUTIDOS-CABOS-CAIXAS-TOMADAS-E-INTERRUPTORES.pdf" TargetMode="External"/><Relationship Id="rId6635" Type="http://schemas.openxmlformats.org/officeDocument/2006/relationships/hyperlink" Target="https://www.caixa.gov.br/Downloads/sinapi-cadernos-tecnicos/SINAPI-CT-ESCAVACAO-EM-MATERIAL-DE-3&#170;-CATEGORIA.pdf" TargetMode="External"/><Relationship Id="rId400" Type="http://schemas.openxmlformats.org/officeDocument/2006/relationships/hyperlink" Target="https://www.caixa.gov.br/Downloads/sinapi-cadernos-tecnicos/SINAPI-CT-INSTALACOES-HIDRAULICAS-RESERVACAO-E-BOMBAS-DE-RECALQUE.pdf" TargetMode="External"/><Relationship Id="rId5237" Type="http://schemas.openxmlformats.org/officeDocument/2006/relationships/hyperlink" Target="https://www.caixa.gov.br/Downloads/sinapi-cadernos-tecnicos/SINAPI-CT-VALVULAS-PARA-REDES-DE-SANEAMENTO.pdf" TargetMode="External"/><Relationship Id="rId5651" Type="http://schemas.openxmlformats.org/officeDocument/2006/relationships/hyperlink" Target="https://www.caixa.gov.br/Downloads/sinapi-cadernos-tecnicos/SINAPI-CT-ILUMINACAO-PREDIAL-E-MONITORAMENTO.pdf" TargetMode="External"/><Relationship Id="rId6702" Type="http://schemas.openxmlformats.org/officeDocument/2006/relationships/hyperlink" Target="https://www.caixa.gov.br/Downloads/sinapi-cadernos-tecnicos/SINAPI-CT-ESCAVACAO-DE-VALAS.pdf" TargetMode="External"/><Relationship Id="rId9858" Type="http://schemas.openxmlformats.org/officeDocument/2006/relationships/hyperlink" Target="https://www.caixa.gov.br/Downloads/sinapi-cadernos-tecnicos/SINAPI-CT-ARMACAO-PARA-ESTRUTURAS-DE-CONCRETO-ARMADO.pdf" TargetMode="External"/><Relationship Id="rId1847" Type="http://schemas.openxmlformats.org/officeDocument/2006/relationships/hyperlink" Target="https://www.caixa.gov.br/Downloads/sinapi-cadernos-tecnicos/SINAPI-CT-INSTALACOES-EM-COBRE.pdf" TargetMode="External"/><Relationship Id="rId4253" Type="http://schemas.openxmlformats.org/officeDocument/2006/relationships/hyperlink" Target="https://www.caixa.gov.br/Downloads/sinapi-cadernos-tecnicos/SINAPI-CT-REVESTIMENTOS-CERAMICOS-EXTERNOS.pdf" TargetMode="External"/><Relationship Id="rId5304" Type="http://schemas.openxmlformats.org/officeDocument/2006/relationships/hyperlink" Target="https://www.caixa.gov.br/Downloads/sinapi-cadernos-tecnicos/SINAPI-CT-INSTALACOES-ELETRICAS-QUADROS-CABOS-DISJUNTORES-CONTATORES-E-BARRAMENTOS-BLINDADOS.pdf" TargetMode="External"/><Relationship Id="rId8874" Type="http://schemas.openxmlformats.org/officeDocument/2006/relationships/hyperlink" Target="https://www.caixa.gov.br/Downloads/sinapi-cadernos-tecnicos/SINAPI-CT-CERCAS-PROTETORES-E-ALAMBRADOS.pdf" TargetMode="External"/><Relationship Id="rId9925" Type="http://schemas.openxmlformats.org/officeDocument/2006/relationships/hyperlink" Target="https://www.caixa.gov.br/Downloads/sinapi-cadernos-tecnicos/SINAPI-CT-ARGAMASSAS.pdf" TargetMode="External"/><Relationship Id="rId4320" Type="http://schemas.openxmlformats.org/officeDocument/2006/relationships/hyperlink" Target="https://www.caixa.gov.br/Downloads/sinapi-cadernos-tecnicos/SINAPI-CT-SINALIZACAO-HORIZONTAL-VIARIA.pdf" TargetMode="External"/><Relationship Id="rId7476" Type="http://schemas.openxmlformats.org/officeDocument/2006/relationships/hyperlink" Target="https://www.caixa.gov.br/Downloads/sinapi-cadernos-tecnicos/SINAPI-CT-DEPRECIACAO-JUROS-IMPOSTOS-E-SEGUROS-MANUTENCAO-E-MATERIAIS-NA-OPERACAO-DOS-EQUIPAMENTOS.pdf" TargetMode="External"/><Relationship Id="rId7890" Type="http://schemas.openxmlformats.org/officeDocument/2006/relationships/hyperlink" Target="https://www.caixa.gov.br/Downloads/sinapi-cadernos-tecnicos/SINAPI-CT-DEPRECIACAO-JUROS-IMPOSTOS-E-SEGUROS-MANUTENCAO-E-MATERIAIS-NA-OPERACAO-DOS-EQUIPAMENTOS.pdf" TargetMode="External"/><Relationship Id="rId8527" Type="http://schemas.openxmlformats.org/officeDocument/2006/relationships/hyperlink" Target="https://www.caixa.gov.br/Downloads/sinapi-cadernos-tecnicos/SINAPI-CT-CUSTOS-HORARIOS-PRODUTIVO-E-IMPRODUTIVO-DOS-EQUIPAMENTOS.pdf" TargetMode="External"/><Relationship Id="rId190" Type="http://schemas.openxmlformats.org/officeDocument/2006/relationships/hyperlink" Target="https://www.caixa.gov.br/Downloads/sinapi-cadernos-tecnicos/SINAPI-CT-INSTALACOES-HIDRAULICAS-RESERVACAO-E-BOMBAS-DE-RECALQUE.pdf" TargetMode="External"/><Relationship Id="rId1914" Type="http://schemas.openxmlformats.org/officeDocument/2006/relationships/hyperlink" Target="https://www.caixa.gov.br/Downloads/sinapi-cadernos-tecnicos/SINAPI-CT-INSTALACOES-EM-COBRE.pdf" TargetMode="External"/><Relationship Id="rId6078" Type="http://schemas.openxmlformats.org/officeDocument/2006/relationships/hyperlink" Target="https://www.caixa.gov.br/Downloads/sinapi-cadernos-tecnicos/SINAPI-CT-EXECUCAO-DE-TIRANTES.pdf" TargetMode="External"/><Relationship Id="rId6492" Type="http://schemas.openxmlformats.org/officeDocument/2006/relationships/hyperlink" Target="https://www.caixa.gov.br/Downloads/sinapi-cadernos-tecnicos/SINAPI-CT-ESQUADRIAS-PORTAS.pdf" TargetMode="External"/><Relationship Id="rId7129" Type="http://schemas.openxmlformats.org/officeDocument/2006/relationships/hyperlink" Target="https://www.caixa.gov.br/Downloads/sinapi-cadernos-tecnicos/SINAPI-CT-DUTOS-PARA-AR-CONDICIONADO.pdf" TargetMode="External"/><Relationship Id="rId7543" Type="http://schemas.openxmlformats.org/officeDocument/2006/relationships/hyperlink" Target="https://www.caixa.gov.br/Downloads/sinapi-cadernos-tecnicos/SINAPI-CT-DEPRECIACAO-JUROS-IMPOSTOS-E-SEGUROS-MANUTENCAO-E-MATERIAIS-NA-OPERACAO-DOS-EQUIPAMENTOS.pdf" TargetMode="External"/><Relationship Id="rId8941" Type="http://schemas.openxmlformats.org/officeDocument/2006/relationships/hyperlink" Target="https://www.caixa.gov.br/Downloads/sinapi-cadernos-tecnicos/SINAPI-CT-CANALETAS-GRELHAS-E-CAIXAS-COM-GRELHA-PARA-DRENAGEM.pdf" TargetMode="External"/><Relationship Id="rId5094" Type="http://schemas.openxmlformats.org/officeDocument/2006/relationships/hyperlink" Target="https://www.caixa.gov.br/Downloads/sinapi-cadernos-tecnicos/SINAPI-CT-VIDROS-E-ESPELHOS.pdf" TargetMode="External"/><Relationship Id="rId6145" Type="http://schemas.openxmlformats.org/officeDocument/2006/relationships/hyperlink" Target="https://www.caixa.gov.br/Downloads/sinapi-cadernos-tecnicos/SINAPI-CT-ESTRUTURAS-DE-MADEIRA.pdf" TargetMode="External"/><Relationship Id="rId2688" Type="http://schemas.openxmlformats.org/officeDocument/2006/relationships/hyperlink" Target="https://www.caixa.gov.br/Downloads/sinapi-cadernos-tecnicos/SINAPI-CT-MASSA-UNICA-EXTERNA.pdf" TargetMode="External"/><Relationship Id="rId3739" Type="http://schemas.openxmlformats.org/officeDocument/2006/relationships/hyperlink" Target="https://www.caixa.gov.br/Downloads/sinapi-cadernos-tecnicos/SINAPI-CT-QUADROS-DE-AUTOMACAO-DE-BOMBAS.pdf" TargetMode="External"/><Relationship Id="rId5161" Type="http://schemas.openxmlformats.org/officeDocument/2006/relationships/hyperlink" Target="https://www.caixa.gov.br/Downloads/sinapi-cadernos-tecnicos/SINAPI-CT-VALVULAS-E-REGISTROS-PARA-SISTEMAS-PREDIAIS.pdf" TargetMode="External"/><Relationship Id="rId7610" Type="http://schemas.openxmlformats.org/officeDocument/2006/relationships/hyperlink" Target="https://www.caixa.gov.br/Downloads/sinapi-cadernos-tecnicos/SINAPI-CT-DEPRECIACAO-JUROS-IMPOSTOS-E-SEGUROS-MANUTENCAO-E-MATERIAIS-NA-OPERACAO-DOS-EQUIPAMENTOS.pdf" TargetMode="External"/><Relationship Id="rId2755" Type="http://schemas.openxmlformats.org/officeDocument/2006/relationships/hyperlink" Target="https://www.caixa.gov.br/Downloads/sinapi-cadernos-tecnicos/SINAPI-CT-MASSA-UNICA-EXTERNA.pdf" TargetMode="External"/><Relationship Id="rId3806" Type="http://schemas.openxmlformats.org/officeDocument/2006/relationships/hyperlink" Target="https://www.caixa.gov.br/Downloads/sinapi-cadernos-tecnicos/SINAPI-CT-RADIER-PISO-DE-CONCRETO-E-LAJE-SOBRE-SOLO.pdf" TargetMode="External"/><Relationship Id="rId6212" Type="http://schemas.openxmlformats.org/officeDocument/2006/relationships/hyperlink" Target="https://www.caixa.gov.br/Downloads/sinapi-cadernos-tecnicos/SINAPI-CT-ESTRUTURAS-PRE-FABRICADAS-E-PRE-MOLDADAS.pdf" TargetMode="External"/><Relationship Id="rId9368" Type="http://schemas.openxmlformats.org/officeDocument/2006/relationships/hyperlink" Target="https://www.caixa.gov.br/Downloads/sinapi-cadernos-tecnicos/SINAPI-CT-ATERROS-BASES-SUB-BASES-E-IMPRIMACOES.pdf" TargetMode="External"/><Relationship Id="rId9782" Type="http://schemas.openxmlformats.org/officeDocument/2006/relationships/hyperlink" Target="https://www.caixa.gov.br/Downloads/sinapi-cadernos-tecnicos/SINAPI-CT-ASSENTAMENTO-DE-TUBOS-DE-ESGOTO-EM-PVC-E-PEAD.pdf" TargetMode="External"/><Relationship Id="rId727" Type="http://schemas.openxmlformats.org/officeDocument/2006/relationships/hyperlink" Target="https://www.caixa.gov.br/Downloads/sinapi-cadernos-tecnicos/SINAPI-CT-INSTALACOES-PREDIAIS-DE-ESGOTO-TUBOS-E-CONEXOES.pdf" TargetMode="External"/><Relationship Id="rId1357" Type="http://schemas.openxmlformats.org/officeDocument/2006/relationships/hyperlink" Target="https://www.caixa.gov.br/Downloads/sinapi-cadernos-tecnicos/SINAPI-CT-INSTALACOES-DE-GAS-E-INCENDIO-EM-ACO-E-FERRO-GALVANIZADO.pdf" TargetMode="External"/><Relationship Id="rId1771" Type="http://schemas.openxmlformats.org/officeDocument/2006/relationships/hyperlink" Target="https://www.caixa.gov.br/Downloads/sinapi-cadernos-tecnicos/SINAPI-CT-INSTALACOES-EM-COBRE.pdf" TargetMode="External"/><Relationship Id="rId2408" Type="http://schemas.openxmlformats.org/officeDocument/2006/relationships/hyperlink" Target="https://www.caixa.gov.br/Downloads/sinapi-metodologia/Livro_SINAPI_Calculos_Parametros.pdf" TargetMode="External"/><Relationship Id="rId2822" Type="http://schemas.openxmlformats.org/officeDocument/2006/relationships/hyperlink" Target="https://www.caixa.gov.br/Downloads/sinapi-cadernos-tecnicos/SINAPI-CT-MOBILIARIO-URBANO.pdf" TargetMode="External"/><Relationship Id="rId5978" Type="http://schemas.openxmlformats.org/officeDocument/2006/relationships/hyperlink" Target="https://www.caixa.gov.br/Downloads/sinapi-cadernos-tecnicos/SINAPI-CT-FUNDACOES-RASAS-(BLOCOS-SAPATAS-VIGAS-BALDRAME).pdf" TargetMode="External"/><Relationship Id="rId8384" Type="http://schemas.openxmlformats.org/officeDocument/2006/relationships/hyperlink" Target="https://www.caixa.gov.br/Downloads/sinapi-cadernos-tecnicos/SINAPI-CT-CUSTOS-HORARIOS-PRODUTIVO-E-IMPRODUTIVO-DOS-EQUIPAMENTOS.pdf" TargetMode="External"/><Relationship Id="rId9435" Type="http://schemas.openxmlformats.org/officeDocument/2006/relationships/hyperlink" Target="https://www.caixa.gov.br/Downloads/sinapi-cadernos-tecnicos/SINAPI-CT-ASSENTAMENTO-DE-TUBOS-DE-ESGOTO-OU-DRENAGEM-PLUVIAL-EM-CONCRETO.pdf" TargetMode="External"/><Relationship Id="rId63" Type="http://schemas.openxmlformats.org/officeDocument/2006/relationships/hyperlink" Target="https://www.caixa.gov.br/Downloads/sinapi-cadernos-tecnicos/SINAPI-CT-INSTALACOES-ELETRICAS-QUADROS-CABOS-DISJUNTORES-CONTATORES-E-BARRAMENTOS-BLINDADOS.pdf" TargetMode="External"/><Relationship Id="rId1424" Type="http://schemas.openxmlformats.org/officeDocument/2006/relationships/hyperlink" Target="https://www.caixa.gov.br/Downloads/sinapi-cadernos-tecnicos/SINAPI-CT-INSTALACOES-DE-GAS-E-INCENDIO-EM-ACO-E-FERRO-GALVANIZADO.pdf" TargetMode="External"/><Relationship Id="rId4994" Type="http://schemas.openxmlformats.org/officeDocument/2006/relationships/hyperlink" Target="https://www.caixa.gov.br/Downloads/sinapi-cadernos-tecnicos/SINAPI-CT-TUNNEL-LINER.pdf" TargetMode="External"/><Relationship Id="rId8037" Type="http://schemas.openxmlformats.org/officeDocument/2006/relationships/hyperlink" Target="https://www.caixa.gov.br/Downloads/sinapi-cadernos-tecnicos/SINAPI-CT-DEPRECIACAO-JUROS-IMPOSTOS-E-SEGUROS-MANUTENCAO-E-MATERIAIS-NA-OPERACAO-DOS-EQUIPAMENTOS.pdf" TargetMode="External"/><Relationship Id="rId8451" Type="http://schemas.openxmlformats.org/officeDocument/2006/relationships/hyperlink" Target="https://www.caixa.gov.br/Downloads/sinapi-cadernos-tecnicos/SINAPI-CT-CUSTOS-HORARIOS-PRODUTIVO-E-IMPRODUTIVO-DOS-EQUIPAMENTOS.pdf" TargetMode="External"/><Relationship Id="rId9502" Type="http://schemas.openxmlformats.org/officeDocument/2006/relationships/hyperlink" Target="https://www.caixa.gov.br/Downloads/sinapi-cadernos-tecnicos/SINAPI-CT-ASSENTAMENTO-DE-TUBOS-DE-ESGOTO-OU-DRENAGEM-PLUVIAL-EM-CONCRETO.pdf" TargetMode="External"/><Relationship Id="rId3596" Type="http://schemas.openxmlformats.org/officeDocument/2006/relationships/hyperlink" Target="https://www.caixa.gov.br/Downloads/sinapi-cadernos-tecnicos/SINAPI-CT-POCOS-DE-VISITA-E-CAIXAS-PARA-BOCAS-DE-LOBO.pdf" TargetMode="External"/><Relationship Id="rId4647" Type="http://schemas.openxmlformats.org/officeDocument/2006/relationships/hyperlink" Target="https://www.caixa.gov.br/Downloads/sinapi-cadernos-tecnicos/SINAPI-CT-TRANSPORTE-DE-MATERIAIS-DENTRO-DO-CANTEIRO-DE-OBRAS.pdf" TargetMode="External"/><Relationship Id="rId7053" Type="http://schemas.openxmlformats.org/officeDocument/2006/relationships/hyperlink" Target="https://www.caixa.gov.br/Downloads/sinapi-cadernos-tecnicos/SINAPI-CT-ELETROCALHAS.pdf" TargetMode="External"/><Relationship Id="rId8104" Type="http://schemas.openxmlformats.org/officeDocument/2006/relationships/hyperlink" Target="https://www.caixa.gov.br/Downloads/sinapi-cadernos-tecnicos/SINAPI-CT-DEPRECIACAO-JUROS-IMPOSTOS-E-SEGUROS-MANUTENCAO-E-MATERIAIS-NA-OPERACAO-DOS-EQUIPAMENTOS.pdf" TargetMode="External"/><Relationship Id="rId10034" Type="http://schemas.openxmlformats.org/officeDocument/2006/relationships/hyperlink" Target="https://www.caixa.gov.br/Downloads/sinapi-cadernos-tecnicos/SINAPI-CT-ARGAMASSAS.pdf" TargetMode="External"/><Relationship Id="rId2198" Type="http://schemas.openxmlformats.org/officeDocument/2006/relationships/hyperlink" Target="https://www.caixa.gov.br/Downloads/sinapi-metodologia/Livro_SINAPI_Calculos_Parametros.pdf" TargetMode="External"/><Relationship Id="rId3249" Type="http://schemas.openxmlformats.org/officeDocument/2006/relationships/hyperlink" Target="https://www.caixa.gov.br/Downloads/sinapi-cadernos-tecnicos/SINAPI-CT-PINTURA-EM-MADEIRA.pdf" TargetMode="External"/><Relationship Id="rId7120" Type="http://schemas.openxmlformats.org/officeDocument/2006/relationships/hyperlink" Target="https://www.caixa.gov.br/Downloads/sinapi-cadernos-tecnicos/SINAPI-CT-ELETROCALHAS.pdf" TargetMode="External"/><Relationship Id="rId584" Type="http://schemas.openxmlformats.org/officeDocument/2006/relationships/hyperlink" Target="https://www.caixa.gov.br/Downloads/sinapi-cadernos-tecnicos/SINAPI-CT-INSTALACOES-HIDRAULICAS-EM-PEX.pdf" TargetMode="External"/><Relationship Id="rId2265" Type="http://schemas.openxmlformats.org/officeDocument/2006/relationships/hyperlink" Target="https://www.caixa.gov.br/Downloads/sinapi-metodologia/Livro_SINAPI_Calculos_Parametros.pdf" TargetMode="External"/><Relationship Id="rId3663" Type="http://schemas.openxmlformats.org/officeDocument/2006/relationships/hyperlink" Target="https://www.caixa.gov.br/Downloads/sinapi-cadernos-tecnicos/SINAPI-CT-POCOS-DE-VISITA-E-CAIXAS-PARA-BOCAS-DE-LOBO.pdf" TargetMode="External"/><Relationship Id="rId4714" Type="http://schemas.openxmlformats.org/officeDocument/2006/relationships/hyperlink" Target="https://www.caixa.gov.br/Downloads/sinapi-cadernos-tecnicos/SINAPI-CT-TRANSPORTE-DE-MATERIAIS-DENTRO-DO-CANTEIRO-DE-OBRAS.pdf" TargetMode="External"/><Relationship Id="rId9292" Type="http://schemas.openxmlformats.org/officeDocument/2006/relationships/hyperlink" Target="https://www.caixa.gov.br/Downloads/sinapi-cadernos-tecnicos/SINAPI-CT-ATERROS-BASES-SUB-BASES-E-IMPRIMACOES.pdf" TargetMode="External"/><Relationship Id="rId10101" Type="http://schemas.openxmlformats.org/officeDocument/2006/relationships/hyperlink" Target="https://www.caixa.gov.br/Downloads/sinapi-cadernos-tecnicos/SINAPI-CT-ALVENARIA-DE-VEDACAO.pdf" TargetMode="External"/><Relationship Id="rId237" Type="http://schemas.openxmlformats.org/officeDocument/2006/relationships/hyperlink" Target="https://www.caixa.gov.br/Downloads/sinapi-cadernos-tecnicos/SINAPI-CT-INSTALACOES-HIDRAULICAS-RESERVACAO-E-BOMBAS-DE-RECALQUE.pdf" TargetMode="External"/><Relationship Id="rId3316" Type="http://schemas.openxmlformats.org/officeDocument/2006/relationships/hyperlink" Target="https://www.caixa.gov.br/Downloads/sinapi-cadernos-tecnicos/SINAPI-CT-PINTURA-EM-SUPERFICIES-METALICAS.pdf" TargetMode="External"/><Relationship Id="rId3730" Type="http://schemas.openxmlformats.org/officeDocument/2006/relationships/hyperlink" Target="https://www.caixa.gov.br/Downloads/sinapi-cadernos-tecnicos/SINAPI-CT-QUADROS-DE-AUTOMACAO-DE-BOMBAS.pdf" TargetMode="External"/><Relationship Id="rId6886" Type="http://schemas.openxmlformats.org/officeDocument/2006/relationships/hyperlink" Target="https://www.caixa.gov.br/Downloads/sinapi-cadernos-tecnicos/SINAPI-CT-ESCADAS.pdf" TargetMode="External"/><Relationship Id="rId7937" Type="http://schemas.openxmlformats.org/officeDocument/2006/relationships/hyperlink" Target="https://www.caixa.gov.br/Downloads/sinapi-cadernos-tecnicos/SINAPI-CT-DEPRECIACAO-JUROS-IMPOSTOS-E-SEGUROS-MANUTENCAO-E-MATERIAIS-NA-OPERACAO-DOS-EQUIPAMENTOS.pdf" TargetMode="External"/><Relationship Id="rId651" Type="http://schemas.openxmlformats.org/officeDocument/2006/relationships/hyperlink" Target="https://www.caixa.gov.br/Downloads/sinapi-cadernos-tecnicos/SINAPI-CT-INSTALACOES-HIDRAULICAS-EM-PPR.pdf" TargetMode="External"/><Relationship Id="rId1281" Type="http://schemas.openxmlformats.org/officeDocument/2006/relationships/hyperlink" Target="https://www.caixa.gov.br/Downloads/sinapi-cadernos-tecnicos/SINAPI-CT-INSTALACOES-DE-DIVISORIAS-DIVERSAS.pdf" TargetMode="External"/><Relationship Id="rId2332" Type="http://schemas.openxmlformats.org/officeDocument/2006/relationships/hyperlink" Target="https://www.caixa.gov.br/Downloads/sinapi-metodologia/Livro_SINAPI_Calculos_Parametros.pdf" TargetMode="External"/><Relationship Id="rId5488" Type="http://schemas.openxmlformats.org/officeDocument/2006/relationships/hyperlink" Target="https://www.caixa.gov.br/Downloads/sinapi-cadernos-tecnicos/SINAPI-CT-INSTALACOES-ELETRICAS-ELETRODUTOS-EMBUTIDOS-CABOS-CAIXAS-TOMADAS-E-INTERRUPTORES.pdf" TargetMode="External"/><Relationship Id="rId6539" Type="http://schemas.openxmlformats.org/officeDocument/2006/relationships/hyperlink" Target="https://www.caixa.gov.br/Downloads/sinapi-cadernos-tecnicos/SINAPI-CT-ESQUADRIAS-JANELAS.pdf" TargetMode="External"/><Relationship Id="rId6953" Type="http://schemas.openxmlformats.org/officeDocument/2006/relationships/hyperlink" Target="https://www.caixa.gov.br/Downloads/sinapi-cadernos-tecnicos/SINAPI-CT-EQUIPAMENTOS-DE-PROTECAO-COLETIVA.pdf" TargetMode="External"/><Relationship Id="rId304" Type="http://schemas.openxmlformats.org/officeDocument/2006/relationships/hyperlink" Target="https://www.caixa.gov.br/Downloads/sinapi-cadernos-tecnicos/SINAPI-CT-INSTALACOES-HIDRAULICAS-RESERVACAO-E-BOMBAS-DE-RECALQUE.pdf" TargetMode="External"/><Relationship Id="rId5555" Type="http://schemas.openxmlformats.org/officeDocument/2006/relationships/hyperlink" Target="https://www.caixa.gov.br/Downloads/sinapi-cadernos-tecnicos/SINAPI-CT-INSTALACOES-ELETRICAS-ELETRODUTOS-EMBUTIDOS-CABOS-CAIXAS-TOMADAS-E-INTERRUPTORES.pdf" TargetMode="External"/><Relationship Id="rId6606" Type="http://schemas.openxmlformats.org/officeDocument/2006/relationships/hyperlink" Target="https://www.caixa.gov.br/Downloads/sinapi-cadernos-tecnicos/SINAPI-CT-ESCORAMENTO-E-PREPARO-DE-FUNDO-DE-VALAS.pdf" TargetMode="External"/><Relationship Id="rId9012" Type="http://schemas.openxmlformats.org/officeDocument/2006/relationships/hyperlink" Target="https://www.caixa.gov.br/Downloads/sinapi-cadernos-tecnicos/SINAPI-CT-CAIXAS-ENTERRADAS.pdf" TargetMode="External"/><Relationship Id="rId1001" Type="http://schemas.openxmlformats.org/officeDocument/2006/relationships/hyperlink" Target="https://www.caixa.gov.br/Downloads/sinapi-cadernos-tecnicos/SINAPI-CT-INSTALACOES-PREDIAIS-DE-AGUA-FRIA-EM-PVC.pdf" TargetMode="External"/><Relationship Id="rId4157" Type="http://schemas.openxmlformats.org/officeDocument/2006/relationships/hyperlink" Target="https://www.caixa.gov.br/Downloads/sinapi-cadernos-tecnicos/SINAPI-CT-REDES-DE-AGUA-E-ESGOTO-EM-PEAD-LISO-(TUBOS-E-CONEXOES).pdf" TargetMode="External"/><Relationship Id="rId4571" Type="http://schemas.openxmlformats.org/officeDocument/2006/relationships/hyperlink" Target="https://www.caixa.gov.br/Downloads/sinapi-cadernos-tecnicos/SINAPI-CT-TRANSPORTE-FLUVIAL-CARGA-E-DESCARGA.pdf" TargetMode="External"/><Relationship Id="rId5208" Type="http://schemas.openxmlformats.org/officeDocument/2006/relationships/hyperlink" Target="https://www.caixa.gov.br/Downloads/sinapi-cadernos-tecnicos/SINAPI-CT-VALVULAS-E-REGISTROS-PARA-SISTEMAS-PREDIAIS.pdf" TargetMode="External"/><Relationship Id="rId5622" Type="http://schemas.openxmlformats.org/officeDocument/2006/relationships/hyperlink" Target="https://www.caixa.gov.br/Downloads/sinapi-cadernos-tecnicos/SINAPI-CT-IMPERMEABILIZACAO-PROTECAO-MECANICA-E-TRATAMENTO-DE-JUNTA.pdf" TargetMode="External"/><Relationship Id="rId8778" Type="http://schemas.openxmlformats.org/officeDocument/2006/relationships/hyperlink" Target="https://www.caixa.gov.br/Downloads/sinapi-cadernos-tecnicos/SINAPI-CT-CONCRETO-PROJETADO.pdf" TargetMode="External"/><Relationship Id="rId9829" Type="http://schemas.openxmlformats.org/officeDocument/2006/relationships/hyperlink" Target="https://www.caixa.gov.br/Downloads/sinapi-cadernos-tecnicos/SINAPI-CT-ARMACAO-PARA-ESTRUTURAS-DE-CONCRETO-ARMADO.pdf" TargetMode="External"/><Relationship Id="rId3173" Type="http://schemas.openxmlformats.org/officeDocument/2006/relationships/hyperlink" Target="https://www.caixa.gov.br/Downloads/sinapi-cadernos-tecnicos/SINAPI-CT-PERFURACAO-HORIZONTAL-DIRECIONAL-HDD.pdf" TargetMode="External"/><Relationship Id="rId4224" Type="http://schemas.openxmlformats.org/officeDocument/2006/relationships/hyperlink" Target="https://www.caixa.gov.br/Downloads/sinapi-cadernos-tecnicos/SINAPI-CT-RESERVATORIOS-DE-CONCRETO-E-METALICOS.pdf" TargetMode="External"/><Relationship Id="rId1818" Type="http://schemas.openxmlformats.org/officeDocument/2006/relationships/hyperlink" Target="https://www.caixa.gov.br/Downloads/sinapi-cadernos-tecnicos/SINAPI-CT-INSTALACOES-EM-COBRE.pdf" TargetMode="External"/><Relationship Id="rId3240" Type="http://schemas.openxmlformats.org/officeDocument/2006/relationships/hyperlink" Target="https://www.caixa.gov.br/Downloads/sinapi-cadernos-tecnicos/SINAPI-CT-PINTURA-INTERNA.pdf" TargetMode="External"/><Relationship Id="rId6396" Type="http://schemas.openxmlformats.org/officeDocument/2006/relationships/hyperlink" Target="https://www.caixa.gov.br/Downloads/sinapi-cadernos-tecnicos/SINAPI-CT-ESQUADRIAS-PORTAS.pdf" TargetMode="External"/><Relationship Id="rId7794" Type="http://schemas.openxmlformats.org/officeDocument/2006/relationships/hyperlink" Target="https://www.caixa.gov.br/Downloads/sinapi-cadernos-tecnicos/SINAPI-CT-DEPRECIACAO-JUROS-IMPOSTOS-E-SEGUROS-MANUTENCAO-E-MATERIAIS-NA-OPERACAO-DOS-EQUIPAMENTOS.pdf" TargetMode="External"/><Relationship Id="rId8845" Type="http://schemas.openxmlformats.org/officeDocument/2006/relationships/hyperlink" Target="https://www.caixa.gov.br/Downloads/sinapi-cadernos-tecnicos/SINAPI-CT-CHAPISCO.pdf" TargetMode="External"/><Relationship Id="rId161" Type="http://schemas.openxmlformats.org/officeDocument/2006/relationships/hyperlink" Target="https://www.caixa.gov.br/Downloads/sinapi-cadernos-tecnicos/SINAPI-CT-INSTALACOES-ELETRICAS-REDE-DE-DISTRIBUICAO.pdf" TargetMode="External"/><Relationship Id="rId6049" Type="http://schemas.openxmlformats.org/officeDocument/2006/relationships/hyperlink" Target="https://www.caixa.gov.br/Downloads/sinapi-cadernos-tecnicos/SINAPI-CT-FORROS.pdf" TargetMode="External"/><Relationship Id="rId7447" Type="http://schemas.openxmlformats.org/officeDocument/2006/relationships/hyperlink" Target="https://www.caixa.gov.br/Downloads/sinapi-cadernos-tecnicos/SINAPI-CT-DEPRECIACAO-JUROS-IMPOSTOS-E-SEGUROS-MANUTENCAO-E-MATERIAIS-NA-OPERACAO-DOS-EQUIPAMENTOS.pdf" TargetMode="External"/><Relationship Id="rId7861" Type="http://schemas.openxmlformats.org/officeDocument/2006/relationships/hyperlink" Target="https://www.caixa.gov.br/Downloads/sinapi-cadernos-tecnicos/SINAPI-CT-DEPRECIACAO-JUROS-IMPOSTOS-E-SEGUROS-MANUTENCAO-E-MATERIAIS-NA-OPERACAO-DOS-EQUIPAMENTOS.pdf" TargetMode="External"/><Relationship Id="rId8912" Type="http://schemas.openxmlformats.org/officeDocument/2006/relationships/hyperlink" Target="https://www.caixa.gov.br/Downloads/sinapi-cadernos-tecnicos/SINAPI-CT-CANALETAS-GRELHAS-E-CAIXAS-COM-GRELHA-PARA-DRENAGEM.pdf" TargetMode="External"/><Relationship Id="rId6463" Type="http://schemas.openxmlformats.org/officeDocument/2006/relationships/hyperlink" Target="https://www.caixa.gov.br/Downloads/sinapi-cadernos-tecnicos/SINAPI-CT-ESQUADRIAS-PORTAS.pdf" TargetMode="External"/><Relationship Id="rId7514" Type="http://schemas.openxmlformats.org/officeDocument/2006/relationships/hyperlink" Target="https://www.caixa.gov.br/Downloads/sinapi-cadernos-tecnicos/SINAPI-CT-DEPRECIACAO-JUROS-IMPOSTOS-E-SEGUROS-MANUTENCAO-E-MATERIAIS-NA-OPERACAO-DOS-EQUIPAMENTOS.pdf" TargetMode="External"/><Relationship Id="rId978" Type="http://schemas.openxmlformats.org/officeDocument/2006/relationships/hyperlink" Target="https://www.caixa.gov.br/Downloads/sinapi-cadernos-tecnicos/SINAPI-CT-INSTALACOES-PREDIAIS-DE-AGUA-FRIA-EM-PVC.pdf" TargetMode="External"/><Relationship Id="rId2659" Type="http://schemas.openxmlformats.org/officeDocument/2006/relationships/hyperlink" Target="https://www.caixa.gov.br/Downloads/sinapi-cadernos-tecnicos/SINAPI-CT-LUMINARIAS-EXTERNAS.pdf" TargetMode="External"/><Relationship Id="rId5065" Type="http://schemas.openxmlformats.org/officeDocument/2006/relationships/hyperlink" Target="https://www.caixa.gov.br/Downloads/sinapi-cadernos-tecnicos/SINAPI-CT-VERGAS-CONTRAVERGAS-E-FIXACAO-DE-ALVENARIA.pdf" TargetMode="External"/><Relationship Id="rId6116" Type="http://schemas.openxmlformats.org/officeDocument/2006/relationships/hyperlink" Target="https://www.caixa.gov.br/Downloads/sinapi-cadernos-tecnicos/SINAPI-CT-EXECUCAO-DE-GRAMPO-PARA-SOLO-GRAMPEADO.pdf" TargetMode="External"/><Relationship Id="rId6530" Type="http://schemas.openxmlformats.org/officeDocument/2006/relationships/hyperlink" Target="https://www.caixa.gov.br/Downloads/sinapi-cadernos-tecnicos/SINAPI-CT-ESQUADRIAS-JANELAS.pdf" TargetMode="External"/><Relationship Id="rId9686" Type="http://schemas.openxmlformats.org/officeDocument/2006/relationships/hyperlink" Target="https://www.caixa.gov.br/Downloads/sinapi-cadernos-tecnicos/SINAPI-CT-ASSENTAMENTO-DE-TUBOS-DE-PVC-E-METALICOS-EM-REDES-DE-AGUA.pdf" TargetMode="External"/><Relationship Id="rId1675" Type="http://schemas.openxmlformats.org/officeDocument/2006/relationships/hyperlink" Target="https://www.caixa.gov.br/Downloads/sinapi-cadernos-tecnicos/SINAPI-CT-INSTALACOES-DE-AR-CONDICIONADO.pdf" TargetMode="External"/><Relationship Id="rId2726" Type="http://schemas.openxmlformats.org/officeDocument/2006/relationships/hyperlink" Target="https://www.caixa.gov.br/Downloads/sinapi-cadernos-tecnicos/SINAPI-CT-MASSA-UNICA-EXTERNA.pdf" TargetMode="External"/><Relationship Id="rId4081" Type="http://schemas.openxmlformats.org/officeDocument/2006/relationships/hyperlink" Target="https://www.caixa.gov.br/Downloads/sinapi-cadernos-tecnicos/SINAPI-CT-REDES-DE-LOGICA-TELEFONIA-E-IMAGEM.pdf" TargetMode="External"/><Relationship Id="rId5132" Type="http://schemas.openxmlformats.org/officeDocument/2006/relationships/hyperlink" Target="https://www.caixa.gov.br/Downloads/sinapi-cadernos-tecnicos/SINAPI-CT-VALVULAS-E-REGISTROS-PARA-SISTEMAS-PREDIAIS.pdf" TargetMode="External"/><Relationship Id="rId8288" Type="http://schemas.openxmlformats.org/officeDocument/2006/relationships/hyperlink" Target="https://www.caixa.gov.br/Downloads/sinapi-cadernos-tecnicos/SINAPI-CT-CUSTOS-HORARIOS-PRODUTIVO-E-IMPRODUTIVO-DOS-EQUIPAMENTOS.pdf" TargetMode="External"/><Relationship Id="rId9339" Type="http://schemas.openxmlformats.org/officeDocument/2006/relationships/hyperlink" Target="https://www.caixa.gov.br/Downloads/sinapi-cadernos-tecnicos/SINAPI-CT-ATERROS-BASES-SUB-BASES-E-IMPRIMACOES.pdf" TargetMode="External"/><Relationship Id="rId9753" Type="http://schemas.openxmlformats.org/officeDocument/2006/relationships/hyperlink" Target="https://www.caixa.gov.br/Downloads/sinapi-cadernos-tecnicos/SINAPI-CT-ASSENTAMENTO-DE-TUBOS-DE-ESGOTO-EM-PVC-E-PEAD.pdf" TargetMode="External"/><Relationship Id="rId1328" Type="http://schemas.openxmlformats.org/officeDocument/2006/relationships/hyperlink" Target="https://www.caixa.gov.br/Downloads/sinapi-cadernos-tecnicos/SINAPI-CT-INSTALACOES-DE-GAS-E-INCENDIO-EM-ACO-E-FERRO-GALVANIZADO.pdf" TargetMode="External"/><Relationship Id="rId8355" Type="http://schemas.openxmlformats.org/officeDocument/2006/relationships/hyperlink" Target="https://www.caixa.gov.br/Downloads/sinapi-cadernos-tecnicos/SINAPI-CT-CUSTOS-HORARIOS-PRODUTIVO-E-IMPRODUTIVO-DOS-EQUIPAMENTOS.pdf" TargetMode="External"/><Relationship Id="rId9406" Type="http://schemas.openxmlformats.org/officeDocument/2006/relationships/hyperlink" Target="https://www.caixa.gov.br/Downloads/sinapi-cadernos-tecnicos/SINAPI-CT-ATERRO-E-REATERRO-DE-VALAS.pdf" TargetMode="External"/><Relationship Id="rId1742" Type="http://schemas.openxmlformats.org/officeDocument/2006/relationships/hyperlink" Target="https://www.caixa.gov.br/Downloads/sinapi-cadernos-tecnicos/SINAPI-CT-INSTALACOES-EM-COBRE.pdf" TargetMode="External"/><Relationship Id="rId4898" Type="http://schemas.openxmlformats.org/officeDocument/2006/relationships/hyperlink" Target="https://www.caixa.gov.br/Downloads/sinapi-cadernos-tecnicos/SINAPI-CT-TUBULACAO-FLANGEADA-PARA-REDES-DE-AGUA.pdf" TargetMode="External"/><Relationship Id="rId5949" Type="http://schemas.openxmlformats.org/officeDocument/2006/relationships/hyperlink" Target="https://www.caixa.gov.br/Downloads/sinapi-cadernos-tecnicos/SINAPI-CT-FUNDACOES-RASAS-(BLOCOS-SAPATAS-VIGAS-BALDRAME).pdf" TargetMode="External"/><Relationship Id="rId7371" Type="http://schemas.openxmlformats.org/officeDocument/2006/relationships/hyperlink" Target="https://www.caixa.gov.br/Downloads/sinapi-cadernos-tecnicos/SINAPI-CT-DEPRECIACAO-JUROS-IMPOSTOS-E-SEGUROS-MANUTENCAO-E-MATERIAIS-NA-OPERACAO-DOS-EQUIPAMENTOS.pdf" TargetMode="External"/><Relationship Id="rId8008" Type="http://schemas.openxmlformats.org/officeDocument/2006/relationships/hyperlink" Target="https://www.caixa.gov.br/Downloads/sinapi-cadernos-tecnicos/SINAPI-CT-DEPRECIACAO-JUROS-IMPOSTOS-E-SEGUROS-MANUTENCAO-E-MATERIAIS-NA-OPERACAO-DOS-EQUIPAMENTOS.pdf" TargetMode="External"/><Relationship Id="rId9820" Type="http://schemas.openxmlformats.org/officeDocument/2006/relationships/hyperlink" Target="https://www.caixa.gov.br/Downloads/sinapi-cadernos-tecnicos/SINAPI-CT-ARMACAO-PARA-ESTRUTURAS-DE-CONCRETO-ARMADO.pdf" TargetMode="External"/><Relationship Id="rId34" Type="http://schemas.openxmlformats.org/officeDocument/2006/relationships/hyperlink" Target="https://www.caixa.gov.br/Downloads/sinapi-cadernos-tecnicos/SINAPI-CT-INSTALACOES-ELETRICAS-QUADROS-CABOS-DISJUNTORES-CONTATORES-E-BARRAMENTOS-BLINDADOS.pdf" TargetMode="External"/><Relationship Id="rId4965" Type="http://schemas.openxmlformats.org/officeDocument/2006/relationships/hyperlink" Target="https://www.caixa.gov.br/Downloads/sinapi-cadernos-tecnicos/SINAPI-CT-TUBULOES.pdf" TargetMode="External"/><Relationship Id="rId7024" Type="http://schemas.openxmlformats.org/officeDocument/2006/relationships/hyperlink" Target="https://www.caixa.gov.br/Downloads/sinapi-cadernos-tecnicos/SINAPI-CT-ENERGIA-SOLAR-PARA-EDIFICACOES.pdf" TargetMode="External"/><Relationship Id="rId8422" Type="http://schemas.openxmlformats.org/officeDocument/2006/relationships/hyperlink" Target="https://www.caixa.gov.br/Downloads/sinapi-cadernos-tecnicos/SINAPI-CT-CUSTOS-HORARIOS-PRODUTIVO-E-IMPRODUTIVO-DOS-EQUIPAMENTOS.pdf" TargetMode="External"/><Relationship Id="rId3567" Type="http://schemas.openxmlformats.org/officeDocument/2006/relationships/hyperlink" Target="https://www.caixa.gov.br/Downloads/sinapi-cadernos-tecnicos/SINAPI-CT-POCOS-DE-VISITA-E-CAIXAS-PARA-BOCAS-DE-LOBO.pdf" TargetMode="External"/><Relationship Id="rId3981" Type="http://schemas.openxmlformats.org/officeDocument/2006/relationships/hyperlink" Target="https://www.caixa.gov.br/Downloads/sinapi-cadernos-tecnicos/SINAPI-CT-REDES-ENTERRADAS-DE-DISTRIBUICAO-ELETRICA.pdf" TargetMode="External"/><Relationship Id="rId4618" Type="http://schemas.openxmlformats.org/officeDocument/2006/relationships/hyperlink" Target="https://www.caixa.gov.br/Downloads/sinapi-cadernos-tecnicos/SINAPI-CT-TRANSPORTE-FLUVIAL-CARGA-E-DESCARGA.pdf" TargetMode="External"/><Relationship Id="rId10005" Type="http://schemas.openxmlformats.org/officeDocument/2006/relationships/hyperlink" Target="https://www.caixa.gov.br/Downloads/sinapi-cadernos-tecnicos/SINAPI-CT-ARGAMASSAS.pdf" TargetMode="External"/><Relationship Id="rId488" Type="http://schemas.openxmlformats.org/officeDocument/2006/relationships/hyperlink" Target="https://www.caixa.gov.br/Downloads/sinapi-cadernos-tecnicos/SINAPI-CT-INSTALACOES-HIDRAULICAS-EM-PEX.pdf" TargetMode="External"/><Relationship Id="rId2169" Type="http://schemas.openxmlformats.org/officeDocument/2006/relationships/hyperlink" Target="https://www.caixa.gov.br/Downloads/sinapi-metodologia/Livro_SINAPI_Calculos_Parametros.pdf" TargetMode="External"/><Relationship Id="rId2583" Type="http://schemas.openxmlformats.org/officeDocument/2006/relationships/hyperlink" Target="https://www.caixa.gov.br/Downloads/sinapi-cadernos-tecnicos/SINAPI-CT-LOUCAS-E-METAIS.pdf" TargetMode="External"/><Relationship Id="rId3634" Type="http://schemas.openxmlformats.org/officeDocument/2006/relationships/hyperlink" Target="https://www.caixa.gov.br/Downloads/sinapi-cadernos-tecnicos/SINAPI-CT-POCOS-DE-VISITA-E-CAIXAS-PARA-BOCAS-DE-LOBO.pdf" TargetMode="External"/><Relationship Id="rId6040" Type="http://schemas.openxmlformats.org/officeDocument/2006/relationships/hyperlink" Target="https://www.caixa.gov.br/Downloads/sinapi-cadernos-tecnicos/SINAPI-CT-FORROS.pdf" TargetMode="External"/><Relationship Id="rId9196" Type="http://schemas.openxmlformats.org/officeDocument/2006/relationships/hyperlink" Target="https://www.caixa.gov.br/Downloads/sinapi-cadernos-tecnicos/SINAPI-CT-ATERROS-BASES-SUB-BASES-E-IMPRIMACOES.pdf" TargetMode="External"/><Relationship Id="rId555" Type="http://schemas.openxmlformats.org/officeDocument/2006/relationships/hyperlink" Target="https://www.caixa.gov.br/Downloads/sinapi-cadernos-tecnicos/SINAPI-CT-INSTALACOES-HIDRAULICAS-EM-PEX.pdf" TargetMode="External"/><Relationship Id="rId1185" Type="http://schemas.openxmlformats.org/officeDocument/2006/relationships/hyperlink" Target="https://www.caixa.gov.br/Downloads/sinapi-cadernos-tecnicos/SINAPI-CT-INSTALACOES-PREDIAIS-DE-AGUAS-PLUVIAIS-TUBOS-CONEXOES-CAIXAS-E-RALOS.pdf" TargetMode="External"/><Relationship Id="rId2236" Type="http://schemas.openxmlformats.org/officeDocument/2006/relationships/hyperlink" Target="https://www.caixa.gov.br/Downloads/sinapi-metodologia/Livro_SINAPI_Calculos_Parametros.pdf" TargetMode="External"/><Relationship Id="rId2650" Type="http://schemas.openxmlformats.org/officeDocument/2006/relationships/hyperlink" Target="https://www.caixa.gov.br/Downloads/sinapi-cadernos-tecnicos/SINAPI-CT-LUMINARIAS-EXTERNAS.pdf" TargetMode="External"/><Relationship Id="rId3701" Type="http://schemas.openxmlformats.org/officeDocument/2006/relationships/hyperlink" Target="https://www.caixa.gov.br/Downloads/sinapi-cadernos-tecnicos/SINAPI-CT-PRODUCAO-DE-CONCRETOS-E-ARGAMASSAS-UTILIZANDO-AGREGADO-RECICLADO.pdf" TargetMode="External"/><Relationship Id="rId6857" Type="http://schemas.openxmlformats.org/officeDocument/2006/relationships/hyperlink" Target="https://www.caixa.gov.br/Downloads/sinapi-cadernos-tecnicos/SINAPI-CT-ESCADAS.pdf" TargetMode="External"/><Relationship Id="rId7908" Type="http://schemas.openxmlformats.org/officeDocument/2006/relationships/hyperlink" Target="https://www.caixa.gov.br/Downloads/sinapi-cadernos-tecnicos/SINAPI-CT-DEPRECIACAO-JUROS-IMPOSTOS-E-SEGUROS-MANUTENCAO-E-MATERIAIS-NA-OPERACAO-DOS-EQUIPAMENTOS.pdf" TargetMode="External"/><Relationship Id="rId9263" Type="http://schemas.openxmlformats.org/officeDocument/2006/relationships/hyperlink" Target="https://www.caixa.gov.br/Downloads/sinapi-cadernos-tecnicos/SINAPI-CT-ATERROS-BASES-SUB-BASES-E-IMPRIMACOES.pdf" TargetMode="External"/><Relationship Id="rId208" Type="http://schemas.openxmlformats.org/officeDocument/2006/relationships/hyperlink" Target="https://www.caixa.gov.br/Downloads/sinapi-cadernos-tecnicos/SINAPI-CT-INSTALACOES-HIDRAULICAS-RESERVACAO-E-BOMBAS-DE-RECALQUE.pdf" TargetMode="External"/><Relationship Id="rId622" Type="http://schemas.openxmlformats.org/officeDocument/2006/relationships/hyperlink" Target="https://www.caixa.gov.br/Downloads/sinapi-cadernos-tecnicos/SINAPI-CT-INSTALACOES-HIDRAULICAS-EM-PPR.pdf" TargetMode="External"/><Relationship Id="rId1252" Type="http://schemas.openxmlformats.org/officeDocument/2006/relationships/hyperlink" Target="https://www.caixa.gov.br/Downloads/sinapi-cadernos-tecnicos/SINAPI-CT-INSTALACOES-PREDIAIS-DE-AGUAS-PLUVIAIS-TUBOS-CONEXOES-CAIXAS-E-RALOS.pdf" TargetMode="External"/><Relationship Id="rId2303" Type="http://schemas.openxmlformats.org/officeDocument/2006/relationships/hyperlink" Target="https://www.caixa.gov.br/Downloads/sinapi-metodologia/Livro_SINAPI_Calculos_Parametros.pdf" TargetMode="External"/><Relationship Id="rId5459" Type="http://schemas.openxmlformats.org/officeDocument/2006/relationships/hyperlink" Target="https://www.caixa.gov.br/Downloads/sinapi-cadernos-tecnicos/SINAPI-CT-INSTALACOES-ELETRICAS-ELETRODUTOS-EMBUTIDOS-CABOS-CAIXAS-TOMADAS-E-INTERRUPTORES.pdf" TargetMode="External"/><Relationship Id="rId9330" Type="http://schemas.openxmlformats.org/officeDocument/2006/relationships/hyperlink" Target="https://www.caixa.gov.br/Downloads/sinapi-cadernos-tecnicos/SINAPI-CT-ATERROS-BASES-SUB-BASES-E-IMPRIMACOES.pdf" TargetMode="External"/><Relationship Id="rId4475" Type="http://schemas.openxmlformats.org/officeDocument/2006/relationships/hyperlink" Target="https://www.caixa.gov.br/Downloads/sinapi-cadernos-tecnicos/SINAPI-CT-SUPRESSAO-VEGETAL.pdf" TargetMode="External"/><Relationship Id="rId5873" Type="http://schemas.openxmlformats.org/officeDocument/2006/relationships/hyperlink" Target="https://www.caixa.gov.br/Downloads/sinapi-cadernos-tecnicos/SINAPI-CT-FORMAS-PARA-ESTRUTURAS-DE-CONCRETO-ARMADO.pdf" TargetMode="External"/><Relationship Id="rId6924" Type="http://schemas.openxmlformats.org/officeDocument/2006/relationships/hyperlink" Target="https://www.caixa.gov.br/Downloads/sinapi-cadernos-tecnicos/SINAPI-CT-ESCADAS.pdf" TargetMode="External"/><Relationship Id="rId3077" Type="http://schemas.openxmlformats.org/officeDocument/2006/relationships/hyperlink" Target="https://www.caixa.gov.br/Downloads/sinapi-cadernos-tecnicos/SINAPI-CT-PAVIMENTO-RIGIDO-DE-CONCRETO.pdf" TargetMode="External"/><Relationship Id="rId4128" Type="http://schemas.openxmlformats.org/officeDocument/2006/relationships/hyperlink" Target="https://www.caixa.gov.br/Downloads/sinapi-cadernos-tecnicos/SINAPI-CT-REDES-DE-AGUA-E-ESGOTO-EM-PEAD-LISO-(TUBOS-E-CONEXOES).pdf" TargetMode="External"/><Relationship Id="rId5526" Type="http://schemas.openxmlformats.org/officeDocument/2006/relationships/hyperlink" Target="https://www.caixa.gov.br/Downloads/sinapi-cadernos-tecnicos/SINAPI-CT-INSTALACOES-ELETRICAS-ELETRODUTOS-EMBUTIDOS-CABOS-CAIXAS-TOMADAS-E-INTERRUPTORES.pdf" TargetMode="External"/><Relationship Id="rId5940" Type="http://schemas.openxmlformats.org/officeDocument/2006/relationships/hyperlink" Target="https://www.caixa.gov.br/Downloads/sinapi-cadernos-tecnicos/SINAPI-CT-FORMAS-CURVAS-PARA-PAREDES-DE-RESERVATORIOS-DE-CONCRETO.pdf" TargetMode="External"/><Relationship Id="rId2093" Type="http://schemas.openxmlformats.org/officeDocument/2006/relationships/hyperlink" Target="https://www.caixa.gov.br/Downloads/sinapi-cadernos-tecnicos/SINAPI-CT-LIGACOES-PREDIAIS-DE-AGUA-E-ESGOTO.pdf" TargetMode="External"/><Relationship Id="rId3491" Type="http://schemas.openxmlformats.org/officeDocument/2006/relationships/hyperlink" Target="https://www.caixa.gov.br/Downloads/sinapi-cadernos-tecnicos/SINAPI-CT-POSTES-DE-CONCRETO-E-METALICOS.pdf" TargetMode="External"/><Relationship Id="rId4542" Type="http://schemas.openxmlformats.org/officeDocument/2006/relationships/hyperlink" Target="https://www.caixa.gov.br/Downloads/sinapi-cadernos-tecnicos/SINAPI-CT-TRANSPORTE-FLUVIAL-CARGA-E-DESCARGA.pdf" TargetMode="External"/><Relationship Id="rId7698" Type="http://schemas.openxmlformats.org/officeDocument/2006/relationships/hyperlink" Target="https://www.caixa.gov.br/Downloads/sinapi-cadernos-tecnicos/SINAPI-CT-DEPRECIACAO-JUROS-IMPOSTOS-E-SEGUROS-MANUTENCAO-E-MATERIAIS-NA-OPERACAO-DOS-EQUIPAMENTOS.pdf" TargetMode="External"/><Relationship Id="rId8749" Type="http://schemas.openxmlformats.org/officeDocument/2006/relationships/hyperlink" Target="https://www.caixa.gov.br/Downloads/sinapi-cadernos-tecnicos/SINAPI-CT-CONCRETO-PROTENDIDO.pdf" TargetMode="External"/><Relationship Id="rId3144" Type="http://schemas.openxmlformats.org/officeDocument/2006/relationships/hyperlink" Target="https://www.caixa.gov.br/Downloads/sinapi-cadernos-tecnicos/SINAPI-CT-PERFURACAO-HORIZONTAL-DIRECIONAL-HDD.pdf" TargetMode="External"/><Relationship Id="rId7765" Type="http://schemas.openxmlformats.org/officeDocument/2006/relationships/hyperlink" Target="https://www.caixa.gov.br/Downloads/sinapi-cadernos-tecnicos/SINAPI-CT-DEPRECIACAO-JUROS-IMPOSTOS-E-SEGUROS-MANUTENCAO-E-MATERIAIS-NA-OPERACAO-DOS-EQUIPAMENTOS.pdf" TargetMode="External"/><Relationship Id="rId8816" Type="http://schemas.openxmlformats.org/officeDocument/2006/relationships/hyperlink" Target="https://www.caixa.gov.br/Downloads/sinapi-cadernos-tecnicos/SINAPI-CT-CONCRETAGEM-PARA-ESTRUTURAS-DE-CONCRETO-ARMADO.pdf" TargetMode="External"/><Relationship Id="rId2160" Type="http://schemas.openxmlformats.org/officeDocument/2006/relationships/hyperlink" Target="https://www.caixa.gov.br/Downloads/sinapi-metodologia/Livro_SINAPI_Calculos_Parametros.pdf" TargetMode="External"/><Relationship Id="rId3211" Type="http://schemas.openxmlformats.org/officeDocument/2006/relationships/hyperlink" Target="https://www.caixa.gov.br/Downloads/sinapi-cadernos-tecnicos/SINAPI-CT-PINTURA-EXTERNA.pdf" TargetMode="External"/><Relationship Id="rId6367" Type="http://schemas.openxmlformats.org/officeDocument/2006/relationships/hyperlink" Target="https://www.caixa.gov.br/Downloads/sinapi-cadernos-tecnicos/SINAPI-CT-ESTACAS-METALICAS.pdf" TargetMode="External"/><Relationship Id="rId6781" Type="http://schemas.openxmlformats.org/officeDocument/2006/relationships/hyperlink" Target="https://www.caixa.gov.br/Downloads/sinapi-cadernos-tecnicos/SINAPI-CT-ESCAVACAO-VERTICAL-A-CEU-ABERTO.pdf" TargetMode="External"/><Relationship Id="rId7418" Type="http://schemas.openxmlformats.org/officeDocument/2006/relationships/hyperlink" Target="https://www.caixa.gov.br/Downloads/sinapi-cadernos-tecnicos/SINAPI-CT-DEPRECIACAO-JUROS-IMPOSTOS-E-SEGUROS-MANUTENCAO-E-MATERIAIS-NA-OPERACAO-DOS-EQUIPAMENTOS.pdf" TargetMode="External"/><Relationship Id="rId7832" Type="http://schemas.openxmlformats.org/officeDocument/2006/relationships/hyperlink" Target="https://www.caixa.gov.br/Downloads/sinapi-cadernos-tecnicos/SINAPI-CT-DEPRECIACAO-JUROS-IMPOSTOS-E-SEGUROS-MANUTENCAO-E-MATERIAIS-NA-OPERACAO-DOS-EQUIPAMENTOS.pdf" TargetMode="Externa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7.bin"/><Relationship Id="rId1" Type="http://schemas.openxmlformats.org/officeDocument/2006/relationships/hyperlink" Target="https://www.caixa.gov.br/Downloads/sinapi-especificacoes-tecnicas-de-insumos/SINAPI_Fichas_Especificacao_Tecnica_Insumos.pdf" TargetMode="External"/></Relationships>
</file>

<file path=xl/worksheets/sheet1.xml><?xml version="1.0" encoding="utf-8"?>
<worksheet xmlns="http://schemas.openxmlformats.org/spreadsheetml/2006/main" xmlns:r="http://schemas.openxmlformats.org/officeDocument/2006/relationships">
  <sheetPr codeName="Planilha1"/>
  <dimension ref="A1:S30"/>
  <sheetViews>
    <sheetView workbookViewId="0">
      <selection activeCell="I11" sqref="I11"/>
    </sheetView>
  </sheetViews>
  <sheetFormatPr defaultColWidth="9.140625" defaultRowHeight="15"/>
  <cols>
    <col min="1" max="1" width="15.28515625" style="95" customWidth="1"/>
    <col min="2" max="2" width="19.28515625" style="95" customWidth="1"/>
    <col min="3" max="3" width="16.5703125" style="95" customWidth="1"/>
    <col min="4" max="4" width="10.5703125" style="95" customWidth="1"/>
    <col min="5" max="5" width="13.42578125" style="95" customWidth="1"/>
    <col min="6" max="6" width="10" style="95" customWidth="1"/>
    <col min="7" max="7" width="10.140625" style="95" customWidth="1"/>
    <col min="8" max="8" width="9.7109375" style="95" customWidth="1"/>
    <col min="9" max="11" width="9.140625" style="95"/>
    <col min="12" max="12" width="13.7109375" style="95" customWidth="1"/>
    <col min="13" max="13" width="15" style="95" bestFit="1" customWidth="1"/>
    <col min="14" max="14" width="15.140625" style="95" bestFit="1" customWidth="1"/>
    <col min="15" max="15" width="16" style="95" customWidth="1"/>
    <col min="16" max="16" width="15.28515625" style="95" customWidth="1"/>
    <col min="17" max="17" width="21" style="95" customWidth="1"/>
    <col min="18" max="18" width="27.140625" style="95" customWidth="1"/>
    <col min="19" max="19" width="17.5703125" style="95" customWidth="1"/>
    <col min="20" max="16384" width="9.140625" style="95"/>
  </cols>
  <sheetData>
    <row r="1" spans="1:19" ht="20.25">
      <c r="A1" s="6" t="s">
        <v>1</v>
      </c>
      <c r="B1" s="100"/>
      <c r="C1" s="101"/>
      <c r="D1" s="101"/>
      <c r="E1" s="102"/>
      <c r="M1" s="569" t="s">
        <v>33</v>
      </c>
      <c r="N1" s="569"/>
      <c r="O1" s="569"/>
      <c r="P1" s="203" t="s">
        <v>43</v>
      </c>
      <c r="R1" s="476" t="s">
        <v>33</v>
      </c>
      <c r="S1" s="477" t="e">
        <f>#REF!</f>
        <v>#REF!</v>
      </c>
    </row>
    <row r="2" spans="1:19" ht="18">
      <c r="A2" s="75" t="s">
        <v>21412</v>
      </c>
      <c r="B2" s="173" t="s">
        <v>30075</v>
      </c>
      <c r="C2" s="174"/>
      <c r="D2" s="174"/>
      <c r="E2" s="174"/>
      <c r="F2" s="174"/>
      <c r="G2" s="174"/>
      <c r="H2" s="174"/>
      <c r="I2" s="174"/>
      <c r="J2" s="174"/>
      <c r="K2" s="174"/>
      <c r="M2" s="204" t="s">
        <v>28</v>
      </c>
      <c r="N2" s="205" t="s">
        <v>12</v>
      </c>
      <c r="O2" s="205" t="s">
        <v>21413</v>
      </c>
      <c r="P2" s="206"/>
      <c r="R2" s="476" t="s">
        <v>32496</v>
      </c>
      <c r="S2" s="477">
        <f>'Plan. Orçamentária'!L116</f>
        <v>0</v>
      </c>
    </row>
    <row r="3" spans="1:19" ht="18">
      <c r="A3" s="75" t="s">
        <v>2</v>
      </c>
      <c r="B3" s="537" t="s">
        <v>33178</v>
      </c>
      <c r="C3" s="174"/>
      <c r="D3" s="174"/>
      <c r="E3" s="174"/>
      <c r="F3" s="174"/>
      <c r="G3" s="174"/>
      <c r="H3" s="174"/>
      <c r="I3" s="174"/>
      <c r="J3" s="174"/>
      <c r="K3" s="174"/>
      <c r="M3" s="196" t="s">
        <v>30</v>
      </c>
      <c r="N3" s="175">
        <v>0</v>
      </c>
      <c r="O3" s="175">
        <v>0</v>
      </c>
      <c r="P3" s="199">
        <f>IF($C$7="Desonerado",N3,O3)</f>
        <v>0</v>
      </c>
      <c r="R3" s="476" t="s">
        <v>32497</v>
      </c>
      <c r="S3" s="477" t="e">
        <f>#REF!</f>
        <v>#REF!</v>
      </c>
    </row>
    <row r="4" spans="1:19" ht="23.45" customHeight="1">
      <c r="A4" s="75" t="s">
        <v>3</v>
      </c>
      <c r="B4" s="173" t="s">
        <v>32522</v>
      </c>
      <c r="C4" s="174"/>
      <c r="D4" s="174"/>
      <c r="E4" s="174"/>
      <c r="F4" s="174"/>
      <c r="G4" s="174"/>
      <c r="H4" s="174"/>
      <c r="I4" s="174"/>
      <c r="J4" s="174"/>
      <c r="K4" s="174"/>
      <c r="M4" s="196" t="s">
        <v>29</v>
      </c>
      <c r="N4" s="197" t="e">
        <f>#REF!</f>
        <v>#REF!</v>
      </c>
      <c r="O4" s="198" t="e">
        <f>#REF!</f>
        <v>#REF!</v>
      </c>
      <c r="P4" s="199" t="e">
        <f>IF($C$7="Desonerado",N4,O4)</f>
        <v>#REF!</v>
      </c>
      <c r="R4" s="351" t="s">
        <v>32498</v>
      </c>
      <c r="S4" s="478" t="e">
        <f>S1=S2</f>
        <v>#REF!</v>
      </c>
    </row>
    <row r="5" spans="1:19" ht="33" customHeight="1">
      <c r="A5" s="74" t="s">
        <v>5</v>
      </c>
      <c r="B5" s="186" t="str">
        <f>M10&amp;" - "&amp;N10&amp;" | "&amp;M11&amp;" - "&amp;N11&amp;" | "&amp;M12&amp;" - "&amp;N12&amp;" | "&amp;M13&amp;" - "&amp;N13&amp;" | "&amp;M14&amp;" - "&amp;N14&amp;" | "&amp;M15&amp;" - "&amp;N15&amp;" |"</f>
        <v>SINAPI - ABR.2026 | CDHU - FEV.2026 (201) | SIURB EDIF - JAN.2026 | SIURB INFRA - JAN.2026 | FDE - JAN.2026 | COMPOSIÇÃO - JAN.2026 |</v>
      </c>
      <c r="C5" s="186"/>
      <c r="D5" s="186"/>
      <c r="E5" s="186"/>
      <c r="F5" s="186"/>
      <c r="G5" s="186"/>
      <c r="H5" s="186"/>
      <c r="I5" s="186"/>
      <c r="J5" s="186"/>
      <c r="K5" s="176"/>
      <c r="M5" s="196" t="s">
        <v>31</v>
      </c>
      <c r="N5" s="200">
        <v>0</v>
      </c>
      <c r="O5" s="200">
        <v>0</v>
      </c>
      <c r="P5" s="201"/>
      <c r="R5" s="351" t="s">
        <v>32499</v>
      </c>
      <c r="S5" s="478" t="e">
        <f>S2=S3</f>
        <v>#REF!</v>
      </c>
    </row>
    <row r="6" spans="1:19" ht="15.95" customHeight="1">
      <c r="A6" s="185" t="s">
        <v>21425</v>
      </c>
      <c r="B6" s="187" t="str">
        <f>M10&amp;" - "&amp;O10*100&amp;"%"&amp;" | "&amp;M11&amp;" - "&amp;O11*100&amp;"%"&amp;" | "&amp;M12&amp;" - "&amp;O12*100&amp;"%"&amp;" | "&amp;M13&amp;" - "&amp;O13*100&amp;"%"&amp;" | "&amp;M14&amp;" - "&amp;O14*100&amp;"%"&amp;" | "</f>
        <v xml:space="preserve">SINAPI - 99,09% | CDHU - 113% | SIURB EDIF - 129,17% | SIURB INFRA - 129,17% | FDE - 122% | </v>
      </c>
      <c r="C6" s="191"/>
      <c r="D6" s="191"/>
      <c r="E6" s="191"/>
      <c r="F6" s="192"/>
      <c r="G6" s="192"/>
      <c r="H6" s="192"/>
      <c r="I6" s="192"/>
      <c r="J6" s="192"/>
      <c r="K6" s="174"/>
      <c r="M6"/>
      <c r="N6" s="202">
        <v>0</v>
      </c>
      <c r="O6" s="202"/>
      <c r="P6"/>
      <c r="R6" s="351" t="s">
        <v>32500</v>
      </c>
      <c r="S6" s="478" t="e">
        <f>S1=S3</f>
        <v>#REF!</v>
      </c>
    </row>
    <row r="7" spans="1:19" ht="18">
      <c r="A7" s="75" t="s">
        <v>6</v>
      </c>
      <c r="B7" s="188" t="e">
        <f>P4</f>
        <v>#REF!</v>
      </c>
      <c r="C7" s="177" t="s">
        <v>12</v>
      </c>
      <c r="D7" s="193"/>
      <c r="E7" s="194"/>
      <c r="F7" s="192"/>
      <c r="G7" s="192"/>
      <c r="H7" s="192"/>
      <c r="I7" s="192"/>
      <c r="J7" s="192"/>
      <c r="K7" s="174"/>
    </row>
    <row r="8" spans="1:19">
      <c r="A8"/>
      <c r="B8"/>
    </row>
    <row r="9" spans="1:19" ht="34.5" customHeight="1">
      <c r="A9"/>
      <c r="B9" s="189"/>
      <c r="M9" s="178"/>
      <c r="N9" s="178" t="s">
        <v>21427</v>
      </c>
      <c r="O9" s="179" t="s">
        <v>21424</v>
      </c>
      <c r="P9" s="179" t="s">
        <v>21414</v>
      </c>
      <c r="Q9" s="180" t="s">
        <v>21426</v>
      </c>
      <c r="R9" s="178"/>
    </row>
    <row r="10" spans="1:19" ht="18">
      <c r="A10" s="75" t="s">
        <v>21437</v>
      </c>
      <c r="B10" s="190">
        <f ca="1">TODAY()</f>
        <v>46247</v>
      </c>
      <c r="L10" s="123"/>
      <c r="M10" s="179" t="s">
        <v>27</v>
      </c>
      <c r="N10" s="181" t="s">
        <v>40354</v>
      </c>
      <c r="O10" s="182">
        <f>'SINAPI_DESONERADO-04.2026'!E6</f>
        <v>0.9909</v>
      </c>
      <c r="P10" s="179" t="s">
        <v>21417</v>
      </c>
      <c r="Q10" s="180" t="s">
        <v>21423</v>
      </c>
    </row>
    <row r="11" spans="1:19">
      <c r="A11" s="141"/>
      <c r="B11" s="141"/>
      <c r="L11" s="123"/>
      <c r="M11" s="179" t="s">
        <v>63</v>
      </c>
      <c r="N11" s="183" t="s">
        <v>40355</v>
      </c>
      <c r="O11" s="182">
        <v>1.1299999999999999</v>
      </c>
      <c r="P11" s="179" t="s">
        <v>21418</v>
      </c>
      <c r="Q11" s="180" t="s">
        <v>21420</v>
      </c>
    </row>
    <row r="12" spans="1:19">
      <c r="L12" s="123"/>
      <c r="M12" s="179" t="s">
        <v>21415</v>
      </c>
      <c r="N12" s="183" t="s">
        <v>33173</v>
      </c>
      <c r="O12" s="182">
        <v>1.2917000000000001</v>
      </c>
      <c r="P12" s="179" t="s">
        <v>21419</v>
      </c>
      <c r="Q12" s="180" t="s">
        <v>21421</v>
      </c>
      <c r="R12" s="95">
        <v>1</v>
      </c>
      <c r="S12" s="95" t="s">
        <v>32211</v>
      </c>
    </row>
    <row r="13" spans="1:19">
      <c r="L13" s="123"/>
      <c r="M13" s="179" t="s">
        <v>21416</v>
      </c>
      <c r="N13" s="183" t="s">
        <v>33173</v>
      </c>
      <c r="O13" s="182">
        <v>1.2917000000000001</v>
      </c>
      <c r="P13" s="179" t="s">
        <v>21419</v>
      </c>
      <c r="Q13" s="180" t="s">
        <v>21421</v>
      </c>
      <c r="R13" s="95">
        <v>2</v>
      </c>
      <c r="S13" s="95" t="s">
        <v>32212</v>
      </c>
    </row>
    <row r="14" spans="1:19">
      <c r="L14" s="123"/>
      <c r="M14" s="179" t="s">
        <v>10</v>
      </c>
      <c r="N14" s="183" t="s">
        <v>33173</v>
      </c>
      <c r="O14" s="182">
        <v>1.22</v>
      </c>
      <c r="P14" s="179" t="s">
        <v>21418</v>
      </c>
      <c r="Q14" s="180" t="s">
        <v>21422</v>
      </c>
      <c r="R14" s="95">
        <v>3</v>
      </c>
      <c r="S14" s="95" t="s">
        <v>32213</v>
      </c>
    </row>
    <row r="15" spans="1:19">
      <c r="A15" s="207" t="s">
        <v>21438</v>
      </c>
      <c r="B15" s="210" t="s">
        <v>31292</v>
      </c>
      <c r="L15" s="123"/>
      <c r="M15" s="179" t="s">
        <v>32487</v>
      </c>
      <c r="N15" s="183" t="s">
        <v>33173</v>
      </c>
      <c r="O15" s="182"/>
      <c r="P15" s="179" t="s">
        <v>21418</v>
      </c>
      <c r="Q15" s="180" t="s">
        <v>21422</v>
      </c>
      <c r="R15" s="95">
        <v>4</v>
      </c>
      <c r="S15" s="95" t="s">
        <v>32214</v>
      </c>
    </row>
    <row r="16" spans="1:19" ht="22.5">
      <c r="B16" s="211" t="s">
        <v>31293</v>
      </c>
      <c r="M16" s="184"/>
      <c r="N16" s="184"/>
      <c r="R16" s="95">
        <v>5</v>
      </c>
      <c r="S16" s="95" t="s">
        <v>32215</v>
      </c>
    </row>
    <row r="17" spans="1:19">
      <c r="B17" s="211" t="s">
        <v>31294</v>
      </c>
      <c r="M17" s="184"/>
      <c r="N17" s="184"/>
      <c r="R17" s="95">
        <v>6</v>
      </c>
      <c r="S17" s="95" t="s">
        <v>32216</v>
      </c>
    </row>
    <row r="18" spans="1:19">
      <c r="M18" s="184"/>
      <c r="N18" s="184"/>
      <c r="R18" s="95">
        <v>7</v>
      </c>
      <c r="S18" s="95" t="s">
        <v>32217</v>
      </c>
    </row>
    <row r="19" spans="1:19">
      <c r="M19" s="184"/>
      <c r="N19" s="184"/>
      <c r="R19" s="95">
        <v>8</v>
      </c>
      <c r="S19" s="95" t="s">
        <v>32218</v>
      </c>
    </row>
    <row r="20" spans="1:19">
      <c r="A20" s="350" t="s">
        <v>30065</v>
      </c>
      <c r="B20" s="350" t="s">
        <v>30066</v>
      </c>
      <c r="C20" s="350" t="s">
        <v>30067</v>
      </c>
      <c r="D20" s="350" t="s">
        <v>30068</v>
      </c>
      <c r="E20" s="350" t="s">
        <v>30069</v>
      </c>
      <c r="F20" s="570" t="s">
        <v>25</v>
      </c>
      <c r="G20" s="571"/>
      <c r="H20" s="571"/>
      <c r="I20" s="572"/>
      <c r="M20" s="184"/>
      <c r="N20" s="184"/>
      <c r="R20" s="95">
        <v>9</v>
      </c>
      <c r="S20" s="95" t="s">
        <v>32219</v>
      </c>
    </row>
    <row r="21" spans="1:19">
      <c r="A21" s="351" t="s">
        <v>30070</v>
      </c>
      <c r="B21" s="352">
        <v>45682</v>
      </c>
      <c r="C21" s="351" t="s">
        <v>31295</v>
      </c>
      <c r="D21" s="351" t="s">
        <v>30071</v>
      </c>
      <c r="E21" s="351" t="s">
        <v>30074</v>
      </c>
      <c r="F21" s="566" t="s">
        <v>30072</v>
      </c>
      <c r="G21" s="567"/>
      <c r="H21" s="567"/>
      <c r="I21" s="568"/>
      <c r="M21" s="184"/>
      <c r="N21" s="184"/>
      <c r="R21" s="95">
        <v>10</v>
      </c>
      <c r="S21" s="95" t="s">
        <v>32220</v>
      </c>
    </row>
    <row r="22" spans="1:19">
      <c r="A22" s="351" t="s">
        <v>40356</v>
      </c>
      <c r="B22" s="352">
        <v>45803</v>
      </c>
      <c r="C22" s="351" t="s">
        <v>31295</v>
      </c>
      <c r="D22" s="351" t="s">
        <v>30071</v>
      </c>
      <c r="E22" s="351" t="s">
        <v>30074</v>
      </c>
      <c r="F22" s="566" t="s">
        <v>40357</v>
      </c>
      <c r="G22" s="567"/>
      <c r="H22" s="567"/>
      <c r="I22" s="568"/>
      <c r="M22" s="184"/>
      <c r="N22" s="184"/>
      <c r="R22" s="95">
        <v>11</v>
      </c>
      <c r="S22" s="95" t="s">
        <v>32221</v>
      </c>
    </row>
    <row r="23" spans="1:19">
      <c r="M23" s="184"/>
      <c r="N23" s="184"/>
      <c r="R23" s="95">
        <v>12</v>
      </c>
      <c r="S23" s="95" t="s">
        <v>32222</v>
      </c>
    </row>
    <row r="24" spans="1:19">
      <c r="M24" s="184"/>
      <c r="N24" s="184"/>
      <c r="R24" s="95">
        <v>13</v>
      </c>
    </row>
    <row r="25" spans="1:19">
      <c r="M25" s="184"/>
      <c r="N25" s="184"/>
      <c r="R25" s="95">
        <v>14</v>
      </c>
    </row>
    <row r="26" spans="1:19">
      <c r="R26" s="95">
        <v>15</v>
      </c>
    </row>
    <row r="27" spans="1:19">
      <c r="R27" s="95">
        <v>16</v>
      </c>
    </row>
    <row r="28" spans="1:19">
      <c r="R28" s="95">
        <v>17</v>
      </c>
    </row>
    <row r="29" spans="1:19">
      <c r="R29" s="95">
        <v>18</v>
      </c>
    </row>
    <row r="30" spans="1:19">
      <c r="R30" s="95">
        <v>19</v>
      </c>
    </row>
  </sheetData>
  <sheetProtection sheet="1" formatCells="0" formatColumns="0" formatRows="0" insertColumns="0" insertRows="0" insertHyperlinks="0" deleteColumns="0" deleteRows="0" sort="0" autoFilter="0" pivotTables="0"/>
  <mergeCells count="4">
    <mergeCell ref="F22:I22"/>
    <mergeCell ref="M1:O1"/>
    <mergeCell ref="F20:I20"/>
    <mergeCell ref="F21:I21"/>
  </mergeCells>
  <phoneticPr fontId="49" type="noConversion"/>
  <conditionalFormatting sqref="S4:S6">
    <cfRule type="cellIs" dxfId="122" priority="1" operator="notEqual">
      <formula>TRUE</formula>
    </cfRule>
    <cfRule type="cellIs" dxfId="121" priority="2" operator="equal">
      <formula>TRUE</formula>
    </cfRule>
  </conditionalFormatting>
  <dataValidations count="1">
    <dataValidation type="list" allowBlank="1" showInputMessage="1" showErrorMessage="1" sqref="C7">
      <formula1>$N$2:$O$2</formula1>
    </dataValidation>
  </dataValidations>
  <pageMargins left="0.511811024" right="0.511811024" top="0.51041666666666663"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Plan2">
    <pageSetUpPr fitToPage="1"/>
  </sheetPr>
  <dimension ref="A1:U130"/>
  <sheetViews>
    <sheetView tabSelected="1" view="pageBreakPreview" zoomScale="85" zoomScaleSheetLayoutView="85" zoomScalePageLayoutView="70" workbookViewId="0">
      <selection activeCell="G8" sqref="G8"/>
    </sheetView>
  </sheetViews>
  <sheetFormatPr defaultColWidth="9.140625" defaultRowHeight="15.75"/>
  <cols>
    <col min="1" max="1" width="4.5703125" style="114" customWidth="1"/>
    <col min="2" max="2" width="6" style="114" bestFit="1" customWidth="1"/>
    <col min="3" max="3" width="7.140625" style="115" customWidth="1"/>
    <col min="4" max="4" width="9.7109375" style="128" customWidth="1"/>
    <col min="5" max="5" width="16.5703125" style="110" customWidth="1"/>
    <col min="6" max="6" width="11.7109375" style="112" customWidth="1"/>
    <col min="7" max="7" width="88.7109375" style="119" customWidth="1"/>
    <col min="8" max="8" width="9.7109375" style="115" customWidth="1"/>
    <col min="9" max="9" width="13.7109375" style="133" customWidth="1"/>
    <col min="10" max="10" width="16" style="140" customWidth="1"/>
    <col min="11" max="11" width="19.28515625" style="113" bestFit="1" customWidth="1"/>
    <col min="12" max="12" width="17.85546875" style="140" customWidth="1"/>
    <col min="13" max="13" width="2.7109375" style="106" customWidth="1"/>
    <col min="14" max="14" width="3.85546875" style="106" customWidth="1"/>
    <col min="15" max="15" width="14.42578125" style="118" bestFit="1" customWidth="1"/>
    <col min="16" max="16" width="17.85546875" style="104" customWidth="1"/>
    <col min="17" max="17" width="21.5703125" style="104" customWidth="1"/>
    <col min="18" max="18" width="8.7109375" style="104" customWidth="1"/>
    <col min="19" max="19" width="13.85546875" style="275" bestFit="1" customWidth="1"/>
    <col min="20" max="21" width="16.85546875" style="104" bestFit="1" customWidth="1"/>
    <col min="22" max="22" width="9.85546875" style="104" bestFit="1" customWidth="1"/>
    <col min="23" max="28" width="9.140625" style="104"/>
    <col min="29" max="29" width="14.42578125" style="104" customWidth="1"/>
    <col min="30" max="31" width="9.140625" style="104"/>
    <col min="32" max="32" width="10.7109375" style="104" bestFit="1" customWidth="1"/>
    <col min="33" max="16384" width="9.140625" style="104"/>
  </cols>
  <sheetData>
    <row r="1" spans="1:21" s="2" customFormat="1" ht="20.25">
      <c r="A1" s="212"/>
      <c r="B1" s="212"/>
      <c r="C1" s="9"/>
      <c r="D1" s="75" t="s">
        <v>1</v>
      </c>
      <c r="E1" s="213"/>
      <c r="F1" s="5"/>
      <c r="G1" s="214"/>
      <c r="H1" s="308"/>
      <c r="I1" s="308"/>
      <c r="J1" s="308"/>
      <c r="K1" s="308"/>
      <c r="L1" s="308"/>
      <c r="M1" s="215"/>
      <c r="N1" s="252"/>
      <c r="O1" s="118"/>
      <c r="P1" s="104"/>
      <c r="Q1" s="104"/>
      <c r="R1" s="104"/>
      <c r="S1" s="275"/>
    </row>
    <row r="2" spans="1:21" s="2" customFormat="1" ht="18">
      <c r="A2" s="212"/>
      <c r="B2" s="212"/>
      <c r="C2" s="9"/>
      <c r="D2" s="74" t="s">
        <v>21412</v>
      </c>
      <c r="E2" s="218" t="str">
        <f>'CLIENTE-OBJETO'!B2</f>
        <v>PREFEITURA MUNICIPAL DE PIRACICABA</v>
      </c>
      <c r="F2" s="5"/>
      <c r="G2" s="214"/>
      <c r="H2" s="353"/>
      <c r="I2" s="354"/>
      <c r="J2" s="353"/>
      <c r="K2" s="353"/>
      <c r="L2" s="353"/>
      <c r="M2" s="215"/>
      <c r="N2" s="216"/>
      <c r="O2" s="296"/>
      <c r="P2" s="104"/>
      <c r="R2" s="104"/>
      <c r="S2" s="275"/>
    </row>
    <row r="3" spans="1:21" s="2" customFormat="1" ht="18">
      <c r="A3" s="212"/>
      <c r="B3" s="212"/>
      <c r="C3" s="9"/>
      <c r="D3" s="74" t="s">
        <v>2</v>
      </c>
      <c r="E3" s="195" t="str">
        <f>'CLIENTE-OBJETO'!B3</f>
        <v>PLANO DE COMBATE A INCÊNDIO (PCI) CEREST</v>
      </c>
      <c r="F3" s="170"/>
      <c r="G3" s="219"/>
      <c r="H3" s="353"/>
      <c r="I3" s="354"/>
      <c r="J3" s="353"/>
      <c r="K3" s="353"/>
      <c r="L3" s="353"/>
      <c r="M3" s="220"/>
      <c r="O3" s="297"/>
      <c r="P3" s="283"/>
      <c r="R3" s="106"/>
      <c r="S3" s="275"/>
    </row>
    <row r="4" spans="1:21" s="2" customFormat="1" ht="18">
      <c r="A4" s="212"/>
      <c r="B4" s="212"/>
      <c r="C4" s="9"/>
      <c r="D4" s="74" t="s">
        <v>3</v>
      </c>
      <c r="E4" s="7" t="str">
        <f>'CLIENTE-OBJETO'!B4</f>
        <v>RUA DO TRABALHO, 602 - VILA INDEPENDÊNCIA, PIRACICABA/SP</v>
      </c>
      <c r="F4" s="7"/>
      <c r="G4" s="214"/>
      <c r="H4" s="7"/>
      <c r="I4" s="9"/>
      <c r="J4" s="7"/>
      <c r="K4" s="7"/>
      <c r="L4" s="7"/>
      <c r="M4" s="221"/>
      <c r="N4" s="1"/>
      <c r="O4" s="122"/>
      <c r="P4" s="104"/>
      <c r="R4" s="104"/>
      <c r="S4" s="275"/>
    </row>
    <row r="5" spans="1:21" s="2" customFormat="1" ht="18">
      <c r="A5" s="212"/>
      <c r="B5" s="212"/>
      <c r="C5" s="9"/>
      <c r="D5" s="74" t="s">
        <v>5</v>
      </c>
      <c r="E5" s="574" t="str">
        <f>'CLIENTE-OBJETO'!B5</f>
        <v>SINAPI - ABR.2026 | CDHU - FEV.2026 (201) | SIURB EDIF - JAN.2026 | SIURB INFRA - JAN.2026 | FDE - JAN.2026 | COMPOSIÇÃO - JAN.2026 |</v>
      </c>
      <c r="F5" s="574"/>
      <c r="G5" s="574"/>
      <c r="H5" s="222"/>
      <c r="I5"/>
      <c r="J5"/>
      <c r="K5"/>
      <c r="L5"/>
      <c r="M5" s="220"/>
      <c r="O5" s="122"/>
      <c r="P5" s="285"/>
      <c r="R5" s="104"/>
      <c r="S5" s="260"/>
    </row>
    <row r="6" spans="1:21" s="2" customFormat="1" ht="16.5">
      <c r="A6" s="212"/>
      <c r="B6" s="212"/>
      <c r="C6" s="9"/>
      <c r="D6" s="223" t="s">
        <v>21425</v>
      </c>
      <c r="E6" s="224" t="str">
        <f>'CLIENTE-OBJETO'!B6</f>
        <v xml:space="preserve">SINAPI - 99,09% | CDHU - 113% | SIURB EDIF - 129,17% | SIURB INFRA - 129,17% | FDE - 122% | </v>
      </c>
      <c r="F6" s="225"/>
      <c r="G6" s="226"/>
      <c r="H6" s="225"/>
      <c r="I6" s="276"/>
      <c r="J6" s="225"/>
      <c r="K6"/>
      <c r="L6"/>
      <c r="M6" s="220"/>
      <c r="N6" s="228"/>
      <c r="O6" s="122"/>
      <c r="P6" s="285"/>
      <c r="Q6" s="104"/>
      <c r="R6" s="104"/>
      <c r="S6" s="260"/>
    </row>
    <row r="7" spans="1:21" s="2" customFormat="1" ht="18">
      <c r="A7" s="212"/>
      <c r="B7" s="212"/>
      <c r="C7" s="9"/>
      <c r="D7" s="74" t="s">
        <v>6</v>
      </c>
      <c r="E7" s="98" t="e">
        <f>'CLIENTE-OBJETO'!B7</f>
        <v>#REF!</v>
      </c>
      <c r="F7" s="13" t="s">
        <v>12</v>
      </c>
      <c r="G7" s="214"/>
      <c r="H7" s="171"/>
      <c r="I7" s="222"/>
      <c r="J7" s="225"/>
      <c r="K7"/>
      <c r="L7"/>
      <c r="M7" s="220"/>
      <c r="N7" s="228"/>
      <c r="O7" s="122"/>
      <c r="P7" s="285"/>
      <c r="Q7" s="104"/>
      <c r="R7" s="104"/>
      <c r="S7" s="275"/>
    </row>
    <row r="8" spans="1:21" s="2" customFormat="1" ht="20.25">
      <c r="A8" s="212"/>
      <c r="B8" s="212"/>
      <c r="C8" s="9"/>
      <c r="D8" s="229"/>
      <c r="E8" s="217"/>
      <c r="F8"/>
      <c r="G8" s="230"/>
      <c r="H8" s="225"/>
      <c r="I8" s="276"/>
      <c r="J8" s="225"/>
      <c r="K8"/>
      <c r="L8" s="225"/>
      <c r="M8" s="220"/>
      <c r="O8" s="122"/>
      <c r="P8" s="285"/>
      <c r="Q8" s="104"/>
      <c r="R8" s="104"/>
      <c r="S8" s="412"/>
    </row>
    <row r="9" spans="1:21" s="2" customFormat="1">
      <c r="A9" s="212"/>
      <c r="B9" s="212"/>
      <c r="C9" s="9"/>
      <c r="D9" s="34"/>
      <c r="E9"/>
      <c r="F9"/>
      <c r="G9" s="231"/>
      <c r="H9"/>
      <c r="I9"/>
      <c r="J9"/>
      <c r="K9"/>
      <c r="L9" s="232"/>
      <c r="M9" s="220"/>
      <c r="O9" s="122"/>
      <c r="P9" s="285"/>
      <c r="Q9" s="104"/>
      <c r="R9" s="104"/>
      <c r="S9" s="412"/>
    </row>
    <row r="10" spans="1:21" s="2" customFormat="1" ht="45.75">
      <c r="A10" s="212"/>
      <c r="B10" s="212"/>
      <c r="C10" s="9"/>
      <c r="D10" s="577" t="s">
        <v>36</v>
      </c>
      <c r="E10" s="577"/>
      <c r="F10" s="577"/>
      <c r="G10" s="577"/>
      <c r="H10" s="577"/>
      <c r="I10" s="577"/>
      <c r="J10" s="577"/>
      <c r="K10" s="577"/>
      <c r="L10" s="577"/>
      <c r="M10" s="577"/>
      <c r="N10" s="11"/>
      <c r="O10" s="549"/>
      <c r="P10" s="285"/>
      <c r="Q10" s="104"/>
      <c r="R10" s="104"/>
      <c r="S10" s="286"/>
    </row>
    <row r="11" spans="1:21" s="2" customFormat="1">
      <c r="A11" s="212"/>
      <c r="B11" s="212"/>
      <c r="C11" s="9"/>
      <c r="D11" s="34"/>
      <c r="E11"/>
      <c r="F11"/>
      <c r="G11" s="231"/>
      <c r="H11"/>
      <c r="I11" s="258"/>
      <c r="J11"/>
      <c r="K11"/>
      <c r="L11" s="232"/>
      <c r="M11" s="220"/>
      <c r="O11" s="122"/>
      <c r="P11" s="313"/>
      <c r="Q11" s="106"/>
      <c r="R11" s="104"/>
      <c r="S11" s="275"/>
    </row>
    <row r="12" spans="1:21" s="2" customFormat="1" ht="45.75">
      <c r="A12" s="212"/>
      <c r="B12" s="212"/>
      <c r="C12" s="9"/>
      <c r="D12" s="233"/>
      <c r="E12" s="7"/>
      <c r="F12"/>
      <c r="G12" s="72"/>
      <c r="H12" s="9"/>
      <c r="I12" s="576" t="s">
        <v>35</v>
      </c>
      <c r="J12" s="576"/>
      <c r="K12" s="576"/>
      <c r="L12" s="576"/>
      <c r="M12" s="234"/>
      <c r="N12" s="11"/>
      <c r="O12" s="124"/>
      <c r="P12" s="573"/>
      <c r="Q12" s="573"/>
      <c r="R12" s="284"/>
      <c r="S12" s="275"/>
      <c r="U12" s="413"/>
    </row>
    <row r="13" spans="1:21" s="3" customFormat="1" ht="45.75">
      <c r="A13" s="235"/>
      <c r="B13" s="235"/>
      <c r="C13" s="8"/>
      <c r="D13" s="236"/>
      <c r="E13" s="227"/>
      <c r="F13"/>
      <c r="G13" s="237"/>
      <c r="H13" s="238" t="s">
        <v>1411</v>
      </c>
      <c r="I13" s="578" t="s">
        <v>0</v>
      </c>
      <c r="J13" s="579"/>
      <c r="K13" s="580"/>
      <c r="L13" s="584">
        <f>L116</f>
        <v>0</v>
      </c>
      <c r="N13" s="11"/>
      <c r="O13" s="124"/>
      <c r="P13" s="573"/>
      <c r="Q13" s="573"/>
      <c r="R13" s="284"/>
      <c r="S13" s="275"/>
      <c r="T13" s="475"/>
    </row>
    <row r="14" spans="1:21" s="3" customFormat="1">
      <c r="A14" s="235"/>
      <c r="B14" s="235"/>
      <c r="C14" s="8"/>
      <c r="D14" s="236"/>
      <c r="E14" s="233"/>
      <c r="F14"/>
      <c r="G14" s="237"/>
      <c r="H14" s="9"/>
      <c r="I14" s="581"/>
      <c r="J14" s="582"/>
      <c r="K14" s="583"/>
      <c r="L14" s="585"/>
      <c r="N14" s="239"/>
      <c r="O14" s="131"/>
      <c r="P14" s="573"/>
      <c r="Q14" s="573"/>
      <c r="R14" s="284"/>
      <c r="S14" s="275"/>
    </row>
    <row r="15" spans="1:21" s="8" customFormat="1">
      <c r="A15" s="235"/>
      <c r="B15" s="235"/>
      <c r="D15" s="298" t="s">
        <v>7</v>
      </c>
      <c r="E15" s="299" t="s">
        <v>8</v>
      </c>
      <c r="F15" s="298" t="s">
        <v>9</v>
      </c>
      <c r="G15" s="300" t="s">
        <v>39</v>
      </c>
      <c r="H15" s="298" t="s">
        <v>25016</v>
      </c>
      <c r="I15" s="301" t="s">
        <v>34</v>
      </c>
      <c r="J15" s="298" t="s">
        <v>40</v>
      </c>
      <c r="K15" s="298" t="s">
        <v>32</v>
      </c>
      <c r="L15" s="302" t="s">
        <v>37</v>
      </c>
      <c r="M15" s="240"/>
      <c r="N15" s="239"/>
      <c r="O15" s="131"/>
      <c r="P15" s="115"/>
      <c r="Q15" s="115"/>
      <c r="R15" s="115"/>
      <c r="S15" s="114"/>
    </row>
    <row r="16" spans="1:21" s="129" customFormat="1">
      <c r="A16" s="126"/>
      <c r="B16" s="126"/>
      <c r="C16" s="127"/>
      <c r="D16" s="315"/>
      <c r="E16" s="110"/>
      <c r="F16" s="112"/>
      <c r="G16" s="316"/>
      <c r="H16" s="317"/>
      <c r="I16" s="127"/>
      <c r="J16" s="318"/>
      <c r="K16" s="133"/>
      <c r="L16" s="133"/>
      <c r="M16" s="134"/>
      <c r="N16" s="96"/>
      <c r="O16" s="151"/>
      <c r="P16" s="126"/>
      <c r="Q16" s="115"/>
    </row>
    <row r="17" spans="1:19" s="8" customFormat="1">
      <c r="A17" s="135" t="str">
        <f>LEFT(D17,2)</f>
        <v>1</v>
      </c>
      <c r="B17" s="136">
        <f>D17</f>
        <v>1</v>
      </c>
      <c r="C17" s="126"/>
      <c r="D17" s="303">
        <v>1</v>
      </c>
      <c r="E17" s="305" t="s">
        <v>32529</v>
      </c>
      <c r="F17" s="314"/>
      <c r="G17" s="314"/>
      <c r="H17" s="314"/>
      <c r="I17" s="314"/>
      <c r="J17" s="314"/>
      <c r="K17" s="292" t="s">
        <v>20935</v>
      </c>
      <c r="L17" s="304">
        <f>SUMIF(C18:C481,D17,L18:L730)</f>
        <v>0</v>
      </c>
      <c r="M17" s="240"/>
      <c r="N17" s="96"/>
      <c r="O17" s="151"/>
      <c r="P17" s="126"/>
      <c r="Q17" s="126"/>
      <c r="R17" s="114"/>
    </row>
    <row r="18" spans="1:19" s="8" customFormat="1" ht="31.5">
      <c r="A18" s="135" t="str">
        <f>LEFT(D18,1)</f>
        <v>1</v>
      </c>
      <c r="B18" s="136">
        <f>D17</f>
        <v>1</v>
      </c>
      <c r="C18" s="126">
        <f>IF(D18="",0,B18)</f>
        <v>1</v>
      </c>
      <c r="D18" s="312">
        <f>D17*1000+1</f>
        <v>1001</v>
      </c>
      <c r="E18" s="355" t="s">
        <v>27</v>
      </c>
      <c r="F18" s="358">
        <v>103689</v>
      </c>
      <c r="G18" s="288" t="str">
        <f>IF($E18="SINAPI",VLOOKUP($F18,'SINAPI_DESONERADO-04.2026'!$B$11:$E$19657,2,FALSE),IF($E18="CDHU",VLOOKUP($F18,'CDHU_Desonerado-FEV.2026 (201)'!$A$9:$F$4118,2,FALSE),IF($E18="FDE",VLOOKUP($F18,'FDE-01.26'!$A$1:$D$3994,2,FALSE),IF($E18="SIURB (E)",VLOOKUP($F18,'EDIF COM Des JAN.2026'!$A$3:$D$3000,2,FALSE),IF($E18="SIURB (I)",VLOOKUP($F18,'INFRA COM Des JAN.2026'!$A$2:$D$1000,2,FALSE),IF($E18="SICRO NOVO",VLOOKUP($F18,'SICRO.DNIT DESONERADA 01.26'!$A$4:$D$7000,2,FALSE),IF($E18="COMP.",VLOOKUP($F18,'COMPOSIÇÃO '!D:I,2,0))))))))</f>
        <v>FORNECIMENTO E INSTALAÇÃO DE PLACA DE OBRA COM CHAPA GALVANIZADA E ESTRUTURA DE MADEIRA. AF_03/2022_PS</v>
      </c>
      <c r="H18" s="291" t="str">
        <f>IF($E18="SINAPI",VLOOKUP($F18,'SINAPI_DESONERADO-04.2026'!$B$11:$E$19657,3,FALSE),IF($E18="CDHU",VLOOKUP($F18,'CDHU_Desonerado-FEV.2026 (201)'!$A$9:$F$4118,3,FALSE),IF($E18="FDE",VLOOKUP($F18,'FDE-01.26'!$A$1:$D$3994,3,FALSE),IF($E18="SIURB (E)",VLOOKUP($F18,'EDIF COM Des JAN.2026'!$A$1:$D$3000,3,FALSE),IF($E18="SIURB (I)",VLOOKUP($F18,'INFRA COM Des JAN.2026'!$A$2:$D$1000,3,FALSE),IF($E18="SICRO NOVO",VLOOKUP($F18,'SICRO.DNIT DESONERADA 01.26'!$A$4:$D$7000,3,FALSE),IF($E18="COMP.",VLOOKUP($F18,'COMPOSIÇÃO '!D:I,3,0))))))))</f>
        <v>M2</v>
      </c>
      <c r="I18" s="533">
        <f>IF(D18&lt;&gt;0,INDEX('MEMORIA CALCULO'!$A$1:$Q$109850,MATCH(D18,'MEMORIA CALCULO'!$A$1:$A$8050,0),16),0)</f>
        <v>2</v>
      </c>
      <c r="J18" s="288"/>
      <c r="K18" s="289"/>
      <c r="L18" s="290"/>
      <c r="M18" s="240"/>
      <c r="N18" s="96"/>
      <c r="O18" s="151"/>
      <c r="P18" s="126"/>
      <c r="Q18" s="126"/>
      <c r="R18" s="114"/>
    </row>
    <row r="19" spans="1:19" s="115" customFormat="1" ht="31.5">
      <c r="A19" s="135" t="str">
        <f t="shared" ref="A19:A20" si="0">LEFT(D19,1)</f>
        <v>1</v>
      </c>
      <c r="B19" s="136">
        <f t="shared" ref="B19:B20" si="1">B18</f>
        <v>1</v>
      </c>
      <c r="C19" s="126">
        <f t="shared" ref="C19:C20" si="2">IF(D19="",0,B19)</f>
        <v>1</v>
      </c>
      <c r="D19" s="307">
        <f>D18+1</f>
        <v>1002</v>
      </c>
      <c r="E19" s="355" t="s">
        <v>27</v>
      </c>
      <c r="F19" s="358">
        <v>103694</v>
      </c>
      <c r="G19" s="288" t="str">
        <f>IF($E19="SINAPI",VLOOKUP($F19,'SINAPI_DESONERADO-04.2026'!$B$11:$E$19657,2,FALSE),IF($E19="CDHU",VLOOKUP($F19,'CDHU_Desonerado-FEV.2026 (201)'!$A$9:$F$4118,2,FALSE),IF($E19="FDE",VLOOKUP($F19,'FDE-01.26'!$A$1:$D$3994,2,FALSE),IF($E19="SIURB (E)",VLOOKUP($F19,'EDIF COM Des JAN.2026'!$A$3:$D$3000,2,FALSE),IF($E19="SIURB (I)",VLOOKUP($F19,'INFRA COM Des JAN.2026'!$A$2:$D$1000,2,FALSE),IF($E19="SICRO NOVO",VLOOKUP($F19,'SICRO.DNIT DESONERADA 01.26'!$A$4:$D$7000,2,FALSE),IF($E19="COMP.",VLOOKUP($F19,'COMPOSIÇÃO '!D:I,2,0))))))))</f>
        <v>FORNECIMENTO E INSTALAÇÃO DE SUPORTE DE MADEIRA PARA PLACAS DE SINALIZAÇÃO, EM SOLO, COM H= DE 2,5 M E SEÇÃO DE 7,5 X 7,5 CM. AF_03/2022</v>
      </c>
      <c r="H19" s="291" t="str">
        <f>IF($E19="SINAPI",VLOOKUP($F19,'SINAPI_DESONERADO-04.2026'!$B$11:$E$19657,3,FALSE),IF($E19="CDHU",VLOOKUP($F19,'CDHU_Desonerado-FEV.2026 (201)'!$A$9:$F$4118,3,FALSE),IF($E19="FDE",VLOOKUP($F19,'FDE-01.26'!$A$1:$D$3994,3,FALSE),IF($E19="SIURB (E)",VLOOKUP($F19,'EDIF COM Des JAN.2026'!$A$1:$D$3000,3,FALSE),IF($E19="SIURB (I)",VLOOKUP($F19,'INFRA COM Des JAN.2026'!$A$2:$D$1000,3,FALSE),IF($E19="SICRO NOVO",VLOOKUP($F19,'SICRO.DNIT DESONERADA 01.26'!$A$4:$D$7000,3,FALSE),IF($E19="COMP.",VLOOKUP($F19,'COMPOSIÇÃO '!D:I,3,0))))))))</f>
        <v>UN</v>
      </c>
      <c r="I19" s="533">
        <f>IF(D19&lt;&gt;0,INDEX('MEMORIA CALCULO'!$A$1:$Q$109850,MATCH(D19,'MEMORIA CALCULO'!$A$1:$A$8050,0),16),0)</f>
        <v>2</v>
      </c>
      <c r="J19" s="288"/>
      <c r="K19" s="289"/>
      <c r="L19" s="290"/>
      <c r="M19" s="113"/>
      <c r="N19" s="96"/>
      <c r="O19" s="151"/>
      <c r="P19" s="126"/>
      <c r="R19" s="114"/>
      <c r="S19" s="114"/>
    </row>
    <row r="20" spans="1:19" s="115" customFormat="1" ht="31.5">
      <c r="A20" s="135" t="str">
        <f t="shared" si="0"/>
        <v>1</v>
      </c>
      <c r="B20" s="136">
        <f t="shared" si="1"/>
        <v>1</v>
      </c>
      <c r="C20" s="126">
        <f t="shared" si="2"/>
        <v>1</v>
      </c>
      <c r="D20" s="307">
        <f>D19+1</f>
        <v>1003</v>
      </c>
      <c r="E20" s="358" t="s">
        <v>10</v>
      </c>
      <c r="F20" s="358" t="s">
        <v>32523</v>
      </c>
      <c r="G20" s="288" t="str">
        <f>IF($E20="SINAPI",VLOOKUP($F20,'SINAPI_DESONERADO-04.2026'!$B$11:$E$19657,2,FALSE),IF($E20="CDHU",VLOOKUP($F20,'CDHU_Desonerado-FEV.2026 (201)'!$A$9:$F$4118,2,FALSE),IF($E20="FDE",VLOOKUP($F20,'FDE-01.26'!$A$1:$D$3994,2,FALSE),IF($E20="SIURB (E)",VLOOKUP($F20,'EDIF COM Des JAN.2026'!$A$3:$D$3000,2,FALSE),IF($E20="SIURB (I)",VLOOKUP($F20,'INFRA COM Des JAN.2026'!$A$2:$D$1000,2,FALSE),IF($E20="SICRO NOVO",VLOOKUP($F20,'SICRO.DNIT DESONERADA 01.26'!$A$4:$D$7000,2,FALSE),IF($E20="COMP.",VLOOKUP($F20,'COMPOSIÇÃO '!D:I,2,0))))))))</f>
        <v>LOCAÇÃO MENSAL DE CONTAINER 4,00M COM 2 VASOS SANITARIOS, 1 LAVABO, 1 MICTÓRIO E 4 PONTOS CHUV.</v>
      </c>
      <c r="H20" s="291" t="str">
        <f>IF($E20="SINAPI",VLOOKUP($F20,'SINAPI_DESONERADO-04.2026'!$B$11:$E$19657,3,FALSE),IF($E20="CDHU",VLOOKUP($F20,'CDHU_Desonerado-FEV.2026 (201)'!$A$9:$F$4118,3,FALSE),IF($E20="FDE",VLOOKUP($F20,'FDE-01.26'!$A$1:$D$3994,3,FALSE),IF($E20="SIURB (E)",VLOOKUP($F20,'EDIF COM Des JAN.2026'!$A$1:$D$3000,3,FALSE),IF($E20="SIURB (I)",VLOOKUP($F20,'INFRA COM Des JAN.2026'!$A$2:$D$1000,3,FALSE),IF($E20="SICRO NOVO",VLOOKUP($F20,'SICRO.DNIT DESONERADA 01.26'!$A$4:$D$7000,3,FALSE),IF($E20="COMP.",VLOOKUP($F20,'COMPOSIÇÃO '!D:I,3,0))))))))</f>
        <v>M2</v>
      </c>
      <c r="I20" s="533">
        <f>IF(D20&lt;&gt;0,INDEX('MEMORIA CALCULO'!$A$1:$Q$109850,MATCH(D20,'MEMORIA CALCULO'!$A$1:$A$8050,0),16),0)</f>
        <v>9.76</v>
      </c>
      <c r="J20" s="288"/>
      <c r="K20" s="289"/>
      <c r="L20" s="290"/>
      <c r="M20" s="113"/>
      <c r="N20" s="96"/>
      <c r="O20" s="151"/>
      <c r="P20" s="126"/>
      <c r="R20" s="114"/>
      <c r="S20" s="114"/>
    </row>
    <row r="21" spans="1:19" s="129" customFormat="1">
      <c r="A21" s="126"/>
      <c r="B21" s="126"/>
      <c r="C21" s="127"/>
      <c r="D21" s="315"/>
      <c r="E21" s="110"/>
      <c r="F21" s="112"/>
      <c r="G21" s="316"/>
      <c r="H21" s="317"/>
      <c r="I21" s="127"/>
      <c r="J21" s="318"/>
      <c r="K21" s="133"/>
      <c r="L21" s="133"/>
      <c r="M21" s="134"/>
      <c r="N21" s="96"/>
      <c r="O21" s="151"/>
      <c r="P21" s="126"/>
      <c r="Q21" s="115"/>
    </row>
    <row r="22" spans="1:19" s="8" customFormat="1">
      <c r="A22" s="135" t="str">
        <f>LEFT(D22,2)</f>
        <v>2</v>
      </c>
      <c r="B22" s="136">
        <f>D22</f>
        <v>2</v>
      </c>
      <c r="C22" s="126"/>
      <c r="D22" s="303">
        <f>D17+1</f>
        <v>2</v>
      </c>
      <c r="E22" s="305" t="s">
        <v>32537</v>
      </c>
      <c r="F22" s="314"/>
      <c r="G22" s="314"/>
      <c r="H22" s="314"/>
      <c r="I22" s="314"/>
      <c r="J22" s="314"/>
      <c r="K22" s="292"/>
      <c r="L22" s="304"/>
      <c r="M22" s="240"/>
      <c r="N22" s="96"/>
      <c r="O22" s="151"/>
      <c r="P22" s="126"/>
      <c r="Q22" s="126"/>
      <c r="R22" s="114"/>
    </row>
    <row r="23" spans="1:19" s="8" customFormat="1">
      <c r="A23" s="135" t="str">
        <f>LEFT(D23,1)</f>
        <v>2</v>
      </c>
      <c r="B23" s="136">
        <f>D22</f>
        <v>2</v>
      </c>
      <c r="C23" s="126">
        <f>IF(D23="",0,B23)</f>
        <v>2</v>
      </c>
      <c r="D23" s="312">
        <f>D22*1000+1</f>
        <v>2001</v>
      </c>
      <c r="E23" s="355" t="s">
        <v>63</v>
      </c>
      <c r="F23" s="358" t="s">
        <v>7051</v>
      </c>
      <c r="G23" s="288" t="str">
        <f>IF($E23="SINAPI",VLOOKUP($F23,'SINAPI_DESONERADO-04.2026'!$B$11:$E$19657,2,FALSE),IF($E23="CDHU",VLOOKUP($F23,'CDHU_Desonerado-FEV.2026 (201)'!$A$9:$F$4118,2,FALSE),IF($E23="FDE",VLOOKUP($F23,'FDE-01.26'!$A$1:$D$3994,2,FALSE),IF($E23="SIURB (E)",VLOOKUP($F23,'EDIF COM Des JAN.2026'!$A$3:$D$3000,2,FALSE),IF($E23="SIURB (I)",VLOOKUP($F23,'INFRA COM Des JAN.2026'!$A$2:$D$1000,2,FALSE),IF($E23="SICRO NOVO",VLOOKUP($F23,'SICRO.DNIT DESONERADA 01.26'!$A$4:$D$7000,2,FALSE),IF($E23="COMP.",VLOOKUP($F23,'COMPOSIÇÃO '!D:I,2,0))))))))</f>
        <v>Reservatório em polietileno com tampa de encaixar - capacidade de 10.000 litros</v>
      </c>
      <c r="H23" s="291" t="str">
        <f>IF($E23="SINAPI",VLOOKUP($F23,'SINAPI_DESONERADO-04.2026'!$B$11:$E$19657,3,FALSE),IF($E23="CDHU",VLOOKUP($F23,'CDHU_Desonerado-FEV.2026 (201)'!$A$9:$F$4118,3,FALSE),IF($E23="FDE",VLOOKUP($F23,'FDE-01.26'!$A$1:$D$3994,3,FALSE),IF($E23="SIURB (E)",VLOOKUP($F23,'EDIF COM Des JAN.2026'!$A$1:$D$3000,3,FALSE),IF($E23="SIURB (I)",VLOOKUP($F23,'INFRA COM Des JAN.2026'!$A$2:$D$1000,3,FALSE),IF($E23="SICRO NOVO",VLOOKUP($F23,'SICRO.DNIT DESONERADA 01.26'!$A$4:$D$7000,3,FALSE),IF($E23="COMP.",VLOOKUP($F23,'COMPOSIÇÃO '!D:I,3,0))))))))</f>
        <v>UN</v>
      </c>
      <c r="I23" s="533">
        <f>IF(D23&lt;&gt;0,INDEX('MEMORIA CALCULO'!$A$1:$Q$109850,MATCH(D23,'MEMORIA CALCULO'!$A$1:$A$8050,0),16),0)</f>
        <v>1</v>
      </c>
      <c r="J23" s="288"/>
      <c r="K23" s="289"/>
      <c r="L23" s="290"/>
      <c r="M23" s="240"/>
      <c r="N23" s="96"/>
      <c r="O23" s="151"/>
      <c r="P23" s="126"/>
      <c r="Q23" s="126"/>
      <c r="R23" s="114"/>
    </row>
    <row r="24" spans="1:19" s="115" customFormat="1">
      <c r="A24" s="135" t="str">
        <f t="shared" ref="A24" si="3">LEFT(D24,1)</f>
        <v>2</v>
      </c>
      <c r="B24" s="136">
        <f t="shared" ref="B24" si="4">B23</f>
        <v>2</v>
      </c>
      <c r="C24" s="126">
        <f t="shared" ref="C24" si="5">IF(D24="",0,B24)</f>
        <v>2</v>
      </c>
      <c r="D24" s="307">
        <f>D23+1</f>
        <v>2002</v>
      </c>
      <c r="E24" s="386" t="s">
        <v>63</v>
      </c>
      <c r="F24" s="358" t="s">
        <v>7077</v>
      </c>
      <c r="G24" s="288" t="str">
        <f>IF($E24="SINAPI",VLOOKUP($F24,'SINAPI_DESONERADO-04.2026'!$B$11:$E$19657,2,FALSE),IF($E24="CDHU",VLOOKUP($F24,'CDHU_Desonerado-FEV.2026 (201)'!$A$9:$F$4118,2,FALSE),IF($E24="FDE",VLOOKUP($F24,'FDE-01.26'!$A$1:$D$3994,2,FALSE),IF($E24="SIURB (E)",VLOOKUP($F24,'EDIF COM Des JAN.2026'!$A$3:$D$3000,2,FALSE),IF($E24="SIURB (I)",VLOOKUP($F24,'INFRA COM Des JAN.2026'!$A$2:$D$1000,2,FALSE),IF($E24="SICRO NOVO",VLOOKUP($F24,'SICRO.DNIT DESONERADA 01.26'!$A$4:$D$7000,2,FALSE),IF($E24="COMP.",VLOOKUP($F24,'COMPOSIÇÃO '!D:I,2,0))))))))</f>
        <v>Torneira de boia, DN= 2´</v>
      </c>
      <c r="H24" s="291" t="str">
        <f>IF($E24="SINAPI",VLOOKUP($F24,'SINAPI_DESONERADO-04.2026'!$B$11:$E$19657,3,FALSE),IF($E24="CDHU",VLOOKUP($F24,'CDHU_Desonerado-FEV.2026 (201)'!$A$9:$F$4118,3,FALSE),IF($E24="FDE",VLOOKUP($F24,'FDE-01.26'!$A$1:$D$3994,3,FALSE),IF($E24="SIURB (E)",VLOOKUP($F24,'EDIF COM Des JAN.2026'!$A$1:$D$3000,3,FALSE),IF($E24="SIURB (I)",VLOOKUP($F24,'INFRA COM Des JAN.2026'!$A$2:$D$1000,3,FALSE),IF($E24="SICRO NOVO",VLOOKUP($F24,'SICRO.DNIT DESONERADA 01.26'!$A$4:$D$7000,3,FALSE),IF($E24="COMP.",VLOOKUP($F24,'COMPOSIÇÃO '!D:I,3,0))))))))</f>
        <v>UN</v>
      </c>
      <c r="I24" s="533">
        <f>IF(D24&lt;&gt;0,INDEX('MEMORIA CALCULO'!$A$1:$Q$109850,MATCH(D24,'MEMORIA CALCULO'!$A$1:$A$8050,0),16),0)</f>
        <v>1</v>
      </c>
      <c r="J24" s="288"/>
      <c r="K24" s="289"/>
      <c r="L24" s="290"/>
      <c r="M24" s="113"/>
      <c r="N24" s="96"/>
      <c r="O24" s="151"/>
      <c r="P24" s="126"/>
      <c r="R24" s="114"/>
      <c r="S24" s="114"/>
    </row>
    <row r="25" spans="1:19" s="129" customFormat="1">
      <c r="A25" s="126"/>
      <c r="B25" s="126"/>
      <c r="C25" s="127"/>
      <c r="D25" s="315"/>
      <c r="E25" s="110"/>
      <c r="F25" s="112"/>
      <c r="G25" s="316"/>
      <c r="H25" s="317"/>
      <c r="I25" s="127"/>
      <c r="J25" s="318"/>
      <c r="K25" s="133"/>
      <c r="L25" s="133"/>
      <c r="M25" s="134"/>
      <c r="N25" s="96"/>
      <c r="O25" s="151"/>
      <c r="P25" s="126"/>
      <c r="Q25" s="115"/>
    </row>
    <row r="26" spans="1:19" s="115" customFormat="1">
      <c r="A26" s="135" t="str">
        <f>LEFT(D26,2)</f>
        <v>3</v>
      </c>
      <c r="B26" s="136">
        <f>D26</f>
        <v>3</v>
      </c>
      <c r="C26" s="126"/>
      <c r="D26" s="303">
        <f>D22+1</f>
        <v>3</v>
      </c>
      <c r="E26" s="305" t="s">
        <v>32501</v>
      </c>
      <c r="F26" s="314"/>
      <c r="G26" s="306"/>
      <c r="H26" s="306"/>
      <c r="I26" s="306"/>
      <c r="J26" s="306"/>
      <c r="K26" s="292"/>
      <c r="L26" s="304"/>
      <c r="M26" s="113"/>
      <c r="N26" s="96"/>
      <c r="O26" s="151"/>
      <c r="P26" s="126"/>
      <c r="R26" s="114"/>
      <c r="S26" s="114"/>
    </row>
    <row r="27" spans="1:19" s="115" customFormat="1">
      <c r="A27" s="135"/>
      <c r="B27" s="136"/>
      <c r="C27" s="126"/>
      <c r="D27" s="488"/>
      <c r="E27" s="489" t="s">
        <v>32535</v>
      </c>
      <c r="F27" s="490"/>
      <c r="G27" s="491"/>
      <c r="H27" s="491"/>
      <c r="I27" s="491"/>
      <c r="J27" s="491"/>
      <c r="K27" s="492"/>
      <c r="L27" s="493"/>
      <c r="M27" s="113"/>
      <c r="N27" s="96"/>
      <c r="O27" s="151"/>
      <c r="P27" s="126"/>
      <c r="R27" s="114"/>
      <c r="S27" s="114"/>
    </row>
    <row r="28" spans="1:19" s="115" customFormat="1">
      <c r="A28" s="135" t="str">
        <f t="shared" ref="A28" si="6">LEFT(D28,1)</f>
        <v>3</v>
      </c>
      <c r="B28" s="136">
        <f>D26</f>
        <v>3</v>
      </c>
      <c r="C28" s="126">
        <f t="shared" ref="C28" si="7">IF(D28="",0,B28)</f>
        <v>3</v>
      </c>
      <c r="D28" s="307">
        <f>D26*1000+1</f>
        <v>3001</v>
      </c>
      <c r="E28" s="386" t="s">
        <v>63</v>
      </c>
      <c r="F28" s="389" t="s">
        <v>119</v>
      </c>
      <c r="G28" s="288" t="str">
        <f>IF($E28="SINAPI",VLOOKUP($F28,'SINAPI_DESONERADO-04.2026'!$B$11:$E$19657,2,FALSE),IF($E28="CDHU",VLOOKUP($F28,'CDHU_Desonerado-FEV.2026 (201)'!$A$9:$F$4118,2,FALSE),IF($E28="FDE",VLOOKUP($F28,'FDE-01.26'!$A$1:$D$3994,2,FALSE),IF($E28="SIURB (E)",VLOOKUP($F28,'EDIF COM Des JAN.2026'!$A$3:$D$3000,2,FALSE),IF($E28="SIURB (I)",VLOOKUP($F28,'INFRA COM Des JAN.2026'!$A$2:$D$1000,2,FALSE),IF($E28="SICRO NOVO",VLOOKUP($F28,'SICRO.DNIT DESONERADA 01.26'!$A$4:$D$7000,2,FALSE),IF($E28="COMP.",VLOOKUP($F28,'COMPOSIÇÃO '!D:I,2,0))))))))</f>
        <v>Extintor manual de pó químico seco ABC - capacidade de 6 kg</v>
      </c>
      <c r="H28" s="291" t="str">
        <f>IF($E28="SINAPI",VLOOKUP($F28,'SINAPI_DESONERADO-04.2026'!$B$11:$E$19657,3,FALSE),IF($E28="CDHU",VLOOKUP($F28,'CDHU_Desonerado-FEV.2026 (201)'!$A$9:$F$4118,3,FALSE),IF($E28="FDE",VLOOKUP($F28,'FDE-01.26'!$A$1:$D$3994,3,FALSE),IF($E28="SIURB (E)",VLOOKUP($F28,'EDIF COM Des JAN.2026'!$A$1:$D$3000,3,FALSE),IF($E28="SIURB (I)",VLOOKUP($F28,'INFRA COM Des JAN.2026'!$A$2:$D$1000,3,FALSE),IF($E28="SICRO NOVO",VLOOKUP($F28,'SICRO.DNIT DESONERADA 01.26'!$A$4:$D$7000,3,FALSE),IF($E28="COMP.",VLOOKUP($F28,'COMPOSIÇÃO '!D:I,3,0))))))))</f>
        <v>UN</v>
      </c>
      <c r="I28" s="533">
        <f>IF(D28&lt;&gt;0,INDEX('MEMORIA CALCULO'!$A$1:$Q$109850,MATCH(D28,'MEMORIA CALCULO'!$A$1:$A$8050,0),16),0)</f>
        <v>15</v>
      </c>
      <c r="J28" s="288"/>
      <c r="K28" s="289"/>
      <c r="L28" s="290"/>
      <c r="M28" s="113"/>
      <c r="N28" s="96"/>
      <c r="O28" s="151"/>
      <c r="P28" s="126"/>
      <c r="R28" s="114"/>
      <c r="S28" s="114"/>
    </row>
    <row r="29" spans="1:19" s="115" customFormat="1">
      <c r="A29" s="135" t="str">
        <f t="shared" ref="A29:A32" si="8">LEFT(D29,1)</f>
        <v>3</v>
      </c>
      <c r="B29" s="136">
        <f>D26</f>
        <v>3</v>
      </c>
      <c r="C29" s="126">
        <f t="shared" ref="C29:C32" si="9">IF(D29="",0,B29)</f>
        <v>3</v>
      </c>
      <c r="D29" s="307">
        <f>D28+1</f>
        <v>3002</v>
      </c>
      <c r="E29" s="355" t="s">
        <v>63</v>
      </c>
      <c r="F29" s="358" t="s">
        <v>216</v>
      </c>
      <c r="G29" s="288" t="str">
        <f>IF($E29="SINAPI",VLOOKUP($F29,'SINAPI_DESONERADO-04.2026'!$B$11:$E$19657,2,FALSE),IF($E29="CDHU",VLOOKUP($F29,'CDHU_Desonerado-FEV.2026 (201)'!$A$9:$F$4118,2,FALSE),IF($E29="FDE",VLOOKUP($F29,'FDE-01.26'!$A$1:$D$3994,2,FALSE),IF($E29="SIURB (E)",VLOOKUP($F29,'EDIF COM Des JAN.2026'!$A$3:$D$3000,2,FALSE),IF($E29="SIURB (I)",VLOOKUP($F29,'INFRA COM Des JAN.2026'!$A$2:$D$1000,2,FALSE),IF($E29="SICRO NOVO",VLOOKUP($F29,'SICRO.DNIT DESONERADA 01.26'!$A$4:$D$7000,2,FALSE),IF($E29="COMP.",VLOOKUP($F29,'COMPOSIÇÃO '!D:I,2,0))))))))</f>
        <v>Suporte para extintor de piso em aço inoxidável</v>
      </c>
      <c r="H29" s="291" t="str">
        <f>IF($E29="SINAPI",VLOOKUP($F29,'SINAPI_DESONERADO-04.2026'!$B$11:$E$19657,3,FALSE),IF($E29="CDHU",VLOOKUP($F29,'CDHU_Desonerado-FEV.2026 (201)'!$A$9:$F$4118,3,FALSE),IF($E29="FDE",VLOOKUP($F29,'FDE-01.26'!$A$1:$D$3994,3,FALSE),IF($E29="SIURB (E)",VLOOKUP($F29,'EDIF COM Des JAN.2026'!$A$1:$D$3000,3,FALSE),IF($E29="SIURB (I)",VLOOKUP($F29,'INFRA COM Des JAN.2026'!$A$2:$D$1000,3,FALSE),IF($E29="SICRO NOVO",VLOOKUP($F29,'SICRO.DNIT DESONERADA 01.26'!$A$4:$D$7000,3,FALSE),IF($E29="COMP.",VLOOKUP($F29,'COMPOSIÇÃO '!D:I,3,0))))))))</f>
        <v>UN</v>
      </c>
      <c r="I29" s="533">
        <f>IF(D29&lt;&gt;0,INDEX('MEMORIA CALCULO'!$A$1:$Q$109850,MATCH(D29,'MEMORIA CALCULO'!$A$1:$A$8050,0),16),0)</f>
        <v>15</v>
      </c>
      <c r="J29" s="288"/>
      <c r="K29" s="289"/>
      <c r="L29" s="290"/>
      <c r="M29" s="113"/>
      <c r="N29" s="96"/>
      <c r="O29" s="151"/>
      <c r="P29" s="126"/>
      <c r="R29" s="114"/>
      <c r="S29" s="114"/>
    </row>
    <row r="30" spans="1:19" s="115" customFormat="1" ht="31.5">
      <c r="A30" s="135" t="str">
        <f t="shared" si="8"/>
        <v>3</v>
      </c>
      <c r="B30" s="136">
        <f t="shared" ref="B30:B57" si="10">B29</f>
        <v>3</v>
      </c>
      <c r="C30" s="126">
        <f t="shared" si="9"/>
        <v>3</v>
      </c>
      <c r="D30" s="307">
        <f t="shared" ref="D30:D57" si="11">D29+1</f>
        <v>3003</v>
      </c>
      <c r="E30" s="355" t="s">
        <v>27</v>
      </c>
      <c r="F30" s="358">
        <v>102492</v>
      </c>
      <c r="G30" s="288" t="str">
        <f>IF($E30="SINAPI",VLOOKUP($F30,'SINAPI_DESONERADO-04.2026'!$B$11:$E$19657,2,FALSE),IF($E30="CDHU",VLOOKUP($F30,'CDHU_Desonerado-FEV.2026 (201)'!$A$9:$F$4118,2,FALSE),IF($E30="FDE",VLOOKUP($F30,'FDE-01.26'!$A$1:$D$3994,2,FALSE),IF($E30="SIURB (E)",VLOOKUP($F30,'EDIF COM Des JAN.2026'!$A$3:$D$3000,2,FALSE),IF($E30="SIURB (I)",VLOOKUP($F30,'INFRA COM Des JAN.2026'!$A$2:$D$1000,2,FALSE),IF($E30="SICRO NOVO",VLOOKUP($F30,'SICRO.DNIT DESONERADA 01.26'!$A$4:$D$7000,2,FALSE),IF($E30="COMP.",VLOOKUP($F30,'COMPOSIÇÃO '!D:I,2,0))))))))</f>
        <v>PINTURA DE PISO COM TINTA ACRÍLICA, APLICAÇÃO MANUAL, 3 DEMÃOS, INCLUSO FUNDO PREPARADOR. AF_05/2021</v>
      </c>
      <c r="H30" s="291" t="str">
        <f>IF($E30="SINAPI",VLOOKUP($F30,'SINAPI_DESONERADO-04.2026'!$B$11:$E$19657,3,FALSE),IF($E30="CDHU",VLOOKUP($F30,'CDHU_Desonerado-FEV.2026 (201)'!$A$9:$F$4118,3,FALSE),IF($E30="FDE",VLOOKUP($F30,'FDE-01.26'!$A$1:$D$3994,3,FALSE),IF($E30="SIURB (E)",VLOOKUP($F30,'EDIF COM Des JAN.2026'!$A$1:$D$3000,3,FALSE),IF($E30="SIURB (I)",VLOOKUP($F30,'INFRA COM Des JAN.2026'!$A$2:$D$1000,3,FALSE),IF($E30="SICRO NOVO",VLOOKUP($F30,'SICRO.DNIT DESONERADA 01.26'!$A$4:$D$7000,3,FALSE),IF($E30="COMP.",VLOOKUP($F30,'COMPOSIÇÃO '!D:I,3,0))))))))</f>
        <v>M2</v>
      </c>
      <c r="I30" s="533">
        <f>IF(D30&lt;&gt;0,INDEX('MEMORIA CALCULO'!$A$1:$Q$109850,MATCH(D30,'MEMORIA CALCULO'!$A$1:$A$8050,0),16),0)</f>
        <v>15</v>
      </c>
      <c r="J30" s="288"/>
      <c r="K30" s="289"/>
      <c r="L30" s="290"/>
      <c r="M30" s="113"/>
      <c r="N30" s="96"/>
      <c r="O30" s="151"/>
      <c r="P30" s="126"/>
      <c r="R30" s="114"/>
      <c r="S30" s="114"/>
    </row>
    <row r="31" spans="1:19" s="115" customFormat="1">
      <c r="A31" s="135"/>
      <c r="B31" s="136"/>
      <c r="C31" s="126"/>
      <c r="D31" s="488"/>
      <c r="E31" s="489" t="s">
        <v>32536</v>
      </c>
      <c r="F31" s="490"/>
      <c r="G31" s="491"/>
      <c r="H31" s="491"/>
      <c r="I31" s="491"/>
      <c r="J31" s="491"/>
      <c r="K31" s="492"/>
      <c r="L31" s="493"/>
      <c r="M31" s="113"/>
      <c r="N31" s="96"/>
      <c r="O31" s="151"/>
      <c r="P31" s="126"/>
      <c r="R31" s="114"/>
      <c r="S31" s="114"/>
    </row>
    <row r="32" spans="1:19" s="115" customFormat="1" ht="31.5">
      <c r="A32" s="135" t="str">
        <f t="shared" si="8"/>
        <v>3</v>
      </c>
      <c r="B32" s="136">
        <f>B30</f>
        <v>3</v>
      </c>
      <c r="C32" s="126">
        <f t="shared" si="9"/>
        <v>3</v>
      </c>
      <c r="D32" s="307">
        <f>D30+1</f>
        <v>3004</v>
      </c>
      <c r="E32" s="386" t="s">
        <v>63</v>
      </c>
      <c r="F32" s="389" t="s">
        <v>121</v>
      </c>
      <c r="G32" s="288" t="str">
        <f>IF($E32="SINAPI",VLOOKUP($F32,'SINAPI_DESONERADO-04.2026'!$B$11:$E$19657,2,FALSE),IF($E32="CDHU",VLOOKUP($F32,'CDHU_Desonerado-FEV.2026 (201)'!$A$9:$F$4118,2,FALSE),IF($E32="FDE",VLOOKUP($F32,'FDE-01.26'!$A$1:$D$3994,2,FALSE),IF($E32="SIURB (E)",VLOOKUP($F32,'EDIF COM Des JAN.2026'!$A$3:$D$3000,2,FALSE),IF($E32="SIURB (I)",VLOOKUP($F32,'INFRA COM Des JAN.2026'!$A$2:$D$1000,2,FALSE),IF($E32="SICRO NOVO",VLOOKUP($F32,'SICRO.DNIT DESONERADA 01.26'!$A$4:$D$7000,2,FALSE),IF($E32="COMP.",VLOOKUP($F32,'COMPOSIÇÃO '!D:I,2,0))))))))</f>
        <v>Placa de sinalização em PVC fotoluminescente (240x120mm), com indicação de rota de evacuação e saída de emergência</v>
      </c>
      <c r="H32" s="291" t="str">
        <f>IF($E32="SINAPI",VLOOKUP($F32,'SINAPI_DESONERADO-04.2026'!$B$11:$E$19657,3,FALSE),IF($E32="CDHU",VLOOKUP($F32,'CDHU_Desonerado-FEV.2026 (201)'!$A$9:$F$4118,3,FALSE),IF($E32="FDE",VLOOKUP($F32,'FDE-01.26'!$A$1:$D$3994,3,FALSE),IF($E32="SIURB (E)",VLOOKUP($F32,'EDIF COM Des JAN.2026'!$A$1:$D$3000,3,FALSE),IF($E32="SIURB (I)",VLOOKUP($F32,'INFRA COM Des JAN.2026'!$A$2:$D$1000,3,FALSE),IF($E32="SICRO NOVO",VLOOKUP($F32,'SICRO.DNIT DESONERADA 01.26'!$A$4:$D$7000,3,FALSE),IF($E32="COMP.",VLOOKUP($F32,'COMPOSIÇÃO '!D:I,3,0))))))))</f>
        <v>UN</v>
      </c>
      <c r="I32" s="533">
        <f>IF(D32&lt;&gt;0,INDEX('MEMORIA CALCULO'!$A$1:$Q$109850,MATCH(D32,'MEMORIA CALCULO'!$A$1:$A$8050,0),16),0)</f>
        <v>42</v>
      </c>
      <c r="J32" s="288"/>
      <c r="K32" s="289"/>
      <c r="L32" s="290"/>
      <c r="M32" s="113"/>
      <c r="N32" s="96"/>
      <c r="O32" s="151"/>
      <c r="P32" s="126"/>
      <c r="R32" s="114"/>
      <c r="S32" s="114"/>
    </row>
    <row r="33" spans="1:19" s="115" customFormat="1" ht="31.5">
      <c r="A33" s="135" t="str">
        <f t="shared" ref="A33:A36" si="12">LEFT(D33,1)</f>
        <v>3</v>
      </c>
      <c r="B33" s="136">
        <f t="shared" si="10"/>
        <v>3</v>
      </c>
      <c r="C33" s="126">
        <f t="shared" ref="C33:C36" si="13">IF(D33="",0,B33)</f>
        <v>3</v>
      </c>
      <c r="D33" s="307">
        <f t="shared" si="11"/>
        <v>3005</v>
      </c>
      <c r="E33" s="386" t="s">
        <v>63</v>
      </c>
      <c r="F33" s="389" t="s">
        <v>8133</v>
      </c>
      <c r="G33" s="288" t="str">
        <f>IF($E33="SINAPI",VLOOKUP($F33,'SINAPI_DESONERADO-04.2026'!$B$11:$E$19657,2,FALSE),IF($E33="CDHU",VLOOKUP($F33,'CDHU_Desonerado-FEV.2026 (201)'!$A$9:$F$4118,2,FALSE),IF($E33="FDE",VLOOKUP($F33,'FDE-01.26'!$A$1:$D$3994,2,FALSE),IF($E33="SIURB (E)",VLOOKUP($F33,'EDIF COM Des JAN.2026'!$A$3:$D$3000,2,FALSE),IF($E33="SIURB (I)",VLOOKUP($F33,'INFRA COM Des JAN.2026'!$A$2:$D$1000,2,FALSE),IF($E33="SICRO NOVO",VLOOKUP($F33,'SICRO.DNIT DESONERADA 01.26'!$A$4:$D$7000,2,FALSE),IF($E33="COMP.",VLOOKUP($F33,'COMPOSIÇÃO '!D:I,2,0))))))))</f>
        <v>Placa de sinalização em PVC fotoluminescente (200x200mm), com indicação de equipamentos de alarme, detecção e extinção de incêndio</v>
      </c>
      <c r="H33" s="291" t="str">
        <f>IF($E33="SINAPI",VLOOKUP($F33,'SINAPI_DESONERADO-04.2026'!$B$11:$E$19657,3,FALSE),IF($E33="CDHU",VLOOKUP($F33,'CDHU_Desonerado-FEV.2026 (201)'!$A$9:$F$4118,3,FALSE),IF($E33="FDE",VLOOKUP($F33,'FDE-01.26'!$A$1:$D$3994,3,FALSE),IF($E33="SIURB (E)",VLOOKUP($F33,'EDIF COM Des JAN.2026'!$A$1:$D$3000,3,FALSE),IF($E33="SIURB (I)",VLOOKUP($F33,'INFRA COM Des JAN.2026'!$A$2:$D$1000,3,FALSE),IF($E33="SICRO NOVO",VLOOKUP($F33,'SICRO.DNIT DESONERADA 01.26'!$A$4:$D$7000,3,FALSE),IF($E33="COMP.",VLOOKUP($F33,'COMPOSIÇÃO '!D:I,3,0))))))))</f>
        <v>UN</v>
      </c>
      <c r="I33" s="533">
        <f>IF(D33&lt;&gt;0,INDEX('MEMORIA CALCULO'!$A$1:$Q$109850,MATCH(D33,'MEMORIA CALCULO'!$A$1:$A$8050,0),16),0)</f>
        <v>7</v>
      </c>
      <c r="J33" s="288"/>
      <c r="K33" s="289"/>
      <c r="L33" s="290"/>
      <c r="M33" s="113"/>
      <c r="N33" s="96"/>
      <c r="O33" s="151"/>
      <c r="P33" s="126"/>
      <c r="R33" s="114"/>
      <c r="S33" s="114"/>
    </row>
    <row r="34" spans="1:19" s="115" customFormat="1">
      <c r="A34" s="135" t="str">
        <f t="shared" si="12"/>
        <v>3</v>
      </c>
      <c r="B34" s="136">
        <f t="shared" si="10"/>
        <v>3</v>
      </c>
      <c r="C34" s="126">
        <f t="shared" si="13"/>
        <v>3</v>
      </c>
      <c r="D34" s="307">
        <f t="shared" si="11"/>
        <v>3006</v>
      </c>
      <c r="E34" s="386" t="s">
        <v>63</v>
      </c>
      <c r="F34" s="389" t="s">
        <v>8139</v>
      </c>
      <c r="G34" s="288" t="str">
        <f>IF($E34="SINAPI",VLOOKUP($F34,'SINAPI_DESONERADO-04.2026'!$B$11:$E$19657,2,FALSE),IF($E34="CDHU",VLOOKUP($F34,'CDHU_Desonerado-FEV.2026 (201)'!$A$9:$F$4118,2,FALSE),IF($E34="FDE",VLOOKUP($F34,'FDE-01.26'!$A$1:$D$3994,2,FALSE),IF($E34="SIURB (E)",VLOOKUP($F34,'EDIF COM Des JAN.2026'!$A$3:$D$3000,2,FALSE),IF($E34="SIURB (I)",VLOOKUP($F34,'INFRA COM Des JAN.2026'!$A$2:$D$1000,2,FALSE),IF($E34="SICRO NOVO",VLOOKUP($F34,'SICRO.DNIT DESONERADA 01.26'!$A$4:$D$7000,2,FALSE),IF($E34="COMP.",VLOOKUP($F34,'COMPOSIÇÃO '!D:I,2,0))))))))</f>
        <v>Placa de sinalização em PVC, com indicação de alerta</v>
      </c>
      <c r="H34" s="291" t="str">
        <f>IF($E34="SINAPI",VLOOKUP($F34,'SINAPI_DESONERADO-04.2026'!$B$11:$E$19657,3,FALSE),IF($E34="CDHU",VLOOKUP($F34,'CDHU_Desonerado-FEV.2026 (201)'!$A$9:$F$4118,3,FALSE),IF($E34="FDE",VLOOKUP($F34,'FDE-01.26'!$A$1:$D$3994,3,FALSE),IF($E34="SIURB (E)",VLOOKUP($F34,'EDIF COM Des JAN.2026'!$A$1:$D$3000,3,FALSE),IF($E34="SIURB (I)",VLOOKUP($F34,'INFRA COM Des JAN.2026'!$A$2:$D$1000,3,FALSE),IF($E34="SICRO NOVO",VLOOKUP($F34,'SICRO.DNIT DESONERADA 01.26'!$A$4:$D$7000,3,FALSE),IF($E34="COMP.",VLOOKUP($F34,'COMPOSIÇÃO '!D:I,3,0))))))))</f>
        <v>UN</v>
      </c>
      <c r="I34" s="533">
        <f>IF(D34&lt;&gt;0,INDEX('MEMORIA CALCULO'!$A$1:$Q$109850,MATCH(D34,'MEMORIA CALCULO'!$A$1:$A$8050,0),16),0)</f>
        <v>1</v>
      </c>
      <c r="J34" s="288"/>
      <c r="K34" s="289"/>
      <c r="L34" s="290"/>
      <c r="M34" s="113"/>
      <c r="N34" s="96"/>
      <c r="O34" s="151"/>
      <c r="P34" s="126"/>
      <c r="R34" s="114"/>
      <c r="S34" s="114"/>
    </row>
    <row r="35" spans="1:19" s="115" customFormat="1">
      <c r="A35" s="135" t="str">
        <f t="shared" si="12"/>
        <v>3</v>
      </c>
      <c r="B35" s="136">
        <f t="shared" si="10"/>
        <v>3</v>
      </c>
      <c r="C35" s="126">
        <f t="shared" si="13"/>
        <v>3</v>
      </c>
      <c r="D35" s="307">
        <f t="shared" si="11"/>
        <v>3007</v>
      </c>
      <c r="E35" s="386" t="s">
        <v>63</v>
      </c>
      <c r="F35" s="389" t="s">
        <v>8141</v>
      </c>
      <c r="G35" s="288" t="str">
        <f>IF($E35="SINAPI",VLOOKUP($F35,'SINAPI_DESONERADO-04.2026'!$B$11:$E$19657,2,FALSE),IF($E35="CDHU",VLOOKUP($F35,'CDHU_Desonerado-FEV.2026 (201)'!$A$9:$F$4118,2,FALSE),IF($E35="FDE",VLOOKUP($F35,'FDE-01.26'!$A$1:$D$3994,2,FALSE),IF($E35="SIURB (E)",VLOOKUP($F35,'EDIF COM Des JAN.2026'!$A$3:$D$3000,2,FALSE),IF($E35="SIURB (I)",VLOOKUP($F35,'INFRA COM Des JAN.2026'!$A$2:$D$1000,2,FALSE),IF($E35="SICRO NOVO",VLOOKUP($F35,'SICRO.DNIT DESONERADA 01.26'!$A$4:$D$7000,2,FALSE),IF($E35="COMP.",VLOOKUP($F35,'COMPOSIÇÃO '!D:I,2,0))))))))</f>
        <v>Placa de sinalização em PVC, com indicação de proibição normativa</v>
      </c>
      <c r="H35" s="291" t="str">
        <f>IF($E35="SINAPI",VLOOKUP($F35,'SINAPI_DESONERADO-04.2026'!$B$11:$E$19657,3,FALSE),IF($E35="CDHU",VLOOKUP($F35,'CDHU_Desonerado-FEV.2026 (201)'!$A$9:$F$4118,3,FALSE),IF($E35="FDE",VLOOKUP($F35,'FDE-01.26'!$A$1:$D$3994,3,FALSE),IF($E35="SIURB (E)",VLOOKUP($F35,'EDIF COM Des JAN.2026'!$A$1:$D$3000,3,FALSE),IF($E35="SIURB (I)",VLOOKUP($F35,'INFRA COM Des JAN.2026'!$A$2:$D$1000,3,FALSE),IF($E35="SICRO NOVO",VLOOKUP($F35,'SICRO.DNIT DESONERADA 01.26'!$A$4:$D$7000,3,FALSE),IF($E35="COMP.",VLOOKUP($F35,'COMPOSIÇÃO '!D:I,3,0))))))))</f>
        <v>UN</v>
      </c>
      <c r="I35" s="533">
        <f>IF(D35&lt;&gt;0,INDEX('MEMORIA CALCULO'!$A$1:$Q$109850,MATCH(D35,'MEMORIA CALCULO'!$A$1:$A$8050,0),16),0)</f>
        <v>1</v>
      </c>
      <c r="J35" s="288"/>
      <c r="K35" s="289"/>
      <c r="L35" s="290"/>
      <c r="M35" s="113"/>
      <c r="N35" s="96"/>
      <c r="O35" s="151"/>
      <c r="P35" s="126"/>
      <c r="R35" s="114"/>
      <c r="S35" s="114"/>
    </row>
    <row r="36" spans="1:19" s="115" customFormat="1">
      <c r="A36" s="135" t="str">
        <f t="shared" si="12"/>
        <v>3</v>
      </c>
      <c r="B36" s="136">
        <f t="shared" si="10"/>
        <v>3</v>
      </c>
      <c r="C36" s="126">
        <f t="shared" si="13"/>
        <v>3</v>
      </c>
      <c r="D36" s="307">
        <f t="shared" si="11"/>
        <v>3008</v>
      </c>
      <c r="E36" s="386" t="s">
        <v>63</v>
      </c>
      <c r="F36" s="387" t="s">
        <v>8131</v>
      </c>
      <c r="G36" s="288" t="str">
        <f>IF($E36="SINAPI",VLOOKUP($F36,'SINAPI_DESONERADO-04.2026'!$B$11:$E$19657,2,FALSE),IF($E36="CDHU",VLOOKUP($F36,'CDHU_Desonerado-FEV.2026 (201)'!$A$9:$F$4118,2,FALSE),IF($E36="FDE",VLOOKUP($F36,'FDE-01.26'!$A$1:$D$3994,2,FALSE),IF($E36="SIURB (E)",VLOOKUP($F36,'EDIF COM Des JAN.2026'!$A$3:$D$3000,2,FALSE),IF($E36="SIURB (I)",VLOOKUP($F36,'INFRA COM Des JAN.2026'!$A$2:$D$1000,2,FALSE),IF($E36="SICRO NOVO",VLOOKUP($F36,'SICRO.DNIT DESONERADA 01.26'!$A$4:$D$7000,2,FALSE),IF($E36="COMP.",VLOOKUP($F36,'COMPOSIÇÃO '!D:I,2,0))))))))</f>
        <v>Placa de identificação em acrílico com texto em vinil</v>
      </c>
      <c r="H36" s="291" t="str">
        <f>IF($E36="SINAPI",VLOOKUP($F36,'SINAPI_DESONERADO-04.2026'!$B$11:$E$19657,3,FALSE),IF($E36="CDHU",VLOOKUP($F36,'CDHU_Desonerado-FEV.2026 (201)'!$A$9:$F$4118,3,FALSE),IF($E36="FDE",VLOOKUP($F36,'FDE-01.26'!$A$1:$D$3994,3,FALSE),IF($E36="SIURB (E)",VLOOKUP($F36,'EDIF COM Des JAN.2026'!$A$1:$D$3000,3,FALSE),IF($E36="SIURB (I)",VLOOKUP($F36,'INFRA COM Des JAN.2026'!$A$2:$D$1000,3,FALSE),IF($E36="SICRO NOVO",VLOOKUP($F36,'SICRO.DNIT DESONERADA 01.26'!$A$4:$D$7000,3,FALSE),IF($E36="COMP.",VLOOKUP($F36,'COMPOSIÇÃO '!D:I,3,0))))))))</f>
        <v>M2</v>
      </c>
      <c r="I36" s="533">
        <f>IF(D36&lt;&gt;0,INDEX('MEMORIA CALCULO'!$A$1:$Q$109850,MATCH(D36,'MEMORIA CALCULO'!$A$1:$A$8050,0),16),0)</f>
        <v>0.1</v>
      </c>
      <c r="J36" s="288"/>
      <c r="K36" s="289"/>
      <c r="L36" s="290"/>
      <c r="M36" s="113"/>
      <c r="N36" s="96"/>
      <c r="O36" s="151"/>
      <c r="P36" s="126"/>
      <c r="R36" s="114"/>
      <c r="S36" s="114"/>
    </row>
    <row r="37" spans="1:19" s="115" customFormat="1">
      <c r="A37" s="135"/>
      <c r="B37" s="136"/>
      <c r="C37" s="126"/>
      <c r="D37" s="488"/>
      <c r="E37" s="489" t="s">
        <v>32534</v>
      </c>
      <c r="F37" s="490"/>
      <c r="G37" s="491"/>
      <c r="H37" s="491"/>
      <c r="I37" s="491"/>
      <c r="J37" s="491"/>
      <c r="K37" s="492"/>
      <c r="L37" s="493"/>
      <c r="M37" s="113"/>
      <c r="N37" s="96"/>
      <c r="O37" s="151"/>
      <c r="P37" s="126"/>
      <c r="R37" s="114"/>
      <c r="S37" s="114"/>
    </row>
    <row r="38" spans="1:19" s="115" customFormat="1" ht="31.5">
      <c r="A38" s="135" t="str">
        <f t="shared" ref="A38:A51" si="14">LEFT(D38,1)</f>
        <v>3</v>
      </c>
      <c r="B38" s="136">
        <f>B36</f>
        <v>3</v>
      </c>
      <c r="C38" s="126">
        <f t="shared" ref="C38:C51" si="15">IF(D38="",0,B38)</f>
        <v>3</v>
      </c>
      <c r="D38" s="307">
        <f>D36+1</f>
        <v>3009</v>
      </c>
      <c r="E38" s="355" t="s">
        <v>63</v>
      </c>
      <c r="F38" s="358" t="s">
        <v>108</v>
      </c>
      <c r="G38" s="288" t="str">
        <f>IF($E38="SINAPI",VLOOKUP($F38,'SINAPI_DESONERADO-04.2026'!$B$11:$E$19657,2,FALSE),IF($E38="CDHU",VLOOKUP($F38,'CDHU_Desonerado-FEV.2026 (201)'!$A$9:$F$4118,2,FALSE),IF($E38="FDE",VLOOKUP($F38,'FDE-01.26'!$A$1:$D$3994,2,FALSE),IF($E38="SIURB (E)",VLOOKUP($F38,'EDIF COM Des JAN.2026'!$A$3:$D$3000,2,FALSE),IF($E38="SIURB (I)",VLOOKUP($F38,'INFRA COM Des JAN.2026'!$A$2:$D$1000,2,FALSE),IF($E38="SICRO NOVO",VLOOKUP($F38,'SICRO.DNIT DESONERADA 01.26'!$A$4:$D$7000,2,FALSE),IF($E38="COMP.",VLOOKUP($F38,'COMPOSIÇÃO '!D:I,2,0))))))))</f>
        <v>Bloco autônomo de iluminação de emergência LED, com autonomia mínima de 3 horas, fluxo luminoso de 2.000 até 3.000 lúmens, equipado com 2 faróis</v>
      </c>
      <c r="H38" s="291" t="str">
        <f>IF($E38="SINAPI",VLOOKUP($F38,'SINAPI_DESONERADO-04.2026'!$B$11:$E$19657,3,FALSE),IF($E38="CDHU",VLOOKUP($F38,'CDHU_Desonerado-FEV.2026 (201)'!$A$9:$F$4118,3,FALSE),IF($E38="FDE",VLOOKUP($F38,'FDE-01.26'!$A$1:$D$3994,3,FALSE),IF($E38="SIURB (E)",VLOOKUP($F38,'EDIF COM Des JAN.2026'!$A$1:$D$3000,3,FALSE),IF($E38="SIURB (I)",VLOOKUP($F38,'INFRA COM Des JAN.2026'!$A$2:$D$1000,3,FALSE),IF($E38="SICRO NOVO",VLOOKUP($F38,'SICRO.DNIT DESONERADA 01.26'!$A$4:$D$7000,3,FALSE),IF($E38="COMP.",VLOOKUP($F38,'COMPOSIÇÃO '!D:I,3,0))))))))</f>
        <v>UN</v>
      </c>
      <c r="I38" s="533">
        <f>IF(D38&lt;&gt;0,INDEX('MEMORIA CALCULO'!$A$1:$Q$109850,MATCH(D38,'MEMORIA CALCULO'!$A$1:$A$8050,0),16),0)</f>
        <v>41</v>
      </c>
      <c r="J38" s="288"/>
      <c r="K38" s="289"/>
      <c r="L38" s="290"/>
      <c r="M38" s="113"/>
      <c r="N38" s="96"/>
      <c r="O38" s="151"/>
      <c r="P38" s="126"/>
      <c r="R38" s="114"/>
      <c r="S38" s="114"/>
    </row>
    <row r="39" spans="1:19" s="115" customFormat="1">
      <c r="A39" s="135" t="str">
        <f t="shared" ref="A39" si="16">LEFT(D39,1)</f>
        <v>3</v>
      </c>
      <c r="B39" s="136">
        <f>B38</f>
        <v>3</v>
      </c>
      <c r="C39" s="126">
        <f t="shared" ref="C39" si="17">IF(D39="",0,B39)</f>
        <v>3</v>
      </c>
      <c r="D39" s="307">
        <f>D38+1</f>
        <v>3010</v>
      </c>
      <c r="E39" s="355" t="s">
        <v>63</v>
      </c>
      <c r="F39" s="358" t="s">
        <v>7281</v>
      </c>
      <c r="G39" s="288" t="str">
        <f>IF($E39="SINAPI",VLOOKUP($F39,'SINAPI_DESONERADO-04.2026'!$B$11:$E$19657,2,FALSE),IF($E39="CDHU",VLOOKUP($F39,'CDHU_Desonerado-FEV.2026 (201)'!$A$9:$F$4118,2,FALSE),IF($E39="FDE",VLOOKUP($F39,'FDE-01.26'!$A$1:$D$3994,2,FALSE),IF($E39="SIURB (E)",VLOOKUP($F39,'EDIF COM Des JAN.2026'!$A$3:$D$3000,2,FALSE),IF($E39="SIURB (I)",VLOOKUP($F39,'INFRA COM Des JAN.2026'!$A$2:$D$1000,2,FALSE),IF($E39="SICRO NOVO",VLOOKUP($F39,'SICRO.DNIT DESONERADA 01.26'!$A$4:$D$7000,2,FALSE),IF($E39="COMP.",VLOOKUP($F39,'COMPOSIÇÃO '!D:I,2,0))))))))</f>
        <v>Central de iluminação de emergência, completa, para até 6.000 W</v>
      </c>
      <c r="H39" s="291" t="str">
        <f>IF($E39="SINAPI",VLOOKUP($F39,'SINAPI_DESONERADO-04.2026'!$B$11:$E$19657,3,FALSE),IF($E39="CDHU",VLOOKUP($F39,'CDHU_Desonerado-FEV.2026 (201)'!$A$9:$F$4118,3,FALSE),IF($E39="FDE",VLOOKUP($F39,'FDE-01.26'!$A$1:$D$3994,3,FALSE),IF($E39="SIURB (E)",VLOOKUP($F39,'EDIF COM Des JAN.2026'!$A$1:$D$3000,3,FALSE),IF($E39="SIURB (I)",VLOOKUP($F39,'INFRA COM Des JAN.2026'!$A$2:$D$1000,3,FALSE),IF($E39="SICRO NOVO",VLOOKUP($F39,'SICRO.DNIT DESONERADA 01.26'!$A$4:$D$7000,3,FALSE),IF($E39="COMP.",VLOOKUP($F39,'COMPOSIÇÃO '!D:I,3,0))))))))</f>
        <v>UN</v>
      </c>
      <c r="I39" s="533">
        <f>IF(D39&lt;&gt;0,INDEX('MEMORIA CALCULO'!$A$1:$Q$109850,MATCH(D39,'MEMORIA CALCULO'!$A$1:$A$8050,0),16),0)</f>
        <v>1</v>
      </c>
      <c r="J39" s="288"/>
      <c r="K39" s="289"/>
      <c r="L39" s="290"/>
      <c r="M39" s="113"/>
      <c r="N39" s="96"/>
      <c r="O39" s="151"/>
      <c r="P39" s="126"/>
      <c r="R39" s="114"/>
      <c r="S39" s="114"/>
    </row>
    <row r="40" spans="1:19" s="115" customFormat="1">
      <c r="A40" s="135"/>
      <c r="B40" s="136"/>
      <c r="C40" s="126"/>
      <c r="D40" s="488"/>
      <c r="E40" s="489" t="s">
        <v>32549</v>
      </c>
      <c r="F40" s="490"/>
      <c r="G40" s="491"/>
      <c r="H40" s="491"/>
      <c r="I40" s="491"/>
      <c r="J40" s="491"/>
      <c r="K40" s="492"/>
      <c r="L40" s="493"/>
      <c r="M40" s="113"/>
      <c r="N40" s="96"/>
      <c r="O40" s="151"/>
      <c r="P40" s="126"/>
      <c r="R40" s="114"/>
      <c r="S40" s="114"/>
    </row>
    <row r="41" spans="1:19" s="115" customFormat="1" ht="31.5">
      <c r="A41" s="135" t="str">
        <f t="shared" ref="A41" si="18">LEFT(D41,1)</f>
        <v>3</v>
      </c>
      <c r="B41" s="136">
        <f>B38</f>
        <v>3</v>
      </c>
      <c r="C41" s="126">
        <f t="shared" ref="C41" si="19">IF(D41="",0,B41)</f>
        <v>3</v>
      </c>
      <c r="D41" s="307">
        <f>D39+1</f>
        <v>3011</v>
      </c>
      <c r="E41" s="386" t="s">
        <v>63</v>
      </c>
      <c r="F41" s="389" t="s">
        <v>7297</v>
      </c>
      <c r="G41" s="288" t="str">
        <f>IF($E41="SINAPI",VLOOKUP($F41,'SINAPI_DESONERADO-04.2026'!$B$11:$E$19657,2,FALSE),IF($E41="CDHU",VLOOKUP($F41,'CDHU_Desonerado-FEV.2026 (201)'!$A$9:$F$4118,2,FALSE),IF($E41="FDE",VLOOKUP($F41,'FDE-01.26'!$A$1:$D$3994,2,FALSE),IF($E41="SIURB (E)",VLOOKUP($F41,'EDIF COM Des JAN.2026'!$A$3:$D$3000,2,FALSE),IF($E41="SIURB (I)",VLOOKUP($F41,'INFRA COM Des JAN.2026'!$A$2:$D$1000,2,FALSE),IF($E41="SICRO NOVO",VLOOKUP($F41,'SICRO.DNIT DESONERADA 01.26'!$A$4:$D$7000,2,FALSE),IF($E41="COMP.",VLOOKUP($F41,'COMPOSIÇÃO '!D:I,2,0))))))))</f>
        <v>Central de detecção e alarme de incêndio completa, autonomia de 1 hora para 12 laços, 220 V/12 V</v>
      </c>
      <c r="H41" s="291" t="str">
        <f>IF($E41="SINAPI",VLOOKUP($F41,'SINAPI_DESONERADO-04.2026'!$B$11:$E$19657,3,FALSE),IF($E41="CDHU",VLOOKUP($F41,'CDHU_Desonerado-FEV.2026 (201)'!$A$9:$F$4118,3,FALSE),IF($E41="FDE",VLOOKUP($F41,'FDE-01.26'!$A$1:$D$3994,3,FALSE),IF($E41="SIURB (E)",VLOOKUP($F41,'EDIF COM Des JAN.2026'!$A$1:$D$3000,3,FALSE),IF($E41="SIURB (I)",VLOOKUP($F41,'INFRA COM Des JAN.2026'!$A$2:$D$1000,3,FALSE),IF($E41="SICRO NOVO",VLOOKUP($F41,'SICRO.DNIT DESONERADA 01.26'!$A$4:$D$7000,3,FALSE),IF($E41="COMP.",VLOOKUP($F41,'COMPOSIÇÃO '!D:I,3,0))))))))</f>
        <v>UN</v>
      </c>
      <c r="I41" s="533">
        <f>IF(D41&lt;&gt;0,INDEX('MEMORIA CALCULO'!$A$1:$Q$109850,MATCH(D41,'MEMORIA CALCULO'!$A$1:$A$8050,0),16),0)</f>
        <v>1</v>
      </c>
      <c r="J41" s="288"/>
      <c r="K41" s="289"/>
      <c r="L41" s="290"/>
      <c r="M41" s="113"/>
      <c r="N41" s="96"/>
      <c r="O41" s="151"/>
      <c r="P41" s="126"/>
      <c r="R41" s="114"/>
      <c r="S41" s="114"/>
    </row>
    <row r="42" spans="1:19" s="115" customFormat="1">
      <c r="A42" s="135" t="str">
        <f t="shared" si="14"/>
        <v>3</v>
      </c>
      <c r="B42" s="136">
        <f>B38</f>
        <v>3</v>
      </c>
      <c r="C42" s="126">
        <f t="shared" si="15"/>
        <v>3</v>
      </c>
      <c r="D42" s="307">
        <f>D41+1</f>
        <v>3012</v>
      </c>
      <c r="E42" s="386" t="s">
        <v>63</v>
      </c>
      <c r="F42" s="389" t="s">
        <v>7303</v>
      </c>
      <c r="G42" s="288" t="str">
        <f>IF($E42="SINAPI",VLOOKUP($F42,'SINAPI_DESONERADO-04.2026'!$B$11:$E$19657,2,FALSE),IF($E42="CDHU",VLOOKUP($F42,'CDHU_Desonerado-FEV.2026 (201)'!$A$9:$F$4118,2,FALSE),IF($E42="FDE",VLOOKUP($F42,'FDE-01.26'!$A$1:$D$3994,2,FALSE),IF($E42="SIURB (E)",VLOOKUP($F42,'EDIF COM Des JAN.2026'!$A$3:$D$3000,2,FALSE),IF($E42="SIURB (I)",VLOOKUP($F42,'INFRA COM Des JAN.2026'!$A$2:$D$1000,2,FALSE),IF($E42="SICRO NOVO",VLOOKUP($F42,'SICRO.DNIT DESONERADA 01.26'!$A$4:$D$7000,2,FALSE),IF($E42="COMP.",VLOOKUP($F42,'COMPOSIÇÃO '!D:I,2,0))))))))</f>
        <v>Detector óptico de fumaça com base endereçável</v>
      </c>
      <c r="H42" s="291" t="str">
        <f>IF($E42="SINAPI",VLOOKUP($F42,'SINAPI_DESONERADO-04.2026'!$B$11:$E$19657,3,FALSE),IF($E42="CDHU",VLOOKUP($F42,'CDHU_Desonerado-FEV.2026 (201)'!$A$9:$F$4118,3,FALSE),IF($E42="FDE",VLOOKUP($F42,'FDE-01.26'!$A$1:$D$3994,3,FALSE),IF($E42="SIURB (E)",VLOOKUP($F42,'EDIF COM Des JAN.2026'!$A$1:$D$3000,3,FALSE),IF($E42="SIURB (I)",VLOOKUP($F42,'INFRA COM Des JAN.2026'!$A$2:$D$1000,3,FALSE),IF($E42="SICRO NOVO",VLOOKUP($F42,'SICRO.DNIT DESONERADA 01.26'!$A$4:$D$7000,3,FALSE),IF($E42="COMP.",VLOOKUP($F42,'COMPOSIÇÃO '!D:I,3,0))))))))</f>
        <v>UN</v>
      </c>
      <c r="I42" s="533">
        <f>IF(D42&lt;&gt;0,INDEX('MEMORIA CALCULO'!$A$1:$Q$109850,MATCH(D42,'MEMORIA CALCULO'!$A$1:$A$8050,0),16),0)</f>
        <v>118</v>
      </c>
      <c r="J42" s="288"/>
      <c r="K42" s="289"/>
      <c r="L42" s="290"/>
      <c r="M42" s="113"/>
      <c r="N42" s="96"/>
      <c r="O42" s="151"/>
      <c r="P42" s="126"/>
      <c r="R42" s="114"/>
      <c r="S42" s="114"/>
    </row>
    <row r="43" spans="1:19" s="115" customFormat="1">
      <c r="A43" s="135" t="str">
        <f t="shared" si="14"/>
        <v>3</v>
      </c>
      <c r="B43" s="136">
        <f t="shared" si="10"/>
        <v>3</v>
      </c>
      <c r="C43" s="126">
        <f t="shared" si="15"/>
        <v>3</v>
      </c>
      <c r="D43" s="307">
        <f t="shared" si="11"/>
        <v>3013</v>
      </c>
      <c r="E43" s="386" t="s">
        <v>63</v>
      </c>
      <c r="F43" s="389" t="s">
        <v>7289</v>
      </c>
      <c r="G43" s="288" t="str">
        <f>IF($E43="SINAPI",VLOOKUP($F43,'SINAPI_DESONERADO-04.2026'!$B$11:$E$19657,2,FALSE),IF($E43="CDHU",VLOOKUP($F43,'CDHU_Desonerado-FEV.2026 (201)'!$A$9:$F$4118,2,FALSE),IF($E43="FDE",VLOOKUP($F43,'FDE-01.26'!$A$1:$D$3994,2,FALSE),IF($E43="SIURB (E)",VLOOKUP($F43,'EDIF COM Des JAN.2026'!$A$3:$D$3000,2,FALSE),IF($E43="SIURB (I)",VLOOKUP($F43,'INFRA COM Des JAN.2026'!$A$2:$D$1000,2,FALSE),IF($E43="SICRO NOVO",VLOOKUP($F43,'SICRO.DNIT DESONERADA 01.26'!$A$4:$D$7000,2,FALSE),IF($E43="COMP.",VLOOKUP($F43,'COMPOSIÇÃO '!D:I,2,0))))))))</f>
        <v>Detector termovelocimétrico endereçável com base endereçável</v>
      </c>
      <c r="H43" s="291" t="str">
        <f>IF($E43="SINAPI",VLOOKUP($F43,'SINAPI_DESONERADO-04.2026'!$B$11:$E$19657,3,FALSE),IF($E43="CDHU",VLOOKUP($F43,'CDHU_Desonerado-FEV.2026 (201)'!$A$9:$F$4118,3,FALSE),IF($E43="FDE",VLOOKUP($F43,'FDE-01.26'!$A$1:$D$3994,3,FALSE),IF($E43="SIURB (E)",VLOOKUP($F43,'EDIF COM Des JAN.2026'!$A$1:$D$3000,3,FALSE),IF($E43="SIURB (I)",VLOOKUP($F43,'INFRA COM Des JAN.2026'!$A$2:$D$1000,3,FALSE),IF($E43="SICRO NOVO",VLOOKUP($F43,'SICRO.DNIT DESONERADA 01.26'!$A$4:$D$7000,3,FALSE),IF($E43="COMP.",VLOOKUP($F43,'COMPOSIÇÃO '!D:I,3,0))))))))</f>
        <v>UN</v>
      </c>
      <c r="I43" s="533">
        <f>IF(D43&lt;&gt;0,INDEX('MEMORIA CALCULO'!$A$1:$Q$109850,MATCH(D43,'MEMORIA CALCULO'!$A$1:$A$8050,0),16),0)</f>
        <v>4</v>
      </c>
      <c r="J43" s="288"/>
      <c r="K43" s="289"/>
      <c r="L43" s="290"/>
      <c r="M43" s="113"/>
      <c r="N43" s="96"/>
      <c r="O43" s="151"/>
      <c r="P43" s="126"/>
      <c r="R43" s="114"/>
      <c r="S43" s="114"/>
    </row>
    <row r="44" spans="1:19" s="115" customFormat="1">
      <c r="A44" s="135" t="str">
        <f t="shared" si="14"/>
        <v>3</v>
      </c>
      <c r="B44" s="136">
        <f t="shared" si="10"/>
        <v>3</v>
      </c>
      <c r="C44" s="126">
        <f t="shared" si="15"/>
        <v>3</v>
      </c>
      <c r="D44" s="307">
        <f t="shared" si="11"/>
        <v>3014</v>
      </c>
      <c r="E44" s="386" t="s">
        <v>63</v>
      </c>
      <c r="F44" s="389" t="s">
        <v>7291</v>
      </c>
      <c r="G44" s="288" t="str">
        <f>IF($E44="SINAPI",VLOOKUP($F44,'SINAPI_DESONERADO-04.2026'!$B$11:$E$19657,2,FALSE),IF($E44="CDHU",VLOOKUP($F44,'CDHU_Desonerado-FEV.2026 (201)'!$A$9:$F$4118,2,FALSE),IF($E44="FDE",VLOOKUP($F44,'FDE-01.26'!$A$1:$D$3994,2,FALSE),IF($E44="SIURB (E)",VLOOKUP($F44,'EDIF COM Des JAN.2026'!$A$3:$D$3000,2,FALSE),IF($E44="SIURB (I)",VLOOKUP($F44,'INFRA COM Des JAN.2026'!$A$2:$D$1000,2,FALSE),IF($E44="SICRO NOVO",VLOOKUP($F44,'SICRO.DNIT DESONERADA 01.26'!$A$4:$D$7000,2,FALSE),IF($E44="COMP.",VLOOKUP($F44,'COMPOSIÇÃO '!D:I,2,0))))))))</f>
        <v>Detector de gás liquefeito (GLP), gás natural (GN) ou derivados de metano</v>
      </c>
      <c r="H44" s="291" t="str">
        <f>IF($E44="SINAPI",VLOOKUP($F44,'SINAPI_DESONERADO-04.2026'!$B$11:$E$19657,3,FALSE),IF($E44="CDHU",VLOOKUP($F44,'CDHU_Desonerado-FEV.2026 (201)'!$A$9:$F$4118,3,FALSE),IF($E44="FDE",VLOOKUP($F44,'FDE-01.26'!$A$1:$D$3994,3,FALSE),IF($E44="SIURB (E)",VLOOKUP($F44,'EDIF COM Des JAN.2026'!$A$1:$D$3000,3,FALSE),IF($E44="SIURB (I)",VLOOKUP($F44,'INFRA COM Des JAN.2026'!$A$2:$D$1000,3,FALSE),IF($E44="SICRO NOVO",VLOOKUP($F44,'SICRO.DNIT DESONERADA 01.26'!$A$4:$D$7000,3,FALSE),IF($E44="COMP.",VLOOKUP($F44,'COMPOSIÇÃO '!D:I,3,0))))))))</f>
        <v>UN</v>
      </c>
      <c r="I44" s="533">
        <f>IF(D44&lt;&gt;0,INDEX('MEMORIA CALCULO'!$A$1:$Q$109850,MATCH(D44,'MEMORIA CALCULO'!$A$1:$A$8050,0),16),0)</f>
        <v>4</v>
      </c>
      <c r="J44" s="288"/>
      <c r="K44" s="289"/>
      <c r="L44" s="290"/>
      <c r="M44" s="113"/>
      <c r="N44" s="96"/>
      <c r="O44" s="151"/>
      <c r="P44" s="126"/>
      <c r="R44" s="114"/>
      <c r="S44" s="114"/>
    </row>
    <row r="45" spans="1:19" s="115" customFormat="1" ht="31.5">
      <c r="A45" s="135" t="str">
        <f t="shared" si="14"/>
        <v>3</v>
      </c>
      <c r="B45" s="136">
        <f t="shared" si="10"/>
        <v>3</v>
      </c>
      <c r="C45" s="126">
        <f t="shared" si="15"/>
        <v>3</v>
      </c>
      <c r="D45" s="307">
        <f t="shared" si="11"/>
        <v>3015</v>
      </c>
      <c r="E45" s="386" t="s">
        <v>63</v>
      </c>
      <c r="F45" s="389" t="s">
        <v>3493</v>
      </c>
      <c r="G45" s="288" t="str">
        <f>IF($E45="SINAPI",VLOOKUP($F45,'SINAPI_DESONERADO-04.2026'!$B$11:$E$19657,2,FALSE),IF($E45="CDHU",VLOOKUP($F45,'CDHU_Desonerado-FEV.2026 (201)'!$A$9:$F$4118,2,FALSE),IF($E45="FDE",VLOOKUP($F45,'FDE-01.26'!$A$1:$D$3994,2,FALSE),IF($E45="SIURB (E)",VLOOKUP($F45,'EDIF COM Des JAN.2026'!$A$3:$D$3000,2,FALSE),IF($E45="SIURB (I)",VLOOKUP($F45,'INFRA COM Des JAN.2026'!$A$2:$D$1000,2,FALSE),IF($E45="SICRO NOVO",VLOOKUP($F45,'SICRO.DNIT DESONERADA 01.26'!$A$4:$D$7000,2,FALSE),IF($E45="COMP.",VLOOKUP($F45,'COMPOSIÇÃO '!D:I,2,0))))))))</f>
        <v>Sistema de alarme PNE com indicador audiovisual, sistema sem fio (Wireless), para pessoas com mobilidade reduzida ou cadeirante</v>
      </c>
      <c r="H45" s="291" t="str">
        <f>IF($E45="SINAPI",VLOOKUP($F45,'SINAPI_DESONERADO-04.2026'!$B$11:$E$19657,3,FALSE),IF($E45="CDHU",VLOOKUP($F45,'CDHU_Desonerado-FEV.2026 (201)'!$A$9:$F$4118,3,FALSE),IF($E45="FDE",VLOOKUP($F45,'FDE-01.26'!$A$1:$D$3994,3,FALSE),IF($E45="SIURB (E)",VLOOKUP($F45,'EDIF COM Des JAN.2026'!$A$1:$D$3000,3,FALSE),IF($E45="SIURB (I)",VLOOKUP($F45,'INFRA COM Des JAN.2026'!$A$2:$D$1000,3,FALSE),IF($E45="SICRO NOVO",VLOOKUP($F45,'SICRO.DNIT DESONERADA 01.26'!$A$4:$D$7000,3,FALSE),IF($E45="COMP.",VLOOKUP($F45,'COMPOSIÇÃO '!D:I,3,0))))))))</f>
        <v>CJ</v>
      </c>
      <c r="I45" s="533">
        <f>IF(D45&lt;&gt;0,INDEX('MEMORIA CALCULO'!$A$1:$Q$109850,MATCH(D45,'MEMORIA CALCULO'!$A$1:$A$8050,0),16),0)</f>
        <v>2</v>
      </c>
      <c r="J45" s="288"/>
      <c r="K45" s="289"/>
      <c r="L45" s="290"/>
      <c r="M45" s="113"/>
      <c r="N45" s="96"/>
      <c r="O45" s="151"/>
      <c r="P45" s="126"/>
      <c r="R45" s="114"/>
      <c r="S45" s="114"/>
    </row>
    <row r="46" spans="1:19" s="115" customFormat="1">
      <c r="A46" s="135"/>
      <c r="B46" s="136"/>
      <c r="C46" s="126"/>
      <c r="D46" s="488"/>
      <c r="E46" s="489" t="s">
        <v>32533</v>
      </c>
      <c r="F46" s="490"/>
      <c r="G46" s="491"/>
      <c r="H46" s="491"/>
      <c r="I46" s="491"/>
      <c r="J46" s="491"/>
      <c r="K46" s="492"/>
      <c r="L46" s="493"/>
      <c r="M46" s="113"/>
      <c r="N46" s="96"/>
      <c r="O46" s="151"/>
      <c r="P46" s="126"/>
      <c r="R46" s="114"/>
      <c r="S46" s="114"/>
    </row>
    <row r="47" spans="1:19" s="115" customFormat="1">
      <c r="A47" s="135" t="str">
        <f t="shared" si="14"/>
        <v>3</v>
      </c>
      <c r="B47" s="136">
        <f>B45</f>
        <v>3</v>
      </c>
      <c r="C47" s="126">
        <f t="shared" si="15"/>
        <v>3</v>
      </c>
      <c r="D47" s="307">
        <f>D45+1</f>
        <v>3016</v>
      </c>
      <c r="E47" s="386" t="s">
        <v>63</v>
      </c>
      <c r="F47" s="389" t="s">
        <v>6161</v>
      </c>
      <c r="G47" s="288" t="str">
        <f>IF($E47="SINAPI",VLOOKUP($F47,'SINAPI_DESONERADO-04.2026'!$B$11:$E$19657,2,FALSE),IF($E47="CDHU",VLOOKUP($F47,'CDHU_Desonerado-FEV.2026 (201)'!$A$9:$F$4118,2,FALSE),IF($E47="FDE",VLOOKUP($F47,'FDE-01.26'!$A$1:$D$3994,2,FALSE),IF($E47="SIURB (E)",VLOOKUP($F47,'EDIF COM Des JAN.2026'!$A$3:$D$3000,2,FALSE),IF($E47="SIURB (I)",VLOOKUP($F47,'INFRA COM Des JAN.2026'!$A$2:$D$1000,2,FALSE),IF($E47="SICRO NOVO",VLOOKUP($F47,'SICRO.DNIT DESONERADA 01.26'!$A$4:$D$7000,2,FALSE),IF($E47="COMP.",VLOOKUP($F47,'COMPOSIÇÃO '!D:I,2,0))))))))</f>
        <v>Tubo galvanizado sem costura schedule 40, DN= 2 1/2´, inclusive conexões</v>
      </c>
      <c r="H47" s="291" t="str">
        <f>IF($E47="SINAPI",VLOOKUP($F47,'SINAPI_DESONERADO-04.2026'!$B$11:$E$19657,3,FALSE),IF($E47="CDHU",VLOOKUP($F47,'CDHU_Desonerado-FEV.2026 (201)'!$A$9:$F$4118,3,FALSE),IF($E47="FDE",VLOOKUP($F47,'FDE-01.26'!$A$1:$D$3994,3,FALSE),IF($E47="SIURB (E)",VLOOKUP($F47,'EDIF COM Des JAN.2026'!$A$1:$D$3000,3,FALSE),IF($E47="SIURB (I)",VLOOKUP($F47,'INFRA COM Des JAN.2026'!$A$2:$D$1000,3,FALSE),IF($E47="SICRO NOVO",VLOOKUP($F47,'SICRO.DNIT DESONERADA 01.26'!$A$4:$D$7000,3,FALSE),IF($E47="COMP.",VLOOKUP($F47,'COMPOSIÇÃO '!D:I,3,0))))))))</f>
        <v>M</v>
      </c>
      <c r="I47" s="533">
        <f>IF(D47&lt;&gt;0,INDEX('MEMORIA CALCULO'!$A$1:$Q$109850,MATCH(D47,'MEMORIA CALCULO'!$A$1:$A$8050,0),16),0)</f>
        <v>29</v>
      </c>
      <c r="J47" s="288"/>
      <c r="K47" s="289"/>
      <c r="L47" s="290"/>
      <c r="M47" s="113"/>
      <c r="N47" s="96"/>
      <c r="O47" s="151"/>
      <c r="P47" s="126"/>
      <c r="R47" s="114"/>
      <c r="S47" s="114"/>
    </row>
    <row r="48" spans="1:19" s="115" customFormat="1">
      <c r="A48" s="135" t="str">
        <f t="shared" si="14"/>
        <v>3</v>
      </c>
      <c r="B48" s="136">
        <f t="shared" si="10"/>
        <v>3</v>
      </c>
      <c r="C48" s="126">
        <f t="shared" si="15"/>
        <v>3</v>
      </c>
      <c r="D48" s="307">
        <f t="shared" si="11"/>
        <v>3017</v>
      </c>
      <c r="E48" s="386" t="s">
        <v>63</v>
      </c>
      <c r="F48" s="358" t="s">
        <v>6163</v>
      </c>
      <c r="G48" s="288" t="str">
        <f>IF($E48="SINAPI",VLOOKUP($F48,'SINAPI_DESONERADO-04.2026'!$B$11:$E$19657,2,FALSE),IF($E48="CDHU",VLOOKUP($F48,'CDHU_Desonerado-FEV.2026 (201)'!$A$9:$F$4118,2,FALSE),IF($E48="FDE",VLOOKUP($F48,'FDE-01.26'!$A$1:$D$3994,2,FALSE),IF($E48="SIURB (E)",VLOOKUP($F48,'EDIF COM Des JAN.2026'!$A$3:$D$3000,2,FALSE),IF($E48="SIURB (I)",VLOOKUP($F48,'INFRA COM Des JAN.2026'!$A$2:$D$1000,2,FALSE),IF($E48="SICRO NOVO",VLOOKUP($F48,'SICRO.DNIT DESONERADA 01.26'!$A$4:$D$7000,2,FALSE),IF($E48="COMP.",VLOOKUP($F48,'COMPOSIÇÃO '!D:I,2,0))))))))</f>
        <v>Tubo galvanizado sem costura schedule 40, DN= 3´, inclusive conexões</v>
      </c>
      <c r="H48" s="291" t="str">
        <f>IF($E48="SINAPI",VLOOKUP($F48,'SINAPI_DESONERADO-04.2026'!$B$11:$E$19657,3,FALSE),IF($E48="CDHU",VLOOKUP($F48,'CDHU_Desonerado-FEV.2026 (201)'!$A$9:$F$4118,3,FALSE),IF($E48="FDE",VLOOKUP($F48,'FDE-01.26'!$A$1:$D$3994,3,FALSE),IF($E48="SIURB (E)",VLOOKUP($F48,'EDIF COM Des JAN.2026'!$A$1:$D$3000,3,FALSE),IF($E48="SIURB (I)",VLOOKUP($F48,'INFRA COM Des JAN.2026'!$A$2:$D$1000,3,FALSE),IF($E48="SICRO NOVO",VLOOKUP($F48,'SICRO.DNIT DESONERADA 01.26'!$A$4:$D$7000,3,FALSE),IF($E48="COMP.",VLOOKUP($F48,'COMPOSIÇÃO '!D:I,3,0))))))))</f>
        <v>M</v>
      </c>
      <c r="I48" s="533">
        <f>IF(D48&lt;&gt;0,INDEX('MEMORIA CALCULO'!$A$1:$Q$109850,MATCH(D48,'MEMORIA CALCULO'!$A$1:$A$8050,0),16),0)</f>
        <v>64.45</v>
      </c>
      <c r="J48" s="288"/>
      <c r="K48" s="289"/>
      <c r="L48" s="290"/>
      <c r="M48" s="113"/>
      <c r="N48" s="96"/>
      <c r="O48" s="151"/>
      <c r="P48" s="126"/>
      <c r="R48" s="114"/>
      <c r="S48" s="114"/>
    </row>
    <row r="49" spans="1:19" s="115" customFormat="1">
      <c r="A49" s="135" t="str">
        <f t="shared" si="14"/>
        <v>3</v>
      </c>
      <c r="B49" s="136">
        <f t="shared" si="10"/>
        <v>3</v>
      </c>
      <c r="C49" s="126">
        <f t="shared" si="15"/>
        <v>3</v>
      </c>
      <c r="D49" s="307">
        <f t="shared" si="11"/>
        <v>3018</v>
      </c>
      <c r="E49" s="386" t="s">
        <v>63</v>
      </c>
      <c r="F49" s="389" t="s">
        <v>3785</v>
      </c>
      <c r="G49" s="288" t="str">
        <f>IF($E49="SINAPI",VLOOKUP($F49,'SINAPI_DESONERADO-04.2026'!$B$11:$E$19657,2,FALSE),IF($E49="CDHU",VLOOKUP($F49,'CDHU_Desonerado-FEV.2026 (201)'!$A$9:$F$4118,2,FALSE),IF($E49="FDE",VLOOKUP($F49,'FDE-01.26'!$A$1:$D$3994,2,FALSE),IF($E49="SIURB (E)",VLOOKUP($F49,'EDIF COM Des JAN.2026'!$A$3:$D$3000,2,FALSE),IF($E49="SIURB (I)",VLOOKUP($F49,'INFRA COM Des JAN.2026'!$A$2:$D$1000,2,FALSE),IF($E49="SICRO NOVO",VLOOKUP($F49,'SICRO.DNIT DESONERADA 01.26'!$A$4:$D$7000,2,FALSE),IF($E49="COMP.",VLOOKUP($F49,'COMPOSIÇÃO '!D:I,2,0))))))))</f>
        <v>Esmalte à base água em superfície metálica, inclusive preparo</v>
      </c>
      <c r="H49" s="291" t="str">
        <f>IF($E49="SINAPI",VLOOKUP($F49,'SINAPI_DESONERADO-04.2026'!$B$11:$E$19657,3,FALSE),IF($E49="CDHU",VLOOKUP($F49,'CDHU_Desonerado-FEV.2026 (201)'!$A$9:$F$4118,3,FALSE),IF($E49="FDE",VLOOKUP($F49,'FDE-01.26'!$A$1:$D$3994,3,FALSE),IF($E49="SIURB (E)",VLOOKUP($F49,'EDIF COM Des JAN.2026'!$A$1:$D$3000,3,FALSE),IF($E49="SIURB (I)",VLOOKUP($F49,'INFRA COM Des JAN.2026'!$A$2:$D$1000,3,FALSE),IF($E49="SICRO NOVO",VLOOKUP($F49,'SICRO.DNIT DESONERADA 01.26'!$A$4:$D$7000,3,FALSE),IF($E49="COMP.",VLOOKUP($F49,'COMPOSIÇÃO '!D:I,3,0))))))))</f>
        <v>M2</v>
      </c>
      <c r="I49" s="533">
        <f>IF(D49&lt;&gt;0,INDEX('MEMORIA CALCULO'!$A$1:$Q$109850,MATCH(D49,'MEMORIA CALCULO'!$A$1:$A$8050,0),16),0)</f>
        <v>21.26</v>
      </c>
      <c r="J49" s="288"/>
      <c r="K49" s="289"/>
      <c r="L49" s="290"/>
      <c r="M49" s="113"/>
      <c r="N49" s="96"/>
      <c r="O49" s="151"/>
      <c r="P49" s="126"/>
      <c r="R49" s="114"/>
      <c r="S49" s="114"/>
    </row>
    <row r="50" spans="1:19" s="115" customFormat="1">
      <c r="A50" s="135"/>
      <c r="B50" s="136"/>
      <c r="C50" s="126"/>
      <c r="D50" s="488"/>
      <c r="E50" s="489" t="s">
        <v>33175</v>
      </c>
      <c r="F50" s="490"/>
      <c r="G50" s="491"/>
      <c r="H50" s="491"/>
      <c r="I50" s="491"/>
      <c r="J50" s="491"/>
      <c r="K50" s="492"/>
      <c r="L50" s="493"/>
      <c r="M50" s="113"/>
      <c r="N50" s="96"/>
      <c r="O50" s="151"/>
      <c r="P50" s="126"/>
      <c r="R50" s="114"/>
      <c r="S50" s="114"/>
    </row>
    <row r="51" spans="1:19" s="115" customFormat="1">
      <c r="A51" s="135" t="str">
        <f t="shared" si="14"/>
        <v>3</v>
      </c>
      <c r="B51" s="136">
        <f>B49</f>
        <v>3</v>
      </c>
      <c r="C51" s="126">
        <f t="shared" si="15"/>
        <v>3</v>
      </c>
      <c r="D51" s="307">
        <f>D49+1</f>
        <v>3019</v>
      </c>
      <c r="E51" s="355" t="s">
        <v>63</v>
      </c>
      <c r="F51" s="358" t="s">
        <v>475</v>
      </c>
      <c r="G51" s="288" t="str">
        <f>IF($E51="SINAPI",VLOOKUP($F51,'SINAPI_DESONERADO-04.2026'!$B$11:$E$19657,2,FALSE),IF($E51="CDHU",VLOOKUP($F51,'CDHU_Desonerado-FEV.2026 (201)'!$A$9:$F$4118,2,FALSE),IF($E51="FDE",VLOOKUP($F51,'FDE-01.26'!$A$1:$D$3994,2,FALSE),IF($E51="SIURB (E)",VLOOKUP($F51,'EDIF COM Des JAN.2026'!$A$3:$D$3000,2,FALSE),IF($E51="SIURB (I)",VLOOKUP($F51,'INFRA COM Des JAN.2026'!$A$2:$D$1000,2,FALSE),IF($E51="SICRO NOVO",VLOOKUP($F51,'SICRO.DNIT DESONERADA 01.26'!$A$4:$D$7000,2,FALSE),IF($E51="COMP.",VLOOKUP($F51,'COMPOSIÇÃO '!D:I,2,0))))))))</f>
        <v>Abrigo de hidrante de 2 1/2´ completo - inclusive mangueira de 30 m (2 x 15 m)</v>
      </c>
      <c r="H51" s="291" t="str">
        <f>IF($E51="SINAPI",VLOOKUP($F51,'SINAPI_DESONERADO-04.2026'!$B$11:$E$19657,3,FALSE),IF($E51="CDHU",VLOOKUP($F51,'CDHU_Desonerado-FEV.2026 (201)'!$A$9:$F$4118,3,FALSE),IF($E51="FDE",VLOOKUP($F51,'FDE-01.26'!$A$1:$D$3994,3,FALSE),IF($E51="SIURB (E)",VLOOKUP($F51,'EDIF COM Des JAN.2026'!$A$1:$D$3000,3,FALSE),IF($E51="SIURB (I)",VLOOKUP($F51,'INFRA COM Des JAN.2026'!$A$2:$D$1000,3,FALSE),IF($E51="SICRO NOVO",VLOOKUP($F51,'SICRO.DNIT DESONERADA 01.26'!$A$4:$D$7000,3,FALSE),IF($E51="COMP.",VLOOKUP($F51,'COMPOSIÇÃO '!D:I,3,0))))))))</f>
        <v>UN</v>
      </c>
      <c r="I51" s="533">
        <f>IF(D51&lt;&gt;0,INDEX('MEMORIA CALCULO'!$A$1:$Q$109850,MATCH(D51,'MEMORIA CALCULO'!$A$1:$A$8050,0),16),0)</f>
        <v>7</v>
      </c>
      <c r="J51" s="288"/>
      <c r="K51" s="289"/>
      <c r="L51" s="290"/>
      <c r="M51" s="113"/>
      <c r="N51" s="96"/>
      <c r="O51" s="151"/>
      <c r="P51" s="126"/>
      <c r="R51" s="114"/>
      <c r="S51" s="114"/>
    </row>
    <row r="52" spans="1:19" s="115" customFormat="1">
      <c r="A52" s="135" t="str">
        <f t="shared" ref="A52" si="20">LEFT(D52,1)</f>
        <v>3</v>
      </c>
      <c r="B52" s="136">
        <f>B51</f>
        <v>3</v>
      </c>
      <c r="C52" s="126">
        <f t="shared" ref="C52" si="21">IF(D52="",0,B52)</f>
        <v>3</v>
      </c>
      <c r="D52" s="307">
        <f>D51+1</f>
        <v>3020</v>
      </c>
      <c r="E52" s="388" t="s">
        <v>63</v>
      </c>
      <c r="F52" s="356" t="s">
        <v>7261</v>
      </c>
      <c r="G52" s="288" t="str">
        <f>IF($E52="SINAPI",VLOOKUP($F52,'SINAPI_DESONERADO-04.2026'!$B$11:$E$19657,2,FALSE),IF($E52="CDHU",VLOOKUP($F52,'CDHU_Desonerado-FEV.2026 (201)'!$A$9:$F$4118,2,FALSE),IF($E52="FDE",VLOOKUP($F52,'FDE-01.26'!$A$1:$D$3994,2,FALSE),IF($E52="SIURB (E)",VLOOKUP($F52,'EDIF COM Des JAN.2026'!$A$3:$D$3000,2,FALSE),IF($E52="SIURB (I)",VLOOKUP($F52,'INFRA COM Des JAN.2026'!$A$2:$D$1000,2,FALSE),IF($E52="SICRO NOVO",VLOOKUP($F52,'SICRO.DNIT DESONERADA 01.26'!$A$4:$D$7000,2,FALSE),IF($E52="COMP.",VLOOKUP($F52,'COMPOSIÇÃO '!D:I,2,0))))))))</f>
        <v>Chave para conexão de engate rápido</v>
      </c>
      <c r="H52" s="291" t="str">
        <f>IF($E52="SINAPI",VLOOKUP($F52,'SINAPI_DESONERADO-04.2026'!$B$11:$E$19657,3,FALSE),IF($E52="CDHU",VLOOKUP($F52,'CDHU_Desonerado-FEV.2026 (201)'!$A$9:$F$4118,3,FALSE),IF($E52="FDE",VLOOKUP($F52,'FDE-01.26'!$A$1:$D$3994,3,FALSE),IF($E52="SIURB (E)",VLOOKUP($F52,'EDIF COM Des JAN.2026'!$A$1:$D$3000,3,FALSE),IF($E52="SIURB (I)",VLOOKUP($F52,'INFRA COM Des JAN.2026'!$A$2:$D$1000,3,FALSE),IF($E52="SICRO NOVO",VLOOKUP($F52,'SICRO.DNIT DESONERADA 01.26'!$A$4:$D$7000,3,FALSE),IF($E52="COMP.",VLOOKUP($F52,'COMPOSIÇÃO '!D:I,3,0))))))))</f>
        <v>UN</v>
      </c>
      <c r="I52" s="533">
        <f>IF(D52&lt;&gt;0,INDEX('MEMORIA CALCULO'!$A$1:$Q$109850,MATCH(D52,'MEMORIA CALCULO'!$A$1:$A$8050,0),16),0)</f>
        <v>7</v>
      </c>
      <c r="J52" s="288"/>
      <c r="K52" s="289"/>
      <c r="L52" s="290"/>
      <c r="M52" s="113"/>
      <c r="N52" s="96"/>
      <c r="O52" s="151"/>
      <c r="P52" s="126"/>
      <c r="R52" s="114"/>
      <c r="S52" s="114"/>
    </row>
    <row r="53" spans="1:19" s="115" customFormat="1">
      <c r="A53" s="135"/>
      <c r="B53" s="136"/>
      <c r="C53" s="126"/>
      <c r="D53" s="488"/>
      <c r="E53" s="489" t="s">
        <v>32531</v>
      </c>
      <c r="F53" s="490"/>
      <c r="G53" s="491"/>
      <c r="H53" s="491"/>
      <c r="I53" s="491"/>
      <c r="J53" s="491"/>
      <c r="K53" s="492"/>
      <c r="L53" s="493"/>
      <c r="M53" s="113"/>
      <c r="N53" s="96"/>
      <c r="O53" s="151"/>
      <c r="P53" s="126"/>
      <c r="R53" s="114"/>
      <c r="S53" s="114"/>
    </row>
    <row r="54" spans="1:19" s="115" customFormat="1">
      <c r="A54" s="135" t="str">
        <f t="shared" ref="A54:A55" si="22">LEFT(D54,1)</f>
        <v>3</v>
      </c>
      <c r="B54" s="136">
        <f>B51</f>
        <v>3</v>
      </c>
      <c r="C54" s="126">
        <f t="shared" ref="C54:C55" si="23">IF(D54="",0,B54)</f>
        <v>3</v>
      </c>
      <c r="D54" s="307">
        <f>D52+1</f>
        <v>3021</v>
      </c>
      <c r="E54" s="355" t="s">
        <v>10</v>
      </c>
      <c r="F54" s="358" t="s">
        <v>32532</v>
      </c>
      <c r="G54" s="288" t="str">
        <f>IF($E54="SINAPI",VLOOKUP($F54,'SINAPI_DESONERADO-04.2026'!$B$11:$E$19657,2,FALSE),IF($E54="CDHU",VLOOKUP($F54,'CDHU_Desonerado-FEV.2026 (201)'!$A$9:$F$4118,2,FALSE),IF($E54="FDE",VLOOKUP($F54,'FDE-01.26'!$A$1:$D$3994,2,FALSE),IF($E54="SIURB (E)",VLOOKUP($F54,'EDIF COM Des JAN.2026'!$A$3:$D$3000,2,FALSE),IF($E54="SIURB (I)",VLOOKUP($F54,'INFRA COM Des JAN.2026'!$A$2:$D$1000,2,FALSE),IF($E54="SICRO NOVO",VLOOKUP($F54,'SICRO.DNIT DESONERADA 01.26'!$A$4:$D$7000,2,FALSE),IF($E54="COMP.",VLOOKUP($F54,'COMPOSIÇÃO '!D:I,2,0))))))))</f>
        <v>REGISTRO DE RECALQUE NO PASSEIO (RR-01)</v>
      </c>
      <c r="H54" s="291" t="str">
        <f>IF($E54="SINAPI",VLOOKUP($F54,'SINAPI_DESONERADO-04.2026'!$B$11:$E$19657,3,FALSE),IF($E54="CDHU",VLOOKUP($F54,'CDHU_Desonerado-FEV.2026 (201)'!$A$9:$F$4118,3,FALSE),IF($E54="FDE",VLOOKUP($F54,'FDE-01.26'!$A$1:$D$3994,3,FALSE),IF($E54="SIURB (E)",VLOOKUP($F54,'EDIF COM Des JAN.2026'!$A$1:$D$3000,3,FALSE),IF($E54="SIURB (I)",VLOOKUP($F54,'INFRA COM Des JAN.2026'!$A$2:$D$1000,3,FALSE),IF($E54="SICRO NOVO",VLOOKUP($F54,'SICRO.DNIT DESONERADA 01.26'!$A$4:$D$7000,3,FALSE),IF($E54="COMP.",VLOOKUP($F54,'COMPOSIÇÃO '!D:I,3,0))))))))</f>
        <v>UN</v>
      </c>
      <c r="I54" s="533">
        <f>IF(D54&lt;&gt;0,INDEX('MEMORIA CALCULO'!$A$1:$Q$109850,MATCH(D54,'MEMORIA CALCULO'!$A$1:$A$8050,0),16),0)</f>
        <v>1</v>
      </c>
      <c r="J54" s="288"/>
      <c r="K54" s="289"/>
      <c r="L54" s="290"/>
      <c r="M54" s="113"/>
      <c r="N54" s="96"/>
      <c r="O54" s="151"/>
      <c r="P54" s="126"/>
      <c r="R54" s="114"/>
      <c r="S54" s="114"/>
    </row>
    <row r="55" spans="1:19" s="115" customFormat="1">
      <c r="A55" s="135" t="str">
        <f t="shared" si="22"/>
        <v>3</v>
      </c>
      <c r="B55" s="136">
        <f t="shared" si="10"/>
        <v>3</v>
      </c>
      <c r="C55" s="126">
        <f t="shared" si="23"/>
        <v>3</v>
      </c>
      <c r="D55" s="307">
        <f t="shared" si="11"/>
        <v>3022</v>
      </c>
      <c r="E55" s="388" t="s">
        <v>20625</v>
      </c>
      <c r="F55" s="527">
        <v>10003011</v>
      </c>
      <c r="G55" s="288" t="str">
        <f>IF($E55="SINAPI",VLOOKUP($F55,'SINAPI_DESONERADO-04.2026'!$B$11:$E$19657,2,FALSE),IF($E55="CDHU",VLOOKUP($F55,'CDHU_Desonerado-FEV.2026 (201)'!$A$9:$F$4118,2,FALSE),IF($E55="FDE",VLOOKUP($F55,'FDE-01.26'!$A$1:$D$3994,2,FALSE),IF($E55="SIURB (E)",VLOOKUP($F55,'EDIF COM Des JAN.2026'!$A$3:$D$3000,2,FALSE),IF($E55="SIURB (I)",VLOOKUP($F55,'INFRA COM Des JAN.2026'!$A$2:$D$1000,2,FALSE),IF($E55="SICRO NOVO",VLOOKUP($F55,'SICRO.DNIT DESONERADA 01.26'!$A$4:$D$7000,2,FALSE),IF($E55="COMP.",VLOOKUP($F55,'COMPOSIÇÃO '!D:I,2,0))))))))</f>
        <v>CONJUNTO MOTOR-BOMBA 112M3/H, 20MCA, 10CV, 3500RPM, 220/380V, TRIFÁSICO</v>
      </c>
      <c r="H55" s="291" t="str">
        <f>IF($E55="SINAPI",VLOOKUP($F55,'SINAPI_DESONERADO-04.2026'!$B$11:$E$19657,3,FALSE),IF($E55="CDHU",VLOOKUP($F55,'CDHU_Desonerado-FEV.2026 (201)'!$A$9:$F$4118,3,FALSE),IF($E55="FDE",VLOOKUP($F55,'FDE-01.26'!$A$1:$D$3994,3,FALSE),IF($E55="SIURB (E)",VLOOKUP($F55,'EDIF COM Des JAN.2026'!$A$1:$D$3000,3,FALSE),IF($E55="SIURB (I)",VLOOKUP($F55,'INFRA COM Des JAN.2026'!$A$2:$D$1000,3,FALSE),IF($E55="SICRO NOVO",VLOOKUP($F55,'SICRO.DNIT DESONERADA 01.26'!$A$4:$D$7000,3,FALSE),IF($E55="COMP.",VLOOKUP($F55,'COMPOSIÇÃO '!D:I,3,0))))))))</f>
        <v>UN</v>
      </c>
      <c r="I55" s="533">
        <f>IF(D55&lt;&gt;0,INDEX('MEMORIA CALCULO'!$A$1:$Q$109850,MATCH(D55,'MEMORIA CALCULO'!$A$1:$A$8050,0),16),0)</f>
        <v>2</v>
      </c>
      <c r="J55" s="288"/>
      <c r="K55" s="289"/>
      <c r="L55" s="290"/>
      <c r="M55" s="113"/>
      <c r="N55" s="96"/>
      <c r="O55" s="151"/>
      <c r="P55" s="126"/>
      <c r="R55" s="114"/>
      <c r="S55" s="114"/>
    </row>
    <row r="56" spans="1:19" s="115" customFormat="1">
      <c r="A56" s="135" t="str">
        <f t="shared" ref="A56" si="24">LEFT(D56,1)</f>
        <v>3</v>
      </c>
      <c r="B56" s="136">
        <f t="shared" si="10"/>
        <v>3</v>
      </c>
      <c r="C56" s="126">
        <f t="shared" ref="C56" si="25">IF(D56="",0,B56)</f>
        <v>3</v>
      </c>
      <c r="D56" s="307">
        <f>D55+1</f>
        <v>3023</v>
      </c>
      <c r="E56" s="386" t="s">
        <v>10</v>
      </c>
      <c r="F56" s="357" t="s">
        <v>32555</v>
      </c>
      <c r="G56" s="288" t="str">
        <f>IF($E56="SINAPI",VLOOKUP($F56,'SINAPI_DESONERADO-04.2026'!$B$11:$E$19657,2,FALSE),IF($E56="CDHU",VLOOKUP($F56,'CDHU_Desonerado-FEV.2026 (201)'!$A$9:$F$4118,2,FALSE),IF($E56="FDE",VLOOKUP($F56,'FDE-01.26'!$A$1:$D$3994,2,FALSE),IF($E56="SIURB (E)",VLOOKUP($F56,'EDIF COM Des JAN.2026'!$A$3:$D$3000,2,FALSE),IF($E56="SIURB (I)",VLOOKUP($F56,'INFRA COM Des JAN.2026'!$A$2:$D$1000,2,FALSE),IF($E56="SICRO NOVO",VLOOKUP($F56,'SICRO.DNIT DESONERADA 01.26'!$A$4:$D$7000,2,FALSE),IF($E56="COMP.",VLOOKUP($F56,'COMPOSIÇÃO '!D:I,2,0))))))))</f>
        <v>QUADRO COMANDO PARA BOMBA DE INCENDIO TRIFASICO DE 10 HP</v>
      </c>
      <c r="H56" s="291" t="str">
        <f>IF($E56="SINAPI",VLOOKUP($F56,'SINAPI_DESONERADO-04.2026'!$B$11:$E$19657,3,FALSE),IF($E56="CDHU",VLOOKUP($F56,'CDHU_Desonerado-FEV.2026 (201)'!$A$9:$F$4118,3,FALSE),IF($E56="FDE",VLOOKUP($F56,'FDE-01.26'!$A$1:$D$3994,3,FALSE),IF($E56="SIURB (E)",VLOOKUP($F56,'EDIF COM Des JAN.2026'!$A$1:$D$3000,3,FALSE),IF($E56="SIURB (I)",VLOOKUP($F56,'INFRA COM Des JAN.2026'!$A$2:$D$1000,3,FALSE),IF($E56="SICRO NOVO",VLOOKUP($F56,'SICRO.DNIT DESONERADA 01.26'!$A$4:$D$7000,3,FALSE),IF($E56="COMP.",VLOOKUP($F56,'COMPOSIÇÃO '!D:I,3,0))))))))</f>
        <v>UN</v>
      </c>
      <c r="I56" s="533">
        <f>IF(D56&lt;&gt;0,INDEX('MEMORIA CALCULO'!$A$1:$Q$109850,MATCH(D56,'MEMORIA CALCULO'!$A$1:$A$8050,0),16),0)</f>
        <v>1</v>
      </c>
      <c r="J56" s="288"/>
      <c r="K56" s="289"/>
      <c r="L56" s="290"/>
      <c r="M56" s="113"/>
      <c r="N56" s="96"/>
      <c r="O56" s="151"/>
      <c r="P56" s="126"/>
      <c r="R56" s="114"/>
      <c r="S56" s="114"/>
    </row>
    <row r="57" spans="1:19" s="115" customFormat="1">
      <c r="A57" s="135" t="str">
        <f t="shared" ref="A57" si="26">LEFT(D57,1)</f>
        <v>3</v>
      </c>
      <c r="B57" s="136">
        <f t="shared" si="10"/>
        <v>3</v>
      </c>
      <c r="C57" s="126">
        <f t="shared" ref="C57" si="27">IF(D57="",0,B57)</f>
        <v>3</v>
      </c>
      <c r="D57" s="307">
        <f t="shared" si="11"/>
        <v>3024</v>
      </c>
      <c r="E57" s="386" t="s">
        <v>10</v>
      </c>
      <c r="F57" s="357" t="s">
        <v>32556</v>
      </c>
      <c r="G57" s="288" t="str">
        <f>IF($E57="SINAPI",VLOOKUP($F57,'SINAPI_DESONERADO-04.2026'!$B$11:$E$19657,2,FALSE),IF($E57="CDHU",VLOOKUP($F57,'CDHU_Desonerado-FEV.2026 (201)'!$A$9:$F$4118,2,FALSE),IF($E57="FDE",VLOOKUP($F57,'FDE-01.26'!$A$1:$D$3994,2,FALSE),IF($E57="SIURB (E)",VLOOKUP($F57,'EDIF COM Des JAN.2026'!$A$3:$D$3000,2,FALSE),IF($E57="SIURB (I)",VLOOKUP($F57,'INFRA COM Des JAN.2026'!$A$2:$D$1000,2,FALSE),IF($E57="SICRO NOVO",VLOOKUP($F57,'SICRO.DNIT DESONERADA 01.26'!$A$4:$D$7000,2,FALSE),IF($E57="COMP.",VLOOKUP($F57,'COMPOSIÇÃO '!D:I,2,0))))))))</f>
        <v>BOTOEIRA PARA ACIONAMENTO DA BOMBA DE INCENDIO</v>
      </c>
      <c r="H57" s="291" t="str">
        <f>IF($E57="SINAPI",VLOOKUP($F57,'SINAPI_DESONERADO-04.2026'!$B$11:$E$19657,3,FALSE),IF($E57="CDHU",VLOOKUP($F57,'CDHU_Desonerado-FEV.2026 (201)'!$A$9:$F$4118,3,FALSE),IF($E57="FDE",VLOOKUP($F57,'FDE-01.26'!$A$1:$D$3994,3,FALSE),IF($E57="SIURB (E)",VLOOKUP($F57,'EDIF COM Des JAN.2026'!$A$1:$D$3000,3,FALSE),IF($E57="SIURB (I)",VLOOKUP($F57,'INFRA COM Des JAN.2026'!$A$2:$D$1000,3,FALSE),IF($E57="SICRO NOVO",VLOOKUP($F57,'SICRO.DNIT DESONERADA 01.26'!$A$4:$D$7000,3,FALSE),IF($E57="COMP.",VLOOKUP($F57,'COMPOSIÇÃO '!D:I,3,0))))))))</f>
        <v>UN</v>
      </c>
      <c r="I57" s="533">
        <f>IF(D57&lt;&gt;0,INDEX('MEMORIA CALCULO'!$A$1:$Q$109850,MATCH(D57,'MEMORIA CALCULO'!$A$1:$A$8050,0),16),0)</f>
        <v>1</v>
      </c>
      <c r="J57" s="288"/>
      <c r="K57" s="289"/>
      <c r="L57" s="290"/>
      <c r="M57" s="113"/>
      <c r="N57" s="96"/>
      <c r="O57" s="151"/>
      <c r="P57" s="126"/>
      <c r="R57" s="114"/>
      <c r="S57" s="114"/>
    </row>
    <row r="58" spans="1:19" s="115" customFormat="1">
      <c r="A58" s="135" t="str">
        <f t="shared" ref="A58" si="28">LEFT(D58,1)</f>
        <v>3</v>
      </c>
      <c r="B58" s="136">
        <f>B56</f>
        <v>3</v>
      </c>
      <c r="C58" s="126">
        <f t="shared" ref="C58" si="29">IF(D58="",0,B58)</f>
        <v>3</v>
      </c>
      <c r="D58" s="307">
        <f>D57+1</f>
        <v>3025</v>
      </c>
      <c r="E58" s="386" t="s">
        <v>63</v>
      </c>
      <c r="F58" s="357" t="s">
        <v>479</v>
      </c>
      <c r="G58" s="288" t="str">
        <f>IF($E58="SINAPI",VLOOKUP($F58,'SINAPI_DESONERADO-04.2026'!$B$11:$E$19657,2,FALSE),IF($E58="CDHU",VLOOKUP($F58,'CDHU_Desonerado-FEV.2026 (201)'!$A$9:$F$4118,2,FALSE),IF($E58="FDE",VLOOKUP($F58,'FDE-01.26'!$A$1:$D$3994,2,FALSE),IF($E58="SIURB (E)",VLOOKUP($F58,'EDIF COM Des JAN.2026'!$A$3:$D$3000,2,FALSE),IF($E58="SIURB (I)",VLOOKUP($F58,'INFRA COM Des JAN.2026'!$A$2:$D$1000,2,FALSE),IF($E58="SICRO NOVO",VLOOKUP($F58,'SICRO.DNIT DESONERADA 01.26'!$A$4:$D$7000,2,FALSE),IF($E58="COMP.",VLOOKUP($F58,'COMPOSIÇÃO '!D:I,2,0))))))))</f>
        <v>Botoeira para acionamento de bomba de incêndio tipo quebra-vidro</v>
      </c>
      <c r="H58" s="291" t="str">
        <f>IF($E58="SINAPI",VLOOKUP($F58,'SINAPI_DESONERADO-04.2026'!$B$11:$E$19657,3,FALSE),IF($E58="CDHU",VLOOKUP($F58,'CDHU_Desonerado-FEV.2026 (201)'!$A$9:$F$4118,3,FALSE),IF($E58="FDE",VLOOKUP($F58,'FDE-01.26'!$A$1:$D$3994,3,FALSE),IF($E58="SIURB (E)",VLOOKUP($F58,'EDIF COM Des JAN.2026'!$A$1:$D$3000,3,FALSE),IF($E58="SIURB (I)",VLOOKUP($F58,'INFRA COM Des JAN.2026'!$A$2:$D$1000,3,FALSE),IF($E58="SICRO NOVO",VLOOKUP($F58,'SICRO.DNIT DESONERADA 01.26'!$A$4:$D$7000,3,FALSE),IF($E58="COMP.",VLOOKUP($F58,'COMPOSIÇÃO '!D:I,3,0))))))))</f>
        <v>UN</v>
      </c>
      <c r="I58" s="533">
        <f>IF(D58&lt;&gt;0,INDEX('MEMORIA CALCULO'!$A$1:$Q$109850,MATCH(D58,'MEMORIA CALCULO'!$A$1:$A$8050,0),16),0)</f>
        <v>8</v>
      </c>
      <c r="J58" s="288"/>
      <c r="K58" s="289"/>
      <c r="L58" s="290"/>
      <c r="M58" s="113"/>
      <c r="N58" s="96"/>
      <c r="O58" s="151"/>
      <c r="P58" s="126"/>
      <c r="R58" s="114"/>
      <c r="S58" s="114"/>
    </row>
    <row r="59" spans="1:19" s="129" customFormat="1">
      <c r="A59" s="126"/>
      <c r="B59" s="126"/>
      <c r="C59" s="127"/>
      <c r="D59" s="399"/>
      <c r="E59" s="400"/>
      <c r="F59" s="401"/>
      <c r="G59" s="402"/>
      <c r="H59" s="403"/>
      <c r="I59" s="404"/>
      <c r="J59" s="405"/>
      <c r="K59" s="406"/>
      <c r="L59" s="407"/>
      <c r="M59" s="134"/>
      <c r="N59" s="96"/>
      <c r="O59" s="151"/>
      <c r="P59" s="126"/>
      <c r="Q59" s="115"/>
      <c r="R59" s="114"/>
    </row>
    <row r="60" spans="1:19" s="8" customFormat="1">
      <c r="A60" s="135" t="str">
        <f>LEFT(D60,2)</f>
        <v>4</v>
      </c>
      <c r="B60" s="136">
        <f>D60</f>
        <v>4</v>
      </c>
      <c r="C60" s="126"/>
      <c r="D60" s="303">
        <f>D26+1</f>
        <v>4</v>
      </c>
      <c r="E60" s="305" t="s">
        <v>32557</v>
      </c>
      <c r="F60" s="314"/>
      <c r="G60" s="314"/>
      <c r="H60" s="314"/>
      <c r="I60" s="314"/>
      <c r="J60" s="314"/>
      <c r="K60" s="292"/>
      <c r="L60" s="304"/>
      <c r="M60" s="240"/>
      <c r="N60" s="96"/>
      <c r="O60" s="151"/>
      <c r="P60" s="126"/>
      <c r="Q60" s="126"/>
      <c r="R60" s="114"/>
    </row>
    <row r="61" spans="1:19" s="115" customFormat="1">
      <c r="A61" s="135"/>
      <c r="B61" s="136"/>
      <c r="C61" s="126"/>
      <c r="D61" s="488"/>
      <c r="E61" s="489" t="s">
        <v>32558</v>
      </c>
      <c r="F61" s="490"/>
      <c r="G61" s="491"/>
      <c r="H61" s="491"/>
      <c r="I61" s="491"/>
      <c r="J61" s="491"/>
      <c r="K61" s="492"/>
      <c r="L61" s="493"/>
      <c r="M61" s="113"/>
      <c r="N61" s="96"/>
      <c r="O61" s="151"/>
      <c r="P61" s="126"/>
      <c r="R61" s="114"/>
      <c r="S61" s="114"/>
    </row>
    <row r="62" spans="1:19" s="8" customFormat="1">
      <c r="A62" s="135" t="str">
        <f>LEFT(D62,1)</f>
        <v>4</v>
      </c>
      <c r="B62" s="136">
        <f>D60</f>
        <v>4</v>
      </c>
      <c r="C62" s="126">
        <f>IF(D62="",0,B62)</f>
        <v>4</v>
      </c>
      <c r="D62" s="312">
        <f>D60*1000+1</f>
        <v>4001</v>
      </c>
      <c r="E62" s="388" t="s">
        <v>20625</v>
      </c>
      <c r="F62" s="527">
        <v>17045001</v>
      </c>
      <c r="G62" s="288" t="str">
        <f>IF($E62="SINAPI",VLOOKUP($F62,'SINAPI_DESONERADO-04.2026'!$B$11:$E$19657,2,FALSE),IF($E62="CDHU",VLOOKUP($F62,'CDHU_Desonerado-FEV.2026 (201)'!$A$9:$F$4118,2,FALSE),IF($E62="FDE",VLOOKUP($F62,'FDE-01.26'!$A$1:$D$3994,2,FALSE),IF($E62="SIURB (E)",VLOOKUP($F62,'EDIF COM Des JAN.2026'!$A$3:$D$3000,2,FALSE),IF($E62="SIURB (I)",VLOOKUP($F62,'INFRA COM Des JAN.2026'!$A$2:$D$1000,2,FALSE),IF($E62="SICRO NOVO",VLOOKUP($F62,'SICRO.DNIT DESONERADA 01.26'!$A$4:$D$7000,2,FALSE),IF($E62="COMP.",VLOOKUP($F62,'COMPOSIÇÃO '!D:I,2,0))))))))</f>
        <v>ANDAIMES METÁLICOS - FORNECIMENTO</v>
      </c>
      <c r="H62" s="291" t="str">
        <f>IF($E62="SINAPI",VLOOKUP($F62,'SINAPI_DESONERADO-04.2026'!$B$11:$E$19657,3,FALSE),IF($E62="CDHU",VLOOKUP($F62,'CDHU_Desonerado-FEV.2026 (201)'!$A$9:$F$4118,3,FALSE),IF($E62="FDE",VLOOKUP($F62,'FDE-01.26'!$A$1:$D$3994,3,FALSE),IF($E62="SIURB (E)",VLOOKUP($F62,'EDIF COM Des JAN.2026'!$A$1:$D$3000,3,FALSE),IF($E62="SIURB (I)",VLOOKUP($F62,'INFRA COM Des JAN.2026'!$A$2:$D$1000,3,FALSE),IF($E62="SICRO NOVO",VLOOKUP($F62,'SICRO.DNIT DESONERADA 01.26'!$A$4:$D$7000,3,FALSE),IF($E62="COMP.",VLOOKUP($F62,'COMPOSIÇÃO '!D:I,3,0))))))))</f>
        <v>M3xMÊS</v>
      </c>
      <c r="I62" s="533">
        <f>IF(D62&lt;&gt;0,INDEX('MEMORIA CALCULO'!$A$1:$Q$109850,MATCH(D62,'MEMORIA CALCULO'!$A$1:$A$8050,0),16),0)</f>
        <v>54</v>
      </c>
      <c r="J62" s="288"/>
      <c r="K62" s="289"/>
      <c r="L62" s="290"/>
      <c r="M62" s="240"/>
      <c r="N62" s="96"/>
      <c r="O62" s="151"/>
      <c r="P62" s="126"/>
      <c r="Q62" s="126"/>
      <c r="R62" s="114"/>
    </row>
    <row r="63" spans="1:19" s="115" customFormat="1">
      <c r="A63" s="135" t="str">
        <f t="shared" ref="A63:A79" si="30">LEFT(D63,1)</f>
        <v>4</v>
      </c>
      <c r="B63" s="136">
        <f>B60</f>
        <v>4</v>
      </c>
      <c r="C63" s="126">
        <f t="shared" ref="C63:C79" si="31">IF(D63="",0,B63)</f>
        <v>4</v>
      </c>
      <c r="D63" s="307">
        <f t="shared" ref="D63:D79" si="32">D62+1</f>
        <v>4002</v>
      </c>
      <c r="E63" s="388" t="s">
        <v>20625</v>
      </c>
      <c r="F63" s="527">
        <v>17045002</v>
      </c>
      <c r="G63" s="288" t="str">
        <f>IF($E63="SINAPI",VLOOKUP($F63,'SINAPI_DESONERADO-04.2026'!$B$11:$E$19657,2,FALSE),IF($E63="CDHU",VLOOKUP($F63,'CDHU_Desonerado-FEV.2026 (201)'!$A$9:$F$4118,2,FALSE),IF($E63="FDE",VLOOKUP($F63,'FDE-01.26'!$A$1:$D$3994,2,FALSE),IF($E63="SIURB (E)",VLOOKUP($F63,'EDIF COM Des JAN.2026'!$A$3:$D$3000,2,FALSE),IF($E63="SIURB (I)",VLOOKUP($F63,'INFRA COM Des JAN.2026'!$A$2:$D$1000,2,FALSE),IF($E63="SICRO NOVO",VLOOKUP($F63,'SICRO.DNIT DESONERADA 01.26'!$A$4:$D$7000,2,FALSE),IF($E63="COMP.",VLOOKUP($F63,'COMPOSIÇÃO '!D:I,2,0))))))))</f>
        <v>ANDAIMES METÁLICOS - MONTAGEM E DESMONTAGEM</v>
      </c>
      <c r="H63" s="291" t="str">
        <f>IF($E63="SINAPI",VLOOKUP($F63,'SINAPI_DESONERADO-04.2026'!$B$11:$E$19657,3,FALSE),IF($E63="CDHU",VLOOKUP($F63,'CDHU_Desonerado-FEV.2026 (201)'!$A$9:$F$4118,3,FALSE),IF($E63="FDE",VLOOKUP($F63,'FDE-01.26'!$A$1:$D$3994,3,FALSE),IF($E63="SIURB (E)",VLOOKUP($F63,'EDIF COM Des JAN.2026'!$A$1:$D$3000,3,FALSE),IF($E63="SIURB (I)",VLOOKUP($F63,'INFRA COM Des JAN.2026'!$A$2:$D$1000,3,FALSE),IF($E63="SICRO NOVO",VLOOKUP($F63,'SICRO.DNIT DESONERADA 01.26'!$A$4:$D$7000,3,FALSE),IF($E63="COMP.",VLOOKUP($F63,'COMPOSIÇÃO '!D:I,3,0))))))))</f>
        <v>M3</v>
      </c>
      <c r="I63" s="533">
        <f>IF(D63&lt;&gt;0,INDEX('MEMORIA CALCULO'!$A$1:$Q$109850,MATCH(D63,'MEMORIA CALCULO'!$A$1:$A$8050,0),16),0)</f>
        <v>27</v>
      </c>
      <c r="J63" s="288"/>
      <c r="K63" s="289"/>
      <c r="L63" s="290"/>
      <c r="M63" s="113"/>
      <c r="N63" s="96"/>
      <c r="O63" s="151"/>
      <c r="P63" s="126"/>
      <c r="R63" s="114"/>
      <c r="S63" s="114"/>
    </row>
    <row r="64" spans="1:19" s="115" customFormat="1">
      <c r="A64" s="135"/>
      <c r="B64" s="136"/>
      <c r="C64" s="126"/>
      <c r="D64" s="488"/>
      <c r="E64" s="489" t="s">
        <v>32559</v>
      </c>
      <c r="F64" s="490"/>
      <c r="G64" s="491"/>
      <c r="H64" s="491"/>
      <c r="I64" s="491"/>
      <c r="J64" s="491"/>
      <c r="K64" s="492"/>
      <c r="L64" s="493"/>
      <c r="M64" s="113"/>
      <c r="N64" s="96"/>
      <c r="O64" s="151"/>
      <c r="P64" s="126"/>
      <c r="R64" s="114"/>
      <c r="S64" s="114"/>
    </row>
    <row r="65" spans="1:19" s="115" customFormat="1" ht="31.5">
      <c r="A65" s="135" t="str">
        <f t="shared" si="30"/>
        <v>4</v>
      </c>
      <c r="B65" s="136">
        <f t="shared" ref="B65:B81" si="33">B63</f>
        <v>4</v>
      </c>
      <c r="C65" s="126">
        <f t="shared" si="31"/>
        <v>4</v>
      </c>
      <c r="D65" s="307">
        <f>D63+1</f>
        <v>4003</v>
      </c>
      <c r="E65" s="388" t="s">
        <v>27</v>
      </c>
      <c r="F65" s="528">
        <v>90437</v>
      </c>
      <c r="G65" s="288" t="str">
        <f>IF($E65="SINAPI",VLOOKUP($F65,'SINAPI_DESONERADO-04.2026'!$B$11:$E$19657,2,FALSE),IF($E65="CDHU",VLOOKUP($F65,'CDHU_Desonerado-FEV.2026 (201)'!$A$9:$F$4118,2,FALSE),IF($E65="FDE",VLOOKUP($F65,'FDE-01.26'!$A$1:$D$3994,2,FALSE),IF($E65="SIURB (E)",VLOOKUP($F65,'EDIF COM Des JAN.2026'!$A$3:$D$3000,2,FALSE),IF($E65="SIURB (I)",VLOOKUP($F65,'INFRA COM Des JAN.2026'!$A$2:$D$1000,2,FALSE),IF($E65="SICRO NOVO",VLOOKUP($F65,'SICRO.DNIT DESONERADA 01.26'!$A$4:$D$7000,2,FALSE),IF($E65="COMP.",VLOOKUP($F65,'COMPOSIÇÃO '!D:I,2,0))))))))</f>
        <v>FURO MANUAL EM ALVENARIA, PARA INSTALAÇÕES HIDRÁULICAS, DIÂMETROS MAIORES QUE 40 MM E MENORES OU IGUAIS A 75 MM. AF_09/2023</v>
      </c>
      <c r="H65" s="291" t="str">
        <f>IF($E65="SINAPI",VLOOKUP($F65,'SINAPI_DESONERADO-04.2026'!$B$11:$E$19657,3,FALSE),IF($E65="CDHU",VLOOKUP($F65,'CDHU_Desonerado-FEV.2026 (201)'!$A$9:$F$4118,3,FALSE),IF($E65="FDE",VLOOKUP($F65,'FDE-01.26'!$A$1:$D$3994,3,FALSE),IF($E65="SIURB (E)",VLOOKUP($F65,'EDIF COM Des JAN.2026'!$A$1:$D$3000,3,FALSE),IF($E65="SIURB (I)",VLOOKUP($F65,'INFRA COM Des JAN.2026'!$A$2:$D$1000,3,FALSE),IF($E65="SICRO NOVO",VLOOKUP($F65,'SICRO.DNIT DESONERADA 01.26'!$A$4:$D$7000,3,FALSE),IF($E65="COMP.",VLOOKUP($F65,'COMPOSIÇÃO '!D:I,3,0))))))))</f>
        <v>UN</v>
      </c>
      <c r="I65" s="533">
        <f>IF(D65&lt;&gt;0,INDEX('MEMORIA CALCULO'!$A$1:$Q$109850,MATCH(D65,'MEMORIA CALCULO'!$A$1:$A$8050,0),16),0)</f>
        <v>15</v>
      </c>
      <c r="J65" s="288"/>
      <c r="K65" s="289"/>
      <c r="L65" s="290"/>
      <c r="M65" s="113"/>
      <c r="N65" s="96"/>
      <c r="O65" s="151"/>
      <c r="P65" s="126"/>
      <c r="R65" s="114"/>
      <c r="S65" s="114"/>
    </row>
    <row r="66" spans="1:19" s="115" customFormat="1">
      <c r="A66" s="135"/>
      <c r="B66" s="136"/>
      <c r="C66" s="126"/>
      <c r="D66" s="488"/>
      <c r="E66" s="489" t="s">
        <v>32560</v>
      </c>
      <c r="F66" s="490"/>
      <c r="G66" s="491"/>
      <c r="H66" s="491"/>
      <c r="I66" s="491"/>
      <c r="J66" s="491"/>
      <c r="K66" s="492"/>
      <c r="L66" s="493"/>
      <c r="M66" s="113"/>
      <c r="N66" s="96"/>
      <c r="O66" s="151"/>
      <c r="P66" s="126"/>
      <c r="R66" s="114"/>
      <c r="S66" s="114"/>
    </row>
    <row r="67" spans="1:19" s="115" customFormat="1">
      <c r="A67" s="135" t="str">
        <f t="shared" ref="A67:A68" si="34">LEFT(D67,1)</f>
        <v>4</v>
      </c>
      <c r="B67" s="136">
        <f>B65</f>
        <v>4</v>
      </c>
      <c r="C67" s="126">
        <f t="shared" ref="C67:C68" si="35">IF(D67="",0,B67)</f>
        <v>4</v>
      </c>
      <c r="D67" s="307">
        <f>D65+1</f>
        <v>4004</v>
      </c>
      <c r="E67" s="388" t="s">
        <v>63</v>
      </c>
      <c r="F67" s="398" t="s">
        <v>4458</v>
      </c>
      <c r="G67" s="288" t="str">
        <f>IF($E67="SINAPI",VLOOKUP($F67,'SINAPI_DESONERADO-04.2026'!$B$11:$E$19657,2,FALSE),IF($E67="CDHU",VLOOKUP($F67,'CDHU_Desonerado-FEV.2026 (201)'!$A$9:$F$4118,2,FALSE),IF($E67="FDE",VLOOKUP($F67,'FDE-01.26'!$A$1:$D$3994,2,FALSE),IF($E67="SIURB (E)",VLOOKUP($F67,'EDIF COM Des JAN.2026'!$A$3:$D$3000,2,FALSE),IF($E67="SIURB (I)",VLOOKUP($F67,'INFRA COM Des JAN.2026'!$A$2:$D$1000,2,FALSE),IF($E67="SICRO NOVO",VLOOKUP($F67,'SICRO.DNIT DESONERADA 01.26'!$A$4:$D$7000,2,FALSE),IF($E67="COMP.",VLOOKUP($F67,'COMPOSIÇÃO '!D:I,2,0))))))))</f>
        <v>Eletroduto galvanizado conforme NBR13057 -  3/4´ com acessórios</v>
      </c>
      <c r="H67" s="291" t="str">
        <f>IF($E67="SINAPI",VLOOKUP($F67,'SINAPI_DESONERADO-04.2026'!$B$11:$E$19657,3,FALSE),IF($E67="CDHU",VLOOKUP($F67,'CDHU_Desonerado-FEV.2026 (201)'!$A$9:$F$4118,3,FALSE),IF($E67="FDE",VLOOKUP($F67,'FDE-01.26'!$A$1:$D$3994,3,FALSE),IF($E67="SIURB (E)",VLOOKUP($F67,'EDIF COM Des JAN.2026'!$A$1:$D$3000,3,FALSE),IF($E67="SIURB (I)",VLOOKUP($F67,'INFRA COM Des JAN.2026'!$A$2:$D$1000,3,FALSE),IF($E67="SICRO NOVO",VLOOKUP($F67,'SICRO.DNIT DESONERADA 01.26'!$A$4:$D$7000,3,FALSE),IF($E67="COMP.",VLOOKUP($F67,'COMPOSIÇÃO '!D:I,3,0))))))))</f>
        <v>M</v>
      </c>
      <c r="I67" s="533">
        <f>IF(D67&lt;&gt;0,INDEX('MEMORIA CALCULO'!$A$1:$Q$109850,MATCH(D67,'MEMORIA CALCULO'!$A$1:$A$8050,0),16),0)</f>
        <v>101</v>
      </c>
      <c r="J67" s="288"/>
      <c r="K67" s="289"/>
      <c r="L67" s="290"/>
      <c r="M67" s="113"/>
      <c r="N67" s="96"/>
      <c r="O67" s="151"/>
      <c r="P67" s="126"/>
      <c r="R67" s="114"/>
      <c r="S67" s="114"/>
    </row>
    <row r="68" spans="1:19" s="115" customFormat="1" ht="31.5">
      <c r="A68" s="135" t="str">
        <f t="shared" si="34"/>
        <v>4</v>
      </c>
      <c r="B68" s="136">
        <f t="shared" ref="B68" si="36">B67</f>
        <v>4</v>
      </c>
      <c r="C68" s="126">
        <f t="shared" si="35"/>
        <v>4</v>
      </c>
      <c r="D68" s="307">
        <f t="shared" ref="D68" si="37">D67+1</f>
        <v>4005</v>
      </c>
      <c r="E68" s="388" t="s">
        <v>27</v>
      </c>
      <c r="F68" s="529">
        <v>91924</v>
      </c>
      <c r="G68" s="288" t="str">
        <f>IF($E68="SINAPI",VLOOKUP($F68,'SINAPI_DESONERADO-04.2026'!$B$11:$E$19657,2,FALSE),IF($E68="CDHU",VLOOKUP($F68,'CDHU_Desonerado-FEV.2026 (201)'!$A$9:$F$4118,2,FALSE),IF($E68="FDE",VLOOKUP($F68,'FDE-01.26'!$A$1:$D$3994,2,FALSE),IF($E68="SIURB (E)",VLOOKUP($F68,'EDIF COM Des JAN.2026'!$A$3:$D$3000,2,FALSE),IF($E68="SIURB (I)",VLOOKUP($F68,'INFRA COM Des JAN.2026'!$A$2:$D$1000,2,FALSE),IF($E68="SICRO NOVO",VLOOKUP($F68,'SICRO.DNIT DESONERADA 01.26'!$A$4:$D$7000,2,FALSE),IF($E68="COMP.",VLOOKUP($F68,'COMPOSIÇÃO '!D:I,2,0))))))))</f>
        <v>CABO DE COBRE FLEXÍVEL ISOLADO, 1,5 MM², ANTI-CHAMA 450/750 V, PARA CIRCUITOS TERMINAIS - FORNECIMENTO E INSTALAÇÃO. AF_03/2023</v>
      </c>
      <c r="H68" s="291" t="str">
        <f>IF($E68="SINAPI",VLOOKUP($F68,'SINAPI_DESONERADO-04.2026'!$B$11:$E$19657,3,FALSE),IF($E68="CDHU",VLOOKUP($F68,'CDHU_Desonerado-FEV.2026 (201)'!$A$9:$F$4118,3,FALSE),IF($E68="FDE",VLOOKUP($F68,'FDE-01.26'!$A$1:$D$3994,3,FALSE),IF($E68="SIURB (E)",VLOOKUP($F68,'EDIF COM Des JAN.2026'!$A$1:$D$3000,3,FALSE),IF($E68="SIURB (I)",VLOOKUP($F68,'INFRA COM Des JAN.2026'!$A$2:$D$1000,3,FALSE),IF($E68="SICRO NOVO",VLOOKUP($F68,'SICRO.DNIT DESONERADA 01.26'!$A$4:$D$7000,3,FALSE),IF($E68="COMP.",VLOOKUP($F68,'COMPOSIÇÃO '!D:I,3,0))))))))</f>
        <v>M</v>
      </c>
      <c r="I68" s="533">
        <f>IF(D68&lt;&gt;0,INDEX('MEMORIA CALCULO'!$A$1:$Q$109850,MATCH(D68,'MEMORIA CALCULO'!$A$1:$A$8050,0),16),0)</f>
        <v>1010</v>
      </c>
      <c r="J68" s="288"/>
      <c r="K68" s="289"/>
      <c r="L68" s="290"/>
      <c r="M68" s="113"/>
      <c r="N68" s="96"/>
      <c r="O68" s="151"/>
      <c r="P68" s="126"/>
      <c r="R68" s="114"/>
      <c r="S68" s="114"/>
    </row>
    <row r="69" spans="1:19" s="115" customFormat="1">
      <c r="A69" s="135"/>
      <c r="B69" s="136"/>
      <c r="C69" s="126"/>
      <c r="D69" s="488"/>
      <c r="E69" s="489" t="s">
        <v>32561</v>
      </c>
      <c r="F69" s="490"/>
      <c r="G69" s="491"/>
      <c r="H69" s="491"/>
      <c r="I69" s="491"/>
      <c r="J69" s="491"/>
      <c r="K69" s="492"/>
      <c r="L69" s="493"/>
      <c r="M69" s="113"/>
      <c r="N69" s="96"/>
      <c r="O69" s="151"/>
      <c r="P69" s="126"/>
      <c r="R69" s="114"/>
      <c r="S69" s="114"/>
    </row>
    <row r="70" spans="1:19" s="115" customFormat="1">
      <c r="A70" s="135" t="str">
        <f t="shared" ref="A70:A71" si="38">LEFT(D70,1)</f>
        <v>4</v>
      </c>
      <c r="B70" s="136">
        <f>B68</f>
        <v>4</v>
      </c>
      <c r="C70" s="126">
        <f t="shared" ref="C70:C71" si="39">IF(D70="",0,B70)</f>
        <v>4</v>
      </c>
      <c r="D70" s="307">
        <f>D68+1</f>
        <v>4006</v>
      </c>
      <c r="E70" s="388" t="s">
        <v>20625</v>
      </c>
      <c r="F70" s="527">
        <v>9007061</v>
      </c>
      <c r="G70" s="288" t="str">
        <f>IF($E70="SINAPI",VLOOKUP($F70,'SINAPI_DESONERADO-04.2026'!$B$11:$E$19657,2,FALSE),IF($E70="CDHU",VLOOKUP($F70,'CDHU_Desonerado-FEV.2026 (201)'!$A$9:$F$4118,2,FALSE),IF($E70="FDE",VLOOKUP($F70,'FDE-01.26'!$A$1:$D$3994,2,FALSE),IF($E70="SIURB (E)",VLOOKUP($F70,'EDIF COM Des JAN.2026'!$A$3:$D$3000,2,FALSE),IF($E70="SIURB (I)",VLOOKUP($F70,'INFRA COM Des JAN.2026'!$A$2:$D$1000,2,FALSE),IF($E70="SICRO NOVO",VLOOKUP($F70,'SICRO.DNIT DESONERADA 01.26'!$A$4:$D$7000,2,FALSE),IF($E70="COMP.",VLOOKUP($F70,'COMPOSIÇÃO '!D:I,2,0))))))))</f>
        <v>PONTO COM TOMADA SIMPLES 110/220V - EM CONDULETE 3/4"</v>
      </c>
      <c r="H70" s="291" t="str">
        <f>IF($E70="SINAPI",VLOOKUP($F70,'SINAPI_DESONERADO-04.2026'!$B$11:$E$19657,3,FALSE),IF($E70="CDHU",VLOOKUP($F70,'CDHU_Desonerado-FEV.2026 (201)'!$A$9:$F$4118,3,FALSE),IF($E70="FDE",VLOOKUP($F70,'FDE-01.26'!$A$1:$D$3994,3,FALSE),IF($E70="SIURB (E)",VLOOKUP($F70,'EDIF COM Des JAN.2026'!$A$1:$D$3000,3,FALSE),IF($E70="SIURB (I)",VLOOKUP($F70,'INFRA COM Des JAN.2026'!$A$2:$D$1000,3,FALSE),IF($E70="SICRO NOVO",VLOOKUP($F70,'SICRO.DNIT DESONERADA 01.26'!$A$4:$D$7000,3,FALSE),IF($E70="COMP.",VLOOKUP($F70,'COMPOSIÇÃO '!D:I,3,0))))))))</f>
        <v>UN</v>
      </c>
      <c r="I70" s="533">
        <f>IF(D70&lt;&gt;0,INDEX('MEMORIA CALCULO'!$A$1:$Q$109850,MATCH(D70,'MEMORIA CALCULO'!$A$1:$A$8050,0),16),0)</f>
        <v>2</v>
      </c>
      <c r="J70" s="288"/>
      <c r="K70" s="289"/>
      <c r="L70" s="290"/>
      <c r="M70" s="113"/>
      <c r="N70" s="96"/>
      <c r="O70" s="151"/>
      <c r="P70" s="126"/>
      <c r="R70" s="114"/>
      <c r="S70" s="114"/>
    </row>
    <row r="71" spans="1:19" s="115" customFormat="1" ht="31.5">
      <c r="A71" s="135" t="str">
        <f t="shared" si="38"/>
        <v>4</v>
      </c>
      <c r="B71" s="136">
        <f t="shared" ref="B71" si="40">B70</f>
        <v>4</v>
      </c>
      <c r="C71" s="126">
        <f t="shared" si="39"/>
        <v>4</v>
      </c>
      <c r="D71" s="307">
        <f t="shared" ref="D71" si="41">D70+1</f>
        <v>4007</v>
      </c>
      <c r="E71" s="388" t="s">
        <v>27</v>
      </c>
      <c r="F71" s="529">
        <v>92867</v>
      </c>
      <c r="G71" s="288" t="str">
        <f>IF($E71="SINAPI",VLOOKUP($F71,'SINAPI_DESONERADO-04.2026'!$B$11:$E$19657,2,FALSE),IF($E71="CDHU",VLOOKUP($F71,'CDHU_Desonerado-FEV.2026 (201)'!$A$9:$F$4118,2,FALSE),IF($E71="FDE",VLOOKUP($F71,'FDE-01.26'!$A$1:$D$3994,2,FALSE),IF($E71="SIURB (E)",VLOOKUP($F71,'EDIF COM Des JAN.2026'!$A$3:$D$3000,2,FALSE),IF($E71="SIURB (I)",VLOOKUP($F71,'INFRA COM Des JAN.2026'!$A$2:$D$1000,2,FALSE),IF($E71="SICRO NOVO",VLOOKUP($F71,'SICRO.DNIT DESONERADA 01.26'!$A$4:$D$7000,2,FALSE),IF($E71="COMP.",VLOOKUP($F71,'COMPOSIÇÃO '!D:I,2,0))))))))</f>
        <v>CAIXA RETANGULAR 4" X 2" ALTA (2,00 M DO PISO), METÁLICA, INSTALADA EM PAREDE - FORNECIMENTO E INSTALAÇÃO. AF_03/2023</v>
      </c>
      <c r="H71" s="291" t="str">
        <f>IF($E71="SINAPI",VLOOKUP($F71,'SINAPI_DESONERADO-04.2026'!$B$11:$E$19657,3,FALSE),IF($E71="CDHU",VLOOKUP($F71,'CDHU_Desonerado-FEV.2026 (201)'!$A$9:$F$4118,3,FALSE),IF($E71="FDE",VLOOKUP($F71,'FDE-01.26'!$A$1:$D$3994,3,FALSE),IF($E71="SIURB (E)",VLOOKUP($F71,'EDIF COM Des JAN.2026'!$A$1:$D$3000,3,FALSE),IF($E71="SIURB (I)",VLOOKUP($F71,'INFRA COM Des JAN.2026'!$A$2:$D$1000,3,FALSE),IF($E71="SICRO NOVO",VLOOKUP($F71,'SICRO.DNIT DESONERADA 01.26'!$A$4:$D$7000,3,FALSE),IF($E71="COMP.",VLOOKUP($F71,'COMPOSIÇÃO '!D:I,3,0))))))))</f>
        <v>UN</v>
      </c>
      <c r="I71" s="533">
        <f>IF(D71&lt;&gt;0,INDEX('MEMORIA CALCULO'!$A$1:$Q$109850,MATCH(D71,'MEMORIA CALCULO'!$A$1:$A$8050,0),16),0)</f>
        <v>2</v>
      </c>
      <c r="J71" s="288"/>
      <c r="K71" s="289"/>
      <c r="L71" s="290"/>
      <c r="M71" s="113"/>
      <c r="N71" s="96"/>
      <c r="O71" s="151"/>
      <c r="P71" s="126"/>
      <c r="R71" s="114"/>
      <c r="S71" s="114"/>
    </row>
    <row r="72" spans="1:19" s="115" customFormat="1">
      <c r="A72" s="135" t="str">
        <f t="shared" ref="A72:A74" si="42">LEFT(D72,1)</f>
        <v>4</v>
      </c>
      <c r="B72" s="136">
        <f t="shared" ref="B72:B73" si="43">B71</f>
        <v>4</v>
      </c>
      <c r="C72" s="126">
        <f t="shared" ref="C72:C74" si="44">IF(D72="",0,B72)</f>
        <v>4</v>
      </c>
      <c r="D72" s="307">
        <f t="shared" ref="D72:D75" si="45">D71+1</f>
        <v>4008</v>
      </c>
      <c r="E72" s="388" t="s">
        <v>63</v>
      </c>
      <c r="F72" s="529" t="s">
        <v>4252</v>
      </c>
      <c r="G72" s="288" t="str">
        <f>IF($E72="SINAPI",VLOOKUP($F72,'SINAPI_DESONERADO-04.2026'!$B$11:$E$19657,2,FALSE),IF($E72="CDHU",VLOOKUP($F72,'CDHU_Desonerado-FEV.2026 (201)'!$A$9:$F$4118,2,FALSE),IF($E72="FDE",VLOOKUP($F72,'FDE-01.26'!$A$1:$D$3994,2,FALSE),IF($E72="SIURB (E)",VLOOKUP($F72,'EDIF COM Des JAN.2026'!$A$3:$D$3000,2,FALSE),IF($E72="SIURB (I)",VLOOKUP($F72,'INFRA COM Des JAN.2026'!$A$2:$D$1000,2,FALSE),IF($E72="SICRO NOVO",VLOOKUP($F72,'SICRO.DNIT DESONERADA 01.26'!$A$4:$D$7000,2,FALSE),IF($E72="COMP.",VLOOKUP($F72,'COMPOSIÇÃO '!D:I,2,0))))))))</f>
        <v>Mini-disjuntor termomagnético, unipolar 127/220 V, corrente de 10 A até 32 A</v>
      </c>
      <c r="H72" s="291" t="str">
        <f>IF($E72="SINAPI",VLOOKUP($F72,'SINAPI_DESONERADO-04.2026'!$B$11:$E$19657,3,FALSE),IF($E72="CDHU",VLOOKUP($F72,'CDHU_Desonerado-FEV.2026 (201)'!$A$9:$F$4118,3,FALSE),IF($E72="FDE",VLOOKUP($F72,'FDE-01.26'!$A$1:$D$3994,3,FALSE),IF($E72="SIURB (E)",VLOOKUP($F72,'EDIF COM Des JAN.2026'!$A$1:$D$3000,3,FALSE),IF($E72="SIURB (I)",VLOOKUP($F72,'INFRA COM Des JAN.2026'!$A$2:$D$1000,3,FALSE),IF($E72="SICRO NOVO",VLOOKUP($F72,'SICRO.DNIT DESONERADA 01.26'!$A$4:$D$7000,3,FALSE),IF($E72="COMP.",VLOOKUP($F72,'COMPOSIÇÃO '!D:I,3,0))))))))</f>
        <v>UN</v>
      </c>
      <c r="I72" s="533">
        <f>IF(D72&lt;&gt;0,INDEX('MEMORIA CALCULO'!$A$1:$Q$109850,MATCH(D72,'MEMORIA CALCULO'!$A$1:$A$8050,0),16),0)</f>
        <v>2</v>
      </c>
      <c r="J72" s="288"/>
      <c r="K72" s="289"/>
      <c r="L72" s="290"/>
      <c r="M72" s="113"/>
      <c r="N72" s="96"/>
      <c r="O72" s="151"/>
      <c r="P72" s="126"/>
      <c r="R72" s="114"/>
      <c r="S72" s="114"/>
    </row>
    <row r="73" spans="1:19" s="115" customFormat="1">
      <c r="A73" s="135" t="str">
        <f t="shared" si="42"/>
        <v>4</v>
      </c>
      <c r="B73" s="136">
        <f t="shared" si="43"/>
        <v>4</v>
      </c>
      <c r="C73" s="126">
        <f t="shared" si="44"/>
        <v>4</v>
      </c>
      <c r="D73" s="307">
        <f t="shared" si="45"/>
        <v>4009</v>
      </c>
      <c r="E73" s="388" t="s">
        <v>63</v>
      </c>
      <c r="F73" s="398" t="s">
        <v>4478</v>
      </c>
      <c r="G73" s="288" t="str">
        <f>IF($E73="SINAPI",VLOOKUP($F73,'SINAPI_DESONERADO-04.2026'!$B$11:$E$19657,2,FALSE),IF($E73="CDHU",VLOOKUP($F73,'CDHU_Desonerado-FEV.2026 (201)'!$A$9:$F$4118,2,FALSE),IF($E73="FDE",VLOOKUP($F73,'FDE-01.26'!$A$1:$D$3994,2,FALSE),IF($E73="SIURB (E)",VLOOKUP($F73,'EDIF COM Des JAN.2026'!$A$3:$D$3000,2,FALSE),IF($E73="SIURB (I)",VLOOKUP($F73,'INFRA COM Des JAN.2026'!$A$2:$D$1000,2,FALSE),IF($E73="SICRO NOVO",VLOOKUP($F73,'SICRO.DNIT DESONERADA 01.26'!$A$4:$D$7000,2,FALSE),IF($E73="COMP.",VLOOKUP($F73,'COMPOSIÇÃO '!D:I,2,0))))))))</f>
        <v>Eletroduto galvanizado a quente conforme NBR6323 - 1´ - com acessórios</v>
      </c>
      <c r="H73" s="291" t="str">
        <f>IF($E73="SINAPI",VLOOKUP($F73,'SINAPI_DESONERADO-04.2026'!$B$11:$E$19657,3,FALSE),IF($E73="CDHU",VLOOKUP($F73,'CDHU_Desonerado-FEV.2026 (201)'!$A$9:$F$4118,3,FALSE),IF($E73="FDE",VLOOKUP($F73,'FDE-01.26'!$A$1:$D$3994,3,FALSE),IF($E73="SIURB (E)",VLOOKUP($F73,'EDIF COM Des JAN.2026'!$A$1:$D$3000,3,FALSE),IF($E73="SIURB (I)",VLOOKUP($F73,'INFRA COM Des JAN.2026'!$A$2:$D$1000,3,FALSE),IF($E73="SICRO NOVO",VLOOKUP($F73,'SICRO.DNIT DESONERADA 01.26'!$A$4:$D$7000,3,FALSE),IF($E73="COMP.",VLOOKUP($F73,'COMPOSIÇÃO '!D:I,3,0))))))))</f>
        <v>M</v>
      </c>
      <c r="I73" s="533">
        <f>IF(D73&lt;&gt;0,INDEX('MEMORIA CALCULO'!$A$1:$Q$109850,MATCH(D73,'MEMORIA CALCULO'!$A$1:$A$8050,0),16),0)</f>
        <v>2</v>
      </c>
      <c r="J73" s="288"/>
      <c r="K73" s="289"/>
      <c r="L73" s="290"/>
      <c r="M73" s="113"/>
      <c r="N73" s="96"/>
      <c r="O73" s="151"/>
      <c r="P73" s="126"/>
      <c r="R73" s="114"/>
      <c r="S73" s="114"/>
    </row>
    <row r="74" spans="1:19" s="115" customFormat="1">
      <c r="A74" s="135" t="str">
        <f t="shared" si="42"/>
        <v>4</v>
      </c>
      <c r="B74" s="136">
        <f t="shared" si="33"/>
        <v>4</v>
      </c>
      <c r="C74" s="126">
        <f t="shared" si="44"/>
        <v>4</v>
      </c>
      <c r="D74" s="307">
        <f t="shared" si="45"/>
        <v>4010</v>
      </c>
      <c r="E74" s="386" t="s">
        <v>63</v>
      </c>
      <c r="F74" s="389" t="s">
        <v>5123</v>
      </c>
      <c r="G74" s="288" t="str">
        <f>IF($E74="SINAPI",VLOOKUP($F74,'SINAPI_DESONERADO-04.2026'!$B$11:$E$19657,2,FALSE),IF($E74="CDHU",VLOOKUP($F74,'CDHU_Desonerado-FEV.2026 (201)'!$A$9:$F$4118,2,FALSE),IF($E74="FDE",VLOOKUP($F74,'FDE-01.26'!$A$1:$D$3994,2,FALSE),IF($E74="SIURB (E)",VLOOKUP($F74,'EDIF COM Des JAN.2026'!$A$3:$D$3000,2,FALSE),IF($E74="SIURB (I)",VLOOKUP($F74,'INFRA COM Des JAN.2026'!$A$2:$D$1000,2,FALSE),IF($E74="SICRO NOVO",VLOOKUP($F74,'SICRO.DNIT DESONERADA 01.26'!$A$4:$D$7000,2,FALSE),IF($E74="COMP.",VLOOKUP($F74,'COMPOSIÇÃO '!D:I,2,0))))))))</f>
        <v>Condulete metálico de 1´</v>
      </c>
      <c r="H74" s="291" t="str">
        <f>IF($E74="SINAPI",VLOOKUP($F74,'SINAPI_DESONERADO-04.2026'!$B$11:$E$19657,3,FALSE),IF($E74="CDHU",VLOOKUP($F74,'CDHU_Desonerado-FEV.2026 (201)'!$A$9:$F$4118,3,FALSE),IF($E74="FDE",VLOOKUP($F74,'FDE-01.26'!$A$1:$D$3994,3,FALSE),IF($E74="SIURB (E)",VLOOKUP($F74,'EDIF COM Des JAN.2026'!$A$1:$D$3000,3,FALSE),IF($E74="SIURB (I)",VLOOKUP($F74,'INFRA COM Des JAN.2026'!$A$2:$D$1000,3,FALSE),IF($E74="SICRO NOVO",VLOOKUP($F74,'SICRO.DNIT DESONERADA 01.26'!$A$4:$D$7000,3,FALSE),IF($E74="COMP.",VLOOKUP($F74,'COMPOSIÇÃO '!D:I,3,0))))))))</f>
        <v>CJ</v>
      </c>
      <c r="I74" s="533">
        <f>IF(D74&lt;&gt;0,INDEX('MEMORIA CALCULO'!$A$1:$Q$109850,MATCH(D74,'MEMORIA CALCULO'!$A$1:$A$8050,0),16),0)</f>
        <v>12</v>
      </c>
      <c r="J74" s="288"/>
      <c r="K74" s="289"/>
      <c r="L74" s="290"/>
      <c r="M74" s="113"/>
      <c r="N74" s="96"/>
      <c r="O74" s="151"/>
      <c r="P74" s="126"/>
      <c r="R74" s="114"/>
      <c r="S74" s="114"/>
    </row>
    <row r="75" spans="1:19" s="115" customFormat="1">
      <c r="A75" s="135" t="str">
        <f t="shared" ref="A75" si="46">LEFT(D75,1)</f>
        <v>4</v>
      </c>
      <c r="B75" s="136">
        <f t="shared" si="33"/>
        <v>4</v>
      </c>
      <c r="C75" s="126">
        <f t="shared" ref="C75" si="47">IF(D75="",0,B75)</f>
        <v>4</v>
      </c>
      <c r="D75" s="307">
        <f t="shared" si="45"/>
        <v>4011</v>
      </c>
      <c r="E75" s="388" t="s">
        <v>63</v>
      </c>
      <c r="F75" s="398" t="s">
        <v>4772</v>
      </c>
      <c r="G75" s="288" t="str">
        <f>IF($E75="SINAPI",VLOOKUP($F75,'SINAPI_DESONERADO-04.2026'!$B$11:$E$19657,2,FALSE),IF($E75="CDHU",VLOOKUP($F75,'CDHU_Desonerado-FEV.2026 (201)'!$A$9:$F$4118,2,FALSE),IF($E75="FDE",VLOOKUP($F75,'FDE-01.26'!$A$1:$D$3994,2,FALSE),IF($E75="SIURB (E)",VLOOKUP($F75,'EDIF COM Des JAN.2026'!$A$3:$D$3000,2,FALSE),IF($E75="SIURB (I)",VLOOKUP($F75,'INFRA COM Des JAN.2026'!$A$2:$D$1000,2,FALSE),IF($E75="SICRO NOVO",VLOOKUP($F75,'SICRO.DNIT DESONERADA 01.26'!$A$4:$D$7000,2,FALSE),IF($E75="COMP.",VLOOKUP($F75,'COMPOSIÇÃO '!D:I,2,0))))))))</f>
        <v>Cabo de cobre de 2,5 mm², isolamento 0,6/1 kV - isolação em PVC 70°C</v>
      </c>
      <c r="H75" s="291" t="str">
        <f>IF($E75="SINAPI",VLOOKUP($F75,'SINAPI_DESONERADO-04.2026'!$B$11:$E$19657,3,FALSE),IF($E75="CDHU",VLOOKUP($F75,'CDHU_Desonerado-FEV.2026 (201)'!$A$9:$F$4118,3,FALSE),IF($E75="FDE",VLOOKUP($F75,'FDE-01.26'!$A$1:$D$3994,3,FALSE),IF($E75="SIURB (E)",VLOOKUP($F75,'EDIF COM Des JAN.2026'!$A$1:$D$3000,3,FALSE),IF($E75="SIURB (I)",VLOOKUP($F75,'INFRA COM Des JAN.2026'!$A$2:$D$1000,3,FALSE),IF($E75="SICRO NOVO",VLOOKUP($F75,'SICRO.DNIT DESONERADA 01.26'!$A$4:$D$7000,3,FALSE),IF($E75="COMP.",VLOOKUP($F75,'COMPOSIÇÃO '!D:I,3,0))))))))</f>
        <v>M</v>
      </c>
      <c r="I75" s="533">
        <f>IF(D75&lt;&gt;0,INDEX('MEMORIA CALCULO'!$A$1:$Q$109850,MATCH(D75,'MEMORIA CALCULO'!$A$1:$A$8050,0),16),0)</f>
        <v>404</v>
      </c>
      <c r="J75" s="288"/>
      <c r="K75" s="289"/>
      <c r="L75" s="290"/>
      <c r="M75" s="113"/>
      <c r="N75" s="96"/>
      <c r="O75" s="151"/>
      <c r="P75" s="126"/>
      <c r="R75" s="114"/>
      <c r="S75" s="114"/>
    </row>
    <row r="76" spans="1:19" s="115" customFormat="1">
      <c r="A76" s="135"/>
      <c r="B76" s="136"/>
      <c r="C76" s="126"/>
      <c r="D76" s="488"/>
      <c r="E76" s="489" t="s">
        <v>32562</v>
      </c>
      <c r="F76" s="490"/>
      <c r="G76" s="491"/>
      <c r="H76" s="491"/>
      <c r="I76" s="491"/>
      <c r="J76" s="491"/>
      <c r="K76" s="492"/>
      <c r="L76" s="493"/>
      <c r="M76" s="113"/>
      <c r="N76" s="96"/>
      <c r="O76" s="151"/>
      <c r="P76" s="126"/>
      <c r="R76" s="114"/>
      <c r="S76" s="114"/>
    </row>
    <row r="77" spans="1:19" s="115" customFormat="1">
      <c r="A77" s="135" t="str">
        <f t="shared" si="30"/>
        <v>4</v>
      </c>
      <c r="B77" s="136">
        <f>B65</f>
        <v>4</v>
      </c>
      <c r="C77" s="126">
        <f t="shared" si="31"/>
        <v>4</v>
      </c>
      <c r="D77" s="307">
        <f>D75+1</f>
        <v>4012</v>
      </c>
      <c r="E77" s="388" t="s">
        <v>63</v>
      </c>
      <c r="F77" s="398" t="s">
        <v>4772</v>
      </c>
      <c r="G77" s="288" t="str">
        <f>IF($E77="SINAPI",VLOOKUP($F77,'SINAPI_DESONERADO-04.2026'!$B$11:$E$19657,2,FALSE),IF($E77="CDHU",VLOOKUP($F77,'CDHU_Desonerado-FEV.2026 (201)'!$A$9:$F$4118,2,FALSE),IF($E77="FDE",VLOOKUP($F77,'FDE-01.26'!$A$1:$D$3994,2,FALSE),IF($E77="SIURB (E)",VLOOKUP($F77,'EDIF COM Des JAN.2026'!$A$3:$D$3000,2,FALSE),IF($E77="SIURB (I)",VLOOKUP($F77,'INFRA COM Des JAN.2026'!$A$2:$D$1000,2,FALSE),IF($E77="SICRO NOVO",VLOOKUP($F77,'SICRO.DNIT DESONERADA 01.26'!$A$4:$D$7000,2,FALSE),IF($E77="COMP.",VLOOKUP($F77,'COMPOSIÇÃO '!D:I,2,0))))))))</f>
        <v>Cabo de cobre de 2,5 mm², isolamento 0,6/1 kV - isolação em PVC 70°C</v>
      </c>
      <c r="H77" s="291" t="str">
        <f>IF($E77="SINAPI",VLOOKUP($F77,'SINAPI_DESONERADO-04.2026'!$B$11:$E$19657,3,FALSE),IF($E77="CDHU",VLOOKUP($F77,'CDHU_Desonerado-FEV.2026 (201)'!$A$9:$F$4118,3,FALSE),IF($E77="FDE",VLOOKUP($F77,'FDE-01.26'!$A$1:$D$3994,3,FALSE),IF($E77="SIURB (E)",VLOOKUP($F77,'EDIF COM Des JAN.2026'!$A$1:$D$3000,3,FALSE),IF($E77="SIURB (I)",VLOOKUP($F77,'INFRA COM Des JAN.2026'!$A$2:$D$1000,3,FALSE),IF($E77="SICRO NOVO",VLOOKUP($F77,'SICRO.DNIT DESONERADA 01.26'!$A$4:$D$7000,3,FALSE),IF($E77="COMP.",VLOOKUP($F77,'COMPOSIÇÃO '!D:I,3,0))))))))</f>
        <v>M</v>
      </c>
      <c r="I77" s="533">
        <f>IF(D77&lt;&gt;0,INDEX('MEMORIA CALCULO'!$A$1:$Q$109850,MATCH(D77,'MEMORIA CALCULO'!$A$1:$A$8050,0),16),0)</f>
        <v>1010</v>
      </c>
      <c r="J77" s="288"/>
      <c r="K77" s="289"/>
      <c r="L77" s="290"/>
      <c r="M77" s="113"/>
      <c r="N77" s="96"/>
      <c r="O77" s="151"/>
      <c r="P77" s="126"/>
      <c r="R77" s="114"/>
      <c r="S77" s="114"/>
    </row>
    <row r="78" spans="1:19" s="115" customFormat="1">
      <c r="A78" s="135" t="str">
        <f t="shared" si="30"/>
        <v>4</v>
      </c>
      <c r="B78" s="136">
        <f>B77</f>
        <v>4</v>
      </c>
      <c r="C78" s="126">
        <f t="shared" si="31"/>
        <v>4</v>
      </c>
      <c r="D78" s="307">
        <f t="shared" si="32"/>
        <v>4013</v>
      </c>
      <c r="E78" s="388" t="s">
        <v>63</v>
      </c>
      <c r="F78" s="398" t="s">
        <v>5091</v>
      </c>
      <c r="G78" s="288" t="str">
        <f>IF($E78="SINAPI",VLOOKUP($F78,'SINAPI_DESONERADO-04.2026'!$B$11:$E$19657,2,FALSE),IF($E78="CDHU",VLOOKUP($F78,'CDHU_Desonerado-FEV.2026 (201)'!$A$9:$F$4118,2,FALSE),IF($E78="FDE",VLOOKUP($F78,'FDE-01.26'!$A$1:$D$3994,2,FALSE),IF($E78="SIURB (E)",VLOOKUP($F78,'EDIF COM Des JAN.2026'!$A$3:$D$3000,2,FALSE),IF($E78="SIURB (I)",VLOOKUP($F78,'INFRA COM Des JAN.2026'!$A$2:$D$1000,2,FALSE),IF($E78="SICRO NOVO",VLOOKUP($F78,'SICRO.DNIT DESONERADA 01.26'!$A$4:$D$7000,2,FALSE),IF($E78="COMP.",VLOOKUP($F78,'COMPOSIÇÃO '!D:I,2,0))))))))</f>
        <v>Tomada 2P+T de 20 A - 250 V, completa</v>
      </c>
      <c r="H78" s="291" t="str">
        <f>IF($E78="SINAPI",VLOOKUP($F78,'SINAPI_DESONERADO-04.2026'!$B$11:$E$19657,3,FALSE),IF($E78="CDHU",VLOOKUP($F78,'CDHU_Desonerado-FEV.2026 (201)'!$A$9:$F$4118,3,FALSE),IF($E78="FDE",VLOOKUP($F78,'FDE-01.26'!$A$1:$D$3994,3,FALSE),IF($E78="SIURB (E)",VLOOKUP($F78,'EDIF COM Des JAN.2026'!$A$1:$D$3000,3,FALSE),IF($E78="SIURB (I)",VLOOKUP($F78,'INFRA COM Des JAN.2026'!$A$2:$D$1000,3,FALSE),IF($E78="SICRO NOVO",VLOOKUP($F78,'SICRO.DNIT DESONERADA 01.26'!$A$4:$D$7000,3,FALSE),IF($E78="COMP.",VLOOKUP($F78,'COMPOSIÇÃO '!D:I,3,0))))))))</f>
        <v>CJ</v>
      </c>
      <c r="I78" s="533">
        <f>IF(D78&lt;&gt;0,INDEX('MEMORIA CALCULO'!$A$1:$Q$109850,MATCH(D78,'MEMORIA CALCULO'!$A$1:$A$8050,0),16),0)</f>
        <v>20</v>
      </c>
      <c r="J78" s="288"/>
      <c r="K78" s="289"/>
      <c r="L78" s="290"/>
      <c r="M78" s="113"/>
      <c r="N78" s="96"/>
      <c r="O78" s="151"/>
      <c r="P78" s="126"/>
      <c r="R78" s="114"/>
      <c r="S78" s="114"/>
    </row>
    <row r="79" spans="1:19" s="115" customFormat="1" ht="31.5">
      <c r="A79" s="135" t="str">
        <f t="shared" si="30"/>
        <v>4</v>
      </c>
      <c r="B79" s="136">
        <f t="shared" si="33"/>
        <v>4</v>
      </c>
      <c r="C79" s="126">
        <f t="shared" si="31"/>
        <v>4</v>
      </c>
      <c r="D79" s="307">
        <f t="shared" si="32"/>
        <v>4014</v>
      </c>
      <c r="E79" s="388" t="s">
        <v>27</v>
      </c>
      <c r="F79" s="529">
        <v>92867</v>
      </c>
      <c r="G79" s="288" t="str">
        <f>IF($E79="SINAPI",VLOOKUP($F79,'SINAPI_DESONERADO-04.2026'!$B$11:$E$19657,2,FALSE),IF($E79="CDHU",VLOOKUP($F79,'CDHU_Desonerado-FEV.2026 (201)'!$A$9:$F$4118,2,FALSE),IF($E79="FDE",VLOOKUP($F79,'FDE-01.26'!$A$1:$D$3994,2,FALSE),IF($E79="SIURB (E)",VLOOKUP($F79,'EDIF COM Des JAN.2026'!$A$3:$D$3000,2,FALSE),IF($E79="SIURB (I)",VLOOKUP($F79,'INFRA COM Des JAN.2026'!$A$2:$D$1000,2,FALSE),IF($E79="SICRO NOVO",VLOOKUP($F79,'SICRO.DNIT DESONERADA 01.26'!$A$4:$D$7000,2,FALSE),IF($E79="COMP.",VLOOKUP($F79,'COMPOSIÇÃO '!D:I,2,0))))))))</f>
        <v>CAIXA RETANGULAR 4" X 2" ALTA (2,00 M DO PISO), METÁLICA, INSTALADA EM PAREDE - FORNECIMENTO E INSTALAÇÃO. AF_03/2023</v>
      </c>
      <c r="H79" s="291" t="str">
        <f>IF($E79="SINAPI",VLOOKUP($F79,'SINAPI_DESONERADO-04.2026'!$B$11:$E$19657,3,FALSE),IF($E79="CDHU",VLOOKUP($F79,'CDHU_Desonerado-FEV.2026 (201)'!$A$9:$F$4118,3,FALSE),IF($E79="FDE",VLOOKUP($F79,'FDE-01.26'!$A$1:$D$3994,3,FALSE),IF($E79="SIURB (E)",VLOOKUP($F79,'EDIF COM Des JAN.2026'!$A$1:$D$3000,3,FALSE),IF($E79="SIURB (I)",VLOOKUP($F79,'INFRA COM Des JAN.2026'!$A$2:$D$1000,3,FALSE),IF($E79="SICRO NOVO",VLOOKUP($F79,'SICRO.DNIT DESONERADA 01.26'!$A$4:$D$7000,3,FALSE),IF($E79="COMP.",VLOOKUP($F79,'COMPOSIÇÃO '!D:I,3,0))))))))</f>
        <v>UN</v>
      </c>
      <c r="I79" s="533">
        <f>IF(D79&lt;&gt;0,INDEX('MEMORIA CALCULO'!$A$1:$Q$109850,MATCH(D79,'MEMORIA CALCULO'!$A$1:$A$8050,0),16),0)</f>
        <v>20</v>
      </c>
      <c r="J79" s="288"/>
      <c r="K79" s="289"/>
      <c r="L79" s="290"/>
      <c r="M79" s="113"/>
      <c r="N79" s="96"/>
      <c r="O79" s="151"/>
      <c r="P79" s="126"/>
      <c r="R79" s="114"/>
      <c r="S79" s="114"/>
    </row>
    <row r="80" spans="1:19" s="115" customFormat="1">
      <c r="A80" s="135" t="str">
        <f t="shared" ref="A80:A81" si="48">LEFT(D80,1)</f>
        <v>4</v>
      </c>
      <c r="B80" s="136">
        <f t="shared" si="33"/>
        <v>4</v>
      </c>
      <c r="C80" s="126">
        <f t="shared" ref="C80:C81" si="49">IF(D80="",0,B80)</f>
        <v>4</v>
      </c>
      <c r="D80" s="307">
        <f t="shared" ref="D80:D81" si="50">D79+1</f>
        <v>4015</v>
      </c>
      <c r="E80" s="388" t="s">
        <v>63</v>
      </c>
      <c r="F80" s="529" t="s">
        <v>4252</v>
      </c>
      <c r="G80" s="288" t="str">
        <f>IF($E80="SINAPI",VLOOKUP($F80,'SINAPI_DESONERADO-04.2026'!$B$11:$E$19657,2,FALSE),IF($E80="CDHU",VLOOKUP($F80,'CDHU_Desonerado-FEV.2026 (201)'!$A$9:$F$4118,2,FALSE),IF($E80="FDE",VLOOKUP($F80,'FDE-01.26'!$A$1:$D$3994,2,FALSE),IF($E80="SIURB (E)",VLOOKUP($F80,'EDIF COM Des JAN.2026'!$A$3:$D$3000,2,FALSE),IF($E80="SIURB (I)",VLOOKUP($F80,'INFRA COM Des JAN.2026'!$A$2:$D$1000,2,FALSE),IF($E80="SICRO NOVO",VLOOKUP($F80,'SICRO.DNIT DESONERADA 01.26'!$A$4:$D$7000,2,FALSE),IF($E80="COMP.",VLOOKUP($F80,'COMPOSIÇÃO '!D:I,2,0))))))))</f>
        <v>Mini-disjuntor termomagnético, unipolar 127/220 V, corrente de 10 A até 32 A</v>
      </c>
      <c r="H80" s="291" t="str">
        <f>IF($E80="SINAPI",VLOOKUP($F80,'SINAPI_DESONERADO-04.2026'!$B$11:$E$19657,3,FALSE),IF($E80="CDHU",VLOOKUP($F80,'CDHU_Desonerado-FEV.2026 (201)'!$A$9:$F$4118,3,FALSE),IF($E80="FDE",VLOOKUP($F80,'FDE-01.26'!$A$1:$D$3994,3,FALSE),IF($E80="SIURB (E)",VLOOKUP($F80,'EDIF COM Des JAN.2026'!$A$1:$D$3000,3,FALSE),IF($E80="SIURB (I)",VLOOKUP($F80,'INFRA COM Des JAN.2026'!$A$2:$D$1000,3,FALSE),IF($E80="SICRO NOVO",VLOOKUP($F80,'SICRO.DNIT DESONERADA 01.26'!$A$4:$D$7000,3,FALSE),IF($E80="COMP.",VLOOKUP($F80,'COMPOSIÇÃO '!D:I,3,0))))))))</f>
        <v>UN</v>
      </c>
      <c r="I80" s="533">
        <f>IF(D80&lt;&gt;0,INDEX('MEMORIA CALCULO'!$A$1:$Q$109850,MATCH(D80,'MEMORIA CALCULO'!$A$1:$A$8050,0),16),0)</f>
        <v>2</v>
      </c>
      <c r="J80" s="288"/>
      <c r="K80" s="289"/>
      <c r="L80" s="290"/>
      <c r="M80" s="113"/>
      <c r="N80" s="96"/>
      <c r="O80" s="151"/>
      <c r="P80" s="126"/>
      <c r="R80" s="114"/>
      <c r="S80" s="114"/>
    </row>
    <row r="81" spans="1:19" s="115" customFormat="1">
      <c r="A81" s="135" t="str">
        <f t="shared" si="48"/>
        <v>4</v>
      </c>
      <c r="B81" s="136">
        <f t="shared" si="33"/>
        <v>4</v>
      </c>
      <c r="C81" s="126">
        <f t="shared" si="49"/>
        <v>4</v>
      </c>
      <c r="D81" s="307">
        <f t="shared" si="50"/>
        <v>4016</v>
      </c>
      <c r="E81" s="388" t="s">
        <v>63</v>
      </c>
      <c r="F81" s="398" t="s">
        <v>4458</v>
      </c>
      <c r="G81" s="288" t="str">
        <f>IF($E81="SINAPI",VLOOKUP($F81,'SINAPI_DESONERADO-04.2026'!$B$11:$E$19657,2,FALSE),IF($E81="CDHU",VLOOKUP($F81,'CDHU_Desonerado-FEV.2026 (201)'!$A$9:$F$4118,2,FALSE),IF($E81="FDE",VLOOKUP($F81,'FDE-01.26'!$A$1:$D$3994,2,FALSE),IF($E81="SIURB (E)",VLOOKUP($F81,'EDIF COM Des JAN.2026'!$A$3:$D$3000,2,FALSE),IF($E81="SIURB (I)",VLOOKUP($F81,'INFRA COM Des JAN.2026'!$A$2:$D$1000,2,FALSE),IF($E81="SICRO NOVO",VLOOKUP($F81,'SICRO.DNIT DESONERADA 01.26'!$A$4:$D$7000,2,FALSE),IF($E81="COMP.",VLOOKUP($F81,'COMPOSIÇÃO '!D:I,2,0))))))))</f>
        <v>Eletroduto galvanizado conforme NBR13057 -  3/4´ com acessórios</v>
      </c>
      <c r="H81" s="291" t="str">
        <f>IF($E81="SINAPI",VLOOKUP($F81,'SINAPI_DESONERADO-04.2026'!$B$11:$E$19657,3,FALSE),IF($E81="CDHU",VLOOKUP($F81,'CDHU_Desonerado-FEV.2026 (201)'!$A$9:$F$4118,3,FALSE),IF($E81="FDE",VLOOKUP($F81,'FDE-01.26'!$A$1:$D$3994,3,FALSE),IF($E81="SIURB (E)",VLOOKUP($F81,'EDIF COM Des JAN.2026'!$A$1:$D$3000,3,FALSE),IF($E81="SIURB (I)",VLOOKUP($F81,'INFRA COM Des JAN.2026'!$A$2:$D$1000,3,FALSE),IF($E81="SICRO NOVO",VLOOKUP($F81,'SICRO.DNIT DESONERADA 01.26'!$A$4:$D$7000,3,FALSE),IF($E81="COMP.",VLOOKUP($F81,'COMPOSIÇÃO '!D:I,3,0))))))))</f>
        <v>M</v>
      </c>
      <c r="I81" s="533">
        <f>IF(D81&lt;&gt;0,INDEX('MEMORIA CALCULO'!$A$1:$Q$109850,MATCH(D81,'MEMORIA CALCULO'!$A$1:$A$8050,0),16),0)</f>
        <v>155</v>
      </c>
      <c r="J81" s="288"/>
      <c r="K81" s="289"/>
      <c r="L81" s="290"/>
      <c r="M81" s="113"/>
      <c r="N81" s="96"/>
      <c r="O81" s="151"/>
      <c r="P81" s="126"/>
      <c r="R81" s="114"/>
      <c r="S81" s="114"/>
    </row>
    <row r="82" spans="1:19" s="115" customFormat="1">
      <c r="A82" s="135"/>
      <c r="B82" s="136"/>
      <c r="C82" s="126"/>
      <c r="D82" s="488"/>
      <c r="E82" s="489" t="s">
        <v>32563</v>
      </c>
      <c r="F82" s="490"/>
      <c r="G82" s="491"/>
      <c r="H82" s="491"/>
      <c r="I82" s="491"/>
      <c r="J82" s="491"/>
      <c r="K82" s="492"/>
      <c r="L82" s="493"/>
      <c r="M82" s="113"/>
      <c r="N82" s="96"/>
      <c r="O82" s="151"/>
      <c r="P82" s="126"/>
      <c r="R82" s="114"/>
      <c r="S82" s="114"/>
    </row>
    <row r="83" spans="1:19" s="115" customFormat="1">
      <c r="A83" s="135" t="str">
        <f t="shared" ref="A83:A87" si="51">LEFT(D83,1)</f>
        <v>4</v>
      </c>
      <c r="B83" s="136">
        <f>B71</f>
        <v>4</v>
      </c>
      <c r="C83" s="126">
        <f t="shared" ref="C83:C87" si="52">IF(D83="",0,B83)</f>
        <v>4</v>
      </c>
      <c r="D83" s="307">
        <f>D81+1</f>
        <v>4017</v>
      </c>
      <c r="E83" s="388" t="s">
        <v>63</v>
      </c>
      <c r="F83" s="529" t="s">
        <v>4938</v>
      </c>
      <c r="G83" s="288" t="str">
        <f>IF($E83="SINAPI",VLOOKUP($F83,'SINAPI_DESONERADO-04.2026'!$B$11:$E$19657,2,FALSE),IF($E83="CDHU",VLOOKUP($F83,'CDHU_Desonerado-FEV.2026 (201)'!$A$9:$F$4118,2,FALSE),IF($E83="FDE",VLOOKUP($F83,'FDE-01.26'!$A$1:$D$3994,2,FALSE),IF($E83="SIURB (E)",VLOOKUP($F83,'EDIF COM Des JAN.2026'!$A$3:$D$3000,2,FALSE),IF($E83="SIURB (I)",VLOOKUP($F83,'INFRA COM Des JAN.2026'!$A$2:$D$1000,2,FALSE),IF($E83="SICRO NOVO",VLOOKUP($F83,'SICRO.DNIT DESONERADA 01.26'!$A$4:$D$7000,2,FALSE),IF($E83="COMP.",VLOOKUP($F83,'COMPOSIÇÃO '!D:I,2,0))))))))</f>
        <v>Cabo de cobre flexível de 6 mm², isolamento 0,6/1kV - isolação HEPR 90°C</v>
      </c>
      <c r="H83" s="291" t="str">
        <f>IF($E83="SINAPI",VLOOKUP($F83,'SINAPI_DESONERADO-04.2026'!$B$11:$E$19657,3,FALSE),IF($E83="CDHU",VLOOKUP($F83,'CDHU_Desonerado-FEV.2026 (201)'!$A$9:$F$4118,3,FALSE),IF($E83="FDE",VLOOKUP($F83,'FDE-01.26'!$A$1:$D$3994,3,FALSE),IF($E83="SIURB (E)",VLOOKUP($F83,'EDIF COM Des JAN.2026'!$A$1:$D$3000,3,FALSE),IF($E83="SIURB (I)",VLOOKUP($F83,'INFRA COM Des JAN.2026'!$A$2:$D$1000,3,FALSE),IF($E83="SICRO NOVO",VLOOKUP($F83,'SICRO.DNIT DESONERADA 01.26'!$A$4:$D$7000,3,FALSE),IF($E83="COMP.",VLOOKUP($F83,'COMPOSIÇÃO '!D:I,3,0))))))))</f>
        <v>M</v>
      </c>
      <c r="I83" s="533">
        <f>IF(D83&lt;&gt;0,INDEX('MEMORIA CALCULO'!$A$1:$Q$109850,MATCH(D83,'MEMORIA CALCULO'!$A$1:$A$8050,0),16),0)</f>
        <v>15</v>
      </c>
      <c r="J83" s="288"/>
      <c r="K83" s="289"/>
      <c r="L83" s="290"/>
      <c r="M83" s="113"/>
      <c r="N83" s="96"/>
      <c r="O83" s="151"/>
      <c r="P83" s="126"/>
      <c r="R83" s="114"/>
      <c r="S83" s="114"/>
    </row>
    <row r="84" spans="1:19" s="115" customFormat="1">
      <c r="A84" s="135" t="str">
        <f t="shared" si="51"/>
        <v>4</v>
      </c>
      <c r="B84" s="136">
        <f>B83</f>
        <v>4</v>
      </c>
      <c r="C84" s="126">
        <f t="shared" si="52"/>
        <v>4</v>
      </c>
      <c r="D84" s="307">
        <f t="shared" ref="D84:D87" si="53">D83+1</f>
        <v>4018</v>
      </c>
      <c r="E84" s="388" t="s">
        <v>63</v>
      </c>
      <c r="F84" s="532" t="s">
        <v>4936</v>
      </c>
      <c r="G84" s="288" t="str">
        <f>IF($E84="SINAPI",VLOOKUP($F84,'SINAPI_DESONERADO-04.2026'!$B$11:$E$19657,2,FALSE),IF($E84="CDHU",VLOOKUP($F84,'CDHU_Desonerado-FEV.2026 (201)'!$A$9:$F$4118,2,FALSE),IF($E84="FDE",VLOOKUP($F84,'FDE-01.26'!$A$1:$D$3994,2,FALSE),IF($E84="SIURB (E)",VLOOKUP($F84,'EDIF COM Des JAN.2026'!$A$3:$D$3000,2,FALSE),IF($E84="SIURB (I)",VLOOKUP($F84,'INFRA COM Des JAN.2026'!$A$2:$D$1000,2,FALSE),IF($E84="SICRO NOVO",VLOOKUP($F84,'SICRO.DNIT DESONERADA 01.26'!$A$4:$D$7000,2,FALSE),IF($E84="COMP.",VLOOKUP($F84,'COMPOSIÇÃO '!D:I,2,0))))))))</f>
        <v>Cabo de cobre flexível de 4 mm², isolamento 0,6/1kV - isolação HEPR 90°C</v>
      </c>
      <c r="H84" s="291" t="str">
        <f>IF($E84="SINAPI",VLOOKUP($F84,'SINAPI_DESONERADO-04.2026'!$B$11:$E$19657,3,FALSE),IF($E84="CDHU",VLOOKUP($F84,'CDHU_Desonerado-FEV.2026 (201)'!$A$9:$F$4118,3,FALSE),IF($E84="FDE",VLOOKUP($F84,'FDE-01.26'!$A$1:$D$3994,3,FALSE),IF($E84="SIURB (E)",VLOOKUP($F84,'EDIF COM Des JAN.2026'!$A$1:$D$3000,3,FALSE),IF($E84="SIURB (I)",VLOOKUP($F84,'INFRA COM Des JAN.2026'!$A$2:$D$1000,3,FALSE),IF($E84="SICRO NOVO",VLOOKUP($F84,'SICRO.DNIT DESONERADA 01.26'!$A$4:$D$7000,3,FALSE),IF($E84="COMP.",VLOOKUP($F84,'COMPOSIÇÃO '!D:I,3,0))))))))</f>
        <v>M</v>
      </c>
      <c r="I84" s="533">
        <f>IF(D84&lt;&gt;0,INDEX('MEMORIA CALCULO'!$A$1:$Q$109850,MATCH(D84,'MEMORIA CALCULO'!$A$1:$A$8050,0),16),0)</f>
        <v>15</v>
      </c>
      <c r="J84" s="288"/>
      <c r="K84" s="289"/>
      <c r="L84" s="290"/>
      <c r="M84" s="113"/>
      <c r="N84" s="96"/>
      <c r="O84" s="151"/>
      <c r="P84" s="126"/>
      <c r="R84" s="114"/>
      <c r="S84" s="114"/>
    </row>
    <row r="85" spans="1:19" s="115" customFormat="1">
      <c r="A85" s="135" t="str">
        <f t="shared" si="51"/>
        <v>4</v>
      </c>
      <c r="B85" s="136">
        <f t="shared" ref="B85:B96" si="54">B83</f>
        <v>4</v>
      </c>
      <c r="C85" s="126">
        <f t="shared" si="52"/>
        <v>4</v>
      </c>
      <c r="D85" s="307">
        <f t="shared" si="53"/>
        <v>4019</v>
      </c>
      <c r="E85" s="388" t="s">
        <v>63</v>
      </c>
      <c r="F85" s="532" t="s">
        <v>4944</v>
      </c>
      <c r="G85" s="288" t="str">
        <f>IF($E85="SINAPI",VLOOKUP($F85,'SINAPI_DESONERADO-04.2026'!$B$11:$E$19657,2,FALSE),IF($E85="CDHU",VLOOKUP($F85,'CDHU_Desonerado-FEV.2026 (201)'!$A$9:$F$4118,2,FALSE),IF($E85="FDE",VLOOKUP($F85,'FDE-01.26'!$A$1:$D$3994,2,FALSE),IF($E85="SIURB (E)",VLOOKUP($F85,'EDIF COM Des JAN.2026'!$A$3:$D$3000,2,FALSE),IF($E85="SIURB (I)",VLOOKUP($F85,'INFRA COM Des JAN.2026'!$A$2:$D$1000,2,FALSE),IF($E85="SICRO NOVO",VLOOKUP($F85,'SICRO.DNIT DESONERADA 01.26'!$A$4:$D$7000,2,FALSE),IF($E85="COMP.",VLOOKUP($F85,'COMPOSIÇÃO '!D:I,2,0))))))))</f>
        <v>Cabo de cobre flexível de 25 mm², isolamento 0,6/1kV - isolação HEPR 90°C</v>
      </c>
      <c r="H85" s="291" t="str">
        <f>IF($E85="SINAPI",VLOOKUP($F85,'SINAPI_DESONERADO-04.2026'!$B$11:$E$19657,3,FALSE),IF($E85="CDHU",VLOOKUP($F85,'CDHU_Desonerado-FEV.2026 (201)'!$A$9:$F$4118,3,FALSE),IF($E85="FDE",VLOOKUP($F85,'FDE-01.26'!$A$1:$D$3994,3,FALSE),IF($E85="SIURB (E)",VLOOKUP($F85,'EDIF COM Des JAN.2026'!$A$1:$D$3000,3,FALSE),IF($E85="SIURB (I)",VLOOKUP($F85,'INFRA COM Des JAN.2026'!$A$2:$D$1000,3,FALSE),IF($E85="SICRO NOVO",VLOOKUP($F85,'SICRO.DNIT DESONERADA 01.26'!$A$4:$D$7000,3,FALSE),IF($E85="COMP.",VLOOKUP($F85,'COMPOSIÇÃO '!D:I,3,0))))))))</f>
        <v>M</v>
      </c>
      <c r="I85" s="533">
        <f>IF(D85&lt;&gt;0,INDEX('MEMORIA CALCULO'!$A$1:$Q$109850,MATCH(D85,'MEMORIA CALCULO'!$A$1:$A$8050,0),16),0)</f>
        <v>135</v>
      </c>
      <c r="J85" s="288"/>
      <c r="K85" s="289"/>
      <c r="L85" s="290"/>
      <c r="M85" s="113"/>
      <c r="N85" s="96"/>
      <c r="O85" s="151"/>
      <c r="P85" s="126"/>
      <c r="R85" s="114"/>
      <c r="S85" s="114"/>
    </row>
    <row r="86" spans="1:19" s="115" customFormat="1" ht="31.5">
      <c r="A86" s="135" t="str">
        <f t="shared" si="51"/>
        <v>4</v>
      </c>
      <c r="B86" s="136">
        <f t="shared" si="54"/>
        <v>4</v>
      </c>
      <c r="C86" s="126">
        <f t="shared" si="52"/>
        <v>4</v>
      </c>
      <c r="D86" s="307">
        <f t="shared" si="53"/>
        <v>4020</v>
      </c>
      <c r="E86" s="388" t="s">
        <v>27</v>
      </c>
      <c r="F86" s="529">
        <v>97669</v>
      </c>
      <c r="G86" s="288" t="str">
        <f>IF($E86="SINAPI",VLOOKUP($F86,'SINAPI_DESONERADO-04.2026'!$B$11:$E$19657,2,FALSE),IF($E86="CDHU",VLOOKUP($F86,'CDHU_Desonerado-FEV.2026 (201)'!$A$9:$F$4118,2,FALSE),IF($E86="FDE",VLOOKUP($F86,'FDE-01.26'!$A$1:$D$3994,2,FALSE),IF($E86="SIURB (E)",VLOOKUP($F86,'EDIF COM Des JAN.2026'!$A$3:$D$3000,2,FALSE),IF($E86="SIURB (I)",VLOOKUP($F86,'INFRA COM Des JAN.2026'!$A$2:$D$1000,2,FALSE),IF($E86="SICRO NOVO",VLOOKUP($F86,'SICRO.DNIT DESONERADA 01.26'!$A$4:$D$7000,2,FALSE),IF($E86="COMP.",VLOOKUP($F86,'COMPOSIÇÃO '!D:I,2,0))))))))</f>
        <v>ELETRODUTO FLEXÍVEL CORRUGADO, PEAD, DN 90 (3"), PARA REDE ENTERRADA DE DISTRIBUIÇÃO DE ENERGIA ELÉTRICA - FORNECIMENTO E INSTALAÇÃO. AF_12/2021</v>
      </c>
      <c r="H86" s="291" t="str">
        <f>IF($E86="SINAPI",VLOOKUP($F86,'SINAPI_DESONERADO-04.2026'!$B$11:$E$19657,3,FALSE),IF($E86="CDHU",VLOOKUP($F86,'CDHU_Desonerado-FEV.2026 (201)'!$A$9:$F$4118,3,FALSE),IF($E86="FDE",VLOOKUP($F86,'FDE-01.26'!$A$1:$D$3994,3,FALSE),IF($E86="SIURB (E)",VLOOKUP($F86,'EDIF COM Des JAN.2026'!$A$1:$D$3000,3,FALSE),IF($E86="SIURB (I)",VLOOKUP($F86,'INFRA COM Des JAN.2026'!$A$2:$D$1000,3,FALSE),IF($E86="SICRO NOVO",VLOOKUP($F86,'SICRO.DNIT DESONERADA 01.26'!$A$4:$D$7000,3,FALSE),IF($E86="COMP.",VLOOKUP($F86,'COMPOSIÇÃO '!D:I,3,0))))))))</f>
        <v>M</v>
      </c>
      <c r="I86" s="533">
        <f>IF(D86&lt;&gt;0,INDEX('MEMORIA CALCULO'!$A$1:$Q$109850,MATCH(D86,'MEMORIA CALCULO'!$A$1:$A$8050,0),16),0)</f>
        <v>45</v>
      </c>
      <c r="J86" s="288"/>
      <c r="K86" s="289"/>
      <c r="L86" s="290"/>
      <c r="M86" s="113"/>
      <c r="N86" s="96"/>
      <c r="O86" s="151"/>
      <c r="P86" s="126"/>
      <c r="R86" s="114"/>
      <c r="S86" s="114"/>
    </row>
    <row r="87" spans="1:19" s="115" customFormat="1">
      <c r="A87" s="135" t="str">
        <f t="shared" si="51"/>
        <v>4</v>
      </c>
      <c r="B87" s="136">
        <f t="shared" si="54"/>
        <v>4</v>
      </c>
      <c r="C87" s="126">
        <f t="shared" si="52"/>
        <v>4</v>
      </c>
      <c r="D87" s="307">
        <f t="shared" si="53"/>
        <v>4021</v>
      </c>
      <c r="E87" s="388" t="s">
        <v>63</v>
      </c>
      <c r="F87" s="532" t="s">
        <v>322</v>
      </c>
      <c r="G87" s="288" t="str">
        <f>IF($E87="SINAPI",VLOOKUP($F87,'SINAPI_DESONERADO-04.2026'!$B$11:$E$19657,2,FALSE),IF($E87="CDHU",VLOOKUP($F87,'CDHU_Desonerado-FEV.2026 (201)'!$A$9:$F$4118,2,FALSE),IF($E87="FDE",VLOOKUP($F87,'FDE-01.26'!$A$1:$D$3994,2,FALSE),IF($E87="SIURB (E)",VLOOKUP($F87,'EDIF COM Des JAN.2026'!$A$3:$D$3000,2,FALSE),IF($E87="SIURB (I)",VLOOKUP($F87,'INFRA COM Des JAN.2026'!$A$2:$D$1000,2,FALSE),IF($E87="SICRO NOVO",VLOOKUP($F87,'SICRO.DNIT DESONERADA 01.26'!$A$4:$D$7000,2,FALSE),IF($E87="COMP.",VLOOKUP($F87,'COMPOSIÇÃO '!D:I,2,0))))))))</f>
        <v>Disjuntor termomagnético, bipolar 220/380 V, corrente de 10 A até 50 A</v>
      </c>
      <c r="H87" s="291" t="str">
        <f>IF($E87="SINAPI",VLOOKUP($F87,'SINAPI_DESONERADO-04.2026'!$B$11:$E$19657,3,FALSE),IF($E87="CDHU",VLOOKUP($F87,'CDHU_Desonerado-FEV.2026 (201)'!$A$9:$F$4118,3,FALSE),IF($E87="FDE",VLOOKUP($F87,'FDE-01.26'!$A$1:$D$3994,3,FALSE),IF($E87="SIURB (E)",VLOOKUP($F87,'EDIF COM Des JAN.2026'!$A$1:$D$3000,3,FALSE),IF($E87="SIURB (I)",VLOOKUP($F87,'INFRA COM Des JAN.2026'!$A$2:$D$1000,3,FALSE),IF($E87="SICRO NOVO",VLOOKUP($F87,'SICRO.DNIT DESONERADA 01.26'!$A$4:$D$7000,3,FALSE),IF($E87="COMP.",VLOOKUP($F87,'COMPOSIÇÃO '!D:I,3,0))))))))</f>
        <v>UN</v>
      </c>
      <c r="I87" s="533">
        <f>IF(D87&lt;&gt;0,INDEX('MEMORIA CALCULO'!$A$1:$Q$109850,MATCH(D87,'MEMORIA CALCULO'!$A$1:$A$8050,0),16),0)</f>
        <v>1</v>
      </c>
      <c r="J87" s="288"/>
      <c r="K87" s="289"/>
      <c r="L87" s="290"/>
      <c r="M87" s="113"/>
      <c r="N87" s="96"/>
      <c r="O87" s="151"/>
      <c r="P87" s="126"/>
      <c r="R87" s="114"/>
      <c r="S87" s="114"/>
    </row>
    <row r="88" spans="1:19" s="115" customFormat="1" ht="31.5">
      <c r="A88" s="135" t="str">
        <f t="shared" ref="A88:A92" si="55">LEFT(D88,1)</f>
        <v>4</v>
      </c>
      <c r="B88" s="136">
        <f t="shared" si="54"/>
        <v>4</v>
      </c>
      <c r="C88" s="126">
        <f t="shared" ref="C88:C92" si="56">IF(D88="",0,B88)</f>
        <v>4</v>
      </c>
      <c r="D88" s="307">
        <f t="shared" ref="D88:D92" si="57">D87+1</f>
        <v>4022</v>
      </c>
      <c r="E88" s="388" t="s">
        <v>63</v>
      </c>
      <c r="F88" s="532" t="s">
        <v>4888</v>
      </c>
      <c r="G88" s="288" t="str">
        <f>IF($E88="SINAPI",VLOOKUP($F88,'SINAPI_DESONERADO-04.2026'!$B$11:$E$19657,2,FALSE),IF($E88="CDHU",VLOOKUP($F88,'CDHU_Desonerado-FEV.2026 (201)'!$A$9:$F$4118,2,FALSE),IF($E88="FDE",VLOOKUP($F88,'FDE-01.26'!$A$1:$D$3994,2,FALSE),IF($E88="SIURB (E)",VLOOKUP($F88,'EDIF COM Des JAN.2026'!$A$3:$D$3000,2,FALSE),IF($E88="SIURB (I)",VLOOKUP($F88,'INFRA COM Des JAN.2026'!$A$2:$D$1000,2,FALSE),IF($E88="SICRO NOVO",VLOOKUP($F88,'SICRO.DNIT DESONERADA 01.26'!$A$4:$D$7000,2,FALSE),IF($E88="COMP.",VLOOKUP($F88,'COMPOSIÇÃO '!D:I,2,0))))))))</f>
        <v>Cabo de cobre flexível blindado de 2 x 1,5 mm², isolamento 600V, isolação em VC/E 105°C - para detecção de incêndio</v>
      </c>
      <c r="H88" s="291" t="str">
        <f>IF($E88="SINAPI",VLOOKUP($F88,'SINAPI_DESONERADO-04.2026'!$B$11:$E$19657,3,FALSE),IF($E88="CDHU",VLOOKUP($F88,'CDHU_Desonerado-FEV.2026 (201)'!$A$9:$F$4118,3,FALSE),IF($E88="FDE",VLOOKUP($F88,'FDE-01.26'!$A$1:$D$3994,3,FALSE),IF($E88="SIURB (E)",VLOOKUP($F88,'EDIF COM Des JAN.2026'!$A$1:$D$3000,3,FALSE),IF($E88="SIURB (I)",VLOOKUP($F88,'INFRA COM Des JAN.2026'!$A$2:$D$1000,3,FALSE),IF($E88="SICRO NOVO",VLOOKUP($F88,'SICRO.DNIT DESONERADA 01.26'!$A$4:$D$7000,3,FALSE),IF($E88="COMP.",VLOOKUP($F88,'COMPOSIÇÃO '!D:I,3,0))))))))</f>
        <v>M</v>
      </c>
      <c r="I88" s="533">
        <f>IF(D88&lt;&gt;0,INDEX('MEMORIA CALCULO'!$A$1:$Q$109850,MATCH(D88,'MEMORIA CALCULO'!$A$1:$A$8050,0),16),0)</f>
        <v>25</v>
      </c>
      <c r="J88" s="288"/>
      <c r="K88" s="289"/>
      <c r="L88" s="290"/>
      <c r="M88" s="113"/>
      <c r="N88" s="96"/>
      <c r="O88" s="151"/>
      <c r="P88" s="126"/>
      <c r="R88" s="114"/>
      <c r="S88" s="114"/>
    </row>
    <row r="89" spans="1:19" s="115" customFormat="1" ht="31.5">
      <c r="A89" s="135" t="str">
        <f t="shared" si="55"/>
        <v>4</v>
      </c>
      <c r="B89" s="136">
        <f t="shared" si="54"/>
        <v>4</v>
      </c>
      <c r="C89" s="126">
        <f t="shared" si="56"/>
        <v>4</v>
      </c>
      <c r="D89" s="307">
        <f t="shared" si="57"/>
        <v>4023</v>
      </c>
      <c r="E89" s="388" t="s">
        <v>63</v>
      </c>
      <c r="F89" s="532" t="s">
        <v>4890</v>
      </c>
      <c r="G89" s="288" t="str">
        <f>IF($E89="SINAPI",VLOOKUP($F89,'SINAPI_DESONERADO-04.2026'!$B$11:$E$19657,2,FALSE),IF($E89="CDHU",VLOOKUP($F89,'CDHU_Desonerado-FEV.2026 (201)'!$A$9:$F$4118,2,FALSE),IF($E89="FDE",VLOOKUP($F89,'FDE-01.26'!$A$1:$D$3994,2,FALSE),IF($E89="SIURB (E)",VLOOKUP($F89,'EDIF COM Des JAN.2026'!$A$3:$D$3000,2,FALSE),IF($E89="SIURB (I)",VLOOKUP($F89,'INFRA COM Des JAN.2026'!$A$2:$D$1000,2,FALSE),IF($E89="SICRO NOVO",VLOOKUP($F89,'SICRO.DNIT DESONERADA 01.26'!$A$4:$D$7000,2,FALSE),IF($E89="COMP.",VLOOKUP($F89,'COMPOSIÇÃO '!D:I,2,0))))))))</f>
        <v>Cabo de cobre flexível blindado de 3 x 1,5 mm², isolamento 600V, isolação em VC/E 105°C - para detecção de incêndio</v>
      </c>
      <c r="H89" s="291" t="str">
        <f>IF($E89="SINAPI",VLOOKUP($F89,'SINAPI_DESONERADO-04.2026'!$B$11:$E$19657,3,FALSE),IF($E89="CDHU",VLOOKUP($F89,'CDHU_Desonerado-FEV.2026 (201)'!$A$9:$F$4118,3,FALSE),IF($E89="FDE",VLOOKUP($F89,'FDE-01.26'!$A$1:$D$3994,3,FALSE),IF($E89="SIURB (E)",VLOOKUP($F89,'EDIF COM Des JAN.2026'!$A$1:$D$3000,3,FALSE),IF($E89="SIURB (I)",VLOOKUP($F89,'INFRA COM Des JAN.2026'!$A$2:$D$1000,3,FALSE),IF($E89="SICRO NOVO",VLOOKUP($F89,'SICRO.DNIT DESONERADA 01.26'!$A$4:$D$7000,3,FALSE),IF($E89="COMP.",VLOOKUP($F89,'COMPOSIÇÃO '!D:I,3,0))))))))</f>
        <v>M</v>
      </c>
      <c r="I89" s="533">
        <f>IF(D89&lt;&gt;0,INDEX('MEMORIA CALCULO'!$A$1:$Q$109850,MATCH(D89,'MEMORIA CALCULO'!$A$1:$A$8050,0),16),0)</f>
        <v>40</v>
      </c>
      <c r="J89" s="288"/>
      <c r="K89" s="289"/>
      <c r="L89" s="290"/>
      <c r="M89" s="113"/>
      <c r="N89" s="96"/>
      <c r="O89" s="151"/>
      <c r="P89" s="126"/>
      <c r="R89" s="114"/>
      <c r="S89" s="114"/>
    </row>
    <row r="90" spans="1:19" s="115" customFormat="1">
      <c r="A90" s="135" t="str">
        <f t="shared" si="55"/>
        <v>4</v>
      </c>
      <c r="B90" s="136">
        <f t="shared" si="54"/>
        <v>4</v>
      </c>
      <c r="C90" s="126">
        <f t="shared" si="56"/>
        <v>4</v>
      </c>
      <c r="D90" s="307">
        <f t="shared" si="57"/>
        <v>4024</v>
      </c>
      <c r="E90" s="388" t="s">
        <v>20625</v>
      </c>
      <c r="F90" s="527">
        <v>9005006</v>
      </c>
      <c r="G90" s="288" t="str">
        <f>IF($E90="SINAPI",VLOOKUP($F90,'SINAPI_DESONERADO-04.2026'!$B$11:$E$19657,2,FALSE),IF($E90="CDHU",VLOOKUP($F90,'CDHU_Desonerado-FEV.2026 (201)'!$A$9:$F$4118,2,FALSE),IF($E90="FDE",VLOOKUP($F90,'FDE-01.26'!$A$1:$D$3994,2,FALSE),IF($E90="SIURB (E)",VLOOKUP($F90,'EDIF COM Des JAN.2026'!$A$3:$D$3000,2,FALSE),IF($E90="SIURB (I)",VLOOKUP($F90,'INFRA COM Des JAN.2026'!$A$2:$D$1000,2,FALSE),IF($E90="SICRO NOVO",VLOOKUP($F90,'SICRO.DNIT DESONERADA 01.26'!$A$4:$D$7000,2,FALSE),IF($E90="COMP.",VLOOKUP($F90,'COMPOSIÇÃO '!D:I,2,0))))))))</f>
        <v>QUADRO DE DISTRIBUIÇÃO EM CHAPA METÁLICA - PARA ATÉ 16 DISJUNTORES</v>
      </c>
      <c r="H90" s="291" t="str">
        <f>IF($E90="SINAPI",VLOOKUP($F90,'SINAPI_DESONERADO-04.2026'!$B$11:$E$19657,3,FALSE),IF($E90="CDHU",VLOOKUP($F90,'CDHU_Desonerado-FEV.2026 (201)'!$A$9:$F$4118,3,FALSE),IF($E90="FDE",VLOOKUP($F90,'FDE-01.26'!$A$1:$D$3994,3,FALSE),IF($E90="SIURB (E)",VLOOKUP($F90,'EDIF COM Des JAN.2026'!$A$1:$D$3000,3,FALSE),IF($E90="SIURB (I)",VLOOKUP($F90,'INFRA COM Des JAN.2026'!$A$2:$D$1000,3,FALSE),IF($E90="SICRO NOVO",VLOOKUP($F90,'SICRO.DNIT DESONERADA 01.26'!$A$4:$D$7000,3,FALSE),IF($E90="COMP.",VLOOKUP($F90,'COMPOSIÇÃO '!D:I,3,0))))))))</f>
        <v>UN</v>
      </c>
      <c r="I90" s="533">
        <f>IF(D90&lt;&gt;0,INDEX('MEMORIA CALCULO'!$A$1:$Q$109850,MATCH(D90,'MEMORIA CALCULO'!$A$1:$A$8050,0),16),0)</f>
        <v>1</v>
      </c>
      <c r="J90" s="288"/>
      <c r="K90" s="289"/>
      <c r="L90" s="290"/>
      <c r="M90" s="113"/>
      <c r="N90" s="96"/>
      <c r="O90" s="151"/>
      <c r="P90" s="126"/>
      <c r="R90" s="114"/>
      <c r="S90" s="114"/>
    </row>
    <row r="91" spans="1:19" s="115" customFormat="1">
      <c r="A91" s="135" t="str">
        <f t="shared" si="55"/>
        <v>4</v>
      </c>
      <c r="B91" s="136">
        <f t="shared" si="54"/>
        <v>4</v>
      </c>
      <c r="C91" s="126">
        <f t="shared" si="56"/>
        <v>4</v>
      </c>
      <c r="D91" s="307">
        <f t="shared" si="57"/>
        <v>4025</v>
      </c>
      <c r="E91" s="388" t="s">
        <v>63</v>
      </c>
      <c r="F91" s="532" t="s">
        <v>324</v>
      </c>
      <c r="G91" s="288" t="str">
        <f>IF($E91="SINAPI",VLOOKUP($F91,'SINAPI_DESONERADO-04.2026'!$B$11:$E$19657,2,FALSE),IF($E91="CDHU",VLOOKUP($F91,'CDHU_Desonerado-FEV.2026 (201)'!$A$9:$F$4118,2,FALSE),IF($E91="FDE",VLOOKUP($F91,'FDE-01.26'!$A$1:$D$3994,2,FALSE),IF($E91="SIURB (E)",VLOOKUP($F91,'EDIF COM Des JAN.2026'!$A$3:$D$3000,2,FALSE),IF($E91="SIURB (I)",VLOOKUP($F91,'INFRA COM Des JAN.2026'!$A$2:$D$1000,2,FALSE),IF($E91="SICRO NOVO",VLOOKUP($F91,'SICRO.DNIT DESONERADA 01.26'!$A$4:$D$7000,2,FALSE),IF($E91="COMP.",VLOOKUP($F91,'COMPOSIÇÃO '!D:I,2,0))))))))</f>
        <v>Disjuntor termomagnético, tripolar 220/380 V, corrente de 10 A até 50 A</v>
      </c>
      <c r="H91" s="291" t="str">
        <f>IF($E91="SINAPI",VLOOKUP($F91,'SINAPI_DESONERADO-04.2026'!$B$11:$E$19657,3,FALSE),IF($E91="CDHU",VLOOKUP($F91,'CDHU_Desonerado-FEV.2026 (201)'!$A$9:$F$4118,3,FALSE),IF($E91="FDE",VLOOKUP($F91,'FDE-01.26'!$A$1:$D$3994,3,FALSE),IF($E91="SIURB (E)",VLOOKUP($F91,'EDIF COM Des JAN.2026'!$A$1:$D$3000,3,FALSE),IF($E91="SIURB (I)",VLOOKUP($F91,'INFRA COM Des JAN.2026'!$A$2:$D$1000,3,FALSE),IF($E91="SICRO NOVO",VLOOKUP($F91,'SICRO.DNIT DESONERADA 01.26'!$A$4:$D$7000,3,FALSE),IF($E91="COMP.",VLOOKUP($F91,'COMPOSIÇÃO '!D:I,3,0))))))))</f>
        <v>UN</v>
      </c>
      <c r="I91" s="533">
        <f>IF(D91&lt;&gt;0,INDEX('MEMORIA CALCULO'!$A$1:$Q$109850,MATCH(D91,'MEMORIA CALCULO'!$A$1:$A$8050,0),16),0)</f>
        <v>3</v>
      </c>
      <c r="J91" s="288"/>
      <c r="K91" s="289"/>
      <c r="L91" s="290"/>
      <c r="M91" s="113"/>
      <c r="N91" s="96"/>
      <c r="O91" s="151"/>
      <c r="P91" s="126"/>
      <c r="R91" s="114"/>
      <c r="S91" s="114"/>
    </row>
    <row r="92" spans="1:19" s="115" customFormat="1">
      <c r="A92" s="135" t="str">
        <f t="shared" si="55"/>
        <v>4</v>
      </c>
      <c r="B92" s="136">
        <f t="shared" si="54"/>
        <v>4</v>
      </c>
      <c r="C92" s="126">
        <f t="shared" si="56"/>
        <v>4</v>
      </c>
      <c r="D92" s="307">
        <f t="shared" si="57"/>
        <v>4026</v>
      </c>
      <c r="E92" s="530" t="s">
        <v>10</v>
      </c>
      <c r="F92" s="531" t="s">
        <v>32564</v>
      </c>
      <c r="G92" s="288" t="str">
        <f>IF($E92="SINAPI",VLOOKUP($F92,'SINAPI_DESONERADO-04.2026'!$B$11:$E$19657,2,FALSE),IF($E92="CDHU",VLOOKUP($F92,'CDHU_Desonerado-FEV.2026 (201)'!$A$9:$F$4118,2,FALSE),IF($E92="FDE",VLOOKUP($F92,'FDE-01.26'!$A$1:$D$3994,2,FALSE),IF($E92="SIURB (E)",VLOOKUP($F92,'EDIF COM Des JAN.2026'!$A$3:$D$3000,2,FALSE),IF($E92="SIURB (I)",VLOOKUP($F92,'INFRA COM Des JAN.2026'!$A$2:$D$1000,2,FALSE),IF($E92="SICRO NOVO",VLOOKUP($F92,'SICRO.DNIT DESONERADA 01.26'!$A$4:$D$7000,2,FALSE),IF($E92="COMP.",VLOOKUP($F92,'COMPOSIÇÃO '!D:I,2,0))))))))</f>
        <v>CAIXA DE PASSAGEM CHAPA TAMPA PARAFUSADA DE 20X20X10 CM</v>
      </c>
      <c r="H92" s="291" t="str">
        <f>IF($E92="SINAPI",VLOOKUP($F92,'SINAPI_DESONERADO-04.2026'!$B$11:$E$19657,3,FALSE),IF($E92="CDHU",VLOOKUP($F92,'CDHU_Desonerado-FEV.2026 (201)'!$A$9:$F$4118,3,FALSE),IF($E92="FDE",VLOOKUP($F92,'FDE-01.26'!$A$1:$D$3994,3,FALSE),IF($E92="SIURB (E)",VLOOKUP($F92,'EDIF COM Des JAN.2026'!$A$1:$D$3000,3,FALSE),IF($E92="SIURB (I)",VLOOKUP($F92,'INFRA COM Des JAN.2026'!$A$2:$D$1000,3,FALSE),IF($E92="SICRO NOVO",VLOOKUP($F92,'SICRO.DNIT DESONERADA 01.26'!$A$4:$D$7000,3,FALSE),IF($E92="COMP.",VLOOKUP($F92,'COMPOSIÇÃO '!D:I,3,0))))))))</f>
        <v>UN</v>
      </c>
      <c r="I92" s="533">
        <f>IF(D92&lt;&gt;0,INDEX('MEMORIA CALCULO'!$A$1:$Q$109850,MATCH(D92,'MEMORIA CALCULO'!$A$1:$A$8050,0),16),0)</f>
        <v>4</v>
      </c>
      <c r="J92" s="288"/>
      <c r="K92" s="289"/>
      <c r="L92" s="290"/>
      <c r="M92" s="113"/>
      <c r="N92" s="96"/>
      <c r="O92" s="151"/>
      <c r="P92" s="126"/>
      <c r="R92" s="114"/>
      <c r="S92" s="114"/>
    </row>
    <row r="93" spans="1:19" s="115" customFormat="1">
      <c r="A93" s="135" t="str">
        <f t="shared" ref="A93:A96" si="58">LEFT(D93,1)</f>
        <v>4</v>
      </c>
      <c r="B93" s="136">
        <f t="shared" si="54"/>
        <v>4</v>
      </c>
      <c r="C93" s="126">
        <f t="shared" ref="C93:C96" si="59">IF(D93="",0,B93)</f>
        <v>4</v>
      </c>
      <c r="D93" s="307">
        <f t="shared" ref="D93:D96" si="60">D92+1</f>
        <v>4027</v>
      </c>
      <c r="E93" s="388" t="s">
        <v>63</v>
      </c>
      <c r="F93" s="398" t="s">
        <v>4458</v>
      </c>
      <c r="G93" s="288" t="str">
        <f>IF($E93="SINAPI",VLOOKUP($F93,'SINAPI_DESONERADO-04.2026'!$B$11:$E$19657,2,FALSE),IF($E93="CDHU",VLOOKUP($F93,'CDHU_Desonerado-FEV.2026 (201)'!$A$9:$F$4118,2,FALSE),IF($E93="FDE",VLOOKUP($F93,'FDE-01.26'!$A$1:$D$3994,2,FALSE),IF($E93="SIURB (E)",VLOOKUP($F93,'EDIF COM Des JAN.2026'!$A$3:$D$3000,2,FALSE),IF($E93="SIURB (I)",VLOOKUP($F93,'INFRA COM Des JAN.2026'!$A$2:$D$1000,2,FALSE),IF($E93="SICRO NOVO",VLOOKUP($F93,'SICRO.DNIT DESONERADA 01.26'!$A$4:$D$7000,2,FALSE),IF($E93="COMP.",VLOOKUP($F93,'COMPOSIÇÃO '!D:I,2,0))))))))</f>
        <v>Eletroduto galvanizado conforme NBR13057 -  3/4´ com acessórios</v>
      </c>
      <c r="H93" s="291" t="str">
        <f>IF($E93="SINAPI",VLOOKUP($F93,'SINAPI_DESONERADO-04.2026'!$B$11:$E$19657,3,FALSE),IF($E93="CDHU",VLOOKUP($F93,'CDHU_Desonerado-FEV.2026 (201)'!$A$9:$F$4118,3,FALSE),IF($E93="FDE",VLOOKUP($F93,'FDE-01.26'!$A$1:$D$3994,3,FALSE),IF($E93="SIURB (E)",VLOOKUP($F93,'EDIF COM Des JAN.2026'!$A$1:$D$3000,3,FALSE),IF($E93="SIURB (I)",VLOOKUP($F93,'INFRA COM Des JAN.2026'!$A$2:$D$1000,3,FALSE),IF($E93="SICRO NOVO",VLOOKUP($F93,'SICRO.DNIT DESONERADA 01.26'!$A$4:$D$7000,3,FALSE),IF($E93="COMP.",VLOOKUP($F93,'COMPOSIÇÃO '!D:I,3,0))))))))</f>
        <v>M</v>
      </c>
      <c r="I93" s="533">
        <f>IF(D93&lt;&gt;0,INDEX('MEMORIA CALCULO'!$A$1:$Q$109850,MATCH(D93,'MEMORIA CALCULO'!$A$1:$A$8050,0),16),0)</f>
        <v>15</v>
      </c>
      <c r="J93" s="288"/>
      <c r="K93" s="289"/>
      <c r="L93" s="290"/>
      <c r="M93" s="113"/>
      <c r="N93" s="96"/>
      <c r="O93" s="151"/>
      <c r="P93" s="126"/>
      <c r="R93" s="114"/>
      <c r="S93" s="114"/>
    </row>
    <row r="94" spans="1:19" s="115" customFormat="1">
      <c r="A94" s="135" t="str">
        <f t="shared" si="58"/>
        <v>4</v>
      </c>
      <c r="B94" s="136">
        <f t="shared" si="54"/>
        <v>4</v>
      </c>
      <c r="C94" s="126">
        <f t="shared" si="59"/>
        <v>4</v>
      </c>
      <c r="D94" s="307">
        <f t="shared" si="60"/>
        <v>4028</v>
      </c>
      <c r="E94" s="356" t="s">
        <v>20625</v>
      </c>
      <c r="F94" s="527">
        <v>2002001</v>
      </c>
      <c r="G94" s="288" t="str">
        <f>IF($E94="SINAPI",VLOOKUP($F94,'SINAPI_DESONERADO-04.2026'!$B$11:$E$19657,2,FALSE),IF($E94="CDHU",VLOOKUP($F94,'CDHU_Desonerado-FEV.2026 (201)'!$A$9:$F$4118,2,FALSE),IF($E94="FDE",VLOOKUP($F94,'FDE-01.26'!$A$1:$D$3994,2,FALSE),IF($E94="SIURB (E)",VLOOKUP($F94,'EDIF COM Des JAN.2026'!$A$3:$D$3000,2,FALSE),IF($E94="SIURB (I)",VLOOKUP($F94,'INFRA COM Des JAN.2026'!$A$2:$D$1000,2,FALSE),IF($E94="SICRO NOVO",VLOOKUP($F94,'SICRO.DNIT DESONERADA 01.26'!$A$4:$D$7000,2,FALSE),IF($E94="COMP.",VLOOKUP($F94,'COMPOSIÇÃO '!D:I,2,0))))))))</f>
        <v>ESCAVAÇÃO MANUAL COM PROFUNDIDADE IGUAL OU INFERIOR A 1,50M</v>
      </c>
      <c r="H94" s="291" t="str">
        <f>IF($E94="SINAPI",VLOOKUP($F94,'SINAPI_DESONERADO-04.2026'!$B$11:$E$19657,3,FALSE),IF($E94="CDHU",VLOOKUP($F94,'CDHU_Desonerado-FEV.2026 (201)'!$A$9:$F$4118,3,FALSE),IF($E94="FDE",VLOOKUP($F94,'FDE-01.26'!$A$1:$D$3994,3,FALSE),IF($E94="SIURB (E)",VLOOKUP($F94,'EDIF COM Des JAN.2026'!$A$1:$D$3000,3,FALSE),IF($E94="SIURB (I)",VLOOKUP($F94,'INFRA COM Des JAN.2026'!$A$2:$D$1000,3,FALSE),IF($E94="SICRO NOVO",VLOOKUP($F94,'SICRO.DNIT DESONERADA 01.26'!$A$4:$D$7000,3,FALSE),IF($E94="COMP.",VLOOKUP($F94,'COMPOSIÇÃO '!D:I,3,0))))))))</f>
        <v>M3</v>
      </c>
      <c r="I94" s="533">
        <f>IF(D94&lt;&gt;0,INDEX('MEMORIA CALCULO'!$A$1:$Q$109850,MATCH(D94,'MEMORIA CALCULO'!$A$1:$A$8050,0),16),0)</f>
        <v>7</v>
      </c>
      <c r="J94" s="288"/>
      <c r="K94" s="289"/>
      <c r="L94" s="290"/>
      <c r="M94" s="113"/>
      <c r="N94" s="96"/>
      <c r="O94" s="151"/>
      <c r="P94" s="126"/>
      <c r="R94" s="114"/>
      <c r="S94" s="114"/>
    </row>
    <row r="95" spans="1:19" s="115" customFormat="1">
      <c r="A95" s="135" t="str">
        <f t="shared" si="58"/>
        <v>4</v>
      </c>
      <c r="B95" s="136">
        <f t="shared" si="54"/>
        <v>4</v>
      </c>
      <c r="C95" s="126">
        <f t="shared" si="59"/>
        <v>4</v>
      </c>
      <c r="D95" s="307">
        <f t="shared" si="60"/>
        <v>4029</v>
      </c>
      <c r="E95" s="356" t="s">
        <v>20625</v>
      </c>
      <c r="F95" s="527">
        <v>1004080</v>
      </c>
      <c r="G95" s="288" t="str">
        <f>IF($E95="SINAPI",VLOOKUP($F95,'SINAPI_DESONERADO-04.2026'!$B$11:$E$19657,2,FALSE),IF($E95="CDHU",VLOOKUP($F95,'CDHU_Desonerado-FEV.2026 (201)'!$A$9:$F$4118,2,FALSE),IF($E95="FDE",VLOOKUP($F95,'FDE-01.26'!$A$1:$D$3994,2,FALSE),IF($E95="SIURB (E)",VLOOKUP($F95,'EDIF COM Des JAN.2026'!$A$3:$D$3000,2,FALSE),IF($E95="SIURB (I)",VLOOKUP($F95,'INFRA COM Des JAN.2026'!$A$2:$D$1000,2,FALSE),IF($E95="SICRO NOVO",VLOOKUP($F95,'SICRO.DNIT DESONERADA 01.26'!$A$4:$D$7000,2,FALSE),IF($E95="COMP.",VLOOKUP($F95,'COMPOSIÇÃO '!D:I,2,0))))))))</f>
        <v>REATERRO DE VALAS, INCLUSIVE COMPACTAÇÃO</v>
      </c>
      <c r="H95" s="291" t="str">
        <f>IF($E95="SINAPI",VLOOKUP($F95,'SINAPI_DESONERADO-04.2026'!$B$11:$E$19657,3,FALSE),IF($E95="CDHU",VLOOKUP($F95,'CDHU_Desonerado-FEV.2026 (201)'!$A$9:$F$4118,3,FALSE),IF($E95="FDE",VLOOKUP($F95,'FDE-01.26'!$A$1:$D$3994,3,FALSE),IF($E95="SIURB (E)",VLOOKUP($F95,'EDIF COM Des JAN.2026'!$A$1:$D$3000,3,FALSE),IF($E95="SIURB (I)",VLOOKUP($F95,'INFRA COM Des JAN.2026'!$A$2:$D$1000,3,FALSE),IF($E95="SICRO NOVO",VLOOKUP($F95,'SICRO.DNIT DESONERADA 01.26'!$A$4:$D$7000,3,FALSE),IF($E95="COMP.",VLOOKUP($F95,'COMPOSIÇÃO '!D:I,3,0))))))))</f>
        <v>M3</v>
      </c>
      <c r="I95" s="533">
        <f>IF(D95&lt;&gt;0,INDEX('MEMORIA CALCULO'!$A$1:$Q$109850,MATCH(D95,'MEMORIA CALCULO'!$A$1:$A$8050,0),16),0)</f>
        <v>3</v>
      </c>
      <c r="J95" s="288"/>
      <c r="K95" s="289"/>
      <c r="L95" s="290"/>
      <c r="M95" s="113"/>
      <c r="N95" s="96"/>
      <c r="O95" s="151"/>
      <c r="P95" s="126"/>
      <c r="R95" s="114"/>
      <c r="S95" s="114"/>
    </row>
    <row r="96" spans="1:19" s="115" customFormat="1">
      <c r="A96" s="135" t="str">
        <f t="shared" si="58"/>
        <v>4</v>
      </c>
      <c r="B96" s="136">
        <f t="shared" si="54"/>
        <v>4</v>
      </c>
      <c r="C96" s="126">
        <f t="shared" si="59"/>
        <v>4</v>
      </c>
      <c r="D96" s="307">
        <f t="shared" si="60"/>
        <v>4030</v>
      </c>
      <c r="E96" s="356" t="s">
        <v>20625</v>
      </c>
      <c r="F96" s="527">
        <v>9002098</v>
      </c>
      <c r="G96" s="288" t="str">
        <f>IF($E96="SINAPI",VLOOKUP($F96,'SINAPI_DESONERADO-04.2026'!$B$11:$E$19657,2,FALSE),IF($E96="CDHU",VLOOKUP($F96,'CDHU_Desonerado-FEV.2026 (201)'!$A$9:$F$4118,2,FALSE),IF($E96="FDE",VLOOKUP($F96,'FDE-01.26'!$A$1:$D$3994,2,FALSE),IF($E96="SIURB (E)",VLOOKUP($F96,'EDIF COM Des JAN.2026'!$A$3:$D$3000,2,FALSE),IF($E96="SIURB (I)",VLOOKUP($F96,'INFRA COM Des JAN.2026'!$A$2:$D$1000,2,FALSE),IF($E96="SICRO NOVO",VLOOKUP($F96,'SICRO.DNIT DESONERADA 01.26'!$A$4:$D$7000,2,FALSE),IF($E96="COMP.",VLOOKUP($F96,'COMPOSIÇÃO '!D:I,2,0))))))))</f>
        <v>ENVELOPAMENTO DE ELETRODUTO ENTERRADO, COM CONCRETO</v>
      </c>
      <c r="H96" s="291" t="str">
        <f>IF($E96="SINAPI",VLOOKUP($F96,'SINAPI_DESONERADO-04.2026'!$B$11:$E$19657,3,FALSE),IF($E96="CDHU",VLOOKUP($F96,'CDHU_Desonerado-FEV.2026 (201)'!$A$9:$F$4118,3,FALSE),IF($E96="FDE",VLOOKUP($F96,'FDE-01.26'!$A$1:$D$3994,3,FALSE),IF($E96="SIURB (E)",VLOOKUP($F96,'EDIF COM Des JAN.2026'!$A$1:$D$3000,3,FALSE),IF($E96="SIURB (I)",VLOOKUP($F96,'INFRA COM Des JAN.2026'!$A$2:$D$1000,3,FALSE),IF($E96="SICRO NOVO",VLOOKUP($F96,'SICRO.DNIT DESONERADA 01.26'!$A$4:$D$7000,3,FALSE),IF($E96="COMP.",VLOOKUP($F96,'COMPOSIÇÃO '!D:I,3,0))))))))</f>
        <v>M</v>
      </c>
      <c r="I96" s="533">
        <f>IF(D96&lt;&gt;0,INDEX('MEMORIA CALCULO'!$A$1:$Q$109850,MATCH(D96,'MEMORIA CALCULO'!$A$1:$A$8050,0),16),0)</f>
        <v>45</v>
      </c>
      <c r="J96" s="288"/>
      <c r="K96" s="289"/>
      <c r="L96" s="290"/>
      <c r="M96" s="113"/>
      <c r="N96" s="96"/>
      <c r="O96" s="151"/>
      <c r="P96" s="126"/>
      <c r="R96" s="114"/>
      <c r="S96" s="114"/>
    </row>
    <row r="97" spans="1:19" s="129" customFormat="1">
      <c r="A97" s="126"/>
      <c r="B97" s="126"/>
      <c r="C97" s="127"/>
      <c r="D97" s="315"/>
      <c r="E97" s="110"/>
      <c r="F97" s="112"/>
      <c r="G97" s="316"/>
      <c r="H97" s="317"/>
      <c r="I97" s="127"/>
      <c r="J97" s="318"/>
      <c r="K97" s="133"/>
      <c r="L97" s="133"/>
      <c r="M97" s="134"/>
      <c r="N97" s="96"/>
      <c r="O97" s="151"/>
      <c r="P97" s="126"/>
      <c r="Q97" s="115"/>
    </row>
    <row r="98" spans="1:19" s="115" customFormat="1">
      <c r="A98" s="135" t="str">
        <f>LEFT(D98,2)</f>
        <v>5</v>
      </c>
      <c r="B98" s="136">
        <f>D98</f>
        <v>5</v>
      </c>
      <c r="C98" s="126"/>
      <c r="D98" s="303">
        <f>D60+1</f>
        <v>5</v>
      </c>
      <c r="E98" s="305" t="s">
        <v>32542</v>
      </c>
      <c r="F98" s="314"/>
      <c r="G98" s="306"/>
      <c r="H98" s="306"/>
      <c r="I98" s="306"/>
      <c r="J98" s="306"/>
      <c r="K98" s="292"/>
      <c r="L98" s="304"/>
      <c r="M98" s="113"/>
      <c r="N98" s="96"/>
      <c r="O98" s="151"/>
      <c r="P98" s="126"/>
      <c r="R98" s="114"/>
      <c r="S98" s="114"/>
    </row>
    <row r="99" spans="1:19" s="115" customFormat="1">
      <c r="A99" s="135" t="str">
        <f t="shared" ref="A99" si="61">LEFT(D99,1)</f>
        <v>5</v>
      </c>
      <c r="B99" s="136">
        <f>D98</f>
        <v>5</v>
      </c>
      <c r="C99" s="126">
        <f t="shared" ref="C99" si="62">IF(D99="",0,B99)</f>
        <v>5</v>
      </c>
      <c r="D99" s="307">
        <f>D98*1000+1</f>
        <v>5001</v>
      </c>
      <c r="E99" s="386" t="s">
        <v>63</v>
      </c>
      <c r="F99" s="358" t="s">
        <v>2971</v>
      </c>
      <c r="G99" s="288" t="str">
        <f>IF($E99="SINAPI",VLOOKUP($F99,'SINAPI_DESONERADO-04.2026'!$B$11:$E$19657,2,FALSE),IF($E99="CDHU",VLOOKUP($F99,'CDHU_Desonerado-FEV.2026 (201)'!$A$9:$F$4118,2,FALSE),IF($E99="FDE",VLOOKUP($F99,'FDE-01.26'!$A$1:$D$3994,2,FALSE),IF($E99="SIURB (E)",VLOOKUP($F99,'EDIF COM Des JAN.2026'!$A$3:$D$3000,2,FALSE),IF($E99="SIURB (I)",VLOOKUP($F99,'INFRA COM Des JAN.2026'!$A$2:$D$1000,2,FALSE),IF($E99="SICRO NOVO",VLOOKUP($F99,'SICRO.DNIT DESONERADA 01.26'!$A$4:$D$7000,2,FALSE),IF($E99="COMP.",VLOOKUP($F99,'COMPOSIÇÃO '!D:I,2,0))))))))</f>
        <v>Porta corta-fogo classe P.90, com barra antipânico numa face e maçaneta na outra, completa</v>
      </c>
      <c r="H99" s="291" t="str">
        <f>IF($E99="SINAPI",VLOOKUP($F99,'SINAPI_DESONERADO-04.2026'!$B$11:$E$19657,3,FALSE),IF($E99="CDHU",VLOOKUP($F99,'CDHU_Desonerado-FEV.2026 (201)'!$A$9:$F$4118,3,FALSE),IF($E99="FDE",VLOOKUP($F99,'FDE-01.26'!$A$1:$D$3994,3,FALSE),IF($E99="SIURB (E)",VLOOKUP($F99,'EDIF COM Des JAN.2026'!$A$1:$D$3000,3,FALSE),IF($E99="SIURB (I)",VLOOKUP($F99,'INFRA COM Des JAN.2026'!$A$2:$D$1000,3,FALSE),IF($E99="SICRO NOVO",VLOOKUP($F99,'SICRO.DNIT DESONERADA 01.26'!$A$4:$D$7000,3,FALSE),IF($E99="COMP.",VLOOKUP($F99,'COMPOSIÇÃO '!D:I,3,0))))))))</f>
        <v>M2</v>
      </c>
      <c r="I99" s="533">
        <f>IF(D99&lt;&gt;0,INDEX('MEMORIA CALCULO'!$A$1:$Q$109850,MATCH(D99,'MEMORIA CALCULO'!$A$1:$A$8050,0),16),0)</f>
        <v>5.04</v>
      </c>
      <c r="J99" s="288"/>
      <c r="K99" s="289"/>
      <c r="L99" s="290"/>
      <c r="M99" s="113"/>
      <c r="N99" s="96"/>
      <c r="O99" s="151"/>
      <c r="P99" s="126"/>
      <c r="R99" s="114"/>
      <c r="S99" s="114"/>
    </row>
    <row r="100" spans="1:19" s="129" customFormat="1">
      <c r="A100" s="126"/>
      <c r="B100" s="126"/>
      <c r="C100" s="127"/>
      <c r="D100" s="315"/>
      <c r="E100" s="110"/>
      <c r="F100" s="112"/>
      <c r="G100" s="316"/>
      <c r="H100" s="317"/>
      <c r="I100" s="127"/>
      <c r="J100" s="318"/>
      <c r="K100" s="133"/>
      <c r="L100" s="133"/>
      <c r="M100" s="134"/>
      <c r="N100" s="96"/>
      <c r="O100" s="151"/>
      <c r="P100" s="126"/>
      <c r="Q100" s="115"/>
    </row>
    <row r="101" spans="1:19" s="115" customFormat="1">
      <c r="A101" s="135"/>
      <c r="B101" s="136"/>
      <c r="C101" s="126"/>
      <c r="D101" s="303">
        <f>D98+1</f>
        <v>6</v>
      </c>
      <c r="E101" s="409" t="s">
        <v>32521</v>
      </c>
      <c r="F101" s="410"/>
      <c r="G101" s="306"/>
      <c r="H101" s="306"/>
      <c r="I101" s="306"/>
      <c r="J101" s="306"/>
      <c r="K101" s="292"/>
      <c r="L101" s="304"/>
      <c r="M101" s="113"/>
      <c r="N101" s="96"/>
      <c r="O101" s="151"/>
      <c r="P101" s="126"/>
      <c r="R101" s="114"/>
      <c r="S101" s="114"/>
    </row>
    <row r="102" spans="1:19" s="115" customFormat="1">
      <c r="A102" s="135" t="str">
        <f t="shared" ref="A102" si="63">LEFT(D102,1)</f>
        <v>6</v>
      </c>
      <c r="B102" s="136">
        <f>D101</f>
        <v>6</v>
      </c>
      <c r="C102" s="126">
        <f t="shared" ref="C102" si="64">IF(D102="",0,B102)</f>
        <v>6</v>
      </c>
      <c r="D102" s="307">
        <f>D101*1000+1</f>
        <v>6001</v>
      </c>
      <c r="E102" s="388" t="s">
        <v>63</v>
      </c>
      <c r="F102" s="358" t="s">
        <v>116</v>
      </c>
      <c r="G102" s="288" t="str">
        <f>IF($E102="SINAPI",VLOOKUP($F102,'SINAPI_DESONERADO-04.2026'!$B$11:$E$19657,2,FALSE),IF($E102="CDHU",VLOOKUP($F102,'CDHU_Desonerado-FEV.2026 (201)'!$A$9:$F$4118,2,FALSE),IF($E102="FDE",VLOOKUP($F102,'FDE-01.26'!$A$1:$D$3994,2,FALSE),IF($E102="SIURB (E)",VLOOKUP($F102,'EDIF COM Des JAN.2026'!$A$3:$D$3000,2,FALSE),IF($E102="SIURB (I)",VLOOKUP($F102,'INFRA COM Des JAN.2026'!$A$2:$D$1000,2,FALSE),IF($E102="SICRO NOVO",VLOOKUP($F102,'SICRO.DNIT DESONERADA 01.26'!$A$4:$D$7000,2,FALSE),IF($E102="COMP.",VLOOKUP($F102,'COMPOSIÇÃO '!D:I,2,0))))))))</f>
        <v>Limpeza final da obra</v>
      </c>
      <c r="H102" s="291" t="str">
        <f>IF($E102="SINAPI",VLOOKUP($F102,'SINAPI_DESONERADO-04.2026'!$B$11:$E$19657,3,FALSE),IF($E102="CDHU",VLOOKUP($F102,'CDHU_Desonerado-FEV.2026 (201)'!$A$9:$F$4118,3,FALSE),IF($E102="FDE",VLOOKUP($F102,'FDE-01.26'!$A$1:$D$3994,3,FALSE),IF($E102="SIURB (E)",VLOOKUP($F102,'EDIF COM Des JAN.2026'!$A$1:$D$3000,3,FALSE),IF($E102="SIURB (I)",VLOOKUP($F102,'INFRA COM Des JAN.2026'!$A$2:$D$1000,3,FALSE),IF($E102="SICRO NOVO",VLOOKUP($F102,'SICRO.DNIT DESONERADA 01.26'!$A$4:$D$7000,3,FALSE),IF($E102="COMP.",VLOOKUP($F102,'COMPOSIÇÃO '!D:I,3,0))))))))</f>
        <v>M2</v>
      </c>
      <c r="I102" s="533">
        <f>IF(D102&lt;&gt;0,INDEX('MEMORIA CALCULO'!$A$1:$Q$109850,MATCH(D102,'MEMORIA CALCULO'!$A$1:$A$8050,0),16),0)</f>
        <v>202.29</v>
      </c>
      <c r="J102" s="288"/>
      <c r="K102" s="289"/>
      <c r="L102" s="290"/>
      <c r="M102" s="113"/>
      <c r="N102" s="96"/>
      <c r="O102" s="151"/>
      <c r="P102" s="126"/>
      <c r="R102" s="114"/>
      <c r="S102" s="114"/>
    </row>
    <row r="103" spans="1:19" s="129" customFormat="1">
      <c r="A103" s="126"/>
      <c r="B103" s="126"/>
      <c r="C103" s="127"/>
      <c r="D103" s="315"/>
      <c r="E103" s="110"/>
      <c r="F103" s="112"/>
      <c r="G103" s="316"/>
      <c r="H103" s="317"/>
      <c r="I103" s="127"/>
      <c r="J103" s="318"/>
      <c r="K103" s="133"/>
      <c r="L103" s="133"/>
      <c r="M103" s="134"/>
      <c r="N103" s="96"/>
      <c r="O103" s="151"/>
      <c r="P103" s="126"/>
      <c r="Q103" s="115"/>
    </row>
    <row r="104" spans="1:19" s="8" customFormat="1">
      <c r="A104" s="135" t="str">
        <f>LEFT(D104,2)</f>
        <v>7</v>
      </c>
      <c r="B104" s="136">
        <f>D104</f>
        <v>7</v>
      </c>
      <c r="C104" s="126"/>
      <c r="D104" s="303">
        <f>D101+1</f>
        <v>7</v>
      </c>
      <c r="E104" s="305" t="s">
        <v>33176</v>
      </c>
      <c r="F104" s="314"/>
      <c r="G104" s="314"/>
      <c r="H104" s="314"/>
      <c r="I104" s="314"/>
      <c r="J104" s="314"/>
      <c r="K104" s="292"/>
      <c r="L104" s="304"/>
      <c r="M104" s="240"/>
      <c r="N104" s="96"/>
      <c r="O104" s="151"/>
      <c r="P104" s="126"/>
      <c r="Q104" s="126"/>
      <c r="R104" s="114"/>
    </row>
    <row r="105" spans="1:19" s="8" customFormat="1" ht="34.5" customHeight="1">
      <c r="A105" s="135" t="str">
        <f>LEFT(D105,1)</f>
        <v>7</v>
      </c>
      <c r="B105" s="136">
        <f>D104</f>
        <v>7</v>
      </c>
      <c r="C105" s="126">
        <f>IF(D105="",0,B105)</f>
        <v>7</v>
      </c>
      <c r="D105" s="312">
        <f>D104*1000+1</f>
        <v>7001</v>
      </c>
      <c r="E105" s="388" t="s">
        <v>27</v>
      </c>
      <c r="F105" s="358">
        <v>88248</v>
      </c>
      <c r="G105" s="288" t="str">
        <f>IF($E105="SINAPI",VLOOKUP($F105,'SINAPI_DESONERADO-04.2026'!$B$11:$E$19657,2,FALSE),IF($E105="CDHU",VLOOKUP($F105,'CDHU_Desonerado-FEV.2026 (201)'!$A$9:$F$4118,2,FALSE),IF($E105="FDE",VLOOKUP($F105,'FDE-01.26'!$A$1:$D$3994,2,FALSE),IF($E105="SIURB (E)",VLOOKUP($F105,'EDIF COM Des JAN.2026'!$A$3:$D$3000,2,FALSE),IF($E105="SIURB (I)",VLOOKUP($F105,'INFRA COM Des JAN.2026'!$A$2:$D$1000,2,FALSE),IF($E105="SICRO NOVO",VLOOKUP($F105,'SICRO.DNIT DESONERADA 01.26'!$A$4:$D$7000,2,FALSE),IF($E105="COMP.",VLOOKUP($F105,'COMPOSIÇÃO '!D:I,2,0))))))))</f>
        <v>AUXILIAR DE ENCANADOR OU BOMBEIRO HIDRÁULICO COM ENCARGOS COMPLEMENTARES</v>
      </c>
      <c r="H105" s="291" t="str">
        <f>IF($E105="SINAPI",VLOOKUP($F105,'SINAPI_DESONERADO-04.2026'!$B$11:$E$19657,3,FALSE),IF($E105="CDHU",VLOOKUP($F105,'CDHU_Desonerado-FEV.2026 (201)'!$A$9:$F$4118,3,FALSE),IF($E105="FDE",VLOOKUP($F105,'FDE-01.26'!$A$1:$D$3994,3,FALSE),IF($E105="SIURB (E)",VLOOKUP($F105,'EDIF COM Des JAN.2026'!$A$1:$D$3000,3,FALSE),IF($E105="SIURB (I)",VLOOKUP($F105,'INFRA COM Des JAN.2026'!$A$2:$D$1000,3,FALSE),IF($E105="SICRO NOVO",VLOOKUP($F105,'SICRO.DNIT DESONERADA 01.26'!$A$4:$D$7000,3,FALSE),IF($E105="COMP.",VLOOKUP($F105,'COMPOSIÇÃO '!D:I,3,0))))))))</f>
        <v>H</v>
      </c>
      <c r="I105" s="533">
        <f>IF(D105&lt;&gt;0,INDEX('MEMORIA CALCULO'!$A$1:$Q$109850,MATCH(D105,'MEMORIA CALCULO'!$A$1:$A$8050,0),16),0)</f>
        <v>24</v>
      </c>
      <c r="J105" s="288"/>
      <c r="K105" s="289"/>
      <c r="L105" s="290"/>
      <c r="M105" s="240"/>
      <c r="N105" s="96"/>
      <c r="O105" s="151"/>
      <c r="P105" s="126"/>
      <c r="Q105" s="126"/>
      <c r="R105" s="114"/>
    </row>
    <row r="106" spans="1:19" s="115" customFormat="1" ht="27" customHeight="1">
      <c r="A106" s="135" t="str">
        <f t="shared" ref="A106" si="65">LEFT(D106,1)</f>
        <v>7</v>
      </c>
      <c r="B106" s="136">
        <f t="shared" ref="B106:B109" si="66">B105</f>
        <v>7</v>
      </c>
      <c r="C106" s="126">
        <f t="shared" ref="C106" si="67">IF(D106="",0,B106)</f>
        <v>7</v>
      </c>
      <c r="D106" s="307">
        <f>D105+1</f>
        <v>7002</v>
      </c>
      <c r="E106" s="388" t="s">
        <v>27</v>
      </c>
      <c r="F106" s="358">
        <v>88267</v>
      </c>
      <c r="G106" s="288" t="str">
        <f>IF($E106="SINAPI",VLOOKUP($F106,'SINAPI_DESONERADO-04.2026'!$B$11:$E$19657,2,FALSE),IF($E106="CDHU",VLOOKUP($F106,'CDHU_Desonerado-FEV.2026 (201)'!$A$9:$F$4118,2,FALSE),IF($E106="FDE",VLOOKUP($F106,'FDE-01.26'!$A$1:$D$3994,2,FALSE),IF($E106="SIURB (E)",VLOOKUP($F106,'EDIF COM Des JAN.2026'!$A$3:$D$3000,2,FALSE),IF($E106="SIURB (I)",VLOOKUP($F106,'INFRA COM Des JAN.2026'!$A$2:$D$1000,2,FALSE),IF($E106="SICRO NOVO",VLOOKUP($F106,'SICRO.DNIT DESONERADA 01.26'!$A$4:$D$7000,2,FALSE),IF($E106="COMP.",VLOOKUP($F106,'COMPOSIÇÃO '!D:I,2,0))))))))</f>
        <v>ENCANADOR OU BOMBEIRO HIDRÁULICO COM ENCARGOS COMPLEMENTARES</v>
      </c>
      <c r="H106" s="291" t="str">
        <f>IF($E106="SINAPI",VLOOKUP($F106,'SINAPI_DESONERADO-04.2026'!$B$11:$E$19657,3,FALSE),IF($E106="CDHU",VLOOKUP($F106,'CDHU_Desonerado-FEV.2026 (201)'!$A$9:$F$4118,3,FALSE),IF($E106="FDE",VLOOKUP($F106,'FDE-01.26'!$A$1:$D$3994,3,FALSE),IF($E106="SIURB (E)",VLOOKUP($F106,'EDIF COM Des JAN.2026'!$A$1:$D$3000,3,FALSE),IF($E106="SIURB (I)",VLOOKUP($F106,'INFRA COM Des JAN.2026'!$A$2:$D$1000,3,FALSE),IF($E106="SICRO NOVO",VLOOKUP($F106,'SICRO.DNIT DESONERADA 01.26'!$A$4:$D$7000,3,FALSE),IF($E106="COMP.",VLOOKUP($F106,'COMPOSIÇÃO '!D:I,3,0))))))))</f>
        <v>H</v>
      </c>
      <c r="I106" s="533">
        <f>IF(D106&lt;&gt;0,INDEX('MEMORIA CALCULO'!$A$1:$Q$109850,MATCH(D106,'MEMORIA CALCULO'!$A$1:$A$8050,0),16),0)</f>
        <v>48</v>
      </c>
      <c r="J106" s="288"/>
      <c r="K106" s="289"/>
      <c r="L106" s="290"/>
      <c r="M106" s="113"/>
      <c r="N106" s="96"/>
      <c r="O106" s="151"/>
      <c r="P106" s="126"/>
      <c r="R106" s="114"/>
      <c r="S106" s="114"/>
    </row>
    <row r="107" spans="1:19" s="115" customFormat="1" ht="31.5">
      <c r="A107" s="135" t="str">
        <f t="shared" ref="A107:A108" si="68">LEFT(D107,1)</f>
        <v>7</v>
      </c>
      <c r="B107" s="136">
        <f t="shared" si="66"/>
        <v>7</v>
      </c>
      <c r="C107" s="126">
        <f t="shared" ref="C107:C108" si="69">IF(D107="",0,B107)</f>
        <v>7</v>
      </c>
      <c r="D107" s="307">
        <f t="shared" ref="D107:D108" si="70">D106+1</f>
        <v>7003</v>
      </c>
      <c r="E107" s="386" t="s">
        <v>63</v>
      </c>
      <c r="F107" s="389" t="s">
        <v>6976</v>
      </c>
      <c r="G107" s="288" t="str">
        <f>IF($E107="SINAPI",VLOOKUP($F107,'SINAPI_DESONERADO-04.2026'!$B$11:$E$19657,2,FALSE),IF($E107="CDHU",VLOOKUP($F107,'CDHU_Desonerado-FEV.2026 (201)'!$A$9:$F$4118,2,FALSE),IF($E107="FDE",VLOOKUP($F107,'FDE-01.26'!$A$1:$D$3994,2,FALSE),IF($E107="SIURB (E)",VLOOKUP($F107,'EDIF COM Des JAN.2026'!$A$3:$D$3000,2,FALSE),IF($E107="SIURB (I)",VLOOKUP($F107,'INFRA COM Des JAN.2026'!$A$2:$D$1000,2,FALSE),IF($E107="SICRO NOVO",VLOOKUP($F107,'SICRO.DNIT DESONERADA 01.26'!$A$4:$D$7000,2,FALSE),IF($E107="COMP.",VLOOKUP($F107,'COMPOSIÇÃO '!D:I,2,0))))))))</f>
        <v>Pressostato diferencial ajustável mecânico, montagem inferior com diâmetro de 1/2" e/ou 1/4", faixa de operação até 16 bar</v>
      </c>
      <c r="H107" s="291" t="str">
        <f>IF($E107="SINAPI",VLOOKUP($F107,'SINAPI_DESONERADO-04.2026'!$B$11:$E$19657,3,FALSE),IF($E107="CDHU",VLOOKUP($F107,'CDHU_Desonerado-FEV.2026 (201)'!$A$9:$F$4118,3,FALSE),IF($E107="FDE",VLOOKUP($F107,'FDE-01.26'!$A$1:$D$3994,3,FALSE),IF($E107="SIURB (E)",VLOOKUP($F107,'EDIF COM Des JAN.2026'!$A$1:$D$3000,3,FALSE),IF($E107="SIURB (I)",VLOOKUP($F107,'INFRA COM Des JAN.2026'!$A$2:$D$1000,3,FALSE),IF($E107="SICRO NOVO",VLOOKUP($F107,'SICRO.DNIT DESONERADA 01.26'!$A$4:$D$7000,3,FALSE),IF($E107="COMP.",VLOOKUP($F107,'COMPOSIÇÃO '!D:I,3,0))))))))</f>
        <v>UN</v>
      </c>
      <c r="I107" s="533">
        <f>IF(D107&lt;&gt;0,INDEX('MEMORIA CALCULO'!$A$1:$Q$109850,MATCH(D107,'MEMORIA CALCULO'!$A$1:$A$8050,0),16),0)</f>
        <v>3</v>
      </c>
      <c r="J107" s="288"/>
      <c r="K107" s="289"/>
      <c r="L107" s="290"/>
      <c r="M107" s="113"/>
      <c r="N107" s="96"/>
      <c r="O107" s="151"/>
      <c r="P107" s="126"/>
      <c r="R107" s="114"/>
      <c r="S107" s="114"/>
    </row>
    <row r="108" spans="1:19" s="115" customFormat="1">
      <c r="A108" s="135" t="str">
        <f t="shared" si="68"/>
        <v>7</v>
      </c>
      <c r="B108" s="136">
        <f t="shared" si="66"/>
        <v>7</v>
      </c>
      <c r="C108" s="126">
        <f t="shared" si="69"/>
        <v>7</v>
      </c>
      <c r="D108" s="307">
        <f t="shared" si="70"/>
        <v>7004</v>
      </c>
      <c r="E108" s="386" t="s">
        <v>63</v>
      </c>
      <c r="F108" s="389" t="s">
        <v>6980</v>
      </c>
      <c r="G108" s="288" t="str">
        <f>IF($E108="SINAPI",VLOOKUP($F108,'SINAPI_DESONERADO-04.2026'!$B$11:$E$19657,2,FALSE),IF($E108="CDHU",VLOOKUP($F108,'CDHU_Desonerado-FEV.2026 (201)'!$A$9:$F$4118,2,FALSE),IF($E108="FDE",VLOOKUP($F108,'FDE-01.26'!$A$1:$D$3994,2,FALSE),IF($E108="SIURB (E)",VLOOKUP($F108,'EDIF COM Des JAN.2026'!$A$3:$D$3000,2,FALSE),IF($E108="SIURB (I)",VLOOKUP($F108,'INFRA COM Des JAN.2026'!$A$2:$D$1000,2,FALSE),IF($E108="SICRO NOVO",VLOOKUP($F108,'SICRO.DNIT DESONERADA 01.26'!$A$4:$D$7000,2,FALSE),IF($E108="COMP.",VLOOKUP($F108,'COMPOSIÇÃO '!D:I,2,0))))))))</f>
        <v>Manômetro com mostrador de 4´, escalas: 0-4 / 0-7 / 0-10 / 0-17 / 0-21 / 0-28 kg/cm²</v>
      </c>
      <c r="H108" s="291" t="str">
        <f>IF($E108="SINAPI",VLOOKUP($F108,'SINAPI_DESONERADO-04.2026'!$B$11:$E$19657,3,FALSE),IF($E108="CDHU",VLOOKUP($F108,'CDHU_Desonerado-FEV.2026 (201)'!$A$9:$F$4118,3,FALSE),IF($E108="FDE",VLOOKUP($F108,'FDE-01.26'!$A$1:$D$3994,3,FALSE),IF($E108="SIURB (E)",VLOOKUP($F108,'EDIF COM Des JAN.2026'!$A$1:$D$3000,3,FALSE),IF($E108="SIURB (I)",VLOOKUP($F108,'INFRA COM Des JAN.2026'!$A$2:$D$1000,3,FALSE),IF($E108="SICRO NOVO",VLOOKUP($F108,'SICRO.DNIT DESONERADA 01.26'!$A$4:$D$7000,3,FALSE),IF($E108="COMP.",VLOOKUP($F108,'COMPOSIÇÃO '!D:I,3,0))))))))</f>
        <v>UN</v>
      </c>
      <c r="I108" s="533">
        <f>IF(D108&lt;&gt;0,INDEX('MEMORIA CALCULO'!$A$1:$Q$109850,MATCH(D108,'MEMORIA CALCULO'!$A$1:$A$8050,0),16),0)</f>
        <v>3</v>
      </c>
      <c r="J108" s="288"/>
      <c r="K108" s="289"/>
      <c r="L108" s="290"/>
      <c r="M108" s="113"/>
      <c r="N108" s="96"/>
      <c r="O108" s="151"/>
      <c r="P108" s="126"/>
      <c r="R108" s="114"/>
      <c r="S108" s="114"/>
    </row>
    <row r="109" spans="1:19" s="115" customFormat="1">
      <c r="A109" s="135" t="str">
        <f t="shared" ref="A109" si="71">LEFT(D109,1)</f>
        <v>7</v>
      </c>
      <c r="B109" s="136">
        <f t="shared" si="66"/>
        <v>7</v>
      </c>
      <c r="C109" s="126">
        <f t="shared" ref="C109" si="72">IF(D109="",0,B109)</f>
        <v>7</v>
      </c>
      <c r="D109" s="307">
        <f t="shared" ref="D109" si="73">D108+1</f>
        <v>7005</v>
      </c>
      <c r="E109" s="356" t="s">
        <v>20625</v>
      </c>
      <c r="F109" s="527">
        <v>20003002</v>
      </c>
      <c r="G109" s="288" t="str">
        <f>IF($E109="SINAPI",VLOOKUP($F109,'SINAPI_DESONERADO-04.2026'!$B$11:$E$19657,2,FALSE),IF($E109="CDHU",VLOOKUP($F109,'CDHU_Desonerado-FEV.2026 (201)'!$A$9:$F$4118,2,FALSE),IF($E109="FDE",VLOOKUP($F109,'FDE-01.26'!$A$1:$D$3994,2,FALSE),IF($E109="SIURB (E)",VLOOKUP($F109,'EDIF COM Des JAN.2026'!$A$3:$D$3000,2,FALSE),IF($E109="SIURB (I)",VLOOKUP($F109,'INFRA COM Des JAN.2026'!$A$2:$D$1000,2,FALSE),IF($E109="SICRO NOVO",VLOOKUP($F109,'SICRO.DNIT DESONERADA 01.26'!$A$4:$D$7000,2,FALSE),IF($E109="COMP.",VLOOKUP($F109,'COMPOSIÇÃO '!D:I,2,0))))))))</f>
        <v>ENGENHEIRO/ ARQUITETO SÊNIOR</v>
      </c>
      <c r="H109" s="291" t="str">
        <f>IF($E109="SINAPI",VLOOKUP($F109,'SINAPI_DESONERADO-04.2026'!$B$11:$E$19657,3,FALSE),IF($E109="CDHU",VLOOKUP($F109,'CDHU_Desonerado-FEV.2026 (201)'!$A$9:$F$4118,3,FALSE),IF($E109="FDE",VLOOKUP($F109,'FDE-01.26'!$A$1:$D$3994,3,FALSE),IF($E109="SIURB (E)",VLOOKUP($F109,'EDIF COM Des JAN.2026'!$A$1:$D$3000,3,FALSE),IF($E109="SIURB (I)",VLOOKUP($F109,'INFRA COM Des JAN.2026'!$A$2:$D$1000,3,FALSE),IF($E109="SICRO NOVO",VLOOKUP($F109,'SICRO.DNIT DESONERADA 01.26'!$A$4:$D$7000,3,FALSE),IF($E109="COMP.",VLOOKUP($F109,'COMPOSIÇÃO '!D:I,3,0))))))))</f>
        <v>H</v>
      </c>
      <c r="I109" s="533">
        <f>IF(D109&lt;&gt;0,INDEX('MEMORIA CALCULO'!$A$1:$Q$109850,MATCH(D109,'MEMORIA CALCULO'!$A$1:$A$8050,0),16),0)</f>
        <v>32</v>
      </c>
      <c r="J109" s="288"/>
      <c r="K109" s="289"/>
      <c r="L109" s="290"/>
      <c r="M109" s="113"/>
      <c r="N109" s="96"/>
      <c r="O109" s="151"/>
      <c r="P109" s="126"/>
      <c r="R109" s="114"/>
      <c r="S109" s="114"/>
    </row>
    <row r="110" spans="1:19" s="129" customFormat="1">
      <c r="A110" s="126"/>
      <c r="B110" s="126"/>
      <c r="C110" s="127"/>
      <c r="D110" s="399"/>
      <c r="E110" s="400"/>
      <c r="F110" s="401"/>
      <c r="G110" s="402"/>
      <c r="H110" s="403"/>
      <c r="I110" s="404"/>
      <c r="J110" s="405"/>
      <c r="K110" s="406"/>
      <c r="L110" s="407"/>
      <c r="M110" s="134"/>
      <c r="N110" s="96"/>
      <c r="O110" s="151"/>
      <c r="P110" s="126"/>
      <c r="Q110" s="115"/>
      <c r="R110" s="114"/>
    </row>
    <row r="111" spans="1:19" s="115" customFormat="1">
      <c r="A111" s="135" t="str">
        <f>LEFT(D111,2)</f>
        <v>8</v>
      </c>
      <c r="B111" s="136">
        <f>D111</f>
        <v>8</v>
      </c>
      <c r="C111" s="126"/>
      <c r="D111" s="303">
        <f>D104+1</f>
        <v>8</v>
      </c>
      <c r="E111" s="409" t="s">
        <v>32530</v>
      </c>
      <c r="F111" s="410"/>
      <c r="G111" s="306"/>
      <c r="H111" s="306"/>
      <c r="I111" s="306"/>
      <c r="J111" s="306"/>
      <c r="K111" s="292"/>
      <c r="L111" s="304"/>
      <c r="M111" s="113"/>
      <c r="N111" s="96"/>
      <c r="O111" s="151"/>
      <c r="P111" s="126"/>
      <c r="R111" s="114"/>
      <c r="S111" s="114"/>
    </row>
    <row r="112" spans="1:19" s="115" customFormat="1" ht="31.5">
      <c r="A112" s="135" t="str">
        <f t="shared" ref="A112" si="74">LEFT(D112,1)</f>
        <v>8</v>
      </c>
      <c r="B112" s="136">
        <f>D111</f>
        <v>8</v>
      </c>
      <c r="C112" s="126">
        <f t="shared" ref="C112" si="75">IF(D112="",0,B112)</f>
        <v>8</v>
      </c>
      <c r="D112" s="307">
        <f>D111*1000+1</f>
        <v>8001</v>
      </c>
      <c r="E112" s="386" t="s">
        <v>20625</v>
      </c>
      <c r="F112" s="357">
        <v>20005037</v>
      </c>
      <c r="G112" s="288" t="str">
        <f>IF($E112="SINAPI",VLOOKUP($F112,'SINAPI_DESONERADO-04.2026'!$B$11:$E$19657,2,FALSE),IF($E112="CDHU",VLOOKUP($F112,'CDHU_Desonerado-FEV.2026 (201)'!$A$9:$F$4118,2,FALSE),IF($E112="FDE",VLOOKUP($F112,'FDE-01.26'!$A$1:$D$3994,2,FALSE),IF($E112="SIURB (E)",VLOOKUP($F112,'EDIF COM Des JAN.2026'!$A$3:$D$3000,2,FALSE),IF($E112="SIURB (I)",VLOOKUP($F112,'INFRA COM Des JAN.2026'!$A$2:$D$1000,2,FALSE),IF($E112="SICRO NOVO",VLOOKUP($F112,'SICRO.DNIT DESONERADA 01.26'!$A$4:$D$7000,2,FALSE),IF($E112="COMP.",VLOOKUP($F112,'COMPOSIÇÃO '!D:I,2,0))))))))</f>
        <v>SERVIÇOS TÉCNICOS PROFISSIONAIS PARA OBTENÇÃO DO AVCB JUNTO AO CORPO DE BOMBEIROS PARA EDIFICAÇÕES DE 2001 À 5000 M2</v>
      </c>
      <c r="H112" s="291" t="str">
        <f>IF($E112="SINAPI",VLOOKUP($F112,'SINAPI_DESONERADO-04.2026'!$B$11:$E$19657,3,FALSE),IF($E112="CDHU",VLOOKUP($F112,'CDHU_Desonerado-FEV.2026 (201)'!$A$9:$F$4118,3,FALSE),IF($E112="FDE",VLOOKUP($F112,'FDE-01.26'!$A$1:$D$3994,3,FALSE),IF($E112="SIURB (E)",VLOOKUP($F112,'EDIF COM Des JAN.2026'!$A$1:$D$3000,3,FALSE),IF($E112="SIURB (I)",VLOOKUP($F112,'INFRA COM Des JAN.2026'!$A$2:$D$1000,3,FALSE),IF($E112="SICRO NOVO",VLOOKUP($F112,'SICRO.DNIT DESONERADA 01.26'!$A$4:$D$7000,3,FALSE),IF($E112="COMP.",VLOOKUP($F112,'COMPOSIÇÃO '!D:I,3,0))))))))</f>
        <v>GL</v>
      </c>
      <c r="I112" s="533">
        <f>IF(D112&lt;&gt;0,INDEX('MEMORIA CALCULO'!$A$1:$Q$109850,MATCH(D112,'MEMORIA CALCULO'!$A$1:$A$8050,0),16),0)</f>
        <v>1</v>
      </c>
      <c r="J112" s="288"/>
      <c r="K112" s="289"/>
      <c r="L112" s="290"/>
      <c r="M112" s="113"/>
      <c r="N112" s="96"/>
      <c r="O112" s="151"/>
      <c r="P112" s="126"/>
      <c r="R112" s="114"/>
      <c r="S112" s="114"/>
    </row>
    <row r="113" spans="1:19" s="129" customFormat="1">
      <c r="A113" s="126"/>
      <c r="B113" s="126"/>
      <c r="C113" s="127"/>
      <c r="D113" s="399"/>
      <c r="E113" s="400"/>
      <c r="F113" s="401"/>
      <c r="G113" s="402"/>
      <c r="H113" s="403"/>
      <c r="I113" s="404"/>
      <c r="J113" s="405"/>
      <c r="K113" s="406"/>
      <c r="L113" s="407"/>
      <c r="M113" s="134"/>
      <c r="N113" s="96"/>
      <c r="O113" s="151"/>
      <c r="P113" s="126"/>
      <c r="Q113" s="115"/>
      <c r="R113" s="114"/>
    </row>
    <row r="114" spans="1:19" s="115" customFormat="1">
      <c r="A114" s="135" t="str">
        <f t="shared" ref="A114:A116" si="76">LEFT(D114,2)</f>
        <v/>
      </c>
      <c r="B114" s="136"/>
      <c r="C114" s="126"/>
      <c r="D114" s="262"/>
      <c r="E114" s="261"/>
      <c r="F114" s="261"/>
      <c r="G114" s="261"/>
      <c r="H114" s="261"/>
      <c r="I114" s="277"/>
      <c r="J114" s="261"/>
      <c r="K114" s="261"/>
      <c r="L114" s="261"/>
      <c r="M114" s="113"/>
      <c r="N114" s="263"/>
      <c r="O114" s="293"/>
      <c r="P114" s="151"/>
      <c r="Q114" s="126"/>
      <c r="R114" s="126"/>
      <c r="S114" s="114"/>
    </row>
    <row r="115" spans="1:19" s="2" customFormat="1" ht="16.5" thickBot="1">
      <c r="A115" s="135"/>
      <c r="B115" s="136"/>
      <c r="C115" s="126"/>
      <c r="D115" s="264" t="str">
        <f>'CLIENTE-OBJETO'!A10</f>
        <v>Data:</v>
      </c>
      <c r="E115" s="586">
        <f ca="1">'CLIENTE-OBJETO'!B10</f>
        <v>46247</v>
      </c>
      <c r="F115" s="586"/>
      <c r="G115" s="242"/>
      <c r="H115" s="254"/>
      <c r="I115" s="10"/>
      <c r="J115" s="255"/>
      <c r="K115" s="256"/>
      <c r="L115" s="257"/>
      <c r="M115" s="1"/>
      <c r="O115" s="293"/>
      <c r="P115" s="104"/>
      <c r="Q115" s="104"/>
      <c r="R115" s="104"/>
      <c r="S115" s="275"/>
    </row>
    <row r="116" spans="1:19" s="2" customFormat="1" ht="16.5" thickBot="1">
      <c r="A116" s="135" t="str">
        <f t="shared" si="76"/>
        <v/>
      </c>
      <c r="B116" s="136"/>
      <c r="C116" s="126"/>
      <c r="D116" s="244"/>
      <c r="E116" s="253"/>
      <c r="F116" s="241"/>
      <c r="G116" s="242"/>
      <c r="H116" s="254"/>
      <c r="I116" s="10"/>
      <c r="J116" s="255"/>
      <c r="K116" s="295" t="s">
        <v>38</v>
      </c>
      <c r="L116" s="245">
        <f>SUMIF(K17:K113,"SUBTOTAL",L17:L113)</f>
        <v>0</v>
      </c>
      <c r="M116" s="1"/>
      <c r="O116" s="390"/>
      <c r="P116" s="104"/>
      <c r="Q116" s="104"/>
      <c r="R116" s="104"/>
      <c r="S116" s="275"/>
    </row>
    <row r="117" spans="1:19" s="2" customFormat="1">
      <c r="A117" s="212"/>
      <c r="B117" s="212"/>
      <c r="C117" s="9"/>
      <c r="D117" s="244"/>
      <c r="E117" s="12"/>
      <c r="F117" s="241"/>
      <c r="G117" s="242"/>
      <c r="H117" s="217"/>
      <c r="I117" s="10"/>
      <c r="J117" s="243"/>
      <c r="K117" s="246"/>
      <c r="L117" s="247"/>
      <c r="M117" s="1"/>
      <c r="O117" s="293"/>
      <c r="P117" s="104"/>
      <c r="Q117" s="104"/>
      <c r="R117" s="104"/>
      <c r="S117" s="275"/>
    </row>
    <row r="118" spans="1:19" s="2" customFormat="1">
      <c r="A118" s="212"/>
      <c r="B118" s="212"/>
      <c r="C118" s="9"/>
      <c r="D118" s="244"/>
      <c r="E118" s="12"/>
      <c r="F118" s="241"/>
      <c r="G118" s="219"/>
      <c r="H118" s="294"/>
      <c r="I118" s="10"/>
      <c r="J118" s="243"/>
      <c r="K118" s="246"/>
      <c r="L118" s="247"/>
      <c r="M118" s="1"/>
      <c r="O118" s="104"/>
      <c r="P118" s="104"/>
      <c r="Q118" s="104"/>
      <c r="R118" s="104"/>
      <c r="S118" s="275"/>
    </row>
    <row r="119" spans="1:19" s="2" customFormat="1">
      <c r="A119" s="212"/>
      <c r="B119" s="212"/>
      <c r="C119" s="9"/>
      <c r="D119" s="244"/>
      <c r="E119" s="12"/>
      <c r="F119" s="241"/>
      <c r="G119" s="219"/>
      <c r="H119" s="217"/>
      <c r="I119" s="10"/>
      <c r="J119" s="243"/>
      <c r="K119" s="246"/>
      <c r="L119" s="247"/>
      <c r="M119" s="1"/>
      <c r="O119" s="104"/>
      <c r="P119" s="104"/>
      <c r="Q119" s="104"/>
      <c r="R119" s="104"/>
      <c r="S119" s="275"/>
    </row>
    <row r="120" spans="1:19" s="2" customFormat="1">
      <c r="A120" s="212"/>
      <c r="B120" s="212"/>
      <c r="C120" s="9"/>
      <c r="D120" s="244"/>
      <c r="E120" s="12"/>
      <c r="F120" s="241"/>
      <c r="G120" s="219"/>
      <c r="H120" s="217"/>
      <c r="I120" s="10"/>
      <c r="J120" s="243"/>
      <c r="K120" s="246"/>
      <c r="L120" s="247"/>
      <c r="M120" s="1"/>
      <c r="O120" s="104"/>
      <c r="P120" s="104"/>
      <c r="Q120" s="104"/>
      <c r="R120" s="104"/>
      <c r="S120" s="275"/>
    </row>
    <row r="121" spans="1:19" s="2" customFormat="1">
      <c r="A121" s="212"/>
      <c r="B121" s="212"/>
      <c r="C121" s="9"/>
      <c r="D121" s="575"/>
      <c r="E121" s="575"/>
      <c r="F121" s="575"/>
      <c r="G121" s="248"/>
      <c r="H121" s="9"/>
      <c r="I121" s="10"/>
      <c r="J121" s="243"/>
      <c r="K121" s="246"/>
      <c r="L121" s="247"/>
      <c r="M121" s="1"/>
      <c r="O121" s="104"/>
      <c r="P121" s="104"/>
      <c r="Q121" s="104"/>
      <c r="R121" s="104"/>
      <c r="S121" s="275"/>
    </row>
    <row r="122" spans="1:19" customFormat="1">
      <c r="A122" s="42"/>
      <c r="B122" s="42"/>
      <c r="C122" s="13"/>
      <c r="D122" s="34"/>
      <c r="E122" s="12"/>
      <c r="F122" s="241"/>
      <c r="G122" s="249"/>
      <c r="J122" s="243"/>
      <c r="K122" s="246"/>
      <c r="L122" s="232"/>
      <c r="O122" s="104"/>
      <c r="P122" s="95"/>
      <c r="Q122" s="95"/>
      <c r="R122" s="95"/>
      <c r="S122" s="123"/>
    </row>
    <row r="123" spans="1:19" s="2" customFormat="1" ht="18">
      <c r="E123" s="12"/>
      <c r="F123" s="241"/>
      <c r="G123" s="249"/>
      <c r="H123" s="250"/>
      <c r="I123" s="250"/>
      <c r="J123" s="250"/>
      <c r="K123" s="250"/>
      <c r="L123" s="251"/>
      <c r="M123" s="250"/>
      <c r="O123" s="104"/>
      <c r="P123" s="104"/>
      <c r="Q123" s="104"/>
      <c r="R123" s="104"/>
      <c r="S123" s="275"/>
    </row>
    <row r="124" spans="1:19">
      <c r="A124" s="104"/>
      <c r="B124" s="104"/>
      <c r="C124" s="104"/>
      <c r="D124" s="104"/>
      <c r="E124" s="137"/>
      <c r="F124" s="138"/>
      <c r="G124" s="143"/>
      <c r="H124" s="144"/>
      <c r="I124" s="144"/>
      <c r="J124" s="144"/>
      <c r="K124" s="144"/>
      <c r="L124" s="145"/>
      <c r="M124" s="144"/>
      <c r="N124" s="104"/>
      <c r="O124" s="104"/>
    </row>
    <row r="125" spans="1:19">
      <c r="A125" s="104"/>
      <c r="B125" s="104"/>
      <c r="C125" s="104"/>
      <c r="D125" s="104"/>
      <c r="E125" s="137"/>
      <c r="F125" s="138"/>
      <c r="G125" s="139"/>
      <c r="H125" s="144"/>
      <c r="I125" s="144"/>
      <c r="J125" s="144"/>
      <c r="K125" s="144"/>
      <c r="L125" s="145"/>
      <c r="M125" s="144"/>
      <c r="N125" s="104"/>
      <c r="O125" s="104"/>
    </row>
    <row r="126" spans="1:19">
      <c r="A126" s="104"/>
      <c r="B126" s="104"/>
      <c r="C126" s="104"/>
      <c r="D126" s="104"/>
      <c r="E126" s="137"/>
      <c r="F126" s="138"/>
      <c r="G126" s="142"/>
    </row>
    <row r="127" spans="1:19">
      <c r="A127" s="104"/>
      <c r="B127" s="104"/>
      <c r="C127" s="104"/>
      <c r="D127" s="104"/>
      <c r="E127" s="137"/>
      <c r="F127" s="138"/>
      <c r="G127" s="143"/>
    </row>
    <row r="128" spans="1:19">
      <c r="A128" s="104"/>
      <c r="B128" s="104"/>
      <c r="C128" s="104"/>
      <c r="D128" s="104"/>
      <c r="E128" s="137"/>
      <c r="F128" s="138"/>
      <c r="G128" s="143"/>
    </row>
    <row r="129" spans="1:19">
      <c r="E129" s="137"/>
      <c r="F129" s="138"/>
    </row>
    <row r="130" spans="1:19">
      <c r="A130" s="104"/>
      <c r="B130" s="104"/>
      <c r="C130" s="104"/>
      <c r="D130" s="104"/>
      <c r="E130" s="137"/>
      <c r="F130" s="138"/>
      <c r="G130" s="97"/>
      <c r="H130" s="104"/>
      <c r="I130" s="104"/>
      <c r="J130" s="104"/>
      <c r="K130" s="104"/>
      <c r="L130" s="104"/>
      <c r="M130" s="104"/>
      <c r="N130" s="104"/>
      <c r="O130" s="104"/>
      <c r="S130" s="104"/>
    </row>
  </sheetData>
  <sheetProtection formatCells="0" formatColumns="0" formatRows="0" insertColumns="0" insertRows="0" insertHyperlinks="0" deleteColumns="0" deleteRows="0" sort="0" autoFilter="0" pivotTables="0"/>
  <autoFilter ref="A1:L130"/>
  <mergeCells count="9">
    <mergeCell ref="Q12:Q14"/>
    <mergeCell ref="P12:P14"/>
    <mergeCell ref="E5:G5"/>
    <mergeCell ref="D121:F121"/>
    <mergeCell ref="I12:L12"/>
    <mergeCell ref="D10:M10"/>
    <mergeCell ref="I13:K14"/>
    <mergeCell ref="L13:L14"/>
    <mergeCell ref="E115:F115"/>
  </mergeCells>
  <phoneticPr fontId="49" type="noConversion"/>
  <conditionalFormatting sqref="D18">
    <cfRule type="duplicateValues" dxfId="21" priority="8885"/>
  </conditionalFormatting>
  <conditionalFormatting sqref="D19:D20">
    <cfRule type="duplicateValues" dxfId="20" priority="11448"/>
  </conditionalFormatting>
  <conditionalFormatting sqref="D23">
    <cfRule type="duplicateValues" dxfId="19" priority="41"/>
  </conditionalFormatting>
  <conditionalFormatting sqref="D24">
    <cfRule type="duplicateValues" dxfId="18" priority="11471"/>
  </conditionalFormatting>
  <conditionalFormatting sqref="D28:D30 D47:D49 D32:D36 D41:D45 D38:D39 D54:D58 D51:D52">
    <cfRule type="duplicateValues" dxfId="17" priority="11517"/>
  </conditionalFormatting>
  <conditionalFormatting sqref="D62">
    <cfRule type="duplicateValues" dxfId="16" priority="11492"/>
  </conditionalFormatting>
  <conditionalFormatting sqref="D63 D65 D67:D68 D77:D81 D83:D96 D70:D75">
    <cfRule type="duplicateValues" dxfId="15" priority="11508"/>
  </conditionalFormatting>
  <conditionalFormatting sqref="D99">
    <cfRule type="duplicateValues" dxfId="14" priority="8"/>
  </conditionalFormatting>
  <conditionalFormatting sqref="D102">
    <cfRule type="duplicateValues" dxfId="13" priority="5"/>
  </conditionalFormatting>
  <conditionalFormatting sqref="D105">
    <cfRule type="duplicateValues" dxfId="12" priority="15"/>
  </conditionalFormatting>
  <conditionalFormatting sqref="D106:D109">
    <cfRule type="duplicateValues" dxfId="11" priority="18"/>
  </conditionalFormatting>
  <conditionalFormatting sqref="D112">
    <cfRule type="duplicateValues" dxfId="10" priority="25"/>
  </conditionalFormatting>
  <conditionalFormatting sqref="G18:G20 G28:G30 G32:G36 G38:G39 G41:G45 G47:G49 G51:G52 G54:G58 I54:I58 K54:L58 G23:G24 G62:G63 G65 G67:G68 G70:G75 G77:G81 G83:G96 G99 K99:L99 G102 K102:L102 G105:G109 G112 K112:L112 I18:I20 I28:I30 I32:I36 I38:I39 I41:I45 I47:I49 I51:I52 I23:I24 I62:I63 I65 I67:I68 I70:I75 I77:I81 I83:I96 I99 I102 I105:I109 I112 K18:L20 K23:L24 K28:L30 K32:L36 K38:L39 K47:L49 K51:L52 K41:L45 K62:L63 K65:L65 K67:L68 K70:L75 K77:L81 K83:L96 K105:L109">
    <cfRule type="cellIs" dxfId="9" priority="97" operator="equal">
      <formula>0</formula>
    </cfRule>
  </conditionalFormatting>
  <conditionalFormatting sqref="J18:J20 J23:J24 J28:J30 J32:J36 J38:J39 J41:J45 J47:J49 J51:J52 J54:J58 J62:J63 J65 J67:J68 J70:J75 J77:J81 J83:J96 J112">
    <cfRule type="expression" dxfId="8" priority="692">
      <formula>O18="verificar formulas"</formula>
    </cfRule>
    <cfRule type="cellIs" dxfId="7" priority="694" operator="equal">
      <formula>0</formula>
    </cfRule>
  </conditionalFormatting>
  <conditionalFormatting sqref="J99">
    <cfRule type="expression" dxfId="6" priority="9">
      <formula>O99="verificar formulas"</formula>
    </cfRule>
    <cfRule type="cellIs" dxfId="5" priority="10" operator="equal">
      <formula>0</formula>
    </cfRule>
  </conditionalFormatting>
  <conditionalFormatting sqref="J102">
    <cfRule type="expression" dxfId="4" priority="3">
      <formula>O102="verificar formulas"</formula>
    </cfRule>
    <cfRule type="cellIs" dxfId="3" priority="4" operator="equal">
      <formula>0</formula>
    </cfRule>
  </conditionalFormatting>
  <conditionalFormatting sqref="J105:J109">
    <cfRule type="expression" dxfId="2" priority="16">
      <formula>O105="verificar formulas"</formula>
    </cfRule>
    <cfRule type="cellIs" dxfId="1" priority="17" operator="equal">
      <formula>0</formula>
    </cfRule>
  </conditionalFormatting>
  <conditionalFormatting sqref="L1:L1048576">
    <cfRule type="cellIs" dxfId="0" priority="91" operator="lessThan">
      <formula>0</formula>
    </cfRule>
  </conditionalFormatting>
  <dataValidations disablePrompts="1" count="2">
    <dataValidation type="list" allowBlank="1" showInputMessage="1" showErrorMessage="1" sqref="D10:M10">
      <formula1>#REF!</formula1>
    </dataValidation>
    <dataValidation type="list" allowBlank="1" showInputMessage="1" showErrorMessage="1" sqref="N114">
      <formula1>$N$1:$N$2</formula1>
    </dataValidation>
  </dataValidations>
  <pageMargins left="0.39370078740157483" right="0.39370078740157483" top="0.39370078740157483" bottom="0.39370078740157483" header="0.19685039370078741" footer="0.19685039370078741"/>
  <pageSetup paperSize="9" scale="47" fitToHeight="0" orientation="portrait" r:id="rId1"/>
  <headerFooter scaleWithDoc="0" alignWithMargins="0">
    <oddFooter>&amp;C&amp;6Página &amp;P de &amp;N</oddFooter>
  </headerFooter>
  <rowBreaks count="1" manualBreakCount="1">
    <brk id="81" min="3" max="11" man="1"/>
  </rowBreaks>
  <ignoredErrors>
    <ignoredError sqref="A18:C20 A17:C17 A114:C114 AF38:XFD38 A47:C49 B115:C115 A22:C24 A26:C30 A38:C38 AF45:XFD45 AF51:XFD51 AF47:XFD49 A42:C45 AF42:XFD44 A40:C41 A39:C39 AF58:XFD58 A58:C58 A32:C36 A62:C63 AF63:XFD63 A60:C60 A52:C53 AF65:XFD65 A65:C65 AF72:XFD73 A70:C73 A74:C74 AF77:XFD79 A113:C113 AF74:XFD74 A67:C68 A83:C96 A76:C81 A75:C75 A51:C51 B50:C50 A54:C54 AF54:XFD56 A57:C57 A56:C56 A111:C111 A104:C104 A105:C108 A112:C112 A98:C98 A110:C110 A99:C103 A109:C109 AF109:XFD109 A55:C55" unlockedFormula="1"/>
  </ignoredErrors>
</worksheet>
</file>

<file path=xl/worksheets/sheet3.xml><?xml version="1.0" encoding="utf-8"?>
<worksheet xmlns="http://schemas.openxmlformats.org/spreadsheetml/2006/main" xmlns:r="http://schemas.openxmlformats.org/officeDocument/2006/relationships">
  <sheetPr codeName="Planilha7">
    <tabColor rgb="FFFF0000"/>
    <pageSetUpPr fitToPage="1"/>
  </sheetPr>
  <dimension ref="A1:X374"/>
  <sheetViews>
    <sheetView showGridLines="0" view="pageBreakPreview" zoomScaleNormal="115" zoomScaleSheetLayoutView="100" workbookViewId="0">
      <pane ySplit="1" topLeftCell="A148" activePane="bottomLeft" state="frozen"/>
      <selection activeCell="K27" sqref="K27"/>
      <selection pane="bottomLeft" activeCell="M171" sqref="M171"/>
    </sheetView>
  </sheetViews>
  <sheetFormatPr defaultRowHeight="15"/>
  <cols>
    <col min="1" max="1" width="9.85546875" style="21" customWidth="1"/>
    <col min="2" max="2" width="13.7109375" customWidth="1"/>
    <col min="3" max="3" width="11.42578125" customWidth="1"/>
    <col min="5" max="5" width="8" style="34" customWidth="1"/>
    <col min="6" max="6" width="16.140625" style="34" customWidth="1"/>
    <col min="7" max="7" width="18.42578125" customWidth="1"/>
    <col min="8" max="8" width="7.7109375" bestFit="1" customWidth="1"/>
    <col min="9" max="9" width="15.42578125" customWidth="1"/>
    <col min="10" max="10" width="6.140625" bestFit="1" customWidth="1"/>
    <col min="11" max="11" width="15.7109375" customWidth="1"/>
    <col min="12" max="12" width="4.42578125" bestFit="1" customWidth="1"/>
    <col min="13" max="13" width="13.85546875" bestFit="1" customWidth="1"/>
    <col min="14" max="14" width="11" bestFit="1" customWidth="1"/>
    <col min="16" max="16" width="19.85546875" customWidth="1"/>
    <col min="19" max="19" width="11.7109375" customWidth="1"/>
    <col min="20" max="20" width="2.7109375" customWidth="1"/>
    <col min="21" max="21" width="10.140625" customWidth="1"/>
    <col min="22" max="22" width="7" bestFit="1" customWidth="1"/>
    <col min="23" max="23" width="10.140625" customWidth="1"/>
    <col min="24" max="24" width="9" customWidth="1"/>
  </cols>
  <sheetData>
    <row r="1" spans="1:24" ht="15" customHeight="1" thickBot="1">
      <c r="A1" s="19"/>
      <c r="B1" s="15"/>
      <c r="C1" s="35"/>
      <c r="D1" s="32"/>
      <c r="E1" s="32"/>
      <c r="F1" s="32"/>
      <c r="G1" s="35"/>
      <c r="H1" s="35"/>
      <c r="I1" s="35"/>
      <c r="J1" s="35"/>
      <c r="K1" s="36"/>
      <c r="L1" s="36"/>
      <c r="M1" s="35"/>
      <c r="N1" s="37"/>
      <c r="O1" s="28"/>
      <c r="P1" s="73"/>
      <c r="T1" s="36"/>
      <c r="U1" s="36"/>
      <c r="V1" s="36"/>
      <c r="W1" s="36"/>
      <c r="X1" s="36"/>
    </row>
    <row r="2" spans="1:24" ht="15" customHeight="1">
      <c r="A2" s="23"/>
      <c r="B2" s="278" t="s">
        <v>46</v>
      </c>
      <c r="C2" s="22" t="str">
        <f>'CLIENTE-OBJETO'!B2</f>
        <v>PREFEITURA MUNICIPAL DE PIRACICABA</v>
      </c>
      <c r="D2" s="22"/>
      <c r="E2" s="33"/>
      <c r="F2" s="33"/>
      <c r="G2" s="22"/>
      <c r="H2" s="22"/>
      <c r="I2" s="22"/>
      <c r="J2" s="22"/>
      <c r="K2" s="22"/>
      <c r="L2" s="22"/>
      <c r="M2" s="22"/>
      <c r="N2" s="22"/>
      <c r="O2" s="63" t="s">
        <v>45</v>
      </c>
      <c r="P2" s="38"/>
      <c r="T2" s="66"/>
      <c r="U2" s="66"/>
      <c r="V2" s="66"/>
      <c r="W2" s="66"/>
      <c r="X2" s="66"/>
    </row>
    <row r="3" spans="1:24" ht="15" customHeight="1">
      <c r="A3" s="19"/>
      <c r="B3" s="23" t="s">
        <v>44</v>
      </c>
      <c r="C3" s="66" t="str">
        <f>'CLIENTE-OBJETO'!B3</f>
        <v>PLANO DE COMBATE A INCÊNDIO (PCI) CEREST</v>
      </c>
      <c r="D3" s="66"/>
      <c r="E3" s="359"/>
      <c r="F3" s="359"/>
      <c r="G3" s="66"/>
      <c r="H3" s="66"/>
      <c r="I3" s="66"/>
      <c r="J3" s="66"/>
      <c r="K3" s="66"/>
      <c r="L3" s="66"/>
      <c r="M3" s="66"/>
      <c r="N3" s="66"/>
      <c r="O3" s="64" t="s">
        <v>47</v>
      </c>
      <c r="P3" s="39">
        <v>0</v>
      </c>
      <c r="R3" s="396" t="s">
        <v>31296</v>
      </c>
      <c r="S3" s="282"/>
      <c r="T3" s="66"/>
      <c r="U3" s="66"/>
      <c r="V3" s="359"/>
      <c r="W3" s="66"/>
      <c r="X3" s="66"/>
    </row>
    <row r="4" spans="1:24" ht="15" customHeight="1">
      <c r="A4" s="19"/>
      <c r="B4" s="279" t="s">
        <v>48</v>
      </c>
      <c r="C4" s="44" t="str">
        <f>'CLIENTE-OBJETO'!B4</f>
        <v>RUA DO TRABALHO, 602 - VILA INDEPENDÊNCIA, PIRACICABA/SP</v>
      </c>
      <c r="D4" s="16"/>
      <c r="E4" s="16"/>
      <c r="F4" s="16"/>
      <c r="G4" s="17"/>
      <c r="H4" s="17"/>
      <c r="I4" s="17"/>
      <c r="J4" s="17"/>
      <c r="K4" s="18"/>
      <c r="L4" s="18"/>
      <c r="M4" s="17"/>
      <c r="N4" s="43"/>
      <c r="O4" s="65" t="s">
        <v>49</v>
      </c>
      <c r="P4" s="24" t="s">
        <v>32528</v>
      </c>
      <c r="R4" s="321">
        <v>3</v>
      </c>
      <c r="S4" s="282"/>
      <c r="T4" s="69"/>
      <c r="U4" s="69"/>
      <c r="V4" s="395"/>
      <c r="W4" s="69"/>
      <c r="X4" s="69"/>
    </row>
    <row r="5" spans="1:24" ht="15" customHeight="1">
      <c r="A5" s="20"/>
      <c r="B5" s="25"/>
      <c r="C5" s="360"/>
      <c r="D5" s="360"/>
      <c r="E5" s="20"/>
      <c r="F5" s="361"/>
      <c r="G5" s="362"/>
      <c r="H5" s="362"/>
      <c r="K5" s="67"/>
      <c r="L5" s="67"/>
      <c r="O5" s="40"/>
      <c r="P5" s="41"/>
      <c r="R5" s="281"/>
      <c r="T5" s="67"/>
      <c r="U5" s="67"/>
      <c r="V5" s="67"/>
      <c r="W5" s="67"/>
      <c r="X5" s="67"/>
    </row>
    <row r="6" spans="1:24" ht="15" customHeight="1">
      <c r="A6" s="20"/>
      <c r="B6" s="593" t="s">
        <v>53</v>
      </c>
      <c r="C6" s="594"/>
      <c r="D6" s="594"/>
      <c r="E6" s="594"/>
      <c r="F6" s="594"/>
      <c r="G6" s="594"/>
      <c r="H6" s="594"/>
      <c r="I6" s="594"/>
      <c r="J6" s="594"/>
      <c r="K6" s="594"/>
      <c r="L6" s="594"/>
      <c r="M6" s="594"/>
      <c r="N6" s="594"/>
      <c r="O6" s="594"/>
      <c r="P6" s="595"/>
      <c r="R6" t="s">
        <v>31298</v>
      </c>
    </row>
    <row r="7" spans="1:24" ht="15" customHeight="1">
      <c r="A7" s="19"/>
      <c r="B7" s="598" t="s">
        <v>50</v>
      </c>
      <c r="C7" s="600" t="s">
        <v>51</v>
      </c>
      <c r="D7" s="601"/>
      <c r="E7" s="601"/>
      <c r="F7" s="601"/>
      <c r="G7" s="601"/>
      <c r="H7" s="601"/>
      <c r="I7" s="601"/>
      <c r="J7" s="601"/>
      <c r="K7" s="601"/>
      <c r="L7" s="601"/>
      <c r="M7" s="601"/>
      <c r="N7" s="601"/>
      <c r="O7" s="596" t="s">
        <v>52</v>
      </c>
      <c r="P7" s="597"/>
      <c r="R7" s="394"/>
    </row>
    <row r="8" spans="1:24" ht="15" customHeight="1">
      <c r="A8" s="19"/>
      <c r="B8" s="599"/>
      <c r="C8" s="600"/>
      <c r="D8" s="601"/>
      <c r="E8" s="601"/>
      <c r="F8" s="601"/>
      <c r="G8" s="601"/>
      <c r="H8" s="601"/>
      <c r="I8" s="601"/>
      <c r="J8" s="601"/>
      <c r="K8" s="601"/>
      <c r="L8" s="601"/>
      <c r="M8" s="601"/>
      <c r="N8" s="601"/>
      <c r="O8" s="29" t="s">
        <v>42</v>
      </c>
      <c r="P8" s="26" t="s">
        <v>4</v>
      </c>
    </row>
    <row r="9" spans="1:24" ht="15" customHeight="1">
      <c r="A9" s="19"/>
      <c r="B9" s="31"/>
      <c r="C9" s="363"/>
      <c r="D9" s="363"/>
      <c r="E9" s="363"/>
      <c r="F9" s="363"/>
      <c r="G9" s="363"/>
      <c r="H9" s="363"/>
      <c r="I9" s="363"/>
      <c r="J9" s="363"/>
      <c r="K9" s="68"/>
      <c r="L9" s="68"/>
      <c r="M9" s="363"/>
      <c r="N9" s="364"/>
      <c r="O9" s="30"/>
      <c r="P9" s="27"/>
      <c r="T9" s="68"/>
      <c r="U9" s="68"/>
      <c r="V9" s="68"/>
      <c r="W9" s="68"/>
      <c r="X9" s="68"/>
    </row>
    <row r="10" spans="1:24" ht="15" customHeight="1">
      <c r="A10" s="77">
        <f>'Plan. Orçamentária'!D17</f>
        <v>1</v>
      </c>
      <c r="B10" s="494"/>
      <c r="C10" s="587" t="str">
        <f>'Plan. Orçamentária'!E17</f>
        <v>PLACA DA OBRA E CANTEIRO</v>
      </c>
      <c r="D10" s="588"/>
      <c r="E10" s="588"/>
      <c r="F10" s="588"/>
      <c r="G10" s="588"/>
      <c r="H10" s="588"/>
      <c r="I10" s="588"/>
      <c r="J10" s="588"/>
      <c r="K10" s="588"/>
      <c r="L10" s="588"/>
      <c r="M10" s="588"/>
      <c r="N10" s="588"/>
      <c r="O10" s="495"/>
      <c r="P10" s="496"/>
    </row>
    <row r="11" spans="1:24" ht="15" customHeight="1">
      <c r="A11" s="76">
        <f>'Plan. Orçamentária'!D18</f>
        <v>1001</v>
      </c>
      <c r="B11" s="311">
        <f>IF(A11&lt;&gt;0,INDEX('Plan. Orçamentária'!$D$11:$K$205,MATCH(A11,'Plan. Orçamentária'!$D$11:$D$205,0),3),0)</f>
        <v>103689</v>
      </c>
      <c r="C11" s="589" t="str">
        <f>IF(A11&lt;&gt;0,INDEX('Plan. Orçamentária'!$D$11:$K$205,MATCH(A11,'Plan. Orçamentária'!$D$11:$D$205,0),4),0)</f>
        <v>FORNECIMENTO E INSTALAÇÃO DE PLACA DE OBRA COM CHAPA GALVANIZADA E ESTRUTURA DE MADEIRA. AF_03/2022_PS</v>
      </c>
      <c r="D11" s="589"/>
      <c r="E11" s="589"/>
      <c r="F11" s="589"/>
      <c r="G11" s="589"/>
      <c r="H11" s="589"/>
      <c r="I11" s="589"/>
      <c r="J11" s="589"/>
      <c r="K11" s="589"/>
      <c r="L11" s="589"/>
      <c r="M11" s="589"/>
      <c r="N11" s="589"/>
      <c r="O11" s="309" t="str">
        <f>IF(A11&lt;&gt;0,INDEX('Plan. Orçamentária'!$D$17:$K$205,MATCH(A11,'Plan. Orçamentária'!$D$17:$D$205,0),5),0)</f>
        <v>M2</v>
      </c>
      <c r="P11" s="310">
        <f>TRUNC(SUM(N13),2)</f>
        <v>2</v>
      </c>
    </row>
    <row r="12" spans="1:24" ht="15" customHeight="1">
      <c r="A12" s="77"/>
      <c r="B12" s="280"/>
      <c r="H12" s="365"/>
      <c r="I12" s="68"/>
      <c r="J12" s="68"/>
      <c r="K12" s="391" t="s">
        <v>31297</v>
      </c>
      <c r="L12" s="391"/>
      <c r="M12" s="391" t="s">
        <v>30073</v>
      </c>
      <c r="N12" s="392" t="s">
        <v>4</v>
      </c>
      <c r="P12" s="41"/>
    </row>
    <row r="13" spans="1:24" ht="15" customHeight="1">
      <c r="A13" s="77"/>
      <c r="B13" s="280"/>
      <c r="H13" s="365"/>
      <c r="I13" s="68"/>
      <c r="J13" s="68"/>
      <c r="K13" s="393">
        <v>2</v>
      </c>
      <c r="L13" s="393" t="s">
        <v>25026</v>
      </c>
      <c r="M13" s="393">
        <v>1</v>
      </c>
      <c r="N13" s="486">
        <f>TRUNC(K13*M13,2)</f>
        <v>2</v>
      </c>
      <c r="P13" s="41"/>
    </row>
    <row r="14" spans="1:24" ht="15" customHeight="1">
      <c r="A14" s="77"/>
      <c r="B14" s="280"/>
      <c r="H14" s="365"/>
      <c r="I14" s="68"/>
      <c r="J14" s="68"/>
      <c r="K14" s="68"/>
      <c r="L14" s="68"/>
      <c r="M14" s="366"/>
      <c r="N14" s="367"/>
      <c r="P14" s="41"/>
    </row>
    <row r="15" spans="1:24" ht="15" customHeight="1">
      <c r="A15" s="76">
        <f>A11+1</f>
        <v>1002</v>
      </c>
      <c r="B15" s="311">
        <f>IF(A15&lt;&gt;0,INDEX('Plan. Orçamentária'!$D$11:$K$205,MATCH(A15,'Plan. Orçamentária'!$D$11:$D$205,0),3),0)</f>
        <v>103694</v>
      </c>
      <c r="C15" s="589" t="str">
        <f>IF(A15&lt;&gt;0,INDEX('Plan. Orçamentária'!$D$11:$K$205,MATCH(A15,'Plan. Orçamentária'!$D$11:$D$205,0),4),0)</f>
        <v>FORNECIMENTO E INSTALAÇÃO DE SUPORTE DE MADEIRA PARA PLACAS DE SINALIZAÇÃO, EM SOLO, COM H= DE 2,5 M E SEÇÃO DE 7,5 X 7,5 CM. AF_03/2022</v>
      </c>
      <c r="D15" s="589"/>
      <c r="E15" s="589"/>
      <c r="F15" s="589"/>
      <c r="G15" s="589"/>
      <c r="H15" s="589"/>
      <c r="I15" s="589"/>
      <c r="J15" s="589"/>
      <c r="K15" s="589"/>
      <c r="L15" s="589"/>
      <c r="M15" s="589"/>
      <c r="N15" s="589"/>
      <c r="O15" s="309" t="str">
        <f>IF(A15&lt;&gt;0,INDEX('Plan. Orçamentária'!$D$17:$K$205,MATCH(A15,'Plan. Orçamentária'!$D$17:$D$205,0),5),0)</f>
        <v>UN</v>
      </c>
      <c r="P15" s="310">
        <f>TRUNC(SUM(N17),2)</f>
        <v>2</v>
      </c>
    </row>
    <row r="16" spans="1:24" ht="15" customHeight="1">
      <c r="A16" s="77"/>
      <c r="B16" s="280"/>
      <c r="H16" s="365"/>
      <c r="I16" s="68"/>
      <c r="J16" s="68"/>
      <c r="K16" s="68"/>
      <c r="L16" s="68"/>
      <c r="M16" s="366"/>
      <c r="N16" s="392" t="s">
        <v>4</v>
      </c>
      <c r="P16" s="41"/>
    </row>
    <row r="17" spans="1:16" ht="15" customHeight="1">
      <c r="A17" s="77"/>
      <c r="B17" s="280"/>
      <c r="H17" s="365"/>
      <c r="I17" s="68"/>
      <c r="J17" s="68"/>
      <c r="K17" s="68"/>
      <c r="L17" s="68"/>
      <c r="M17" s="366"/>
      <c r="N17" s="487">
        <v>2</v>
      </c>
      <c r="P17" s="41"/>
    </row>
    <row r="18" spans="1:16" ht="15" customHeight="1">
      <c r="A18" s="77"/>
      <c r="B18" s="280"/>
      <c r="H18" s="365"/>
      <c r="I18" s="68"/>
      <c r="J18" s="68"/>
      <c r="K18" s="68"/>
      <c r="L18" s="68"/>
      <c r="M18" s="366"/>
      <c r="N18" s="367"/>
      <c r="P18" s="41"/>
    </row>
    <row r="19" spans="1:16" ht="15" customHeight="1">
      <c r="A19" s="76">
        <f>A15+1</f>
        <v>1003</v>
      </c>
      <c r="B19" s="311" t="str">
        <f>IF(A19&lt;&gt;0,INDEX('Plan. Orçamentária'!$D$11:$K$205,MATCH(A19,'Plan. Orçamentária'!$D$11:$D$205,0),3),0)</f>
        <v>16.06.047</v>
      </c>
      <c r="C19" s="589" t="str">
        <f>IF(A19&lt;&gt;0,INDEX('Plan. Orçamentária'!$D$11:$K$205,MATCH(A19,'Plan. Orçamentária'!$D$11:$D$205,0),4),0)</f>
        <v>LOCAÇÃO MENSAL DE CONTAINER 4,00M COM 2 VASOS SANITARIOS, 1 LAVABO, 1 MICTÓRIO E 4 PONTOS CHUV.</v>
      </c>
      <c r="D19" s="589"/>
      <c r="E19" s="589"/>
      <c r="F19" s="589"/>
      <c r="G19" s="589"/>
      <c r="H19" s="589"/>
      <c r="I19" s="589"/>
      <c r="J19" s="589"/>
      <c r="K19" s="589"/>
      <c r="L19" s="589"/>
      <c r="M19" s="589"/>
      <c r="N19" s="589"/>
      <c r="O19" s="309" t="str">
        <f>IF(A19&lt;&gt;0,INDEX('Plan. Orçamentária'!$D$17:$K$205,MATCH(A19,'Plan. Orçamentária'!$D$17:$D$205,0),5),0)</f>
        <v>M2</v>
      </c>
      <c r="P19" s="310">
        <f>TRUNC(SUM(N21),2)</f>
        <v>9.76</v>
      </c>
    </row>
    <row r="20" spans="1:16" ht="15" customHeight="1">
      <c r="A20" s="77"/>
      <c r="B20" s="280"/>
      <c r="H20" s="365"/>
      <c r="I20" s="68"/>
      <c r="J20" s="68"/>
      <c r="K20" s="391" t="s">
        <v>31297</v>
      </c>
      <c r="L20" s="391"/>
      <c r="M20" s="391" t="s">
        <v>32524</v>
      </c>
      <c r="N20" s="392" t="s">
        <v>4</v>
      </c>
      <c r="P20" s="41"/>
    </row>
    <row r="21" spans="1:16" ht="15" customHeight="1">
      <c r="A21" s="77"/>
      <c r="B21" s="280"/>
      <c r="H21" s="365"/>
      <c r="I21" s="68"/>
      <c r="J21" s="68"/>
      <c r="K21" s="393">
        <v>4</v>
      </c>
      <c r="L21" s="393" t="s">
        <v>25026</v>
      </c>
      <c r="M21" s="393">
        <v>2.44</v>
      </c>
      <c r="N21" s="486">
        <f>TRUNC(K21*M21,2)</f>
        <v>9.76</v>
      </c>
      <c r="P21" s="41"/>
    </row>
    <row r="22" spans="1:16" ht="15" customHeight="1">
      <c r="A22" s="77"/>
      <c r="B22" s="280"/>
      <c r="H22" s="365"/>
      <c r="I22" s="68"/>
      <c r="J22" s="68"/>
      <c r="K22" s="68"/>
      <c r="L22" s="68"/>
      <c r="M22" s="366"/>
      <c r="N22" s="367"/>
      <c r="P22" s="41"/>
    </row>
    <row r="23" spans="1:16" ht="15" customHeight="1">
      <c r="A23" s="77"/>
      <c r="B23" s="280"/>
      <c r="H23" s="365"/>
      <c r="I23" s="68"/>
      <c r="J23" s="68"/>
      <c r="K23" s="68"/>
      <c r="L23" s="68"/>
      <c r="M23" s="366"/>
      <c r="N23" s="367"/>
      <c r="P23" s="41"/>
    </row>
    <row r="24" spans="1:16" ht="15" customHeight="1">
      <c r="A24" s="77">
        <f>'Plan. Orçamentária'!D22</f>
        <v>2</v>
      </c>
      <c r="B24" s="494"/>
      <c r="C24" s="587" t="str">
        <f>'Plan. Orçamentária'!E22</f>
        <v>RESERVA PARA INCÊNDIO</v>
      </c>
      <c r="D24" s="588"/>
      <c r="E24" s="588"/>
      <c r="F24" s="588"/>
      <c r="G24" s="588"/>
      <c r="H24" s="588"/>
      <c r="I24" s="588"/>
      <c r="J24" s="588"/>
      <c r="K24" s="588"/>
      <c r="L24" s="588"/>
      <c r="M24" s="588"/>
      <c r="N24" s="588"/>
      <c r="O24" s="495"/>
      <c r="P24" s="496"/>
    </row>
    <row r="25" spans="1:16" ht="15" customHeight="1">
      <c r="A25" s="76">
        <f>'Plan. Orçamentária'!D23</f>
        <v>2001</v>
      </c>
      <c r="B25" s="311" t="str">
        <f>IF(A25&lt;&gt;0,INDEX('Plan. Orçamentária'!$D$11:$K$205,MATCH(A25,'Plan. Orçamentária'!$D$11:$D$205,0),3),0)</f>
        <v>48.02.207</v>
      </c>
      <c r="C25" s="589" t="str">
        <f>IF(A25&lt;&gt;0,INDEX('Plan. Orçamentária'!$D$11:$K$205,MATCH(A25,'Plan. Orçamentária'!$D$11:$D$205,0),4),0)</f>
        <v>Reservatório em polietileno com tampa de encaixar - capacidade de 10.000 litros</v>
      </c>
      <c r="D25" s="589"/>
      <c r="E25" s="589"/>
      <c r="F25" s="589"/>
      <c r="G25" s="589"/>
      <c r="H25" s="589"/>
      <c r="I25" s="589"/>
      <c r="J25" s="589"/>
      <c r="K25" s="589"/>
      <c r="L25" s="589"/>
      <c r="M25" s="589"/>
      <c r="N25" s="589"/>
      <c r="O25" s="309" t="str">
        <f>IF(A25&lt;&gt;0,INDEX('Plan. Orçamentária'!$D$17:$K$205,MATCH(A25,'Plan. Orçamentária'!$D$17:$D$205,0),5),0)</f>
        <v>UN</v>
      </c>
      <c r="P25" s="310">
        <f>TRUNC(SUM(N27:N27),2)</f>
        <v>1</v>
      </c>
    </row>
    <row r="26" spans="1:16" ht="15" customHeight="1">
      <c r="A26"/>
      <c r="B26" s="280"/>
      <c r="N26" s="368" t="s">
        <v>4</v>
      </c>
      <c r="P26" s="41"/>
    </row>
    <row r="27" spans="1:16" ht="15" customHeight="1">
      <c r="A27"/>
      <c r="B27" s="280"/>
      <c r="M27" s="485" t="s">
        <v>32525</v>
      </c>
      <c r="N27" s="487">
        <v>1</v>
      </c>
      <c r="P27" s="41"/>
    </row>
    <row r="28" spans="1:16" ht="15" customHeight="1">
      <c r="A28"/>
      <c r="B28" s="280"/>
      <c r="P28" s="41"/>
    </row>
    <row r="29" spans="1:16" ht="15" customHeight="1">
      <c r="A29" s="76">
        <f>A25+1</f>
        <v>2002</v>
      </c>
      <c r="B29" s="311" t="str">
        <f>IF(A29&lt;&gt;0,INDEX('Plan. Orçamentária'!$D$11:$K$205,MATCH(A29,'Plan. Orçamentária'!$D$11:$D$205,0),3),0)</f>
        <v>48.05.050</v>
      </c>
      <c r="C29" s="589" t="str">
        <f>IF(A29&lt;&gt;0,INDEX('Plan. Orçamentária'!$D$11:$K$205,MATCH(A29,'Plan. Orçamentária'!$D$11:$D$205,0),4),0)</f>
        <v>Torneira de boia, DN= 2´</v>
      </c>
      <c r="D29" s="589"/>
      <c r="E29" s="589"/>
      <c r="F29" s="589"/>
      <c r="G29" s="589"/>
      <c r="H29" s="589"/>
      <c r="I29" s="589"/>
      <c r="J29" s="589"/>
      <c r="K29" s="589"/>
      <c r="L29" s="589"/>
      <c r="M29" s="589"/>
      <c r="N29" s="589"/>
      <c r="O29" s="309" t="str">
        <f>IF(A29&lt;&gt;0,INDEX('Plan. Orçamentária'!$D$17:$K$205,MATCH(A29,'Plan. Orçamentária'!$D$17:$D$205,0),5),0)</f>
        <v>UN</v>
      </c>
      <c r="P29" s="310">
        <f>TRUNC(SUM(N31:N31),2)</f>
        <v>1</v>
      </c>
    </row>
    <row r="30" spans="1:16" ht="15" customHeight="1">
      <c r="A30"/>
      <c r="B30" s="280"/>
      <c r="N30" s="368" t="s">
        <v>4</v>
      </c>
      <c r="P30" s="41"/>
    </row>
    <row r="31" spans="1:16" ht="15" customHeight="1">
      <c r="A31"/>
      <c r="B31" s="280"/>
      <c r="M31" s="485" t="s">
        <v>32525</v>
      </c>
      <c r="N31" s="487">
        <v>1</v>
      </c>
      <c r="P31" s="41"/>
    </row>
    <row r="32" spans="1:16" ht="15" customHeight="1">
      <c r="A32"/>
      <c r="B32" s="280"/>
      <c r="K32" s="367"/>
      <c r="L32" s="367"/>
      <c r="M32" s="367"/>
      <c r="N32" s="367"/>
      <c r="P32" s="41"/>
    </row>
    <row r="33" spans="1:16" ht="15" customHeight="1">
      <c r="A33" s="77">
        <f>'Plan. Orçamentária'!D26</f>
        <v>3</v>
      </c>
      <c r="B33" s="494"/>
      <c r="C33" s="587" t="str">
        <f>'Plan. Orçamentária'!E26</f>
        <v>COMBATE A INCÊNDIO</v>
      </c>
      <c r="D33" s="588"/>
      <c r="E33" s="588"/>
      <c r="F33" s="588"/>
      <c r="G33" s="588"/>
      <c r="H33" s="588"/>
      <c r="I33" s="588"/>
      <c r="J33" s="588"/>
      <c r="K33" s="588"/>
      <c r="L33" s="588"/>
      <c r="M33" s="588"/>
      <c r="N33" s="588"/>
      <c r="O33" s="495"/>
      <c r="P33" s="496"/>
    </row>
    <row r="34" spans="1:16" ht="15" customHeight="1">
      <c r="A34" s="77"/>
      <c r="B34" s="497"/>
      <c r="C34" s="498" t="str">
        <f>'Plan. Orçamentária'!E27</f>
        <v>EXTINTORES</v>
      </c>
      <c r="D34" s="499"/>
      <c r="E34" s="499"/>
      <c r="F34" s="499"/>
      <c r="G34" s="499"/>
      <c r="H34" s="499"/>
      <c r="I34" s="499"/>
      <c r="J34" s="499"/>
      <c r="K34" s="499"/>
      <c r="L34" s="499"/>
      <c r="M34" s="499"/>
      <c r="N34" s="499"/>
      <c r="O34" s="500"/>
      <c r="P34" s="501"/>
    </row>
    <row r="35" spans="1:16" ht="15" customHeight="1">
      <c r="A35" s="76">
        <f>'Plan. Orçamentária'!D28</f>
        <v>3001</v>
      </c>
      <c r="B35" s="311" t="str">
        <f>IF(A35&lt;&gt;0,INDEX('Plan. Orçamentária'!$D$11:$K$205,MATCH(A35,'Plan. Orçamentária'!$D$11:$D$205,0),3),0)</f>
        <v>50.10.120</v>
      </c>
      <c r="C35" s="589" t="str">
        <f>IF(A35&lt;&gt;0,INDEX('Plan. Orçamentária'!$D$11:$K$205,MATCH(A35,'Plan. Orçamentária'!$D$11:$D$205,0),4),0)</f>
        <v>Extintor manual de pó químico seco ABC - capacidade de 6 kg</v>
      </c>
      <c r="D35" s="589"/>
      <c r="E35" s="589"/>
      <c r="F35" s="589"/>
      <c r="G35" s="589"/>
      <c r="H35" s="589"/>
      <c r="I35" s="589"/>
      <c r="J35" s="589"/>
      <c r="K35" s="589"/>
      <c r="L35" s="589"/>
      <c r="M35" s="589"/>
      <c r="N35" s="589"/>
      <c r="O35" s="309" t="str">
        <f>IF(A35&lt;&gt;0,INDEX('Plan. Orçamentária'!$D$17:$K$205,MATCH(A35,'Plan. Orçamentária'!$D$17:$D$205,0),5),0)</f>
        <v>UN</v>
      </c>
      <c r="P35" s="310">
        <f>TRUNC(SUM(N37:N40),2)</f>
        <v>15</v>
      </c>
    </row>
    <row r="36" spans="1:16" ht="15" customHeight="1">
      <c r="A36" s="76"/>
      <c r="B36" s="280"/>
      <c r="N36" s="368" t="s">
        <v>4</v>
      </c>
      <c r="P36" s="41"/>
    </row>
    <row r="37" spans="1:16" ht="15" customHeight="1">
      <c r="A37" s="76"/>
      <c r="B37" s="280"/>
      <c r="M37" s="485" t="s">
        <v>32525</v>
      </c>
      <c r="N37" s="502">
        <v>7</v>
      </c>
      <c r="P37" s="41"/>
    </row>
    <row r="38" spans="1:16" ht="15" customHeight="1">
      <c r="A38" s="76"/>
      <c r="B38" s="280"/>
      <c r="M38" s="485" t="s">
        <v>32526</v>
      </c>
      <c r="N38" s="503">
        <v>4</v>
      </c>
      <c r="P38" s="41"/>
    </row>
    <row r="39" spans="1:16" ht="15" customHeight="1">
      <c r="A39" s="76"/>
      <c r="B39" s="280"/>
      <c r="M39" s="485" t="s">
        <v>32527</v>
      </c>
      <c r="N39" s="504">
        <v>3</v>
      </c>
      <c r="P39" s="41"/>
    </row>
    <row r="40" spans="1:16" ht="15" customHeight="1">
      <c r="A40" s="76"/>
      <c r="B40" s="280"/>
      <c r="M40" s="485" t="s">
        <v>32543</v>
      </c>
      <c r="N40" s="487">
        <v>1</v>
      </c>
      <c r="P40" s="41"/>
    </row>
    <row r="41" spans="1:16" ht="15" customHeight="1">
      <c r="A41" s="76"/>
      <c r="B41" s="280"/>
      <c r="P41" s="41"/>
    </row>
    <row r="42" spans="1:16" ht="15" customHeight="1">
      <c r="A42" s="76">
        <f>A35+1</f>
        <v>3002</v>
      </c>
      <c r="B42" s="311" t="str">
        <f>IF(A42&lt;&gt;0,INDEX('Plan. Orçamentária'!$D$11:$K$205,MATCH(A42,'Plan. Orçamentária'!$D$11:$D$205,0),3),0)</f>
        <v>50.10.220</v>
      </c>
      <c r="C42" s="589" t="str">
        <f>IF(A42&lt;&gt;0,INDEX('Plan. Orçamentária'!$D$11:$K$205,MATCH(A42,'Plan. Orçamentária'!$D$11:$D$205,0),4),0)</f>
        <v>Suporte para extintor de piso em aço inoxidável</v>
      </c>
      <c r="D42" s="589"/>
      <c r="E42" s="589"/>
      <c r="F42" s="589"/>
      <c r="G42" s="589"/>
      <c r="H42" s="589"/>
      <c r="I42" s="589"/>
      <c r="J42" s="589"/>
      <c r="K42" s="589"/>
      <c r="L42" s="589"/>
      <c r="M42" s="589"/>
      <c r="N42" s="589"/>
      <c r="O42" s="309" t="str">
        <f>IF(A42&lt;&gt;0,INDEX('Plan. Orçamentária'!$D$17:$K$205,MATCH(A42,'Plan. Orçamentária'!$D$17:$D$205,0),5),0)</f>
        <v>UN</v>
      </c>
      <c r="P42" s="310">
        <f>TRUNC(SUM(N44:N47),2)</f>
        <v>15</v>
      </c>
    </row>
    <row r="43" spans="1:16" ht="15" customHeight="1">
      <c r="A43" s="76"/>
      <c r="B43" s="280"/>
      <c r="N43" s="368" t="s">
        <v>4</v>
      </c>
      <c r="P43" s="41"/>
    </row>
    <row r="44" spans="1:16" ht="15" customHeight="1">
      <c r="A44" s="76"/>
      <c r="B44" s="280"/>
      <c r="M44" s="485" t="s">
        <v>32525</v>
      </c>
      <c r="N44" s="502">
        <f>N37</f>
        <v>7</v>
      </c>
      <c r="P44" s="41"/>
    </row>
    <row r="45" spans="1:16" ht="15" customHeight="1">
      <c r="A45" s="76"/>
      <c r="B45" s="280"/>
      <c r="M45" s="485" t="s">
        <v>32526</v>
      </c>
      <c r="N45" s="503">
        <f t="shared" ref="N45:N46" si="0">N38</f>
        <v>4</v>
      </c>
      <c r="P45" s="41"/>
    </row>
    <row r="46" spans="1:16" ht="15" customHeight="1">
      <c r="A46" s="76"/>
      <c r="B46" s="280"/>
      <c r="M46" s="485" t="s">
        <v>32527</v>
      </c>
      <c r="N46" s="504">
        <f t="shared" si="0"/>
        <v>3</v>
      </c>
      <c r="P46" s="41"/>
    </row>
    <row r="47" spans="1:16" ht="15" customHeight="1">
      <c r="A47" s="76"/>
      <c r="B47" s="280"/>
      <c r="M47" s="485" t="s">
        <v>32543</v>
      </c>
      <c r="N47" s="487">
        <v>1</v>
      </c>
      <c r="P47" s="41"/>
    </row>
    <row r="48" spans="1:16" ht="15" customHeight="1">
      <c r="A48" s="76"/>
      <c r="B48" s="280"/>
      <c r="K48" s="367"/>
      <c r="L48" s="367"/>
      <c r="M48" s="367"/>
      <c r="N48" s="367"/>
      <c r="P48" s="41"/>
    </row>
    <row r="49" spans="1:16" ht="15" customHeight="1">
      <c r="A49" s="76">
        <f>A42+1</f>
        <v>3003</v>
      </c>
      <c r="B49" s="311">
        <f>IF(A49&lt;&gt;0,INDEX('Plan. Orçamentária'!$D$11:$K$205,MATCH(A49,'Plan. Orçamentária'!$D$11:$D$205,0),3),0)</f>
        <v>102492</v>
      </c>
      <c r="C49" s="589" t="str">
        <f>IF(A49&lt;&gt;0,INDEX('Plan. Orçamentária'!$D$11:$K$205,MATCH(A49,'Plan. Orçamentária'!$D$11:$D$205,0),4),0)</f>
        <v>PINTURA DE PISO COM TINTA ACRÍLICA, APLICAÇÃO MANUAL, 3 DEMÃOS, INCLUSO FUNDO PREPARADOR. AF_05/2021</v>
      </c>
      <c r="D49" s="589"/>
      <c r="E49" s="589"/>
      <c r="F49" s="589"/>
      <c r="G49" s="589"/>
      <c r="H49" s="589"/>
      <c r="I49" s="589"/>
      <c r="J49" s="589"/>
      <c r="K49" s="589"/>
      <c r="L49" s="589"/>
      <c r="M49" s="589"/>
      <c r="N49" s="589"/>
      <c r="O49" s="309" t="str">
        <f>IF(A49&lt;&gt;0,INDEX('Plan. Orçamentária'!$D$17:$K$205,MATCH(A49,'Plan. Orçamentária'!$D$17:$D$205,0),5),0)</f>
        <v>M2</v>
      </c>
      <c r="P49" s="310">
        <f>TRUNC(SUM(N51:N54),2)</f>
        <v>15</v>
      </c>
    </row>
    <row r="50" spans="1:16" ht="15" customHeight="1">
      <c r="A50" s="76"/>
      <c r="B50" s="280"/>
      <c r="N50" s="368" t="s">
        <v>4</v>
      </c>
      <c r="P50" s="41"/>
    </row>
    <row r="51" spans="1:16" ht="15" customHeight="1">
      <c r="A51" s="76"/>
      <c r="B51" s="280"/>
      <c r="M51" s="485" t="s">
        <v>32525</v>
      </c>
      <c r="N51" s="502">
        <f>N37</f>
        <v>7</v>
      </c>
      <c r="P51" s="41"/>
    </row>
    <row r="52" spans="1:16" ht="15" customHeight="1">
      <c r="A52" s="76"/>
      <c r="B52" s="280"/>
      <c r="M52" s="485" t="s">
        <v>32526</v>
      </c>
      <c r="N52" s="503">
        <f t="shared" ref="N52:N53" si="1">N38</f>
        <v>4</v>
      </c>
      <c r="P52" s="41"/>
    </row>
    <row r="53" spans="1:16" ht="15" customHeight="1">
      <c r="A53" s="76"/>
      <c r="B53" s="280"/>
      <c r="M53" s="485" t="s">
        <v>32527</v>
      </c>
      <c r="N53" s="504">
        <f t="shared" si="1"/>
        <v>3</v>
      </c>
      <c r="P53" s="41"/>
    </row>
    <row r="54" spans="1:16" ht="15" customHeight="1">
      <c r="A54" s="76"/>
      <c r="B54" s="280"/>
      <c r="M54" s="485" t="s">
        <v>32543</v>
      </c>
      <c r="N54" s="487">
        <v>1</v>
      </c>
      <c r="P54" s="41"/>
    </row>
    <row r="55" spans="1:16" ht="15" customHeight="1">
      <c r="A55" s="76"/>
      <c r="B55" s="280"/>
      <c r="M55" s="485"/>
      <c r="P55" s="41"/>
    </row>
    <row r="56" spans="1:16" ht="15" customHeight="1">
      <c r="A56" s="76"/>
      <c r="B56" s="280"/>
      <c r="P56" s="41"/>
    </row>
    <row r="57" spans="1:16" ht="15" customHeight="1">
      <c r="A57" s="77"/>
      <c r="B57" s="497"/>
      <c r="C57" s="498" t="str">
        <f>'Plan. Orçamentária'!E31</f>
        <v>COMUNICAÇÃO VISUAL</v>
      </c>
      <c r="D57" s="499"/>
      <c r="E57" s="499"/>
      <c r="F57" s="499"/>
      <c r="G57" s="499"/>
      <c r="H57" s="499"/>
      <c r="I57" s="499"/>
      <c r="J57" s="499"/>
      <c r="K57" s="499"/>
      <c r="L57" s="499"/>
      <c r="M57" s="499"/>
      <c r="N57" s="499"/>
      <c r="O57" s="500"/>
      <c r="P57" s="501"/>
    </row>
    <row r="58" spans="1:16" ht="15" customHeight="1">
      <c r="A58" s="76">
        <f>A49+1</f>
        <v>3004</v>
      </c>
      <c r="B58" s="311" t="str">
        <f>IF(A58&lt;&gt;0,INDEX('Plan. Orçamentária'!$D$11:$K$205,MATCH(A58,'Plan. Orçamentária'!$D$11:$D$205,0),3),0)</f>
        <v>97.02.195</v>
      </c>
      <c r="C58" s="589" t="str">
        <f>IF(A58&lt;&gt;0,INDEX('Plan. Orçamentária'!$D$11:$K$205,MATCH(A58,'Plan. Orçamentária'!$D$11:$D$205,0),4),0)</f>
        <v>Placa de sinalização em PVC fotoluminescente (240x120mm), com indicação de rota de evacuação e saída de emergência</v>
      </c>
      <c r="D58" s="589"/>
      <c r="E58" s="589"/>
      <c r="F58" s="589"/>
      <c r="G58" s="589"/>
      <c r="H58" s="589"/>
      <c r="I58" s="589"/>
      <c r="J58" s="589"/>
      <c r="K58" s="589"/>
      <c r="L58" s="589"/>
      <c r="M58" s="589"/>
      <c r="N58" s="589"/>
      <c r="O58" s="309" t="str">
        <f>IF(A58&lt;&gt;0,INDEX('Plan. Orçamentária'!$D$17:$K$205,MATCH(A58,'Plan. Orçamentária'!$D$17:$D$205,0),5),0)</f>
        <v>UN</v>
      </c>
      <c r="P58" s="310">
        <f>TRUNC(SUM(N60:N64),2)</f>
        <v>42</v>
      </c>
    </row>
    <row r="59" spans="1:16" ht="15" customHeight="1">
      <c r="A59" s="76"/>
      <c r="B59" s="280"/>
      <c r="N59" s="368" t="s">
        <v>4</v>
      </c>
      <c r="P59" s="41"/>
    </row>
    <row r="60" spans="1:16" ht="15" customHeight="1">
      <c r="A60" s="76"/>
      <c r="B60" s="280"/>
      <c r="K60" s="590" t="s">
        <v>32538</v>
      </c>
      <c r="L60" s="505"/>
      <c r="M60" s="511" t="s">
        <v>32525</v>
      </c>
      <c r="N60" s="502">
        <v>14</v>
      </c>
      <c r="P60" s="41"/>
    </row>
    <row r="61" spans="1:16" ht="15" customHeight="1">
      <c r="A61" s="76"/>
      <c r="B61" s="280"/>
      <c r="K61" s="591"/>
      <c r="L61" s="507"/>
      <c r="M61" s="485" t="s">
        <v>32526</v>
      </c>
      <c r="N61" s="503">
        <v>17</v>
      </c>
      <c r="P61" s="41"/>
    </row>
    <row r="62" spans="1:16" ht="15" customHeight="1">
      <c r="A62" s="76"/>
      <c r="B62" s="280"/>
      <c r="K62" s="591"/>
      <c r="L62" s="509"/>
      <c r="M62" s="512" t="s">
        <v>32527</v>
      </c>
      <c r="N62" s="504">
        <v>9</v>
      </c>
      <c r="P62" s="41"/>
    </row>
    <row r="63" spans="1:16" ht="15" customHeight="1">
      <c r="A63" s="76"/>
      <c r="B63" s="280"/>
      <c r="K63" s="592"/>
      <c r="L63" s="509"/>
      <c r="M63" s="485" t="s">
        <v>32543</v>
      </c>
      <c r="N63" s="504">
        <v>1</v>
      </c>
      <c r="P63" s="41"/>
    </row>
    <row r="64" spans="1:16" ht="33" customHeight="1">
      <c r="A64" s="76"/>
      <c r="B64" s="280"/>
      <c r="K64" s="408" t="s">
        <v>32541</v>
      </c>
      <c r="L64" s="513"/>
      <c r="M64" s="514" t="s">
        <v>32526</v>
      </c>
      <c r="N64" s="487">
        <v>1</v>
      </c>
      <c r="P64" s="41"/>
    </row>
    <row r="65" spans="1:16" ht="15" customHeight="1">
      <c r="A65" s="76"/>
      <c r="B65" s="280"/>
      <c r="P65" s="41"/>
    </row>
    <row r="66" spans="1:16" ht="15" customHeight="1">
      <c r="A66" s="76">
        <f>A58+1</f>
        <v>3005</v>
      </c>
      <c r="B66" s="311" t="str">
        <f>IF(A66&lt;&gt;0,INDEX('Plan. Orçamentária'!$D$11:$K$205,MATCH(A66,'Plan. Orçamentária'!$D$11:$D$205,0),3),0)</f>
        <v>97.02.193</v>
      </c>
      <c r="C66" s="589" t="str">
        <f>IF(A66&lt;&gt;0,INDEX('Plan. Orçamentária'!$D$11:$K$205,MATCH(A66,'Plan. Orçamentária'!$D$11:$D$205,0),4),0)</f>
        <v>Placa de sinalização em PVC fotoluminescente (200x200mm), com indicação de equipamentos de alarme, detecção e extinção de incêndio</v>
      </c>
      <c r="D66" s="589"/>
      <c r="E66" s="589"/>
      <c r="F66" s="589"/>
      <c r="G66" s="589"/>
      <c r="H66" s="589"/>
      <c r="I66" s="589"/>
      <c r="J66" s="589"/>
      <c r="K66" s="589"/>
      <c r="L66" s="589"/>
      <c r="M66" s="589"/>
      <c r="N66" s="589"/>
      <c r="O66" s="309" t="str">
        <f>IF(A66&lt;&gt;0,INDEX('Plan. Orçamentária'!$D$17:$K$205,MATCH(A66,'Plan. Orçamentária'!$D$17:$D$205,0),5),0)</f>
        <v>UN</v>
      </c>
      <c r="P66" s="310">
        <f>TRUNC(SUM(N68:N70),2)</f>
        <v>7</v>
      </c>
    </row>
    <row r="67" spans="1:16" ht="15" customHeight="1">
      <c r="A67" s="76"/>
      <c r="B67" s="280"/>
      <c r="N67" s="368" t="s">
        <v>4</v>
      </c>
      <c r="P67" s="41"/>
    </row>
    <row r="68" spans="1:16" ht="15" customHeight="1">
      <c r="A68" s="76"/>
      <c r="B68" s="280"/>
      <c r="K68" s="590" t="s">
        <v>32539</v>
      </c>
      <c r="L68" s="505"/>
      <c r="M68" s="511" t="s">
        <v>32525</v>
      </c>
      <c r="N68" s="502">
        <v>3</v>
      </c>
      <c r="P68" s="41"/>
    </row>
    <row r="69" spans="1:16" ht="15" customHeight="1">
      <c r="A69" s="76"/>
      <c r="B69" s="280"/>
      <c r="K69" s="591"/>
      <c r="L69" s="507"/>
      <c r="M69" s="485" t="s">
        <v>32526</v>
      </c>
      <c r="N69" s="503">
        <v>2</v>
      </c>
      <c r="P69" s="41"/>
    </row>
    <row r="70" spans="1:16" ht="15" customHeight="1">
      <c r="A70" s="76"/>
      <c r="B70" s="280"/>
      <c r="K70" s="592"/>
      <c r="L70" s="509"/>
      <c r="M70" s="512" t="s">
        <v>32527</v>
      </c>
      <c r="N70" s="504">
        <v>2</v>
      </c>
      <c r="P70" s="41"/>
    </row>
    <row r="71" spans="1:16" ht="15" customHeight="1">
      <c r="A71" s="76"/>
      <c r="B71" s="280"/>
      <c r="N71" s="367"/>
      <c r="P71" s="41"/>
    </row>
    <row r="72" spans="1:16" ht="15" customHeight="1">
      <c r="A72" s="76">
        <f>A66+1</f>
        <v>3006</v>
      </c>
      <c r="B72" s="311" t="str">
        <f>IF(A72&lt;&gt;0,INDEX('Plan. Orçamentária'!$D$11:$K$205,MATCH(A72,'Plan. Orçamentária'!$D$11:$D$205,0),3),0)</f>
        <v>97.02.197</v>
      </c>
      <c r="C72" s="589" t="str">
        <f>IF(A72&lt;&gt;0,INDEX('Plan. Orçamentária'!$D$11:$K$205,MATCH(A72,'Plan. Orçamentária'!$D$11:$D$205,0),4),0)</f>
        <v>Placa de sinalização em PVC, com indicação de alerta</v>
      </c>
      <c r="D72" s="589"/>
      <c r="E72" s="589"/>
      <c r="F72" s="589"/>
      <c r="G72" s="589"/>
      <c r="H72" s="589"/>
      <c r="I72" s="589"/>
      <c r="J72" s="589"/>
      <c r="K72" s="589"/>
      <c r="L72" s="589"/>
      <c r="M72" s="589"/>
      <c r="N72" s="589"/>
      <c r="O72" s="309" t="str">
        <f>IF(A72&lt;&gt;0,INDEX('Plan. Orçamentária'!$D$17:$K$205,MATCH(A72,'Plan. Orçamentária'!$D$17:$D$205,0),5),0)</f>
        <v>UN</v>
      </c>
      <c r="P72" s="310">
        <f>TRUNC(SUM(N74:N74),2)</f>
        <v>1</v>
      </c>
    </row>
    <row r="73" spans="1:16" ht="15" customHeight="1">
      <c r="A73" s="76"/>
      <c r="B73" s="280"/>
      <c r="N73" s="368" t="s">
        <v>4</v>
      </c>
      <c r="P73" s="41"/>
    </row>
    <row r="74" spans="1:16" ht="15" customHeight="1">
      <c r="A74" s="76"/>
      <c r="B74" s="280"/>
      <c r="K74" s="393" t="s">
        <v>32540</v>
      </c>
      <c r="L74" s="513"/>
      <c r="M74" s="514" t="s">
        <v>32525</v>
      </c>
      <c r="N74" s="487">
        <v>1</v>
      </c>
      <c r="P74" s="41"/>
    </row>
    <row r="75" spans="1:16" ht="15" customHeight="1">
      <c r="A75" s="76"/>
      <c r="B75" s="280"/>
      <c r="J75" s="397"/>
      <c r="K75" s="367"/>
      <c r="P75" s="41"/>
    </row>
    <row r="76" spans="1:16" ht="15" customHeight="1">
      <c r="A76" s="76">
        <f>A72+1</f>
        <v>3007</v>
      </c>
      <c r="B76" s="311" t="str">
        <f>IF(A76&lt;&gt;0,INDEX('Plan. Orçamentária'!$D$11:$K$205,MATCH(A76,'Plan. Orçamentária'!$D$11:$D$205,0),3),0)</f>
        <v>97.02.198</v>
      </c>
      <c r="C76" s="589" t="str">
        <f>IF(A76&lt;&gt;0,INDEX('Plan. Orçamentária'!$D$11:$K$205,MATCH(A76,'Plan. Orçamentária'!$D$11:$D$205,0),4),0)</f>
        <v>Placa de sinalização em PVC, com indicação de proibição normativa</v>
      </c>
      <c r="D76" s="589"/>
      <c r="E76" s="589"/>
      <c r="F76" s="589"/>
      <c r="G76" s="589"/>
      <c r="H76" s="589"/>
      <c r="I76" s="589"/>
      <c r="J76" s="589"/>
      <c r="K76" s="589"/>
      <c r="L76" s="589"/>
      <c r="M76" s="589"/>
      <c r="N76" s="589"/>
      <c r="O76" s="309" t="str">
        <f>IF(A76&lt;&gt;0,INDEX('Plan. Orçamentária'!$D$17:$K$205,MATCH(A76,'Plan. Orçamentária'!$D$17:$D$205,0),5),0)</f>
        <v>UN</v>
      </c>
      <c r="P76" s="310">
        <f>TRUNC(SUM(N78:N78),2)</f>
        <v>1</v>
      </c>
    </row>
    <row r="77" spans="1:16" ht="15" customHeight="1">
      <c r="A77" s="76"/>
      <c r="B77" s="280"/>
      <c r="N77" s="368" t="s">
        <v>4</v>
      </c>
      <c r="P77" s="41"/>
    </row>
    <row r="78" spans="1:16" ht="15" customHeight="1">
      <c r="A78" s="76"/>
      <c r="B78" s="280"/>
      <c r="K78" s="393" t="s">
        <v>32540</v>
      </c>
      <c r="L78" s="513"/>
      <c r="M78" s="514" t="s">
        <v>32525</v>
      </c>
      <c r="N78" s="487">
        <v>1</v>
      </c>
      <c r="P78" s="41"/>
    </row>
    <row r="79" spans="1:16" ht="15" customHeight="1">
      <c r="A79" s="76"/>
      <c r="B79" s="280"/>
      <c r="P79" s="41"/>
    </row>
    <row r="80" spans="1:16" ht="15" customHeight="1">
      <c r="A80" s="76">
        <f>A76+1</f>
        <v>3008</v>
      </c>
      <c r="B80" s="311" t="str">
        <f>IF(A80&lt;&gt;0,INDEX('Plan. Orçamentária'!$D$11:$K$205,MATCH(A80,'Plan. Orçamentária'!$D$11:$D$205,0),3),0)</f>
        <v>97.02.190</v>
      </c>
      <c r="C80" s="589" t="str">
        <f>IF(A80&lt;&gt;0,INDEX('Plan. Orçamentária'!$D$11:$K$205,MATCH(A80,'Plan. Orçamentária'!$D$11:$D$205,0),4),0)</f>
        <v>Placa de identificação em acrílico com texto em vinil</v>
      </c>
      <c r="D80" s="589"/>
      <c r="E80" s="589"/>
      <c r="F80" s="589"/>
      <c r="G80" s="589"/>
      <c r="H80" s="589"/>
      <c r="I80" s="589"/>
      <c r="J80" s="589"/>
      <c r="K80" s="589"/>
      <c r="L80" s="589"/>
      <c r="M80" s="589"/>
      <c r="N80" s="589"/>
      <c r="O80" s="309" t="str">
        <f>IF(A80&lt;&gt;0,INDEX('Plan. Orçamentária'!$D$17:$K$205,MATCH(A80,'Plan. Orçamentária'!$D$17:$D$205,0),5),0)</f>
        <v>M2</v>
      </c>
      <c r="P80" s="310">
        <f>TRUNC(SUM(N82:N85),2)</f>
        <v>0.1</v>
      </c>
    </row>
    <row r="81" spans="1:16" ht="15" customHeight="1">
      <c r="A81" s="76"/>
      <c r="B81" s="280"/>
      <c r="I81" s="391" t="s">
        <v>52</v>
      </c>
      <c r="J81" s="391"/>
      <c r="K81" s="391" t="s">
        <v>31297</v>
      </c>
      <c r="L81" s="391"/>
      <c r="M81" s="391" t="s">
        <v>32524</v>
      </c>
      <c r="N81" s="392" t="s">
        <v>4</v>
      </c>
      <c r="P81" s="41"/>
    </row>
    <row r="82" spans="1:16" ht="15" customHeight="1">
      <c r="A82" s="76"/>
      <c r="B82" s="280"/>
      <c r="F82" s="590" t="s">
        <v>32544</v>
      </c>
      <c r="G82" s="515" t="s">
        <v>32525</v>
      </c>
      <c r="H82" s="506"/>
      <c r="I82" s="544">
        <v>2</v>
      </c>
      <c r="J82" s="393" t="s">
        <v>25026</v>
      </c>
      <c r="K82" s="393">
        <v>0.15</v>
      </c>
      <c r="L82" s="518">
        <v>0.05</v>
      </c>
      <c r="M82" s="518">
        <v>0.1</v>
      </c>
      <c r="N82" s="524">
        <f>TRUNC(I82*K82*M82,2)</f>
        <v>0.03</v>
      </c>
      <c r="P82" s="41"/>
    </row>
    <row r="83" spans="1:16" ht="15" customHeight="1">
      <c r="A83" s="76"/>
      <c r="B83" s="280"/>
      <c r="F83" s="591"/>
      <c r="G83" s="516" t="s">
        <v>32526</v>
      </c>
      <c r="H83" s="508"/>
      <c r="I83" s="544">
        <v>2</v>
      </c>
      <c r="J83" s="393" t="s">
        <v>25026</v>
      </c>
      <c r="K83" s="393">
        <v>0.15</v>
      </c>
      <c r="L83" s="518">
        <v>0.05</v>
      </c>
      <c r="M83" s="518">
        <v>0.1</v>
      </c>
      <c r="N83" s="524">
        <f t="shared" ref="N83:N85" si="2">TRUNC(I83*K83*M83,2)</f>
        <v>0.03</v>
      </c>
      <c r="P83" s="41"/>
    </row>
    <row r="84" spans="1:16" ht="15" customHeight="1">
      <c r="A84" s="76"/>
      <c r="B84" s="280"/>
      <c r="F84" s="592"/>
      <c r="G84" s="517" t="s">
        <v>32527</v>
      </c>
      <c r="H84" s="510"/>
      <c r="I84" s="544">
        <v>2</v>
      </c>
      <c r="J84" s="393" t="s">
        <v>25026</v>
      </c>
      <c r="K84" s="393">
        <v>0.15</v>
      </c>
      <c r="L84" s="518">
        <v>0.05</v>
      </c>
      <c r="M84" s="518">
        <v>0.1</v>
      </c>
      <c r="N84" s="524">
        <f t="shared" si="2"/>
        <v>0.03</v>
      </c>
      <c r="P84" s="41"/>
    </row>
    <row r="85" spans="1:16" ht="15" customHeight="1">
      <c r="A85" s="76"/>
      <c r="B85" s="280"/>
      <c r="F85" s="393" t="s">
        <v>32545</v>
      </c>
      <c r="G85" s="512" t="s">
        <v>32543</v>
      </c>
      <c r="H85" s="512"/>
      <c r="I85" s="523">
        <v>1</v>
      </c>
      <c r="J85" s="393" t="s">
        <v>25026</v>
      </c>
      <c r="K85" s="393">
        <v>0.15</v>
      </c>
      <c r="L85" s="518">
        <v>0.05</v>
      </c>
      <c r="M85" s="518">
        <v>0.1</v>
      </c>
      <c r="N85" s="486">
        <f t="shared" si="2"/>
        <v>0.01</v>
      </c>
      <c r="P85" s="41"/>
    </row>
    <row r="86" spans="1:16" ht="15" customHeight="1">
      <c r="A86" s="76"/>
      <c r="B86" s="280"/>
      <c r="K86" s="72"/>
      <c r="M86" s="485"/>
      <c r="N86" s="367"/>
      <c r="P86" s="41"/>
    </row>
    <row r="87" spans="1:16" ht="15" customHeight="1">
      <c r="A87" s="76"/>
      <c r="B87" s="280"/>
      <c r="M87" s="485"/>
      <c r="N87" s="367"/>
      <c r="P87" s="41"/>
    </row>
    <row r="88" spans="1:16" ht="15" customHeight="1">
      <c r="A88" s="77"/>
      <c r="B88" s="497"/>
      <c r="C88" s="498" t="str">
        <f>'Plan. Orçamentária'!E37</f>
        <v>ILUMINAÇÃO DE EMERGÊNCIA</v>
      </c>
      <c r="D88" s="499"/>
      <c r="E88" s="499"/>
      <c r="F88" s="499"/>
      <c r="G88" s="499"/>
      <c r="H88" s="499"/>
      <c r="I88" s="499"/>
      <c r="J88" s="499"/>
      <c r="K88" s="499"/>
      <c r="L88" s="499"/>
      <c r="M88" s="499"/>
      <c r="N88" s="499"/>
      <c r="O88" s="500"/>
      <c r="P88" s="501"/>
    </row>
    <row r="89" spans="1:16" ht="15" customHeight="1">
      <c r="A89" s="76">
        <f>A80+1</f>
        <v>3009</v>
      </c>
      <c r="B89" s="311" t="str">
        <f>IF(A89&lt;&gt;0,INDEX('Plan. Orçamentária'!$D$11:$K$205,MATCH(A89,'Plan. Orçamentária'!$D$11:$D$205,0),3),0)</f>
        <v>50.05.312</v>
      </c>
      <c r="C89" s="589" t="str">
        <f>IF(A89&lt;&gt;0,INDEX('Plan. Orçamentária'!$D$11:$K$205,MATCH(A89,'Plan. Orçamentária'!$D$11:$D$205,0),4),0)</f>
        <v>Bloco autônomo de iluminação de emergência LED, com autonomia mínima de 3 horas, fluxo luminoso de 2.000 até 3.000 lúmens, equipado com 2 faróis</v>
      </c>
      <c r="D89" s="589"/>
      <c r="E89" s="589"/>
      <c r="F89" s="589"/>
      <c r="G89" s="589"/>
      <c r="H89" s="589"/>
      <c r="I89" s="589"/>
      <c r="J89" s="589"/>
      <c r="K89" s="589"/>
      <c r="L89" s="589"/>
      <c r="M89" s="589"/>
      <c r="N89" s="589"/>
      <c r="O89" s="309" t="str">
        <f>IF(A89&lt;&gt;0,INDEX('Plan. Orçamentária'!$D$17:$K$205,MATCH(A89,'Plan. Orçamentária'!$D$17:$D$205,0),5),0)</f>
        <v>UN</v>
      </c>
      <c r="P89" s="310">
        <f>TRUNC(SUM(N91:N93),2)</f>
        <v>41</v>
      </c>
    </row>
    <row r="90" spans="1:16" ht="15" customHeight="1">
      <c r="A90" s="76"/>
      <c r="B90" s="280"/>
      <c r="N90" s="368" t="s">
        <v>4</v>
      </c>
      <c r="P90" s="41"/>
    </row>
    <row r="91" spans="1:16" ht="15" customHeight="1">
      <c r="A91" s="76"/>
      <c r="B91" s="280"/>
      <c r="M91" s="515" t="s">
        <v>32525</v>
      </c>
      <c r="N91" s="502">
        <v>17</v>
      </c>
      <c r="P91" s="41"/>
    </row>
    <row r="92" spans="1:16" ht="15" customHeight="1">
      <c r="A92" s="76"/>
      <c r="B92" s="280"/>
      <c r="M92" s="516" t="s">
        <v>32526</v>
      </c>
      <c r="N92" s="503">
        <v>13</v>
      </c>
      <c r="P92" s="41"/>
    </row>
    <row r="93" spans="1:16" ht="15" customHeight="1">
      <c r="A93" s="76"/>
      <c r="B93" s="280"/>
      <c r="M93" s="517" t="s">
        <v>32527</v>
      </c>
      <c r="N93" s="504">
        <v>11</v>
      </c>
      <c r="P93" s="41"/>
    </row>
    <row r="94" spans="1:16" ht="15" customHeight="1">
      <c r="A94" s="76"/>
      <c r="B94" s="280"/>
      <c r="M94" s="485"/>
      <c r="N94" s="367"/>
      <c r="P94" s="41"/>
    </row>
    <row r="95" spans="1:16" ht="15" customHeight="1">
      <c r="A95" s="76">
        <f>A89+1</f>
        <v>3010</v>
      </c>
      <c r="B95" s="311" t="str">
        <f>IF(A95&lt;&gt;0,INDEX('Plan. Orçamentária'!$D$11:$K$205,MATCH(A95,'Plan. Orçamentária'!$D$11:$D$205,0),3),0)</f>
        <v>50.05.060</v>
      </c>
      <c r="C95" s="589" t="str">
        <f>IF(A95&lt;&gt;0,INDEX('Plan. Orçamentária'!$D$11:$K$205,MATCH(A95,'Plan. Orçamentária'!$D$11:$D$205,0),4),0)</f>
        <v>Central de iluminação de emergência, completa, para até 6.000 W</v>
      </c>
      <c r="D95" s="589"/>
      <c r="E95" s="589"/>
      <c r="F95" s="589"/>
      <c r="G95" s="589"/>
      <c r="H95" s="589"/>
      <c r="I95" s="589"/>
      <c r="J95" s="589"/>
      <c r="K95" s="589"/>
      <c r="L95" s="589"/>
      <c r="M95" s="589"/>
      <c r="N95" s="589"/>
      <c r="O95" s="309" t="str">
        <f>IF(A95&lt;&gt;0,INDEX('Plan. Orçamentária'!$D$17:$K$205,MATCH(A95,'Plan. Orçamentária'!$D$17:$D$205,0),5),0)</f>
        <v>UN</v>
      </c>
      <c r="P95" s="310">
        <f>TRUNC(SUM(N97:N97),2)</f>
        <v>1</v>
      </c>
    </row>
    <row r="96" spans="1:16" ht="15" customHeight="1">
      <c r="A96" s="76"/>
      <c r="B96" s="280"/>
      <c r="N96" s="368" t="s">
        <v>4</v>
      </c>
      <c r="P96" s="41"/>
    </row>
    <row r="97" spans="1:16" ht="15" customHeight="1">
      <c r="A97" s="76"/>
      <c r="B97" s="280"/>
      <c r="K97" s="485"/>
      <c r="M97" s="393" t="s">
        <v>32526</v>
      </c>
      <c r="N97" s="487">
        <v>1</v>
      </c>
      <c r="P97" s="41"/>
    </row>
    <row r="98" spans="1:16" ht="15" customHeight="1">
      <c r="A98" s="76"/>
      <c r="B98" s="280"/>
      <c r="J98" s="397"/>
      <c r="K98" s="367"/>
      <c r="P98" s="41"/>
    </row>
    <row r="99" spans="1:16" ht="15" customHeight="1">
      <c r="A99" s="76"/>
      <c r="B99" s="280"/>
      <c r="M99" s="485"/>
      <c r="N99" s="367"/>
      <c r="P99" s="41"/>
    </row>
    <row r="100" spans="1:16" ht="15" customHeight="1">
      <c r="A100" s="77"/>
      <c r="B100" s="497"/>
      <c r="C100" s="498" t="str">
        <f>'Plan. Orçamentária'!E40</f>
        <v>CENTRAL DE ALARME E DETECTORES</v>
      </c>
      <c r="D100" s="499"/>
      <c r="E100" s="499"/>
      <c r="F100" s="499"/>
      <c r="G100" s="499"/>
      <c r="H100" s="499"/>
      <c r="I100" s="499"/>
      <c r="J100" s="499"/>
      <c r="K100" s="499"/>
      <c r="L100" s="499"/>
      <c r="M100" s="499"/>
      <c r="N100" s="499"/>
      <c r="O100" s="500"/>
      <c r="P100" s="501"/>
    </row>
    <row r="101" spans="1:16" ht="15" customHeight="1">
      <c r="A101" s="76">
        <f>A95+1</f>
        <v>3011</v>
      </c>
      <c r="B101" s="311" t="str">
        <f>IF(A101&lt;&gt;0,INDEX('Plan. Orçamentária'!$D$11:$K$205,MATCH(A101,'Plan. Orçamentária'!$D$11:$D$205,0),3),0)</f>
        <v>50.05.270</v>
      </c>
      <c r="C101" s="589" t="str">
        <f>IF(A101&lt;&gt;0,INDEX('Plan. Orçamentária'!$D$11:$K$205,MATCH(A101,'Plan. Orçamentária'!$D$11:$D$205,0),4),0)</f>
        <v>Central de detecção e alarme de incêndio completa, autonomia de 1 hora para 12 laços, 220 V/12 V</v>
      </c>
      <c r="D101" s="589"/>
      <c r="E101" s="589"/>
      <c r="F101" s="589"/>
      <c r="G101" s="589"/>
      <c r="H101" s="589"/>
      <c r="I101" s="589"/>
      <c r="J101" s="589"/>
      <c r="K101" s="589"/>
      <c r="L101" s="589"/>
      <c r="M101" s="589"/>
      <c r="N101" s="589"/>
      <c r="O101" s="309" t="str">
        <f>IF(A101&lt;&gt;0,INDEX('Plan. Orçamentária'!$D$17:$K$205,MATCH(A101,'Plan. Orçamentária'!$D$17:$D$205,0),5),0)</f>
        <v>UN</v>
      </c>
      <c r="P101" s="310">
        <f>TRUNC(SUM(N103:N103),2)</f>
        <v>1</v>
      </c>
    </row>
    <row r="102" spans="1:16" ht="15" customHeight="1">
      <c r="A102" s="76"/>
      <c r="B102" s="280"/>
      <c r="N102" s="368" t="s">
        <v>4</v>
      </c>
      <c r="P102" s="41"/>
    </row>
    <row r="103" spans="1:16" ht="15" customHeight="1">
      <c r="A103" s="76"/>
      <c r="B103" s="280"/>
      <c r="K103" s="485"/>
      <c r="M103" s="393" t="s">
        <v>32526</v>
      </c>
      <c r="N103" s="487">
        <v>1</v>
      </c>
      <c r="P103" s="41"/>
    </row>
    <row r="104" spans="1:16" ht="15" customHeight="1">
      <c r="A104" s="76"/>
      <c r="B104" s="280"/>
      <c r="J104" s="397"/>
      <c r="K104" s="367"/>
      <c r="P104" s="41"/>
    </row>
    <row r="105" spans="1:16" ht="15" customHeight="1">
      <c r="A105" s="76">
        <f>A101+1</f>
        <v>3012</v>
      </c>
      <c r="B105" s="311" t="str">
        <f>IF(A105&lt;&gt;0,INDEX('Plan. Orçamentária'!$D$11:$K$205,MATCH(A105,'Plan. Orçamentária'!$D$11:$D$205,0),3),0)</f>
        <v>50.05.430</v>
      </c>
      <c r="C105" s="589" t="str">
        <f>IF(A105&lt;&gt;0,INDEX('Plan. Orçamentária'!$D$11:$K$205,MATCH(A105,'Plan. Orçamentária'!$D$11:$D$205,0),4),0)</f>
        <v>Detector óptico de fumaça com base endereçável</v>
      </c>
      <c r="D105" s="589"/>
      <c r="E105" s="589"/>
      <c r="F105" s="589"/>
      <c r="G105" s="589"/>
      <c r="H105" s="589"/>
      <c r="I105" s="589"/>
      <c r="J105" s="589"/>
      <c r="K105" s="589"/>
      <c r="L105" s="589"/>
      <c r="M105" s="589"/>
      <c r="N105" s="589"/>
      <c r="O105" s="309" t="str">
        <f>IF(A105&lt;&gt;0,INDEX('Plan. Orçamentária'!$D$17:$K$205,MATCH(A105,'Plan. Orçamentária'!$D$17:$D$205,0),5),0)</f>
        <v>UN</v>
      </c>
      <c r="P105" s="310">
        <f>TRUNC(SUM(N107:N110),2)</f>
        <v>118</v>
      </c>
    </row>
    <row r="106" spans="1:16" ht="15" customHeight="1">
      <c r="A106" s="76"/>
      <c r="B106" s="280"/>
      <c r="N106" s="368" t="s">
        <v>4</v>
      </c>
      <c r="P106" s="41"/>
    </row>
    <row r="107" spans="1:16" ht="15" customHeight="1">
      <c r="A107" s="76"/>
      <c r="B107" s="280"/>
      <c r="M107" s="515" t="s">
        <v>32525</v>
      </c>
      <c r="N107" s="502">
        <v>53</v>
      </c>
      <c r="P107" s="41"/>
    </row>
    <row r="108" spans="1:16" ht="15" customHeight="1">
      <c r="A108" s="76"/>
      <c r="B108" s="280"/>
      <c r="M108" s="516" t="s">
        <v>32526</v>
      </c>
      <c r="N108" s="503">
        <v>37</v>
      </c>
      <c r="P108" s="41"/>
    </row>
    <row r="109" spans="1:16" ht="15" customHeight="1">
      <c r="A109" s="76"/>
      <c r="B109" s="280"/>
      <c r="M109" s="516" t="s">
        <v>32527</v>
      </c>
      <c r="N109" s="503">
        <v>27</v>
      </c>
      <c r="P109" s="41"/>
    </row>
    <row r="110" spans="1:16" ht="15" customHeight="1">
      <c r="A110" s="76"/>
      <c r="B110" s="280"/>
      <c r="M110" s="518" t="s">
        <v>32543</v>
      </c>
      <c r="N110" s="487">
        <v>1</v>
      </c>
      <c r="P110" s="41"/>
    </row>
    <row r="111" spans="1:16" ht="15" customHeight="1">
      <c r="A111" s="76"/>
      <c r="B111" s="280"/>
      <c r="M111" s="485"/>
      <c r="N111" s="367"/>
      <c r="P111" s="41"/>
    </row>
    <row r="112" spans="1:16" ht="15" customHeight="1">
      <c r="A112" s="76">
        <f>A105+1</f>
        <v>3013</v>
      </c>
      <c r="B112" s="311" t="str">
        <f>IF(A112&lt;&gt;0,INDEX('Plan. Orçamentária'!$D$11:$K$205,MATCH(A112,'Plan. Orçamentária'!$D$11:$D$205,0),3),0)</f>
        <v>50.05.210</v>
      </c>
      <c r="C112" s="589" t="str">
        <f>IF(A112&lt;&gt;0,INDEX('Plan. Orçamentária'!$D$11:$K$205,MATCH(A112,'Plan. Orçamentária'!$D$11:$D$205,0),4),0)</f>
        <v>Detector termovelocimétrico endereçável com base endereçável</v>
      </c>
      <c r="D112" s="589"/>
      <c r="E112" s="589"/>
      <c r="F112" s="589"/>
      <c r="G112" s="589"/>
      <c r="H112" s="589"/>
      <c r="I112" s="589"/>
      <c r="J112" s="589"/>
      <c r="K112" s="589"/>
      <c r="L112" s="589"/>
      <c r="M112" s="589"/>
      <c r="N112" s="589"/>
      <c r="O112" s="309" t="str">
        <f>IF(A112&lt;&gt;0,INDEX('Plan. Orçamentária'!$D$17:$K$205,MATCH(A112,'Plan. Orçamentária'!$D$17:$D$205,0),5),0)</f>
        <v>UN</v>
      </c>
      <c r="P112" s="310">
        <f>TRUNC(SUM(N114:N116),2)</f>
        <v>4</v>
      </c>
    </row>
    <row r="113" spans="1:16" ht="15" customHeight="1">
      <c r="A113" s="76"/>
      <c r="B113" s="280"/>
      <c r="N113" s="368" t="s">
        <v>4</v>
      </c>
      <c r="P113" s="41"/>
    </row>
    <row r="114" spans="1:16" ht="15" customHeight="1">
      <c r="A114" s="76"/>
      <c r="B114" s="280"/>
      <c r="K114" s="515" t="s">
        <v>32546</v>
      </c>
      <c r="L114" s="519"/>
      <c r="M114" s="511" t="s">
        <v>32525</v>
      </c>
      <c r="N114" s="502">
        <v>1</v>
      </c>
      <c r="P114" s="41"/>
    </row>
    <row r="115" spans="1:16" ht="15" customHeight="1">
      <c r="A115" s="76"/>
      <c r="B115" s="280"/>
      <c r="K115" s="518" t="s">
        <v>32547</v>
      </c>
      <c r="L115" s="521"/>
      <c r="M115" s="514" t="s">
        <v>32526</v>
      </c>
      <c r="N115" s="503">
        <v>2</v>
      </c>
      <c r="P115" s="41"/>
    </row>
    <row r="116" spans="1:16" ht="15" customHeight="1">
      <c r="A116" s="76"/>
      <c r="B116" s="280"/>
      <c r="K116" s="517" t="s">
        <v>32547</v>
      </c>
      <c r="L116" s="520"/>
      <c r="M116" s="512" t="s">
        <v>32527</v>
      </c>
      <c r="N116" s="504">
        <v>1</v>
      </c>
      <c r="P116" s="41"/>
    </row>
    <row r="117" spans="1:16" ht="15" customHeight="1">
      <c r="A117" s="76"/>
      <c r="B117" s="280"/>
      <c r="M117" s="485"/>
      <c r="N117" s="367"/>
      <c r="P117" s="41"/>
    </row>
    <row r="118" spans="1:16" ht="15" customHeight="1">
      <c r="A118" s="76">
        <f>A112+1</f>
        <v>3014</v>
      </c>
      <c r="B118" s="311" t="str">
        <f>IF(A118&lt;&gt;0,INDEX('Plan. Orçamentária'!$D$11:$K$205,MATCH(A118,'Plan. Orçamentária'!$D$11:$D$205,0),3),0)</f>
        <v>50.05.214</v>
      </c>
      <c r="C118" s="589" t="str">
        <f>IF(A118&lt;&gt;0,INDEX('Plan. Orçamentária'!$D$11:$K$205,MATCH(A118,'Plan. Orçamentária'!$D$11:$D$205,0),4),0)</f>
        <v>Detector de gás liquefeito (GLP), gás natural (GN) ou derivados de metano</v>
      </c>
      <c r="D118" s="589"/>
      <c r="E118" s="589"/>
      <c r="F118" s="589"/>
      <c r="G118" s="589"/>
      <c r="H118" s="589"/>
      <c r="I118" s="589"/>
      <c r="J118" s="589"/>
      <c r="K118" s="589"/>
      <c r="L118" s="589"/>
      <c r="M118" s="589"/>
      <c r="N118" s="589"/>
      <c r="O118" s="309" t="str">
        <f>IF(A118&lt;&gt;0,INDEX('Plan. Orçamentária'!$D$17:$K$205,MATCH(A118,'Plan. Orçamentária'!$D$17:$D$205,0),5),0)</f>
        <v>UN</v>
      </c>
      <c r="P118" s="310">
        <f>TRUNC(SUM(N120:N122),2)</f>
        <v>4</v>
      </c>
    </row>
    <row r="119" spans="1:16" ht="15" customHeight="1">
      <c r="A119" s="76"/>
      <c r="B119" s="280"/>
      <c r="N119" s="368" t="s">
        <v>4</v>
      </c>
      <c r="P119" s="41"/>
    </row>
    <row r="120" spans="1:16" ht="15" customHeight="1">
      <c r="A120" s="76"/>
      <c r="B120" s="280"/>
      <c r="K120" s="515" t="s">
        <v>32546</v>
      </c>
      <c r="L120" s="519"/>
      <c r="M120" s="511" t="s">
        <v>32525</v>
      </c>
      <c r="N120" s="502">
        <v>1</v>
      </c>
      <c r="P120" s="41"/>
    </row>
    <row r="121" spans="1:16" ht="15" customHeight="1">
      <c r="A121" s="76"/>
      <c r="B121" s="280"/>
      <c r="K121" s="518" t="s">
        <v>32547</v>
      </c>
      <c r="L121" s="521"/>
      <c r="M121" s="514" t="s">
        <v>32526</v>
      </c>
      <c r="N121" s="503">
        <v>2</v>
      </c>
      <c r="P121" s="41"/>
    </row>
    <row r="122" spans="1:16" ht="15" customHeight="1">
      <c r="A122" s="76"/>
      <c r="B122" s="280"/>
      <c r="K122" s="517" t="s">
        <v>32547</v>
      </c>
      <c r="L122" s="520"/>
      <c r="M122" s="512" t="s">
        <v>32527</v>
      </c>
      <c r="N122" s="504">
        <v>1</v>
      </c>
      <c r="P122" s="41"/>
    </row>
    <row r="123" spans="1:16" ht="15" customHeight="1">
      <c r="A123" s="76"/>
      <c r="B123" s="280"/>
      <c r="M123" s="485"/>
      <c r="N123" s="367"/>
      <c r="P123" s="41"/>
    </row>
    <row r="124" spans="1:16" ht="15" customHeight="1">
      <c r="A124" s="76">
        <f>A118+1</f>
        <v>3015</v>
      </c>
      <c r="B124" s="311" t="str">
        <f>IF(A124&lt;&gt;0,INDEX('Plan. Orçamentária'!$D$11:$K$205,MATCH(A124,'Plan. Orçamentária'!$D$11:$D$205,0),3),0)</f>
        <v>30.06.064</v>
      </c>
      <c r="C124" s="589" t="str">
        <f>IF(A124&lt;&gt;0,INDEX('Plan. Orçamentária'!$D$11:$K$205,MATCH(A124,'Plan. Orçamentária'!$D$11:$D$205,0),4),0)</f>
        <v>Sistema de alarme PNE com indicador audiovisual, sistema sem fio (Wireless), para pessoas com mobilidade reduzida ou cadeirante</v>
      </c>
      <c r="D124" s="589"/>
      <c r="E124" s="589"/>
      <c r="F124" s="589"/>
      <c r="G124" s="589"/>
      <c r="H124" s="589"/>
      <c r="I124" s="589"/>
      <c r="J124" s="589"/>
      <c r="K124" s="589"/>
      <c r="L124" s="589"/>
      <c r="M124" s="589"/>
      <c r="N124" s="589"/>
      <c r="O124" s="309" t="str">
        <f>IF(A124&lt;&gt;0,INDEX('Plan. Orçamentária'!$D$17:$K$205,MATCH(A124,'Plan. Orçamentária'!$D$17:$D$205,0),5),0)</f>
        <v>CJ</v>
      </c>
      <c r="P124" s="310">
        <f>TRUNC(SUM(N126:N127),2)</f>
        <v>2</v>
      </c>
    </row>
    <row r="125" spans="1:16" ht="15" customHeight="1">
      <c r="A125" s="76"/>
      <c r="B125" s="280"/>
      <c r="N125" s="368" t="s">
        <v>4</v>
      </c>
      <c r="P125" s="41"/>
    </row>
    <row r="126" spans="1:16" ht="15" customHeight="1">
      <c r="A126" s="76"/>
      <c r="B126" s="280"/>
      <c r="K126" s="602" t="s">
        <v>32548</v>
      </c>
      <c r="L126" s="519"/>
      <c r="M126" s="511" t="s">
        <v>32525</v>
      </c>
      <c r="N126" s="502">
        <v>1</v>
      </c>
      <c r="P126" s="41"/>
    </row>
    <row r="127" spans="1:16" ht="15" customHeight="1">
      <c r="A127" s="76"/>
      <c r="B127" s="280"/>
      <c r="K127" s="603"/>
      <c r="L127" s="520"/>
      <c r="M127" s="512" t="s">
        <v>32526</v>
      </c>
      <c r="N127" s="504">
        <v>1</v>
      </c>
      <c r="P127" s="41"/>
    </row>
    <row r="128" spans="1:16" ht="15" customHeight="1">
      <c r="A128" s="76"/>
      <c r="B128" s="280"/>
      <c r="M128" s="485"/>
      <c r="N128" s="367"/>
      <c r="P128" s="41"/>
    </row>
    <row r="129" spans="1:16" ht="15" customHeight="1">
      <c r="A129" s="77"/>
      <c r="B129" s="497"/>
      <c r="C129" s="498" t="str">
        <f>'Plan. Orçamentária'!E46</f>
        <v>TUBULAÇÕES</v>
      </c>
      <c r="D129" s="499"/>
      <c r="E129" s="499"/>
      <c r="F129" s="499"/>
      <c r="G129" s="499"/>
      <c r="H129" s="499"/>
      <c r="I129" s="499"/>
      <c r="J129" s="499"/>
      <c r="K129" s="499"/>
      <c r="L129" s="499"/>
      <c r="M129" s="499"/>
      <c r="N129" s="499"/>
      <c r="O129" s="500"/>
      <c r="P129" s="501"/>
    </row>
    <row r="130" spans="1:16" ht="15" customHeight="1">
      <c r="A130" s="76">
        <f>A124+1</f>
        <v>3016</v>
      </c>
      <c r="B130" s="311" t="str">
        <f>IF(A130&lt;&gt;0,INDEX('Plan. Orçamentária'!$D$11:$K$205,MATCH(A130,'Plan. Orçamentária'!$D$11:$D$205,0),3),0)</f>
        <v>46.08.070</v>
      </c>
      <c r="C130" s="589" t="str">
        <f>IF(A130&lt;&gt;0,INDEX('Plan. Orçamentária'!$D$11:$K$205,MATCH(A130,'Plan. Orçamentária'!$D$11:$D$205,0),4),0)</f>
        <v>Tubo galvanizado sem costura schedule 40, DN= 2 1/2´, inclusive conexões</v>
      </c>
      <c r="D130" s="589"/>
      <c r="E130" s="589"/>
      <c r="F130" s="589"/>
      <c r="G130" s="589"/>
      <c r="H130" s="589"/>
      <c r="I130" s="589"/>
      <c r="J130" s="589"/>
      <c r="K130" s="589"/>
      <c r="L130" s="589"/>
      <c r="M130" s="589"/>
      <c r="N130" s="589"/>
      <c r="O130" s="309" t="str">
        <f>IF(A130&lt;&gt;0,INDEX('Plan. Orçamentária'!$D$17:$K$205,MATCH(A130,'Plan. Orçamentária'!$D$17:$D$205,0),5),0)</f>
        <v>M</v>
      </c>
      <c r="P130" s="310">
        <f>TRUNC(SUM(N132:N132),2)</f>
        <v>29</v>
      </c>
    </row>
    <row r="131" spans="1:16" ht="15" customHeight="1">
      <c r="A131" s="76"/>
      <c r="B131" s="280"/>
      <c r="N131" s="368" t="s">
        <v>4</v>
      </c>
      <c r="P131" s="41"/>
    </row>
    <row r="132" spans="1:16" ht="15" customHeight="1">
      <c r="A132" s="76"/>
      <c r="B132" s="280"/>
      <c r="K132" s="485"/>
      <c r="M132" s="522" t="s">
        <v>32550</v>
      </c>
      <c r="N132" s="487">
        <f>(1.2+1.8+6.14+2.05+0.6+1.2+3)+(1.2+1.2+2.52+2.48+1.2)+(2.52+1.2)+0.69</f>
        <v>29</v>
      </c>
      <c r="P132" s="41"/>
    </row>
    <row r="133" spans="1:16" ht="15" customHeight="1">
      <c r="A133" s="76"/>
      <c r="B133" s="280"/>
      <c r="M133" s="485"/>
      <c r="N133" s="367"/>
      <c r="P133" s="41"/>
    </row>
    <row r="134" spans="1:16" ht="15" customHeight="1">
      <c r="A134" s="76">
        <f>A130+1</f>
        <v>3017</v>
      </c>
      <c r="B134" s="311" t="str">
        <f>IF(A134&lt;&gt;0,INDEX('Plan. Orçamentária'!$D$11:$K$205,MATCH(A134,'Plan. Orçamentária'!$D$11:$D$205,0),3),0)</f>
        <v>46.08.080</v>
      </c>
      <c r="C134" s="589" t="str">
        <f>IF(A134&lt;&gt;0,INDEX('Plan. Orçamentária'!$D$11:$K$205,MATCH(A134,'Plan. Orçamentária'!$D$11:$D$205,0),4),0)</f>
        <v>Tubo galvanizado sem costura schedule 40, DN= 3´, inclusive conexões</v>
      </c>
      <c r="D134" s="589"/>
      <c r="E134" s="589"/>
      <c r="F134" s="589"/>
      <c r="G134" s="589"/>
      <c r="H134" s="589"/>
      <c r="I134" s="589"/>
      <c r="J134" s="589"/>
      <c r="K134" s="589"/>
      <c r="L134" s="589"/>
      <c r="M134" s="589"/>
      <c r="N134" s="589"/>
      <c r="O134" s="309" t="str">
        <f>IF(A134&lt;&gt;0,INDEX('Plan. Orçamentária'!$D$17:$K$205,MATCH(A134,'Plan. Orçamentária'!$D$17:$D$205,0),5),0)</f>
        <v>M</v>
      </c>
      <c r="P134" s="310">
        <f>TRUNC(SUM(N136:N137),2)</f>
        <v>64.45</v>
      </c>
    </row>
    <row r="135" spans="1:16" ht="15" customHeight="1">
      <c r="A135" s="76"/>
      <c r="B135" s="280"/>
      <c r="N135" s="368" t="s">
        <v>4</v>
      </c>
      <c r="P135" s="41"/>
    </row>
    <row r="136" spans="1:16" ht="15" customHeight="1">
      <c r="A136" s="76"/>
      <c r="B136" s="280"/>
      <c r="K136" s="485"/>
      <c r="M136" s="522" t="s">
        <v>32551</v>
      </c>
      <c r="N136" s="502">
        <f>(23.73+2.6+3.15+3.15+0.65+1.5+3.17+1+0.5+0.9+0.5+0.6)</f>
        <v>41.45</v>
      </c>
      <c r="P136" s="41"/>
    </row>
    <row r="137" spans="1:16" ht="15" customHeight="1">
      <c r="A137" s="76"/>
      <c r="B137" s="280"/>
      <c r="M137" s="485" t="s">
        <v>32543</v>
      </c>
      <c r="N137" s="504">
        <v>23</v>
      </c>
      <c r="P137" s="41"/>
    </row>
    <row r="138" spans="1:16" ht="15" customHeight="1">
      <c r="A138" s="76"/>
      <c r="B138" s="280"/>
      <c r="M138" s="485"/>
      <c r="N138" s="367"/>
      <c r="P138" s="41"/>
    </row>
    <row r="139" spans="1:16" ht="15" customHeight="1">
      <c r="A139" s="76">
        <f>A134+1</f>
        <v>3018</v>
      </c>
      <c r="B139" s="311" t="str">
        <f>IF(A139&lt;&gt;0,INDEX('Plan. Orçamentária'!$D$11:$K$205,MATCH(A139,'Plan. Orçamentária'!$D$11:$D$205,0),3),0)</f>
        <v>33.11.050</v>
      </c>
      <c r="C139" s="589" t="str">
        <f>IF(A139&lt;&gt;0,INDEX('Plan. Orçamentária'!$D$11:$K$205,MATCH(A139,'Plan. Orçamentária'!$D$11:$D$205,0),4),0)</f>
        <v>Esmalte à base água em superfície metálica, inclusive preparo</v>
      </c>
      <c r="D139" s="589"/>
      <c r="E139" s="589"/>
      <c r="F139" s="589"/>
      <c r="G139" s="589"/>
      <c r="H139" s="589"/>
      <c r="I139" s="589"/>
      <c r="J139" s="589"/>
      <c r="K139" s="589"/>
      <c r="L139" s="589"/>
      <c r="M139" s="589"/>
      <c r="N139" s="589"/>
      <c r="O139" s="309" t="str">
        <f>IF(A139&lt;&gt;0,INDEX('Plan. Orçamentária'!$D$17:$K$205,MATCH(A139,'Plan. Orçamentária'!$D$17:$D$205,0),5),0)</f>
        <v>M2</v>
      </c>
      <c r="P139" s="310">
        <f>TRUNC(SUM(N141:N142),2)</f>
        <v>21.26</v>
      </c>
    </row>
    <row r="140" spans="1:16" ht="15" customHeight="1">
      <c r="A140" s="76"/>
      <c r="B140" s="280"/>
      <c r="K140" s="391" t="s">
        <v>31297</v>
      </c>
      <c r="L140" s="391"/>
      <c r="M140" s="391" t="s">
        <v>25027</v>
      </c>
      <c r="N140" s="392" t="s">
        <v>4</v>
      </c>
      <c r="P140" s="41"/>
    </row>
    <row r="141" spans="1:16" ht="15" customHeight="1">
      <c r="A141" s="76"/>
      <c r="B141" s="280"/>
      <c r="I141" s="522" t="s">
        <v>32550</v>
      </c>
      <c r="K141" s="393">
        <f>P130</f>
        <v>29</v>
      </c>
      <c r="L141" s="393" t="s">
        <v>25026</v>
      </c>
      <c r="M141" s="518">
        <f>3.1415*0.063</f>
        <v>0.2</v>
      </c>
      <c r="N141" s="524">
        <f>TRUNC(K141*M141,2)</f>
        <v>5.8</v>
      </c>
      <c r="P141" s="41"/>
    </row>
    <row r="142" spans="1:16" ht="15" customHeight="1">
      <c r="A142" s="76"/>
      <c r="B142" s="280"/>
      <c r="I142" s="522" t="s">
        <v>32551</v>
      </c>
      <c r="K142" s="393">
        <f>P134</f>
        <v>64.45</v>
      </c>
      <c r="L142" s="393" t="s">
        <v>25026</v>
      </c>
      <c r="M142" s="518">
        <f>3.1415*0.075</f>
        <v>0.24</v>
      </c>
      <c r="N142" s="525">
        <f>TRUNC(K142*M142,2)</f>
        <v>15.46</v>
      </c>
      <c r="P142" s="41"/>
    </row>
    <row r="143" spans="1:16" ht="15" customHeight="1">
      <c r="A143" s="76"/>
      <c r="B143" s="280"/>
      <c r="M143" s="485"/>
      <c r="N143" s="367"/>
      <c r="P143" s="41"/>
    </row>
    <row r="144" spans="1:16" ht="15" customHeight="1">
      <c r="A144" s="77"/>
      <c r="B144" s="497"/>
      <c r="C144" s="498" t="str">
        <f>'Plan. Orçamentária'!E50</f>
        <v>HIDRANTE E ABRIGO</v>
      </c>
      <c r="D144" s="499"/>
      <c r="E144" s="499"/>
      <c r="F144" s="499"/>
      <c r="G144" s="499"/>
      <c r="H144" s="499"/>
      <c r="I144" s="499"/>
      <c r="J144" s="499"/>
      <c r="K144" s="499"/>
      <c r="L144" s="499"/>
      <c r="M144" s="499"/>
      <c r="N144" s="499"/>
      <c r="O144" s="500"/>
      <c r="P144" s="501"/>
    </row>
    <row r="145" spans="1:16" ht="15" customHeight="1">
      <c r="A145" s="76">
        <f>A139+1</f>
        <v>3019</v>
      </c>
      <c r="B145" s="311" t="str">
        <f>IF(A145&lt;&gt;0,INDEX('Plan. Orçamentária'!$D$11:$K$205,MATCH(A145,'Plan. Orçamentária'!$D$11:$D$205,0),3),0)</f>
        <v>50.01.330</v>
      </c>
      <c r="C145" s="589" t="str">
        <f>IF(A145&lt;&gt;0,INDEX('Plan. Orçamentária'!$D$11:$K$205,MATCH(A145,'Plan. Orçamentária'!$D$11:$D$205,0),4),0)</f>
        <v>Abrigo de hidrante de 2 1/2´ completo - inclusive mangueira de 30 m (2 x 15 m)</v>
      </c>
      <c r="D145" s="589"/>
      <c r="E145" s="589"/>
      <c r="F145" s="589"/>
      <c r="G145" s="589"/>
      <c r="H145" s="589"/>
      <c r="I145" s="589"/>
      <c r="J145" s="589"/>
      <c r="K145" s="589"/>
      <c r="L145" s="589"/>
      <c r="M145" s="589"/>
      <c r="N145" s="589"/>
      <c r="O145" s="309" t="str">
        <f>IF(A145&lt;&gt;0,INDEX('Plan. Orçamentária'!$D$17:$K$205,MATCH(A145,'Plan. Orçamentária'!$D$17:$D$205,0),5),0)</f>
        <v>UN</v>
      </c>
      <c r="P145" s="310">
        <f>TRUNC(SUM(N147:N150),2)</f>
        <v>7</v>
      </c>
    </row>
    <row r="146" spans="1:16" ht="15" customHeight="1">
      <c r="A146" s="76"/>
      <c r="B146" s="280"/>
      <c r="N146" s="368" t="s">
        <v>4</v>
      </c>
      <c r="P146" s="41"/>
    </row>
    <row r="147" spans="1:16" ht="15" customHeight="1">
      <c r="A147" s="76"/>
      <c r="B147" s="280"/>
      <c r="I147" s="604" t="s">
        <v>32552</v>
      </c>
      <c r="J147" s="605"/>
      <c r="K147" s="605"/>
      <c r="L147" s="606"/>
      <c r="M147" s="515" t="s">
        <v>32525</v>
      </c>
      <c r="N147" s="502">
        <v>2</v>
      </c>
      <c r="P147" s="41"/>
    </row>
    <row r="148" spans="1:16" ht="15" customHeight="1">
      <c r="A148" s="76"/>
      <c r="B148" s="280"/>
      <c r="I148" s="607"/>
      <c r="J148" s="608"/>
      <c r="K148" s="608"/>
      <c r="L148" s="609"/>
      <c r="M148" s="516" t="s">
        <v>32526</v>
      </c>
      <c r="N148" s="503">
        <v>2</v>
      </c>
      <c r="P148" s="41"/>
    </row>
    <row r="149" spans="1:16" ht="15" customHeight="1">
      <c r="A149" s="76"/>
      <c r="B149" s="280"/>
      <c r="I149" s="607"/>
      <c r="J149" s="608"/>
      <c r="K149" s="608"/>
      <c r="L149" s="609"/>
      <c r="M149" s="516" t="s">
        <v>32527</v>
      </c>
      <c r="N149" s="503">
        <v>2</v>
      </c>
      <c r="P149" s="41"/>
    </row>
    <row r="150" spans="1:16" ht="15" customHeight="1">
      <c r="A150" s="76"/>
      <c r="B150" s="280"/>
      <c r="I150" s="610"/>
      <c r="J150" s="611"/>
      <c r="K150" s="611"/>
      <c r="L150" s="612"/>
      <c r="M150" s="518" t="s">
        <v>32543</v>
      </c>
      <c r="N150" s="487">
        <v>1</v>
      </c>
      <c r="P150" s="41"/>
    </row>
    <row r="151" spans="1:16" ht="15" customHeight="1">
      <c r="A151" s="76"/>
      <c r="B151" s="280"/>
      <c r="I151" s="526"/>
      <c r="J151" s="526"/>
      <c r="K151" s="526"/>
      <c r="L151" s="526"/>
      <c r="M151" s="485"/>
      <c r="N151" s="367"/>
      <c r="P151" s="41"/>
    </row>
    <row r="152" spans="1:16" ht="15" customHeight="1">
      <c r="A152" s="76">
        <f>A145+1</f>
        <v>3020</v>
      </c>
      <c r="B152" s="311" t="str">
        <f>IF(A152&lt;&gt;0,INDEX('Plan. Orçamentária'!$D$11:$K$205,MATCH(A152,'Plan. Orçamentária'!$D$11:$D$205,0),3),0)</f>
        <v>50.01.210</v>
      </c>
      <c r="C152" s="589" t="str">
        <f>IF(A152&lt;&gt;0,INDEX('Plan. Orçamentária'!$D$11:$K$205,MATCH(A152,'Plan. Orçamentária'!$D$11:$D$205,0),4),0)</f>
        <v>Chave para conexão de engate rápido</v>
      </c>
      <c r="D152" s="589"/>
      <c r="E152" s="589"/>
      <c r="F152" s="589"/>
      <c r="G152" s="589"/>
      <c r="H152" s="589"/>
      <c r="I152" s="589"/>
      <c r="J152" s="589"/>
      <c r="K152" s="589"/>
      <c r="L152" s="589"/>
      <c r="M152" s="589"/>
      <c r="N152" s="589"/>
      <c r="O152" s="309" t="str">
        <f>IF(A152&lt;&gt;0,INDEX('Plan. Orçamentária'!$D$17:$K$205,MATCH(A152,'Plan. Orçamentária'!$D$17:$D$205,0),5),0)</f>
        <v>UN</v>
      </c>
      <c r="P152" s="310">
        <f>TRUNC(SUM(N154),2)</f>
        <v>7</v>
      </c>
    </row>
    <row r="153" spans="1:16" ht="15" customHeight="1">
      <c r="A153" s="76"/>
      <c r="B153" s="280"/>
      <c r="M153" s="485"/>
      <c r="N153" s="368" t="s">
        <v>4</v>
      </c>
      <c r="P153" s="41"/>
    </row>
    <row r="154" spans="1:16" ht="15" customHeight="1">
      <c r="A154" s="76"/>
      <c r="B154" s="280"/>
      <c r="M154" s="485"/>
      <c r="N154" s="487">
        <f>P145</f>
        <v>7</v>
      </c>
      <c r="P154" s="41"/>
    </row>
    <row r="155" spans="1:16" ht="15" customHeight="1">
      <c r="A155" s="76"/>
      <c r="B155" s="280"/>
      <c r="M155" s="485"/>
      <c r="N155" s="367"/>
      <c r="P155" s="41"/>
    </row>
    <row r="156" spans="1:16" ht="15" customHeight="1">
      <c r="A156" s="77"/>
      <c r="B156" s="497"/>
      <c r="C156" s="498" t="str">
        <f>'Plan. Orçamentária'!E53</f>
        <v>BOMBA E ACESSÓRIOS</v>
      </c>
      <c r="D156" s="499"/>
      <c r="E156" s="499"/>
      <c r="F156" s="499"/>
      <c r="G156" s="499"/>
      <c r="H156" s="499"/>
      <c r="I156" s="499"/>
      <c r="J156" s="499"/>
      <c r="K156" s="499"/>
      <c r="L156" s="499"/>
      <c r="M156" s="499"/>
      <c r="N156" s="499"/>
      <c r="O156" s="500"/>
      <c r="P156" s="501"/>
    </row>
    <row r="157" spans="1:16" ht="15" customHeight="1">
      <c r="A157" s="76">
        <f>A152+1</f>
        <v>3021</v>
      </c>
      <c r="B157" s="311" t="str">
        <f>IF(A157&lt;&gt;0,INDEX('Plan. Orçamentária'!$D$11:$K$205,MATCH(A157,'Plan. Orçamentária'!$D$11:$D$205,0),3),0)</f>
        <v>08.08.012</v>
      </c>
      <c r="C157" s="589" t="str">
        <f>IF(A157&lt;&gt;0,INDEX('Plan. Orçamentária'!$D$11:$K$205,MATCH(A157,'Plan. Orçamentária'!$D$11:$D$205,0),4),0)</f>
        <v>REGISTRO DE RECALQUE NO PASSEIO (RR-01)</v>
      </c>
      <c r="D157" s="589"/>
      <c r="E157" s="589"/>
      <c r="F157" s="589"/>
      <c r="G157" s="589"/>
      <c r="H157" s="589"/>
      <c r="I157" s="589"/>
      <c r="J157" s="589"/>
      <c r="K157" s="589"/>
      <c r="L157" s="589"/>
      <c r="M157" s="589"/>
      <c r="N157" s="589"/>
      <c r="O157" s="309" t="str">
        <f>IF(A157&lt;&gt;0,INDEX('Plan. Orçamentária'!$D$17:$K$205,MATCH(A157,'Plan. Orçamentária'!$D$17:$D$205,0),5),0)</f>
        <v>UN</v>
      </c>
      <c r="P157" s="310">
        <f>TRUNC(SUM(N159),2)</f>
        <v>1</v>
      </c>
    </row>
    <row r="158" spans="1:16" ht="15" customHeight="1">
      <c r="A158" s="76"/>
      <c r="B158" s="280"/>
      <c r="M158" s="485"/>
      <c r="N158" s="368" t="s">
        <v>4</v>
      </c>
      <c r="P158" s="41"/>
    </row>
    <row r="159" spans="1:16" ht="15" customHeight="1">
      <c r="A159" s="76"/>
      <c r="B159" s="280"/>
      <c r="M159" s="485" t="s">
        <v>32553</v>
      </c>
      <c r="N159" s="487">
        <v>1</v>
      </c>
      <c r="P159" s="41"/>
    </row>
    <row r="160" spans="1:16" ht="15" customHeight="1">
      <c r="A160" s="76"/>
      <c r="B160" s="280"/>
      <c r="M160" s="485"/>
      <c r="N160" s="367"/>
      <c r="P160" s="41"/>
    </row>
    <row r="161" spans="1:16" ht="15" customHeight="1">
      <c r="A161" s="76">
        <f>A157+1</f>
        <v>3022</v>
      </c>
      <c r="B161" s="311">
        <f>IF(A161&lt;&gt;0,INDEX('Plan. Orçamentária'!$D$11:$K$205,MATCH(A161,'Plan. Orçamentária'!$D$11:$D$205,0),3),0)</f>
        <v>10003011</v>
      </c>
      <c r="C161" s="589" t="str">
        <f>IF(A161&lt;&gt;0,INDEX('Plan. Orçamentária'!$D$11:$K$205,MATCH(A161,'Plan. Orçamentária'!$D$11:$D$205,0),4),0)</f>
        <v>CONJUNTO MOTOR-BOMBA 112M3/H, 20MCA, 10CV, 3500RPM, 220/380V, TRIFÁSICO</v>
      </c>
      <c r="D161" s="589"/>
      <c r="E161" s="589"/>
      <c r="F161" s="589"/>
      <c r="G161" s="589"/>
      <c r="H161" s="589"/>
      <c r="I161" s="589"/>
      <c r="J161" s="589"/>
      <c r="K161" s="589"/>
      <c r="L161" s="589"/>
      <c r="M161" s="589"/>
      <c r="N161" s="589"/>
      <c r="O161" s="309" t="str">
        <f>IF(A161&lt;&gt;0,INDEX('Plan. Orçamentária'!$D$17:$K$205,MATCH(A161,'Plan. Orçamentária'!$D$17:$D$205,0),5),0)</f>
        <v>UN</v>
      </c>
      <c r="P161" s="310">
        <f>TRUNC(SUM(N163:N164),2)</f>
        <v>2</v>
      </c>
    </row>
    <row r="162" spans="1:16" ht="15" customHeight="1">
      <c r="A162" s="76"/>
      <c r="B162" s="280"/>
      <c r="M162" s="485"/>
      <c r="N162" s="368" t="s">
        <v>4</v>
      </c>
      <c r="P162" s="41"/>
    </row>
    <row r="163" spans="1:16" ht="15" customHeight="1">
      <c r="A163" s="76"/>
      <c r="B163" s="280"/>
      <c r="M163" s="485" t="s">
        <v>32525</v>
      </c>
      <c r="N163" s="502">
        <v>1</v>
      </c>
      <c r="P163" s="41"/>
    </row>
    <row r="164" spans="1:16" ht="15" customHeight="1">
      <c r="A164" s="76"/>
      <c r="B164" s="280"/>
      <c r="M164" s="485" t="s">
        <v>32554</v>
      </c>
      <c r="N164" s="504">
        <v>1</v>
      </c>
      <c r="P164" s="41"/>
    </row>
    <row r="165" spans="1:16" ht="15" customHeight="1">
      <c r="A165" s="76"/>
      <c r="B165" s="280"/>
      <c r="M165" s="485"/>
      <c r="N165" s="367"/>
      <c r="P165" s="41"/>
    </row>
    <row r="166" spans="1:16" ht="15" customHeight="1">
      <c r="A166" s="76">
        <f>A161+1</f>
        <v>3023</v>
      </c>
      <c r="B166" s="311" t="str">
        <f>IF(A166&lt;&gt;0,INDEX('Plan. Orçamentária'!$D$11:$K$205,MATCH(A166,'Plan. Orçamentária'!$D$11:$D$205,0),3),0)</f>
        <v>09.05.089</v>
      </c>
      <c r="C166" s="589" t="str">
        <f>IF(A166&lt;&gt;0,INDEX('Plan. Orçamentária'!$D$11:$K$205,MATCH(A166,'Plan. Orçamentária'!$D$11:$D$205,0),4),0)</f>
        <v>QUADRO COMANDO PARA BOMBA DE INCENDIO TRIFASICO DE 10 HP</v>
      </c>
      <c r="D166" s="589"/>
      <c r="E166" s="589"/>
      <c r="F166" s="589"/>
      <c r="G166" s="589"/>
      <c r="H166" s="589"/>
      <c r="I166" s="589"/>
      <c r="J166" s="589"/>
      <c r="K166" s="589"/>
      <c r="L166" s="589"/>
      <c r="M166" s="589"/>
      <c r="N166" s="589"/>
      <c r="O166" s="309" t="str">
        <f>IF(A166&lt;&gt;0,INDEX('Plan. Orçamentária'!$D$17:$K$205,MATCH(A166,'Plan. Orçamentária'!$D$17:$D$205,0),5),0)</f>
        <v>UN</v>
      </c>
      <c r="P166" s="310">
        <f>TRUNC(SUM(N168),2)</f>
        <v>1</v>
      </c>
    </row>
    <row r="167" spans="1:16" ht="15" customHeight="1">
      <c r="A167" s="76"/>
      <c r="B167" s="280"/>
      <c r="M167" s="485"/>
      <c r="N167" s="368" t="s">
        <v>4</v>
      </c>
      <c r="P167" s="41"/>
    </row>
    <row r="168" spans="1:16" ht="15" customHeight="1">
      <c r="A168" s="76"/>
      <c r="B168" s="280"/>
      <c r="M168" s="485" t="s">
        <v>32525</v>
      </c>
      <c r="N168" s="487">
        <v>1</v>
      </c>
      <c r="P168" s="41"/>
    </row>
    <row r="169" spans="1:16" ht="15" customHeight="1">
      <c r="A169" s="76"/>
      <c r="B169" s="280"/>
      <c r="M169" s="485"/>
      <c r="N169" s="367"/>
      <c r="P169" s="41"/>
    </row>
    <row r="170" spans="1:16" ht="15" customHeight="1">
      <c r="A170" s="76">
        <f>A166+1</f>
        <v>3024</v>
      </c>
      <c r="B170" s="311" t="str">
        <f>IF(A170&lt;&gt;0,INDEX('Plan. Orçamentária'!$D$11:$K$205,MATCH(A170,'Plan. Orçamentária'!$D$11:$D$205,0),3),0)</f>
        <v>09.08.055</v>
      </c>
      <c r="C170" s="589" t="str">
        <f>IF(A170&lt;&gt;0,INDEX('Plan. Orçamentária'!$D$11:$K$205,MATCH(A170,'Plan. Orçamentária'!$D$11:$D$205,0),4),0)</f>
        <v>BOTOEIRA PARA ACIONAMENTO DA BOMBA DE INCENDIO</v>
      </c>
      <c r="D170" s="589"/>
      <c r="E170" s="589"/>
      <c r="F170" s="589"/>
      <c r="G170" s="589"/>
      <c r="H170" s="589"/>
      <c r="I170" s="589"/>
      <c r="J170" s="589"/>
      <c r="K170" s="589"/>
      <c r="L170" s="589"/>
      <c r="M170" s="589"/>
      <c r="N170" s="589"/>
      <c r="O170" s="309" t="str">
        <f>IF(A170&lt;&gt;0,INDEX('Plan. Orçamentária'!$D$17:$K$205,MATCH(A170,'Plan. Orçamentária'!$D$17:$D$205,0),5),0)</f>
        <v>UN</v>
      </c>
      <c r="P170" s="310">
        <f>TRUNC(SUM(N172),2)</f>
        <v>1</v>
      </c>
    </row>
    <row r="171" spans="1:16" ht="15" customHeight="1">
      <c r="A171" s="76"/>
      <c r="B171" s="280"/>
      <c r="M171" s="485"/>
      <c r="N171" s="368" t="s">
        <v>4</v>
      </c>
      <c r="P171" s="41"/>
    </row>
    <row r="172" spans="1:16" ht="15" customHeight="1">
      <c r="A172" s="76"/>
      <c r="B172" s="280"/>
      <c r="M172" s="485" t="s">
        <v>32525</v>
      </c>
      <c r="N172" s="487">
        <v>1</v>
      </c>
      <c r="P172" s="41"/>
    </row>
    <row r="173" spans="1:16" ht="15" customHeight="1">
      <c r="A173" s="76"/>
      <c r="B173" s="280"/>
      <c r="M173" s="485"/>
      <c r="N173" s="367"/>
      <c r="P173" s="41"/>
    </row>
    <row r="174" spans="1:16" ht="15" customHeight="1">
      <c r="A174" s="76">
        <f>A170+1</f>
        <v>3025</v>
      </c>
      <c r="B174" s="311" t="str">
        <f>IF(A174&lt;&gt;0,INDEX('Plan. Orçamentária'!$D$11:$K$205,MATCH(A174,'Plan. Orçamentária'!$D$11:$D$205,0),3),0)</f>
        <v>50.01.090</v>
      </c>
      <c r="C174" s="589" t="str">
        <f>IF(A174&lt;&gt;0,INDEX('Plan. Orçamentária'!$D$11:$K$205,MATCH(A174,'Plan. Orçamentária'!$D$11:$D$205,0),4),0)</f>
        <v>Botoeira para acionamento de bomba de incêndio tipo quebra-vidro</v>
      </c>
      <c r="D174" s="589"/>
      <c r="E174" s="589"/>
      <c r="F174" s="589"/>
      <c r="G174" s="589"/>
      <c r="H174" s="589"/>
      <c r="I174" s="589"/>
      <c r="J174" s="589"/>
      <c r="K174" s="589"/>
      <c r="L174" s="589"/>
      <c r="M174" s="589"/>
      <c r="N174" s="589"/>
      <c r="O174" s="309" t="str">
        <f>IF(A174&lt;&gt;0,INDEX('Plan. Orçamentária'!$D$17:$K$205,MATCH(A174,'Plan. Orçamentária'!$D$17:$D$205,0),5),0)</f>
        <v>UN</v>
      </c>
      <c r="P174" s="310">
        <f>TRUNC(SUM(N176:N179),2)</f>
        <v>8</v>
      </c>
    </row>
    <row r="175" spans="1:16" ht="15" customHeight="1">
      <c r="A175" s="76"/>
      <c r="B175" s="280"/>
      <c r="M175" s="485"/>
      <c r="N175" s="368" t="s">
        <v>4</v>
      </c>
      <c r="P175" s="41"/>
    </row>
    <row r="176" spans="1:16" ht="15" customHeight="1">
      <c r="A176" s="76"/>
      <c r="B176" s="280"/>
      <c r="M176" s="515" t="s">
        <v>32525</v>
      </c>
      <c r="N176" s="502">
        <v>3</v>
      </c>
      <c r="P176" s="41"/>
    </row>
    <row r="177" spans="1:24" ht="15" customHeight="1">
      <c r="A177" s="76"/>
      <c r="B177" s="280"/>
      <c r="M177" s="516" t="s">
        <v>32526</v>
      </c>
      <c r="N177" s="503">
        <v>2</v>
      </c>
      <c r="P177" s="41"/>
    </row>
    <row r="178" spans="1:24" ht="15" customHeight="1">
      <c r="A178" s="76"/>
      <c r="B178" s="280"/>
      <c r="M178" s="516" t="s">
        <v>32527</v>
      </c>
      <c r="N178" s="503">
        <v>2</v>
      </c>
      <c r="P178" s="41"/>
    </row>
    <row r="179" spans="1:24" ht="15" customHeight="1">
      <c r="A179" s="76"/>
      <c r="B179" s="280"/>
      <c r="M179" s="518" t="s">
        <v>32543</v>
      </c>
      <c r="N179" s="487">
        <v>1</v>
      </c>
      <c r="P179" s="41"/>
    </row>
    <row r="180" spans="1:24" ht="15" customHeight="1">
      <c r="A180" s="76"/>
      <c r="B180" s="280"/>
      <c r="M180" s="485"/>
      <c r="N180" s="367"/>
      <c r="P180" s="41"/>
    </row>
    <row r="181" spans="1:24" ht="15" customHeight="1">
      <c r="A181" s="76"/>
      <c r="B181" s="280"/>
      <c r="M181" s="485"/>
      <c r="N181" s="367"/>
      <c r="P181" s="41"/>
    </row>
    <row r="182" spans="1:24" ht="15" customHeight="1">
      <c r="A182" s="77">
        <f>'Plan. Orçamentária'!D60</f>
        <v>4</v>
      </c>
      <c r="B182" s="494"/>
      <c r="C182" s="587" t="str">
        <f>'Plan. Orçamentária'!E60</f>
        <v>INSTAÇÕES ELÉTRICAS</v>
      </c>
      <c r="D182" s="588"/>
      <c r="E182" s="588"/>
      <c r="F182" s="588"/>
      <c r="G182" s="588"/>
      <c r="H182" s="588"/>
      <c r="I182" s="588"/>
      <c r="J182" s="588"/>
      <c r="K182" s="588"/>
      <c r="L182" s="588"/>
      <c r="M182" s="588"/>
      <c r="N182" s="588"/>
      <c r="O182" s="495"/>
      <c r="P182" s="496"/>
      <c r="S182">
        <f>TRUNC(W184/W183,2)</f>
        <v>2.59</v>
      </c>
      <c r="W182" s="543"/>
      <c r="X182" s="543"/>
    </row>
    <row r="183" spans="1:24" ht="15" customHeight="1">
      <c r="A183" s="77"/>
      <c r="B183" s="497"/>
      <c r="C183" s="498" t="str">
        <f>'Plan. Orçamentária'!E61</f>
        <v>ACESSO</v>
      </c>
      <c r="D183" s="499"/>
      <c r="E183" s="499"/>
      <c r="F183" s="499"/>
      <c r="G183" s="499"/>
      <c r="H183" s="499"/>
      <c r="I183" s="499"/>
      <c r="J183" s="499"/>
      <c r="K183" s="499"/>
      <c r="L183" s="499"/>
      <c r="M183" s="499"/>
      <c r="N183" s="499"/>
      <c r="O183" s="500"/>
      <c r="P183" s="501"/>
      <c r="W183" s="535">
        <v>934.09</v>
      </c>
    </row>
    <row r="184" spans="1:24" ht="15" customHeight="1">
      <c r="A184" s="76">
        <f>'Plan. Orçamentária'!D62</f>
        <v>4001</v>
      </c>
      <c r="B184" s="311">
        <f>IF(A184&lt;&gt;0,INDEX('Plan. Orçamentária'!$D$11:$K$205,MATCH(A184,'Plan. Orçamentária'!$D$11:$D$205,0),3),0)</f>
        <v>17045001</v>
      </c>
      <c r="C184" s="589" t="str">
        <f>IF(A184&lt;&gt;0,INDEX('Plan. Orçamentária'!$D$11:$K$205,MATCH(A184,'Plan. Orçamentária'!$D$11:$D$205,0),4),0)</f>
        <v>ANDAIMES METÁLICOS - FORNECIMENTO</v>
      </c>
      <c r="D184" s="589"/>
      <c r="E184" s="589"/>
      <c r="F184" s="589"/>
      <c r="G184" s="589"/>
      <c r="H184" s="589"/>
      <c r="I184" s="589"/>
      <c r="J184" s="589"/>
      <c r="K184" s="589"/>
      <c r="L184" s="589"/>
      <c r="M184" s="589"/>
      <c r="N184" s="589"/>
      <c r="O184" s="309" t="str">
        <f>IF(A184&lt;&gt;0,INDEX('Plan. Orçamentária'!$D$17:$K$205,MATCH(A184,'Plan. Orçamentária'!$D$17:$D$205,0),5),0)</f>
        <v>M3xMÊS</v>
      </c>
      <c r="P184" s="310">
        <f>TRUNC(SUM(N186),2)</f>
        <v>54</v>
      </c>
      <c r="W184" s="535">
        <v>2427.56</v>
      </c>
    </row>
    <row r="185" spans="1:24" ht="15" customHeight="1">
      <c r="A185" s="76"/>
      <c r="B185" s="280"/>
      <c r="G185" s="391" t="s">
        <v>31297</v>
      </c>
      <c r="H185" s="391"/>
      <c r="I185" s="391" t="s">
        <v>32524</v>
      </c>
      <c r="J185" s="391"/>
      <c r="K185" s="391" t="s">
        <v>30073</v>
      </c>
      <c r="L185" s="391"/>
      <c r="M185" s="391" t="s">
        <v>54</v>
      </c>
      <c r="N185" s="392" t="s">
        <v>4</v>
      </c>
      <c r="P185" s="41"/>
    </row>
    <row r="186" spans="1:24" ht="15" customHeight="1">
      <c r="A186" s="76"/>
      <c r="B186" s="280"/>
      <c r="D186" s="485"/>
      <c r="G186" s="393">
        <v>3</v>
      </c>
      <c r="H186" s="393" t="s">
        <v>25026</v>
      </c>
      <c r="I186" s="393">
        <v>1.5</v>
      </c>
      <c r="J186" s="393" t="s">
        <v>25026</v>
      </c>
      <c r="K186" s="393">
        <v>6</v>
      </c>
      <c r="L186" s="393" t="s">
        <v>25026</v>
      </c>
      <c r="M186" s="523">
        <v>2</v>
      </c>
      <c r="N186" s="486">
        <f>TRUNC(G186*I186*K186*M186,2)</f>
        <v>54</v>
      </c>
      <c r="P186" s="41"/>
    </row>
    <row r="187" spans="1:24" ht="15" customHeight="1">
      <c r="A187"/>
      <c r="B187" s="280"/>
      <c r="M187" s="485"/>
      <c r="N187" s="367"/>
      <c r="P187" s="41"/>
    </row>
    <row r="188" spans="1:24" ht="15" customHeight="1">
      <c r="A188" s="76">
        <f>A184+1</f>
        <v>4002</v>
      </c>
      <c r="B188" s="311">
        <f>IF(A188&lt;&gt;0,INDEX('Plan. Orçamentária'!$D$11:$K$205,MATCH(A188,'Plan. Orçamentária'!$D$11:$D$205,0),3),0)</f>
        <v>17045002</v>
      </c>
      <c r="C188" s="589" t="str">
        <f>IF(A188&lt;&gt;0,INDEX('Plan. Orçamentária'!$D$11:$K$205,MATCH(A188,'Plan. Orçamentária'!$D$11:$D$205,0),4),0)</f>
        <v>ANDAIMES METÁLICOS - MONTAGEM E DESMONTAGEM</v>
      </c>
      <c r="D188" s="589"/>
      <c r="E188" s="589"/>
      <c r="F188" s="589"/>
      <c r="G188" s="589"/>
      <c r="H188" s="589"/>
      <c r="I188" s="589"/>
      <c r="J188" s="589"/>
      <c r="K188" s="589"/>
      <c r="L188" s="589"/>
      <c r="M188" s="589"/>
      <c r="N188" s="589"/>
      <c r="O188" s="309" t="str">
        <f>IF(A188&lt;&gt;0,INDEX('Plan. Orçamentária'!$D$17:$K$205,MATCH(A188,'Plan. Orçamentária'!$D$17:$D$205,0),5),0)</f>
        <v>M3</v>
      </c>
      <c r="P188" s="310">
        <f>TRUNC(SUM(N190),2)</f>
        <v>27</v>
      </c>
    </row>
    <row r="189" spans="1:24" ht="15" customHeight="1">
      <c r="A189" s="76"/>
      <c r="B189" s="280"/>
      <c r="I189" s="391" t="s">
        <v>31297</v>
      </c>
      <c r="J189" s="391"/>
      <c r="K189" s="391" t="s">
        <v>32524</v>
      </c>
      <c r="L189" s="391"/>
      <c r="M189" s="391" t="s">
        <v>30073</v>
      </c>
      <c r="N189" s="368" t="s">
        <v>4</v>
      </c>
      <c r="P189" s="41"/>
    </row>
    <row r="190" spans="1:24" ht="15" customHeight="1">
      <c r="A190" s="76"/>
      <c r="B190" s="280"/>
      <c r="I190" s="393">
        <f>G186</f>
        <v>3</v>
      </c>
      <c r="J190" s="393" t="s">
        <v>25026</v>
      </c>
      <c r="K190" s="393">
        <f>I186</f>
        <v>1.5</v>
      </c>
      <c r="L190" s="393" t="s">
        <v>25026</v>
      </c>
      <c r="M190" s="393">
        <f>K186</f>
        <v>6</v>
      </c>
      <c r="N190" s="486">
        <f>TRUNC(I190*K190*M190,2)</f>
        <v>27</v>
      </c>
      <c r="P190" s="41"/>
    </row>
    <row r="191" spans="1:24" ht="15" customHeight="1">
      <c r="A191" s="76"/>
      <c r="B191" s="280"/>
      <c r="M191" s="485"/>
      <c r="N191" s="367"/>
      <c r="P191" s="41"/>
    </row>
    <row r="192" spans="1:24" ht="15" customHeight="1">
      <c r="A192" s="77"/>
      <c r="B192" s="497"/>
      <c r="C192" s="498" t="str">
        <f>'Plan. Orçamentária'!E64</f>
        <v>FUROS EM ALVENARIA</v>
      </c>
      <c r="D192" s="499"/>
      <c r="E192" s="499"/>
      <c r="F192" s="499"/>
      <c r="G192" s="499"/>
      <c r="H192" s="499"/>
      <c r="I192" s="499"/>
      <c r="J192" s="499"/>
      <c r="K192" s="499"/>
      <c r="L192" s="499"/>
      <c r="M192" s="499"/>
      <c r="N192" s="499"/>
      <c r="O192" s="500"/>
      <c r="P192" s="501"/>
    </row>
    <row r="193" spans="1:23" ht="15" customHeight="1">
      <c r="A193" s="76">
        <f>A188+1</f>
        <v>4003</v>
      </c>
      <c r="B193" s="311">
        <f>IF(A193&lt;&gt;0,INDEX('Plan. Orçamentária'!$D$11:$K$205,MATCH(A193,'Plan. Orçamentária'!$D$11:$D$205,0),3),0)</f>
        <v>90437</v>
      </c>
      <c r="C193" s="589" t="str">
        <f>IF(A193&lt;&gt;0,INDEX('Plan. Orçamentária'!$D$11:$K$205,MATCH(A193,'Plan. Orçamentária'!$D$11:$D$205,0),4),0)</f>
        <v>FURO MANUAL EM ALVENARIA, PARA INSTALAÇÕES HIDRÁULICAS, DIÂMETROS MAIORES QUE 40 MM E MENORES OU IGUAIS A 75 MM. AF_09/2023</v>
      </c>
      <c r="D193" s="589"/>
      <c r="E193" s="589"/>
      <c r="F193" s="589"/>
      <c r="G193" s="589"/>
      <c r="H193" s="589"/>
      <c r="I193" s="589"/>
      <c r="J193" s="589"/>
      <c r="K193" s="589"/>
      <c r="L193" s="589"/>
      <c r="M193" s="589"/>
      <c r="N193" s="589"/>
      <c r="O193" s="309" t="str">
        <f>IF(A193&lt;&gt;0,INDEX('Plan. Orçamentária'!$D$17:$K$205,MATCH(A193,'Plan. Orçamentária'!$D$17:$D$205,0),5),0)</f>
        <v>UN</v>
      </c>
      <c r="P193" s="310">
        <f>TRUNC(SUM(N195),2)</f>
        <v>15</v>
      </c>
    </row>
    <row r="194" spans="1:23" ht="15" customHeight="1">
      <c r="A194" s="76"/>
      <c r="B194" s="280"/>
      <c r="C194" s="368"/>
      <c r="D194" s="535"/>
      <c r="E194" s="368"/>
      <c r="G194" s="535"/>
      <c r="M194" s="485"/>
      <c r="N194" s="368" t="s">
        <v>4</v>
      </c>
      <c r="P194" s="41"/>
      <c r="S194" s="368" t="s">
        <v>52</v>
      </c>
      <c r="T194" s="535"/>
      <c r="U194" s="368"/>
      <c r="W194" s="543"/>
    </row>
    <row r="195" spans="1:23" ht="15" customHeight="1">
      <c r="A195" s="76"/>
      <c r="B195" s="280"/>
      <c r="C195" s="535"/>
      <c r="D195" s="535"/>
      <c r="E195" s="535"/>
      <c r="M195" s="485"/>
      <c r="N195" s="487">
        <f>S196</f>
        <v>15</v>
      </c>
      <c r="P195" s="41"/>
      <c r="S195" s="535">
        <v>6</v>
      </c>
      <c r="T195" s="535"/>
      <c r="U195" s="535"/>
      <c r="V195" s="34"/>
    </row>
    <row r="196" spans="1:23" ht="15" customHeight="1">
      <c r="A196" s="76"/>
      <c r="B196" s="280"/>
      <c r="C196" s="536"/>
      <c r="D196" s="534"/>
      <c r="E196" s="535"/>
      <c r="M196" s="68"/>
      <c r="N196" s="367"/>
      <c r="P196" s="41"/>
      <c r="S196" s="536">
        <f>TRUNC(S195*$S$182,0)</f>
        <v>15</v>
      </c>
      <c r="T196" s="534"/>
      <c r="U196" s="535"/>
      <c r="V196" s="34"/>
    </row>
    <row r="197" spans="1:23" ht="15" customHeight="1">
      <c r="A197" s="77"/>
      <c r="B197" s="497"/>
      <c r="C197" s="498" t="str">
        <f>'Plan. Orçamentária'!E66</f>
        <v>ACIONAMENTO DOS HIDRANTES</v>
      </c>
      <c r="D197" s="499"/>
      <c r="E197" s="499"/>
      <c r="F197" s="499"/>
      <c r="G197" s="499"/>
      <c r="H197" s="499"/>
      <c r="I197" s="499"/>
      <c r="J197" s="499"/>
      <c r="K197" s="499"/>
      <c r="L197" s="499"/>
      <c r="M197" s="499"/>
      <c r="N197" s="499"/>
      <c r="O197" s="500"/>
      <c r="P197" s="501"/>
    </row>
    <row r="198" spans="1:23" ht="15" customHeight="1">
      <c r="A198" s="76">
        <f>A193+1</f>
        <v>4004</v>
      </c>
      <c r="B198" s="311" t="str">
        <f>IF(A198&lt;&gt;0,INDEX('Plan. Orçamentária'!$D$11:$K$205,MATCH(A198,'Plan. Orçamentária'!$D$11:$D$205,0),3),0)</f>
        <v>38.04.040</v>
      </c>
      <c r="C198" s="589" t="str">
        <f>IF(A198&lt;&gt;0,INDEX('Plan. Orçamentária'!$D$11:$K$205,MATCH(A198,'Plan. Orçamentária'!$D$11:$D$205,0),4),0)</f>
        <v>Eletroduto galvanizado conforme NBR13057 -  3/4´ com acessórios</v>
      </c>
      <c r="D198" s="589"/>
      <c r="E198" s="589"/>
      <c r="F198" s="589"/>
      <c r="G198" s="589"/>
      <c r="H198" s="589"/>
      <c r="I198" s="589"/>
      <c r="J198" s="589"/>
      <c r="K198" s="589"/>
      <c r="L198" s="589"/>
      <c r="M198" s="589"/>
      <c r="N198" s="589"/>
      <c r="O198" s="309" t="str">
        <f>IF(A198&lt;&gt;0,INDEX('Plan. Orçamentária'!$D$17:$K$205,MATCH(A198,'Plan. Orçamentária'!$D$17:$D$205,0),5),0)</f>
        <v>M</v>
      </c>
      <c r="P198" s="310">
        <f>TRUNC(SUM(N200),2)</f>
        <v>101</v>
      </c>
    </row>
    <row r="199" spans="1:23" ht="15" customHeight="1">
      <c r="A199"/>
      <c r="B199" s="280"/>
      <c r="C199" s="368"/>
      <c r="D199" s="535"/>
      <c r="E199" s="368"/>
      <c r="M199" s="485"/>
      <c r="N199" s="368" t="s">
        <v>4</v>
      </c>
      <c r="P199" s="41"/>
    </row>
    <row r="200" spans="1:23" ht="15" customHeight="1">
      <c r="A200"/>
      <c r="B200" s="280"/>
      <c r="C200" s="535"/>
      <c r="D200" s="535"/>
      <c r="E200" s="535"/>
      <c r="M200" s="485"/>
      <c r="N200" s="487">
        <f>S202</f>
        <v>101</v>
      </c>
      <c r="P200" s="41"/>
      <c r="S200" s="368" t="s">
        <v>52</v>
      </c>
      <c r="T200" s="535"/>
      <c r="U200" s="368"/>
    </row>
    <row r="201" spans="1:23" ht="15" customHeight="1">
      <c r="A201"/>
      <c r="B201" s="280"/>
      <c r="C201" s="536"/>
      <c r="D201" s="534"/>
      <c r="E201" s="535"/>
      <c r="M201" s="485"/>
      <c r="N201" s="367"/>
      <c r="P201" s="41"/>
      <c r="S201" s="535">
        <v>39</v>
      </c>
      <c r="T201" s="535"/>
      <c r="U201" s="535"/>
    </row>
    <row r="202" spans="1:23" ht="15" customHeight="1">
      <c r="A202"/>
      <c r="B202" s="280"/>
      <c r="C202" s="536"/>
      <c r="D202" s="534"/>
      <c r="E202" s="535"/>
      <c r="M202" s="485"/>
      <c r="N202" s="367"/>
      <c r="P202" s="41"/>
      <c r="S202" s="536">
        <f>TRUNC(S201*$S$182,0)</f>
        <v>101</v>
      </c>
      <c r="T202" s="534"/>
      <c r="U202" s="535"/>
    </row>
    <row r="203" spans="1:23" ht="15" customHeight="1">
      <c r="A203" s="76">
        <f>A198+1</f>
        <v>4005</v>
      </c>
      <c r="B203" s="311">
        <f>IF(A203&lt;&gt;0,INDEX('Plan. Orçamentária'!$D$11:$K$205,MATCH(A203,'Plan. Orçamentária'!$D$11:$D$205,0),3),0)</f>
        <v>91924</v>
      </c>
      <c r="C203" s="589" t="str">
        <f>IF(A203&lt;&gt;0,INDEX('Plan. Orçamentária'!$D$11:$K$205,MATCH(A203,'Plan. Orçamentária'!$D$11:$D$205,0),4),0)</f>
        <v>CABO DE COBRE FLEXÍVEL ISOLADO, 1,5 MM², ANTI-CHAMA 450/750 V, PARA CIRCUITOS TERMINAIS - FORNECIMENTO E INSTALAÇÃO. AF_03/2023</v>
      </c>
      <c r="D203" s="589"/>
      <c r="E203" s="589"/>
      <c r="F203" s="589"/>
      <c r="G203" s="589"/>
      <c r="H203" s="589"/>
      <c r="I203" s="589"/>
      <c r="J203" s="589"/>
      <c r="K203" s="589"/>
      <c r="L203" s="589"/>
      <c r="M203" s="589"/>
      <c r="N203" s="589"/>
      <c r="O203" s="309" t="str">
        <f>IF(A203&lt;&gt;0,INDEX('Plan. Orçamentária'!$D$17:$K$205,MATCH(A203,'Plan. Orçamentária'!$D$17:$D$205,0),5),0)</f>
        <v>M</v>
      </c>
      <c r="P203" s="310">
        <f>TRUNC(SUM(N205),2)</f>
        <v>1010</v>
      </c>
    </row>
    <row r="204" spans="1:23" ht="15" customHeight="1">
      <c r="A204"/>
      <c r="B204" s="280"/>
      <c r="C204" s="368"/>
      <c r="D204" s="535"/>
      <c r="E204" s="368"/>
      <c r="M204" s="485"/>
      <c r="N204" s="368" t="s">
        <v>4</v>
      </c>
      <c r="P204" s="41"/>
      <c r="S204" s="368" t="s">
        <v>52</v>
      </c>
      <c r="T204" s="535"/>
      <c r="U204" s="368"/>
    </row>
    <row r="205" spans="1:23" ht="15" customHeight="1">
      <c r="A205"/>
      <c r="B205" s="280"/>
      <c r="C205" s="535"/>
      <c r="D205" s="535"/>
      <c r="E205" s="535"/>
      <c r="M205" s="485"/>
      <c r="N205" s="487">
        <f>S206</f>
        <v>1010</v>
      </c>
      <c r="P205" s="41"/>
      <c r="S205" s="535">
        <v>390</v>
      </c>
      <c r="T205" s="535"/>
      <c r="U205" s="535"/>
    </row>
    <row r="206" spans="1:23" ht="15" customHeight="1">
      <c r="A206"/>
      <c r="B206" s="280"/>
      <c r="C206" s="536"/>
      <c r="D206" s="534"/>
      <c r="E206" s="535"/>
      <c r="M206" s="485"/>
      <c r="N206" s="367"/>
      <c r="P206" s="41"/>
      <c r="S206" s="536">
        <f>TRUNC(S205*$S$182,0)</f>
        <v>1010</v>
      </c>
      <c r="T206" s="534"/>
      <c r="U206" s="535"/>
    </row>
    <row r="207" spans="1:23" ht="15" customHeight="1">
      <c r="A207"/>
      <c r="B207" s="280"/>
      <c r="C207" s="536"/>
      <c r="D207" s="534"/>
      <c r="E207" s="535"/>
      <c r="M207" s="485"/>
      <c r="N207" s="367"/>
      <c r="P207" s="41"/>
    </row>
    <row r="208" spans="1:23" ht="15" customHeight="1">
      <c r="A208" s="77"/>
      <c r="B208" s="497"/>
      <c r="C208" s="498" t="str">
        <f>'Plan. Orçamentária'!E69</f>
        <v>ACIONAMENTO DOS ALARMES DE INCÊNDIO</v>
      </c>
      <c r="D208" s="499"/>
      <c r="E208" s="499"/>
      <c r="F208" s="499"/>
      <c r="G208" s="499"/>
      <c r="H208" s="499"/>
      <c r="I208" s="499"/>
      <c r="J208" s="499"/>
      <c r="K208" s="499"/>
      <c r="L208" s="499"/>
      <c r="M208" s="499"/>
      <c r="N208" s="499"/>
      <c r="O208" s="500"/>
      <c r="P208" s="501"/>
    </row>
    <row r="209" spans="1:21" ht="15" customHeight="1">
      <c r="A209" s="76">
        <f>A203+1</f>
        <v>4006</v>
      </c>
      <c r="B209" s="311">
        <f>IF(A209&lt;&gt;0,INDEX('Plan. Orçamentária'!$D$11:$K$205,MATCH(A209,'Plan. Orçamentária'!$D$11:$D$205,0),3),0)</f>
        <v>9007061</v>
      </c>
      <c r="C209" s="589" t="str">
        <f>IF(A209&lt;&gt;0,INDEX('Plan. Orçamentária'!$D$11:$K$205,MATCH(A209,'Plan. Orçamentária'!$D$11:$D$205,0),4),0)</f>
        <v>PONTO COM TOMADA SIMPLES 110/220V - EM CONDULETE 3/4"</v>
      </c>
      <c r="D209" s="589"/>
      <c r="E209" s="589"/>
      <c r="F209" s="589"/>
      <c r="G209" s="589"/>
      <c r="H209" s="589"/>
      <c r="I209" s="589"/>
      <c r="J209" s="589"/>
      <c r="K209" s="589"/>
      <c r="L209" s="589"/>
      <c r="M209" s="589"/>
      <c r="N209" s="589"/>
      <c r="O209" s="309" t="str">
        <f>IF(A209&lt;&gt;0,INDEX('Plan. Orçamentária'!$D$17:$K$205,MATCH(A209,'Plan. Orçamentária'!$D$17:$D$205,0),5),0)</f>
        <v>UN</v>
      </c>
      <c r="P209" s="310">
        <f>TRUNC(SUM(N211),2)</f>
        <v>2</v>
      </c>
    </row>
    <row r="210" spans="1:21" ht="15" customHeight="1">
      <c r="A210"/>
      <c r="B210" s="280"/>
      <c r="C210" s="368"/>
      <c r="D210" s="535"/>
      <c r="E210" s="368"/>
      <c r="M210" s="485"/>
      <c r="N210" s="368" t="s">
        <v>4</v>
      </c>
      <c r="P210" s="41"/>
      <c r="S210" s="368" t="s">
        <v>52</v>
      </c>
      <c r="T210" s="535"/>
      <c r="U210" s="368"/>
    </row>
    <row r="211" spans="1:21" ht="15" customHeight="1">
      <c r="A211"/>
      <c r="B211" s="280"/>
      <c r="C211" s="535"/>
      <c r="D211" s="535"/>
      <c r="E211" s="535"/>
      <c r="M211" s="485"/>
      <c r="N211" s="487">
        <f>S212</f>
        <v>2</v>
      </c>
      <c r="P211" s="41"/>
      <c r="S211" s="535">
        <v>1</v>
      </c>
      <c r="T211" s="535"/>
      <c r="U211" s="535"/>
    </row>
    <row r="212" spans="1:21" ht="15" customHeight="1">
      <c r="A212"/>
      <c r="B212" s="280"/>
      <c r="C212" s="536"/>
      <c r="D212" s="534"/>
      <c r="E212" s="535"/>
      <c r="M212" s="485"/>
      <c r="N212" s="367"/>
      <c r="P212" s="41"/>
      <c r="S212" s="536">
        <f>TRUNC(S211*$S$182,0)</f>
        <v>2</v>
      </c>
      <c r="T212" s="534"/>
      <c r="U212" s="535"/>
    </row>
    <row r="213" spans="1:21" ht="15" customHeight="1">
      <c r="A213"/>
      <c r="B213" s="280"/>
      <c r="C213" s="536"/>
      <c r="D213" s="534"/>
      <c r="E213" s="535"/>
      <c r="M213" s="485"/>
      <c r="N213" s="367"/>
      <c r="P213" s="41"/>
    </row>
    <row r="214" spans="1:21" ht="15" customHeight="1">
      <c r="A214" s="76">
        <f>A209+1</f>
        <v>4007</v>
      </c>
      <c r="B214" s="311">
        <f>IF(A214&lt;&gt;0,INDEX('Plan. Orçamentária'!$D$11:$K$205,MATCH(A214,'Plan. Orçamentária'!$D$11:$D$205,0),3),0)</f>
        <v>92867</v>
      </c>
      <c r="C214" s="589" t="str">
        <f>IF(A214&lt;&gt;0,INDEX('Plan. Orçamentária'!$D$11:$K$205,MATCH(A214,'Plan. Orçamentária'!$D$11:$D$205,0),4),0)</f>
        <v>CAIXA RETANGULAR 4" X 2" ALTA (2,00 M DO PISO), METÁLICA, INSTALADA EM PAREDE - FORNECIMENTO E INSTALAÇÃO. AF_03/2023</v>
      </c>
      <c r="D214" s="589"/>
      <c r="E214" s="589"/>
      <c r="F214" s="589"/>
      <c r="G214" s="589"/>
      <c r="H214" s="589"/>
      <c r="I214" s="589"/>
      <c r="J214" s="589"/>
      <c r="K214" s="589"/>
      <c r="L214" s="589"/>
      <c r="M214" s="589"/>
      <c r="N214" s="589"/>
      <c r="O214" s="309" t="str">
        <f>IF(A214&lt;&gt;0,INDEX('Plan. Orçamentária'!$D$17:$K$205,MATCH(A214,'Plan. Orçamentária'!$D$17:$D$205,0),5),0)</f>
        <v>UN</v>
      </c>
      <c r="P214" s="310">
        <f>TRUNC(SUM(N216),2)</f>
        <v>2</v>
      </c>
    </row>
    <row r="215" spans="1:21" ht="15" customHeight="1">
      <c r="A215"/>
      <c r="B215" s="280"/>
      <c r="C215" s="368"/>
      <c r="D215" s="535"/>
      <c r="E215" s="368"/>
      <c r="M215" s="485"/>
      <c r="N215" s="368" t="s">
        <v>4</v>
      </c>
      <c r="P215" s="41"/>
      <c r="S215" s="368" t="s">
        <v>52</v>
      </c>
      <c r="T215" s="535"/>
      <c r="U215" s="368"/>
    </row>
    <row r="216" spans="1:21" ht="15" customHeight="1">
      <c r="A216"/>
      <c r="B216" s="280"/>
      <c r="C216" s="535"/>
      <c r="D216" s="535"/>
      <c r="E216" s="535"/>
      <c r="M216" s="485"/>
      <c r="N216" s="487">
        <f>S217</f>
        <v>2</v>
      </c>
      <c r="P216" s="41"/>
      <c r="S216" s="535">
        <v>1</v>
      </c>
      <c r="T216" s="535"/>
      <c r="U216" s="535"/>
    </row>
    <row r="217" spans="1:21" ht="15" customHeight="1">
      <c r="A217"/>
      <c r="B217" s="280"/>
      <c r="C217" s="536"/>
      <c r="D217" s="534"/>
      <c r="E217" s="535"/>
      <c r="M217" s="485"/>
      <c r="N217" s="367"/>
      <c r="P217" s="41"/>
      <c r="S217" s="536">
        <f>TRUNC(S216*$S$182,0)</f>
        <v>2</v>
      </c>
      <c r="T217" s="534"/>
      <c r="U217" s="535"/>
    </row>
    <row r="218" spans="1:21" ht="15" customHeight="1">
      <c r="A218"/>
      <c r="B218" s="280"/>
      <c r="C218" s="536"/>
      <c r="D218" s="534"/>
      <c r="E218" s="535"/>
      <c r="M218" s="485"/>
      <c r="N218" s="367"/>
      <c r="P218" s="41"/>
    </row>
    <row r="219" spans="1:21" ht="15" customHeight="1">
      <c r="A219" s="76">
        <f>A214+1</f>
        <v>4008</v>
      </c>
      <c r="B219" s="311" t="str">
        <f>IF(A219&lt;&gt;0,INDEX('Plan. Orçamentária'!$D$11:$K$205,MATCH(A219,'Plan. Orçamentária'!$D$11:$D$205,0),3),0)</f>
        <v>37.13.800</v>
      </c>
      <c r="C219" s="589" t="str">
        <f>IF(A219&lt;&gt;0,INDEX('Plan. Orçamentária'!$D$11:$K$205,MATCH(A219,'Plan. Orçamentária'!$D$11:$D$205,0),4),0)</f>
        <v>Mini-disjuntor termomagnético, unipolar 127/220 V, corrente de 10 A até 32 A</v>
      </c>
      <c r="D219" s="589"/>
      <c r="E219" s="589"/>
      <c r="F219" s="589"/>
      <c r="G219" s="589"/>
      <c r="H219" s="589"/>
      <c r="I219" s="589"/>
      <c r="J219" s="589"/>
      <c r="K219" s="589"/>
      <c r="L219" s="589"/>
      <c r="M219" s="589"/>
      <c r="N219" s="589"/>
      <c r="O219" s="309" t="str">
        <f>IF(A219&lt;&gt;0,INDEX('Plan. Orçamentária'!$D$17:$K$205,MATCH(A219,'Plan. Orçamentária'!$D$17:$D$205,0),5),0)</f>
        <v>UN</v>
      </c>
      <c r="P219" s="310">
        <f>TRUNC(SUM(N221),2)</f>
        <v>2</v>
      </c>
    </row>
    <row r="220" spans="1:21" ht="15" customHeight="1">
      <c r="A220"/>
      <c r="B220" s="280"/>
      <c r="C220" s="368"/>
      <c r="D220" s="535"/>
      <c r="E220" s="368"/>
      <c r="M220" s="485"/>
      <c r="N220" s="368" t="s">
        <v>4</v>
      </c>
      <c r="P220" s="41"/>
      <c r="S220" s="368" t="s">
        <v>52</v>
      </c>
      <c r="T220" s="535"/>
      <c r="U220" s="368"/>
    </row>
    <row r="221" spans="1:21" ht="15" customHeight="1">
      <c r="A221"/>
      <c r="B221" s="280"/>
      <c r="C221" s="535"/>
      <c r="D221" s="535"/>
      <c r="E221" s="535"/>
      <c r="M221" s="485"/>
      <c r="N221" s="487">
        <f>S222</f>
        <v>2</v>
      </c>
      <c r="P221" s="41"/>
      <c r="S221" s="535">
        <v>1</v>
      </c>
      <c r="T221" s="535"/>
      <c r="U221" s="535"/>
    </row>
    <row r="222" spans="1:21" ht="15" customHeight="1">
      <c r="A222"/>
      <c r="B222" s="280"/>
      <c r="C222" s="536"/>
      <c r="D222" s="534"/>
      <c r="E222" s="535"/>
      <c r="M222" s="485"/>
      <c r="N222" s="367"/>
      <c r="P222" s="41"/>
      <c r="S222" s="536">
        <f>TRUNC(S221*$S$182,0)</f>
        <v>2</v>
      </c>
      <c r="T222" s="534"/>
      <c r="U222" s="535"/>
    </row>
    <row r="223" spans="1:21" ht="15" customHeight="1">
      <c r="A223" s="76">
        <f>A219+1</f>
        <v>4009</v>
      </c>
      <c r="B223" s="311" t="str">
        <f>IF(A223&lt;&gt;0,INDEX('Plan. Orçamentária'!$D$11:$K$205,MATCH(A223,'Plan. Orçamentária'!$D$11:$D$205,0),3),0)</f>
        <v>38.05.060</v>
      </c>
      <c r="C223" s="589" t="str">
        <f>IF(A223&lt;&gt;0,INDEX('Plan. Orçamentária'!$D$11:$K$205,MATCH(A223,'Plan. Orçamentária'!$D$11:$D$205,0),4),0)</f>
        <v>Eletroduto galvanizado a quente conforme NBR6323 - 1´ - com acessórios</v>
      </c>
      <c r="D223" s="589"/>
      <c r="E223" s="589"/>
      <c r="F223" s="589"/>
      <c r="G223" s="589"/>
      <c r="H223" s="589"/>
      <c r="I223" s="589"/>
      <c r="J223" s="589"/>
      <c r="K223" s="589"/>
      <c r="L223" s="589"/>
      <c r="M223" s="589"/>
      <c r="N223" s="589"/>
      <c r="O223" s="309" t="str">
        <f>IF(A223&lt;&gt;0,INDEX('Plan. Orçamentária'!$D$17:$K$205,MATCH(A223,'Plan. Orçamentária'!$D$17:$D$205,0),5),0)</f>
        <v>M</v>
      </c>
      <c r="P223" s="310">
        <f>TRUNC(SUM(N225),2)</f>
        <v>2</v>
      </c>
    </row>
    <row r="224" spans="1:21" ht="15" customHeight="1">
      <c r="A224"/>
      <c r="B224" s="280"/>
      <c r="C224" s="368"/>
      <c r="D224" s="535"/>
      <c r="E224" s="368"/>
      <c r="M224" s="485"/>
      <c r="N224" s="368" t="s">
        <v>4</v>
      </c>
      <c r="P224" s="41"/>
      <c r="S224" s="368" t="s">
        <v>52</v>
      </c>
      <c r="T224" s="535"/>
      <c r="U224" s="368"/>
    </row>
    <row r="225" spans="1:21" ht="15" customHeight="1">
      <c r="A225"/>
      <c r="B225" s="280"/>
      <c r="C225" s="535"/>
      <c r="D225" s="535"/>
      <c r="E225" s="535"/>
      <c r="M225" s="485"/>
      <c r="N225" s="487">
        <f>S226</f>
        <v>2</v>
      </c>
      <c r="P225" s="41"/>
      <c r="S225" s="535">
        <v>1</v>
      </c>
      <c r="T225" s="535"/>
      <c r="U225" s="535"/>
    </row>
    <row r="226" spans="1:21" ht="15" customHeight="1">
      <c r="A226"/>
      <c r="B226" s="280"/>
      <c r="C226" s="536"/>
      <c r="D226" s="534"/>
      <c r="E226" s="535"/>
      <c r="M226" s="485"/>
      <c r="N226" s="367"/>
      <c r="P226" s="41"/>
      <c r="S226" s="536">
        <f>TRUNC(S225*$S$182,0)</f>
        <v>2</v>
      </c>
      <c r="T226" s="534"/>
      <c r="U226" s="535"/>
    </row>
    <row r="227" spans="1:21" ht="15" customHeight="1">
      <c r="A227"/>
      <c r="B227" s="280"/>
      <c r="C227" s="536"/>
      <c r="D227" s="534"/>
      <c r="E227" s="535"/>
      <c r="M227" s="485"/>
      <c r="N227" s="367"/>
      <c r="P227" s="41"/>
    </row>
    <row r="228" spans="1:21" ht="15" customHeight="1">
      <c r="A228" s="76">
        <f>A223+1</f>
        <v>4010</v>
      </c>
      <c r="B228" s="311" t="str">
        <f>IF(A228&lt;&gt;0,INDEX('Plan. Orçamentária'!$D$11:$K$205,MATCH(A228,'Plan. Orçamentária'!$D$11:$D$205,0),3),0)</f>
        <v>40.06.060</v>
      </c>
      <c r="C228" s="589" t="str">
        <f>IF(A228&lt;&gt;0,INDEX('Plan. Orçamentária'!$D$11:$K$205,MATCH(A228,'Plan. Orçamentária'!$D$11:$D$205,0),4),0)</f>
        <v>Condulete metálico de 1´</v>
      </c>
      <c r="D228" s="589"/>
      <c r="E228" s="589"/>
      <c r="F228" s="589"/>
      <c r="G228" s="589"/>
      <c r="H228" s="589"/>
      <c r="I228" s="589"/>
      <c r="J228" s="589"/>
      <c r="K228" s="589"/>
      <c r="L228" s="589"/>
      <c r="M228" s="589"/>
      <c r="N228" s="589"/>
      <c r="O228" s="309" t="str">
        <f>IF(A228&lt;&gt;0,INDEX('Plan. Orçamentária'!$D$17:$K$205,MATCH(A228,'Plan. Orçamentária'!$D$17:$D$205,0),5),0)</f>
        <v>CJ</v>
      </c>
      <c r="P228" s="310">
        <f>TRUNC(SUM(N230),2)</f>
        <v>12</v>
      </c>
    </row>
    <row r="229" spans="1:21" ht="15" customHeight="1">
      <c r="A229"/>
      <c r="B229" s="280"/>
      <c r="C229" s="368"/>
      <c r="D229" s="535"/>
      <c r="E229" s="368"/>
      <c r="M229" s="485"/>
      <c r="N229" s="368" t="s">
        <v>4</v>
      </c>
      <c r="P229" s="41"/>
      <c r="S229" s="368" t="s">
        <v>52</v>
      </c>
      <c r="T229" s="535"/>
      <c r="U229" s="368"/>
    </row>
    <row r="230" spans="1:21" ht="15" customHeight="1">
      <c r="A230"/>
      <c r="B230" s="280"/>
      <c r="C230" s="535"/>
      <c r="D230" s="535"/>
      <c r="E230" s="535"/>
      <c r="M230" s="485"/>
      <c r="N230" s="487">
        <f>S231</f>
        <v>12</v>
      </c>
      <c r="P230" s="41"/>
      <c r="S230" s="535">
        <v>5</v>
      </c>
      <c r="T230" s="535"/>
      <c r="U230" s="535"/>
    </row>
    <row r="231" spans="1:21" ht="15" customHeight="1">
      <c r="A231"/>
      <c r="B231" s="280"/>
      <c r="C231" s="536"/>
      <c r="D231" s="534"/>
      <c r="E231" s="535"/>
      <c r="M231" s="485"/>
      <c r="N231" s="367"/>
      <c r="P231" s="41"/>
      <c r="S231" s="536">
        <f>TRUNC(S230*$S$182,0)</f>
        <v>12</v>
      </c>
      <c r="T231" s="534"/>
      <c r="U231" s="535"/>
    </row>
    <row r="232" spans="1:21" ht="15" customHeight="1">
      <c r="A232"/>
      <c r="B232" s="280"/>
      <c r="M232" s="485"/>
      <c r="N232" s="367"/>
      <c r="P232" s="41"/>
    </row>
    <row r="233" spans="1:21" ht="15" customHeight="1">
      <c r="A233" s="76">
        <f>A228+1</f>
        <v>4011</v>
      </c>
      <c r="B233" s="311" t="str">
        <f>IF(A233&lt;&gt;0,INDEX('Plan. Orçamentária'!$D$11:$K$205,MATCH(A233,'Plan. Orçamentária'!$D$11:$D$205,0),3),0)</f>
        <v>39.03.170</v>
      </c>
      <c r="C233" s="589" t="str">
        <f>IF(A233&lt;&gt;0,INDEX('Plan. Orçamentária'!$D$11:$K$205,MATCH(A233,'Plan. Orçamentária'!$D$11:$D$205,0),4),0)</f>
        <v>Cabo de cobre de 2,5 mm², isolamento 0,6/1 kV - isolação em PVC 70°C</v>
      </c>
      <c r="D233" s="589"/>
      <c r="E233" s="589"/>
      <c r="F233" s="589"/>
      <c r="G233" s="589"/>
      <c r="H233" s="589"/>
      <c r="I233" s="589"/>
      <c r="J233" s="589"/>
      <c r="K233" s="589"/>
      <c r="L233" s="589"/>
      <c r="M233" s="589"/>
      <c r="N233" s="589"/>
      <c r="O233" s="309" t="str">
        <f>IF(A233&lt;&gt;0,INDEX('Plan. Orçamentária'!$D$17:$K$205,MATCH(A233,'Plan. Orçamentária'!$D$17:$D$205,0),5),0)</f>
        <v>M</v>
      </c>
      <c r="P233" s="310">
        <f>TRUNC(SUM(N235),2)</f>
        <v>404</v>
      </c>
    </row>
    <row r="234" spans="1:21" ht="15" customHeight="1">
      <c r="A234"/>
      <c r="B234" s="280"/>
      <c r="C234" s="368"/>
      <c r="D234" s="535"/>
      <c r="E234" s="368"/>
      <c r="M234" s="485"/>
      <c r="N234" s="368" t="s">
        <v>4</v>
      </c>
      <c r="P234" s="41"/>
      <c r="S234" s="368" t="s">
        <v>52</v>
      </c>
      <c r="T234" s="535"/>
      <c r="U234" s="368"/>
    </row>
    <row r="235" spans="1:21" ht="15" customHeight="1">
      <c r="A235"/>
      <c r="B235" s="280"/>
      <c r="C235" s="535"/>
      <c r="D235" s="535"/>
      <c r="E235" s="535"/>
      <c r="M235" s="485"/>
      <c r="N235" s="487">
        <f>S236</f>
        <v>404</v>
      </c>
      <c r="P235" s="41"/>
      <c r="S235" s="535">
        <v>156</v>
      </c>
      <c r="T235" s="535"/>
      <c r="U235" s="535"/>
    </row>
    <row r="236" spans="1:21" ht="15" customHeight="1">
      <c r="A236"/>
      <c r="B236" s="280"/>
      <c r="C236" s="536"/>
      <c r="D236" s="534"/>
      <c r="E236" s="535"/>
      <c r="M236" s="485"/>
      <c r="N236" s="367"/>
      <c r="P236" s="41"/>
      <c r="S236" s="536">
        <f>TRUNC(S235*$S$182,0)</f>
        <v>404</v>
      </c>
      <c r="T236" s="534"/>
      <c r="U236" s="535"/>
    </row>
    <row r="237" spans="1:21" ht="15" customHeight="1">
      <c r="A237"/>
      <c r="B237" s="280"/>
      <c r="M237" s="485"/>
      <c r="N237" s="367"/>
      <c r="P237" s="41"/>
    </row>
    <row r="238" spans="1:21" ht="15" customHeight="1">
      <c r="A238"/>
      <c r="B238" s="280"/>
      <c r="M238" s="485"/>
      <c r="N238" s="367"/>
      <c r="P238" s="41"/>
    </row>
    <row r="239" spans="1:21" ht="15" customHeight="1">
      <c r="A239" s="77"/>
      <c r="B239" s="497"/>
      <c r="C239" s="498" t="str">
        <f>'Plan. Orçamentária'!E76</f>
        <v>ACIONAMENTO ILUMINAÇÃO DE EMERGÊNCIA</v>
      </c>
      <c r="D239" s="499"/>
      <c r="E239" s="499"/>
      <c r="F239" s="499"/>
      <c r="G239" s="499"/>
      <c r="H239" s="499"/>
      <c r="I239" s="499"/>
      <c r="J239" s="499"/>
      <c r="K239" s="499"/>
      <c r="L239" s="499"/>
      <c r="M239" s="499"/>
      <c r="N239" s="499"/>
      <c r="O239" s="500"/>
      <c r="P239" s="501"/>
    </row>
    <row r="240" spans="1:21" ht="15" customHeight="1">
      <c r="A240" s="76">
        <f>A233+1</f>
        <v>4012</v>
      </c>
      <c r="B240" s="311" t="str">
        <f>IF(A240&lt;&gt;0,INDEX('Plan. Orçamentária'!$D$11:$K$205,MATCH(A240,'Plan. Orçamentária'!$D$11:$D$205,0),3),0)</f>
        <v>39.03.170</v>
      </c>
      <c r="C240" s="589" t="str">
        <f>IF(A240&lt;&gt;0,INDEX('Plan. Orçamentária'!$D$11:$K$205,MATCH(A240,'Plan. Orçamentária'!$D$11:$D$205,0),4),0)</f>
        <v>Cabo de cobre de 2,5 mm², isolamento 0,6/1 kV - isolação em PVC 70°C</v>
      </c>
      <c r="D240" s="589"/>
      <c r="E240" s="589"/>
      <c r="F240" s="589"/>
      <c r="G240" s="589"/>
      <c r="H240" s="589"/>
      <c r="I240" s="589"/>
      <c r="J240" s="589"/>
      <c r="K240" s="589"/>
      <c r="L240" s="589"/>
      <c r="M240" s="589"/>
      <c r="N240" s="589"/>
      <c r="O240" s="309" t="str">
        <f>IF(A240&lt;&gt;0,INDEX('Plan. Orçamentária'!$D$17:$K$205,MATCH(A240,'Plan. Orçamentária'!$D$17:$D$205,0),5),0)</f>
        <v>M</v>
      </c>
      <c r="P240" s="310">
        <f>TRUNC(SUM(N242),2)</f>
        <v>1010</v>
      </c>
    </row>
    <row r="241" spans="1:21" ht="15" customHeight="1">
      <c r="A241"/>
      <c r="B241" s="280"/>
      <c r="C241" s="368"/>
      <c r="D241" s="535"/>
      <c r="E241" s="368"/>
      <c r="M241" s="485"/>
      <c r="N241" s="368" t="s">
        <v>4</v>
      </c>
      <c r="P241" s="41"/>
      <c r="S241" s="368" t="s">
        <v>52</v>
      </c>
      <c r="T241" s="535"/>
      <c r="U241" s="368"/>
    </row>
    <row r="242" spans="1:21" ht="15" customHeight="1">
      <c r="A242"/>
      <c r="B242" s="280"/>
      <c r="C242" s="535"/>
      <c r="D242" s="535"/>
      <c r="E242" s="535"/>
      <c r="M242" s="485"/>
      <c r="N242" s="487">
        <f>S243</f>
        <v>1010</v>
      </c>
      <c r="P242" s="41"/>
      <c r="S242" s="535">
        <v>390</v>
      </c>
      <c r="T242" s="535"/>
      <c r="U242" s="535"/>
    </row>
    <row r="243" spans="1:21" ht="15" customHeight="1">
      <c r="A243"/>
      <c r="B243" s="280"/>
      <c r="C243" s="536"/>
      <c r="D243" s="534"/>
      <c r="E243" s="535"/>
      <c r="M243" s="485"/>
      <c r="N243" s="367"/>
      <c r="P243" s="41"/>
      <c r="S243" s="536">
        <f>TRUNC(S242*$S$182,0)</f>
        <v>1010</v>
      </c>
      <c r="T243" s="534"/>
      <c r="U243" s="535"/>
    </row>
    <row r="244" spans="1:21" ht="15" customHeight="1">
      <c r="A244"/>
      <c r="B244" s="280"/>
      <c r="C244" s="536"/>
      <c r="D244" s="534"/>
      <c r="E244" s="535"/>
      <c r="M244" s="485"/>
      <c r="N244" s="367"/>
      <c r="P244" s="41"/>
    </row>
    <row r="245" spans="1:21" ht="15" customHeight="1">
      <c r="A245" s="76">
        <f>A240+1</f>
        <v>4013</v>
      </c>
      <c r="B245" s="311" t="str">
        <f>IF(A245&lt;&gt;0,INDEX('Plan. Orçamentária'!$D$11:$K$205,MATCH(A245,'Plan. Orçamentária'!$D$11:$D$205,0),3),0)</f>
        <v>40.04.460</v>
      </c>
      <c r="C245" s="589" t="str">
        <f>IF(A245&lt;&gt;0,INDEX('Plan. Orçamentária'!$D$11:$K$205,MATCH(A245,'Plan. Orçamentária'!$D$11:$D$205,0),4),0)</f>
        <v>Tomada 2P+T de 20 A - 250 V, completa</v>
      </c>
      <c r="D245" s="589"/>
      <c r="E245" s="589"/>
      <c r="F245" s="589"/>
      <c r="G245" s="589"/>
      <c r="H245" s="589"/>
      <c r="I245" s="589"/>
      <c r="J245" s="589"/>
      <c r="K245" s="589"/>
      <c r="L245" s="589"/>
      <c r="M245" s="589"/>
      <c r="N245" s="589"/>
      <c r="O245" s="309" t="str">
        <f>IF(A245&lt;&gt;0,INDEX('Plan. Orçamentária'!$D$17:$K$205,MATCH(A245,'Plan. Orçamentária'!$D$17:$D$205,0),5),0)</f>
        <v>CJ</v>
      </c>
      <c r="P245" s="310">
        <f>TRUNC(SUM(N247),2)</f>
        <v>20</v>
      </c>
    </row>
    <row r="246" spans="1:21" ht="15" customHeight="1">
      <c r="A246"/>
      <c r="B246" s="280"/>
      <c r="C246" s="368"/>
      <c r="D246" s="535"/>
      <c r="E246" s="368"/>
      <c r="M246" s="485"/>
      <c r="N246" s="368" t="s">
        <v>4</v>
      </c>
      <c r="P246" s="41"/>
      <c r="S246" s="368" t="s">
        <v>52</v>
      </c>
      <c r="T246" s="535"/>
      <c r="U246" s="368"/>
    </row>
    <row r="247" spans="1:21" ht="15" customHeight="1">
      <c r="A247"/>
      <c r="B247" s="280"/>
      <c r="C247" s="535"/>
      <c r="D247" s="535"/>
      <c r="E247" s="535"/>
      <c r="M247" s="485"/>
      <c r="N247" s="487">
        <f>S248</f>
        <v>20</v>
      </c>
      <c r="P247" s="41"/>
      <c r="S247" s="535">
        <v>8</v>
      </c>
      <c r="T247" s="535"/>
      <c r="U247" s="535"/>
    </row>
    <row r="248" spans="1:21" ht="15" customHeight="1">
      <c r="A248"/>
      <c r="B248" s="280"/>
      <c r="C248" s="536"/>
      <c r="D248" s="534"/>
      <c r="E248" s="535"/>
      <c r="M248" s="485"/>
      <c r="N248" s="367"/>
      <c r="P248" s="41"/>
      <c r="S248" s="536">
        <f>TRUNC(S247*$S$182,0)</f>
        <v>20</v>
      </c>
      <c r="T248" s="534"/>
      <c r="U248" s="535"/>
    </row>
    <row r="249" spans="1:21" ht="15" customHeight="1">
      <c r="A249"/>
      <c r="B249" s="280"/>
      <c r="C249" s="536"/>
      <c r="D249" s="534"/>
      <c r="E249" s="535"/>
      <c r="M249" s="485"/>
      <c r="N249" s="367"/>
      <c r="P249" s="41"/>
    </row>
    <row r="250" spans="1:21" ht="15" customHeight="1">
      <c r="A250" s="76">
        <f>A245+1</f>
        <v>4014</v>
      </c>
      <c r="B250" s="311">
        <f>IF(A250&lt;&gt;0,INDEX('Plan. Orçamentária'!$D$11:$K$205,MATCH(A250,'Plan. Orçamentária'!$D$11:$D$205,0),3),0)</f>
        <v>92867</v>
      </c>
      <c r="C250" s="589" t="str">
        <f>IF(A250&lt;&gt;0,INDEX('Plan. Orçamentária'!$D$11:$K$205,MATCH(A250,'Plan. Orçamentária'!$D$11:$D$205,0),4),0)</f>
        <v>CAIXA RETANGULAR 4" X 2" ALTA (2,00 M DO PISO), METÁLICA, INSTALADA EM PAREDE - FORNECIMENTO E INSTALAÇÃO. AF_03/2023</v>
      </c>
      <c r="D250" s="589"/>
      <c r="E250" s="589"/>
      <c r="F250" s="589"/>
      <c r="G250" s="589"/>
      <c r="H250" s="589"/>
      <c r="I250" s="589"/>
      <c r="J250" s="589"/>
      <c r="K250" s="589"/>
      <c r="L250" s="589"/>
      <c r="M250" s="589"/>
      <c r="N250" s="589"/>
      <c r="O250" s="309" t="str">
        <f>IF(A250&lt;&gt;0,INDEX('Plan. Orçamentária'!$D$17:$K$205,MATCH(A250,'Plan. Orçamentária'!$D$17:$D$205,0),5),0)</f>
        <v>UN</v>
      </c>
      <c r="P250" s="310">
        <f>TRUNC(SUM(N252),2)</f>
        <v>20</v>
      </c>
    </row>
    <row r="251" spans="1:21" ht="15" customHeight="1">
      <c r="A251"/>
      <c r="B251" s="280"/>
      <c r="C251" s="368"/>
      <c r="D251" s="535"/>
      <c r="E251" s="368"/>
      <c r="M251" s="485"/>
      <c r="N251" s="368" t="s">
        <v>4</v>
      </c>
      <c r="P251" s="41"/>
      <c r="S251" s="368" t="s">
        <v>52</v>
      </c>
      <c r="T251" s="535"/>
      <c r="U251" s="368"/>
    </row>
    <row r="252" spans="1:21" ht="15" customHeight="1">
      <c r="A252"/>
      <c r="B252" s="280"/>
      <c r="C252" s="535"/>
      <c r="D252" s="535"/>
      <c r="E252" s="535"/>
      <c r="M252" s="485"/>
      <c r="N252" s="487">
        <f>S253</f>
        <v>20</v>
      </c>
      <c r="P252" s="41"/>
      <c r="S252" s="535">
        <v>8</v>
      </c>
      <c r="T252" s="535"/>
      <c r="U252" s="535"/>
    </row>
    <row r="253" spans="1:21" ht="15" customHeight="1">
      <c r="A253"/>
      <c r="B253" s="280"/>
      <c r="C253" s="536"/>
      <c r="D253" s="534"/>
      <c r="E253" s="535"/>
      <c r="M253" s="485"/>
      <c r="N253" s="367"/>
      <c r="P253" s="41"/>
      <c r="S253" s="536">
        <f>TRUNC(S252*$S$182,0)</f>
        <v>20</v>
      </c>
      <c r="T253" s="534"/>
      <c r="U253" s="535"/>
    </row>
    <row r="254" spans="1:21" ht="15" customHeight="1">
      <c r="A254"/>
      <c r="B254" s="280"/>
      <c r="C254" s="536"/>
      <c r="D254" s="534"/>
      <c r="E254" s="535"/>
      <c r="M254" s="485"/>
      <c r="N254" s="367"/>
      <c r="P254" s="41"/>
    </row>
    <row r="255" spans="1:21" ht="15" customHeight="1">
      <c r="A255" s="76">
        <f>A250+1</f>
        <v>4015</v>
      </c>
      <c r="B255" s="311" t="str">
        <f>IF(A255&lt;&gt;0,INDEX('Plan. Orçamentária'!$D$11:$K$205,MATCH(A255,'Plan. Orçamentária'!$D$11:$D$205,0),3),0)</f>
        <v>37.13.800</v>
      </c>
      <c r="C255" s="589" t="str">
        <f>IF(A255&lt;&gt;0,INDEX('Plan. Orçamentária'!$D$11:$K$205,MATCH(A255,'Plan. Orçamentária'!$D$11:$D$205,0),4),0)</f>
        <v>Mini-disjuntor termomagnético, unipolar 127/220 V, corrente de 10 A até 32 A</v>
      </c>
      <c r="D255" s="589"/>
      <c r="E255" s="589"/>
      <c r="F255" s="589"/>
      <c r="G255" s="589"/>
      <c r="H255" s="589"/>
      <c r="I255" s="589"/>
      <c r="J255" s="589"/>
      <c r="K255" s="589"/>
      <c r="L255" s="589"/>
      <c r="M255" s="589"/>
      <c r="N255" s="589"/>
      <c r="O255" s="309" t="str">
        <f>IF(A255&lt;&gt;0,INDEX('Plan. Orçamentária'!$D$17:$K$205,MATCH(A255,'Plan. Orçamentária'!$D$17:$D$205,0),5),0)</f>
        <v>UN</v>
      </c>
      <c r="P255" s="310">
        <f>TRUNC(SUM(N257),2)</f>
        <v>2</v>
      </c>
    </row>
    <row r="256" spans="1:21" ht="15" customHeight="1">
      <c r="A256"/>
      <c r="B256" s="280"/>
      <c r="C256" s="368"/>
      <c r="D256" s="535"/>
      <c r="E256" s="368"/>
      <c r="M256" s="485"/>
      <c r="N256" s="368" t="s">
        <v>4</v>
      </c>
      <c r="P256" s="41"/>
    </row>
    <row r="257" spans="1:21" ht="15" customHeight="1">
      <c r="A257"/>
      <c r="B257" s="280"/>
      <c r="C257" s="535"/>
      <c r="D257" s="535"/>
      <c r="E257" s="535"/>
      <c r="M257" s="485"/>
      <c r="N257" s="487">
        <f>S259</f>
        <v>2</v>
      </c>
      <c r="P257" s="41"/>
      <c r="S257" s="368" t="s">
        <v>52</v>
      </c>
      <c r="T257" s="535"/>
      <c r="U257" s="368"/>
    </row>
    <row r="258" spans="1:21" ht="15" customHeight="1">
      <c r="A258"/>
      <c r="B258" s="280"/>
      <c r="C258" s="536"/>
      <c r="D258" s="534"/>
      <c r="E258" s="535"/>
      <c r="M258" s="485"/>
      <c r="N258" s="367"/>
      <c r="P258" s="41"/>
      <c r="S258" s="535">
        <v>1</v>
      </c>
      <c r="T258" s="535"/>
      <c r="U258" s="535"/>
    </row>
    <row r="259" spans="1:21" ht="15" customHeight="1">
      <c r="A259"/>
      <c r="B259" s="280"/>
      <c r="C259" s="536"/>
      <c r="D259" s="534"/>
      <c r="E259" s="535"/>
      <c r="M259" s="485"/>
      <c r="N259" s="367"/>
      <c r="P259" s="41"/>
      <c r="S259" s="536">
        <f>TRUNC(S258*$S$182,0)</f>
        <v>2</v>
      </c>
      <c r="T259" s="534"/>
      <c r="U259" s="535"/>
    </row>
    <row r="260" spans="1:21" ht="15" customHeight="1">
      <c r="A260" s="76">
        <f>A255+1</f>
        <v>4016</v>
      </c>
      <c r="B260" s="311" t="str">
        <f>IF(A260&lt;&gt;0,INDEX('Plan. Orçamentária'!$D$11:$K$205,MATCH(A260,'Plan. Orçamentária'!$D$11:$D$205,0),3),0)</f>
        <v>38.04.040</v>
      </c>
      <c r="C260" s="589" t="str">
        <f>IF(A260&lt;&gt;0,INDEX('Plan. Orçamentária'!$D$11:$K$205,MATCH(A260,'Plan. Orçamentária'!$D$11:$D$205,0),4),0)</f>
        <v>Eletroduto galvanizado conforme NBR13057 -  3/4´ com acessórios</v>
      </c>
      <c r="D260" s="589"/>
      <c r="E260" s="589"/>
      <c r="F260" s="589"/>
      <c r="G260" s="589"/>
      <c r="H260" s="589"/>
      <c r="I260" s="589"/>
      <c r="J260" s="589"/>
      <c r="K260" s="589"/>
      <c r="L260" s="589"/>
      <c r="M260" s="589"/>
      <c r="N260" s="589"/>
      <c r="O260" s="309" t="str">
        <f>IF(A260&lt;&gt;0,INDEX('Plan. Orçamentária'!$D$17:$K$205,MATCH(A260,'Plan. Orçamentária'!$D$17:$D$205,0),5),0)</f>
        <v>M</v>
      </c>
      <c r="P260" s="310">
        <f>TRUNC(SUM(N262),2)</f>
        <v>155</v>
      </c>
    </row>
    <row r="261" spans="1:21" ht="15" customHeight="1">
      <c r="A261"/>
      <c r="B261" s="280"/>
      <c r="C261" s="368"/>
      <c r="D261" s="535"/>
      <c r="E261" s="368"/>
      <c r="M261" s="485"/>
      <c r="N261" s="368" t="s">
        <v>4</v>
      </c>
      <c r="P261" s="41"/>
      <c r="S261" s="368" t="s">
        <v>52</v>
      </c>
      <c r="T261" s="535"/>
      <c r="U261" s="368"/>
    </row>
    <row r="262" spans="1:21" ht="15" customHeight="1">
      <c r="A262"/>
      <c r="B262" s="280"/>
      <c r="C262" s="535"/>
      <c r="D262" s="535"/>
      <c r="E262" s="535"/>
      <c r="M262" s="485"/>
      <c r="N262" s="487">
        <f>S263</f>
        <v>155</v>
      </c>
      <c r="P262" s="41"/>
      <c r="S262" s="535">
        <v>60</v>
      </c>
      <c r="T262" s="535"/>
      <c r="U262" s="535"/>
    </row>
    <row r="263" spans="1:21" ht="15" customHeight="1">
      <c r="A263"/>
      <c r="B263" s="280"/>
      <c r="C263" s="536"/>
      <c r="D263" s="534"/>
      <c r="E263" s="535"/>
      <c r="M263" s="485"/>
      <c r="N263" s="367"/>
      <c r="P263" s="41"/>
      <c r="S263" s="536">
        <f>TRUNC(S262*$S$182,0)</f>
        <v>155</v>
      </c>
      <c r="T263" s="534"/>
      <c r="U263" s="535"/>
    </row>
    <row r="264" spans="1:21" ht="15" customHeight="1">
      <c r="A264"/>
      <c r="B264" s="280"/>
      <c r="C264" s="536"/>
      <c r="D264" s="534"/>
      <c r="E264" s="535"/>
      <c r="M264" s="485"/>
      <c r="N264" s="367"/>
      <c r="P264" s="41"/>
    </row>
    <row r="265" spans="1:21" ht="15" customHeight="1">
      <c r="A265" s="77"/>
      <c r="B265" s="497"/>
      <c r="C265" s="498" t="str">
        <f>'Plan. Orçamentária'!E82</f>
        <v>ALIMENTAÇÃO E COMANDO - BOMBAS</v>
      </c>
      <c r="D265" s="499"/>
      <c r="E265" s="499"/>
      <c r="F265" s="499"/>
      <c r="G265" s="499"/>
      <c r="H265" s="499"/>
      <c r="I265" s="499"/>
      <c r="J265" s="499"/>
      <c r="K265" s="499"/>
      <c r="L265" s="499"/>
      <c r="M265" s="499"/>
      <c r="N265" s="499"/>
      <c r="O265" s="500"/>
      <c r="P265" s="501"/>
      <c r="S265" s="34">
        <v>1</v>
      </c>
    </row>
    <row r="266" spans="1:21" ht="15" customHeight="1">
      <c r="A266" s="76">
        <f>A260+1</f>
        <v>4017</v>
      </c>
      <c r="B266" s="311" t="str">
        <f>IF(A266&lt;&gt;0,INDEX('Plan. Orçamentária'!$D$11:$K$205,MATCH(A266,'Plan. Orçamentária'!$D$11:$D$205,0),3),0)</f>
        <v>39.21.040</v>
      </c>
      <c r="C266" s="589" t="str">
        <f>IF(A266&lt;&gt;0,INDEX('Plan. Orçamentária'!$D$11:$K$205,MATCH(A266,'Plan. Orçamentária'!$D$11:$D$205,0),4),0)</f>
        <v>Cabo de cobre flexível de 6 mm², isolamento 0,6/1kV - isolação HEPR 90°C</v>
      </c>
      <c r="D266" s="589"/>
      <c r="E266" s="589"/>
      <c r="F266" s="589"/>
      <c r="G266" s="589"/>
      <c r="H266" s="589"/>
      <c r="I266" s="589"/>
      <c r="J266" s="589"/>
      <c r="K266" s="589"/>
      <c r="L266" s="589"/>
      <c r="M266" s="589"/>
      <c r="N266" s="589"/>
      <c r="O266" s="309" t="str">
        <f>IF(A266&lt;&gt;0,INDEX('Plan. Orçamentária'!$D$17:$K$205,MATCH(A266,'Plan. Orçamentária'!$D$17:$D$205,0),5),0)</f>
        <v>M</v>
      </c>
      <c r="P266" s="310">
        <f>TRUNC(SUM(N268),2)</f>
        <v>15</v>
      </c>
    </row>
    <row r="267" spans="1:21" ht="15" customHeight="1">
      <c r="A267"/>
      <c r="B267" s="280"/>
      <c r="C267" s="368"/>
      <c r="D267" s="535"/>
      <c r="E267" s="368"/>
      <c r="M267" s="485"/>
      <c r="N267" s="368" t="s">
        <v>4</v>
      </c>
      <c r="P267" s="41"/>
      <c r="S267" s="368" t="s">
        <v>52</v>
      </c>
      <c r="T267" s="535"/>
      <c r="U267" s="368"/>
    </row>
    <row r="268" spans="1:21" ht="15" customHeight="1">
      <c r="A268"/>
      <c r="B268" s="280"/>
      <c r="C268" s="535"/>
      <c r="D268" s="535"/>
      <c r="E268" s="535"/>
      <c r="M268" s="485"/>
      <c r="N268" s="487">
        <f>S269</f>
        <v>15</v>
      </c>
      <c r="P268" s="41"/>
      <c r="S268" s="535">
        <v>15</v>
      </c>
      <c r="T268" s="535"/>
      <c r="U268" s="535"/>
    </row>
    <row r="269" spans="1:21" ht="15" customHeight="1">
      <c r="A269"/>
      <c r="B269" s="280"/>
      <c r="C269" s="536"/>
      <c r="D269" s="534"/>
      <c r="E269" s="535"/>
      <c r="M269" s="485"/>
      <c r="N269" s="367"/>
      <c r="P269" s="41"/>
      <c r="S269" s="536">
        <f>TRUNC(S268*$S$265,0)</f>
        <v>15</v>
      </c>
      <c r="T269" s="534"/>
      <c r="U269" s="535"/>
    </row>
    <row r="270" spans="1:21" ht="15" customHeight="1">
      <c r="A270"/>
      <c r="B270" s="280"/>
      <c r="C270" s="536"/>
      <c r="D270" s="534"/>
      <c r="E270" s="535"/>
      <c r="M270" s="485"/>
      <c r="N270" s="367"/>
      <c r="P270" s="41"/>
    </row>
    <row r="271" spans="1:21" ht="15" customHeight="1">
      <c r="A271" s="76">
        <f>A266+1</f>
        <v>4018</v>
      </c>
      <c r="B271" s="311" t="str">
        <f>IF(A271&lt;&gt;0,INDEX('Plan. Orçamentária'!$D$11:$K$205,MATCH(A271,'Plan. Orçamentária'!$D$11:$D$205,0),3),0)</f>
        <v>39.21.030</v>
      </c>
      <c r="C271" s="589" t="str">
        <f>IF(A271&lt;&gt;0,INDEX('Plan. Orçamentária'!$D$11:$K$205,MATCH(A271,'Plan. Orçamentária'!$D$11:$D$205,0),4),0)</f>
        <v>Cabo de cobre flexível de 4 mm², isolamento 0,6/1kV - isolação HEPR 90°C</v>
      </c>
      <c r="D271" s="589"/>
      <c r="E271" s="589"/>
      <c r="F271" s="589"/>
      <c r="G271" s="589"/>
      <c r="H271" s="589"/>
      <c r="I271" s="589"/>
      <c r="J271" s="589"/>
      <c r="K271" s="589"/>
      <c r="L271" s="589"/>
      <c r="M271" s="589"/>
      <c r="N271" s="589"/>
      <c r="O271" s="309" t="str">
        <f>IF(A271&lt;&gt;0,INDEX('Plan. Orçamentária'!$D$17:$K$205,MATCH(A271,'Plan. Orçamentária'!$D$17:$D$205,0),5),0)</f>
        <v>M</v>
      </c>
      <c r="P271" s="310">
        <f>TRUNC(SUM(N273),2)</f>
        <v>15</v>
      </c>
    </row>
    <row r="272" spans="1:21" ht="15" customHeight="1">
      <c r="A272"/>
      <c r="B272" s="280"/>
      <c r="C272" s="368"/>
      <c r="D272" s="535"/>
      <c r="E272" s="368"/>
      <c r="M272" s="485"/>
      <c r="N272" s="368" t="s">
        <v>4</v>
      </c>
      <c r="P272" s="41"/>
      <c r="S272" s="368" t="s">
        <v>52</v>
      </c>
      <c r="T272" s="535"/>
      <c r="U272" s="368"/>
    </row>
    <row r="273" spans="1:21" ht="15" customHeight="1">
      <c r="A273"/>
      <c r="B273" s="280"/>
      <c r="C273" s="535"/>
      <c r="D273" s="535"/>
      <c r="E273" s="535"/>
      <c r="M273" s="485"/>
      <c r="N273" s="487">
        <f>S274</f>
        <v>15</v>
      </c>
      <c r="P273" s="41"/>
      <c r="S273" s="535">
        <v>15</v>
      </c>
      <c r="T273" s="535"/>
      <c r="U273" s="535"/>
    </row>
    <row r="274" spans="1:21" ht="15" customHeight="1">
      <c r="A274"/>
      <c r="B274" s="280"/>
      <c r="C274" s="536"/>
      <c r="D274" s="534"/>
      <c r="E274" s="535"/>
      <c r="M274" s="485"/>
      <c r="N274" s="367"/>
      <c r="P274" s="41"/>
      <c r="S274" s="536">
        <f>TRUNC(S273*$S$265,0)</f>
        <v>15</v>
      </c>
      <c r="T274" s="534"/>
      <c r="U274" s="535"/>
    </row>
    <row r="275" spans="1:21" ht="15" customHeight="1">
      <c r="A275"/>
      <c r="B275" s="280"/>
      <c r="C275" s="536"/>
      <c r="D275" s="534"/>
      <c r="E275" s="535"/>
      <c r="M275" s="485"/>
      <c r="N275" s="367"/>
      <c r="P275" s="41"/>
    </row>
    <row r="276" spans="1:21" ht="15" customHeight="1">
      <c r="A276" s="76">
        <f>A271+1</f>
        <v>4019</v>
      </c>
      <c r="B276" s="311" t="str">
        <f>IF(A276&lt;&gt;0,INDEX('Plan. Orçamentária'!$D$11:$K$205,MATCH(A276,'Plan. Orçamentária'!$D$11:$D$205,0),3),0)</f>
        <v>39.21.070</v>
      </c>
      <c r="C276" s="589" t="str">
        <f>IF(A276&lt;&gt;0,INDEX('Plan. Orçamentária'!$D$11:$K$205,MATCH(A276,'Plan. Orçamentária'!$D$11:$D$205,0),4),0)</f>
        <v>Cabo de cobre flexível de 25 mm², isolamento 0,6/1kV - isolação HEPR 90°C</v>
      </c>
      <c r="D276" s="589"/>
      <c r="E276" s="589"/>
      <c r="F276" s="589"/>
      <c r="G276" s="589"/>
      <c r="H276" s="589"/>
      <c r="I276" s="589"/>
      <c r="J276" s="589"/>
      <c r="K276" s="589"/>
      <c r="L276" s="589"/>
      <c r="M276" s="589"/>
      <c r="N276" s="589"/>
      <c r="O276" s="309" t="str">
        <f>IF(A276&lt;&gt;0,INDEX('Plan. Orçamentária'!$D$17:$K$205,MATCH(A276,'Plan. Orçamentária'!$D$17:$D$205,0),5),0)</f>
        <v>M</v>
      </c>
      <c r="P276" s="310">
        <f>TRUNC(SUM(N278),2)</f>
        <v>135</v>
      </c>
    </row>
    <row r="277" spans="1:21" ht="15" customHeight="1">
      <c r="A277"/>
      <c r="B277" s="280"/>
      <c r="C277" s="368"/>
      <c r="D277" s="535"/>
      <c r="E277" s="368"/>
      <c r="M277" s="485"/>
      <c r="N277" s="368" t="s">
        <v>4</v>
      </c>
      <c r="P277" s="41"/>
      <c r="S277" s="368" t="s">
        <v>52</v>
      </c>
      <c r="T277" s="535"/>
      <c r="U277" s="368"/>
    </row>
    <row r="278" spans="1:21" ht="15" customHeight="1">
      <c r="A278"/>
      <c r="B278" s="280"/>
      <c r="C278" s="535"/>
      <c r="D278" s="535"/>
      <c r="E278" s="535"/>
      <c r="M278" s="485"/>
      <c r="N278" s="487">
        <f>S279</f>
        <v>135</v>
      </c>
      <c r="P278" s="41"/>
      <c r="S278" s="535">
        <v>135</v>
      </c>
      <c r="T278" s="535"/>
      <c r="U278" s="535"/>
    </row>
    <row r="279" spans="1:21" ht="15" customHeight="1">
      <c r="A279"/>
      <c r="B279" s="280"/>
      <c r="C279" s="536"/>
      <c r="D279" s="534"/>
      <c r="E279" s="535"/>
      <c r="M279" s="485"/>
      <c r="N279" s="367"/>
      <c r="P279" s="41"/>
      <c r="S279" s="536">
        <f>TRUNC(S278*$S$265,0)</f>
        <v>135</v>
      </c>
      <c r="T279" s="534"/>
      <c r="U279" s="535"/>
    </row>
    <row r="280" spans="1:21" ht="15" customHeight="1">
      <c r="A280"/>
      <c r="B280" s="280"/>
      <c r="C280" s="536"/>
      <c r="D280" s="534"/>
      <c r="E280" s="535"/>
      <c r="M280" s="485"/>
      <c r="N280" s="367"/>
      <c r="P280" s="41"/>
    </row>
    <row r="281" spans="1:21" ht="15" customHeight="1">
      <c r="A281" s="76">
        <f>A276+1</f>
        <v>4020</v>
      </c>
      <c r="B281" s="311">
        <f>IF(A281&lt;&gt;0,INDEX('Plan. Orçamentária'!$D$11:$K$205,MATCH(A281,'Plan. Orçamentária'!$D$11:$D$205,0),3),0)</f>
        <v>97669</v>
      </c>
      <c r="C281" s="589" t="str">
        <f>IF(A281&lt;&gt;0,INDEX('Plan. Orçamentária'!$D$11:$K$205,MATCH(A281,'Plan. Orçamentária'!$D$11:$D$205,0),4),0)</f>
        <v>ELETRODUTO FLEXÍVEL CORRUGADO, PEAD, DN 90 (3"), PARA REDE ENTERRADA DE DISTRIBUIÇÃO DE ENERGIA ELÉTRICA - FORNECIMENTO E INSTALAÇÃO. AF_12/2021</v>
      </c>
      <c r="D281" s="589"/>
      <c r="E281" s="589"/>
      <c r="F281" s="589"/>
      <c r="G281" s="589"/>
      <c r="H281" s="589"/>
      <c r="I281" s="589"/>
      <c r="J281" s="589"/>
      <c r="K281" s="589"/>
      <c r="L281" s="589"/>
      <c r="M281" s="589"/>
      <c r="N281" s="589"/>
      <c r="O281" s="309" t="str">
        <f>IF(A281&lt;&gt;0,INDEX('Plan. Orçamentária'!$D$17:$K$205,MATCH(A281,'Plan. Orçamentária'!$D$17:$D$205,0),5),0)</f>
        <v>M</v>
      </c>
      <c r="P281" s="310">
        <f>TRUNC(SUM(N283),2)</f>
        <v>45</v>
      </c>
    </row>
    <row r="282" spans="1:21" ht="15" customHeight="1">
      <c r="A282"/>
      <c r="B282" s="280"/>
      <c r="C282" s="368"/>
      <c r="D282" s="535"/>
      <c r="E282" s="368"/>
      <c r="M282" s="485"/>
      <c r="N282" s="368" t="s">
        <v>4</v>
      </c>
      <c r="P282" s="41"/>
      <c r="S282" s="368" t="s">
        <v>52</v>
      </c>
      <c r="T282" s="535"/>
      <c r="U282" s="368"/>
    </row>
    <row r="283" spans="1:21" ht="15" customHeight="1">
      <c r="A283"/>
      <c r="B283" s="280"/>
      <c r="C283" s="535"/>
      <c r="D283" s="535"/>
      <c r="E283" s="535"/>
      <c r="M283" s="485"/>
      <c r="N283" s="487">
        <f>S284</f>
        <v>45</v>
      </c>
      <c r="P283" s="41"/>
      <c r="S283" s="535">
        <v>45</v>
      </c>
      <c r="T283" s="535"/>
      <c r="U283" s="535"/>
    </row>
    <row r="284" spans="1:21" ht="15" customHeight="1">
      <c r="A284"/>
      <c r="B284" s="280"/>
      <c r="C284" s="536"/>
      <c r="D284" s="534"/>
      <c r="E284" s="535"/>
      <c r="M284" s="485"/>
      <c r="N284" s="367"/>
      <c r="P284" s="41"/>
      <c r="S284" s="536">
        <f>TRUNC(S283*$S$265,0)</f>
        <v>45</v>
      </c>
      <c r="T284" s="534"/>
      <c r="U284" s="535"/>
    </row>
    <row r="285" spans="1:21" ht="15" customHeight="1">
      <c r="A285"/>
      <c r="B285" s="280"/>
      <c r="C285" s="536"/>
      <c r="D285" s="534"/>
      <c r="E285" s="535"/>
      <c r="M285" s="485"/>
      <c r="N285" s="367"/>
      <c r="P285" s="41"/>
    </row>
    <row r="286" spans="1:21" ht="15" customHeight="1">
      <c r="A286" s="76">
        <f>A281+1</f>
        <v>4021</v>
      </c>
      <c r="B286" s="311" t="str">
        <f>IF(A286&lt;&gt;0,INDEX('Plan. Orçamentária'!$D$11:$K$205,MATCH(A286,'Plan. Orçamentária'!$D$11:$D$205,0),3),0)</f>
        <v>37.13.630</v>
      </c>
      <c r="C286" s="589" t="str">
        <f>IF(A286&lt;&gt;0,INDEX('Plan. Orçamentária'!$D$11:$K$205,MATCH(A286,'Plan. Orçamentária'!$D$11:$D$205,0),4),0)</f>
        <v>Disjuntor termomagnético, bipolar 220/380 V, corrente de 10 A até 50 A</v>
      </c>
      <c r="D286" s="589"/>
      <c r="E286" s="589"/>
      <c r="F286" s="589"/>
      <c r="G286" s="589"/>
      <c r="H286" s="589"/>
      <c r="I286" s="589"/>
      <c r="J286" s="589"/>
      <c r="K286" s="589"/>
      <c r="L286" s="589"/>
      <c r="M286" s="589"/>
      <c r="N286" s="589"/>
      <c r="O286" s="309" t="str">
        <f>IF(A286&lt;&gt;0,INDEX('Plan. Orçamentária'!$D$17:$K$205,MATCH(A286,'Plan. Orçamentária'!$D$17:$D$205,0),5),0)</f>
        <v>UN</v>
      </c>
      <c r="P286" s="310">
        <f>TRUNC(SUM(N288),2)</f>
        <v>1</v>
      </c>
    </row>
    <row r="287" spans="1:21" ht="15" customHeight="1">
      <c r="A287"/>
      <c r="B287" s="280"/>
      <c r="C287" s="368"/>
      <c r="D287" s="535"/>
      <c r="E287" s="368"/>
      <c r="M287" s="485"/>
      <c r="N287" s="368" t="s">
        <v>4</v>
      </c>
      <c r="P287" s="41"/>
      <c r="S287" s="368" t="s">
        <v>52</v>
      </c>
      <c r="T287" s="535"/>
      <c r="U287" s="368"/>
    </row>
    <row r="288" spans="1:21" ht="15" customHeight="1">
      <c r="A288"/>
      <c r="B288" s="280"/>
      <c r="C288" s="535"/>
      <c r="D288" s="535"/>
      <c r="E288" s="535"/>
      <c r="M288" s="485"/>
      <c r="N288" s="487">
        <f>S289</f>
        <v>1</v>
      </c>
      <c r="P288" s="41"/>
      <c r="S288" s="535">
        <v>1</v>
      </c>
      <c r="T288" s="535"/>
      <c r="U288" s="535"/>
    </row>
    <row r="289" spans="1:21" ht="15" customHeight="1">
      <c r="A289"/>
      <c r="B289" s="280"/>
      <c r="C289" s="536"/>
      <c r="D289" s="534"/>
      <c r="E289" s="535"/>
      <c r="M289" s="485"/>
      <c r="N289" s="367"/>
      <c r="P289" s="41"/>
      <c r="S289" s="536">
        <f>TRUNC(S288*$S$265,0)</f>
        <v>1</v>
      </c>
      <c r="T289" s="534"/>
      <c r="U289" s="535"/>
    </row>
    <row r="290" spans="1:21" ht="15" customHeight="1">
      <c r="A290"/>
      <c r="B290" s="280"/>
      <c r="C290" s="536"/>
      <c r="D290" s="534"/>
      <c r="E290" s="535"/>
      <c r="M290" s="485"/>
      <c r="N290" s="367"/>
      <c r="P290" s="41"/>
    </row>
    <row r="291" spans="1:21" ht="15" customHeight="1">
      <c r="A291" s="76">
        <f>A286+1</f>
        <v>4022</v>
      </c>
      <c r="B291" s="311" t="str">
        <f>IF(A291&lt;&gt;0,INDEX('Plan. Orçamentária'!$D$11:$K$205,MATCH(A291,'Plan. Orçamentária'!$D$11:$D$205,0),3),0)</f>
        <v>39.12.510</v>
      </c>
      <c r="C291" s="589" t="str">
        <f>IF(A291&lt;&gt;0,INDEX('Plan. Orçamentária'!$D$11:$K$205,MATCH(A291,'Plan. Orçamentária'!$D$11:$D$205,0),4),0)</f>
        <v>Cabo de cobre flexível blindado de 2 x 1,5 mm², isolamento 600V, isolação em VC/E 105°C - para detecção de incêndio</v>
      </c>
      <c r="D291" s="589"/>
      <c r="E291" s="589"/>
      <c r="F291" s="589"/>
      <c r="G291" s="589"/>
      <c r="H291" s="589"/>
      <c r="I291" s="589"/>
      <c r="J291" s="589"/>
      <c r="K291" s="589"/>
      <c r="L291" s="589"/>
      <c r="M291" s="589"/>
      <c r="N291" s="589"/>
      <c r="O291" s="309" t="str">
        <f>IF(A291&lt;&gt;0,INDEX('Plan. Orçamentária'!$D$17:$K$205,MATCH(A291,'Plan. Orçamentária'!$D$17:$D$205,0),5),0)</f>
        <v>M</v>
      </c>
      <c r="P291" s="310">
        <f>TRUNC(SUM(N293),2)</f>
        <v>25</v>
      </c>
    </row>
    <row r="292" spans="1:21" ht="15" customHeight="1">
      <c r="A292"/>
      <c r="B292" s="280"/>
      <c r="C292" s="368"/>
      <c r="D292" s="535"/>
      <c r="E292" s="368"/>
      <c r="M292" s="485"/>
      <c r="N292" s="368" t="s">
        <v>4</v>
      </c>
      <c r="P292" s="41"/>
      <c r="S292" s="368" t="s">
        <v>52</v>
      </c>
      <c r="T292" s="535"/>
      <c r="U292" s="368"/>
    </row>
    <row r="293" spans="1:21" ht="15" customHeight="1">
      <c r="A293"/>
      <c r="B293" s="280"/>
      <c r="C293" s="535"/>
      <c r="D293" s="535"/>
      <c r="E293" s="535"/>
      <c r="M293" s="485"/>
      <c r="N293" s="487">
        <f>S294</f>
        <v>25</v>
      </c>
      <c r="P293" s="41"/>
      <c r="S293" s="535">
        <v>25</v>
      </c>
      <c r="T293" s="535"/>
      <c r="U293" s="535"/>
    </row>
    <row r="294" spans="1:21" ht="15" customHeight="1">
      <c r="A294"/>
      <c r="B294" s="280"/>
      <c r="C294" s="536"/>
      <c r="D294" s="534"/>
      <c r="E294" s="535"/>
      <c r="M294" s="485"/>
      <c r="N294" s="367"/>
      <c r="P294" s="41"/>
      <c r="S294" s="536">
        <f>TRUNC(S293*$S$265,0)</f>
        <v>25</v>
      </c>
      <c r="T294" s="534"/>
      <c r="U294" s="535"/>
    </row>
    <row r="295" spans="1:21" ht="15" customHeight="1">
      <c r="A295"/>
      <c r="B295" s="280"/>
      <c r="C295" s="536"/>
      <c r="D295" s="534"/>
      <c r="E295" s="535"/>
      <c r="M295" s="485"/>
      <c r="N295" s="367"/>
      <c r="P295" s="41"/>
    </row>
    <row r="296" spans="1:21" ht="15" customHeight="1">
      <c r="A296" s="76">
        <f>A291+1</f>
        <v>4023</v>
      </c>
      <c r="B296" s="311" t="str">
        <f>IF(A296&lt;&gt;0,INDEX('Plan. Orçamentária'!$D$11:$K$205,MATCH(A296,'Plan. Orçamentária'!$D$11:$D$205,0),3),0)</f>
        <v>39.12.520</v>
      </c>
      <c r="C296" s="589" t="str">
        <f>IF(A296&lt;&gt;0,INDEX('Plan. Orçamentária'!$D$11:$K$205,MATCH(A296,'Plan. Orçamentária'!$D$11:$D$205,0),4),0)</f>
        <v>Cabo de cobre flexível blindado de 3 x 1,5 mm², isolamento 600V, isolação em VC/E 105°C - para detecção de incêndio</v>
      </c>
      <c r="D296" s="589"/>
      <c r="E296" s="589"/>
      <c r="F296" s="589"/>
      <c r="G296" s="589"/>
      <c r="H296" s="589"/>
      <c r="I296" s="589"/>
      <c r="J296" s="589"/>
      <c r="K296" s="589"/>
      <c r="L296" s="589"/>
      <c r="M296" s="589"/>
      <c r="N296" s="589"/>
      <c r="O296" s="309" t="str">
        <f>IF(A296&lt;&gt;0,INDEX('Plan. Orçamentária'!$D$17:$K$205,MATCH(A296,'Plan. Orçamentária'!$D$17:$D$205,0),5),0)</f>
        <v>M</v>
      </c>
      <c r="P296" s="310">
        <f>TRUNC(SUM(N298),2)</f>
        <v>40</v>
      </c>
    </row>
    <row r="297" spans="1:21" ht="15" customHeight="1">
      <c r="A297"/>
      <c r="B297" s="280"/>
      <c r="C297" s="368"/>
      <c r="D297" s="535"/>
      <c r="E297" s="368"/>
      <c r="M297" s="485"/>
      <c r="N297" s="368" t="s">
        <v>4</v>
      </c>
      <c r="P297" s="41"/>
      <c r="S297" s="368" t="s">
        <v>52</v>
      </c>
      <c r="T297" s="535"/>
      <c r="U297" s="368"/>
    </row>
    <row r="298" spans="1:21" ht="15" customHeight="1">
      <c r="A298"/>
      <c r="B298" s="280"/>
      <c r="C298" s="535"/>
      <c r="D298" s="535"/>
      <c r="E298" s="535"/>
      <c r="M298" s="485"/>
      <c r="N298" s="487">
        <f>S299</f>
        <v>40</v>
      </c>
      <c r="P298" s="41"/>
      <c r="S298" s="535">
        <v>40</v>
      </c>
      <c r="T298" s="535"/>
      <c r="U298" s="535"/>
    </row>
    <row r="299" spans="1:21" ht="15" customHeight="1">
      <c r="A299"/>
      <c r="B299" s="280"/>
      <c r="C299" s="536"/>
      <c r="D299" s="534"/>
      <c r="E299" s="535"/>
      <c r="M299" s="485"/>
      <c r="N299" s="367"/>
      <c r="P299" s="41"/>
      <c r="S299" s="536">
        <f>TRUNC(S298*$S$265,0)</f>
        <v>40</v>
      </c>
      <c r="T299" s="534"/>
      <c r="U299" s="535"/>
    </row>
    <row r="300" spans="1:21" ht="15" customHeight="1">
      <c r="A300"/>
      <c r="B300" s="280"/>
      <c r="C300" s="536"/>
      <c r="D300" s="534"/>
      <c r="E300" s="535"/>
      <c r="M300" s="485"/>
      <c r="N300" s="367"/>
      <c r="P300" s="41"/>
    </row>
    <row r="301" spans="1:21" ht="15" customHeight="1">
      <c r="A301" s="76">
        <f>A296+1</f>
        <v>4024</v>
      </c>
      <c r="B301" s="311">
        <f>IF(A301&lt;&gt;0,INDEX('Plan. Orçamentária'!$D$11:$K$205,MATCH(A301,'Plan. Orçamentária'!$D$11:$D$205,0),3),0)</f>
        <v>9005006</v>
      </c>
      <c r="C301" s="589" t="str">
        <f>IF(A301&lt;&gt;0,INDEX('Plan. Orçamentária'!$D$11:$K$205,MATCH(A301,'Plan. Orçamentária'!$D$11:$D$205,0),4),0)</f>
        <v>QUADRO DE DISTRIBUIÇÃO EM CHAPA METÁLICA - PARA ATÉ 16 DISJUNTORES</v>
      </c>
      <c r="D301" s="589"/>
      <c r="E301" s="589"/>
      <c r="F301" s="589"/>
      <c r="G301" s="589"/>
      <c r="H301" s="589"/>
      <c r="I301" s="589"/>
      <c r="J301" s="589"/>
      <c r="K301" s="589"/>
      <c r="L301" s="589"/>
      <c r="M301" s="589"/>
      <c r="N301" s="589"/>
      <c r="O301" s="309" t="str">
        <f>IF(A301&lt;&gt;0,INDEX('Plan. Orçamentária'!$D$17:$K$205,MATCH(A301,'Plan. Orçamentária'!$D$17:$D$205,0),5),0)</f>
        <v>UN</v>
      </c>
      <c r="P301" s="310">
        <f>TRUNC(SUM(N303),2)</f>
        <v>1</v>
      </c>
    </row>
    <row r="302" spans="1:21" ht="15" customHeight="1">
      <c r="A302"/>
      <c r="B302" s="280"/>
      <c r="C302" s="368"/>
      <c r="D302" s="535"/>
      <c r="E302" s="368"/>
      <c r="M302" s="485"/>
      <c r="N302" s="368" t="s">
        <v>4</v>
      </c>
      <c r="P302" s="41"/>
      <c r="S302" s="368" t="s">
        <v>52</v>
      </c>
      <c r="T302" s="535"/>
      <c r="U302" s="368"/>
    </row>
    <row r="303" spans="1:21" ht="15" customHeight="1">
      <c r="A303"/>
      <c r="B303" s="280"/>
      <c r="C303" s="535"/>
      <c r="D303" s="535"/>
      <c r="E303" s="535"/>
      <c r="M303" s="485"/>
      <c r="N303" s="487">
        <f>S304</f>
        <v>1</v>
      </c>
      <c r="P303" s="41"/>
      <c r="S303" s="535">
        <v>1</v>
      </c>
      <c r="T303" s="535"/>
      <c r="U303" s="535"/>
    </row>
    <row r="304" spans="1:21" ht="15" customHeight="1">
      <c r="A304"/>
      <c r="B304" s="280"/>
      <c r="C304" s="536"/>
      <c r="D304" s="534"/>
      <c r="E304" s="535"/>
      <c r="M304" s="485"/>
      <c r="N304" s="367"/>
      <c r="P304" s="41"/>
      <c r="S304" s="536">
        <f>TRUNC(S303*$S$265,0)</f>
        <v>1</v>
      </c>
      <c r="T304" s="534"/>
      <c r="U304" s="535"/>
    </row>
    <row r="305" spans="1:21" ht="15" customHeight="1">
      <c r="A305"/>
      <c r="B305" s="280"/>
      <c r="C305" s="536"/>
      <c r="D305" s="534"/>
      <c r="E305" s="535"/>
      <c r="M305" s="485"/>
      <c r="N305" s="367"/>
      <c r="P305" s="41"/>
    </row>
    <row r="306" spans="1:21" ht="15" customHeight="1">
      <c r="A306" s="76">
        <f>A301+1</f>
        <v>4025</v>
      </c>
      <c r="B306" s="311" t="str">
        <f>IF(A306&lt;&gt;0,INDEX('Plan. Orçamentária'!$D$11:$K$205,MATCH(A306,'Plan. Orçamentária'!$D$11:$D$205,0),3),0)</f>
        <v>37.13.650</v>
      </c>
      <c r="C306" s="589" t="str">
        <f>IF(A306&lt;&gt;0,INDEX('Plan. Orçamentária'!$D$11:$K$205,MATCH(A306,'Plan. Orçamentária'!$D$11:$D$205,0),4),0)</f>
        <v>Disjuntor termomagnético, tripolar 220/380 V, corrente de 10 A até 50 A</v>
      </c>
      <c r="D306" s="589"/>
      <c r="E306" s="589"/>
      <c r="F306" s="589"/>
      <c r="G306" s="589"/>
      <c r="H306" s="589"/>
      <c r="I306" s="589"/>
      <c r="J306" s="589"/>
      <c r="K306" s="589"/>
      <c r="L306" s="589"/>
      <c r="M306" s="589"/>
      <c r="N306" s="589"/>
      <c r="O306" s="309" t="str">
        <f>IF(A306&lt;&gt;0,INDEX('Plan. Orçamentária'!$D$17:$K$205,MATCH(A306,'Plan. Orçamentária'!$D$17:$D$205,0),5),0)</f>
        <v>UN</v>
      </c>
      <c r="P306" s="310">
        <f>TRUNC(SUM(N308),2)</f>
        <v>3</v>
      </c>
    </row>
    <row r="307" spans="1:21" ht="15" customHeight="1">
      <c r="A307"/>
      <c r="B307" s="280"/>
      <c r="C307" s="368"/>
      <c r="D307" s="535"/>
      <c r="E307" s="368"/>
      <c r="M307" s="485"/>
      <c r="N307" s="368" t="s">
        <v>4</v>
      </c>
      <c r="P307" s="41"/>
      <c r="S307" s="368" t="s">
        <v>52</v>
      </c>
      <c r="T307" s="535"/>
      <c r="U307" s="368"/>
    </row>
    <row r="308" spans="1:21" ht="15" customHeight="1">
      <c r="A308"/>
      <c r="B308" s="280"/>
      <c r="C308" s="535"/>
      <c r="D308" s="535"/>
      <c r="E308" s="535"/>
      <c r="M308" s="485"/>
      <c r="N308" s="487">
        <f>S309</f>
        <v>3</v>
      </c>
      <c r="P308" s="41"/>
      <c r="S308" s="535">
        <v>3</v>
      </c>
      <c r="T308" s="535"/>
      <c r="U308" s="535"/>
    </row>
    <row r="309" spans="1:21" ht="15" customHeight="1">
      <c r="A309"/>
      <c r="B309" s="280"/>
      <c r="C309" s="536"/>
      <c r="D309" s="534"/>
      <c r="E309" s="535"/>
      <c r="M309" s="485"/>
      <c r="N309" s="367"/>
      <c r="P309" s="41"/>
      <c r="S309" s="536">
        <f>TRUNC(S308*$S$265,0)</f>
        <v>3</v>
      </c>
      <c r="T309" s="534"/>
      <c r="U309" s="535"/>
    </row>
    <row r="310" spans="1:21" ht="15" customHeight="1">
      <c r="A310"/>
      <c r="B310" s="280"/>
      <c r="C310" s="536"/>
      <c r="D310" s="534"/>
      <c r="E310" s="535"/>
      <c r="M310" s="485"/>
      <c r="N310" s="367"/>
      <c r="P310" s="41"/>
    </row>
    <row r="311" spans="1:21" ht="15" customHeight="1">
      <c r="A311" s="76">
        <f>A306+1</f>
        <v>4026</v>
      </c>
      <c r="B311" s="311" t="str">
        <f>IF(A311&lt;&gt;0,INDEX('Plan. Orçamentária'!$D$11:$K$205,MATCH(A311,'Plan. Orçamentária'!$D$11:$D$205,0),3),0)</f>
        <v>09.06.009</v>
      </c>
      <c r="C311" s="589" t="str">
        <f>IF(A311&lt;&gt;0,INDEX('Plan. Orçamentária'!$D$11:$K$205,MATCH(A311,'Plan. Orçamentária'!$D$11:$D$205,0),4),0)</f>
        <v>CAIXA DE PASSAGEM CHAPA TAMPA PARAFUSADA DE 20X20X10 CM</v>
      </c>
      <c r="D311" s="589"/>
      <c r="E311" s="589"/>
      <c r="F311" s="589"/>
      <c r="G311" s="589"/>
      <c r="H311" s="589"/>
      <c r="I311" s="589"/>
      <c r="J311" s="589"/>
      <c r="K311" s="589"/>
      <c r="L311" s="589"/>
      <c r="M311" s="589"/>
      <c r="N311" s="589"/>
      <c r="O311" s="309" t="str">
        <f>IF(A311&lt;&gt;0,INDEX('Plan. Orçamentária'!$D$17:$K$205,MATCH(A311,'Plan. Orçamentária'!$D$17:$D$205,0),5),0)</f>
        <v>UN</v>
      </c>
      <c r="P311" s="310">
        <f>TRUNC(SUM(N313),2)</f>
        <v>4</v>
      </c>
    </row>
    <row r="312" spans="1:21" ht="15" customHeight="1">
      <c r="A312"/>
      <c r="B312" s="280"/>
      <c r="C312" s="368"/>
      <c r="D312" s="535"/>
      <c r="E312" s="368"/>
      <c r="M312" s="485"/>
      <c r="N312" s="368" t="s">
        <v>4</v>
      </c>
      <c r="P312" s="41"/>
      <c r="S312" s="368" t="s">
        <v>52</v>
      </c>
      <c r="T312" s="535"/>
      <c r="U312" s="368"/>
    </row>
    <row r="313" spans="1:21" ht="15" customHeight="1">
      <c r="A313"/>
      <c r="B313" s="280"/>
      <c r="C313" s="535"/>
      <c r="D313" s="535"/>
      <c r="E313" s="535"/>
      <c r="M313" s="485"/>
      <c r="N313" s="487">
        <f>S314</f>
        <v>4</v>
      </c>
      <c r="P313" s="41"/>
      <c r="S313" s="535">
        <v>4</v>
      </c>
      <c r="T313" s="535"/>
      <c r="U313" s="535"/>
    </row>
    <row r="314" spans="1:21" ht="15" customHeight="1">
      <c r="A314"/>
      <c r="B314" s="280"/>
      <c r="C314" s="536"/>
      <c r="D314" s="534"/>
      <c r="E314" s="535"/>
      <c r="M314" s="485"/>
      <c r="N314" s="367"/>
      <c r="P314" s="41"/>
      <c r="S314" s="536">
        <f>TRUNC(S313*$S$265,0)</f>
        <v>4</v>
      </c>
      <c r="T314" s="534"/>
      <c r="U314" s="535"/>
    </row>
    <row r="315" spans="1:21" ht="15" customHeight="1">
      <c r="A315"/>
      <c r="B315" s="280"/>
      <c r="C315" s="536"/>
      <c r="D315" s="534"/>
      <c r="E315" s="535"/>
      <c r="M315" s="485"/>
      <c r="N315" s="367"/>
      <c r="P315" s="41"/>
    </row>
    <row r="316" spans="1:21" ht="15" customHeight="1">
      <c r="A316" s="76">
        <f>A311+1</f>
        <v>4027</v>
      </c>
      <c r="B316" s="311" t="str">
        <f>IF(A316&lt;&gt;0,INDEX('Plan. Orçamentária'!$D$11:$K$205,MATCH(A316,'Plan. Orçamentária'!$D$11:$D$205,0),3),0)</f>
        <v>38.04.040</v>
      </c>
      <c r="C316" s="589" t="str">
        <f>IF(A316&lt;&gt;0,INDEX('Plan. Orçamentária'!$D$11:$K$205,MATCH(A316,'Plan. Orçamentária'!$D$11:$D$205,0),4),0)</f>
        <v>Eletroduto galvanizado conforme NBR13057 -  3/4´ com acessórios</v>
      </c>
      <c r="D316" s="589"/>
      <c r="E316" s="589"/>
      <c r="F316" s="589"/>
      <c r="G316" s="589"/>
      <c r="H316" s="589"/>
      <c r="I316" s="589"/>
      <c r="J316" s="589"/>
      <c r="K316" s="589"/>
      <c r="L316" s="589"/>
      <c r="M316" s="589"/>
      <c r="N316" s="589"/>
      <c r="O316" s="309" t="str">
        <f>IF(A316&lt;&gt;0,INDEX('Plan. Orçamentária'!$D$17:$K$205,MATCH(A316,'Plan. Orçamentária'!$D$17:$D$205,0),5),0)</f>
        <v>M</v>
      </c>
      <c r="P316" s="310">
        <f>TRUNC(SUM(N318),2)</f>
        <v>15</v>
      </c>
    </row>
    <row r="317" spans="1:21" ht="15" customHeight="1">
      <c r="A317"/>
      <c r="B317" s="280"/>
      <c r="C317" s="368"/>
      <c r="D317" s="535"/>
      <c r="E317" s="368"/>
      <c r="M317" s="485"/>
      <c r="N317" s="368" t="s">
        <v>4</v>
      </c>
      <c r="P317" s="41"/>
      <c r="S317" s="368" t="s">
        <v>52</v>
      </c>
      <c r="T317" s="535"/>
      <c r="U317" s="368"/>
    </row>
    <row r="318" spans="1:21" ht="15" customHeight="1">
      <c r="A318"/>
      <c r="B318" s="280"/>
      <c r="C318" s="535"/>
      <c r="D318" s="535"/>
      <c r="E318" s="535"/>
      <c r="M318" s="485"/>
      <c r="N318" s="487">
        <f>S319</f>
        <v>15</v>
      </c>
      <c r="P318" s="41"/>
      <c r="S318" s="535">
        <v>15</v>
      </c>
      <c r="T318" s="535"/>
      <c r="U318" s="535"/>
    </row>
    <row r="319" spans="1:21" ht="15" customHeight="1">
      <c r="A319"/>
      <c r="B319" s="280"/>
      <c r="C319" s="536"/>
      <c r="D319" s="534"/>
      <c r="E319" s="535"/>
      <c r="M319" s="485"/>
      <c r="N319" s="367"/>
      <c r="P319" s="41"/>
      <c r="S319" s="536">
        <f>TRUNC(S318*$S$265,0)</f>
        <v>15</v>
      </c>
      <c r="T319" s="534"/>
      <c r="U319" s="535"/>
    </row>
    <row r="320" spans="1:21" ht="15" customHeight="1">
      <c r="A320"/>
      <c r="B320" s="280"/>
      <c r="C320" s="536"/>
      <c r="D320" s="534"/>
      <c r="E320" s="535"/>
      <c r="M320" s="485"/>
      <c r="N320" s="367"/>
      <c r="P320" s="41"/>
    </row>
    <row r="321" spans="1:21" ht="15" customHeight="1">
      <c r="A321" s="76">
        <f>A316+1</f>
        <v>4028</v>
      </c>
      <c r="B321" s="311">
        <f>IF(A321&lt;&gt;0,INDEX('Plan. Orçamentária'!$D$11:$K$205,MATCH(A321,'Plan. Orçamentária'!$D$11:$D$205,0),3),0)</f>
        <v>2002001</v>
      </c>
      <c r="C321" s="589" t="str">
        <f>IF(A321&lt;&gt;0,INDEX('Plan. Orçamentária'!$D$11:$K$205,MATCH(A321,'Plan. Orçamentária'!$D$11:$D$205,0),4),0)</f>
        <v>ESCAVAÇÃO MANUAL COM PROFUNDIDADE IGUAL OU INFERIOR A 1,50M</v>
      </c>
      <c r="D321" s="589"/>
      <c r="E321" s="589"/>
      <c r="F321" s="589"/>
      <c r="G321" s="589"/>
      <c r="H321" s="589"/>
      <c r="I321" s="589"/>
      <c r="J321" s="589"/>
      <c r="K321" s="589"/>
      <c r="L321" s="589"/>
      <c r="M321" s="589"/>
      <c r="N321" s="589"/>
      <c r="O321" s="309" t="str">
        <f>IF(A321&lt;&gt;0,INDEX('Plan. Orçamentária'!$D$17:$K$205,MATCH(A321,'Plan. Orçamentária'!$D$17:$D$205,0),5),0)</f>
        <v>M3</v>
      </c>
      <c r="P321" s="310">
        <f>TRUNC(SUM(N323),2)</f>
        <v>7</v>
      </c>
    </row>
    <row r="322" spans="1:21" ht="15" customHeight="1">
      <c r="A322"/>
      <c r="B322" s="280"/>
      <c r="C322" s="368"/>
      <c r="D322" s="535"/>
      <c r="E322" s="368"/>
      <c r="M322" s="485"/>
      <c r="N322" s="368" t="s">
        <v>4</v>
      </c>
      <c r="P322" s="41"/>
      <c r="S322" s="368" t="s">
        <v>52</v>
      </c>
      <c r="T322" s="535"/>
      <c r="U322" s="368"/>
    </row>
    <row r="323" spans="1:21" ht="15" customHeight="1">
      <c r="A323"/>
      <c r="B323" s="280"/>
      <c r="C323" s="535"/>
      <c r="D323" s="535"/>
      <c r="E323" s="535"/>
      <c r="M323" s="485"/>
      <c r="N323" s="487">
        <f>S324</f>
        <v>7</v>
      </c>
      <c r="P323" s="41"/>
      <c r="S323" s="535">
        <v>7.2</v>
      </c>
      <c r="T323" s="535"/>
      <c r="U323" s="535"/>
    </row>
    <row r="324" spans="1:21" ht="15" customHeight="1">
      <c r="A324"/>
      <c r="B324" s="280"/>
      <c r="C324" s="536"/>
      <c r="D324" s="534"/>
      <c r="E324" s="535"/>
      <c r="M324" s="485"/>
      <c r="N324" s="367"/>
      <c r="P324" s="41"/>
      <c r="S324" s="536">
        <f>TRUNC(S323*$S$265,0)</f>
        <v>7</v>
      </c>
      <c r="T324" s="534"/>
      <c r="U324" s="535"/>
    </row>
    <row r="325" spans="1:21" ht="15" customHeight="1">
      <c r="A325"/>
      <c r="B325" s="280"/>
      <c r="M325" s="485"/>
      <c r="N325" s="367"/>
      <c r="P325" s="41"/>
    </row>
    <row r="326" spans="1:21" ht="15" customHeight="1">
      <c r="A326" s="76">
        <f>A321+1</f>
        <v>4029</v>
      </c>
      <c r="B326" s="311">
        <f>IF(A326&lt;&gt;0,INDEX('Plan. Orçamentária'!$D$11:$K$205,MATCH(A326,'Plan. Orçamentária'!$D$11:$D$205,0),3),0)</f>
        <v>1004080</v>
      </c>
      <c r="C326" s="589" t="str">
        <f>IF(A326&lt;&gt;0,INDEX('Plan. Orçamentária'!$D$11:$K$205,MATCH(A326,'Plan. Orçamentária'!$D$11:$D$205,0),4),0)</f>
        <v>REATERRO DE VALAS, INCLUSIVE COMPACTAÇÃO</v>
      </c>
      <c r="D326" s="589"/>
      <c r="E326" s="589"/>
      <c r="F326" s="589"/>
      <c r="G326" s="589"/>
      <c r="H326" s="589"/>
      <c r="I326" s="589"/>
      <c r="J326" s="589"/>
      <c r="K326" s="589"/>
      <c r="L326" s="589"/>
      <c r="M326" s="589"/>
      <c r="N326" s="589"/>
      <c r="O326" s="309" t="str">
        <f>IF(A326&lt;&gt;0,INDEX('Plan. Orçamentária'!$D$17:$K$205,MATCH(A326,'Plan. Orçamentária'!$D$17:$D$205,0),5),0)</f>
        <v>M3</v>
      </c>
      <c r="P326" s="310">
        <f>TRUNC(SUM(N328),2)</f>
        <v>3</v>
      </c>
    </row>
    <row r="327" spans="1:21" ht="15" customHeight="1">
      <c r="A327"/>
      <c r="B327" s="280"/>
      <c r="C327" s="368"/>
      <c r="D327" s="535"/>
      <c r="E327" s="368"/>
      <c r="M327" s="485"/>
      <c r="N327" s="368" t="s">
        <v>4</v>
      </c>
      <c r="P327" s="41"/>
      <c r="S327" s="368" t="s">
        <v>52</v>
      </c>
      <c r="T327" s="535"/>
      <c r="U327" s="368"/>
    </row>
    <row r="328" spans="1:21" ht="15" customHeight="1">
      <c r="A328"/>
      <c r="B328" s="280"/>
      <c r="C328" s="535"/>
      <c r="D328" s="535"/>
      <c r="E328" s="535"/>
      <c r="M328" s="485"/>
      <c r="N328" s="487">
        <f>S329</f>
        <v>3</v>
      </c>
      <c r="P328" s="41"/>
      <c r="S328" s="535">
        <v>3.6</v>
      </c>
      <c r="T328" s="535"/>
      <c r="U328" s="535"/>
    </row>
    <row r="329" spans="1:21" ht="15" customHeight="1">
      <c r="A329"/>
      <c r="B329" s="280"/>
      <c r="C329" s="536"/>
      <c r="D329" s="534"/>
      <c r="E329" s="535"/>
      <c r="M329" s="485"/>
      <c r="N329" s="367"/>
      <c r="P329" s="41"/>
      <c r="S329" s="536">
        <f>TRUNC(S328*$S$265,0)</f>
        <v>3</v>
      </c>
      <c r="T329" s="534"/>
      <c r="U329" s="535"/>
    </row>
    <row r="330" spans="1:21" ht="15" customHeight="1">
      <c r="A330"/>
      <c r="B330" s="280"/>
      <c r="C330" s="536"/>
      <c r="D330" s="534"/>
      <c r="E330" s="535"/>
      <c r="M330" s="485"/>
      <c r="N330" s="367"/>
      <c r="P330" s="41"/>
    </row>
    <row r="331" spans="1:21" ht="15" customHeight="1">
      <c r="A331" s="76">
        <f>A326+1</f>
        <v>4030</v>
      </c>
      <c r="B331" s="311">
        <f>IF(A331&lt;&gt;0,INDEX('Plan. Orçamentária'!$D$11:$K$205,MATCH(A331,'Plan. Orçamentária'!$D$11:$D$205,0),3),0)</f>
        <v>9002098</v>
      </c>
      <c r="C331" s="589" t="str">
        <f>IF(A331&lt;&gt;0,INDEX('Plan. Orçamentária'!$D$11:$K$205,MATCH(A331,'Plan. Orçamentária'!$D$11:$D$205,0),4),0)</f>
        <v>ENVELOPAMENTO DE ELETRODUTO ENTERRADO, COM CONCRETO</v>
      </c>
      <c r="D331" s="589"/>
      <c r="E331" s="589"/>
      <c r="F331" s="589"/>
      <c r="G331" s="589"/>
      <c r="H331" s="589"/>
      <c r="I331" s="589"/>
      <c r="J331" s="589"/>
      <c r="K331" s="589"/>
      <c r="L331" s="589"/>
      <c r="M331" s="589"/>
      <c r="N331" s="589"/>
      <c r="O331" s="309" t="str">
        <f>IF(A331&lt;&gt;0,INDEX('Plan. Orçamentária'!$D$17:$K$205,MATCH(A331,'Plan. Orçamentária'!$D$17:$D$205,0),5),0)</f>
        <v>M</v>
      </c>
      <c r="P331" s="310">
        <f>TRUNC(SUM(N333),2)</f>
        <v>45</v>
      </c>
      <c r="S331" s="368" t="s">
        <v>52</v>
      </c>
      <c r="T331" s="535"/>
      <c r="U331" s="368"/>
    </row>
    <row r="332" spans="1:21" ht="15" customHeight="1">
      <c r="A332"/>
      <c r="B332" s="280"/>
      <c r="C332" s="368"/>
      <c r="D332" s="535"/>
      <c r="E332" s="368"/>
      <c r="M332" s="485"/>
      <c r="N332" s="368" t="s">
        <v>4</v>
      </c>
      <c r="P332" s="41"/>
      <c r="S332" s="535">
        <v>45</v>
      </c>
      <c r="T332" s="535"/>
      <c r="U332" s="535"/>
    </row>
    <row r="333" spans="1:21" ht="15" customHeight="1">
      <c r="A333"/>
      <c r="B333" s="280"/>
      <c r="C333" s="535"/>
      <c r="D333" s="535"/>
      <c r="E333" s="535"/>
      <c r="M333" s="485"/>
      <c r="N333" s="487">
        <f>S333</f>
        <v>45</v>
      </c>
      <c r="P333" s="41"/>
      <c r="S333" s="536">
        <f>TRUNC(S332*$S$265,0)</f>
        <v>45</v>
      </c>
      <c r="T333" s="534"/>
      <c r="U333" s="535"/>
    </row>
    <row r="334" spans="1:21" ht="15" customHeight="1">
      <c r="A334"/>
      <c r="B334" s="280"/>
      <c r="C334" s="536"/>
      <c r="D334" s="534"/>
      <c r="E334" s="535"/>
      <c r="M334" s="485"/>
      <c r="N334" s="367"/>
      <c r="P334" s="41"/>
    </row>
    <row r="335" spans="1:21" ht="15" customHeight="1">
      <c r="A335" s="77">
        <f>'Plan. Orçamentária'!D98</f>
        <v>5</v>
      </c>
      <c r="B335" s="494"/>
      <c r="C335" s="587" t="str">
        <f>'Plan. Orçamentária'!E98</f>
        <v>PORTA CORTA-FOGO</v>
      </c>
      <c r="D335" s="588"/>
      <c r="E335" s="588"/>
      <c r="F335" s="588"/>
      <c r="G335" s="588"/>
      <c r="H335" s="588"/>
      <c r="I335" s="588"/>
      <c r="J335" s="588"/>
      <c r="K335" s="588"/>
      <c r="L335" s="588"/>
      <c r="M335" s="588"/>
      <c r="N335" s="588"/>
      <c r="O335" s="495"/>
      <c r="P335" s="496"/>
    </row>
    <row r="336" spans="1:21" ht="15" customHeight="1">
      <c r="A336" s="76">
        <f>'Plan. Orçamentária'!D99</f>
        <v>5001</v>
      </c>
      <c r="B336" s="311" t="str">
        <f>IF(A336&lt;&gt;0,INDEX('Plan. Orçamentária'!$D$11:$K$205,MATCH(A336,'Plan. Orçamentária'!$D$11:$D$205,0),3),0)</f>
        <v>24.02.054</v>
      </c>
      <c r="C336" s="589" t="str">
        <f>IF(A336&lt;&gt;0,INDEX('Plan. Orçamentária'!$D$11:$K$205,MATCH(A336,'Plan. Orçamentária'!$D$11:$D$205,0),4),0)</f>
        <v>Porta corta-fogo classe P.90, com barra antipânico numa face e maçaneta na outra, completa</v>
      </c>
      <c r="D336" s="589"/>
      <c r="E336" s="589"/>
      <c r="F336" s="589"/>
      <c r="G336" s="589"/>
      <c r="H336" s="589"/>
      <c r="I336" s="589"/>
      <c r="J336" s="589"/>
      <c r="K336" s="589"/>
      <c r="L336" s="589"/>
      <c r="M336" s="589"/>
      <c r="N336" s="589"/>
      <c r="O336" s="309" t="str">
        <f>IF(A336&lt;&gt;0,INDEX('Plan. Orçamentária'!$D$17:$K$205,MATCH(A336,'Plan. Orçamentária'!$D$17:$D$205,0),5),0)</f>
        <v>M2</v>
      </c>
      <c r="P336" s="310">
        <f>TRUNC(SUM(N338),2)</f>
        <v>5.04</v>
      </c>
    </row>
    <row r="337" spans="1:16" ht="15" customHeight="1">
      <c r="A337" s="76"/>
      <c r="B337" s="280"/>
      <c r="I337" s="391" t="s">
        <v>52</v>
      </c>
      <c r="J337" s="391"/>
      <c r="K337" s="391" t="s">
        <v>31297</v>
      </c>
      <c r="L337" s="391"/>
      <c r="M337" s="391" t="s">
        <v>30073</v>
      </c>
      <c r="N337" s="392" t="s">
        <v>4</v>
      </c>
      <c r="P337" s="41"/>
    </row>
    <row r="338" spans="1:16" ht="15" customHeight="1">
      <c r="A338" s="76"/>
      <c r="B338" s="280"/>
      <c r="G338" s="485" t="s">
        <v>32526</v>
      </c>
      <c r="I338" s="523">
        <v>2</v>
      </c>
      <c r="J338" s="393" t="s">
        <v>25026</v>
      </c>
      <c r="K338" s="393">
        <v>1.2</v>
      </c>
      <c r="L338" s="393" t="s">
        <v>25026</v>
      </c>
      <c r="M338" s="393">
        <v>2.1</v>
      </c>
      <c r="N338" s="486">
        <f>TRUNC(I338*K338*M338,2)</f>
        <v>5.04</v>
      </c>
      <c r="P338" s="41"/>
    </row>
    <row r="339" spans="1:16" ht="15" customHeight="1">
      <c r="A339"/>
      <c r="B339" s="280"/>
      <c r="P339" s="41"/>
    </row>
    <row r="340" spans="1:16" ht="15" customHeight="1">
      <c r="A340" s="77">
        <f>'Plan. Orçamentária'!D101</f>
        <v>6</v>
      </c>
      <c r="B340" s="494"/>
      <c r="C340" s="587" t="str">
        <f>'Plan. Orçamentária'!E101</f>
        <v>LIMPEZA FINAL DE OBRA</v>
      </c>
      <c r="D340" s="588"/>
      <c r="E340" s="588"/>
      <c r="F340" s="588"/>
      <c r="G340" s="588"/>
      <c r="H340" s="588"/>
      <c r="I340" s="588"/>
      <c r="J340" s="588"/>
      <c r="K340" s="588"/>
      <c r="L340" s="588"/>
      <c r="M340" s="588"/>
      <c r="N340" s="588"/>
      <c r="O340" s="495"/>
      <c r="P340" s="496"/>
    </row>
    <row r="341" spans="1:16" ht="15" customHeight="1">
      <c r="A341" s="76">
        <f>'Plan. Orçamentária'!D102</f>
        <v>6001</v>
      </c>
      <c r="B341" s="311" t="str">
        <f>IF(A341&lt;&gt;0,INDEX('Plan. Orçamentária'!$D$11:$K$205,MATCH(A341,'Plan. Orçamentária'!$D$11:$D$205,0),3),0)</f>
        <v>55.01.020</v>
      </c>
      <c r="C341" s="589" t="str">
        <f>IF(A341&lt;&gt;0,INDEX('Plan. Orçamentária'!$D$11:$K$205,MATCH(A341,'Plan. Orçamentária'!$D$11:$D$205,0),4),0)</f>
        <v>Limpeza final da obra</v>
      </c>
      <c r="D341" s="589"/>
      <c r="E341" s="589"/>
      <c r="F341" s="589"/>
      <c r="G341" s="589"/>
      <c r="H341" s="589"/>
      <c r="I341" s="589"/>
      <c r="J341" s="589"/>
      <c r="K341" s="589"/>
      <c r="L341" s="589"/>
      <c r="M341" s="589"/>
      <c r="N341" s="589"/>
      <c r="O341" s="309" t="str">
        <f>IF(A341&lt;&gt;0,INDEX('Plan. Orçamentária'!$D$17:$K$205,MATCH(A341,'Plan. Orçamentária'!$D$17:$D$205,0),5),0)</f>
        <v>M2</v>
      </c>
      <c r="P341" s="310">
        <f>TRUNC(SUM(N346),2)</f>
        <v>202.29</v>
      </c>
    </row>
    <row r="342" spans="1:16" ht="15" customHeight="1">
      <c r="A342"/>
      <c r="B342" s="280"/>
      <c r="N342" s="368" t="s">
        <v>4</v>
      </c>
      <c r="P342" s="41"/>
    </row>
    <row r="343" spans="1:16" ht="15" customHeight="1">
      <c r="A343"/>
      <c r="B343" s="280"/>
      <c r="F343" s="367"/>
      <c r="I343" s="604" t="s">
        <v>32565</v>
      </c>
      <c r="J343" s="605"/>
      <c r="K343" s="605"/>
      <c r="L343" s="606"/>
      <c r="M343" s="515" t="s">
        <v>32525</v>
      </c>
      <c r="N343" s="539">
        <f>(1073.69)+(-5.7-5.9-3.75-3.75-3.67-4.99)+(-57.45)+(-3*3.56)+(-4*1.94)+(-4.97-3.2-1.96)</f>
        <v>959.91</v>
      </c>
      <c r="P343" s="41"/>
    </row>
    <row r="344" spans="1:16" ht="15" customHeight="1">
      <c r="A344"/>
      <c r="I344" s="607"/>
      <c r="J344" s="608"/>
      <c r="K344" s="608"/>
      <c r="L344" s="609"/>
      <c r="M344" s="516" t="s">
        <v>32526</v>
      </c>
      <c r="N344" s="540">
        <f>(901.22)+(-13.68-8.5)+(-2*7.69)+(-4*1.95)+(-3.1)</f>
        <v>852.76</v>
      </c>
    </row>
    <row r="345" spans="1:16" ht="15" customHeight="1">
      <c r="A345"/>
      <c r="I345" s="610"/>
      <c r="J345" s="611"/>
      <c r="K345" s="611"/>
      <c r="L345" s="612"/>
      <c r="M345" s="517" t="s">
        <v>32527</v>
      </c>
      <c r="N345" s="541">
        <f>(650.87)+(-2*10.34)+(-6.9)+(-4*2.1)</f>
        <v>614.89</v>
      </c>
    </row>
    <row r="346" spans="1:16">
      <c r="M346" s="485" t="s">
        <v>33174</v>
      </c>
      <c r="N346" s="542">
        <f>TRUNC((N343+N344+N345)/12,2)</f>
        <v>202.29</v>
      </c>
    </row>
    <row r="348" spans="1:16" ht="15" customHeight="1">
      <c r="A348" s="77">
        <f>'Plan. Orçamentária'!D104</f>
        <v>7</v>
      </c>
      <c r="B348" s="494"/>
      <c r="C348" s="587" t="str">
        <f>'Plan. Orçamentária'!E104</f>
        <v>TESTE HIDROSTÁTICO E TESTE DE ESTANQUEIDADE EM REDE DE INCÊNDIO (INCLUSO LAUDO)</v>
      </c>
      <c r="D348" s="588"/>
      <c r="E348" s="588"/>
      <c r="F348" s="588"/>
      <c r="G348" s="588"/>
      <c r="H348" s="588"/>
      <c r="I348" s="588"/>
      <c r="J348" s="588"/>
      <c r="K348" s="588"/>
      <c r="L348" s="588"/>
      <c r="M348" s="588"/>
      <c r="N348" s="588"/>
      <c r="O348" s="495"/>
      <c r="P348" s="496"/>
    </row>
    <row r="349" spans="1:16" ht="15" customHeight="1">
      <c r="A349" s="76">
        <f>'Plan. Orçamentária'!D105</f>
        <v>7001</v>
      </c>
      <c r="B349" s="311">
        <f>IF(A349&lt;&gt;0,INDEX('Plan. Orçamentária'!$D$11:$K$205,MATCH(A349,'Plan. Orçamentária'!$D$11:$D$205,0),3),0)</f>
        <v>88248</v>
      </c>
      <c r="C349" s="589" t="str">
        <f>IF(A349&lt;&gt;0,INDEX('Plan. Orçamentária'!$D$11:$K$205,MATCH(A349,'Plan. Orçamentária'!$D$11:$D$205,0),4),0)</f>
        <v>AUXILIAR DE ENCANADOR OU BOMBEIRO HIDRÁULICO COM ENCARGOS COMPLEMENTARES</v>
      </c>
      <c r="D349" s="589"/>
      <c r="E349" s="589"/>
      <c r="F349" s="589"/>
      <c r="G349" s="589"/>
      <c r="H349" s="589"/>
      <c r="I349" s="589"/>
      <c r="J349" s="589"/>
      <c r="K349" s="589"/>
      <c r="L349" s="589"/>
      <c r="M349" s="589"/>
      <c r="N349" s="589"/>
      <c r="O349" s="309" t="str">
        <f>IF(A349&lt;&gt;0,INDEX('Plan. Orçamentária'!$D$17:$K$205,MATCH(A349,'Plan. Orçamentária'!$D$17:$D$205,0),5),0)</f>
        <v>H</v>
      </c>
      <c r="P349" s="310">
        <f>TRUNC(SUM(N351:N351),2)</f>
        <v>24</v>
      </c>
    </row>
    <row r="350" spans="1:16" ht="15" customHeight="1">
      <c r="A350" s="77"/>
      <c r="B350" s="280"/>
      <c r="H350" s="365"/>
      <c r="I350" s="68"/>
      <c r="J350" s="68"/>
      <c r="K350" s="391" t="s">
        <v>52</v>
      </c>
      <c r="L350" s="391"/>
      <c r="M350" s="391" t="s">
        <v>33177</v>
      </c>
      <c r="N350" s="392" t="s">
        <v>4</v>
      </c>
      <c r="P350" s="41"/>
    </row>
    <row r="351" spans="1:16" ht="15" customHeight="1">
      <c r="A351" s="77"/>
      <c r="B351" s="280"/>
      <c r="H351" s="365"/>
      <c r="I351" s="68"/>
      <c r="J351" s="68"/>
      <c r="K351" s="523">
        <v>3</v>
      </c>
      <c r="L351" s="393" t="s">
        <v>25026</v>
      </c>
      <c r="M351" s="393">
        <v>8</v>
      </c>
      <c r="N351" s="486">
        <f>TRUNC(K351*M351,2)</f>
        <v>24</v>
      </c>
      <c r="P351" s="41"/>
    </row>
    <row r="352" spans="1:16" ht="15" customHeight="1">
      <c r="A352"/>
      <c r="B352" s="280"/>
      <c r="P352" s="41"/>
    </row>
    <row r="353" spans="1:16" ht="15" customHeight="1">
      <c r="A353" s="76">
        <f>A349+1</f>
        <v>7002</v>
      </c>
      <c r="B353" s="311">
        <f>IF(A353&lt;&gt;0,INDEX('Plan. Orçamentária'!$D$11:$K$205,MATCH(A353,'Plan. Orçamentária'!$D$11:$D$205,0),3),0)</f>
        <v>88267</v>
      </c>
      <c r="C353" s="589" t="str">
        <f>IF(A353&lt;&gt;0,INDEX('Plan. Orçamentária'!$D$11:$K$205,MATCH(A353,'Plan. Orçamentária'!$D$11:$D$205,0),4),0)</f>
        <v>ENCANADOR OU BOMBEIRO HIDRÁULICO COM ENCARGOS COMPLEMENTARES</v>
      </c>
      <c r="D353" s="589"/>
      <c r="E353" s="589"/>
      <c r="F353" s="589"/>
      <c r="G353" s="589"/>
      <c r="H353" s="589"/>
      <c r="I353" s="589"/>
      <c r="J353" s="589"/>
      <c r="K353" s="589"/>
      <c r="L353" s="589"/>
      <c r="M353" s="589"/>
      <c r="N353" s="589"/>
      <c r="O353" s="309" t="str">
        <f>IF(A353&lt;&gt;0,INDEX('Plan. Orçamentária'!$D$17:$K$205,MATCH(A353,'Plan. Orçamentária'!$D$17:$D$205,0),5),0)</f>
        <v>H</v>
      </c>
      <c r="P353" s="310">
        <f>TRUNC(SUM(N355:N355),2)</f>
        <v>48</v>
      </c>
    </row>
    <row r="354" spans="1:16" ht="15" customHeight="1">
      <c r="A354"/>
      <c r="B354" s="280"/>
      <c r="K354" s="391" t="s">
        <v>52</v>
      </c>
      <c r="L354" s="391"/>
      <c r="M354" s="391" t="s">
        <v>33177</v>
      </c>
      <c r="N354" s="392" t="s">
        <v>4</v>
      </c>
      <c r="P354" s="41"/>
    </row>
    <row r="355" spans="1:16" ht="15" customHeight="1">
      <c r="A355"/>
      <c r="B355" s="280"/>
      <c r="K355" s="523">
        <v>1</v>
      </c>
      <c r="L355" s="393" t="s">
        <v>25026</v>
      </c>
      <c r="M355" s="393">
        <f>8*6</f>
        <v>48</v>
      </c>
      <c r="N355" s="486">
        <f>TRUNC(K355*M355,2)</f>
        <v>48</v>
      </c>
      <c r="P355" s="41"/>
    </row>
    <row r="356" spans="1:16" ht="15" customHeight="1">
      <c r="A356"/>
      <c r="B356" s="280"/>
      <c r="K356" s="367"/>
      <c r="L356" s="367"/>
      <c r="M356" s="367"/>
      <c r="N356" s="367"/>
      <c r="P356" s="41"/>
    </row>
    <row r="357" spans="1:16" ht="15" customHeight="1">
      <c r="A357" s="76">
        <f>A353+1</f>
        <v>7003</v>
      </c>
      <c r="B357" s="311" t="str">
        <f>IF(A357&lt;&gt;0,INDEX('Plan. Orçamentária'!$D$11:$K$205,MATCH(A357,'Plan. Orçamentária'!$D$11:$D$205,0),3),0)</f>
        <v>47.11.021</v>
      </c>
      <c r="C357" s="589" t="str">
        <f>IF(A357&lt;&gt;0,INDEX('Plan. Orçamentária'!$D$11:$K$205,MATCH(A357,'Plan. Orçamentária'!$D$11:$D$205,0),4),0)</f>
        <v>Pressostato diferencial ajustável mecânico, montagem inferior com diâmetro de 1/2" e/ou 1/4", faixa de operação até 16 bar</v>
      </c>
      <c r="D357" s="589"/>
      <c r="E357" s="589"/>
      <c r="F357" s="589"/>
      <c r="G357" s="589"/>
      <c r="H357" s="589"/>
      <c r="I357" s="589"/>
      <c r="J357" s="589"/>
      <c r="K357" s="589"/>
      <c r="L357" s="589"/>
      <c r="M357" s="589"/>
      <c r="N357" s="589"/>
      <c r="O357" s="309" t="str">
        <f>IF(A357&lt;&gt;0,INDEX('Plan. Orçamentária'!$D$17:$K$205,MATCH(A357,'Plan. Orçamentária'!$D$17:$D$205,0),5),0)</f>
        <v>UN</v>
      </c>
      <c r="P357" s="310">
        <f>TRUNC(SUM(N359:N359),2)</f>
        <v>3</v>
      </c>
    </row>
    <row r="358" spans="1:16" ht="15" customHeight="1">
      <c r="A358"/>
      <c r="B358" s="280"/>
      <c r="N358" s="368" t="s">
        <v>4</v>
      </c>
      <c r="P358" s="41"/>
    </row>
    <row r="359" spans="1:16" ht="15" customHeight="1">
      <c r="A359"/>
      <c r="B359" s="280"/>
      <c r="M359" s="485" t="s">
        <v>32525</v>
      </c>
      <c r="N359" s="487">
        <v>3</v>
      </c>
      <c r="P359" s="41"/>
    </row>
    <row r="360" spans="1:16" ht="15" customHeight="1">
      <c r="A360"/>
      <c r="B360" s="280"/>
      <c r="K360" s="367"/>
      <c r="L360" s="367"/>
      <c r="M360" s="367"/>
      <c r="N360" s="367"/>
      <c r="P360" s="41"/>
    </row>
    <row r="361" spans="1:16" ht="15" customHeight="1">
      <c r="A361" s="76">
        <f>A357+1</f>
        <v>7004</v>
      </c>
      <c r="B361" s="311" t="str">
        <f>IF(A361&lt;&gt;0,INDEX('Plan. Orçamentária'!$D$11:$K$205,MATCH(A361,'Plan. Orçamentária'!$D$11:$D$205,0),3),0)</f>
        <v>47.11.100</v>
      </c>
      <c r="C361" s="589" t="str">
        <f>IF(A361&lt;&gt;0,INDEX('Plan. Orçamentária'!$D$11:$K$205,MATCH(A361,'Plan. Orçamentária'!$D$11:$D$205,0),4),0)</f>
        <v>Manômetro com mostrador de 4´, escalas: 0-4 / 0-7 / 0-10 / 0-17 / 0-21 / 0-28 kg/cm²</v>
      </c>
      <c r="D361" s="589"/>
      <c r="E361" s="589"/>
      <c r="F361" s="589"/>
      <c r="G361" s="589"/>
      <c r="H361" s="589"/>
      <c r="I361" s="589"/>
      <c r="J361" s="589"/>
      <c r="K361" s="589"/>
      <c r="L361" s="589"/>
      <c r="M361" s="589"/>
      <c r="N361" s="589"/>
      <c r="O361" s="309" t="str">
        <f>IF(A361&lt;&gt;0,INDEX('Plan. Orçamentária'!$D$17:$K$205,MATCH(A361,'Plan. Orçamentária'!$D$17:$D$205,0),5),0)</f>
        <v>UN</v>
      </c>
      <c r="P361" s="310">
        <f>TRUNC(SUM(N363:N363),2)</f>
        <v>3</v>
      </c>
    </row>
    <row r="362" spans="1:16" ht="15" customHeight="1">
      <c r="A362"/>
      <c r="B362" s="280"/>
      <c r="N362" s="368" t="s">
        <v>4</v>
      </c>
      <c r="P362" s="41"/>
    </row>
    <row r="363" spans="1:16" ht="15" customHeight="1">
      <c r="A363"/>
      <c r="B363" s="280"/>
      <c r="M363" s="485" t="s">
        <v>32525</v>
      </c>
      <c r="N363" s="487">
        <v>3</v>
      </c>
      <c r="P363" s="41"/>
    </row>
    <row r="364" spans="1:16" ht="15" customHeight="1">
      <c r="A364"/>
      <c r="B364" s="280"/>
      <c r="K364" s="367"/>
      <c r="L364" s="367"/>
      <c r="M364" s="367"/>
      <c r="N364" s="367"/>
      <c r="P364" s="41"/>
    </row>
    <row r="365" spans="1:16" ht="15" customHeight="1">
      <c r="A365" s="76">
        <f>A361+1</f>
        <v>7005</v>
      </c>
      <c r="B365" s="311">
        <f>IF(A365&lt;&gt;0,INDEX('Plan. Orçamentária'!$D$11:$K$205,MATCH(A365,'Plan. Orçamentária'!$D$11:$D$205,0),3),0)</f>
        <v>20003002</v>
      </c>
      <c r="C365" s="589" t="str">
        <f>IF(A365&lt;&gt;0,INDEX('Plan. Orçamentária'!$D$11:$K$205,MATCH(A365,'Plan. Orçamentária'!$D$11:$D$205,0),4),0)</f>
        <v>ENGENHEIRO/ ARQUITETO SÊNIOR</v>
      </c>
      <c r="D365" s="589"/>
      <c r="E365" s="589"/>
      <c r="F365" s="589"/>
      <c r="G365" s="589"/>
      <c r="H365" s="589"/>
      <c r="I365" s="589"/>
      <c r="J365" s="589"/>
      <c r="K365" s="589"/>
      <c r="L365" s="589"/>
      <c r="M365" s="589"/>
      <c r="N365" s="589"/>
      <c r="O365" s="309" t="str">
        <f>IF(A365&lt;&gt;0,INDEX('Plan. Orçamentária'!$D$17:$K$205,MATCH(A365,'Plan. Orçamentária'!$D$17:$D$205,0),5),0)</f>
        <v>H</v>
      </c>
      <c r="P365" s="310">
        <f>TRUNC(SUM(N367:N367),2)</f>
        <v>32</v>
      </c>
    </row>
    <row r="366" spans="1:16" ht="15" customHeight="1">
      <c r="A366"/>
      <c r="B366" s="280"/>
      <c r="K366" s="391" t="s">
        <v>52</v>
      </c>
      <c r="L366" s="391"/>
      <c r="M366" s="391" t="s">
        <v>33177</v>
      </c>
      <c r="N366" s="392" t="s">
        <v>4</v>
      </c>
      <c r="P366" s="41"/>
    </row>
    <row r="367" spans="1:16" ht="15" customHeight="1">
      <c r="A367"/>
      <c r="B367" s="280"/>
      <c r="K367" s="523">
        <v>1</v>
      </c>
      <c r="L367" s="393" t="s">
        <v>25026</v>
      </c>
      <c r="M367" s="393">
        <f>8*4</f>
        <v>32</v>
      </c>
      <c r="N367" s="486">
        <f>TRUNC(K367*M367,2)</f>
        <v>32</v>
      </c>
      <c r="P367" s="41"/>
    </row>
    <row r="368" spans="1:16" ht="15" customHeight="1">
      <c r="A368"/>
      <c r="B368" s="280"/>
      <c r="K368" s="367"/>
      <c r="L368" s="367"/>
      <c r="M368" s="367"/>
      <c r="N368" s="367"/>
      <c r="P368" s="41"/>
    </row>
    <row r="369" spans="1:16" ht="15" customHeight="1">
      <c r="A369"/>
      <c r="B369" s="280"/>
      <c r="M369" s="485"/>
      <c r="N369" s="367"/>
      <c r="P369" s="41"/>
    </row>
    <row r="370" spans="1:16" ht="15" customHeight="1">
      <c r="A370" s="77">
        <f>'Plan. Orçamentária'!D111</f>
        <v>8</v>
      </c>
      <c r="B370" s="494"/>
      <c r="C370" s="587" t="str">
        <f>'Plan. Orçamentária'!E111</f>
        <v>APROVAÇÕES</v>
      </c>
      <c r="D370" s="588"/>
      <c r="E370" s="588"/>
      <c r="F370" s="588"/>
      <c r="G370" s="588"/>
      <c r="H370" s="588"/>
      <c r="I370" s="588"/>
      <c r="J370" s="588"/>
      <c r="K370" s="588"/>
      <c r="L370" s="588"/>
      <c r="M370" s="588"/>
      <c r="N370" s="588"/>
      <c r="O370" s="495"/>
      <c r="P370" s="496"/>
    </row>
    <row r="371" spans="1:16" ht="15" customHeight="1">
      <c r="A371" s="76">
        <f>'Plan. Orçamentária'!D112</f>
        <v>8001</v>
      </c>
      <c r="B371" s="311">
        <f>IF(A371&lt;&gt;0,INDEX('Plan. Orçamentária'!$D$11:$K$205,MATCH(A371,'Plan. Orçamentária'!$D$11:$D$205,0),3),0)</f>
        <v>20005037</v>
      </c>
      <c r="C371" s="589" t="str">
        <f>IF(A371&lt;&gt;0,INDEX('Plan. Orçamentária'!$D$11:$K$205,MATCH(A371,'Plan. Orçamentária'!$D$11:$D$205,0),4),0)</f>
        <v>SERVIÇOS TÉCNICOS PROFISSIONAIS PARA OBTENÇÃO DO AVCB JUNTO AO CORPO DE BOMBEIROS PARA EDIFICAÇÕES DE 2001 À 5000 M2</v>
      </c>
      <c r="D371" s="589"/>
      <c r="E371" s="589"/>
      <c r="F371" s="589"/>
      <c r="G371" s="589"/>
      <c r="H371" s="589"/>
      <c r="I371" s="589"/>
      <c r="J371" s="589"/>
      <c r="K371" s="589"/>
      <c r="L371" s="589"/>
      <c r="M371" s="589"/>
      <c r="N371" s="589"/>
      <c r="O371" s="309" t="str">
        <f>IF(A371&lt;&gt;0,INDEX('Plan. Orçamentária'!$D$17:$K$205,MATCH(A371,'Plan. Orçamentária'!$D$17:$D$205,0),5),0)</f>
        <v>GL</v>
      </c>
      <c r="P371" s="310">
        <f>TRUNC(SUM(N373),2)</f>
        <v>1</v>
      </c>
    </row>
    <row r="372" spans="1:16" ht="15" customHeight="1">
      <c r="A372" s="76"/>
      <c r="B372" s="280"/>
      <c r="M372" s="485"/>
      <c r="N372" s="368" t="s">
        <v>4</v>
      </c>
      <c r="P372" s="41"/>
    </row>
    <row r="373" spans="1:16" ht="15" customHeight="1">
      <c r="A373" s="76"/>
      <c r="B373" s="280"/>
      <c r="M373" s="485"/>
      <c r="N373" s="487">
        <v>1</v>
      </c>
      <c r="P373" s="41"/>
    </row>
    <row r="374" spans="1:16" ht="15" customHeight="1">
      <c r="A374"/>
      <c r="B374" s="280"/>
      <c r="P374" s="41"/>
    </row>
  </sheetData>
  <autoFilter ref="A1:P374"/>
  <mergeCells count="86">
    <mergeCell ref="C365:N365"/>
    <mergeCell ref="C233:N233"/>
    <mergeCell ref="F82:F84"/>
    <mergeCell ref="C348:N348"/>
    <mergeCell ref="C349:N349"/>
    <mergeCell ref="C335:N335"/>
    <mergeCell ref="C336:N336"/>
    <mergeCell ref="C340:N340"/>
    <mergeCell ref="C341:N341"/>
    <mergeCell ref="I343:L345"/>
    <mergeCell ref="C316:N316"/>
    <mergeCell ref="C321:N321"/>
    <mergeCell ref="C326:N326"/>
    <mergeCell ref="C331:N331"/>
    <mergeCell ref="C353:N353"/>
    <mergeCell ref="C357:N357"/>
    <mergeCell ref="C361:N361"/>
    <mergeCell ref="C291:N291"/>
    <mergeCell ref="C296:N296"/>
    <mergeCell ref="C301:N301"/>
    <mergeCell ref="C306:N306"/>
    <mergeCell ref="C311:N311"/>
    <mergeCell ref="C266:N266"/>
    <mergeCell ref="C271:N271"/>
    <mergeCell ref="C276:N276"/>
    <mergeCell ref="C281:N281"/>
    <mergeCell ref="C286:N286"/>
    <mergeCell ref="C240:N240"/>
    <mergeCell ref="C245:N245"/>
    <mergeCell ref="C250:N250"/>
    <mergeCell ref="C255:N255"/>
    <mergeCell ref="C260:N260"/>
    <mergeCell ref="C182:N182"/>
    <mergeCell ref="C184:N184"/>
    <mergeCell ref="C124:N124"/>
    <mergeCell ref="K126:K127"/>
    <mergeCell ref="C130:N130"/>
    <mergeCell ref="C134:N134"/>
    <mergeCell ref="C139:N139"/>
    <mergeCell ref="C145:N145"/>
    <mergeCell ref="I147:L150"/>
    <mergeCell ref="C157:N157"/>
    <mergeCell ref="C161:N161"/>
    <mergeCell ref="C166:N166"/>
    <mergeCell ref="C66:N66"/>
    <mergeCell ref="B6:P6"/>
    <mergeCell ref="O7:P7"/>
    <mergeCell ref="B7:B8"/>
    <mergeCell ref="C7:N8"/>
    <mergeCell ref="C15:N15"/>
    <mergeCell ref="C19:N19"/>
    <mergeCell ref="C11:N11"/>
    <mergeCell ref="C10:N10"/>
    <mergeCell ref="C35:N35"/>
    <mergeCell ref="C42:N42"/>
    <mergeCell ref="C49:N49"/>
    <mergeCell ref="C24:N24"/>
    <mergeCell ref="C25:N25"/>
    <mergeCell ref="C29:N29"/>
    <mergeCell ref="K60:K63"/>
    <mergeCell ref="C89:N89"/>
    <mergeCell ref="C105:N105"/>
    <mergeCell ref="C112:N112"/>
    <mergeCell ref="C118:N118"/>
    <mergeCell ref="K68:K70"/>
    <mergeCell ref="C101:N101"/>
    <mergeCell ref="C80:N80"/>
    <mergeCell ref="C72:N72"/>
    <mergeCell ref="C76:N76"/>
    <mergeCell ref="C95:N95"/>
    <mergeCell ref="C33:N33"/>
    <mergeCell ref="C58:N58"/>
    <mergeCell ref="C370:N370"/>
    <mergeCell ref="C371:N371"/>
    <mergeCell ref="C152:N152"/>
    <mergeCell ref="C170:N170"/>
    <mergeCell ref="C174:N174"/>
    <mergeCell ref="C188:N188"/>
    <mergeCell ref="C193:N193"/>
    <mergeCell ref="C198:N198"/>
    <mergeCell ref="C203:N203"/>
    <mergeCell ref="C209:N209"/>
    <mergeCell ref="C214:N214"/>
    <mergeCell ref="C219:N219"/>
    <mergeCell ref="C223:N223"/>
    <mergeCell ref="C228:N228"/>
  </mergeCells>
  <phoneticPr fontId="49" type="noConversion"/>
  <conditionalFormatting sqref="A1:A9">
    <cfRule type="duplicateValues" dxfId="120" priority="11477"/>
  </conditionalFormatting>
  <conditionalFormatting sqref="A10">
    <cfRule type="duplicateValues" dxfId="119" priority="1242"/>
  </conditionalFormatting>
  <conditionalFormatting sqref="A11">
    <cfRule type="duplicateValues" dxfId="118" priority="1241"/>
  </conditionalFormatting>
  <conditionalFormatting sqref="A12:A14 A16:A18 A20:A23">
    <cfRule type="duplicateValues" dxfId="117" priority="11511"/>
  </conditionalFormatting>
  <conditionalFormatting sqref="A15">
    <cfRule type="duplicateValues" dxfId="116" priority="542"/>
  </conditionalFormatting>
  <conditionalFormatting sqref="A19">
    <cfRule type="duplicateValues" dxfId="115" priority="11489"/>
  </conditionalFormatting>
  <conditionalFormatting sqref="A24">
    <cfRule type="duplicateValues" dxfId="114" priority="71"/>
  </conditionalFormatting>
  <conditionalFormatting sqref="A25">
    <cfRule type="duplicateValues" dxfId="113" priority="69"/>
  </conditionalFormatting>
  <conditionalFormatting sqref="A29">
    <cfRule type="duplicateValues" dxfId="112" priority="68"/>
  </conditionalFormatting>
  <conditionalFormatting sqref="A33:A34">
    <cfRule type="duplicateValues" dxfId="111" priority="70"/>
  </conditionalFormatting>
  <conditionalFormatting sqref="A57">
    <cfRule type="duplicateValues" dxfId="110" priority="66"/>
  </conditionalFormatting>
  <conditionalFormatting sqref="A88">
    <cfRule type="duplicateValues" dxfId="109" priority="65"/>
  </conditionalFormatting>
  <conditionalFormatting sqref="A95:A98">
    <cfRule type="duplicateValues" dxfId="108" priority="54"/>
  </conditionalFormatting>
  <conditionalFormatting sqref="A100">
    <cfRule type="duplicateValues" dxfId="107" priority="11516"/>
  </conditionalFormatting>
  <conditionalFormatting sqref="A101:A104">
    <cfRule type="duplicateValues" dxfId="106" priority="59"/>
  </conditionalFormatting>
  <conditionalFormatting sqref="A129">
    <cfRule type="duplicateValues" dxfId="105" priority="58"/>
  </conditionalFormatting>
  <conditionalFormatting sqref="A144">
    <cfRule type="duplicateValues" dxfId="104" priority="56"/>
  </conditionalFormatting>
  <conditionalFormatting sqref="A156">
    <cfRule type="duplicateValues" dxfId="103" priority="55"/>
  </conditionalFormatting>
  <conditionalFormatting sqref="A182">
    <cfRule type="duplicateValues" dxfId="102" priority="60"/>
  </conditionalFormatting>
  <conditionalFormatting sqref="A183">
    <cfRule type="duplicateValues" dxfId="101" priority="46"/>
  </conditionalFormatting>
  <conditionalFormatting sqref="A184:A186 A89:A94 A58:A87 A35:A56 A105:A128 A130:A143 A99 A157:A181 A145:A155">
    <cfRule type="duplicateValues" dxfId="100" priority="67"/>
  </conditionalFormatting>
  <conditionalFormatting sqref="A188:A191 A193:A196">
    <cfRule type="duplicateValues" dxfId="99" priority="47"/>
  </conditionalFormatting>
  <conditionalFormatting sqref="A192">
    <cfRule type="duplicateValues" dxfId="98" priority="45"/>
  </conditionalFormatting>
  <conditionalFormatting sqref="A197">
    <cfRule type="duplicateValues" dxfId="97" priority="43"/>
  </conditionalFormatting>
  <conditionalFormatting sqref="A198">
    <cfRule type="duplicateValues" dxfId="96" priority="44"/>
  </conditionalFormatting>
  <conditionalFormatting sqref="A203">
    <cfRule type="duplicateValues" dxfId="95" priority="42"/>
  </conditionalFormatting>
  <conditionalFormatting sqref="A208">
    <cfRule type="duplicateValues" dxfId="94" priority="40"/>
  </conditionalFormatting>
  <conditionalFormatting sqref="A209">
    <cfRule type="duplicateValues" dxfId="93" priority="41"/>
  </conditionalFormatting>
  <conditionalFormatting sqref="A214">
    <cfRule type="duplicateValues" dxfId="92" priority="39"/>
  </conditionalFormatting>
  <conditionalFormatting sqref="A219">
    <cfRule type="duplicateValues" dxfId="91" priority="38"/>
  </conditionalFormatting>
  <conditionalFormatting sqref="A223">
    <cfRule type="duplicateValues" dxfId="90" priority="37"/>
  </conditionalFormatting>
  <conditionalFormatting sqref="A228">
    <cfRule type="duplicateValues" dxfId="89" priority="36"/>
  </conditionalFormatting>
  <conditionalFormatting sqref="A233">
    <cfRule type="duplicateValues" dxfId="88" priority="14"/>
  </conditionalFormatting>
  <conditionalFormatting sqref="A239">
    <cfRule type="duplicateValues" dxfId="87" priority="34"/>
  </conditionalFormatting>
  <conditionalFormatting sqref="A240">
    <cfRule type="duplicateValues" dxfId="86" priority="35"/>
  </conditionalFormatting>
  <conditionalFormatting sqref="A245">
    <cfRule type="duplicateValues" dxfId="85" priority="33"/>
  </conditionalFormatting>
  <conditionalFormatting sqref="A250">
    <cfRule type="duplicateValues" dxfId="84" priority="32"/>
  </conditionalFormatting>
  <conditionalFormatting sqref="A255">
    <cfRule type="duplicateValues" dxfId="83" priority="31"/>
  </conditionalFormatting>
  <conditionalFormatting sqref="A260">
    <cfRule type="duplicateValues" dxfId="82" priority="30"/>
  </conditionalFormatting>
  <conditionalFormatting sqref="A265">
    <cfRule type="duplicateValues" dxfId="81" priority="28"/>
  </conditionalFormatting>
  <conditionalFormatting sqref="A266">
    <cfRule type="duplicateValues" dxfId="80" priority="29"/>
  </conditionalFormatting>
  <conditionalFormatting sqref="A271">
    <cfRule type="duplicateValues" dxfId="79" priority="27"/>
  </conditionalFormatting>
  <conditionalFormatting sqref="A276">
    <cfRule type="duplicateValues" dxfId="78" priority="26"/>
  </conditionalFormatting>
  <conditionalFormatting sqref="A281">
    <cfRule type="duplicateValues" dxfId="77" priority="25"/>
  </conditionalFormatting>
  <conditionalFormatting sqref="A286">
    <cfRule type="duplicateValues" dxfId="76" priority="24"/>
  </conditionalFormatting>
  <conditionalFormatting sqref="A291">
    <cfRule type="duplicateValues" dxfId="75" priority="23"/>
  </conditionalFormatting>
  <conditionalFormatting sqref="A296">
    <cfRule type="duplicateValues" dxfId="74" priority="22"/>
  </conditionalFormatting>
  <conditionalFormatting sqref="A301">
    <cfRule type="duplicateValues" dxfId="73" priority="21"/>
  </conditionalFormatting>
  <conditionalFormatting sqref="A306">
    <cfRule type="duplicateValues" dxfId="72" priority="20"/>
  </conditionalFormatting>
  <conditionalFormatting sqref="A311">
    <cfRule type="duplicateValues" dxfId="71" priority="19"/>
  </conditionalFormatting>
  <conditionalFormatting sqref="A316">
    <cfRule type="duplicateValues" dxfId="70" priority="18"/>
  </conditionalFormatting>
  <conditionalFormatting sqref="A321">
    <cfRule type="duplicateValues" dxfId="69" priority="17"/>
  </conditionalFormatting>
  <conditionalFormatting sqref="A326">
    <cfRule type="duplicateValues" dxfId="68" priority="16"/>
  </conditionalFormatting>
  <conditionalFormatting sqref="A331">
    <cfRule type="duplicateValues" dxfId="67" priority="15"/>
  </conditionalFormatting>
  <conditionalFormatting sqref="A335">
    <cfRule type="duplicateValues" dxfId="66" priority="7"/>
  </conditionalFormatting>
  <conditionalFormatting sqref="A336">
    <cfRule type="duplicateValues" dxfId="65" priority="6"/>
  </conditionalFormatting>
  <conditionalFormatting sqref="A337:A338">
    <cfRule type="duplicateValues" dxfId="64" priority="5"/>
  </conditionalFormatting>
  <conditionalFormatting sqref="A340">
    <cfRule type="duplicateValues" dxfId="63" priority="3"/>
  </conditionalFormatting>
  <conditionalFormatting sqref="A341">
    <cfRule type="duplicateValues" dxfId="62" priority="2"/>
  </conditionalFormatting>
  <conditionalFormatting sqref="A348">
    <cfRule type="duplicateValues" dxfId="61" priority="13"/>
  </conditionalFormatting>
  <conditionalFormatting sqref="A349">
    <cfRule type="duplicateValues" dxfId="60" priority="12"/>
  </conditionalFormatting>
  <conditionalFormatting sqref="A350:A351">
    <cfRule type="duplicateValues" dxfId="59" priority="8"/>
  </conditionalFormatting>
  <conditionalFormatting sqref="A353">
    <cfRule type="duplicateValues" dxfId="58" priority="11"/>
  </conditionalFormatting>
  <conditionalFormatting sqref="A357">
    <cfRule type="duplicateValues" dxfId="57" priority="10"/>
  </conditionalFormatting>
  <conditionalFormatting sqref="A361">
    <cfRule type="duplicateValues" dxfId="56" priority="9"/>
  </conditionalFormatting>
  <conditionalFormatting sqref="A365">
    <cfRule type="duplicateValues" dxfId="55" priority="1"/>
  </conditionalFormatting>
  <conditionalFormatting sqref="A370">
    <cfRule type="duplicateValues" dxfId="54" priority="52"/>
  </conditionalFormatting>
  <conditionalFormatting sqref="A371:A373">
    <cfRule type="duplicateValues" dxfId="53" priority="51"/>
  </conditionalFormatting>
  <pageMargins left="0.51181102362204722" right="0.51181102362204722" top="1.1023622047244095" bottom="0.78740157480314965" header="0.31496062992125984" footer="0.31496062992125984"/>
  <pageSetup paperSize="9" scale="51" fitToHeight="0" orientation="portrait" r:id="rId1"/>
  <rowBreaks count="1" manualBreakCount="1">
    <brk id="79" min="1" max="15" man="1"/>
  </rowBreaks>
  <ignoredErrors>
    <ignoredError sqref="B105:B106 B65:B67 B58:B62 B71:B81 B100:B101 B118:B130 B156:B157 B89:B94 B145:B152 B184:B191 B193 B198 B228:B231 B240:B241 B209:B212 B214:B217 B219:B226 B348:N349 B301:N321 B276:B300 B266:B273 B245:B260 B352:N353 B326:N334" unlockedFormula="1"/>
  </ignoredErrors>
  <legacyDrawingHF r:id="rId2"/>
</worksheet>
</file>

<file path=xl/worksheets/sheet4.xml><?xml version="1.0" encoding="utf-8"?>
<worksheet xmlns="http://schemas.openxmlformats.org/spreadsheetml/2006/main" xmlns:r="http://schemas.openxmlformats.org/officeDocument/2006/relationships">
  <sheetPr codeName="Planilha5"/>
  <dimension ref="A1:O173"/>
  <sheetViews>
    <sheetView view="pageBreakPreview" topLeftCell="A4" zoomScaleSheetLayoutView="100" workbookViewId="0">
      <selection activeCell="E11" sqref="E11"/>
    </sheetView>
  </sheetViews>
  <sheetFormatPr defaultColWidth="9.140625" defaultRowHeight="15"/>
  <cols>
    <col min="1" max="1" width="9.140625" style="13"/>
    <col min="2" max="2" width="10.7109375" style="42" customWidth="1"/>
    <col min="3" max="3" width="12.7109375" style="42" bestFit="1" customWidth="1"/>
    <col min="4" max="4" width="18" style="42" customWidth="1"/>
    <col min="5" max="5" width="39.42578125" style="13" customWidth="1"/>
    <col min="6" max="6" width="7.7109375" style="42" bestFit="1" customWidth="1"/>
    <col min="7" max="7" width="21.140625" style="83" bestFit="1" customWidth="1"/>
    <col min="8" max="9" width="19.28515625" style="84" bestFit="1" customWidth="1"/>
    <col min="10" max="10" width="16.85546875" style="13" bestFit="1" customWidth="1"/>
    <col min="11" max="11" width="10.85546875" style="42" bestFit="1" customWidth="1"/>
    <col min="12" max="12" width="11.7109375" style="42" bestFit="1" customWidth="1"/>
    <col min="13" max="13" width="12.7109375" style="42" bestFit="1" customWidth="1"/>
    <col min="14" max="14" width="9.140625" style="13"/>
    <col min="15" max="15" width="16.85546875" style="13" bestFit="1" customWidth="1"/>
    <col min="16" max="16384" width="9.140625" style="13"/>
  </cols>
  <sheetData>
    <row r="1" spans="2:15">
      <c r="I1" s="84">
        <f>SUM(I3:I21167)</f>
        <v>0</v>
      </c>
      <c r="J1" s="85" t="e">
        <f>#REF!</f>
        <v>#REF!</v>
      </c>
      <c r="O1" s="85" t="e">
        <f>I1-J1</f>
        <v>#REF!</v>
      </c>
    </row>
    <row r="2" spans="2:15">
      <c r="B2" s="86" t="s">
        <v>50</v>
      </c>
      <c r="C2" s="287" t="s">
        <v>21411</v>
      </c>
      <c r="D2" s="86" t="s">
        <v>26</v>
      </c>
      <c r="E2" s="86" t="s">
        <v>25</v>
      </c>
      <c r="F2" s="86" t="s">
        <v>42</v>
      </c>
      <c r="G2" s="86" t="s">
        <v>62</v>
      </c>
      <c r="H2" s="87" t="s">
        <v>21428</v>
      </c>
      <c r="I2" s="87" t="s">
        <v>21429</v>
      </c>
      <c r="K2" s="88" t="s">
        <v>21430</v>
      </c>
      <c r="L2" s="88" t="s">
        <v>21431</v>
      </c>
      <c r="M2" s="88" t="s">
        <v>21432</v>
      </c>
    </row>
    <row r="3" spans="2:15" ht="31.5">
      <c r="B3" s="312">
        <v>3012</v>
      </c>
      <c r="C3" s="386" t="s">
        <v>63</v>
      </c>
      <c r="D3" s="389" t="s">
        <v>7303</v>
      </c>
      <c r="E3" s="545" t="str">
        <f>VLOOKUP($B3,'Plan. Orçamentária'!$D$1:$L$1534,4,FALSE)</f>
        <v>Detector óptico de fumaça com base endereçável</v>
      </c>
      <c r="F3" s="388" t="str">
        <f>VLOOKUP($B3,'Plan. Orçamentária'!$D$1:$L$1534,5,FALSE)</f>
        <v>UN</v>
      </c>
      <c r="G3" s="546">
        <f>SUMIF('Plan. Orçamentária'!$F$1:$F$1534,D3,'Plan. Orçamentária'!$I$1:$I$1534)</f>
        <v>118</v>
      </c>
      <c r="H3" s="547">
        <f>IF(D3&lt;&gt;0,INDEX('Plan. Orçamentária'!$F$1:$K$1534,MATCH(D3,'Plan. Orçamentária'!$F$1:$F$1534,0),6),0)</f>
        <v>0</v>
      </c>
      <c r="I3" s="548">
        <f t="shared" ref="I3:I34" si="0">ROUND(ROUND(G3,2)*ROUND(H3,2),2)</f>
        <v>0</v>
      </c>
      <c r="K3" s="92" t="e">
        <f t="shared" ref="K3:K34" si="1">I3/$I$1</f>
        <v>#DIV/0!</v>
      </c>
      <c r="L3" s="93" t="e">
        <f>K3</f>
        <v>#DIV/0!</v>
      </c>
      <c r="M3" s="94" t="e">
        <f t="shared" ref="M3:M34" si="2">IF(L3&lt;=80%,"A",IF(L3&lt;=95%,"B","C"))</f>
        <v>#DIV/0!</v>
      </c>
    </row>
    <row r="4" spans="2:15" ht="31.5">
      <c r="B4" s="307">
        <v>3017</v>
      </c>
      <c r="C4" s="386" t="s">
        <v>63</v>
      </c>
      <c r="D4" s="358" t="s">
        <v>6163</v>
      </c>
      <c r="E4" s="14" t="str">
        <f>VLOOKUP($B4,'Plan. Orçamentária'!$D$1:$L$1534,4,FALSE)</f>
        <v>Tubo galvanizado sem costura schedule 40, DN= 3´, inclusive conexões</v>
      </c>
      <c r="F4" s="78" t="str">
        <f>VLOOKUP($B4,'Plan. Orçamentária'!$D$1:$L$1534,5,FALSE)</f>
        <v>M</v>
      </c>
      <c r="G4" s="89">
        <f>SUMIF('Plan. Orçamentária'!$F$1:$F$1534,D4,'Plan. Orçamentária'!$I$1:$I$1534)</f>
        <v>64.45</v>
      </c>
      <c r="H4" s="90">
        <f>IF(D4&lt;&gt;0,INDEX('Plan. Orçamentária'!$F$1:$K$1534,MATCH(D4,'Plan. Orçamentária'!$F$1:$F$1534,0),6),0)</f>
        <v>0</v>
      </c>
      <c r="I4" s="91">
        <f t="shared" si="0"/>
        <v>0</v>
      </c>
      <c r="K4" s="92" t="e">
        <f t="shared" si="1"/>
        <v>#DIV/0!</v>
      </c>
      <c r="L4" s="93" t="e">
        <f t="shared" ref="L4:L35" si="3">K4+L3</f>
        <v>#DIV/0!</v>
      </c>
      <c r="M4" s="94" t="e">
        <f t="shared" si="2"/>
        <v>#DIV/0!</v>
      </c>
    </row>
    <row r="5" spans="2:15" ht="31.5">
      <c r="B5" s="307">
        <v>3010</v>
      </c>
      <c r="C5" s="355" t="s">
        <v>63</v>
      </c>
      <c r="D5" s="358" t="s">
        <v>7281</v>
      </c>
      <c r="E5" s="14" t="str">
        <f>VLOOKUP($B5,'Plan. Orçamentária'!$D$1:$L$1534,4,FALSE)</f>
        <v>Central de iluminação de emergência, completa, para até 6.000 W</v>
      </c>
      <c r="F5" s="78" t="str">
        <f>VLOOKUP($B5,'Plan. Orçamentária'!$D$1:$L$1534,5,FALSE)</f>
        <v>UN</v>
      </c>
      <c r="G5" s="89">
        <f>SUMIF('Plan. Orçamentária'!$F$1:$F$1534,D5,'Plan. Orçamentária'!$I$1:$I$1534)</f>
        <v>1</v>
      </c>
      <c r="H5" s="90">
        <f>IF(D5&lt;&gt;0,INDEX('Plan. Orçamentária'!$F$1:$K$1534,MATCH(D5,'Plan. Orçamentária'!$F$1:$F$1534,0),6),0)</f>
        <v>0</v>
      </c>
      <c r="I5" s="91">
        <f t="shared" si="0"/>
        <v>0</v>
      </c>
      <c r="K5" s="92" t="e">
        <f t="shared" si="1"/>
        <v>#DIV/0!</v>
      </c>
      <c r="L5" s="93" t="e">
        <f t="shared" si="3"/>
        <v>#DIV/0!</v>
      </c>
      <c r="M5" s="94" t="e">
        <f t="shared" si="2"/>
        <v>#DIV/0!</v>
      </c>
    </row>
    <row r="6" spans="2:15" ht="31.5">
      <c r="B6" s="312">
        <v>3019</v>
      </c>
      <c r="C6" s="355" t="s">
        <v>63</v>
      </c>
      <c r="D6" s="358" t="s">
        <v>475</v>
      </c>
      <c r="E6" s="14" t="str">
        <f>VLOOKUP($B6,'Plan. Orçamentária'!$D$1:$L$1534,4,FALSE)</f>
        <v>Abrigo de hidrante de 2 1/2´ completo - inclusive mangueira de 30 m (2 x 15 m)</v>
      </c>
      <c r="F6" s="78" t="str">
        <f>VLOOKUP($B6,'Plan. Orçamentária'!$D$1:$L$1534,5,FALSE)</f>
        <v>UN</v>
      </c>
      <c r="G6" s="89">
        <f>SUMIF('Plan. Orçamentária'!$F$1:$F$1534,D6,'Plan. Orçamentária'!$I$1:$I$1534)</f>
        <v>7</v>
      </c>
      <c r="H6" s="90">
        <f>IF(D6&lt;&gt;0,INDEX('Plan. Orçamentária'!$F$1:$K$1534,MATCH(D6,'Plan. Orçamentária'!$F$1:$F$1534,0),6),0)</f>
        <v>0</v>
      </c>
      <c r="I6" s="91">
        <f t="shared" si="0"/>
        <v>0</v>
      </c>
      <c r="K6" s="92" t="e">
        <f t="shared" si="1"/>
        <v>#DIV/0!</v>
      </c>
      <c r="L6" s="93" t="e">
        <f t="shared" si="3"/>
        <v>#DIV/0!</v>
      </c>
      <c r="M6" s="94" t="e">
        <f t="shared" si="2"/>
        <v>#DIV/0!</v>
      </c>
    </row>
    <row r="7" spans="2:15" ht="47.25">
      <c r="B7" s="307">
        <v>3022</v>
      </c>
      <c r="C7" s="388" t="s">
        <v>20625</v>
      </c>
      <c r="D7" s="527">
        <v>10003011</v>
      </c>
      <c r="E7" s="14" t="str">
        <f>VLOOKUP($B7,'Plan. Orçamentária'!$D$1:$L$1534,4,FALSE)</f>
        <v>CONJUNTO MOTOR-BOMBA 112M3/H, 20MCA, 10CV, 3500RPM, 220/380V, TRIFÁSICO</v>
      </c>
      <c r="F7" s="78" t="str">
        <f>VLOOKUP($B7,'Plan. Orçamentária'!$D$1:$L$1534,5,FALSE)</f>
        <v>UN</v>
      </c>
      <c r="G7" s="89">
        <f>SUMIF('Plan. Orçamentária'!$F$1:$F$1534,D7,'Plan. Orçamentária'!$I$1:$I$1534)</f>
        <v>2</v>
      </c>
      <c r="H7" s="90">
        <f>IF(D7&lt;&gt;0,INDEX('Plan. Orçamentária'!$F$1:$K$1534,MATCH(D7,'Plan. Orçamentária'!$F$1:$F$1534,0),6),0)</f>
        <v>0</v>
      </c>
      <c r="I7" s="91">
        <f t="shared" si="0"/>
        <v>0</v>
      </c>
      <c r="K7" s="92" t="e">
        <f t="shared" si="1"/>
        <v>#DIV/0!</v>
      </c>
      <c r="L7" s="93" t="e">
        <f t="shared" si="3"/>
        <v>#DIV/0!</v>
      </c>
      <c r="M7" s="94" t="e">
        <f t="shared" si="2"/>
        <v>#DIV/0!</v>
      </c>
    </row>
    <row r="8" spans="2:15" ht="31.5">
      <c r="B8" s="307">
        <v>4004</v>
      </c>
      <c r="C8" s="388" t="s">
        <v>63</v>
      </c>
      <c r="D8" s="398" t="s">
        <v>4458</v>
      </c>
      <c r="E8" s="14" t="str">
        <f>VLOOKUP($B8,'Plan. Orçamentária'!$D$1:$L$1534,4,FALSE)</f>
        <v>Eletroduto galvanizado conforme NBR13057 -  3/4´ com acessórios</v>
      </c>
      <c r="F8" s="78" t="str">
        <f>VLOOKUP($B8,'Plan. Orçamentária'!$D$1:$L$1534,5,FALSE)</f>
        <v>M</v>
      </c>
      <c r="G8" s="89">
        <f>SUMIF('Plan. Orçamentária'!$F$1:$F$1534,D8,'Plan. Orçamentária'!$I$1:$I$1534)</f>
        <v>271</v>
      </c>
      <c r="H8" s="90">
        <f>IF(D8&lt;&gt;0,INDEX('Plan. Orçamentária'!$F$1:$K$1534,MATCH(D8,'Plan. Orçamentária'!$F$1:$F$1534,0),6),0)</f>
        <v>0</v>
      </c>
      <c r="I8" s="91">
        <f t="shared" si="0"/>
        <v>0</v>
      </c>
      <c r="K8" s="92" t="e">
        <f t="shared" si="1"/>
        <v>#DIV/0!</v>
      </c>
      <c r="L8" s="93" t="e">
        <f t="shared" si="3"/>
        <v>#DIV/0!</v>
      </c>
      <c r="M8" s="94" t="e">
        <f t="shared" si="2"/>
        <v>#DIV/0!</v>
      </c>
    </row>
    <row r="9" spans="2:15" ht="15.75">
      <c r="B9" s="307">
        <v>7005</v>
      </c>
      <c r="C9" s="356" t="s">
        <v>20625</v>
      </c>
      <c r="D9" s="527">
        <v>20003002</v>
      </c>
      <c r="E9" s="14" t="str">
        <f>VLOOKUP($B9,'Plan. Orçamentária'!$D$1:$L$1534,4,FALSE)</f>
        <v>ENGENHEIRO/ ARQUITETO SÊNIOR</v>
      </c>
      <c r="F9" s="78" t="str">
        <f>VLOOKUP($B9,'Plan. Orçamentária'!$D$1:$L$1534,5,FALSE)</f>
        <v>H</v>
      </c>
      <c r="G9" s="89">
        <f>SUMIF('Plan. Orçamentária'!$F$1:$F$1534,D9,'Plan. Orçamentária'!$I$1:$I$1534)</f>
        <v>32</v>
      </c>
      <c r="H9" s="90">
        <f>IF(D9&lt;&gt;0,INDEX('Plan. Orçamentária'!$F$1:$K$1534,MATCH(D9,'Plan. Orçamentária'!$F$1:$F$1534,0),6),0)</f>
        <v>0</v>
      </c>
      <c r="I9" s="91">
        <f t="shared" si="0"/>
        <v>0</v>
      </c>
      <c r="K9" s="92" t="e">
        <f t="shared" si="1"/>
        <v>#DIV/0!</v>
      </c>
      <c r="L9" s="93" t="e">
        <f t="shared" si="3"/>
        <v>#DIV/0!</v>
      </c>
      <c r="M9" s="94" t="e">
        <f t="shared" si="2"/>
        <v>#DIV/0!</v>
      </c>
    </row>
    <row r="10" spans="2:15" ht="31.5">
      <c r="B10" s="307">
        <v>3016</v>
      </c>
      <c r="C10" s="386" t="s">
        <v>63</v>
      </c>
      <c r="D10" s="389" t="s">
        <v>6161</v>
      </c>
      <c r="E10" s="14" t="str">
        <f>VLOOKUP($B10,'Plan. Orçamentária'!$D$1:$L$1534,4,FALSE)</f>
        <v>Tubo galvanizado sem costura schedule 40, DN= 2 1/2´, inclusive conexões</v>
      </c>
      <c r="F10" s="78" t="str">
        <f>VLOOKUP($B10,'Plan. Orçamentária'!$D$1:$L$1534,5,FALSE)</f>
        <v>M</v>
      </c>
      <c r="G10" s="89">
        <f>SUMIF('Plan. Orçamentária'!$F$1:$F$1534,D10,'Plan. Orçamentária'!$I$1:$I$1534)</f>
        <v>29</v>
      </c>
      <c r="H10" s="90">
        <f>IF(D10&lt;&gt;0,INDEX('Plan. Orçamentária'!$F$1:$K$1534,MATCH(D10,'Plan. Orçamentária'!$F$1:$F$1534,0),6),0)</f>
        <v>0</v>
      </c>
      <c r="I10" s="91">
        <f t="shared" si="0"/>
        <v>0</v>
      </c>
      <c r="K10" s="92" t="e">
        <f t="shared" si="1"/>
        <v>#DIV/0!</v>
      </c>
      <c r="L10" s="93" t="e">
        <f t="shared" si="3"/>
        <v>#DIV/0!</v>
      </c>
      <c r="M10" s="94" t="e">
        <f t="shared" si="2"/>
        <v>#DIV/0!</v>
      </c>
    </row>
    <row r="11" spans="2:15" ht="63">
      <c r="B11" s="307">
        <v>3009</v>
      </c>
      <c r="C11" s="355" t="s">
        <v>63</v>
      </c>
      <c r="D11" s="358" t="s">
        <v>108</v>
      </c>
      <c r="E11" s="14" t="str">
        <f>VLOOKUP($B11,'Plan. Orçamentária'!$D$1:$L$1534,4,FALSE)</f>
        <v>Bloco autônomo de iluminação de emergência LED, com autonomia mínima de 3 horas, fluxo luminoso de 2.000 até 3.000 lúmens, equipado com 2 faróis</v>
      </c>
      <c r="F11" s="78" t="str">
        <f>VLOOKUP($B11,'Plan. Orçamentária'!$D$1:$L$1534,5,FALSE)</f>
        <v>UN</v>
      </c>
      <c r="G11" s="89">
        <f>SUMIF('Plan. Orçamentária'!$F$1:$F$1534,D11,'Plan. Orçamentária'!$I$1:$I$1534)</f>
        <v>41</v>
      </c>
      <c r="H11" s="90">
        <f>IF(D11&lt;&gt;0,INDEX('Plan. Orçamentária'!$F$1:$K$1534,MATCH(D11,'Plan. Orçamentária'!$F$1:$F$1534,0),6),0)</f>
        <v>0</v>
      </c>
      <c r="I11" s="91">
        <f t="shared" si="0"/>
        <v>0</v>
      </c>
      <c r="K11" s="92" t="e">
        <f t="shared" si="1"/>
        <v>#DIV/0!</v>
      </c>
      <c r="L11" s="93" t="e">
        <f t="shared" si="3"/>
        <v>#DIV/0!</v>
      </c>
      <c r="M11" s="94" t="e">
        <f t="shared" si="2"/>
        <v>#DIV/0!</v>
      </c>
    </row>
    <row r="12" spans="2:15" ht="47.25">
      <c r="B12" s="307">
        <v>5001</v>
      </c>
      <c r="C12" s="386" t="s">
        <v>63</v>
      </c>
      <c r="D12" s="358" t="s">
        <v>2971</v>
      </c>
      <c r="E12" s="14" t="str">
        <f>VLOOKUP($B12,'Plan. Orçamentária'!$D$1:$L$1534,4,FALSE)</f>
        <v>Porta corta-fogo classe P.90, com barra antipânico numa face e maçaneta na outra, completa</v>
      </c>
      <c r="F12" s="78" t="str">
        <f>VLOOKUP($B12,'Plan. Orçamentária'!$D$1:$L$1534,5,FALSE)</f>
        <v>M2</v>
      </c>
      <c r="G12" s="89">
        <f>SUMIF('Plan. Orçamentária'!$F$1:$F$1534,D12,'Plan. Orçamentária'!$I$1:$I$1534)</f>
        <v>5.04</v>
      </c>
      <c r="H12" s="90">
        <f>IF(D12&lt;&gt;0,INDEX('Plan. Orçamentária'!$F$1:$K$1534,MATCH(D12,'Plan. Orçamentária'!$F$1:$F$1534,0),6),0)</f>
        <v>0</v>
      </c>
      <c r="I12" s="91">
        <f t="shared" si="0"/>
        <v>0</v>
      </c>
      <c r="K12" s="92" t="e">
        <f t="shared" si="1"/>
        <v>#DIV/0!</v>
      </c>
      <c r="L12" s="93" t="e">
        <f t="shared" si="3"/>
        <v>#DIV/0!</v>
      </c>
      <c r="M12" s="94" t="e">
        <f t="shared" si="2"/>
        <v>#DIV/0!</v>
      </c>
    </row>
    <row r="13" spans="2:15" ht="31.5">
      <c r="B13" s="307">
        <v>4011</v>
      </c>
      <c r="C13" s="388" t="s">
        <v>63</v>
      </c>
      <c r="D13" s="398" t="s">
        <v>4772</v>
      </c>
      <c r="E13" s="14" t="str">
        <f>VLOOKUP($B13,'Plan. Orçamentária'!$D$1:$L$1534,4,FALSE)</f>
        <v>Cabo de cobre de 2,5 mm², isolamento 0,6/1 kV - isolação em PVC 70°C</v>
      </c>
      <c r="F13" s="78" t="str">
        <f>VLOOKUP($B13,'Plan. Orçamentária'!$D$1:$L$1534,5,FALSE)</f>
        <v>M</v>
      </c>
      <c r="G13" s="89">
        <f>SUMIF('Plan. Orçamentária'!$F$1:$F$1534,D13,'Plan. Orçamentária'!$I$1:$I$1534)</f>
        <v>1414</v>
      </c>
      <c r="H13" s="90">
        <f>IF(D13&lt;&gt;0,INDEX('Plan. Orçamentária'!$F$1:$K$1534,MATCH(D13,'Plan. Orçamentária'!$F$1:$F$1534,0),6),0)</f>
        <v>0</v>
      </c>
      <c r="I13" s="91">
        <f t="shared" si="0"/>
        <v>0</v>
      </c>
      <c r="K13" s="92" t="e">
        <f t="shared" si="1"/>
        <v>#DIV/0!</v>
      </c>
      <c r="L13" s="93" t="e">
        <f t="shared" si="3"/>
        <v>#DIV/0!</v>
      </c>
      <c r="M13" s="94" t="e">
        <f t="shared" si="2"/>
        <v>#DIV/0!</v>
      </c>
    </row>
    <row r="14" spans="2:15" ht="63">
      <c r="B14" s="307">
        <v>8001</v>
      </c>
      <c r="C14" s="386" t="s">
        <v>20625</v>
      </c>
      <c r="D14" s="357">
        <v>20005037</v>
      </c>
      <c r="E14" s="14" t="str">
        <f>VLOOKUP($B14,'Plan. Orçamentária'!$D$1:$L$1534,4,FALSE)</f>
        <v>SERVIÇOS TÉCNICOS PROFISSIONAIS PARA OBTENÇÃO DO AVCB JUNTO AO CORPO DE BOMBEIROS PARA EDIFICAÇÕES DE 2001 À 5000 M2</v>
      </c>
      <c r="F14" s="78" t="str">
        <f>VLOOKUP($B14,'Plan. Orçamentária'!$D$1:$L$1534,5,FALSE)</f>
        <v>GL</v>
      </c>
      <c r="G14" s="89">
        <f>SUMIF('Plan. Orçamentária'!$F$1:$F$1534,D14,'Plan. Orçamentária'!$I$1:$I$1534)</f>
        <v>1</v>
      </c>
      <c r="H14" s="90">
        <f>IF(D14&lt;&gt;0,INDEX('Plan. Orçamentária'!$F$1:$K$1534,MATCH(D14,'Plan. Orçamentária'!$F$1:$F$1534,0),6),0)</f>
        <v>0</v>
      </c>
      <c r="I14" s="91">
        <f t="shared" si="0"/>
        <v>0</v>
      </c>
      <c r="K14" s="92" t="e">
        <f t="shared" si="1"/>
        <v>#DIV/0!</v>
      </c>
      <c r="L14" s="93" t="e">
        <f t="shared" si="3"/>
        <v>#DIV/0!</v>
      </c>
      <c r="M14" s="94" t="e">
        <f t="shared" si="2"/>
        <v>#DIV/0!</v>
      </c>
    </row>
    <row r="15" spans="2:15" ht="31.5">
      <c r="B15" s="307">
        <v>2001</v>
      </c>
      <c r="C15" s="355" t="s">
        <v>63</v>
      </c>
      <c r="D15" s="358" t="s">
        <v>7051</v>
      </c>
      <c r="E15" s="14" t="str">
        <f>VLOOKUP($B15,'Plan. Orçamentária'!$D$1:$L$1534,4,FALSE)</f>
        <v>Reservatório em polietileno com tampa de encaixar - capacidade de 10.000 litros</v>
      </c>
      <c r="F15" s="78" t="str">
        <f>VLOOKUP($B15,'Plan. Orçamentária'!$D$1:$L$1534,5,FALSE)</f>
        <v>UN</v>
      </c>
      <c r="G15" s="89">
        <f>SUMIF('Plan. Orçamentária'!$F$1:$F$1534,D15,'Plan. Orçamentária'!$I$1:$I$1534)</f>
        <v>1</v>
      </c>
      <c r="H15" s="90">
        <f>IF(D15&lt;&gt;0,INDEX('Plan. Orçamentária'!$F$1:$K$1534,MATCH(D15,'Plan. Orçamentária'!$F$1:$F$1534,0),6),0)</f>
        <v>0</v>
      </c>
      <c r="I15" s="91">
        <f t="shared" si="0"/>
        <v>0</v>
      </c>
      <c r="K15" s="92" t="e">
        <f t="shared" si="1"/>
        <v>#DIV/0!</v>
      </c>
      <c r="L15" s="93" t="e">
        <f t="shared" si="3"/>
        <v>#DIV/0!</v>
      </c>
      <c r="M15" s="94" t="e">
        <f t="shared" si="2"/>
        <v>#DIV/0!</v>
      </c>
    </row>
    <row r="16" spans="2:15" ht="31.5">
      <c r="B16" s="307">
        <v>3002</v>
      </c>
      <c r="C16" s="355" t="s">
        <v>63</v>
      </c>
      <c r="D16" s="358" t="s">
        <v>216</v>
      </c>
      <c r="E16" s="14" t="str">
        <f>VLOOKUP($B16,'Plan. Orçamentária'!$D$1:$L$1534,4,FALSE)</f>
        <v>Suporte para extintor de piso em aço inoxidável</v>
      </c>
      <c r="F16" s="78" t="str">
        <f>VLOOKUP($B16,'Plan. Orçamentária'!$D$1:$L$1534,5,FALSE)</f>
        <v>UN</v>
      </c>
      <c r="G16" s="89">
        <f>SUMIF('Plan. Orçamentária'!$F$1:$F$1534,D16,'Plan. Orçamentária'!$I$1:$I$1534)</f>
        <v>15</v>
      </c>
      <c r="H16" s="90">
        <f>IF(D16&lt;&gt;0,INDEX('Plan. Orçamentária'!$F$1:$K$1534,MATCH(D16,'Plan. Orçamentária'!$F$1:$F$1534,0),6),0)</f>
        <v>0</v>
      </c>
      <c r="I16" s="91">
        <f t="shared" si="0"/>
        <v>0</v>
      </c>
      <c r="K16" s="92" t="e">
        <f t="shared" si="1"/>
        <v>#DIV/0!</v>
      </c>
      <c r="L16" s="93" t="e">
        <f t="shared" si="3"/>
        <v>#DIV/0!</v>
      </c>
      <c r="M16" s="94" t="e">
        <f t="shared" si="2"/>
        <v>#DIV/0!</v>
      </c>
    </row>
    <row r="17" spans="2:13" ht="31.5">
      <c r="B17" s="307">
        <v>3001</v>
      </c>
      <c r="C17" s="386" t="s">
        <v>63</v>
      </c>
      <c r="D17" s="389" t="s">
        <v>119</v>
      </c>
      <c r="E17" s="14" t="str">
        <f>VLOOKUP($B17,'Plan. Orçamentária'!$D$1:$L$1534,4,FALSE)</f>
        <v>Extintor manual de pó químico seco ABC - capacidade de 6 kg</v>
      </c>
      <c r="F17" s="78" t="str">
        <f>VLOOKUP($B17,'Plan. Orçamentária'!$D$1:$L$1534,5,FALSE)</f>
        <v>UN</v>
      </c>
      <c r="G17" s="89">
        <f>SUMIF('Plan. Orçamentária'!$F$1:$F$1534,D17,'Plan. Orçamentária'!$I$1:$I$1534)</f>
        <v>15</v>
      </c>
      <c r="H17" s="90">
        <f>IF(D17&lt;&gt;0,INDEX('Plan. Orçamentária'!$F$1:$K$1534,MATCH(D17,'Plan. Orçamentária'!$F$1:$F$1534,0),6),0)</f>
        <v>0</v>
      </c>
      <c r="I17" s="91">
        <f t="shared" si="0"/>
        <v>0</v>
      </c>
      <c r="K17" s="92" t="e">
        <f t="shared" si="1"/>
        <v>#DIV/0!</v>
      </c>
      <c r="L17" s="93" t="e">
        <f t="shared" si="3"/>
        <v>#DIV/0!</v>
      </c>
      <c r="M17" s="94" t="e">
        <f t="shared" si="2"/>
        <v>#DIV/0!</v>
      </c>
    </row>
    <row r="18" spans="2:13" ht="63">
      <c r="B18" s="307">
        <v>4005</v>
      </c>
      <c r="C18" s="388" t="s">
        <v>27</v>
      </c>
      <c r="D18" s="529">
        <v>91924</v>
      </c>
      <c r="E18" s="14" t="str">
        <f>VLOOKUP($B18,'Plan. Orçamentária'!$D$1:$L$1534,4,FALSE)</f>
        <v>CABO DE COBRE FLEXÍVEL ISOLADO, 1,5 MM², ANTI-CHAMA 450/750 V, PARA CIRCUITOS TERMINAIS - FORNECIMENTO E INSTALAÇÃO. AF_03/2023</v>
      </c>
      <c r="F18" s="78" t="str">
        <f>VLOOKUP($B18,'Plan. Orçamentária'!$D$1:$L$1534,5,FALSE)</f>
        <v>M</v>
      </c>
      <c r="G18" s="89">
        <f>SUMIF('Plan. Orçamentária'!$F$1:$F$1534,D18,'Plan. Orçamentária'!$I$1:$I$1534)</f>
        <v>1010</v>
      </c>
      <c r="H18" s="90">
        <f>IF(D18&lt;&gt;0,INDEX('Plan. Orçamentária'!$F$1:$K$1534,MATCH(D18,'Plan. Orçamentária'!$F$1:$F$1534,0),6),0)</f>
        <v>0</v>
      </c>
      <c r="I18" s="91">
        <f t="shared" si="0"/>
        <v>0</v>
      </c>
      <c r="K18" s="92" t="e">
        <f t="shared" si="1"/>
        <v>#DIV/0!</v>
      </c>
      <c r="L18" s="93" t="e">
        <f t="shared" si="3"/>
        <v>#DIV/0!</v>
      </c>
      <c r="M18" s="94" t="e">
        <f t="shared" si="2"/>
        <v>#DIV/0!</v>
      </c>
    </row>
    <row r="19" spans="2:13" ht="31.5">
      <c r="B19" s="307">
        <v>4019</v>
      </c>
      <c r="C19" s="388" t="s">
        <v>63</v>
      </c>
      <c r="D19" s="532" t="s">
        <v>4944</v>
      </c>
      <c r="E19" s="14" t="str">
        <f>VLOOKUP($B19,'Plan. Orçamentária'!$D$1:$L$1534,4,FALSE)</f>
        <v>Cabo de cobre flexível de 25 mm², isolamento 0,6/1kV - isolação HEPR 90°C</v>
      </c>
      <c r="F19" s="78" t="str">
        <f>VLOOKUP($B19,'Plan. Orçamentária'!$D$1:$L$1534,5,FALSE)</f>
        <v>M</v>
      </c>
      <c r="G19" s="89">
        <f>SUMIF('Plan. Orçamentária'!$F$1:$F$1534,D19,'Plan. Orçamentária'!$I$1:$I$1534)</f>
        <v>135</v>
      </c>
      <c r="H19" s="90">
        <f>IF(D19&lt;&gt;0,INDEX('Plan. Orçamentária'!$F$1:$K$1534,MATCH(D19,'Plan. Orçamentária'!$F$1:$F$1534,0),6),0)</f>
        <v>0</v>
      </c>
      <c r="I19" s="91">
        <f t="shared" si="0"/>
        <v>0</v>
      </c>
      <c r="K19" s="92" t="e">
        <f t="shared" si="1"/>
        <v>#DIV/0!</v>
      </c>
      <c r="L19" s="93" t="e">
        <f t="shared" si="3"/>
        <v>#DIV/0!</v>
      </c>
      <c r="M19" s="94" t="e">
        <f t="shared" si="2"/>
        <v>#DIV/0!</v>
      </c>
    </row>
    <row r="20" spans="2:13" ht="15.75">
      <c r="B20" s="307">
        <v>6001</v>
      </c>
      <c r="C20" s="388" t="s">
        <v>63</v>
      </c>
      <c r="D20" s="358" t="s">
        <v>116</v>
      </c>
      <c r="E20" s="14" t="str">
        <f>VLOOKUP($B20,'Plan. Orçamentária'!$D$1:$L$1534,4,FALSE)</f>
        <v>Limpeza final da obra</v>
      </c>
      <c r="F20" s="78" t="str">
        <f>VLOOKUP($B20,'Plan. Orçamentária'!$D$1:$L$1534,5,FALSE)</f>
        <v>M2</v>
      </c>
      <c r="G20" s="89">
        <f>SUMIF('Plan. Orçamentária'!$F$1:$F$1534,D20,'Plan. Orçamentária'!$I$1:$I$1534)</f>
        <v>202.29</v>
      </c>
      <c r="H20" s="90">
        <f>IF(D20&lt;&gt;0,INDEX('Plan. Orçamentária'!$F$1:$K$1534,MATCH(D20,'Plan. Orçamentária'!$F$1:$F$1534,0),6),0)</f>
        <v>0</v>
      </c>
      <c r="I20" s="91">
        <f t="shared" si="0"/>
        <v>0</v>
      </c>
      <c r="K20" s="92" t="e">
        <f t="shared" si="1"/>
        <v>#DIV/0!</v>
      </c>
      <c r="L20" s="93" t="e">
        <f t="shared" si="3"/>
        <v>#DIV/0!</v>
      </c>
      <c r="M20" s="94" t="e">
        <f t="shared" si="2"/>
        <v>#DIV/0!</v>
      </c>
    </row>
    <row r="21" spans="2:13" ht="31.5">
      <c r="B21" s="307">
        <v>4030</v>
      </c>
      <c r="C21" s="356" t="s">
        <v>20625</v>
      </c>
      <c r="D21" s="527">
        <v>9002098</v>
      </c>
      <c r="E21" s="14" t="str">
        <f>VLOOKUP($B21,'Plan. Orçamentária'!$D$1:$L$1534,4,FALSE)</f>
        <v>ENVELOPAMENTO DE ELETRODUTO ENTERRADO, COM CONCRETO</v>
      </c>
      <c r="F21" s="78" t="str">
        <f>VLOOKUP($B21,'Plan. Orçamentária'!$D$1:$L$1534,5,FALSE)</f>
        <v>M</v>
      </c>
      <c r="G21" s="89">
        <f>SUMIF('Plan. Orçamentária'!$F$1:$F$1534,D21,'Plan. Orçamentária'!$I$1:$I$1534)</f>
        <v>45</v>
      </c>
      <c r="H21" s="90">
        <f>IF(D21&lt;&gt;0,INDEX('Plan. Orçamentária'!$F$1:$K$1534,MATCH(D21,'Plan. Orçamentária'!$F$1:$F$1534,0),6),0)</f>
        <v>0</v>
      </c>
      <c r="I21" s="91">
        <f t="shared" si="0"/>
        <v>0</v>
      </c>
      <c r="K21" s="92" t="e">
        <f t="shared" si="1"/>
        <v>#DIV/0!</v>
      </c>
      <c r="L21" s="93" t="e">
        <f t="shared" si="3"/>
        <v>#DIV/0!</v>
      </c>
      <c r="M21" s="94" t="e">
        <f t="shared" si="2"/>
        <v>#DIV/0!</v>
      </c>
    </row>
    <row r="22" spans="2:13" ht="31.5">
      <c r="B22" s="307">
        <v>7002</v>
      </c>
      <c r="C22" s="388" t="s">
        <v>27</v>
      </c>
      <c r="D22" s="358">
        <v>88267</v>
      </c>
      <c r="E22" s="14" t="str">
        <f>VLOOKUP($B22,'Plan. Orçamentária'!$D$1:$L$1534,4,FALSE)</f>
        <v>ENCANADOR OU BOMBEIRO HIDRÁULICO COM ENCARGOS COMPLEMENTARES</v>
      </c>
      <c r="F22" s="78" t="str">
        <f>VLOOKUP($B22,'Plan. Orçamentária'!$D$1:$L$1534,5,FALSE)</f>
        <v>H</v>
      </c>
      <c r="G22" s="89">
        <f>SUMIF('Plan. Orçamentária'!$F$1:$F$1534,D22,'Plan. Orçamentária'!$I$1:$I$1534)</f>
        <v>48</v>
      </c>
      <c r="H22" s="90">
        <f>IF(D22&lt;&gt;0,INDEX('Plan. Orçamentária'!$F$1:$K$1534,MATCH(D22,'Plan. Orçamentária'!$F$1:$F$1534,0),6),0)</f>
        <v>0</v>
      </c>
      <c r="I22" s="91">
        <f t="shared" si="0"/>
        <v>0</v>
      </c>
      <c r="K22" s="92" t="e">
        <f t="shared" si="1"/>
        <v>#DIV/0!</v>
      </c>
      <c r="L22" s="93" t="e">
        <f t="shared" si="3"/>
        <v>#DIV/0!</v>
      </c>
      <c r="M22" s="94" t="e">
        <f t="shared" si="2"/>
        <v>#DIV/0!</v>
      </c>
    </row>
    <row r="23" spans="2:13" ht="47.25">
      <c r="B23" s="307">
        <v>7003</v>
      </c>
      <c r="C23" s="386" t="s">
        <v>63</v>
      </c>
      <c r="D23" s="389" t="s">
        <v>6976</v>
      </c>
      <c r="E23" s="14" t="str">
        <f>VLOOKUP($B23,'Plan. Orçamentária'!$D$1:$L$1534,4,FALSE)</f>
        <v>Pressostato diferencial ajustável mecânico, montagem inferior com diâmetro de 1/2" e/ou 1/4", faixa de operação até 16 bar</v>
      </c>
      <c r="F23" s="78" t="str">
        <f>VLOOKUP($B23,'Plan. Orçamentária'!$D$1:$L$1534,5,FALSE)</f>
        <v>UN</v>
      </c>
      <c r="G23" s="89">
        <f>SUMIF('Plan. Orçamentária'!$F$1:$F$1534,D23,'Plan. Orçamentária'!$I$1:$I$1534)</f>
        <v>3</v>
      </c>
      <c r="H23" s="90">
        <f>IF(D23&lt;&gt;0,INDEX('Plan. Orçamentária'!$F$1:$K$1534,MATCH(D23,'Plan. Orçamentária'!$F$1:$F$1534,0),6),0)</f>
        <v>0</v>
      </c>
      <c r="I23" s="91">
        <f t="shared" si="0"/>
        <v>0</v>
      </c>
      <c r="K23" s="92" t="e">
        <f t="shared" si="1"/>
        <v>#DIV/0!</v>
      </c>
      <c r="L23" s="93" t="e">
        <f t="shared" si="3"/>
        <v>#DIV/0!</v>
      </c>
      <c r="M23" s="94" t="e">
        <f t="shared" si="2"/>
        <v>#DIV/0!</v>
      </c>
    </row>
    <row r="24" spans="2:13" ht="63">
      <c r="B24" s="307">
        <v>3015</v>
      </c>
      <c r="C24" s="386" t="s">
        <v>63</v>
      </c>
      <c r="D24" s="389" t="s">
        <v>3493</v>
      </c>
      <c r="E24" s="14" t="str">
        <f>VLOOKUP($B24,'Plan. Orçamentária'!$D$1:$L$1534,4,FALSE)</f>
        <v>Sistema de alarme PNE com indicador audiovisual, sistema sem fio (Wireless), para pessoas com mobilidade reduzida ou cadeirante</v>
      </c>
      <c r="F24" s="78" t="str">
        <f>VLOOKUP($B24,'Plan. Orçamentária'!$D$1:$L$1534,5,FALSE)</f>
        <v>CJ</v>
      </c>
      <c r="G24" s="89">
        <f>SUMIF('Plan. Orçamentária'!$F$1:$F$1534,D24,'Plan. Orçamentária'!$I$1:$I$1534)</f>
        <v>2</v>
      </c>
      <c r="H24" s="90">
        <f>IF(D24&lt;&gt;0,INDEX('Plan. Orçamentária'!$F$1:$K$1534,MATCH(D24,'Plan. Orçamentária'!$F$1:$F$1534,0),6),0)</f>
        <v>0</v>
      </c>
      <c r="I24" s="91">
        <f t="shared" si="0"/>
        <v>0</v>
      </c>
      <c r="K24" s="92" t="e">
        <f t="shared" si="1"/>
        <v>#DIV/0!</v>
      </c>
      <c r="L24" s="93" t="e">
        <f t="shared" si="3"/>
        <v>#DIV/0!</v>
      </c>
      <c r="M24" s="94" t="e">
        <f t="shared" si="2"/>
        <v>#DIV/0!</v>
      </c>
    </row>
    <row r="25" spans="2:13" ht="47.25">
      <c r="B25" s="307">
        <v>1003</v>
      </c>
      <c r="C25" s="358" t="s">
        <v>10</v>
      </c>
      <c r="D25" s="358" t="s">
        <v>32523</v>
      </c>
      <c r="E25" s="14" t="str">
        <f>VLOOKUP($B25,'Plan. Orçamentária'!$D$1:$L$1534,4,FALSE)</f>
        <v>LOCAÇÃO MENSAL DE CONTAINER 4,00M COM 2 VASOS SANITARIOS, 1 LAVABO, 1 MICTÓRIO E 4 PONTOS CHUV.</v>
      </c>
      <c r="F25" s="78" t="str">
        <f>VLOOKUP($B25,'Plan. Orçamentária'!$D$1:$L$1534,5,FALSE)</f>
        <v>M2</v>
      </c>
      <c r="G25" s="89">
        <f>SUMIF('Plan. Orçamentária'!$F$1:$F$1534,D25,'Plan. Orçamentária'!$I$1:$I$1534)</f>
        <v>9.76</v>
      </c>
      <c r="H25" s="90">
        <f>IF(D25&lt;&gt;0,INDEX('Plan. Orçamentária'!$F$1:$K$1534,MATCH(D25,'Plan. Orçamentária'!$F$1:$F$1534,0),6),0)</f>
        <v>0</v>
      </c>
      <c r="I25" s="91">
        <f t="shared" si="0"/>
        <v>0</v>
      </c>
      <c r="K25" s="92" t="e">
        <f t="shared" si="1"/>
        <v>#DIV/0!</v>
      </c>
      <c r="L25" s="93" t="e">
        <f t="shared" si="3"/>
        <v>#DIV/0!</v>
      </c>
      <c r="M25" s="94" t="e">
        <f t="shared" si="2"/>
        <v>#DIV/0!</v>
      </c>
    </row>
    <row r="26" spans="2:13" ht="31.5">
      <c r="B26" s="307">
        <v>3014</v>
      </c>
      <c r="C26" s="386" t="s">
        <v>63</v>
      </c>
      <c r="D26" s="389" t="s">
        <v>7291</v>
      </c>
      <c r="E26" s="14" t="str">
        <f>VLOOKUP($B26,'Plan. Orçamentária'!$D$1:$L$1534,4,FALSE)</f>
        <v>Detector de gás liquefeito (GLP), gás natural (GN) ou derivados de metano</v>
      </c>
      <c r="F26" s="78" t="str">
        <f>VLOOKUP($B26,'Plan. Orçamentária'!$D$1:$L$1534,5,FALSE)</f>
        <v>UN</v>
      </c>
      <c r="G26" s="89">
        <f>SUMIF('Plan. Orçamentária'!$F$1:$F$1534,D26,'Plan. Orçamentária'!$I$1:$I$1534)</f>
        <v>4</v>
      </c>
      <c r="H26" s="90">
        <f>IF(D26&lt;&gt;0,INDEX('Plan. Orçamentária'!$F$1:$K$1534,MATCH(D26,'Plan. Orçamentária'!$F$1:$F$1534,0),6),0)</f>
        <v>0</v>
      </c>
      <c r="I26" s="91">
        <f t="shared" si="0"/>
        <v>0</v>
      </c>
      <c r="K26" s="92" t="e">
        <f t="shared" si="1"/>
        <v>#DIV/0!</v>
      </c>
      <c r="L26" s="93" t="e">
        <f t="shared" si="3"/>
        <v>#DIV/0!</v>
      </c>
      <c r="M26" s="94" t="e">
        <f t="shared" si="2"/>
        <v>#DIV/0!</v>
      </c>
    </row>
    <row r="27" spans="2:13" ht="31.5">
      <c r="B27" s="307">
        <v>3023</v>
      </c>
      <c r="C27" s="386" t="s">
        <v>10</v>
      </c>
      <c r="D27" s="357" t="s">
        <v>32555</v>
      </c>
      <c r="E27" s="14" t="str">
        <f>VLOOKUP($B27,'Plan. Orçamentária'!$D$1:$L$1534,4,FALSE)</f>
        <v>QUADRO COMANDO PARA BOMBA DE INCENDIO TRIFASICO DE 10 HP</v>
      </c>
      <c r="F27" s="78" t="str">
        <f>VLOOKUP($B27,'Plan. Orçamentária'!$D$1:$L$1534,5,FALSE)</f>
        <v>UN</v>
      </c>
      <c r="G27" s="89">
        <f>SUMIF('Plan. Orçamentária'!$F$1:$F$1534,D27,'Plan. Orçamentária'!$I$1:$I$1534)</f>
        <v>1</v>
      </c>
      <c r="H27" s="90">
        <f>IF(D27&lt;&gt;0,INDEX('Plan. Orçamentária'!$F$1:$K$1534,MATCH(D27,'Plan. Orçamentária'!$F$1:$F$1534,0),6),0)</f>
        <v>0</v>
      </c>
      <c r="I27" s="91">
        <f t="shared" si="0"/>
        <v>0</v>
      </c>
      <c r="K27" s="92" t="e">
        <f t="shared" si="1"/>
        <v>#DIV/0!</v>
      </c>
      <c r="L27" s="93" t="e">
        <f t="shared" si="3"/>
        <v>#DIV/0!</v>
      </c>
      <c r="M27" s="94" t="e">
        <f t="shared" si="2"/>
        <v>#DIV/0!</v>
      </c>
    </row>
    <row r="28" spans="2:13" ht="63">
      <c r="B28" s="307">
        <v>3004</v>
      </c>
      <c r="C28" s="386" t="s">
        <v>63</v>
      </c>
      <c r="D28" s="389" t="s">
        <v>121</v>
      </c>
      <c r="E28" s="14" t="str">
        <f>VLOOKUP($B28,'Plan. Orçamentária'!$D$1:$L$1534,4,FALSE)</f>
        <v>Placa de sinalização em PVC fotoluminescente (240x120mm), com indicação de rota de evacuação e saída de emergência</v>
      </c>
      <c r="F28" s="78" t="str">
        <f>VLOOKUP($B28,'Plan. Orçamentária'!$D$1:$L$1534,5,FALSE)</f>
        <v>UN</v>
      </c>
      <c r="G28" s="89">
        <f>SUMIF('Plan. Orçamentária'!$F$1:$F$1534,D28,'Plan. Orçamentária'!$I$1:$I$1534)</f>
        <v>42</v>
      </c>
      <c r="H28" s="90">
        <f>IF(D28&lt;&gt;0,INDEX('Plan. Orçamentária'!$F$1:$K$1534,MATCH(D28,'Plan. Orçamentária'!$F$1:$F$1534,0),6),0)</f>
        <v>0</v>
      </c>
      <c r="I28" s="91">
        <f t="shared" si="0"/>
        <v>0</v>
      </c>
      <c r="K28" s="92" t="e">
        <f t="shared" si="1"/>
        <v>#DIV/0!</v>
      </c>
      <c r="L28" s="93" t="e">
        <f t="shared" si="3"/>
        <v>#DIV/0!</v>
      </c>
      <c r="M28" s="94" t="e">
        <f t="shared" si="2"/>
        <v>#DIV/0!</v>
      </c>
    </row>
    <row r="29" spans="2:13" ht="31.5">
      <c r="B29" s="307">
        <v>3018</v>
      </c>
      <c r="C29" s="386" t="s">
        <v>63</v>
      </c>
      <c r="D29" s="389" t="s">
        <v>3785</v>
      </c>
      <c r="E29" s="14" t="str">
        <f>VLOOKUP($B29,'Plan. Orçamentária'!$D$1:$L$1534,4,FALSE)</f>
        <v>Esmalte à base água em superfície metálica, inclusive preparo</v>
      </c>
      <c r="F29" s="78" t="str">
        <f>VLOOKUP($B29,'Plan. Orçamentária'!$D$1:$L$1534,5,FALSE)</f>
        <v>M2</v>
      </c>
      <c r="G29" s="89">
        <f>SUMIF('Plan. Orçamentária'!$F$1:$F$1534,D29,'Plan. Orçamentária'!$I$1:$I$1534)</f>
        <v>21.26</v>
      </c>
      <c r="H29" s="90">
        <f>IF(D29&lt;&gt;0,INDEX('Plan. Orçamentária'!$F$1:$K$1534,MATCH(D29,'Plan. Orçamentária'!$F$1:$F$1534,0),6),0)</f>
        <v>0</v>
      </c>
      <c r="I29" s="91">
        <f t="shared" si="0"/>
        <v>0</v>
      </c>
      <c r="K29" s="92" t="e">
        <f t="shared" si="1"/>
        <v>#DIV/0!</v>
      </c>
      <c r="L29" s="93" t="e">
        <f t="shared" si="3"/>
        <v>#DIV/0!</v>
      </c>
      <c r="M29" s="94" t="e">
        <f t="shared" si="2"/>
        <v>#DIV/0!</v>
      </c>
    </row>
    <row r="30" spans="2:13" ht="31.5">
      <c r="B30" s="307">
        <v>3021</v>
      </c>
      <c r="C30" s="355" t="s">
        <v>10</v>
      </c>
      <c r="D30" s="358" t="s">
        <v>32532</v>
      </c>
      <c r="E30" s="14" t="str">
        <f>VLOOKUP($B30,'Plan. Orçamentária'!$D$1:$L$1534,4,FALSE)</f>
        <v>REGISTRO DE RECALQUE NO PASSEIO (RR-01)</v>
      </c>
      <c r="F30" s="78" t="str">
        <f>VLOOKUP($B30,'Plan. Orçamentária'!$D$1:$L$1534,5,FALSE)</f>
        <v>UN</v>
      </c>
      <c r="G30" s="89">
        <f>SUMIF('Plan. Orçamentária'!$F$1:$F$1534,D30,'Plan. Orçamentária'!$I$1:$I$1534)</f>
        <v>1</v>
      </c>
      <c r="H30" s="90">
        <f>IF(D30&lt;&gt;0,INDEX('Plan. Orçamentária'!$F$1:$K$1534,MATCH(D30,'Plan. Orçamentária'!$F$1:$F$1534,0),6),0)</f>
        <v>0</v>
      </c>
      <c r="I30" s="91">
        <f t="shared" si="0"/>
        <v>0</v>
      </c>
      <c r="K30" s="92" t="e">
        <f t="shared" si="1"/>
        <v>#DIV/0!</v>
      </c>
      <c r="L30" s="93" t="e">
        <f t="shared" si="3"/>
        <v>#DIV/0!</v>
      </c>
      <c r="M30" s="94" t="e">
        <f t="shared" si="2"/>
        <v>#DIV/0!</v>
      </c>
    </row>
    <row r="31" spans="2:13" ht="78.75">
      <c r="B31" s="307">
        <v>4020</v>
      </c>
      <c r="C31" s="388" t="s">
        <v>27</v>
      </c>
      <c r="D31" s="529">
        <v>97669</v>
      </c>
      <c r="E31" s="14" t="str">
        <f>VLOOKUP($B31,'Plan. Orçamentária'!$D$1:$L$1534,4,FALSE)</f>
        <v>ELETRODUTO FLEXÍVEL CORRUGADO, PEAD, DN 90 (3"), PARA REDE ENTERRADA DE DISTRIBUIÇÃO DE ENERGIA ELÉTRICA - FORNECIMENTO E INSTALAÇÃO. AF_12/2021</v>
      </c>
      <c r="F31" s="78" t="str">
        <f>VLOOKUP($B31,'Plan. Orçamentária'!$D$1:$L$1534,5,FALSE)</f>
        <v>M</v>
      </c>
      <c r="G31" s="89">
        <f>SUMIF('Plan. Orçamentária'!$F$1:$F$1534,D31,'Plan. Orçamentária'!$I$1:$I$1534)</f>
        <v>45</v>
      </c>
      <c r="H31" s="90">
        <f>IF(D31&lt;&gt;0,INDEX('Plan. Orçamentária'!$F$1:$K$1534,MATCH(D31,'Plan. Orçamentária'!$F$1:$F$1534,0),6),0)</f>
        <v>0</v>
      </c>
      <c r="I31" s="91">
        <f t="shared" si="0"/>
        <v>0</v>
      </c>
      <c r="K31" s="92" t="e">
        <f t="shared" si="1"/>
        <v>#DIV/0!</v>
      </c>
      <c r="L31" s="93" t="e">
        <f t="shared" si="3"/>
        <v>#DIV/0!</v>
      </c>
      <c r="M31" s="94" t="e">
        <f t="shared" si="2"/>
        <v>#DIV/0!</v>
      </c>
    </row>
    <row r="32" spans="2:13" ht="63">
      <c r="B32" s="307">
        <v>4007</v>
      </c>
      <c r="C32" s="388" t="s">
        <v>27</v>
      </c>
      <c r="D32" s="529">
        <v>92867</v>
      </c>
      <c r="E32" s="14" t="str">
        <f>VLOOKUP($B32,'Plan. Orçamentária'!$D$1:$L$1534,4,FALSE)</f>
        <v>CAIXA RETANGULAR 4" X 2" ALTA (2,00 M DO PISO), METÁLICA, INSTALADA EM PAREDE - FORNECIMENTO E INSTALAÇÃO. AF_03/2023</v>
      </c>
      <c r="F32" s="78" t="str">
        <f>VLOOKUP($B32,'Plan. Orçamentária'!$D$1:$L$1534,5,FALSE)</f>
        <v>UN</v>
      </c>
      <c r="G32" s="89">
        <f>SUMIF('Plan. Orçamentária'!$F$1:$F$1534,D32,'Plan. Orçamentária'!$I$1:$I$1534)</f>
        <v>22</v>
      </c>
      <c r="H32" s="90">
        <f>IF(D32&lt;&gt;0,INDEX('Plan. Orçamentária'!$F$1:$K$1534,MATCH(D32,'Plan. Orçamentária'!$F$1:$F$1534,0),6),0)</f>
        <v>0</v>
      </c>
      <c r="I32" s="91">
        <f t="shared" si="0"/>
        <v>0</v>
      </c>
      <c r="K32" s="92" t="e">
        <f t="shared" si="1"/>
        <v>#DIV/0!</v>
      </c>
      <c r="L32" s="93" t="e">
        <f t="shared" si="3"/>
        <v>#DIV/0!</v>
      </c>
      <c r="M32" s="94" t="e">
        <f t="shared" si="2"/>
        <v>#DIV/0!</v>
      </c>
    </row>
    <row r="33" spans="2:13" ht="63">
      <c r="B33" s="312">
        <v>1001</v>
      </c>
      <c r="C33" s="355" t="s">
        <v>27</v>
      </c>
      <c r="D33" s="358">
        <v>103689</v>
      </c>
      <c r="E33" s="14" t="str">
        <f>VLOOKUP($B33,'Plan. Orçamentária'!$D$1:$L$1534,4,FALSE)</f>
        <v>FORNECIMENTO E INSTALAÇÃO DE PLACA DE OBRA COM CHAPA GALVANIZADA E ESTRUTURA DE MADEIRA. AF_03/2022_PS</v>
      </c>
      <c r="F33" s="78" t="str">
        <f>VLOOKUP($B33,'Plan. Orçamentária'!$D$1:$L$1534,5,FALSE)</f>
        <v>M2</v>
      </c>
      <c r="G33" s="89">
        <f>SUMIF('Plan. Orçamentária'!$F$1:$F$1534,D33,'Plan. Orçamentária'!$I$1:$I$1534)</f>
        <v>2</v>
      </c>
      <c r="H33" s="90">
        <f>IF(D33&lt;&gt;0,INDEX('Plan. Orçamentária'!$F$1:$K$1534,MATCH(D33,'Plan. Orçamentária'!$F$1:$F$1534,0),6),0)</f>
        <v>0</v>
      </c>
      <c r="I33" s="91">
        <f t="shared" si="0"/>
        <v>0</v>
      </c>
      <c r="K33" s="92" t="e">
        <f t="shared" si="1"/>
        <v>#DIV/0!</v>
      </c>
      <c r="L33" s="93" t="e">
        <f t="shared" si="3"/>
        <v>#DIV/0!</v>
      </c>
      <c r="M33" s="94" t="e">
        <f t="shared" si="2"/>
        <v>#DIV/0!</v>
      </c>
    </row>
    <row r="34" spans="2:13" ht="31.5">
      <c r="B34" s="307">
        <v>3013</v>
      </c>
      <c r="C34" s="386" t="s">
        <v>63</v>
      </c>
      <c r="D34" s="389" t="s">
        <v>7289</v>
      </c>
      <c r="E34" s="14" t="str">
        <f>VLOOKUP($B34,'Plan. Orçamentária'!$D$1:$L$1534,4,FALSE)</f>
        <v>Detector termovelocimétrico endereçável com base endereçável</v>
      </c>
      <c r="F34" s="78" t="str">
        <f>VLOOKUP($B34,'Plan. Orçamentária'!$D$1:$L$1534,5,FALSE)</f>
        <v>UN</v>
      </c>
      <c r="G34" s="89">
        <f>SUMIF('Plan. Orçamentária'!$F$1:$F$1534,D34,'Plan. Orçamentária'!$I$1:$I$1534)</f>
        <v>4</v>
      </c>
      <c r="H34" s="90">
        <f>IF(D34&lt;&gt;0,INDEX('Plan. Orçamentária'!$F$1:$K$1534,MATCH(D34,'Plan. Orçamentária'!$F$1:$F$1534,0),6),0)</f>
        <v>0</v>
      </c>
      <c r="I34" s="91">
        <f t="shared" si="0"/>
        <v>0</v>
      </c>
      <c r="K34" s="92" t="e">
        <f t="shared" si="1"/>
        <v>#DIV/0!</v>
      </c>
      <c r="L34" s="93" t="e">
        <f t="shared" si="3"/>
        <v>#DIV/0!</v>
      </c>
      <c r="M34" s="94" t="e">
        <f t="shared" si="2"/>
        <v>#DIV/0!</v>
      </c>
    </row>
    <row r="35" spans="2:13" ht="47.25">
      <c r="B35" s="307">
        <v>3011</v>
      </c>
      <c r="C35" s="386" t="s">
        <v>63</v>
      </c>
      <c r="D35" s="389" t="s">
        <v>7297</v>
      </c>
      <c r="E35" s="14" t="str">
        <f>VLOOKUP($B35,'Plan. Orçamentária'!$D$1:$L$1534,4,FALSE)</f>
        <v>Central de detecção e alarme de incêndio completa, autonomia de 1 hora para 12 laços, 220 V/12 V</v>
      </c>
      <c r="F35" s="78" t="str">
        <f>VLOOKUP($B35,'Plan. Orçamentária'!$D$1:$L$1534,5,FALSE)</f>
        <v>UN</v>
      </c>
      <c r="G35" s="89">
        <f>SUMIF('Plan. Orçamentária'!$F$1:$F$1534,D35,'Plan. Orçamentária'!$I$1:$I$1534)</f>
        <v>1</v>
      </c>
      <c r="H35" s="90">
        <f>IF(D35&lt;&gt;0,INDEX('Plan. Orçamentária'!$F$1:$K$1534,MATCH(D35,'Plan. Orçamentária'!$F$1:$F$1534,0),6),0)</f>
        <v>0</v>
      </c>
      <c r="I35" s="91">
        <f t="shared" ref="I35:I65" si="4">ROUND(ROUND(G35,2)*ROUND(H35,2),2)</f>
        <v>0</v>
      </c>
      <c r="K35" s="92" t="e">
        <f t="shared" ref="K35:K65" si="5">I35/$I$1</f>
        <v>#DIV/0!</v>
      </c>
      <c r="L35" s="93" t="e">
        <f t="shared" si="3"/>
        <v>#DIV/0!</v>
      </c>
      <c r="M35" s="94" t="e">
        <f t="shared" ref="M35:M65" si="6">IF(L35&lt;=80%,"A",IF(L35&lt;=95%,"B","C"))</f>
        <v>#DIV/0!</v>
      </c>
    </row>
    <row r="36" spans="2:13" ht="78.75">
      <c r="B36" s="307">
        <v>4003</v>
      </c>
      <c r="C36" s="388" t="s">
        <v>27</v>
      </c>
      <c r="D36" s="528">
        <v>90437</v>
      </c>
      <c r="E36" s="14" t="str">
        <f>VLOOKUP($B36,'Plan. Orçamentária'!$D$1:$L$1534,4,FALSE)</f>
        <v>FURO MANUAL EM ALVENARIA, PARA INSTALAÇÕES HIDRÁULICAS, DIÂMETROS MAIORES QUE 40 MM E MENORES OU IGUAIS A 75 MM. AF_09/2023</v>
      </c>
      <c r="F36" s="78" t="str">
        <f>VLOOKUP($B36,'Plan. Orçamentária'!$D$1:$L$1534,5,FALSE)</f>
        <v>UN</v>
      </c>
      <c r="G36" s="89">
        <f>SUMIF('Plan. Orçamentária'!$F$1:$F$1534,D36,'Plan. Orçamentária'!$I$1:$I$1534)</f>
        <v>15</v>
      </c>
      <c r="H36" s="90">
        <f>IF(D36&lt;&gt;0,INDEX('Plan. Orçamentária'!$F$1:$K$1534,MATCH(D36,'Plan. Orçamentária'!$F$1:$F$1534,0),6),0)</f>
        <v>0</v>
      </c>
      <c r="I36" s="91">
        <f t="shared" si="4"/>
        <v>0</v>
      </c>
      <c r="K36" s="92" t="e">
        <f t="shared" si="5"/>
        <v>#DIV/0!</v>
      </c>
      <c r="L36" s="93" t="e">
        <f t="shared" ref="L36:L65" si="7">K36+L35</f>
        <v>#DIV/0!</v>
      </c>
      <c r="M36" s="94" t="e">
        <f t="shared" si="6"/>
        <v>#DIV/0!</v>
      </c>
    </row>
    <row r="37" spans="2:13" ht="31.5">
      <c r="B37" s="307">
        <v>7004</v>
      </c>
      <c r="C37" s="386" t="s">
        <v>63</v>
      </c>
      <c r="D37" s="389" t="s">
        <v>6980</v>
      </c>
      <c r="E37" s="14" t="str">
        <f>VLOOKUP($B37,'Plan. Orçamentária'!$D$1:$L$1534,4,FALSE)</f>
        <v>Manômetro com mostrador de 4´, escalas: 0-4 / 0-7 / 0-10 / 0-17 / 0-21 / 0-28 kg/cm²</v>
      </c>
      <c r="F37" s="78" t="str">
        <f>VLOOKUP($B37,'Plan. Orçamentária'!$D$1:$L$1534,5,FALSE)</f>
        <v>UN</v>
      </c>
      <c r="G37" s="89">
        <f>SUMIF('Plan. Orçamentária'!$F$1:$F$1534,D37,'Plan. Orçamentária'!$I$1:$I$1534)</f>
        <v>3</v>
      </c>
      <c r="H37" s="90">
        <f>IF(D37&lt;&gt;0,INDEX('Plan. Orçamentária'!$F$1:$K$1534,MATCH(D37,'Plan. Orçamentária'!$F$1:$F$1534,0),6),0)</f>
        <v>0</v>
      </c>
      <c r="I37" s="91">
        <f t="shared" si="4"/>
        <v>0</v>
      </c>
      <c r="K37" s="92" t="e">
        <f t="shared" si="5"/>
        <v>#DIV/0!</v>
      </c>
      <c r="L37" s="93" t="e">
        <f t="shared" si="7"/>
        <v>#DIV/0!</v>
      </c>
      <c r="M37" s="94" t="e">
        <f t="shared" si="6"/>
        <v>#DIV/0!</v>
      </c>
    </row>
    <row r="38" spans="2:13" ht="47.25">
      <c r="B38" s="307">
        <v>7001</v>
      </c>
      <c r="C38" s="388" t="s">
        <v>27</v>
      </c>
      <c r="D38" s="358">
        <v>88248</v>
      </c>
      <c r="E38" s="14" t="str">
        <f>VLOOKUP($B38,'Plan. Orçamentária'!$D$1:$L$1534,4,FALSE)</f>
        <v>AUXILIAR DE ENCANADOR OU BOMBEIRO HIDRÁULICO COM ENCARGOS COMPLEMENTARES</v>
      </c>
      <c r="F38" s="78" t="str">
        <f>VLOOKUP($B38,'Plan. Orçamentária'!$D$1:$L$1534,5,FALSE)</f>
        <v>H</v>
      </c>
      <c r="G38" s="89">
        <f>SUMIF('Plan. Orçamentária'!$F$1:$F$1534,D38,'Plan. Orçamentária'!$I$1:$I$1534)</f>
        <v>24</v>
      </c>
      <c r="H38" s="90">
        <f>IF(D38&lt;&gt;0,INDEX('Plan. Orçamentária'!$F$1:$K$1534,MATCH(D38,'Plan. Orçamentária'!$F$1:$F$1534,0),6),0)</f>
        <v>0</v>
      </c>
      <c r="I38" s="91">
        <f t="shared" si="4"/>
        <v>0</v>
      </c>
      <c r="K38" s="92" t="e">
        <f t="shared" si="5"/>
        <v>#DIV/0!</v>
      </c>
      <c r="L38" s="93" t="e">
        <f t="shared" si="7"/>
        <v>#DIV/0!</v>
      </c>
      <c r="M38" s="94" t="e">
        <f t="shared" si="6"/>
        <v>#DIV/0!</v>
      </c>
    </row>
    <row r="39" spans="2:13" ht="31.5">
      <c r="B39" s="307">
        <v>4024</v>
      </c>
      <c r="C39" s="388" t="s">
        <v>20625</v>
      </c>
      <c r="D39" s="527">
        <v>9005006</v>
      </c>
      <c r="E39" s="14" t="str">
        <f>VLOOKUP($B39,'Plan. Orçamentária'!$D$1:$L$1534,4,FALSE)</f>
        <v>QUADRO DE DISTRIBUIÇÃO EM CHAPA METÁLICA - PARA ATÉ 16 DISJUNTORES</v>
      </c>
      <c r="F39" s="78" t="str">
        <f>VLOOKUP($B39,'Plan. Orçamentária'!$D$1:$L$1534,5,FALSE)</f>
        <v>UN</v>
      </c>
      <c r="G39" s="89">
        <f>SUMIF('Plan. Orçamentária'!$F$1:$F$1534,D39,'Plan. Orçamentária'!$I$1:$I$1534)</f>
        <v>1</v>
      </c>
      <c r="H39" s="90">
        <f>IF(D39&lt;&gt;0,INDEX('Plan. Orçamentária'!$F$1:$K$1534,MATCH(D39,'Plan. Orçamentária'!$F$1:$F$1534,0),6),0)</f>
        <v>0</v>
      </c>
      <c r="I39" s="91">
        <f t="shared" si="4"/>
        <v>0</v>
      </c>
      <c r="K39" s="92" t="e">
        <f t="shared" si="5"/>
        <v>#DIV/0!</v>
      </c>
      <c r="L39" s="93" t="e">
        <f t="shared" si="7"/>
        <v>#DIV/0!</v>
      </c>
      <c r="M39" s="94" t="e">
        <f t="shared" si="6"/>
        <v>#DIV/0!</v>
      </c>
    </row>
    <row r="40" spans="2:13" ht="31.5">
      <c r="B40" s="307">
        <v>3025</v>
      </c>
      <c r="C40" s="386" t="s">
        <v>63</v>
      </c>
      <c r="D40" s="357" t="s">
        <v>479</v>
      </c>
      <c r="E40" s="14" t="str">
        <f>VLOOKUP($B40,'Plan. Orçamentária'!$D$1:$L$1534,4,FALSE)</f>
        <v>Botoeira para acionamento de bomba de incêndio tipo quebra-vidro</v>
      </c>
      <c r="F40" s="78" t="str">
        <f>VLOOKUP($B40,'Plan. Orçamentária'!$D$1:$L$1534,5,FALSE)</f>
        <v>UN</v>
      </c>
      <c r="G40" s="89">
        <f>SUMIF('Plan. Orçamentária'!$F$1:$F$1534,D40,'Plan. Orçamentária'!$I$1:$I$1534)</f>
        <v>8</v>
      </c>
      <c r="H40" s="90">
        <f>IF(D40&lt;&gt;0,INDEX('Plan. Orçamentária'!$F$1:$K$1534,MATCH(D40,'Plan. Orçamentária'!$F$1:$F$1534,0),6),0)</f>
        <v>0</v>
      </c>
      <c r="I40" s="91">
        <f t="shared" si="4"/>
        <v>0</v>
      </c>
      <c r="K40" s="92" t="e">
        <f t="shared" si="5"/>
        <v>#DIV/0!</v>
      </c>
      <c r="L40" s="93" t="e">
        <f t="shared" si="7"/>
        <v>#DIV/0!</v>
      </c>
      <c r="M40" s="94" t="e">
        <f t="shared" si="6"/>
        <v>#DIV/0!</v>
      </c>
    </row>
    <row r="41" spans="2:13" ht="15.75">
      <c r="B41" s="307">
        <v>4013</v>
      </c>
      <c r="C41" s="388" t="s">
        <v>63</v>
      </c>
      <c r="D41" s="398" t="s">
        <v>5091</v>
      </c>
      <c r="E41" s="14" t="str">
        <f>VLOOKUP($B41,'Plan. Orçamentária'!$D$1:$L$1534,4,FALSE)</f>
        <v>Tomada 2P+T de 20 A - 250 V, completa</v>
      </c>
      <c r="F41" s="78" t="str">
        <f>VLOOKUP($B41,'Plan. Orçamentária'!$D$1:$L$1534,5,FALSE)</f>
        <v>CJ</v>
      </c>
      <c r="G41" s="89">
        <f>SUMIF('Plan. Orçamentária'!$F$1:$F$1534,D41,'Plan. Orçamentária'!$I$1:$I$1534)</f>
        <v>20</v>
      </c>
      <c r="H41" s="90">
        <f>IF(D41&lt;&gt;0,INDEX('Plan. Orçamentária'!$F$1:$K$1534,MATCH(D41,'Plan. Orçamentária'!$F$1:$F$1534,0),6),0)</f>
        <v>0</v>
      </c>
      <c r="I41" s="91">
        <f t="shared" si="4"/>
        <v>0</v>
      </c>
      <c r="K41" s="92" t="e">
        <f t="shared" si="5"/>
        <v>#DIV/0!</v>
      </c>
      <c r="L41" s="93" t="e">
        <f t="shared" si="7"/>
        <v>#DIV/0!</v>
      </c>
      <c r="M41" s="94" t="e">
        <f t="shared" si="6"/>
        <v>#DIV/0!</v>
      </c>
    </row>
    <row r="42" spans="2:13" ht="15.75">
      <c r="B42" s="307">
        <v>4010</v>
      </c>
      <c r="C42" s="386" t="s">
        <v>63</v>
      </c>
      <c r="D42" s="389" t="s">
        <v>5123</v>
      </c>
      <c r="E42" s="14" t="str">
        <f>VLOOKUP($B42,'Plan. Orçamentária'!$D$1:$L$1534,4,FALSE)</f>
        <v>Condulete metálico de 1´</v>
      </c>
      <c r="F42" s="78" t="str">
        <f>VLOOKUP($B42,'Plan. Orçamentária'!$D$1:$L$1534,5,FALSE)</f>
        <v>CJ</v>
      </c>
      <c r="G42" s="89">
        <f>SUMIF('Plan. Orçamentária'!$F$1:$F$1534,D42,'Plan. Orçamentária'!$I$1:$I$1534)</f>
        <v>12</v>
      </c>
      <c r="H42" s="90">
        <f>IF(D42&lt;&gt;0,INDEX('Plan. Orçamentária'!$F$1:$K$1534,MATCH(D42,'Plan. Orçamentária'!$F$1:$F$1534,0),6),0)</f>
        <v>0</v>
      </c>
      <c r="I42" s="91">
        <f t="shared" si="4"/>
        <v>0</v>
      </c>
      <c r="K42" s="92" t="e">
        <f t="shared" si="5"/>
        <v>#DIV/0!</v>
      </c>
      <c r="L42" s="93" t="e">
        <f t="shared" si="7"/>
        <v>#DIV/0!</v>
      </c>
      <c r="M42" s="94" t="e">
        <f t="shared" si="6"/>
        <v>#DIV/0!</v>
      </c>
    </row>
    <row r="43" spans="2:13" ht="31.5">
      <c r="B43" s="307">
        <v>4001</v>
      </c>
      <c r="C43" s="388" t="s">
        <v>20625</v>
      </c>
      <c r="D43" s="527">
        <v>17045001</v>
      </c>
      <c r="E43" s="14" t="str">
        <f>VLOOKUP($B43,'Plan. Orçamentária'!$D$1:$L$1534,4,FALSE)</f>
        <v>ANDAIMES METÁLICOS - FORNECIMENTO</v>
      </c>
      <c r="F43" s="78" t="str">
        <f>VLOOKUP($B43,'Plan. Orçamentária'!$D$1:$L$1534,5,FALSE)</f>
        <v>M3xMÊS</v>
      </c>
      <c r="G43" s="89">
        <f>SUMIF('Plan. Orçamentária'!$F$1:$F$1534,D43,'Plan. Orçamentária'!$I$1:$I$1534)</f>
        <v>54</v>
      </c>
      <c r="H43" s="90">
        <f>IF(D43&lt;&gt;0,INDEX('Plan. Orçamentária'!$F$1:$K$1534,MATCH(D43,'Plan. Orçamentária'!$F$1:$F$1534,0),6),0)</f>
        <v>0</v>
      </c>
      <c r="I43" s="91">
        <f t="shared" si="4"/>
        <v>0</v>
      </c>
      <c r="K43" s="92" t="e">
        <f t="shared" si="5"/>
        <v>#DIV/0!</v>
      </c>
      <c r="L43" s="93" t="e">
        <f t="shared" si="7"/>
        <v>#DIV/0!</v>
      </c>
      <c r="M43" s="94" t="e">
        <f t="shared" si="6"/>
        <v>#DIV/0!</v>
      </c>
    </row>
    <row r="44" spans="2:13" ht="47.25">
      <c r="B44" s="307">
        <v>4028</v>
      </c>
      <c r="C44" s="356" t="s">
        <v>20625</v>
      </c>
      <c r="D44" s="527">
        <v>2002001</v>
      </c>
      <c r="E44" s="14" t="str">
        <f>VLOOKUP($B44,'Plan. Orçamentária'!$D$1:$L$1534,4,FALSE)</f>
        <v>ESCAVAÇÃO MANUAL COM PROFUNDIDADE IGUAL OU INFERIOR A 1,50M</v>
      </c>
      <c r="F44" s="78" t="str">
        <f>VLOOKUP($B44,'Plan. Orçamentária'!$D$1:$L$1534,5,FALSE)</f>
        <v>M3</v>
      </c>
      <c r="G44" s="89">
        <f>SUMIF('Plan. Orçamentária'!$F$1:$F$1534,D44,'Plan. Orçamentária'!$I$1:$I$1534)</f>
        <v>7</v>
      </c>
      <c r="H44" s="90">
        <f>IF(D44&lt;&gt;0,INDEX('Plan. Orçamentária'!$F$1:$K$1534,MATCH(D44,'Plan. Orçamentária'!$F$1:$F$1534,0),6),0)</f>
        <v>0</v>
      </c>
      <c r="I44" s="91">
        <f t="shared" si="4"/>
        <v>0</v>
      </c>
      <c r="K44" s="92" t="e">
        <f t="shared" si="5"/>
        <v>#DIV/0!</v>
      </c>
      <c r="L44" s="93" t="e">
        <f t="shared" si="7"/>
        <v>#DIV/0!</v>
      </c>
      <c r="M44" s="94" t="e">
        <f t="shared" si="6"/>
        <v>#DIV/0!</v>
      </c>
    </row>
    <row r="45" spans="2:13" ht="31.5">
      <c r="B45" s="307">
        <v>4025</v>
      </c>
      <c r="C45" s="388" t="s">
        <v>63</v>
      </c>
      <c r="D45" s="532" t="s">
        <v>324</v>
      </c>
      <c r="E45" s="14" t="str">
        <f>VLOOKUP($B45,'Plan. Orçamentária'!$D$1:$L$1534,4,FALSE)</f>
        <v>Disjuntor termomagnético, tripolar 220/380 V, corrente de 10 A até 50 A</v>
      </c>
      <c r="F45" s="78" t="str">
        <f>VLOOKUP($B45,'Plan. Orçamentária'!$D$1:$L$1534,5,FALSE)</f>
        <v>UN</v>
      </c>
      <c r="G45" s="89">
        <f>SUMIF('Plan. Orçamentária'!$F$1:$F$1534,D45,'Plan. Orçamentária'!$I$1:$I$1534)</f>
        <v>3</v>
      </c>
      <c r="H45" s="90">
        <f>IF(D45&lt;&gt;0,INDEX('Plan. Orçamentária'!$F$1:$K$1534,MATCH(D45,'Plan. Orçamentária'!$F$1:$F$1534,0),6),0)</f>
        <v>0</v>
      </c>
      <c r="I45" s="91">
        <f t="shared" si="4"/>
        <v>0</v>
      </c>
      <c r="K45" s="92" t="e">
        <f t="shared" si="5"/>
        <v>#DIV/0!</v>
      </c>
      <c r="L45" s="93" t="e">
        <f t="shared" si="7"/>
        <v>#DIV/0!</v>
      </c>
      <c r="M45" s="94" t="e">
        <f t="shared" si="6"/>
        <v>#DIV/0!</v>
      </c>
    </row>
    <row r="46" spans="2:13" ht="47.25">
      <c r="B46" s="307">
        <v>4023</v>
      </c>
      <c r="C46" s="388" t="s">
        <v>63</v>
      </c>
      <c r="D46" s="532" t="s">
        <v>4890</v>
      </c>
      <c r="E46" s="14" t="str">
        <f>VLOOKUP($B46,'Plan. Orçamentária'!$D$1:$L$1534,4,FALSE)</f>
        <v>Cabo de cobre flexível blindado de 3 x 1,5 mm², isolamento 600V, isolação em VC/E 105°C - para detecção de incêndio</v>
      </c>
      <c r="F46" s="78" t="str">
        <f>VLOOKUP($B46,'Plan. Orçamentária'!$D$1:$L$1534,5,FALSE)</f>
        <v>M</v>
      </c>
      <c r="G46" s="89">
        <f>SUMIF('Plan. Orçamentária'!$F$1:$F$1534,D46,'Plan. Orçamentária'!$I$1:$I$1534)</f>
        <v>40</v>
      </c>
      <c r="H46" s="90">
        <f>IF(D46&lt;&gt;0,INDEX('Plan. Orçamentária'!$F$1:$K$1534,MATCH(D46,'Plan. Orçamentária'!$F$1:$F$1534,0),6),0)</f>
        <v>0</v>
      </c>
      <c r="I46" s="91">
        <f t="shared" si="4"/>
        <v>0</v>
      </c>
      <c r="K46" s="92" t="e">
        <f t="shared" si="5"/>
        <v>#DIV/0!</v>
      </c>
      <c r="L46" s="93" t="e">
        <f t="shared" si="7"/>
        <v>#DIV/0!</v>
      </c>
      <c r="M46" s="94" t="e">
        <f t="shared" si="6"/>
        <v>#DIV/0!</v>
      </c>
    </row>
    <row r="47" spans="2:13" ht="31.5">
      <c r="B47" s="307">
        <v>3024</v>
      </c>
      <c r="C47" s="386" t="s">
        <v>10</v>
      </c>
      <c r="D47" s="357" t="s">
        <v>32556</v>
      </c>
      <c r="E47" s="14" t="str">
        <f>VLOOKUP($B47,'Plan. Orçamentária'!$D$1:$L$1534,4,FALSE)</f>
        <v>BOTOEIRA PARA ACIONAMENTO DA BOMBA DE INCENDIO</v>
      </c>
      <c r="F47" s="78" t="str">
        <f>VLOOKUP($B47,'Plan. Orçamentária'!$D$1:$L$1534,5,FALSE)</f>
        <v>UN</v>
      </c>
      <c r="G47" s="89">
        <f>SUMIF('Plan. Orçamentária'!$F$1:$F$1534,D47,'Plan. Orçamentária'!$I$1:$I$1534)</f>
        <v>1</v>
      </c>
      <c r="H47" s="90">
        <f>IF(D47&lt;&gt;0,INDEX('Plan. Orçamentária'!$F$1:$K$1534,MATCH(D47,'Plan. Orçamentária'!$F$1:$F$1534,0),6),0)</f>
        <v>0</v>
      </c>
      <c r="I47" s="91">
        <f t="shared" si="4"/>
        <v>0</v>
      </c>
      <c r="K47" s="92" t="e">
        <f t="shared" si="5"/>
        <v>#DIV/0!</v>
      </c>
      <c r="L47" s="93" t="e">
        <f t="shared" si="7"/>
        <v>#DIV/0!</v>
      </c>
      <c r="M47" s="94" t="e">
        <f t="shared" si="6"/>
        <v>#DIV/0!</v>
      </c>
    </row>
    <row r="48" spans="2:13" ht="63">
      <c r="B48" s="307">
        <v>3003</v>
      </c>
      <c r="C48" s="355" t="s">
        <v>27</v>
      </c>
      <c r="D48" s="358">
        <v>102492</v>
      </c>
      <c r="E48" s="14" t="str">
        <f>VLOOKUP($B48,'Plan. Orçamentária'!$D$1:$L$1534,4,FALSE)</f>
        <v>PINTURA DE PISO COM TINTA ACRÍLICA, APLICAÇÃO MANUAL, 3 DEMÃOS, INCLUSO FUNDO PREPARADOR. AF_05/2021</v>
      </c>
      <c r="F48" s="78" t="str">
        <f>VLOOKUP($B48,'Plan. Orçamentária'!$D$1:$L$1534,5,FALSE)</f>
        <v>M2</v>
      </c>
      <c r="G48" s="89">
        <f>SUMIF('Plan. Orçamentária'!$F$1:$F$1534,D48,'Plan. Orçamentária'!$I$1:$I$1534)</f>
        <v>15</v>
      </c>
      <c r="H48" s="90">
        <f>IF(D48&lt;&gt;0,INDEX('Plan. Orçamentária'!$F$1:$K$1534,MATCH(D48,'Plan. Orçamentária'!$F$1:$F$1534,0),6),0)</f>
        <v>0</v>
      </c>
      <c r="I48" s="91">
        <f t="shared" si="4"/>
        <v>0</v>
      </c>
      <c r="K48" s="92" t="e">
        <f t="shared" si="5"/>
        <v>#DIV/0!</v>
      </c>
      <c r="L48" s="93" t="e">
        <f t="shared" si="7"/>
        <v>#DIV/0!</v>
      </c>
      <c r="M48" s="94" t="e">
        <f t="shared" si="6"/>
        <v>#DIV/0!</v>
      </c>
    </row>
    <row r="49" spans="1:15" ht="31.5">
      <c r="B49" s="307">
        <v>4006</v>
      </c>
      <c r="C49" s="388" t="s">
        <v>20625</v>
      </c>
      <c r="D49" s="527">
        <v>9007061</v>
      </c>
      <c r="E49" s="14" t="str">
        <f>VLOOKUP($B49,'Plan. Orçamentária'!$D$1:$L$1534,4,FALSE)</f>
        <v>PONTO COM TOMADA SIMPLES 110/220V - EM CONDULETE 3/4"</v>
      </c>
      <c r="F49" s="78" t="str">
        <f>VLOOKUP($B49,'Plan. Orçamentária'!$D$1:$L$1534,5,FALSE)</f>
        <v>UN</v>
      </c>
      <c r="G49" s="89">
        <f>SUMIF('Plan. Orçamentária'!$F$1:$F$1534,D49,'Plan. Orçamentária'!$I$1:$I$1534)</f>
        <v>2</v>
      </c>
      <c r="H49" s="90">
        <f>IF(D49&lt;&gt;0,INDEX('Plan. Orçamentária'!$F$1:$K$1534,MATCH(D49,'Plan. Orçamentária'!$F$1:$F$1534,0),6),0)</f>
        <v>0</v>
      </c>
      <c r="I49" s="91">
        <f t="shared" si="4"/>
        <v>0</v>
      </c>
      <c r="K49" s="92" t="e">
        <f t="shared" si="5"/>
        <v>#DIV/0!</v>
      </c>
      <c r="L49" s="93" t="e">
        <f t="shared" si="7"/>
        <v>#DIV/0!</v>
      </c>
      <c r="M49" s="94" t="e">
        <f t="shared" si="6"/>
        <v>#DIV/0!</v>
      </c>
    </row>
    <row r="50" spans="1:15" ht="15.75">
      <c r="B50" s="307">
        <v>2002</v>
      </c>
      <c r="C50" s="386" t="s">
        <v>63</v>
      </c>
      <c r="D50" s="358" t="s">
        <v>7077</v>
      </c>
      <c r="E50" s="14" t="str">
        <f>VLOOKUP($B50,'Plan. Orçamentária'!$D$1:$L$1534,4,FALSE)</f>
        <v>Torneira de boia, DN= 2´</v>
      </c>
      <c r="F50" s="78" t="str">
        <f>VLOOKUP($B50,'Plan. Orçamentária'!$D$1:$L$1534,5,FALSE)</f>
        <v>UN</v>
      </c>
      <c r="G50" s="89">
        <f>SUMIF('Plan. Orçamentária'!$F$1:$F$1534,D50,'Plan. Orçamentária'!$I$1:$I$1534)</f>
        <v>1</v>
      </c>
      <c r="H50" s="90">
        <f>IF(D50&lt;&gt;0,INDEX('Plan. Orçamentária'!$F$1:$K$1534,MATCH(D50,'Plan. Orçamentária'!$F$1:$F$1534,0),6),0)</f>
        <v>0</v>
      </c>
      <c r="I50" s="91">
        <f t="shared" si="4"/>
        <v>0</v>
      </c>
      <c r="K50" s="92" t="e">
        <f t="shared" si="5"/>
        <v>#DIV/0!</v>
      </c>
      <c r="L50" s="93" t="e">
        <f t="shared" si="7"/>
        <v>#DIV/0!</v>
      </c>
      <c r="M50" s="94" t="e">
        <f t="shared" si="6"/>
        <v>#DIV/0!</v>
      </c>
    </row>
    <row r="51" spans="1:15" ht="31.5">
      <c r="B51" s="307">
        <v>4026</v>
      </c>
      <c r="C51" s="530" t="s">
        <v>10</v>
      </c>
      <c r="D51" s="531" t="s">
        <v>32564</v>
      </c>
      <c r="E51" s="14" t="str">
        <f>VLOOKUP($B51,'Plan. Orçamentária'!$D$1:$L$1534,4,FALSE)</f>
        <v>CAIXA DE PASSAGEM CHAPA TAMPA PARAFUSADA DE 20X20X10 CM</v>
      </c>
      <c r="F51" s="78" t="str">
        <f>VLOOKUP($B51,'Plan. Orçamentária'!$D$1:$L$1534,5,FALSE)</f>
        <v>UN</v>
      </c>
      <c r="G51" s="89">
        <f>SUMIF('Plan. Orçamentária'!$F$1:$F$1534,D51,'Plan. Orçamentária'!$I$1:$I$1534)</f>
        <v>4</v>
      </c>
      <c r="H51" s="90">
        <f>IF(D51&lt;&gt;0,INDEX('Plan. Orçamentária'!$F$1:$K$1534,MATCH(D51,'Plan. Orçamentária'!$F$1:$F$1534,0),6),0)</f>
        <v>0</v>
      </c>
      <c r="I51" s="91">
        <f t="shared" si="4"/>
        <v>0</v>
      </c>
      <c r="K51" s="92" t="e">
        <f t="shared" si="5"/>
        <v>#DIV/0!</v>
      </c>
      <c r="L51" s="93" t="e">
        <f t="shared" si="7"/>
        <v>#DIV/0!</v>
      </c>
      <c r="M51" s="94" t="e">
        <f t="shared" si="6"/>
        <v>#DIV/0!</v>
      </c>
    </row>
    <row r="52" spans="1:15" ht="47.25">
      <c r="B52" s="307">
        <v>4022</v>
      </c>
      <c r="C52" s="388" t="s">
        <v>63</v>
      </c>
      <c r="D52" s="532" t="s">
        <v>4888</v>
      </c>
      <c r="E52" s="14" t="str">
        <f>VLOOKUP($B52,'Plan. Orçamentária'!$D$1:$L$1534,4,FALSE)</f>
        <v>Cabo de cobre flexível blindado de 2 x 1,5 mm², isolamento 600V, isolação em VC/E 105°C - para detecção de incêndio</v>
      </c>
      <c r="F52" s="78" t="str">
        <f>VLOOKUP($B52,'Plan. Orçamentária'!$D$1:$L$1534,5,FALSE)</f>
        <v>M</v>
      </c>
      <c r="G52" s="89">
        <f>SUMIF('Plan. Orçamentária'!$F$1:$F$1534,D52,'Plan. Orçamentária'!$I$1:$I$1534)</f>
        <v>25</v>
      </c>
      <c r="H52" s="90">
        <f>IF(D52&lt;&gt;0,INDEX('Plan. Orçamentária'!$F$1:$K$1534,MATCH(D52,'Plan. Orçamentária'!$F$1:$F$1534,0),6),0)</f>
        <v>0</v>
      </c>
      <c r="I52" s="91">
        <f t="shared" si="4"/>
        <v>0</v>
      </c>
      <c r="K52" s="92" t="e">
        <f t="shared" si="5"/>
        <v>#DIV/0!</v>
      </c>
      <c r="L52" s="93" t="e">
        <f t="shared" si="7"/>
        <v>#DIV/0!</v>
      </c>
      <c r="M52" s="94" t="e">
        <f t="shared" si="6"/>
        <v>#DIV/0!</v>
      </c>
    </row>
    <row r="53" spans="1:15" ht="78.75">
      <c r="B53" s="307">
        <v>1002</v>
      </c>
      <c r="C53" s="355" t="s">
        <v>27</v>
      </c>
      <c r="D53" s="358">
        <v>103694</v>
      </c>
      <c r="E53" s="14" t="str">
        <f>VLOOKUP($B53,'Plan. Orçamentária'!$D$1:$L$1534,4,FALSE)</f>
        <v>FORNECIMENTO E INSTALAÇÃO DE SUPORTE DE MADEIRA PARA PLACAS DE SINALIZAÇÃO, EM SOLO, COM H= DE 2,5 M E SEÇÃO DE 7,5 X 7,5 CM. AF_03/2022</v>
      </c>
      <c r="F53" s="78" t="str">
        <f>VLOOKUP($B53,'Plan. Orçamentária'!$D$1:$L$1534,5,FALSE)</f>
        <v>UN</v>
      </c>
      <c r="G53" s="89">
        <f>SUMIF('Plan. Orçamentária'!$F$1:$F$1534,D53,'Plan. Orçamentária'!$I$1:$I$1534)</f>
        <v>2</v>
      </c>
      <c r="H53" s="90">
        <f>IF(D53&lt;&gt;0,INDEX('Plan. Orçamentária'!$F$1:$K$1534,MATCH(D53,'Plan. Orçamentária'!$F$1:$F$1534,0),6),0)</f>
        <v>0</v>
      </c>
      <c r="I53" s="91">
        <f t="shared" si="4"/>
        <v>0</v>
      </c>
      <c r="K53" s="92" t="e">
        <f t="shared" si="5"/>
        <v>#DIV/0!</v>
      </c>
      <c r="L53" s="93" t="e">
        <f t="shared" si="7"/>
        <v>#DIV/0!</v>
      </c>
      <c r="M53" s="94" t="e">
        <f t="shared" si="6"/>
        <v>#DIV/0!</v>
      </c>
    </row>
    <row r="54" spans="1:15" ht="31.5">
      <c r="A54"/>
      <c r="B54" s="307">
        <v>3008</v>
      </c>
      <c r="C54" s="386" t="s">
        <v>63</v>
      </c>
      <c r="D54" s="387" t="s">
        <v>8131</v>
      </c>
      <c r="E54" s="14" t="str">
        <f>VLOOKUP($B54,'Plan. Orçamentária'!$D$1:$L$1534,4,FALSE)</f>
        <v>Placa de identificação em acrílico com texto em vinil</v>
      </c>
      <c r="F54" s="78" t="str">
        <f>VLOOKUP($B54,'Plan. Orçamentária'!$D$1:$L$1534,5,FALSE)</f>
        <v>M2</v>
      </c>
      <c r="G54" s="89">
        <f>SUMIF('Plan. Orçamentária'!$F$1:$F$1534,D54,'Plan. Orçamentária'!$I$1:$I$1534)</f>
        <v>0.1</v>
      </c>
      <c r="H54" s="90">
        <f>IF(D54&lt;&gt;0,INDEX('Plan. Orçamentária'!$F$1:$K$1534,MATCH(D54,'Plan. Orçamentária'!$F$1:$F$1534,0),6),0)</f>
        <v>0</v>
      </c>
      <c r="I54" s="91">
        <f t="shared" si="4"/>
        <v>0</v>
      </c>
      <c r="K54" s="92" t="e">
        <f t="shared" si="5"/>
        <v>#DIV/0!</v>
      </c>
      <c r="L54" s="93" t="e">
        <f t="shared" si="7"/>
        <v>#DIV/0!</v>
      </c>
      <c r="M54" s="94" t="e">
        <f t="shared" si="6"/>
        <v>#DIV/0!</v>
      </c>
      <c r="N54"/>
      <c r="O54"/>
    </row>
    <row r="55" spans="1:15" ht="31.5">
      <c r="A55"/>
      <c r="B55" s="307">
        <v>4021</v>
      </c>
      <c r="C55" s="388" t="s">
        <v>63</v>
      </c>
      <c r="D55" s="532" t="s">
        <v>322</v>
      </c>
      <c r="E55" s="14" t="str">
        <f>VLOOKUP($B55,'Plan. Orçamentária'!$D$1:$L$1534,4,FALSE)</f>
        <v>Disjuntor termomagnético, bipolar 220/380 V, corrente de 10 A até 50 A</v>
      </c>
      <c r="F55" s="78" t="str">
        <f>VLOOKUP($B55,'Plan. Orçamentária'!$D$1:$L$1534,5,FALSE)</f>
        <v>UN</v>
      </c>
      <c r="G55" s="89">
        <f>SUMIF('Plan. Orçamentária'!$F$1:$F$1534,D55,'Plan. Orçamentária'!$I$1:$I$1534)</f>
        <v>1</v>
      </c>
      <c r="H55" s="90">
        <f>IF(D55&lt;&gt;0,INDEX('Plan. Orçamentária'!$F$1:$K$1534,MATCH(D55,'Plan. Orçamentária'!$F$1:$F$1534,0),6),0)</f>
        <v>0</v>
      </c>
      <c r="I55" s="91">
        <f t="shared" si="4"/>
        <v>0</v>
      </c>
      <c r="K55" s="92" t="e">
        <f t="shared" si="5"/>
        <v>#DIV/0!</v>
      </c>
      <c r="L55" s="93" t="e">
        <f t="shared" si="7"/>
        <v>#DIV/0!</v>
      </c>
      <c r="M55" s="94" t="e">
        <f t="shared" si="6"/>
        <v>#DIV/0!</v>
      </c>
      <c r="N55"/>
      <c r="O55"/>
    </row>
    <row r="56" spans="1:15" ht="63">
      <c r="A56"/>
      <c r="B56" s="307">
        <v>3005</v>
      </c>
      <c r="C56" s="386" t="s">
        <v>63</v>
      </c>
      <c r="D56" s="389" t="s">
        <v>8133</v>
      </c>
      <c r="E56" s="14" t="str">
        <f>VLOOKUP($B56,'Plan. Orçamentária'!$D$1:$L$1534,4,FALSE)</f>
        <v>Placa de sinalização em PVC fotoluminescente (200x200mm), com indicação de equipamentos de alarme, detecção e extinção de incêndio</v>
      </c>
      <c r="F56" s="78" t="str">
        <f>VLOOKUP($B56,'Plan. Orçamentária'!$D$1:$L$1534,5,FALSE)</f>
        <v>UN</v>
      </c>
      <c r="G56" s="89">
        <f>SUMIF('Plan. Orçamentária'!$F$1:$F$1534,D56,'Plan. Orçamentária'!$I$1:$I$1534)</f>
        <v>7</v>
      </c>
      <c r="H56" s="90">
        <f>IF(D56&lt;&gt;0,INDEX('Plan. Orçamentária'!$F$1:$K$1534,MATCH(D56,'Plan. Orçamentária'!$F$1:$F$1534,0),6),0)</f>
        <v>0</v>
      </c>
      <c r="I56" s="91">
        <f t="shared" si="4"/>
        <v>0</v>
      </c>
      <c r="K56" s="92" t="e">
        <f t="shared" si="5"/>
        <v>#DIV/0!</v>
      </c>
      <c r="L56" s="93" t="e">
        <f t="shared" si="7"/>
        <v>#DIV/0!</v>
      </c>
      <c r="M56" s="94" t="e">
        <f t="shared" si="6"/>
        <v>#DIV/0!</v>
      </c>
      <c r="N56"/>
      <c r="O56"/>
    </row>
    <row r="57" spans="1:15" ht="31.5">
      <c r="A57"/>
      <c r="B57" s="307">
        <v>4002</v>
      </c>
      <c r="C57" s="388" t="s">
        <v>20625</v>
      </c>
      <c r="D57" s="527">
        <v>17045002</v>
      </c>
      <c r="E57" s="14" t="str">
        <f>VLOOKUP($B57,'Plan. Orçamentária'!$D$1:$L$1534,4,FALSE)</f>
        <v>ANDAIMES METÁLICOS - MONTAGEM E DESMONTAGEM</v>
      </c>
      <c r="F57" s="78" t="str">
        <f>VLOOKUP($B57,'Plan. Orçamentária'!$D$1:$L$1534,5,FALSE)</f>
        <v>M3</v>
      </c>
      <c r="G57" s="89">
        <f>SUMIF('Plan. Orçamentária'!$F$1:$F$1534,D57,'Plan. Orçamentária'!$I$1:$I$1534)</f>
        <v>27</v>
      </c>
      <c r="H57" s="90">
        <f>IF(D57&lt;&gt;0,INDEX('Plan. Orçamentária'!$F$1:$K$1534,MATCH(D57,'Plan. Orçamentária'!$F$1:$F$1534,0),6),0)</f>
        <v>0</v>
      </c>
      <c r="I57" s="91">
        <f t="shared" si="4"/>
        <v>0</v>
      </c>
      <c r="K57" s="92" t="e">
        <f t="shared" si="5"/>
        <v>#DIV/0!</v>
      </c>
      <c r="L57" s="93" t="e">
        <f t="shared" si="7"/>
        <v>#DIV/0!</v>
      </c>
      <c r="M57" s="94" t="e">
        <f t="shared" si="6"/>
        <v>#DIV/0!</v>
      </c>
      <c r="N57"/>
      <c r="O57"/>
    </row>
    <row r="58" spans="1:15" ht="15.75">
      <c r="A58"/>
      <c r="B58" s="307">
        <v>3020</v>
      </c>
      <c r="C58" s="388" t="s">
        <v>63</v>
      </c>
      <c r="D58" s="356" t="s">
        <v>7261</v>
      </c>
      <c r="E58" s="14" t="str">
        <f>VLOOKUP($B58,'Plan. Orçamentária'!$D$1:$L$1534,4,FALSE)</f>
        <v>Chave para conexão de engate rápido</v>
      </c>
      <c r="F58" s="78" t="str">
        <f>VLOOKUP($B58,'Plan. Orçamentária'!$D$1:$L$1534,5,FALSE)</f>
        <v>UN</v>
      </c>
      <c r="G58" s="89">
        <f>SUMIF('Plan. Orçamentária'!$F$1:$F$1534,D58,'Plan. Orçamentária'!$I$1:$I$1534)</f>
        <v>7</v>
      </c>
      <c r="H58" s="90">
        <f>IF(D58&lt;&gt;0,INDEX('Plan. Orçamentária'!$F$1:$K$1534,MATCH(D58,'Plan. Orçamentária'!$F$1:$F$1534,0),6),0)</f>
        <v>0</v>
      </c>
      <c r="I58" s="91">
        <f t="shared" si="4"/>
        <v>0</v>
      </c>
      <c r="K58" s="92" t="e">
        <f t="shared" si="5"/>
        <v>#DIV/0!</v>
      </c>
      <c r="L58" s="93" t="e">
        <f t="shared" si="7"/>
        <v>#DIV/0!</v>
      </c>
      <c r="M58" s="94" t="e">
        <f t="shared" si="6"/>
        <v>#DIV/0!</v>
      </c>
      <c r="N58"/>
      <c r="O58"/>
    </row>
    <row r="59" spans="1:15" ht="31.5">
      <c r="A59"/>
      <c r="B59" s="307">
        <v>4009</v>
      </c>
      <c r="C59" s="388" t="s">
        <v>63</v>
      </c>
      <c r="D59" s="398" t="s">
        <v>4478</v>
      </c>
      <c r="E59" s="14" t="str">
        <f>VLOOKUP($B59,'Plan. Orçamentária'!$D$1:$L$1534,4,FALSE)</f>
        <v>Eletroduto galvanizado a quente conforme NBR6323 - 1´ - com acessórios</v>
      </c>
      <c r="F59" s="78" t="str">
        <f>VLOOKUP($B59,'Plan. Orçamentária'!$D$1:$L$1534,5,FALSE)</f>
        <v>M</v>
      </c>
      <c r="G59" s="89">
        <f>SUMIF('Plan. Orçamentária'!$F$1:$F$1534,D59,'Plan. Orçamentária'!$I$1:$I$1534)</f>
        <v>2</v>
      </c>
      <c r="H59" s="90">
        <f>IF(D59&lt;&gt;0,INDEX('Plan. Orçamentária'!$F$1:$K$1534,MATCH(D59,'Plan. Orçamentária'!$F$1:$F$1534,0),6),0)</f>
        <v>0</v>
      </c>
      <c r="I59" s="91">
        <f t="shared" si="4"/>
        <v>0</v>
      </c>
      <c r="K59" s="92" t="e">
        <f t="shared" si="5"/>
        <v>#DIV/0!</v>
      </c>
      <c r="L59" s="93" t="e">
        <f t="shared" si="7"/>
        <v>#DIV/0!</v>
      </c>
      <c r="M59" s="94" t="e">
        <f t="shared" si="6"/>
        <v>#DIV/0!</v>
      </c>
      <c r="N59"/>
      <c r="O59"/>
    </row>
    <row r="60" spans="1:15" ht="31.5">
      <c r="A60"/>
      <c r="B60" s="307">
        <v>4017</v>
      </c>
      <c r="C60" s="388" t="s">
        <v>63</v>
      </c>
      <c r="D60" s="529" t="s">
        <v>4938</v>
      </c>
      <c r="E60" s="14" t="str">
        <f>VLOOKUP($B60,'Plan. Orçamentária'!$D$1:$L$1534,4,FALSE)</f>
        <v>Cabo de cobre flexível de 6 mm², isolamento 0,6/1kV - isolação HEPR 90°C</v>
      </c>
      <c r="F60" s="78" t="str">
        <f>VLOOKUP($B60,'Plan. Orçamentária'!$D$1:$L$1534,5,FALSE)</f>
        <v>M</v>
      </c>
      <c r="G60" s="89">
        <f>SUMIF('Plan. Orçamentária'!$F$1:$F$1534,D60,'Plan. Orçamentária'!$I$1:$I$1534)</f>
        <v>15</v>
      </c>
      <c r="H60" s="90">
        <f>IF(D60&lt;&gt;0,INDEX('Plan. Orçamentária'!$F$1:$K$1534,MATCH(D60,'Plan. Orçamentária'!$F$1:$F$1534,0),6),0)</f>
        <v>0</v>
      </c>
      <c r="I60" s="91">
        <f t="shared" si="4"/>
        <v>0</v>
      </c>
      <c r="K60" s="92" t="e">
        <f t="shared" si="5"/>
        <v>#DIV/0!</v>
      </c>
      <c r="L60" s="93" t="e">
        <f t="shared" si="7"/>
        <v>#DIV/0!</v>
      </c>
      <c r="M60" s="94" t="e">
        <f t="shared" si="6"/>
        <v>#DIV/0!</v>
      </c>
      <c r="N60"/>
      <c r="O60"/>
    </row>
    <row r="61" spans="1:15" ht="31.5">
      <c r="A61"/>
      <c r="B61" s="307">
        <v>4008</v>
      </c>
      <c r="C61" s="388" t="s">
        <v>63</v>
      </c>
      <c r="D61" s="529" t="s">
        <v>4252</v>
      </c>
      <c r="E61" s="14" t="str">
        <f>VLOOKUP($B61,'Plan. Orçamentária'!$D$1:$L$1534,4,FALSE)</f>
        <v>Mini-disjuntor termomagnético, unipolar 127/220 V, corrente de 10 A até 32 A</v>
      </c>
      <c r="F61" s="78" t="str">
        <f>VLOOKUP($B61,'Plan. Orçamentária'!$D$1:$L$1534,5,FALSE)</f>
        <v>UN</v>
      </c>
      <c r="G61" s="89">
        <f>SUMIF('Plan. Orçamentária'!$F$1:$F$1534,D61,'Plan. Orçamentária'!$I$1:$I$1534)</f>
        <v>4</v>
      </c>
      <c r="H61" s="90">
        <f>IF(D61&lt;&gt;0,INDEX('Plan. Orçamentária'!$F$1:$K$1534,MATCH(D61,'Plan. Orçamentária'!$F$1:$F$1534,0),6),0)</f>
        <v>0</v>
      </c>
      <c r="I61" s="91">
        <f t="shared" si="4"/>
        <v>0</v>
      </c>
      <c r="K61" s="92" t="e">
        <f t="shared" si="5"/>
        <v>#DIV/0!</v>
      </c>
      <c r="L61" s="93" t="e">
        <f t="shared" si="7"/>
        <v>#DIV/0!</v>
      </c>
      <c r="M61" s="94" t="e">
        <f t="shared" si="6"/>
        <v>#DIV/0!</v>
      </c>
      <c r="N61"/>
      <c r="O61"/>
    </row>
    <row r="62" spans="1:15" ht="31.5">
      <c r="A62"/>
      <c r="B62" s="307">
        <v>4018</v>
      </c>
      <c r="C62" s="388" t="s">
        <v>63</v>
      </c>
      <c r="D62" s="532" t="s">
        <v>4936</v>
      </c>
      <c r="E62" s="14" t="str">
        <f>VLOOKUP($B62,'Plan. Orçamentária'!$D$1:$L$1534,4,FALSE)</f>
        <v>Cabo de cobre flexível de 4 mm², isolamento 0,6/1kV - isolação HEPR 90°C</v>
      </c>
      <c r="F62" s="78" t="str">
        <f>VLOOKUP($B62,'Plan. Orçamentária'!$D$1:$L$1534,5,FALSE)</f>
        <v>M</v>
      </c>
      <c r="G62" s="89">
        <f>SUMIF('Plan. Orçamentária'!$F$1:$F$1534,D62,'Plan. Orçamentária'!$I$1:$I$1534)</f>
        <v>15</v>
      </c>
      <c r="H62" s="90">
        <f>IF(D62&lt;&gt;0,INDEX('Plan. Orçamentária'!$F$1:$K$1534,MATCH(D62,'Plan. Orçamentária'!$F$1:$F$1534,0),6),0)</f>
        <v>0</v>
      </c>
      <c r="I62" s="91">
        <f t="shared" si="4"/>
        <v>0</v>
      </c>
      <c r="K62" s="92" t="e">
        <f t="shared" si="5"/>
        <v>#DIV/0!</v>
      </c>
      <c r="L62" s="93" t="e">
        <f t="shared" si="7"/>
        <v>#DIV/0!</v>
      </c>
      <c r="M62" s="94" t="e">
        <f t="shared" si="6"/>
        <v>#DIV/0!</v>
      </c>
      <c r="N62"/>
      <c r="O62"/>
    </row>
    <row r="63" spans="1:15" ht="31.5">
      <c r="A63"/>
      <c r="B63" s="307">
        <v>4029</v>
      </c>
      <c r="C63" s="356" t="s">
        <v>20625</v>
      </c>
      <c r="D63" s="527">
        <v>1004080</v>
      </c>
      <c r="E63" s="14" t="str">
        <f>VLOOKUP($B63,'Plan. Orçamentária'!$D$1:$L$1534,4,FALSE)</f>
        <v>REATERRO DE VALAS, INCLUSIVE COMPACTAÇÃO</v>
      </c>
      <c r="F63" s="78" t="str">
        <f>VLOOKUP($B63,'Plan. Orçamentária'!$D$1:$L$1534,5,FALSE)</f>
        <v>M3</v>
      </c>
      <c r="G63" s="89">
        <f>SUMIF('Plan. Orçamentária'!$F$1:$F$1534,D63,'Plan. Orçamentária'!$I$1:$I$1534)</f>
        <v>3</v>
      </c>
      <c r="H63" s="90">
        <f>IF(D63&lt;&gt;0,INDEX('Plan. Orçamentária'!$F$1:$K$1534,MATCH(D63,'Plan. Orçamentária'!$F$1:$F$1534,0),6),0)</f>
        <v>0</v>
      </c>
      <c r="I63" s="91">
        <f t="shared" si="4"/>
        <v>0</v>
      </c>
      <c r="K63" s="92" t="e">
        <f t="shared" si="5"/>
        <v>#DIV/0!</v>
      </c>
      <c r="L63" s="93" t="e">
        <f t="shared" si="7"/>
        <v>#DIV/0!</v>
      </c>
      <c r="M63" s="94" t="e">
        <f t="shared" si="6"/>
        <v>#DIV/0!</v>
      </c>
      <c r="N63"/>
      <c r="O63"/>
    </row>
    <row r="64" spans="1:15" ht="31.5">
      <c r="A64"/>
      <c r="B64" s="307">
        <v>3006</v>
      </c>
      <c r="C64" s="386" t="s">
        <v>63</v>
      </c>
      <c r="D64" s="389" t="s">
        <v>8139</v>
      </c>
      <c r="E64" s="14" t="str">
        <f>VLOOKUP($B64,'Plan. Orçamentária'!$D$1:$L$1534,4,FALSE)</f>
        <v>Placa de sinalização em PVC, com indicação de alerta</v>
      </c>
      <c r="F64" s="78" t="str">
        <f>VLOOKUP($B64,'Plan. Orçamentária'!$D$1:$L$1534,5,FALSE)</f>
        <v>UN</v>
      </c>
      <c r="G64" s="89">
        <f>SUMIF('Plan. Orçamentária'!$F$1:$F$1534,D64,'Plan. Orçamentária'!$I$1:$I$1534)</f>
        <v>1</v>
      </c>
      <c r="H64" s="90">
        <f>IF(D64&lt;&gt;0,INDEX('Plan. Orçamentária'!$F$1:$K$1534,MATCH(D64,'Plan. Orçamentária'!$F$1:$F$1534,0),6),0)</f>
        <v>0</v>
      </c>
      <c r="I64" s="91">
        <f t="shared" si="4"/>
        <v>0</v>
      </c>
      <c r="K64" s="92" t="e">
        <f t="shared" si="5"/>
        <v>#DIV/0!</v>
      </c>
      <c r="L64" s="93" t="e">
        <f t="shared" si="7"/>
        <v>#DIV/0!</v>
      </c>
      <c r="M64" s="94" t="e">
        <f t="shared" si="6"/>
        <v>#DIV/0!</v>
      </c>
      <c r="N64"/>
      <c r="O64"/>
    </row>
    <row r="65" spans="1:15" ht="31.5">
      <c r="A65"/>
      <c r="B65" s="312">
        <v>3007</v>
      </c>
      <c r="C65" s="386" t="s">
        <v>63</v>
      </c>
      <c r="D65" s="389" t="s">
        <v>8141</v>
      </c>
      <c r="E65" s="14" t="str">
        <f>VLOOKUP($B65,'Plan. Orçamentária'!$D$1:$L$1534,4,FALSE)</f>
        <v>Placa de sinalização em PVC, com indicação de proibição normativa</v>
      </c>
      <c r="F65" s="78" t="str">
        <f>VLOOKUP($B65,'Plan. Orçamentária'!$D$1:$L$1534,5,FALSE)</f>
        <v>UN</v>
      </c>
      <c r="G65" s="89">
        <f>SUMIF('Plan. Orçamentária'!$F$1:$F$1534,D65,'Plan. Orçamentária'!$I$1:$I$1534)</f>
        <v>1</v>
      </c>
      <c r="H65" s="90">
        <f>IF(D65&lt;&gt;0,INDEX('Plan. Orçamentária'!$F$1:$K$1534,MATCH(D65,'Plan. Orçamentária'!$F$1:$F$1534,0),6),0)</f>
        <v>0</v>
      </c>
      <c r="I65" s="91">
        <f t="shared" si="4"/>
        <v>0</v>
      </c>
      <c r="K65" s="92" t="e">
        <f t="shared" si="5"/>
        <v>#DIV/0!</v>
      </c>
      <c r="L65" s="93" t="e">
        <f t="shared" si="7"/>
        <v>#DIV/0!</v>
      </c>
      <c r="M65" s="94" t="e">
        <f t="shared" si="6"/>
        <v>#DIV/0!</v>
      </c>
      <c r="N65"/>
      <c r="O65"/>
    </row>
    <row r="66" spans="1:15">
      <c r="A66"/>
      <c r="B66"/>
      <c r="C66"/>
      <c r="D66"/>
      <c r="E66"/>
      <c r="F66"/>
      <c r="G66"/>
      <c r="H66"/>
      <c r="I66"/>
      <c r="J66"/>
      <c r="K66"/>
      <c r="L66"/>
      <c r="M66"/>
      <c r="N66"/>
      <c r="O66"/>
    </row>
    <row r="67" spans="1:15">
      <c r="A67"/>
      <c r="B67"/>
      <c r="C67"/>
      <c r="D67"/>
      <c r="E67"/>
      <c r="F67"/>
      <c r="G67"/>
      <c r="H67"/>
      <c r="I67"/>
      <c r="J67"/>
      <c r="K67"/>
      <c r="L67"/>
      <c r="M67"/>
      <c r="N67"/>
      <c r="O67"/>
    </row>
    <row r="68" spans="1:15">
      <c r="A68"/>
      <c r="B68"/>
      <c r="C68"/>
      <c r="D68"/>
      <c r="E68"/>
      <c r="F68"/>
      <c r="G68"/>
      <c r="H68"/>
      <c r="I68"/>
      <c r="J68"/>
      <c r="K68"/>
      <c r="L68"/>
      <c r="M68"/>
      <c r="N68"/>
      <c r="O68"/>
    </row>
    <row r="69" spans="1:15">
      <c r="A69"/>
      <c r="B69"/>
      <c r="C69"/>
      <c r="D69"/>
      <c r="E69"/>
      <c r="F69"/>
      <c r="G69"/>
      <c r="H69"/>
      <c r="I69"/>
      <c r="J69"/>
      <c r="K69"/>
      <c r="L69"/>
      <c r="M69"/>
      <c r="N69"/>
      <c r="O69"/>
    </row>
    <row r="70" spans="1:15">
      <c r="A70"/>
      <c r="B70"/>
      <c r="C70"/>
      <c r="D70"/>
      <c r="E70"/>
      <c r="F70"/>
      <c r="G70"/>
      <c r="H70"/>
      <c r="I70"/>
      <c r="J70"/>
      <c r="K70"/>
      <c r="L70"/>
      <c r="M70"/>
      <c r="N70"/>
      <c r="O70"/>
    </row>
    <row r="71" spans="1:15">
      <c r="A71"/>
      <c r="B71"/>
      <c r="C71"/>
      <c r="D71"/>
      <c r="E71"/>
      <c r="F71"/>
      <c r="G71"/>
      <c r="H71"/>
      <c r="I71"/>
      <c r="J71"/>
      <c r="K71"/>
      <c r="L71"/>
      <c r="M71"/>
      <c r="N71"/>
      <c r="O71"/>
    </row>
    <row r="72" spans="1:15">
      <c r="A72"/>
      <c r="B72"/>
      <c r="C72"/>
      <c r="D72"/>
      <c r="E72"/>
      <c r="F72"/>
      <c r="G72"/>
      <c r="H72"/>
      <c r="I72"/>
      <c r="J72"/>
      <c r="K72"/>
      <c r="L72"/>
      <c r="M72"/>
      <c r="N72"/>
      <c r="O72"/>
    </row>
    <row r="73" spans="1:15">
      <c r="A73"/>
      <c r="B73"/>
      <c r="C73"/>
      <c r="D73"/>
      <c r="E73"/>
      <c r="F73"/>
      <c r="G73"/>
      <c r="H73"/>
      <c r="I73"/>
      <c r="J73"/>
      <c r="K73"/>
      <c r="L73"/>
      <c r="M73"/>
      <c r="N73"/>
      <c r="O73"/>
    </row>
    <row r="74" spans="1:15">
      <c r="A74"/>
      <c r="B74"/>
      <c r="C74"/>
      <c r="D74"/>
      <c r="E74"/>
      <c r="F74"/>
      <c r="G74"/>
      <c r="H74"/>
      <c r="I74"/>
      <c r="J74"/>
      <c r="K74"/>
      <c r="L74"/>
      <c r="M74"/>
      <c r="N74"/>
      <c r="O74"/>
    </row>
    <row r="75" spans="1:15">
      <c r="A75"/>
      <c r="B75"/>
      <c r="C75"/>
      <c r="D75"/>
      <c r="E75"/>
      <c r="F75"/>
      <c r="G75"/>
      <c r="H75"/>
      <c r="I75"/>
      <c r="J75"/>
      <c r="K75"/>
      <c r="L75"/>
      <c r="M75"/>
      <c r="N75"/>
      <c r="O75"/>
    </row>
    <row r="76" spans="1:15">
      <c r="A76"/>
      <c r="B76"/>
      <c r="C76"/>
      <c r="D76"/>
      <c r="E76"/>
      <c r="F76"/>
      <c r="G76"/>
      <c r="H76"/>
      <c r="I76"/>
      <c r="J76"/>
      <c r="K76"/>
      <c r="L76"/>
      <c r="M76"/>
      <c r="N76"/>
      <c r="O76"/>
    </row>
    <row r="77" spans="1:15">
      <c r="A77"/>
      <c r="B77"/>
      <c r="C77"/>
      <c r="D77"/>
      <c r="E77"/>
      <c r="F77"/>
      <c r="G77"/>
      <c r="H77"/>
      <c r="I77"/>
      <c r="J77"/>
      <c r="K77"/>
      <c r="L77"/>
      <c r="M77"/>
      <c r="N77"/>
      <c r="O77"/>
    </row>
    <row r="78" spans="1:15">
      <c r="A78"/>
      <c r="B78"/>
      <c r="C78"/>
      <c r="D78"/>
      <c r="E78"/>
      <c r="F78"/>
      <c r="G78"/>
      <c r="H78"/>
      <c r="I78"/>
      <c r="J78"/>
      <c r="K78"/>
      <c r="L78"/>
      <c r="M78"/>
      <c r="N78"/>
      <c r="O78"/>
    </row>
    <row r="79" spans="1:15">
      <c r="A79"/>
      <c r="B79"/>
      <c r="C79"/>
      <c r="D79"/>
      <c r="E79"/>
      <c r="F79"/>
      <c r="G79"/>
      <c r="H79"/>
      <c r="I79"/>
      <c r="J79"/>
      <c r="K79"/>
      <c r="L79"/>
      <c r="M79"/>
      <c r="N79"/>
      <c r="O79"/>
    </row>
    <row r="80" spans="1:15">
      <c r="A80"/>
      <c r="B80"/>
      <c r="C80"/>
      <c r="D80"/>
      <c r="E80"/>
      <c r="F80"/>
      <c r="G80"/>
      <c r="H80"/>
      <c r="I80"/>
      <c r="J80"/>
      <c r="K80"/>
      <c r="L80"/>
      <c r="M80"/>
      <c r="N80"/>
      <c r="O80"/>
    </row>
    <row r="81" spans="1:15">
      <c r="A81"/>
      <c r="B81"/>
      <c r="C81"/>
      <c r="D81"/>
      <c r="E81"/>
      <c r="F81"/>
      <c r="G81"/>
      <c r="H81"/>
      <c r="I81"/>
      <c r="J81"/>
      <c r="K81"/>
      <c r="L81"/>
      <c r="M81"/>
      <c r="N81"/>
      <c r="O81"/>
    </row>
    <row r="82" spans="1:15">
      <c r="A82"/>
      <c r="B82"/>
      <c r="C82"/>
      <c r="D82"/>
      <c r="E82"/>
      <c r="F82"/>
      <c r="G82"/>
      <c r="H82"/>
      <c r="I82"/>
      <c r="J82"/>
      <c r="K82"/>
      <c r="L82"/>
      <c r="M82"/>
      <c r="N82"/>
      <c r="O82"/>
    </row>
    <row r="83" spans="1:15">
      <c r="A83"/>
      <c r="B83"/>
      <c r="C83"/>
      <c r="D83"/>
      <c r="E83"/>
      <c r="F83"/>
      <c r="G83"/>
      <c r="H83"/>
      <c r="I83"/>
      <c r="J83"/>
      <c r="K83"/>
      <c r="L83"/>
      <c r="M83"/>
      <c r="N83"/>
      <c r="O83"/>
    </row>
    <row r="84" spans="1:15">
      <c r="A84"/>
      <c r="B84"/>
      <c r="C84"/>
      <c r="D84"/>
      <c r="E84"/>
      <c r="F84"/>
      <c r="G84"/>
      <c r="H84"/>
      <c r="I84"/>
      <c r="J84"/>
      <c r="K84"/>
      <c r="L84"/>
      <c r="M84"/>
      <c r="N84"/>
      <c r="O84"/>
    </row>
    <row r="85" spans="1:15">
      <c r="A85"/>
      <c r="B85"/>
      <c r="C85"/>
      <c r="D85"/>
      <c r="E85"/>
      <c r="F85"/>
      <c r="G85"/>
      <c r="H85"/>
      <c r="I85"/>
      <c r="J85"/>
      <c r="K85"/>
      <c r="L85"/>
      <c r="M85"/>
      <c r="N85"/>
      <c r="O85"/>
    </row>
    <row r="86" spans="1:15">
      <c r="A86"/>
      <c r="B86"/>
      <c r="C86"/>
      <c r="D86"/>
      <c r="E86"/>
      <c r="F86"/>
      <c r="G86"/>
      <c r="H86"/>
      <c r="I86"/>
      <c r="J86"/>
      <c r="K86"/>
      <c r="L86"/>
      <c r="M86"/>
      <c r="N86"/>
      <c r="O86"/>
    </row>
    <row r="87" spans="1:15">
      <c r="A87"/>
      <c r="B87"/>
      <c r="C87"/>
      <c r="D87"/>
      <c r="E87"/>
      <c r="F87"/>
      <c r="G87"/>
      <c r="H87"/>
      <c r="I87"/>
      <c r="J87"/>
      <c r="K87"/>
      <c r="L87"/>
      <c r="M87"/>
      <c r="N87"/>
      <c r="O87"/>
    </row>
    <row r="88" spans="1:15">
      <c r="A88"/>
      <c r="B88"/>
      <c r="C88"/>
      <c r="D88"/>
      <c r="E88"/>
      <c r="F88"/>
      <c r="G88"/>
      <c r="H88"/>
      <c r="I88"/>
      <c r="J88"/>
      <c r="K88"/>
      <c r="L88"/>
      <c r="M88"/>
      <c r="N88"/>
      <c r="O88"/>
    </row>
    <row r="89" spans="1:15">
      <c r="A89"/>
      <c r="B89"/>
      <c r="C89"/>
      <c r="D89"/>
      <c r="E89"/>
      <c r="F89"/>
      <c r="G89"/>
      <c r="H89"/>
      <c r="I89"/>
      <c r="J89"/>
      <c r="K89"/>
      <c r="L89"/>
      <c r="M89"/>
      <c r="N89"/>
      <c r="O89"/>
    </row>
    <row r="90" spans="1:15">
      <c r="A90"/>
      <c r="B90"/>
      <c r="C90"/>
      <c r="D90"/>
      <c r="E90"/>
      <c r="F90"/>
      <c r="G90"/>
      <c r="H90"/>
      <c r="I90"/>
      <c r="J90"/>
      <c r="K90"/>
      <c r="L90"/>
      <c r="M90"/>
      <c r="N90"/>
      <c r="O90"/>
    </row>
    <row r="91" spans="1:15">
      <c r="A91"/>
      <c r="B91"/>
      <c r="C91"/>
      <c r="D91"/>
      <c r="E91"/>
      <c r="F91"/>
      <c r="G91"/>
      <c r="H91"/>
      <c r="I91"/>
      <c r="J91"/>
      <c r="K91"/>
      <c r="L91"/>
      <c r="M91"/>
      <c r="N91"/>
      <c r="O91"/>
    </row>
    <row r="92" spans="1:15">
      <c r="A92"/>
      <c r="B92"/>
      <c r="C92"/>
      <c r="D92"/>
      <c r="E92"/>
      <c r="F92"/>
      <c r="G92"/>
      <c r="H92"/>
      <c r="I92"/>
      <c r="J92"/>
      <c r="K92"/>
      <c r="L92"/>
      <c r="M92"/>
      <c r="N92"/>
      <c r="O92"/>
    </row>
    <row r="93" spans="1:15">
      <c r="A93"/>
      <c r="B93"/>
      <c r="C93"/>
      <c r="D93"/>
      <c r="E93"/>
      <c r="F93"/>
      <c r="G93"/>
      <c r="H93"/>
      <c r="I93"/>
      <c r="J93"/>
      <c r="K93"/>
      <c r="L93"/>
      <c r="M93"/>
      <c r="N93"/>
      <c r="O93"/>
    </row>
    <row r="94" spans="1:15">
      <c r="A94"/>
      <c r="B94"/>
      <c r="C94"/>
      <c r="D94"/>
      <c r="E94"/>
      <c r="F94"/>
      <c r="G94"/>
      <c r="H94"/>
      <c r="I94"/>
      <c r="J94"/>
      <c r="K94"/>
      <c r="L94"/>
      <c r="M94"/>
      <c r="N94"/>
      <c r="O94"/>
    </row>
    <row r="95" spans="1:15">
      <c r="A95"/>
      <c r="B95"/>
      <c r="C95"/>
      <c r="D95"/>
      <c r="E95"/>
      <c r="F95"/>
      <c r="G95"/>
      <c r="H95"/>
      <c r="I95"/>
      <c r="J95"/>
      <c r="K95"/>
      <c r="L95"/>
      <c r="M95"/>
      <c r="N95"/>
      <c r="O95"/>
    </row>
    <row r="96" spans="1:15">
      <c r="A96"/>
      <c r="B96"/>
      <c r="C96"/>
      <c r="D96"/>
      <c r="E96"/>
      <c r="F96"/>
      <c r="G96"/>
      <c r="H96"/>
      <c r="I96"/>
      <c r="J96"/>
      <c r="K96"/>
      <c r="L96"/>
      <c r="M96"/>
      <c r="N96"/>
      <c r="O96"/>
    </row>
    <row r="97" spans="1:15">
      <c r="A97"/>
      <c r="B97"/>
      <c r="C97"/>
      <c r="D97"/>
      <c r="E97"/>
      <c r="F97"/>
      <c r="G97"/>
      <c r="H97"/>
      <c r="I97"/>
      <c r="J97"/>
      <c r="K97"/>
      <c r="L97"/>
      <c r="M97"/>
      <c r="N97"/>
      <c r="O97"/>
    </row>
    <row r="98" spans="1:15">
      <c r="A98"/>
      <c r="B98"/>
      <c r="C98"/>
      <c r="D98"/>
      <c r="E98"/>
      <c r="F98"/>
      <c r="G98"/>
      <c r="H98"/>
      <c r="I98"/>
      <c r="J98"/>
      <c r="K98"/>
      <c r="L98"/>
      <c r="M98"/>
      <c r="N98"/>
      <c r="O98"/>
    </row>
    <row r="99" spans="1:15">
      <c r="A99"/>
      <c r="B99"/>
      <c r="C99"/>
      <c r="D99"/>
      <c r="E99"/>
      <c r="F99"/>
      <c r="G99"/>
      <c r="H99"/>
      <c r="I99"/>
      <c r="J99"/>
      <c r="K99"/>
      <c r="L99"/>
      <c r="M99"/>
      <c r="N99"/>
      <c r="O99"/>
    </row>
    <row r="100" spans="1:15">
      <c r="A100"/>
      <c r="B100"/>
      <c r="C100"/>
      <c r="D100"/>
      <c r="E100"/>
      <c r="F100"/>
      <c r="G100"/>
      <c r="H100"/>
      <c r="I100"/>
      <c r="J100"/>
      <c r="K100"/>
      <c r="L100"/>
      <c r="M100"/>
      <c r="N100"/>
      <c r="O100"/>
    </row>
    <row r="101" spans="1:15">
      <c r="A101"/>
      <c r="B101"/>
      <c r="C101"/>
      <c r="D101"/>
      <c r="E101"/>
      <c r="F101"/>
      <c r="G101"/>
      <c r="H101"/>
      <c r="I101"/>
      <c r="J101"/>
      <c r="K101"/>
      <c r="L101"/>
      <c r="M101"/>
      <c r="N101"/>
      <c r="O101"/>
    </row>
    <row r="102" spans="1:15">
      <c r="A102"/>
      <c r="B102"/>
      <c r="C102"/>
      <c r="D102"/>
      <c r="E102"/>
      <c r="F102"/>
      <c r="G102"/>
      <c r="H102"/>
      <c r="I102"/>
      <c r="J102"/>
      <c r="K102"/>
      <c r="L102"/>
      <c r="M102"/>
      <c r="N102"/>
      <c r="O102"/>
    </row>
    <row r="103" spans="1:15">
      <c r="A103"/>
      <c r="B103"/>
      <c r="C103"/>
      <c r="D103"/>
      <c r="E103"/>
      <c r="F103"/>
      <c r="G103"/>
      <c r="H103"/>
      <c r="I103"/>
      <c r="J103"/>
      <c r="K103"/>
      <c r="L103"/>
      <c r="M103"/>
      <c r="N103"/>
      <c r="O103"/>
    </row>
    <row r="104" spans="1:15">
      <c r="A104"/>
      <c r="B104"/>
      <c r="C104"/>
      <c r="D104"/>
      <c r="E104"/>
      <c r="F104"/>
      <c r="G104"/>
      <c r="H104"/>
      <c r="I104"/>
      <c r="J104"/>
      <c r="K104"/>
      <c r="L104"/>
      <c r="M104"/>
      <c r="N104"/>
      <c r="O104"/>
    </row>
    <row r="105" spans="1:15">
      <c r="A105"/>
      <c r="B105"/>
      <c r="C105"/>
      <c r="D105"/>
      <c r="E105"/>
      <c r="F105"/>
      <c r="G105"/>
      <c r="H105"/>
      <c r="I105"/>
      <c r="J105"/>
      <c r="K105"/>
      <c r="L105"/>
      <c r="M105"/>
      <c r="N105"/>
      <c r="O105"/>
    </row>
    <row r="106" spans="1:15">
      <c r="A106"/>
      <c r="B106"/>
      <c r="C106"/>
      <c r="D106"/>
      <c r="E106"/>
      <c r="F106"/>
      <c r="G106"/>
      <c r="H106"/>
      <c r="I106"/>
      <c r="J106"/>
      <c r="K106"/>
      <c r="L106"/>
      <c r="M106"/>
      <c r="N106"/>
      <c r="O106"/>
    </row>
    <row r="107" spans="1:15">
      <c r="A107"/>
      <c r="B107"/>
      <c r="C107"/>
      <c r="D107"/>
      <c r="E107"/>
      <c r="F107"/>
      <c r="G107"/>
      <c r="H107"/>
      <c r="I107"/>
      <c r="J107"/>
      <c r="K107"/>
      <c r="L107"/>
      <c r="M107"/>
      <c r="N107"/>
      <c r="O107"/>
    </row>
    <row r="108" spans="1:15">
      <c r="A108"/>
      <c r="B108"/>
      <c r="C108"/>
      <c r="D108"/>
      <c r="E108"/>
      <c r="F108"/>
      <c r="G108"/>
      <c r="H108"/>
      <c r="I108"/>
      <c r="J108"/>
      <c r="K108"/>
      <c r="L108"/>
      <c r="M108"/>
      <c r="N108"/>
      <c r="O108"/>
    </row>
    <row r="109" spans="1:15">
      <c r="A109"/>
      <c r="B109"/>
      <c r="C109"/>
      <c r="D109"/>
      <c r="E109"/>
      <c r="F109"/>
      <c r="G109"/>
      <c r="H109"/>
      <c r="I109"/>
      <c r="J109"/>
      <c r="K109"/>
      <c r="L109"/>
      <c r="M109"/>
      <c r="N109"/>
      <c r="O109"/>
    </row>
    <row r="110" spans="1:15">
      <c r="A110"/>
      <c r="B110"/>
      <c r="C110"/>
      <c r="D110"/>
      <c r="E110"/>
      <c r="F110"/>
      <c r="G110"/>
      <c r="H110"/>
      <c r="I110"/>
      <c r="J110"/>
      <c r="K110"/>
      <c r="L110"/>
      <c r="M110"/>
      <c r="N110"/>
      <c r="O110"/>
    </row>
    <row r="111" spans="1:15">
      <c r="A111"/>
      <c r="B111"/>
      <c r="C111"/>
      <c r="D111"/>
      <c r="E111"/>
      <c r="F111"/>
      <c r="G111"/>
      <c r="H111"/>
      <c r="I111"/>
      <c r="J111"/>
      <c r="K111"/>
      <c r="L111"/>
      <c r="M111"/>
      <c r="N111"/>
      <c r="O111"/>
    </row>
    <row r="112" spans="1:15">
      <c r="A112"/>
      <c r="B112"/>
      <c r="C112"/>
      <c r="D112"/>
      <c r="E112"/>
      <c r="F112"/>
      <c r="G112"/>
      <c r="H112"/>
      <c r="I112"/>
      <c r="J112"/>
      <c r="K112"/>
      <c r="L112"/>
      <c r="M112"/>
      <c r="N112"/>
      <c r="O112"/>
    </row>
    <row r="113" spans="1:15">
      <c r="A113"/>
      <c r="B113"/>
      <c r="C113"/>
      <c r="D113"/>
      <c r="E113"/>
      <c r="F113"/>
      <c r="G113"/>
      <c r="H113"/>
      <c r="I113"/>
      <c r="J113"/>
      <c r="K113"/>
      <c r="L113"/>
      <c r="M113"/>
      <c r="N113"/>
      <c r="O113"/>
    </row>
    <row r="114" spans="1:15">
      <c r="A114"/>
      <c r="B114"/>
      <c r="C114"/>
      <c r="D114"/>
      <c r="E114"/>
      <c r="F114"/>
      <c r="G114"/>
      <c r="H114"/>
      <c r="I114"/>
      <c r="J114"/>
      <c r="K114"/>
      <c r="L114"/>
      <c r="M114"/>
      <c r="N114"/>
      <c r="O114"/>
    </row>
    <row r="115" spans="1:15">
      <c r="A115"/>
      <c r="B115"/>
      <c r="C115"/>
      <c r="D115"/>
      <c r="E115"/>
      <c r="F115"/>
      <c r="G115"/>
      <c r="H115"/>
      <c r="I115"/>
      <c r="J115"/>
      <c r="K115"/>
      <c r="L115"/>
      <c r="M115"/>
      <c r="N115"/>
      <c r="O115"/>
    </row>
    <row r="116" spans="1:15">
      <c r="A116"/>
      <c r="B116"/>
      <c r="C116"/>
      <c r="D116"/>
      <c r="E116"/>
      <c r="F116"/>
      <c r="G116"/>
      <c r="H116"/>
      <c r="I116"/>
      <c r="J116"/>
      <c r="K116"/>
      <c r="L116"/>
      <c r="M116"/>
      <c r="N116"/>
      <c r="O116"/>
    </row>
    <row r="117" spans="1:15">
      <c r="A117"/>
      <c r="B117"/>
      <c r="C117"/>
      <c r="D117"/>
      <c r="E117"/>
      <c r="F117"/>
      <c r="G117"/>
      <c r="H117"/>
      <c r="I117"/>
      <c r="J117"/>
      <c r="K117"/>
      <c r="L117"/>
      <c r="M117"/>
      <c r="N117"/>
      <c r="O117"/>
    </row>
    <row r="118" spans="1:15">
      <c r="A118"/>
      <c r="B118"/>
      <c r="C118"/>
      <c r="D118"/>
      <c r="E118"/>
      <c r="F118"/>
      <c r="G118"/>
      <c r="H118"/>
      <c r="I118"/>
      <c r="J118"/>
      <c r="K118"/>
      <c r="L118"/>
      <c r="M118"/>
      <c r="N118"/>
      <c r="O118"/>
    </row>
    <row r="119" spans="1:15">
      <c r="A119"/>
      <c r="B119"/>
      <c r="C119"/>
      <c r="D119"/>
      <c r="E119"/>
      <c r="F119"/>
      <c r="G119"/>
      <c r="H119"/>
      <c r="I119"/>
      <c r="J119"/>
      <c r="K119"/>
      <c r="L119"/>
      <c r="M119"/>
      <c r="N119"/>
      <c r="O119"/>
    </row>
    <row r="120" spans="1:15">
      <c r="A120"/>
      <c r="B120"/>
      <c r="C120"/>
      <c r="D120"/>
      <c r="E120"/>
      <c r="F120"/>
      <c r="G120"/>
      <c r="H120"/>
      <c r="I120"/>
      <c r="J120"/>
      <c r="K120"/>
      <c r="L120"/>
      <c r="M120"/>
      <c r="N120"/>
      <c r="O120"/>
    </row>
    <row r="121" spans="1:15">
      <c r="A121"/>
      <c r="B121"/>
      <c r="C121"/>
      <c r="D121"/>
      <c r="E121"/>
      <c r="F121"/>
      <c r="G121"/>
      <c r="H121"/>
      <c r="I121"/>
      <c r="J121"/>
      <c r="K121"/>
      <c r="L121"/>
      <c r="M121"/>
      <c r="N121"/>
      <c r="O121"/>
    </row>
    <row r="122" spans="1:15">
      <c r="A122"/>
      <c r="B122"/>
      <c r="C122"/>
      <c r="D122"/>
      <c r="E122"/>
      <c r="F122"/>
      <c r="G122"/>
      <c r="H122"/>
      <c r="I122"/>
      <c r="J122"/>
      <c r="K122"/>
      <c r="L122"/>
      <c r="M122"/>
      <c r="N122"/>
      <c r="O122"/>
    </row>
    <row r="123" spans="1:15">
      <c r="A123"/>
      <c r="B123"/>
      <c r="C123"/>
      <c r="D123"/>
      <c r="E123"/>
      <c r="F123"/>
      <c r="G123"/>
      <c r="H123"/>
      <c r="I123"/>
      <c r="J123"/>
      <c r="K123"/>
      <c r="L123"/>
      <c r="M123"/>
      <c r="N123"/>
      <c r="O123"/>
    </row>
    <row r="124" spans="1:15">
      <c r="A124"/>
      <c r="B124"/>
      <c r="C124"/>
      <c r="D124"/>
      <c r="E124"/>
      <c r="F124"/>
      <c r="G124"/>
      <c r="H124"/>
      <c r="I124"/>
      <c r="J124"/>
      <c r="K124"/>
      <c r="L124"/>
      <c r="M124"/>
      <c r="N124"/>
      <c r="O124"/>
    </row>
    <row r="125" spans="1:15">
      <c r="A125"/>
      <c r="B125"/>
      <c r="C125"/>
      <c r="D125"/>
      <c r="E125"/>
      <c r="F125"/>
      <c r="G125"/>
      <c r="H125"/>
      <c r="I125"/>
      <c r="J125"/>
      <c r="K125"/>
      <c r="L125"/>
      <c r="M125"/>
      <c r="N125"/>
      <c r="O125"/>
    </row>
    <row r="126" spans="1:15">
      <c r="A126"/>
      <c r="B126"/>
      <c r="C126"/>
      <c r="D126"/>
      <c r="E126"/>
      <c r="F126"/>
      <c r="G126"/>
      <c r="H126"/>
      <c r="I126"/>
      <c r="J126"/>
      <c r="K126"/>
      <c r="L126"/>
      <c r="M126"/>
      <c r="N126"/>
      <c r="O126"/>
    </row>
    <row r="127" spans="1:15">
      <c r="A127"/>
      <c r="B127"/>
      <c r="C127"/>
      <c r="D127"/>
      <c r="E127"/>
      <c r="F127"/>
      <c r="G127"/>
      <c r="H127"/>
      <c r="I127"/>
      <c r="J127"/>
      <c r="K127"/>
      <c r="L127"/>
      <c r="M127"/>
      <c r="N127"/>
      <c r="O127"/>
    </row>
    <row r="128" spans="1:15">
      <c r="A128"/>
      <c r="B128"/>
      <c r="C128"/>
      <c r="D128"/>
      <c r="E128"/>
      <c r="F128"/>
      <c r="G128"/>
      <c r="H128"/>
      <c r="I128"/>
      <c r="J128"/>
      <c r="K128"/>
      <c r="L128"/>
      <c r="M128"/>
      <c r="N128"/>
      <c r="O128"/>
    </row>
    <row r="129" spans="1:15">
      <c r="A129"/>
      <c r="B129"/>
      <c r="C129"/>
      <c r="D129"/>
      <c r="E129"/>
      <c r="F129"/>
      <c r="G129"/>
      <c r="H129"/>
      <c r="I129"/>
      <c r="J129"/>
      <c r="K129"/>
      <c r="L129"/>
      <c r="M129"/>
      <c r="N129"/>
      <c r="O129"/>
    </row>
    <row r="130" spans="1:15">
      <c r="A130"/>
      <c r="B130"/>
      <c r="C130"/>
      <c r="D130"/>
      <c r="E130"/>
      <c r="F130"/>
      <c r="G130"/>
      <c r="H130"/>
      <c r="I130"/>
      <c r="J130"/>
      <c r="K130"/>
      <c r="L130"/>
      <c r="M130"/>
      <c r="N130"/>
      <c r="O130"/>
    </row>
    <row r="131" spans="1:15">
      <c r="A131"/>
      <c r="B131"/>
      <c r="C131"/>
      <c r="D131"/>
      <c r="E131"/>
      <c r="F131"/>
      <c r="G131"/>
      <c r="H131"/>
      <c r="I131"/>
      <c r="J131"/>
      <c r="K131"/>
      <c r="L131"/>
      <c r="M131"/>
      <c r="N131"/>
      <c r="O131"/>
    </row>
    <row r="132" spans="1:15">
      <c r="A132"/>
      <c r="B132"/>
      <c r="C132"/>
      <c r="D132"/>
      <c r="E132"/>
      <c r="F132"/>
      <c r="G132"/>
      <c r="H132"/>
      <c r="I132"/>
      <c r="J132"/>
      <c r="K132"/>
      <c r="L132"/>
      <c r="M132"/>
      <c r="N132"/>
      <c r="O132"/>
    </row>
    <row r="133" spans="1:15">
      <c r="A133"/>
      <c r="B133"/>
      <c r="C133"/>
      <c r="D133"/>
      <c r="E133"/>
      <c r="F133"/>
      <c r="G133"/>
      <c r="H133"/>
      <c r="I133"/>
      <c r="J133"/>
      <c r="K133"/>
      <c r="L133"/>
      <c r="M133"/>
      <c r="N133"/>
      <c r="O133"/>
    </row>
    <row r="134" spans="1:15">
      <c r="A134"/>
      <c r="B134"/>
      <c r="C134"/>
      <c r="D134"/>
      <c r="E134"/>
      <c r="F134"/>
      <c r="G134"/>
      <c r="H134"/>
      <c r="I134"/>
      <c r="J134"/>
      <c r="K134"/>
      <c r="L134"/>
      <c r="M134"/>
      <c r="N134"/>
      <c r="O134"/>
    </row>
    <row r="135" spans="1:15">
      <c r="A135"/>
      <c r="B135"/>
      <c r="C135"/>
      <c r="D135"/>
      <c r="E135"/>
      <c r="F135"/>
      <c r="G135"/>
      <c r="H135"/>
      <c r="I135"/>
      <c r="J135"/>
      <c r="K135"/>
      <c r="L135"/>
      <c r="M135"/>
      <c r="N135"/>
      <c r="O135"/>
    </row>
    <row r="136" spans="1:15">
      <c r="A136"/>
      <c r="B136"/>
      <c r="C136"/>
      <c r="D136"/>
      <c r="E136"/>
      <c r="F136"/>
      <c r="G136"/>
      <c r="H136"/>
      <c r="I136"/>
      <c r="J136"/>
      <c r="K136"/>
      <c r="L136"/>
      <c r="M136"/>
      <c r="N136"/>
      <c r="O136"/>
    </row>
    <row r="137" spans="1:15">
      <c r="A137"/>
      <c r="B137"/>
      <c r="C137"/>
      <c r="D137"/>
      <c r="E137"/>
      <c r="F137"/>
      <c r="G137"/>
      <c r="H137"/>
      <c r="I137"/>
      <c r="J137"/>
      <c r="K137"/>
      <c r="L137"/>
      <c r="M137"/>
      <c r="N137"/>
      <c r="O137"/>
    </row>
    <row r="138" spans="1:15">
      <c r="A138"/>
      <c r="B138"/>
      <c r="C138"/>
      <c r="D138"/>
      <c r="E138"/>
      <c r="F138"/>
      <c r="G138"/>
      <c r="H138"/>
      <c r="I138"/>
      <c r="J138"/>
      <c r="K138"/>
      <c r="L138"/>
      <c r="M138"/>
      <c r="N138"/>
      <c r="O138"/>
    </row>
    <row r="139" spans="1:15">
      <c r="A139"/>
      <c r="B139"/>
      <c r="C139"/>
      <c r="D139"/>
      <c r="E139"/>
      <c r="F139"/>
      <c r="G139"/>
      <c r="H139"/>
      <c r="I139"/>
      <c r="J139"/>
      <c r="K139"/>
      <c r="L139"/>
      <c r="M139"/>
      <c r="N139"/>
      <c r="O139"/>
    </row>
    <row r="140" spans="1:15">
      <c r="A140"/>
      <c r="B140"/>
      <c r="C140"/>
      <c r="D140"/>
      <c r="E140"/>
      <c r="F140"/>
      <c r="G140"/>
      <c r="H140"/>
      <c r="I140"/>
      <c r="J140"/>
      <c r="K140"/>
      <c r="L140"/>
      <c r="M140"/>
      <c r="N140"/>
      <c r="O140"/>
    </row>
    <row r="141" spans="1:15">
      <c r="A141"/>
      <c r="B141"/>
      <c r="C141"/>
      <c r="D141"/>
      <c r="E141"/>
      <c r="F141"/>
      <c r="G141"/>
      <c r="H141"/>
      <c r="I141"/>
      <c r="J141"/>
      <c r="K141"/>
      <c r="L141"/>
      <c r="M141"/>
      <c r="N141"/>
      <c r="O141"/>
    </row>
    <row r="142" spans="1:15">
      <c r="A142"/>
      <c r="B142"/>
      <c r="C142"/>
      <c r="D142"/>
      <c r="E142"/>
      <c r="F142"/>
      <c r="G142"/>
      <c r="H142"/>
      <c r="I142"/>
      <c r="J142"/>
      <c r="K142"/>
      <c r="L142"/>
      <c r="M142"/>
      <c r="N142"/>
      <c r="O142"/>
    </row>
    <row r="143" spans="1:15">
      <c r="A143"/>
      <c r="B143"/>
      <c r="C143"/>
      <c r="D143"/>
      <c r="E143"/>
      <c r="F143"/>
      <c r="G143"/>
      <c r="H143"/>
      <c r="I143"/>
      <c r="J143"/>
      <c r="K143"/>
      <c r="L143"/>
      <c r="M143"/>
      <c r="N143"/>
      <c r="O143"/>
    </row>
    <row r="144" spans="1:15">
      <c r="A144"/>
      <c r="B144"/>
      <c r="C144"/>
      <c r="D144"/>
      <c r="E144"/>
      <c r="F144"/>
      <c r="G144"/>
      <c r="H144"/>
      <c r="I144"/>
      <c r="J144"/>
      <c r="K144"/>
      <c r="L144"/>
      <c r="M144"/>
      <c r="N144"/>
      <c r="O144"/>
    </row>
    <row r="145" spans="1:15">
      <c r="A145"/>
      <c r="B145"/>
      <c r="C145"/>
      <c r="D145"/>
      <c r="E145"/>
      <c r="F145"/>
      <c r="G145"/>
      <c r="H145"/>
      <c r="I145"/>
      <c r="J145"/>
      <c r="K145"/>
      <c r="L145"/>
      <c r="M145"/>
      <c r="N145"/>
      <c r="O145"/>
    </row>
    <row r="146" spans="1:15">
      <c r="A146"/>
      <c r="B146"/>
      <c r="C146"/>
      <c r="D146"/>
      <c r="E146"/>
      <c r="F146"/>
      <c r="G146"/>
      <c r="H146"/>
      <c r="I146"/>
      <c r="J146"/>
      <c r="K146"/>
      <c r="L146"/>
      <c r="M146"/>
      <c r="N146"/>
      <c r="O146"/>
    </row>
    <row r="147" spans="1:15">
      <c r="A147"/>
      <c r="B147"/>
      <c r="C147"/>
      <c r="D147"/>
      <c r="E147"/>
      <c r="F147"/>
      <c r="G147"/>
      <c r="H147"/>
      <c r="I147"/>
      <c r="J147"/>
      <c r="K147"/>
      <c r="L147"/>
      <c r="M147"/>
      <c r="N147"/>
      <c r="O147"/>
    </row>
    <row r="148" spans="1:15">
      <c r="A148"/>
      <c r="B148"/>
      <c r="C148"/>
      <c r="D148"/>
      <c r="E148"/>
      <c r="F148"/>
      <c r="G148"/>
      <c r="H148"/>
      <c r="I148"/>
      <c r="J148"/>
      <c r="K148"/>
      <c r="L148"/>
      <c r="M148"/>
      <c r="N148"/>
      <c r="O148"/>
    </row>
    <row r="149" spans="1:15">
      <c r="A149"/>
      <c r="B149"/>
      <c r="C149"/>
      <c r="D149"/>
      <c r="E149"/>
      <c r="F149"/>
      <c r="G149"/>
      <c r="H149"/>
      <c r="I149"/>
      <c r="J149"/>
      <c r="K149"/>
      <c r="L149"/>
      <c r="M149"/>
      <c r="N149"/>
      <c r="O149"/>
    </row>
    <row r="150" spans="1:15">
      <c r="A150"/>
      <c r="B150"/>
      <c r="C150"/>
      <c r="D150"/>
      <c r="E150"/>
      <c r="F150"/>
      <c r="G150"/>
      <c r="H150"/>
      <c r="I150"/>
      <c r="J150"/>
      <c r="K150"/>
      <c r="L150"/>
      <c r="M150"/>
      <c r="N150"/>
      <c r="O150"/>
    </row>
    <row r="151" spans="1:15">
      <c r="A151"/>
      <c r="B151"/>
      <c r="C151"/>
      <c r="D151"/>
      <c r="E151"/>
      <c r="F151"/>
      <c r="G151"/>
      <c r="H151"/>
      <c r="I151"/>
      <c r="J151"/>
      <c r="K151"/>
      <c r="L151"/>
      <c r="M151"/>
      <c r="N151"/>
      <c r="O151"/>
    </row>
    <row r="152" spans="1:15">
      <c r="A152"/>
      <c r="B152"/>
      <c r="C152"/>
      <c r="D152"/>
      <c r="E152"/>
      <c r="F152"/>
      <c r="G152"/>
      <c r="H152"/>
      <c r="I152"/>
      <c r="J152"/>
      <c r="K152"/>
      <c r="L152"/>
      <c r="M152"/>
      <c r="N152"/>
      <c r="O152"/>
    </row>
    <row r="153" spans="1:15">
      <c r="A153"/>
      <c r="B153"/>
      <c r="C153"/>
      <c r="D153"/>
      <c r="E153"/>
      <c r="F153"/>
      <c r="G153"/>
      <c r="H153"/>
      <c r="I153"/>
      <c r="J153"/>
      <c r="K153"/>
      <c r="L153"/>
      <c r="M153"/>
      <c r="N153"/>
      <c r="O153"/>
    </row>
    <row r="154" spans="1:15">
      <c r="A154"/>
      <c r="B154"/>
      <c r="C154"/>
      <c r="D154"/>
      <c r="E154"/>
      <c r="F154"/>
      <c r="G154"/>
      <c r="H154"/>
      <c r="I154"/>
      <c r="J154"/>
      <c r="K154"/>
      <c r="L154"/>
      <c r="M154"/>
      <c r="N154"/>
      <c r="O154"/>
    </row>
    <row r="155" spans="1:15">
      <c r="A155"/>
      <c r="B155"/>
      <c r="C155"/>
      <c r="D155"/>
      <c r="E155"/>
      <c r="F155"/>
      <c r="G155"/>
      <c r="H155"/>
      <c r="I155"/>
      <c r="J155"/>
      <c r="K155"/>
      <c r="L155"/>
      <c r="M155"/>
      <c r="N155"/>
      <c r="O155"/>
    </row>
    <row r="156" spans="1:15">
      <c r="A156"/>
      <c r="B156"/>
      <c r="C156"/>
      <c r="D156"/>
      <c r="E156"/>
      <c r="F156"/>
      <c r="G156"/>
      <c r="H156"/>
      <c r="I156"/>
      <c r="J156"/>
      <c r="K156"/>
      <c r="L156"/>
      <c r="M156"/>
      <c r="N156"/>
      <c r="O156"/>
    </row>
    <row r="157" spans="1:15">
      <c r="A157"/>
      <c r="B157"/>
      <c r="C157"/>
      <c r="D157"/>
      <c r="E157"/>
      <c r="F157"/>
      <c r="G157"/>
      <c r="H157"/>
      <c r="I157"/>
      <c r="J157"/>
      <c r="K157"/>
      <c r="L157"/>
      <c r="M157"/>
      <c r="N157"/>
      <c r="O157"/>
    </row>
    <row r="158" spans="1:15">
      <c r="A158"/>
      <c r="B158"/>
      <c r="C158"/>
      <c r="D158"/>
      <c r="E158"/>
      <c r="F158"/>
      <c r="G158"/>
      <c r="H158"/>
      <c r="I158"/>
      <c r="J158"/>
      <c r="K158"/>
      <c r="L158"/>
      <c r="M158"/>
      <c r="N158"/>
      <c r="O158"/>
    </row>
    <row r="159" spans="1:15">
      <c r="A159"/>
      <c r="B159"/>
      <c r="C159"/>
      <c r="D159"/>
      <c r="E159"/>
      <c r="F159"/>
      <c r="G159"/>
      <c r="H159"/>
      <c r="I159"/>
      <c r="J159"/>
      <c r="K159"/>
      <c r="L159"/>
      <c r="M159"/>
      <c r="N159"/>
      <c r="O159"/>
    </row>
    <row r="160" spans="1:15">
      <c r="A160"/>
      <c r="B160"/>
      <c r="C160"/>
      <c r="D160"/>
      <c r="E160"/>
      <c r="F160"/>
      <c r="G160"/>
      <c r="H160"/>
      <c r="I160"/>
      <c r="J160"/>
      <c r="K160"/>
      <c r="L160"/>
      <c r="M160"/>
      <c r="N160"/>
      <c r="O160"/>
    </row>
    <row r="161" spans="1:15">
      <c r="A161"/>
      <c r="B161"/>
      <c r="C161"/>
      <c r="D161"/>
      <c r="E161"/>
      <c r="F161"/>
      <c r="G161"/>
      <c r="H161"/>
      <c r="I161"/>
      <c r="J161"/>
      <c r="K161"/>
      <c r="L161"/>
      <c r="M161"/>
      <c r="N161"/>
      <c r="O161"/>
    </row>
    <row r="162" spans="1:15">
      <c r="A162"/>
      <c r="B162"/>
      <c r="C162"/>
      <c r="D162"/>
      <c r="E162"/>
      <c r="F162"/>
      <c r="G162"/>
      <c r="H162"/>
      <c r="I162"/>
      <c r="J162"/>
      <c r="K162"/>
      <c r="L162"/>
      <c r="M162"/>
      <c r="N162"/>
      <c r="O162"/>
    </row>
    <row r="163" spans="1:15">
      <c r="A163"/>
      <c r="B163"/>
      <c r="C163"/>
      <c r="D163"/>
      <c r="E163"/>
      <c r="F163"/>
      <c r="G163"/>
      <c r="H163"/>
      <c r="I163"/>
      <c r="J163"/>
      <c r="K163"/>
      <c r="L163"/>
      <c r="M163"/>
      <c r="N163"/>
      <c r="O163"/>
    </row>
    <row r="164" spans="1:15">
      <c r="A164"/>
      <c r="B164"/>
      <c r="C164"/>
      <c r="D164"/>
      <c r="E164"/>
      <c r="F164"/>
      <c r="G164"/>
      <c r="H164"/>
      <c r="I164"/>
      <c r="J164"/>
      <c r="K164"/>
      <c r="L164"/>
      <c r="M164"/>
      <c r="N164"/>
      <c r="O164"/>
    </row>
    <row r="165" spans="1:15">
      <c r="A165"/>
      <c r="B165"/>
      <c r="C165"/>
      <c r="D165"/>
      <c r="E165"/>
      <c r="F165"/>
      <c r="G165"/>
      <c r="H165"/>
      <c r="I165"/>
      <c r="J165"/>
      <c r="K165"/>
      <c r="L165"/>
      <c r="M165"/>
      <c r="N165"/>
      <c r="O165"/>
    </row>
    <row r="166" spans="1:15">
      <c r="A166"/>
      <c r="B166"/>
      <c r="C166"/>
      <c r="D166"/>
      <c r="E166"/>
      <c r="F166"/>
      <c r="G166"/>
      <c r="H166"/>
      <c r="I166"/>
      <c r="J166"/>
      <c r="K166"/>
      <c r="L166"/>
      <c r="M166"/>
      <c r="N166"/>
      <c r="O166"/>
    </row>
    <row r="167" spans="1:15">
      <c r="A167"/>
      <c r="B167"/>
      <c r="C167"/>
      <c r="D167"/>
      <c r="E167"/>
      <c r="F167"/>
      <c r="G167"/>
      <c r="H167"/>
      <c r="I167"/>
      <c r="J167"/>
      <c r="K167"/>
      <c r="L167"/>
      <c r="M167"/>
      <c r="N167"/>
      <c r="O167"/>
    </row>
    <row r="168" spans="1:15">
      <c r="A168"/>
      <c r="B168"/>
      <c r="C168"/>
      <c r="D168"/>
      <c r="E168"/>
      <c r="F168"/>
      <c r="G168"/>
      <c r="H168"/>
      <c r="I168"/>
      <c r="J168"/>
      <c r="K168"/>
      <c r="L168"/>
      <c r="M168"/>
      <c r="N168"/>
      <c r="O168"/>
    </row>
    <row r="169" spans="1:15">
      <c r="A169"/>
      <c r="B169"/>
      <c r="C169"/>
      <c r="D169"/>
      <c r="E169"/>
      <c r="F169"/>
      <c r="G169"/>
      <c r="H169"/>
      <c r="I169"/>
      <c r="J169"/>
      <c r="K169"/>
      <c r="L169"/>
      <c r="M169"/>
      <c r="N169"/>
      <c r="O169"/>
    </row>
    <row r="170" spans="1:15">
      <c r="A170"/>
      <c r="B170"/>
      <c r="C170"/>
      <c r="D170"/>
      <c r="E170"/>
      <c r="F170"/>
      <c r="G170"/>
      <c r="H170"/>
      <c r="I170"/>
      <c r="J170"/>
      <c r="K170"/>
      <c r="L170"/>
      <c r="M170"/>
      <c r="N170"/>
      <c r="O170"/>
    </row>
    <row r="171" spans="1:15">
      <c r="A171"/>
      <c r="B171"/>
      <c r="C171"/>
      <c r="D171"/>
      <c r="E171"/>
      <c r="F171"/>
      <c r="G171"/>
      <c r="H171"/>
      <c r="I171"/>
      <c r="J171"/>
      <c r="K171"/>
      <c r="L171"/>
      <c r="M171"/>
      <c r="N171"/>
      <c r="O171"/>
    </row>
    <row r="172" spans="1:15">
      <c r="A172"/>
      <c r="B172"/>
      <c r="C172"/>
      <c r="D172"/>
      <c r="E172"/>
      <c r="F172"/>
      <c r="G172"/>
      <c r="H172"/>
      <c r="I172"/>
      <c r="J172"/>
      <c r="K172"/>
      <c r="L172"/>
      <c r="M172"/>
      <c r="N172"/>
      <c r="O172"/>
    </row>
    <row r="173" spans="1:15">
      <c r="A173"/>
      <c r="B173"/>
      <c r="C173"/>
      <c r="D173"/>
      <c r="E173"/>
      <c r="F173"/>
      <c r="G173"/>
      <c r="H173"/>
      <c r="I173"/>
      <c r="J173"/>
      <c r="K173"/>
      <c r="L173"/>
      <c r="M173"/>
      <c r="N173"/>
      <c r="O173"/>
    </row>
  </sheetData>
  <autoFilter ref="B2:M70">
    <sortState ref="B3:M70">
      <sortCondition descending="1" ref="I2:I70"/>
    </sortState>
  </autoFilter>
  <conditionalFormatting sqref="B3">
    <cfRule type="duplicateValues" dxfId="52" priority="11"/>
  </conditionalFormatting>
  <conditionalFormatting sqref="B4:B5">
    <cfRule type="duplicateValues" dxfId="51" priority="12"/>
  </conditionalFormatting>
  <conditionalFormatting sqref="B6">
    <cfRule type="duplicateValues" dxfId="50" priority="9"/>
  </conditionalFormatting>
  <conditionalFormatting sqref="B7">
    <cfRule type="duplicateValues" dxfId="49" priority="10"/>
  </conditionalFormatting>
  <conditionalFormatting sqref="B8:B32">
    <cfRule type="duplicateValues" dxfId="48" priority="8"/>
  </conditionalFormatting>
  <conditionalFormatting sqref="B33">
    <cfRule type="duplicateValues" dxfId="47" priority="6"/>
  </conditionalFormatting>
  <conditionalFormatting sqref="B34:B62">
    <cfRule type="duplicateValues" dxfId="46" priority="7"/>
  </conditionalFormatting>
  <conditionalFormatting sqref="B63">
    <cfRule type="duplicateValues" dxfId="45" priority="5"/>
  </conditionalFormatting>
  <conditionalFormatting sqref="B64">
    <cfRule type="duplicateValues" dxfId="44" priority="4"/>
  </conditionalFormatting>
  <conditionalFormatting sqref="B65">
    <cfRule type="duplicateValues" dxfId="43" priority="2"/>
  </conditionalFormatting>
  <conditionalFormatting sqref="D174:D1048576 D1:D2">
    <cfRule type="duplicateValues" dxfId="42" priority="328"/>
  </conditionalFormatting>
  <conditionalFormatting sqref="D174:D1048576 D2">
    <cfRule type="duplicateValues" dxfId="41" priority="331"/>
  </conditionalFormatting>
  <conditionalFormatting sqref="D174:D1048576">
    <cfRule type="duplicateValues" dxfId="40" priority="335"/>
  </conditionalFormatting>
  <conditionalFormatting sqref="D174:E1048576 D1:E2 E3:E65">
    <cfRule type="duplicateValues" dxfId="39" priority="198" stopIfTrue="1"/>
  </conditionalFormatting>
  <conditionalFormatting sqref="M3:M65">
    <cfRule type="cellIs" dxfId="38" priority="332" operator="equal">
      <formula>"C"</formula>
    </cfRule>
    <cfRule type="cellIs" dxfId="37" priority="333" operator="equal">
      <formula>"B"</formula>
    </cfRule>
    <cfRule type="cellIs" dxfId="36" priority="334" operator="equal">
      <formula>"A"</formula>
    </cfRule>
  </conditionalFormatting>
  <pageMargins left="0.511811024" right="0.511811024" top="0.21947916666666667" bottom="0.78740157499999996" header="0.31496062000000002" footer="0.31496062000000002"/>
  <pageSetup paperSize="9" scale="43" orientation="portrait" r:id="rId1"/>
  <colBreaks count="1" manualBreakCount="1">
    <brk id="13" max="1048575" man="1"/>
  </colBreaks>
</worksheet>
</file>

<file path=xl/worksheets/sheet5.xml><?xml version="1.0" encoding="utf-8"?>
<worksheet xmlns="http://schemas.openxmlformats.org/spreadsheetml/2006/main" xmlns:r="http://schemas.openxmlformats.org/officeDocument/2006/relationships">
  <sheetPr codeName="Planilha6">
    <pageSetUpPr fitToPage="1"/>
  </sheetPr>
  <dimension ref="A1:M336"/>
  <sheetViews>
    <sheetView view="pageBreakPreview" topLeftCell="A8" zoomScale="85" zoomScaleSheetLayoutView="85" workbookViewId="0">
      <selection activeCell="B21" sqref="B21"/>
    </sheetView>
  </sheetViews>
  <sheetFormatPr defaultColWidth="9.140625" defaultRowHeight="15.75"/>
  <cols>
    <col min="1" max="1" width="13.28515625" style="109" bestFit="1" customWidth="1"/>
    <col min="2" max="2" width="97.140625" style="97" customWidth="1"/>
    <col min="3" max="3" width="8.85546875" style="115" bestFit="1" customWidth="1"/>
    <col min="4" max="4" width="11.28515625" style="169" customWidth="1"/>
    <col min="5" max="5" width="13.85546875" style="140" hidden="1" customWidth="1"/>
    <col min="6" max="6" width="15.7109375" style="113" customWidth="1"/>
    <col min="7" max="7" width="17.85546875" style="113" customWidth="1"/>
    <col min="8" max="8" width="17.85546875" style="113" bestFit="1" customWidth="1"/>
    <col min="9" max="9" width="2.5703125" style="106" hidden="1" customWidth="1"/>
    <col min="10" max="10" width="8.28515625" style="118" hidden="1" customWidth="1"/>
    <col min="11" max="11" width="3.7109375" style="111" customWidth="1"/>
    <col min="12" max="12" width="12.42578125" style="104" bestFit="1" customWidth="1"/>
    <col min="13" max="16384" width="9.140625" style="104"/>
  </cols>
  <sheetData>
    <row r="1" spans="1:13" ht="20.25">
      <c r="A1" s="146" t="s">
        <v>1</v>
      </c>
      <c r="B1" s="100"/>
      <c r="C1" s="101"/>
      <c r="D1" s="101"/>
      <c r="E1" s="147"/>
      <c r="F1" s="102"/>
      <c r="G1" s="103"/>
      <c r="H1" s="102"/>
      <c r="I1" s="102"/>
      <c r="J1" s="116"/>
      <c r="K1" s="117"/>
    </row>
    <row r="2" spans="1:13" ht="20.25">
      <c r="A2" s="107" t="s">
        <v>21412</v>
      </c>
      <c r="B2" s="195" t="str">
        <f>'CLIENTE-OBJETO'!B2</f>
        <v>PREFEITURA MUNICIPAL DE PIRACICABA</v>
      </c>
      <c r="C2" s="95"/>
      <c r="D2" s="95"/>
      <c r="E2" s="123"/>
      <c r="F2" s="95"/>
      <c r="G2" s="95"/>
      <c r="H2" s="95"/>
      <c r="I2" s="95"/>
      <c r="J2" s="120"/>
      <c r="K2" s="104"/>
    </row>
    <row r="3" spans="1:13" ht="20.25">
      <c r="A3" s="107" t="s">
        <v>2</v>
      </c>
      <c r="B3" s="195" t="str">
        <f>'CLIENTE-OBJETO'!B3</f>
        <v>PLANO DE COMBATE A INCÊNDIO (PCI) CEREST</v>
      </c>
      <c r="C3" s="95"/>
      <c r="D3" s="95"/>
      <c r="E3" s="123"/>
      <c r="F3" s="95"/>
      <c r="G3" s="95"/>
      <c r="H3" s="95"/>
      <c r="I3" s="95"/>
      <c r="J3" s="120"/>
      <c r="K3" s="104"/>
    </row>
    <row r="4" spans="1:13" ht="20.25">
      <c r="A4" s="107" t="s">
        <v>3</v>
      </c>
      <c r="B4" s="7" t="str">
        <f>'CLIENTE-OBJETO'!B4</f>
        <v>RUA DO TRABALHO, 602 - VILA INDEPENDÊNCIA, PIRACICABA/SP</v>
      </c>
      <c r="C4" s="95"/>
      <c r="D4" s="95"/>
      <c r="E4" s="123"/>
      <c r="F4" s="95"/>
      <c r="G4" s="95"/>
      <c r="H4" s="95"/>
      <c r="I4" s="95"/>
      <c r="J4" s="121"/>
      <c r="K4" s="106"/>
    </row>
    <row r="5" spans="1:13" ht="18">
      <c r="A5" s="99" t="str">
        <f>'CLIENTE-OBJETO'!A10</f>
        <v>Data:</v>
      </c>
      <c r="B5" s="172">
        <f ca="1">'CLIENTE-OBJETO'!B10</f>
        <v>46247</v>
      </c>
      <c r="C5" s="95"/>
      <c r="D5" s="95"/>
      <c r="E5" s="123"/>
      <c r="F5" s="95"/>
      <c r="G5" s="95"/>
      <c r="H5" s="95"/>
      <c r="I5" s="95"/>
      <c r="J5" s="120"/>
      <c r="K5" s="104"/>
    </row>
    <row r="6" spans="1:13">
      <c r="A6" s="148"/>
      <c r="B6" s="149"/>
      <c r="C6" s="95"/>
      <c r="D6" s="95"/>
      <c r="E6" s="123"/>
      <c r="F6" s="95"/>
      <c r="G6" s="95"/>
      <c r="H6" s="95"/>
      <c r="I6" s="95"/>
      <c r="J6" s="120"/>
      <c r="K6" s="104"/>
    </row>
    <row r="7" spans="1:13" ht="15" customHeight="1">
      <c r="A7" s="105"/>
      <c r="B7" s="95"/>
      <c r="C7" s="95"/>
      <c r="D7" s="150"/>
      <c r="E7" s="95"/>
      <c r="F7" s="95"/>
      <c r="G7" s="95"/>
      <c r="H7" s="95"/>
      <c r="I7" s="108"/>
      <c r="J7" s="124"/>
      <c r="K7" s="151"/>
    </row>
    <row r="8" spans="1:13" ht="33.950000000000003" customHeight="1">
      <c r="A8" s="152"/>
      <c r="B8" s="615" t="s">
        <v>21433</v>
      </c>
      <c r="C8" s="615"/>
      <c r="D8" s="615"/>
      <c r="E8" s="615"/>
      <c r="F8" s="615"/>
      <c r="G8" s="615"/>
      <c r="H8" s="152"/>
      <c r="I8" s="108"/>
      <c r="J8" s="124"/>
      <c r="K8" s="153"/>
    </row>
    <row r="9" spans="1:13" ht="15" customHeight="1">
      <c r="A9" s="95"/>
      <c r="B9" s="95"/>
      <c r="C9" s="95"/>
      <c r="D9" s="150"/>
      <c r="E9" s="95"/>
      <c r="F9" s="95"/>
      <c r="G9" s="95"/>
      <c r="H9" s="95"/>
      <c r="I9" s="108"/>
      <c r="J9" s="124"/>
      <c r="K9" s="151"/>
    </row>
    <row r="10" spans="1:13" ht="15" customHeight="1">
      <c r="A10" s="110"/>
      <c r="B10" s="95"/>
      <c r="D10" s="616" t="s">
        <v>35</v>
      </c>
      <c r="E10" s="617"/>
      <c r="F10" s="617"/>
      <c r="G10" s="618"/>
      <c r="H10" s="125"/>
      <c r="I10" s="108"/>
      <c r="J10" s="124"/>
      <c r="K10" s="151"/>
    </row>
    <row r="11" spans="1:13" s="129" customFormat="1" ht="15" customHeight="1">
      <c r="A11" s="619" t="s">
        <v>50</v>
      </c>
      <c r="B11" s="619" t="s">
        <v>21434</v>
      </c>
      <c r="C11" s="619" t="s">
        <v>41</v>
      </c>
      <c r="D11" s="614" t="s">
        <v>0</v>
      </c>
      <c r="E11" s="614"/>
      <c r="F11" s="614"/>
      <c r="G11" s="614" t="e">
        <f>#REF!</f>
        <v>#REF!</v>
      </c>
      <c r="H11" s="613" t="s">
        <v>21435</v>
      </c>
      <c r="I11" s="108"/>
      <c r="J11" s="124"/>
      <c r="K11" s="151"/>
    </row>
    <row r="12" spans="1:13" s="129" customFormat="1">
      <c r="A12" s="619"/>
      <c r="B12" s="619"/>
      <c r="C12" s="619"/>
      <c r="D12" s="614"/>
      <c r="E12" s="614"/>
      <c r="F12" s="614"/>
      <c r="G12" s="614"/>
      <c r="H12" s="614"/>
      <c r="I12" s="130"/>
      <c r="J12" s="131"/>
      <c r="K12" s="151"/>
    </row>
    <row r="13" spans="1:13" s="127" customFormat="1" ht="32.450000000000003" customHeight="1">
      <c r="A13" s="619"/>
      <c r="B13" s="619"/>
      <c r="C13" s="619"/>
      <c r="D13" s="154" t="s">
        <v>34</v>
      </c>
      <c r="E13" s="132" t="s">
        <v>40</v>
      </c>
      <c r="F13" s="132" t="s">
        <v>32</v>
      </c>
      <c r="G13" s="132" t="s">
        <v>37</v>
      </c>
      <c r="H13" s="132" t="s">
        <v>21436</v>
      </c>
      <c r="I13" s="130"/>
      <c r="J13" s="131"/>
      <c r="K13" s="155"/>
    </row>
    <row r="14" spans="1:13" s="115" customFormat="1" ht="36.950000000000003" customHeight="1">
      <c r="A14" s="156">
        <f>'CURVA ABC'!B3</f>
        <v>3012</v>
      </c>
      <c r="B14" s="157" t="str">
        <f>'CURVA ABC'!E3</f>
        <v>Detector óptico de fumaça com base endereçável</v>
      </c>
      <c r="C14" s="157" t="str">
        <f>'CURVA ABC'!F3</f>
        <v>UN</v>
      </c>
      <c r="D14" s="158">
        <f>'CURVA ABC'!G3</f>
        <v>118</v>
      </c>
      <c r="E14" s="159" t="e">
        <f>VLOOKUP('CURVA ABC'!B3,'Plan. Orçamentária'!$D$15:$L$21,7,FALSE)</f>
        <v>#N/A</v>
      </c>
      <c r="F14" s="160">
        <f>'CURVA ABC'!H3</f>
        <v>0</v>
      </c>
      <c r="G14" s="160">
        <f>'CURVA ABC'!I3</f>
        <v>0</v>
      </c>
      <c r="H14" s="161" t="e">
        <f>IF(G14/$G$11&gt;0.0399,D14/2,0)</f>
        <v>#REF!</v>
      </c>
      <c r="I14" s="162"/>
      <c r="J14" s="163"/>
      <c r="L14" s="164" t="e">
        <f>'CURVA ABC'!K3</f>
        <v>#DIV/0!</v>
      </c>
      <c r="M14" s="165"/>
    </row>
    <row r="15" spans="1:13" s="115" customFormat="1" ht="36.950000000000003" customHeight="1">
      <c r="A15" s="156">
        <f>'CURVA ABC'!B4</f>
        <v>3017</v>
      </c>
      <c r="B15" s="157" t="str">
        <f>'CURVA ABC'!E4</f>
        <v>Tubo galvanizado sem costura schedule 40, DN= 3´, inclusive conexões</v>
      </c>
      <c r="C15" s="157" t="str">
        <f>'CURVA ABC'!F4</f>
        <v>M</v>
      </c>
      <c r="D15" s="158">
        <f>'CURVA ABC'!G4</f>
        <v>64.45</v>
      </c>
      <c r="E15" s="159" t="e">
        <f>VLOOKUP('CURVA ABC'!B4,'Plan. Orçamentária'!$D$15:$L$21,7,FALSE)</f>
        <v>#N/A</v>
      </c>
      <c r="F15" s="160">
        <f>'CURVA ABC'!H4</f>
        <v>0</v>
      </c>
      <c r="G15" s="160">
        <f>'CURVA ABC'!I4</f>
        <v>0</v>
      </c>
      <c r="H15" s="161" t="e">
        <f t="shared" ref="H15:H24" si="0">IF(G15/$G$11&gt;0.0399,D15/2,0)</f>
        <v>#REF!</v>
      </c>
      <c r="I15" s="162"/>
      <c r="J15" s="163"/>
      <c r="L15" s="164" t="e">
        <f>'CURVA ABC'!K4</f>
        <v>#DIV/0!</v>
      </c>
      <c r="M15" s="165"/>
    </row>
    <row r="16" spans="1:13" s="115" customFormat="1" ht="36.950000000000003" customHeight="1">
      <c r="A16" s="156">
        <f>'CURVA ABC'!B5</f>
        <v>3010</v>
      </c>
      <c r="B16" s="157" t="str">
        <f>'CURVA ABC'!E5</f>
        <v>Central de iluminação de emergência, completa, para até 6.000 W</v>
      </c>
      <c r="C16" s="157" t="str">
        <f>'CURVA ABC'!F5</f>
        <v>UN</v>
      </c>
      <c r="D16" s="158">
        <f>'CURVA ABC'!G5</f>
        <v>1</v>
      </c>
      <c r="E16" s="159" t="e">
        <f>VLOOKUP('CURVA ABC'!B5,'Plan. Orçamentária'!$D$15:$L$21,7,FALSE)</f>
        <v>#N/A</v>
      </c>
      <c r="F16" s="160">
        <f>'CURVA ABC'!H5</f>
        <v>0</v>
      </c>
      <c r="G16" s="160">
        <f>'CURVA ABC'!I5</f>
        <v>0</v>
      </c>
      <c r="H16" s="161" t="e">
        <f t="shared" si="0"/>
        <v>#REF!</v>
      </c>
      <c r="I16" s="162"/>
      <c r="J16" s="163"/>
      <c r="L16" s="164" t="e">
        <f>'CURVA ABC'!K5</f>
        <v>#DIV/0!</v>
      </c>
      <c r="M16" s="165"/>
    </row>
    <row r="17" spans="1:13" s="115" customFormat="1" ht="36.950000000000003" customHeight="1">
      <c r="A17" s="156">
        <f>'CURVA ABC'!B6</f>
        <v>3019</v>
      </c>
      <c r="B17" s="157" t="str">
        <f>'CURVA ABC'!E6</f>
        <v>Abrigo de hidrante de 2 1/2´ completo - inclusive mangueira de 30 m (2 x 15 m)</v>
      </c>
      <c r="C17" s="157" t="str">
        <f>'CURVA ABC'!F6</f>
        <v>UN</v>
      </c>
      <c r="D17" s="158">
        <f>'CURVA ABC'!G6</f>
        <v>7</v>
      </c>
      <c r="E17" s="159" t="e">
        <f>VLOOKUP('CURVA ABC'!B6,'Plan. Orçamentária'!$D$15:$L$21,7,FALSE)</f>
        <v>#N/A</v>
      </c>
      <c r="F17" s="160">
        <f>'CURVA ABC'!H6</f>
        <v>0</v>
      </c>
      <c r="G17" s="160">
        <f>'CURVA ABC'!I6</f>
        <v>0</v>
      </c>
      <c r="H17" s="161" t="e">
        <f t="shared" si="0"/>
        <v>#REF!</v>
      </c>
      <c r="I17" s="162"/>
      <c r="J17" s="163"/>
      <c r="L17" s="164" t="e">
        <f>'CURVA ABC'!K6</f>
        <v>#DIV/0!</v>
      </c>
      <c r="M17" s="165"/>
    </row>
    <row r="18" spans="1:13" s="115" customFormat="1" ht="36.950000000000003" customHeight="1">
      <c r="A18" s="156">
        <f>'CURVA ABC'!B7</f>
        <v>3022</v>
      </c>
      <c r="B18" s="157" t="str">
        <f>'CURVA ABC'!E7</f>
        <v>CONJUNTO MOTOR-BOMBA 112M3/H, 20MCA, 10CV, 3500RPM, 220/380V, TRIFÁSICO</v>
      </c>
      <c r="C18" s="157" t="str">
        <f>'CURVA ABC'!F7</f>
        <v>UN</v>
      </c>
      <c r="D18" s="158">
        <f>'CURVA ABC'!G7</f>
        <v>2</v>
      </c>
      <c r="E18" s="159" t="e">
        <f>VLOOKUP('CURVA ABC'!B7,'Plan. Orçamentária'!$D$15:$L$21,7,FALSE)</f>
        <v>#N/A</v>
      </c>
      <c r="F18" s="160">
        <f>'CURVA ABC'!H7</f>
        <v>0</v>
      </c>
      <c r="G18" s="160">
        <f>'CURVA ABC'!I7</f>
        <v>0</v>
      </c>
      <c r="H18" s="161" t="e">
        <f t="shared" si="0"/>
        <v>#REF!</v>
      </c>
      <c r="I18" s="162"/>
      <c r="J18" s="163"/>
      <c r="L18" s="164" t="e">
        <f>'CURVA ABC'!K7</f>
        <v>#DIV/0!</v>
      </c>
      <c r="M18" s="165"/>
    </row>
    <row r="19" spans="1:13" s="115" customFormat="1" ht="36.950000000000003" customHeight="1">
      <c r="A19" s="156">
        <f>'CURVA ABC'!B8</f>
        <v>4004</v>
      </c>
      <c r="B19" s="157" t="str">
        <f>'CURVA ABC'!E8</f>
        <v>Eletroduto galvanizado conforme NBR13057 -  3/4´ com acessórios</v>
      </c>
      <c r="C19" s="157" t="str">
        <f>'CURVA ABC'!F8</f>
        <v>M</v>
      </c>
      <c r="D19" s="158">
        <f>'CURVA ABC'!G8</f>
        <v>271</v>
      </c>
      <c r="E19" s="159" t="e">
        <f>VLOOKUP('CURVA ABC'!B8,'Plan. Orçamentária'!$D$15:$L$21,7,FALSE)</f>
        <v>#N/A</v>
      </c>
      <c r="F19" s="160">
        <f>'CURVA ABC'!H8</f>
        <v>0</v>
      </c>
      <c r="G19" s="160">
        <f>'CURVA ABC'!I8</f>
        <v>0</v>
      </c>
      <c r="H19" s="161" t="e">
        <f t="shared" si="0"/>
        <v>#REF!</v>
      </c>
      <c r="I19" s="162"/>
      <c r="J19" s="163"/>
      <c r="L19" s="164" t="e">
        <f>'CURVA ABC'!K8</f>
        <v>#DIV/0!</v>
      </c>
      <c r="M19" s="165"/>
    </row>
    <row r="20" spans="1:13" s="115" customFormat="1" ht="36.950000000000003" customHeight="1">
      <c r="A20" s="156">
        <f>'CURVA ABC'!B9</f>
        <v>7005</v>
      </c>
      <c r="B20" s="157" t="str">
        <f>'CURVA ABC'!E9</f>
        <v>ENGENHEIRO/ ARQUITETO SÊNIOR</v>
      </c>
      <c r="C20" s="157" t="str">
        <f>'CURVA ABC'!F9</f>
        <v>H</v>
      </c>
      <c r="D20" s="158">
        <f>'CURVA ABC'!G9</f>
        <v>32</v>
      </c>
      <c r="E20" s="159" t="e">
        <f>VLOOKUP('CURVA ABC'!B9,'Plan. Orçamentária'!$D$15:$L$21,7,FALSE)</f>
        <v>#N/A</v>
      </c>
      <c r="F20" s="160">
        <f>'CURVA ABC'!H9</f>
        <v>0</v>
      </c>
      <c r="G20" s="160">
        <f>'CURVA ABC'!I9</f>
        <v>0</v>
      </c>
      <c r="H20" s="161" t="e">
        <f t="shared" si="0"/>
        <v>#REF!</v>
      </c>
      <c r="I20" s="162"/>
      <c r="J20" s="163"/>
      <c r="L20" s="164" t="e">
        <f>'CURVA ABC'!K9</f>
        <v>#DIV/0!</v>
      </c>
      <c r="M20" s="165"/>
    </row>
    <row r="21" spans="1:13" s="115" customFormat="1" ht="36.950000000000003" customHeight="1">
      <c r="A21" s="156">
        <f>'CURVA ABC'!B10</f>
        <v>3016</v>
      </c>
      <c r="B21" s="157" t="str">
        <f>'CURVA ABC'!E10</f>
        <v>Tubo galvanizado sem costura schedule 40, DN= 2 1/2´, inclusive conexões</v>
      </c>
      <c r="C21" s="157" t="str">
        <f>'CURVA ABC'!F10</f>
        <v>M</v>
      </c>
      <c r="D21" s="158">
        <f>'CURVA ABC'!G10</f>
        <v>29</v>
      </c>
      <c r="E21" s="159" t="e">
        <f>VLOOKUP('CURVA ABC'!B10,'Plan. Orçamentária'!$D$15:$L$21,7,FALSE)</f>
        <v>#N/A</v>
      </c>
      <c r="F21" s="160">
        <f>'CURVA ABC'!H10</f>
        <v>0</v>
      </c>
      <c r="G21" s="160">
        <f>'CURVA ABC'!I10</f>
        <v>0</v>
      </c>
      <c r="H21" s="161" t="e">
        <f t="shared" si="0"/>
        <v>#REF!</v>
      </c>
      <c r="I21" s="162"/>
      <c r="J21" s="163"/>
      <c r="L21" s="164" t="e">
        <f>'CURVA ABC'!K10</f>
        <v>#DIV/0!</v>
      </c>
      <c r="M21" s="165"/>
    </row>
    <row r="22" spans="1:13" s="115" customFormat="1" ht="36.950000000000003" hidden="1" customHeight="1">
      <c r="A22" s="156">
        <f>'CURVA ABC'!B11</f>
        <v>3009</v>
      </c>
      <c r="B22" s="157" t="str">
        <f>'CURVA ABC'!E11</f>
        <v>Bloco autônomo de iluminação de emergência LED, com autonomia mínima de 3 horas, fluxo luminoso de 2.000 até 3.000 lúmens, equipado com 2 faróis</v>
      </c>
      <c r="C22" s="157" t="str">
        <f>'CURVA ABC'!F11</f>
        <v>UN</v>
      </c>
      <c r="D22" s="158">
        <f>'CURVA ABC'!G11</f>
        <v>41</v>
      </c>
      <c r="E22" s="159" t="e">
        <f>VLOOKUP('CURVA ABC'!B11,'Plan. Orçamentária'!$D$15:$L$21,7,FALSE)</f>
        <v>#N/A</v>
      </c>
      <c r="F22" s="160">
        <f>'CURVA ABC'!H11</f>
        <v>0</v>
      </c>
      <c r="G22" s="160">
        <f>'CURVA ABC'!I11</f>
        <v>0</v>
      </c>
      <c r="H22" s="161" t="e">
        <f t="shared" si="0"/>
        <v>#REF!</v>
      </c>
      <c r="I22" s="162"/>
      <c r="J22" s="163"/>
      <c r="L22" s="164" t="e">
        <f>'CURVA ABC'!K11</f>
        <v>#DIV/0!</v>
      </c>
      <c r="M22" s="165"/>
    </row>
    <row r="23" spans="1:13" s="115" customFormat="1" ht="36.950000000000003" hidden="1" customHeight="1">
      <c r="A23" s="156">
        <f>'CURVA ABC'!B12</f>
        <v>5001</v>
      </c>
      <c r="B23" s="157" t="str">
        <f>'CURVA ABC'!E12</f>
        <v>Porta corta-fogo classe P.90, com barra antipânico numa face e maçaneta na outra, completa</v>
      </c>
      <c r="C23" s="157" t="str">
        <f>'CURVA ABC'!F12</f>
        <v>M2</v>
      </c>
      <c r="D23" s="158">
        <f>'CURVA ABC'!G12</f>
        <v>5.04</v>
      </c>
      <c r="E23" s="159" t="e">
        <f>VLOOKUP('CURVA ABC'!B12,'Plan. Orçamentária'!$D$15:$L$21,7,FALSE)</f>
        <v>#N/A</v>
      </c>
      <c r="F23" s="160">
        <f>'CURVA ABC'!H12</f>
        <v>0</v>
      </c>
      <c r="G23" s="160">
        <f>'CURVA ABC'!I12</f>
        <v>0</v>
      </c>
      <c r="H23" s="161" t="e">
        <f t="shared" si="0"/>
        <v>#REF!</v>
      </c>
      <c r="I23" s="162"/>
      <c r="J23" s="163"/>
      <c r="L23" s="164" t="e">
        <f>'CURVA ABC'!K12</f>
        <v>#DIV/0!</v>
      </c>
      <c r="M23" s="165"/>
    </row>
    <row r="24" spans="1:13" s="115" customFormat="1" ht="36.950000000000003" hidden="1" customHeight="1">
      <c r="A24" s="156">
        <f>'CURVA ABC'!B13</f>
        <v>4011</v>
      </c>
      <c r="B24" s="157" t="str">
        <f>'CURVA ABC'!E13</f>
        <v>Cabo de cobre de 2,5 mm², isolamento 0,6/1 kV - isolação em PVC 70°C</v>
      </c>
      <c r="C24" s="157" t="str">
        <f>'CURVA ABC'!F13</f>
        <v>M</v>
      </c>
      <c r="D24" s="158">
        <f>'CURVA ABC'!G13</f>
        <v>1414</v>
      </c>
      <c r="E24" s="159" t="e">
        <f>VLOOKUP('CURVA ABC'!B13,'Plan. Orçamentária'!$D$15:$L$21,7,FALSE)</f>
        <v>#N/A</v>
      </c>
      <c r="F24" s="160">
        <f>'CURVA ABC'!H13</f>
        <v>0</v>
      </c>
      <c r="G24" s="160">
        <f>'CURVA ABC'!I13</f>
        <v>0</v>
      </c>
      <c r="H24" s="161" t="e">
        <f t="shared" si="0"/>
        <v>#REF!</v>
      </c>
      <c r="I24" s="162"/>
      <c r="J24" s="163"/>
      <c r="L24" s="164" t="e">
        <f>'CURVA ABC'!K13</f>
        <v>#DIV/0!</v>
      </c>
      <c r="M24" s="165"/>
    </row>
    <row r="25" spans="1:13" s="115" customFormat="1" hidden="1">
      <c r="A25" s="156" t="e">
        <f>'CURVA ABC'!#REF!</f>
        <v>#REF!</v>
      </c>
      <c r="B25" s="157" t="e">
        <f>'CURVA ABC'!#REF!</f>
        <v>#REF!</v>
      </c>
      <c r="C25" s="157" t="e">
        <f>'CURVA ABC'!#REF!</f>
        <v>#REF!</v>
      </c>
      <c r="D25" s="158" t="e">
        <f>'CURVA ABC'!#REF!</f>
        <v>#REF!</v>
      </c>
      <c r="E25" s="159" t="e">
        <f>VLOOKUP('CURVA ABC'!#REF!,'Plan. Orçamentária'!$D$15:$L$21,7,FALSE)</f>
        <v>#REF!</v>
      </c>
      <c r="F25" s="160" t="e">
        <f>'CURVA ABC'!#REF!</f>
        <v>#REF!</v>
      </c>
      <c r="G25" s="160" t="e">
        <f>'CURVA ABC'!#REF!</f>
        <v>#REF!</v>
      </c>
      <c r="H25" s="161" t="e">
        <f t="shared" ref="H25:H78" si="1">IF(G25/$G$11&gt;0.0399,D25/2,0)</f>
        <v>#REF!</v>
      </c>
      <c r="I25" s="162"/>
      <c r="J25" s="163"/>
      <c r="L25" s="164" t="e">
        <f>'CURVA ABC'!#REF!</f>
        <v>#REF!</v>
      </c>
    </row>
    <row r="26" spans="1:13" s="115" customFormat="1" hidden="1">
      <c r="A26" s="156" t="e">
        <f>'CURVA ABC'!#REF!</f>
        <v>#REF!</v>
      </c>
      <c r="B26" s="157" t="e">
        <f>'CURVA ABC'!#REF!</f>
        <v>#REF!</v>
      </c>
      <c r="C26" s="157" t="e">
        <f>'CURVA ABC'!#REF!</f>
        <v>#REF!</v>
      </c>
      <c r="D26" s="158" t="e">
        <f>'CURVA ABC'!#REF!</f>
        <v>#REF!</v>
      </c>
      <c r="E26" s="159" t="e">
        <f>VLOOKUP('CURVA ABC'!#REF!,'Plan. Orçamentária'!$D$15:$L$21,7,FALSE)</f>
        <v>#REF!</v>
      </c>
      <c r="F26" s="160" t="e">
        <f>'CURVA ABC'!#REF!</f>
        <v>#REF!</v>
      </c>
      <c r="G26" s="160" t="e">
        <f>'CURVA ABC'!#REF!</f>
        <v>#REF!</v>
      </c>
      <c r="H26" s="161" t="e">
        <f t="shared" si="1"/>
        <v>#REF!</v>
      </c>
      <c r="I26" s="162"/>
      <c r="J26" s="163"/>
      <c r="L26" s="164" t="e">
        <f>'CURVA ABC'!#REF!</f>
        <v>#REF!</v>
      </c>
    </row>
    <row r="27" spans="1:13" s="115" customFormat="1" hidden="1">
      <c r="A27" s="156" t="e">
        <f>'CURVA ABC'!#REF!</f>
        <v>#REF!</v>
      </c>
      <c r="B27" s="157" t="e">
        <f>'CURVA ABC'!#REF!</f>
        <v>#REF!</v>
      </c>
      <c r="C27" s="157" t="e">
        <f>'CURVA ABC'!#REF!</f>
        <v>#REF!</v>
      </c>
      <c r="D27" s="158" t="e">
        <f>'CURVA ABC'!#REF!</f>
        <v>#REF!</v>
      </c>
      <c r="E27" s="159" t="e">
        <f>VLOOKUP('CURVA ABC'!#REF!,'Plan. Orçamentária'!$D$15:$L$21,7,FALSE)</f>
        <v>#REF!</v>
      </c>
      <c r="F27" s="160" t="e">
        <f>'CURVA ABC'!#REF!</f>
        <v>#REF!</v>
      </c>
      <c r="G27" s="160" t="e">
        <f>'CURVA ABC'!#REF!</f>
        <v>#REF!</v>
      </c>
      <c r="H27" s="161" t="e">
        <f t="shared" si="1"/>
        <v>#REF!</v>
      </c>
      <c r="I27" s="162"/>
      <c r="J27" s="163"/>
      <c r="L27" s="164" t="e">
        <f>'CURVA ABC'!#REF!</f>
        <v>#REF!</v>
      </c>
    </row>
    <row r="28" spans="1:13" s="115" customFormat="1" hidden="1">
      <c r="A28" s="156" t="e">
        <f>'CURVA ABC'!#REF!</f>
        <v>#REF!</v>
      </c>
      <c r="B28" s="157" t="e">
        <f>'CURVA ABC'!#REF!</f>
        <v>#REF!</v>
      </c>
      <c r="C28" s="157" t="e">
        <f>'CURVA ABC'!#REF!</f>
        <v>#REF!</v>
      </c>
      <c r="D28" s="158" t="e">
        <f>'CURVA ABC'!#REF!</f>
        <v>#REF!</v>
      </c>
      <c r="E28" s="159" t="e">
        <f>VLOOKUP('CURVA ABC'!#REF!,'Plan. Orçamentária'!$D$15:$L$21,7,FALSE)</f>
        <v>#REF!</v>
      </c>
      <c r="F28" s="160" t="e">
        <f>'CURVA ABC'!#REF!</f>
        <v>#REF!</v>
      </c>
      <c r="G28" s="160" t="e">
        <f>'CURVA ABC'!#REF!</f>
        <v>#REF!</v>
      </c>
      <c r="H28" s="161" t="e">
        <f t="shared" si="1"/>
        <v>#REF!</v>
      </c>
      <c r="I28" s="162"/>
      <c r="J28" s="163"/>
      <c r="L28" s="164" t="e">
        <f>'CURVA ABC'!#REF!</f>
        <v>#REF!</v>
      </c>
    </row>
    <row r="29" spans="1:13" s="115" customFormat="1" hidden="1">
      <c r="A29" s="156" t="e">
        <f>'CURVA ABC'!#REF!</f>
        <v>#REF!</v>
      </c>
      <c r="B29" s="157" t="e">
        <f>'CURVA ABC'!#REF!</f>
        <v>#REF!</v>
      </c>
      <c r="C29" s="157" t="e">
        <f>'CURVA ABC'!#REF!</f>
        <v>#REF!</v>
      </c>
      <c r="D29" s="158" t="e">
        <f>'CURVA ABC'!#REF!</f>
        <v>#REF!</v>
      </c>
      <c r="E29" s="159" t="e">
        <f>VLOOKUP('CURVA ABC'!#REF!,'Plan. Orçamentária'!$D$15:$L$21,7,FALSE)</f>
        <v>#REF!</v>
      </c>
      <c r="F29" s="160" t="e">
        <f>'CURVA ABC'!#REF!</f>
        <v>#REF!</v>
      </c>
      <c r="G29" s="160" t="e">
        <f>'CURVA ABC'!#REF!</f>
        <v>#REF!</v>
      </c>
      <c r="H29" s="161" t="e">
        <f t="shared" si="1"/>
        <v>#REF!</v>
      </c>
      <c r="I29" s="162"/>
      <c r="J29" s="163"/>
      <c r="L29" s="164" t="e">
        <f>'CURVA ABC'!#REF!</f>
        <v>#REF!</v>
      </c>
    </row>
    <row r="30" spans="1:13" s="129" customFormat="1" hidden="1">
      <c r="A30" s="156" t="e">
        <f>'CURVA ABC'!#REF!</f>
        <v>#REF!</v>
      </c>
      <c r="B30" s="157" t="e">
        <f>'CURVA ABC'!#REF!</f>
        <v>#REF!</v>
      </c>
      <c r="C30" s="157" t="e">
        <f>'CURVA ABC'!#REF!</f>
        <v>#REF!</v>
      </c>
      <c r="D30" s="158" t="e">
        <f>'CURVA ABC'!#REF!</f>
        <v>#REF!</v>
      </c>
      <c r="E30" s="159" t="e">
        <f>VLOOKUP('CURVA ABC'!#REF!,'Plan. Orçamentária'!$D$15:$L$21,7,FALSE)</f>
        <v>#REF!</v>
      </c>
      <c r="F30" s="160" t="e">
        <f>'CURVA ABC'!#REF!</f>
        <v>#REF!</v>
      </c>
      <c r="G30" s="160" t="e">
        <f>'CURVA ABC'!#REF!</f>
        <v>#REF!</v>
      </c>
      <c r="H30" s="161" t="e">
        <f t="shared" si="1"/>
        <v>#REF!</v>
      </c>
      <c r="I30" s="162"/>
      <c r="J30" s="163"/>
      <c r="K30" s="115"/>
      <c r="L30" s="164" t="e">
        <f>'CURVA ABC'!#REF!</f>
        <v>#REF!</v>
      </c>
    </row>
    <row r="31" spans="1:13" s="115" customFormat="1" hidden="1">
      <c r="A31" s="156" t="e">
        <f>'CURVA ABC'!#REF!</f>
        <v>#REF!</v>
      </c>
      <c r="B31" s="157" t="e">
        <f>'CURVA ABC'!#REF!</f>
        <v>#REF!</v>
      </c>
      <c r="C31" s="157" t="e">
        <f>'CURVA ABC'!#REF!</f>
        <v>#REF!</v>
      </c>
      <c r="D31" s="158" t="e">
        <f>'CURVA ABC'!#REF!</f>
        <v>#REF!</v>
      </c>
      <c r="E31" s="159" t="e">
        <f>VLOOKUP('CURVA ABC'!#REF!,'Plan. Orçamentária'!$D$15:$L$21,7,FALSE)</f>
        <v>#REF!</v>
      </c>
      <c r="F31" s="160" t="e">
        <f>'CURVA ABC'!#REF!</f>
        <v>#REF!</v>
      </c>
      <c r="G31" s="160" t="e">
        <f>'CURVA ABC'!#REF!</f>
        <v>#REF!</v>
      </c>
      <c r="H31" s="161" t="e">
        <f t="shared" si="1"/>
        <v>#REF!</v>
      </c>
      <c r="I31" s="162"/>
      <c r="J31" s="163"/>
      <c r="L31" s="164" t="e">
        <f>'CURVA ABC'!#REF!</f>
        <v>#REF!</v>
      </c>
    </row>
    <row r="32" spans="1:13" s="115" customFormat="1" hidden="1">
      <c r="A32" s="156" t="e">
        <f>'CURVA ABC'!#REF!</f>
        <v>#REF!</v>
      </c>
      <c r="B32" s="157" t="e">
        <f>'CURVA ABC'!#REF!</f>
        <v>#REF!</v>
      </c>
      <c r="C32" s="157" t="e">
        <f>'CURVA ABC'!#REF!</f>
        <v>#REF!</v>
      </c>
      <c r="D32" s="158" t="e">
        <f>'CURVA ABC'!#REF!</f>
        <v>#REF!</v>
      </c>
      <c r="E32" s="159" t="e">
        <f>VLOOKUP('CURVA ABC'!#REF!,'Plan. Orçamentária'!$D$15:$L$21,7,FALSE)</f>
        <v>#REF!</v>
      </c>
      <c r="F32" s="160" t="e">
        <f>'CURVA ABC'!#REF!</f>
        <v>#REF!</v>
      </c>
      <c r="G32" s="160" t="e">
        <f>'CURVA ABC'!#REF!</f>
        <v>#REF!</v>
      </c>
      <c r="H32" s="161" t="e">
        <f t="shared" si="1"/>
        <v>#REF!</v>
      </c>
      <c r="I32" s="162"/>
      <c r="J32" s="163"/>
      <c r="L32" s="164" t="e">
        <f>'CURVA ABC'!#REF!</f>
        <v>#REF!</v>
      </c>
    </row>
    <row r="33" spans="1:12" s="115" customFormat="1" hidden="1">
      <c r="A33" s="156" t="e">
        <f>'CURVA ABC'!#REF!</f>
        <v>#REF!</v>
      </c>
      <c r="B33" s="157" t="e">
        <f>'CURVA ABC'!#REF!</f>
        <v>#REF!</v>
      </c>
      <c r="C33" s="157" t="e">
        <f>'CURVA ABC'!#REF!</f>
        <v>#REF!</v>
      </c>
      <c r="D33" s="158" t="e">
        <f>'CURVA ABC'!#REF!</f>
        <v>#REF!</v>
      </c>
      <c r="E33" s="159" t="e">
        <f>VLOOKUP('CURVA ABC'!#REF!,'Plan. Orçamentária'!$D$15:$L$21,7,FALSE)</f>
        <v>#REF!</v>
      </c>
      <c r="F33" s="160" t="e">
        <f>'CURVA ABC'!#REF!</f>
        <v>#REF!</v>
      </c>
      <c r="G33" s="160" t="e">
        <f>'CURVA ABC'!#REF!</f>
        <v>#REF!</v>
      </c>
      <c r="H33" s="161" t="e">
        <f t="shared" si="1"/>
        <v>#REF!</v>
      </c>
      <c r="I33" s="162"/>
      <c r="J33" s="163"/>
      <c r="L33" s="164" t="e">
        <f>'CURVA ABC'!#REF!</f>
        <v>#REF!</v>
      </c>
    </row>
    <row r="34" spans="1:12" s="115" customFormat="1" hidden="1">
      <c r="A34" s="156" t="e">
        <f>'CURVA ABC'!#REF!</f>
        <v>#REF!</v>
      </c>
      <c r="B34" s="157" t="e">
        <f>'CURVA ABC'!#REF!</f>
        <v>#REF!</v>
      </c>
      <c r="C34" s="157" t="e">
        <f>'CURVA ABC'!#REF!</f>
        <v>#REF!</v>
      </c>
      <c r="D34" s="158" t="e">
        <f>'CURVA ABC'!#REF!</f>
        <v>#REF!</v>
      </c>
      <c r="E34" s="159" t="e">
        <f>VLOOKUP('CURVA ABC'!#REF!,'Plan. Orçamentária'!$D$15:$L$21,7,FALSE)</f>
        <v>#REF!</v>
      </c>
      <c r="F34" s="160" t="e">
        <f>'CURVA ABC'!#REF!</f>
        <v>#REF!</v>
      </c>
      <c r="G34" s="160" t="e">
        <f>'CURVA ABC'!#REF!</f>
        <v>#REF!</v>
      </c>
      <c r="H34" s="161" t="e">
        <f t="shared" si="1"/>
        <v>#REF!</v>
      </c>
      <c r="I34" s="162"/>
      <c r="J34" s="163"/>
      <c r="L34" s="164" t="e">
        <f>'CURVA ABC'!#REF!</f>
        <v>#REF!</v>
      </c>
    </row>
    <row r="35" spans="1:12" s="115" customFormat="1" hidden="1">
      <c r="A35" s="156" t="e">
        <f>'CURVA ABC'!#REF!</f>
        <v>#REF!</v>
      </c>
      <c r="B35" s="157" t="e">
        <f>'CURVA ABC'!#REF!</f>
        <v>#REF!</v>
      </c>
      <c r="C35" s="157" t="e">
        <f>'CURVA ABC'!#REF!</f>
        <v>#REF!</v>
      </c>
      <c r="D35" s="158" t="e">
        <f>'CURVA ABC'!#REF!</f>
        <v>#REF!</v>
      </c>
      <c r="E35" s="159" t="e">
        <f>VLOOKUP('CURVA ABC'!#REF!,'Plan. Orçamentária'!$D$15:$L$21,7,FALSE)</f>
        <v>#REF!</v>
      </c>
      <c r="F35" s="160" t="e">
        <f>'CURVA ABC'!#REF!</f>
        <v>#REF!</v>
      </c>
      <c r="G35" s="160" t="e">
        <f>'CURVA ABC'!#REF!</f>
        <v>#REF!</v>
      </c>
      <c r="H35" s="161" t="e">
        <f t="shared" si="1"/>
        <v>#REF!</v>
      </c>
      <c r="I35" s="162"/>
      <c r="J35" s="163"/>
      <c r="L35" s="164" t="e">
        <f>'CURVA ABC'!#REF!</f>
        <v>#REF!</v>
      </c>
    </row>
    <row r="36" spans="1:12" s="115" customFormat="1" hidden="1">
      <c r="A36" s="156" t="e">
        <f>'CURVA ABC'!#REF!</f>
        <v>#REF!</v>
      </c>
      <c r="B36" s="157" t="e">
        <f>'CURVA ABC'!#REF!</f>
        <v>#REF!</v>
      </c>
      <c r="C36" s="157" t="e">
        <f>'CURVA ABC'!#REF!</f>
        <v>#REF!</v>
      </c>
      <c r="D36" s="158" t="e">
        <f>'CURVA ABC'!#REF!</f>
        <v>#REF!</v>
      </c>
      <c r="E36" s="159" t="e">
        <f>VLOOKUP('CURVA ABC'!#REF!,'Plan. Orçamentária'!$D$15:$L$21,7,FALSE)</f>
        <v>#REF!</v>
      </c>
      <c r="F36" s="160" t="e">
        <f>'CURVA ABC'!#REF!</f>
        <v>#REF!</v>
      </c>
      <c r="G36" s="160" t="e">
        <f>'CURVA ABC'!#REF!</f>
        <v>#REF!</v>
      </c>
      <c r="H36" s="161" t="e">
        <f t="shared" si="1"/>
        <v>#REF!</v>
      </c>
      <c r="I36" s="162"/>
      <c r="J36" s="163"/>
      <c r="L36" s="164" t="e">
        <f>'CURVA ABC'!#REF!</f>
        <v>#REF!</v>
      </c>
    </row>
    <row r="37" spans="1:12" s="115" customFormat="1" hidden="1">
      <c r="A37" s="156" t="e">
        <f>'CURVA ABC'!#REF!</f>
        <v>#REF!</v>
      </c>
      <c r="B37" s="157" t="e">
        <f>'CURVA ABC'!#REF!</f>
        <v>#REF!</v>
      </c>
      <c r="C37" s="157" t="e">
        <f>'CURVA ABC'!#REF!</f>
        <v>#REF!</v>
      </c>
      <c r="D37" s="158" t="e">
        <f>'CURVA ABC'!#REF!</f>
        <v>#REF!</v>
      </c>
      <c r="E37" s="159" t="e">
        <f>VLOOKUP('CURVA ABC'!#REF!,'Plan. Orçamentária'!$D$15:$L$21,7,FALSE)</f>
        <v>#REF!</v>
      </c>
      <c r="F37" s="160" t="e">
        <f>'CURVA ABC'!#REF!</f>
        <v>#REF!</v>
      </c>
      <c r="G37" s="160" t="e">
        <f>'CURVA ABC'!#REF!</f>
        <v>#REF!</v>
      </c>
      <c r="H37" s="161" t="e">
        <f t="shared" si="1"/>
        <v>#REF!</v>
      </c>
      <c r="I37" s="162"/>
      <c r="J37" s="163"/>
      <c r="L37" s="164" t="e">
        <f>'CURVA ABC'!#REF!</f>
        <v>#REF!</v>
      </c>
    </row>
    <row r="38" spans="1:12" s="115" customFormat="1" hidden="1">
      <c r="A38" s="156" t="e">
        <f>'CURVA ABC'!#REF!</f>
        <v>#REF!</v>
      </c>
      <c r="B38" s="157" t="e">
        <f>'CURVA ABC'!#REF!</f>
        <v>#REF!</v>
      </c>
      <c r="C38" s="157" t="e">
        <f>'CURVA ABC'!#REF!</f>
        <v>#REF!</v>
      </c>
      <c r="D38" s="158" t="e">
        <f>'CURVA ABC'!#REF!</f>
        <v>#REF!</v>
      </c>
      <c r="E38" s="159" t="e">
        <f>VLOOKUP('CURVA ABC'!#REF!,'Plan. Orçamentária'!$D$15:$L$21,7,FALSE)</f>
        <v>#REF!</v>
      </c>
      <c r="F38" s="160" t="e">
        <f>'CURVA ABC'!#REF!</f>
        <v>#REF!</v>
      </c>
      <c r="G38" s="160" t="e">
        <f>'CURVA ABC'!#REF!</f>
        <v>#REF!</v>
      </c>
      <c r="H38" s="161" t="e">
        <f t="shared" si="1"/>
        <v>#REF!</v>
      </c>
      <c r="I38" s="162"/>
      <c r="J38" s="163"/>
      <c r="L38" s="164" t="e">
        <f>'CURVA ABC'!#REF!</f>
        <v>#REF!</v>
      </c>
    </row>
    <row r="39" spans="1:12" s="115" customFormat="1" hidden="1">
      <c r="A39" s="156" t="e">
        <f>'CURVA ABC'!#REF!</f>
        <v>#REF!</v>
      </c>
      <c r="B39" s="157" t="e">
        <f>'CURVA ABC'!#REF!</f>
        <v>#REF!</v>
      </c>
      <c r="C39" s="157" t="e">
        <f>'CURVA ABC'!#REF!</f>
        <v>#REF!</v>
      </c>
      <c r="D39" s="158" t="e">
        <f>'CURVA ABC'!#REF!</f>
        <v>#REF!</v>
      </c>
      <c r="E39" s="159" t="e">
        <f>VLOOKUP('CURVA ABC'!#REF!,'Plan. Orçamentária'!$D$15:$L$21,7,FALSE)</f>
        <v>#REF!</v>
      </c>
      <c r="F39" s="160" t="e">
        <f>'CURVA ABC'!#REF!</f>
        <v>#REF!</v>
      </c>
      <c r="G39" s="160" t="e">
        <f>'CURVA ABC'!#REF!</f>
        <v>#REF!</v>
      </c>
      <c r="H39" s="161" t="e">
        <f t="shared" si="1"/>
        <v>#REF!</v>
      </c>
      <c r="I39" s="162"/>
      <c r="J39" s="163"/>
      <c r="L39" s="164" t="e">
        <f>'CURVA ABC'!#REF!</f>
        <v>#REF!</v>
      </c>
    </row>
    <row r="40" spans="1:12" s="115" customFormat="1" hidden="1">
      <c r="A40" s="156" t="e">
        <f>'CURVA ABC'!#REF!</f>
        <v>#REF!</v>
      </c>
      <c r="B40" s="157" t="e">
        <f>'CURVA ABC'!#REF!</f>
        <v>#REF!</v>
      </c>
      <c r="C40" s="157" t="e">
        <f>'CURVA ABC'!#REF!</f>
        <v>#REF!</v>
      </c>
      <c r="D40" s="158" t="e">
        <f>'CURVA ABC'!#REF!</f>
        <v>#REF!</v>
      </c>
      <c r="E40" s="159" t="e">
        <f>VLOOKUP('CURVA ABC'!#REF!,'Plan. Orçamentária'!$D$15:$L$21,7,FALSE)</f>
        <v>#REF!</v>
      </c>
      <c r="F40" s="160" t="e">
        <f>'CURVA ABC'!#REF!</f>
        <v>#REF!</v>
      </c>
      <c r="G40" s="160" t="e">
        <f>'CURVA ABC'!#REF!</f>
        <v>#REF!</v>
      </c>
      <c r="H40" s="161" t="e">
        <f t="shared" si="1"/>
        <v>#REF!</v>
      </c>
      <c r="I40" s="162"/>
      <c r="J40" s="163"/>
      <c r="L40" s="164" t="e">
        <f>'CURVA ABC'!#REF!</f>
        <v>#REF!</v>
      </c>
    </row>
    <row r="41" spans="1:12" s="115" customFormat="1" hidden="1">
      <c r="A41" s="156" t="e">
        <f>'CURVA ABC'!#REF!</f>
        <v>#REF!</v>
      </c>
      <c r="B41" s="157" t="e">
        <f>'CURVA ABC'!#REF!</f>
        <v>#REF!</v>
      </c>
      <c r="C41" s="157" t="e">
        <f>'CURVA ABC'!#REF!</f>
        <v>#REF!</v>
      </c>
      <c r="D41" s="158" t="e">
        <f>'CURVA ABC'!#REF!</f>
        <v>#REF!</v>
      </c>
      <c r="E41" s="159" t="e">
        <f>VLOOKUP('CURVA ABC'!#REF!,'Plan. Orçamentária'!$D$15:$L$21,7,FALSE)</f>
        <v>#REF!</v>
      </c>
      <c r="F41" s="160" t="e">
        <f>'CURVA ABC'!#REF!</f>
        <v>#REF!</v>
      </c>
      <c r="G41" s="160" t="e">
        <f>'CURVA ABC'!#REF!</f>
        <v>#REF!</v>
      </c>
      <c r="H41" s="161" t="e">
        <f t="shared" si="1"/>
        <v>#REF!</v>
      </c>
      <c r="I41" s="162"/>
      <c r="J41" s="163"/>
      <c r="L41" s="164" t="e">
        <f>'CURVA ABC'!#REF!</f>
        <v>#REF!</v>
      </c>
    </row>
    <row r="42" spans="1:12" s="115" customFormat="1" hidden="1">
      <c r="A42" s="156" t="e">
        <f>'CURVA ABC'!#REF!</f>
        <v>#REF!</v>
      </c>
      <c r="B42" s="157" t="e">
        <f>'CURVA ABC'!#REF!</f>
        <v>#REF!</v>
      </c>
      <c r="C42" s="157" t="e">
        <f>'CURVA ABC'!#REF!</f>
        <v>#REF!</v>
      </c>
      <c r="D42" s="158" t="e">
        <f>'CURVA ABC'!#REF!</f>
        <v>#REF!</v>
      </c>
      <c r="E42" s="159" t="e">
        <f>VLOOKUP('CURVA ABC'!#REF!,'Plan. Orçamentária'!$D$15:$L$21,7,FALSE)</f>
        <v>#REF!</v>
      </c>
      <c r="F42" s="160" t="e">
        <f>'CURVA ABC'!#REF!</f>
        <v>#REF!</v>
      </c>
      <c r="G42" s="160" t="e">
        <f>'CURVA ABC'!#REF!</f>
        <v>#REF!</v>
      </c>
      <c r="H42" s="161" t="e">
        <f t="shared" si="1"/>
        <v>#REF!</v>
      </c>
      <c r="I42" s="162"/>
      <c r="J42" s="163"/>
      <c r="L42" s="164" t="e">
        <f>'CURVA ABC'!#REF!</f>
        <v>#REF!</v>
      </c>
    </row>
    <row r="43" spans="1:12" s="115" customFormat="1" hidden="1">
      <c r="A43" s="156" t="e">
        <f>'CURVA ABC'!#REF!</f>
        <v>#REF!</v>
      </c>
      <c r="B43" s="157" t="e">
        <f>'CURVA ABC'!#REF!</f>
        <v>#REF!</v>
      </c>
      <c r="C43" s="157" t="e">
        <f>'CURVA ABC'!#REF!</f>
        <v>#REF!</v>
      </c>
      <c r="D43" s="158" t="e">
        <f>'CURVA ABC'!#REF!</f>
        <v>#REF!</v>
      </c>
      <c r="E43" s="159" t="e">
        <f>VLOOKUP('CURVA ABC'!#REF!,'Plan. Orçamentária'!$D$15:$L$21,7,FALSE)</f>
        <v>#REF!</v>
      </c>
      <c r="F43" s="160" t="e">
        <f>'CURVA ABC'!#REF!</f>
        <v>#REF!</v>
      </c>
      <c r="G43" s="160" t="e">
        <f>'CURVA ABC'!#REF!</f>
        <v>#REF!</v>
      </c>
      <c r="H43" s="161" t="e">
        <f t="shared" si="1"/>
        <v>#REF!</v>
      </c>
      <c r="I43" s="162"/>
      <c r="J43" s="163"/>
      <c r="L43" s="164" t="e">
        <f>'CURVA ABC'!#REF!</f>
        <v>#REF!</v>
      </c>
    </row>
    <row r="44" spans="1:12" s="115" customFormat="1" hidden="1">
      <c r="A44" s="156" t="e">
        <f>'CURVA ABC'!#REF!</f>
        <v>#REF!</v>
      </c>
      <c r="B44" s="157" t="e">
        <f>'CURVA ABC'!#REF!</f>
        <v>#REF!</v>
      </c>
      <c r="C44" s="157" t="e">
        <f>'CURVA ABC'!#REF!</f>
        <v>#REF!</v>
      </c>
      <c r="D44" s="158" t="e">
        <f>'CURVA ABC'!#REF!</f>
        <v>#REF!</v>
      </c>
      <c r="E44" s="159" t="e">
        <f>VLOOKUP('CURVA ABC'!#REF!,'Plan. Orçamentária'!$D$15:$L$21,7,FALSE)</f>
        <v>#REF!</v>
      </c>
      <c r="F44" s="160" t="e">
        <f>'CURVA ABC'!#REF!</f>
        <v>#REF!</v>
      </c>
      <c r="G44" s="160" t="e">
        <f>'CURVA ABC'!#REF!</f>
        <v>#REF!</v>
      </c>
      <c r="H44" s="161" t="e">
        <f t="shared" si="1"/>
        <v>#REF!</v>
      </c>
      <c r="I44" s="162"/>
      <c r="J44" s="163"/>
      <c r="L44" s="164" t="e">
        <f>'CURVA ABC'!#REF!</f>
        <v>#REF!</v>
      </c>
    </row>
    <row r="45" spans="1:12" s="115" customFormat="1" hidden="1">
      <c r="A45" s="156" t="e">
        <f>'CURVA ABC'!#REF!</f>
        <v>#REF!</v>
      </c>
      <c r="B45" s="157" t="e">
        <f>'CURVA ABC'!#REF!</f>
        <v>#REF!</v>
      </c>
      <c r="C45" s="157" t="e">
        <f>'CURVA ABC'!#REF!</f>
        <v>#REF!</v>
      </c>
      <c r="D45" s="158" t="e">
        <f>'CURVA ABC'!#REF!</f>
        <v>#REF!</v>
      </c>
      <c r="E45" s="159" t="e">
        <f>VLOOKUP('CURVA ABC'!#REF!,'Plan. Orçamentária'!$D$15:$L$21,7,FALSE)</f>
        <v>#REF!</v>
      </c>
      <c r="F45" s="160" t="e">
        <f>'CURVA ABC'!#REF!</f>
        <v>#REF!</v>
      </c>
      <c r="G45" s="160" t="e">
        <f>'CURVA ABC'!#REF!</f>
        <v>#REF!</v>
      </c>
      <c r="H45" s="161" t="e">
        <f t="shared" si="1"/>
        <v>#REF!</v>
      </c>
      <c r="I45" s="162"/>
      <c r="J45" s="163"/>
      <c r="L45" s="164" t="e">
        <f>'CURVA ABC'!#REF!</f>
        <v>#REF!</v>
      </c>
    </row>
    <row r="46" spans="1:12" s="115" customFormat="1" hidden="1">
      <c r="A46" s="156" t="e">
        <f>'CURVA ABC'!#REF!</f>
        <v>#REF!</v>
      </c>
      <c r="B46" s="157" t="e">
        <f>'CURVA ABC'!#REF!</f>
        <v>#REF!</v>
      </c>
      <c r="C46" s="157" t="e">
        <f>'CURVA ABC'!#REF!</f>
        <v>#REF!</v>
      </c>
      <c r="D46" s="158" t="e">
        <f>'CURVA ABC'!#REF!</f>
        <v>#REF!</v>
      </c>
      <c r="E46" s="159" t="e">
        <f>VLOOKUP('CURVA ABC'!#REF!,'Plan. Orçamentária'!$D$15:$L$21,7,FALSE)</f>
        <v>#REF!</v>
      </c>
      <c r="F46" s="160" t="e">
        <f>'CURVA ABC'!#REF!</f>
        <v>#REF!</v>
      </c>
      <c r="G46" s="160" t="e">
        <f>'CURVA ABC'!#REF!</f>
        <v>#REF!</v>
      </c>
      <c r="H46" s="161" t="e">
        <f t="shared" si="1"/>
        <v>#REF!</v>
      </c>
      <c r="I46" s="162"/>
      <c r="J46" s="163"/>
      <c r="L46" s="164" t="e">
        <f>'CURVA ABC'!#REF!</f>
        <v>#REF!</v>
      </c>
    </row>
    <row r="47" spans="1:12" s="115" customFormat="1" hidden="1">
      <c r="A47" s="156" t="e">
        <f>'CURVA ABC'!#REF!</f>
        <v>#REF!</v>
      </c>
      <c r="B47" s="157" t="e">
        <f>'CURVA ABC'!#REF!</f>
        <v>#REF!</v>
      </c>
      <c r="C47" s="157" t="e">
        <f>'CURVA ABC'!#REF!</f>
        <v>#REF!</v>
      </c>
      <c r="D47" s="158" t="e">
        <f>'CURVA ABC'!#REF!</f>
        <v>#REF!</v>
      </c>
      <c r="E47" s="159" t="e">
        <f>VLOOKUP('CURVA ABC'!#REF!,'Plan. Orçamentária'!$D$15:$L$21,7,FALSE)</f>
        <v>#REF!</v>
      </c>
      <c r="F47" s="160" t="e">
        <f>'CURVA ABC'!#REF!</f>
        <v>#REF!</v>
      </c>
      <c r="G47" s="160" t="e">
        <f>'CURVA ABC'!#REF!</f>
        <v>#REF!</v>
      </c>
      <c r="H47" s="161" t="e">
        <f t="shared" si="1"/>
        <v>#REF!</v>
      </c>
      <c r="I47" s="162"/>
      <c r="J47" s="163"/>
      <c r="L47" s="164" t="e">
        <f>'CURVA ABC'!#REF!</f>
        <v>#REF!</v>
      </c>
    </row>
    <row r="48" spans="1:12" s="115" customFormat="1" hidden="1">
      <c r="A48" s="156" t="e">
        <f>'CURVA ABC'!#REF!</f>
        <v>#REF!</v>
      </c>
      <c r="B48" s="157" t="e">
        <f>'CURVA ABC'!#REF!</f>
        <v>#REF!</v>
      </c>
      <c r="C48" s="157" t="e">
        <f>'CURVA ABC'!#REF!</f>
        <v>#REF!</v>
      </c>
      <c r="D48" s="158" t="e">
        <f>'CURVA ABC'!#REF!</f>
        <v>#REF!</v>
      </c>
      <c r="E48" s="159" t="e">
        <f>VLOOKUP('CURVA ABC'!#REF!,'Plan. Orçamentária'!$D$15:$L$21,7,FALSE)</f>
        <v>#REF!</v>
      </c>
      <c r="F48" s="160" t="e">
        <f>'CURVA ABC'!#REF!</f>
        <v>#REF!</v>
      </c>
      <c r="G48" s="160" t="e">
        <f>'CURVA ABC'!#REF!</f>
        <v>#REF!</v>
      </c>
      <c r="H48" s="161" t="e">
        <f t="shared" si="1"/>
        <v>#REF!</v>
      </c>
      <c r="I48" s="162"/>
      <c r="J48" s="163"/>
      <c r="L48" s="164" t="e">
        <f>'CURVA ABC'!#REF!</f>
        <v>#REF!</v>
      </c>
    </row>
    <row r="49" spans="1:12" s="115" customFormat="1" hidden="1">
      <c r="A49" s="156" t="e">
        <f>'CURVA ABC'!#REF!</f>
        <v>#REF!</v>
      </c>
      <c r="B49" s="157" t="e">
        <f>'CURVA ABC'!#REF!</f>
        <v>#REF!</v>
      </c>
      <c r="C49" s="157" t="e">
        <f>'CURVA ABC'!#REF!</f>
        <v>#REF!</v>
      </c>
      <c r="D49" s="158" t="e">
        <f>'CURVA ABC'!#REF!</f>
        <v>#REF!</v>
      </c>
      <c r="E49" s="159" t="e">
        <f>VLOOKUP('CURVA ABC'!#REF!,'Plan. Orçamentária'!$D$15:$L$21,7,FALSE)</f>
        <v>#REF!</v>
      </c>
      <c r="F49" s="160" t="e">
        <f>'CURVA ABC'!#REF!</f>
        <v>#REF!</v>
      </c>
      <c r="G49" s="160" t="e">
        <f>'CURVA ABC'!#REF!</f>
        <v>#REF!</v>
      </c>
      <c r="H49" s="161" t="e">
        <f t="shared" si="1"/>
        <v>#REF!</v>
      </c>
      <c r="I49" s="162"/>
      <c r="J49" s="163"/>
      <c r="L49" s="164" t="e">
        <f>'CURVA ABC'!#REF!</f>
        <v>#REF!</v>
      </c>
    </row>
    <row r="50" spans="1:12" s="129" customFormat="1" hidden="1">
      <c r="A50" s="156" t="e">
        <f>'CURVA ABC'!#REF!</f>
        <v>#REF!</v>
      </c>
      <c r="B50" s="157" t="e">
        <f>'CURVA ABC'!#REF!</f>
        <v>#REF!</v>
      </c>
      <c r="C50" s="157" t="e">
        <f>'CURVA ABC'!#REF!</f>
        <v>#REF!</v>
      </c>
      <c r="D50" s="158" t="e">
        <f>'CURVA ABC'!#REF!</f>
        <v>#REF!</v>
      </c>
      <c r="E50" s="159" t="e">
        <f>VLOOKUP('CURVA ABC'!#REF!,'Plan. Orçamentária'!$D$15:$L$21,7,FALSE)</f>
        <v>#REF!</v>
      </c>
      <c r="F50" s="160" t="e">
        <f>'CURVA ABC'!#REF!</f>
        <v>#REF!</v>
      </c>
      <c r="G50" s="160" t="e">
        <f>'CURVA ABC'!#REF!</f>
        <v>#REF!</v>
      </c>
      <c r="H50" s="161" t="e">
        <f t="shared" si="1"/>
        <v>#REF!</v>
      </c>
      <c r="I50" s="162"/>
      <c r="J50" s="163"/>
      <c r="K50" s="115"/>
      <c r="L50" s="164" t="e">
        <f>'CURVA ABC'!#REF!</f>
        <v>#REF!</v>
      </c>
    </row>
    <row r="51" spans="1:12" s="115" customFormat="1" hidden="1">
      <c r="A51" s="156" t="e">
        <f>'CURVA ABC'!#REF!</f>
        <v>#REF!</v>
      </c>
      <c r="B51" s="157" t="e">
        <f>'CURVA ABC'!#REF!</f>
        <v>#REF!</v>
      </c>
      <c r="C51" s="157" t="e">
        <f>'CURVA ABC'!#REF!</f>
        <v>#REF!</v>
      </c>
      <c r="D51" s="158" t="e">
        <f>'CURVA ABC'!#REF!</f>
        <v>#REF!</v>
      </c>
      <c r="E51" s="159" t="e">
        <f>VLOOKUP('CURVA ABC'!#REF!,'Plan. Orçamentária'!$D$15:$L$21,7,FALSE)</f>
        <v>#REF!</v>
      </c>
      <c r="F51" s="160" t="e">
        <f>'CURVA ABC'!#REF!</f>
        <v>#REF!</v>
      </c>
      <c r="G51" s="160" t="e">
        <f>'CURVA ABC'!#REF!</f>
        <v>#REF!</v>
      </c>
      <c r="H51" s="161" t="e">
        <f t="shared" si="1"/>
        <v>#REF!</v>
      </c>
      <c r="I51" s="162"/>
      <c r="J51" s="163"/>
      <c r="L51" s="164" t="e">
        <f>'CURVA ABC'!#REF!</f>
        <v>#REF!</v>
      </c>
    </row>
    <row r="52" spans="1:12" s="115" customFormat="1" hidden="1">
      <c r="A52" s="156" t="e">
        <f>'CURVA ABC'!#REF!</f>
        <v>#REF!</v>
      </c>
      <c r="B52" s="157" t="e">
        <f>'CURVA ABC'!#REF!</f>
        <v>#REF!</v>
      </c>
      <c r="C52" s="157" t="e">
        <f>'CURVA ABC'!#REF!</f>
        <v>#REF!</v>
      </c>
      <c r="D52" s="158" t="e">
        <f>'CURVA ABC'!#REF!</f>
        <v>#REF!</v>
      </c>
      <c r="E52" s="159" t="e">
        <f>VLOOKUP('CURVA ABC'!#REF!,'Plan. Orçamentária'!$D$15:$L$21,7,FALSE)</f>
        <v>#REF!</v>
      </c>
      <c r="F52" s="160" t="e">
        <f>'CURVA ABC'!#REF!</f>
        <v>#REF!</v>
      </c>
      <c r="G52" s="160" t="e">
        <f>'CURVA ABC'!#REF!</f>
        <v>#REF!</v>
      </c>
      <c r="H52" s="161" t="e">
        <f t="shared" si="1"/>
        <v>#REF!</v>
      </c>
      <c r="I52" s="162"/>
      <c r="J52" s="163"/>
      <c r="L52" s="164" t="e">
        <f>'CURVA ABC'!#REF!</f>
        <v>#REF!</v>
      </c>
    </row>
    <row r="53" spans="1:12" s="115" customFormat="1" hidden="1">
      <c r="A53" s="156" t="e">
        <f>'CURVA ABC'!#REF!</f>
        <v>#REF!</v>
      </c>
      <c r="B53" s="157" t="e">
        <f>'CURVA ABC'!#REF!</f>
        <v>#REF!</v>
      </c>
      <c r="C53" s="157" t="e">
        <f>'CURVA ABC'!#REF!</f>
        <v>#REF!</v>
      </c>
      <c r="D53" s="158" t="e">
        <f>'CURVA ABC'!#REF!</f>
        <v>#REF!</v>
      </c>
      <c r="E53" s="159" t="e">
        <f>VLOOKUP('CURVA ABC'!#REF!,'Plan. Orçamentária'!$D$15:$L$21,7,FALSE)</f>
        <v>#REF!</v>
      </c>
      <c r="F53" s="160" t="e">
        <f>'CURVA ABC'!#REF!</f>
        <v>#REF!</v>
      </c>
      <c r="G53" s="160" t="e">
        <f>'CURVA ABC'!#REF!</f>
        <v>#REF!</v>
      </c>
      <c r="H53" s="161" t="e">
        <f t="shared" si="1"/>
        <v>#REF!</v>
      </c>
      <c r="I53" s="162"/>
      <c r="J53" s="163"/>
      <c r="L53" s="164" t="e">
        <f>'CURVA ABC'!#REF!</f>
        <v>#REF!</v>
      </c>
    </row>
    <row r="54" spans="1:12" s="115" customFormat="1" hidden="1">
      <c r="A54" s="156" t="e">
        <f>'CURVA ABC'!#REF!</f>
        <v>#REF!</v>
      </c>
      <c r="B54" s="157" t="e">
        <f>'CURVA ABC'!#REF!</f>
        <v>#REF!</v>
      </c>
      <c r="C54" s="157" t="e">
        <f>'CURVA ABC'!#REF!</f>
        <v>#REF!</v>
      </c>
      <c r="D54" s="158" t="e">
        <f>'CURVA ABC'!#REF!</f>
        <v>#REF!</v>
      </c>
      <c r="E54" s="159" t="e">
        <f>VLOOKUP('CURVA ABC'!#REF!,'Plan. Orçamentária'!$D$15:$L$21,7,FALSE)</f>
        <v>#REF!</v>
      </c>
      <c r="F54" s="160" t="e">
        <f>'CURVA ABC'!#REF!</f>
        <v>#REF!</v>
      </c>
      <c r="G54" s="160" t="e">
        <f>'CURVA ABC'!#REF!</f>
        <v>#REF!</v>
      </c>
      <c r="H54" s="161" t="e">
        <f t="shared" si="1"/>
        <v>#REF!</v>
      </c>
      <c r="I54" s="162"/>
      <c r="J54" s="163"/>
      <c r="L54" s="164" t="e">
        <f>'CURVA ABC'!#REF!</f>
        <v>#REF!</v>
      </c>
    </row>
    <row r="55" spans="1:12" s="115" customFormat="1" hidden="1">
      <c r="A55" s="156" t="e">
        <f>'CURVA ABC'!#REF!</f>
        <v>#REF!</v>
      </c>
      <c r="B55" s="157" t="e">
        <f>'CURVA ABC'!#REF!</f>
        <v>#REF!</v>
      </c>
      <c r="C55" s="157" t="e">
        <f>'CURVA ABC'!#REF!</f>
        <v>#REF!</v>
      </c>
      <c r="D55" s="158" t="e">
        <f>'CURVA ABC'!#REF!</f>
        <v>#REF!</v>
      </c>
      <c r="E55" s="159" t="e">
        <f>VLOOKUP('CURVA ABC'!#REF!,'Plan. Orçamentária'!$D$15:$L$21,7,FALSE)</f>
        <v>#REF!</v>
      </c>
      <c r="F55" s="160" t="e">
        <f>'CURVA ABC'!#REF!</f>
        <v>#REF!</v>
      </c>
      <c r="G55" s="160" t="e">
        <f>'CURVA ABC'!#REF!</f>
        <v>#REF!</v>
      </c>
      <c r="H55" s="161" t="e">
        <f t="shared" si="1"/>
        <v>#REF!</v>
      </c>
      <c r="I55" s="162"/>
      <c r="J55" s="163"/>
      <c r="L55" s="164" t="e">
        <f>'CURVA ABC'!#REF!</f>
        <v>#REF!</v>
      </c>
    </row>
    <row r="56" spans="1:12" s="115" customFormat="1" hidden="1">
      <c r="A56" s="156" t="e">
        <f>'CURVA ABC'!#REF!</f>
        <v>#REF!</v>
      </c>
      <c r="B56" s="157" t="e">
        <f>'CURVA ABC'!#REF!</f>
        <v>#REF!</v>
      </c>
      <c r="C56" s="157" t="e">
        <f>'CURVA ABC'!#REF!</f>
        <v>#REF!</v>
      </c>
      <c r="D56" s="158" t="e">
        <f>'CURVA ABC'!#REF!</f>
        <v>#REF!</v>
      </c>
      <c r="E56" s="159" t="e">
        <f>VLOOKUP('CURVA ABC'!#REF!,'Plan. Orçamentária'!$D$15:$L$21,7,FALSE)</f>
        <v>#REF!</v>
      </c>
      <c r="F56" s="160" t="e">
        <f>'CURVA ABC'!#REF!</f>
        <v>#REF!</v>
      </c>
      <c r="G56" s="160" t="e">
        <f>'CURVA ABC'!#REF!</f>
        <v>#REF!</v>
      </c>
      <c r="H56" s="161" t="e">
        <f t="shared" si="1"/>
        <v>#REF!</v>
      </c>
      <c r="I56" s="162"/>
      <c r="J56" s="163"/>
      <c r="L56" s="164" t="e">
        <f>'CURVA ABC'!#REF!</f>
        <v>#REF!</v>
      </c>
    </row>
    <row r="57" spans="1:12" s="129" customFormat="1" hidden="1">
      <c r="A57" s="156" t="e">
        <f>'CURVA ABC'!#REF!</f>
        <v>#REF!</v>
      </c>
      <c r="B57" s="157" t="e">
        <f>'CURVA ABC'!#REF!</f>
        <v>#REF!</v>
      </c>
      <c r="C57" s="157" t="e">
        <f>'CURVA ABC'!#REF!</f>
        <v>#REF!</v>
      </c>
      <c r="D57" s="158" t="e">
        <f>'CURVA ABC'!#REF!</f>
        <v>#REF!</v>
      </c>
      <c r="E57" s="159" t="e">
        <f>VLOOKUP('CURVA ABC'!#REF!,'Plan. Orçamentária'!$D$15:$L$21,7,FALSE)</f>
        <v>#REF!</v>
      </c>
      <c r="F57" s="160" t="e">
        <f>'CURVA ABC'!#REF!</f>
        <v>#REF!</v>
      </c>
      <c r="G57" s="160" t="e">
        <f>'CURVA ABC'!#REF!</f>
        <v>#REF!</v>
      </c>
      <c r="H57" s="161" t="e">
        <f t="shared" si="1"/>
        <v>#REF!</v>
      </c>
      <c r="I57" s="162"/>
      <c r="J57" s="163"/>
      <c r="K57" s="115"/>
      <c r="L57" s="164" t="e">
        <f>'CURVA ABC'!#REF!</f>
        <v>#REF!</v>
      </c>
    </row>
    <row r="58" spans="1:12" s="115" customFormat="1" hidden="1">
      <c r="A58" s="156" t="e">
        <f>'CURVA ABC'!#REF!</f>
        <v>#REF!</v>
      </c>
      <c r="B58" s="157" t="e">
        <f>'CURVA ABC'!#REF!</f>
        <v>#REF!</v>
      </c>
      <c r="C58" s="157" t="e">
        <f>'CURVA ABC'!#REF!</f>
        <v>#REF!</v>
      </c>
      <c r="D58" s="158" t="e">
        <f>'CURVA ABC'!#REF!</f>
        <v>#REF!</v>
      </c>
      <c r="E58" s="159" t="e">
        <f>VLOOKUP('CURVA ABC'!#REF!,'Plan. Orçamentária'!$D$15:$L$21,7,FALSE)</f>
        <v>#REF!</v>
      </c>
      <c r="F58" s="160" t="e">
        <f>'CURVA ABC'!#REF!</f>
        <v>#REF!</v>
      </c>
      <c r="G58" s="160" t="e">
        <f>'CURVA ABC'!#REF!</f>
        <v>#REF!</v>
      </c>
      <c r="H58" s="161" t="e">
        <f t="shared" si="1"/>
        <v>#REF!</v>
      </c>
      <c r="I58" s="162"/>
      <c r="J58" s="163"/>
      <c r="L58" s="164" t="e">
        <f>'CURVA ABC'!#REF!</f>
        <v>#REF!</v>
      </c>
    </row>
    <row r="59" spans="1:12" s="115" customFormat="1" hidden="1">
      <c r="A59" s="156" t="e">
        <f>'CURVA ABC'!#REF!</f>
        <v>#REF!</v>
      </c>
      <c r="B59" s="157" t="e">
        <f>'CURVA ABC'!#REF!</f>
        <v>#REF!</v>
      </c>
      <c r="C59" s="157" t="e">
        <f>'CURVA ABC'!#REF!</f>
        <v>#REF!</v>
      </c>
      <c r="D59" s="158" t="e">
        <f>'CURVA ABC'!#REF!</f>
        <v>#REF!</v>
      </c>
      <c r="E59" s="159" t="e">
        <f>VLOOKUP('CURVA ABC'!#REF!,'Plan. Orçamentária'!$D$15:$L$21,7,FALSE)</f>
        <v>#REF!</v>
      </c>
      <c r="F59" s="160" t="e">
        <f>'CURVA ABC'!#REF!</f>
        <v>#REF!</v>
      </c>
      <c r="G59" s="160" t="e">
        <f>'CURVA ABC'!#REF!</f>
        <v>#REF!</v>
      </c>
      <c r="H59" s="161" t="e">
        <f t="shared" si="1"/>
        <v>#REF!</v>
      </c>
      <c r="I59" s="162"/>
      <c r="J59" s="163"/>
      <c r="L59" s="164" t="e">
        <f>'CURVA ABC'!#REF!</f>
        <v>#REF!</v>
      </c>
    </row>
    <row r="60" spans="1:12" s="115" customFormat="1" hidden="1">
      <c r="A60" s="156" t="e">
        <f>'CURVA ABC'!#REF!</f>
        <v>#REF!</v>
      </c>
      <c r="B60" s="157" t="e">
        <f>'CURVA ABC'!#REF!</f>
        <v>#REF!</v>
      </c>
      <c r="C60" s="157" t="e">
        <f>'CURVA ABC'!#REF!</f>
        <v>#REF!</v>
      </c>
      <c r="D60" s="158" t="e">
        <f>'CURVA ABC'!#REF!</f>
        <v>#REF!</v>
      </c>
      <c r="E60" s="159" t="e">
        <f>VLOOKUP('CURVA ABC'!#REF!,'Plan. Orçamentária'!$D$15:$L$21,7,FALSE)</f>
        <v>#REF!</v>
      </c>
      <c r="F60" s="160" t="e">
        <f>'CURVA ABC'!#REF!</f>
        <v>#REF!</v>
      </c>
      <c r="G60" s="160" t="e">
        <f>'CURVA ABC'!#REF!</f>
        <v>#REF!</v>
      </c>
      <c r="H60" s="161" t="e">
        <f t="shared" si="1"/>
        <v>#REF!</v>
      </c>
      <c r="I60" s="162"/>
      <c r="J60" s="163"/>
      <c r="L60" s="164" t="e">
        <f>'CURVA ABC'!#REF!</f>
        <v>#REF!</v>
      </c>
    </row>
    <row r="61" spans="1:12" s="115" customFormat="1" hidden="1">
      <c r="A61" s="156" t="e">
        <f>'CURVA ABC'!#REF!</f>
        <v>#REF!</v>
      </c>
      <c r="B61" s="157" t="e">
        <f>'CURVA ABC'!#REF!</f>
        <v>#REF!</v>
      </c>
      <c r="C61" s="157" t="e">
        <f>'CURVA ABC'!#REF!</f>
        <v>#REF!</v>
      </c>
      <c r="D61" s="158" t="e">
        <f>'CURVA ABC'!#REF!</f>
        <v>#REF!</v>
      </c>
      <c r="E61" s="159" t="e">
        <f>VLOOKUP('CURVA ABC'!#REF!,'Plan. Orçamentária'!$D$15:$L$21,7,FALSE)</f>
        <v>#REF!</v>
      </c>
      <c r="F61" s="160" t="e">
        <f>'CURVA ABC'!#REF!</f>
        <v>#REF!</v>
      </c>
      <c r="G61" s="160" t="e">
        <f>'CURVA ABC'!#REF!</f>
        <v>#REF!</v>
      </c>
      <c r="H61" s="161" t="e">
        <f t="shared" si="1"/>
        <v>#REF!</v>
      </c>
      <c r="I61" s="162"/>
      <c r="J61" s="163"/>
      <c r="L61" s="164" t="e">
        <f>'CURVA ABC'!#REF!</f>
        <v>#REF!</v>
      </c>
    </row>
    <row r="62" spans="1:12" s="115" customFormat="1" hidden="1">
      <c r="A62" s="156" t="e">
        <f>'CURVA ABC'!#REF!</f>
        <v>#REF!</v>
      </c>
      <c r="B62" s="157" t="e">
        <f>'CURVA ABC'!#REF!</f>
        <v>#REF!</v>
      </c>
      <c r="C62" s="157" t="e">
        <f>'CURVA ABC'!#REF!</f>
        <v>#REF!</v>
      </c>
      <c r="D62" s="158" t="e">
        <f>'CURVA ABC'!#REF!</f>
        <v>#REF!</v>
      </c>
      <c r="E62" s="159" t="e">
        <f>VLOOKUP('CURVA ABC'!#REF!,'Plan. Orçamentária'!$D$15:$L$21,7,FALSE)</f>
        <v>#REF!</v>
      </c>
      <c r="F62" s="160" t="e">
        <f>'CURVA ABC'!#REF!</f>
        <v>#REF!</v>
      </c>
      <c r="G62" s="160" t="e">
        <f>'CURVA ABC'!#REF!</f>
        <v>#REF!</v>
      </c>
      <c r="H62" s="161" t="e">
        <f t="shared" si="1"/>
        <v>#REF!</v>
      </c>
      <c r="I62" s="162"/>
      <c r="J62" s="163"/>
      <c r="L62" s="164" t="e">
        <f>'CURVA ABC'!#REF!</f>
        <v>#REF!</v>
      </c>
    </row>
    <row r="63" spans="1:12" s="115" customFormat="1" hidden="1">
      <c r="A63" s="156" t="e">
        <f>'CURVA ABC'!#REF!</f>
        <v>#REF!</v>
      </c>
      <c r="B63" s="157" t="e">
        <f>'CURVA ABC'!#REF!</f>
        <v>#REF!</v>
      </c>
      <c r="C63" s="157" t="e">
        <f>'CURVA ABC'!#REF!</f>
        <v>#REF!</v>
      </c>
      <c r="D63" s="158" t="e">
        <f>'CURVA ABC'!#REF!</f>
        <v>#REF!</v>
      </c>
      <c r="E63" s="159" t="e">
        <f>VLOOKUP('CURVA ABC'!#REF!,'Plan. Orçamentária'!$D$15:$L$21,7,FALSE)</f>
        <v>#REF!</v>
      </c>
      <c r="F63" s="160" t="e">
        <f>'CURVA ABC'!#REF!</f>
        <v>#REF!</v>
      </c>
      <c r="G63" s="160" t="e">
        <f>'CURVA ABC'!#REF!</f>
        <v>#REF!</v>
      </c>
      <c r="H63" s="161" t="e">
        <f t="shared" si="1"/>
        <v>#REF!</v>
      </c>
      <c r="I63" s="162"/>
      <c r="J63" s="163"/>
      <c r="L63" s="164" t="e">
        <f>'CURVA ABC'!#REF!</f>
        <v>#REF!</v>
      </c>
    </row>
    <row r="64" spans="1:12" s="115" customFormat="1" hidden="1">
      <c r="A64" s="156" t="e">
        <f>'CURVA ABC'!#REF!</f>
        <v>#REF!</v>
      </c>
      <c r="B64" s="157" t="e">
        <f>'CURVA ABC'!#REF!</f>
        <v>#REF!</v>
      </c>
      <c r="C64" s="157" t="e">
        <f>'CURVA ABC'!#REF!</f>
        <v>#REF!</v>
      </c>
      <c r="D64" s="158" t="e">
        <f>'CURVA ABC'!#REF!</f>
        <v>#REF!</v>
      </c>
      <c r="E64" s="159" t="e">
        <f>VLOOKUP('CURVA ABC'!#REF!,'Plan. Orçamentária'!$D$15:$L$21,7,FALSE)</f>
        <v>#REF!</v>
      </c>
      <c r="F64" s="160" t="e">
        <f>'CURVA ABC'!#REF!</f>
        <v>#REF!</v>
      </c>
      <c r="G64" s="160" t="e">
        <f>'CURVA ABC'!#REF!</f>
        <v>#REF!</v>
      </c>
      <c r="H64" s="161" t="e">
        <f t="shared" si="1"/>
        <v>#REF!</v>
      </c>
      <c r="I64" s="162"/>
      <c r="J64" s="163"/>
      <c r="L64" s="164" t="e">
        <f>'CURVA ABC'!#REF!</f>
        <v>#REF!</v>
      </c>
    </row>
    <row r="65" spans="1:12" s="115" customFormat="1" hidden="1">
      <c r="A65" s="156" t="e">
        <f>'CURVA ABC'!#REF!</f>
        <v>#REF!</v>
      </c>
      <c r="B65" s="157" t="e">
        <f>'CURVA ABC'!#REF!</f>
        <v>#REF!</v>
      </c>
      <c r="C65" s="157" t="e">
        <f>'CURVA ABC'!#REF!</f>
        <v>#REF!</v>
      </c>
      <c r="D65" s="158" t="e">
        <f>'CURVA ABC'!#REF!</f>
        <v>#REF!</v>
      </c>
      <c r="E65" s="159" t="e">
        <f>VLOOKUP('CURVA ABC'!#REF!,'Plan. Orçamentária'!$D$15:$L$21,7,FALSE)</f>
        <v>#REF!</v>
      </c>
      <c r="F65" s="160" t="e">
        <f>'CURVA ABC'!#REF!</f>
        <v>#REF!</v>
      </c>
      <c r="G65" s="160" t="e">
        <f>'CURVA ABC'!#REF!</f>
        <v>#REF!</v>
      </c>
      <c r="H65" s="161" t="e">
        <f t="shared" si="1"/>
        <v>#REF!</v>
      </c>
      <c r="I65" s="162"/>
      <c r="J65" s="163"/>
      <c r="L65" s="164" t="e">
        <f>'CURVA ABC'!#REF!</f>
        <v>#REF!</v>
      </c>
    </row>
    <row r="66" spans="1:12" s="129" customFormat="1" hidden="1">
      <c r="A66" s="156" t="e">
        <f>'CURVA ABC'!#REF!</f>
        <v>#REF!</v>
      </c>
      <c r="B66" s="157" t="e">
        <f>'CURVA ABC'!#REF!</f>
        <v>#REF!</v>
      </c>
      <c r="C66" s="157" t="e">
        <f>'CURVA ABC'!#REF!</f>
        <v>#REF!</v>
      </c>
      <c r="D66" s="158" t="e">
        <f>'CURVA ABC'!#REF!</f>
        <v>#REF!</v>
      </c>
      <c r="E66" s="159" t="e">
        <f>VLOOKUP('CURVA ABC'!#REF!,'Plan. Orçamentária'!$D$15:$L$21,7,FALSE)</f>
        <v>#REF!</v>
      </c>
      <c r="F66" s="160" t="e">
        <f>'CURVA ABC'!#REF!</f>
        <v>#REF!</v>
      </c>
      <c r="G66" s="160" t="e">
        <f>'CURVA ABC'!#REF!</f>
        <v>#REF!</v>
      </c>
      <c r="H66" s="161" t="e">
        <f t="shared" si="1"/>
        <v>#REF!</v>
      </c>
      <c r="I66" s="162"/>
      <c r="J66" s="163"/>
      <c r="K66" s="115"/>
      <c r="L66" s="164" t="e">
        <f>'CURVA ABC'!#REF!</f>
        <v>#REF!</v>
      </c>
    </row>
    <row r="67" spans="1:12" s="115" customFormat="1" hidden="1">
      <c r="A67" s="156" t="e">
        <f>'CURVA ABC'!#REF!</f>
        <v>#REF!</v>
      </c>
      <c r="B67" s="157" t="e">
        <f>'CURVA ABC'!#REF!</f>
        <v>#REF!</v>
      </c>
      <c r="C67" s="157" t="e">
        <f>'CURVA ABC'!#REF!</f>
        <v>#REF!</v>
      </c>
      <c r="D67" s="158" t="e">
        <f>'CURVA ABC'!#REF!</f>
        <v>#REF!</v>
      </c>
      <c r="E67" s="159" t="e">
        <f>VLOOKUP('CURVA ABC'!#REF!,'Plan. Orçamentária'!$D$15:$L$21,7,FALSE)</f>
        <v>#REF!</v>
      </c>
      <c r="F67" s="160" t="e">
        <f>'CURVA ABC'!#REF!</f>
        <v>#REF!</v>
      </c>
      <c r="G67" s="160" t="e">
        <f>'CURVA ABC'!#REF!</f>
        <v>#REF!</v>
      </c>
      <c r="H67" s="161" t="e">
        <f t="shared" si="1"/>
        <v>#REF!</v>
      </c>
      <c r="I67" s="162"/>
      <c r="J67" s="163"/>
      <c r="L67" s="164" t="e">
        <f>'CURVA ABC'!#REF!</f>
        <v>#REF!</v>
      </c>
    </row>
    <row r="68" spans="1:12" s="115" customFormat="1" hidden="1">
      <c r="A68" s="156" t="e">
        <f>'CURVA ABC'!#REF!</f>
        <v>#REF!</v>
      </c>
      <c r="B68" s="157" t="e">
        <f>'CURVA ABC'!#REF!</f>
        <v>#REF!</v>
      </c>
      <c r="C68" s="157" t="e">
        <f>'CURVA ABC'!#REF!</f>
        <v>#REF!</v>
      </c>
      <c r="D68" s="158" t="e">
        <f>'CURVA ABC'!#REF!</f>
        <v>#REF!</v>
      </c>
      <c r="E68" s="159" t="e">
        <f>VLOOKUP('CURVA ABC'!#REF!,'Plan. Orçamentária'!$D$15:$L$21,7,FALSE)</f>
        <v>#REF!</v>
      </c>
      <c r="F68" s="160" t="e">
        <f>'CURVA ABC'!#REF!</f>
        <v>#REF!</v>
      </c>
      <c r="G68" s="160" t="e">
        <f>'CURVA ABC'!#REF!</f>
        <v>#REF!</v>
      </c>
      <c r="H68" s="161" t="e">
        <f t="shared" si="1"/>
        <v>#REF!</v>
      </c>
      <c r="I68" s="162"/>
      <c r="J68" s="163"/>
      <c r="L68" s="164" t="e">
        <f>'CURVA ABC'!#REF!</f>
        <v>#REF!</v>
      </c>
    </row>
    <row r="69" spans="1:12" s="115" customFormat="1" hidden="1">
      <c r="A69" s="156" t="e">
        <f>'CURVA ABC'!#REF!</f>
        <v>#REF!</v>
      </c>
      <c r="B69" s="157" t="e">
        <f>'CURVA ABC'!#REF!</f>
        <v>#REF!</v>
      </c>
      <c r="C69" s="157" t="e">
        <f>'CURVA ABC'!#REF!</f>
        <v>#REF!</v>
      </c>
      <c r="D69" s="158" t="e">
        <f>'CURVA ABC'!#REF!</f>
        <v>#REF!</v>
      </c>
      <c r="E69" s="159" t="e">
        <f>VLOOKUP('CURVA ABC'!#REF!,'Plan. Orçamentária'!$D$15:$L$21,7,FALSE)</f>
        <v>#REF!</v>
      </c>
      <c r="F69" s="160" t="e">
        <f>'CURVA ABC'!#REF!</f>
        <v>#REF!</v>
      </c>
      <c r="G69" s="160" t="e">
        <f>'CURVA ABC'!#REF!</f>
        <v>#REF!</v>
      </c>
      <c r="H69" s="161" t="e">
        <f t="shared" si="1"/>
        <v>#REF!</v>
      </c>
      <c r="I69" s="162"/>
      <c r="J69" s="163"/>
      <c r="L69" s="164" t="e">
        <f>'CURVA ABC'!#REF!</f>
        <v>#REF!</v>
      </c>
    </row>
    <row r="70" spans="1:12" s="166" customFormat="1" hidden="1">
      <c r="A70" s="156" t="e">
        <f>'CURVA ABC'!#REF!</f>
        <v>#REF!</v>
      </c>
      <c r="B70" s="157" t="e">
        <f>'CURVA ABC'!#REF!</f>
        <v>#REF!</v>
      </c>
      <c r="C70" s="157" t="e">
        <f>'CURVA ABC'!#REF!</f>
        <v>#REF!</v>
      </c>
      <c r="D70" s="158" t="e">
        <f>'CURVA ABC'!#REF!</f>
        <v>#REF!</v>
      </c>
      <c r="E70" s="159" t="e">
        <f>VLOOKUP('CURVA ABC'!#REF!,'Plan. Orçamentária'!$D$15:$L$21,7,FALSE)</f>
        <v>#REF!</v>
      </c>
      <c r="F70" s="160" t="e">
        <f>'CURVA ABC'!#REF!</f>
        <v>#REF!</v>
      </c>
      <c r="G70" s="160" t="e">
        <f>'CURVA ABC'!#REF!</f>
        <v>#REF!</v>
      </c>
      <c r="H70" s="161" t="e">
        <f t="shared" si="1"/>
        <v>#REF!</v>
      </c>
      <c r="I70" s="162"/>
      <c r="J70" s="163"/>
      <c r="K70" s="115"/>
      <c r="L70" s="164" t="e">
        <f>'CURVA ABC'!#REF!</f>
        <v>#REF!</v>
      </c>
    </row>
    <row r="71" spans="1:12" s="129" customFormat="1" hidden="1">
      <c r="A71" s="156" t="e">
        <f>'CURVA ABC'!#REF!</f>
        <v>#REF!</v>
      </c>
      <c r="B71" s="157" t="e">
        <f>'CURVA ABC'!#REF!</f>
        <v>#REF!</v>
      </c>
      <c r="C71" s="157" t="e">
        <f>'CURVA ABC'!#REF!</f>
        <v>#REF!</v>
      </c>
      <c r="D71" s="158" t="e">
        <f>'CURVA ABC'!#REF!</f>
        <v>#REF!</v>
      </c>
      <c r="E71" s="159" t="e">
        <f>VLOOKUP('CURVA ABC'!#REF!,'Plan. Orçamentária'!$D$15:$L$21,7,FALSE)</f>
        <v>#REF!</v>
      </c>
      <c r="F71" s="160" t="e">
        <f>'CURVA ABC'!#REF!</f>
        <v>#REF!</v>
      </c>
      <c r="G71" s="160" t="e">
        <f>'CURVA ABC'!#REF!</f>
        <v>#REF!</v>
      </c>
      <c r="H71" s="161" t="e">
        <f t="shared" si="1"/>
        <v>#REF!</v>
      </c>
      <c r="I71" s="162"/>
      <c r="J71" s="163"/>
      <c r="K71" s="115"/>
      <c r="L71" s="164" t="e">
        <f>'CURVA ABC'!#REF!</f>
        <v>#REF!</v>
      </c>
    </row>
    <row r="72" spans="1:12" s="115" customFormat="1" hidden="1">
      <c r="A72" s="156" t="e">
        <f>'CURVA ABC'!#REF!</f>
        <v>#REF!</v>
      </c>
      <c r="B72" s="157" t="e">
        <f>'CURVA ABC'!#REF!</f>
        <v>#REF!</v>
      </c>
      <c r="C72" s="157" t="e">
        <f>'CURVA ABC'!#REF!</f>
        <v>#REF!</v>
      </c>
      <c r="D72" s="158" t="e">
        <f>'CURVA ABC'!#REF!</f>
        <v>#REF!</v>
      </c>
      <c r="E72" s="159" t="e">
        <f>VLOOKUP('CURVA ABC'!#REF!,'Plan. Orçamentária'!$D$15:$L$21,7,FALSE)</f>
        <v>#REF!</v>
      </c>
      <c r="F72" s="160" t="e">
        <f>'CURVA ABC'!#REF!</f>
        <v>#REF!</v>
      </c>
      <c r="G72" s="160" t="e">
        <f>'CURVA ABC'!#REF!</f>
        <v>#REF!</v>
      </c>
      <c r="H72" s="161" t="e">
        <f t="shared" si="1"/>
        <v>#REF!</v>
      </c>
      <c r="I72" s="162"/>
      <c r="J72" s="163"/>
      <c r="L72" s="164" t="e">
        <f>'CURVA ABC'!#REF!</f>
        <v>#REF!</v>
      </c>
    </row>
    <row r="73" spans="1:12" s="115" customFormat="1" hidden="1">
      <c r="A73" s="156" t="e">
        <f>'CURVA ABC'!#REF!</f>
        <v>#REF!</v>
      </c>
      <c r="B73" s="157" t="e">
        <f>'CURVA ABC'!#REF!</f>
        <v>#REF!</v>
      </c>
      <c r="C73" s="157" t="e">
        <f>'CURVA ABC'!#REF!</f>
        <v>#REF!</v>
      </c>
      <c r="D73" s="158" t="e">
        <f>'CURVA ABC'!#REF!</f>
        <v>#REF!</v>
      </c>
      <c r="E73" s="159" t="e">
        <f>VLOOKUP('CURVA ABC'!#REF!,'Plan. Orçamentária'!$D$15:$L$21,7,FALSE)</f>
        <v>#REF!</v>
      </c>
      <c r="F73" s="160" t="e">
        <f>'CURVA ABC'!#REF!</f>
        <v>#REF!</v>
      </c>
      <c r="G73" s="160" t="e">
        <f>'CURVA ABC'!#REF!</f>
        <v>#REF!</v>
      </c>
      <c r="H73" s="161" t="e">
        <f t="shared" si="1"/>
        <v>#REF!</v>
      </c>
      <c r="I73" s="162"/>
      <c r="J73" s="163"/>
      <c r="L73" s="164" t="e">
        <f>'CURVA ABC'!#REF!</f>
        <v>#REF!</v>
      </c>
    </row>
    <row r="74" spans="1:12" s="115" customFormat="1" hidden="1">
      <c r="A74" s="156" t="e">
        <f>'CURVA ABC'!#REF!</f>
        <v>#REF!</v>
      </c>
      <c r="B74" s="157" t="e">
        <f>'CURVA ABC'!#REF!</f>
        <v>#REF!</v>
      </c>
      <c r="C74" s="157" t="e">
        <f>'CURVA ABC'!#REF!</f>
        <v>#REF!</v>
      </c>
      <c r="D74" s="158" t="e">
        <f>'CURVA ABC'!#REF!</f>
        <v>#REF!</v>
      </c>
      <c r="E74" s="159" t="e">
        <f>VLOOKUP('CURVA ABC'!#REF!,'Plan. Orçamentária'!$D$15:$L$21,7,FALSE)</f>
        <v>#REF!</v>
      </c>
      <c r="F74" s="160" t="e">
        <f>'CURVA ABC'!#REF!</f>
        <v>#REF!</v>
      </c>
      <c r="G74" s="160" t="e">
        <f>'CURVA ABC'!#REF!</f>
        <v>#REF!</v>
      </c>
      <c r="H74" s="161" t="e">
        <f t="shared" si="1"/>
        <v>#REF!</v>
      </c>
      <c r="I74" s="162"/>
      <c r="J74" s="163"/>
      <c r="L74" s="164" t="e">
        <f>'CURVA ABC'!#REF!</f>
        <v>#REF!</v>
      </c>
    </row>
    <row r="75" spans="1:12" s="115" customFormat="1" hidden="1">
      <c r="A75" s="156" t="e">
        <f>'CURVA ABC'!#REF!</f>
        <v>#REF!</v>
      </c>
      <c r="B75" s="157" t="e">
        <f>'CURVA ABC'!#REF!</f>
        <v>#REF!</v>
      </c>
      <c r="C75" s="157" t="e">
        <f>'CURVA ABC'!#REF!</f>
        <v>#REF!</v>
      </c>
      <c r="D75" s="158" t="e">
        <f>'CURVA ABC'!#REF!</f>
        <v>#REF!</v>
      </c>
      <c r="E75" s="159" t="e">
        <f>VLOOKUP('CURVA ABC'!#REF!,'Plan. Orçamentária'!$D$15:$L$21,7,FALSE)</f>
        <v>#REF!</v>
      </c>
      <c r="F75" s="160" t="e">
        <f>'CURVA ABC'!#REF!</f>
        <v>#REF!</v>
      </c>
      <c r="G75" s="160" t="e">
        <f>'CURVA ABC'!#REF!</f>
        <v>#REF!</v>
      </c>
      <c r="H75" s="161" t="e">
        <f t="shared" si="1"/>
        <v>#REF!</v>
      </c>
      <c r="I75" s="162"/>
      <c r="J75" s="163"/>
      <c r="L75" s="164" t="e">
        <f>'CURVA ABC'!#REF!</f>
        <v>#REF!</v>
      </c>
    </row>
    <row r="76" spans="1:12" s="115" customFormat="1" hidden="1">
      <c r="A76" s="156" t="e">
        <f>'CURVA ABC'!#REF!</f>
        <v>#REF!</v>
      </c>
      <c r="B76" s="157" t="e">
        <f>'CURVA ABC'!#REF!</f>
        <v>#REF!</v>
      </c>
      <c r="C76" s="157" t="e">
        <f>'CURVA ABC'!#REF!</f>
        <v>#REF!</v>
      </c>
      <c r="D76" s="158" t="e">
        <f>'CURVA ABC'!#REF!</f>
        <v>#REF!</v>
      </c>
      <c r="E76" s="159" t="e">
        <f>VLOOKUP('CURVA ABC'!#REF!,'Plan. Orçamentária'!$D$15:$L$21,7,FALSE)</f>
        <v>#REF!</v>
      </c>
      <c r="F76" s="160" t="e">
        <f>'CURVA ABC'!#REF!</f>
        <v>#REF!</v>
      </c>
      <c r="G76" s="160" t="e">
        <f>'CURVA ABC'!#REF!</f>
        <v>#REF!</v>
      </c>
      <c r="H76" s="161" t="e">
        <f t="shared" si="1"/>
        <v>#REF!</v>
      </c>
      <c r="I76" s="162"/>
      <c r="J76" s="163"/>
      <c r="L76" s="164" t="e">
        <f>'CURVA ABC'!#REF!</f>
        <v>#REF!</v>
      </c>
    </row>
    <row r="77" spans="1:12" s="129" customFormat="1" hidden="1">
      <c r="A77" s="156" t="e">
        <f>'CURVA ABC'!#REF!</f>
        <v>#REF!</v>
      </c>
      <c r="B77" s="157" t="e">
        <f>'CURVA ABC'!#REF!</f>
        <v>#REF!</v>
      </c>
      <c r="C77" s="157" t="e">
        <f>'CURVA ABC'!#REF!</f>
        <v>#REF!</v>
      </c>
      <c r="D77" s="158" t="e">
        <f>'CURVA ABC'!#REF!</f>
        <v>#REF!</v>
      </c>
      <c r="E77" s="159" t="e">
        <f>VLOOKUP('CURVA ABC'!#REF!,'Plan. Orçamentária'!$D$15:$L$21,7,FALSE)</f>
        <v>#REF!</v>
      </c>
      <c r="F77" s="160" t="e">
        <f>'CURVA ABC'!#REF!</f>
        <v>#REF!</v>
      </c>
      <c r="G77" s="160" t="e">
        <f>'CURVA ABC'!#REF!</f>
        <v>#REF!</v>
      </c>
      <c r="H77" s="161" t="e">
        <f t="shared" si="1"/>
        <v>#REF!</v>
      </c>
      <c r="I77" s="162"/>
      <c r="J77" s="163"/>
      <c r="K77" s="115"/>
      <c r="L77" s="164" t="e">
        <f>'CURVA ABC'!#REF!</f>
        <v>#REF!</v>
      </c>
    </row>
    <row r="78" spans="1:12" s="115" customFormat="1" hidden="1">
      <c r="A78" s="156" t="e">
        <f>'CURVA ABC'!#REF!</f>
        <v>#REF!</v>
      </c>
      <c r="B78" s="157" t="e">
        <f>'CURVA ABC'!#REF!</f>
        <v>#REF!</v>
      </c>
      <c r="C78" s="157" t="e">
        <f>'CURVA ABC'!#REF!</f>
        <v>#REF!</v>
      </c>
      <c r="D78" s="158" t="e">
        <f>'CURVA ABC'!#REF!</f>
        <v>#REF!</v>
      </c>
      <c r="E78" s="159" t="e">
        <f>VLOOKUP('CURVA ABC'!#REF!,'Plan. Orçamentária'!$D$15:$L$21,7,FALSE)</f>
        <v>#REF!</v>
      </c>
      <c r="F78" s="160" t="e">
        <f>'CURVA ABC'!#REF!</f>
        <v>#REF!</v>
      </c>
      <c r="G78" s="160" t="e">
        <f>'CURVA ABC'!#REF!</f>
        <v>#REF!</v>
      </c>
      <c r="H78" s="161" t="e">
        <f t="shared" si="1"/>
        <v>#REF!</v>
      </c>
      <c r="I78" s="162"/>
      <c r="J78" s="163"/>
      <c r="L78" s="164" t="e">
        <f>'CURVA ABC'!#REF!</f>
        <v>#REF!</v>
      </c>
    </row>
    <row r="79" spans="1:12" s="115" customFormat="1" hidden="1">
      <c r="A79" s="156" t="e">
        <f>'CURVA ABC'!#REF!</f>
        <v>#REF!</v>
      </c>
      <c r="B79" s="157" t="e">
        <f>'CURVA ABC'!#REF!</f>
        <v>#REF!</v>
      </c>
      <c r="C79" s="157" t="e">
        <f>'CURVA ABC'!#REF!</f>
        <v>#REF!</v>
      </c>
      <c r="D79" s="158" t="e">
        <f>'CURVA ABC'!#REF!</f>
        <v>#REF!</v>
      </c>
      <c r="E79" s="159" t="e">
        <f>VLOOKUP('CURVA ABC'!#REF!,'Plan. Orçamentária'!$D$15:$L$21,7,FALSE)</f>
        <v>#REF!</v>
      </c>
      <c r="F79" s="160" t="e">
        <f>'CURVA ABC'!#REF!</f>
        <v>#REF!</v>
      </c>
      <c r="G79" s="160" t="e">
        <f>'CURVA ABC'!#REF!</f>
        <v>#REF!</v>
      </c>
      <c r="H79" s="161" t="e">
        <f t="shared" ref="H79:H142" si="2">IF(G79/$G$11&gt;0.0399,D79/2,0)</f>
        <v>#REF!</v>
      </c>
      <c r="I79" s="162"/>
      <c r="J79" s="163"/>
      <c r="L79" s="164" t="e">
        <f>'CURVA ABC'!#REF!</f>
        <v>#REF!</v>
      </c>
    </row>
    <row r="80" spans="1:12" s="115" customFormat="1" hidden="1">
      <c r="A80" s="156" t="e">
        <f>'CURVA ABC'!#REF!</f>
        <v>#REF!</v>
      </c>
      <c r="B80" s="157" t="e">
        <f>'CURVA ABC'!#REF!</f>
        <v>#REF!</v>
      </c>
      <c r="C80" s="157" t="e">
        <f>'CURVA ABC'!#REF!</f>
        <v>#REF!</v>
      </c>
      <c r="D80" s="158" t="e">
        <f>'CURVA ABC'!#REF!</f>
        <v>#REF!</v>
      </c>
      <c r="E80" s="159" t="e">
        <f>VLOOKUP('CURVA ABC'!#REF!,'Plan. Orçamentária'!$D$15:$L$21,7,FALSE)</f>
        <v>#REF!</v>
      </c>
      <c r="F80" s="160" t="e">
        <f>'CURVA ABC'!#REF!</f>
        <v>#REF!</v>
      </c>
      <c r="G80" s="160" t="e">
        <f>'CURVA ABC'!#REF!</f>
        <v>#REF!</v>
      </c>
      <c r="H80" s="161" t="e">
        <f t="shared" si="2"/>
        <v>#REF!</v>
      </c>
      <c r="I80" s="162"/>
      <c r="J80" s="163"/>
      <c r="L80" s="164" t="e">
        <f>'CURVA ABC'!#REF!</f>
        <v>#REF!</v>
      </c>
    </row>
    <row r="81" spans="1:12" s="115" customFormat="1" hidden="1">
      <c r="A81" s="156" t="e">
        <f>'CURVA ABC'!#REF!</f>
        <v>#REF!</v>
      </c>
      <c r="B81" s="157" t="e">
        <f>'CURVA ABC'!#REF!</f>
        <v>#REF!</v>
      </c>
      <c r="C81" s="157" t="e">
        <f>'CURVA ABC'!#REF!</f>
        <v>#REF!</v>
      </c>
      <c r="D81" s="158" t="e">
        <f>'CURVA ABC'!#REF!</f>
        <v>#REF!</v>
      </c>
      <c r="E81" s="159" t="e">
        <f>VLOOKUP('CURVA ABC'!#REF!,'Plan. Orçamentária'!$D$15:$L$21,7,FALSE)</f>
        <v>#REF!</v>
      </c>
      <c r="F81" s="160" t="e">
        <f>'CURVA ABC'!#REF!</f>
        <v>#REF!</v>
      </c>
      <c r="G81" s="160" t="e">
        <f>'CURVA ABC'!#REF!</f>
        <v>#REF!</v>
      </c>
      <c r="H81" s="161" t="e">
        <f t="shared" si="2"/>
        <v>#REF!</v>
      </c>
      <c r="I81" s="162"/>
      <c r="J81" s="163"/>
      <c r="L81" s="164" t="e">
        <f>'CURVA ABC'!#REF!</f>
        <v>#REF!</v>
      </c>
    </row>
    <row r="82" spans="1:12" s="115" customFormat="1" hidden="1">
      <c r="A82" s="156" t="e">
        <f>'CURVA ABC'!#REF!</f>
        <v>#REF!</v>
      </c>
      <c r="B82" s="157" t="e">
        <f>'CURVA ABC'!#REF!</f>
        <v>#REF!</v>
      </c>
      <c r="C82" s="157" t="e">
        <f>'CURVA ABC'!#REF!</f>
        <v>#REF!</v>
      </c>
      <c r="D82" s="158" t="e">
        <f>'CURVA ABC'!#REF!</f>
        <v>#REF!</v>
      </c>
      <c r="E82" s="159" t="e">
        <f>VLOOKUP('CURVA ABC'!#REF!,'Plan. Orçamentária'!$D$15:$L$21,7,FALSE)</f>
        <v>#REF!</v>
      </c>
      <c r="F82" s="160" t="e">
        <f>'CURVA ABC'!#REF!</f>
        <v>#REF!</v>
      </c>
      <c r="G82" s="160" t="e">
        <f>'CURVA ABC'!#REF!</f>
        <v>#REF!</v>
      </c>
      <c r="H82" s="161" t="e">
        <f t="shared" si="2"/>
        <v>#REF!</v>
      </c>
      <c r="I82" s="162"/>
      <c r="J82" s="163"/>
      <c r="L82" s="164" t="e">
        <f>'CURVA ABC'!#REF!</f>
        <v>#REF!</v>
      </c>
    </row>
    <row r="83" spans="1:12" s="166" customFormat="1" hidden="1">
      <c r="A83" s="156" t="e">
        <f>'CURVA ABC'!#REF!</f>
        <v>#REF!</v>
      </c>
      <c r="B83" s="157" t="e">
        <f>'CURVA ABC'!#REF!</f>
        <v>#REF!</v>
      </c>
      <c r="C83" s="157" t="e">
        <f>'CURVA ABC'!#REF!</f>
        <v>#REF!</v>
      </c>
      <c r="D83" s="158" t="e">
        <f>'CURVA ABC'!#REF!</f>
        <v>#REF!</v>
      </c>
      <c r="E83" s="159" t="e">
        <f>VLOOKUP('CURVA ABC'!#REF!,'Plan. Orçamentária'!$D$15:$L$21,7,FALSE)</f>
        <v>#REF!</v>
      </c>
      <c r="F83" s="160" t="e">
        <f>'CURVA ABC'!#REF!</f>
        <v>#REF!</v>
      </c>
      <c r="G83" s="160" t="e">
        <f>'CURVA ABC'!#REF!</f>
        <v>#REF!</v>
      </c>
      <c r="H83" s="161" t="e">
        <f t="shared" si="2"/>
        <v>#REF!</v>
      </c>
      <c r="I83" s="162"/>
      <c r="J83" s="163"/>
      <c r="K83" s="115"/>
      <c r="L83" s="164" t="e">
        <f>'CURVA ABC'!#REF!</f>
        <v>#REF!</v>
      </c>
    </row>
    <row r="84" spans="1:12" s="115" customFormat="1" hidden="1">
      <c r="A84" s="156" t="e">
        <f>'CURVA ABC'!#REF!</f>
        <v>#REF!</v>
      </c>
      <c r="B84" s="157" t="e">
        <f>'CURVA ABC'!#REF!</f>
        <v>#REF!</v>
      </c>
      <c r="C84" s="157" t="e">
        <f>'CURVA ABC'!#REF!</f>
        <v>#REF!</v>
      </c>
      <c r="D84" s="158" t="e">
        <f>'CURVA ABC'!#REF!</f>
        <v>#REF!</v>
      </c>
      <c r="E84" s="159" t="e">
        <f>VLOOKUP('CURVA ABC'!#REF!,'Plan. Orçamentária'!$D$15:$L$21,7,FALSE)</f>
        <v>#REF!</v>
      </c>
      <c r="F84" s="160" t="e">
        <f>'CURVA ABC'!#REF!</f>
        <v>#REF!</v>
      </c>
      <c r="G84" s="160" t="e">
        <f>'CURVA ABC'!#REF!</f>
        <v>#REF!</v>
      </c>
      <c r="H84" s="161" t="e">
        <f t="shared" si="2"/>
        <v>#REF!</v>
      </c>
      <c r="I84" s="162"/>
      <c r="J84" s="163"/>
      <c r="L84" s="164" t="e">
        <f>'CURVA ABC'!#REF!</f>
        <v>#REF!</v>
      </c>
    </row>
    <row r="85" spans="1:12" s="115" customFormat="1" hidden="1">
      <c r="A85" s="156" t="e">
        <f>'CURVA ABC'!#REF!</f>
        <v>#REF!</v>
      </c>
      <c r="B85" s="157" t="e">
        <f>'CURVA ABC'!#REF!</f>
        <v>#REF!</v>
      </c>
      <c r="C85" s="157" t="e">
        <f>'CURVA ABC'!#REF!</f>
        <v>#REF!</v>
      </c>
      <c r="D85" s="158" t="e">
        <f>'CURVA ABC'!#REF!</f>
        <v>#REF!</v>
      </c>
      <c r="E85" s="159" t="e">
        <f>VLOOKUP('CURVA ABC'!#REF!,'Plan. Orçamentária'!$D$15:$L$21,7,FALSE)</f>
        <v>#REF!</v>
      </c>
      <c r="F85" s="160" t="e">
        <f>'CURVA ABC'!#REF!</f>
        <v>#REF!</v>
      </c>
      <c r="G85" s="160" t="e">
        <f>'CURVA ABC'!#REF!</f>
        <v>#REF!</v>
      </c>
      <c r="H85" s="161" t="e">
        <f t="shared" si="2"/>
        <v>#REF!</v>
      </c>
      <c r="I85" s="162"/>
      <c r="J85" s="163"/>
      <c r="L85" s="164" t="e">
        <f>'CURVA ABC'!#REF!</f>
        <v>#REF!</v>
      </c>
    </row>
    <row r="86" spans="1:12" s="115" customFormat="1" hidden="1">
      <c r="A86" s="156" t="e">
        <f>'CURVA ABC'!#REF!</f>
        <v>#REF!</v>
      </c>
      <c r="B86" s="157" t="e">
        <f>'CURVA ABC'!#REF!</f>
        <v>#REF!</v>
      </c>
      <c r="C86" s="157" t="e">
        <f>'CURVA ABC'!#REF!</f>
        <v>#REF!</v>
      </c>
      <c r="D86" s="158" t="e">
        <f>'CURVA ABC'!#REF!</f>
        <v>#REF!</v>
      </c>
      <c r="E86" s="159" t="e">
        <f>VLOOKUP('CURVA ABC'!#REF!,'Plan. Orçamentária'!$D$15:$L$21,7,FALSE)</f>
        <v>#REF!</v>
      </c>
      <c r="F86" s="160" t="e">
        <f>'CURVA ABC'!#REF!</f>
        <v>#REF!</v>
      </c>
      <c r="G86" s="160" t="e">
        <f>'CURVA ABC'!#REF!</f>
        <v>#REF!</v>
      </c>
      <c r="H86" s="161" t="e">
        <f t="shared" si="2"/>
        <v>#REF!</v>
      </c>
      <c r="I86" s="162"/>
      <c r="J86" s="163"/>
      <c r="L86" s="164" t="e">
        <f>'CURVA ABC'!#REF!</f>
        <v>#REF!</v>
      </c>
    </row>
    <row r="87" spans="1:12" s="115" customFormat="1" hidden="1">
      <c r="A87" s="156" t="e">
        <f>'CURVA ABC'!#REF!</f>
        <v>#REF!</v>
      </c>
      <c r="B87" s="157" t="e">
        <f>'CURVA ABC'!#REF!</f>
        <v>#REF!</v>
      </c>
      <c r="C87" s="157" t="e">
        <f>'CURVA ABC'!#REF!</f>
        <v>#REF!</v>
      </c>
      <c r="D87" s="158" t="e">
        <f>'CURVA ABC'!#REF!</f>
        <v>#REF!</v>
      </c>
      <c r="E87" s="159" t="e">
        <f>VLOOKUP('CURVA ABC'!#REF!,'Plan. Orçamentária'!$D$15:$L$21,7,FALSE)</f>
        <v>#REF!</v>
      </c>
      <c r="F87" s="160" t="e">
        <f>'CURVA ABC'!#REF!</f>
        <v>#REF!</v>
      </c>
      <c r="G87" s="160" t="e">
        <f>'CURVA ABC'!#REF!</f>
        <v>#REF!</v>
      </c>
      <c r="H87" s="161" t="e">
        <f t="shared" si="2"/>
        <v>#REF!</v>
      </c>
      <c r="I87" s="162"/>
      <c r="J87" s="163"/>
      <c r="L87" s="164" t="e">
        <f>'CURVA ABC'!#REF!</f>
        <v>#REF!</v>
      </c>
    </row>
    <row r="88" spans="1:12" s="115" customFormat="1" hidden="1">
      <c r="A88" s="156" t="e">
        <f>'CURVA ABC'!#REF!</f>
        <v>#REF!</v>
      </c>
      <c r="B88" s="157" t="e">
        <f>'CURVA ABC'!#REF!</f>
        <v>#REF!</v>
      </c>
      <c r="C88" s="157" t="e">
        <f>'CURVA ABC'!#REF!</f>
        <v>#REF!</v>
      </c>
      <c r="D88" s="158" t="e">
        <f>'CURVA ABC'!#REF!</f>
        <v>#REF!</v>
      </c>
      <c r="E88" s="159" t="e">
        <f>VLOOKUP('CURVA ABC'!#REF!,'Plan. Orçamentária'!$D$15:$L$21,7,FALSE)</f>
        <v>#REF!</v>
      </c>
      <c r="F88" s="160" t="e">
        <f>'CURVA ABC'!#REF!</f>
        <v>#REF!</v>
      </c>
      <c r="G88" s="160" t="e">
        <f>'CURVA ABC'!#REF!</f>
        <v>#REF!</v>
      </c>
      <c r="H88" s="161" t="e">
        <f t="shared" si="2"/>
        <v>#REF!</v>
      </c>
      <c r="I88" s="162"/>
      <c r="J88" s="163"/>
      <c r="L88" s="164" t="e">
        <f>'CURVA ABC'!#REF!</f>
        <v>#REF!</v>
      </c>
    </row>
    <row r="89" spans="1:12" s="166" customFormat="1" hidden="1">
      <c r="A89" s="156" t="e">
        <f>'CURVA ABC'!#REF!</f>
        <v>#REF!</v>
      </c>
      <c r="B89" s="157" t="e">
        <f>'CURVA ABC'!#REF!</f>
        <v>#REF!</v>
      </c>
      <c r="C89" s="157" t="e">
        <f>'CURVA ABC'!#REF!</f>
        <v>#REF!</v>
      </c>
      <c r="D89" s="158" t="e">
        <f>'CURVA ABC'!#REF!</f>
        <v>#REF!</v>
      </c>
      <c r="E89" s="159" t="e">
        <f>VLOOKUP('CURVA ABC'!#REF!,'Plan. Orçamentária'!$D$15:$L$21,7,FALSE)</f>
        <v>#REF!</v>
      </c>
      <c r="F89" s="160" t="e">
        <f>'CURVA ABC'!#REF!</f>
        <v>#REF!</v>
      </c>
      <c r="G89" s="160" t="e">
        <f>'CURVA ABC'!#REF!</f>
        <v>#REF!</v>
      </c>
      <c r="H89" s="161" t="e">
        <f t="shared" si="2"/>
        <v>#REF!</v>
      </c>
      <c r="I89" s="162"/>
      <c r="J89" s="163"/>
      <c r="K89" s="115"/>
      <c r="L89" s="164" t="e">
        <f>'CURVA ABC'!#REF!</f>
        <v>#REF!</v>
      </c>
    </row>
    <row r="90" spans="1:12" s="102" customFormat="1" hidden="1">
      <c r="A90" s="156" t="e">
        <f>'CURVA ABC'!#REF!</f>
        <v>#REF!</v>
      </c>
      <c r="B90" s="157" t="e">
        <f>'CURVA ABC'!#REF!</f>
        <v>#REF!</v>
      </c>
      <c r="C90" s="157" t="e">
        <f>'CURVA ABC'!#REF!</f>
        <v>#REF!</v>
      </c>
      <c r="D90" s="158" t="e">
        <f>'CURVA ABC'!#REF!</f>
        <v>#REF!</v>
      </c>
      <c r="E90" s="159" t="e">
        <f>VLOOKUP('CURVA ABC'!#REF!,'Plan. Orçamentária'!$D$15:$L$21,7,FALSE)</f>
        <v>#REF!</v>
      </c>
      <c r="F90" s="160" t="e">
        <f>'CURVA ABC'!#REF!</f>
        <v>#REF!</v>
      </c>
      <c r="G90" s="160" t="e">
        <f>'CURVA ABC'!#REF!</f>
        <v>#REF!</v>
      </c>
      <c r="H90" s="161" t="e">
        <f t="shared" si="2"/>
        <v>#REF!</v>
      </c>
      <c r="I90" s="162"/>
      <c r="J90" s="163"/>
      <c r="K90" s="115"/>
      <c r="L90" s="164" t="e">
        <f>'CURVA ABC'!#REF!</f>
        <v>#REF!</v>
      </c>
    </row>
    <row r="91" spans="1:12" s="102" customFormat="1" hidden="1">
      <c r="A91" s="156" t="e">
        <f>'CURVA ABC'!#REF!</f>
        <v>#REF!</v>
      </c>
      <c r="B91" s="157" t="e">
        <f>'CURVA ABC'!#REF!</f>
        <v>#REF!</v>
      </c>
      <c r="C91" s="157" t="e">
        <f>'CURVA ABC'!#REF!</f>
        <v>#REF!</v>
      </c>
      <c r="D91" s="158" t="e">
        <f>'CURVA ABC'!#REF!</f>
        <v>#REF!</v>
      </c>
      <c r="E91" s="159" t="e">
        <f>VLOOKUP('CURVA ABC'!#REF!,'Plan. Orçamentária'!$D$15:$L$21,7,FALSE)</f>
        <v>#REF!</v>
      </c>
      <c r="F91" s="160" t="e">
        <f>'CURVA ABC'!#REF!</f>
        <v>#REF!</v>
      </c>
      <c r="G91" s="160" t="e">
        <f>'CURVA ABC'!#REF!</f>
        <v>#REF!</v>
      </c>
      <c r="H91" s="161" t="e">
        <f t="shared" si="2"/>
        <v>#REF!</v>
      </c>
      <c r="I91" s="162"/>
      <c r="J91" s="163"/>
      <c r="K91" s="115"/>
      <c r="L91" s="164" t="e">
        <f>'CURVA ABC'!#REF!</f>
        <v>#REF!</v>
      </c>
    </row>
    <row r="92" spans="1:12" s="102" customFormat="1" hidden="1">
      <c r="A92" s="156" t="e">
        <f>'CURVA ABC'!#REF!</f>
        <v>#REF!</v>
      </c>
      <c r="B92" s="157" t="e">
        <f>'CURVA ABC'!#REF!</f>
        <v>#REF!</v>
      </c>
      <c r="C92" s="157" t="e">
        <f>'CURVA ABC'!#REF!</f>
        <v>#REF!</v>
      </c>
      <c r="D92" s="158" t="e">
        <f>'CURVA ABC'!#REF!</f>
        <v>#REF!</v>
      </c>
      <c r="E92" s="159" t="e">
        <f>VLOOKUP('CURVA ABC'!#REF!,'Plan. Orçamentária'!$D$15:$L$21,7,FALSE)</f>
        <v>#REF!</v>
      </c>
      <c r="F92" s="160" t="e">
        <f>'CURVA ABC'!#REF!</f>
        <v>#REF!</v>
      </c>
      <c r="G92" s="160" t="e">
        <f>'CURVA ABC'!#REF!</f>
        <v>#REF!</v>
      </c>
      <c r="H92" s="161" t="e">
        <f t="shared" si="2"/>
        <v>#REF!</v>
      </c>
      <c r="I92" s="162"/>
      <c r="J92" s="163"/>
      <c r="K92" s="115"/>
      <c r="L92" s="164" t="e">
        <f>'CURVA ABC'!#REF!</f>
        <v>#REF!</v>
      </c>
    </row>
    <row r="93" spans="1:12" s="102" customFormat="1" hidden="1">
      <c r="A93" s="156" t="e">
        <f>'CURVA ABC'!#REF!</f>
        <v>#REF!</v>
      </c>
      <c r="B93" s="157" t="e">
        <f>'CURVA ABC'!#REF!</f>
        <v>#REF!</v>
      </c>
      <c r="C93" s="157" t="e">
        <f>'CURVA ABC'!#REF!</f>
        <v>#REF!</v>
      </c>
      <c r="D93" s="158" t="e">
        <f>'CURVA ABC'!#REF!</f>
        <v>#REF!</v>
      </c>
      <c r="E93" s="159" t="e">
        <f>VLOOKUP('CURVA ABC'!#REF!,'Plan. Orçamentária'!$D$15:$L$21,7,FALSE)</f>
        <v>#REF!</v>
      </c>
      <c r="F93" s="160" t="e">
        <f>'CURVA ABC'!#REF!</f>
        <v>#REF!</v>
      </c>
      <c r="G93" s="160" t="e">
        <f>'CURVA ABC'!#REF!</f>
        <v>#REF!</v>
      </c>
      <c r="H93" s="161" t="e">
        <f t="shared" si="2"/>
        <v>#REF!</v>
      </c>
      <c r="I93" s="162"/>
      <c r="J93" s="163"/>
      <c r="K93" s="115"/>
      <c r="L93" s="164" t="e">
        <f>'CURVA ABC'!#REF!</f>
        <v>#REF!</v>
      </c>
    </row>
    <row r="94" spans="1:12" s="102" customFormat="1" hidden="1">
      <c r="A94" s="156" t="e">
        <f>'CURVA ABC'!#REF!</f>
        <v>#REF!</v>
      </c>
      <c r="B94" s="157" t="e">
        <f>'CURVA ABC'!#REF!</f>
        <v>#REF!</v>
      </c>
      <c r="C94" s="157" t="e">
        <f>'CURVA ABC'!#REF!</f>
        <v>#REF!</v>
      </c>
      <c r="D94" s="158" t="e">
        <f>'CURVA ABC'!#REF!</f>
        <v>#REF!</v>
      </c>
      <c r="E94" s="159" t="e">
        <f>VLOOKUP('CURVA ABC'!#REF!,'Plan. Orçamentária'!$D$15:$L$21,7,FALSE)</f>
        <v>#REF!</v>
      </c>
      <c r="F94" s="160" t="e">
        <f>'CURVA ABC'!#REF!</f>
        <v>#REF!</v>
      </c>
      <c r="G94" s="160" t="e">
        <f>'CURVA ABC'!#REF!</f>
        <v>#REF!</v>
      </c>
      <c r="H94" s="161" t="e">
        <f t="shared" si="2"/>
        <v>#REF!</v>
      </c>
      <c r="I94" s="162"/>
      <c r="J94" s="163"/>
      <c r="K94" s="115"/>
      <c r="L94" s="164" t="e">
        <f>'CURVA ABC'!#REF!</f>
        <v>#REF!</v>
      </c>
    </row>
    <row r="95" spans="1:12" s="102" customFormat="1" hidden="1">
      <c r="A95" s="156" t="e">
        <f>'CURVA ABC'!#REF!</f>
        <v>#REF!</v>
      </c>
      <c r="B95" s="157" t="e">
        <f>'CURVA ABC'!#REF!</f>
        <v>#REF!</v>
      </c>
      <c r="C95" s="157" t="e">
        <f>'CURVA ABC'!#REF!</f>
        <v>#REF!</v>
      </c>
      <c r="D95" s="158" t="e">
        <f>'CURVA ABC'!#REF!</f>
        <v>#REF!</v>
      </c>
      <c r="E95" s="159" t="e">
        <f>VLOOKUP('CURVA ABC'!#REF!,'Plan. Orçamentária'!$D$15:$L$21,7,FALSE)</f>
        <v>#REF!</v>
      </c>
      <c r="F95" s="160" t="e">
        <f>'CURVA ABC'!#REF!</f>
        <v>#REF!</v>
      </c>
      <c r="G95" s="160" t="e">
        <f>'CURVA ABC'!#REF!</f>
        <v>#REF!</v>
      </c>
      <c r="H95" s="161" t="e">
        <f t="shared" si="2"/>
        <v>#REF!</v>
      </c>
      <c r="I95" s="162"/>
      <c r="J95" s="163"/>
      <c r="K95" s="115"/>
      <c r="L95" s="164" t="e">
        <f>'CURVA ABC'!#REF!</f>
        <v>#REF!</v>
      </c>
    </row>
    <row r="96" spans="1:12" s="102" customFormat="1" hidden="1">
      <c r="A96" s="156" t="e">
        <f>'CURVA ABC'!#REF!</f>
        <v>#REF!</v>
      </c>
      <c r="B96" s="157" t="e">
        <f>'CURVA ABC'!#REF!</f>
        <v>#REF!</v>
      </c>
      <c r="C96" s="157" t="e">
        <f>'CURVA ABC'!#REF!</f>
        <v>#REF!</v>
      </c>
      <c r="D96" s="158" t="e">
        <f>'CURVA ABC'!#REF!</f>
        <v>#REF!</v>
      </c>
      <c r="E96" s="159" t="e">
        <f>VLOOKUP('CURVA ABC'!#REF!,'Plan. Orçamentária'!$D$15:$L$21,7,FALSE)</f>
        <v>#REF!</v>
      </c>
      <c r="F96" s="160" t="e">
        <f>'CURVA ABC'!#REF!</f>
        <v>#REF!</v>
      </c>
      <c r="G96" s="160" t="e">
        <f>'CURVA ABC'!#REF!</f>
        <v>#REF!</v>
      </c>
      <c r="H96" s="161" t="e">
        <f t="shared" si="2"/>
        <v>#REF!</v>
      </c>
      <c r="I96" s="162"/>
      <c r="J96" s="163"/>
      <c r="K96" s="115"/>
      <c r="L96" s="164" t="e">
        <f>'CURVA ABC'!#REF!</f>
        <v>#REF!</v>
      </c>
    </row>
    <row r="97" spans="1:12" s="102" customFormat="1" hidden="1">
      <c r="A97" s="156" t="e">
        <f>'CURVA ABC'!#REF!</f>
        <v>#REF!</v>
      </c>
      <c r="B97" s="157" t="e">
        <f>'CURVA ABC'!#REF!</f>
        <v>#REF!</v>
      </c>
      <c r="C97" s="157" t="e">
        <f>'CURVA ABC'!#REF!</f>
        <v>#REF!</v>
      </c>
      <c r="D97" s="158" t="e">
        <f>'CURVA ABC'!#REF!</f>
        <v>#REF!</v>
      </c>
      <c r="E97" s="159" t="e">
        <f>VLOOKUP('CURVA ABC'!#REF!,'Plan. Orçamentária'!$D$15:$L$21,7,FALSE)</f>
        <v>#REF!</v>
      </c>
      <c r="F97" s="160" t="e">
        <f>'CURVA ABC'!#REF!</f>
        <v>#REF!</v>
      </c>
      <c r="G97" s="160" t="e">
        <f>'CURVA ABC'!#REF!</f>
        <v>#REF!</v>
      </c>
      <c r="H97" s="161" t="e">
        <f t="shared" si="2"/>
        <v>#REF!</v>
      </c>
      <c r="I97" s="162"/>
      <c r="J97" s="163"/>
      <c r="K97" s="115"/>
      <c r="L97" s="164" t="e">
        <f>'CURVA ABC'!#REF!</f>
        <v>#REF!</v>
      </c>
    </row>
    <row r="98" spans="1:12" s="102" customFormat="1" hidden="1">
      <c r="A98" s="156" t="e">
        <f>'CURVA ABC'!#REF!</f>
        <v>#REF!</v>
      </c>
      <c r="B98" s="157" t="e">
        <f>'CURVA ABC'!#REF!</f>
        <v>#REF!</v>
      </c>
      <c r="C98" s="157" t="e">
        <f>'CURVA ABC'!#REF!</f>
        <v>#REF!</v>
      </c>
      <c r="D98" s="158" t="e">
        <f>'CURVA ABC'!#REF!</f>
        <v>#REF!</v>
      </c>
      <c r="E98" s="159" t="e">
        <f>VLOOKUP('CURVA ABC'!#REF!,'Plan. Orçamentária'!$D$15:$L$21,7,FALSE)</f>
        <v>#REF!</v>
      </c>
      <c r="F98" s="160" t="e">
        <f>'CURVA ABC'!#REF!</f>
        <v>#REF!</v>
      </c>
      <c r="G98" s="160" t="e">
        <f>'CURVA ABC'!#REF!</f>
        <v>#REF!</v>
      </c>
      <c r="H98" s="161" t="e">
        <f t="shared" si="2"/>
        <v>#REF!</v>
      </c>
      <c r="I98" s="162"/>
      <c r="J98" s="163"/>
      <c r="K98" s="115"/>
      <c r="L98" s="164" t="e">
        <f>'CURVA ABC'!#REF!</f>
        <v>#REF!</v>
      </c>
    </row>
    <row r="99" spans="1:12" s="102" customFormat="1" hidden="1">
      <c r="A99" s="156" t="e">
        <f>'CURVA ABC'!#REF!</f>
        <v>#REF!</v>
      </c>
      <c r="B99" s="157" t="e">
        <f>'CURVA ABC'!#REF!</f>
        <v>#REF!</v>
      </c>
      <c r="C99" s="157" t="e">
        <f>'CURVA ABC'!#REF!</f>
        <v>#REF!</v>
      </c>
      <c r="D99" s="158" t="e">
        <f>'CURVA ABC'!#REF!</f>
        <v>#REF!</v>
      </c>
      <c r="E99" s="159" t="e">
        <f>VLOOKUP('CURVA ABC'!#REF!,'Plan. Orçamentária'!$D$15:$L$21,7,FALSE)</f>
        <v>#REF!</v>
      </c>
      <c r="F99" s="160" t="e">
        <f>'CURVA ABC'!#REF!</f>
        <v>#REF!</v>
      </c>
      <c r="G99" s="160" t="e">
        <f>'CURVA ABC'!#REF!</f>
        <v>#REF!</v>
      </c>
      <c r="H99" s="161" t="e">
        <f t="shared" si="2"/>
        <v>#REF!</v>
      </c>
      <c r="I99" s="162"/>
      <c r="J99" s="163"/>
      <c r="K99" s="115"/>
      <c r="L99" s="164" t="e">
        <f>'CURVA ABC'!#REF!</f>
        <v>#REF!</v>
      </c>
    </row>
    <row r="100" spans="1:12" s="102" customFormat="1" hidden="1">
      <c r="A100" s="156" t="e">
        <f>'CURVA ABC'!#REF!</f>
        <v>#REF!</v>
      </c>
      <c r="B100" s="157" t="e">
        <f>'CURVA ABC'!#REF!</f>
        <v>#REF!</v>
      </c>
      <c r="C100" s="157" t="e">
        <f>'CURVA ABC'!#REF!</f>
        <v>#REF!</v>
      </c>
      <c r="D100" s="158" t="e">
        <f>'CURVA ABC'!#REF!</f>
        <v>#REF!</v>
      </c>
      <c r="E100" s="159" t="e">
        <f>VLOOKUP('CURVA ABC'!#REF!,'Plan. Orçamentária'!$D$15:$L$21,7,FALSE)</f>
        <v>#REF!</v>
      </c>
      <c r="F100" s="160" t="e">
        <f>'CURVA ABC'!#REF!</f>
        <v>#REF!</v>
      </c>
      <c r="G100" s="160" t="e">
        <f>'CURVA ABC'!#REF!</f>
        <v>#REF!</v>
      </c>
      <c r="H100" s="161" t="e">
        <f t="shared" si="2"/>
        <v>#REF!</v>
      </c>
      <c r="I100" s="162"/>
      <c r="J100" s="163"/>
      <c r="K100" s="115"/>
      <c r="L100" s="164" t="e">
        <f>'CURVA ABC'!#REF!</f>
        <v>#REF!</v>
      </c>
    </row>
    <row r="101" spans="1:12" s="102" customFormat="1" hidden="1">
      <c r="A101" s="156" t="e">
        <f>'CURVA ABC'!#REF!</f>
        <v>#REF!</v>
      </c>
      <c r="B101" s="157" t="e">
        <f>'CURVA ABC'!#REF!</f>
        <v>#REF!</v>
      </c>
      <c r="C101" s="157" t="e">
        <f>'CURVA ABC'!#REF!</f>
        <v>#REF!</v>
      </c>
      <c r="D101" s="158" t="e">
        <f>'CURVA ABC'!#REF!</f>
        <v>#REF!</v>
      </c>
      <c r="E101" s="159" t="e">
        <f>VLOOKUP('CURVA ABC'!#REF!,'Plan. Orçamentária'!$D$15:$L$21,7,FALSE)</f>
        <v>#REF!</v>
      </c>
      <c r="F101" s="160" t="e">
        <f>'CURVA ABC'!#REF!</f>
        <v>#REF!</v>
      </c>
      <c r="G101" s="160" t="e">
        <f>'CURVA ABC'!#REF!</f>
        <v>#REF!</v>
      </c>
      <c r="H101" s="161" t="e">
        <f t="shared" si="2"/>
        <v>#REF!</v>
      </c>
      <c r="I101" s="162"/>
      <c r="J101" s="163"/>
      <c r="K101" s="115"/>
      <c r="L101" s="164" t="e">
        <f>'CURVA ABC'!#REF!</f>
        <v>#REF!</v>
      </c>
    </row>
    <row r="102" spans="1:12" s="102" customFormat="1" hidden="1">
      <c r="A102" s="156" t="e">
        <f>'CURVA ABC'!#REF!</f>
        <v>#REF!</v>
      </c>
      <c r="B102" s="157" t="e">
        <f>'CURVA ABC'!#REF!</f>
        <v>#REF!</v>
      </c>
      <c r="C102" s="157" t="e">
        <f>'CURVA ABC'!#REF!</f>
        <v>#REF!</v>
      </c>
      <c r="D102" s="158" t="e">
        <f>'CURVA ABC'!#REF!</f>
        <v>#REF!</v>
      </c>
      <c r="E102" s="159" t="e">
        <f>VLOOKUP('CURVA ABC'!#REF!,'Plan. Orçamentária'!$D$15:$L$21,7,FALSE)</f>
        <v>#REF!</v>
      </c>
      <c r="F102" s="160" t="e">
        <f>'CURVA ABC'!#REF!</f>
        <v>#REF!</v>
      </c>
      <c r="G102" s="160" t="e">
        <f>'CURVA ABC'!#REF!</f>
        <v>#REF!</v>
      </c>
      <c r="H102" s="161" t="e">
        <f t="shared" si="2"/>
        <v>#REF!</v>
      </c>
      <c r="I102" s="162"/>
      <c r="J102" s="163"/>
      <c r="K102" s="115"/>
      <c r="L102" s="164" t="e">
        <f>'CURVA ABC'!#REF!</f>
        <v>#REF!</v>
      </c>
    </row>
    <row r="103" spans="1:12" s="102" customFormat="1" hidden="1">
      <c r="A103" s="156" t="e">
        <f>'CURVA ABC'!#REF!</f>
        <v>#REF!</v>
      </c>
      <c r="B103" s="157" t="e">
        <f>'CURVA ABC'!#REF!</f>
        <v>#REF!</v>
      </c>
      <c r="C103" s="157" t="e">
        <f>'CURVA ABC'!#REF!</f>
        <v>#REF!</v>
      </c>
      <c r="D103" s="158" t="e">
        <f>'CURVA ABC'!#REF!</f>
        <v>#REF!</v>
      </c>
      <c r="E103" s="159" t="e">
        <f>VLOOKUP('CURVA ABC'!#REF!,'Plan. Orçamentária'!$D$15:$L$21,7,FALSE)</f>
        <v>#REF!</v>
      </c>
      <c r="F103" s="160" t="e">
        <f>'CURVA ABC'!#REF!</f>
        <v>#REF!</v>
      </c>
      <c r="G103" s="160" t="e">
        <f>'CURVA ABC'!#REF!</f>
        <v>#REF!</v>
      </c>
      <c r="H103" s="161" t="e">
        <f t="shared" si="2"/>
        <v>#REF!</v>
      </c>
      <c r="I103" s="162"/>
      <c r="J103" s="163"/>
      <c r="K103" s="115"/>
      <c r="L103" s="164" t="e">
        <f>'CURVA ABC'!#REF!</f>
        <v>#REF!</v>
      </c>
    </row>
    <row r="104" spans="1:12" s="102" customFormat="1" hidden="1">
      <c r="A104" s="156" t="e">
        <f>'CURVA ABC'!#REF!</f>
        <v>#REF!</v>
      </c>
      <c r="B104" s="157" t="e">
        <f>'CURVA ABC'!#REF!</f>
        <v>#REF!</v>
      </c>
      <c r="C104" s="157" t="e">
        <f>'CURVA ABC'!#REF!</f>
        <v>#REF!</v>
      </c>
      <c r="D104" s="158" t="e">
        <f>'CURVA ABC'!#REF!</f>
        <v>#REF!</v>
      </c>
      <c r="E104" s="159" t="e">
        <f>VLOOKUP('CURVA ABC'!#REF!,'Plan. Orçamentária'!$D$15:$L$21,7,FALSE)</f>
        <v>#REF!</v>
      </c>
      <c r="F104" s="160" t="e">
        <f>'CURVA ABC'!#REF!</f>
        <v>#REF!</v>
      </c>
      <c r="G104" s="160" t="e">
        <f>'CURVA ABC'!#REF!</f>
        <v>#REF!</v>
      </c>
      <c r="H104" s="161" t="e">
        <f t="shared" si="2"/>
        <v>#REF!</v>
      </c>
      <c r="I104" s="162"/>
      <c r="J104" s="163"/>
      <c r="K104" s="115"/>
      <c r="L104" s="164" t="e">
        <f>'CURVA ABC'!#REF!</f>
        <v>#REF!</v>
      </c>
    </row>
    <row r="105" spans="1:12" s="102" customFormat="1" hidden="1">
      <c r="A105" s="156" t="e">
        <f>'CURVA ABC'!#REF!</f>
        <v>#REF!</v>
      </c>
      <c r="B105" s="157" t="e">
        <f>'CURVA ABC'!#REF!</f>
        <v>#REF!</v>
      </c>
      <c r="C105" s="157" t="e">
        <f>'CURVA ABC'!#REF!</f>
        <v>#REF!</v>
      </c>
      <c r="D105" s="158" t="e">
        <f>'CURVA ABC'!#REF!</f>
        <v>#REF!</v>
      </c>
      <c r="E105" s="159" t="e">
        <f>VLOOKUP('CURVA ABC'!#REF!,'Plan. Orçamentária'!$D$15:$L$21,7,FALSE)</f>
        <v>#REF!</v>
      </c>
      <c r="F105" s="160" t="e">
        <f>'CURVA ABC'!#REF!</f>
        <v>#REF!</v>
      </c>
      <c r="G105" s="160" t="e">
        <f>'CURVA ABC'!#REF!</f>
        <v>#REF!</v>
      </c>
      <c r="H105" s="161" t="e">
        <f t="shared" si="2"/>
        <v>#REF!</v>
      </c>
      <c r="I105" s="162"/>
      <c r="J105" s="163"/>
      <c r="K105" s="115"/>
      <c r="L105" s="164" t="e">
        <f>'CURVA ABC'!#REF!</f>
        <v>#REF!</v>
      </c>
    </row>
    <row r="106" spans="1:12" s="102" customFormat="1" hidden="1">
      <c r="A106" s="156" t="e">
        <f>'CURVA ABC'!#REF!</f>
        <v>#REF!</v>
      </c>
      <c r="B106" s="157" t="e">
        <f>'CURVA ABC'!#REF!</f>
        <v>#REF!</v>
      </c>
      <c r="C106" s="157" t="e">
        <f>'CURVA ABC'!#REF!</f>
        <v>#REF!</v>
      </c>
      <c r="D106" s="158" t="e">
        <f>'CURVA ABC'!#REF!</f>
        <v>#REF!</v>
      </c>
      <c r="E106" s="159" t="e">
        <f>VLOOKUP('CURVA ABC'!#REF!,'Plan. Orçamentária'!$D$15:$L$21,7,FALSE)</f>
        <v>#REF!</v>
      </c>
      <c r="F106" s="160" t="e">
        <f>'CURVA ABC'!#REF!</f>
        <v>#REF!</v>
      </c>
      <c r="G106" s="160" t="e">
        <f>'CURVA ABC'!#REF!</f>
        <v>#REF!</v>
      </c>
      <c r="H106" s="161" t="e">
        <f t="shared" si="2"/>
        <v>#REF!</v>
      </c>
      <c r="I106" s="162"/>
      <c r="J106" s="163"/>
      <c r="K106" s="115"/>
      <c r="L106" s="164" t="e">
        <f>'CURVA ABC'!#REF!</f>
        <v>#REF!</v>
      </c>
    </row>
    <row r="107" spans="1:12" s="102" customFormat="1" hidden="1">
      <c r="A107" s="156" t="e">
        <f>'CURVA ABC'!#REF!</f>
        <v>#REF!</v>
      </c>
      <c r="B107" s="157" t="e">
        <f>'CURVA ABC'!#REF!</f>
        <v>#REF!</v>
      </c>
      <c r="C107" s="157" t="e">
        <f>'CURVA ABC'!#REF!</f>
        <v>#REF!</v>
      </c>
      <c r="D107" s="158" t="e">
        <f>'CURVA ABC'!#REF!</f>
        <v>#REF!</v>
      </c>
      <c r="E107" s="159" t="e">
        <f>VLOOKUP('CURVA ABC'!#REF!,'Plan. Orçamentária'!$D$15:$L$21,7,FALSE)</f>
        <v>#REF!</v>
      </c>
      <c r="F107" s="160" t="e">
        <f>'CURVA ABC'!#REF!</f>
        <v>#REF!</v>
      </c>
      <c r="G107" s="160" t="e">
        <f>'CURVA ABC'!#REF!</f>
        <v>#REF!</v>
      </c>
      <c r="H107" s="161" t="e">
        <f t="shared" si="2"/>
        <v>#REF!</v>
      </c>
      <c r="I107" s="162"/>
      <c r="J107" s="163"/>
      <c r="K107" s="115"/>
      <c r="L107" s="164" t="e">
        <f>'CURVA ABC'!#REF!</f>
        <v>#REF!</v>
      </c>
    </row>
    <row r="108" spans="1:12" s="102" customFormat="1" hidden="1">
      <c r="A108" s="156" t="e">
        <f>'CURVA ABC'!#REF!</f>
        <v>#REF!</v>
      </c>
      <c r="B108" s="157" t="e">
        <f>'CURVA ABC'!#REF!</f>
        <v>#REF!</v>
      </c>
      <c r="C108" s="157" t="e">
        <f>'CURVA ABC'!#REF!</f>
        <v>#REF!</v>
      </c>
      <c r="D108" s="158" t="e">
        <f>'CURVA ABC'!#REF!</f>
        <v>#REF!</v>
      </c>
      <c r="E108" s="159" t="e">
        <f>VLOOKUP('CURVA ABC'!#REF!,'Plan. Orçamentária'!$D$15:$L$21,7,FALSE)</f>
        <v>#REF!</v>
      </c>
      <c r="F108" s="160" t="e">
        <f>'CURVA ABC'!#REF!</f>
        <v>#REF!</v>
      </c>
      <c r="G108" s="160" t="e">
        <f>'CURVA ABC'!#REF!</f>
        <v>#REF!</v>
      </c>
      <c r="H108" s="161" t="e">
        <f t="shared" si="2"/>
        <v>#REF!</v>
      </c>
      <c r="I108" s="162"/>
      <c r="J108" s="163"/>
      <c r="K108" s="115"/>
      <c r="L108" s="164" t="e">
        <f>'CURVA ABC'!#REF!</f>
        <v>#REF!</v>
      </c>
    </row>
    <row r="109" spans="1:12" s="102" customFormat="1" hidden="1">
      <c r="A109" s="156" t="e">
        <f>'CURVA ABC'!#REF!</f>
        <v>#REF!</v>
      </c>
      <c r="B109" s="157" t="e">
        <f>'CURVA ABC'!#REF!</f>
        <v>#REF!</v>
      </c>
      <c r="C109" s="157" t="e">
        <f>'CURVA ABC'!#REF!</f>
        <v>#REF!</v>
      </c>
      <c r="D109" s="158" t="e">
        <f>'CURVA ABC'!#REF!</f>
        <v>#REF!</v>
      </c>
      <c r="E109" s="159" t="e">
        <f>VLOOKUP('CURVA ABC'!#REF!,'Plan. Orçamentária'!$D$15:$L$21,7,FALSE)</f>
        <v>#REF!</v>
      </c>
      <c r="F109" s="160" t="e">
        <f>'CURVA ABC'!#REF!</f>
        <v>#REF!</v>
      </c>
      <c r="G109" s="160" t="e">
        <f>'CURVA ABC'!#REF!</f>
        <v>#REF!</v>
      </c>
      <c r="H109" s="161" t="e">
        <f t="shared" si="2"/>
        <v>#REF!</v>
      </c>
      <c r="I109" s="162"/>
      <c r="J109" s="163"/>
      <c r="K109" s="115"/>
      <c r="L109" s="164" t="e">
        <f>'CURVA ABC'!#REF!</f>
        <v>#REF!</v>
      </c>
    </row>
    <row r="110" spans="1:12" s="102" customFormat="1" hidden="1">
      <c r="A110" s="156" t="e">
        <f>'CURVA ABC'!#REF!</f>
        <v>#REF!</v>
      </c>
      <c r="B110" s="157" t="e">
        <f>'CURVA ABC'!#REF!</f>
        <v>#REF!</v>
      </c>
      <c r="C110" s="157" t="e">
        <f>'CURVA ABC'!#REF!</f>
        <v>#REF!</v>
      </c>
      <c r="D110" s="158" t="e">
        <f>'CURVA ABC'!#REF!</f>
        <v>#REF!</v>
      </c>
      <c r="E110" s="159" t="e">
        <f>VLOOKUP('CURVA ABC'!#REF!,'Plan. Orçamentária'!$D$15:$L$21,7,FALSE)</f>
        <v>#REF!</v>
      </c>
      <c r="F110" s="160" t="e">
        <f>'CURVA ABC'!#REF!</f>
        <v>#REF!</v>
      </c>
      <c r="G110" s="160" t="e">
        <f>'CURVA ABC'!#REF!</f>
        <v>#REF!</v>
      </c>
      <c r="H110" s="161" t="e">
        <f t="shared" si="2"/>
        <v>#REF!</v>
      </c>
      <c r="I110" s="162"/>
      <c r="J110" s="163"/>
      <c r="K110" s="115"/>
      <c r="L110" s="164" t="e">
        <f>'CURVA ABC'!#REF!</f>
        <v>#REF!</v>
      </c>
    </row>
    <row r="111" spans="1:12" s="102" customFormat="1" hidden="1">
      <c r="A111" s="156" t="e">
        <f>'CURVA ABC'!#REF!</f>
        <v>#REF!</v>
      </c>
      <c r="B111" s="157" t="e">
        <f>'CURVA ABC'!#REF!</f>
        <v>#REF!</v>
      </c>
      <c r="C111" s="157" t="e">
        <f>'CURVA ABC'!#REF!</f>
        <v>#REF!</v>
      </c>
      <c r="D111" s="158" t="e">
        <f>'CURVA ABC'!#REF!</f>
        <v>#REF!</v>
      </c>
      <c r="E111" s="159" t="e">
        <f>VLOOKUP('CURVA ABC'!#REF!,'Plan. Orçamentária'!$D$15:$L$21,7,FALSE)</f>
        <v>#REF!</v>
      </c>
      <c r="F111" s="160" t="e">
        <f>'CURVA ABC'!#REF!</f>
        <v>#REF!</v>
      </c>
      <c r="G111" s="160" t="e">
        <f>'CURVA ABC'!#REF!</f>
        <v>#REF!</v>
      </c>
      <c r="H111" s="161" t="e">
        <f t="shared" si="2"/>
        <v>#REF!</v>
      </c>
      <c r="I111" s="162"/>
      <c r="J111" s="163"/>
      <c r="K111" s="115"/>
      <c r="L111" s="164" t="e">
        <f>'CURVA ABC'!#REF!</f>
        <v>#REF!</v>
      </c>
    </row>
    <row r="112" spans="1:12" s="102" customFormat="1" hidden="1">
      <c r="A112" s="156" t="e">
        <f>'CURVA ABC'!#REF!</f>
        <v>#REF!</v>
      </c>
      <c r="B112" s="157" t="e">
        <f>'CURVA ABC'!#REF!</f>
        <v>#REF!</v>
      </c>
      <c r="C112" s="157" t="e">
        <f>'CURVA ABC'!#REF!</f>
        <v>#REF!</v>
      </c>
      <c r="D112" s="158" t="e">
        <f>'CURVA ABC'!#REF!</f>
        <v>#REF!</v>
      </c>
      <c r="E112" s="159" t="e">
        <f>VLOOKUP('CURVA ABC'!#REF!,'Plan. Orçamentária'!$D$15:$L$21,7,FALSE)</f>
        <v>#REF!</v>
      </c>
      <c r="F112" s="160" t="e">
        <f>'CURVA ABC'!#REF!</f>
        <v>#REF!</v>
      </c>
      <c r="G112" s="160" t="e">
        <f>'CURVA ABC'!#REF!</f>
        <v>#REF!</v>
      </c>
      <c r="H112" s="161" t="e">
        <f t="shared" si="2"/>
        <v>#REF!</v>
      </c>
      <c r="I112" s="162"/>
      <c r="J112" s="163"/>
      <c r="K112" s="115"/>
      <c r="L112" s="164" t="e">
        <f>'CURVA ABC'!#REF!</f>
        <v>#REF!</v>
      </c>
    </row>
    <row r="113" spans="1:12" s="102" customFormat="1" hidden="1">
      <c r="A113" s="156" t="e">
        <f>'CURVA ABC'!#REF!</f>
        <v>#REF!</v>
      </c>
      <c r="B113" s="157" t="e">
        <f>'CURVA ABC'!#REF!</f>
        <v>#REF!</v>
      </c>
      <c r="C113" s="157" t="e">
        <f>'CURVA ABC'!#REF!</f>
        <v>#REF!</v>
      </c>
      <c r="D113" s="158" t="e">
        <f>'CURVA ABC'!#REF!</f>
        <v>#REF!</v>
      </c>
      <c r="E113" s="159" t="e">
        <f>VLOOKUP('CURVA ABC'!#REF!,'Plan. Orçamentária'!$D$15:$L$21,7,FALSE)</f>
        <v>#REF!</v>
      </c>
      <c r="F113" s="160" t="e">
        <f>'CURVA ABC'!#REF!</f>
        <v>#REF!</v>
      </c>
      <c r="G113" s="160" t="e">
        <f>'CURVA ABC'!#REF!</f>
        <v>#REF!</v>
      </c>
      <c r="H113" s="161" t="e">
        <f t="shared" si="2"/>
        <v>#REF!</v>
      </c>
      <c r="I113" s="162"/>
      <c r="J113" s="163"/>
      <c r="K113" s="115"/>
      <c r="L113" s="164" t="e">
        <f>'CURVA ABC'!#REF!</f>
        <v>#REF!</v>
      </c>
    </row>
    <row r="114" spans="1:12" s="102" customFormat="1" hidden="1">
      <c r="A114" s="156" t="e">
        <f>'CURVA ABC'!#REF!</f>
        <v>#REF!</v>
      </c>
      <c r="B114" s="157" t="e">
        <f>'CURVA ABC'!#REF!</f>
        <v>#REF!</v>
      </c>
      <c r="C114" s="157" t="e">
        <f>'CURVA ABC'!#REF!</f>
        <v>#REF!</v>
      </c>
      <c r="D114" s="158" t="e">
        <f>'CURVA ABC'!#REF!</f>
        <v>#REF!</v>
      </c>
      <c r="E114" s="159" t="e">
        <f>VLOOKUP('CURVA ABC'!#REF!,'Plan. Orçamentária'!$D$15:$L$21,7,FALSE)</f>
        <v>#REF!</v>
      </c>
      <c r="F114" s="160" t="e">
        <f>'CURVA ABC'!#REF!</f>
        <v>#REF!</v>
      </c>
      <c r="G114" s="160" t="e">
        <f>'CURVA ABC'!#REF!</f>
        <v>#REF!</v>
      </c>
      <c r="H114" s="161" t="e">
        <f t="shared" si="2"/>
        <v>#REF!</v>
      </c>
      <c r="I114" s="162"/>
      <c r="J114" s="163"/>
      <c r="K114" s="115"/>
      <c r="L114" s="164" t="e">
        <f>'CURVA ABC'!#REF!</f>
        <v>#REF!</v>
      </c>
    </row>
    <row r="115" spans="1:12" s="102" customFormat="1" hidden="1">
      <c r="A115" s="156" t="e">
        <f>'CURVA ABC'!#REF!</f>
        <v>#REF!</v>
      </c>
      <c r="B115" s="157" t="e">
        <f>'CURVA ABC'!#REF!</f>
        <v>#REF!</v>
      </c>
      <c r="C115" s="157" t="e">
        <f>'CURVA ABC'!#REF!</f>
        <v>#REF!</v>
      </c>
      <c r="D115" s="158" t="e">
        <f>'CURVA ABC'!#REF!</f>
        <v>#REF!</v>
      </c>
      <c r="E115" s="159" t="e">
        <f>VLOOKUP('CURVA ABC'!#REF!,'Plan. Orçamentária'!$D$15:$L$21,7,FALSE)</f>
        <v>#REF!</v>
      </c>
      <c r="F115" s="160" t="e">
        <f>'CURVA ABC'!#REF!</f>
        <v>#REF!</v>
      </c>
      <c r="G115" s="160" t="e">
        <f>'CURVA ABC'!#REF!</f>
        <v>#REF!</v>
      </c>
      <c r="H115" s="161" t="e">
        <f t="shared" si="2"/>
        <v>#REF!</v>
      </c>
      <c r="I115" s="162"/>
      <c r="J115" s="163"/>
      <c r="K115" s="115"/>
      <c r="L115" s="164" t="e">
        <f>'CURVA ABC'!#REF!</f>
        <v>#REF!</v>
      </c>
    </row>
    <row r="116" spans="1:12" s="102" customFormat="1" hidden="1">
      <c r="A116" s="156" t="e">
        <f>'CURVA ABC'!#REF!</f>
        <v>#REF!</v>
      </c>
      <c r="B116" s="157" t="e">
        <f>'CURVA ABC'!#REF!</f>
        <v>#REF!</v>
      </c>
      <c r="C116" s="157" t="e">
        <f>'CURVA ABC'!#REF!</f>
        <v>#REF!</v>
      </c>
      <c r="D116" s="158" t="e">
        <f>'CURVA ABC'!#REF!</f>
        <v>#REF!</v>
      </c>
      <c r="E116" s="159" t="e">
        <f>VLOOKUP('CURVA ABC'!#REF!,'Plan. Orçamentária'!$D$15:$L$21,7,FALSE)</f>
        <v>#REF!</v>
      </c>
      <c r="F116" s="160" t="e">
        <f>'CURVA ABC'!#REF!</f>
        <v>#REF!</v>
      </c>
      <c r="G116" s="160" t="e">
        <f>'CURVA ABC'!#REF!</f>
        <v>#REF!</v>
      </c>
      <c r="H116" s="161" t="e">
        <f t="shared" si="2"/>
        <v>#REF!</v>
      </c>
      <c r="I116" s="162"/>
      <c r="J116" s="163"/>
      <c r="K116" s="115"/>
      <c r="L116" s="164" t="e">
        <f>'CURVA ABC'!#REF!</f>
        <v>#REF!</v>
      </c>
    </row>
    <row r="117" spans="1:12" s="102" customFormat="1" hidden="1">
      <c r="A117" s="156" t="e">
        <f>'CURVA ABC'!#REF!</f>
        <v>#REF!</v>
      </c>
      <c r="B117" s="157" t="e">
        <f>'CURVA ABC'!#REF!</f>
        <v>#REF!</v>
      </c>
      <c r="C117" s="157" t="e">
        <f>'CURVA ABC'!#REF!</f>
        <v>#REF!</v>
      </c>
      <c r="D117" s="158" t="e">
        <f>'CURVA ABC'!#REF!</f>
        <v>#REF!</v>
      </c>
      <c r="E117" s="159" t="e">
        <f>VLOOKUP('CURVA ABC'!#REF!,'Plan. Orçamentária'!$D$15:$L$21,7,FALSE)</f>
        <v>#REF!</v>
      </c>
      <c r="F117" s="160" t="e">
        <f>'CURVA ABC'!#REF!</f>
        <v>#REF!</v>
      </c>
      <c r="G117" s="160" t="e">
        <f>'CURVA ABC'!#REF!</f>
        <v>#REF!</v>
      </c>
      <c r="H117" s="161" t="e">
        <f t="shared" si="2"/>
        <v>#REF!</v>
      </c>
      <c r="I117" s="162"/>
      <c r="J117" s="163"/>
      <c r="K117" s="115"/>
      <c r="L117" s="164" t="e">
        <f>'CURVA ABC'!#REF!</f>
        <v>#REF!</v>
      </c>
    </row>
    <row r="118" spans="1:12" s="102" customFormat="1" hidden="1">
      <c r="A118" s="156" t="e">
        <f>'CURVA ABC'!#REF!</f>
        <v>#REF!</v>
      </c>
      <c r="B118" s="157" t="e">
        <f>'CURVA ABC'!#REF!</f>
        <v>#REF!</v>
      </c>
      <c r="C118" s="157" t="e">
        <f>'CURVA ABC'!#REF!</f>
        <v>#REF!</v>
      </c>
      <c r="D118" s="158" t="e">
        <f>'CURVA ABC'!#REF!</f>
        <v>#REF!</v>
      </c>
      <c r="E118" s="159" t="e">
        <f>VLOOKUP('CURVA ABC'!#REF!,'Plan. Orçamentária'!$D$15:$L$21,7,FALSE)</f>
        <v>#REF!</v>
      </c>
      <c r="F118" s="160" t="e">
        <f>'CURVA ABC'!#REF!</f>
        <v>#REF!</v>
      </c>
      <c r="G118" s="160" t="e">
        <f>'CURVA ABC'!#REF!</f>
        <v>#REF!</v>
      </c>
      <c r="H118" s="161" t="e">
        <f t="shared" si="2"/>
        <v>#REF!</v>
      </c>
      <c r="I118" s="162"/>
      <c r="J118" s="163"/>
      <c r="K118" s="115"/>
      <c r="L118" s="164" t="e">
        <f>'CURVA ABC'!#REF!</f>
        <v>#REF!</v>
      </c>
    </row>
    <row r="119" spans="1:12" s="102" customFormat="1" hidden="1">
      <c r="A119" s="156" t="e">
        <f>'CURVA ABC'!#REF!</f>
        <v>#REF!</v>
      </c>
      <c r="B119" s="157" t="e">
        <f>'CURVA ABC'!#REF!</f>
        <v>#REF!</v>
      </c>
      <c r="C119" s="157" t="e">
        <f>'CURVA ABC'!#REF!</f>
        <v>#REF!</v>
      </c>
      <c r="D119" s="158" t="e">
        <f>'CURVA ABC'!#REF!</f>
        <v>#REF!</v>
      </c>
      <c r="E119" s="159" t="e">
        <f>VLOOKUP('CURVA ABC'!#REF!,'Plan. Orçamentária'!$D$15:$L$21,7,FALSE)</f>
        <v>#REF!</v>
      </c>
      <c r="F119" s="160" t="e">
        <f>'CURVA ABC'!#REF!</f>
        <v>#REF!</v>
      </c>
      <c r="G119" s="160" t="e">
        <f>'CURVA ABC'!#REF!</f>
        <v>#REF!</v>
      </c>
      <c r="H119" s="161" t="e">
        <f t="shared" si="2"/>
        <v>#REF!</v>
      </c>
      <c r="I119" s="162"/>
      <c r="J119" s="163"/>
      <c r="K119" s="115"/>
      <c r="L119" s="164" t="e">
        <f>'CURVA ABC'!#REF!</f>
        <v>#REF!</v>
      </c>
    </row>
    <row r="120" spans="1:12" s="102" customFormat="1" hidden="1">
      <c r="A120" s="156" t="e">
        <f>'CURVA ABC'!#REF!</f>
        <v>#REF!</v>
      </c>
      <c r="B120" s="157" t="e">
        <f>'CURVA ABC'!#REF!</f>
        <v>#REF!</v>
      </c>
      <c r="C120" s="157" t="e">
        <f>'CURVA ABC'!#REF!</f>
        <v>#REF!</v>
      </c>
      <c r="D120" s="158" t="e">
        <f>'CURVA ABC'!#REF!</f>
        <v>#REF!</v>
      </c>
      <c r="E120" s="159" t="e">
        <f>VLOOKUP('CURVA ABC'!#REF!,'Plan. Orçamentária'!$D$15:$L$21,7,FALSE)</f>
        <v>#REF!</v>
      </c>
      <c r="F120" s="160" t="e">
        <f>'CURVA ABC'!#REF!</f>
        <v>#REF!</v>
      </c>
      <c r="G120" s="160" t="e">
        <f>'CURVA ABC'!#REF!</f>
        <v>#REF!</v>
      </c>
      <c r="H120" s="161" t="e">
        <f t="shared" si="2"/>
        <v>#REF!</v>
      </c>
      <c r="I120" s="162"/>
      <c r="J120" s="163"/>
      <c r="K120" s="115"/>
      <c r="L120" s="164" t="e">
        <f>'CURVA ABC'!#REF!</f>
        <v>#REF!</v>
      </c>
    </row>
    <row r="121" spans="1:12" s="102" customFormat="1" hidden="1">
      <c r="A121" s="156" t="e">
        <f>'CURVA ABC'!#REF!</f>
        <v>#REF!</v>
      </c>
      <c r="B121" s="157" t="e">
        <f>'CURVA ABC'!#REF!</f>
        <v>#REF!</v>
      </c>
      <c r="C121" s="157" t="e">
        <f>'CURVA ABC'!#REF!</f>
        <v>#REF!</v>
      </c>
      <c r="D121" s="158" t="e">
        <f>'CURVA ABC'!#REF!</f>
        <v>#REF!</v>
      </c>
      <c r="E121" s="159" t="e">
        <f>VLOOKUP('CURVA ABC'!#REF!,'Plan. Orçamentária'!$D$15:$L$21,7,FALSE)</f>
        <v>#REF!</v>
      </c>
      <c r="F121" s="160" t="e">
        <f>'CURVA ABC'!#REF!</f>
        <v>#REF!</v>
      </c>
      <c r="G121" s="160" t="e">
        <f>'CURVA ABC'!#REF!</f>
        <v>#REF!</v>
      </c>
      <c r="H121" s="161" t="e">
        <f t="shared" si="2"/>
        <v>#REF!</v>
      </c>
      <c r="I121" s="162"/>
      <c r="J121" s="163"/>
      <c r="K121" s="115"/>
      <c r="L121" s="164" t="e">
        <f>'CURVA ABC'!#REF!</f>
        <v>#REF!</v>
      </c>
    </row>
    <row r="122" spans="1:12" s="102" customFormat="1" hidden="1">
      <c r="A122" s="156" t="e">
        <f>'CURVA ABC'!#REF!</f>
        <v>#REF!</v>
      </c>
      <c r="B122" s="157" t="e">
        <f>'CURVA ABC'!#REF!</f>
        <v>#REF!</v>
      </c>
      <c r="C122" s="157" t="e">
        <f>'CURVA ABC'!#REF!</f>
        <v>#REF!</v>
      </c>
      <c r="D122" s="158" t="e">
        <f>'CURVA ABC'!#REF!</f>
        <v>#REF!</v>
      </c>
      <c r="E122" s="159" t="e">
        <f>VLOOKUP('CURVA ABC'!#REF!,'Plan. Orçamentária'!$D$15:$L$21,7,FALSE)</f>
        <v>#REF!</v>
      </c>
      <c r="F122" s="160" t="e">
        <f>'CURVA ABC'!#REF!</f>
        <v>#REF!</v>
      </c>
      <c r="G122" s="160" t="e">
        <f>'CURVA ABC'!#REF!</f>
        <v>#REF!</v>
      </c>
      <c r="H122" s="161" t="e">
        <f t="shared" si="2"/>
        <v>#REF!</v>
      </c>
      <c r="I122" s="162"/>
      <c r="J122" s="163"/>
      <c r="K122" s="115"/>
      <c r="L122" s="164" t="e">
        <f>'CURVA ABC'!#REF!</f>
        <v>#REF!</v>
      </c>
    </row>
    <row r="123" spans="1:12" s="102" customFormat="1" hidden="1">
      <c r="A123" s="156" t="e">
        <f>'CURVA ABC'!#REF!</f>
        <v>#REF!</v>
      </c>
      <c r="B123" s="157" t="e">
        <f>'CURVA ABC'!#REF!</f>
        <v>#REF!</v>
      </c>
      <c r="C123" s="157" t="e">
        <f>'CURVA ABC'!#REF!</f>
        <v>#REF!</v>
      </c>
      <c r="D123" s="158" t="e">
        <f>'CURVA ABC'!#REF!</f>
        <v>#REF!</v>
      </c>
      <c r="E123" s="159" t="e">
        <f>VLOOKUP('CURVA ABC'!#REF!,'Plan. Orçamentária'!$D$15:$L$21,7,FALSE)</f>
        <v>#REF!</v>
      </c>
      <c r="F123" s="160" t="e">
        <f>'CURVA ABC'!#REF!</f>
        <v>#REF!</v>
      </c>
      <c r="G123" s="160" t="e">
        <f>'CURVA ABC'!#REF!</f>
        <v>#REF!</v>
      </c>
      <c r="H123" s="161" t="e">
        <f t="shared" si="2"/>
        <v>#REF!</v>
      </c>
      <c r="I123" s="162"/>
      <c r="J123" s="163"/>
      <c r="K123" s="115"/>
      <c r="L123" s="164" t="e">
        <f>'CURVA ABC'!#REF!</f>
        <v>#REF!</v>
      </c>
    </row>
    <row r="124" spans="1:12" s="102" customFormat="1" hidden="1">
      <c r="A124" s="156" t="e">
        <f>'CURVA ABC'!#REF!</f>
        <v>#REF!</v>
      </c>
      <c r="B124" s="157" t="e">
        <f>'CURVA ABC'!#REF!</f>
        <v>#REF!</v>
      </c>
      <c r="C124" s="157" t="e">
        <f>'CURVA ABC'!#REF!</f>
        <v>#REF!</v>
      </c>
      <c r="D124" s="158" t="e">
        <f>'CURVA ABC'!#REF!</f>
        <v>#REF!</v>
      </c>
      <c r="E124" s="159" t="e">
        <f>VLOOKUP('CURVA ABC'!#REF!,'Plan. Orçamentária'!$D$15:$L$21,7,FALSE)</f>
        <v>#REF!</v>
      </c>
      <c r="F124" s="160" t="e">
        <f>'CURVA ABC'!#REF!</f>
        <v>#REF!</v>
      </c>
      <c r="G124" s="160" t="e">
        <f>'CURVA ABC'!#REF!</f>
        <v>#REF!</v>
      </c>
      <c r="H124" s="161" t="e">
        <f t="shared" si="2"/>
        <v>#REF!</v>
      </c>
      <c r="I124" s="162"/>
      <c r="J124" s="163"/>
      <c r="K124" s="115"/>
      <c r="L124" s="164" t="e">
        <f>'CURVA ABC'!#REF!</f>
        <v>#REF!</v>
      </c>
    </row>
    <row r="125" spans="1:12" s="102" customFormat="1" hidden="1">
      <c r="A125" s="156" t="e">
        <f>'CURVA ABC'!#REF!</f>
        <v>#REF!</v>
      </c>
      <c r="B125" s="157" t="e">
        <f>'CURVA ABC'!#REF!</f>
        <v>#REF!</v>
      </c>
      <c r="C125" s="157" t="e">
        <f>'CURVA ABC'!#REF!</f>
        <v>#REF!</v>
      </c>
      <c r="D125" s="158" t="e">
        <f>'CURVA ABC'!#REF!</f>
        <v>#REF!</v>
      </c>
      <c r="E125" s="159" t="e">
        <f>VLOOKUP('CURVA ABC'!#REF!,'Plan. Orçamentária'!$D$15:$L$21,7,FALSE)</f>
        <v>#REF!</v>
      </c>
      <c r="F125" s="160" t="e">
        <f>'CURVA ABC'!#REF!</f>
        <v>#REF!</v>
      </c>
      <c r="G125" s="160" t="e">
        <f>'CURVA ABC'!#REF!</f>
        <v>#REF!</v>
      </c>
      <c r="H125" s="161" t="e">
        <f t="shared" si="2"/>
        <v>#REF!</v>
      </c>
      <c r="I125" s="162"/>
      <c r="J125" s="163"/>
      <c r="K125" s="115"/>
      <c r="L125" s="164" t="e">
        <f>'CURVA ABC'!#REF!</f>
        <v>#REF!</v>
      </c>
    </row>
    <row r="126" spans="1:12" s="102" customFormat="1" hidden="1">
      <c r="A126" s="156" t="e">
        <f>'CURVA ABC'!#REF!</f>
        <v>#REF!</v>
      </c>
      <c r="B126" s="157" t="e">
        <f>'CURVA ABC'!#REF!</f>
        <v>#REF!</v>
      </c>
      <c r="C126" s="157" t="e">
        <f>'CURVA ABC'!#REF!</f>
        <v>#REF!</v>
      </c>
      <c r="D126" s="158" t="e">
        <f>'CURVA ABC'!#REF!</f>
        <v>#REF!</v>
      </c>
      <c r="E126" s="159" t="e">
        <f>VLOOKUP('CURVA ABC'!#REF!,'Plan. Orçamentária'!$D$15:$L$21,7,FALSE)</f>
        <v>#REF!</v>
      </c>
      <c r="F126" s="160" t="e">
        <f>'CURVA ABC'!#REF!</f>
        <v>#REF!</v>
      </c>
      <c r="G126" s="160" t="e">
        <f>'CURVA ABC'!#REF!</f>
        <v>#REF!</v>
      </c>
      <c r="H126" s="161" t="e">
        <f t="shared" si="2"/>
        <v>#REF!</v>
      </c>
      <c r="I126" s="162"/>
      <c r="J126" s="163"/>
      <c r="K126" s="115"/>
      <c r="L126" s="164" t="e">
        <f>'CURVA ABC'!#REF!</f>
        <v>#REF!</v>
      </c>
    </row>
    <row r="127" spans="1:12" s="102" customFormat="1" hidden="1">
      <c r="A127" s="156" t="e">
        <f>'CURVA ABC'!#REF!</f>
        <v>#REF!</v>
      </c>
      <c r="B127" s="157" t="e">
        <f>'CURVA ABC'!#REF!</f>
        <v>#REF!</v>
      </c>
      <c r="C127" s="157" t="e">
        <f>'CURVA ABC'!#REF!</f>
        <v>#REF!</v>
      </c>
      <c r="D127" s="158" t="e">
        <f>'CURVA ABC'!#REF!</f>
        <v>#REF!</v>
      </c>
      <c r="E127" s="159" t="e">
        <f>VLOOKUP('CURVA ABC'!#REF!,'Plan. Orçamentária'!$D$15:$L$21,7,FALSE)</f>
        <v>#REF!</v>
      </c>
      <c r="F127" s="160" t="e">
        <f>'CURVA ABC'!#REF!</f>
        <v>#REF!</v>
      </c>
      <c r="G127" s="160" t="e">
        <f>'CURVA ABC'!#REF!</f>
        <v>#REF!</v>
      </c>
      <c r="H127" s="161" t="e">
        <f t="shared" si="2"/>
        <v>#REF!</v>
      </c>
      <c r="I127" s="162"/>
      <c r="J127" s="163"/>
      <c r="K127" s="115"/>
      <c r="L127" s="164" t="e">
        <f>'CURVA ABC'!#REF!</f>
        <v>#REF!</v>
      </c>
    </row>
    <row r="128" spans="1:12" s="102" customFormat="1" hidden="1">
      <c r="A128" s="156" t="e">
        <f>'CURVA ABC'!#REF!</f>
        <v>#REF!</v>
      </c>
      <c r="B128" s="157" t="e">
        <f>'CURVA ABC'!#REF!</f>
        <v>#REF!</v>
      </c>
      <c r="C128" s="157" t="e">
        <f>'CURVA ABC'!#REF!</f>
        <v>#REF!</v>
      </c>
      <c r="D128" s="158" t="e">
        <f>'CURVA ABC'!#REF!</f>
        <v>#REF!</v>
      </c>
      <c r="E128" s="159" t="e">
        <f>VLOOKUP('CURVA ABC'!#REF!,'Plan. Orçamentária'!$D$15:$L$21,7,FALSE)</f>
        <v>#REF!</v>
      </c>
      <c r="F128" s="160" t="e">
        <f>'CURVA ABC'!#REF!</f>
        <v>#REF!</v>
      </c>
      <c r="G128" s="160" t="e">
        <f>'CURVA ABC'!#REF!</f>
        <v>#REF!</v>
      </c>
      <c r="H128" s="161" t="e">
        <f t="shared" si="2"/>
        <v>#REF!</v>
      </c>
      <c r="I128" s="162"/>
      <c r="J128" s="163"/>
      <c r="K128" s="115"/>
      <c r="L128" s="164" t="e">
        <f>'CURVA ABC'!#REF!</f>
        <v>#REF!</v>
      </c>
    </row>
    <row r="129" spans="1:12" s="102" customFormat="1" hidden="1">
      <c r="A129" s="156" t="e">
        <f>'CURVA ABC'!#REF!</f>
        <v>#REF!</v>
      </c>
      <c r="B129" s="157" t="e">
        <f>'CURVA ABC'!#REF!</f>
        <v>#REF!</v>
      </c>
      <c r="C129" s="157" t="e">
        <f>'CURVA ABC'!#REF!</f>
        <v>#REF!</v>
      </c>
      <c r="D129" s="158" t="e">
        <f>'CURVA ABC'!#REF!</f>
        <v>#REF!</v>
      </c>
      <c r="E129" s="159" t="e">
        <f>VLOOKUP('CURVA ABC'!#REF!,'Plan. Orçamentária'!$D$15:$L$21,7,FALSE)</f>
        <v>#REF!</v>
      </c>
      <c r="F129" s="160" t="e">
        <f>'CURVA ABC'!#REF!</f>
        <v>#REF!</v>
      </c>
      <c r="G129" s="160" t="e">
        <f>'CURVA ABC'!#REF!</f>
        <v>#REF!</v>
      </c>
      <c r="H129" s="161" t="e">
        <f t="shared" si="2"/>
        <v>#REF!</v>
      </c>
      <c r="I129" s="162"/>
      <c r="J129" s="163"/>
      <c r="K129" s="115"/>
      <c r="L129" s="164" t="e">
        <f>'CURVA ABC'!#REF!</f>
        <v>#REF!</v>
      </c>
    </row>
    <row r="130" spans="1:12" s="102" customFormat="1" hidden="1">
      <c r="A130" s="156" t="e">
        <f>'CURVA ABC'!#REF!</f>
        <v>#REF!</v>
      </c>
      <c r="B130" s="157" t="e">
        <f>'CURVA ABC'!#REF!</f>
        <v>#REF!</v>
      </c>
      <c r="C130" s="157" t="e">
        <f>'CURVA ABC'!#REF!</f>
        <v>#REF!</v>
      </c>
      <c r="D130" s="158" t="e">
        <f>'CURVA ABC'!#REF!</f>
        <v>#REF!</v>
      </c>
      <c r="E130" s="159" t="e">
        <f>VLOOKUP('CURVA ABC'!#REF!,'Plan. Orçamentária'!$D$15:$L$21,7,FALSE)</f>
        <v>#REF!</v>
      </c>
      <c r="F130" s="160" t="e">
        <f>'CURVA ABC'!#REF!</f>
        <v>#REF!</v>
      </c>
      <c r="G130" s="160" t="e">
        <f>'CURVA ABC'!#REF!</f>
        <v>#REF!</v>
      </c>
      <c r="H130" s="161" t="e">
        <f t="shared" si="2"/>
        <v>#REF!</v>
      </c>
      <c r="I130" s="162"/>
      <c r="J130" s="163"/>
      <c r="K130" s="115"/>
      <c r="L130" s="164" t="e">
        <f>'CURVA ABC'!#REF!</f>
        <v>#REF!</v>
      </c>
    </row>
    <row r="131" spans="1:12" s="102" customFormat="1" hidden="1">
      <c r="A131" s="156" t="e">
        <f>'CURVA ABC'!#REF!</f>
        <v>#REF!</v>
      </c>
      <c r="B131" s="157" t="e">
        <f>'CURVA ABC'!#REF!</f>
        <v>#REF!</v>
      </c>
      <c r="C131" s="157" t="e">
        <f>'CURVA ABC'!#REF!</f>
        <v>#REF!</v>
      </c>
      <c r="D131" s="158" t="e">
        <f>'CURVA ABC'!#REF!</f>
        <v>#REF!</v>
      </c>
      <c r="E131" s="159" t="e">
        <f>VLOOKUP('CURVA ABC'!#REF!,'Plan. Orçamentária'!$D$15:$L$21,7,FALSE)</f>
        <v>#REF!</v>
      </c>
      <c r="F131" s="160" t="e">
        <f>'CURVA ABC'!#REF!</f>
        <v>#REF!</v>
      </c>
      <c r="G131" s="160" t="e">
        <f>'CURVA ABC'!#REF!</f>
        <v>#REF!</v>
      </c>
      <c r="H131" s="161" t="e">
        <f t="shared" si="2"/>
        <v>#REF!</v>
      </c>
      <c r="I131" s="162"/>
      <c r="J131" s="163"/>
      <c r="K131" s="115"/>
      <c r="L131" s="164" t="e">
        <f>'CURVA ABC'!#REF!</f>
        <v>#REF!</v>
      </c>
    </row>
    <row r="132" spans="1:12" s="102" customFormat="1" hidden="1">
      <c r="A132" s="156" t="e">
        <f>'CURVA ABC'!#REF!</f>
        <v>#REF!</v>
      </c>
      <c r="B132" s="157" t="e">
        <f>'CURVA ABC'!#REF!</f>
        <v>#REF!</v>
      </c>
      <c r="C132" s="157" t="e">
        <f>'CURVA ABC'!#REF!</f>
        <v>#REF!</v>
      </c>
      <c r="D132" s="158" t="e">
        <f>'CURVA ABC'!#REF!</f>
        <v>#REF!</v>
      </c>
      <c r="E132" s="159" t="e">
        <f>VLOOKUP('CURVA ABC'!#REF!,'Plan. Orçamentária'!$D$15:$L$21,7,FALSE)</f>
        <v>#REF!</v>
      </c>
      <c r="F132" s="160" t="e">
        <f>'CURVA ABC'!#REF!</f>
        <v>#REF!</v>
      </c>
      <c r="G132" s="160" t="e">
        <f>'CURVA ABC'!#REF!</f>
        <v>#REF!</v>
      </c>
      <c r="H132" s="161" t="e">
        <f t="shared" si="2"/>
        <v>#REF!</v>
      </c>
      <c r="I132" s="162"/>
      <c r="J132" s="163"/>
      <c r="K132" s="115"/>
      <c r="L132" s="164" t="e">
        <f>'CURVA ABC'!#REF!</f>
        <v>#REF!</v>
      </c>
    </row>
    <row r="133" spans="1:12" s="102" customFormat="1" hidden="1">
      <c r="A133" s="156" t="e">
        <f>'CURVA ABC'!#REF!</f>
        <v>#REF!</v>
      </c>
      <c r="B133" s="157" t="e">
        <f>'CURVA ABC'!#REF!</f>
        <v>#REF!</v>
      </c>
      <c r="C133" s="157" t="e">
        <f>'CURVA ABC'!#REF!</f>
        <v>#REF!</v>
      </c>
      <c r="D133" s="158" t="e">
        <f>'CURVA ABC'!#REF!</f>
        <v>#REF!</v>
      </c>
      <c r="E133" s="159" t="e">
        <f>VLOOKUP('CURVA ABC'!#REF!,'Plan. Orçamentária'!$D$15:$L$21,7,FALSE)</f>
        <v>#REF!</v>
      </c>
      <c r="F133" s="160" t="e">
        <f>'CURVA ABC'!#REF!</f>
        <v>#REF!</v>
      </c>
      <c r="G133" s="160" t="e">
        <f>'CURVA ABC'!#REF!</f>
        <v>#REF!</v>
      </c>
      <c r="H133" s="161" t="e">
        <f t="shared" si="2"/>
        <v>#REF!</v>
      </c>
      <c r="I133" s="162"/>
      <c r="J133" s="163"/>
      <c r="K133" s="115"/>
      <c r="L133" s="164" t="e">
        <f>'CURVA ABC'!#REF!</f>
        <v>#REF!</v>
      </c>
    </row>
    <row r="134" spans="1:12" s="102" customFormat="1" hidden="1">
      <c r="A134" s="156" t="e">
        <f>'CURVA ABC'!#REF!</f>
        <v>#REF!</v>
      </c>
      <c r="B134" s="157" t="e">
        <f>'CURVA ABC'!#REF!</f>
        <v>#REF!</v>
      </c>
      <c r="C134" s="157" t="e">
        <f>'CURVA ABC'!#REF!</f>
        <v>#REF!</v>
      </c>
      <c r="D134" s="158" t="e">
        <f>'CURVA ABC'!#REF!</f>
        <v>#REF!</v>
      </c>
      <c r="E134" s="159" t="e">
        <f>VLOOKUP('CURVA ABC'!#REF!,'Plan. Orçamentária'!$D$15:$L$21,7,FALSE)</f>
        <v>#REF!</v>
      </c>
      <c r="F134" s="160" t="e">
        <f>'CURVA ABC'!#REF!</f>
        <v>#REF!</v>
      </c>
      <c r="G134" s="160" t="e">
        <f>'CURVA ABC'!#REF!</f>
        <v>#REF!</v>
      </c>
      <c r="H134" s="161" t="e">
        <f t="shared" si="2"/>
        <v>#REF!</v>
      </c>
      <c r="I134" s="162"/>
      <c r="J134" s="163"/>
      <c r="K134" s="115"/>
      <c r="L134" s="164" t="e">
        <f>'CURVA ABC'!#REF!</f>
        <v>#REF!</v>
      </c>
    </row>
    <row r="135" spans="1:12" s="102" customFormat="1" hidden="1">
      <c r="A135" s="156" t="e">
        <f>'CURVA ABC'!#REF!</f>
        <v>#REF!</v>
      </c>
      <c r="B135" s="157" t="e">
        <f>'CURVA ABC'!#REF!</f>
        <v>#REF!</v>
      </c>
      <c r="C135" s="157" t="e">
        <f>'CURVA ABC'!#REF!</f>
        <v>#REF!</v>
      </c>
      <c r="D135" s="158" t="e">
        <f>'CURVA ABC'!#REF!</f>
        <v>#REF!</v>
      </c>
      <c r="E135" s="159" t="e">
        <f>VLOOKUP('CURVA ABC'!#REF!,'Plan. Orçamentária'!$D$15:$L$21,7,FALSE)</f>
        <v>#REF!</v>
      </c>
      <c r="F135" s="160" t="e">
        <f>'CURVA ABC'!#REF!</f>
        <v>#REF!</v>
      </c>
      <c r="G135" s="160" t="e">
        <f>'CURVA ABC'!#REF!</f>
        <v>#REF!</v>
      </c>
      <c r="H135" s="161" t="e">
        <f t="shared" si="2"/>
        <v>#REF!</v>
      </c>
      <c r="I135" s="162"/>
      <c r="J135" s="163"/>
      <c r="K135" s="115"/>
      <c r="L135" s="164" t="e">
        <f>'CURVA ABC'!#REF!</f>
        <v>#REF!</v>
      </c>
    </row>
    <row r="136" spans="1:12" s="102" customFormat="1" hidden="1">
      <c r="A136" s="156" t="e">
        <f>'CURVA ABC'!#REF!</f>
        <v>#REF!</v>
      </c>
      <c r="B136" s="157" t="e">
        <f>'CURVA ABC'!#REF!</f>
        <v>#REF!</v>
      </c>
      <c r="C136" s="157" t="e">
        <f>'CURVA ABC'!#REF!</f>
        <v>#REF!</v>
      </c>
      <c r="D136" s="158" t="e">
        <f>'CURVA ABC'!#REF!</f>
        <v>#REF!</v>
      </c>
      <c r="E136" s="159" t="e">
        <f>VLOOKUP('CURVA ABC'!#REF!,'Plan. Orçamentária'!$D$15:$L$21,7,FALSE)</f>
        <v>#REF!</v>
      </c>
      <c r="F136" s="160" t="e">
        <f>'CURVA ABC'!#REF!</f>
        <v>#REF!</v>
      </c>
      <c r="G136" s="160" t="e">
        <f>'CURVA ABC'!#REF!</f>
        <v>#REF!</v>
      </c>
      <c r="H136" s="161" t="e">
        <f t="shared" si="2"/>
        <v>#REF!</v>
      </c>
      <c r="I136" s="162"/>
      <c r="J136" s="163"/>
      <c r="K136" s="115"/>
      <c r="L136" s="164" t="e">
        <f>'CURVA ABC'!#REF!</f>
        <v>#REF!</v>
      </c>
    </row>
    <row r="137" spans="1:12" s="102" customFormat="1" hidden="1">
      <c r="A137" s="156" t="e">
        <f>'CURVA ABC'!#REF!</f>
        <v>#REF!</v>
      </c>
      <c r="B137" s="157" t="e">
        <f>'CURVA ABC'!#REF!</f>
        <v>#REF!</v>
      </c>
      <c r="C137" s="157" t="e">
        <f>'CURVA ABC'!#REF!</f>
        <v>#REF!</v>
      </c>
      <c r="D137" s="158" t="e">
        <f>'CURVA ABC'!#REF!</f>
        <v>#REF!</v>
      </c>
      <c r="E137" s="159" t="e">
        <f>VLOOKUP('CURVA ABC'!#REF!,'Plan. Orçamentária'!$D$15:$L$21,7,FALSE)</f>
        <v>#REF!</v>
      </c>
      <c r="F137" s="160" t="e">
        <f>'CURVA ABC'!#REF!</f>
        <v>#REF!</v>
      </c>
      <c r="G137" s="160" t="e">
        <f>'CURVA ABC'!#REF!</f>
        <v>#REF!</v>
      </c>
      <c r="H137" s="161" t="e">
        <f t="shared" si="2"/>
        <v>#REF!</v>
      </c>
      <c r="I137" s="162"/>
      <c r="J137" s="163"/>
      <c r="K137" s="115"/>
      <c r="L137" s="164" t="e">
        <f>'CURVA ABC'!#REF!</f>
        <v>#REF!</v>
      </c>
    </row>
    <row r="138" spans="1:12" s="102" customFormat="1" hidden="1">
      <c r="A138" s="156" t="e">
        <f>'CURVA ABC'!#REF!</f>
        <v>#REF!</v>
      </c>
      <c r="B138" s="157" t="e">
        <f>'CURVA ABC'!#REF!</f>
        <v>#REF!</v>
      </c>
      <c r="C138" s="157" t="e">
        <f>'CURVA ABC'!#REF!</f>
        <v>#REF!</v>
      </c>
      <c r="D138" s="158" t="e">
        <f>'CURVA ABC'!#REF!</f>
        <v>#REF!</v>
      </c>
      <c r="E138" s="159" t="e">
        <f>VLOOKUP('CURVA ABC'!#REF!,'Plan. Orçamentária'!$D$15:$L$21,7,FALSE)</f>
        <v>#REF!</v>
      </c>
      <c r="F138" s="160" t="e">
        <f>'CURVA ABC'!#REF!</f>
        <v>#REF!</v>
      </c>
      <c r="G138" s="160" t="e">
        <f>'CURVA ABC'!#REF!</f>
        <v>#REF!</v>
      </c>
      <c r="H138" s="161" t="e">
        <f t="shared" si="2"/>
        <v>#REF!</v>
      </c>
      <c r="I138" s="162"/>
      <c r="J138" s="163"/>
      <c r="K138" s="115"/>
      <c r="L138" s="164" t="e">
        <f>'CURVA ABC'!#REF!</f>
        <v>#REF!</v>
      </c>
    </row>
    <row r="139" spans="1:12" s="102" customFormat="1" hidden="1">
      <c r="A139" s="156" t="e">
        <f>'CURVA ABC'!#REF!</f>
        <v>#REF!</v>
      </c>
      <c r="B139" s="157" t="e">
        <f>'CURVA ABC'!#REF!</f>
        <v>#REF!</v>
      </c>
      <c r="C139" s="157" t="e">
        <f>'CURVA ABC'!#REF!</f>
        <v>#REF!</v>
      </c>
      <c r="D139" s="158" t="e">
        <f>'CURVA ABC'!#REF!</f>
        <v>#REF!</v>
      </c>
      <c r="E139" s="159" t="e">
        <f>VLOOKUP('CURVA ABC'!#REF!,'Plan. Orçamentária'!$D$15:$L$21,7,FALSE)</f>
        <v>#REF!</v>
      </c>
      <c r="F139" s="160" t="e">
        <f>'CURVA ABC'!#REF!</f>
        <v>#REF!</v>
      </c>
      <c r="G139" s="160" t="e">
        <f>'CURVA ABC'!#REF!</f>
        <v>#REF!</v>
      </c>
      <c r="H139" s="161" t="e">
        <f t="shared" si="2"/>
        <v>#REF!</v>
      </c>
      <c r="I139" s="162"/>
      <c r="J139" s="163"/>
      <c r="K139" s="115"/>
      <c r="L139" s="164" t="e">
        <f>'CURVA ABC'!#REF!</f>
        <v>#REF!</v>
      </c>
    </row>
    <row r="140" spans="1:12" s="102" customFormat="1" hidden="1">
      <c r="A140" s="156" t="e">
        <f>'CURVA ABC'!#REF!</f>
        <v>#REF!</v>
      </c>
      <c r="B140" s="157" t="e">
        <f>'CURVA ABC'!#REF!</f>
        <v>#REF!</v>
      </c>
      <c r="C140" s="157" t="e">
        <f>'CURVA ABC'!#REF!</f>
        <v>#REF!</v>
      </c>
      <c r="D140" s="158" t="e">
        <f>'CURVA ABC'!#REF!</f>
        <v>#REF!</v>
      </c>
      <c r="E140" s="159" t="e">
        <f>VLOOKUP('CURVA ABC'!#REF!,'Plan. Orçamentária'!$D$15:$L$21,7,FALSE)</f>
        <v>#REF!</v>
      </c>
      <c r="F140" s="160" t="e">
        <f>'CURVA ABC'!#REF!</f>
        <v>#REF!</v>
      </c>
      <c r="G140" s="160" t="e">
        <f>'CURVA ABC'!#REF!</f>
        <v>#REF!</v>
      </c>
      <c r="H140" s="161" t="e">
        <f t="shared" si="2"/>
        <v>#REF!</v>
      </c>
      <c r="I140" s="162"/>
      <c r="J140" s="163"/>
      <c r="K140" s="115"/>
      <c r="L140" s="164" t="e">
        <f>'CURVA ABC'!#REF!</f>
        <v>#REF!</v>
      </c>
    </row>
    <row r="141" spans="1:12" s="102" customFormat="1" hidden="1">
      <c r="A141" s="156" t="e">
        <f>'CURVA ABC'!#REF!</f>
        <v>#REF!</v>
      </c>
      <c r="B141" s="157" t="e">
        <f>'CURVA ABC'!#REF!</f>
        <v>#REF!</v>
      </c>
      <c r="C141" s="157" t="e">
        <f>'CURVA ABC'!#REF!</f>
        <v>#REF!</v>
      </c>
      <c r="D141" s="158" t="e">
        <f>'CURVA ABC'!#REF!</f>
        <v>#REF!</v>
      </c>
      <c r="E141" s="159" t="e">
        <f>VLOOKUP('CURVA ABC'!#REF!,'Plan. Orçamentária'!$D$15:$L$21,7,FALSE)</f>
        <v>#REF!</v>
      </c>
      <c r="F141" s="160" t="e">
        <f>'CURVA ABC'!#REF!</f>
        <v>#REF!</v>
      </c>
      <c r="G141" s="160" t="e">
        <f>'CURVA ABC'!#REF!</f>
        <v>#REF!</v>
      </c>
      <c r="H141" s="161" t="e">
        <f t="shared" si="2"/>
        <v>#REF!</v>
      </c>
      <c r="I141" s="162"/>
      <c r="J141" s="163"/>
      <c r="K141" s="115"/>
      <c r="L141" s="164" t="e">
        <f>'CURVA ABC'!#REF!</f>
        <v>#REF!</v>
      </c>
    </row>
    <row r="142" spans="1:12" s="102" customFormat="1" hidden="1">
      <c r="A142" s="156" t="e">
        <f>'CURVA ABC'!#REF!</f>
        <v>#REF!</v>
      </c>
      <c r="B142" s="157" t="e">
        <f>'CURVA ABC'!#REF!</f>
        <v>#REF!</v>
      </c>
      <c r="C142" s="157" t="e">
        <f>'CURVA ABC'!#REF!</f>
        <v>#REF!</v>
      </c>
      <c r="D142" s="158" t="e">
        <f>'CURVA ABC'!#REF!</f>
        <v>#REF!</v>
      </c>
      <c r="E142" s="159" t="e">
        <f>VLOOKUP('CURVA ABC'!#REF!,'Plan. Orçamentária'!$D$15:$L$21,7,FALSE)</f>
        <v>#REF!</v>
      </c>
      <c r="F142" s="160" t="e">
        <f>'CURVA ABC'!#REF!</f>
        <v>#REF!</v>
      </c>
      <c r="G142" s="160" t="e">
        <f>'CURVA ABC'!#REF!</f>
        <v>#REF!</v>
      </c>
      <c r="H142" s="161" t="e">
        <f t="shared" si="2"/>
        <v>#REF!</v>
      </c>
      <c r="I142" s="162"/>
      <c r="J142" s="163"/>
      <c r="K142" s="115"/>
      <c r="L142" s="164" t="e">
        <f>'CURVA ABC'!#REF!</f>
        <v>#REF!</v>
      </c>
    </row>
    <row r="143" spans="1:12" s="102" customFormat="1" hidden="1">
      <c r="A143" s="156" t="e">
        <f>'CURVA ABC'!#REF!</f>
        <v>#REF!</v>
      </c>
      <c r="B143" s="157" t="e">
        <f>'CURVA ABC'!#REF!</f>
        <v>#REF!</v>
      </c>
      <c r="C143" s="157" t="e">
        <f>'CURVA ABC'!#REF!</f>
        <v>#REF!</v>
      </c>
      <c r="D143" s="158" t="e">
        <f>'CURVA ABC'!#REF!</f>
        <v>#REF!</v>
      </c>
      <c r="E143" s="159" t="e">
        <f>VLOOKUP('CURVA ABC'!#REF!,'Plan. Orçamentária'!$D$15:$L$21,7,FALSE)</f>
        <v>#REF!</v>
      </c>
      <c r="F143" s="160" t="e">
        <f>'CURVA ABC'!#REF!</f>
        <v>#REF!</v>
      </c>
      <c r="G143" s="160" t="e">
        <f>'CURVA ABC'!#REF!</f>
        <v>#REF!</v>
      </c>
      <c r="H143" s="161" t="e">
        <f t="shared" ref="H143:H206" si="3">IF(G143/$G$11&gt;0.0399,D143/2,0)</f>
        <v>#REF!</v>
      </c>
      <c r="I143" s="162"/>
      <c r="J143" s="163"/>
      <c r="K143" s="115"/>
      <c r="L143" s="164" t="e">
        <f>'CURVA ABC'!#REF!</f>
        <v>#REF!</v>
      </c>
    </row>
    <row r="144" spans="1:12" s="102" customFormat="1" hidden="1">
      <c r="A144" s="156" t="e">
        <f>'CURVA ABC'!#REF!</f>
        <v>#REF!</v>
      </c>
      <c r="B144" s="157" t="e">
        <f>'CURVA ABC'!#REF!</f>
        <v>#REF!</v>
      </c>
      <c r="C144" s="157" t="e">
        <f>'CURVA ABC'!#REF!</f>
        <v>#REF!</v>
      </c>
      <c r="D144" s="158" t="e">
        <f>'CURVA ABC'!#REF!</f>
        <v>#REF!</v>
      </c>
      <c r="E144" s="159" t="e">
        <f>VLOOKUP('CURVA ABC'!#REF!,'Plan. Orçamentária'!$D$15:$L$21,7,FALSE)</f>
        <v>#REF!</v>
      </c>
      <c r="F144" s="160" t="e">
        <f>'CURVA ABC'!#REF!</f>
        <v>#REF!</v>
      </c>
      <c r="G144" s="160" t="e">
        <f>'CURVA ABC'!#REF!</f>
        <v>#REF!</v>
      </c>
      <c r="H144" s="161" t="e">
        <f t="shared" si="3"/>
        <v>#REF!</v>
      </c>
      <c r="I144" s="162"/>
      <c r="J144" s="163"/>
      <c r="K144" s="115"/>
      <c r="L144" s="164" t="e">
        <f>'CURVA ABC'!#REF!</f>
        <v>#REF!</v>
      </c>
    </row>
    <row r="145" spans="1:12" s="102" customFormat="1" hidden="1">
      <c r="A145" s="156" t="e">
        <f>'CURVA ABC'!#REF!</f>
        <v>#REF!</v>
      </c>
      <c r="B145" s="157" t="e">
        <f>'CURVA ABC'!#REF!</f>
        <v>#REF!</v>
      </c>
      <c r="C145" s="157" t="e">
        <f>'CURVA ABC'!#REF!</f>
        <v>#REF!</v>
      </c>
      <c r="D145" s="158" t="e">
        <f>'CURVA ABC'!#REF!</f>
        <v>#REF!</v>
      </c>
      <c r="E145" s="159" t="e">
        <f>VLOOKUP('CURVA ABC'!#REF!,'Plan. Orçamentária'!$D$15:$L$21,7,FALSE)</f>
        <v>#REF!</v>
      </c>
      <c r="F145" s="160" t="e">
        <f>'CURVA ABC'!#REF!</f>
        <v>#REF!</v>
      </c>
      <c r="G145" s="160" t="e">
        <f>'CURVA ABC'!#REF!</f>
        <v>#REF!</v>
      </c>
      <c r="H145" s="161" t="e">
        <f t="shared" si="3"/>
        <v>#REF!</v>
      </c>
      <c r="I145" s="162"/>
      <c r="J145" s="163"/>
      <c r="K145" s="115"/>
      <c r="L145" s="164" t="e">
        <f>'CURVA ABC'!#REF!</f>
        <v>#REF!</v>
      </c>
    </row>
    <row r="146" spans="1:12" s="166" customFormat="1" hidden="1">
      <c r="A146" s="156" t="e">
        <f>'CURVA ABC'!#REF!</f>
        <v>#REF!</v>
      </c>
      <c r="B146" s="157" t="e">
        <f>'CURVA ABC'!#REF!</f>
        <v>#REF!</v>
      </c>
      <c r="C146" s="157" t="e">
        <f>'CURVA ABC'!#REF!</f>
        <v>#REF!</v>
      </c>
      <c r="D146" s="158" t="e">
        <f>'CURVA ABC'!#REF!</f>
        <v>#REF!</v>
      </c>
      <c r="E146" s="159" t="e">
        <f>VLOOKUP('CURVA ABC'!#REF!,'Plan. Orçamentária'!$D$15:$L$21,7,FALSE)</f>
        <v>#REF!</v>
      </c>
      <c r="F146" s="160" t="e">
        <f>'CURVA ABC'!#REF!</f>
        <v>#REF!</v>
      </c>
      <c r="G146" s="160" t="e">
        <f>'CURVA ABC'!#REF!</f>
        <v>#REF!</v>
      </c>
      <c r="H146" s="161" t="e">
        <f t="shared" si="3"/>
        <v>#REF!</v>
      </c>
      <c r="I146" s="162"/>
      <c r="J146" s="163"/>
      <c r="K146" s="115"/>
      <c r="L146" s="164" t="e">
        <f>'CURVA ABC'!#REF!</f>
        <v>#REF!</v>
      </c>
    </row>
    <row r="147" spans="1:12" s="102" customFormat="1" hidden="1">
      <c r="A147" s="156" t="e">
        <f>'CURVA ABC'!#REF!</f>
        <v>#REF!</v>
      </c>
      <c r="B147" s="157" t="e">
        <f>'CURVA ABC'!#REF!</f>
        <v>#REF!</v>
      </c>
      <c r="C147" s="157" t="e">
        <f>'CURVA ABC'!#REF!</f>
        <v>#REF!</v>
      </c>
      <c r="D147" s="158" t="e">
        <f>'CURVA ABC'!#REF!</f>
        <v>#REF!</v>
      </c>
      <c r="E147" s="159" t="e">
        <f>VLOOKUP('CURVA ABC'!#REF!,'Plan. Orçamentária'!$D$15:$L$21,7,FALSE)</f>
        <v>#REF!</v>
      </c>
      <c r="F147" s="160" t="e">
        <f>'CURVA ABC'!#REF!</f>
        <v>#REF!</v>
      </c>
      <c r="G147" s="160" t="e">
        <f>'CURVA ABC'!#REF!</f>
        <v>#REF!</v>
      </c>
      <c r="H147" s="161" t="e">
        <f t="shared" si="3"/>
        <v>#REF!</v>
      </c>
      <c r="I147" s="162"/>
      <c r="J147" s="163"/>
      <c r="K147" s="115"/>
      <c r="L147" s="164" t="e">
        <f>'CURVA ABC'!#REF!</f>
        <v>#REF!</v>
      </c>
    </row>
    <row r="148" spans="1:12" s="102" customFormat="1" hidden="1">
      <c r="A148" s="156" t="e">
        <f>'CURVA ABC'!#REF!</f>
        <v>#REF!</v>
      </c>
      <c r="B148" s="157" t="e">
        <f>'CURVA ABC'!#REF!</f>
        <v>#REF!</v>
      </c>
      <c r="C148" s="157" t="e">
        <f>'CURVA ABC'!#REF!</f>
        <v>#REF!</v>
      </c>
      <c r="D148" s="158" t="e">
        <f>'CURVA ABC'!#REF!</f>
        <v>#REF!</v>
      </c>
      <c r="E148" s="159" t="e">
        <f>VLOOKUP('CURVA ABC'!#REF!,'Plan. Orçamentária'!$D$15:$L$21,7,FALSE)</f>
        <v>#REF!</v>
      </c>
      <c r="F148" s="160" t="e">
        <f>'CURVA ABC'!#REF!</f>
        <v>#REF!</v>
      </c>
      <c r="G148" s="160" t="e">
        <f>'CURVA ABC'!#REF!</f>
        <v>#REF!</v>
      </c>
      <c r="H148" s="161" t="e">
        <f t="shared" si="3"/>
        <v>#REF!</v>
      </c>
      <c r="I148" s="162"/>
      <c r="J148" s="163"/>
      <c r="K148" s="115"/>
      <c r="L148" s="164" t="e">
        <f>'CURVA ABC'!#REF!</f>
        <v>#REF!</v>
      </c>
    </row>
    <row r="149" spans="1:12" s="102" customFormat="1" hidden="1">
      <c r="A149" s="156" t="e">
        <f>'CURVA ABC'!#REF!</f>
        <v>#REF!</v>
      </c>
      <c r="B149" s="157" t="e">
        <f>'CURVA ABC'!#REF!</f>
        <v>#REF!</v>
      </c>
      <c r="C149" s="157" t="e">
        <f>'CURVA ABC'!#REF!</f>
        <v>#REF!</v>
      </c>
      <c r="D149" s="158" t="e">
        <f>'CURVA ABC'!#REF!</f>
        <v>#REF!</v>
      </c>
      <c r="E149" s="159" t="e">
        <f>VLOOKUP('CURVA ABC'!#REF!,'Plan. Orçamentária'!$D$15:$L$21,7,FALSE)</f>
        <v>#REF!</v>
      </c>
      <c r="F149" s="160" t="e">
        <f>'CURVA ABC'!#REF!</f>
        <v>#REF!</v>
      </c>
      <c r="G149" s="160" t="e">
        <f>'CURVA ABC'!#REF!</f>
        <v>#REF!</v>
      </c>
      <c r="H149" s="161" t="e">
        <f t="shared" si="3"/>
        <v>#REF!</v>
      </c>
      <c r="I149" s="162"/>
      <c r="J149" s="163"/>
      <c r="K149" s="115"/>
      <c r="L149" s="164" t="e">
        <f>'CURVA ABC'!#REF!</f>
        <v>#REF!</v>
      </c>
    </row>
    <row r="150" spans="1:12" s="102" customFormat="1" hidden="1">
      <c r="A150" s="156" t="e">
        <f>'CURVA ABC'!#REF!</f>
        <v>#REF!</v>
      </c>
      <c r="B150" s="157" t="e">
        <f>'CURVA ABC'!#REF!</f>
        <v>#REF!</v>
      </c>
      <c r="C150" s="157" t="e">
        <f>'CURVA ABC'!#REF!</f>
        <v>#REF!</v>
      </c>
      <c r="D150" s="158" t="e">
        <f>'CURVA ABC'!#REF!</f>
        <v>#REF!</v>
      </c>
      <c r="E150" s="159" t="e">
        <f>VLOOKUP('CURVA ABC'!#REF!,'Plan. Orçamentária'!$D$15:$L$21,7,FALSE)</f>
        <v>#REF!</v>
      </c>
      <c r="F150" s="160" t="e">
        <f>'CURVA ABC'!#REF!</f>
        <v>#REF!</v>
      </c>
      <c r="G150" s="160" t="e">
        <f>'CURVA ABC'!#REF!</f>
        <v>#REF!</v>
      </c>
      <c r="H150" s="161" t="e">
        <f t="shared" si="3"/>
        <v>#REF!</v>
      </c>
      <c r="I150" s="162"/>
      <c r="J150" s="163"/>
      <c r="K150" s="115"/>
      <c r="L150" s="164" t="e">
        <f>'CURVA ABC'!#REF!</f>
        <v>#REF!</v>
      </c>
    </row>
    <row r="151" spans="1:12" s="102" customFormat="1" hidden="1">
      <c r="A151" s="156" t="e">
        <f>'CURVA ABC'!#REF!</f>
        <v>#REF!</v>
      </c>
      <c r="B151" s="157" t="e">
        <f>'CURVA ABC'!#REF!</f>
        <v>#REF!</v>
      </c>
      <c r="C151" s="157" t="e">
        <f>'CURVA ABC'!#REF!</f>
        <v>#REF!</v>
      </c>
      <c r="D151" s="158" t="e">
        <f>'CURVA ABC'!#REF!</f>
        <v>#REF!</v>
      </c>
      <c r="E151" s="159" t="e">
        <f>VLOOKUP('CURVA ABC'!#REF!,'Plan. Orçamentária'!$D$15:$L$21,7,FALSE)</f>
        <v>#REF!</v>
      </c>
      <c r="F151" s="160" t="e">
        <f>'CURVA ABC'!#REF!</f>
        <v>#REF!</v>
      </c>
      <c r="G151" s="160" t="e">
        <f>'CURVA ABC'!#REF!</f>
        <v>#REF!</v>
      </c>
      <c r="H151" s="161" t="e">
        <f t="shared" si="3"/>
        <v>#REF!</v>
      </c>
      <c r="I151" s="162"/>
      <c r="J151" s="163"/>
      <c r="K151" s="115"/>
      <c r="L151" s="164" t="e">
        <f>'CURVA ABC'!#REF!</f>
        <v>#REF!</v>
      </c>
    </row>
    <row r="152" spans="1:12" s="102" customFormat="1" hidden="1">
      <c r="A152" s="156" t="e">
        <f>'CURVA ABC'!#REF!</f>
        <v>#REF!</v>
      </c>
      <c r="B152" s="157" t="e">
        <f>'CURVA ABC'!#REF!</f>
        <v>#REF!</v>
      </c>
      <c r="C152" s="157" t="e">
        <f>'CURVA ABC'!#REF!</f>
        <v>#REF!</v>
      </c>
      <c r="D152" s="158" t="e">
        <f>'CURVA ABC'!#REF!</f>
        <v>#REF!</v>
      </c>
      <c r="E152" s="159" t="e">
        <f>VLOOKUP('CURVA ABC'!#REF!,'Plan. Orçamentária'!$D$15:$L$21,7,FALSE)</f>
        <v>#REF!</v>
      </c>
      <c r="F152" s="160" t="e">
        <f>'CURVA ABC'!#REF!</f>
        <v>#REF!</v>
      </c>
      <c r="G152" s="160" t="e">
        <f>'CURVA ABC'!#REF!</f>
        <v>#REF!</v>
      </c>
      <c r="H152" s="161" t="e">
        <f t="shared" si="3"/>
        <v>#REF!</v>
      </c>
      <c r="I152" s="162"/>
      <c r="J152" s="163"/>
      <c r="K152" s="115"/>
      <c r="L152" s="164" t="e">
        <f>'CURVA ABC'!#REF!</f>
        <v>#REF!</v>
      </c>
    </row>
    <row r="153" spans="1:12" s="102" customFormat="1" hidden="1">
      <c r="A153" s="156" t="e">
        <f>'CURVA ABC'!#REF!</f>
        <v>#REF!</v>
      </c>
      <c r="B153" s="157" t="e">
        <f>'CURVA ABC'!#REF!</f>
        <v>#REF!</v>
      </c>
      <c r="C153" s="157" t="e">
        <f>'CURVA ABC'!#REF!</f>
        <v>#REF!</v>
      </c>
      <c r="D153" s="158" t="e">
        <f>'CURVA ABC'!#REF!</f>
        <v>#REF!</v>
      </c>
      <c r="E153" s="159" t="e">
        <f>VLOOKUP('CURVA ABC'!#REF!,'Plan. Orçamentária'!$D$15:$L$21,7,FALSE)</f>
        <v>#REF!</v>
      </c>
      <c r="F153" s="160" t="e">
        <f>'CURVA ABC'!#REF!</f>
        <v>#REF!</v>
      </c>
      <c r="G153" s="160" t="e">
        <f>'CURVA ABC'!#REF!</f>
        <v>#REF!</v>
      </c>
      <c r="H153" s="161" t="e">
        <f t="shared" si="3"/>
        <v>#REF!</v>
      </c>
      <c r="I153" s="162"/>
      <c r="J153" s="163"/>
      <c r="K153" s="115"/>
      <c r="L153" s="164" t="e">
        <f>'CURVA ABC'!#REF!</f>
        <v>#REF!</v>
      </c>
    </row>
    <row r="154" spans="1:12" s="102" customFormat="1" hidden="1">
      <c r="A154" s="156" t="e">
        <f>'CURVA ABC'!#REF!</f>
        <v>#REF!</v>
      </c>
      <c r="B154" s="157" t="e">
        <f>'CURVA ABC'!#REF!</f>
        <v>#REF!</v>
      </c>
      <c r="C154" s="157" t="e">
        <f>'CURVA ABC'!#REF!</f>
        <v>#REF!</v>
      </c>
      <c r="D154" s="158" t="e">
        <f>'CURVA ABC'!#REF!</f>
        <v>#REF!</v>
      </c>
      <c r="E154" s="159" t="e">
        <f>VLOOKUP('CURVA ABC'!#REF!,'Plan. Orçamentária'!$D$15:$L$21,7,FALSE)</f>
        <v>#REF!</v>
      </c>
      <c r="F154" s="160" t="e">
        <f>'CURVA ABC'!#REF!</f>
        <v>#REF!</v>
      </c>
      <c r="G154" s="160" t="e">
        <f>'CURVA ABC'!#REF!</f>
        <v>#REF!</v>
      </c>
      <c r="H154" s="161" t="e">
        <f t="shared" si="3"/>
        <v>#REF!</v>
      </c>
      <c r="I154" s="162"/>
      <c r="J154" s="163"/>
      <c r="K154" s="115"/>
      <c r="L154" s="164" t="e">
        <f>'CURVA ABC'!#REF!</f>
        <v>#REF!</v>
      </c>
    </row>
    <row r="155" spans="1:12" s="102" customFormat="1" hidden="1">
      <c r="A155" s="156" t="e">
        <f>'CURVA ABC'!#REF!</f>
        <v>#REF!</v>
      </c>
      <c r="B155" s="157" t="e">
        <f>'CURVA ABC'!#REF!</f>
        <v>#REF!</v>
      </c>
      <c r="C155" s="157" t="e">
        <f>'CURVA ABC'!#REF!</f>
        <v>#REF!</v>
      </c>
      <c r="D155" s="158" t="e">
        <f>'CURVA ABC'!#REF!</f>
        <v>#REF!</v>
      </c>
      <c r="E155" s="159" t="e">
        <f>VLOOKUP('CURVA ABC'!#REF!,'Plan. Orçamentária'!$D$15:$L$21,7,FALSE)</f>
        <v>#REF!</v>
      </c>
      <c r="F155" s="160" t="e">
        <f>'CURVA ABC'!#REF!</f>
        <v>#REF!</v>
      </c>
      <c r="G155" s="160" t="e">
        <f>'CURVA ABC'!#REF!</f>
        <v>#REF!</v>
      </c>
      <c r="H155" s="161" t="e">
        <f t="shared" si="3"/>
        <v>#REF!</v>
      </c>
      <c r="I155" s="162"/>
      <c r="J155" s="163"/>
      <c r="K155" s="115"/>
      <c r="L155" s="164" t="e">
        <f>'CURVA ABC'!#REF!</f>
        <v>#REF!</v>
      </c>
    </row>
    <row r="156" spans="1:12" s="102" customFormat="1" hidden="1">
      <c r="A156" s="156" t="e">
        <f>'CURVA ABC'!#REF!</f>
        <v>#REF!</v>
      </c>
      <c r="B156" s="157" t="e">
        <f>'CURVA ABC'!#REF!</f>
        <v>#REF!</v>
      </c>
      <c r="C156" s="157" t="e">
        <f>'CURVA ABC'!#REF!</f>
        <v>#REF!</v>
      </c>
      <c r="D156" s="158" t="e">
        <f>'CURVA ABC'!#REF!</f>
        <v>#REF!</v>
      </c>
      <c r="E156" s="159" t="e">
        <f>VLOOKUP('CURVA ABC'!#REF!,'Plan. Orçamentária'!$D$15:$L$21,7,FALSE)</f>
        <v>#REF!</v>
      </c>
      <c r="F156" s="160" t="e">
        <f>'CURVA ABC'!#REF!</f>
        <v>#REF!</v>
      </c>
      <c r="G156" s="160" t="e">
        <f>'CURVA ABC'!#REF!</f>
        <v>#REF!</v>
      </c>
      <c r="H156" s="161" t="e">
        <f t="shared" si="3"/>
        <v>#REF!</v>
      </c>
      <c r="I156" s="162"/>
      <c r="J156" s="163"/>
      <c r="K156" s="115"/>
      <c r="L156" s="164" t="e">
        <f>'CURVA ABC'!#REF!</f>
        <v>#REF!</v>
      </c>
    </row>
    <row r="157" spans="1:12" s="115" customFormat="1" hidden="1">
      <c r="A157" s="156" t="e">
        <f>'CURVA ABC'!#REF!</f>
        <v>#REF!</v>
      </c>
      <c r="B157" s="157" t="e">
        <f>'CURVA ABC'!#REF!</f>
        <v>#REF!</v>
      </c>
      <c r="C157" s="157" t="e">
        <f>'CURVA ABC'!#REF!</f>
        <v>#REF!</v>
      </c>
      <c r="D157" s="158" t="e">
        <f>'CURVA ABC'!#REF!</f>
        <v>#REF!</v>
      </c>
      <c r="E157" s="159" t="e">
        <f>VLOOKUP('CURVA ABC'!#REF!,'Plan. Orçamentária'!$D$15:$L$21,7,FALSE)</f>
        <v>#REF!</v>
      </c>
      <c r="F157" s="160" t="e">
        <f>'CURVA ABC'!#REF!</f>
        <v>#REF!</v>
      </c>
      <c r="G157" s="160" t="e">
        <f>'CURVA ABC'!#REF!</f>
        <v>#REF!</v>
      </c>
      <c r="H157" s="161" t="e">
        <f t="shared" si="3"/>
        <v>#REF!</v>
      </c>
      <c r="I157" s="162"/>
      <c r="J157" s="163"/>
      <c r="L157" s="164" t="e">
        <f>'CURVA ABC'!#REF!</f>
        <v>#REF!</v>
      </c>
    </row>
    <row r="158" spans="1:12" s="166" customFormat="1" hidden="1">
      <c r="A158" s="156" t="e">
        <f>'CURVA ABC'!#REF!</f>
        <v>#REF!</v>
      </c>
      <c r="B158" s="157" t="e">
        <f>'CURVA ABC'!#REF!</f>
        <v>#REF!</v>
      </c>
      <c r="C158" s="157" t="e">
        <f>'CURVA ABC'!#REF!</f>
        <v>#REF!</v>
      </c>
      <c r="D158" s="158" t="e">
        <f>'CURVA ABC'!#REF!</f>
        <v>#REF!</v>
      </c>
      <c r="E158" s="159" t="e">
        <f>VLOOKUP('CURVA ABC'!#REF!,'Plan. Orçamentária'!$D$15:$L$21,7,FALSE)</f>
        <v>#REF!</v>
      </c>
      <c r="F158" s="160" t="e">
        <f>'CURVA ABC'!#REF!</f>
        <v>#REF!</v>
      </c>
      <c r="G158" s="160" t="e">
        <f>'CURVA ABC'!#REF!</f>
        <v>#REF!</v>
      </c>
      <c r="H158" s="161" t="e">
        <f t="shared" si="3"/>
        <v>#REF!</v>
      </c>
      <c r="I158" s="162"/>
      <c r="J158" s="163"/>
      <c r="K158" s="115"/>
      <c r="L158" s="164" t="e">
        <f>'CURVA ABC'!#REF!</f>
        <v>#REF!</v>
      </c>
    </row>
    <row r="159" spans="1:12" s="115" customFormat="1" hidden="1">
      <c r="A159" s="156" t="e">
        <f>'CURVA ABC'!#REF!</f>
        <v>#REF!</v>
      </c>
      <c r="B159" s="157" t="e">
        <f>'CURVA ABC'!#REF!</f>
        <v>#REF!</v>
      </c>
      <c r="C159" s="157" t="e">
        <f>'CURVA ABC'!#REF!</f>
        <v>#REF!</v>
      </c>
      <c r="D159" s="158" t="e">
        <f>'CURVA ABC'!#REF!</f>
        <v>#REF!</v>
      </c>
      <c r="E159" s="159" t="e">
        <f>VLOOKUP('CURVA ABC'!#REF!,'Plan. Orçamentária'!$D$15:$L$21,7,FALSE)</f>
        <v>#REF!</v>
      </c>
      <c r="F159" s="160" t="e">
        <f>'CURVA ABC'!#REF!</f>
        <v>#REF!</v>
      </c>
      <c r="G159" s="160" t="e">
        <f>'CURVA ABC'!#REF!</f>
        <v>#REF!</v>
      </c>
      <c r="H159" s="161" t="e">
        <f t="shared" si="3"/>
        <v>#REF!</v>
      </c>
      <c r="I159" s="162"/>
      <c r="J159" s="163"/>
      <c r="L159" s="164" t="e">
        <f>'CURVA ABC'!#REF!</f>
        <v>#REF!</v>
      </c>
    </row>
    <row r="160" spans="1:12" s="115" customFormat="1" hidden="1">
      <c r="A160" s="156" t="e">
        <f>'CURVA ABC'!#REF!</f>
        <v>#REF!</v>
      </c>
      <c r="B160" s="157" t="e">
        <f>'CURVA ABC'!#REF!</f>
        <v>#REF!</v>
      </c>
      <c r="C160" s="157" t="e">
        <f>'CURVA ABC'!#REF!</f>
        <v>#REF!</v>
      </c>
      <c r="D160" s="158" t="e">
        <f>'CURVA ABC'!#REF!</f>
        <v>#REF!</v>
      </c>
      <c r="E160" s="159" t="e">
        <f>VLOOKUP('CURVA ABC'!#REF!,'Plan. Orçamentária'!$D$15:$L$21,7,FALSE)</f>
        <v>#REF!</v>
      </c>
      <c r="F160" s="160" t="e">
        <f>'CURVA ABC'!#REF!</f>
        <v>#REF!</v>
      </c>
      <c r="G160" s="160" t="e">
        <f>'CURVA ABC'!#REF!</f>
        <v>#REF!</v>
      </c>
      <c r="H160" s="161" t="e">
        <f t="shared" si="3"/>
        <v>#REF!</v>
      </c>
      <c r="I160" s="162"/>
      <c r="J160" s="163"/>
      <c r="L160" s="164" t="e">
        <f>'CURVA ABC'!#REF!</f>
        <v>#REF!</v>
      </c>
    </row>
    <row r="161" spans="1:12" s="115" customFormat="1" hidden="1">
      <c r="A161" s="156" t="e">
        <f>'CURVA ABC'!#REF!</f>
        <v>#REF!</v>
      </c>
      <c r="B161" s="157" t="e">
        <f>'CURVA ABC'!#REF!</f>
        <v>#REF!</v>
      </c>
      <c r="C161" s="157" t="e">
        <f>'CURVA ABC'!#REF!</f>
        <v>#REF!</v>
      </c>
      <c r="D161" s="158" t="e">
        <f>'CURVA ABC'!#REF!</f>
        <v>#REF!</v>
      </c>
      <c r="E161" s="159" t="e">
        <f>VLOOKUP('CURVA ABC'!#REF!,'Plan. Orçamentária'!$D$15:$L$21,7,FALSE)</f>
        <v>#REF!</v>
      </c>
      <c r="F161" s="160" t="e">
        <f>'CURVA ABC'!#REF!</f>
        <v>#REF!</v>
      </c>
      <c r="G161" s="160" t="e">
        <f>'CURVA ABC'!#REF!</f>
        <v>#REF!</v>
      </c>
      <c r="H161" s="161" t="e">
        <f t="shared" si="3"/>
        <v>#REF!</v>
      </c>
      <c r="I161" s="162"/>
      <c r="J161" s="163"/>
      <c r="L161" s="164" t="e">
        <f>'CURVA ABC'!#REF!</f>
        <v>#REF!</v>
      </c>
    </row>
    <row r="162" spans="1:12" s="115" customFormat="1" hidden="1">
      <c r="A162" s="156" t="e">
        <f>'CURVA ABC'!#REF!</f>
        <v>#REF!</v>
      </c>
      <c r="B162" s="157" t="e">
        <f>'CURVA ABC'!#REF!</f>
        <v>#REF!</v>
      </c>
      <c r="C162" s="157" t="e">
        <f>'CURVA ABC'!#REF!</f>
        <v>#REF!</v>
      </c>
      <c r="D162" s="158" t="e">
        <f>'CURVA ABC'!#REF!</f>
        <v>#REF!</v>
      </c>
      <c r="E162" s="159" t="e">
        <f>VLOOKUP('CURVA ABC'!#REF!,'Plan. Orçamentária'!$D$15:$L$21,7,FALSE)</f>
        <v>#REF!</v>
      </c>
      <c r="F162" s="160" t="e">
        <f>'CURVA ABC'!#REF!</f>
        <v>#REF!</v>
      </c>
      <c r="G162" s="160" t="e">
        <f>'CURVA ABC'!#REF!</f>
        <v>#REF!</v>
      </c>
      <c r="H162" s="161" t="e">
        <f t="shared" si="3"/>
        <v>#REF!</v>
      </c>
      <c r="I162" s="162"/>
      <c r="J162" s="163"/>
      <c r="L162" s="164" t="e">
        <f>'CURVA ABC'!#REF!</f>
        <v>#REF!</v>
      </c>
    </row>
    <row r="163" spans="1:12" s="115" customFormat="1" hidden="1">
      <c r="A163" s="156" t="e">
        <f>'CURVA ABC'!#REF!</f>
        <v>#REF!</v>
      </c>
      <c r="B163" s="157" t="e">
        <f>'CURVA ABC'!#REF!</f>
        <v>#REF!</v>
      </c>
      <c r="C163" s="157" t="e">
        <f>'CURVA ABC'!#REF!</f>
        <v>#REF!</v>
      </c>
      <c r="D163" s="158" t="e">
        <f>'CURVA ABC'!#REF!</f>
        <v>#REF!</v>
      </c>
      <c r="E163" s="159" t="e">
        <f>VLOOKUP('CURVA ABC'!#REF!,'Plan. Orçamentária'!$D$15:$L$21,7,FALSE)</f>
        <v>#REF!</v>
      </c>
      <c r="F163" s="160" t="e">
        <f>'CURVA ABC'!#REF!</f>
        <v>#REF!</v>
      </c>
      <c r="G163" s="160" t="e">
        <f>'CURVA ABC'!#REF!</f>
        <v>#REF!</v>
      </c>
      <c r="H163" s="161" t="e">
        <f t="shared" si="3"/>
        <v>#REF!</v>
      </c>
      <c r="I163" s="162"/>
      <c r="J163" s="163"/>
      <c r="L163" s="164" t="e">
        <f>'CURVA ABC'!#REF!</f>
        <v>#REF!</v>
      </c>
    </row>
    <row r="164" spans="1:12" s="115" customFormat="1" hidden="1">
      <c r="A164" s="156" t="e">
        <f>'CURVA ABC'!#REF!</f>
        <v>#REF!</v>
      </c>
      <c r="B164" s="157" t="e">
        <f>'CURVA ABC'!#REF!</f>
        <v>#REF!</v>
      </c>
      <c r="C164" s="157" t="e">
        <f>'CURVA ABC'!#REF!</f>
        <v>#REF!</v>
      </c>
      <c r="D164" s="158" t="e">
        <f>'CURVA ABC'!#REF!</f>
        <v>#REF!</v>
      </c>
      <c r="E164" s="159" t="e">
        <f>VLOOKUP('CURVA ABC'!#REF!,'Plan. Orçamentária'!$D$15:$L$21,7,FALSE)</f>
        <v>#REF!</v>
      </c>
      <c r="F164" s="160" t="e">
        <f>'CURVA ABC'!#REF!</f>
        <v>#REF!</v>
      </c>
      <c r="G164" s="160" t="e">
        <f>'CURVA ABC'!#REF!</f>
        <v>#REF!</v>
      </c>
      <c r="H164" s="161" t="e">
        <f t="shared" si="3"/>
        <v>#REF!</v>
      </c>
      <c r="I164" s="162"/>
      <c r="J164" s="163"/>
      <c r="L164" s="164" t="e">
        <f>'CURVA ABC'!#REF!</f>
        <v>#REF!</v>
      </c>
    </row>
    <row r="165" spans="1:12" s="115" customFormat="1" hidden="1">
      <c r="A165" s="156" t="e">
        <f>'CURVA ABC'!#REF!</f>
        <v>#REF!</v>
      </c>
      <c r="B165" s="157" t="e">
        <f>'CURVA ABC'!#REF!</f>
        <v>#REF!</v>
      </c>
      <c r="C165" s="157" t="e">
        <f>'CURVA ABC'!#REF!</f>
        <v>#REF!</v>
      </c>
      <c r="D165" s="158" t="e">
        <f>'CURVA ABC'!#REF!</f>
        <v>#REF!</v>
      </c>
      <c r="E165" s="159" t="e">
        <f>VLOOKUP('CURVA ABC'!#REF!,'Plan. Orçamentária'!$D$15:$L$21,7,FALSE)</f>
        <v>#REF!</v>
      </c>
      <c r="F165" s="160" t="e">
        <f>'CURVA ABC'!#REF!</f>
        <v>#REF!</v>
      </c>
      <c r="G165" s="160" t="e">
        <f>'CURVA ABC'!#REF!</f>
        <v>#REF!</v>
      </c>
      <c r="H165" s="161" t="e">
        <f t="shared" si="3"/>
        <v>#REF!</v>
      </c>
      <c r="I165" s="162"/>
      <c r="J165" s="163"/>
      <c r="L165" s="164" t="e">
        <f>'CURVA ABC'!#REF!</f>
        <v>#REF!</v>
      </c>
    </row>
    <row r="166" spans="1:12" s="115" customFormat="1" hidden="1">
      <c r="A166" s="156" t="e">
        <f>'CURVA ABC'!#REF!</f>
        <v>#REF!</v>
      </c>
      <c r="B166" s="157" t="e">
        <f>'CURVA ABC'!#REF!</f>
        <v>#REF!</v>
      </c>
      <c r="C166" s="157" t="e">
        <f>'CURVA ABC'!#REF!</f>
        <v>#REF!</v>
      </c>
      <c r="D166" s="158" t="e">
        <f>'CURVA ABC'!#REF!</f>
        <v>#REF!</v>
      </c>
      <c r="E166" s="159" t="e">
        <f>VLOOKUP('CURVA ABC'!#REF!,'Plan. Orçamentária'!$D$15:$L$21,7,FALSE)</f>
        <v>#REF!</v>
      </c>
      <c r="F166" s="160" t="e">
        <f>'CURVA ABC'!#REF!</f>
        <v>#REF!</v>
      </c>
      <c r="G166" s="160" t="e">
        <f>'CURVA ABC'!#REF!</f>
        <v>#REF!</v>
      </c>
      <c r="H166" s="161" t="e">
        <f t="shared" si="3"/>
        <v>#REF!</v>
      </c>
      <c r="I166" s="162"/>
      <c r="J166" s="163"/>
      <c r="L166" s="164" t="e">
        <f>'CURVA ABC'!#REF!</f>
        <v>#REF!</v>
      </c>
    </row>
    <row r="167" spans="1:12" s="115" customFormat="1" hidden="1">
      <c r="A167" s="156" t="e">
        <f>'CURVA ABC'!#REF!</f>
        <v>#REF!</v>
      </c>
      <c r="B167" s="157" t="e">
        <f>'CURVA ABC'!#REF!</f>
        <v>#REF!</v>
      </c>
      <c r="C167" s="157" t="e">
        <f>'CURVA ABC'!#REF!</f>
        <v>#REF!</v>
      </c>
      <c r="D167" s="158" t="e">
        <f>'CURVA ABC'!#REF!</f>
        <v>#REF!</v>
      </c>
      <c r="E167" s="159" t="e">
        <f>VLOOKUP('CURVA ABC'!#REF!,'Plan. Orçamentária'!$D$15:$L$21,7,FALSE)</f>
        <v>#REF!</v>
      </c>
      <c r="F167" s="160" t="e">
        <f>'CURVA ABC'!#REF!</f>
        <v>#REF!</v>
      </c>
      <c r="G167" s="160" t="e">
        <f>'CURVA ABC'!#REF!</f>
        <v>#REF!</v>
      </c>
      <c r="H167" s="161" t="e">
        <f t="shared" si="3"/>
        <v>#REF!</v>
      </c>
      <c r="I167" s="162"/>
      <c r="J167" s="163"/>
      <c r="L167" s="164" t="e">
        <f>'CURVA ABC'!#REF!</f>
        <v>#REF!</v>
      </c>
    </row>
    <row r="168" spans="1:12" s="115" customFormat="1" hidden="1">
      <c r="A168" s="156" t="e">
        <f>'CURVA ABC'!#REF!</f>
        <v>#REF!</v>
      </c>
      <c r="B168" s="157" t="e">
        <f>'CURVA ABC'!#REF!</f>
        <v>#REF!</v>
      </c>
      <c r="C168" s="157" t="e">
        <f>'CURVA ABC'!#REF!</f>
        <v>#REF!</v>
      </c>
      <c r="D168" s="158" t="e">
        <f>'CURVA ABC'!#REF!</f>
        <v>#REF!</v>
      </c>
      <c r="E168" s="159" t="e">
        <f>VLOOKUP('CURVA ABC'!#REF!,'Plan. Orçamentária'!$D$15:$L$21,7,FALSE)</f>
        <v>#REF!</v>
      </c>
      <c r="F168" s="160" t="e">
        <f>'CURVA ABC'!#REF!</f>
        <v>#REF!</v>
      </c>
      <c r="G168" s="160" t="e">
        <f>'CURVA ABC'!#REF!</f>
        <v>#REF!</v>
      </c>
      <c r="H168" s="161" t="e">
        <f t="shared" si="3"/>
        <v>#REF!</v>
      </c>
      <c r="I168" s="162"/>
      <c r="J168" s="163"/>
      <c r="L168" s="164" t="e">
        <f>'CURVA ABC'!#REF!</f>
        <v>#REF!</v>
      </c>
    </row>
    <row r="169" spans="1:12" s="115" customFormat="1" hidden="1">
      <c r="A169" s="156" t="e">
        <f>'CURVA ABC'!#REF!</f>
        <v>#REF!</v>
      </c>
      <c r="B169" s="157" t="e">
        <f>'CURVA ABC'!#REF!</f>
        <v>#REF!</v>
      </c>
      <c r="C169" s="157" t="e">
        <f>'CURVA ABC'!#REF!</f>
        <v>#REF!</v>
      </c>
      <c r="D169" s="158" t="e">
        <f>'CURVA ABC'!#REF!</f>
        <v>#REF!</v>
      </c>
      <c r="E169" s="159" t="e">
        <f>VLOOKUP('CURVA ABC'!#REF!,'Plan. Orçamentária'!$D$15:$L$21,7,FALSE)</f>
        <v>#REF!</v>
      </c>
      <c r="F169" s="160" t="e">
        <f>'CURVA ABC'!#REF!</f>
        <v>#REF!</v>
      </c>
      <c r="G169" s="160" t="e">
        <f>'CURVA ABC'!#REF!</f>
        <v>#REF!</v>
      </c>
      <c r="H169" s="161" t="e">
        <f t="shared" si="3"/>
        <v>#REF!</v>
      </c>
      <c r="I169" s="162"/>
      <c r="J169" s="163"/>
      <c r="L169" s="164" t="e">
        <f>'CURVA ABC'!#REF!</f>
        <v>#REF!</v>
      </c>
    </row>
    <row r="170" spans="1:12" s="115" customFormat="1" hidden="1">
      <c r="A170" s="156" t="e">
        <f>'CURVA ABC'!#REF!</f>
        <v>#REF!</v>
      </c>
      <c r="B170" s="157" t="e">
        <f>'CURVA ABC'!#REF!</f>
        <v>#REF!</v>
      </c>
      <c r="C170" s="157" t="e">
        <f>'CURVA ABC'!#REF!</f>
        <v>#REF!</v>
      </c>
      <c r="D170" s="158" t="e">
        <f>'CURVA ABC'!#REF!</f>
        <v>#REF!</v>
      </c>
      <c r="E170" s="159" t="e">
        <f>VLOOKUP('CURVA ABC'!#REF!,'Plan. Orçamentária'!$D$15:$L$21,7,FALSE)</f>
        <v>#REF!</v>
      </c>
      <c r="F170" s="160" t="e">
        <f>'CURVA ABC'!#REF!</f>
        <v>#REF!</v>
      </c>
      <c r="G170" s="160" t="e">
        <f>'CURVA ABC'!#REF!</f>
        <v>#REF!</v>
      </c>
      <c r="H170" s="161" t="e">
        <f t="shared" si="3"/>
        <v>#REF!</v>
      </c>
      <c r="I170" s="162"/>
      <c r="J170" s="163"/>
      <c r="L170" s="164" t="e">
        <f>'CURVA ABC'!#REF!</f>
        <v>#REF!</v>
      </c>
    </row>
    <row r="171" spans="1:12" s="115" customFormat="1" hidden="1">
      <c r="A171" s="156" t="e">
        <f>'CURVA ABC'!#REF!</f>
        <v>#REF!</v>
      </c>
      <c r="B171" s="157" t="e">
        <f>'CURVA ABC'!#REF!</f>
        <v>#REF!</v>
      </c>
      <c r="C171" s="157" t="e">
        <f>'CURVA ABC'!#REF!</f>
        <v>#REF!</v>
      </c>
      <c r="D171" s="158" t="e">
        <f>'CURVA ABC'!#REF!</f>
        <v>#REF!</v>
      </c>
      <c r="E171" s="159" t="e">
        <f>VLOOKUP('CURVA ABC'!#REF!,'Plan. Orçamentária'!$D$15:$L$21,7,FALSE)</f>
        <v>#REF!</v>
      </c>
      <c r="F171" s="160" t="e">
        <f>'CURVA ABC'!#REF!</f>
        <v>#REF!</v>
      </c>
      <c r="G171" s="160" t="e">
        <f>'CURVA ABC'!#REF!</f>
        <v>#REF!</v>
      </c>
      <c r="H171" s="161" t="e">
        <f t="shared" si="3"/>
        <v>#REF!</v>
      </c>
      <c r="I171" s="162"/>
      <c r="J171" s="163"/>
      <c r="L171" s="164" t="e">
        <f>'CURVA ABC'!#REF!</f>
        <v>#REF!</v>
      </c>
    </row>
    <row r="172" spans="1:12" s="166" customFormat="1" hidden="1">
      <c r="A172" s="156" t="e">
        <f>'CURVA ABC'!#REF!</f>
        <v>#REF!</v>
      </c>
      <c r="B172" s="157" t="e">
        <f>'CURVA ABC'!#REF!</f>
        <v>#REF!</v>
      </c>
      <c r="C172" s="157" t="e">
        <f>'CURVA ABC'!#REF!</f>
        <v>#REF!</v>
      </c>
      <c r="D172" s="158" t="e">
        <f>'CURVA ABC'!#REF!</f>
        <v>#REF!</v>
      </c>
      <c r="E172" s="159" t="e">
        <f>VLOOKUP('CURVA ABC'!#REF!,'Plan. Orçamentária'!$D$15:$L$21,7,FALSE)</f>
        <v>#REF!</v>
      </c>
      <c r="F172" s="160" t="e">
        <f>'CURVA ABC'!#REF!</f>
        <v>#REF!</v>
      </c>
      <c r="G172" s="160" t="e">
        <f>'CURVA ABC'!#REF!</f>
        <v>#REF!</v>
      </c>
      <c r="H172" s="161" t="e">
        <f t="shared" si="3"/>
        <v>#REF!</v>
      </c>
      <c r="I172" s="162"/>
      <c r="J172" s="163"/>
      <c r="K172" s="115"/>
      <c r="L172" s="164" t="e">
        <f>'CURVA ABC'!#REF!</f>
        <v>#REF!</v>
      </c>
    </row>
    <row r="173" spans="1:12" s="115" customFormat="1" hidden="1">
      <c r="A173" s="156" t="e">
        <f>'CURVA ABC'!#REF!</f>
        <v>#REF!</v>
      </c>
      <c r="B173" s="157" t="e">
        <f>'CURVA ABC'!#REF!</f>
        <v>#REF!</v>
      </c>
      <c r="C173" s="157" t="e">
        <f>'CURVA ABC'!#REF!</f>
        <v>#REF!</v>
      </c>
      <c r="D173" s="158" t="e">
        <f>'CURVA ABC'!#REF!</f>
        <v>#REF!</v>
      </c>
      <c r="E173" s="159" t="e">
        <f>VLOOKUP('CURVA ABC'!#REF!,'Plan. Orçamentária'!$D$15:$L$21,7,FALSE)</f>
        <v>#REF!</v>
      </c>
      <c r="F173" s="160" t="e">
        <f>'CURVA ABC'!#REF!</f>
        <v>#REF!</v>
      </c>
      <c r="G173" s="160" t="e">
        <f>'CURVA ABC'!#REF!</f>
        <v>#REF!</v>
      </c>
      <c r="H173" s="161" t="e">
        <f t="shared" si="3"/>
        <v>#REF!</v>
      </c>
      <c r="I173" s="162"/>
      <c r="J173" s="163"/>
      <c r="L173" s="164" t="e">
        <f>'CURVA ABC'!#REF!</f>
        <v>#REF!</v>
      </c>
    </row>
    <row r="174" spans="1:12" s="115" customFormat="1" hidden="1">
      <c r="A174" s="156" t="e">
        <f>'CURVA ABC'!#REF!</f>
        <v>#REF!</v>
      </c>
      <c r="B174" s="157" t="e">
        <f>'CURVA ABC'!#REF!</f>
        <v>#REF!</v>
      </c>
      <c r="C174" s="157" t="e">
        <f>'CURVA ABC'!#REF!</f>
        <v>#REF!</v>
      </c>
      <c r="D174" s="158" t="e">
        <f>'CURVA ABC'!#REF!</f>
        <v>#REF!</v>
      </c>
      <c r="E174" s="159" t="e">
        <f>VLOOKUP('CURVA ABC'!#REF!,'Plan. Orçamentária'!$D$15:$L$21,7,FALSE)</f>
        <v>#REF!</v>
      </c>
      <c r="F174" s="160" t="e">
        <f>'CURVA ABC'!#REF!</f>
        <v>#REF!</v>
      </c>
      <c r="G174" s="160" t="e">
        <f>'CURVA ABC'!#REF!</f>
        <v>#REF!</v>
      </c>
      <c r="H174" s="161" t="e">
        <f t="shared" si="3"/>
        <v>#REF!</v>
      </c>
      <c r="I174" s="162"/>
      <c r="J174" s="163"/>
      <c r="L174" s="164" t="e">
        <f>'CURVA ABC'!#REF!</f>
        <v>#REF!</v>
      </c>
    </row>
    <row r="175" spans="1:12" s="115" customFormat="1" hidden="1">
      <c r="A175" s="156" t="e">
        <f>'CURVA ABC'!#REF!</f>
        <v>#REF!</v>
      </c>
      <c r="B175" s="157" t="e">
        <f>'CURVA ABC'!#REF!</f>
        <v>#REF!</v>
      </c>
      <c r="C175" s="157" t="e">
        <f>'CURVA ABC'!#REF!</f>
        <v>#REF!</v>
      </c>
      <c r="D175" s="158" t="e">
        <f>'CURVA ABC'!#REF!</f>
        <v>#REF!</v>
      </c>
      <c r="E175" s="159" t="e">
        <f>VLOOKUP('CURVA ABC'!#REF!,'Plan. Orçamentária'!$D$15:$L$21,7,FALSE)</f>
        <v>#REF!</v>
      </c>
      <c r="F175" s="160" t="e">
        <f>'CURVA ABC'!#REF!</f>
        <v>#REF!</v>
      </c>
      <c r="G175" s="160" t="e">
        <f>'CURVA ABC'!#REF!</f>
        <v>#REF!</v>
      </c>
      <c r="H175" s="161" t="e">
        <f t="shared" si="3"/>
        <v>#REF!</v>
      </c>
      <c r="I175" s="162"/>
      <c r="J175" s="163"/>
      <c r="L175" s="164" t="e">
        <f>'CURVA ABC'!#REF!</f>
        <v>#REF!</v>
      </c>
    </row>
    <row r="176" spans="1:12" s="115" customFormat="1" hidden="1">
      <c r="A176" s="156" t="e">
        <f>'CURVA ABC'!#REF!</f>
        <v>#REF!</v>
      </c>
      <c r="B176" s="157" t="e">
        <f>'CURVA ABC'!#REF!</f>
        <v>#REF!</v>
      </c>
      <c r="C176" s="157" t="e">
        <f>'CURVA ABC'!#REF!</f>
        <v>#REF!</v>
      </c>
      <c r="D176" s="158" t="e">
        <f>'CURVA ABC'!#REF!</f>
        <v>#REF!</v>
      </c>
      <c r="E176" s="159" t="e">
        <f>VLOOKUP('CURVA ABC'!#REF!,'Plan. Orçamentária'!$D$15:$L$21,7,FALSE)</f>
        <v>#REF!</v>
      </c>
      <c r="F176" s="160" t="e">
        <f>'CURVA ABC'!#REF!</f>
        <v>#REF!</v>
      </c>
      <c r="G176" s="160" t="e">
        <f>'CURVA ABC'!#REF!</f>
        <v>#REF!</v>
      </c>
      <c r="H176" s="161" t="e">
        <f t="shared" si="3"/>
        <v>#REF!</v>
      </c>
      <c r="I176" s="162"/>
      <c r="J176" s="163"/>
      <c r="L176" s="164" t="e">
        <f>'CURVA ABC'!#REF!</f>
        <v>#REF!</v>
      </c>
    </row>
    <row r="177" spans="1:12" s="115" customFormat="1" hidden="1">
      <c r="A177" s="156" t="e">
        <f>'CURVA ABC'!#REF!</f>
        <v>#REF!</v>
      </c>
      <c r="B177" s="157" t="e">
        <f>'CURVA ABC'!#REF!</f>
        <v>#REF!</v>
      </c>
      <c r="C177" s="157" t="e">
        <f>'CURVA ABC'!#REF!</f>
        <v>#REF!</v>
      </c>
      <c r="D177" s="158" t="e">
        <f>'CURVA ABC'!#REF!</f>
        <v>#REF!</v>
      </c>
      <c r="E177" s="159" t="e">
        <f>VLOOKUP('CURVA ABC'!#REF!,'Plan. Orçamentária'!$D$15:$L$21,7,FALSE)</f>
        <v>#REF!</v>
      </c>
      <c r="F177" s="160" t="e">
        <f>'CURVA ABC'!#REF!</f>
        <v>#REF!</v>
      </c>
      <c r="G177" s="160" t="e">
        <f>'CURVA ABC'!#REF!</f>
        <v>#REF!</v>
      </c>
      <c r="H177" s="161" t="e">
        <f t="shared" si="3"/>
        <v>#REF!</v>
      </c>
      <c r="I177" s="162"/>
      <c r="J177" s="163"/>
      <c r="L177" s="164" t="e">
        <f>'CURVA ABC'!#REF!</f>
        <v>#REF!</v>
      </c>
    </row>
    <row r="178" spans="1:12" s="115" customFormat="1" hidden="1">
      <c r="A178" s="156" t="e">
        <f>'CURVA ABC'!#REF!</f>
        <v>#REF!</v>
      </c>
      <c r="B178" s="157" t="e">
        <f>'CURVA ABC'!#REF!</f>
        <v>#REF!</v>
      </c>
      <c r="C178" s="157" t="e">
        <f>'CURVA ABC'!#REF!</f>
        <v>#REF!</v>
      </c>
      <c r="D178" s="158" t="e">
        <f>'CURVA ABC'!#REF!</f>
        <v>#REF!</v>
      </c>
      <c r="E178" s="159" t="e">
        <f>VLOOKUP('CURVA ABC'!#REF!,'Plan. Orçamentária'!$D$15:$L$21,7,FALSE)</f>
        <v>#REF!</v>
      </c>
      <c r="F178" s="160" t="e">
        <f>'CURVA ABC'!#REF!</f>
        <v>#REF!</v>
      </c>
      <c r="G178" s="160" t="e">
        <f>'CURVA ABC'!#REF!</f>
        <v>#REF!</v>
      </c>
      <c r="H178" s="161" t="e">
        <f t="shared" si="3"/>
        <v>#REF!</v>
      </c>
      <c r="I178" s="162"/>
      <c r="J178" s="163"/>
      <c r="L178" s="164" t="e">
        <f>'CURVA ABC'!#REF!</f>
        <v>#REF!</v>
      </c>
    </row>
    <row r="179" spans="1:12" s="115" customFormat="1" hidden="1">
      <c r="A179" s="156" t="e">
        <f>'CURVA ABC'!#REF!</f>
        <v>#REF!</v>
      </c>
      <c r="B179" s="157" t="e">
        <f>'CURVA ABC'!#REF!</f>
        <v>#REF!</v>
      </c>
      <c r="C179" s="157" t="e">
        <f>'CURVA ABC'!#REF!</f>
        <v>#REF!</v>
      </c>
      <c r="D179" s="158" t="e">
        <f>'CURVA ABC'!#REF!</f>
        <v>#REF!</v>
      </c>
      <c r="E179" s="159" t="e">
        <f>VLOOKUP('CURVA ABC'!#REF!,'Plan. Orçamentária'!$D$15:$L$21,7,FALSE)</f>
        <v>#REF!</v>
      </c>
      <c r="F179" s="160" t="e">
        <f>'CURVA ABC'!#REF!</f>
        <v>#REF!</v>
      </c>
      <c r="G179" s="160" t="e">
        <f>'CURVA ABC'!#REF!</f>
        <v>#REF!</v>
      </c>
      <c r="H179" s="161" t="e">
        <f t="shared" si="3"/>
        <v>#REF!</v>
      </c>
      <c r="I179" s="162"/>
      <c r="J179" s="163"/>
      <c r="L179" s="164" t="e">
        <f>'CURVA ABC'!#REF!</f>
        <v>#REF!</v>
      </c>
    </row>
    <row r="180" spans="1:12" s="115" customFormat="1" hidden="1">
      <c r="A180" s="156" t="e">
        <f>'CURVA ABC'!#REF!</f>
        <v>#REF!</v>
      </c>
      <c r="B180" s="157" t="e">
        <f>'CURVA ABC'!#REF!</f>
        <v>#REF!</v>
      </c>
      <c r="C180" s="157" t="e">
        <f>'CURVA ABC'!#REF!</f>
        <v>#REF!</v>
      </c>
      <c r="D180" s="158" t="e">
        <f>'CURVA ABC'!#REF!</f>
        <v>#REF!</v>
      </c>
      <c r="E180" s="159" t="e">
        <f>VLOOKUP('CURVA ABC'!#REF!,'Plan. Orçamentária'!$D$15:$L$21,7,FALSE)</f>
        <v>#REF!</v>
      </c>
      <c r="F180" s="160" t="e">
        <f>'CURVA ABC'!#REF!</f>
        <v>#REF!</v>
      </c>
      <c r="G180" s="160" t="e">
        <f>'CURVA ABC'!#REF!</f>
        <v>#REF!</v>
      </c>
      <c r="H180" s="161" t="e">
        <f t="shared" si="3"/>
        <v>#REF!</v>
      </c>
      <c r="I180" s="162"/>
      <c r="J180" s="163"/>
      <c r="L180" s="164" t="e">
        <f>'CURVA ABC'!#REF!</f>
        <v>#REF!</v>
      </c>
    </row>
    <row r="181" spans="1:12" s="166" customFormat="1" hidden="1">
      <c r="A181" s="156" t="e">
        <f>'CURVA ABC'!#REF!</f>
        <v>#REF!</v>
      </c>
      <c r="B181" s="157" t="e">
        <f>'CURVA ABC'!#REF!</f>
        <v>#REF!</v>
      </c>
      <c r="C181" s="157" t="e">
        <f>'CURVA ABC'!#REF!</f>
        <v>#REF!</v>
      </c>
      <c r="D181" s="158" t="e">
        <f>'CURVA ABC'!#REF!</f>
        <v>#REF!</v>
      </c>
      <c r="E181" s="159" t="e">
        <f>VLOOKUP('CURVA ABC'!#REF!,'Plan. Orçamentária'!$D$15:$L$21,7,FALSE)</f>
        <v>#REF!</v>
      </c>
      <c r="F181" s="160" t="e">
        <f>'CURVA ABC'!#REF!</f>
        <v>#REF!</v>
      </c>
      <c r="G181" s="160" t="e">
        <f>'CURVA ABC'!#REF!</f>
        <v>#REF!</v>
      </c>
      <c r="H181" s="161" t="e">
        <f t="shared" si="3"/>
        <v>#REF!</v>
      </c>
      <c r="I181" s="162"/>
      <c r="J181" s="163"/>
      <c r="K181" s="115"/>
      <c r="L181" s="164" t="e">
        <f>'CURVA ABC'!#REF!</f>
        <v>#REF!</v>
      </c>
    </row>
    <row r="182" spans="1:12" s="115" customFormat="1" hidden="1">
      <c r="A182" s="156" t="e">
        <f>'CURVA ABC'!#REF!</f>
        <v>#REF!</v>
      </c>
      <c r="B182" s="157" t="e">
        <f>'CURVA ABC'!#REF!</f>
        <v>#REF!</v>
      </c>
      <c r="C182" s="157" t="e">
        <f>'CURVA ABC'!#REF!</f>
        <v>#REF!</v>
      </c>
      <c r="D182" s="158" t="e">
        <f>'CURVA ABC'!#REF!</f>
        <v>#REF!</v>
      </c>
      <c r="E182" s="159" t="e">
        <f>VLOOKUP('CURVA ABC'!#REF!,'Plan. Orçamentária'!$D$15:$L$21,7,FALSE)</f>
        <v>#REF!</v>
      </c>
      <c r="F182" s="160" t="e">
        <f>'CURVA ABC'!#REF!</f>
        <v>#REF!</v>
      </c>
      <c r="G182" s="160" t="e">
        <f>'CURVA ABC'!#REF!</f>
        <v>#REF!</v>
      </c>
      <c r="H182" s="161" t="e">
        <f t="shared" si="3"/>
        <v>#REF!</v>
      </c>
      <c r="I182" s="162"/>
      <c r="J182" s="163"/>
      <c r="L182" s="164" t="e">
        <f>'CURVA ABC'!#REF!</f>
        <v>#REF!</v>
      </c>
    </row>
    <row r="183" spans="1:12" s="115" customFormat="1" hidden="1">
      <c r="A183" s="156" t="e">
        <f>'CURVA ABC'!#REF!</f>
        <v>#REF!</v>
      </c>
      <c r="B183" s="157" t="e">
        <f>'CURVA ABC'!#REF!</f>
        <v>#REF!</v>
      </c>
      <c r="C183" s="157" t="e">
        <f>'CURVA ABC'!#REF!</f>
        <v>#REF!</v>
      </c>
      <c r="D183" s="158" t="e">
        <f>'CURVA ABC'!#REF!</f>
        <v>#REF!</v>
      </c>
      <c r="E183" s="159" t="e">
        <f>VLOOKUP('CURVA ABC'!#REF!,'Plan. Orçamentária'!$D$15:$L$21,7,FALSE)</f>
        <v>#REF!</v>
      </c>
      <c r="F183" s="160" t="e">
        <f>'CURVA ABC'!#REF!</f>
        <v>#REF!</v>
      </c>
      <c r="G183" s="160" t="e">
        <f>'CURVA ABC'!#REF!</f>
        <v>#REF!</v>
      </c>
      <c r="H183" s="161" t="e">
        <f t="shared" si="3"/>
        <v>#REF!</v>
      </c>
      <c r="I183" s="162"/>
      <c r="J183" s="163"/>
      <c r="L183" s="164" t="e">
        <f>'CURVA ABC'!#REF!</f>
        <v>#REF!</v>
      </c>
    </row>
    <row r="184" spans="1:12" s="115" customFormat="1" hidden="1">
      <c r="A184" s="156" t="e">
        <f>'CURVA ABC'!#REF!</f>
        <v>#REF!</v>
      </c>
      <c r="B184" s="157" t="e">
        <f>'CURVA ABC'!#REF!</f>
        <v>#REF!</v>
      </c>
      <c r="C184" s="157" t="e">
        <f>'CURVA ABC'!#REF!</f>
        <v>#REF!</v>
      </c>
      <c r="D184" s="158" t="e">
        <f>'CURVA ABC'!#REF!</f>
        <v>#REF!</v>
      </c>
      <c r="E184" s="159" t="e">
        <f>VLOOKUP('CURVA ABC'!#REF!,'Plan. Orçamentária'!$D$15:$L$21,7,FALSE)</f>
        <v>#REF!</v>
      </c>
      <c r="F184" s="160" t="e">
        <f>'CURVA ABC'!#REF!</f>
        <v>#REF!</v>
      </c>
      <c r="G184" s="160" t="e">
        <f>'CURVA ABC'!#REF!</f>
        <v>#REF!</v>
      </c>
      <c r="H184" s="161" t="e">
        <f t="shared" si="3"/>
        <v>#REF!</v>
      </c>
      <c r="I184" s="162"/>
      <c r="J184" s="163"/>
      <c r="L184" s="164" t="e">
        <f>'CURVA ABC'!#REF!</f>
        <v>#REF!</v>
      </c>
    </row>
    <row r="185" spans="1:12" s="102" customFormat="1" hidden="1">
      <c r="A185" s="156" t="e">
        <f>'CURVA ABC'!#REF!</f>
        <v>#REF!</v>
      </c>
      <c r="B185" s="157" t="e">
        <f>'CURVA ABC'!#REF!</f>
        <v>#REF!</v>
      </c>
      <c r="C185" s="157" t="e">
        <f>'CURVA ABC'!#REF!</f>
        <v>#REF!</v>
      </c>
      <c r="D185" s="158" t="e">
        <f>'CURVA ABC'!#REF!</f>
        <v>#REF!</v>
      </c>
      <c r="E185" s="159" t="e">
        <f>VLOOKUP('CURVA ABC'!#REF!,'Plan. Orçamentária'!$D$15:$L$21,7,FALSE)</f>
        <v>#REF!</v>
      </c>
      <c r="F185" s="160" t="e">
        <f>'CURVA ABC'!#REF!</f>
        <v>#REF!</v>
      </c>
      <c r="G185" s="160" t="e">
        <f>'CURVA ABC'!#REF!</f>
        <v>#REF!</v>
      </c>
      <c r="H185" s="161" t="e">
        <f t="shared" si="3"/>
        <v>#REF!</v>
      </c>
      <c r="I185" s="162"/>
      <c r="J185" s="163"/>
      <c r="K185" s="115"/>
      <c r="L185" s="164" t="e">
        <f>'CURVA ABC'!#REF!</f>
        <v>#REF!</v>
      </c>
    </row>
    <row r="186" spans="1:12" s="115" customFormat="1" hidden="1">
      <c r="A186" s="156" t="e">
        <f>'CURVA ABC'!#REF!</f>
        <v>#REF!</v>
      </c>
      <c r="B186" s="157" t="e">
        <f>'CURVA ABC'!#REF!</f>
        <v>#REF!</v>
      </c>
      <c r="C186" s="157" t="e">
        <f>'CURVA ABC'!#REF!</f>
        <v>#REF!</v>
      </c>
      <c r="D186" s="158" t="e">
        <f>'CURVA ABC'!#REF!</f>
        <v>#REF!</v>
      </c>
      <c r="E186" s="159" t="e">
        <f>VLOOKUP('CURVA ABC'!#REF!,'Plan. Orçamentária'!$D$15:$L$21,7,FALSE)</f>
        <v>#REF!</v>
      </c>
      <c r="F186" s="160" t="e">
        <f>'CURVA ABC'!#REF!</f>
        <v>#REF!</v>
      </c>
      <c r="G186" s="160" t="e">
        <f>'CURVA ABC'!#REF!</f>
        <v>#REF!</v>
      </c>
      <c r="H186" s="161" t="e">
        <f t="shared" si="3"/>
        <v>#REF!</v>
      </c>
      <c r="I186" s="162"/>
      <c r="J186" s="163"/>
      <c r="L186" s="164" t="e">
        <f>'CURVA ABC'!#REF!</f>
        <v>#REF!</v>
      </c>
    </row>
    <row r="187" spans="1:12" s="115" customFormat="1" hidden="1">
      <c r="A187" s="156" t="e">
        <f>'CURVA ABC'!#REF!</f>
        <v>#REF!</v>
      </c>
      <c r="B187" s="157" t="e">
        <f>'CURVA ABC'!#REF!</f>
        <v>#REF!</v>
      </c>
      <c r="C187" s="157" t="e">
        <f>'CURVA ABC'!#REF!</f>
        <v>#REF!</v>
      </c>
      <c r="D187" s="158" t="e">
        <f>'CURVA ABC'!#REF!</f>
        <v>#REF!</v>
      </c>
      <c r="E187" s="159" t="e">
        <f>VLOOKUP('CURVA ABC'!#REF!,'Plan. Orçamentária'!$D$15:$L$21,7,FALSE)</f>
        <v>#REF!</v>
      </c>
      <c r="F187" s="160" t="e">
        <f>'CURVA ABC'!#REF!</f>
        <v>#REF!</v>
      </c>
      <c r="G187" s="160" t="e">
        <f>'CURVA ABC'!#REF!</f>
        <v>#REF!</v>
      </c>
      <c r="H187" s="161" t="e">
        <f t="shared" si="3"/>
        <v>#REF!</v>
      </c>
      <c r="I187" s="162"/>
      <c r="J187" s="163"/>
      <c r="L187" s="164" t="e">
        <f>'CURVA ABC'!#REF!</f>
        <v>#REF!</v>
      </c>
    </row>
    <row r="188" spans="1:12" s="115" customFormat="1" hidden="1">
      <c r="A188" s="156" t="e">
        <f>'CURVA ABC'!#REF!</f>
        <v>#REF!</v>
      </c>
      <c r="B188" s="157" t="e">
        <f>'CURVA ABC'!#REF!</f>
        <v>#REF!</v>
      </c>
      <c r="C188" s="157" t="e">
        <f>'CURVA ABC'!#REF!</f>
        <v>#REF!</v>
      </c>
      <c r="D188" s="158" t="e">
        <f>'CURVA ABC'!#REF!</f>
        <v>#REF!</v>
      </c>
      <c r="E188" s="159" t="e">
        <f>VLOOKUP('CURVA ABC'!#REF!,'Plan. Orçamentária'!$D$15:$L$21,7,FALSE)</f>
        <v>#REF!</v>
      </c>
      <c r="F188" s="160" t="e">
        <f>'CURVA ABC'!#REF!</f>
        <v>#REF!</v>
      </c>
      <c r="G188" s="160" t="e">
        <f>'CURVA ABC'!#REF!</f>
        <v>#REF!</v>
      </c>
      <c r="H188" s="161" t="e">
        <f t="shared" si="3"/>
        <v>#REF!</v>
      </c>
      <c r="I188" s="162"/>
      <c r="J188" s="163"/>
      <c r="L188" s="164" t="e">
        <f>'CURVA ABC'!#REF!</f>
        <v>#REF!</v>
      </c>
    </row>
    <row r="189" spans="1:12" s="115" customFormat="1" hidden="1">
      <c r="A189" s="156" t="e">
        <f>'CURVA ABC'!#REF!</f>
        <v>#REF!</v>
      </c>
      <c r="B189" s="157" t="e">
        <f>'CURVA ABC'!#REF!</f>
        <v>#REF!</v>
      </c>
      <c r="C189" s="157" t="e">
        <f>'CURVA ABC'!#REF!</f>
        <v>#REF!</v>
      </c>
      <c r="D189" s="158" t="e">
        <f>'CURVA ABC'!#REF!</f>
        <v>#REF!</v>
      </c>
      <c r="E189" s="159" t="e">
        <f>VLOOKUP('CURVA ABC'!#REF!,'Plan. Orçamentária'!$D$15:$L$21,7,FALSE)</f>
        <v>#REF!</v>
      </c>
      <c r="F189" s="160" t="e">
        <f>'CURVA ABC'!#REF!</f>
        <v>#REF!</v>
      </c>
      <c r="G189" s="160" t="e">
        <f>'CURVA ABC'!#REF!</f>
        <v>#REF!</v>
      </c>
      <c r="H189" s="161" t="e">
        <f t="shared" si="3"/>
        <v>#REF!</v>
      </c>
      <c r="I189" s="162"/>
      <c r="J189" s="163"/>
      <c r="L189" s="164" t="e">
        <f>'CURVA ABC'!#REF!</f>
        <v>#REF!</v>
      </c>
    </row>
    <row r="190" spans="1:12" s="115" customFormat="1" hidden="1">
      <c r="A190" s="156" t="e">
        <f>'CURVA ABC'!#REF!</f>
        <v>#REF!</v>
      </c>
      <c r="B190" s="157" t="e">
        <f>'CURVA ABC'!#REF!</f>
        <v>#REF!</v>
      </c>
      <c r="C190" s="157" t="e">
        <f>'CURVA ABC'!#REF!</f>
        <v>#REF!</v>
      </c>
      <c r="D190" s="158" t="e">
        <f>'CURVA ABC'!#REF!</f>
        <v>#REF!</v>
      </c>
      <c r="E190" s="159" t="e">
        <f>VLOOKUP('CURVA ABC'!#REF!,'Plan. Orçamentária'!$D$15:$L$21,7,FALSE)</f>
        <v>#REF!</v>
      </c>
      <c r="F190" s="160" t="e">
        <f>'CURVA ABC'!#REF!</f>
        <v>#REF!</v>
      </c>
      <c r="G190" s="160" t="e">
        <f>'CURVA ABC'!#REF!</f>
        <v>#REF!</v>
      </c>
      <c r="H190" s="161" t="e">
        <f t="shared" si="3"/>
        <v>#REF!</v>
      </c>
      <c r="I190" s="162"/>
      <c r="J190" s="163"/>
      <c r="L190" s="164" t="e">
        <f>'CURVA ABC'!#REF!</f>
        <v>#REF!</v>
      </c>
    </row>
    <row r="191" spans="1:12" s="166" customFormat="1" hidden="1">
      <c r="A191" s="156" t="e">
        <f>'CURVA ABC'!#REF!</f>
        <v>#REF!</v>
      </c>
      <c r="B191" s="157" t="e">
        <f>'CURVA ABC'!#REF!</f>
        <v>#REF!</v>
      </c>
      <c r="C191" s="157" t="e">
        <f>'CURVA ABC'!#REF!</f>
        <v>#REF!</v>
      </c>
      <c r="D191" s="158" t="e">
        <f>'CURVA ABC'!#REF!</f>
        <v>#REF!</v>
      </c>
      <c r="E191" s="159" t="e">
        <f>VLOOKUP('CURVA ABC'!#REF!,'Plan. Orçamentária'!$D$15:$L$21,7,FALSE)</f>
        <v>#REF!</v>
      </c>
      <c r="F191" s="160" t="e">
        <f>'CURVA ABC'!#REF!</f>
        <v>#REF!</v>
      </c>
      <c r="G191" s="160" t="e">
        <f>'CURVA ABC'!#REF!</f>
        <v>#REF!</v>
      </c>
      <c r="H191" s="161" t="e">
        <f t="shared" si="3"/>
        <v>#REF!</v>
      </c>
      <c r="I191" s="162"/>
      <c r="J191" s="163"/>
      <c r="K191" s="115"/>
      <c r="L191" s="164" t="e">
        <f>'CURVA ABC'!#REF!</f>
        <v>#REF!</v>
      </c>
    </row>
    <row r="192" spans="1:12" s="115" customFormat="1" hidden="1">
      <c r="A192" s="156" t="e">
        <f>'CURVA ABC'!#REF!</f>
        <v>#REF!</v>
      </c>
      <c r="B192" s="157" t="e">
        <f>'CURVA ABC'!#REF!</f>
        <v>#REF!</v>
      </c>
      <c r="C192" s="157" t="e">
        <f>'CURVA ABC'!#REF!</f>
        <v>#REF!</v>
      </c>
      <c r="D192" s="158" t="e">
        <f>'CURVA ABC'!#REF!</f>
        <v>#REF!</v>
      </c>
      <c r="E192" s="159" t="e">
        <f>VLOOKUP('CURVA ABC'!#REF!,'Plan. Orçamentária'!$D$15:$L$21,7,FALSE)</f>
        <v>#REF!</v>
      </c>
      <c r="F192" s="160" t="e">
        <f>'CURVA ABC'!#REF!</f>
        <v>#REF!</v>
      </c>
      <c r="G192" s="160" t="e">
        <f>'CURVA ABC'!#REF!</f>
        <v>#REF!</v>
      </c>
      <c r="H192" s="161" t="e">
        <f t="shared" si="3"/>
        <v>#REF!</v>
      </c>
      <c r="I192" s="162"/>
      <c r="J192" s="163"/>
      <c r="L192" s="164" t="e">
        <f>'CURVA ABC'!#REF!</f>
        <v>#REF!</v>
      </c>
    </row>
    <row r="193" spans="1:12" s="102" customFormat="1" hidden="1">
      <c r="A193" s="156" t="e">
        <f>'CURVA ABC'!#REF!</f>
        <v>#REF!</v>
      </c>
      <c r="B193" s="157" t="e">
        <f>'CURVA ABC'!#REF!</f>
        <v>#REF!</v>
      </c>
      <c r="C193" s="157" t="e">
        <f>'CURVA ABC'!#REF!</f>
        <v>#REF!</v>
      </c>
      <c r="D193" s="158" t="e">
        <f>'CURVA ABC'!#REF!</f>
        <v>#REF!</v>
      </c>
      <c r="E193" s="159" t="e">
        <f>VLOOKUP('CURVA ABC'!#REF!,'Plan. Orçamentária'!$D$15:$L$21,7,FALSE)</f>
        <v>#REF!</v>
      </c>
      <c r="F193" s="160" t="e">
        <f>'CURVA ABC'!#REF!</f>
        <v>#REF!</v>
      </c>
      <c r="G193" s="160" t="e">
        <f>'CURVA ABC'!#REF!</f>
        <v>#REF!</v>
      </c>
      <c r="H193" s="161" t="e">
        <f t="shared" si="3"/>
        <v>#REF!</v>
      </c>
      <c r="I193" s="162"/>
      <c r="J193" s="163"/>
      <c r="K193" s="115"/>
      <c r="L193" s="164" t="e">
        <f>'CURVA ABC'!#REF!</f>
        <v>#REF!</v>
      </c>
    </row>
    <row r="194" spans="1:12" s="102" customFormat="1" hidden="1">
      <c r="A194" s="156" t="e">
        <f>'CURVA ABC'!#REF!</f>
        <v>#REF!</v>
      </c>
      <c r="B194" s="157" t="e">
        <f>'CURVA ABC'!#REF!</f>
        <v>#REF!</v>
      </c>
      <c r="C194" s="157" t="e">
        <f>'CURVA ABC'!#REF!</f>
        <v>#REF!</v>
      </c>
      <c r="D194" s="158" t="e">
        <f>'CURVA ABC'!#REF!</f>
        <v>#REF!</v>
      </c>
      <c r="E194" s="159" t="e">
        <f>VLOOKUP('CURVA ABC'!#REF!,'Plan. Orçamentária'!$D$15:$L$21,7,FALSE)</f>
        <v>#REF!</v>
      </c>
      <c r="F194" s="160" t="e">
        <f>'CURVA ABC'!#REF!</f>
        <v>#REF!</v>
      </c>
      <c r="G194" s="160" t="e">
        <f>'CURVA ABC'!#REF!</f>
        <v>#REF!</v>
      </c>
      <c r="H194" s="161" t="e">
        <f t="shared" si="3"/>
        <v>#REF!</v>
      </c>
      <c r="I194" s="162"/>
      <c r="J194" s="163"/>
      <c r="K194" s="115"/>
      <c r="L194" s="164" t="e">
        <f>'CURVA ABC'!#REF!</f>
        <v>#REF!</v>
      </c>
    </row>
    <row r="195" spans="1:12" s="102" customFormat="1" hidden="1">
      <c r="A195" s="156" t="e">
        <f>'CURVA ABC'!#REF!</f>
        <v>#REF!</v>
      </c>
      <c r="B195" s="157" t="e">
        <f>'CURVA ABC'!#REF!</f>
        <v>#REF!</v>
      </c>
      <c r="C195" s="157" t="e">
        <f>'CURVA ABC'!#REF!</f>
        <v>#REF!</v>
      </c>
      <c r="D195" s="158" t="e">
        <f>'CURVA ABC'!#REF!</f>
        <v>#REF!</v>
      </c>
      <c r="E195" s="159" t="e">
        <f>VLOOKUP('CURVA ABC'!#REF!,'Plan. Orçamentária'!$D$15:$L$21,7,FALSE)</f>
        <v>#REF!</v>
      </c>
      <c r="F195" s="160" t="e">
        <f>'CURVA ABC'!#REF!</f>
        <v>#REF!</v>
      </c>
      <c r="G195" s="160" t="e">
        <f>'CURVA ABC'!#REF!</f>
        <v>#REF!</v>
      </c>
      <c r="H195" s="161" t="e">
        <f t="shared" si="3"/>
        <v>#REF!</v>
      </c>
      <c r="I195" s="162"/>
      <c r="J195" s="163"/>
      <c r="K195" s="115"/>
      <c r="L195" s="164" t="e">
        <f>'CURVA ABC'!#REF!</f>
        <v>#REF!</v>
      </c>
    </row>
    <row r="196" spans="1:12" s="115" customFormat="1" hidden="1">
      <c r="A196" s="156" t="e">
        <f>'CURVA ABC'!#REF!</f>
        <v>#REF!</v>
      </c>
      <c r="B196" s="157" t="e">
        <f>'CURVA ABC'!#REF!</f>
        <v>#REF!</v>
      </c>
      <c r="C196" s="157" t="e">
        <f>'CURVA ABC'!#REF!</f>
        <v>#REF!</v>
      </c>
      <c r="D196" s="158" t="e">
        <f>'CURVA ABC'!#REF!</f>
        <v>#REF!</v>
      </c>
      <c r="E196" s="159" t="e">
        <f>VLOOKUP('CURVA ABC'!#REF!,'Plan. Orçamentária'!$D$15:$L$21,7,FALSE)</f>
        <v>#REF!</v>
      </c>
      <c r="F196" s="160" t="e">
        <f>'CURVA ABC'!#REF!</f>
        <v>#REF!</v>
      </c>
      <c r="G196" s="160" t="e">
        <f>'CURVA ABC'!#REF!</f>
        <v>#REF!</v>
      </c>
      <c r="H196" s="161" t="e">
        <f t="shared" si="3"/>
        <v>#REF!</v>
      </c>
      <c r="I196" s="162"/>
      <c r="J196" s="163"/>
      <c r="L196" s="164" t="e">
        <f>'CURVA ABC'!#REF!</f>
        <v>#REF!</v>
      </c>
    </row>
    <row r="197" spans="1:12" s="115" customFormat="1" hidden="1">
      <c r="A197" s="156" t="e">
        <f>'CURVA ABC'!#REF!</f>
        <v>#REF!</v>
      </c>
      <c r="B197" s="157" t="e">
        <f>'CURVA ABC'!#REF!</f>
        <v>#REF!</v>
      </c>
      <c r="C197" s="157" t="e">
        <f>'CURVA ABC'!#REF!</f>
        <v>#REF!</v>
      </c>
      <c r="D197" s="158" t="e">
        <f>'CURVA ABC'!#REF!</f>
        <v>#REF!</v>
      </c>
      <c r="E197" s="159" t="e">
        <f>VLOOKUP('CURVA ABC'!#REF!,'Plan. Orçamentária'!$D$15:$L$21,7,FALSE)</f>
        <v>#REF!</v>
      </c>
      <c r="F197" s="160" t="e">
        <f>'CURVA ABC'!#REF!</f>
        <v>#REF!</v>
      </c>
      <c r="G197" s="160" t="e">
        <f>'CURVA ABC'!#REF!</f>
        <v>#REF!</v>
      </c>
      <c r="H197" s="161" t="e">
        <f t="shared" si="3"/>
        <v>#REF!</v>
      </c>
      <c r="I197" s="162"/>
      <c r="J197" s="163"/>
      <c r="L197" s="164" t="e">
        <f>'CURVA ABC'!#REF!</f>
        <v>#REF!</v>
      </c>
    </row>
    <row r="198" spans="1:12" s="115" customFormat="1" hidden="1">
      <c r="A198" s="156" t="e">
        <f>'CURVA ABC'!#REF!</f>
        <v>#REF!</v>
      </c>
      <c r="B198" s="157" t="e">
        <f>'CURVA ABC'!#REF!</f>
        <v>#REF!</v>
      </c>
      <c r="C198" s="157" t="e">
        <f>'CURVA ABC'!#REF!</f>
        <v>#REF!</v>
      </c>
      <c r="D198" s="158" t="e">
        <f>'CURVA ABC'!#REF!</f>
        <v>#REF!</v>
      </c>
      <c r="E198" s="159" t="e">
        <f>VLOOKUP('CURVA ABC'!#REF!,'Plan. Orçamentária'!$D$15:$L$21,7,FALSE)</f>
        <v>#REF!</v>
      </c>
      <c r="F198" s="160" t="e">
        <f>'CURVA ABC'!#REF!</f>
        <v>#REF!</v>
      </c>
      <c r="G198" s="160" t="e">
        <f>'CURVA ABC'!#REF!</f>
        <v>#REF!</v>
      </c>
      <c r="H198" s="161" t="e">
        <f t="shared" si="3"/>
        <v>#REF!</v>
      </c>
      <c r="I198" s="162"/>
      <c r="J198" s="163"/>
      <c r="L198" s="164" t="e">
        <f>'CURVA ABC'!#REF!</f>
        <v>#REF!</v>
      </c>
    </row>
    <row r="199" spans="1:12" s="115" customFormat="1" hidden="1">
      <c r="A199" s="156" t="e">
        <f>'CURVA ABC'!#REF!</f>
        <v>#REF!</v>
      </c>
      <c r="B199" s="157" t="e">
        <f>'CURVA ABC'!#REF!</f>
        <v>#REF!</v>
      </c>
      <c r="C199" s="157" t="e">
        <f>'CURVA ABC'!#REF!</f>
        <v>#REF!</v>
      </c>
      <c r="D199" s="158" t="e">
        <f>'CURVA ABC'!#REF!</f>
        <v>#REF!</v>
      </c>
      <c r="E199" s="159" t="e">
        <f>VLOOKUP('CURVA ABC'!#REF!,'Plan. Orçamentária'!$D$15:$L$21,7,FALSE)</f>
        <v>#REF!</v>
      </c>
      <c r="F199" s="160" t="e">
        <f>'CURVA ABC'!#REF!</f>
        <v>#REF!</v>
      </c>
      <c r="G199" s="160" t="e">
        <f>'CURVA ABC'!#REF!</f>
        <v>#REF!</v>
      </c>
      <c r="H199" s="161" t="e">
        <f t="shared" si="3"/>
        <v>#REF!</v>
      </c>
      <c r="I199" s="162"/>
      <c r="J199" s="163"/>
      <c r="L199" s="164" t="e">
        <f>'CURVA ABC'!#REF!</f>
        <v>#REF!</v>
      </c>
    </row>
    <row r="200" spans="1:12" s="166" customFormat="1" hidden="1">
      <c r="A200" s="156" t="e">
        <f>'CURVA ABC'!#REF!</f>
        <v>#REF!</v>
      </c>
      <c r="B200" s="157" t="e">
        <f>'CURVA ABC'!#REF!</f>
        <v>#REF!</v>
      </c>
      <c r="C200" s="157" t="e">
        <f>'CURVA ABC'!#REF!</f>
        <v>#REF!</v>
      </c>
      <c r="D200" s="158" t="e">
        <f>'CURVA ABC'!#REF!</f>
        <v>#REF!</v>
      </c>
      <c r="E200" s="159" t="e">
        <f>VLOOKUP('CURVA ABC'!#REF!,'Plan. Orçamentária'!$D$15:$L$21,7,FALSE)</f>
        <v>#REF!</v>
      </c>
      <c r="F200" s="160" t="e">
        <f>'CURVA ABC'!#REF!</f>
        <v>#REF!</v>
      </c>
      <c r="G200" s="160" t="e">
        <f>'CURVA ABC'!#REF!</f>
        <v>#REF!</v>
      </c>
      <c r="H200" s="161" t="e">
        <f t="shared" si="3"/>
        <v>#REF!</v>
      </c>
      <c r="I200" s="162"/>
      <c r="J200" s="163"/>
      <c r="K200" s="115"/>
      <c r="L200" s="164" t="e">
        <f>'CURVA ABC'!#REF!</f>
        <v>#REF!</v>
      </c>
    </row>
    <row r="201" spans="1:12" s="115" customFormat="1" hidden="1">
      <c r="A201" s="156" t="e">
        <f>'CURVA ABC'!#REF!</f>
        <v>#REF!</v>
      </c>
      <c r="B201" s="157" t="e">
        <f>'CURVA ABC'!#REF!</f>
        <v>#REF!</v>
      </c>
      <c r="C201" s="157" t="e">
        <f>'CURVA ABC'!#REF!</f>
        <v>#REF!</v>
      </c>
      <c r="D201" s="158" t="e">
        <f>'CURVA ABC'!#REF!</f>
        <v>#REF!</v>
      </c>
      <c r="E201" s="159" t="e">
        <f>VLOOKUP('CURVA ABC'!#REF!,'Plan. Orçamentária'!$D$15:$L$21,7,FALSE)</f>
        <v>#REF!</v>
      </c>
      <c r="F201" s="160" t="e">
        <f>'CURVA ABC'!#REF!</f>
        <v>#REF!</v>
      </c>
      <c r="G201" s="160" t="e">
        <f>'CURVA ABC'!#REF!</f>
        <v>#REF!</v>
      </c>
      <c r="H201" s="161" t="e">
        <f t="shared" si="3"/>
        <v>#REF!</v>
      </c>
      <c r="I201" s="162"/>
      <c r="J201" s="163"/>
      <c r="L201" s="164" t="e">
        <f>'CURVA ABC'!#REF!</f>
        <v>#REF!</v>
      </c>
    </row>
    <row r="202" spans="1:12" s="115" customFormat="1" hidden="1">
      <c r="A202" s="156" t="e">
        <f>'CURVA ABC'!#REF!</f>
        <v>#REF!</v>
      </c>
      <c r="B202" s="157" t="e">
        <f>'CURVA ABC'!#REF!</f>
        <v>#REF!</v>
      </c>
      <c r="C202" s="157" t="e">
        <f>'CURVA ABC'!#REF!</f>
        <v>#REF!</v>
      </c>
      <c r="D202" s="158" t="e">
        <f>'CURVA ABC'!#REF!</f>
        <v>#REF!</v>
      </c>
      <c r="E202" s="159" t="e">
        <f>VLOOKUP('CURVA ABC'!#REF!,'Plan. Orçamentária'!$D$15:$L$21,7,FALSE)</f>
        <v>#REF!</v>
      </c>
      <c r="F202" s="160" t="e">
        <f>'CURVA ABC'!#REF!</f>
        <v>#REF!</v>
      </c>
      <c r="G202" s="160" t="e">
        <f>'CURVA ABC'!#REF!</f>
        <v>#REF!</v>
      </c>
      <c r="H202" s="161" t="e">
        <f t="shared" si="3"/>
        <v>#REF!</v>
      </c>
      <c r="I202" s="162"/>
      <c r="J202" s="163"/>
      <c r="L202" s="164" t="e">
        <f>'CURVA ABC'!#REF!</f>
        <v>#REF!</v>
      </c>
    </row>
    <row r="203" spans="1:12" s="115" customFormat="1" hidden="1">
      <c r="A203" s="156" t="e">
        <f>'CURVA ABC'!#REF!</f>
        <v>#REF!</v>
      </c>
      <c r="B203" s="157" t="e">
        <f>'CURVA ABC'!#REF!</f>
        <v>#REF!</v>
      </c>
      <c r="C203" s="157" t="e">
        <f>'CURVA ABC'!#REF!</f>
        <v>#REF!</v>
      </c>
      <c r="D203" s="158" t="e">
        <f>'CURVA ABC'!#REF!</f>
        <v>#REF!</v>
      </c>
      <c r="E203" s="159" t="e">
        <f>VLOOKUP('CURVA ABC'!#REF!,'Plan. Orçamentária'!$D$15:$L$21,7,FALSE)</f>
        <v>#REF!</v>
      </c>
      <c r="F203" s="160" t="e">
        <f>'CURVA ABC'!#REF!</f>
        <v>#REF!</v>
      </c>
      <c r="G203" s="160" t="e">
        <f>'CURVA ABC'!#REF!</f>
        <v>#REF!</v>
      </c>
      <c r="H203" s="161" t="e">
        <f t="shared" si="3"/>
        <v>#REF!</v>
      </c>
      <c r="I203" s="162"/>
      <c r="J203" s="163"/>
      <c r="L203" s="164" t="e">
        <f>'CURVA ABC'!#REF!</f>
        <v>#REF!</v>
      </c>
    </row>
    <row r="204" spans="1:12" s="115" customFormat="1" hidden="1">
      <c r="A204" s="156" t="e">
        <f>'CURVA ABC'!#REF!</f>
        <v>#REF!</v>
      </c>
      <c r="B204" s="157" t="e">
        <f>'CURVA ABC'!#REF!</f>
        <v>#REF!</v>
      </c>
      <c r="C204" s="157" t="e">
        <f>'CURVA ABC'!#REF!</f>
        <v>#REF!</v>
      </c>
      <c r="D204" s="158" t="e">
        <f>'CURVA ABC'!#REF!</f>
        <v>#REF!</v>
      </c>
      <c r="E204" s="159" t="e">
        <f>VLOOKUP('CURVA ABC'!#REF!,'Plan. Orçamentária'!$D$15:$L$21,7,FALSE)</f>
        <v>#REF!</v>
      </c>
      <c r="F204" s="160" t="e">
        <f>'CURVA ABC'!#REF!</f>
        <v>#REF!</v>
      </c>
      <c r="G204" s="160" t="e">
        <f>'CURVA ABC'!#REF!</f>
        <v>#REF!</v>
      </c>
      <c r="H204" s="161" t="e">
        <f t="shared" si="3"/>
        <v>#REF!</v>
      </c>
      <c r="I204" s="162"/>
      <c r="J204" s="163"/>
      <c r="L204" s="164" t="e">
        <f>'CURVA ABC'!#REF!</f>
        <v>#REF!</v>
      </c>
    </row>
    <row r="205" spans="1:12" s="115" customFormat="1" hidden="1">
      <c r="A205" s="156" t="e">
        <f>'CURVA ABC'!#REF!</f>
        <v>#REF!</v>
      </c>
      <c r="B205" s="157" t="e">
        <f>'CURVA ABC'!#REF!</f>
        <v>#REF!</v>
      </c>
      <c r="C205" s="157" t="e">
        <f>'CURVA ABC'!#REF!</f>
        <v>#REF!</v>
      </c>
      <c r="D205" s="158" t="e">
        <f>'CURVA ABC'!#REF!</f>
        <v>#REF!</v>
      </c>
      <c r="E205" s="159" t="e">
        <f>VLOOKUP('CURVA ABC'!#REF!,'Plan. Orçamentária'!$D$15:$L$21,7,FALSE)</f>
        <v>#REF!</v>
      </c>
      <c r="F205" s="160" t="e">
        <f>'CURVA ABC'!#REF!</f>
        <v>#REF!</v>
      </c>
      <c r="G205" s="160" t="e">
        <f>'CURVA ABC'!#REF!</f>
        <v>#REF!</v>
      </c>
      <c r="H205" s="161" t="e">
        <f t="shared" si="3"/>
        <v>#REF!</v>
      </c>
      <c r="I205" s="162"/>
      <c r="J205" s="163"/>
      <c r="L205" s="164" t="e">
        <f>'CURVA ABC'!#REF!</f>
        <v>#REF!</v>
      </c>
    </row>
    <row r="206" spans="1:12" s="115" customFormat="1" hidden="1">
      <c r="A206" s="156" t="e">
        <f>'CURVA ABC'!#REF!</f>
        <v>#REF!</v>
      </c>
      <c r="B206" s="157" t="e">
        <f>'CURVA ABC'!#REF!</f>
        <v>#REF!</v>
      </c>
      <c r="C206" s="157" t="e">
        <f>'CURVA ABC'!#REF!</f>
        <v>#REF!</v>
      </c>
      <c r="D206" s="158" t="e">
        <f>'CURVA ABC'!#REF!</f>
        <v>#REF!</v>
      </c>
      <c r="E206" s="159" t="e">
        <f>VLOOKUP('CURVA ABC'!#REF!,'Plan. Orçamentária'!$D$15:$L$21,7,FALSE)</f>
        <v>#REF!</v>
      </c>
      <c r="F206" s="160" t="e">
        <f>'CURVA ABC'!#REF!</f>
        <v>#REF!</v>
      </c>
      <c r="G206" s="160" t="e">
        <f>'CURVA ABC'!#REF!</f>
        <v>#REF!</v>
      </c>
      <c r="H206" s="161" t="e">
        <f t="shared" si="3"/>
        <v>#REF!</v>
      </c>
      <c r="I206" s="162"/>
      <c r="J206" s="163"/>
      <c r="L206" s="164" t="e">
        <f>'CURVA ABC'!#REF!</f>
        <v>#REF!</v>
      </c>
    </row>
    <row r="207" spans="1:12" s="115" customFormat="1" hidden="1">
      <c r="A207" s="156" t="e">
        <f>'CURVA ABC'!#REF!</f>
        <v>#REF!</v>
      </c>
      <c r="B207" s="157" t="e">
        <f>'CURVA ABC'!#REF!</f>
        <v>#REF!</v>
      </c>
      <c r="C207" s="157" t="e">
        <f>'CURVA ABC'!#REF!</f>
        <v>#REF!</v>
      </c>
      <c r="D207" s="158" t="e">
        <f>'CURVA ABC'!#REF!</f>
        <v>#REF!</v>
      </c>
      <c r="E207" s="159" t="e">
        <f>VLOOKUP('CURVA ABC'!#REF!,'Plan. Orçamentária'!$D$15:$L$21,7,FALSE)</f>
        <v>#REF!</v>
      </c>
      <c r="F207" s="160" t="e">
        <f>'CURVA ABC'!#REF!</f>
        <v>#REF!</v>
      </c>
      <c r="G207" s="160" t="e">
        <f>'CURVA ABC'!#REF!</f>
        <v>#REF!</v>
      </c>
      <c r="H207" s="161" t="e">
        <f t="shared" ref="H207:H270" si="4">IF(G207/$G$11&gt;0.0399,D207/2,0)</f>
        <v>#REF!</v>
      </c>
      <c r="I207" s="162"/>
      <c r="J207" s="163"/>
      <c r="L207" s="164" t="e">
        <f>'CURVA ABC'!#REF!</f>
        <v>#REF!</v>
      </c>
    </row>
    <row r="208" spans="1:12" s="115" customFormat="1" hidden="1">
      <c r="A208" s="156" t="e">
        <f>'CURVA ABC'!#REF!</f>
        <v>#REF!</v>
      </c>
      <c r="B208" s="157" t="e">
        <f>'CURVA ABC'!#REF!</f>
        <v>#REF!</v>
      </c>
      <c r="C208" s="157" t="e">
        <f>'CURVA ABC'!#REF!</f>
        <v>#REF!</v>
      </c>
      <c r="D208" s="158" t="e">
        <f>'CURVA ABC'!#REF!</f>
        <v>#REF!</v>
      </c>
      <c r="E208" s="159" t="e">
        <f>VLOOKUP('CURVA ABC'!#REF!,'Plan. Orçamentária'!$D$15:$L$21,7,FALSE)</f>
        <v>#REF!</v>
      </c>
      <c r="F208" s="160" t="e">
        <f>'CURVA ABC'!#REF!</f>
        <v>#REF!</v>
      </c>
      <c r="G208" s="160" t="e">
        <f>'CURVA ABC'!#REF!</f>
        <v>#REF!</v>
      </c>
      <c r="H208" s="161" t="e">
        <f t="shared" si="4"/>
        <v>#REF!</v>
      </c>
      <c r="I208" s="162"/>
      <c r="J208" s="163"/>
      <c r="L208" s="164" t="e">
        <f>'CURVA ABC'!#REF!</f>
        <v>#REF!</v>
      </c>
    </row>
    <row r="209" spans="1:12" s="166" customFormat="1" hidden="1">
      <c r="A209" s="156" t="e">
        <f>'CURVA ABC'!#REF!</f>
        <v>#REF!</v>
      </c>
      <c r="B209" s="157" t="e">
        <f>'CURVA ABC'!#REF!</f>
        <v>#REF!</v>
      </c>
      <c r="C209" s="157" t="e">
        <f>'CURVA ABC'!#REF!</f>
        <v>#REF!</v>
      </c>
      <c r="D209" s="158" t="e">
        <f>'CURVA ABC'!#REF!</f>
        <v>#REF!</v>
      </c>
      <c r="E209" s="159" t="e">
        <f>VLOOKUP('CURVA ABC'!#REF!,'Plan. Orçamentária'!$D$15:$L$21,7,FALSE)</f>
        <v>#REF!</v>
      </c>
      <c r="F209" s="160" t="e">
        <f>'CURVA ABC'!#REF!</f>
        <v>#REF!</v>
      </c>
      <c r="G209" s="160" t="e">
        <f>'CURVA ABC'!#REF!</f>
        <v>#REF!</v>
      </c>
      <c r="H209" s="161" t="e">
        <f t="shared" si="4"/>
        <v>#REF!</v>
      </c>
      <c r="I209" s="162"/>
      <c r="J209" s="163"/>
      <c r="K209" s="115"/>
      <c r="L209" s="164" t="e">
        <f>'CURVA ABC'!#REF!</f>
        <v>#REF!</v>
      </c>
    </row>
    <row r="210" spans="1:12" s="115" customFormat="1" hidden="1">
      <c r="A210" s="156" t="e">
        <f>'CURVA ABC'!#REF!</f>
        <v>#REF!</v>
      </c>
      <c r="B210" s="157" t="e">
        <f>'CURVA ABC'!#REF!</f>
        <v>#REF!</v>
      </c>
      <c r="C210" s="157" t="e">
        <f>'CURVA ABC'!#REF!</f>
        <v>#REF!</v>
      </c>
      <c r="D210" s="158" t="e">
        <f>'CURVA ABC'!#REF!</f>
        <v>#REF!</v>
      </c>
      <c r="E210" s="159" t="e">
        <f>VLOOKUP('CURVA ABC'!#REF!,'Plan. Orçamentária'!$D$15:$L$21,7,FALSE)</f>
        <v>#REF!</v>
      </c>
      <c r="F210" s="160" t="e">
        <f>'CURVA ABC'!#REF!</f>
        <v>#REF!</v>
      </c>
      <c r="G210" s="160" t="e">
        <f>'CURVA ABC'!#REF!</f>
        <v>#REF!</v>
      </c>
      <c r="H210" s="161" t="e">
        <f t="shared" si="4"/>
        <v>#REF!</v>
      </c>
      <c r="I210" s="162"/>
      <c r="J210" s="163"/>
      <c r="L210" s="164" t="e">
        <f>'CURVA ABC'!#REF!</f>
        <v>#REF!</v>
      </c>
    </row>
    <row r="211" spans="1:12" s="115" customFormat="1" hidden="1">
      <c r="A211" s="156" t="e">
        <f>'CURVA ABC'!#REF!</f>
        <v>#REF!</v>
      </c>
      <c r="B211" s="157" t="e">
        <f>'CURVA ABC'!#REF!</f>
        <v>#REF!</v>
      </c>
      <c r="C211" s="157" t="e">
        <f>'CURVA ABC'!#REF!</f>
        <v>#REF!</v>
      </c>
      <c r="D211" s="158" t="e">
        <f>'CURVA ABC'!#REF!</f>
        <v>#REF!</v>
      </c>
      <c r="E211" s="159" t="e">
        <f>VLOOKUP('CURVA ABC'!#REF!,'Plan. Orçamentária'!$D$15:$L$21,7,FALSE)</f>
        <v>#REF!</v>
      </c>
      <c r="F211" s="160" t="e">
        <f>'CURVA ABC'!#REF!</f>
        <v>#REF!</v>
      </c>
      <c r="G211" s="160" t="e">
        <f>'CURVA ABC'!#REF!</f>
        <v>#REF!</v>
      </c>
      <c r="H211" s="161" t="e">
        <f t="shared" si="4"/>
        <v>#REF!</v>
      </c>
      <c r="I211" s="162"/>
      <c r="J211" s="163"/>
      <c r="L211" s="164" t="e">
        <f>'CURVA ABC'!#REF!</f>
        <v>#REF!</v>
      </c>
    </row>
    <row r="212" spans="1:12" s="115" customFormat="1" hidden="1">
      <c r="A212" s="156" t="e">
        <f>'CURVA ABC'!#REF!</f>
        <v>#REF!</v>
      </c>
      <c r="B212" s="157" t="e">
        <f>'CURVA ABC'!#REF!</f>
        <v>#REF!</v>
      </c>
      <c r="C212" s="157" t="e">
        <f>'CURVA ABC'!#REF!</f>
        <v>#REF!</v>
      </c>
      <c r="D212" s="158" t="e">
        <f>'CURVA ABC'!#REF!</f>
        <v>#REF!</v>
      </c>
      <c r="E212" s="159" t="e">
        <f>VLOOKUP('CURVA ABC'!#REF!,'Plan. Orçamentária'!$D$15:$L$21,7,FALSE)</f>
        <v>#REF!</v>
      </c>
      <c r="F212" s="160" t="e">
        <f>'CURVA ABC'!#REF!</f>
        <v>#REF!</v>
      </c>
      <c r="G212" s="160" t="e">
        <f>'CURVA ABC'!#REF!</f>
        <v>#REF!</v>
      </c>
      <c r="H212" s="161" t="e">
        <f t="shared" si="4"/>
        <v>#REF!</v>
      </c>
      <c r="I212" s="162"/>
      <c r="J212" s="163"/>
      <c r="L212" s="164" t="e">
        <f>'CURVA ABC'!#REF!</f>
        <v>#REF!</v>
      </c>
    </row>
    <row r="213" spans="1:12" s="115" customFormat="1" hidden="1">
      <c r="A213" s="156" t="e">
        <f>'CURVA ABC'!#REF!</f>
        <v>#REF!</v>
      </c>
      <c r="B213" s="157" t="e">
        <f>'CURVA ABC'!#REF!</f>
        <v>#REF!</v>
      </c>
      <c r="C213" s="157" t="e">
        <f>'CURVA ABC'!#REF!</f>
        <v>#REF!</v>
      </c>
      <c r="D213" s="158" t="e">
        <f>'CURVA ABC'!#REF!</f>
        <v>#REF!</v>
      </c>
      <c r="E213" s="159" t="e">
        <f>VLOOKUP('CURVA ABC'!#REF!,'Plan. Orçamentária'!$D$15:$L$21,7,FALSE)</f>
        <v>#REF!</v>
      </c>
      <c r="F213" s="160" t="e">
        <f>'CURVA ABC'!#REF!</f>
        <v>#REF!</v>
      </c>
      <c r="G213" s="160" t="e">
        <f>'CURVA ABC'!#REF!</f>
        <v>#REF!</v>
      </c>
      <c r="H213" s="161" t="e">
        <f t="shared" si="4"/>
        <v>#REF!</v>
      </c>
      <c r="I213" s="162"/>
      <c r="J213" s="163"/>
      <c r="L213" s="164" t="e">
        <f>'CURVA ABC'!#REF!</f>
        <v>#REF!</v>
      </c>
    </row>
    <row r="214" spans="1:12" s="115" customFormat="1" hidden="1">
      <c r="A214" s="156" t="e">
        <f>'CURVA ABC'!#REF!</f>
        <v>#REF!</v>
      </c>
      <c r="B214" s="157" t="e">
        <f>'CURVA ABC'!#REF!</f>
        <v>#REF!</v>
      </c>
      <c r="C214" s="157" t="e">
        <f>'CURVA ABC'!#REF!</f>
        <v>#REF!</v>
      </c>
      <c r="D214" s="158" t="e">
        <f>'CURVA ABC'!#REF!</f>
        <v>#REF!</v>
      </c>
      <c r="E214" s="159" t="e">
        <f>VLOOKUP('CURVA ABC'!#REF!,'Plan. Orçamentária'!$D$15:$L$21,7,FALSE)</f>
        <v>#REF!</v>
      </c>
      <c r="F214" s="160" t="e">
        <f>'CURVA ABC'!#REF!</f>
        <v>#REF!</v>
      </c>
      <c r="G214" s="160" t="e">
        <f>'CURVA ABC'!#REF!</f>
        <v>#REF!</v>
      </c>
      <c r="H214" s="161" t="e">
        <f t="shared" si="4"/>
        <v>#REF!</v>
      </c>
      <c r="I214" s="162"/>
      <c r="J214" s="163"/>
      <c r="L214" s="164" t="e">
        <f>'CURVA ABC'!#REF!</f>
        <v>#REF!</v>
      </c>
    </row>
    <row r="215" spans="1:12" s="115" customFormat="1" hidden="1">
      <c r="A215" s="156" t="e">
        <f>'CURVA ABC'!#REF!</f>
        <v>#REF!</v>
      </c>
      <c r="B215" s="157" t="e">
        <f>'CURVA ABC'!#REF!</f>
        <v>#REF!</v>
      </c>
      <c r="C215" s="157" t="e">
        <f>'CURVA ABC'!#REF!</f>
        <v>#REF!</v>
      </c>
      <c r="D215" s="158" t="e">
        <f>'CURVA ABC'!#REF!</f>
        <v>#REF!</v>
      </c>
      <c r="E215" s="159" t="e">
        <f>VLOOKUP('CURVA ABC'!#REF!,'Plan. Orçamentária'!$D$15:$L$21,7,FALSE)</f>
        <v>#REF!</v>
      </c>
      <c r="F215" s="160" t="e">
        <f>'CURVA ABC'!#REF!</f>
        <v>#REF!</v>
      </c>
      <c r="G215" s="160" t="e">
        <f>'CURVA ABC'!#REF!</f>
        <v>#REF!</v>
      </c>
      <c r="H215" s="161" t="e">
        <f t="shared" si="4"/>
        <v>#REF!</v>
      </c>
      <c r="I215" s="162"/>
      <c r="J215" s="163"/>
      <c r="L215" s="164" t="e">
        <f>'CURVA ABC'!#REF!</f>
        <v>#REF!</v>
      </c>
    </row>
    <row r="216" spans="1:12" s="115" customFormat="1" hidden="1">
      <c r="A216" s="156" t="e">
        <f>'CURVA ABC'!#REF!</f>
        <v>#REF!</v>
      </c>
      <c r="B216" s="157" t="e">
        <f>'CURVA ABC'!#REF!</f>
        <v>#REF!</v>
      </c>
      <c r="C216" s="157" t="e">
        <f>'CURVA ABC'!#REF!</f>
        <v>#REF!</v>
      </c>
      <c r="D216" s="158" t="e">
        <f>'CURVA ABC'!#REF!</f>
        <v>#REF!</v>
      </c>
      <c r="E216" s="159" t="e">
        <f>VLOOKUP('CURVA ABC'!#REF!,'Plan. Orçamentária'!$D$15:$L$21,7,FALSE)</f>
        <v>#REF!</v>
      </c>
      <c r="F216" s="160" t="e">
        <f>'CURVA ABC'!#REF!</f>
        <v>#REF!</v>
      </c>
      <c r="G216" s="160" t="e">
        <f>'CURVA ABC'!#REF!</f>
        <v>#REF!</v>
      </c>
      <c r="H216" s="161" t="e">
        <f t="shared" si="4"/>
        <v>#REF!</v>
      </c>
      <c r="I216" s="162"/>
      <c r="J216" s="163"/>
      <c r="L216" s="164" t="e">
        <f>'CURVA ABC'!#REF!</f>
        <v>#REF!</v>
      </c>
    </row>
    <row r="217" spans="1:12" s="115" customFormat="1" hidden="1">
      <c r="A217" s="156" t="e">
        <f>'CURVA ABC'!#REF!</f>
        <v>#REF!</v>
      </c>
      <c r="B217" s="157" t="e">
        <f>'CURVA ABC'!#REF!</f>
        <v>#REF!</v>
      </c>
      <c r="C217" s="157" t="e">
        <f>'CURVA ABC'!#REF!</f>
        <v>#REF!</v>
      </c>
      <c r="D217" s="158" t="e">
        <f>'CURVA ABC'!#REF!</f>
        <v>#REF!</v>
      </c>
      <c r="E217" s="159" t="e">
        <f>VLOOKUP('CURVA ABC'!#REF!,'Plan. Orçamentária'!$D$15:$L$21,7,FALSE)</f>
        <v>#REF!</v>
      </c>
      <c r="F217" s="160" t="e">
        <f>'CURVA ABC'!#REF!</f>
        <v>#REF!</v>
      </c>
      <c r="G217" s="160" t="e">
        <f>'CURVA ABC'!#REF!</f>
        <v>#REF!</v>
      </c>
      <c r="H217" s="161" t="e">
        <f t="shared" si="4"/>
        <v>#REF!</v>
      </c>
      <c r="I217" s="162"/>
      <c r="J217" s="163"/>
      <c r="L217" s="164" t="e">
        <f>'CURVA ABC'!#REF!</f>
        <v>#REF!</v>
      </c>
    </row>
    <row r="218" spans="1:12" s="115" customFormat="1" hidden="1">
      <c r="A218" s="156" t="e">
        <f>'CURVA ABC'!#REF!</f>
        <v>#REF!</v>
      </c>
      <c r="B218" s="157" t="e">
        <f>'CURVA ABC'!#REF!</f>
        <v>#REF!</v>
      </c>
      <c r="C218" s="157" t="e">
        <f>'CURVA ABC'!#REF!</f>
        <v>#REF!</v>
      </c>
      <c r="D218" s="158" t="e">
        <f>'CURVA ABC'!#REF!</f>
        <v>#REF!</v>
      </c>
      <c r="E218" s="159" t="e">
        <f>VLOOKUP('CURVA ABC'!#REF!,'Plan. Orçamentária'!$D$15:$L$21,7,FALSE)</f>
        <v>#REF!</v>
      </c>
      <c r="F218" s="160" t="e">
        <f>'CURVA ABC'!#REF!</f>
        <v>#REF!</v>
      </c>
      <c r="G218" s="160" t="e">
        <f>'CURVA ABC'!#REF!</f>
        <v>#REF!</v>
      </c>
      <c r="H218" s="161" t="e">
        <f t="shared" si="4"/>
        <v>#REF!</v>
      </c>
      <c r="I218" s="162"/>
      <c r="J218" s="163"/>
      <c r="L218" s="164" t="e">
        <f>'CURVA ABC'!#REF!</f>
        <v>#REF!</v>
      </c>
    </row>
    <row r="219" spans="1:12" s="115" customFormat="1" hidden="1">
      <c r="A219" s="156" t="e">
        <f>'CURVA ABC'!#REF!</f>
        <v>#REF!</v>
      </c>
      <c r="B219" s="157" t="e">
        <f>'CURVA ABC'!#REF!</f>
        <v>#REF!</v>
      </c>
      <c r="C219" s="157" t="e">
        <f>'CURVA ABC'!#REF!</f>
        <v>#REF!</v>
      </c>
      <c r="D219" s="158" t="e">
        <f>'CURVA ABC'!#REF!</f>
        <v>#REF!</v>
      </c>
      <c r="E219" s="159" t="e">
        <f>VLOOKUP('CURVA ABC'!#REF!,'Plan. Orçamentária'!$D$15:$L$21,7,FALSE)</f>
        <v>#REF!</v>
      </c>
      <c r="F219" s="160" t="e">
        <f>'CURVA ABC'!#REF!</f>
        <v>#REF!</v>
      </c>
      <c r="G219" s="160" t="e">
        <f>'CURVA ABC'!#REF!</f>
        <v>#REF!</v>
      </c>
      <c r="H219" s="161" t="e">
        <f t="shared" si="4"/>
        <v>#REF!</v>
      </c>
      <c r="I219" s="162"/>
      <c r="J219" s="163"/>
      <c r="L219" s="164" t="e">
        <f>'CURVA ABC'!#REF!</f>
        <v>#REF!</v>
      </c>
    </row>
    <row r="220" spans="1:12" s="166" customFormat="1" hidden="1">
      <c r="A220" s="156" t="e">
        <f>'CURVA ABC'!#REF!</f>
        <v>#REF!</v>
      </c>
      <c r="B220" s="157" t="e">
        <f>'CURVA ABC'!#REF!</f>
        <v>#REF!</v>
      </c>
      <c r="C220" s="157" t="e">
        <f>'CURVA ABC'!#REF!</f>
        <v>#REF!</v>
      </c>
      <c r="D220" s="158" t="e">
        <f>'CURVA ABC'!#REF!</f>
        <v>#REF!</v>
      </c>
      <c r="E220" s="159" t="e">
        <f>VLOOKUP('CURVA ABC'!#REF!,'Plan. Orçamentária'!$D$15:$L$21,7,FALSE)</f>
        <v>#REF!</v>
      </c>
      <c r="F220" s="160" t="e">
        <f>'CURVA ABC'!#REF!</f>
        <v>#REF!</v>
      </c>
      <c r="G220" s="160" t="e">
        <f>'CURVA ABC'!#REF!</f>
        <v>#REF!</v>
      </c>
      <c r="H220" s="161" t="e">
        <f t="shared" si="4"/>
        <v>#REF!</v>
      </c>
      <c r="I220" s="162"/>
      <c r="J220" s="163"/>
      <c r="K220" s="115"/>
      <c r="L220" s="164" t="e">
        <f>'CURVA ABC'!#REF!</f>
        <v>#REF!</v>
      </c>
    </row>
    <row r="221" spans="1:12" s="115" customFormat="1" hidden="1">
      <c r="A221" s="156" t="e">
        <f>'CURVA ABC'!#REF!</f>
        <v>#REF!</v>
      </c>
      <c r="B221" s="157" t="e">
        <f>'CURVA ABC'!#REF!</f>
        <v>#REF!</v>
      </c>
      <c r="C221" s="157" t="e">
        <f>'CURVA ABC'!#REF!</f>
        <v>#REF!</v>
      </c>
      <c r="D221" s="158" t="e">
        <f>'CURVA ABC'!#REF!</f>
        <v>#REF!</v>
      </c>
      <c r="E221" s="159" t="e">
        <f>VLOOKUP('CURVA ABC'!#REF!,'Plan. Orçamentária'!$D$15:$L$21,7,FALSE)</f>
        <v>#REF!</v>
      </c>
      <c r="F221" s="160" t="e">
        <f>'CURVA ABC'!#REF!</f>
        <v>#REF!</v>
      </c>
      <c r="G221" s="160" t="e">
        <f>'CURVA ABC'!#REF!</f>
        <v>#REF!</v>
      </c>
      <c r="H221" s="161" t="e">
        <f t="shared" si="4"/>
        <v>#REF!</v>
      </c>
      <c r="I221" s="162"/>
      <c r="J221" s="163"/>
      <c r="L221" s="164" t="e">
        <f>'CURVA ABC'!#REF!</f>
        <v>#REF!</v>
      </c>
    </row>
    <row r="222" spans="1:12" s="166" customFormat="1" hidden="1">
      <c r="A222" s="156" t="e">
        <f>'CURVA ABC'!#REF!</f>
        <v>#REF!</v>
      </c>
      <c r="B222" s="157" t="e">
        <f>'CURVA ABC'!#REF!</f>
        <v>#REF!</v>
      </c>
      <c r="C222" s="157" t="e">
        <f>'CURVA ABC'!#REF!</f>
        <v>#REF!</v>
      </c>
      <c r="D222" s="158" t="e">
        <f>'CURVA ABC'!#REF!</f>
        <v>#REF!</v>
      </c>
      <c r="E222" s="159" t="e">
        <f>VLOOKUP('CURVA ABC'!#REF!,'Plan. Orçamentária'!$D$15:$L$21,7,FALSE)</f>
        <v>#REF!</v>
      </c>
      <c r="F222" s="160" t="e">
        <f>'CURVA ABC'!#REF!</f>
        <v>#REF!</v>
      </c>
      <c r="G222" s="160" t="e">
        <f>'CURVA ABC'!#REF!</f>
        <v>#REF!</v>
      </c>
      <c r="H222" s="161" t="e">
        <f t="shared" si="4"/>
        <v>#REF!</v>
      </c>
      <c r="I222" s="162"/>
      <c r="J222" s="163"/>
      <c r="K222" s="115"/>
      <c r="L222" s="164" t="e">
        <f>'CURVA ABC'!#REF!</f>
        <v>#REF!</v>
      </c>
    </row>
    <row r="223" spans="1:12" s="115" customFormat="1" hidden="1">
      <c r="A223" s="156" t="e">
        <f>'CURVA ABC'!#REF!</f>
        <v>#REF!</v>
      </c>
      <c r="B223" s="157" t="e">
        <f>'CURVA ABC'!#REF!</f>
        <v>#REF!</v>
      </c>
      <c r="C223" s="157" t="e">
        <f>'CURVA ABC'!#REF!</f>
        <v>#REF!</v>
      </c>
      <c r="D223" s="158" t="e">
        <f>'CURVA ABC'!#REF!</f>
        <v>#REF!</v>
      </c>
      <c r="E223" s="159" t="e">
        <f>VLOOKUP('CURVA ABC'!#REF!,'Plan. Orçamentária'!$D$15:$L$21,7,FALSE)</f>
        <v>#REF!</v>
      </c>
      <c r="F223" s="160" t="e">
        <f>'CURVA ABC'!#REF!</f>
        <v>#REF!</v>
      </c>
      <c r="G223" s="160" t="e">
        <f>'CURVA ABC'!#REF!</f>
        <v>#REF!</v>
      </c>
      <c r="H223" s="161" t="e">
        <f t="shared" si="4"/>
        <v>#REF!</v>
      </c>
      <c r="I223" s="162"/>
      <c r="J223" s="163"/>
      <c r="L223" s="164" t="e">
        <f>'CURVA ABC'!#REF!</f>
        <v>#REF!</v>
      </c>
    </row>
    <row r="224" spans="1:12" s="115" customFormat="1" hidden="1">
      <c r="A224" s="156" t="e">
        <f>'CURVA ABC'!#REF!</f>
        <v>#REF!</v>
      </c>
      <c r="B224" s="157" t="e">
        <f>'CURVA ABC'!#REF!</f>
        <v>#REF!</v>
      </c>
      <c r="C224" s="157" t="e">
        <f>'CURVA ABC'!#REF!</f>
        <v>#REF!</v>
      </c>
      <c r="D224" s="158" t="e">
        <f>'CURVA ABC'!#REF!</f>
        <v>#REF!</v>
      </c>
      <c r="E224" s="159" t="e">
        <f>VLOOKUP('CURVA ABC'!#REF!,'Plan. Orçamentária'!$D$15:$L$21,7,FALSE)</f>
        <v>#REF!</v>
      </c>
      <c r="F224" s="160" t="e">
        <f>'CURVA ABC'!#REF!</f>
        <v>#REF!</v>
      </c>
      <c r="G224" s="160" t="e">
        <f>'CURVA ABC'!#REF!</f>
        <v>#REF!</v>
      </c>
      <c r="H224" s="161" t="e">
        <f t="shared" si="4"/>
        <v>#REF!</v>
      </c>
      <c r="I224" s="162"/>
      <c r="J224" s="163"/>
      <c r="L224" s="164" t="e">
        <f>'CURVA ABC'!#REF!</f>
        <v>#REF!</v>
      </c>
    </row>
    <row r="225" spans="1:12" s="115" customFormat="1" hidden="1">
      <c r="A225" s="156" t="e">
        <f>'CURVA ABC'!#REF!</f>
        <v>#REF!</v>
      </c>
      <c r="B225" s="157" t="e">
        <f>'CURVA ABC'!#REF!</f>
        <v>#REF!</v>
      </c>
      <c r="C225" s="157" t="e">
        <f>'CURVA ABC'!#REF!</f>
        <v>#REF!</v>
      </c>
      <c r="D225" s="158" t="e">
        <f>'CURVA ABC'!#REF!</f>
        <v>#REF!</v>
      </c>
      <c r="E225" s="159" t="e">
        <f>VLOOKUP('CURVA ABC'!#REF!,'Plan. Orçamentária'!$D$15:$L$21,7,FALSE)</f>
        <v>#REF!</v>
      </c>
      <c r="F225" s="160" t="e">
        <f>'CURVA ABC'!#REF!</f>
        <v>#REF!</v>
      </c>
      <c r="G225" s="160" t="e">
        <f>'CURVA ABC'!#REF!</f>
        <v>#REF!</v>
      </c>
      <c r="H225" s="161" t="e">
        <f t="shared" si="4"/>
        <v>#REF!</v>
      </c>
      <c r="I225" s="162"/>
      <c r="J225" s="163"/>
      <c r="L225" s="164" t="e">
        <f>'CURVA ABC'!#REF!</f>
        <v>#REF!</v>
      </c>
    </row>
    <row r="226" spans="1:12" s="115" customFormat="1" hidden="1">
      <c r="A226" s="156" t="e">
        <f>'CURVA ABC'!#REF!</f>
        <v>#REF!</v>
      </c>
      <c r="B226" s="157" t="e">
        <f>'CURVA ABC'!#REF!</f>
        <v>#REF!</v>
      </c>
      <c r="C226" s="157" t="e">
        <f>'CURVA ABC'!#REF!</f>
        <v>#REF!</v>
      </c>
      <c r="D226" s="158" t="e">
        <f>'CURVA ABC'!#REF!</f>
        <v>#REF!</v>
      </c>
      <c r="E226" s="159" t="e">
        <f>VLOOKUP('CURVA ABC'!#REF!,'Plan. Orçamentária'!$D$15:$L$21,7,FALSE)</f>
        <v>#REF!</v>
      </c>
      <c r="F226" s="160" t="e">
        <f>'CURVA ABC'!#REF!</f>
        <v>#REF!</v>
      </c>
      <c r="G226" s="160" t="e">
        <f>'CURVA ABC'!#REF!</f>
        <v>#REF!</v>
      </c>
      <c r="H226" s="161" t="e">
        <f t="shared" si="4"/>
        <v>#REF!</v>
      </c>
      <c r="I226" s="162"/>
      <c r="J226" s="163"/>
      <c r="L226" s="164" t="e">
        <f>'CURVA ABC'!#REF!</f>
        <v>#REF!</v>
      </c>
    </row>
    <row r="227" spans="1:12" s="166" customFormat="1" hidden="1">
      <c r="A227" s="156" t="e">
        <f>'CURVA ABC'!#REF!</f>
        <v>#REF!</v>
      </c>
      <c r="B227" s="157" t="e">
        <f>'CURVA ABC'!#REF!</f>
        <v>#REF!</v>
      </c>
      <c r="C227" s="157" t="e">
        <f>'CURVA ABC'!#REF!</f>
        <v>#REF!</v>
      </c>
      <c r="D227" s="158" t="e">
        <f>'CURVA ABC'!#REF!</f>
        <v>#REF!</v>
      </c>
      <c r="E227" s="159" t="e">
        <f>VLOOKUP('CURVA ABC'!#REF!,'Plan. Orçamentária'!$D$15:$L$21,7,FALSE)</f>
        <v>#REF!</v>
      </c>
      <c r="F227" s="160" t="e">
        <f>'CURVA ABC'!#REF!</f>
        <v>#REF!</v>
      </c>
      <c r="G227" s="160" t="e">
        <f>'CURVA ABC'!#REF!</f>
        <v>#REF!</v>
      </c>
      <c r="H227" s="161" t="e">
        <f t="shared" si="4"/>
        <v>#REF!</v>
      </c>
      <c r="I227" s="162"/>
      <c r="J227" s="163"/>
      <c r="K227" s="115"/>
      <c r="L227" s="164" t="e">
        <f>'CURVA ABC'!#REF!</f>
        <v>#REF!</v>
      </c>
    </row>
    <row r="228" spans="1:12" s="115" customFormat="1" hidden="1">
      <c r="A228" s="156" t="e">
        <f>'CURVA ABC'!#REF!</f>
        <v>#REF!</v>
      </c>
      <c r="B228" s="157" t="e">
        <f>'CURVA ABC'!#REF!</f>
        <v>#REF!</v>
      </c>
      <c r="C228" s="157" t="e">
        <f>'CURVA ABC'!#REF!</f>
        <v>#REF!</v>
      </c>
      <c r="D228" s="158" t="e">
        <f>'CURVA ABC'!#REF!</f>
        <v>#REF!</v>
      </c>
      <c r="E228" s="159" t="e">
        <f>VLOOKUP('CURVA ABC'!#REF!,'Plan. Orçamentária'!$D$15:$L$21,7,FALSE)</f>
        <v>#REF!</v>
      </c>
      <c r="F228" s="160" t="e">
        <f>'CURVA ABC'!#REF!</f>
        <v>#REF!</v>
      </c>
      <c r="G228" s="160" t="e">
        <f>'CURVA ABC'!#REF!</f>
        <v>#REF!</v>
      </c>
      <c r="H228" s="161" t="e">
        <f t="shared" si="4"/>
        <v>#REF!</v>
      </c>
      <c r="I228" s="162"/>
      <c r="J228" s="163"/>
      <c r="L228" s="164" t="e">
        <f>'CURVA ABC'!#REF!</f>
        <v>#REF!</v>
      </c>
    </row>
    <row r="229" spans="1:12" s="166" customFormat="1" hidden="1">
      <c r="A229" s="156" t="e">
        <f>'CURVA ABC'!#REF!</f>
        <v>#REF!</v>
      </c>
      <c r="B229" s="157" t="e">
        <f>'CURVA ABC'!#REF!</f>
        <v>#REF!</v>
      </c>
      <c r="C229" s="157" t="e">
        <f>'CURVA ABC'!#REF!</f>
        <v>#REF!</v>
      </c>
      <c r="D229" s="158" t="e">
        <f>'CURVA ABC'!#REF!</f>
        <v>#REF!</v>
      </c>
      <c r="E229" s="159" t="e">
        <f>VLOOKUP('CURVA ABC'!#REF!,'Plan. Orçamentária'!$D$15:$L$21,7,FALSE)</f>
        <v>#REF!</v>
      </c>
      <c r="F229" s="160" t="e">
        <f>'CURVA ABC'!#REF!</f>
        <v>#REF!</v>
      </c>
      <c r="G229" s="160" t="e">
        <f>'CURVA ABC'!#REF!</f>
        <v>#REF!</v>
      </c>
      <c r="H229" s="161" t="e">
        <f t="shared" si="4"/>
        <v>#REF!</v>
      </c>
      <c r="I229" s="162"/>
      <c r="J229" s="163"/>
      <c r="K229" s="115"/>
      <c r="L229" s="164" t="e">
        <f>'CURVA ABC'!#REF!</f>
        <v>#REF!</v>
      </c>
    </row>
    <row r="230" spans="1:12" s="115" customFormat="1" hidden="1">
      <c r="A230" s="156" t="e">
        <f>'CURVA ABC'!#REF!</f>
        <v>#REF!</v>
      </c>
      <c r="B230" s="157" t="e">
        <f>'CURVA ABC'!#REF!</f>
        <v>#REF!</v>
      </c>
      <c r="C230" s="157" t="e">
        <f>'CURVA ABC'!#REF!</f>
        <v>#REF!</v>
      </c>
      <c r="D230" s="158" t="e">
        <f>'CURVA ABC'!#REF!</f>
        <v>#REF!</v>
      </c>
      <c r="E230" s="159" t="e">
        <f>VLOOKUP('CURVA ABC'!#REF!,'Plan. Orçamentária'!$D$15:$L$21,7,FALSE)</f>
        <v>#REF!</v>
      </c>
      <c r="F230" s="160" t="e">
        <f>'CURVA ABC'!#REF!</f>
        <v>#REF!</v>
      </c>
      <c r="G230" s="160" t="e">
        <f>'CURVA ABC'!#REF!</f>
        <v>#REF!</v>
      </c>
      <c r="H230" s="161" t="e">
        <f t="shared" si="4"/>
        <v>#REF!</v>
      </c>
      <c r="I230" s="162"/>
      <c r="J230" s="163"/>
      <c r="L230" s="164" t="e">
        <f>'CURVA ABC'!#REF!</f>
        <v>#REF!</v>
      </c>
    </row>
    <row r="231" spans="1:12" s="115" customFormat="1" hidden="1">
      <c r="A231" s="156" t="e">
        <f>'CURVA ABC'!#REF!</f>
        <v>#REF!</v>
      </c>
      <c r="B231" s="157" t="e">
        <f>'CURVA ABC'!#REF!</f>
        <v>#REF!</v>
      </c>
      <c r="C231" s="157" t="e">
        <f>'CURVA ABC'!#REF!</f>
        <v>#REF!</v>
      </c>
      <c r="D231" s="158" t="e">
        <f>'CURVA ABC'!#REF!</f>
        <v>#REF!</v>
      </c>
      <c r="E231" s="159" t="e">
        <f>VLOOKUP('CURVA ABC'!#REF!,'Plan. Orçamentária'!$D$15:$L$21,7,FALSE)</f>
        <v>#REF!</v>
      </c>
      <c r="F231" s="160" t="e">
        <f>'CURVA ABC'!#REF!</f>
        <v>#REF!</v>
      </c>
      <c r="G231" s="160" t="e">
        <f>'CURVA ABC'!#REF!</f>
        <v>#REF!</v>
      </c>
      <c r="H231" s="161" t="e">
        <f t="shared" si="4"/>
        <v>#REF!</v>
      </c>
      <c r="I231" s="162"/>
      <c r="J231" s="163"/>
      <c r="L231" s="164" t="e">
        <f>'CURVA ABC'!#REF!</f>
        <v>#REF!</v>
      </c>
    </row>
    <row r="232" spans="1:12" s="115" customFormat="1" hidden="1">
      <c r="A232" s="156" t="e">
        <f>'CURVA ABC'!#REF!</f>
        <v>#REF!</v>
      </c>
      <c r="B232" s="157" t="e">
        <f>'CURVA ABC'!#REF!</f>
        <v>#REF!</v>
      </c>
      <c r="C232" s="157" t="e">
        <f>'CURVA ABC'!#REF!</f>
        <v>#REF!</v>
      </c>
      <c r="D232" s="158" t="e">
        <f>'CURVA ABC'!#REF!</f>
        <v>#REF!</v>
      </c>
      <c r="E232" s="159" t="e">
        <f>VLOOKUP('CURVA ABC'!#REF!,'Plan. Orçamentária'!$D$15:$L$21,7,FALSE)</f>
        <v>#REF!</v>
      </c>
      <c r="F232" s="160" t="e">
        <f>'CURVA ABC'!#REF!</f>
        <v>#REF!</v>
      </c>
      <c r="G232" s="160" t="e">
        <f>'CURVA ABC'!#REF!</f>
        <v>#REF!</v>
      </c>
      <c r="H232" s="161" t="e">
        <f t="shared" si="4"/>
        <v>#REF!</v>
      </c>
      <c r="I232" s="162"/>
      <c r="J232" s="163"/>
      <c r="L232" s="164" t="e">
        <f>'CURVA ABC'!#REF!</f>
        <v>#REF!</v>
      </c>
    </row>
    <row r="233" spans="1:12" s="115" customFormat="1" hidden="1">
      <c r="A233" s="156" t="e">
        <f>'CURVA ABC'!#REF!</f>
        <v>#REF!</v>
      </c>
      <c r="B233" s="157" t="e">
        <f>'CURVA ABC'!#REF!</f>
        <v>#REF!</v>
      </c>
      <c r="C233" s="157" t="e">
        <f>'CURVA ABC'!#REF!</f>
        <v>#REF!</v>
      </c>
      <c r="D233" s="158" t="e">
        <f>'CURVA ABC'!#REF!</f>
        <v>#REF!</v>
      </c>
      <c r="E233" s="159" t="e">
        <f>VLOOKUP('CURVA ABC'!#REF!,'Plan. Orçamentária'!$D$15:$L$21,7,FALSE)</f>
        <v>#REF!</v>
      </c>
      <c r="F233" s="160" t="e">
        <f>'CURVA ABC'!#REF!</f>
        <v>#REF!</v>
      </c>
      <c r="G233" s="160" t="e">
        <f>'CURVA ABC'!#REF!</f>
        <v>#REF!</v>
      </c>
      <c r="H233" s="161" t="e">
        <f t="shared" si="4"/>
        <v>#REF!</v>
      </c>
      <c r="I233" s="162"/>
      <c r="J233" s="163"/>
      <c r="L233" s="164" t="e">
        <f>'CURVA ABC'!#REF!</f>
        <v>#REF!</v>
      </c>
    </row>
    <row r="234" spans="1:12" s="115" customFormat="1" hidden="1">
      <c r="A234" s="156" t="e">
        <f>'CURVA ABC'!#REF!</f>
        <v>#REF!</v>
      </c>
      <c r="B234" s="157" t="e">
        <f>'CURVA ABC'!#REF!</f>
        <v>#REF!</v>
      </c>
      <c r="C234" s="157" t="e">
        <f>'CURVA ABC'!#REF!</f>
        <v>#REF!</v>
      </c>
      <c r="D234" s="158" t="e">
        <f>'CURVA ABC'!#REF!</f>
        <v>#REF!</v>
      </c>
      <c r="E234" s="159" t="e">
        <f>VLOOKUP('CURVA ABC'!#REF!,'Plan. Orçamentária'!$D$15:$L$21,7,FALSE)</f>
        <v>#REF!</v>
      </c>
      <c r="F234" s="160" t="e">
        <f>'CURVA ABC'!#REF!</f>
        <v>#REF!</v>
      </c>
      <c r="G234" s="160" t="e">
        <f>'CURVA ABC'!#REF!</f>
        <v>#REF!</v>
      </c>
      <c r="H234" s="161" t="e">
        <f t="shared" si="4"/>
        <v>#REF!</v>
      </c>
      <c r="I234" s="162"/>
      <c r="J234" s="163"/>
      <c r="L234" s="164" t="e">
        <f>'CURVA ABC'!#REF!</f>
        <v>#REF!</v>
      </c>
    </row>
    <row r="235" spans="1:12" s="115" customFormat="1" hidden="1">
      <c r="A235" s="156" t="e">
        <f>'CURVA ABC'!#REF!</f>
        <v>#REF!</v>
      </c>
      <c r="B235" s="157" t="e">
        <f>'CURVA ABC'!#REF!</f>
        <v>#REF!</v>
      </c>
      <c r="C235" s="157" t="e">
        <f>'CURVA ABC'!#REF!</f>
        <v>#REF!</v>
      </c>
      <c r="D235" s="158" t="e">
        <f>'CURVA ABC'!#REF!</f>
        <v>#REF!</v>
      </c>
      <c r="E235" s="159" t="e">
        <f>VLOOKUP('CURVA ABC'!#REF!,'Plan. Orçamentária'!$D$15:$L$21,7,FALSE)</f>
        <v>#REF!</v>
      </c>
      <c r="F235" s="160" t="e">
        <f>'CURVA ABC'!#REF!</f>
        <v>#REF!</v>
      </c>
      <c r="G235" s="160" t="e">
        <f>'CURVA ABC'!#REF!</f>
        <v>#REF!</v>
      </c>
      <c r="H235" s="161" t="e">
        <f t="shared" si="4"/>
        <v>#REF!</v>
      </c>
      <c r="I235" s="162"/>
      <c r="J235" s="163"/>
      <c r="L235" s="164" t="e">
        <f>'CURVA ABC'!#REF!</f>
        <v>#REF!</v>
      </c>
    </row>
    <row r="236" spans="1:12" s="129" customFormat="1" hidden="1">
      <c r="A236" s="156" t="e">
        <f>'CURVA ABC'!#REF!</f>
        <v>#REF!</v>
      </c>
      <c r="B236" s="157" t="e">
        <f>'CURVA ABC'!#REF!</f>
        <v>#REF!</v>
      </c>
      <c r="C236" s="157" t="e">
        <f>'CURVA ABC'!#REF!</f>
        <v>#REF!</v>
      </c>
      <c r="D236" s="158" t="e">
        <f>'CURVA ABC'!#REF!</f>
        <v>#REF!</v>
      </c>
      <c r="E236" s="159" t="e">
        <f>VLOOKUP('CURVA ABC'!#REF!,'Plan. Orçamentária'!$D$15:$L$21,7,FALSE)</f>
        <v>#REF!</v>
      </c>
      <c r="F236" s="160" t="e">
        <f>'CURVA ABC'!#REF!</f>
        <v>#REF!</v>
      </c>
      <c r="G236" s="160" t="e">
        <f>'CURVA ABC'!#REF!</f>
        <v>#REF!</v>
      </c>
      <c r="H236" s="161" t="e">
        <f t="shared" si="4"/>
        <v>#REF!</v>
      </c>
      <c r="I236" s="162"/>
      <c r="J236" s="163"/>
      <c r="K236" s="115"/>
      <c r="L236" s="164" t="e">
        <f>'CURVA ABC'!#REF!</f>
        <v>#REF!</v>
      </c>
    </row>
    <row r="237" spans="1:12" s="115" customFormat="1" hidden="1">
      <c r="A237" s="156" t="e">
        <f>'CURVA ABC'!#REF!</f>
        <v>#REF!</v>
      </c>
      <c r="B237" s="157" t="e">
        <f>'CURVA ABC'!#REF!</f>
        <v>#REF!</v>
      </c>
      <c r="C237" s="157" t="e">
        <f>'CURVA ABC'!#REF!</f>
        <v>#REF!</v>
      </c>
      <c r="D237" s="158" t="e">
        <f>'CURVA ABC'!#REF!</f>
        <v>#REF!</v>
      </c>
      <c r="E237" s="159" t="e">
        <f>VLOOKUP('CURVA ABC'!#REF!,'Plan. Orçamentária'!$D$15:$L$21,7,FALSE)</f>
        <v>#REF!</v>
      </c>
      <c r="F237" s="160" t="e">
        <f>'CURVA ABC'!#REF!</f>
        <v>#REF!</v>
      </c>
      <c r="G237" s="160" t="e">
        <f>'CURVA ABC'!#REF!</f>
        <v>#REF!</v>
      </c>
      <c r="H237" s="161" t="e">
        <f t="shared" si="4"/>
        <v>#REF!</v>
      </c>
      <c r="I237" s="162"/>
      <c r="J237" s="163"/>
      <c r="L237" s="164" t="e">
        <f>'CURVA ABC'!#REF!</f>
        <v>#REF!</v>
      </c>
    </row>
    <row r="238" spans="1:12" s="115" customFormat="1" hidden="1">
      <c r="A238" s="156" t="e">
        <f>'CURVA ABC'!#REF!</f>
        <v>#REF!</v>
      </c>
      <c r="B238" s="157" t="e">
        <f>'CURVA ABC'!#REF!</f>
        <v>#REF!</v>
      </c>
      <c r="C238" s="157" t="e">
        <f>'CURVA ABC'!#REF!</f>
        <v>#REF!</v>
      </c>
      <c r="D238" s="158" t="e">
        <f>'CURVA ABC'!#REF!</f>
        <v>#REF!</v>
      </c>
      <c r="E238" s="159" t="e">
        <f>VLOOKUP('CURVA ABC'!#REF!,'Plan. Orçamentária'!$D$15:$L$21,7,FALSE)</f>
        <v>#REF!</v>
      </c>
      <c r="F238" s="160" t="e">
        <f>'CURVA ABC'!#REF!</f>
        <v>#REF!</v>
      </c>
      <c r="G238" s="160" t="e">
        <f>'CURVA ABC'!#REF!</f>
        <v>#REF!</v>
      </c>
      <c r="H238" s="161" t="e">
        <f t="shared" si="4"/>
        <v>#REF!</v>
      </c>
      <c r="I238" s="162"/>
      <c r="J238" s="163"/>
      <c r="L238" s="164" t="e">
        <f>'CURVA ABC'!#REF!</f>
        <v>#REF!</v>
      </c>
    </row>
    <row r="239" spans="1:12" s="115" customFormat="1" hidden="1">
      <c r="A239" s="156" t="e">
        <f>'CURVA ABC'!#REF!</f>
        <v>#REF!</v>
      </c>
      <c r="B239" s="157" t="e">
        <f>'CURVA ABC'!#REF!</f>
        <v>#REF!</v>
      </c>
      <c r="C239" s="157" t="e">
        <f>'CURVA ABC'!#REF!</f>
        <v>#REF!</v>
      </c>
      <c r="D239" s="158" t="e">
        <f>'CURVA ABC'!#REF!</f>
        <v>#REF!</v>
      </c>
      <c r="E239" s="159" t="e">
        <f>VLOOKUP('CURVA ABC'!#REF!,'Plan. Orçamentária'!$D$15:$L$21,7,FALSE)</f>
        <v>#REF!</v>
      </c>
      <c r="F239" s="160" t="e">
        <f>'CURVA ABC'!#REF!</f>
        <v>#REF!</v>
      </c>
      <c r="G239" s="160" t="e">
        <f>'CURVA ABC'!#REF!</f>
        <v>#REF!</v>
      </c>
      <c r="H239" s="161" t="e">
        <f t="shared" si="4"/>
        <v>#REF!</v>
      </c>
      <c r="I239" s="162"/>
      <c r="J239" s="163"/>
      <c r="L239" s="164" t="e">
        <f>'CURVA ABC'!#REF!</f>
        <v>#REF!</v>
      </c>
    </row>
    <row r="240" spans="1:12" s="166" customFormat="1" hidden="1">
      <c r="A240" s="156" t="e">
        <f>'CURVA ABC'!#REF!</f>
        <v>#REF!</v>
      </c>
      <c r="B240" s="157" t="e">
        <f>'CURVA ABC'!#REF!</f>
        <v>#REF!</v>
      </c>
      <c r="C240" s="157" t="e">
        <f>'CURVA ABC'!#REF!</f>
        <v>#REF!</v>
      </c>
      <c r="D240" s="158" t="e">
        <f>'CURVA ABC'!#REF!</f>
        <v>#REF!</v>
      </c>
      <c r="E240" s="159" t="e">
        <f>VLOOKUP('CURVA ABC'!#REF!,'Plan. Orçamentária'!$D$15:$L$21,7,FALSE)</f>
        <v>#REF!</v>
      </c>
      <c r="F240" s="160" t="e">
        <f>'CURVA ABC'!#REF!</f>
        <v>#REF!</v>
      </c>
      <c r="G240" s="160" t="e">
        <f>'CURVA ABC'!#REF!</f>
        <v>#REF!</v>
      </c>
      <c r="H240" s="161" t="e">
        <f t="shared" si="4"/>
        <v>#REF!</v>
      </c>
      <c r="I240" s="162"/>
      <c r="J240" s="163"/>
      <c r="K240" s="115"/>
      <c r="L240" s="164" t="e">
        <f>'CURVA ABC'!#REF!</f>
        <v>#REF!</v>
      </c>
    </row>
    <row r="241" spans="1:12" s="166" customFormat="1" hidden="1">
      <c r="A241" s="156" t="e">
        <f>'CURVA ABC'!#REF!</f>
        <v>#REF!</v>
      </c>
      <c r="B241" s="157" t="e">
        <f>'CURVA ABC'!#REF!</f>
        <v>#REF!</v>
      </c>
      <c r="C241" s="157" t="e">
        <f>'CURVA ABC'!#REF!</f>
        <v>#REF!</v>
      </c>
      <c r="D241" s="158" t="e">
        <f>'CURVA ABC'!#REF!</f>
        <v>#REF!</v>
      </c>
      <c r="E241" s="159" t="e">
        <f>VLOOKUP('CURVA ABC'!#REF!,'Plan. Orçamentária'!$D$15:$L$21,7,FALSE)</f>
        <v>#REF!</v>
      </c>
      <c r="F241" s="160" t="e">
        <f>'CURVA ABC'!#REF!</f>
        <v>#REF!</v>
      </c>
      <c r="G241" s="160" t="e">
        <f>'CURVA ABC'!#REF!</f>
        <v>#REF!</v>
      </c>
      <c r="H241" s="161" t="e">
        <f t="shared" si="4"/>
        <v>#REF!</v>
      </c>
      <c r="I241" s="162"/>
      <c r="J241" s="163"/>
      <c r="K241" s="115"/>
      <c r="L241" s="164" t="e">
        <f>'CURVA ABC'!#REF!</f>
        <v>#REF!</v>
      </c>
    </row>
    <row r="242" spans="1:12" s="167" customFormat="1" hidden="1">
      <c r="A242" s="156" t="e">
        <f>'CURVA ABC'!#REF!</f>
        <v>#REF!</v>
      </c>
      <c r="B242" s="157" t="e">
        <f>'CURVA ABC'!#REF!</f>
        <v>#REF!</v>
      </c>
      <c r="C242" s="157" t="e">
        <f>'CURVA ABC'!#REF!</f>
        <v>#REF!</v>
      </c>
      <c r="D242" s="158" t="e">
        <f>'CURVA ABC'!#REF!</f>
        <v>#REF!</v>
      </c>
      <c r="E242" s="159" t="e">
        <f>VLOOKUP('CURVA ABC'!#REF!,'Plan. Orçamentária'!$D$15:$L$21,7,FALSE)</f>
        <v>#REF!</v>
      </c>
      <c r="F242" s="160" t="e">
        <f>'CURVA ABC'!#REF!</f>
        <v>#REF!</v>
      </c>
      <c r="G242" s="160" t="e">
        <f>'CURVA ABC'!#REF!</f>
        <v>#REF!</v>
      </c>
      <c r="H242" s="161" t="e">
        <f t="shared" si="4"/>
        <v>#REF!</v>
      </c>
      <c r="I242" s="162"/>
      <c r="J242" s="163"/>
      <c r="K242" s="115"/>
      <c r="L242" s="164" t="e">
        <f>'CURVA ABC'!#REF!</f>
        <v>#REF!</v>
      </c>
    </row>
    <row r="243" spans="1:12" s="115" customFormat="1" hidden="1">
      <c r="A243" s="156" t="e">
        <f>'CURVA ABC'!#REF!</f>
        <v>#REF!</v>
      </c>
      <c r="B243" s="157" t="e">
        <f>'CURVA ABC'!#REF!</f>
        <v>#REF!</v>
      </c>
      <c r="C243" s="157" t="e">
        <f>'CURVA ABC'!#REF!</f>
        <v>#REF!</v>
      </c>
      <c r="D243" s="158" t="e">
        <f>'CURVA ABC'!#REF!</f>
        <v>#REF!</v>
      </c>
      <c r="E243" s="159" t="e">
        <f>VLOOKUP('CURVA ABC'!#REF!,'Plan. Orçamentária'!$D$15:$L$21,7,FALSE)</f>
        <v>#REF!</v>
      </c>
      <c r="F243" s="160" t="e">
        <f>'CURVA ABC'!#REF!</f>
        <v>#REF!</v>
      </c>
      <c r="G243" s="160" t="e">
        <f>'CURVA ABC'!#REF!</f>
        <v>#REF!</v>
      </c>
      <c r="H243" s="161" t="e">
        <f t="shared" si="4"/>
        <v>#REF!</v>
      </c>
      <c r="I243" s="162"/>
      <c r="J243" s="163"/>
      <c r="L243" s="164" t="e">
        <f>'CURVA ABC'!#REF!</f>
        <v>#REF!</v>
      </c>
    </row>
    <row r="244" spans="1:12" s="115" customFormat="1" hidden="1">
      <c r="A244" s="156" t="e">
        <f>'CURVA ABC'!#REF!</f>
        <v>#REF!</v>
      </c>
      <c r="B244" s="157" t="e">
        <f>'CURVA ABC'!#REF!</f>
        <v>#REF!</v>
      </c>
      <c r="C244" s="157" t="e">
        <f>'CURVA ABC'!#REF!</f>
        <v>#REF!</v>
      </c>
      <c r="D244" s="158" t="e">
        <f>'CURVA ABC'!#REF!</f>
        <v>#REF!</v>
      </c>
      <c r="E244" s="159" t="e">
        <f>VLOOKUP('CURVA ABC'!#REF!,'Plan. Orçamentária'!$D$15:$L$21,7,FALSE)</f>
        <v>#REF!</v>
      </c>
      <c r="F244" s="160" t="e">
        <f>'CURVA ABC'!#REF!</f>
        <v>#REF!</v>
      </c>
      <c r="G244" s="160" t="e">
        <f>'CURVA ABC'!#REF!</f>
        <v>#REF!</v>
      </c>
      <c r="H244" s="161" t="e">
        <f t="shared" si="4"/>
        <v>#REF!</v>
      </c>
      <c r="I244" s="162"/>
      <c r="J244" s="163"/>
      <c r="L244" s="164" t="e">
        <f>'CURVA ABC'!#REF!</f>
        <v>#REF!</v>
      </c>
    </row>
    <row r="245" spans="1:12" s="115" customFormat="1" hidden="1">
      <c r="A245" s="156" t="e">
        <f>'CURVA ABC'!#REF!</f>
        <v>#REF!</v>
      </c>
      <c r="B245" s="157" t="e">
        <f>'CURVA ABC'!#REF!</f>
        <v>#REF!</v>
      </c>
      <c r="C245" s="157" t="e">
        <f>'CURVA ABC'!#REF!</f>
        <v>#REF!</v>
      </c>
      <c r="D245" s="158" t="e">
        <f>'CURVA ABC'!#REF!</f>
        <v>#REF!</v>
      </c>
      <c r="E245" s="159" t="e">
        <f>VLOOKUP('CURVA ABC'!#REF!,'Plan. Orçamentária'!$D$15:$L$21,7,FALSE)</f>
        <v>#REF!</v>
      </c>
      <c r="F245" s="160" t="e">
        <f>'CURVA ABC'!#REF!</f>
        <v>#REF!</v>
      </c>
      <c r="G245" s="160" t="e">
        <f>'CURVA ABC'!#REF!</f>
        <v>#REF!</v>
      </c>
      <c r="H245" s="161" t="e">
        <f t="shared" si="4"/>
        <v>#REF!</v>
      </c>
      <c r="I245" s="162"/>
      <c r="J245" s="163"/>
      <c r="L245" s="164" t="e">
        <f>'CURVA ABC'!#REF!</f>
        <v>#REF!</v>
      </c>
    </row>
    <row r="246" spans="1:12" s="115" customFormat="1" hidden="1">
      <c r="A246" s="156" t="e">
        <f>'CURVA ABC'!#REF!</f>
        <v>#REF!</v>
      </c>
      <c r="B246" s="157" t="e">
        <f>'CURVA ABC'!#REF!</f>
        <v>#REF!</v>
      </c>
      <c r="C246" s="157" t="e">
        <f>'CURVA ABC'!#REF!</f>
        <v>#REF!</v>
      </c>
      <c r="D246" s="158" t="e">
        <f>'CURVA ABC'!#REF!</f>
        <v>#REF!</v>
      </c>
      <c r="E246" s="159" t="e">
        <f>VLOOKUP('CURVA ABC'!#REF!,'Plan. Orçamentária'!$D$15:$L$21,7,FALSE)</f>
        <v>#REF!</v>
      </c>
      <c r="F246" s="160" t="e">
        <f>'CURVA ABC'!#REF!</f>
        <v>#REF!</v>
      </c>
      <c r="G246" s="160" t="e">
        <f>'CURVA ABC'!#REF!</f>
        <v>#REF!</v>
      </c>
      <c r="H246" s="161" t="e">
        <f t="shared" si="4"/>
        <v>#REF!</v>
      </c>
      <c r="I246" s="162"/>
      <c r="J246" s="163"/>
      <c r="L246" s="164" t="e">
        <f>'CURVA ABC'!#REF!</f>
        <v>#REF!</v>
      </c>
    </row>
    <row r="247" spans="1:12" s="115" customFormat="1" hidden="1">
      <c r="A247" s="156" t="e">
        <f>'CURVA ABC'!#REF!</f>
        <v>#REF!</v>
      </c>
      <c r="B247" s="157" t="e">
        <f>'CURVA ABC'!#REF!</f>
        <v>#REF!</v>
      </c>
      <c r="C247" s="157" t="e">
        <f>'CURVA ABC'!#REF!</f>
        <v>#REF!</v>
      </c>
      <c r="D247" s="158" t="e">
        <f>'CURVA ABC'!#REF!</f>
        <v>#REF!</v>
      </c>
      <c r="E247" s="159" t="e">
        <f>VLOOKUP('CURVA ABC'!#REF!,'Plan. Orçamentária'!$D$15:$L$21,7,FALSE)</f>
        <v>#REF!</v>
      </c>
      <c r="F247" s="160" t="e">
        <f>'CURVA ABC'!#REF!</f>
        <v>#REF!</v>
      </c>
      <c r="G247" s="160" t="e">
        <f>'CURVA ABC'!#REF!</f>
        <v>#REF!</v>
      </c>
      <c r="H247" s="161" t="e">
        <f t="shared" si="4"/>
        <v>#REF!</v>
      </c>
      <c r="I247" s="162"/>
      <c r="J247" s="163"/>
      <c r="L247" s="164" t="e">
        <f>'CURVA ABC'!#REF!</f>
        <v>#REF!</v>
      </c>
    </row>
    <row r="248" spans="1:12" s="115" customFormat="1" hidden="1">
      <c r="A248" s="156" t="e">
        <f>'CURVA ABC'!#REF!</f>
        <v>#REF!</v>
      </c>
      <c r="B248" s="157" t="e">
        <f>'CURVA ABC'!#REF!</f>
        <v>#REF!</v>
      </c>
      <c r="C248" s="157" t="e">
        <f>'CURVA ABC'!#REF!</f>
        <v>#REF!</v>
      </c>
      <c r="D248" s="158" t="e">
        <f>'CURVA ABC'!#REF!</f>
        <v>#REF!</v>
      </c>
      <c r="E248" s="159" t="e">
        <f>VLOOKUP('CURVA ABC'!#REF!,'Plan. Orçamentária'!$D$15:$L$21,7,FALSE)</f>
        <v>#REF!</v>
      </c>
      <c r="F248" s="160" t="e">
        <f>'CURVA ABC'!#REF!</f>
        <v>#REF!</v>
      </c>
      <c r="G248" s="160" t="e">
        <f>'CURVA ABC'!#REF!</f>
        <v>#REF!</v>
      </c>
      <c r="H248" s="161" t="e">
        <f t="shared" si="4"/>
        <v>#REF!</v>
      </c>
      <c r="I248" s="162"/>
      <c r="J248" s="163"/>
      <c r="L248" s="164" t="e">
        <f>'CURVA ABC'!#REF!</f>
        <v>#REF!</v>
      </c>
    </row>
    <row r="249" spans="1:12" s="115" customFormat="1" hidden="1">
      <c r="A249" s="156" t="e">
        <f>'CURVA ABC'!#REF!</f>
        <v>#REF!</v>
      </c>
      <c r="B249" s="157" t="e">
        <f>'CURVA ABC'!#REF!</f>
        <v>#REF!</v>
      </c>
      <c r="C249" s="157" t="e">
        <f>'CURVA ABC'!#REF!</f>
        <v>#REF!</v>
      </c>
      <c r="D249" s="158" t="e">
        <f>'CURVA ABC'!#REF!</f>
        <v>#REF!</v>
      </c>
      <c r="E249" s="159" t="e">
        <f>VLOOKUP('CURVA ABC'!#REF!,'Plan. Orçamentária'!$D$15:$L$21,7,FALSE)</f>
        <v>#REF!</v>
      </c>
      <c r="F249" s="160" t="e">
        <f>'CURVA ABC'!#REF!</f>
        <v>#REF!</v>
      </c>
      <c r="G249" s="160" t="e">
        <f>'CURVA ABC'!#REF!</f>
        <v>#REF!</v>
      </c>
      <c r="H249" s="161" t="e">
        <f t="shared" si="4"/>
        <v>#REF!</v>
      </c>
      <c r="I249" s="162"/>
      <c r="J249" s="163"/>
      <c r="L249" s="164" t="e">
        <f>'CURVA ABC'!#REF!</f>
        <v>#REF!</v>
      </c>
    </row>
    <row r="250" spans="1:12" s="115" customFormat="1" hidden="1">
      <c r="A250" s="156" t="e">
        <f>'CURVA ABC'!#REF!</f>
        <v>#REF!</v>
      </c>
      <c r="B250" s="157" t="e">
        <f>'CURVA ABC'!#REF!</f>
        <v>#REF!</v>
      </c>
      <c r="C250" s="157" t="e">
        <f>'CURVA ABC'!#REF!</f>
        <v>#REF!</v>
      </c>
      <c r="D250" s="158" t="e">
        <f>'CURVA ABC'!#REF!</f>
        <v>#REF!</v>
      </c>
      <c r="E250" s="159" t="e">
        <f>VLOOKUP('CURVA ABC'!#REF!,'Plan. Orçamentária'!$D$15:$L$21,7,FALSE)</f>
        <v>#REF!</v>
      </c>
      <c r="F250" s="160" t="e">
        <f>'CURVA ABC'!#REF!</f>
        <v>#REF!</v>
      </c>
      <c r="G250" s="160" t="e">
        <f>'CURVA ABC'!#REF!</f>
        <v>#REF!</v>
      </c>
      <c r="H250" s="161" t="e">
        <f t="shared" si="4"/>
        <v>#REF!</v>
      </c>
      <c r="I250" s="162"/>
      <c r="J250" s="163"/>
      <c r="L250" s="164" t="e">
        <f>'CURVA ABC'!#REF!</f>
        <v>#REF!</v>
      </c>
    </row>
    <row r="251" spans="1:12" s="115" customFormat="1" hidden="1">
      <c r="A251" s="156" t="e">
        <f>'CURVA ABC'!#REF!</f>
        <v>#REF!</v>
      </c>
      <c r="B251" s="157" t="e">
        <f>'CURVA ABC'!#REF!</f>
        <v>#REF!</v>
      </c>
      <c r="C251" s="157" t="e">
        <f>'CURVA ABC'!#REF!</f>
        <v>#REF!</v>
      </c>
      <c r="D251" s="158" t="e">
        <f>'CURVA ABC'!#REF!</f>
        <v>#REF!</v>
      </c>
      <c r="E251" s="159" t="e">
        <f>VLOOKUP('CURVA ABC'!#REF!,'Plan. Orçamentária'!$D$15:$L$21,7,FALSE)</f>
        <v>#REF!</v>
      </c>
      <c r="F251" s="160" t="e">
        <f>'CURVA ABC'!#REF!</f>
        <v>#REF!</v>
      </c>
      <c r="G251" s="160" t="e">
        <f>'CURVA ABC'!#REF!</f>
        <v>#REF!</v>
      </c>
      <c r="H251" s="161" t="e">
        <f t="shared" si="4"/>
        <v>#REF!</v>
      </c>
      <c r="I251" s="162"/>
      <c r="J251" s="163"/>
      <c r="L251" s="164" t="e">
        <f>'CURVA ABC'!#REF!</f>
        <v>#REF!</v>
      </c>
    </row>
    <row r="252" spans="1:12" s="115" customFormat="1" hidden="1">
      <c r="A252" s="156" t="e">
        <f>'CURVA ABC'!#REF!</f>
        <v>#REF!</v>
      </c>
      <c r="B252" s="157" t="e">
        <f>'CURVA ABC'!#REF!</f>
        <v>#REF!</v>
      </c>
      <c r="C252" s="157" t="e">
        <f>'CURVA ABC'!#REF!</f>
        <v>#REF!</v>
      </c>
      <c r="D252" s="158" t="e">
        <f>'CURVA ABC'!#REF!</f>
        <v>#REF!</v>
      </c>
      <c r="E252" s="159" t="e">
        <f>VLOOKUP('CURVA ABC'!#REF!,'Plan. Orçamentária'!$D$15:$L$21,7,FALSE)</f>
        <v>#REF!</v>
      </c>
      <c r="F252" s="160" t="e">
        <f>'CURVA ABC'!#REF!</f>
        <v>#REF!</v>
      </c>
      <c r="G252" s="160" t="e">
        <f>'CURVA ABC'!#REF!</f>
        <v>#REF!</v>
      </c>
      <c r="H252" s="161" t="e">
        <f t="shared" si="4"/>
        <v>#REF!</v>
      </c>
      <c r="I252" s="162"/>
      <c r="J252" s="163"/>
      <c r="L252" s="164" t="e">
        <f>'CURVA ABC'!#REF!</f>
        <v>#REF!</v>
      </c>
    </row>
    <row r="253" spans="1:12" s="115" customFormat="1" hidden="1">
      <c r="A253" s="156" t="e">
        <f>'CURVA ABC'!#REF!</f>
        <v>#REF!</v>
      </c>
      <c r="B253" s="157" t="e">
        <f>'CURVA ABC'!#REF!</f>
        <v>#REF!</v>
      </c>
      <c r="C253" s="157" t="e">
        <f>'CURVA ABC'!#REF!</f>
        <v>#REF!</v>
      </c>
      <c r="D253" s="158" t="e">
        <f>'CURVA ABC'!#REF!</f>
        <v>#REF!</v>
      </c>
      <c r="E253" s="159" t="e">
        <f>VLOOKUP('CURVA ABC'!#REF!,'Plan. Orçamentária'!$D$15:$L$21,7,FALSE)</f>
        <v>#REF!</v>
      </c>
      <c r="F253" s="160" t="e">
        <f>'CURVA ABC'!#REF!</f>
        <v>#REF!</v>
      </c>
      <c r="G253" s="160" t="e">
        <f>'CURVA ABC'!#REF!</f>
        <v>#REF!</v>
      </c>
      <c r="H253" s="161" t="e">
        <f t="shared" si="4"/>
        <v>#REF!</v>
      </c>
      <c r="I253" s="162"/>
      <c r="J253" s="163"/>
      <c r="L253" s="164" t="e">
        <f>'CURVA ABC'!#REF!</f>
        <v>#REF!</v>
      </c>
    </row>
    <row r="254" spans="1:12" s="115" customFormat="1" hidden="1">
      <c r="A254" s="156" t="e">
        <f>'CURVA ABC'!#REF!</f>
        <v>#REF!</v>
      </c>
      <c r="B254" s="157" t="e">
        <f>'CURVA ABC'!#REF!</f>
        <v>#REF!</v>
      </c>
      <c r="C254" s="157" t="e">
        <f>'CURVA ABC'!#REF!</f>
        <v>#REF!</v>
      </c>
      <c r="D254" s="158" t="e">
        <f>'CURVA ABC'!#REF!</f>
        <v>#REF!</v>
      </c>
      <c r="E254" s="159" t="e">
        <f>VLOOKUP('CURVA ABC'!#REF!,'Plan. Orçamentária'!$D$15:$L$21,7,FALSE)</f>
        <v>#REF!</v>
      </c>
      <c r="F254" s="160" t="e">
        <f>'CURVA ABC'!#REF!</f>
        <v>#REF!</v>
      </c>
      <c r="G254" s="160" t="e">
        <f>'CURVA ABC'!#REF!</f>
        <v>#REF!</v>
      </c>
      <c r="H254" s="161" t="e">
        <f t="shared" si="4"/>
        <v>#REF!</v>
      </c>
      <c r="I254" s="162"/>
      <c r="J254" s="163"/>
      <c r="L254" s="164" t="e">
        <f>'CURVA ABC'!#REF!</f>
        <v>#REF!</v>
      </c>
    </row>
    <row r="255" spans="1:12" s="166" customFormat="1" hidden="1">
      <c r="A255" s="156" t="e">
        <f>'CURVA ABC'!#REF!</f>
        <v>#REF!</v>
      </c>
      <c r="B255" s="157" t="e">
        <f>'CURVA ABC'!#REF!</f>
        <v>#REF!</v>
      </c>
      <c r="C255" s="157" t="e">
        <f>'CURVA ABC'!#REF!</f>
        <v>#REF!</v>
      </c>
      <c r="D255" s="158" t="e">
        <f>'CURVA ABC'!#REF!</f>
        <v>#REF!</v>
      </c>
      <c r="E255" s="159" t="e">
        <f>VLOOKUP('CURVA ABC'!#REF!,'Plan. Orçamentária'!$D$15:$L$21,7,FALSE)</f>
        <v>#REF!</v>
      </c>
      <c r="F255" s="160" t="e">
        <f>'CURVA ABC'!#REF!</f>
        <v>#REF!</v>
      </c>
      <c r="G255" s="160" t="e">
        <f>'CURVA ABC'!#REF!</f>
        <v>#REF!</v>
      </c>
      <c r="H255" s="161" t="e">
        <f t="shared" si="4"/>
        <v>#REF!</v>
      </c>
      <c r="I255" s="162"/>
      <c r="J255" s="163"/>
      <c r="K255" s="115"/>
      <c r="L255" s="164" t="e">
        <f>'CURVA ABC'!#REF!</f>
        <v>#REF!</v>
      </c>
    </row>
    <row r="256" spans="1:12" s="115" customFormat="1" hidden="1">
      <c r="A256" s="156" t="e">
        <f>'CURVA ABC'!#REF!</f>
        <v>#REF!</v>
      </c>
      <c r="B256" s="157" t="e">
        <f>'CURVA ABC'!#REF!</f>
        <v>#REF!</v>
      </c>
      <c r="C256" s="157" t="e">
        <f>'CURVA ABC'!#REF!</f>
        <v>#REF!</v>
      </c>
      <c r="D256" s="158" t="e">
        <f>'CURVA ABC'!#REF!</f>
        <v>#REF!</v>
      </c>
      <c r="E256" s="159" t="e">
        <f>VLOOKUP('CURVA ABC'!#REF!,'Plan. Orçamentária'!$D$15:$L$21,7,FALSE)</f>
        <v>#REF!</v>
      </c>
      <c r="F256" s="160" t="e">
        <f>'CURVA ABC'!#REF!</f>
        <v>#REF!</v>
      </c>
      <c r="G256" s="160" t="e">
        <f>'CURVA ABC'!#REF!</f>
        <v>#REF!</v>
      </c>
      <c r="H256" s="161" t="e">
        <f t="shared" si="4"/>
        <v>#REF!</v>
      </c>
      <c r="I256" s="162"/>
      <c r="J256" s="163"/>
      <c r="L256" s="164" t="e">
        <f>'CURVA ABC'!#REF!</f>
        <v>#REF!</v>
      </c>
    </row>
    <row r="257" spans="1:12" s="115" customFormat="1" hidden="1">
      <c r="A257" s="156" t="e">
        <f>'CURVA ABC'!#REF!</f>
        <v>#REF!</v>
      </c>
      <c r="B257" s="157" t="e">
        <f>'CURVA ABC'!#REF!</f>
        <v>#REF!</v>
      </c>
      <c r="C257" s="157" t="e">
        <f>'CURVA ABC'!#REF!</f>
        <v>#REF!</v>
      </c>
      <c r="D257" s="158" t="e">
        <f>'CURVA ABC'!#REF!</f>
        <v>#REF!</v>
      </c>
      <c r="E257" s="159" t="e">
        <f>VLOOKUP('CURVA ABC'!#REF!,'Plan. Orçamentária'!$D$15:$L$21,7,FALSE)</f>
        <v>#REF!</v>
      </c>
      <c r="F257" s="160" t="e">
        <f>'CURVA ABC'!#REF!</f>
        <v>#REF!</v>
      </c>
      <c r="G257" s="160" t="e">
        <f>'CURVA ABC'!#REF!</f>
        <v>#REF!</v>
      </c>
      <c r="H257" s="161" t="e">
        <f t="shared" si="4"/>
        <v>#REF!</v>
      </c>
      <c r="I257" s="162"/>
      <c r="J257" s="163"/>
      <c r="L257" s="164" t="e">
        <f>'CURVA ABC'!#REF!</f>
        <v>#REF!</v>
      </c>
    </row>
    <row r="258" spans="1:12" s="115" customFormat="1" hidden="1">
      <c r="A258" s="156" t="e">
        <f>'CURVA ABC'!#REF!</f>
        <v>#REF!</v>
      </c>
      <c r="B258" s="157" t="e">
        <f>'CURVA ABC'!#REF!</f>
        <v>#REF!</v>
      </c>
      <c r="C258" s="157" t="e">
        <f>'CURVA ABC'!#REF!</f>
        <v>#REF!</v>
      </c>
      <c r="D258" s="158" t="e">
        <f>'CURVA ABC'!#REF!</f>
        <v>#REF!</v>
      </c>
      <c r="E258" s="159" t="e">
        <f>VLOOKUP('CURVA ABC'!#REF!,'Plan. Orçamentária'!$D$15:$L$21,7,FALSE)</f>
        <v>#REF!</v>
      </c>
      <c r="F258" s="160" t="e">
        <f>'CURVA ABC'!#REF!</f>
        <v>#REF!</v>
      </c>
      <c r="G258" s="160" t="e">
        <f>'CURVA ABC'!#REF!</f>
        <v>#REF!</v>
      </c>
      <c r="H258" s="161" t="e">
        <f t="shared" si="4"/>
        <v>#REF!</v>
      </c>
      <c r="I258" s="162"/>
      <c r="J258" s="163"/>
      <c r="L258" s="164" t="e">
        <f>'CURVA ABC'!#REF!</f>
        <v>#REF!</v>
      </c>
    </row>
    <row r="259" spans="1:12" s="115" customFormat="1" hidden="1">
      <c r="A259" s="156" t="e">
        <f>'CURVA ABC'!#REF!</f>
        <v>#REF!</v>
      </c>
      <c r="B259" s="157" t="e">
        <f>'CURVA ABC'!#REF!</f>
        <v>#REF!</v>
      </c>
      <c r="C259" s="157" t="e">
        <f>'CURVA ABC'!#REF!</f>
        <v>#REF!</v>
      </c>
      <c r="D259" s="158" t="e">
        <f>'CURVA ABC'!#REF!</f>
        <v>#REF!</v>
      </c>
      <c r="E259" s="159" t="e">
        <f>VLOOKUP('CURVA ABC'!#REF!,'Plan. Orçamentária'!$D$15:$L$21,7,FALSE)</f>
        <v>#REF!</v>
      </c>
      <c r="F259" s="160" t="e">
        <f>'CURVA ABC'!#REF!</f>
        <v>#REF!</v>
      </c>
      <c r="G259" s="160" t="e">
        <f>'CURVA ABC'!#REF!</f>
        <v>#REF!</v>
      </c>
      <c r="H259" s="161" t="e">
        <f t="shared" si="4"/>
        <v>#REF!</v>
      </c>
      <c r="I259" s="162"/>
      <c r="J259" s="163"/>
      <c r="L259" s="164" t="e">
        <f>'CURVA ABC'!#REF!</f>
        <v>#REF!</v>
      </c>
    </row>
    <row r="260" spans="1:12" s="115" customFormat="1" hidden="1">
      <c r="A260" s="156" t="e">
        <f>'CURVA ABC'!#REF!</f>
        <v>#REF!</v>
      </c>
      <c r="B260" s="157" t="e">
        <f>'CURVA ABC'!#REF!</f>
        <v>#REF!</v>
      </c>
      <c r="C260" s="157" t="e">
        <f>'CURVA ABC'!#REF!</f>
        <v>#REF!</v>
      </c>
      <c r="D260" s="158" t="e">
        <f>'CURVA ABC'!#REF!</f>
        <v>#REF!</v>
      </c>
      <c r="E260" s="159" t="e">
        <f>VLOOKUP('CURVA ABC'!#REF!,'Plan. Orçamentária'!$D$15:$L$21,7,FALSE)</f>
        <v>#REF!</v>
      </c>
      <c r="F260" s="160" t="e">
        <f>'CURVA ABC'!#REF!</f>
        <v>#REF!</v>
      </c>
      <c r="G260" s="160" t="e">
        <f>'CURVA ABC'!#REF!</f>
        <v>#REF!</v>
      </c>
      <c r="H260" s="161" t="e">
        <f t="shared" si="4"/>
        <v>#REF!</v>
      </c>
      <c r="I260" s="162"/>
      <c r="J260" s="163"/>
      <c r="L260" s="164" t="e">
        <f>'CURVA ABC'!#REF!</f>
        <v>#REF!</v>
      </c>
    </row>
    <row r="261" spans="1:12" s="115" customFormat="1" hidden="1">
      <c r="A261" s="156" t="e">
        <f>'CURVA ABC'!#REF!</f>
        <v>#REF!</v>
      </c>
      <c r="B261" s="157" t="e">
        <f>'CURVA ABC'!#REF!</f>
        <v>#REF!</v>
      </c>
      <c r="C261" s="157" t="e">
        <f>'CURVA ABC'!#REF!</f>
        <v>#REF!</v>
      </c>
      <c r="D261" s="158" t="e">
        <f>'CURVA ABC'!#REF!</f>
        <v>#REF!</v>
      </c>
      <c r="E261" s="159" t="e">
        <f>VLOOKUP('CURVA ABC'!#REF!,'Plan. Orçamentária'!$D$15:$L$21,7,FALSE)</f>
        <v>#REF!</v>
      </c>
      <c r="F261" s="160" t="e">
        <f>'CURVA ABC'!#REF!</f>
        <v>#REF!</v>
      </c>
      <c r="G261" s="160" t="e">
        <f>'CURVA ABC'!#REF!</f>
        <v>#REF!</v>
      </c>
      <c r="H261" s="161" t="e">
        <f t="shared" si="4"/>
        <v>#REF!</v>
      </c>
      <c r="I261" s="162"/>
      <c r="J261" s="163"/>
      <c r="L261" s="164" t="e">
        <f>'CURVA ABC'!#REF!</f>
        <v>#REF!</v>
      </c>
    </row>
    <row r="262" spans="1:12" s="115" customFormat="1" hidden="1">
      <c r="A262" s="156" t="e">
        <f>'CURVA ABC'!#REF!</f>
        <v>#REF!</v>
      </c>
      <c r="B262" s="157" t="e">
        <f>'CURVA ABC'!#REF!</f>
        <v>#REF!</v>
      </c>
      <c r="C262" s="157" t="e">
        <f>'CURVA ABC'!#REF!</f>
        <v>#REF!</v>
      </c>
      <c r="D262" s="158" t="e">
        <f>'CURVA ABC'!#REF!</f>
        <v>#REF!</v>
      </c>
      <c r="E262" s="159" t="e">
        <f>VLOOKUP('CURVA ABC'!#REF!,'Plan. Orçamentária'!$D$15:$L$21,7,FALSE)</f>
        <v>#REF!</v>
      </c>
      <c r="F262" s="160" t="e">
        <f>'CURVA ABC'!#REF!</f>
        <v>#REF!</v>
      </c>
      <c r="G262" s="160" t="e">
        <f>'CURVA ABC'!#REF!</f>
        <v>#REF!</v>
      </c>
      <c r="H262" s="161" t="e">
        <f t="shared" si="4"/>
        <v>#REF!</v>
      </c>
      <c r="I262" s="162"/>
      <c r="J262" s="163"/>
      <c r="L262" s="164" t="e">
        <f>'CURVA ABC'!#REF!</f>
        <v>#REF!</v>
      </c>
    </row>
    <row r="263" spans="1:12" s="166" customFormat="1" hidden="1">
      <c r="A263" s="156" t="e">
        <f>'CURVA ABC'!#REF!</f>
        <v>#REF!</v>
      </c>
      <c r="B263" s="157" t="e">
        <f>'CURVA ABC'!#REF!</f>
        <v>#REF!</v>
      </c>
      <c r="C263" s="157" t="e">
        <f>'CURVA ABC'!#REF!</f>
        <v>#REF!</v>
      </c>
      <c r="D263" s="158" t="e">
        <f>'CURVA ABC'!#REF!</f>
        <v>#REF!</v>
      </c>
      <c r="E263" s="159" t="e">
        <f>VLOOKUP('CURVA ABC'!#REF!,'Plan. Orçamentária'!$D$15:$L$21,7,FALSE)</f>
        <v>#REF!</v>
      </c>
      <c r="F263" s="160" t="e">
        <f>'CURVA ABC'!#REF!</f>
        <v>#REF!</v>
      </c>
      <c r="G263" s="160" t="e">
        <f>'CURVA ABC'!#REF!</f>
        <v>#REF!</v>
      </c>
      <c r="H263" s="161" t="e">
        <f t="shared" si="4"/>
        <v>#REF!</v>
      </c>
      <c r="I263" s="162"/>
      <c r="J263" s="163"/>
      <c r="K263" s="115"/>
      <c r="L263" s="164" t="e">
        <f>'CURVA ABC'!#REF!</f>
        <v>#REF!</v>
      </c>
    </row>
    <row r="264" spans="1:12" s="115" customFormat="1" hidden="1">
      <c r="A264" s="156" t="e">
        <f>'CURVA ABC'!#REF!</f>
        <v>#REF!</v>
      </c>
      <c r="B264" s="157" t="e">
        <f>'CURVA ABC'!#REF!</f>
        <v>#REF!</v>
      </c>
      <c r="C264" s="157" t="e">
        <f>'CURVA ABC'!#REF!</f>
        <v>#REF!</v>
      </c>
      <c r="D264" s="158" t="e">
        <f>'CURVA ABC'!#REF!</f>
        <v>#REF!</v>
      </c>
      <c r="E264" s="159" t="e">
        <f>VLOOKUP('CURVA ABC'!#REF!,'Plan. Orçamentária'!$D$15:$L$21,7,FALSE)</f>
        <v>#REF!</v>
      </c>
      <c r="F264" s="160" t="e">
        <f>'CURVA ABC'!#REF!</f>
        <v>#REF!</v>
      </c>
      <c r="G264" s="160" t="e">
        <f>'CURVA ABC'!#REF!</f>
        <v>#REF!</v>
      </c>
      <c r="H264" s="161" t="e">
        <f t="shared" si="4"/>
        <v>#REF!</v>
      </c>
      <c r="I264" s="162"/>
      <c r="J264" s="163"/>
      <c r="L264" s="164" t="e">
        <f>'CURVA ABC'!#REF!</f>
        <v>#REF!</v>
      </c>
    </row>
    <row r="265" spans="1:12" s="115" customFormat="1" hidden="1">
      <c r="A265" s="156" t="e">
        <f>'CURVA ABC'!#REF!</f>
        <v>#REF!</v>
      </c>
      <c r="B265" s="157" t="e">
        <f>'CURVA ABC'!#REF!</f>
        <v>#REF!</v>
      </c>
      <c r="C265" s="157" t="e">
        <f>'CURVA ABC'!#REF!</f>
        <v>#REF!</v>
      </c>
      <c r="D265" s="158" t="e">
        <f>'CURVA ABC'!#REF!</f>
        <v>#REF!</v>
      </c>
      <c r="E265" s="159" t="e">
        <f>VLOOKUP('CURVA ABC'!#REF!,'Plan. Orçamentária'!$D$15:$L$21,7,FALSE)</f>
        <v>#REF!</v>
      </c>
      <c r="F265" s="160" t="e">
        <f>'CURVA ABC'!#REF!</f>
        <v>#REF!</v>
      </c>
      <c r="G265" s="160" t="e">
        <f>'CURVA ABC'!#REF!</f>
        <v>#REF!</v>
      </c>
      <c r="H265" s="161" t="e">
        <f t="shared" si="4"/>
        <v>#REF!</v>
      </c>
      <c r="I265" s="162"/>
      <c r="J265" s="163"/>
      <c r="L265" s="164" t="e">
        <f>'CURVA ABC'!#REF!</f>
        <v>#REF!</v>
      </c>
    </row>
    <row r="266" spans="1:12" s="115" customFormat="1" hidden="1">
      <c r="A266" s="156" t="e">
        <f>'CURVA ABC'!#REF!</f>
        <v>#REF!</v>
      </c>
      <c r="B266" s="157" t="e">
        <f>'CURVA ABC'!#REF!</f>
        <v>#REF!</v>
      </c>
      <c r="C266" s="157" t="e">
        <f>'CURVA ABC'!#REF!</f>
        <v>#REF!</v>
      </c>
      <c r="D266" s="158" t="e">
        <f>'CURVA ABC'!#REF!</f>
        <v>#REF!</v>
      </c>
      <c r="E266" s="159" t="e">
        <f>VLOOKUP('CURVA ABC'!#REF!,'Plan. Orçamentária'!$D$15:$L$21,7,FALSE)</f>
        <v>#REF!</v>
      </c>
      <c r="F266" s="160" t="e">
        <f>'CURVA ABC'!#REF!</f>
        <v>#REF!</v>
      </c>
      <c r="G266" s="160" t="e">
        <f>'CURVA ABC'!#REF!</f>
        <v>#REF!</v>
      </c>
      <c r="H266" s="161" t="e">
        <f t="shared" si="4"/>
        <v>#REF!</v>
      </c>
      <c r="I266" s="162"/>
      <c r="J266" s="163"/>
      <c r="L266" s="164" t="e">
        <f>'CURVA ABC'!#REF!</f>
        <v>#REF!</v>
      </c>
    </row>
    <row r="267" spans="1:12" s="166" customFormat="1" hidden="1">
      <c r="A267" s="156" t="e">
        <f>'CURVA ABC'!#REF!</f>
        <v>#REF!</v>
      </c>
      <c r="B267" s="157" t="e">
        <f>'CURVA ABC'!#REF!</f>
        <v>#REF!</v>
      </c>
      <c r="C267" s="157" t="e">
        <f>'CURVA ABC'!#REF!</f>
        <v>#REF!</v>
      </c>
      <c r="D267" s="158" t="e">
        <f>'CURVA ABC'!#REF!</f>
        <v>#REF!</v>
      </c>
      <c r="E267" s="159" t="e">
        <f>VLOOKUP('CURVA ABC'!#REF!,'Plan. Orçamentária'!$D$15:$L$21,7,FALSE)</f>
        <v>#REF!</v>
      </c>
      <c r="F267" s="160" t="e">
        <f>'CURVA ABC'!#REF!</f>
        <v>#REF!</v>
      </c>
      <c r="G267" s="160" t="e">
        <f>'CURVA ABC'!#REF!</f>
        <v>#REF!</v>
      </c>
      <c r="H267" s="161" t="e">
        <f t="shared" si="4"/>
        <v>#REF!</v>
      </c>
      <c r="I267" s="162"/>
      <c r="J267" s="163"/>
      <c r="K267" s="115"/>
      <c r="L267" s="164" t="e">
        <f>'CURVA ABC'!#REF!</f>
        <v>#REF!</v>
      </c>
    </row>
    <row r="268" spans="1:12" s="115" customFormat="1" hidden="1">
      <c r="A268" s="156" t="e">
        <f>'CURVA ABC'!#REF!</f>
        <v>#REF!</v>
      </c>
      <c r="B268" s="157" t="e">
        <f>'CURVA ABC'!#REF!</f>
        <v>#REF!</v>
      </c>
      <c r="C268" s="157" t="e">
        <f>'CURVA ABC'!#REF!</f>
        <v>#REF!</v>
      </c>
      <c r="D268" s="158" t="e">
        <f>'CURVA ABC'!#REF!</f>
        <v>#REF!</v>
      </c>
      <c r="E268" s="159" t="e">
        <f>VLOOKUP('CURVA ABC'!#REF!,'Plan. Orçamentária'!$D$15:$L$21,7,FALSE)</f>
        <v>#REF!</v>
      </c>
      <c r="F268" s="160" t="e">
        <f>'CURVA ABC'!#REF!</f>
        <v>#REF!</v>
      </c>
      <c r="G268" s="160" t="e">
        <f>'CURVA ABC'!#REF!</f>
        <v>#REF!</v>
      </c>
      <c r="H268" s="161" t="e">
        <f t="shared" si="4"/>
        <v>#REF!</v>
      </c>
      <c r="I268" s="162"/>
      <c r="J268" s="163"/>
      <c r="L268" s="164" t="e">
        <f>'CURVA ABC'!#REF!</f>
        <v>#REF!</v>
      </c>
    </row>
    <row r="269" spans="1:12" s="115" customFormat="1" hidden="1">
      <c r="A269" s="156" t="e">
        <f>'CURVA ABC'!#REF!</f>
        <v>#REF!</v>
      </c>
      <c r="B269" s="157" t="e">
        <f>'CURVA ABC'!#REF!</f>
        <v>#REF!</v>
      </c>
      <c r="C269" s="157" t="e">
        <f>'CURVA ABC'!#REF!</f>
        <v>#REF!</v>
      </c>
      <c r="D269" s="158" t="e">
        <f>'CURVA ABC'!#REF!</f>
        <v>#REF!</v>
      </c>
      <c r="E269" s="159" t="e">
        <f>VLOOKUP('CURVA ABC'!#REF!,'Plan. Orçamentária'!$D$15:$L$21,7,FALSE)</f>
        <v>#REF!</v>
      </c>
      <c r="F269" s="160" t="e">
        <f>'CURVA ABC'!#REF!</f>
        <v>#REF!</v>
      </c>
      <c r="G269" s="160" t="e">
        <f>'CURVA ABC'!#REF!</f>
        <v>#REF!</v>
      </c>
      <c r="H269" s="161" t="e">
        <f t="shared" si="4"/>
        <v>#REF!</v>
      </c>
      <c r="I269" s="162"/>
      <c r="J269" s="163"/>
      <c r="L269" s="164" t="e">
        <f>'CURVA ABC'!#REF!</f>
        <v>#REF!</v>
      </c>
    </row>
    <row r="270" spans="1:12" s="115" customFormat="1" hidden="1">
      <c r="A270" s="156" t="e">
        <f>'CURVA ABC'!#REF!</f>
        <v>#REF!</v>
      </c>
      <c r="B270" s="157" t="e">
        <f>'CURVA ABC'!#REF!</f>
        <v>#REF!</v>
      </c>
      <c r="C270" s="157" t="e">
        <f>'CURVA ABC'!#REF!</f>
        <v>#REF!</v>
      </c>
      <c r="D270" s="158" t="e">
        <f>'CURVA ABC'!#REF!</f>
        <v>#REF!</v>
      </c>
      <c r="E270" s="159" t="e">
        <f>VLOOKUP('CURVA ABC'!#REF!,'Plan. Orçamentária'!$D$15:$L$21,7,FALSE)</f>
        <v>#REF!</v>
      </c>
      <c r="F270" s="160" t="e">
        <f>'CURVA ABC'!#REF!</f>
        <v>#REF!</v>
      </c>
      <c r="G270" s="160" t="e">
        <f>'CURVA ABC'!#REF!</f>
        <v>#REF!</v>
      </c>
      <c r="H270" s="161" t="e">
        <f t="shared" si="4"/>
        <v>#REF!</v>
      </c>
      <c r="I270" s="162"/>
      <c r="J270" s="163"/>
      <c r="L270" s="164" t="e">
        <f>'CURVA ABC'!#REF!</f>
        <v>#REF!</v>
      </c>
    </row>
    <row r="271" spans="1:12" s="115" customFormat="1" hidden="1">
      <c r="A271" s="156" t="e">
        <f>'CURVA ABC'!#REF!</f>
        <v>#REF!</v>
      </c>
      <c r="B271" s="157" t="e">
        <f>'CURVA ABC'!#REF!</f>
        <v>#REF!</v>
      </c>
      <c r="C271" s="157" t="e">
        <f>'CURVA ABC'!#REF!</f>
        <v>#REF!</v>
      </c>
      <c r="D271" s="158" t="e">
        <f>'CURVA ABC'!#REF!</f>
        <v>#REF!</v>
      </c>
      <c r="E271" s="159" t="e">
        <f>VLOOKUP('CURVA ABC'!#REF!,'Plan. Orçamentária'!$D$15:$L$21,7,FALSE)</f>
        <v>#REF!</v>
      </c>
      <c r="F271" s="160" t="e">
        <f>'CURVA ABC'!#REF!</f>
        <v>#REF!</v>
      </c>
      <c r="G271" s="160" t="e">
        <f>'CURVA ABC'!#REF!</f>
        <v>#REF!</v>
      </c>
      <c r="H271" s="161" t="e">
        <f t="shared" ref="H271:H328" si="5">IF(G271/$G$11&gt;0.0399,D271/2,0)</f>
        <v>#REF!</v>
      </c>
      <c r="I271" s="162"/>
      <c r="J271" s="163"/>
      <c r="L271" s="164" t="e">
        <f>'CURVA ABC'!#REF!</f>
        <v>#REF!</v>
      </c>
    </row>
    <row r="272" spans="1:12" s="115" customFormat="1" hidden="1">
      <c r="A272" s="156" t="e">
        <f>'CURVA ABC'!#REF!</f>
        <v>#REF!</v>
      </c>
      <c r="B272" s="157" t="e">
        <f>'CURVA ABC'!#REF!</f>
        <v>#REF!</v>
      </c>
      <c r="C272" s="157" t="e">
        <f>'CURVA ABC'!#REF!</f>
        <v>#REF!</v>
      </c>
      <c r="D272" s="158" t="e">
        <f>'CURVA ABC'!#REF!</f>
        <v>#REF!</v>
      </c>
      <c r="E272" s="159" t="e">
        <f>VLOOKUP('CURVA ABC'!#REF!,'Plan. Orçamentária'!$D$15:$L$21,7,FALSE)</f>
        <v>#REF!</v>
      </c>
      <c r="F272" s="160" t="e">
        <f>'CURVA ABC'!#REF!</f>
        <v>#REF!</v>
      </c>
      <c r="G272" s="160" t="e">
        <f>'CURVA ABC'!#REF!</f>
        <v>#REF!</v>
      </c>
      <c r="H272" s="161" t="e">
        <f t="shared" si="5"/>
        <v>#REF!</v>
      </c>
      <c r="I272" s="162"/>
      <c r="J272" s="163"/>
      <c r="L272" s="164" t="e">
        <f>'CURVA ABC'!#REF!</f>
        <v>#REF!</v>
      </c>
    </row>
    <row r="273" spans="1:12" s="115" customFormat="1" hidden="1">
      <c r="A273" s="156" t="e">
        <f>'CURVA ABC'!#REF!</f>
        <v>#REF!</v>
      </c>
      <c r="B273" s="157" t="e">
        <f>'CURVA ABC'!#REF!</f>
        <v>#REF!</v>
      </c>
      <c r="C273" s="157" t="e">
        <f>'CURVA ABC'!#REF!</f>
        <v>#REF!</v>
      </c>
      <c r="D273" s="158" t="e">
        <f>'CURVA ABC'!#REF!</f>
        <v>#REF!</v>
      </c>
      <c r="E273" s="159" t="e">
        <f>VLOOKUP('CURVA ABC'!#REF!,'Plan. Orçamentária'!$D$15:$L$21,7,FALSE)</f>
        <v>#REF!</v>
      </c>
      <c r="F273" s="160" t="e">
        <f>'CURVA ABC'!#REF!</f>
        <v>#REF!</v>
      </c>
      <c r="G273" s="160" t="e">
        <f>'CURVA ABC'!#REF!</f>
        <v>#REF!</v>
      </c>
      <c r="H273" s="161" t="e">
        <f t="shared" si="5"/>
        <v>#REF!</v>
      </c>
      <c r="I273" s="162"/>
      <c r="J273" s="163"/>
      <c r="L273" s="164" t="e">
        <f>'CURVA ABC'!#REF!</f>
        <v>#REF!</v>
      </c>
    </row>
    <row r="274" spans="1:12" s="115" customFormat="1" hidden="1">
      <c r="A274" s="156" t="e">
        <f>'CURVA ABC'!#REF!</f>
        <v>#REF!</v>
      </c>
      <c r="B274" s="157" t="e">
        <f>'CURVA ABC'!#REF!</f>
        <v>#REF!</v>
      </c>
      <c r="C274" s="157" t="e">
        <f>'CURVA ABC'!#REF!</f>
        <v>#REF!</v>
      </c>
      <c r="D274" s="158" t="e">
        <f>'CURVA ABC'!#REF!</f>
        <v>#REF!</v>
      </c>
      <c r="E274" s="159" t="e">
        <f>VLOOKUP('CURVA ABC'!#REF!,'Plan. Orçamentária'!$D$15:$L$21,7,FALSE)</f>
        <v>#REF!</v>
      </c>
      <c r="F274" s="160" t="e">
        <f>'CURVA ABC'!#REF!</f>
        <v>#REF!</v>
      </c>
      <c r="G274" s="160" t="e">
        <f>'CURVA ABC'!#REF!</f>
        <v>#REF!</v>
      </c>
      <c r="H274" s="161" t="e">
        <f t="shared" si="5"/>
        <v>#REF!</v>
      </c>
      <c r="I274" s="162"/>
      <c r="J274" s="163"/>
      <c r="L274" s="164" t="e">
        <f>'CURVA ABC'!#REF!</f>
        <v>#REF!</v>
      </c>
    </row>
    <row r="275" spans="1:12" s="115" customFormat="1" hidden="1">
      <c r="A275" s="156" t="e">
        <f>'CURVA ABC'!#REF!</f>
        <v>#REF!</v>
      </c>
      <c r="B275" s="157" t="e">
        <f>'CURVA ABC'!#REF!</f>
        <v>#REF!</v>
      </c>
      <c r="C275" s="157" t="e">
        <f>'CURVA ABC'!#REF!</f>
        <v>#REF!</v>
      </c>
      <c r="D275" s="158" t="e">
        <f>'CURVA ABC'!#REF!</f>
        <v>#REF!</v>
      </c>
      <c r="E275" s="159" t="e">
        <f>VLOOKUP('CURVA ABC'!#REF!,'Plan. Orçamentária'!$D$15:$L$21,7,FALSE)</f>
        <v>#REF!</v>
      </c>
      <c r="F275" s="160" t="e">
        <f>'CURVA ABC'!#REF!</f>
        <v>#REF!</v>
      </c>
      <c r="G275" s="160" t="e">
        <f>'CURVA ABC'!#REF!</f>
        <v>#REF!</v>
      </c>
      <c r="H275" s="161" t="e">
        <f t="shared" si="5"/>
        <v>#REF!</v>
      </c>
      <c r="I275" s="162"/>
      <c r="J275" s="163"/>
      <c r="L275" s="164" t="e">
        <f>'CURVA ABC'!#REF!</f>
        <v>#REF!</v>
      </c>
    </row>
    <row r="276" spans="1:12" s="115" customFormat="1" hidden="1">
      <c r="A276" s="156" t="e">
        <f>'CURVA ABC'!#REF!</f>
        <v>#REF!</v>
      </c>
      <c r="B276" s="157" t="e">
        <f>'CURVA ABC'!#REF!</f>
        <v>#REF!</v>
      </c>
      <c r="C276" s="157" t="e">
        <f>'CURVA ABC'!#REF!</f>
        <v>#REF!</v>
      </c>
      <c r="D276" s="158" t="e">
        <f>'CURVA ABC'!#REF!</f>
        <v>#REF!</v>
      </c>
      <c r="E276" s="159" t="e">
        <f>VLOOKUP('CURVA ABC'!#REF!,'Plan. Orçamentária'!$D$15:$L$21,7,FALSE)</f>
        <v>#REF!</v>
      </c>
      <c r="F276" s="160" t="e">
        <f>'CURVA ABC'!#REF!</f>
        <v>#REF!</v>
      </c>
      <c r="G276" s="160" t="e">
        <f>'CURVA ABC'!#REF!</f>
        <v>#REF!</v>
      </c>
      <c r="H276" s="161" t="e">
        <f t="shared" si="5"/>
        <v>#REF!</v>
      </c>
      <c r="I276" s="162"/>
      <c r="J276" s="163"/>
      <c r="L276" s="164" t="e">
        <f>'CURVA ABC'!#REF!</f>
        <v>#REF!</v>
      </c>
    </row>
    <row r="277" spans="1:12" s="115" customFormat="1" hidden="1">
      <c r="A277" s="156" t="e">
        <f>'CURVA ABC'!#REF!</f>
        <v>#REF!</v>
      </c>
      <c r="B277" s="157" t="e">
        <f>'CURVA ABC'!#REF!</f>
        <v>#REF!</v>
      </c>
      <c r="C277" s="157" t="e">
        <f>'CURVA ABC'!#REF!</f>
        <v>#REF!</v>
      </c>
      <c r="D277" s="158" t="e">
        <f>'CURVA ABC'!#REF!</f>
        <v>#REF!</v>
      </c>
      <c r="E277" s="159" t="e">
        <f>VLOOKUP('CURVA ABC'!#REF!,'Plan. Orçamentária'!$D$15:$L$21,7,FALSE)</f>
        <v>#REF!</v>
      </c>
      <c r="F277" s="160" t="e">
        <f>'CURVA ABC'!#REF!</f>
        <v>#REF!</v>
      </c>
      <c r="G277" s="160" t="e">
        <f>'CURVA ABC'!#REF!</f>
        <v>#REF!</v>
      </c>
      <c r="H277" s="161" t="e">
        <f t="shared" si="5"/>
        <v>#REF!</v>
      </c>
      <c r="I277" s="162"/>
      <c r="J277" s="163"/>
      <c r="L277" s="164" t="e">
        <f>'CURVA ABC'!#REF!</f>
        <v>#REF!</v>
      </c>
    </row>
    <row r="278" spans="1:12" s="115" customFormat="1" hidden="1">
      <c r="A278" s="156" t="e">
        <f>'CURVA ABC'!#REF!</f>
        <v>#REF!</v>
      </c>
      <c r="B278" s="157" t="e">
        <f>'CURVA ABC'!#REF!</f>
        <v>#REF!</v>
      </c>
      <c r="C278" s="157" t="e">
        <f>'CURVA ABC'!#REF!</f>
        <v>#REF!</v>
      </c>
      <c r="D278" s="158" t="e">
        <f>'CURVA ABC'!#REF!</f>
        <v>#REF!</v>
      </c>
      <c r="E278" s="159" t="e">
        <f>VLOOKUP('CURVA ABC'!#REF!,'Plan. Orçamentária'!$D$15:$L$21,7,FALSE)</f>
        <v>#REF!</v>
      </c>
      <c r="F278" s="160" t="e">
        <f>'CURVA ABC'!#REF!</f>
        <v>#REF!</v>
      </c>
      <c r="G278" s="160" t="e">
        <f>'CURVA ABC'!#REF!</f>
        <v>#REF!</v>
      </c>
      <c r="H278" s="161" t="e">
        <f t="shared" si="5"/>
        <v>#REF!</v>
      </c>
      <c r="I278" s="162"/>
      <c r="J278" s="163"/>
      <c r="L278" s="164" t="e">
        <f>'CURVA ABC'!#REF!</f>
        <v>#REF!</v>
      </c>
    </row>
    <row r="279" spans="1:12" s="115" customFormat="1" hidden="1">
      <c r="A279" s="156" t="e">
        <f>'CURVA ABC'!#REF!</f>
        <v>#REF!</v>
      </c>
      <c r="B279" s="157" t="e">
        <f>'CURVA ABC'!#REF!</f>
        <v>#REF!</v>
      </c>
      <c r="C279" s="157" t="e">
        <f>'CURVA ABC'!#REF!</f>
        <v>#REF!</v>
      </c>
      <c r="D279" s="158" t="e">
        <f>'CURVA ABC'!#REF!</f>
        <v>#REF!</v>
      </c>
      <c r="E279" s="159" t="e">
        <f>VLOOKUP('CURVA ABC'!#REF!,'Plan. Orçamentária'!$D$15:$L$21,7,FALSE)</f>
        <v>#REF!</v>
      </c>
      <c r="F279" s="160" t="e">
        <f>'CURVA ABC'!#REF!</f>
        <v>#REF!</v>
      </c>
      <c r="G279" s="160" t="e">
        <f>'CURVA ABC'!#REF!</f>
        <v>#REF!</v>
      </c>
      <c r="H279" s="161" t="e">
        <f t="shared" si="5"/>
        <v>#REF!</v>
      </c>
      <c r="I279" s="162"/>
      <c r="J279" s="163"/>
      <c r="L279" s="164" t="e">
        <f>'CURVA ABC'!#REF!</f>
        <v>#REF!</v>
      </c>
    </row>
    <row r="280" spans="1:12" s="115" customFormat="1" hidden="1">
      <c r="A280" s="156" t="e">
        <f>'CURVA ABC'!#REF!</f>
        <v>#REF!</v>
      </c>
      <c r="B280" s="157" t="e">
        <f>'CURVA ABC'!#REF!</f>
        <v>#REF!</v>
      </c>
      <c r="C280" s="157" t="e">
        <f>'CURVA ABC'!#REF!</f>
        <v>#REF!</v>
      </c>
      <c r="D280" s="158" t="e">
        <f>'CURVA ABC'!#REF!</f>
        <v>#REF!</v>
      </c>
      <c r="E280" s="159" t="e">
        <f>VLOOKUP('CURVA ABC'!#REF!,'Plan. Orçamentária'!$D$15:$L$21,7,FALSE)</f>
        <v>#REF!</v>
      </c>
      <c r="F280" s="160" t="e">
        <f>'CURVA ABC'!#REF!</f>
        <v>#REF!</v>
      </c>
      <c r="G280" s="160" t="e">
        <f>'CURVA ABC'!#REF!</f>
        <v>#REF!</v>
      </c>
      <c r="H280" s="161" t="e">
        <f t="shared" si="5"/>
        <v>#REF!</v>
      </c>
      <c r="I280" s="162"/>
      <c r="J280" s="163"/>
      <c r="L280" s="164" t="e">
        <f>'CURVA ABC'!#REF!</f>
        <v>#REF!</v>
      </c>
    </row>
    <row r="281" spans="1:12" s="115" customFormat="1" hidden="1">
      <c r="A281" s="156" t="e">
        <f>'CURVA ABC'!#REF!</f>
        <v>#REF!</v>
      </c>
      <c r="B281" s="157" t="e">
        <f>'CURVA ABC'!#REF!</f>
        <v>#REF!</v>
      </c>
      <c r="C281" s="157" t="e">
        <f>'CURVA ABC'!#REF!</f>
        <v>#REF!</v>
      </c>
      <c r="D281" s="158" t="e">
        <f>'CURVA ABC'!#REF!</f>
        <v>#REF!</v>
      </c>
      <c r="E281" s="159" t="e">
        <f>VLOOKUP('CURVA ABC'!#REF!,'Plan. Orçamentária'!$D$15:$L$21,7,FALSE)</f>
        <v>#REF!</v>
      </c>
      <c r="F281" s="160" t="e">
        <f>'CURVA ABC'!#REF!</f>
        <v>#REF!</v>
      </c>
      <c r="G281" s="160" t="e">
        <f>'CURVA ABC'!#REF!</f>
        <v>#REF!</v>
      </c>
      <c r="H281" s="161" t="e">
        <f t="shared" si="5"/>
        <v>#REF!</v>
      </c>
      <c r="I281" s="162"/>
      <c r="J281" s="163"/>
      <c r="L281" s="164" t="e">
        <f>'CURVA ABC'!#REF!</f>
        <v>#REF!</v>
      </c>
    </row>
    <row r="282" spans="1:12" s="115" customFormat="1" hidden="1">
      <c r="A282" s="156" t="e">
        <f>'CURVA ABC'!#REF!</f>
        <v>#REF!</v>
      </c>
      <c r="B282" s="157" t="e">
        <f>'CURVA ABC'!#REF!</f>
        <v>#REF!</v>
      </c>
      <c r="C282" s="157" t="e">
        <f>'CURVA ABC'!#REF!</f>
        <v>#REF!</v>
      </c>
      <c r="D282" s="158" t="e">
        <f>'CURVA ABC'!#REF!</f>
        <v>#REF!</v>
      </c>
      <c r="E282" s="159" t="e">
        <f>VLOOKUP('CURVA ABC'!#REF!,'Plan. Orçamentária'!$D$15:$L$21,7,FALSE)</f>
        <v>#REF!</v>
      </c>
      <c r="F282" s="160" t="e">
        <f>'CURVA ABC'!#REF!</f>
        <v>#REF!</v>
      </c>
      <c r="G282" s="160" t="e">
        <f>'CURVA ABC'!#REF!</f>
        <v>#REF!</v>
      </c>
      <c r="H282" s="161" t="e">
        <f t="shared" si="5"/>
        <v>#REF!</v>
      </c>
      <c r="I282" s="162"/>
      <c r="J282" s="163"/>
      <c r="L282" s="164" t="e">
        <f>'CURVA ABC'!#REF!</f>
        <v>#REF!</v>
      </c>
    </row>
    <row r="283" spans="1:12" s="102" customFormat="1" hidden="1">
      <c r="A283" s="156" t="e">
        <f>'CURVA ABC'!#REF!</f>
        <v>#REF!</v>
      </c>
      <c r="B283" s="157" t="e">
        <f>'CURVA ABC'!#REF!</f>
        <v>#REF!</v>
      </c>
      <c r="C283" s="157" t="e">
        <f>'CURVA ABC'!#REF!</f>
        <v>#REF!</v>
      </c>
      <c r="D283" s="158" t="e">
        <f>'CURVA ABC'!#REF!</f>
        <v>#REF!</v>
      </c>
      <c r="E283" s="159" t="e">
        <f>VLOOKUP('CURVA ABC'!#REF!,'Plan. Orçamentária'!$D$15:$L$21,7,FALSE)</f>
        <v>#REF!</v>
      </c>
      <c r="F283" s="160" t="e">
        <f>'CURVA ABC'!#REF!</f>
        <v>#REF!</v>
      </c>
      <c r="G283" s="160" t="e">
        <f>'CURVA ABC'!#REF!</f>
        <v>#REF!</v>
      </c>
      <c r="H283" s="161" t="e">
        <f t="shared" si="5"/>
        <v>#REF!</v>
      </c>
      <c r="I283" s="162"/>
      <c r="J283" s="163"/>
      <c r="K283" s="115"/>
      <c r="L283" s="164" t="e">
        <f>'CURVA ABC'!#REF!</f>
        <v>#REF!</v>
      </c>
    </row>
    <row r="284" spans="1:12" s="115" customFormat="1" hidden="1">
      <c r="A284" s="156" t="e">
        <f>'CURVA ABC'!#REF!</f>
        <v>#REF!</v>
      </c>
      <c r="B284" s="157" t="e">
        <f>'CURVA ABC'!#REF!</f>
        <v>#REF!</v>
      </c>
      <c r="C284" s="157" t="e">
        <f>'CURVA ABC'!#REF!</f>
        <v>#REF!</v>
      </c>
      <c r="D284" s="158" t="e">
        <f>'CURVA ABC'!#REF!</f>
        <v>#REF!</v>
      </c>
      <c r="E284" s="159" t="e">
        <f>VLOOKUP('CURVA ABC'!#REF!,'Plan. Orçamentária'!$D$15:$L$21,7,FALSE)</f>
        <v>#REF!</v>
      </c>
      <c r="F284" s="160" t="e">
        <f>'CURVA ABC'!#REF!</f>
        <v>#REF!</v>
      </c>
      <c r="G284" s="160" t="e">
        <f>'CURVA ABC'!#REF!</f>
        <v>#REF!</v>
      </c>
      <c r="H284" s="161" t="e">
        <f t="shared" si="5"/>
        <v>#REF!</v>
      </c>
      <c r="I284" s="162"/>
      <c r="J284" s="163"/>
      <c r="L284" s="164" t="e">
        <f>'CURVA ABC'!#REF!</f>
        <v>#REF!</v>
      </c>
    </row>
    <row r="285" spans="1:12" s="115" customFormat="1" hidden="1">
      <c r="A285" s="156" t="e">
        <f>'CURVA ABC'!#REF!</f>
        <v>#REF!</v>
      </c>
      <c r="B285" s="157" t="e">
        <f>'CURVA ABC'!#REF!</f>
        <v>#REF!</v>
      </c>
      <c r="C285" s="157" t="e">
        <f>'CURVA ABC'!#REF!</f>
        <v>#REF!</v>
      </c>
      <c r="D285" s="158" t="e">
        <f>'CURVA ABC'!#REF!</f>
        <v>#REF!</v>
      </c>
      <c r="E285" s="159" t="e">
        <f>VLOOKUP('CURVA ABC'!#REF!,'Plan. Orçamentária'!$D$15:$L$21,7,FALSE)</f>
        <v>#REF!</v>
      </c>
      <c r="F285" s="160" t="e">
        <f>'CURVA ABC'!#REF!</f>
        <v>#REF!</v>
      </c>
      <c r="G285" s="160" t="e">
        <f>'CURVA ABC'!#REF!</f>
        <v>#REF!</v>
      </c>
      <c r="H285" s="161" t="e">
        <f t="shared" si="5"/>
        <v>#REF!</v>
      </c>
      <c r="I285" s="162"/>
      <c r="J285" s="163"/>
      <c r="L285" s="164" t="e">
        <f>'CURVA ABC'!#REF!</f>
        <v>#REF!</v>
      </c>
    </row>
    <row r="286" spans="1:12" s="115" customFormat="1" hidden="1">
      <c r="A286" s="156" t="e">
        <f>'CURVA ABC'!#REF!</f>
        <v>#REF!</v>
      </c>
      <c r="B286" s="157" t="e">
        <f>'CURVA ABC'!#REF!</f>
        <v>#REF!</v>
      </c>
      <c r="C286" s="157" t="e">
        <f>'CURVA ABC'!#REF!</f>
        <v>#REF!</v>
      </c>
      <c r="D286" s="158" t="e">
        <f>'CURVA ABC'!#REF!</f>
        <v>#REF!</v>
      </c>
      <c r="E286" s="159" t="e">
        <f>VLOOKUP('CURVA ABC'!#REF!,'Plan. Orçamentária'!$D$15:$L$21,7,FALSE)</f>
        <v>#REF!</v>
      </c>
      <c r="F286" s="160" t="e">
        <f>'CURVA ABC'!#REF!</f>
        <v>#REF!</v>
      </c>
      <c r="G286" s="160" t="e">
        <f>'CURVA ABC'!#REF!</f>
        <v>#REF!</v>
      </c>
      <c r="H286" s="161" t="e">
        <f t="shared" si="5"/>
        <v>#REF!</v>
      </c>
      <c r="I286" s="162"/>
      <c r="J286" s="163"/>
      <c r="L286" s="164" t="e">
        <f>'CURVA ABC'!#REF!</f>
        <v>#REF!</v>
      </c>
    </row>
    <row r="287" spans="1:12" s="115" customFormat="1" hidden="1">
      <c r="A287" s="156" t="e">
        <f>'CURVA ABC'!#REF!</f>
        <v>#REF!</v>
      </c>
      <c r="B287" s="157" t="e">
        <f>'CURVA ABC'!#REF!</f>
        <v>#REF!</v>
      </c>
      <c r="C287" s="157" t="e">
        <f>'CURVA ABC'!#REF!</f>
        <v>#REF!</v>
      </c>
      <c r="D287" s="158" t="e">
        <f>'CURVA ABC'!#REF!</f>
        <v>#REF!</v>
      </c>
      <c r="E287" s="159" t="e">
        <f>VLOOKUP('CURVA ABC'!#REF!,'Plan. Orçamentária'!$D$15:$L$21,7,FALSE)</f>
        <v>#REF!</v>
      </c>
      <c r="F287" s="160" t="e">
        <f>'CURVA ABC'!#REF!</f>
        <v>#REF!</v>
      </c>
      <c r="G287" s="160" t="e">
        <f>'CURVA ABC'!#REF!</f>
        <v>#REF!</v>
      </c>
      <c r="H287" s="161" t="e">
        <f t="shared" si="5"/>
        <v>#REF!</v>
      </c>
      <c r="I287" s="162"/>
      <c r="J287" s="163"/>
      <c r="L287" s="164" t="e">
        <f>'CURVA ABC'!#REF!</f>
        <v>#REF!</v>
      </c>
    </row>
    <row r="288" spans="1:12" s="115" customFormat="1" hidden="1">
      <c r="A288" s="156" t="e">
        <f>'CURVA ABC'!#REF!</f>
        <v>#REF!</v>
      </c>
      <c r="B288" s="157" t="e">
        <f>'CURVA ABC'!#REF!</f>
        <v>#REF!</v>
      </c>
      <c r="C288" s="157" t="e">
        <f>'CURVA ABC'!#REF!</f>
        <v>#REF!</v>
      </c>
      <c r="D288" s="158" t="e">
        <f>'CURVA ABC'!#REF!</f>
        <v>#REF!</v>
      </c>
      <c r="E288" s="159" t="e">
        <f>VLOOKUP('CURVA ABC'!#REF!,'Plan. Orçamentária'!$D$15:$L$21,7,FALSE)</f>
        <v>#REF!</v>
      </c>
      <c r="F288" s="160" t="e">
        <f>'CURVA ABC'!#REF!</f>
        <v>#REF!</v>
      </c>
      <c r="G288" s="160" t="e">
        <f>'CURVA ABC'!#REF!</f>
        <v>#REF!</v>
      </c>
      <c r="H288" s="161" t="e">
        <f t="shared" si="5"/>
        <v>#REF!</v>
      </c>
      <c r="I288" s="162"/>
      <c r="J288" s="163"/>
      <c r="L288" s="164" t="e">
        <f>'CURVA ABC'!#REF!</f>
        <v>#REF!</v>
      </c>
    </row>
    <row r="289" spans="1:12" s="115" customFormat="1" hidden="1">
      <c r="A289" s="156" t="e">
        <f>'CURVA ABC'!#REF!</f>
        <v>#REF!</v>
      </c>
      <c r="B289" s="157" t="e">
        <f>'CURVA ABC'!#REF!</f>
        <v>#REF!</v>
      </c>
      <c r="C289" s="157" t="e">
        <f>'CURVA ABC'!#REF!</f>
        <v>#REF!</v>
      </c>
      <c r="D289" s="158" t="e">
        <f>'CURVA ABC'!#REF!</f>
        <v>#REF!</v>
      </c>
      <c r="E289" s="159" t="e">
        <f>VLOOKUP('CURVA ABC'!#REF!,'Plan. Orçamentária'!$D$15:$L$21,7,FALSE)</f>
        <v>#REF!</v>
      </c>
      <c r="F289" s="160" t="e">
        <f>'CURVA ABC'!#REF!</f>
        <v>#REF!</v>
      </c>
      <c r="G289" s="160" t="e">
        <f>'CURVA ABC'!#REF!</f>
        <v>#REF!</v>
      </c>
      <c r="H289" s="161" t="e">
        <f t="shared" si="5"/>
        <v>#REF!</v>
      </c>
      <c r="I289" s="162"/>
      <c r="J289" s="163"/>
      <c r="L289" s="164" t="e">
        <f>'CURVA ABC'!#REF!</f>
        <v>#REF!</v>
      </c>
    </row>
    <row r="290" spans="1:12" s="115" customFormat="1" hidden="1">
      <c r="A290" s="156" t="e">
        <f>'CURVA ABC'!#REF!</f>
        <v>#REF!</v>
      </c>
      <c r="B290" s="157" t="e">
        <f>'CURVA ABC'!#REF!</f>
        <v>#REF!</v>
      </c>
      <c r="C290" s="157" t="e">
        <f>'CURVA ABC'!#REF!</f>
        <v>#REF!</v>
      </c>
      <c r="D290" s="158" t="e">
        <f>'CURVA ABC'!#REF!</f>
        <v>#REF!</v>
      </c>
      <c r="E290" s="159" t="e">
        <f>VLOOKUP('CURVA ABC'!#REF!,'Plan. Orçamentária'!$D$15:$L$21,7,FALSE)</f>
        <v>#REF!</v>
      </c>
      <c r="F290" s="160" t="e">
        <f>'CURVA ABC'!#REF!</f>
        <v>#REF!</v>
      </c>
      <c r="G290" s="160" t="e">
        <f>'CURVA ABC'!#REF!</f>
        <v>#REF!</v>
      </c>
      <c r="H290" s="161" t="e">
        <f t="shared" si="5"/>
        <v>#REF!</v>
      </c>
      <c r="I290" s="162"/>
      <c r="J290" s="163"/>
      <c r="L290" s="164" t="e">
        <f>'CURVA ABC'!#REF!</f>
        <v>#REF!</v>
      </c>
    </row>
    <row r="291" spans="1:12" s="115" customFormat="1" hidden="1">
      <c r="A291" s="156" t="e">
        <f>'CURVA ABC'!#REF!</f>
        <v>#REF!</v>
      </c>
      <c r="B291" s="157" t="e">
        <f>'CURVA ABC'!#REF!</f>
        <v>#REF!</v>
      </c>
      <c r="C291" s="157" t="e">
        <f>'CURVA ABC'!#REF!</f>
        <v>#REF!</v>
      </c>
      <c r="D291" s="158" t="e">
        <f>'CURVA ABC'!#REF!</f>
        <v>#REF!</v>
      </c>
      <c r="E291" s="159" t="e">
        <f>VLOOKUP('CURVA ABC'!#REF!,'Plan. Orçamentária'!$D$15:$L$21,7,FALSE)</f>
        <v>#REF!</v>
      </c>
      <c r="F291" s="160" t="e">
        <f>'CURVA ABC'!#REF!</f>
        <v>#REF!</v>
      </c>
      <c r="G291" s="160" t="e">
        <f>'CURVA ABC'!#REF!</f>
        <v>#REF!</v>
      </c>
      <c r="H291" s="161" t="e">
        <f t="shared" si="5"/>
        <v>#REF!</v>
      </c>
      <c r="I291" s="162"/>
      <c r="J291" s="163"/>
      <c r="L291" s="164" t="e">
        <f>'CURVA ABC'!#REF!</f>
        <v>#REF!</v>
      </c>
    </row>
    <row r="292" spans="1:12" s="115" customFormat="1" hidden="1">
      <c r="A292" s="156" t="e">
        <f>'CURVA ABC'!#REF!</f>
        <v>#REF!</v>
      </c>
      <c r="B292" s="157" t="e">
        <f>'CURVA ABC'!#REF!</f>
        <v>#REF!</v>
      </c>
      <c r="C292" s="157" t="e">
        <f>'CURVA ABC'!#REF!</f>
        <v>#REF!</v>
      </c>
      <c r="D292" s="158" t="e">
        <f>'CURVA ABC'!#REF!</f>
        <v>#REF!</v>
      </c>
      <c r="E292" s="159" t="e">
        <f>VLOOKUP('CURVA ABC'!#REF!,'Plan. Orçamentária'!$D$15:$L$21,7,FALSE)</f>
        <v>#REF!</v>
      </c>
      <c r="F292" s="160" t="e">
        <f>'CURVA ABC'!#REF!</f>
        <v>#REF!</v>
      </c>
      <c r="G292" s="160" t="e">
        <f>'CURVA ABC'!#REF!</f>
        <v>#REF!</v>
      </c>
      <c r="H292" s="161" t="e">
        <f t="shared" si="5"/>
        <v>#REF!</v>
      </c>
      <c r="I292" s="162"/>
      <c r="J292" s="163"/>
      <c r="L292" s="164" t="e">
        <f>'CURVA ABC'!#REF!</f>
        <v>#REF!</v>
      </c>
    </row>
    <row r="293" spans="1:12" s="115" customFormat="1" hidden="1">
      <c r="A293" s="156" t="e">
        <f>'CURVA ABC'!#REF!</f>
        <v>#REF!</v>
      </c>
      <c r="B293" s="157" t="e">
        <f>'CURVA ABC'!#REF!</f>
        <v>#REF!</v>
      </c>
      <c r="C293" s="157" t="e">
        <f>'CURVA ABC'!#REF!</f>
        <v>#REF!</v>
      </c>
      <c r="D293" s="158" t="e">
        <f>'CURVA ABC'!#REF!</f>
        <v>#REF!</v>
      </c>
      <c r="E293" s="159" t="e">
        <f>VLOOKUP('CURVA ABC'!#REF!,'Plan. Orçamentária'!$D$15:$L$21,7,FALSE)</f>
        <v>#REF!</v>
      </c>
      <c r="F293" s="160" t="e">
        <f>'CURVA ABC'!#REF!</f>
        <v>#REF!</v>
      </c>
      <c r="G293" s="160" t="e">
        <f>'CURVA ABC'!#REF!</f>
        <v>#REF!</v>
      </c>
      <c r="H293" s="161" t="e">
        <f t="shared" si="5"/>
        <v>#REF!</v>
      </c>
      <c r="I293" s="162"/>
      <c r="J293" s="163"/>
      <c r="L293" s="164" t="e">
        <f>'CURVA ABC'!#REF!</f>
        <v>#REF!</v>
      </c>
    </row>
    <row r="294" spans="1:12" s="115" customFormat="1" hidden="1">
      <c r="A294" s="156" t="e">
        <f>'CURVA ABC'!#REF!</f>
        <v>#REF!</v>
      </c>
      <c r="B294" s="157" t="e">
        <f>'CURVA ABC'!#REF!</f>
        <v>#REF!</v>
      </c>
      <c r="C294" s="157" t="e">
        <f>'CURVA ABC'!#REF!</f>
        <v>#REF!</v>
      </c>
      <c r="D294" s="158" t="e">
        <f>'CURVA ABC'!#REF!</f>
        <v>#REF!</v>
      </c>
      <c r="E294" s="159" t="e">
        <f>VLOOKUP('CURVA ABC'!#REF!,'Plan. Orçamentária'!$D$15:$L$21,7,FALSE)</f>
        <v>#REF!</v>
      </c>
      <c r="F294" s="160" t="e">
        <f>'CURVA ABC'!#REF!</f>
        <v>#REF!</v>
      </c>
      <c r="G294" s="160" t="e">
        <f>'CURVA ABC'!#REF!</f>
        <v>#REF!</v>
      </c>
      <c r="H294" s="161" t="e">
        <f t="shared" si="5"/>
        <v>#REF!</v>
      </c>
      <c r="I294" s="162"/>
      <c r="J294" s="163"/>
      <c r="L294" s="164" t="e">
        <f>'CURVA ABC'!#REF!</f>
        <v>#REF!</v>
      </c>
    </row>
    <row r="295" spans="1:12" s="115" customFormat="1" hidden="1">
      <c r="A295" s="156" t="e">
        <f>'CURVA ABC'!#REF!</f>
        <v>#REF!</v>
      </c>
      <c r="B295" s="157" t="e">
        <f>'CURVA ABC'!#REF!</f>
        <v>#REF!</v>
      </c>
      <c r="C295" s="157" t="e">
        <f>'CURVA ABC'!#REF!</f>
        <v>#REF!</v>
      </c>
      <c r="D295" s="158" t="e">
        <f>'CURVA ABC'!#REF!</f>
        <v>#REF!</v>
      </c>
      <c r="E295" s="159" t="e">
        <f>VLOOKUP('CURVA ABC'!#REF!,'Plan. Orçamentária'!$D$15:$L$21,7,FALSE)</f>
        <v>#REF!</v>
      </c>
      <c r="F295" s="160" t="e">
        <f>'CURVA ABC'!#REF!</f>
        <v>#REF!</v>
      </c>
      <c r="G295" s="160" t="e">
        <f>'CURVA ABC'!#REF!</f>
        <v>#REF!</v>
      </c>
      <c r="H295" s="161" t="e">
        <f t="shared" si="5"/>
        <v>#REF!</v>
      </c>
      <c r="I295" s="162"/>
      <c r="J295" s="163"/>
      <c r="L295" s="164" t="e">
        <f>'CURVA ABC'!#REF!</f>
        <v>#REF!</v>
      </c>
    </row>
    <row r="296" spans="1:12" s="115" customFormat="1" hidden="1">
      <c r="A296" s="156" t="e">
        <f>'CURVA ABC'!#REF!</f>
        <v>#REF!</v>
      </c>
      <c r="B296" s="157" t="e">
        <f>'CURVA ABC'!#REF!</f>
        <v>#REF!</v>
      </c>
      <c r="C296" s="157" t="e">
        <f>'CURVA ABC'!#REF!</f>
        <v>#REF!</v>
      </c>
      <c r="D296" s="158" t="e">
        <f>'CURVA ABC'!#REF!</f>
        <v>#REF!</v>
      </c>
      <c r="E296" s="159" t="e">
        <f>VLOOKUP('CURVA ABC'!#REF!,'Plan. Orçamentária'!$D$15:$L$21,7,FALSE)</f>
        <v>#REF!</v>
      </c>
      <c r="F296" s="160" t="e">
        <f>'CURVA ABC'!#REF!</f>
        <v>#REF!</v>
      </c>
      <c r="G296" s="160" t="e">
        <f>'CURVA ABC'!#REF!</f>
        <v>#REF!</v>
      </c>
      <c r="H296" s="161" t="e">
        <f t="shared" si="5"/>
        <v>#REF!</v>
      </c>
      <c r="I296" s="162"/>
      <c r="J296" s="163"/>
      <c r="L296" s="164" t="e">
        <f>'CURVA ABC'!#REF!</f>
        <v>#REF!</v>
      </c>
    </row>
    <row r="297" spans="1:12" s="168" customFormat="1" hidden="1">
      <c r="A297" s="156" t="e">
        <f>'CURVA ABC'!#REF!</f>
        <v>#REF!</v>
      </c>
      <c r="B297" s="157" t="e">
        <f>'CURVA ABC'!#REF!</f>
        <v>#REF!</v>
      </c>
      <c r="C297" s="157" t="e">
        <f>'CURVA ABC'!#REF!</f>
        <v>#REF!</v>
      </c>
      <c r="D297" s="158" t="e">
        <f>'CURVA ABC'!#REF!</f>
        <v>#REF!</v>
      </c>
      <c r="E297" s="159" t="e">
        <f>VLOOKUP('CURVA ABC'!#REF!,'Plan. Orçamentária'!$D$15:$L$21,7,FALSE)</f>
        <v>#REF!</v>
      </c>
      <c r="F297" s="160" t="e">
        <f>'CURVA ABC'!#REF!</f>
        <v>#REF!</v>
      </c>
      <c r="G297" s="160" t="e">
        <f>'CURVA ABC'!#REF!</f>
        <v>#REF!</v>
      </c>
      <c r="H297" s="161" t="e">
        <f t="shared" si="5"/>
        <v>#REF!</v>
      </c>
      <c r="I297" s="162"/>
      <c r="J297" s="163"/>
      <c r="K297" s="115"/>
      <c r="L297" s="164" t="e">
        <f>'CURVA ABC'!#REF!</f>
        <v>#REF!</v>
      </c>
    </row>
    <row r="298" spans="1:12" s="115" customFormat="1" hidden="1">
      <c r="A298" s="156" t="e">
        <f>'CURVA ABC'!#REF!</f>
        <v>#REF!</v>
      </c>
      <c r="B298" s="157" t="e">
        <f>'CURVA ABC'!#REF!</f>
        <v>#REF!</v>
      </c>
      <c r="C298" s="157" t="e">
        <f>'CURVA ABC'!#REF!</f>
        <v>#REF!</v>
      </c>
      <c r="D298" s="158" t="e">
        <f>'CURVA ABC'!#REF!</f>
        <v>#REF!</v>
      </c>
      <c r="E298" s="159" t="e">
        <f>VLOOKUP('CURVA ABC'!#REF!,'Plan. Orçamentária'!$D$15:$L$21,7,FALSE)</f>
        <v>#REF!</v>
      </c>
      <c r="F298" s="160" t="e">
        <f>'CURVA ABC'!#REF!</f>
        <v>#REF!</v>
      </c>
      <c r="G298" s="160" t="e">
        <f>'CURVA ABC'!#REF!</f>
        <v>#REF!</v>
      </c>
      <c r="H298" s="161" t="e">
        <f t="shared" si="5"/>
        <v>#REF!</v>
      </c>
      <c r="I298" s="162"/>
      <c r="J298" s="163"/>
      <c r="L298" s="164" t="e">
        <f>'CURVA ABC'!#REF!</f>
        <v>#REF!</v>
      </c>
    </row>
    <row r="299" spans="1:12" s="115" customFormat="1" hidden="1">
      <c r="A299" s="156" t="e">
        <f>'CURVA ABC'!#REF!</f>
        <v>#REF!</v>
      </c>
      <c r="B299" s="157" t="e">
        <f>'CURVA ABC'!#REF!</f>
        <v>#REF!</v>
      </c>
      <c r="C299" s="157" t="e">
        <f>'CURVA ABC'!#REF!</f>
        <v>#REF!</v>
      </c>
      <c r="D299" s="158" t="e">
        <f>'CURVA ABC'!#REF!</f>
        <v>#REF!</v>
      </c>
      <c r="E299" s="159" t="e">
        <f>VLOOKUP('CURVA ABC'!#REF!,'Plan. Orçamentária'!$D$15:$L$21,7,FALSE)</f>
        <v>#REF!</v>
      </c>
      <c r="F299" s="160" t="e">
        <f>'CURVA ABC'!#REF!</f>
        <v>#REF!</v>
      </c>
      <c r="G299" s="160" t="e">
        <f>'CURVA ABC'!#REF!</f>
        <v>#REF!</v>
      </c>
      <c r="H299" s="161" t="e">
        <f t="shared" si="5"/>
        <v>#REF!</v>
      </c>
      <c r="I299" s="162"/>
      <c r="J299" s="163"/>
      <c r="L299" s="164" t="e">
        <f>'CURVA ABC'!#REF!</f>
        <v>#REF!</v>
      </c>
    </row>
    <row r="300" spans="1:12" s="115" customFormat="1" hidden="1">
      <c r="A300" s="156" t="e">
        <f>'CURVA ABC'!#REF!</f>
        <v>#REF!</v>
      </c>
      <c r="B300" s="157" t="e">
        <f>'CURVA ABC'!#REF!</f>
        <v>#REF!</v>
      </c>
      <c r="C300" s="157" t="e">
        <f>'CURVA ABC'!#REF!</f>
        <v>#REF!</v>
      </c>
      <c r="D300" s="158" t="e">
        <f>'CURVA ABC'!#REF!</f>
        <v>#REF!</v>
      </c>
      <c r="E300" s="159" t="e">
        <f>VLOOKUP('CURVA ABC'!#REF!,'Plan. Orçamentária'!$D$15:$L$21,7,FALSE)</f>
        <v>#REF!</v>
      </c>
      <c r="F300" s="160" t="e">
        <f>'CURVA ABC'!#REF!</f>
        <v>#REF!</v>
      </c>
      <c r="G300" s="160" t="e">
        <f>'CURVA ABC'!#REF!</f>
        <v>#REF!</v>
      </c>
      <c r="H300" s="161" t="e">
        <f t="shared" si="5"/>
        <v>#REF!</v>
      </c>
      <c r="I300" s="162"/>
      <c r="J300" s="163"/>
      <c r="L300" s="164" t="e">
        <f>'CURVA ABC'!#REF!</f>
        <v>#REF!</v>
      </c>
    </row>
    <row r="301" spans="1:12" s="115" customFormat="1" hidden="1">
      <c r="A301" s="156" t="e">
        <f>'CURVA ABC'!#REF!</f>
        <v>#REF!</v>
      </c>
      <c r="B301" s="157" t="e">
        <f>'CURVA ABC'!#REF!</f>
        <v>#REF!</v>
      </c>
      <c r="C301" s="157" t="e">
        <f>'CURVA ABC'!#REF!</f>
        <v>#REF!</v>
      </c>
      <c r="D301" s="158" t="e">
        <f>'CURVA ABC'!#REF!</f>
        <v>#REF!</v>
      </c>
      <c r="E301" s="159" t="e">
        <f>VLOOKUP('CURVA ABC'!#REF!,'Plan. Orçamentária'!$D$15:$L$21,7,FALSE)</f>
        <v>#REF!</v>
      </c>
      <c r="F301" s="160" t="e">
        <f>'CURVA ABC'!#REF!</f>
        <v>#REF!</v>
      </c>
      <c r="G301" s="160" t="e">
        <f>'CURVA ABC'!#REF!</f>
        <v>#REF!</v>
      </c>
      <c r="H301" s="161" t="e">
        <f t="shared" si="5"/>
        <v>#REF!</v>
      </c>
      <c r="I301" s="162"/>
      <c r="J301" s="163"/>
      <c r="L301" s="164" t="e">
        <f>'CURVA ABC'!#REF!</f>
        <v>#REF!</v>
      </c>
    </row>
    <row r="302" spans="1:12" s="115" customFormat="1" hidden="1">
      <c r="A302" s="156" t="e">
        <f>'CURVA ABC'!#REF!</f>
        <v>#REF!</v>
      </c>
      <c r="B302" s="157" t="e">
        <f>'CURVA ABC'!#REF!</f>
        <v>#REF!</v>
      </c>
      <c r="C302" s="157" t="e">
        <f>'CURVA ABC'!#REF!</f>
        <v>#REF!</v>
      </c>
      <c r="D302" s="158" t="e">
        <f>'CURVA ABC'!#REF!</f>
        <v>#REF!</v>
      </c>
      <c r="E302" s="159" t="e">
        <f>VLOOKUP('CURVA ABC'!#REF!,'Plan. Orçamentária'!$D$15:$L$21,7,FALSE)</f>
        <v>#REF!</v>
      </c>
      <c r="F302" s="160" t="e">
        <f>'CURVA ABC'!#REF!</f>
        <v>#REF!</v>
      </c>
      <c r="G302" s="160" t="e">
        <f>'CURVA ABC'!#REF!</f>
        <v>#REF!</v>
      </c>
      <c r="H302" s="161" t="e">
        <f t="shared" si="5"/>
        <v>#REF!</v>
      </c>
      <c r="I302" s="162"/>
      <c r="J302" s="163"/>
      <c r="L302" s="164" t="e">
        <f>'CURVA ABC'!#REF!</f>
        <v>#REF!</v>
      </c>
    </row>
    <row r="303" spans="1:12" s="115" customFormat="1" hidden="1">
      <c r="A303" s="156" t="e">
        <f>'CURVA ABC'!#REF!</f>
        <v>#REF!</v>
      </c>
      <c r="B303" s="157" t="e">
        <f>'CURVA ABC'!#REF!</f>
        <v>#REF!</v>
      </c>
      <c r="C303" s="157" t="e">
        <f>'CURVA ABC'!#REF!</f>
        <v>#REF!</v>
      </c>
      <c r="D303" s="158" t="e">
        <f>'CURVA ABC'!#REF!</f>
        <v>#REF!</v>
      </c>
      <c r="E303" s="159" t="e">
        <f>VLOOKUP('CURVA ABC'!#REF!,'Plan. Orçamentária'!$D$15:$L$21,7,FALSE)</f>
        <v>#REF!</v>
      </c>
      <c r="F303" s="160" t="e">
        <f>'CURVA ABC'!#REF!</f>
        <v>#REF!</v>
      </c>
      <c r="G303" s="160" t="e">
        <f>'CURVA ABC'!#REF!</f>
        <v>#REF!</v>
      </c>
      <c r="H303" s="161" t="e">
        <f t="shared" si="5"/>
        <v>#REF!</v>
      </c>
      <c r="I303" s="162"/>
      <c r="J303" s="163"/>
      <c r="L303" s="164" t="e">
        <f>'CURVA ABC'!#REF!</f>
        <v>#REF!</v>
      </c>
    </row>
    <row r="304" spans="1:12" s="115" customFormat="1" hidden="1">
      <c r="A304" s="156" t="e">
        <f>'CURVA ABC'!#REF!</f>
        <v>#REF!</v>
      </c>
      <c r="B304" s="157" t="e">
        <f>'CURVA ABC'!#REF!</f>
        <v>#REF!</v>
      </c>
      <c r="C304" s="157" t="e">
        <f>'CURVA ABC'!#REF!</f>
        <v>#REF!</v>
      </c>
      <c r="D304" s="158" t="e">
        <f>'CURVA ABC'!#REF!</f>
        <v>#REF!</v>
      </c>
      <c r="E304" s="159" t="e">
        <f>VLOOKUP('CURVA ABC'!#REF!,'Plan. Orçamentária'!$D$15:$L$21,7,FALSE)</f>
        <v>#REF!</v>
      </c>
      <c r="F304" s="160" t="e">
        <f>'CURVA ABC'!#REF!</f>
        <v>#REF!</v>
      </c>
      <c r="G304" s="160" t="e">
        <f>'CURVA ABC'!#REF!</f>
        <v>#REF!</v>
      </c>
      <c r="H304" s="161" t="e">
        <f t="shared" si="5"/>
        <v>#REF!</v>
      </c>
      <c r="I304" s="162"/>
      <c r="J304" s="163"/>
      <c r="L304" s="164" t="e">
        <f>'CURVA ABC'!#REF!</f>
        <v>#REF!</v>
      </c>
    </row>
    <row r="305" spans="1:12" s="115" customFormat="1" hidden="1">
      <c r="A305" s="156" t="e">
        <f>'CURVA ABC'!#REF!</f>
        <v>#REF!</v>
      </c>
      <c r="B305" s="157" t="e">
        <f>'CURVA ABC'!#REF!</f>
        <v>#REF!</v>
      </c>
      <c r="C305" s="157" t="e">
        <f>'CURVA ABC'!#REF!</f>
        <v>#REF!</v>
      </c>
      <c r="D305" s="158" t="e">
        <f>'CURVA ABC'!#REF!</f>
        <v>#REF!</v>
      </c>
      <c r="E305" s="159" t="e">
        <f>VLOOKUP('CURVA ABC'!#REF!,'Plan. Orçamentária'!$D$15:$L$21,7,FALSE)</f>
        <v>#REF!</v>
      </c>
      <c r="F305" s="160" t="e">
        <f>'CURVA ABC'!#REF!</f>
        <v>#REF!</v>
      </c>
      <c r="G305" s="160" t="e">
        <f>'CURVA ABC'!#REF!</f>
        <v>#REF!</v>
      </c>
      <c r="H305" s="161" t="e">
        <f t="shared" si="5"/>
        <v>#REF!</v>
      </c>
      <c r="I305" s="162"/>
      <c r="J305" s="163"/>
      <c r="L305" s="164" t="e">
        <f>'CURVA ABC'!#REF!</f>
        <v>#REF!</v>
      </c>
    </row>
    <row r="306" spans="1:12" s="115" customFormat="1" hidden="1">
      <c r="A306" s="156" t="e">
        <f>'CURVA ABC'!#REF!</f>
        <v>#REF!</v>
      </c>
      <c r="B306" s="157" t="e">
        <f>'CURVA ABC'!#REF!</f>
        <v>#REF!</v>
      </c>
      <c r="C306" s="157" t="e">
        <f>'CURVA ABC'!#REF!</f>
        <v>#REF!</v>
      </c>
      <c r="D306" s="158" t="e">
        <f>'CURVA ABC'!#REF!</f>
        <v>#REF!</v>
      </c>
      <c r="E306" s="159" t="e">
        <f>VLOOKUP('CURVA ABC'!#REF!,'Plan. Orçamentária'!$D$15:$L$21,7,FALSE)</f>
        <v>#REF!</v>
      </c>
      <c r="F306" s="160" t="e">
        <f>'CURVA ABC'!#REF!</f>
        <v>#REF!</v>
      </c>
      <c r="G306" s="160" t="e">
        <f>'CURVA ABC'!#REF!</f>
        <v>#REF!</v>
      </c>
      <c r="H306" s="161" t="e">
        <f t="shared" si="5"/>
        <v>#REF!</v>
      </c>
      <c r="I306" s="162"/>
      <c r="J306" s="163"/>
      <c r="L306" s="164" t="e">
        <f>'CURVA ABC'!#REF!</f>
        <v>#REF!</v>
      </c>
    </row>
    <row r="307" spans="1:12" s="115" customFormat="1" hidden="1">
      <c r="A307" s="156" t="e">
        <f>'CURVA ABC'!#REF!</f>
        <v>#REF!</v>
      </c>
      <c r="B307" s="157" t="e">
        <f>'CURVA ABC'!#REF!</f>
        <v>#REF!</v>
      </c>
      <c r="C307" s="157" t="e">
        <f>'CURVA ABC'!#REF!</f>
        <v>#REF!</v>
      </c>
      <c r="D307" s="158" t="e">
        <f>'CURVA ABC'!#REF!</f>
        <v>#REF!</v>
      </c>
      <c r="E307" s="159" t="e">
        <f>VLOOKUP('CURVA ABC'!#REF!,'Plan. Orçamentária'!$D$15:$L$21,7,FALSE)</f>
        <v>#REF!</v>
      </c>
      <c r="F307" s="160" t="e">
        <f>'CURVA ABC'!#REF!</f>
        <v>#REF!</v>
      </c>
      <c r="G307" s="160" t="e">
        <f>'CURVA ABC'!#REF!</f>
        <v>#REF!</v>
      </c>
      <c r="H307" s="161" t="e">
        <f t="shared" si="5"/>
        <v>#REF!</v>
      </c>
      <c r="I307" s="162"/>
      <c r="J307" s="163"/>
      <c r="L307" s="164" t="e">
        <f>'CURVA ABC'!#REF!</f>
        <v>#REF!</v>
      </c>
    </row>
    <row r="308" spans="1:12" s="115" customFormat="1" hidden="1">
      <c r="A308" s="156" t="e">
        <f>'CURVA ABC'!#REF!</f>
        <v>#REF!</v>
      </c>
      <c r="B308" s="157" t="e">
        <f>'CURVA ABC'!#REF!</f>
        <v>#REF!</v>
      </c>
      <c r="C308" s="157" t="e">
        <f>'CURVA ABC'!#REF!</f>
        <v>#REF!</v>
      </c>
      <c r="D308" s="158" t="e">
        <f>'CURVA ABC'!#REF!</f>
        <v>#REF!</v>
      </c>
      <c r="E308" s="159" t="e">
        <f>VLOOKUP('CURVA ABC'!#REF!,'Plan. Orçamentária'!$D$15:$L$21,7,FALSE)</f>
        <v>#REF!</v>
      </c>
      <c r="F308" s="160" t="e">
        <f>'CURVA ABC'!#REF!</f>
        <v>#REF!</v>
      </c>
      <c r="G308" s="160" t="e">
        <f>'CURVA ABC'!#REF!</f>
        <v>#REF!</v>
      </c>
      <c r="H308" s="161" t="e">
        <f t="shared" si="5"/>
        <v>#REF!</v>
      </c>
      <c r="I308" s="162"/>
      <c r="J308" s="163"/>
      <c r="L308" s="164" t="e">
        <f>'CURVA ABC'!#REF!</f>
        <v>#REF!</v>
      </c>
    </row>
    <row r="309" spans="1:12" s="115" customFormat="1" hidden="1">
      <c r="A309" s="156" t="e">
        <f>'CURVA ABC'!#REF!</f>
        <v>#REF!</v>
      </c>
      <c r="B309" s="157" t="e">
        <f>'CURVA ABC'!#REF!</f>
        <v>#REF!</v>
      </c>
      <c r="C309" s="157" t="e">
        <f>'CURVA ABC'!#REF!</f>
        <v>#REF!</v>
      </c>
      <c r="D309" s="158" t="e">
        <f>'CURVA ABC'!#REF!</f>
        <v>#REF!</v>
      </c>
      <c r="E309" s="159" t="e">
        <f>VLOOKUP('CURVA ABC'!#REF!,'Plan. Orçamentária'!$D$15:$L$21,7,FALSE)</f>
        <v>#REF!</v>
      </c>
      <c r="F309" s="160" t="e">
        <f>'CURVA ABC'!#REF!</f>
        <v>#REF!</v>
      </c>
      <c r="G309" s="160" t="e">
        <f>'CURVA ABC'!#REF!</f>
        <v>#REF!</v>
      </c>
      <c r="H309" s="161" t="e">
        <f t="shared" si="5"/>
        <v>#REF!</v>
      </c>
      <c r="I309" s="162"/>
      <c r="J309" s="163"/>
      <c r="L309" s="164" t="e">
        <f>'CURVA ABC'!#REF!</f>
        <v>#REF!</v>
      </c>
    </row>
    <row r="310" spans="1:12" s="115" customFormat="1" hidden="1">
      <c r="A310" s="156" t="e">
        <f>'CURVA ABC'!#REF!</f>
        <v>#REF!</v>
      </c>
      <c r="B310" s="157" t="e">
        <f>'CURVA ABC'!#REF!</f>
        <v>#REF!</v>
      </c>
      <c r="C310" s="157" t="e">
        <f>'CURVA ABC'!#REF!</f>
        <v>#REF!</v>
      </c>
      <c r="D310" s="158" t="e">
        <f>'CURVA ABC'!#REF!</f>
        <v>#REF!</v>
      </c>
      <c r="E310" s="159" t="e">
        <f>VLOOKUP('CURVA ABC'!#REF!,'Plan. Orçamentária'!$D$15:$L$21,7,FALSE)</f>
        <v>#REF!</v>
      </c>
      <c r="F310" s="160" t="e">
        <f>'CURVA ABC'!#REF!</f>
        <v>#REF!</v>
      </c>
      <c r="G310" s="160" t="e">
        <f>'CURVA ABC'!#REF!</f>
        <v>#REF!</v>
      </c>
      <c r="H310" s="161" t="e">
        <f t="shared" si="5"/>
        <v>#REF!</v>
      </c>
      <c r="I310" s="162"/>
      <c r="J310" s="163"/>
      <c r="L310" s="164" t="e">
        <f>'CURVA ABC'!#REF!</f>
        <v>#REF!</v>
      </c>
    </row>
    <row r="311" spans="1:12" s="115" customFormat="1" hidden="1">
      <c r="A311" s="156" t="e">
        <f>'CURVA ABC'!#REF!</f>
        <v>#REF!</v>
      </c>
      <c r="B311" s="157" t="e">
        <f>'CURVA ABC'!#REF!</f>
        <v>#REF!</v>
      </c>
      <c r="C311" s="157" t="e">
        <f>'CURVA ABC'!#REF!</f>
        <v>#REF!</v>
      </c>
      <c r="D311" s="158" t="e">
        <f>'CURVA ABC'!#REF!</f>
        <v>#REF!</v>
      </c>
      <c r="E311" s="159" t="e">
        <f>VLOOKUP('CURVA ABC'!#REF!,'Plan. Orçamentária'!$D$15:$L$21,7,FALSE)</f>
        <v>#REF!</v>
      </c>
      <c r="F311" s="160" t="e">
        <f>'CURVA ABC'!#REF!</f>
        <v>#REF!</v>
      </c>
      <c r="G311" s="160" t="e">
        <f>'CURVA ABC'!#REF!</f>
        <v>#REF!</v>
      </c>
      <c r="H311" s="161" t="e">
        <f t="shared" si="5"/>
        <v>#REF!</v>
      </c>
      <c r="I311" s="162"/>
      <c r="J311" s="163"/>
      <c r="L311" s="164" t="e">
        <f>'CURVA ABC'!#REF!</f>
        <v>#REF!</v>
      </c>
    </row>
    <row r="312" spans="1:12" s="115" customFormat="1" hidden="1">
      <c r="A312" s="156" t="e">
        <f>'CURVA ABC'!#REF!</f>
        <v>#REF!</v>
      </c>
      <c r="B312" s="157" t="e">
        <f>'CURVA ABC'!#REF!</f>
        <v>#REF!</v>
      </c>
      <c r="C312" s="157" t="e">
        <f>'CURVA ABC'!#REF!</f>
        <v>#REF!</v>
      </c>
      <c r="D312" s="158" t="e">
        <f>'CURVA ABC'!#REF!</f>
        <v>#REF!</v>
      </c>
      <c r="E312" s="159" t="e">
        <f>VLOOKUP('CURVA ABC'!#REF!,'Plan. Orçamentária'!$D$15:$L$21,7,FALSE)</f>
        <v>#REF!</v>
      </c>
      <c r="F312" s="160" t="e">
        <f>'CURVA ABC'!#REF!</f>
        <v>#REF!</v>
      </c>
      <c r="G312" s="160" t="e">
        <f>'CURVA ABC'!#REF!</f>
        <v>#REF!</v>
      </c>
      <c r="H312" s="161" t="e">
        <f t="shared" si="5"/>
        <v>#REF!</v>
      </c>
      <c r="I312" s="162"/>
      <c r="J312" s="163"/>
      <c r="L312" s="164" t="e">
        <f>'CURVA ABC'!#REF!</f>
        <v>#REF!</v>
      </c>
    </row>
    <row r="313" spans="1:12" s="115" customFormat="1" hidden="1">
      <c r="A313" s="156" t="e">
        <f>'CURVA ABC'!#REF!</f>
        <v>#REF!</v>
      </c>
      <c r="B313" s="157" t="e">
        <f>'CURVA ABC'!#REF!</f>
        <v>#REF!</v>
      </c>
      <c r="C313" s="157" t="e">
        <f>'CURVA ABC'!#REF!</f>
        <v>#REF!</v>
      </c>
      <c r="D313" s="158" t="e">
        <f>'CURVA ABC'!#REF!</f>
        <v>#REF!</v>
      </c>
      <c r="E313" s="159" t="e">
        <f>VLOOKUP('CURVA ABC'!#REF!,'Plan. Orçamentária'!$D$15:$L$21,7,FALSE)</f>
        <v>#REF!</v>
      </c>
      <c r="F313" s="160" t="e">
        <f>'CURVA ABC'!#REF!</f>
        <v>#REF!</v>
      </c>
      <c r="G313" s="160" t="e">
        <f>'CURVA ABC'!#REF!</f>
        <v>#REF!</v>
      </c>
      <c r="H313" s="161" t="e">
        <f t="shared" si="5"/>
        <v>#REF!</v>
      </c>
      <c r="I313" s="162"/>
      <c r="J313" s="163"/>
      <c r="L313" s="164" t="e">
        <f>'CURVA ABC'!#REF!</f>
        <v>#REF!</v>
      </c>
    </row>
    <row r="314" spans="1:12" s="115" customFormat="1" hidden="1">
      <c r="A314" s="156" t="e">
        <f>'CURVA ABC'!#REF!</f>
        <v>#REF!</v>
      </c>
      <c r="B314" s="157" t="e">
        <f>'CURVA ABC'!#REF!</f>
        <v>#REF!</v>
      </c>
      <c r="C314" s="157" t="e">
        <f>'CURVA ABC'!#REF!</f>
        <v>#REF!</v>
      </c>
      <c r="D314" s="158" t="e">
        <f>'CURVA ABC'!#REF!</f>
        <v>#REF!</v>
      </c>
      <c r="E314" s="159" t="e">
        <f>VLOOKUP('CURVA ABC'!#REF!,'Plan. Orçamentária'!$D$15:$L$21,7,FALSE)</f>
        <v>#REF!</v>
      </c>
      <c r="F314" s="160" t="e">
        <f>'CURVA ABC'!#REF!</f>
        <v>#REF!</v>
      </c>
      <c r="G314" s="160" t="e">
        <f>'CURVA ABC'!#REF!</f>
        <v>#REF!</v>
      </c>
      <c r="H314" s="161" t="e">
        <f t="shared" si="5"/>
        <v>#REF!</v>
      </c>
      <c r="I314" s="162"/>
      <c r="J314" s="163"/>
      <c r="L314" s="164" t="e">
        <f>'CURVA ABC'!#REF!</f>
        <v>#REF!</v>
      </c>
    </row>
    <row r="315" spans="1:12" s="115" customFormat="1" hidden="1">
      <c r="A315" s="156" t="e">
        <f>'CURVA ABC'!#REF!</f>
        <v>#REF!</v>
      </c>
      <c r="B315" s="157" t="e">
        <f>'CURVA ABC'!#REF!</f>
        <v>#REF!</v>
      </c>
      <c r="C315" s="157" t="e">
        <f>'CURVA ABC'!#REF!</f>
        <v>#REF!</v>
      </c>
      <c r="D315" s="158" t="e">
        <f>'CURVA ABC'!#REF!</f>
        <v>#REF!</v>
      </c>
      <c r="E315" s="159" t="e">
        <f>VLOOKUP('CURVA ABC'!#REF!,'Plan. Orçamentária'!$D$15:$L$21,7,FALSE)</f>
        <v>#REF!</v>
      </c>
      <c r="F315" s="160" t="e">
        <f>'CURVA ABC'!#REF!</f>
        <v>#REF!</v>
      </c>
      <c r="G315" s="160" t="e">
        <f>'CURVA ABC'!#REF!</f>
        <v>#REF!</v>
      </c>
      <c r="H315" s="161" t="e">
        <f t="shared" si="5"/>
        <v>#REF!</v>
      </c>
      <c r="I315" s="162"/>
      <c r="J315" s="163"/>
      <c r="L315" s="164" t="e">
        <f>'CURVA ABC'!#REF!</f>
        <v>#REF!</v>
      </c>
    </row>
    <row r="316" spans="1:12" s="115" customFormat="1" hidden="1">
      <c r="A316" s="156" t="e">
        <f>'CURVA ABC'!#REF!</f>
        <v>#REF!</v>
      </c>
      <c r="B316" s="157" t="e">
        <f>'CURVA ABC'!#REF!</f>
        <v>#REF!</v>
      </c>
      <c r="C316" s="157" t="e">
        <f>'CURVA ABC'!#REF!</f>
        <v>#REF!</v>
      </c>
      <c r="D316" s="158" t="e">
        <f>'CURVA ABC'!#REF!</f>
        <v>#REF!</v>
      </c>
      <c r="E316" s="159" t="e">
        <f>VLOOKUP('CURVA ABC'!#REF!,'Plan. Orçamentária'!$D$15:$L$21,7,FALSE)</f>
        <v>#REF!</v>
      </c>
      <c r="F316" s="160" t="e">
        <f>'CURVA ABC'!#REF!</f>
        <v>#REF!</v>
      </c>
      <c r="G316" s="160" t="e">
        <f>'CURVA ABC'!#REF!</f>
        <v>#REF!</v>
      </c>
      <c r="H316" s="161" t="e">
        <f t="shared" si="5"/>
        <v>#REF!</v>
      </c>
      <c r="I316" s="162"/>
      <c r="J316" s="163"/>
      <c r="L316" s="164" t="e">
        <f>'CURVA ABC'!#REF!</f>
        <v>#REF!</v>
      </c>
    </row>
    <row r="317" spans="1:12" s="115" customFormat="1" hidden="1">
      <c r="A317" s="156" t="e">
        <f>'CURVA ABC'!#REF!</f>
        <v>#REF!</v>
      </c>
      <c r="B317" s="157" t="e">
        <f>'CURVA ABC'!#REF!</f>
        <v>#REF!</v>
      </c>
      <c r="C317" s="157" t="e">
        <f>'CURVA ABC'!#REF!</f>
        <v>#REF!</v>
      </c>
      <c r="D317" s="158" t="e">
        <f>'CURVA ABC'!#REF!</f>
        <v>#REF!</v>
      </c>
      <c r="E317" s="159" t="e">
        <f>VLOOKUP('CURVA ABC'!#REF!,'Plan. Orçamentária'!$D$15:$L$21,7,FALSE)</f>
        <v>#REF!</v>
      </c>
      <c r="F317" s="160" t="e">
        <f>'CURVA ABC'!#REF!</f>
        <v>#REF!</v>
      </c>
      <c r="G317" s="160" t="e">
        <f>'CURVA ABC'!#REF!</f>
        <v>#REF!</v>
      </c>
      <c r="H317" s="161" t="e">
        <f t="shared" si="5"/>
        <v>#REF!</v>
      </c>
      <c r="I317" s="162"/>
      <c r="J317" s="163"/>
      <c r="L317" s="164" t="e">
        <f>'CURVA ABC'!#REF!</f>
        <v>#REF!</v>
      </c>
    </row>
    <row r="318" spans="1:12" s="168" customFormat="1" hidden="1">
      <c r="A318" s="156" t="e">
        <f>'CURVA ABC'!#REF!</f>
        <v>#REF!</v>
      </c>
      <c r="B318" s="157" t="e">
        <f>'CURVA ABC'!#REF!</f>
        <v>#REF!</v>
      </c>
      <c r="C318" s="157" t="e">
        <f>'CURVA ABC'!#REF!</f>
        <v>#REF!</v>
      </c>
      <c r="D318" s="158" t="e">
        <f>'CURVA ABC'!#REF!</f>
        <v>#REF!</v>
      </c>
      <c r="E318" s="159" t="e">
        <f>VLOOKUP('CURVA ABC'!#REF!,'Plan. Orçamentária'!$D$15:$L$21,7,FALSE)</f>
        <v>#REF!</v>
      </c>
      <c r="F318" s="160" t="e">
        <f>'CURVA ABC'!#REF!</f>
        <v>#REF!</v>
      </c>
      <c r="G318" s="160" t="e">
        <f>'CURVA ABC'!#REF!</f>
        <v>#REF!</v>
      </c>
      <c r="H318" s="161" t="e">
        <f t="shared" si="5"/>
        <v>#REF!</v>
      </c>
      <c r="I318" s="162"/>
      <c r="J318" s="163"/>
      <c r="K318" s="115"/>
      <c r="L318" s="164" t="e">
        <f>'CURVA ABC'!#REF!</f>
        <v>#REF!</v>
      </c>
    </row>
    <row r="319" spans="1:12" s="115" customFormat="1" hidden="1">
      <c r="A319" s="156" t="e">
        <f>'CURVA ABC'!#REF!</f>
        <v>#REF!</v>
      </c>
      <c r="B319" s="157" t="e">
        <f>'CURVA ABC'!#REF!</f>
        <v>#REF!</v>
      </c>
      <c r="C319" s="157" t="e">
        <f>'CURVA ABC'!#REF!</f>
        <v>#REF!</v>
      </c>
      <c r="D319" s="158" t="e">
        <f>'CURVA ABC'!#REF!</f>
        <v>#REF!</v>
      </c>
      <c r="E319" s="159" t="e">
        <f>VLOOKUP('CURVA ABC'!#REF!,'Plan. Orçamentária'!$D$15:$L$21,7,FALSE)</f>
        <v>#REF!</v>
      </c>
      <c r="F319" s="160" t="e">
        <f>'CURVA ABC'!#REF!</f>
        <v>#REF!</v>
      </c>
      <c r="G319" s="160" t="e">
        <f>'CURVA ABC'!#REF!</f>
        <v>#REF!</v>
      </c>
      <c r="H319" s="161" t="e">
        <f t="shared" si="5"/>
        <v>#REF!</v>
      </c>
      <c r="I319" s="162"/>
      <c r="J319" s="163"/>
      <c r="L319" s="164" t="e">
        <f>'CURVA ABC'!#REF!</f>
        <v>#REF!</v>
      </c>
    </row>
    <row r="320" spans="1:12" s="115" customFormat="1" hidden="1">
      <c r="A320" s="156" t="e">
        <f>'CURVA ABC'!#REF!</f>
        <v>#REF!</v>
      </c>
      <c r="B320" s="157" t="e">
        <f>'CURVA ABC'!#REF!</f>
        <v>#REF!</v>
      </c>
      <c r="C320" s="157" t="e">
        <f>'CURVA ABC'!#REF!</f>
        <v>#REF!</v>
      </c>
      <c r="D320" s="158" t="e">
        <f>'CURVA ABC'!#REF!</f>
        <v>#REF!</v>
      </c>
      <c r="E320" s="159" t="e">
        <f>VLOOKUP('CURVA ABC'!#REF!,'Plan. Orçamentária'!$D$15:$L$21,7,FALSE)</f>
        <v>#REF!</v>
      </c>
      <c r="F320" s="160" t="e">
        <f>'CURVA ABC'!#REF!</f>
        <v>#REF!</v>
      </c>
      <c r="G320" s="160" t="e">
        <f>'CURVA ABC'!#REF!</f>
        <v>#REF!</v>
      </c>
      <c r="H320" s="161" t="e">
        <f t="shared" si="5"/>
        <v>#REF!</v>
      </c>
      <c r="I320" s="162"/>
      <c r="J320" s="163"/>
      <c r="L320" s="164" t="e">
        <f>'CURVA ABC'!#REF!</f>
        <v>#REF!</v>
      </c>
    </row>
    <row r="321" spans="1:12" s="168" customFormat="1" hidden="1">
      <c r="A321" s="156" t="e">
        <f>'CURVA ABC'!#REF!</f>
        <v>#REF!</v>
      </c>
      <c r="B321" s="157" t="e">
        <f>'CURVA ABC'!#REF!</f>
        <v>#REF!</v>
      </c>
      <c r="C321" s="157" t="e">
        <f>'CURVA ABC'!#REF!</f>
        <v>#REF!</v>
      </c>
      <c r="D321" s="158" t="e">
        <f>'CURVA ABC'!#REF!</f>
        <v>#REF!</v>
      </c>
      <c r="E321" s="159" t="e">
        <f>VLOOKUP('CURVA ABC'!#REF!,'Plan. Orçamentária'!$D$15:$L$21,7,FALSE)</f>
        <v>#REF!</v>
      </c>
      <c r="F321" s="160" t="e">
        <f>'CURVA ABC'!#REF!</f>
        <v>#REF!</v>
      </c>
      <c r="G321" s="160" t="e">
        <f>'CURVA ABC'!#REF!</f>
        <v>#REF!</v>
      </c>
      <c r="H321" s="161" t="e">
        <f t="shared" si="5"/>
        <v>#REF!</v>
      </c>
      <c r="I321" s="162"/>
      <c r="J321" s="163"/>
      <c r="K321" s="115"/>
      <c r="L321" s="164" t="e">
        <f>'CURVA ABC'!#REF!</f>
        <v>#REF!</v>
      </c>
    </row>
    <row r="322" spans="1:12" s="115" customFormat="1" hidden="1">
      <c r="A322" s="156" t="e">
        <f>'CURVA ABC'!#REF!</f>
        <v>#REF!</v>
      </c>
      <c r="B322" s="157" t="e">
        <f>'CURVA ABC'!#REF!</f>
        <v>#REF!</v>
      </c>
      <c r="C322" s="157" t="e">
        <f>'CURVA ABC'!#REF!</f>
        <v>#REF!</v>
      </c>
      <c r="D322" s="158" t="e">
        <f>'CURVA ABC'!#REF!</f>
        <v>#REF!</v>
      </c>
      <c r="E322" s="159" t="e">
        <f>VLOOKUP('CURVA ABC'!#REF!,'Plan. Orçamentária'!$D$15:$L$21,7,FALSE)</f>
        <v>#REF!</v>
      </c>
      <c r="F322" s="160" t="e">
        <f>'CURVA ABC'!#REF!</f>
        <v>#REF!</v>
      </c>
      <c r="G322" s="160" t="e">
        <f>'CURVA ABC'!#REF!</f>
        <v>#REF!</v>
      </c>
      <c r="H322" s="161" t="e">
        <f t="shared" si="5"/>
        <v>#REF!</v>
      </c>
      <c r="I322" s="162"/>
      <c r="J322" s="163"/>
      <c r="L322" s="164" t="e">
        <f>'CURVA ABC'!#REF!</f>
        <v>#REF!</v>
      </c>
    </row>
    <row r="323" spans="1:12" s="115" customFormat="1" hidden="1">
      <c r="A323" s="156" t="e">
        <f>'CURVA ABC'!#REF!</f>
        <v>#REF!</v>
      </c>
      <c r="B323" s="157" t="e">
        <f>'CURVA ABC'!#REF!</f>
        <v>#REF!</v>
      </c>
      <c r="C323" s="157" t="e">
        <f>'CURVA ABC'!#REF!</f>
        <v>#REF!</v>
      </c>
      <c r="D323" s="158" t="e">
        <f>'CURVA ABC'!#REF!</f>
        <v>#REF!</v>
      </c>
      <c r="E323" s="159" t="e">
        <f>VLOOKUP('CURVA ABC'!#REF!,'Plan. Orçamentária'!$D$15:$L$21,7,FALSE)</f>
        <v>#REF!</v>
      </c>
      <c r="F323" s="160" t="e">
        <f>'CURVA ABC'!#REF!</f>
        <v>#REF!</v>
      </c>
      <c r="G323" s="160" t="e">
        <f>'CURVA ABC'!#REF!</f>
        <v>#REF!</v>
      </c>
      <c r="H323" s="161" t="e">
        <f t="shared" si="5"/>
        <v>#REF!</v>
      </c>
      <c r="I323" s="162"/>
      <c r="J323" s="163"/>
      <c r="L323" s="164" t="e">
        <f>'CURVA ABC'!#REF!</f>
        <v>#REF!</v>
      </c>
    </row>
    <row r="324" spans="1:12" hidden="1">
      <c r="A324" s="156" t="e">
        <f>'CURVA ABC'!#REF!</f>
        <v>#REF!</v>
      </c>
      <c r="B324" s="157" t="e">
        <f>'CURVA ABC'!#REF!</f>
        <v>#REF!</v>
      </c>
      <c r="C324" s="157" t="e">
        <f>'CURVA ABC'!#REF!</f>
        <v>#REF!</v>
      </c>
      <c r="D324" s="158" t="e">
        <f>'CURVA ABC'!#REF!</f>
        <v>#REF!</v>
      </c>
      <c r="E324" s="159" t="e">
        <f>VLOOKUP('CURVA ABC'!#REF!,'Plan. Orçamentária'!$D$15:$L$21,7,FALSE)</f>
        <v>#REF!</v>
      </c>
      <c r="F324" s="160" t="e">
        <f>'CURVA ABC'!#REF!</f>
        <v>#REF!</v>
      </c>
      <c r="G324" s="160" t="e">
        <f>'CURVA ABC'!#REF!</f>
        <v>#REF!</v>
      </c>
      <c r="H324" s="161" t="e">
        <f t="shared" si="5"/>
        <v>#REF!</v>
      </c>
      <c r="I324" s="162"/>
      <c r="J324" s="163"/>
      <c r="K324" s="115"/>
      <c r="L324" s="164" t="e">
        <f>'CURVA ABC'!#REF!</f>
        <v>#REF!</v>
      </c>
    </row>
    <row r="325" spans="1:12" hidden="1">
      <c r="A325" s="156" t="e">
        <f>'CURVA ABC'!#REF!</f>
        <v>#REF!</v>
      </c>
      <c r="B325" s="157" t="e">
        <f>'CURVA ABC'!#REF!</f>
        <v>#REF!</v>
      </c>
      <c r="C325" s="157" t="e">
        <f>'CURVA ABC'!#REF!</f>
        <v>#REF!</v>
      </c>
      <c r="D325" s="158" t="e">
        <f>'CURVA ABC'!#REF!</f>
        <v>#REF!</v>
      </c>
      <c r="E325" s="159" t="e">
        <f>VLOOKUP('CURVA ABC'!#REF!,'Plan. Orçamentária'!$D$15:$L$21,7,FALSE)</f>
        <v>#REF!</v>
      </c>
      <c r="F325" s="160" t="e">
        <f>'CURVA ABC'!#REF!</f>
        <v>#REF!</v>
      </c>
      <c r="G325" s="160" t="e">
        <f>'CURVA ABC'!#REF!</f>
        <v>#REF!</v>
      </c>
      <c r="H325" s="161" t="e">
        <f t="shared" si="5"/>
        <v>#REF!</v>
      </c>
      <c r="I325" s="162"/>
      <c r="J325" s="163"/>
      <c r="K325" s="115"/>
      <c r="L325" s="164" t="e">
        <f>'CURVA ABC'!#REF!</f>
        <v>#REF!</v>
      </c>
    </row>
    <row r="326" spans="1:12" hidden="1">
      <c r="A326" s="156" t="e">
        <f>'CURVA ABC'!#REF!</f>
        <v>#REF!</v>
      </c>
      <c r="B326" s="157" t="e">
        <f>'CURVA ABC'!#REF!</f>
        <v>#REF!</v>
      </c>
      <c r="C326" s="157" t="e">
        <f>'CURVA ABC'!#REF!</f>
        <v>#REF!</v>
      </c>
      <c r="D326" s="158" t="e">
        <f>'CURVA ABC'!#REF!</f>
        <v>#REF!</v>
      </c>
      <c r="E326" s="159" t="e">
        <f>VLOOKUP('CURVA ABC'!#REF!,'Plan. Orçamentária'!$D$15:$L$21,7,FALSE)</f>
        <v>#REF!</v>
      </c>
      <c r="F326" s="160" t="e">
        <f>'CURVA ABC'!#REF!</f>
        <v>#REF!</v>
      </c>
      <c r="G326" s="160" t="e">
        <f>'CURVA ABC'!#REF!</f>
        <v>#REF!</v>
      </c>
      <c r="H326" s="161" t="e">
        <f t="shared" si="5"/>
        <v>#REF!</v>
      </c>
      <c r="I326" s="162"/>
      <c r="J326" s="163"/>
      <c r="K326" s="115"/>
      <c r="L326" s="164" t="e">
        <f>'CURVA ABC'!#REF!</f>
        <v>#REF!</v>
      </c>
    </row>
    <row r="327" spans="1:12" hidden="1">
      <c r="A327" s="156" t="e">
        <f>'CURVA ABC'!#REF!</f>
        <v>#REF!</v>
      </c>
      <c r="B327" s="157" t="e">
        <f>'CURVA ABC'!#REF!</f>
        <v>#REF!</v>
      </c>
      <c r="C327" s="157" t="e">
        <f>'CURVA ABC'!#REF!</f>
        <v>#REF!</v>
      </c>
      <c r="D327" s="158" t="e">
        <f>'CURVA ABC'!#REF!</f>
        <v>#REF!</v>
      </c>
      <c r="E327" s="159" t="e">
        <f>VLOOKUP('CURVA ABC'!#REF!,'Plan. Orçamentária'!$D$15:$L$21,7,FALSE)</f>
        <v>#REF!</v>
      </c>
      <c r="F327" s="160" t="e">
        <f>'CURVA ABC'!#REF!</f>
        <v>#REF!</v>
      </c>
      <c r="G327" s="160" t="e">
        <f>'CURVA ABC'!#REF!</f>
        <v>#REF!</v>
      </c>
      <c r="H327" s="161" t="e">
        <f t="shared" si="5"/>
        <v>#REF!</v>
      </c>
      <c r="I327" s="162"/>
      <c r="J327" s="163"/>
      <c r="K327" s="115"/>
      <c r="L327" s="164" t="e">
        <f>'CURVA ABC'!#REF!</f>
        <v>#REF!</v>
      </c>
    </row>
    <row r="328" spans="1:12" hidden="1">
      <c r="A328" s="156" t="e">
        <f>'CURVA ABC'!#REF!</f>
        <v>#REF!</v>
      </c>
      <c r="B328" s="157" t="e">
        <f>'CURVA ABC'!#REF!</f>
        <v>#REF!</v>
      </c>
      <c r="C328" s="157" t="e">
        <f>'CURVA ABC'!#REF!</f>
        <v>#REF!</v>
      </c>
      <c r="D328" s="158" t="e">
        <f>'CURVA ABC'!#REF!</f>
        <v>#REF!</v>
      </c>
      <c r="E328" s="159" t="e">
        <f>VLOOKUP('CURVA ABC'!#REF!,'Plan. Orçamentária'!$D$15:$L$21,7,FALSE)</f>
        <v>#REF!</v>
      </c>
      <c r="F328" s="160" t="e">
        <f>'CURVA ABC'!#REF!</f>
        <v>#REF!</v>
      </c>
      <c r="G328" s="160" t="e">
        <f>'CURVA ABC'!#REF!</f>
        <v>#REF!</v>
      </c>
      <c r="H328" s="161" t="e">
        <f t="shared" si="5"/>
        <v>#REF!</v>
      </c>
      <c r="I328" s="162"/>
      <c r="J328" s="163"/>
      <c r="K328" s="115"/>
      <c r="L328" s="164" t="e">
        <f>'CURVA ABC'!#REF!</f>
        <v>#REF!</v>
      </c>
    </row>
    <row r="334" spans="1:12">
      <c r="B334" s="208" t="str">
        <f>'CLIENTE-OBJETO'!B15</f>
        <v>ARQº MARLON LIMA</v>
      </c>
    </row>
    <row r="335" spans="1:12">
      <c r="B335" s="209" t="str">
        <f>'CLIENTE-OBJETO'!B16</f>
        <v>ARQUITETO E URBANISTA</v>
      </c>
    </row>
    <row r="336" spans="1:12">
      <c r="B336" s="209" t="str">
        <f>'CLIENTE-OBJETO'!B17</f>
        <v>CAU / SP A96639-8</v>
      </c>
    </row>
  </sheetData>
  <sheetProtection sheet="1" formatCells="0" formatColumns="0" formatRows="0" insertColumns="0" insertRows="0" insertHyperlinks="0" deleteColumns="0" deleteRows="0" sort="0" autoFilter="0" pivotTables="0"/>
  <mergeCells count="8">
    <mergeCell ref="H11:H12"/>
    <mergeCell ref="B8:G8"/>
    <mergeCell ref="D10:G10"/>
    <mergeCell ref="A11:A13"/>
    <mergeCell ref="B11:B13"/>
    <mergeCell ref="C11:C13"/>
    <mergeCell ref="D11:F12"/>
    <mergeCell ref="G11:G12"/>
  </mergeCells>
  <conditionalFormatting sqref="E14:H328">
    <cfRule type="cellIs" dxfId="35" priority="2" operator="equal">
      <formula>0</formula>
    </cfRule>
  </conditionalFormatting>
  <conditionalFormatting sqref="H14:H328">
    <cfRule type="cellIs" dxfId="34" priority="3" operator="greaterThan">
      <formula>1</formula>
    </cfRule>
  </conditionalFormatting>
  <dataValidations disablePrompts="1" count="1">
    <dataValidation type="list" allowBlank="1" showInputMessage="1" showErrorMessage="1" sqref="A8 H8 I14:I328">
      <formula1>#REF!</formula1>
    </dataValidation>
  </dataValidations>
  <pageMargins left="0.70866141732283472" right="0.70866141732283472" top="0.38041666666666668" bottom="0.74803149606299213" header="0.31496062992125984" footer="0.31496062992125984"/>
  <pageSetup paperSize="9" scale="50" fitToHeight="0" orientation="portrait" r:id="rId1"/>
  <headerFooter scaleWithDoc="0" alignWithMargins="0">
    <oddFooter>&amp;C&amp;6Página &amp;P de &amp;N</oddFooter>
  </headerFooter>
  <drawing r:id="rId2"/>
</worksheet>
</file>

<file path=xl/worksheets/sheet6.xml><?xml version="1.0" encoding="utf-8"?>
<worksheet xmlns="http://schemas.openxmlformats.org/spreadsheetml/2006/main" xmlns:r="http://schemas.openxmlformats.org/officeDocument/2006/relationships">
  <sheetPr codeName="Planilha8">
    <tabColor rgb="FF7DD4FF"/>
  </sheetPr>
  <dimension ref="A1:H4095"/>
  <sheetViews>
    <sheetView workbookViewId="0">
      <selection activeCell="K13" sqref="K13"/>
    </sheetView>
  </sheetViews>
  <sheetFormatPr defaultColWidth="8.85546875" defaultRowHeight="15"/>
  <cols>
    <col min="1" max="1" width="11.7109375" style="45" bestFit="1" customWidth="1"/>
    <col min="2" max="2" width="57.85546875" style="61" customWidth="1"/>
    <col min="3" max="3" width="8.85546875" style="42" customWidth="1"/>
    <col min="4" max="4" width="9.85546875" style="62" bestFit="1" customWidth="1"/>
    <col min="5" max="6" width="12.7109375" style="62" customWidth="1"/>
    <col min="7" max="7" width="0.42578125" style="13" customWidth="1"/>
    <col min="8" max="16384" width="8.85546875" style="13"/>
  </cols>
  <sheetData>
    <row r="1" spans="1:8" customFormat="1" ht="16.5">
      <c r="A1" s="45"/>
      <c r="B1" s="620" t="s">
        <v>491</v>
      </c>
      <c r="C1" s="620"/>
      <c r="D1" s="620"/>
      <c r="E1" s="620"/>
      <c r="F1" s="620"/>
      <c r="G1" s="13"/>
      <c r="H1" s="13"/>
    </row>
    <row r="2" spans="1:8" customFormat="1" ht="16.5">
      <c r="A2" s="620" t="s">
        <v>492</v>
      </c>
      <c r="B2" s="620"/>
      <c r="C2" s="620"/>
      <c r="D2" s="620"/>
      <c r="E2" s="620"/>
      <c r="F2" s="620"/>
      <c r="G2" s="13"/>
      <c r="H2" s="13"/>
    </row>
    <row r="3" spans="1:8" customFormat="1">
      <c r="A3" s="621" t="s">
        <v>24920</v>
      </c>
      <c r="B3" s="621"/>
      <c r="C3" s="621"/>
      <c r="D3" s="621"/>
      <c r="E3" s="621"/>
      <c r="F3" s="621"/>
      <c r="G3" s="13"/>
      <c r="H3" s="13"/>
    </row>
    <row r="4" spans="1:8" customFormat="1" ht="15.75">
      <c r="A4" s="622" t="s">
        <v>24921</v>
      </c>
      <c r="B4" s="622"/>
      <c r="C4" s="622"/>
      <c r="D4" s="622"/>
      <c r="E4" s="622"/>
      <c r="F4" s="622"/>
      <c r="G4" s="13"/>
      <c r="H4" s="13"/>
    </row>
    <row r="5" spans="1:8" customFormat="1">
      <c r="A5" s="46"/>
      <c r="D5" s="47"/>
      <c r="E5" s="48"/>
      <c r="F5" s="79" t="s">
        <v>33179</v>
      </c>
      <c r="G5" s="13"/>
      <c r="H5" s="13"/>
    </row>
    <row r="6" spans="1:8" customFormat="1">
      <c r="A6" s="46"/>
      <c r="B6" s="49"/>
      <c r="C6" s="50"/>
      <c r="D6" s="47"/>
      <c r="E6" s="51" t="s">
        <v>493</v>
      </c>
      <c r="F6" s="71" t="s">
        <v>33180</v>
      </c>
      <c r="G6" s="13"/>
      <c r="H6" s="13"/>
    </row>
    <row r="7" spans="1:8" customFormat="1">
      <c r="A7" s="46"/>
      <c r="B7" s="49"/>
      <c r="C7" s="52" t="s">
        <v>494</v>
      </c>
      <c r="D7" s="54">
        <v>0</v>
      </c>
      <c r="E7" s="53" t="s">
        <v>495</v>
      </c>
      <c r="F7" s="54">
        <v>1.1299999999999999</v>
      </c>
      <c r="G7" s="13"/>
      <c r="H7" s="13"/>
    </row>
    <row r="8" spans="1:8" s="42" customFormat="1">
      <c r="A8" s="414" t="s">
        <v>496</v>
      </c>
      <c r="B8" s="370" t="s">
        <v>497</v>
      </c>
      <c r="C8" s="371" t="s">
        <v>165</v>
      </c>
      <c r="D8" s="372" t="s">
        <v>498</v>
      </c>
      <c r="E8" s="372" t="s">
        <v>499</v>
      </c>
      <c r="F8" s="372" t="s">
        <v>500</v>
      </c>
    </row>
    <row r="9" spans="1:8">
      <c r="A9" s="415" t="s">
        <v>32143</v>
      </c>
      <c r="B9" s="55" t="s">
        <v>501</v>
      </c>
      <c r="C9" s="56"/>
      <c r="D9" s="57"/>
      <c r="E9" s="57"/>
      <c r="F9" s="57"/>
    </row>
    <row r="10" spans="1:8">
      <c r="A10" s="416" t="s">
        <v>502</v>
      </c>
      <c r="B10" s="58" t="s">
        <v>503</v>
      </c>
      <c r="C10" s="59"/>
      <c r="D10" s="60"/>
      <c r="E10" s="60"/>
      <c r="F10" s="60"/>
    </row>
    <row r="11" spans="1:8" ht="45">
      <c r="A11" s="416" t="s">
        <v>504</v>
      </c>
      <c r="B11" s="58" t="s">
        <v>505</v>
      </c>
      <c r="C11" s="59" t="s">
        <v>14</v>
      </c>
      <c r="D11" s="60"/>
      <c r="E11" s="60">
        <v>6724.28</v>
      </c>
      <c r="F11" s="60">
        <v>6724.28</v>
      </c>
      <c r="G11" s="13">
        <v>15</v>
      </c>
    </row>
    <row r="12" spans="1:8" ht="45">
      <c r="A12" s="416" t="s">
        <v>506</v>
      </c>
      <c r="B12" s="58" t="s">
        <v>507</v>
      </c>
      <c r="C12" s="59" t="s">
        <v>14</v>
      </c>
      <c r="D12" s="60"/>
      <c r="E12" s="60">
        <v>8941.99</v>
      </c>
      <c r="F12" s="60">
        <v>8941.99</v>
      </c>
      <c r="G12" s="13">
        <v>15</v>
      </c>
    </row>
    <row r="13" spans="1:8" ht="45">
      <c r="A13" s="416" t="s">
        <v>508</v>
      </c>
      <c r="B13" s="58" t="s">
        <v>509</v>
      </c>
      <c r="C13" s="59" t="s">
        <v>14</v>
      </c>
      <c r="D13" s="60"/>
      <c r="E13" s="60">
        <v>15274.91</v>
      </c>
      <c r="F13" s="60">
        <v>15274.91</v>
      </c>
      <c r="G13" s="13">
        <v>15</v>
      </c>
    </row>
    <row r="14" spans="1:8" ht="45">
      <c r="A14" s="416" t="s">
        <v>510</v>
      </c>
      <c r="B14" s="58" t="s">
        <v>511</v>
      </c>
      <c r="C14" s="59" t="s">
        <v>14</v>
      </c>
      <c r="D14" s="60"/>
      <c r="E14" s="60">
        <v>20943.7</v>
      </c>
      <c r="F14" s="60">
        <v>20943.7</v>
      </c>
      <c r="G14" s="13">
        <v>15</v>
      </c>
    </row>
    <row r="15" spans="1:8" ht="45">
      <c r="A15" s="416" t="s">
        <v>512</v>
      </c>
      <c r="B15" s="58" t="s">
        <v>513</v>
      </c>
      <c r="C15" s="59" t="s">
        <v>14</v>
      </c>
      <c r="D15" s="60"/>
      <c r="E15" s="60">
        <v>24406.639999999999</v>
      </c>
      <c r="F15" s="60">
        <v>24406.639999999999</v>
      </c>
      <c r="G15" s="13">
        <v>15</v>
      </c>
    </row>
    <row r="16" spans="1:8">
      <c r="A16" s="416" t="s">
        <v>514</v>
      </c>
      <c r="B16" s="58" t="s">
        <v>515</v>
      </c>
      <c r="C16" s="59"/>
      <c r="D16" s="60"/>
      <c r="E16" s="60"/>
      <c r="F16" s="60"/>
    </row>
    <row r="17" spans="1:7" ht="45">
      <c r="A17" s="416" t="s">
        <v>516</v>
      </c>
      <c r="B17" s="58" t="s">
        <v>517</v>
      </c>
      <c r="C17" s="59" t="s">
        <v>14</v>
      </c>
      <c r="D17" s="60"/>
      <c r="E17" s="60">
        <v>8588.52</v>
      </c>
      <c r="F17" s="60">
        <v>8588.52</v>
      </c>
      <c r="G17" s="13">
        <v>15</v>
      </c>
    </row>
    <row r="18" spans="1:7" ht="60">
      <c r="A18" s="416" t="s">
        <v>518</v>
      </c>
      <c r="B18" s="58" t="s">
        <v>519</v>
      </c>
      <c r="C18" s="59" t="s">
        <v>14</v>
      </c>
      <c r="D18" s="60"/>
      <c r="E18" s="60">
        <v>14547.46</v>
      </c>
      <c r="F18" s="60">
        <v>14547.46</v>
      </c>
      <c r="G18" s="13">
        <v>15</v>
      </c>
    </row>
    <row r="19" spans="1:7" ht="45">
      <c r="A19" s="416" t="s">
        <v>520</v>
      </c>
      <c r="B19" s="58" t="s">
        <v>521</v>
      </c>
      <c r="C19" s="59" t="s">
        <v>14</v>
      </c>
      <c r="D19" s="60"/>
      <c r="E19" s="60">
        <v>19685.28</v>
      </c>
      <c r="F19" s="60">
        <v>19685.28</v>
      </c>
      <c r="G19" s="13">
        <v>15</v>
      </c>
    </row>
    <row r="20" spans="1:7" ht="45">
      <c r="A20" s="416" t="s">
        <v>522</v>
      </c>
      <c r="B20" s="58" t="s">
        <v>523</v>
      </c>
      <c r="C20" s="59" t="s">
        <v>14</v>
      </c>
      <c r="D20" s="60"/>
      <c r="E20" s="60">
        <v>26183.599999999999</v>
      </c>
      <c r="F20" s="60">
        <v>26183.599999999999</v>
      </c>
      <c r="G20" s="13">
        <v>15</v>
      </c>
    </row>
    <row r="21" spans="1:7">
      <c r="A21" s="416" t="s">
        <v>524</v>
      </c>
      <c r="B21" s="58" t="s">
        <v>525</v>
      </c>
      <c r="C21" s="59"/>
      <c r="D21" s="60"/>
      <c r="E21" s="60"/>
      <c r="F21" s="60"/>
    </row>
    <row r="22" spans="1:7">
      <c r="A22" s="416" t="s">
        <v>526</v>
      </c>
      <c r="B22" s="58" t="s">
        <v>527</v>
      </c>
      <c r="C22" s="59" t="s">
        <v>14</v>
      </c>
      <c r="D22" s="60"/>
      <c r="E22" s="60">
        <v>3382.83</v>
      </c>
      <c r="F22" s="60">
        <v>3382.83</v>
      </c>
      <c r="G22" s="13">
        <v>15</v>
      </c>
    </row>
    <row r="23" spans="1:7">
      <c r="A23" s="416" t="s">
        <v>528</v>
      </c>
      <c r="B23" s="58" t="s">
        <v>529</v>
      </c>
      <c r="C23" s="59" t="s">
        <v>14</v>
      </c>
      <c r="D23" s="60"/>
      <c r="E23" s="60">
        <v>4573.28</v>
      </c>
      <c r="F23" s="60">
        <v>4573.28</v>
      </c>
      <c r="G23" s="13">
        <v>15</v>
      </c>
    </row>
    <row r="24" spans="1:7">
      <c r="A24" s="416" t="s">
        <v>530</v>
      </c>
      <c r="B24" s="58" t="s">
        <v>531</v>
      </c>
      <c r="C24" s="59" t="s">
        <v>14</v>
      </c>
      <c r="D24" s="60"/>
      <c r="E24" s="60">
        <v>2480.94</v>
      </c>
      <c r="F24" s="60">
        <v>2480.94</v>
      </c>
      <c r="G24" s="13">
        <v>15</v>
      </c>
    </row>
    <row r="25" spans="1:7">
      <c r="A25" s="416" t="s">
        <v>532</v>
      </c>
      <c r="B25" s="58" t="s">
        <v>533</v>
      </c>
      <c r="C25" s="59" t="s">
        <v>14</v>
      </c>
      <c r="D25" s="60"/>
      <c r="E25" s="60">
        <v>3394.42</v>
      </c>
      <c r="F25" s="60">
        <v>3394.42</v>
      </c>
      <c r="G25" s="13">
        <v>15</v>
      </c>
    </row>
    <row r="26" spans="1:7">
      <c r="A26" s="416" t="s">
        <v>534</v>
      </c>
      <c r="B26" s="58" t="s">
        <v>535</v>
      </c>
      <c r="C26" s="59" t="s">
        <v>14</v>
      </c>
      <c r="D26" s="60"/>
      <c r="E26" s="60">
        <v>1065.06</v>
      </c>
      <c r="F26" s="60">
        <v>1065.06</v>
      </c>
      <c r="G26" s="13">
        <v>15</v>
      </c>
    </row>
    <row r="27" spans="1:7">
      <c r="A27" s="416" t="s">
        <v>536</v>
      </c>
      <c r="B27" s="58" t="s">
        <v>537</v>
      </c>
      <c r="C27" s="59" t="s">
        <v>14</v>
      </c>
      <c r="D27" s="60"/>
      <c r="E27" s="60">
        <v>1417.76</v>
      </c>
      <c r="F27" s="60">
        <v>1417.76</v>
      </c>
      <c r="G27" s="13">
        <v>15</v>
      </c>
    </row>
    <row r="28" spans="1:7">
      <c r="A28" s="416" t="s">
        <v>538</v>
      </c>
      <c r="B28" s="58" t="s">
        <v>539</v>
      </c>
      <c r="C28" s="59" t="s">
        <v>14</v>
      </c>
      <c r="D28" s="60"/>
      <c r="E28" s="60">
        <v>1182.71</v>
      </c>
      <c r="F28" s="60">
        <v>1182.71</v>
      </c>
      <c r="G28" s="13">
        <v>15</v>
      </c>
    </row>
    <row r="29" spans="1:7">
      <c r="A29" s="416" t="s">
        <v>540</v>
      </c>
      <c r="B29" s="58" t="s">
        <v>541</v>
      </c>
      <c r="C29" s="59" t="s">
        <v>14</v>
      </c>
      <c r="D29" s="60"/>
      <c r="E29" s="60">
        <v>1639.92</v>
      </c>
      <c r="F29" s="60">
        <v>1639.92</v>
      </c>
      <c r="G29" s="13">
        <v>15</v>
      </c>
    </row>
    <row r="30" spans="1:7">
      <c r="A30" s="416" t="s">
        <v>542</v>
      </c>
      <c r="B30" s="58" t="s">
        <v>543</v>
      </c>
      <c r="C30" s="59" t="s">
        <v>14</v>
      </c>
      <c r="D30" s="60"/>
      <c r="E30" s="60">
        <v>2276.5</v>
      </c>
      <c r="F30" s="60">
        <v>2276.5</v>
      </c>
      <c r="G30" s="13">
        <v>15</v>
      </c>
    </row>
    <row r="31" spans="1:7">
      <c r="A31" s="416" t="s">
        <v>544</v>
      </c>
      <c r="B31" s="58" t="s">
        <v>545</v>
      </c>
      <c r="C31" s="59" t="s">
        <v>14</v>
      </c>
      <c r="D31" s="60"/>
      <c r="E31" s="60">
        <v>3103.14</v>
      </c>
      <c r="F31" s="60">
        <v>3103.14</v>
      </c>
      <c r="G31" s="13">
        <v>15</v>
      </c>
    </row>
    <row r="32" spans="1:7">
      <c r="A32" s="416" t="s">
        <v>546</v>
      </c>
      <c r="B32" s="58" t="s">
        <v>547</v>
      </c>
      <c r="C32" s="59" t="s">
        <v>14</v>
      </c>
      <c r="D32" s="60"/>
      <c r="E32" s="60">
        <v>1965.44</v>
      </c>
      <c r="F32" s="60">
        <v>1965.44</v>
      </c>
      <c r="G32" s="13">
        <v>15</v>
      </c>
    </row>
    <row r="33" spans="1:7">
      <c r="A33" s="416" t="s">
        <v>548</v>
      </c>
      <c r="B33" s="58" t="s">
        <v>549</v>
      </c>
      <c r="C33" s="59" t="s">
        <v>14</v>
      </c>
      <c r="D33" s="60"/>
      <c r="E33" s="60">
        <v>2540.4</v>
      </c>
      <c r="F33" s="60">
        <v>2540.4</v>
      </c>
      <c r="G33" s="13">
        <v>15</v>
      </c>
    </row>
    <row r="34" spans="1:7">
      <c r="A34" s="416" t="s">
        <v>550</v>
      </c>
      <c r="B34" s="58" t="s">
        <v>551</v>
      </c>
      <c r="C34" s="59"/>
      <c r="D34" s="60"/>
      <c r="E34" s="60"/>
      <c r="F34" s="60"/>
    </row>
    <row r="35" spans="1:7" ht="30">
      <c r="A35" s="416" t="s">
        <v>552</v>
      </c>
      <c r="B35" s="58" t="s">
        <v>553</v>
      </c>
      <c r="C35" s="59" t="s">
        <v>72</v>
      </c>
      <c r="D35" s="60">
        <v>1120.06</v>
      </c>
      <c r="E35" s="60"/>
      <c r="F35" s="60">
        <v>1120.06</v>
      </c>
      <c r="G35" s="13">
        <v>15</v>
      </c>
    </row>
    <row r="36" spans="1:7" ht="30">
      <c r="A36" s="416" t="s">
        <v>554</v>
      </c>
      <c r="B36" s="58" t="s">
        <v>555</v>
      </c>
      <c r="C36" s="59" t="s">
        <v>16</v>
      </c>
      <c r="D36" s="60">
        <v>7.0000000000000007E-2</v>
      </c>
      <c r="E36" s="60">
        <v>0.16</v>
      </c>
      <c r="F36" s="60">
        <v>0.23</v>
      </c>
      <c r="G36" s="13">
        <v>15</v>
      </c>
    </row>
    <row r="37" spans="1:7" ht="45">
      <c r="A37" s="416" t="s">
        <v>556</v>
      </c>
      <c r="B37" s="58" t="s">
        <v>557</v>
      </c>
      <c r="C37" s="59" t="s">
        <v>16</v>
      </c>
      <c r="D37" s="60">
        <v>0.43</v>
      </c>
      <c r="E37" s="60">
        <v>0.56000000000000005</v>
      </c>
      <c r="F37" s="60">
        <v>0.99</v>
      </c>
      <c r="G37" s="13">
        <v>15</v>
      </c>
    </row>
    <row r="38" spans="1:7" ht="45">
      <c r="A38" s="416" t="s">
        <v>558</v>
      </c>
      <c r="B38" s="58" t="s">
        <v>559</v>
      </c>
      <c r="C38" s="59" t="s">
        <v>16</v>
      </c>
      <c r="D38" s="60">
        <v>0.34</v>
      </c>
      <c r="E38" s="60">
        <v>0.42</v>
      </c>
      <c r="F38" s="60">
        <v>0.76</v>
      </c>
      <c r="G38" s="13">
        <v>15</v>
      </c>
    </row>
    <row r="39" spans="1:7" ht="45">
      <c r="A39" s="416" t="s">
        <v>560</v>
      </c>
      <c r="B39" s="58" t="s">
        <v>561</v>
      </c>
      <c r="C39" s="59" t="s">
        <v>16</v>
      </c>
      <c r="D39" s="60">
        <v>0.28000000000000003</v>
      </c>
      <c r="E39" s="60">
        <v>0.35</v>
      </c>
      <c r="F39" s="60">
        <v>0.63</v>
      </c>
      <c r="G39" s="13">
        <v>15</v>
      </c>
    </row>
    <row r="40" spans="1:7" ht="30">
      <c r="A40" s="416" t="s">
        <v>562</v>
      </c>
      <c r="B40" s="58" t="s">
        <v>563</v>
      </c>
      <c r="C40" s="59" t="s">
        <v>16</v>
      </c>
      <c r="D40" s="60">
        <v>0.38</v>
      </c>
      <c r="E40" s="60">
        <v>0.47</v>
      </c>
      <c r="F40" s="60">
        <v>0.85</v>
      </c>
      <c r="G40" s="13">
        <v>15</v>
      </c>
    </row>
    <row r="41" spans="1:7" ht="30">
      <c r="A41" s="416" t="s">
        <v>564</v>
      </c>
      <c r="B41" s="58" t="s">
        <v>565</v>
      </c>
      <c r="C41" s="59" t="s">
        <v>16</v>
      </c>
      <c r="D41" s="60">
        <v>0.18</v>
      </c>
      <c r="E41" s="60">
        <v>0.53</v>
      </c>
      <c r="F41" s="60">
        <v>0.71</v>
      </c>
      <c r="G41" s="13">
        <v>15</v>
      </c>
    </row>
    <row r="42" spans="1:7" ht="30">
      <c r="A42" s="416" t="s">
        <v>566</v>
      </c>
      <c r="B42" s="58" t="s">
        <v>567</v>
      </c>
      <c r="C42" s="59" t="s">
        <v>16</v>
      </c>
      <c r="D42" s="60">
        <v>0.24</v>
      </c>
      <c r="E42" s="60">
        <v>0.3</v>
      </c>
      <c r="F42" s="60">
        <v>0.54</v>
      </c>
      <c r="G42" s="13">
        <v>15</v>
      </c>
    </row>
    <row r="43" spans="1:7" ht="30">
      <c r="A43" s="416" t="s">
        <v>568</v>
      </c>
      <c r="B43" s="58" t="s">
        <v>569</v>
      </c>
      <c r="C43" s="59" t="s">
        <v>16</v>
      </c>
      <c r="D43" s="60">
        <v>0.33</v>
      </c>
      <c r="E43" s="60">
        <v>0.42</v>
      </c>
      <c r="F43" s="60">
        <v>0.75</v>
      </c>
      <c r="G43" s="13">
        <v>15</v>
      </c>
    </row>
    <row r="44" spans="1:7" ht="30">
      <c r="A44" s="416" t="s">
        <v>570</v>
      </c>
      <c r="B44" s="58" t="s">
        <v>571</v>
      </c>
      <c r="C44" s="59" t="s">
        <v>16</v>
      </c>
      <c r="D44" s="60">
        <v>0.28999999999999998</v>
      </c>
      <c r="E44" s="60">
        <v>0.37</v>
      </c>
      <c r="F44" s="60">
        <v>0.66</v>
      </c>
      <c r="G44" s="13">
        <v>15</v>
      </c>
    </row>
    <row r="45" spans="1:7" ht="30">
      <c r="A45" s="416" t="s">
        <v>572</v>
      </c>
      <c r="B45" s="58" t="s">
        <v>573</v>
      </c>
      <c r="C45" s="59" t="s">
        <v>16</v>
      </c>
      <c r="D45" s="60">
        <v>0.28000000000000003</v>
      </c>
      <c r="E45" s="60">
        <v>0.35</v>
      </c>
      <c r="F45" s="60">
        <v>0.63</v>
      </c>
      <c r="G45" s="13">
        <v>15</v>
      </c>
    </row>
    <row r="46" spans="1:7" ht="45">
      <c r="A46" s="416" t="s">
        <v>574</v>
      </c>
      <c r="B46" s="58" t="s">
        <v>575</v>
      </c>
      <c r="C46" s="59" t="s">
        <v>16</v>
      </c>
      <c r="D46" s="60">
        <v>0.45</v>
      </c>
      <c r="E46" s="60">
        <v>0.57999999999999996</v>
      </c>
      <c r="F46" s="60">
        <v>1.03</v>
      </c>
      <c r="G46" s="13">
        <v>15</v>
      </c>
    </row>
    <row r="47" spans="1:7" ht="45">
      <c r="A47" s="416" t="s">
        <v>576</v>
      </c>
      <c r="B47" s="58" t="s">
        <v>577</v>
      </c>
      <c r="C47" s="59" t="s">
        <v>16</v>
      </c>
      <c r="D47" s="60">
        <v>0.37</v>
      </c>
      <c r="E47" s="60">
        <v>0.47</v>
      </c>
      <c r="F47" s="60">
        <v>0.84</v>
      </c>
      <c r="G47" s="13">
        <v>15</v>
      </c>
    </row>
    <row r="48" spans="1:7" ht="45">
      <c r="A48" s="416" t="s">
        <v>578</v>
      </c>
      <c r="B48" s="58" t="s">
        <v>579</v>
      </c>
      <c r="C48" s="59" t="s">
        <v>16</v>
      </c>
      <c r="D48" s="60">
        <v>0.28999999999999998</v>
      </c>
      <c r="E48" s="60">
        <v>0.37</v>
      </c>
      <c r="F48" s="60">
        <v>0.66</v>
      </c>
      <c r="G48" s="13">
        <v>15</v>
      </c>
    </row>
    <row r="49" spans="1:7" ht="30">
      <c r="A49" s="416" t="s">
        <v>580</v>
      </c>
      <c r="B49" s="58" t="s">
        <v>581</v>
      </c>
      <c r="C49" s="59" t="s">
        <v>16</v>
      </c>
      <c r="D49" s="60">
        <v>0.38</v>
      </c>
      <c r="E49" s="60">
        <v>0.49</v>
      </c>
      <c r="F49" s="60">
        <v>0.87</v>
      </c>
      <c r="G49" s="13">
        <v>15</v>
      </c>
    </row>
    <row r="50" spans="1:7" ht="30">
      <c r="A50" s="416" t="s">
        <v>582</v>
      </c>
      <c r="B50" s="58" t="s">
        <v>583</v>
      </c>
      <c r="C50" s="59" t="s">
        <v>16</v>
      </c>
      <c r="D50" s="60">
        <v>0.32</v>
      </c>
      <c r="E50" s="60">
        <v>0.41</v>
      </c>
      <c r="F50" s="60">
        <v>0.73</v>
      </c>
      <c r="G50" s="13">
        <v>15</v>
      </c>
    </row>
    <row r="51" spans="1:7" ht="30">
      <c r="A51" s="416" t="s">
        <v>584</v>
      </c>
      <c r="B51" s="58" t="s">
        <v>585</v>
      </c>
      <c r="C51" s="59" t="s">
        <v>16</v>
      </c>
      <c r="D51" s="60">
        <v>0.27</v>
      </c>
      <c r="E51" s="60">
        <v>0.35</v>
      </c>
      <c r="F51" s="60">
        <v>0.62</v>
      </c>
      <c r="G51" s="13">
        <v>15</v>
      </c>
    </row>
    <row r="52" spans="1:7" ht="30">
      <c r="A52" s="416" t="s">
        <v>586</v>
      </c>
      <c r="B52" s="58" t="s">
        <v>587</v>
      </c>
      <c r="C52" s="59" t="s">
        <v>16</v>
      </c>
      <c r="D52" s="60">
        <v>0.44</v>
      </c>
      <c r="E52" s="60">
        <v>0.57999999999999996</v>
      </c>
      <c r="F52" s="60">
        <v>1.02</v>
      </c>
      <c r="G52" s="13">
        <v>15</v>
      </c>
    </row>
    <row r="53" spans="1:7" ht="30">
      <c r="A53" s="416" t="s">
        <v>588</v>
      </c>
      <c r="B53" s="58" t="s">
        <v>589</v>
      </c>
      <c r="C53" s="59" t="s">
        <v>16</v>
      </c>
      <c r="D53" s="60">
        <v>0.28999999999999998</v>
      </c>
      <c r="E53" s="60">
        <v>0.38</v>
      </c>
      <c r="F53" s="60">
        <v>0.67</v>
      </c>
      <c r="G53" s="13">
        <v>15</v>
      </c>
    </row>
    <row r="54" spans="1:7" ht="30">
      <c r="A54" s="416" t="s">
        <v>590</v>
      </c>
      <c r="B54" s="58" t="s">
        <v>591</v>
      </c>
      <c r="C54" s="59" t="s">
        <v>16</v>
      </c>
      <c r="D54" s="60">
        <v>0.18</v>
      </c>
      <c r="E54" s="60">
        <v>0.4</v>
      </c>
      <c r="F54" s="60">
        <v>0.57999999999999996</v>
      </c>
      <c r="G54" s="13">
        <v>15</v>
      </c>
    </row>
    <row r="55" spans="1:7" ht="30">
      <c r="A55" s="416" t="s">
        <v>592</v>
      </c>
      <c r="B55" s="58" t="s">
        <v>593</v>
      </c>
      <c r="C55" s="59" t="s">
        <v>16</v>
      </c>
      <c r="D55" s="60">
        <v>0.19</v>
      </c>
      <c r="E55" s="60">
        <v>0.24</v>
      </c>
      <c r="F55" s="60">
        <v>0.43</v>
      </c>
      <c r="G55" s="13">
        <v>15</v>
      </c>
    </row>
    <row r="56" spans="1:7" ht="30">
      <c r="A56" s="416" t="s">
        <v>594</v>
      </c>
      <c r="B56" s="58" t="s">
        <v>595</v>
      </c>
      <c r="C56" s="59" t="s">
        <v>16</v>
      </c>
      <c r="D56" s="60">
        <v>0.14000000000000001</v>
      </c>
      <c r="E56" s="60">
        <v>0.18</v>
      </c>
      <c r="F56" s="60">
        <v>0.32</v>
      </c>
      <c r="G56" s="13">
        <v>15</v>
      </c>
    </row>
    <row r="57" spans="1:7" ht="30">
      <c r="A57" s="416" t="s">
        <v>596</v>
      </c>
      <c r="B57" s="58" t="s">
        <v>597</v>
      </c>
      <c r="C57" s="59" t="s">
        <v>16</v>
      </c>
      <c r="D57" s="60">
        <v>0.1</v>
      </c>
      <c r="E57" s="60">
        <v>0.14000000000000001</v>
      </c>
      <c r="F57" s="60">
        <v>0.24</v>
      </c>
      <c r="G57" s="13">
        <v>15</v>
      </c>
    </row>
    <row r="58" spans="1:7" ht="30">
      <c r="A58" s="416" t="s">
        <v>598</v>
      </c>
      <c r="B58" s="58" t="s">
        <v>599</v>
      </c>
      <c r="C58" s="59" t="s">
        <v>16</v>
      </c>
      <c r="D58" s="60">
        <v>0.09</v>
      </c>
      <c r="E58" s="60">
        <v>0.12</v>
      </c>
      <c r="F58" s="60">
        <v>0.21</v>
      </c>
      <c r="G58" s="13">
        <v>15</v>
      </c>
    </row>
    <row r="59" spans="1:7" ht="30">
      <c r="A59" s="416" t="s">
        <v>600</v>
      </c>
      <c r="B59" s="58" t="s">
        <v>601</v>
      </c>
      <c r="C59" s="59" t="s">
        <v>602</v>
      </c>
      <c r="D59" s="60">
        <v>605.02</v>
      </c>
      <c r="E59" s="60">
        <v>702.44</v>
      </c>
      <c r="F59" s="60">
        <v>1307.46</v>
      </c>
      <c r="G59" s="13">
        <v>15</v>
      </c>
    </row>
    <row r="60" spans="1:7" ht="30">
      <c r="A60" s="416" t="s">
        <v>603</v>
      </c>
      <c r="B60" s="58" t="s">
        <v>604</v>
      </c>
      <c r="C60" s="59" t="s">
        <v>14</v>
      </c>
      <c r="D60" s="60">
        <v>714.06</v>
      </c>
      <c r="E60" s="60">
        <v>479.99</v>
      </c>
      <c r="F60" s="60">
        <v>1194.05</v>
      </c>
      <c r="G60" s="13">
        <v>15</v>
      </c>
    </row>
    <row r="61" spans="1:7">
      <c r="A61" s="416" t="s">
        <v>605</v>
      </c>
      <c r="B61" s="58" t="s">
        <v>606</v>
      </c>
      <c r="C61" s="59"/>
      <c r="D61" s="60"/>
      <c r="E61" s="60"/>
      <c r="F61" s="60"/>
    </row>
    <row r="62" spans="1:7" ht="30">
      <c r="A62" s="416" t="s">
        <v>607</v>
      </c>
      <c r="B62" s="58" t="s">
        <v>608</v>
      </c>
      <c r="C62" s="59" t="s">
        <v>72</v>
      </c>
      <c r="D62" s="60">
        <v>1379.3</v>
      </c>
      <c r="E62" s="60"/>
      <c r="F62" s="60">
        <v>1379.3</v>
      </c>
      <c r="G62" s="13">
        <v>15</v>
      </c>
    </row>
    <row r="63" spans="1:7" ht="30">
      <c r="A63" s="416" t="s">
        <v>609</v>
      </c>
      <c r="B63" s="58" t="s">
        <v>610</v>
      </c>
      <c r="C63" s="59" t="s">
        <v>72</v>
      </c>
      <c r="D63" s="60">
        <v>7060.48</v>
      </c>
      <c r="E63" s="60"/>
      <c r="F63" s="60">
        <v>7060.48</v>
      </c>
      <c r="G63" s="13">
        <v>15</v>
      </c>
    </row>
    <row r="64" spans="1:7">
      <c r="A64" s="416" t="s">
        <v>611</v>
      </c>
      <c r="B64" s="58" t="s">
        <v>612</v>
      </c>
      <c r="C64" s="59" t="s">
        <v>13</v>
      </c>
      <c r="D64" s="60">
        <v>107.18</v>
      </c>
      <c r="E64" s="60"/>
      <c r="F64" s="60">
        <v>107.18</v>
      </c>
      <c r="G64" s="13">
        <v>15</v>
      </c>
    </row>
    <row r="65" spans="1:7">
      <c r="A65" s="416" t="s">
        <v>613</v>
      </c>
      <c r="B65" s="58" t="s">
        <v>614</v>
      </c>
      <c r="C65" s="59" t="s">
        <v>13</v>
      </c>
      <c r="D65" s="60">
        <v>93.86</v>
      </c>
      <c r="E65" s="60"/>
      <c r="F65" s="60">
        <v>93.86</v>
      </c>
      <c r="G65" s="13">
        <v>15</v>
      </c>
    </row>
    <row r="66" spans="1:7">
      <c r="A66" s="416" t="s">
        <v>615</v>
      </c>
      <c r="B66" s="58" t="s">
        <v>616</v>
      </c>
      <c r="C66" s="59" t="s">
        <v>13</v>
      </c>
      <c r="D66" s="60">
        <v>424.89</v>
      </c>
      <c r="E66" s="60"/>
      <c r="F66" s="60">
        <v>424.89</v>
      </c>
      <c r="G66" s="13">
        <v>15</v>
      </c>
    </row>
    <row r="67" spans="1:7">
      <c r="A67" s="416" t="s">
        <v>617</v>
      </c>
      <c r="B67" s="58" t="s">
        <v>618</v>
      </c>
      <c r="C67" s="59" t="s">
        <v>13</v>
      </c>
      <c r="D67" s="60">
        <v>674.53</v>
      </c>
      <c r="E67" s="60"/>
      <c r="F67" s="60">
        <v>674.53</v>
      </c>
      <c r="G67" s="13">
        <v>15</v>
      </c>
    </row>
    <row r="68" spans="1:7" ht="30">
      <c r="A68" s="416" t="s">
        <v>619</v>
      </c>
      <c r="B68" s="58" t="s">
        <v>620</v>
      </c>
      <c r="C68" s="59" t="s">
        <v>13</v>
      </c>
      <c r="D68" s="60">
        <v>104.16</v>
      </c>
      <c r="E68" s="60"/>
      <c r="F68" s="60">
        <v>104.16</v>
      </c>
      <c r="G68" s="13">
        <v>15</v>
      </c>
    </row>
    <row r="69" spans="1:7">
      <c r="A69" s="416" t="s">
        <v>621</v>
      </c>
      <c r="B69" s="58" t="s">
        <v>622</v>
      </c>
      <c r="C69" s="59"/>
      <c r="D69" s="60"/>
      <c r="E69" s="60"/>
      <c r="F69" s="60"/>
    </row>
    <row r="70" spans="1:7" ht="30">
      <c r="A70" s="416" t="s">
        <v>623</v>
      </c>
      <c r="B70" s="58" t="s">
        <v>624</v>
      </c>
      <c r="C70" s="59" t="s">
        <v>72</v>
      </c>
      <c r="D70" s="60">
        <v>443.61</v>
      </c>
      <c r="E70" s="60"/>
      <c r="F70" s="60">
        <v>443.61</v>
      </c>
      <c r="G70" s="13">
        <v>15</v>
      </c>
    </row>
    <row r="71" spans="1:7">
      <c r="A71" s="416" t="s">
        <v>625</v>
      </c>
      <c r="B71" s="58" t="s">
        <v>626</v>
      </c>
      <c r="C71" s="59" t="s">
        <v>16</v>
      </c>
      <c r="D71" s="60">
        <v>3.21</v>
      </c>
      <c r="E71" s="60">
        <v>6.36</v>
      </c>
      <c r="F71" s="60">
        <v>9.57</v>
      </c>
      <c r="G71" s="13">
        <v>15</v>
      </c>
    </row>
    <row r="72" spans="1:7">
      <c r="A72" s="416" t="s">
        <v>627</v>
      </c>
      <c r="B72" s="58" t="s">
        <v>628</v>
      </c>
      <c r="C72" s="59" t="s">
        <v>16</v>
      </c>
      <c r="D72" s="60">
        <v>103.82</v>
      </c>
      <c r="E72" s="60">
        <v>46.98</v>
      </c>
      <c r="F72" s="60">
        <v>150.80000000000001</v>
      </c>
      <c r="G72" s="13">
        <v>15</v>
      </c>
    </row>
    <row r="73" spans="1:7" ht="30">
      <c r="A73" s="416" t="s">
        <v>629</v>
      </c>
      <c r="B73" s="58" t="s">
        <v>630</v>
      </c>
      <c r="C73" s="59" t="s">
        <v>16</v>
      </c>
      <c r="D73" s="60">
        <v>22.29</v>
      </c>
      <c r="E73" s="60">
        <v>44.8</v>
      </c>
      <c r="F73" s="60">
        <v>67.09</v>
      </c>
      <c r="G73" s="13">
        <v>15</v>
      </c>
    </row>
    <row r="74" spans="1:7">
      <c r="A74" s="416" t="s">
        <v>631</v>
      </c>
      <c r="B74" s="58" t="s">
        <v>632</v>
      </c>
      <c r="C74" s="59" t="s">
        <v>16</v>
      </c>
      <c r="D74" s="60"/>
      <c r="E74" s="60">
        <v>31.79</v>
      </c>
      <c r="F74" s="60">
        <v>31.79</v>
      </c>
      <c r="G74" s="13">
        <v>15</v>
      </c>
    </row>
    <row r="75" spans="1:7">
      <c r="A75" s="416" t="s">
        <v>633</v>
      </c>
      <c r="B75" s="58" t="s">
        <v>634</v>
      </c>
      <c r="C75" s="59" t="s">
        <v>13</v>
      </c>
      <c r="D75" s="60">
        <v>1.04</v>
      </c>
      <c r="E75" s="60">
        <v>4.7</v>
      </c>
      <c r="F75" s="60">
        <v>5.74</v>
      </c>
      <c r="G75" s="13">
        <v>15</v>
      </c>
    </row>
    <row r="76" spans="1:7" ht="30">
      <c r="A76" s="416" t="s">
        <v>635</v>
      </c>
      <c r="B76" s="58" t="s">
        <v>636</v>
      </c>
      <c r="C76" s="59" t="s">
        <v>18</v>
      </c>
      <c r="D76" s="60"/>
      <c r="E76" s="60">
        <v>479.74</v>
      </c>
      <c r="F76" s="60">
        <v>479.74</v>
      </c>
      <c r="G76" s="13">
        <v>15</v>
      </c>
    </row>
    <row r="77" spans="1:7">
      <c r="A77" s="416" t="s">
        <v>637</v>
      </c>
      <c r="B77" s="58" t="s">
        <v>638</v>
      </c>
      <c r="C77" s="59" t="s">
        <v>13</v>
      </c>
      <c r="D77" s="60">
        <v>276.25</v>
      </c>
      <c r="E77" s="60"/>
      <c r="F77" s="60">
        <v>276.25</v>
      </c>
      <c r="G77" s="13">
        <v>15</v>
      </c>
    </row>
    <row r="78" spans="1:7">
      <c r="A78" s="416" t="s">
        <v>639</v>
      </c>
      <c r="B78" s="58" t="s">
        <v>640</v>
      </c>
      <c r="C78" s="59" t="s">
        <v>13</v>
      </c>
      <c r="D78" s="60">
        <v>279.41000000000003</v>
      </c>
      <c r="E78" s="60"/>
      <c r="F78" s="60">
        <v>279.41000000000003</v>
      </c>
      <c r="G78" s="13">
        <v>15</v>
      </c>
    </row>
    <row r="79" spans="1:7">
      <c r="A79" s="416" t="s">
        <v>641</v>
      </c>
      <c r="B79" s="58" t="s">
        <v>642</v>
      </c>
      <c r="C79" s="59" t="s">
        <v>13</v>
      </c>
      <c r="D79" s="60">
        <v>386.38</v>
      </c>
      <c r="E79" s="60"/>
      <c r="F79" s="60">
        <v>386.38</v>
      </c>
      <c r="G79" s="13">
        <v>15</v>
      </c>
    </row>
    <row r="80" spans="1:7">
      <c r="A80" s="416" t="s">
        <v>643</v>
      </c>
      <c r="B80" s="58" t="s">
        <v>644</v>
      </c>
      <c r="C80" s="59" t="s">
        <v>13</v>
      </c>
      <c r="D80" s="60">
        <v>397.97</v>
      </c>
      <c r="E80" s="60"/>
      <c r="F80" s="60">
        <v>397.97</v>
      </c>
      <c r="G80" s="13">
        <v>15</v>
      </c>
    </row>
    <row r="81" spans="1:7" ht="30">
      <c r="A81" s="416" t="s">
        <v>645</v>
      </c>
      <c r="B81" s="58" t="s">
        <v>646</v>
      </c>
      <c r="C81" s="59" t="s">
        <v>72</v>
      </c>
      <c r="D81" s="60">
        <v>231.93</v>
      </c>
      <c r="E81" s="60"/>
      <c r="F81" s="60">
        <v>231.93</v>
      </c>
      <c r="G81" s="13">
        <v>15</v>
      </c>
    </row>
    <row r="82" spans="1:7" ht="30">
      <c r="A82" s="416" t="s">
        <v>647</v>
      </c>
      <c r="B82" s="58" t="s">
        <v>648</v>
      </c>
      <c r="C82" s="59" t="s">
        <v>14</v>
      </c>
      <c r="D82" s="60">
        <v>13.55</v>
      </c>
      <c r="E82" s="60"/>
      <c r="F82" s="60">
        <v>13.55</v>
      </c>
      <c r="G82" s="13">
        <v>15</v>
      </c>
    </row>
    <row r="83" spans="1:7" ht="30">
      <c r="A83" s="416" t="s">
        <v>649</v>
      </c>
      <c r="B83" s="58" t="s">
        <v>650</v>
      </c>
      <c r="C83" s="59" t="s">
        <v>14</v>
      </c>
      <c r="D83" s="60">
        <v>15.6</v>
      </c>
      <c r="E83" s="60"/>
      <c r="F83" s="60">
        <v>15.6</v>
      </c>
      <c r="G83" s="13">
        <v>15</v>
      </c>
    </row>
    <row r="84" spans="1:7" ht="30">
      <c r="A84" s="416" t="s">
        <v>651</v>
      </c>
      <c r="B84" s="58" t="s">
        <v>652</v>
      </c>
      <c r="C84" s="59" t="s">
        <v>14</v>
      </c>
      <c r="D84" s="60">
        <v>16.25</v>
      </c>
      <c r="E84" s="60"/>
      <c r="F84" s="60">
        <v>16.25</v>
      </c>
      <c r="G84" s="13">
        <v>15</v>
      </c>
    </row>
    <row r="85" spans="1:7" ht="30">
      <c r="A85" s="416" t="s">
        <v>653</v>
      </c>
      <c r="B85" s="58" t="s">
        <v>654</v>
      </c>
      <c r="C85" s="59" t="s">
        <v>14</v>
      </c>
      <c r="D85" s="60">
        <v>20.92</v>
      </c>
      <c r="E85" s="60"/>
      <c r="F85" s="60">
        <v>20.92</v>
      </c>
      <c r="G85" s="13">
        <v>15</v>
      </c>
    </row>
    <row r="86" spans="1:7" ht="30">
      <c r="A86" s="416" t="s">
        <v>655</v>
      </c>
      <c r="B86" s="58" t="s">
        <v>656</v>
      </c>
      <c r="C86" s="59" t="s">
        <v>14</v>
      </c>
      <c r="D86" s="60">
        <v>21.79</v>
      </c>
      <c r="E86" s="60"/>
      <c r="F86" s="60">
        <v>21.79</v>
      </c>
      <c r="G86" s="13">
        <v>15</v>
      </c>
    </row>
    <row r="87" spans="1:7" ht="30">
      <c r="A87" s="416" t="s">
        <v>657</v>
      </c>
      <c r="B87" s="58" t="s">
        <v>658</v>
      </c>
      <c r="C87" s="59" t="s">
        <v>14</v>
      </c>
      <c r="D87" s="60">
        <v>25.3</v>
      </c>
      <c r="E87" s="60"/>
      <c r="F87" s="60">
        <v>25.3</v>
      </c>
      <c r="G87" s="13">
        <v>15</v>
      </c>
    </row>
    <row r="88" spans="1:7" ht="30">
      <c r="A88" s="416" t="s">
        <v>659</v>
      </c>
      <c r="B88" s="58" t="s">
        <v>660</v>
      </c>
      <c r="C88" s="59" t="s">
        <v>14</v>
      </c>
      <c r="D88" s="60">
        <v>27.4</v>
      </c>
      <c r="E88" s="60"/>
      <c r="F88" s="60">
        <v>27.4</v>
      </c>
      <c r="G88" s="13">
        <v>15</v>
      </c>
    </row>
    <row r="89" spans="1:7" ht="30">
      <c r="A89" s="416" t="s">
        <v>661</v>
      </c>
      <c r="B89" s="58" t="s">
        <v>662</v>
      </c>
      <c r="C89" s="59" t="s">
        <v>14</v>
      </c>
      <c r="D89" s="60">
        <v>27.21</v>
      </c>
      <c r="E89" s="60"/>
      <c r="F89" s="60">
        <v>27.21</v>
      </c>
      <c r="G89" s="13">
        <v>15</v>
      </c>
    </row>
    <row r="90" spans="1:7" ht="30">
      <c r="A90" s="416" t="s">
        <v>663</v>
      </c>
      <c r="B90" s="58" t="s">
        <v>664</v>
      </c>
      <c r="C90" s="59" t="s">
        <v>14</v>
      </c>
      <c r="D90" s="60">
        <v>30.02</v>
      </c>
      <c r="E90" s="60"/>
      <c r="F90" s="60">
        <v>30.02</v>
      </c>
      <c r="G90" s="13">
        <v>15</v>
      </c>
    </row>
    <row r="91" spans="1:7" ht="30">
      <c r="A91" s="416" t="s">
        <v>665</v>
      </c>
      <c r="B91" s="58" t="s">
        <v>666</v>
      </c>
      <c r="C91" s="59" t="s">
        <v>14</v>
      </c>
      <c r="D91" s="60">
        <v>31.29</v>
      </c>
      <c r="E91" s="60"/>
      <c r="F91" s="60">
        <v>31.29</v>
      </c>
      <c r="G91" s="13">
        <v>15</v>
      </c>
    </row>
    <row r="92" spans="1:7" ht="30">
      <c r="A92" s="416" t="s">
        <v>667</v>
      </c>
      <c r="B92" s="58" t="s">
        <v>668</v>
      </c>
      <c r="C92" s="59" t="s">
        <v>14</v>
      </c>
      <c r="D92" s="60">
        <v>36.53</v>
      </c>
      <c r="E92" s="60"/>
      <c r="F92" s="60">
        <v>36.53</v>
      </c>
      <c r="G92" s="13">
        <v>15</v>
      </c>
    </row>
    <row r="93" spans="1:7">
      <c r="A93" s="416" t="s">
        <v>669</v>
      </c>
      <c r="B93" s="58" t="s">
        <v>670</v>
      </c>
      <c r="C93" s="59" t="s">
        <v>13</v>
      </c>
      <c r="D93" s="60">
        <v>270.37</v>
      </c>
      <c r="E93" s="60"/>
      <c r="F93" s="60">
        <v>270.37</v>
      </c>
      <c r="G93" s="13">
        <v>15</v>
      </c>
    </row>
    <row r="94" spans="1:7">
      <c r="A94" s="416" t="s">
        <v>671</v>
      </c>
      <c r="B94" s="58" t="s">
        <v>672</v>
      </c>
      <c r="C94" s="59" t="s">
        <v>13</v>
      </c>
      <c r="D94" s="60">
        <v>401.51</v>
      </c>
      <c r="E94" s="60"/>
      <c r="F94" s="60">
        <v>401.51</v>
      </c>
      <c r="G94" s="13">
        <v>15</v>
      </c>
    </row>
    <row r="95" spans="1:7">
      <c r="A95" s="416" t="s">
        <v>673</v>
      </c>
      <c r="B95" s="58" t="s">
        <v>674</v>
      </c>
      <c r="C95" s="59" t="s">
        <v>13</v>
      </c>
      <c r="D95" s="60">
        <v>411.94</v>
      </c>
      <c r="E95" s="60"/>
      <c r="F95" s="60">
        <v>411.94</v>
      </c>
      <c r="G95" s="13">
        <v>15</v>
      </c>
    </row>
    <row r="96" spans="1:7">
      <c r="A96" s="416" t="s">
        <v>675</v>
      </c>
      <c r="B96" s="58" t="s">
        <v>676</v>
      </c>
      <c r="C96" s="59" t="s">
        <v>13</v>
      </c>
      <c r="D96" s="60">
        <v>431.64</v>
      </c>
      <c r="E96" s="60"/>
      <c r="F96" s="60">
        <v>431.64</v>
      </c>
      <c r="G96" s="13">
        <v>15</v>
      </c>
    </row>
    <row r="97" spans="1:7">
      <c r="A97" s="416" t="s">
        <v>677</v>
      </c>
      <c r="B97" s="58" t="s">
        <v>678</v>
      </c>
      <c r="C97" s="59" t="s">
        <v>13</v>
      </c>
      <c r="D97" s="60">
        <v>452.54</v>
      </c>
      <c r="E97" s="60"/>
      <c r="F97" s="60">
        <v>452.54</v>
      </c>
      <c r="G97" s="13">
        <v>15</v>
      </c>
    </row>
    <row r="98" spans="1:7">
      <c r="A98" s="416" t="s">
        <v>679</v>
      </c>
      <c r="B98" s="58" t="s">
        <v>680</v>
      </c>
      <c r="C98" s="59" t="s">
        <v>13</v>
      </c>
      <c r="D98" s="60">
        <v>579.04999999999995</v>
      </c>
      <c r="E98" s="60"/>
      <c r="F98" s="60">
        <v>579.04999999999995</v>
      </c>
      <c r="G98" s="13">
        <v>15</v>
      </c>
    </row>
    <row r="99" spans="1:7">
      <c r="A99" s="416" t="s">
        <v>681</v>
      </c>
      <c r="B99" s="58" t="s">
        <v>682</v>
      </c>
      <c r="C99" s="59" t="s">
        <v>13</v>
      </c>
      <c r="D99" s="60">
        <v>232.22</v>
      </c>
      <c r="E99" s="60"/>
      <c r="F99" s="60">
        <v>232.22</v>
      </c>
      <c r="G99" s="13">
        <v>15</v>
      </c>
    </row>
    <row r="100" spans="1:7" ht="30">
      <c r="A100" s="416" t="s">
        <v>683</v>
      </c>
      <c r="B100" s="58" t="s">
        <v>684</v>
      </c>
      <c r="C100" s="59" t="s">
        <v>72</v>
      </c>
      <c r="D100" s="60">
        <v>1673.44</v>
      </c>
      <c r="E100" s="60">
        <v>4313.2299999999996</v>
      </c>
      <c r="F100" s="60">
        <v>5986.67</v>
      </c>
      <c r="G100" s="13">
        <v>15</v>
      </c>
    </row>
    <row r="101" spans="1:7" ht="30">
      <c r="A101" s="416" t="s">
        <v>685</v>
      </c>
      <c r="B101" s="58" t="s">
        <v>686</v>
      </c>
      <c r="C101" s="59" t="s">
        <v>16</v>
      </c>
      <c r="D101" s="60">
        <v>7.69</v>
      </c>
      <c r="E101" s="60">
        <v>45.92</v>
      </c>
      <c r="F101" s="60">
        <v>53.61</v>
      </c>
      <c r="G101" s="13">
        <v>15</v>
      </c>
    </row>
    <row r="102" spans="1:7" ht="30">
      <c r="A102" s="416" t="s">
        <v>687</v>
      </c>
      <c r="B102" s="58" t="s">
        <v>688</v>
      </c>
      <c r="C102" s="59" t="s">
        <v>16</v>
      </c>
      <c r="D102" s="60">
        <v>162.96</v>
      </c>
      <c r="E102" s="60">
        <v>326.75</v>
      </c>
      <c r="F102" s="60">
        <v>489.71</v>
      </c>
      <c r="G102" s="13">
        <v>15</v>
      </c>
    </row>
    <row r="103" spans="1:7">
      <c r="A103" s="416" t="s">
        <v>689</v>
      </c>
      <c r="B103" s="58" t="s">
        <v>690</v>
      </c>
      <c r="C103" s="59"/>
      <c r="D103" s="60"/>
      <c r="E103" s="60"/>
      <c r="F103" s="60"/>
    </row>
    <row r="104" spans="1:7" ht="30">
      <c r="A104" s="416" t="s">
        <v>691</v>
      </c>
      <c r="B104" s="58" t="s">
        <v>692</v>
      </c>
      <c r="C104" s="59" t="s">
        <v>14</v>
      </c>
      <c r="D104" s="60">
        <v>198.7</v>
      </c>
      <c r="E104" s="60">
        <v>9532.1299999999992</v>
      </c>
      <c r="F104" s="60">
        <v>9730.83</v>
      </c>
      <c r="G104" s="13">
        <v>15</v>
      </c>
    </row>
    <row r="105" spans="1:7">
      <c r="A105" s="416" t="s">
        <v>693</v>
      </c>
      <c r="B105" s="58" t="s">
        <v>694</v>
      </c>
      <c r="C105" s="59" t="s">
        <v>14</v>
      </c>
      <c r="D105" s="60">
        <v>198.7</v>
      </c>
      <c r="E105" s="60">
        <v>12768.34</v>
      </c>
      <c r="F105" s="60">
        <v>12967.04</v>
      </c>
      <c r="G105" s="13">
        <v>15</v>
      </c>
    </row>
    <row r="106" spans="1:7">
      <c r="A106" s="416" t="s">
        <v>695</v>
      </c>
      <c r="B106" s="58" t="s">
        <v>696</v>
      </c>
      <c r="C106" s="59" t="s">
        <v>14</v>
      </c>
      <c r="D106" s="60">
        <v>198.7</v>
      </c>
      <c r="E106" s="60">
        <v>11298.03</v>
      </c>
      <c r="F106" s="60">
        <v>11496.73</v>
      </c>
      <c r="G106" s="13">
        <v>15</v>
      </c>
    </row>
    <row r="107" spans="1:7">
      <c r="A107" s="416" t="s">
        <v>697</v>
      </c>
      <c r="B107" s="58" t="s">
        <v>698</v>
      </c>
      <c r="C107" s="59" t="s">
        <v>14</v>
      </c>
      <c r="D107" s="60">
        <v>574.95000000000005</v>
      </c>
      <c r="E107" s="60">
        <v>26310.02</v>
      </c>
      <c r="F107" s="60">
        <v>26884.97</v>
      </c>
      <c r="G107" s="13">
        <v>15</v>
      </c>
    </row>
    <row r="108" spans="1:7">
      <c r="A108" s="416" t="s">
        <v>699</v>
      </c>
      <c r="B108" s="58" t="s">
        <v>700</v>
      </c>
      <c r="C108" s="59" t="s">
        <v>14</v>
      </c>
      <c r="D108" s="60">
        <v>574.95000000000005</v>
      </c>
      <c r="E108" s="60">
        <v>40372.11</v>
      </c>
      <c r="F108" s="60">
        <v>40947.06</v>
      </c>
      <c r="G108" s="13">
        <v>15</v>
      </c>
    </row>
    <row r="109" spans="1:7" ht="30">
      <c r="A109" s="416" t="s">
        <v>701</v>
      </c>
      <c r="B109" s="58" t="s">
        <v>702</v>
      </c>
      <c r="C109" s="59" t="s">
        <v>14</v>
      </c>
      <c r="D109" s="60">
        <v>574.95000000000005</v>
      </c>
      <c r="E109" s="60">
        <v>16004.61</v>
      </c>
      <c r="F109" s="60">
        <v>16579.560000000001</v>
      </c>
      <c r="G109" s="13">
        <v>15</v>
      </c>
    </row>
    <row r="110" spans="1:7">
      <c r="A110" s="416" t="s">
        <v>703</v>
      </c>
      <c r="B110" s="58" t="s">
        <v>704</v>
      </c>
      <c r="C110" s="59" t="s">
        <v>14</v>
      </c>
      <c r="D110" s="60">
        <v>467.45</v>
      </c>
      <c r="E110" s="60">
        <v>19209.25</v>
      </c>
      <c r="F110" s="60">
        <v>19676.7</v>
      </c>
      <c r="G110" s="13">
        <v>15</v>
      </c>
    </row>
    <row r="111" spans="1:7" ht="30">
      <c r="A111" s="416" t="s">
        <v>705</v>
      </c>
      <c r="B111" s="58" t="s">
        <v>706</v>
      </c>
      <c r="C111" s="59" t="s">
        <v>14</v>
      </c>
      <c r="D111" s="60">
        <v>284.7</v>
      </c>
      <c r="E111" s="60">
        <v>31113.26</v>
      </c>
      <c r="F111" s="60">
        <v>31397.96</v>
      </c>
      <c r="G111" s="13">
        <v>15</v>
      </c>
    </row>
    <row r="112" spans="1:7">
      <c r="A112" s="416" t="s">
        <v>707</v>
      </c>
      <c r="B112" s="58" t="s">
        <v>708</v>
      </c>
      <c r="C112" s="59"/>
      <c r="D112" s="60"/>
      <c r="E112" s="60"/>
      <c r="F112" s="60"/>
    </row>
    <row r="113" spans="1:7" ht="45">
      <c r="A113" s="416" t="s">
        <v>709</v>
      </c>
      <c r="B113" s="58" t="s">
        <v>710</v>
      </c>
      <c r="C113" s="59" t="s">
        <v>72</v>
      </c>
      <c r="D113" s="60">
        <v>8405.0300000000007</v>
      </c>
      <c r="E113" s="60"/>
      <c r="F113" s="60">
        <v>8405.0300000000007</v>
      </c>
      <c r="G113" s="13">
        <v>15</v>
      </c>
    </row>
    <row r="114" spans="1:7" ht="45">
      <c r="A114" s="416" t="s">
        <v>711</v>
      </c>
      <c r="B114" s="58" t="s">
        <v>712</v>
      </c>
      <c r="C114" s="59" t="s">
        <v>72</v>
      </c>
      <c r="D114" s="60">
        <v>13545.24</v>
      </c>
      <c r="E114" s="60"/>
      <c r="F114" s="60">
        <v>13545.24</v>
      </c>
      <c r="G114" s="13">
        <v>15</v>
      </c>
    </row>
    <row r="115" spans="1:7" ht="45">
      <c r="A115" s="416" t="s">
        <v>713</v>
      </c>
      <c r="B115" s="58" t="s">
        <v>714</v>
      </c>
      <c r="C115" s="59" t="s">
        <v>72</v>
      </c>
      <c r="D115" s="60">
        <v>13425.34</v>
      </c>
      <c r="E115" s="60"/>
      <c r="F115" s="60">
        <v>13425.34</v>
      </c>
      <c r="G115" s="13">
        <v>15</v>
      </c>
    </row>
    <row r="116" spans="1:7" ht="30">
      <c r="A116" s="416" t="s">
        <v>715</v>
      </c>
      <c r="B116" s="58" t="s">
        <v>716</v>
      </c>
      <c r="C116" s="59" t="s">
        <v>13</v>
      </c>
      <c r="D116" s="60">
        <v>726.17</v>
      </c>
      <c r="E116" s="60"/>
      <c r="F116" s="60">
        <v>726.17</v>
      </c>
      <c r="G116" s="13">
        <v>15</v>
      </c>
    </row>
    <row r="117" spans="1:7" ht="30">
      <c r="A117" s="416" t="s">
        <v>717</v>
      </c>
      <c r="B117" s="58" t="s">
        <v>718</v>
      </c>
      <c r="C117" s="59" t="s">
        <v>13</v>
      </c>
      <c r="D117" s="60">
        <v>510.79</v>
      </c>
      <c r="E117" s="60"/>
      <c r="F117" s="60">
        <v>510.79</v>
      </c>
      <c r="G117" s="13">
        <v>15</v>
      </c>
    </row>
    <row r="118" spans="1:7" ht="30">
      <c r="A118" s="416" t="s">
        <v>719</v>
      </c>
      <c r="B118" s="58" t="s">
        <v>720</v>
      </c>
      <c r="C118" s="59" t="s">
        <v>13</v>
      </c>
      <c r="D118" s="60">
        <v>1278.32</v>
      </c>
      <c r="E118" s="60"/>
      <c r="F118" s="60">
        <v>1278.32</v>
      </c>
      <c r="G118" s="13">
        <v>15</v>
      </c>
    </row>
    <row r="119" spans="1:7" ht="30">
      <c r="A119" s="416" t="s">
        <v>721</v>
      </c>
      <c r="B119" s="58" t="s">
        <v>722</v>
      </c>
      <c r="C119" s="59" t="s">
        <v>13</v>
      </c>
      <c r="D119" s="60">
        <v>1384.07</v>
      </c>
      <c r="E119" s="60"/>
      <c r="F119" s="60">
        <v>1384.07</v>
      </c>
      <c r="G119" s="13">
        <v>15</v>
      </c>
    </row>
    <row r="120" spans="1:7" ht="30">
      <c r="A120" s="416" t="s">
        <v>723</v>
      </c>
      <c r="B120" s="58" t="s">
        <v>724</v>
      </c>
      <c r="C120" s="59" t="s">
        <v>13</v>
      </c>
      <c r="D120" s="60">
        <v>1720.88</v>
      </c>
      <c r="E120" s="60"/>
      <c r="F120" s="60">
        <v>1720.88</v>
      </c>
      <c r="G120" s="13">
        <v>15</v>
      </c>
    </row>
    <row r="121" spans="1:7" ht="30">
      <c r="A121" s="416" t="s">
        <v>725</v>
      </c>
      <c r="B121" s="58" t="s">
        <v>726</v>
      </c>
      <c r="C121" s="59" t="s">
        <v>13</v>
      </c>
      <c r="D121" s="60">
        <v>2202.7399999999998</v>
      </c>
      <c r="E121" s="60"/>
      <c r="F121" s="60">
        <v>2202.7399999999998</v>
      </c>
      <c r="G121" s="13">
        <v>15</v>
      </c>
    </row>
    <row r="122" spans="1:7" ht="30">
      <c r="A122" s="416" t="s">
        <v>727</v>
      </c>
      <c r="B122" s="58" t="s">
        <v>728</v>
      </c>
      <c r="C122" s="59" t="s">
        <v>13</v>
      </c>
      <c r="D122" s="60">
        <v>2573.9299999999998</v>
      </c>
      <c r="E122" s="60"/>
      <c r="F122" s="60">
        <v>2573.9299999999998</v>
      </c>
      <c r="G122" s="13">
        <v>15</v>
      </c>
    </row>
    <row r="123" spans="1:7" ht="30">
      <c r="A123" s="416" t="s">
        <v>729</v>
      </c>
      <c r="B123" s="58" t="s">
        <v>730</v>
      </c>
      <c r="C123" s="59" t="s">
        <v>13</v>
      </c>
      <c r="D123" s="60">
        <v>2770.2</v>
      </c>
      <c r="E123" s="60"/>
      <c r="F123" s="60">
        <v>2770.2</v>
      </c>
      <c r="G123" s="13">
        <v>15</v>
      </c>
    </row>
    <row r="124" spans="1:7" ht="30">
      <c r="A124" s="416" t="s">
        <v>731</v>
      </c>
      <c r="B124" s="58" t="s">
        <v>732</v>
      </c>
      <c r="C124" s="59" t="s">
        <v>13</v>
      </c>
      <c r="D124" s="60">
        <v>3362.59</v>
      </c>
      <c r="E124" s="60"/>
      <c r="F124" s="60">
        <v>3362.59</v>
      </c>
      <c r="G124" s="13">
        <v>15</v>
      </c>
    </row>
    <row r="125" spans="1:7" ht="30">
      <c r="A125" s="416" t="s">
        <v>733</v>
      </c>
      <c r="B125" s="58" t="s">
        <v>734</v>
      </c>
      <c r="C125" s="59" t="s">
        <v>13</v>
      </c>
      <c r="D125" s="60">
        <v>396.53</v>
      </c>
      <c r="E125" s="60"/>
      <c r="F125" s="60">
        <v>396.53</v>
      </c>
      <c r="G125" s="13">
        <v>15</v>
      </c>
    </row>
    <row r="126" spans="1:7" ht="30">
      <c r="A126" s="416" t="s">
        <v>735</v>
      </c>
      <c r="B126" s="58" t="s">
        <v>736</v>
      </c>
      <c r="C126" s="59" t="s">
        <v>13</v>
      </c>
      <c r="D126" s="60">
        <v>1912.29</v>
      </c>
      <c r="E126" s="60"/>
      <c r="F126" s="60">
        <v>1912.29</v>
      </c>
      <c r="G126" s="13">
        <v>15</v>
      </c>
    </row>
    <row r="127" spans="1:7" ht="30">
      <c r="A127" s="416" t="s">
        <v>737</v>
      </c>
      <c r="B127" s="58" t="s">
        <v>738</v>
      </c>
      <c r="C127" s="59" t="s">
        <v>13</v>
      </c>
      <c r="D127" s="60">
        <v>7532.21</v>
      </c>
      <c r="E127" s="60"/>
      <c r="F127" s="60">
        <v>7532.21</v>
      </c>
      <c r="G127" s="13">
        <v>15</v>
      </c>
    </row>
    <row r="128" spans="1:7" ht="30">
      <c r="A128" s="416" t="s">
        <v>739</v>
      </c>
      <c r="B128" s="58" t="s">
        <v>740</v>
      </c>
      <c r="C128" s="59" t="s">
        <v>13</v>
      </c>
      <c r="D128" s="60">
        <v>387.72</v>
      </c>
      <c r="E128" s="60"/>
      <c r="F128" s="60">
        <v>387.72</v>
      </c>
      <c r="G128" s="13">
        <v>15</v>
      </c>
    </row>
    <row r="129" spans="1:7" ht="30">
      <c r="A129" s="416" t="s">
        <v>741</v>
      </c>
      <c r="B129" s="58" t="s">
        <v>742</v>
      </c>
      <c r="C129" s="59" t="s">
        <v>13</v>
      </c>
      <c r="D129" s="60">
        <v>505.41</v>
      </c>
      <c r="E129" s="60"/>
      <c r="F129" s="60">
        <v>505.41</v>
      </c>
      <c r="G129" s="13">
        <v>15</v>
      </c>
    </row>
    <row r="130" spans="1:7" ht="30">
      <c r="A130" s="416" t="s">
        <v>743</v>
      </c>
      <c r="B130" s="58" t="s">
        <v>744</v>
      </c>
      <c r="C130" s="59" t="s">
        <v>13</v>
      </c>
      <c r="D130" s="60">
        <v>594.73</v>
      </c>
      <c r="E130" s="60"/>
      <c r="F130" s="60">
        <v>594.73</v>
      </c>
      <c r="G130" s="13">
        <v>15</v>
      </c>
    </row>
    <row r="131" spans="1:7" ht="30">
      <c r="A131" s="416" t="s">
        <v>745</v>
      </c>
      <c r="B131" s="58" t="s">
        <v>746</v>
      </c>
      <c r="C131" s="59" t="s">
        <v>13</v>
      </c>
      <c r="D131" s="60">
        <v>341.21</v>
      </c>
      <c r="E131" s="60"/>
      <c r="F131" s="60">
        <v>341.21</v>
      </c>
      <c r="G131" s="13">
        <v>15</v>
      </c>
    </row>
    <row r="132" spans="1:7" ht="30">
      <c r="A132" s="416" t="s">
        <v>747</v>
      </c>
      <c r="B132" s="58" t="s">
        <v>748</v>
      </c>
      <c r="C132" s="59" t="s">
        <v>13</v>
      </c>
      <c r="D132" s="60">
        <v>577.63</v>
      </c>
      <c r="E132" s="60"/>
      <c r="F132" s="60">
        <v>577.63</v>
      </c>
      <c r="G132" s="13">
        <v>15</v>
      </c>
    </row>
    <row r="133" spans="1:7" ht="30">
      <c r="A133" s="416" t="s">
        <v>749</v>
      </c>
      <c r="B133" s="58" t="s">
        <v>750</v>
      </c>
      <c r="C133" s="59" t="s">
        <v>13</v>
      </c>
      <c r="D133" s="60">
        <v>851.57</v>
      </c>
      <c r="E133" s="60"/>
      <c r="F133" s="60">
        <v>851.57</v>
      </c>
      <c r="G133" s="13">
        <v>15</v>
      </c>
    </row>
    <row r="134" spans="1:7" ht="30">
      <c r="A134" s="416" t="s">
        <v>751</v>
      </c>
      <c r="B134" s="58" t="s">
        <v>752</v>
      </c>
      <c r="C134" s="59" t="s">
        <v>13</v>
      </c>
      <c r="D134" s="60">
        <v>2135.4</v>
      </c>
      <c r="E134" s="60"/>
      <c r="F134" s="60">
        <v>2135.4</v>
      </c>
      <c r="G134" s="13">
        <v>15</v>
      </c>
    </row>
    <row r="135" spans="1:7" ht="30">
      <c r="A135" s="416" t="s">
        <v>753</v>
      </c>
      <c r="B135" s="58" t="s">
        <v>754</v>
      </c>
      <c r="C135" s="59" t="s">
        <v>13</v>
      </c>
      <c r="D135" s="60">
        <v>2721.57</v>
      </c>
      <c r="E135" s="60"/>
      <c r="F135" s="60">
        <v>2721.57</v>
      </c>
      <c r="G135" s="13">
        <v>15</v>
      </c>
    </row>
    <row r="136" spans="1:7" ht="30">
      <c r="A136" s="416" t="s">
        <v>755</v>
      </c>
      <c r="B136" s="58" t="s">
        <v>756</v>
      </c>
      <c r="C136" s="59" t="s">
        <v>13</v>
      </c>
      <c r="D136" s="60">
        <v>2978.3</v>
      </c>
      <c r="E136" s="60"/>
      <c r="F136" s="60">
        <v>2978.3</v>
      </c>
      <c r="G136" s="13">
        <v>15</v>
      </c>
    </row>
    <row r="137" spans="1:7" ht="30">
      <c r="A137" s="416" t="s">
        <v>757</v>
      </c>
      <c r="B137" s="58" t="s">
        <v>758</v>
      </c>
      <c r="C137" s="59" t="s">
        <v>13</v>
      </c>
      <c r="D137" s="60">
        <v>825.23</v>
      </c>
      <c r="E137" s="60"/>
      <c r="F137" s="60">
        <v>825.23</v>
      </c>
      <c r="G137" s="13">
        <v>15</v>
      </c>
    </row>
    <row r="138" spans="1:7" ht="30">
      <c r="A138" s="416" t="s">
        <v>759</v>
      </c>
      <c r="B138" s="58" t="s">
        <v>760</v>
      </c>
      <c r="C138" s="59" t="s">
        <v>13</v>
      </c>
      <c r="D138" s="60">
        <v>474.67</v>
      </c>
      <c r="E138" s="60"/>
      <c r="F138" s="60">
        <v>474.67</v>
      </c>
      <c r="G138" s="13">
        <v>15</v>
      </c>
    </row>
    <row r="139" spans="1:7" ht="30">
      <c r="A139" s="416" t="s">
        <v>761</v>
      </c>
      <c r="B139" s="58" t="s">
        <v>762</v>
      </c>
      <c r="C139" s="59" t="s">
        <v>13</v>
      </c>
      <c r="D139" s="60">
        <v>910.02</v>
      </c>
      <c r="E139" s="60"/>
      <c r="F139" s="60">
        <v>910.02</v>
      </c>
      <c r="G139" s="13">
        <v>15</v>
      </c>
    </row>
    <row r="140" spans="1:7" ht="30">
      <c r="A140" s="416" t="s">
        <v>763</v>
      </c>
      <c r="B140" s="58" t="s">
        <v>764</v>
      </c>
      <c r="C140" s="59" t="s">
        <v>13</v>
      </c>
      <c r="D140" s="60">
        <v>865.85</v>
      </c>
      <c r="E140" s="60"/>
      <c r="F140" s="60">
        <v>865.85</v>
      </c>
      <c r="G140" s="13">
        <v>15</v>
      </c>
    </row>
    <row r="141" spans="1:7" ht="30">
      <c r="A141" s="416" t="s">
        <v>765</v>
      </c>
      <c r="B141" s="58" t="s">
        <v>766</v>
      </c>
      <c r="C141" s="59" t="s">
        <v>13</v>
      </c>
      <c r="D141" s="60">
        <v>651.9</v>
      </c>
      <c r="E141" s="60"/>
      <c r="F141" s="60">
        <v>651.9</v>
      </c>
      <c r="G141" s="13">
        <v>15</v>
      </c>
    </row>
    <row r="142" spans="1:7" ht="30">
      <c r="A142" s="416" t="s">
        <v>767</v>
      </c>
      <c r="B142" s="58" t="s">
        <v>768</v>
      </c>
      <c r="C142" s="59" t="s">
        <v>13</v>
      </c>
      <c r="D142" s="60">
        <v>986.45</v>
      </c>
      <c r="E142" s="60"/>
      <c r="F142" s="60">
        <v>986.45</v>
      </c>
      <c r="G142" s="13">
        <v>15</v>
      </c>
    </row>
    <row r="143" spans="1:7" ht="30">
      <c r="A143" s="416" t="s">
        <v>769</v>
      </c>
      <c r="B143" s="58" t="s">
        <v>770</v>
      </c>
      <c r="C143" s="59" t="s">
        <v>13</v>
      </c>
      <c r="D143" s="60">
        <v>2844.21</v>
      </c>
      <c r="E143" s="60"/>
      <c r="F143" s="60">
        <v>2844.21</v>
      </c>
      <c r="G143" s="13">
        <v>15</v>
      </c>
    </row>
    <row r="144" spans="1:7" ht="30">
      <c r="A144" s="416" t="s">
        <v>771</v>
      </c>
      <c r="B144" s="58" t="s">
        <v>772</v>
      </c>
      <c r="C144" s="59" t="s">
        <v>13</v>
      </c>
      <c r="D144" s="60">
        <v>1935.48</v>
      </c>
      <c r="E144" s="60"/>
      <c r="F144" s="60">
        <v>1935.48</v>
      </c>
      <c r="G144" s="13">
        <v>15</v>
      </c>
    </row>
    <row r="145" spans="1:7" ht="30">
      <c r="A145" s="416" t="s">
        <v>773</v>
      </c>
      <c r="B145" s="58" t="s">
        <v>774</v>
      </c>
      <c r="C145" s="59" t="s">
        <v>13</v>
      </c>
      <c r="D145" s="60">
        <v>2236.62</v>
      </c>
      <c r="E145" s="60"/>
      <c r="F145" s="60">
        <v>2236.62</v>
      </c>
      <c r="G145" s="13">
        <v>15</v>
      </c>
    </row>
    <row r="146" spans="1:7" ht="30">
      <c r="A146" s="416" t="s">
        <v>775</v>
      </c>
      <c r="B146" s="58" t="s">
        <v>776</v>
      </c>
      <c r="C146" s="59" t="s">
        <v>13</v>
      </c>
      <c r="D146" s="60">
        <v>2721.73</v>
      </c>
      <c r="E146" s="60"/>
      <c r="F146" s="60">
        <v>2721.73</v>
      </c>
      <c r="G146" s="13">
        <v>15</v>
      </c>
    </row>
    <row r="147" spans="1:7" ht="30">
      <c r="A147" s="416" t="s">
        <v>777</v>
      </c>
      <c r="B147" s="58" t="s">
        <v>778</v>
      </c>
      <c r="C147" s="59" t="s">
        <v>13</v>
      </c>
      <c r="D147" s="60">
        <v>2868.42</v>
      </c>
      <c r="E147" s="60"/>
      <c r="F147" s="60">
        <v>2868.42</v>
      </c>
      <c r="G147" s="13">
        <v>15</v>
      </c>
    </row>
    <row r="148" spans="1:7" ht="30">
      <c r="A148" s="416" t="s">
        <v>779</v>
      </c>
      <c r="B148" s="58" t="s">
        <v>780</v>
      </c>
      <c r="C148" s="59" t="s">
        <v>13</v>
      </c>
      <c r="D148" s="60">
        <v>517.63</v>
      </c>
      <c r="E148" s="60"/>
      <c r="F148" s="60">
        <v>517.63</v>
      </c>
      <c r="G148" s="13">
        <v>15</v>
      </c>
    </row>
    <row r="149" spans="1:7" ht="30">
      <c r="A149" s="416" t="s">
        <v>781</v>
      </c>
      <c r="B149" s="58" t="s">
        <v>782</v>
      </c>
      <c r="C149" s="59" t="s">
        <v>13</v>
      </c>
      <c r="D149" s="60">
        <v>920.97</v>
      </c>
      <c r="E149" s="60"/>
      <c r="F149" s="60">
        <v>920.97</v>
      </c>
      <c r="G149" s="13">
        <v>15</v>
      </c>
    </row>
    <row r="150" spans="1:7" ht="30">
      <c r="A150" s="416" t="s">
        <v>783</v>
      </c>
      <c r="B150" s="58" t="s">
        <v>784</v>
      </c>
      <c r="C150" s="59" t="s">
        <v>13</v>
      </c>
      <c r="D150" s="60">
        <v>1261.25</v>
      </c>
      <c r="E150" s="60"/>
      <c r="F150" s="60">
        <v>1261.25</v>
      </c>
      <c r="G150" s="13">
        <v>15</v>
      </c>
    </row>
    <row r="151" spans="1:7" ht="30">
      <c r="A151" s="416" t="s">
        <v>785</v>
      </c>
      <c r="B151" s="58" t="s">
        <v>786</v>
      </c>
      <c r="C151" s="59" t="s">
        <v>13</v>
      </c>
      <c r="D151" s="60">
        <v>1566.55</v>
      </c>
      <c r="E151" s="60"/>
      <c r="F151" s="60">
        <v>1566.55</v>
      </c>
      <c r="G151" s="13">
        <v>15</v>
      </c>
    </row>
    <row r="152" spans="1:7" ht="30">
      <c r="A152" s="416" t="s">
        <v>787</v>
      </c>
      <c r="B152" s="58" t="s">
        <v>788</v>
      </c>
      <c r="C152" s="59" t="s">
        <v>13</v>
      </c>
      <c r="D152" s="60">
        <v>2857.51</v>
      </c>
      <c r="E152" s="60"/>
      <c r="F152" s="60">
        <v>2857.51</v>
      </c>
      <c r="G152" s="13">
        <v>15</v>
      </c>
    </row>
    <row r="153" spans="1:7" ht="30">
      <c r="A153" s="416" t="s">
        <v>789</v>
      </c>
      <c r="B153" s="58" t="s">
        <v>790</v>
      </c>
      <c r="C153" s="59" t="s">
        <v>13</v>
      </c>
      <c r="D153" s="60">
        <v>1119.6600000000001</v>
      </c>
      <c r="E153" s="60"/>
      <c r="F153" s="60">
        <v>1119.6600000000001</v>
      </c>
      <c r="G153" s="13">
        <v>15</v>
      </c>
    </row>
    <row r="154" spans="1:7">
      <c r="A154" s="416" t="s">
        <v>791</v>
      </c>
      <c r="B154" s="58" t="s">
        <v>792</v>
      </c>
      <c r="C154" s="59" t="s">
        <v>18</v>
      </c>
      <c r="D154" s="60">
        <v>2226.63</v>
      </c>
      <c r="E154" s="60"/>
      <c r="F154" s="60">
        <v>2226.63</v>
      </c>
      <c r="G154" s="13">
        <v>15</v>
      </c>
    </row>
    <row r="155" spans="1:7">
      <c r="A155" s="416" t="s">
        <v>793</v>
      </c>
      <c r="B155" s="58" t="s">
        <v>794</v>
      </c>
      <c r="C155" s="59" t="s">
        <v>18</v>
      </c>
      <c r="D155" s="60">
        <v>2558.9699999999998</v>
      </c>
      <c r="E155" s="60"/>
      <c r="F155" s="60">
        <v>2558.9699999999998</v>
      </c>
      <c r="G155" s="13">
        <v>15</v>
      </c>
    </row>
    <row r="156" spans="1:7">
      <c r="A156" s="416" t="s">
        <v>795</v>
      </c>
      <c r="B156" s="58" t="s">
        <v>796</v>
      </c>
      <c r="C156" s="59" t="s">
        <v>13</v>
      </c>
      <c r="D156" s="60">
        <v>94.4</v>
      </c>
      <c r="E156" s="60"/>
      <c r="F156" s="60">
        <v>94.4</v>
      </c>
      <c r="G156" s="13">
        <v>15</v>
      </c>
    </row>
    <row r="157" spans="1:7">
      <c r="A157" s="416" t="s">
        <v>797</v>
      </c>
      <c r="B157" s="58" t="s">
        <v>798</v>
      </c>
      <c r="C157" s="59" t="s">
        <v>13</v>
      </c>
      <c r="D157" s="60">
        <v>220.87</v>
      </c>
      <c r="E157" s="60"/>
      <c r="F157" s="60">
        <v>220.87</v>
      </c>
      <c r="G157" s="13">
        <v>15</v>
      </c>
    </row>
    <row r="158" spans="1:7" ht="45">
      <c r="A158" s="416" t="s">
        <v>799</v>
      </c>
      <c r="B158" s="58" t="s">
        <v>800</v>
      </c>
      <c r="C158" s="59" t="s">
        <v>72</v>
      </c>
      <c r="D158" s="60">
        <v>4147.43</v>
      </c>
      <c r="E158" s="60"/>
      <c r="F158" s="60">
        <v>4147.43</v>
      </c>
      <c r="G158" s="13">
        <v>15</v>
      </c>
    </row>
    <row r="159" spans="1:7">
      <c r="A159" s="416" t="s">
        <v>801</v>
      </c>
      <c r="B159" s="58" t="s">
        <v>802</v>
      </c>
      <c r="C159" s="59" t="s">
        <v>17</v>
      </c>
      <c r="D159" s="60">
        <v>565.22</v>
      </c>
      <c r="E159" s="60"/>
      <c r="F159" s="60">
        <v>565.22</v>
      </c>
      <c r="G159" s="13">
        <v>15</v>
      </c>
    </row>
    <row r="160" spans="1:7" ht="30">
      <c r="A160" s="416" t="s">
        <v>803</v>
      </c>
      <c r="B160" s="58" t="s">
        <v>804</v>
      </c>
      <c r="C160" s="59" t="s">
        <v>17</v>
      </c>
      <c r="D160" s="60">
        <v>437.94</v>
      </c>
      <c r="E160" s="60"/>
      <c r="F160" s="60">
        <v>437.94</v>
      </c>
      <c r="G160" s="13">
        <v>15</v>
      </c>
    </row>
    <row r="161" spans="1:7">
      <c r="A161" s="416" t="s">
        <v>805</v>
      </c>
      <c r="B161" s="58" t="s">
        <v>806</v>
      </c>
      <c r="C161" s="59" t="s">
        <v>17</v>
      </c>
      <c r="D161" s="60">
        <v>368.46</v>
      </c>
      <c r="E161" s="60"/>
      <c r="F161" s="60">
        <v>368.46</v>
      </c>
      <c r="G161" s="13">
        <v>15</v>
      </c>
    </row>
    <row r="162" spans="1:7">
      <c r="A162" s="416" t="s">
        <v>807</v>
      </c>
      <c r="B162" s="58" t="s">
        <v>808</v>
      </c>
      <c r="C162" s="59" t="s">
        <v>17</v>
      </c>
      <c r="D162" s="60">
        <v>358.32</v>
      </c>
      <c r="E162" s="60"/>
      <c r="F162" s="60">
        <v>358.32</v>
      </c>
      <c r="G162" s="13">
        <v>15</v>
      </c>
    </row>
    <row r="163" spans="1:7">
      <c r="A163" s="416" t="s">
        <v>809</v>
      </c>
      <c r="B163" s="58" t="s">
        <v>810</v>
      </c>
      <c r="C163" s="59" t="s">
        <v>14</v>
      </c>
      <c r="D163" s="60">
        <v>3337.85</v>
      </c>
      <c r="E163" s="60"/>
      <c r="F163" s="60">
        <v>3337.85</v>
      </c>
      <c r="G163" s="13">
        <v>15</v>
      </c>
    </row>
    <row r="164" spans="1:7" ht="30">
      <c r="A164" s="416" t="s">
        <v>811</v>
      </c>
      <c r="B164" s="58" t="s">
        <v>812</v>
      </c>
      <c r="C164" s="59" t="s">
        <v>102</v>
      </c>
      <c r="D164" s="60">
        <v>2883.05</v>
      </c>
      <c r="E164" s="60"/>
      <c r="F164" s="60">
        <v>2883.05</v>
      </c>
      <c r="G164" s="13">
        <v>15</v>
      </c>
    </row>
    <row r="165" spans="1:7" ht="30">
      <c r="A165" s="416" t="s">
        <v>813</v>
      </c>
      <c r="B165" s="58" t="s">
        <v>814</v>
      </c>
      <c r="C165" s="59" t="s">
        <v>14</v>
      </c>
      <c r="D165" s="60">
        <v>353.08</v>
      </c>
      <c r="E165" s="60"/>
      <c r="F165" s="60">
        <v>353.08</v>
      </c>
      <c r="G165" s="13">
        <v>15</v>
      </c>
    </row>
    <row r="166" spans="1:7" ht="30">
      <c r="A166" s="416" t="s">
        <v>815</v>
      </c>
      <c r="B166" s="58" t="s">
        <v>816</v>
      </c>
      <c r="C166" s="59" t="s">
        <v>18</v>
      </c>
      <c r="D166" s="60">
        <v>3028.39</v>
      </c>
      <c r="E166" s="60"/>
      <c r="F166" s="60">
        <v>3028.39</v>
      </c>
      <c r="G166" s="13">
        <v>15</v>
      </c>
    </row>
    <row r="167" spans="1:7" ht="30">
      <c r="A167" s="416" t="s">
        <v>817</v>
      </c>
      <c r="B167" s="58" t="s">
        <v>818</v>
      </c>
      <c r="C167" s="59" t="s">
        <v>14</v>
      </c>
      <c r="D167" s="60">
        <v>1183.23</v>
      </c>
      <c r="E167" s="60">
        <v>551.69000000000005</v>
      </c>
      <c r="F167" s="60">
        <v>1734.92</v>
      </c>
      <c r="G167" s="13">
        <v>15</v>
      </c>
    </row>
    <row r="168" spans="1:7">
      <c r="A168" s="416" t="s">
        <v>819</v>
      </c>
      <c r="B168" s="58" t="s">
        <v>820</v>
      </c>
      <c r="C168" s="59" t="s">
        <v>14</v>
      </c>
      <c r="D168" s="60">
        <v>1103.68</v>
      </c>
      <c r="E168" s="60"/>
      <c r="F168" s="60">
        <v>1103.68</v>
      </c>
      <c r="G168" s="13">
        <v>15</v>
      </c>
    </row>
    <row r="169" spans="1:7">
      <c r="A169" s="416" t="s">
        <v>821</v>
      </c>
      <c r="B169" s="58" t="s">
        <v>822</v>
      </c>
      <c r="C169" s="59" t="s">
        <v>14</v>
      </c>
      <c r="D169" s="60">
        <v>4478.78</v>
      </c>
      <c r="E169" s="60"/>
      <c r="F169" s="60">
        <v>4478.78</v>
      </c>
      <c r="G169" s="13">
        <v>15</v>
      </c>
    </row>
    <row r="170" spans="1:7">
      <c r="A170" s="416" t="s">
        <v>823</v>
      </c>
      <c r="B170" s="58" t="s">
        <v>824</v>
      </c>
      <c r="C170" s="59" t="s">
        <v>14</v>
      </c>
      <c r="D170" s="60">
        <v>4974.1000000000004</v>
      </c>
      <c r="E170" s="60"/>
      <c r="F170" s="60">
        <v>4974.1000000000004</v>
      </c>
      <c r="G170" s="13">
        <v>15</v>
      </c>
    </row>
    <row r="171" spans="1:7">
      <c r="A171" s="416" t="s">
        <v>825</v>
      </c>
      <c r="B171" s="58" t="s">
        <v>826</v>
      </c>
      <c r="C171" s="59" t="s">
        <v>14</v>
      </c>
      <c r="D171" s="60">
        <v>16764.75</v>
      </c>
      <c r="E171" s="60"/>
      <c r="F171" s="60">
        <v>16764.75</v>
      </c>
      <c r="G171" s="13">
        <v>15</v>
      </c>
    </row>
    <row r="172" spans="1:7">
      <c r="A172" s="416" t="s">
        <v>32144</v>
      </c>
      <c r="B172" s="58" t="s">
        <v>827</v>
      </c>
      <c r="C172" s="59"/>
      <c r="D172" s="60"/>
      <c r="E172" s="60"/>
      <c r="F172" s="60"/>
    </row>
    <row r="173" spans="1:7">
      <c r="A173" s="416" t="s">
        <v>828</v>
      </c>
      <c r="B173" s="58" t="s">
        <v>829</v>
      </c>
      <c r="C173" s="59"/>
      <c r="D173" s="60"/>
      <c r="E173" s="60"/>
      <c r="F173" s="60"/>
    </row>
    <row r="174" spans="1:7" ht="30">
      <c r="A174" s="416" t="s">
        <v>830</v>
      </c>
      <c r="B174" s="58" t="s">
        <v>831</v>
      </c>
      <c r="C174" s="59" t="s">
        <v>16</v>
      </c>
      <c r="D174" s="60">
        <v>438.68</v>
      </c>
      <c r="E174" s="60">
        <v>135.76</v>
      </c>
      <c r="F174" s="60">
        <v>574.44000000000005</v>
      </c>
      <c r="G174" s="13">
        <v>15</v>
      </c>
    </row>
    <row r="175" spans="1:7">
      <c r="A175" s="416" t="s">
        <v>832</v>
      </c>
      <c r="B175" s="58" t="s">
        <v>833</v>
      </c>
      <c r="C175" s="59" t="s">
        <v>16</v>
      </c>
      <c r="D175" s="60">
        <v>729.92</v>
      </c>
      <c r="E175" s="60">
        <v>342.76</v>
      </c>
      <c r="F175" s="60">
        <v>1072.68</v>
      </c>
      <c r="G175" s="13">
        <v>15</v>
      </c>
    </row>
    <row r="176" spans="1:7" ht="30">
      <c r="A176" s="416" t="s">
        <v>834</v>
      </c>
      <c r="B176" s="58" t="s">
        <v>835</v>
      </c>
      <c r="C176" s="59" t="s">
        <v>56</v>
      </c>
      <c r="D176" s="60">
        <v>1213.99</v>
      </c>
      <c r="E176" s="60"/>
      <c r="F176" s="60">
        <v>1213.99</v>
      </c>
      <c r="G176" s="13">
        <v>15</v>
      </c>
    </row>
    <row r="177" spans="1:7">
      <c r="A177" s="416" t="s">
        <v>836</v>
      </c>
      <c r="B177" s="58" t="s">
        <v>837</v>
      </c>
      <c r="C177" s="59" t="s">
        <v>16</v>
      </c>
      <c r="D177" s="60">
        <v>16.53</v>
      </c>
      <c r="E177" s="60">
        <v>7.49</v>
      </c>
      <c r="F177" s="60">
        <v>24.02</v>
      </c>
      <c r="G177" s="13">
        <v>15</v>
      </c>
    </row>
    <row r="178" spans="1:7">
      <c r="A178" s="416" t="s">
        <v>838</v>
      </c>
      <c r="B178" s="58" t="s">
        <v>839</v>
      </c>
      <c r="C178" s="59"/>
      <c r="D178" s="60"/>
      <c r="E178" s="60"/>
      <c r="F178" s="60"/>
    </row>
    <row r="179" spans="1:7" ht="30">
      <c r="A179" s="416" t="s">
        <v>840</v>
      </c>
      <c r="B179" s="58" t="s">
        <v>841</v>
      </c>
      <c r="C179" s="59" t="s">
        <v>56</v>
      </c>
      <c r="D179" s="60">
        <v>916.42</v>
      </c>
      <c r="E179" s="60">
        <v>86.54</v>
      </c>
      <c r="F179" s="60">
        <v>1002.96</v>
      </c>
      <c r="G179" s="13">
        <v>15</v>
      </c>
    </row>
    <row r="180" spans="1:7" ht="30">
      <c r="A180" s="416" t="s">
        <v>67</v>
      </c>
      <c r="B180" s="58" t="s">
        <v>68</v>
      </c>
      <c r="C180" s="59" t="s">
        <v>56</v>
      </c>
      <c r="D180" s="60">
        <v>1433.14</v>
      </c>
      <c r="E180" s="60">
        <v>145.11000000000001</v>
      </c>
      <c r="F180" s="60">
        <v>1578.25</v>
      </c>
      <c r="G180" s="13">
        <v>15</v>
      </c>
    </row>
    <row r="181" spans="1:7" ht="45">
      <c r="A181" s="416" t="s">
        <v>21</v>
      </c>
      <c r="B181" s="58" t="s">
        <v>60</v>
      </c>
      <c r="C181" s="59" t="s">
        <v>56</v>
      </c>
      <c r="D181" s="60">
        <v>1376.53</v>
      </c>
      <c r="E181" s="60">
        <v>145.11000000000001</v>
      </c>
      <c r="F181" s="60">
        <v>1521.64</v>
      </c>
      <c r="G181" s="13">
        <v>15</v>
      </c>
    </row>
    <row r="182" spans="1:7">
      <c r="A182" s="416" t="s">
        <v>22</v>
      </c>
      <c r="B182" s="58" t="s">
        <v>55</v>
      </c>
      <c r="C182" s="59" t="s">
        <v>56</v>
      </c>
      <c r="D182" s="60">
        <v>906.77</v>
      </c>
      <c r="E182" s="60">
        <v>86.54</v>
      </c>
      <c r="F182" s="60">
        <v>993.31</v>
      </c>
      <c r="G182" s="13">
        <v>15</v>
      </c>
    </row>
    <row r="183" spans="1:7">
      <c r="A183" s="416" t="s">
        <v>842</v>
      </c>
      <c r="B183" s="58" t="s">
        <v>843</v>
      </c>
      <c r="C183" s="59" t="s">
        <v>56</v>
      </c>
      <c r="D183" s="60">
        <v>986.51</v>
      </c>
      <c r="E183" s="60">
        <v>28.84</v>
      </c>
      <c r="F183" s="60">
        <v>1015.35</v>
      </c>
      <c r="G183" s="13">
        <v>15</v>
      </c>
    </row>
    <row r="184" spans="1:7">
      <c r="A184" s="416" t="s">
        <v>844</v>
      </c>
      <c r="B184" s="58" t="s">
        <v>845</v>
      </c>
      <c r="C184" s="59"/>
      <c r="D184" s="60"/>
      <c r="E184" s="60"/>
      <c r="F184" s="60"/>
    </row>
    <row r="185" spans="1:7">
      <c r="A185" s="416" t="s">
        <v>846</v>
      </c>
      <c r="B185" s="58" t="s">
        <v>847</v>
      </c>
      <c r="C185" s="59" t="s">
        <v>16</v>
      </c>
      <c r="D185" s="60">
        <v>0.59</v>
      </c>
      <c r="E185" s="60">
        <v>2.12</v>
      </c>
      <c r="F185" s="60">
        <v>2.71</v>
      </c>
      <c r="G185" s="13">
        <v>15</v>
      </c>
    </row>
    <row r="186" spans="1:7">
      <c r="A186" s="416" t="s">
        <v>848</v>
      </c>
      <c r="B186" s="58" t="s">
        <v>849</v>
      </c>
      <c r="C186" s="59" t="s">
        <v>16</v>
      </c>
      <c r="D186" s="60">
        <v>5.5</v>
      </c>
      <c r="E186" s="60">
        <v>20.92</v>
      </c>
      <c r="F186" s="60">
        <v>26.42</v>
      </c>
      <c r="G186" s="13">
        <v>15</v>
      </c>
    </row>
    <row r="187" spans="1:7" ht="30">
      <c r="A187" s="416" t="s">
        <v>850</v>
      </c>
      <c r="B187" s="58" t="s">
        <v>851</v>
      </c>
      <c r="C187" s="59" t="s">
        <v>16</v>
      </c>
      <c r="D187" s="60">
        <v>13.69</v>
      </c>
      <c r="E187" s="60">
        <v>31.17</v>
      </c>
      <c r="F187" s="60">
        <v>44.86</v>
      </c>
      <c r="G187" s="13">
        <v>15</v>
      </c>
    </row>
    <row r="188" spans="1:7">
      <c r="A188" s="416" t="s">
        <v>852</v>
      </c>
      <c r="B188" s="58" t="s">
        <v>853</v>
      </c>
      <c r="C188" s="59" t="s">
        <v>16</v>
      </c>
      <c r="D188" s="60">
        <v>48.9</v>
      </c>
      <c r="E188" s="60">
        <v>56.51</v>
      </c>
      <c r="F188" s="60">
        <v>105.41</v>
      </c>
      <c r="G188" s="13">
        <v>15</v>
      </c>
    </row>
    <row r="189" spans="1:7">
      <c r="A189" s="416" t="s">
        <v>854</v>
      </c>
      <c r="B189" s="58" t="s">
        <v>855</v>
      </c>
      <c r="C189" s="59" t="s">
        <v>16</v>
      </c>
      <c r="D189" s="60">
        <v>48.9</v>
      </c>
      <c r="E189" s="60">
        <v>56.14</v>
      </c>
      <c r="F189" s="60">
        <v>105.04</v>
      </c>
      <c r="G189" s="13">
        <v>15</v>
      </c>
    </row>
    <row r="190" spans="1:7" ht="30">
      <c r="A190" s="416" t="s">
        <v>856</v>
      </c>
      <c r="B190" s="58" t="s">
        <v>857</v>
      </c>
      <c r="C190" s="59" t="s">
        <v>858</v>
      </c>
      <c r="D190" s="60">
        <v>44.92</v>
      </c>
      <c r="E190" s="60">
        <v>1.06</v>
      </c>
      <c r="F190" s="60">
        <v>45.98</v>
      </c>
      <c r="G190" s="13">
        <v>15</v>
      </c>
    </row>
    <row r="191" spans="1:7">
      <c r="A191" s="416" t="s">
        <v>859</v>
      </c>
      <c r="B191" s="58" t="s">
        <v>860</v>
      </c>
      <c r="C191" s="59" t="s">
        <v>16</v>
      </c>
      <c r="D191" s="60">
        <v>12.98</v>
      </c>
      <c r="E191" s="60">
        <v>4.24</v>
      </c>
      <c r="F191" s="60">
        <v>17.22</v>
      </c>
      <c r="G191" s="13">
        <v>15</v>
      </c>
    </row>
    <row r="192" spans="1:7">
      <c r="A192" s="416" t="s">
        <v>861</v>
      </c>
      <c r="B192" s="58" t="s">
        <v>862</v>
      </c>
      <c r="C192" s="59" t="s">
        <v>16</v>
      </c>
      <c r="D192" s="60">
        <v>81.08</v>
      </c>
      <c r="E192" s="60">
        <v>40.42</v>
      </c>
      <c r="F192" s="60">
        <v>121.5</v>
      </c>
      <c r="G192" s="13">
        <v>15</v>
      </c>
    </row>
    <row r="193" spans="1:7">
      <c r="A193" s="416" t="s">
        <v>863</v>
      </c>
      <c r="B193" s="58" t="s">
        <v>864</v>
      </c>
      <c r="C193" s="59" t="s">
        <v>16</v>
      </c>
      <c r="D193" s="60">
        <v>88.36</v>
      </c>
      <c r="E193" s="60">
        <v>40.42</v>
      </c>
      <c r="F193" s="60">
        <v>128.78</v>
      </c>
      <c r="G193" s="13">
        <v>15</v>
      </c>
    </row>
    <row r="194" spans="1:7" ht="30">
      <c r="A194" s="416" t="s">
        <v>32145</v>
      </c>
      <c r="B194" s="58" t="s">
        <v>32146</v>
      </c>
      <c r="C194" s="59" t="s">
        <v>16</v>
      </c>
      <c r="D194" s="60">
        <v>63.18</v>
      </c>
      <c r="E194" s="60">
        <v>85.43</v>
      </c>
      <c r="F194" s="60">
        <v>148.61000000000001</v>
      </c>
      <c r="G194" s="13">
        <v>15</v>
      </c>
    </row>
    <row r="195" spans="1:7">
      <c r="A195" s="416" t="s">
        <v>32147</v>
      </c>
      <c r="B195" s="58" t="s">
        <v>32148</v>
      </c>
      <c r="C195" s="59" t="s">
        <v>16</v>
      </c>
      <c r="D195" s="60">
        <v>182.87</v>
      </c>
      <c r="E195" s="60">
        <v>85.43</v>
      </c>
      <c r="F195" s="60">
        <v>268.3</v>
      </c>
      <c r="G195" s="13">
        <v>15</v>
      </c>
    </row>
    <row r="196" spans="1:7" ht="30">
      <c r="A196" s="416" t="s">
        <v>865</v>
      </c>
      <c r="B196" s="58" t="s">
        <v>866</v>
      </c>
      <c r="C196" s="59" t="s">
        <v>18</v>
      </c>
      <c r="D196" s="60">
        <v>53.77</v>
      </c>
      <c r="E196" s="60">
        <v>46.63</v>
      </c>
      <c r="F196" s="60">
        <v>100.4</v>
      </c>
      <c r="G196" s="13">
        <v>15</v>
      </c>
    </row>
    <row r="197" spans="1:7">
      <c r="A197" s="416" t="s">
        <v>867</v>
      </c>
      <c r="B197" s="58" t="s">
        <v>868</v>
      </c>
      <c r="C197" s="59"/>
      <c r="D197" s="60"/>
      <c r="E197" s="60"/>
      <c r="F197" s="60"/>
    </row>
    <row r="198" spans="1:7" ht="30">
      <c r="A198" s="416" t="s">
        <v>869</v>
      </c>
      <c r="B198" s="58" t="s">
        <v>870</v>
      </c>
      <c r="C198" s="59" t="s">
        <v>13</v>
      </c>
      <c r="D198" s="60"/>
      <c r="E198" s="60">
        <v>12.9</v>
      </c>
      <c r="F198" s="60">
        <v>12.9</v>
      </c>
      <c r="G198" s="13">
        <v>15</v>
      </c>
    </row>
    <row r="199" spans="1:7" ht="30">
      <c r="A199" s="416" t="s">
        <v>871</v>
      </c>
      <c r="B199" s="58" t="s">
        <v>872</v>
      </c>
      <c r="C199" s="59" t="s">
        <v>13</v>
      </c>
      <c r="D199" s="60"/>
      <c r="E199" s="60">
        <v>32.57</v>
      </c>
      <c r="F199" s="60">
        <v>32.57</v>
      </c>
      <c r="G199" s="13">
        <v>15</v>
      </c>
    </row>
    <row r="200" spans="1:7" ht="30">
      <c r="A200" s="416" t="s">
        <v>873</v>
      </c>
      <c r="B200" s="58" t="s">
        <v>874</v>
      </c>
      <c r="C200" s="59" t="s">
        <v>16</v>
      </c>
      <c r="D200" s="60"/>
      <c r="E200" s="60">
        <v>12.9</v>
      </c>
      <c r="F200" s="60">
        <v>12.9</v>
      </c>
      <c r="G200" s="13">
        <v>15</v>
      </c>
    </row>
    <row r="201" spans="1:7" ht="30">
      <c r="A201" s="416" t="s">
        <v>875</v>
      </c>
      <c r="B201" s="58" t="s">
        <v>876</v>
      </c>
      <c r="C201" s="59" t="s">
        <v>16</v>
      </c>
      <c r="D201" s="60"/>
      <c r="E201" s="60">
        <v>32.57</v>
      </c>
      <c r="F201" s="60">
        <v>32.57</v>
      </c>
      <c r="G201" s="13">
        <v>15</v>
      </c>
    </row>
    <row r="202" spans="1:7" ht="30">
      <c r="A202" s="416" t="s">
        <v>273</v>
      </c>
      <c r="B202" s="58" t="s">
        <v>274</v>
      </c>
      <c r="C202" s="59" t="s">
        <v>56</v>
      </c>
      <c r="D202" s="60">
        <v>2134.14</v>
      </c>
      <c r="E202" s="60"/>
      <c r="F202" s="60">
        <v>2134.14</v>
      </c>
      <c r="G202" s="13">
        <v>15</v>
      </c>
    </row>
    <row r="203" spans="1:7">
      <c r="A203" s="416" t="s">
        <v>877</v>
      </c>
      <c r="B203" s="58" t="s">
        <v>878</v>
      </c>
      <c r="C203" s="59" t="s">
        <v>879</v>
      </c>
      <c r="D203" s="60">
        <v>22.89</v>
      </c>
      <c r="E203" s="60">
        <v>5.09</v>
      </c>
      <c r="F203" s="60">
        <v>27.98</v>
      </c>
      <c r="G203" s="13">
        <v>15</v>
      </c>
    </row>
    <row r="204" spans="1:7" ht="30">
      <c r="A204" s="416" t="s">
        <v>880</v>
      </c>
      <c r="B204" s="58" t="s">
        <v>881</v>
      </c>
      <c r="C204" s="59" t="s">
        <v>858</v>
      </c>
      <c r="D204" s="60">
        <v>20.079999999999998</v>
      </c>
      <c r="E204" s="60">
        <v>5.09</v>
      </c>
      <c r="F204" s="60">
        <v>25.17</v>
      </c>
      <c r="G204" s="13">
        <v>15</v>
      </c>
    </row>
    <row r="205" spans="1:7">
      <c r="A205" s="416" t="s">
        <v>882</v>
      </c>
      <c r="B205" s="58" t="s">
        <v>883</v>
      </c>
      <c r="C205" s="59"/>
      <c r="D205" s="60"/>
      <c r="E205" s="60"/>
      <c r="F205" s="60"/>
    </row>
    <row r="206" spans="1:7" ht="30">
      <c r="A206" s="416" t="s">
        <v>884</v>
      </c>
      <c r="B206" s="58" t="s">
        <v>885</v>
      </c>
      <c r="C206" s="59" t="s">
        <v>56</v>
      </c>
      <c r="D206" s="60">
        <v>9490.9</v>
      </c>
      <c r="E206" s="60">
        <v>3603.6</v>
      </c>
      <c r="F206" s="60">
        <v>13094.5</v>
      </c>
      <c r="G206" s="13">
        <v>15</v>
      </c>
    </row>
    <row r="207" spans="1:7" ht="30">
      <c r="A207" s="416" t="s">
        <v>886</v>
      </c>
      <c r="B207" s="58" t="s">
        <v>887</v>
      </c>
      <c r="C207" s="59" t="s">
        <v>56</v>
      </c>
      <c r="D207" s="60">
        <v>17851.5</v>
      </c>
      <c r="E207" s="60">
        <v>3603.6</v>
      </c>
      <c r="F207" s="60">
        <v>21455.1</v>
      </c>
      <c r="G207" s="13">
        <v>15</v>
      </c>
    </row>
    <row r="208" spans="1:7">
      <c r="A208" s="416" t="s">
        <v>888</v>
      </c>
      <c r="B208" s="58" t="s">
        <v>889</v>
      </c>
      <c r="C208" s="59"/>
      <c r="D208" s="60"/>
      <c r="E208" s="60"/>
      <c r="F208" s="60"/>
    </row>
    <row r="209" spans="1:7">
      <c r="A209" s="416" t="s">
        <v>890</v>
      </c>
      <c r="B209" s="58" t="s">
        <v>891</v>
      </c>
      <c r="C209" s="59" t="s">
        <v>16</v>
      </c>
      <c r="D209" s="60">
        <v>785.26</v>
      </c>
      <c r="E209" s="60">
        <v>97.36</v>
      </c>
      <c r="F209" s="60">
        <v>882.62</v>
      </c>
      <c r="G209" s="13">
        <v>15</v>
      </c>
    </row>
    <row r="210" spans="1:7">
      <c r="A210" s="416" t="s">
        <v>892</v>
      </c>
      <c r="B210" s="58" t="s">
        <v>893</v>
      </c>
      <c r="C210" s="59" t="s">
        <v>16</v>
      </c>
      <c r="D210" s="60">
        <v>413.56</v>
      </c>
      <c r="E210" s="60">
        <v>27.43</v>
      </c>
      <c r="F210" s="60">
        <v>440.99</v>
      </c>
      <c r="G210" s="13">
        <v>15</v>
      </c>
    </row>
    <row r="211" spans="1:7">
      <c r="A211" s="416" t="s">
        <v>70</v>
      </c>
      <c r="B211" s="58" t="s">
        <v>71</v>
      </c>
      <c r="C211" s="59" t="s">
        <v>16</v>
      </c>
      <c r="D211" s="60">
        <v>146.19999999999999</v>
      </c>
      <c r="E211" s="60">
        <v>55.58</v>
      </c>
      <c r="F211" s="60">
        <v>201.78</v>
      </c>
      <c r="G211" s="13">
        <v>15</v>
      </c>
    </row>
    <row r="212" spans="1:7">
      <c r="A212" s="416" t="s">
        <v>894</v>
      </c>
      <c r="B212" s="58" t="s">
        <v>895</v>
      </c>
      <c r="C212" s="59"/>
      <c r="D212" s="60"/>
      <c r="E212" s="60"/>
      <c r="F212" s="60"/>
    </row>
    <row r="213" spans="1:7" ht="45">
      <c r="A213" s="416" t="s">
        <v>337</v>
      </c>
      <c r="B213" s="58" t="s">
        <v>338</v>
      </c>
      <c r="C213" s="59" t="s">
        <v>16</v>
      </c>
      <c r="D213" s="60">
        <v>2.65</v>
      </c>
      <c r="E213" s="60">
        <v>5.3</v>
      </c>
      <c r="F213" s="60">
        <v>7.95</v>
      </c>
      <c r="G213" s="13">
        <v>15</v>
      </c>
    </row>
    <row r="214" spans="1:7" ht="45">
      <c r="A214" s="416" t="s">
        <v>896</v>
      </c>
      <c r="B214" s="58" t="s">
        <v>897</v>
      </c>
      <c r="C214" s="59" t="s">
        <v>16</v>
      </c>
      <c r="D214" s="60">
        <v>5.19</v>
      </c>
      <c r="E214" s="60">
        <v>0.17</v>
      </c>
      <c r="F214" s="60">
        <v>5.36</v>
      </c>
      <c r="G214" s="13">
        <v>15</v>
      </c>
    </row>
    <row r="215" spans="1:7" ht="45">
      <c r="A215" s="416" t="s">
        <v>898</v>
      </c>
      <c r="B215" s="58" t="s">
        <v>899</v>
      </c>
      <c r="C215" s="59" t="s">
        <v>16</v>
      </c>
      <c r="D215" s="60">
        <v>5.72</v>
      </c>
      <c r="E215" s="60">
        <v>0.17</v>
      </c>
      <c r="F215" s="60">
        <v>5.89</v>
      </c>
      <c r="G215" s="13">
        <v>15</v>
      </c>
    </row>
    <row r="216" spans="1:7">
      <c r="A216" s="416" t="s">
        <v>900</v>
      </c>
      <c r="B216" s="58" t="s">
        <v>901</v>
      </c>
      <c r="C216" s="59" t="s">
        <v>18</v>
      </c>
      <c r="D216" s="60">
        <v>69.849999999999994</v>
      </c>
      <c r="E216" s="60">
        <v>9.5399999999999991</v>
      </c>
      <c r="F216" s="60">
        <v>79.39</v>
      </c>
      <c r="G216" s="13">
        <v>15</v>
      </c>
    </row>
    <row r="217" spans="1:7" ht="30">
      <c r="A217" s="416" t="s">
        <v>902</v>
      </c>
      <c r="B217" s="58" t="s">
        <v>903</v>
      </c>
      <c r="C217" s="59" t="s">
        <v>18</v>
      </c>
      <c r="D217" s="60">
        <v>82.26</v>
      </c>
      <c r="E217" s="60">
        <v>11.23</v>
      </c>
      <c r="F217" s="60">
        <v>93.49</v>
      </c>
      <c r="G217" s="13">
        <v>15</v>
      </c>
    </row>
    <row r="218" spans="1:7">
      <c r="A218" s="416" t="s">
        <v>904</v>
      </c>
      <c r="B218" s="58" t="s">
        <v>905</v>
      </c>
      <c r="C218" s="59"/>
      <c r="D218" s="60"/>
      <c r="E218" s="60"/>
      <c r="F218" s="60"/>
    </row>
    <row r="219" spans="1:7">
      <c r="A219" s="416" t="s">
        <v>906</v>
      </c>
      <c r="B219" s="58" t="s">
        <v>907</v>
      </c>
      <c r="C219" s="59" t="s">
        <v>16</v>
      </c>
      <c r="D219" s="60">
        <v>11.29</v>
      </c>
      <c r="E219" s="60">
        <v>6.1</v>
      </c>
      <c r="F219" s="60">
        <v>17.39</v>
      </c>
      <c r="G219" s="13">
        <v>15</v>
      </c>
    </row>
    <row r="220" spans="1:7">
      <c r="A220" s="416" t="s">
        <v>908</v>
      </c>
      <c r="B220" s="58" t="s">
        <v>909</v>
      </c>
      <c r="C220" s="59" t="s">
        <v>13</v>
      </c>
      <c r="D220" s="60">
        <v>1.05</v>
      </c>
      <c r="E220" s="60">
        <v>0.43</v>
      </c>
      <c r="F220" s="60">
        <v>1.48</v>
      </c>
      <c r="G220" s="13">
        <v>15</v>
      </c>
    </row>
    <row r="221" spans="1:7">
      <c r="A221" s="416" t="s">
        <v>910</v>
      </c>
      <c r="B221" s="58" t="s">
        <v>911</v>
      </c>
      <c r="C221" s="59" t="s">
        <v>13</v>
      </c>
      <c r="D221" s="60">
        <v>1.05</v>
      </c>
      <c r="E221" s="60">
        <v>0.43</v>
      </c>
      <c r="F221" s="60">
        <v>1.48</v>
      </c>
      <c r="G221" s="13">
        <v>15</v>
      </c>
    </row>
    <row r="222" spans="1:7">
      <c r="A222" s="416" t="s">
        <v>912</v>
      </c>
      <c r="B222" s="58" t="s">
        <v>913</v>
      </c>
      <c r="C222" s="59" t="s">
        <v>16</v>
      </c>
      <c r="D222" s="60">
        <v>0.91</v>
      </c>
      <c r="E222" s="60">
        <v>0.87</v>
      </c>
      <c r="F222" s="60">
        <v>1.78</v>
      </c>
      <c r="G222" s="13">
        <v>15</v>
      </c>
    </row>
    <row r="223" spans="1:7">
      <c r="A223" s="416" t="s">
        <v>32149</v>
      </c>
      <c r="B223" s="58" t="s">
        <v>914</v>
      </c>
      <c r="C223" s="59"/>
      <c r="D223" s="60"/>
      <c r="E223" s="60"/>
      <c r="F223" s="60"/>
    </row>
    <row r="224" spans="1:7">
      <c r="A224" s="416" t="s">
        <v>915</v>
      </c>
      <c r="B224" s="58" t="s">
        <v>916</v>
      </c>
      <c r="C224" s="59"/>
      <c r="D224" s="60"/>
      <c r="E224" s="60"/>
      <c r="F224" s="60"/>
    </row>
    <row r="225" spans="1:7">
      <c r="A225" s="416" t="s">
        <v>917</v>
      </c>
      <c r="B225" s="58" t="s">
        <v>918</v>
      </c>
      <c r="C225" s="59" t="s">
        <v>18</v>
      </c>
      <c r="D225" s="60"/>
      <c r="E225" s="60">
        <v>233.09</v>
      </c>
      <c r="F225" s="60">
        <v>233.09</v>
      </c>
      <c r="G225" s="13">
        <v>15</v>
      </c>
    </row>
    <row r="226" spans="1:7">
      <c r="A226" s="416" t="s">
        <v>919</v>
      </c>
      <c r="B226" s="58" t="s">
        <v>920</v>
      </c>
      <c r="C226" s="59" t="s">
        <v>18</v>
      </c>
      <c r="D226" s="60"/>
      <c r="E226" s="60">
        <v>423.8</v>
      </c>
      <c r="F226" s="60">
        <v>423.8</v>
      </c>
      <c r="G226" s="13">
        <v>15</v>
      </c>
    </row>
    <row r="227" spans="1:7" ht="30">
      <c r="A227" s="416" t="s">
        <v>921</v>
      </c>
      <c r="B227" s="58" t="s">
        <v>922</v>
      </c>
      <c r="C227" s="59" t="s">
        <v>16</v>
      </c>
      <c r="D227" s="60"/>
      <c r="E227" s="60">
        <v>31.79</v>
      </c>
      <c r="F227" s="60">
        <v>31.79</v>
      </c>
      <c r="G227" s="13">
        <v>15</v>
      </c>
    </row>
    <row r="228" spans="1:7" ht="45">
      <c r="A228" s="416" t="s">
        <v>923</v>
      </c>
      <c r="B228" s="58" t="s">
        <v>924</v>
      </c>
      <c r="C228" s="59" t="s">
        <v>18</v>
      </c>
      <c r="D228" s="60">
        <v>390.86</v>
      </c>
      <c r="E228" s="60">
        <v>127.14</v>
      </c>
      <c r="F228" s="60">
        <v>518</v>
      </c>
      <c r="G228" s="13">
        <v>15</v>
      </c>
    </row>
    <row r="229" spans="1:7" ht="30">
      <c r="A229" s="416" t="s">
        <v>925</v>
      </c>
      <c r="B229" s="58" t="s">
        <v>926</v>
      </c>
      <c r="C229" s="59" t="s">
        <v>18</v>
      </c>
      <c r="D229" s="60">
        <v>369.46</v>
      </c>
      <c r="E229" s="60">
        <v>127.14</v>
      </c>
      <c r="F229" s="60">
        <v>496.6</v>
      </c>
      <c r="G229" s="13">
        <v>15</v>
      </c>
    </row>
    <row r="230" spans="1:7" ht="45">
      <c r="A230" s="416" t="s">
        <v>927</v>
      </c>
      <c r="B230" s="58" t="s">
        <v>928</v>
      </c>
      <c r="C230" s="59" t="s">
        <v>18</v>
      </c>
      <c r="D230" s="60">
        <v>206.13</v>
      </c>
      <c r="E230" s="60">
        <v>84.76</v>
      </c>
      <c r="F230" s="60">
        <v>290.89</v>
      </c>
      <c r="G230" s="13">
        <v>15</v>
      </c>
    </row>
    <row r="231" spans="1:7" ht="30">
      <c r="A231" s="416" t="s">
        <v>929</v>
      </c>
      <c r="B231" s="58" t="s">
        <v>930</v>
      </c>
      <c r="C231" s="59" t="s">
        <v>18</v>
      </c>
      <c r="D231" s="60">
        <v>184.73</v>
      </c>
      <c r="E231" s="60">
        <v>84.76</v>
      </c>
      <c r="F231" s="60">
        <v>269.49</v>
      </c>
      <c r="G231" s="13">
        <v>15</v>
      </c>
    </row>
    <row r="232" spans="1:7" ht="45">
      <c r="A232" s="416" t="s">
        <v>931</v>
      </c>
      <c r="B232" s="58" t="s">
        <v>932</v>
      </c>
      <c r="C232" s="59" t="s">
        <v>16</v>
      </c>
      <c r="D232" s="60">
        <v>20.149999999999999</v>
      </c>
      <c r="E232" s="60">
        <v>8.48</v>
      </c>
      <c r="F232" s="60">
        <v>28.63</v>
      </c>
      <c r="G232" s="13">
        <v>15</v>
      </c>
    </row>
    <row r="233" spans="1:7" ht="30">
      <c r="A233" s="416" t="s">
        <v>933</v>
      </c>
      <c r="B233" s="58" t="s">
        <v>934</v>
      </c>
      <c r="C233" s="59" t="s">
        <v>16</v>
      </c>
      <c r="D233" s="60">
        <v>18.48</v>
      </c>
      <c r="E233" s="60">
        <v>8.48</v>
      </c>
      <c r="F233" s="60">
        <v>26.96</v>
      </c>
      <c r="G233" s="13">
        <v>15</v>
      </c>
    </row>
    <row r="234" spans="1:7" ht="45">
      <c r="A234" s="416" t="s">
        <v>935</v>
      </c>
      <c r="B234" s="58" t="s">
        <v>936</v>
      </c>
      <c r="C234" s="59" t="s">
        <v>18</v>
      </c>
      <c r="D234" s="60">
        <v>201.43</v>
      </c>
      <c r="E234" s="60">
        <v>84.76</v>
      </c>
      <c r="F234" s="60">
        <v>286.19</v>
      </c>
      <c r="G234" s="13">
        <v>15</v>
      </c>
    </row>
    <row r="235" spans="1:7" ht="30">
      <c r="A235" s="416" t="s">
        <v>937</v>
      </c>
      <c r="B235" s="58" t="s">
        <v>938</v>
      </c>
      <c r="C235" s="59" t="s">
        <v>18</v>
      </c>
      <c r="D235" s="60">
        <v>184.73</v>
      </c>
      <c r="E235" s="60">
        <v>84.76</v>
      </c>
      <c r="F235" s="60">
        <v>269.49</v>
      </c>
      <c r="G235" s="13">
        <v>15</v>
      </c>
    </row>
    <row r="236" spans="1:7">
      <c r="A236" s="416" t="s">
        <v>939</v>
      </c>
      <c r="B236" s="58" t="s">
        <v>940</v>
      </c>
      <c r="C236" s="59"/>
      <c r="D236" s="60"/>
      <c r="E236" s="60"/>
      <c r="F236" s="60"/>
    </row>
    <row r="237" spans="1:7">
      <c r="A237" s="416" t="s">
        <v>941</v>
      </c>
      <c r="B237" s="58" t="s">
        <v>942</v>
      </c>
      <c r="C237" s="59" t="s">
        <v>18</v>
      </c>
      <c r="D237" s="60"/>
      <c r="E237" s="60">
        <v>127.14</v>
      </c>
      <c r="F237" s="60">
        <v>127.14</v>
      </c>
      <c r="G237" s="13">
        <v>15</v>
      </c>
    </row>
    <row r="238" spans="1:7" ht="30">
      <c r="A238" s="416" t="s">
        <v>943</v>
      </c>
      <c r="B238" s="58" t="s">
        <v>944</v>
      </c>
      <c r="C238" s="59" t="s">
        <v>18</v>
      </c>
      <c r="D238" s="60"/>
      <c r="E238" s="60">
        <v>84.76</v>
      </c>
      <c r="F238" s="60">
        <v>84.76</v>
      </c>
      <c r="G238" s="13">
        <v>15</v>
      </c>
    </row>
    <row r="239" spans="1:7">
      <c r="A239" s="416" t="s">
        <v>945</v>
      </c>
      <c r="B239" s="58" t="s">
        <v>946</v>
      </c>
      <c r="C239" s="59"/>
      <c r="D239" s="60"/>
      <c r="E239" s="60"/>
      <c r="F239" s="60"/>
    </row>
    <row r="240" spans="1:7">
      <c r="A240" s="416" t="s">
        <v>947</v>
      </c>
      <c r="B240" s="58" t="s">
        <v>948</v>
      </c>
      <c r="C240" s="59" t="s">
        <v>16</v>
      </c>
      <c r="D240" s="60"/>
      <c r="E240" s="60">
        <v>3.18</v>
      </c>
      <c r="F240" s="60">
        <v>3.18</v>
      </c>
      <c r="G240" s="13">
        <v>15</v>
      </c>
    </row>
    <row r="241" spans="1:7" ht="30">
      <c r="A241" s="416" t="s">
        <v>949</v>
      </c>
      <c r="B241" s="58" t="s">
        <v>950</v>
      </c>
      <c r="C241" s="59" t="s">
        <v>16</v>
      </c>
      <c r="D241" s="60"/>
      <c r="E241" s="60">
        <v>6.36</v>
      </c>
      <c r="F241" s="60">
        <v>6.36</v>
      </c>
      <c r="G241" s="13">
        <v>15</v>
      </c>
    </row>
    <row r="242" spans="1:7">
      <c r="A242" s="416" t="s">
        <v>951</v>
      </c>
      <c r="B242" s="58" t="s">
        <v>952</v>
      </c>
      <c r="C242" s="59" t="s">
        <v>16</v>
      </c>
      <c r="D242" s="60"/>
      <c r="E242" s="60">
        <v>10.6</v>
      </c>
      <c r="F242" s="60">
        <v>10.6</v>
      </c>
      <c r="G242" s="13">
        <v>15</v>
      </c>
    </row>
    <row r="243" spans="1:7">
      <c r="A243" s="416" t="s">
        <v>953</v>
      </c>
      <c r="B243" s="58" t="s">
        <v>954</v>
      </c>
      <c r="C243" s="59"/>
      <c r="D243" s="60"/>
      <c r="E243" s="60"/>
      <c r="F243" s="60"/>
    </row>
    <row r="244" spans="1:7">
      <c r="A244" s="416" t="s">
        <v>955</v>
      </c>
      <c r="B244" s="58" t="s">
        <v>956</v>
      </c>
      <c r="C244" s="59" t="s">
        <v>16</v>
      </c>
      <c r="D244" s="60"/>
      <c r="E244" s="60">
        <v>12.71</v>
      </c>
      <c r="F244" s="60">
        <v>12.71</v>
      </c>
      <c r="G244" s="13">
        <v>15</v>
      </c>
    </row>
    <row r="245" spans="1:7" ht="30">
      <c r="A245" s="416" t="s">
        <v>957</v>
      </c>
      <c r="B245" s="58" t="s">
        <v>958</v>
      </c>
      <c r="C245" s="59" t="s">
        <v>16</v>
      </c>
      <c r="D245" s="60"/>
      <c r="E245" s="60">
        <v>10.6</v>
      </c>
      <c r="F245" s="60">
        <v>10.6</v>
      </c>
      <c r="G245" s="13">
        <v>15</v>
      </c>
    </row>
    <row r="246" spans="1:7" ht="30">
      <c r="A246" s="416" t="s">
        <v>959</v>
      </c>
      <c r="B246" s="58" t="s">
        <v>960</v>
      </c>
      <c r="C246" s="59" t="s">
        <v>13</v>
      </c>
      <c r="D246" s="60"/>
      <c r="E246" s="60">
        <v>3.18</v>
      </c>
      <c r="F246" s="60">
        <v>3.18</v>
      </c>
      <c r="G246" s="13">
        <v>15</v>
      </c>
    </row>
    <row r="247" spans="1:7">
      <c r="A247" s="416" t="s">
        <v>961</v>
      </c>
      <c r="B247" s="58" t="s">
        <v>962</v>
      </c>
      <c r="C247" s="59"/>
      <c r="D247" s="60"/>
      <c r="E247" s="60"/>
      <c r="F247" s="60"/>
    </row>
    <row r="248" spans="1:7">
      <c r="A248" s="416" t="s">
        <v>963</v>
      </c>
      <c r="B248" s="58" t="s">
        <v>964</v>
      </c>
      <c r="C248" s="59" t="s">
        <v>16</v>
      </c>
      <c r="D248" s="60"/>
      <c r="E248" s="60">
        <v>8.48</v>
      </c>
      <c r="F248" s="60">
        <v>8.48</v>
      </c>
      <c r="G248" s="13">
        <v>15</v>
      </c>
    </row>
    <row r="249" spans="1:7">
      <c r="A249" s="416" t="s">
        <v>965</v>
      </c>
      <c r="B249" s="58" t="s">
        <v>966</v>
      </c>
      <c r="C249" s="59"/>
      <c r="D249" s="60"/>
      <c r="E249" s="60"/>
      <c r="F249" s="60"/>
    </row>
    <row r="250" spans="1:7" ht="45">
      <c r="A250" s="416" t="s">
        <v>967</v>
      </c>
      <c r="B250" s="58" t="s">
        <v>968</v>
      </c>
      <c r="C250" s="59" t="s">
        <v>16</v>
      </c>
      <c r="D250" s="60">
        <v>17.149999999999999</v>
      </c>
      <c r="E250" s="60">
        <v>10.6</v>
      </c>
      <c r="F250" s="60">
        <v>27.75</v>
      </c>
      <c r="G250" s="13">
        <v>15</v>
      </c>
    </row>
    <row r="251" spans="1:7" ht="45">
      <c r="A251" s="416" t="s">
        <v>969</v>
      </c>
      <c r="B251" s="58" t="s">
        <v>970</v>
      </c>
      <c r="C251" s="59" t="s">
        <v>16</v>
      </c>
      <c r="D251" s="60">
        <v>1.58</v>
      </c>
      <c r="E251" s="60">
        <v>10.6</v>
      </c>
      <c r="F251" s="60">
        <v>12.18</v>
      </c>
      <c r="G251" s="13">
        <v>15</v>
      </c>
    </row>
    <row r="252" spans="1:7">
      <c r="A252" s="416" t="s">
        <v>971</v>
      </c>
      <c r="B252" s="58" t="s">
        <v>972</v>
      </c>
      <c r="C252" s="59"/>
      <c r="D252" s="60"/>
      <c r="E252" s="60"/>
      <c r="F252" s="60"/>
    </row>
    <row r="253" spans="1:7" ht="45">
      <c r="A253" s="416" t="s">
        <v>973</v>
      </c>
      <c r="B253" s="58" t="s">
        <v>974</v>
      </c>
      <c r="C253" s="59" t="s">
        <v>16</v>
      </c>
      <c r="D253" s="60">
        <v>20.78</v>
      </c>
      <c r="E253" s="60">
        <v>4.24</v>
      </c>
      <c r="F253" s="60">
        <v>25.02</v>
      </c>
      <c r="G253" s="13">
        <v>15</v>
      </c>
    </row>
    <row r="254" spans="1:7" ht="30">
      <c r="A254" s="416" t="s">
        <v>975</v>
      </c>
      <c r="B254" s="58" t="s">
        <v>976</v>
      </c>
      <c r="C254" s="59" t="s">
        <v>16</v>
      </c>
      <c r="D254" s="60">
        <v>18.48</v>
      </c>
      <c r="E254" s="60">
        <v>4.24</v>
      </c>
      <c r="F254" s="60">
        <v>22.72</v>
      </c>
      <c r="G254" s="13">
        <v>15</v>
      </c>
    </row>
    <row r="255" spans="1:7" ht="45">
      <c r="A255" s="416" t="s">
        <v>977</v>
      </c>
      <c r="B255" s="58" t="s">
        <v>978</v>
      </c>
      <c r="C255" s="59" t="s">
        <v>16</v>
      </c>
      <c r="D255" s="60">
        <v>12</v>
      </c>
      <c r="E255" s="60">
        <v>1.48</v>
      </c>
      <c r="F255" s="60">
        <v>13.48</v>
      </c>
      <c r="G255" s="13">
        <v>15</v>
      </c>
    </row>
    <row r="256" spans="1:7" ht="30">
      <c r="A256" s="416" t="s">
        <v>979</v>
      </c>
      <c r="B256" s="58" t="s">
        <v>980</v>
      </c>
      <c r="C256" s="59" t="s">
        <v>16</v>
      </c>
      <c r="D256" s="60">
        <v>9.4</v>
      </c>
      <c r="E256" s="60">
        <v>1.48</v>
      </c>
      <c r="F256" s="60">
        <v>10.88</v>
      </c>
      <c r="G256" s="13">
        <v>15</v>
      </c>
    </row>
    <row r="257" spans="1:7" ht="45">
      <c r="A257" s="416" t="s">
        <v>981</v>
      </c>
      <c r="B257" s="58" t="s">
        <v>982</v>
      </c>
      <c r="C257" s="59" t="s">
        <v>16</v>
      </c>
      <c r="D257" s="60">
        <v>15.35</v>
      </c>
      <c r="E257" s="60">
        <v>0.64</v>
      </c>
      <c r="F257" s="60">
        <v>15.99</v>
      </c>
      <c r="G257" s="13">
        <v>15</v>
      </c>
    </row>
    <row r="258" spans="1:7">
      <c r="A258" s="416" t="s">
        <v>983</v>
      </c>
      <c r="B258" s="58" t="s">
        <v>984</v>
      </c>
      <c r="C258" s="59"/>
      <c r="D258" s="60"/>
      <c r="E258" s="60"/>
      <c r="F258" s="60"/>
    </row>
    <row r="259" spans="1:7" ht="30">
      <c r="A259" s="416" t="s">
        <v>985</v>
      </c>
      <c r="B259" s="58" t="s">
        <v>986</v>
      </c>
      <c r="C259" s="59" t="s">
        <v>16</v>
      </c>
      <c r="D259" s="60"/>
      <c r="E259" s="60">
        <v>11.02</v>
      </c>
      <c r="F259" s="60">
        <v>11.02</v>
      </c>
      <c r="G259" s="13">
        <v>15</v>
      </c>
    </row>
    <row r="260" spans="1:7" ht="30">
      <c r="A260" s="416" t="s">
        <v>987</v>
      </c>
      <c r="B260" s="58" t="s">
        <v>988</v>
      </c>
      <c r="C260" s="59" t="s">
        <v>16</v>
      </c>
      <c r="D260" s="60"/>
      <c r="E260" s="60">
        <v>6.36</v>
      </c>
      <c r="F260" s="60">
        <v>6.36</v>
      </c>
      <c r="G260" s="13">
        <v>15</v>
      </c>
    </row>
    <row r="261" spans="1:7" ht="30">
      <c r="A261" s="416" t="s">
        <v>989</v>
      </c>
      <c r="B261" s="58" t="s">
        <v>990</v>
      </c>
      <c r="C261" s="59" t="s">
        <v>16</v>
      </c>
      <c r="D261" s="60"/>
      <c r="E261" s="60">
        <v>6.36</v>
      </c>
      <c r="F261" s="60">
        <v>6.36</v>
      </c>
      <c r="G261" s="13">
        <v>15</v>
      </c>
    </row>
    <row r="262" spans="1:7" ht="30">
      <c r="A262" s="416" t="s">
        <v>991</v>
      </c>
      <c r="B262" s="58" t="s">
        <v>992</v>
      </c>
      <c r="C262" s="59" t="s">
        <v>16</v>
      </c>
      <c r="D262" s="60"/>
      <c r="E262" s="60">
        <v>6.99</v>
      </c>
      <c r="F262" s="60">
        <v>6.99</v>
      </c>
      <c r="G262" s="13">
        <v>15</v>
      </c>
    </row>
    <row r="263" spans="1:7">
      <c r="A263" s="416" t="s">
        <v>993</v>
      </c>
      <c r="B263" s="58" t="s">
        <v>994</v>
      </c>
      <c r="C263" s="59"/>
      <c r="D263" s="60"/>
      <c r="E263" s="60"/>
      <c r="F263" s="60"/>
    </row>
    <row r="264" spans="1:7">
      <c r="A264" s="416" t="s">
        <v>995</v>
      </c>
      <c r="B264" s="58" t="s">
        <v>996</v>
      </c>
      <c r="C264" s="59" t="s">
        <v>16</v>
      </c>
      <c r="D264" s="60"/>
      <c r="E264" s="60">
        <v>17.05</v>
      </c>
      <c r="F264" s="60">
        <v>17.05</v>
      </c>
      <c r="G264" s="13">
        <v>15</v>
      </c>
    </row>
    <row r="265" spans="1:7" ht="30">
      <c r="A265" s="416" t="s">
        <v>997</v>
      </c>
      <c r="B265" s="58" t="s">
        <v>998</v>
      </c>
      <c r="C265" s="59" t="s">
        <v>16</v>
      </c>
      <c r="D265" s="60"/>
      <c r="E265" s="60">
        <v>20.45</v>
      </c>
      <c r="F265" s="60">
        <v>20.45</v>
      </c>
      <c r="G265" s="13">
        <v>15</v>
      </c>
    </row>
    <row r="266" spans="1:7" ht="30">
      <c r="A266" s="416" t="s">
        <v>999</v>
      </c>
      <c r="B266" s="58" t="s">
        <v>1000</v>
      </c>
      <c r="C266" s="59" t="s">
        <v>13</v>
      </c>
      <c r="D266" s="60"/>
      <c r="E266" s="60">
        <v>6.82</v>
      </c>
      <c r="F266" s="60">
        <v>6.82</v>
      </c>
      <c r="G266" s="13">
        <v>15</v>
      </c>
    </row>
    <row r="267" spans="1:7">
      <c r="A267" s="416" t="s">
        <v>1001</v>
      </c>
      <c r="B267" s="58" t="s">
        <v>1002</v>
      </c>
      <c r="C267" s="59"/>
      <c r="D267" s="60"/>
      <c r="E267" s="60"/>
      <c r="F267" s="60"/>
    </row>
    <row r="268" spans="1:7">
      <c r="A268" s="416" t="s">
        <v>1003</v>
      </c>
      <c r="B268" s="58" t="s">
        <v>1004</v>
      </c>
      <c r="C268" s="59" t="s">
        <v>13</v>
      </c>
      <c r="D268" s="60">
        <v>0.08</v>
      </c>
      <c r="E268" s="60">
        <v>1.55</v>
      </c>
      <c r="F268" s="60">
        <v>1.63</v>
      </c>
      <c r="G268" s="13">
        <v>15</v>
      </c>
    </row>
    <row r="269" spans="1:7" ht="30">
      <c r="A269" s="416" t="s">
        <v>1005</v>
      </c>
      <c r="B269" s="58" t="s">
        <v>1006</v>
      </c>
      <c r="C269" s="59" t="s">
        <v>13</v>
      </c>
      <c r="D269" s="60">
        <v>0.97</v>
      </c>
      <c r="E269" s="60">
        <v>1.55</v>
      </c>
      <c r="F269" s="60">
        <v>2.52</v>
      </c>
      <c r="G269" s="13">
        <v>15</v>
      </c>
    </row>
    <row r="270" spans="1:7" ht="30">
      <c r="A270" s="416" t="s">
        <v>1007</v>
      </c>
      <c r="B270" s="58" t="s">
        <v>1008</v>
      </c>
      <c r="C270" s="59" t="s">
        <v>16</v>
      </c>
      <c r="D270" s="60">
        <v>4.83</v>
      </c>
      <c r="E270" s="60">
        <v>12.36</v>
      </c>
      <c r="F270" s="60">
        <v>17.190000000000001</v>
      </c>
      <c r="G270" s="13">
        <v>15</v>
      </c>
    </row>
    <row r="271" spans="1:7" ht="30">
      <c r="A271" s="416" t="s">
        <v>1009</v>
      </c>
      <c r="B271" s="58" t="s">
        <v>1010</v>
      </c>
      <c r="C271" s="59" t="s">
        <v>16</v>
      </c>
      <c r="D271" s="60">
        <v>0.39</v>
      </c>
      <c r="E271" s="60">
        <v>9.27</v>
      </c>
      <c r="F271" s="60">
        <v>9.66</v>
      </c>
      <c r="G271" s="13">
        <v>15</v>
      </c>
    </row>
    <row r="272" spans="1:7">
      <c r="A272" s="416" t="s">
        <v>1011</v>
      </c>
      <c r="B272" s="58" t="s">
        <v>1012</v>
      </c>
      <c r="C272" s="59" t="s">
        <v>16</v>
      </c>
      <c r="D272" s="60">
        <v>4.83</v>
      </c>
      <c r="E272" s="60">
        <v>9.27</v>
      </c>
      <c r="F272" s="60">
        <v>14.1</v>
      </c>
      <c r="G272" s="13">
        <v>15</v>
      </c>
    </row>
    <row r="273" spans="1:7">
      <c r="A273" s="416" t="s">
        <v>1013</v>
      </c>
      <c r="B273" s="58" t="s">
        <v>1014</v>
      </c>
      <c r="C273" s="59" t="s">
        <v>16</v>
      </c>
      <c r="D273" s="60">
        <v>0.39</v>
      </c>
      <c r="E273" s="60">
        <v>6.18</v>
      </c>
      <c r="F273" s="60">
        <v>6.57</v>
      </c>
      <c r="G273" s="13">
        <v>15</v>
      </c>
    </row>
    <row r="274" spans="1:7">
      <c r="A274" s="416" t="s">
        <v>1015</v>
      </c>
      <c r="B274" s="58" t="s">
        <v>1016</v>
      </c>
      <c r="C274" s="59"/>
      <c r="D274" s="60"/>
      <c r="E274" s="60"/>
      <c r="F274" s="60"/>
    </row>
    <row r="275" spans="1:7">
      <c r="A275" s="416" t="s">
        <v>1017</v>
      </c>
      <c r="B275" s="58" t="s">
        <v>1018</v>
      </c>
      <c r="C275" s="59" t="s">
        <v>16</v>
      </c>
      <c r="D275" s="60">
        <v>99.14</v>
      </c>
      <c r="E275" s="60"/>
      <c r="F275" s="60">
        <v>99.14</v>
      </c>
      <c r="G275" s="13">
        <v>15</v>
      </c>
    </row>
    <row r="276" spans="1:7">
      <c r="A276" s="416" t="s">
        <v>1019</v>
      </c>
      <c r="B276" s="58" t="s">
        <v>1020</v>
      </c>
      <c r="C276" s="59" t="s">
        <v>14</v>
      </c>
      <c r="D276" s="60">
        <v>3.87</v>
      </c>
      <c r="E276" s="60">
        <v>9.4</v>
      </c>
      <c r="F276" s="60">
        <v>13.27</v>
      </c>
      <c r="G276" s="13">
        <v>15</v>
      </c>
    </row>
    <row r="277" spans="1:7">
      <c r="A277" s="416" t="s">
        <v>32150</v>
      </c>
      <c r="B277" s="58" t="s">
        <v>1021</v>
      </c>
      <c r="C277" s="59"/>
      <c r="D277" s="60"/>
      <c r="E277" s="60"/>
      <c r="F277" s="60"/>
    </row>
    <row r="278" spans="1:7">
      <c r="A278" s="416" t="s">
        <v>1022</v>
      </c>
      <c r="B278" s="58" t="s">
        <v>1023</v>
      </c>
      <c r="C278" s="59"/>
      <c r="D278" s="60"/>
      <c r="E278" s="60"/>
      <c r="F278" s="60"/>
    </row>
    <row r="279" spans="1:7" ht="30">
      <c r="A279" s="416" t="s">
        <v>1024</v>
      </c>
      <c r="B279" s="58" t="s">
        <v>1025</v>
      </c>
      <c r="C279" s="59" t="s">
        <v>16</v>
      </c>
      <c r="D279" s="60"/>
      <c r="E279" s="60">
        <v>38.69</v>
      </c>
      <c r="F279" s="60">
        <v>38.69</v>
      </c>
      <c r="G279" s="13">
        <v>15</v>
      </c>
    </row>
    <row r="280" spans="1:7" ht="30">
      <c r="A280" s="416" t="s">
        <v>1026</v>
      </c>
      <c r="B280" s="58" t="s">
        <v>1027</v>
      </c>
      <c r="C280" s="59" t="s">
        <v>16</v>
      </c>
      <c r="D280" s="60"/>
      <c r="E280" s="60">
        <v>33.53</v>
      </c>
      <c r="F280" s="60">
        <v>33.53</v>
      </c>
      <c r="G280" s="13">
        <v>15</v>
      </c>
    </row>
    <row r="281" spans="1:7" ht="30">
      <c r="A281" s="416" t="s">
        <v>1028</v>
      </c>
      <c r="B281" s="58" t="s">
        <v>1029</v>
      </c>
      <c r="C281" s="59" t="s">
        <v>16</v>
      </c>
      <c r="D281" s="60"/>
      <c r="E281" s="60">
        <v>20.63</v>
      </c>
      <c r="F281" s="60">
        <v>20.63</v>
      </c>
      <c r="G281" s="13">
        <v>15</v>
      </c>
    </row>
    <row r="282" spans="1:7" ht="30">
      <c r="A282" s="416" t="s">
        <v>1030</v>
      </c>
      <c r="B282" s="58" t="s">
        <v>1031</v>
      </c>
      <c r="C282" s="59" t="s">
        <v>16</v>
      </c>
      <c r="D282" s="60">
        <v>2.69</v>
      </c>
      <c r="E282" s="60">
        <v>0.72</v>
      </c>
      <c r="F282" s="60">
        <v>3.41</v>
      </c>
      <c r="G282" s="13">
        <v>15</v>
      </c>
    </row>
    <row r="283" spans="1:7" ht="30">
      <c r="A283" s="416" t="s">
        <v>1032</v>
      </c>
      <c r="B283" s="58" t="s">
        <v>1033</v>
      </c>
      <c r="C283" s="59" t="s">
        <v>13</v>
      </c>
      <c r="D283" s="60"/>
      <c r="E283" s="60">
        <v>4.47</v>
      </c>
      <c r="F283" s="60">
        <v>4.47</v>
      </c>
      <c r="G283" s="13">
        <v>15</v>
      </c>
    </row>
    <row r="284" spans="1:7">
      <c r="A284" s="416" t="s">
        <v>1034</v>
      </c>
      <c r="B284" s="58" t="s">
        <v>1035</v>
      </c>
      <c r="C284" s="59" t="s">
        <v>13</v>
      </c>
      <c r="D284" s="60"/>
      <c r="E284" s="60">
        <v>13.14</v>
      </c>
      <c r="F284" s="60">
        <v>13.14</v>
      </c>
      <c r="G284" s="13">
        <v>15</v>
      </c>
    </row>
    <row r="285" spans="1:7" ht="30">
      <c r="A285" s="416" t="s">
        <v>1036</v>
      </c>
      <c r="B285" s="58" t="s">
        <v>1037</v>
      </c>
      <c r="C285" s="59"/>
      <c r="D285" s="60"/>
      <c r="E285" s="60"/>
      <c r="F285" s="60"/>
    </row>
    <row r="286" spans="1:7">
      <c r="A286" s="416" t="s">
        <v>1038</v>
      </c>
      <c r="B286" s="58" t="s">
        <v>1039</v>
      </c>
      <c r="C286" s="59" t="s">
        <v>13</v>
      </c>
      <c r="D286" s="60"/>
      <c r="E286" s="60">
        <v>1.41</v>
      </c>
      <c r="F286" s="60">
        <v>1.41</v>
      </c>
      <c r="G286" s="13">
        <v>15</v>
      </c>
    </row>
    <row r="287" spans="1:7" ht="30">
      <c r="A287" s="416" t="s">
        <v>1040</v>
      </c>
      <c r="B287" s="58" t="s">
        <v>1041</v>
      </c>
      <c r="C287" s="59" t="s">
        <v>13</v>
      </c>
      <c r="D287" s="60"/>
      <c r="E287" s="60">
        <v>4.7</v>
      </c>
      <c r="F287" s="60">
        <v>4.7</v>
      </c>
      <c r="G287" s="13">
        <v>15</v>
      </c>
    </row>
    <row r="288" spans="1:7">
      <c r="A288" s="416" t="s">
        <v>1042</v>
      </c>
      <c r="B288" s="58" t="s">
        <v>1043</v>
      </c>
      <c r="C288" s="59" t="s">
        <v>16</v>
      </c>
      <c r="D288" s="60"/>
      <c r="E288" s="60">
        <v>25.83</v>
      </c>
      <c r="F288" s="60">
        <v>25.83</v>
      </c>
      <c r="G288" s="13">
        <v>15</v>
      </c>
    </row>
    <row r="289" spans="1:7" ht="30">
      <c r="A289" s="416" t="s">
        <v>1044</v>
      </c>
      <c r="B289" s="58" t="s">
        <v>1045</v>
      </c>
      <c r="C289" s="59" t="s">
        <v>16</v>
      </c>
      <c r="D289" s="60"/>
      <c r="E289" s="60">
        <v>21.15</v>
      </c>
      <c r="F289" s="60">
        <v>21.15</v>
      </c>
      <c r="G289" s="13">
        <v>15</v>
      </c>
    </row>
    <row r="290" spans="1:7" ht="30">
      <c r="A290" s="416" t="s">
        <v>1046</v>
      </c>
      <c r="B290" s="58" t="s">
        <v>1047</v>
      </c>
      <c r="C290" s="59" t="s">
        <v>16</v>
      </c>
      <c r="D290" s="60"/>
      <c r="E290" s="60">
        <v>18.8</v>
      </c>
      <c r="F290" s="60">
        <v>18.8</v>
      </c>
      <c r="G290" s="13">
        <v>15</v>
      </c>
    </row>
    <row r="291" spans="1:7" ht="30">
      <c r="A291" s="416" t="s">
        <v>1048</v>
      </c>
      <c r="B291" s="58" t="s">
        <v>1049</v>
      </c>
      <c r="C291" s="59" t="s">
        <v>16</v>
      </c>
      <c r="D291" s="60"/>
      <c r="E291" s="60">
        <v>14.1</v>
      </c>
      <c r="F291" s="60">
        <v>14.1</v>
      </c>
      <c r="G291" s="13">
        <v>15</v>
      </c>
    </row>
    <row r="292" spans="1:7">
      <c r="A292" s="416" t="s">
        <v>169</v>
      </c>
      <c r="B292" s="58" t="s">
        <v>168</v>
      </c>
      <c r="C292" s="59" t="s">
        <v>15</v>
      </c>
      <c r="D292" s="60">
        <v>2.5299999999999998</v>
      </c>
      <c r="E292" s="60"/>
      <c r="F292" s="60">
        <v>2.5299999999999998</v>
      </c>
      <c r="G292" s="13">
        <v>15</v>
      </c>
    </row>
    <row r="293" spans="1:7">
      <c r="A293" s="416" t="s">
        <v>1050</v>
      </c>
      <c r="B293" s="58" t="s">
        <v>1051</v>
      </c>
      <c r="C293" s="59"/>
      <c r="D293" s="60"/>
      <c r="E293" s="60"/>
      <c r="F293" s="60"/>
    </row>
    <row r="294" spans="1:7">
      <c r="A294" s="416" t="s">
        <v>1052</v>
      </c>
      <c r="B294" s="58" t="s">
        <v>1053</v>
      </c>
      <c r="C294" s="59" t="s">
        <v>16</v>
      </c>
      <c r="D294" s="60"/>
      <c r="E294" s="60">
        <v>16.95</v>
      </c>
      <c r="F294" s="60">
        <v>16.95</v>
      </c>
      <c r="G294" s="13">
        <v>15</v>
      </c>
    </row>
    <row r="295" spans="1:7" ht="30">
      <c r="A295" s="416" t="s">
        <v>1054</v>
      </c>
      <c r="B295" s="58" t="s">
        <v>1055</v>
      </c>
      <c r="C295" s="59" t="s">
        <v>16</v>
      </c>
      <c r="D295" s="60"/>
      <c r="E295" s="60">
        <v>8.48</v>
      </c>
      <c r="F295" s="60">
        <v>8.48</v>
      </c>
      <c r="G295" s="13">
        <v>15</v>
      </c>
    </row>
    <row r="296" spans="1:7">
      <c r="A296" s="416" t="s">
        <v>1056</v>
      </c>
      <c r="B296" s="58" t="s">
        <v>1057</v>
      </c>
      <c r="C296" s="59" t="s">
        <v>13</v>
      </c>
      <c r="D296" s="60"/>
      <c r="E296" s="60">
        <v>6.36</v>
      </c>
      <c r="F296" s="60">
        <v>6.36</v>
      </c>
      <c r="G296" s="13">
        <v>15</v>
      </c>
    </row>
    <row r="297" spans="1:7">
      <c r="A297" s="416" t="s">
        <v>1058</v>
      </c>
      <c r="B297" s="58" t="s">
        <v>1059</v>
      </c>
      <c r="C297" s="59" t="s">
        <v>13</v>
      </c>
      <c r="D297" s="60"/>
      <c r="E297" s="60">
        <v>10.6</v>
      </c>
      <c r="F297" s="60">
        <v>10.6</v>
      </c>
      <c r="G297" s="13">
        <v>15</v>
      </c>
    </row>
    <row r="298" spans="1:7" ht="30">
      <c r="A298" s="416" t="s">
        <v>1060</v>
      </c>
      <c r="B298" s="58" t="s">
        <v>1061</v>
      </c>
      <c r="C298" s="59" t="s">
        <v>16</v>
      </c>
      <c r="D298" s="60"/>
      <c r="E298" s="60">
        <v>12.9</v>
      </c>
      <c r="F298" s="60">
        <v>12.9</v>
      </c>
      <c r="G298" s="13">
        <v>15</v>
      </c>
    </row>
    <row r="299" spans="1:7">
      <c r="A299" s="416" t="s">
        <v>1062</v>
      </c>
      <c r="B299" s="58" t="s">
        <v>1063</v>
      </c>
      <c r="C299" s="59"/>
      <c r="D299" s="60"/>
      <c r="E299" s="60"/>
      <c r="F299" s="60"/>
    </row>
    <row r="300" spans="1:7" ht="30">
      <c r="A300" s="416" t="s">
        <v>1064</v>
      </c>
      <c r="B300" s="58" t="s">
        <v>1065</v>
      </c>
      <c r="C300" s="59" t="s">
        <v>16</v>
      </c>
      <c r="D300" s="60"/>
      <c r="E300" s="60">
        <v>45.33</v>
      </c>
      <c r="F300" s="60">
        <v>45.33</v>
      </c>
      <c r="G300" s="13">
        <v>15</v>
      </c>
    </row>
    <row r="301" spans="1:7" ht="30">
      <c r="A301" s="416" t="s">
        <v>1066</v>
      </c>
      <c r="B301" s="58" t="s">
        <v>1067</v>
      </c>
      <c r="C301" s="59" t="s">
        <v>16</v>
      </c>
      <c r="D301" s="60"/>
      <c r="E301" s="60">
        <v>27.55</v>
      </c>
      <c r="F301" s="60">
        <v>27.55</v>
      </c>
      <c r="G301" s="13">
        <v>15</v>
      </c>
    </row>
    <row r="302" spans="1:7">
      <c r="A302" s="416" t="s">
        <v>1068</v>
      </c>
      <c r="B302" s="58" t="s">
        <v>1069</v>
      </c>
      <c r="C302" s="59" t="s">
        <v>13</v>
      </c>
      <c r="D302" s="60"/>
      <c r="E302" s="60">
        <v>19.07</v>
      </c>
      <c r="F302" s="60">
        <v>19.07</v>
      </c>
      <c r="G302" s="13">
        <v>15</v>
      </c>
    </row>
    <row r="303" spans="1:7">
      <c r="A303" s="416" t="s">
        <v>1070</v>
      </c>
      <c r="B303" s="58" t="s">
        <v>1071</v>
      </c>
      <c r="C303" s="59" t="s">
        <v>13</v>
      </c>
      <c r="D303" s="60"/>
      <c r="E303" s="60">
        <v>21.19</v>
      </c>
      <c r="F303" s="60">
        <v>21.19</v>
      </c>
      <c r="G303" s="13">
        <v>15</v>
      </c>
    </row>
    <row r="304" spans="1:7">
      <c r="A304" s="416" t="s">
        <v>1072</v>
      </c>
      <c r="B304" s="58" t="s">
        <v>1073</v>
      </c>
      <c r="C304" s="59" t="s">
        <v>13</v>
      </c>
      <c r="D304" s="60"/>
      <c r="E304" s="60">
        <v>16.95</v>
      </c>
      <c r="F304" s="60">
        <v>16.95</v>
      </c>
      <c r="G304" s="13">
        <v>15</v>
      </c>
    </row>
    <row r="305" spans="1:7">
      <c r="A305" s="416" t="s">
        <v>1074</v>
      </c>
      <c r="B305" s="58" t="s">
        <v>1075</v>
      </c>
      <c r="C305" s="59"/>
      <c r="D305" s="60"/>
      <c r="E305" s="60"/>
      <c r="F305" s="60"/>
    </row>
    <row r="306" spans="1:7">
      <c r="A306" s="416" t="s">
        <v>1076</v>
      </c>
      <c r="B306" s="58" t="s">
        <v>1077</v>
      </c>
      <c r="C306" s="59" t="s">
        <v>16</v>
      </c>
      <c r="D306" s="60"/>
      <c r="E306" s="60">
        <v>59.43</v>
      </c>
      <c r="F306" s="60">
        <v>59.43</v>
      </c>
      <c r="G306" s="13">
        <v>15</v>
      </c>
    </row>
    <row r="307" spans="1:7">
      <c r="A307" s="416" t="s">
        <v>1078</v>
      </c>
      <c r="B307" s="58" t="s">
        <v>1079</v>
      </c>
      <c r="C307" s="59" t="s">
        <v>16</v>
      </c>
      <c r="D307" s="60"/>
      <c r="E307" s="60">
        <v>12.71</v>
      </c>
      <c r="F307" s="60">
        <v>12.71</v>
      </c>
      <c r="G307" s="13">
        <v>15</v>
      </c>
    </row>
    <row r="308" spans="1:7">
      <c r="A308" s="416" t="s">
        <v>1080</v>
      </c>
      <c r="B308" s="58" t="s">
        <v>1081</v>
      </c>
      <c r="C308" s="59" t="s">
        <v>16</v>
      </c>
      <c r="D308" s="60"/>
      <c r="E308" s="60">
        <v>16.45</v>
      </c>
      <c r="F308" s="60">
        <v>16.45</v>
      </c>
      <c r="G308" s="13">
        <v>15</v>
      </c>
    </row>
    <row r="309" spans="1:7">
      <c r="A309" s="416" t="s">
        <v>1082</v>
      </c>
      <c r="B309" s="58" t="s">
        <v>1083</v>
      </c>
      <c r="C309" s="59" t="s">
        <v>16</v>
      </c>
      <c r="D309" s="60"/>
      <c r="E309" s="60">
        <v>28.18</v>
      </c>
      <c r="F309" s="60">
        <v>28.18</v>
      </c>
      <c r="G309" s="13">
        <v>15</v>
      </c>
    </row>
    <row r="310" spans="1:7">
      <c r="A310" s="416" t="s">
        <v>1084</v>
      </c>
      <c r="B310" s="58" t="s">
        <v>1085</v>
      </c>
      <c r="C310" s="59" t="s">
        <v>13</v>
      </c>
      <c r="D310" s="60"/>
      <c r="E310" s="60">
        <v>14.1</v>
      </c>
      <c r="F310" s="60">
        <v>14.1</v>
      </c>
      <c r="G310" s="13">
        <v>15</v>
      </c>
    </row>
    <row r="311" spans="1:7">
      <c r="A311" s="416" t="s">
        <v>1086</v>
      </c>
      <c r="B311" s="58" t="s">
        <v>1087</v>
      </c>
      <c r="C311" s="59" t="s">
        <v>13</v>
      </c>
      <c r="D311" s="60"/>
      <c r="E311" s="60">
        <v>3.18</v>
      </c>
      <c r="F311" s="60">
        <v>3.18</v>
      </c>
      <c r="G311" s="13">
        <v>15</v>
      </c>
    </row>
    <row r="312" spans="1:7">
      <c r="A312" s="416" t="s">
        <v>1088</v>
      </c>
      <c r="B312" s="58" t="s">
        <v>1089</v>
      </c>
      <c r="C312" s="59"/>
      <c r="D312" s="60"/>
      <c r="E312" s="60"/>
      <c r="F312" s="60"/>
    </row>
    <row r="313" spans="1:7">
      <c r="A313" s="416" t="s">
        <v>1090</v>
      </c>
      <c r="B313" s="58" t="s">
        <v>1091</v>
      </c>
      <c r="C313" s="59" t="s">
        <v>16</v>
      </c>
      <c r="D313" s="60"/>
      <c r="E313" s="60">
        <v>59.43</v>
      </c>
      <c r="F313" s="60">
        <v>59.43</v>
      </c>
      <c r="G313" s="13">
        <v>15</v>
      </c>
    </row>
    <row r="314" spans="1:7">
      <c r="A314" s="416" t="s">
        <v>1092</v>
      </c>
      <c r="B314" s="58" t="s">
        <v>1093</v>
      </c>
      <c r="C314" s="59" t="s">
        <v>16</v>
      </c>
      <c r="D314" s="60"/>
      <c r="E314" s="60">
        <v>4.7</v>
      </c>
      <c r="F314" s="60">
        <v>4.7</v>
      </c>
      <c r="G314" s="13">
        <v>15</v>
      </c>
    </row>
    <row r="315" spans="1:7">
      <c r="A315" s="416" t="s">
        <v>1094</v>
      </c>
      <c r="B315" s="58" t="s">
        <v>1095</v>
      </c>
      <c r="C315" s="59" t="s">
        <v>13</v>
      </c>
      <c r="D315" s="60"/>
      <c r="E315" s="60">
        <v>4.3600000000000003</v>
      </c>
      <c r="F315" s="60">
        <v>4.3600000000000003</v>
      </c>
      <c r="G315" s="13">
        <v>15</v>
      </c>
    </row>
    <row r="316" spans="1:7">
      <c r="A316" s="416" t="s">
        <v>1096</v>
      </c>
      <c r="B316" s="58" t="s">
        <v>1097</v>
      </c>
      <c r="C316" s="59" t="s">
        <v>13</v>
      </c>
      <c r="D316" s="60"/>
      <c r="E316" s="60">
        <v>1.06</v>
      </c>
      <c r="F316" s="60">
        <v>1.06</v>
      </c>
      <c r="G316" s="13">
        <v>15</v>
      </c>
    </row>
    <row r="317" spans="1:7" ht="30">
      <c r="A317" s="416" t="s">
        <v>1098</v>
      </c>
      <c r="B317" s="58" t="s">
        <v>1099</v>
      </c>
      <c r="C317" s="59" t="s">
        <v>16</v>
      </c>
      <c r="D317" s="60"/>
      <c r="E317" s="60">
        <v>51.48</v>
      </c>
      <c r="F317" s="60">
        <v>51.48</v>
      </c>
      <c r="G317" s="13">
        <v>15</v>
      </c>
    </row>
    <row r="318" spans="1:7">
      <c r="A318" s="416" t="s">
        <v>1100</v>
      </c>
      <c r="B318" s="58" t="s">
        <v>1101</v>
      </c>
      <c r="C318" s="59"/>
      <c r="D318" s="60"/>
      <c r="E318" s="60"/>
      <c r="F318" s="60"/>
    </row>
    <row r="319" spans="1:7">
      <c r="A319" s="416" t="s">
        <v>1102</v>
      </c>
      <c r="B319" s="58" t="s">
        <v>1103</v>
      </c>
      <c r="C319" s="59" t="s">
        <v>16</v>
      </c>
      <c r="D319" s="60"/>
      <c r="E319" s="60">
        <v>13.15</v>
      </c>
      <c r="F319" s="60">
        <v>13.15</v>
      </c>
      <c r="G319" s="13">
        <v>15</v>
      </c>
    </row>
    <row r="320" spans="1:7">
      <c r="A320" s="416" t="s">
        <v>1104</v>
      </c>
      <c r="B320" s="58" t="s">
        <v>1105</v>
      </c>
      <c r="C320" s="59" t="s">
        <v>16</v>
      </c>
      <c r="D320" s="60"/>
      <c r="E320" s="60">
        <v>7.05</v>
      </c>
      <c r="F320" s="60">
        <v>7.05</v>
      </c>
      <c r="G320" s="13">
        <v>15</v>
      </c>
    </row>
    <row r="321" spans="1:7">
      <c r="A321" s="416" t="s">
        <v>1106</v>
      </c>
      <c r="B321" s="58" t="s">
        <v>1107</v>
      </c>
      <c r="C321" s="59" t="s">
        <v>16</v>
      </c>
      <c r="D321" s="60"/>
      <c r="E321" s="60">
        <v>5.3</v>
      </c>
      <c r="F321" s="60">
        <v>5.3</v>
      </c>
      <c r="G321" s="13">
        <v>15</v>
      </c>
    </row>
    <row r="322" spans="1:7">
      <c r="A322" s="416" t="s">
        <v>1108</v>
      </c>
      <c r="B322" s="58" t="s">
        <v>1109</v>
      </c>
      <c r="C322" s="59"/>
      <c r="D322" s="60"/>
      <c r="E322" s="60"/>
      <c r="F322" s="60"/>
    </row>
    <row r="323" spans="1:7">
      <c r="A323" s="416" t="s">
        <v>1110</v>
      </c>
      <c r="B323" s="58" t="s">
        <v>1111</v>
      </c>
      <c r="C323" s="59" t="s">
        <v>14</v>
      </c>
      <c r="D323" s="60"/>
      <c r="E323" s="60">
        <v>23.5</v>
      </c>
      <c r="F323" s="60">
        <v>23.5</v>
      </c>
      <c r="G323" s="13">
        <v>15</v>
      </c>
    </row>
    <row r="324" spans="1:7" ht="30">
      <c r="A324" s="416" t="s">
        <v>1112</v>
      </c>
      <c r="B324" s="58" t="s">
        <v>1113</v>
      </c>
      <c r="C324" s="59" t="s">
        <v>13</v>
      </c>
      <c r="D324" s="60"/>
      <c r="E324" s="60">
        <v>1.81</v>
      </c>
      <c r="F324" s="60">
        <v>1.81</v>
      </c>
      <c r="G324" s="13">
        <v>15</v>
      </c>
    </row>
    <row r="325" spans="1:7" ht="30">
      <c r="A325" s="416" t="s">
        <v>1114</v>
      </c>
      <c r="B325" s="58" t="s">
        <v>1115</v>
      </c>
      <c r="C325" s="59" t="s">
        <v>13</v>
      </c>
      <c r="D325" s="60"/>
      <c r="E325" s="60">
        <v>14.1</v>
      </c>
      <c r="F325" s="60">
        <v>14.1</v>
      </c>
      <c r="G325" s="13">
        <v>15</v>
      </c>
    </row>
    <row r="326" spans="1:7" ht="30">
      <c r="A326" s="416" t="s">
        <v>1116</v>
      </c>
      <c r="B326" s="58" t="s">
        <v>1117</v>
      </c>
      <c r="C326" s="59" t="s">
        <v>16</v>
      </c>
      <c r="D326" s="60"/>
      <c r="E326" s="60">
        <v>6.36</v>
      </c>
      <c r="F326" s="60">
        <v>6.36</v>
      </c>
      <c r="G326" s="13">
        <v>15</v>
      </c>
    </row>
    <row r="327" spans="1:7">
      <c r="A327" s="416" t="s">
        <v>1118</v>
      </c>
      <c r="B327" s="58" t="s">
        <v>1119</v>
      </c>
      <c r="C327" s="59" t="s">
        <v>16</v>
      </c>
      <c r="D327" s="60"/>
      <c r="E327" s="60">
        <v>21.15</v>
      </c>
      <c r="F327" s="60">
        <v>21.15</v>
      </c>
      <c r="G327" s="13">
        <v>15</v>
      </c>
    </row>
    <row r="328" spans="1:7">
      <c r="A328" s="416" t="s">
        <v>1120</v>
      </c>
      <c r="B328" s="58" t="s">
        <v>1121</v>
      </c>
      <c r="C328" s="59"/>
      <c r="D328" s="60"/>
      <c r="E328" s="60"/>
      <c r="F328" s="60"/>
    </row>
    <row r="329" spans="1:7">
      <c r="A329" s="416" t="s">
        <v>1122</v>
      </c>
      <c r="B329" s="58" t="s">
        <v>1123</v>
      </c>
      <c r="C329" s="59" t="s">
        <v>16</v>
      </c>
      <c r="D329" s="60"/>
      <c r="E329" s="60">
        <v>32.880000000000003</v>
      </c>
      <c r="F329" s="60">
        <v>32.880000000000003</v>
      </c>
      <c r="G329" s="13">
        <v>15</v>
      </c>
    </row>
    <row r="330" spans="1:7">
      <c r="A330" s="416" t="s">
        <v>1124</v>
      </c>
      <c r="B330" s="58" t="s">
        <v>1125</v>
      </c>
      <c r="C330" s="59" t="s">
        <v>14</v>
      </c>
      <c r="D330" s="60"/>
      <c r="E330" s="60">
        <v>27.43</v>
      </c>
      <c r="F330" s="60">
        <v>27.43</v>
      </c>
      <c r="G330" s="13">
        <v>15</v>
      </c>
    </row>
    <row r="331" spans="1:7" ht="30">
      <c r="A331" s="416" t="s">
        <v>1126</v>
      </c>
      <c r="B331" s="58" t="s">
        <v>1127</v>
      </c>
      <c r="C331" s="59" t="s">
        <v>13</v>
      </c>
      <c r="D331" s="60"/>
      <c r="E331" s="60">
        <v>11.28</v>
      </c>
      <c r="F331" s="60">
        <v>11.28</v>
      </c>
      <c r="G331" s="13">
        <v>15</v>
      </c>
    </row>
    <row r="332" spans="1:7" ht="30">
      <c r="A332" s="416" t="s">
        <v>1128</v>
      </c>
      <c r="B332" s="58" t="s">
        <v>1129</v>
      </c>
      <c r="C332" s="59" t="s">
        <v>13</v>
      </c>
      <c r="D332" s="60"/>
      <c r="E332" s="60">
        <v>7.74</v>
      </c>
      <c r="F332" s="60">
        <v>7.74</v>
      </c>
      <c r="G332" s="13">
        <v>15</v>
      </c>
    </row>
    <row r="333" spans="1:7">
      <c r="A333" s="416" t="s">
        <v>1130</v>
      </c>
      <c r="B333" s="58" t="s">
        <v>1131</v>
      </c>
      <c r="C333" s="59" t="s">
        <v>16</v>
      </c>
      <c r="D333" s="60"/>
      <c r="E333" s="60">
        <v>32.880000000000003</v>
      </c>
      <c r="F333" s="60">
        <v>32.880000000000003</v>
      </c>
      <c r="G333" s="13">
        <v>15</v>
      </c>
    </row>
    <row r="334" spans="1:7">
      <c r="A334" s="416" t="s">
        <v>1132</v>
      </c>
      <c r="B334" s="58" t="s">
        <v>1133</v>
      </c>
      <c r="C334" s="59" t="s">
        <v>13</v>
      </c>
      <c r="D334" s="60"/>
      <c r="E334" s="60">
        <v>37.58</v>
      </c>
      <c r="F334" s="60">
        <v>37.58</v>
      </c>
      <c r="G334" s="13">
        <v>15</v>
      </c>
    </row>
    <row r="335" spans="1:7" ht="30">
      <c r="A335" s="416" t="s">
        <v>1134</v>
      </c>
      <c r="B335" s="58" t="s">
        <v>1135</v>
      </c>
      <c r="C335" s="59" t="s">
        <v>14</v>
      </c>
      <c r="D335" s="60"/>
      <c r="E335" s="60">
        <v>27.55</v>
      </c>
      <c r="F335" s="60">
        <v>27.55</v>
      </c>
      <c r="G335" s="13">
        <v>15</v>
      </c>
    </row>
    <row r="336" spans="1:7">
      <c r="A336" s="416" t="s">
        <v>1136</v>
      </c>
      <c r="B336" s="58" t="s">
        <v>1137</v>
      </c>
      <c r="C336" s="59" t="s">
        <v>16</v>
      </c>
      <c r="D336" s="60"/>
      <c r="E336" s="60">
        <v>4.47</v>
      </c>
      <c r="F336" s="60">
        <v>4.47</v>
      </c>
      <c r="G336" s="13">
        <v>15</v>
      </c>
    </row>
    <row r="337" spans="1:7">
      <c r="A337" s="416" t="s">
        <v>1138</v>
      </c>
      <c r="B337" s="58" t="s">
        <v>1139</v>
      </c>
      <c r="C337" s="59"/>
      <c r="D337" s="60"/>
      <c r="E337" s="60"/>
      <c r="F337" s="60"/>
    </row>
    <row r="338" spans="1:7">
      <c r="A338" s="416" t="s">
        <v>1140</v>
      </c>
      <c r="B338" s="58" t="s">
        <v>1141</v>
      </c>
      <c r="C338" s="59" t="s">
        <v>14</v>
      </c>
      <c r="D338" s="60"/>
      <c r="E338" s="60">
        <v>12.9</v>
      </c>
      <c r="F338" s="60">
        <v>12.9</v>
      </c>
      <c r="G338" s="13">
        <v>15</v>
      </c>
    </row>
    <row r="339" spans="1:7">
      <c r="A339" s="416" t="s">
        <v>1142</v>
      </c>
      <c r="B339" s="58" t="s">
        <v>1143</v>
      </c>
      <c r="C339" s="59" t="s">
        <v>14</v>
      </c>
      <c r="D339" s="60"/>
      <c r="E339" s="60">
        <v>5.16</v>
      </c>
      <c r="F339" s="60">
        <v>5.16</v>
      </c>
      <c r="G339" s="13">
        <v>15</v>
      </c>
    </row>
    <row r="340" spans="1:7">
      <c r="A340" s="416" t="s">
        <v>1144</v>
      </c>
      <c r="B340" s="58" t="s">
        <v>1145</v>
      </c>
      <c r="C340" s="59" t="s">
        <v>14</v>
      </c>
      <c r="D340" s="60"/>
      <c r="E340" s="60">
        <v>2.58</v>
      </c>
      <c r="F340" s="60">
        <v>2.58</v>
      </c>
      <c r="G340" s="13">
        <v>15</v>
      </c>
    </row>
    <row r="341" spans="1:7" ht="30">
      <c r="A341" s="416" t="s">
        <v>1146</v>
      </c>
      <c r="B341" s="58" t="s">
        <v>1147</v>
      </c>
      <c r="C341" s="59" t="s">
        <v>14</v>
      </c>
      <c r="D341" s="60"/>
      <c r="E341" s="60">
        <v>20.190000000000001</v>
      </c>
      <c r="F341" s="60">
        <v>20.190000000000001</v>
      </c>
      <c r="G341" s="13">
        <v>15</v>
      </c>
    </row>
    <row r="342" spans="1:7">
      <c r="A342" s="416" t="s">
        <v>1148</v>
      </c>
      <c r="B342" s="58" t="s">
        <v>1149</v>
      </c>
      <c r="C342" s="59"/>
      <c r="D342" s="60"/>
      <c r="E342" s="60"/>
      <c r="F342" s="60"/>
    </row>
    <row r="343" spans="1:7">
      <c r="A343" s="416" t="s">
        <v>1150</v>
      </c>
      <c r="B343" s="58" t="s">
        <v>1151</v>
      </c>
      <c r="C343" s="59" t="s">
        <v>14</v>
      </c>
      <c r="D343" s="60"/>
      <c r="E343" s="60">
        <v>46.37</v>
      </c>
      <c r="F343" s="60">
        <v>46.37</v>
      </c>
      <c r="G343" s="13">
        <v>15</v>
      </c>
    </row>
    <row r="344" spans="1:7">
      <c r="A344" s="416" t="s">
        <v>1152</v>
      </c>
      <c r="B344" s="58" t="s">
        <v>1153</v>
      </c>
      <c r="C344" s="59" t="s">
        <v>16</v>
      </c>
      <c r="D344" s="60"/>
      <c r="E344" s="60">
        <v>65.78</v>
      </c>
      <c r="F344" s="60">
        <v>65.78</v>
      </c>
      <c r="G344" s="13">
        <v>15</v>
      </c>
    </row>
    <row r="345" spans="1:7">
      <c r="A345" s="416" t="s">
        <v>1154</v>
      </c>
      <c r="B345" s="58" t="s">
        <v>1155</v>
      </c>
      <c r="C345" s="59" t="s">
        <v>14</v>
      </c>
      <c r="D345" s="60"/>
      <c r="E345" s="60">
        <v>15.47</v>
      </c>
      <c r="F345" s="60">
        <v>15.47</v>
      </c>
      <c r="G345" s="13">
        <v>15</v>
      </c>
    </row>
    <row r="346" spans="1:7">
      <c r="A346" s="416" t="s">
        <v>1156</v>
      </c>
      <c r="B346" s="58" t="s">
        <v>1157</v>
      </c>
      <c r="C346" s="59" t="s">
        <v>14</v>
      </c>
      <c r="D346" s="60"/>
      <c r="E346" s="60">
        <v>6.45</v>
      </c>
      <c r="F346" s="60">
        <v>6.45</v>
      </c>
      <c r="G346" s="13">
        <v>15</v>
      </c>
    </row>
    <row r="347" spans="1:7">
      <c r="A347" s="416" t="s">
        <v>1158</v>
      </c>
      <c r="B347" s="58" t="s">
        <v>1159</v>
      </c>
      <c r="C347" s="59" t="s">
        <v>14</v>
      </c>
      <c r="D347" s="60"/>
      <c r="E347" s="60">
        <v>59.27</v>
      </c>
      <c r="F347" s="60">
        <v>59.27</v>
      </c>
      <c r="G347" s="13">
        <v>15</v>
      </c>
    </row>
    <row r="348" spans="1:7">
      <c r="A348" s="416" t="s">
        <v>1160</v>
      </c>
      <c r="B348" s="58" t="s">
        <v>1161</v>
      </c>
      <c r="C348" s="59" t="s">
        <v>14</v>
      </c>
      <c r="D348" s="60"/>
      <c r="E348" s="60">
        <v>34</v>
      </c>
      <c r="F348" s="60">
        <v>34</v>
      </c>
      <c r="G348" s="13">
        <v>15</v>
      </c>
    </row>
    <row r="349" spans="1:7">
      <c r="A349" s="416" t="s">
        <v>1162</v>
      </c>
      <c r="B349" s="58" t="s">
        <v>1163</v>
      </c>
      <c r="C349" s="59" t="s">
        <v>14</v>
      </c>
      <c r="D349" s="60"/>
      <c r="E349" s="60">
        <v>34</v>
      </c>
      <c r="F349" s="60">
        <v>34</v>
      </c>
      <c r="G349" s="13">
        <v>15</v>
      </c>
    </row>
    <row r="350" spans="1:7">
      <c r="A350" s="416" t="s">
        <v>1164</v>
      </c>
      <c r="B350" s="58" t="s">
        <v>1165</v>
      </c>
      <c r="C350" s="59" t="s">
        <v>14</v>
      </c>
      <c r="D350" s="60"/>
      <c r="E350" s="60">
        <v>8.0399999999999991</v>
      </c>
      <c r="F350" s="60">
        <v>8.0399999999999991</v>
      </c>
      <c r="G350" s="13">
        <v>15</v>
      </c>
    </row>
    <row r="351" spans="1:7">
      <c r="A351" s="416" t="s">
        <v>1166</v>
      </c>
      <c r="B351" s="58" t="s">
        <v>1167</v>
      </c>
      <c r="C351" s="59" t="s">
        <v>14</v>
      </c>
      <c r="D351" s="60"/>
      <c r="E351" s="60">
        <v>12.36</v>
      </c>
      <c r="F351" s="60">
        <v>12.36</v>
      </c>
      <c r="G351" s="13">
        <v>15</v>
      </c>
    </row>
    <row r="352" spans="1:7">
      <c r="A352" s="416" t="s">
        <v>1168</v>
      </c>
      <c r="B352" s="58" t="s">
        <v>1169</v>
      </c>
      <c r="C352" s="59" t="s">
        <v>14</v>
      </c>
      <c r="D352" s="60"/>
      <c r="E352" s="60">
        <v>23.49</v>
      </c>
      <c r="F352" s="60">
        <v>23.49</v>
      </c>
      <c r="G352" s="13">
        <v>15</v>
      </c>
    </row>
    <row r="353" spans="1:7">
      <c r="A353" s="416" t="s">
        <v>1170</v>
      </c>
      <c r="B353" s="58" t="s">
        <v>1171</v>
      </c>
      <c r="C353" s="59"/>
      <c r="D353" s="60"/>
      <c r="E353" s="60"/>
      <c r="F353" s="60"/>
    </row>
    <row r="354" spans="1:7">
      <c r="A354" s="416" t="s">
        <v>1172</v>
      </c>
      <c r="B354" s="58" t="s">
        <v>1173</v>
      </c>
      <c r="C354" s="59" t="s">
        <v>14</v>
      </c>
      <c r="D354" s="60"/>
      <c r="E354" s="60">
        <v>98.47</v>
      </c>
      <c r="F354" s="60">
        <v>98.47</v>
      </c>
      <c r="G354" s="13">
        <v>15</v>
      </c>
    </row>
    <row r="355" spans="1:7">
      <c r="A355" s="416" t="s">
        <v>1174</v>
      </c>
      <c r="B355" s="58" t="s">
        <v>1175</v>
      </c>
      <c r="C355" s="59" t="s">
        <v>14</v>
      </c>
      <c r="D355" s="60"/>
      <c r="E355" s="60">
        <v>78.16</v>
      </c>
      <c r="F355" s="60">
        <v>78.16</v>
      </c>
      <c r="G355" s="13">
        <v>15</v>
      </c>
    </row>
    <row r="356" spans="1:7">
      <c r="A356" s="416" t="s">
        <v>1176</v>
      </c>
      <c r="B356" s="58" t="s">
        <v>1177</v>
      </c>
      <c r="C356" s="59"/>
      <c r="D356" s="60"/>
      <c r="E356" s="60"/>
      <c r="F356" s="60"/>
    </row>
    <row r="357" spans="1:7">
      <c r="A357" s="416" t="s">
        <v>1178</v>
      </c>
      <c r="B357" s="58" t="s">
        <v>1179</v>
      </c>
      <c r="C357" s="59" t="s">
        <v>16</v>
      </c>
      <c r="D357" s="60"/>
      <c r="E357" s="60">
        <v>6.36</v>
      </c>
      <c r="F357" s="60">
        <v>6.36</v>
      </c>
      <c r="G357" s="13">
        <v>15</v>
      </c>
    </row>
    <row r="358" spans="1:7">
      <c r="A358" s="416" t="s">
        <v>1180</v>
      </c>
      <c r="B358" s="58" t="s">
        <v>1181</v>
      </c>
      <c r="C358" s="59" t="s">
        <v>16</v>
      </c>
      <c r="D358" s="60"/>
      <c r="E358" s="60">
        <v>1.06</v>
      </c>
      <c r="F358" s="60">
        <v>1.06</v>
      </c>
      <c r="G358" s="13">
        <v>15</v>
      </c>
    </row>
    <row r="359" spans="1:7">
      <c r="A359" s="416" t="s">
        <v>1182</v>
      </c>
      <c r="B359" s="58" t="s">
        <v>1183</v>
      </c>
      <c r="C359" s="59"/>
      <c r="D359" s="60"/>
      <c r="E359" s="60"/>
      <c r="F359" s="60"/>
    </row>
    <row r="360" spans="1:7" ht="30">
      <c r="A360" s="416" t="s">
        <v>1184</v>
      </c>
      <c r="B360" s="58" t="s">
        <v>1185</v>
      </c>
      <c r="C360" s="59" t="s">
        <v>16</v>
      </c>
      <c r="D360" s="60"/>
      <c r="E360" s="60">
        <v>15.46</v>
      </c>
      <c r="F360" s="60">
        <v>15.46</v>
      </c>
      <c r="G360" s="13">
        <v>15</v>
      </c>
    </row>
    <row r="361" spans="1:7">
      <c r="A361" s="416" t="s">
        <v>1186</v>
      </c>
      <c r="B361" s="58" t="s">
        <v>1187</v>
      </c>
      <c r="C361" s="59" t="s">
        <v>16</v>
      </c>
      <c r="D361" s="60"/>
      <c r="E361" s="60">
        <v>46.98</v>
      </c>
      <c r="F361" s="60">
        <v>46.98</v>
      </c>
      <c r="G361" s="13">
        <v>15</v>
      </c>
    </row>
    <row r="362" spans="1:7">
      <c r="A362" s="416" t="s">
        <v>1188</v>
      </c>
      <c r="B362" s="58" t="s">
        <v>1189</v>
      </c>
      <c r="C362" s="59"/>
      <c r="D362" s="60"/>
      <c r="E362" s="60"/>
      <c r="F362" s="60"/>
    </row>
    <row r="363" spans="1:7" ht="30">
      <c r="A363" s="416" t="s">
        <v>1190</v>
      </c>
      <c r="B363" s="58" t="s">
        <v>1191</v>
      </c>
      <c r="C363" s="59" t="s">
        <v>14</v>
      </c>
      <c r="D363" s="60"/>
      <c r="E363" s="60">
        <v>20.84</v>
      </c>
      <c r="F363" s="60">
        <v>20.84</v>
      </c>
      <c r="G363" s="13">
        <v>15</v>
      </c>
    </row>
    <row r="364" spans="1:7" ht="30">
      <c r="A364" s="416" t="s">
        <v>1192</v>
      </c>
      <c r="B364" s="58" t="s">
        <v>1193</v>
      </c>
      <c r="C364" s="59" t="s">
        <v>14</v>
      </c>
      <c r="D364" s="60"/>
      <c r="E364" s="60">
        <v>78.16</v>
      </c>
      <c r="F364" s="60">
        <v>78.16</v>
      </c>
      <c r="G364" s="13">
        <v>15</v>
      </c>
    </row>
    <row r="365" spans="1:7">
      <c r="A365" s="416" t="s">
        <v>1194</v>
      </c>
      <c r="B365" s="58" t="s">
        <v>1195</v>
      </c>
      <c r="C365" s="59" t="s">
        <v>14</v>
      </c>
      <c r="D365" s="60"/>
      <c r="E365" s="60">
        <v>26.06</v>
      </c>
      <c r="F365" s="60">
        <v>26.06</v>
      </c>
      <c r="G365" s="13">
        <v>15</v>
      </c>
    </row>
    <row r="366" spans="1:7">
      <c r="A366" s="416" t="s">
        <v>1196</v>
      </c>
      <c r="B366" s="58" t="s">
        <v>1197</v>
      </c>
      <c r="C366" s="59" t="s">
        <v>13</v>
      </c>
      <c r="D366" s="60"/>
      <c r="E366" s="60">
        <v>20.84</v>
      </c>
      <c r="F366" s="60">
        <v>20.84</v>
      </c>
      <c r="G366" s="13">
        <v>15</v>
      </c>
    </row>
    <row r="367" spans="1:7">
      <c r="A367" s="416" t="s">
        <v>1198</v>
      </c>
      <c r="B367" s="58" t="s">
        <v>1199</v>
      </c>
      <c r="C367" s="59" t="s">
        <v>14</v>
      </c>
      <c r="D367" s="60"/>
      <c r="E367" s="60">
        <v>7.82</v>
      </c>
      <c r="F367" s="60">
        <v>7.82</v>
      </c>
      <c r="G367" s="13">
        <v>15</v>
      </c>
    </row>
    <row r="368" spans="1:7">
      <c r="A368" s="416" t="s">
        <v>1200</v>
      </c>
      <c r="B368" s="58" t="s">
        <v>1201</v>
      </c>
      <c r="C368" s="59" t="s">
        <v>14</v>
      </c>
      <c r="D368" s="60"/>
      <c r="E368" s="60">
        <v>7.82</v>
      </c>
      <c r="F368" s="60">
        <v>7.82</v>
      </c>
      <c r="G368" s="13">
        <v>15</v>
      </c>
    </row>
    <row r="369" spans="1:7">
      <c r="A369" s="416" t="s">
        <v>1202</v>
      </c>
      <c r="B369" s="58" t="s">
        <v>1203</v>
      </c>
      <c r="C369" s="59" t="s">
        <v>14</v>
      </c>
      <c r="D369" s="60"/>
      <c r="E369" s="60">
        <v>52.1</v>
      </c>
      <c r="F369" s="60">
        <v>52.1</v>
      </c>
      <c r="G369" s="13">
        <v>15</v>
      </c>
    </row>
    <row r="370" spans="1:7">
      <c r="A370" s="416" t="s">
        <v>1204</v>
      </c>
      <c r="B370" s="58" t="s">
        <v>1205</v>
      </c>
      <c r="C370" s="59" t="s">
        <v>14</v>
      </c>
      <c r="D370" s="60"/>
      <c r="E370" s="60">
        <v>26.06</v>
      </c>
      <c r="F370" s="60">
        <v>26.06</v>
      </c>
      <c r="G370" s="13">
        <v>15</v>
      </c>
    </row>
    <row r="371" spans="1:7">
      <c r="A371" s="416" t="s">
        <v>1206</v>
      </c>
      <c r="B371" s="58" t="s">
        <v>1207</v>
      </c>
      <c r="C371" s="59" t="s">
        <v>14</v>
      </c>
      <c r="D371" s="60"/>
      <c r="E371" s="60">
        <v>23.45</v>
      </c>
      <c r="F371" s="60">
        <v>23.45</v>
      </c>
      <c r="G371" s="13">
        <v>15</v>
      </c>
    </row>
    <row r="372" spans="1:7">
      <c r="A372" s="416" t="s">
        <v>1208</v>
      </c>
      <c r="B372" s="58" t="s">
        <v>1209</v>
      </c>
      <c r="C372" s="59" t="s">
        <v>14</v>
      </c>
      <c r="D372" s="60"/>
      <c r="E372" s="60">
        <v>20.84</v>
      </c>
      <c r="F372" s="60">
        <v>20.84</v>
      </c>
      <c r="G372" s="13">
        <v>15</v>
      </c>
    </row>
    <row r="373" spans="1:7">
      <c r="A373" s="416" t="s">
        <v>1210</v>
      </c>
      <c r="B373" s="58" t="s">
        <v>1211</v>
      </c>
      <c r="C373" s="59" t="s">
        <v>14</v>
      </c>
      <c r="D373" s="60"/>
      <c r="E373" s="60">
        <v>20.84</v>
      </c>
      <c r="F373" s="60">
        <v>20.84</v>
      </c>
      <c r="G373" s="13">
        <v>15</v>
      </c>
    </row>
    <row r="374" spans="1:7">
      <c r="A374" s="416" t="s">
        <v>1212</v>
      </c>
      <c r="B374" s="58" t="s">
        <v>1213</v>
      </c>
      <c r="C374" s="59" t="s">
        <v>14</v>
      </c>
      <c r="D374" s="60"/>
      <c r="E374" s="60">
        <v>15.63</v>
      </c>
      <c r="F374" s="60">
        <v>15.63</v>
      </c>
      <c r="G374" s="13">
        <v>15</v>
      </c>
    </row>
    <row r="375" spans="1:7">
      <c r="A375" s="416" t="s">
        <v>1214</v>
      </c>
      <c r="B375" s="58" t="s">
        <v>1215</v>
      </c>
      <c r="C375" s="59"/>
      <c r="D375" s="60"/>
      <c r="E375" s="60"/>
      <c r="F375" s="60"/>
    </row>
    <row r="376" spans="1:7">
      <c r="A376" s="416" t="s">
        <v>1216</v>
      </c>
      <c r="B376" s="58" t="s">
        <v>1217</v>
      </c>
      <c r="C376" s="59" t="s">
        <v>14</v>
      </c>
      <c r="D376" s="60"/>
      <c r="E376" s="60">
        <v>13.03</v>
      </c>
      <c r="F376" s="60">
        <v>13.03</v>
      </c>
      <c r="G376" s="13">
        <v>15</v>
      </c>
    </row>
    <row r="377" spans="1:7">
      <c r="A377" s="416" t="s">
        <v>1218</v>
      </c>
      <c r="B377" s="58" t="s">
        <v>1219</v>
      </c>
      <c r="C377" s="59" t="s">
        <v>13</v>
      </c>
      <c r="D377" s="60"/>
      <c r="E377" s="60">
        <v>18.239999999999998</v>
      </c>
      <c r="F377" s="60">
        <v>18.239999999999998</v>
      </c>
      <c r="G377" s="13">
        <v>15</v>
      </c>
    </row>
    <row r="378" spans="1:7" ht="30">
      <c r="A378" s="416" t="s">
        <v>1220</v>
      </c>
      <c r="B378" s="58" t="s">
        <v>1221</v>
      </c>
      <c r="C378" s="59" t="s">
        <v>14</v>
      </c>
      <c r="D378" s="60"/>
      <c r="E378" s="60">
        <v>260.5</v>
      </c>
      <c r="F378" s="60">
        <v>260.5</v>
      </c>
      <c r="G378" s="13">
        <v>15</v>
      </c>
    </row>
    <row r="379" spans="1:7" ht="30">
      <c r="A379" s="416" t="s">
        <v>1222</v>
      </c>
      <c r="B379" s="58" t="s">
        <v>1223</v>
      </c>
      <c r="C379" s="59" t="s">
        <v>14</v>
      </c>
      <c r="D379" s="60"/>
      <c r="E379" s="60">
        <v>208.4</v>
      </c>
      <c r="F379" s="60">
        <v>208.4</v>
      </c>
      <c r="G379" s="13">
        <v>15</v>
      </c>
    </row>
    <row r="380" spans="1:7">
      <c r="A380" s="416" t="s">
        <v>1224</v>
      </c>
      <c r="B380" s="58" t="s">
        <v>1225</v>
      </c>
      <c r="C380" s="59" t="s">
        <v>14</v>
      </c>
      <c r="D380" s="60"/>
      <c r="E380" s="60">
        <v>104.2</v>
      </c>
      <c r="F380" s="60">
        <v>104.2</v>
      </c>
      <c r="G380" s="13">
        <v>15</v>
      </c>
    </row>
    <row r="381" spans="1:7">
      <c r="A381" s="416" t="s">
        <v>1226</v>
      </c>
      <c r="B381" s="58" t="s">
        <v>1227</v>
      </c>
      <c r="C381" s="59" t="s">
        <v>14</v>
      </c>
      <c r="D381" s="60"/>
      <c r="E381" s="60">
        <v>57.84</v>
      </c>
      <c r="F381" s="60">
        <v>57.84</v>
      </c>
      <c r="G381" s="13">
        <v>15</v>
      </c>
    </row>
    <row r="382" spans="1:7">
      <c r="A382" s="416" t="s">
        <v>1228</v>
      </c>
      <c r="B382" s="58" t="s">
        <v>1229</v>
      </c>
      <c r="C382" s="59" t="s">
        <v>14</v>
      </c>
      <c r="D382" s="60"/>
      <c r="E382" s="60">
        <v>7.73</v>
      </c>
      <c r="F382" s="60">
        <v>7.73</v>
      </c>
      <c r="G382" s="13">
        <v>15</v>
      </c>
    </row>
    <row r="383" spans="1:7" ht="30">
      <c r="A383" s="416" t="s">
        <v>1230</v>
      </c>
      <c r="B383" s="58" t="s">
        <v>1231</v>
      </c>
      <c r="C383" s="59" t="s">
        <v>14</v>
      </c>
      <c r="D383" s="60"/>
      <c r="E383" s="60">
        <v>9.27</v>
      </c>
      <c r="F383" s="60">
        <v>9.27</v>
      </c>
      <c r="G383" s="13">
        <v>15</v>
      </c>
    </row>
    <row r="384" spans="1:7">
      <c r="A384" s="416" t="s">
        <v>1232</v>
      </c>
      <c r="B384" s="58" t="s">
        <v>1233</v>
      </c>
      <c r="C384" s="59" t="s">
        <v>14</v>
      </c>
      <c r="D384" s="60"/>
      <c r="E384" s="60">
        <v>57.84</v>
      </c>
      <c r="F384" s="60">
        <v>57.84</v>
      </c>
      <c r="G384" s="13">
        <v>15</v>
      </c>
    </row>
    <row r="385" spans="1:7">
      <c r="A385" s="416" t="s">
        <v>1234</v>
      </c>
      <c r="B385" s="58" t="s">
        <v>1235</v>
      </c>
      <c r="C385" s="59" t="s">
        <v>13</v>
      </c>
      <c r="D385" s="60"/>
      <c r="E385" s="60">
        <v>13.03</v>
      </c>
      <c r="F385" s="60">
        <v>13.03</v>
      </c>
      <c r="G385" s="13">
        <v>15</v>
      </c>
    </row>
    <row r="386" spans="1:7">
      <c r="A386" s="416" t="s">
        <v>1236</v>
      </c>
      <c r="B386" s="58" t="s">
        <v>1237</v>
      </c>
      <c r="C386" s="59" t="s">
        <v>14</v>
      </c>
      <c r="D386" s="60"/>
      <c r="E386" s="60">
        <v>26.06</v>
      </c>
      <c r="F386" s="60">
        <v>26.06</v>
      </c>
      <c r="G386" s="13">
        <v>15</v>
      </c>
    </row>
    <row r="387" spans="1:7">
      <c r="A387" s="416" t="s">
        <v>1238</v>
      </c>
      <c r="B387" s="58" t="s">
        <v>1239</v>
      </c>
      <c r="C387" s="59" t="s">
        <v>14</v>
      </c>
      <c r="D387" s="60"/>
      <c r="E387" s="60">
        <v>20.84</v>
      </c>
      <c r="F387" s="60">
        <v>20.84</v>
      </c>
      <c r="G387" s="13">
        <v>15</v>
      </c>
    </row>
    <row r="388" spans="1:7">
      <c r="A388" s="416" t="s">
        <v>1240</v>
      </c>
      <c r="B388" s="58" t="s">
        <v>1241</v>
      </c>
      <c r="C388" s="59" t="s">
        <v>14</v>
      </c>
      <c r="D388" s="60"/>
      <c r="E388" s="60">
        <v>31.26</v>
      </c>
      <c r="F388" s="60">
        <v>31.26</v>
      </c>
      <c r="G388" s="13">
        <v>15</v>
      </c>
    </row>
    <row r="389" spans="1:7">
      <c r="A389" s="416" t="s">
        <v>1242</v>
      </c>
      <c r="B389" s="58" t="s">
        <v>1243</v>
      </c>
      <c r="C389" s="59" t="s">
        <v>14</v>
      </c>
      <c r="D389" s="60"/>
      <c r="E389" s="60">
        <v>26.06</v>
      </c>
      <c r="F389" s="60">
        <v>26.06</v>
      </c>
      <c r="G389" s="13">
        <v>15</v>
      </c>
    </row>
    <row r="390" spans="1:7" ht="30">
      <c r="A390" s="416" t="s">
        <v>1244</v>
      </c>
      <c r="B390" s="58" t="s">
        <v>1245</v>
      </c>
      <c r="C390" s="59" t="s">
        <v>14</v>
      </c>
      <c r="D390" s="60"/>
      <c r="E390" s="60">
        <v>52.1</v>
      </c>
      <c r="F390" s="60">
        <v>52.1</v>
      </c>
      <c r="G390" s="13">
        <v>15</v>
      </c>
    </row>
    <row r="391" spans="1:7">
      <c r="A391" s="416" t="s">
        <v>1246</v>
      </c>
      <c r="B391" s="58" t="s">
        <v>1247</v>
      </c>
      <c r="C391" s="59" t="s">
        <v>14</v>
      </c>
      <c r="D391" s="60"/>
      <c r="E391" s="60">
        <v>78.16</v>
      </c>
      <c r="F391" s="60">
        <v>78.16</v>
      </c>
      <c r="G391" s="13">
        <v>15</v>
      </c>
    </row>
    <row r="392" spans="1:7" ht="30">
      <c r="A392" s="416" t="s">
        <v>1248</v>
      </c>
      <c r="B392" s="58" t="s">
        <v>1249</v>
      </c>
      <c r="C392" s="59" t="s">
        <v>14</v>
      </c>
      <c r="D392" s="60"/>
      <c r="E392" s="60">
        <v>146.58000000000001</v>
      </c>
      <c r="F392" s="60">
        <v>146.58000000000001</v>
      </c>
      <c r="G392" s="13">
        <v>15</v>
      </c>
    </row>
    <row r="393" spans="1:7">
      <c r="A393" s="416" t="s">
        <v>1250</v>
      </c>
      <c r="B393" s="58" t="s">
        <v>1251</v>
      </c>
      <c r="C393" s="59" t="s">
        <v>14</v>
      </c>
      <c r="D393" s="60"/>
      <c r="E393" s="60">
        <v>39.07</v>
      </c>
      <c r="F393" s="60">
        <v>39.07</v>
      </c>
      <c r="G393" s="13">
        <v>15</v>
      </c>
    </row>
    <row r="394" spans="1:7" ht="30">
      <c r="A394" s="416" t="s">
        <v>1252</v>
      </c>
      <c r="B394" s="58" t="s">
        <v>1253</v>
      </c>
      <c r="C394" s="59" t="s">
        <v>14</v>
      </c>
      <c r="D394" s="60"/>
      <c r="E394" s="60">
        <v>10.6</v>
      </c>
      <c r="F394" s="60">
        <v>10.6</v>
      </c>
      <c r="G394" s="13">
        <v>15</v>
      </c>
    </row>
    <row r="395" spans="1:7">
      <c r="A395" s="416" t="s">
        <v>1254</v>
      </c>
      <c r="B395" s="58" t="s">
        <v>1255</v>
      </c>
      <c r="C395" s="59" t="s">
        <v>14</v>
      </c>
      <c r="D395" s="60"/>
      <c r="E395" s="60">
        <v>20.76</v>
      </c>
      <c r="F395" s="60">
        <v>20.76</v>
      </c>
      <c r="G395" s="13">
        <v>15</v>
      </c>
    </row>
    <row r="396" spans="1:7" ht="30">
      <c r="A396" s="416" t="s">
        <v>1256</v>
      </c>
      <c r="B396" s="58" t="s">
        <v>1257</v>
      </c>
      <c r="C396" s="59" t="s">
        <v>13</v>
      </c>
      <c r="D396" s="60"/>
      <c r="E396" s="60">
        <v>6.25</v>
      </c>
      <c r="F396" s="60">
        <v>6.25</v>
      </c>
      <c r="G396" s="13">
        <v>15</v>
      </c>
    </row>
    <row r="397" spans="1:7">
      <c r="A397" s="416" t="s">
        <v>1258</v>
      </c>
      <c r="B397" s="58" t="s">
        <v>1259</v>
      </c>
      <c r="C397" s="59" t="s">
        <v>13</v>
      </c>
      <c r="D397" s="60"/>
      <c r="E397" s="60">
        <v>3.12</v>
      </c>
      <c r="F397" s="60">
        <v>3.12</v>
      </c>
      <c r="G397" s="13">
        <v>15</v>
      </c>
    </row>
    <row r="398" spans="1:7" ht="30">
      <c r="A398" s="416" t="s">
        <v>1260</v>
      </c>
      <c r="B398" s="58" t="s">
        <v>1261</v>
      </c>
      <c r="C398" s="59" t="s">
        <v>13</v>
      </c>
      <c r="D398" s="60"/>
      <c r="E398" s="60">
        <v>5.21</v>
      </c>
      <c r="F398" s="60">
        <v>5.21</v>
      </c>
      <c r="G398" s="13">
        <v>15</v>
      </c>
    </row>
    <row r="399" spans="1:7">
      <c r="A399" s="416" t="s">
        <v>1262</v>
      </c>
      <c r="B399" s="58" t="s">
        <v>1263</v>
      </c>
      <c r="C399" s="59" t="s">
        <v>13</v>
      </c>
      <c r="D399" s="60"/>
      <c r="E399" s="60">
        <v>2.61</v>
      </c>
      <c r="F399" s="60">
        <v>2.61</v>
      </c>
      <c r="G399" s="13">
        <v>15</v>
      </c>
    </row>
    <row r="400" spans="1:7">
      <c r="A400" s="416" t="s">
        <v>1264</v>
      </c>
      <c r="B400" s="58" t="s">
        <v>1265</v>
      </c>
      <c r="C400" s="59" t="s">
        <v>13</v>
      </c>
      <c r="D400" s="60"/>
      <c r="E400" s="60">
        <v>36.65</v>
      </c>
      <c r="F400" s="60">
        <v>36.65</v>
      </c>
      <c r="G400" s="13">
        <v>15</v>
      </c>
    </row>
    <row r="401" spans="1:7">
      <c r="A401" s="416" t="s">
        <v>1266</v>
      </c>
      <c r="B401" s="58" t="s">
        <v>1267</v>
      </c>
      <c r="C401" s="59" t="s">
        <v>13</v>
      </c>
      <c r="D401" s="60"/>
      <c r="E401" s="60">
        <v>10.42</v>
      </c>
      <c r="F401" s="60">
        <v>10.42</v>
      </c>
      <c r="G401" s="13">
        <v>15</v>
      </c>
    </row>
    <row r="402" spans="1:7">
      <c r="A402" s="416" t="s">
        <v>1268</v>
      </c>
      <c r="B402" s="58" t="s">
        <v>1269</v>
      </c>
      <c r="C402" s="59" t="s">
        <v>14</v>
      </c>
      <c r="D402" s="60"/>
      <c r="E402" s="60">
        <v>52.1</v>
      </c>
      <c r="F402" s="60">
        <v>52.1</v>
      </c>
      <c r="G402" s="13">
        <v>15</v>
      </c>
    </row>
    <row r="403" spans="1:7">
      <c r="A403" s="416" t="s">
        <v>1270</v>
      </c>
      <c r="B403" s="58" t="s">
        <v>1271</v>
      </c>
      <c r="C403" s="59" t="s">
        <v>14</v>
      </c>
      <c r="D403" s="60"/>
      <c r="E403" s="60">
        <v>10.42</v>
      </c>
      <c r="F403" s="60">
        <v>10.42</v>
      </c>
      <c r="G403" s="13">
        <v>15</v>
      </c>
    </row>
    <row r="404" spans="1:7">
      <c r="A404" s="416" t="s">
        <v>1272</v>
      </c>
      <c r="B404" s="58" t="s">
        <v>1273</v>
      </c>
      <c r="C404" s="59" t="s">
        <v>14</v>
      </c>
      <c r="D404" s="60"/>
      <c r="E404" s="60">
        <v>78.16</v>
      </c>
      <c r="F404" s="60">
        <v>78.16</v>
      </c>
      <c r="G404" s="13">
        <v>15</v>
      </c>
    </row>
    <row r="405" spans="1:7">
      <c r="A405" s="416" t="s">
        <v>1274</v>
      </c>
      <c r="B405" s="58" t="s">
        <v>1275</v>
      </c>
      <c r="C405" s="59" t="s">
        <v>14</v>
      </c>
      <c r="D405" s="60"/>
      <c r="E405" s="60">
        <v>109.94</v>
      </c>
      <c r="F405" s="60">
        <v>109.94</v>
      </c>
      <c r="G405" s="13">
        <v>15</v>
      </c>
    </row>
    <row r="406" spans="1:7">
      <c r="A406" s="416" t="s">
        <v>1276</v>
      </c>
      <c r="B406" s="58" t="s">
        <v>1277</v>
      </c>
      <c r="C406" s="59"/>
      <c r="D406" s="60"/>
      <c r="E406" s="60"/>
      <c r="F406" s="60"/>
    </row>
    <row r="407" spans="1:7">
      <c r="A407" s="416" t="s">
        <v>1278</v>
      </c>
      <c r="B407" s="58" t="s">
        <v>1279</v>
      </c>
      <c r="C407" s="59" t="s">
        <v>14</v>
      </c>
      <c r="D407" s="60"/>
      <c r="E407" s="60">
        <v>214.02</v>
      </c>
      <c r="F407" s="60">
        <v>214.02</v>
      </c>
      <c r="G407" s="13">
        <v>15</v>
      </c>
    </row>
    <row r="408" spans="1:7">
      <c r="A408" s="416" t="s">
        <v>1280</v>
      </c>
      <c r="B408" s="58" t="s">
        <v>1281</v>
      </c>
      <c r="C408" s="59" t="s">
        <v>14</v>
      </c>
      <c r="D408" s="60"/>
      <c r="E408" s="60">
        <v>52.1</v>
      </c>
      <c r="F408" s="60">
        <v>52.1</v>
      </c>
      <c r="G408" s="13">
        <v>15</v>
      </c>
    </row>
    <row r="409" spans="1:7">
      <c r="A409" s="416" t="s">
        <v>1282</v>
      </c>
      <c r="B409" s="58" t="s">
        <v>1283</v>
      </c>
      <c r="C409" s="59" t="s">
        <v>14</v>
      </c>
      <c r="D409" s="60"/>
      <c r="E409" s="60">
        <v>13.03</v>
      </c>
      <c r="F409" s="60">
        <v>13.03</v>
      </c>
      <c r="G409" s="13">
        <v>15</v>
      </c>
    </row>
    <row r="410" spans="1:7" ht="30">
      <c r="A410" s="416" t="s">
        <v>1284</v>
      </c>
      <c r="B410" s="58" t="s">
        <v>1285</v>
      </c>
      <c r="C410" s="59" t="s">
        <v>16</v>
      </c>
      <c r="D410" s="60"/>
      <c r="E410" s="60">
        <v>52.1</v>
      </c>
      <c r="F410" s="60">
        <v>52.1</v>
      </c>
      <c r="G410" s="13">
        <v>15</v>
      </c>
    </row>
    <row r="411" spans="1:7">
      <c r="A411" s="416" t="s">
        <v>1286</v>
      </c>
      <c r="B411" s="58" t="s">
        <v>1287</v>
      </c>
      <c r="C411" s="59" t="s">
        <v>14</v>
      </c>
      <c r="D411" s="60"/>
      <c r="E411" s="60">
        <v>10.42</v>
      </c>
      <c r="F411" s="60">
        <v>10.42</v>
      </c>
      <c r="G411" s="13">
        <v>15</v>
      </c>
    </row>
    <row r="412" spans="1:7" ht="30">
      <c r="A412" s="416" t="s">
        <v>1288</v>
      </c>
      <c r="B412" s="58" t="s">
        <v>1289</v>
      </c>
      <c r="C412" s="59" t="s">
        <v>14</v>
      </c>
      <c r="D412" s="60"/>
      <c r="E412" s="60">
        <v>20.84</v>
      </c>
      <c r="F412" s="60">
        <v>20.84</v>
      </c>
      <c r="G412" s="13">
        <v>15</v>
      </c>
    </row>
    <row r="413" spans="1:7">
      <c r="A413" s="416" t="s">
        <v>1290</v>
      </c>
      <c r="B413" s="58" t="s">
        <v>1291</v>
      </c>
      <c r="C413" s="59" t="s">
        <v>14</v>
      </c>
      <c r="D413" s="60"/>
      <c r="E413" s="60">
        <v>5.21</v>
      </c>
      <c r="F413" s="60">
        <v>5.21</v>
      </c>
      <c r="G413" s="13">
        <v>15</v>
      </c>
    </row>
    <row r="414" spans="1:7" ht="30">
      <c r="A414" s="416" t="s">
        <v>1292</v>
      </c>
      <c r="B414" s="58" t="s">
        <v>1293</v>
      </c>
      <c r="C414" s="59" t="s">
        <v>14</v>
      </c>
      <c r="D414" s="60"/>
      <c r="E414" s="60">
        <v>7.82</v>
      </c>
      <c r="F414" s="60">
        <v>7.82</v>
      </c>
      <c r="G414" s="13">
        <v>15</v>
      </c>
    </row>
    <row r="415" spans="1:7">
      <c r="A415" s="416" t="s">
        <v>1294</v>
      </c>
      <c r="B415" s="58" t="s">
        <v>1295</v>
      </c>
      <c r="C415" s="59" t="s">
        <v>14</v>
      </c>
      <c r="D415" s="60"/>
      <c r="E415" s="60">
        <v>13.03</v>
      </c>
      <c r="F415" s="60">
        <v>13.03</v>
      </c>
      <c r="G415" s="13">
        <v>15</v>
      </c>
    </row>
    <row r="416" spans="1:7">
      <c r="A416" s="416" t="s">
        <v>1296</v>
      </c>
      <c r="B416" s="58" t="s">
        <v>1297</v>
      </c>
      <c r="C416" s="59" t="s">
        <v>14</v>
      </c>
      <c r="D416" s="60"/>
      <c r="E416" s="60">
        <v>13.03</v>
      </c>
      <c r="F416" s="60">
        <v>13.03</v>
      </c>
      <c r="G416" s="13">
        <v>15</v>
      </c>
    </row>
    <row r="417" spans="1:7">
      <c r="A417" s="416" t="s">
        <v>1298</v>
      </c>
      <c r="B417" s="58" t="s">
        <v>1299</v>
      </c>
      <c r="C417" s="59"/>
      <c r="D417" s="60"/>
      <c r="E417" s="60"/>
      <c r="F417" s="60"/>
    </row>
    <row r="418" spans="1:7" ht="30">
      <c r="A418" s="416" t="s">
        <v>1300</v>
      </c>
      <c r="B418" s="58" t="s">
        <v>1301</v>
      </c>
      <c r="C418" s="59" t="s">
        <v>14</v>
      </c>
      <c r="D418" s="60"/>
      <c r="E418" s="60">
        <v>36.65</v>
      </c>
      <c r="F418" s="60">
        <v>36.65</v>
      </c>
      <c r="G418" s="13">
        <v>15</v>
      </c>
    </row>
    <row r="419" spans="1:7">
      <c r="A419" s="416" t="s">
        <v>1302</v>
      </c>
      <c r="B419" s="58" t="s">
        <v>1303</v>
      </c>
      <c r="C419" s="59" t="s">
        <v>14</v>
      </c>
      <c r="D419" s="60"/>
      <c r="E419" s="60">
        <v>4.24</v>
      </c>
      <c r="F419" s="60">
        <v>4.24</v>
      </c>
      <c r="G419" s="13">
        <v>15</v>
      </c>
    </row>
    <row r="420" spans="1:7">
      <c r="A420" s="416" t="s">
        <v>1304</v>
      </c>
      <c r="B420" s="58" t="s">
        <v>1305</v>
      </c>
      <c r="C420" s="59" t="s">
        <v>14</v>
      </c>
      <c r="D420" s="60"/>
      <c r="E420" s="60">
        <v>52.1</v>
      </c>
      <c r="F420" s="60">
        <v>52.1</v>
      </c>
      <c r="G420" s="13">
        <v>15</v>
      </c>
    </row>
    <row r="421" spans="1:7">
      <c r="A421" s="416" t="s">
        <v>1306</v>
      </c>
      <c r="B421" s="58" t="s">
        <v>1307</v>
      </c>
      <c r="C421" s="59" t="s">
        <v>14</v>
      </c>
      <c r="D421" s="60"/>
      <c r="E421" s="60">
        <v>26.06</v>
      </c>
      <c r="F421" s="60">
        <v>26.06</v>
      </c>
      <c r="G421" s="13">
        <v>15</v>
      </c>
    </row>
    <row r="422" spans="1:7">
      <c r="A422" s="416" t="s">
        <v>1308</v>
      </c>
      <c r="B422" s="58" t="s">
        <v>1309</v>
      </c>
      <c r="C422" s="59" t="s">
        <v>14</v>
      </c>
      <c r="D422" s="60"/>
      <c r="E422" s="60">
        <v>21.19</v>
      </c>
      <c r="F422" s="60">
        <v>21.19</v>
      </c>
      <c r="G422" s="13">
        <v>15</v>
      </c>
    </row>
    <row r="423" spans="1:7">
      <c r="A423" s="416" t="s">
        <v>1310</v>
      </c>
      <c r="B423" s="58" t="s">
        <v>1311</v>
      </c>
      <c r="C423" s="59" t="s">
        <v>14</v>
      </c>
      <c r="D423" s="60"/>
      <c r="E423" s="60">
        <v>73.290000000000006</v>
      </c>
      <c r="F423" s="60">
        <v>73.290000000000006</v>
      </c>
      <c r="G423" s="13">
        <v>15</v>
      </c>
    </row>
    <row r="424" spans="1:7">
      <c r="A424" s="416" t="s">
        <v>1312</v>
      </c>
      <c r="B424" s="58" t="s">
        <v>1313</v>
      </c>
      <c r="C424" s="59"/>
      <c r="D424" s="60"/>
      <c r="E424" s="60"/>
      <c r="F424" s="60"/>
    </row>
    <row r="425" spans="1:7">
      <c r="A425" s="416" t="s">
        <v>1314</v>
      </c>
      <c r="B425" s="58" t="s">
        <v>1315</v>
      </c>
      <c r="C425" s="59" t="s">
        <v>11</v>
      </c>
      <c r="D425" s="60"/>
      <c r="E425" s="60">
        <v>0.85</v>
      </c>
      <c r="F425" s="60">
        <v>0.85</v>
      </c>
      <c r="G425" s="13">
        <v>15</v>
      </c>
    </row>
    <row r="426" spans="1:7">
      <c r="A426" s="416" t="s">
        <v>1316</v>
      </c>
      <c r="B426" s="58" t="s">
        <v>1317</v>
      </c>
      <c r="C426" s="59" t="s">
        <v>14</v>
      </c>
      <c r="D426" s="60"/>
      <c r="E426" s="60">
        <v>78.16</v>
      </c>
      <c r="F426" s="60">
        <v>78.16</v>
      </c>
      <c r="G426" s="13">
        <v>15</v>
      </c>
    </row>
    <row r="427" spans="1:7" ht="30">
      <c r="A427" s="416" t="s">
        <v>1318</v>
      </c>
      <c r="B427" s="58" t="s">
        <v>1319</v>
      </c>
      <c r="C427" s="59" t="s">
        <v>14</v>
      </c>
      <c r="D427" s="60"/>
      <c r="E427" s="60">
        <v>104.2</v>
      </c>
      <c r="F427" s="60">
        <v>104.2</v>
      </c>
      <c r="G427" s="13">
        <v>15</v>
      </c>
    </row>
    <row r="428" spans="1:7">
      <c r="A428" s="416" t="s">
        <v>1320</v>
      </c>
      <c r="B428" s="58" t="s">
        <v>1321</v>
      </c>
      <c r="C428" s="59" t="s">
        <v>13</v>
      </c>
      <c r="D428" s="60"/>
      <c r="E428" s="60">
        <v>20.84</v>
      </c>
      <c r="F428" s="60">
        <v>20.84</v>
      </c>
      <c r="G428" s="13">
        <v>15</v>
      </c>
    </row>
    <row r="429" spans="1:7">
      <c r="A429" s="416" t="s">
        <v>1322</v>
      </c>
      <c r="B429" s="58" t="s">
        <v>1323</v>
      </c>
      <c r="C429" s="59" t="s">
        <v>16</v>
      </c>
      <c r="D429" s="60"/>
      <c r="E429" s="60">
        <v>52.1</v>
      </c>
      <c r="F429" s="60">
        <v>52.1</v>
      </c>
      <c r="G429" s="13">
        <v>15</v>
      </c>
    </row>
    <row r="430" spans="1:7">
      <c r="A430" s="416" t="s">
        <v>140</v>
      </c>
      <c r="B430" s="58" t="s">
        <v>141</v>
      </c>
      <c r="C430" s="59" t="s">
        <v>14</v>
      </c>
      <c r="D430" s="60">
        <v>127.14</v>
      </c>
      <c r="E430" s="60">
        <v>146.58000000000001</v>
      </c>
      <c r="F430" s="60">
        <v>273.72000000000003</v>
      </c>
      <c r="G430" s="13">
        <v>15</v>
      </c>
    </row>
    <row r="431" spans="1:7">
      <c r="A431" s="416" t="s">
        <v>1324</v>
      </c>
      <c r="B431" s="58" t="s">
        <v>1325</v>
      </c>
      <c r="C431" s="59" t="s">
        <v>14</v>
      </c>
      <c r="D431" s="60">
        <v>127.14</v>
      </c>
      <c r="E431" s="60">
        <v>146.58000000000001</v>
      </c>
      <c r="F431" s="60">
        <v>273.72000000000003</v>
      </c>
      <c r="G431" s="13">
        <v>15</v>
      </c>
    </row>
    <row r="432" spans="1:7">
      <c r="A432" s="416" t="s">
        <v>1326</v>
      </c>
      <c r="B432" s="58" t="s">
        <v>1327</v>
      </c>
      <c r="C432" s="59" t="s">
        <v>14</v>
      </c>
      <c r="D432" s="60"/>
      <c r="E432" s="60">
        <v>164.16</v>
      </c>
      <c r="F432" s="60">
        <v>164.16</v>
      </c>
      <c r="G432" s="13">
        <v>15</v>
      </c>
    </row>
    <row r="433" spans="1:7" ht="30">
      <c r="A433" s="416" t="s">
        <v>1328</v>
      </c>
      <c r="B433" s="58" t="s">
        <v>1329</v>
      </c>
      <c r="C433" s="59" t="s">
        <v>16</v>
      </c>
      <c r="D433" s="60"/>
      <c r="E433" s="60">
        <v>104.2</v>
      </c>
      <c r="F433" s="60">
        <v>104.2</v>
      </c>
      <c r="G433" s="13">
        <v>15</v>
      </c>
    </row>
    <row r="434" spans="1:7">
      <c r="A434" s="416" t="s">
        <v>1330</v>
      </c>
      <c r="B434" s="58" t="s">
        <v>1331</v>
      </c>
      <c r="C434" s="59" t="s">
        <v>14</v>
      </c>
      <c r="D434" s="60"/>
      <c r="E434" s="60">
        <v>18.329999999999998</v>
      </c>
      <c r="F434" s="60">
        <v>18.329999999999998</v>
      </c>
      <c r="G434" s="13">
        <v>15</v>
      </c>
    </row>
    <row r="435" spans="1:7">
      <c r="A435" s="416" t="s">
        <v>1332</v>
      </c>
      <c r="B435" s="58" t="s">
        <v>1333</v>
      </c>
      <c r="C435" s="59" t="s">
        <v>14</v>
      </c>
      <c r="D435" s="60"/>
      <c r="E435" s="60">
        <v>104.2</v>
      </c>
      <c r="F435" s="60">
        <v>104.2</v>
      </c>
      <c r="G435" s="13">
        <v>15</v>
      </c>
    </row>
    <row r="436" spans="1:7">
      <c r="A436" s="416" t="s">
        <v>1334</v>
      </c>
      <c r="B436" s="58" t="s">
        <v>1335</v>
      </c>
      <c r="C436" s="59" t="s">
        <v>14</v>
      </c>
      <c r="D436" s="60"/>
      <c r="E436" s="60">
        <v>24.73</v>
      </c>
      <c r="F436" s="60">
        <v>24.73</v>
      </c>
      <c r="G436" s="13">
        <v>15</v>
      </c>
    </row>
    <row r="437" spans="1:7">
      <c r="A437" s="416" t="s">
        <v>1336</v>
      </c>
      <c r="B437" s="58" t="s">
        <v>1337</v>
      </c>
      <c r="C437" s="59" t="s">
        <v>14</v>
      </c>
      <c r="D437" s="60"/>
      <c r="E437" s="60">
        <v>4.24</v>
      </c>
      <c r="F437" s="60">
        <v>4.24</v>
      </c>
      <c r="G437" s="13">
        <v>15</v>
      </c>
    </row>
    <row r="438" spans="1:7">
      <c r="A438" s="416" t="s">
        <v>1338</v>
      </c>
      <c r="B438" s="58" t="s">
        <v>1339</v>
      </c>
      <c r="C438" s="59" t="s">
        <v>14</v>
      </c>
      <c r="D438" s="60"/>
      <c r="E438" s="60">
        <v>4.24</v>
      </c>
      <c r="F438" s="60">
        <v>4.24</v>
      </c>
      <c r="G438" s="13">
        <v>15</v>
      </c>
    </row>
    <row r="439" spans="1:7" ht="30">
      <c r="A439" s="416" t="s">
        <v>1340</v>
      </c>
      <c r="B439" s="58" t="s">
        <v>1341</v>
      </c>
      <c r="C439" s="59" t="s">
        <v>14</v>
      </c>
      <c r="D439" s="60"/>
      <c r="E439" s="60">
        <v>33.9</v>
      </c>
      <c r="F439" s="60">
        <v>33.9</v>
      </c>
      <c r="G439" s="13">
        <v>15</v>
      </c>
    </row>
    <row r="440" spans="1:7">
      <c r="A440" s="416" t="s">
        <v>1342</v>
      </c>
      <c r="B440" s="58" t="s">
        <v>1343</v>
      </c>
      <c r="C440" s="59"/>
      <c r="D440" s="60"/>
      <c r="E440" s="60"/>
      <c r="F440" s="60"/>
    </row>
    <row r="441" spans="1:7">
      <c r="A441" s="416" t="s">
        <v>1344</v>
      </c>
      <c r="B441" s="58" t="s">
        <v>1345</v>
      </c>
      <c r="C441" s="59" t="s">
        <v>14</v>
      </c>
      <c r="D441" s="60"/>
      <c r="E441" s="60">
        <v>5.3</v>
      </c>
      <c r="F441" s="60">
        <v>5.3</v>
      </c>
      <c r="G441" s="13">
        <v>15</v>
      </c>
    </row>
    <row r="442" spans="1:7">
      <c r="A442" s="416" t="s">
        <v>1346</v>
      </c>
      <c r="B442" s="58" t="s">
        <v>1347</v>
      </c>
      <c r="C442" s="59" t="s">
        <v>14</v>
      </c>
      <c r="D442" s="60"/>
      <c r="E442" s="60">
        <v>360.6</v>
      </c>
      <c r="F442" s="60">
        <v>360.6</v>
      </c>
      <c r="G442" s="13">
        <v>15</v>
      </c>
    </row>
    <row r="443" spans="1:7">
      <c r="A443" s="416" t="s">
        <v>1348</v>
      </c>
      <c r="B443" s="58" t="s">
        <v>1349</v>
      </c>
      <c r="C443" s="59" t="s">
        <v>14</v>
      </c>
      <c r="D443" s="60"/>
      <c r="E443" s="60">
        <v>33.86</v>
      </c>
      <c r="F443" s="60">
        <v>33.86</v>
      </c>
      <c r="G443" s="13">
        <v>15</v>
      </c>
    </row>
    <row r="444" spans="1:7" ht="30">
      <c r="A444" s="416" t="s">
        <v>1350</v>
      </c>
      <c r="B444" s="58" t="s">
        <v>1351</v>
      </c>
      <c r="C444" s="59" t="s">
        <v>14</v>
      </c>
      <c r="D444" s="60">
        <v>254.28</v>
      </c>
      <c r="E444" s="60">
        <v>416.8</v>
      </c>
      <c r="F444" s="60">
        <v>671.08</v>
      </c>
      <c r="G444" s="13">
        <v>15</v>
      </c>
    </row>
    <row r="445" spans="1:7" ht="30">
      <c r="A445" s="416" t="s">
        <v>1352</v>
      </c>
      <c r="B445" s="58" t="s">
        <v>1353</v>
      </c>
      <c r="C445" s="59" t="s">
        <v>13</v>
      </c>
      <c r="D445" s="60"/>
      <c r="E445" s="60">
        <v>26.06</v>
      </c>
      <c r="F445" s="60">
        <v>26.06</v>
      </c>
      <c r="G445" s="13">
        <v>15</v>
      </c>
    </row>
    <row r="446" spans="1:7" ht="30">
      <c r="A446" s="416" t="s">
        <v>345</v>
      </c>
      <c r="B446" s="58" t="s">
        <v>346</v>
      </c>
      <c r="C446" s="59" t="s">
        <v>13</v>
      </c>
      <c r="D446" s="60"/>
      <c r="E446" s="60">
        <v>13.03</v>
      </c>
      <c r="F446" s="60">
        <v>13.03</v>
      </c>
      <c r="G446" s="13">
        <v>15</v>
      </c>
    </row>
    <row r="447" spans="1:7" ht="30">
      <c r="A447" s="416" t="s">
        <v>1354</v>
      </c>
      <c r="B447" s="58" t="s">
        <v>1355</v>
      </c>
      <c r="C447" s="59" t="s">
        <v>13</v>
      </c>
      <c r="D447" s="60"/>
      <c r="E447" s="60">
        <v>52.1</v>
      </c>
      <c r="F447" s="60">
        <v>52.1</v>
      </c>
      <c r="G447" s="13">
        <v>15</v>
      </c>
    </row>
    <row r="448" spans="1:7" ht="30">
      <c r="A448" s="416" t="s">
        <v>1356</v>
      </c>
      <c r="B448" s="58" t="s">
        <v>1357</v>
      </c>
      <c r="C448" s="59" t="s">
        <v>13</v>
      </c>
      <c r="D448" s="60"/>
      <c r="E448" s="60">
        <v>26.06</v>
      </c>
      <c r="F448" s="60">
        <v>26.06</v>
      </c>
      <c r="G448" s="13">
        <v>15</v>
      </c>
    </row>
    <row r="449" spans="1:7">
      <c r="A449" s="416" t="s">
        <v>1358</v>
      </c>
      <c r="B449" s="58" t="s">
        <v>1359</v>
      </c>
      <c r="C449" s="59" t="s">
        <v>13</v>
      </c>
      <c r="D449" s="60"/>
      <c r="E449" s="60">
        <v>10.42</v>
      </c>
      <c r="F449" s="60">
        <v>10.42</v>
      </c>
      <c r="G449" s="13">
        <v>15</v>
      </c>
    </row>
    <row r="450" spans="1:7">
      <c r="A450" s="416" t="s">
        <v>1360</v>
      </c>
      <c r="B450" s="58" t="s">
        <v>1361</v>
      </c>
      <c r="C450" s="59"/>
      <c r="D450" s="60"/>
      <c r="E450" s="60"/>
      <c r="F450" s="60"/>
    </row>
    <row r="451" spans="1:7">
      <c r="A451" s="416" t="s">
        <v>1362</v>
      </c>
      <c r="B451" s="58" t="s">
        <v>1363</v>
      </c>
      <c r="C451" s="59" t="s">
        <v>13</v>
      </c>
      <c r="D451" s="60"/>
      <c r="E451" s="60">
        <v>4.87</v>
      </c>
      <c r="F451" s="60">
        <v>4.87</v>
      </c>
      <c r="G451" s="13">
        <v>15</v>
      </c>
    </row>
    <row r="452" spans="1:7">
      <c r="A452" s="416" t="s">
        <v>1364</v>
      </c>
      <c r="B452" s="58" t="s">
        <v>1365</v>
      </c>
      <c r="C452" s="59" t="s">
        <v>13</v>
      </c>
      <c r="D452" s="60"/>
      <c r="E452" s="60">
        <v>3.18</v>
      </c>
      <c r="F452" s="60">
        <v>3.18</v>
      </c>
      <c r="G452" s="13">
        <v>15</v>
      </c>
    </row>
    <row r="453" spans="1:7" ht="30">
      <c r="A453" s="416" t="s">
        <v>1366</v>
      </c>
      <c r="B453" s="58" t="s">
        <v>1367</v>
      </c>
      <c r="C453" s="59" t="s">
        <v>13</v>
      </c>
      <c r="D453" s="60"/>
      <c r="E453" s="60">
        <v>8.48</v>
      </c>
      <c r="F453" s="60">
        <v>8.48</v>
      </c>
      <c r="G453" s="13">
        <v>15</v>
      </c>
    </row>
    <row r="454" spans="1:7">
      <c r="A454" s="416" t="s">
        <v>1368</v>
      </c>
      <c r="B454" s="58" t="s">
        <v>1369</v>
      </c>
      <c r="C454" s="59" t="s">
        <v>14</v>
      </c>
      <c r="D454" s="60"/>
      <c r="E454" s="60">
        <v>92.73</v>
      </c>
      <c r="F454" s="60">
        <v>92.73</v>
      </c>
      <c r="G454" s="13">
        <v>15</v>
      </c>
    </row>
    <row r="455" spans="1:7">
      <c r="A455" s="416" t="s">
        <v>342</v>
      </c>
      <c r="B455" s="58" t="s">
        <v>343</v>
      </c>
      <c r="C455" s="59" t="s">
        <v>14</v>
      </c>
      <c r="D455" s="60"/>
      <c r="E455" s="60">
        <v>156.30000000000001</v>
      </c>
      <c r="F455" s="60">
        <v>156.30000000000001</v>
      </c>
      <c r="G455" s="13">
        <v>15</v>
      </c>
    </row>
    <row r="456" spans="1:7">
      <c r="A456" s="416" t="s">
        <v>1370</v>
      </c>
      <c r="B456" s="58" t="s">
        <v>1371</v>
      </c>
      <c r="C456" s="59"/>
      <c r="D456" s="60"/>
      <c r="E456" s="60"/>
      <c r="F456" s="60"/>
    </row>
    <row r="457" spans="1:7">
      <c r="A457" s="416" t="s">
        <v>1372</v>
      </c>
      <c r="B457" s="58" t="s">
        <v>1373</v>
      </c>
      <c r="C457" s="59" t="s">
        <v>14</v>
      </c>
      <c r="D457" s="60"/>
      <c r="E457" s="60">
        <v>14.66</v>
      </c>
      <c r="F457" s="60">
        <v>14.66</v>
      </c>
      <c r="G457" s="13">
        <v>15</v>
      </c>
    </row>
    <row r="458" spans="1:7">
      <c r="A458" s="416" t="s">
        <v>1374</v>
      </c>
      <c r="B458" s="58" t="s">
        <v>1375</v>
      </c>
      <c r="C458" s="59"/>
      <c r="D458" s="60"/>
      <c r="E458" s="60"/>
      <c r="F458" s="60"/>
    </row>
    <row r="459" spans="1:7">
      <c r="A459" s="416" t="s">
        <v>1376</v>
      </c>
      <c r="B459" s="58" t="s">
        <v>1377</v>
      </c>
      <c r="C459" s="59" t="s">
        <v>14</v>
      </c>
      <c r="D459" s="60"/>
      <c r="E459" s="60">
        <v>23.62</v>
      </c>
      <c r="F459" s="60">
        <v>23.62</v>
      </c>
      <c r="G459" s="13">
        <v>15</v>
      </c>
    </row>
    <row r="460" spans="1:7">
      <c r="A460" s="416" t="s">
        <v>1378</v>
      </c>
      <c r="B460" s="58" t="s">
        <v>1379</v>
      </c>
      <c r="C460" s="59"/>
      <c r="D460" s="60"/>
      <c r="E460" s="60"/>
      <c r="F460" s="60"/>
    </row>
    <row r="461" spans="1:7" ht="30">
      <c r="A461" s="416" t="s">
        <v>1380</v>
      </c>
      <c r="B461" s="58" t="s">
        <v>1381</v>
      </c>
      <c r="C461" s="59" t="s">
        <v>13</v>
      </c>
      <c r="D461" s="60">
        <v>0.89</v>
      </c>
      <c r="E461" s="60">
        <v>8.48</v>
      </c>
      <c r="F461" s="60">
        <v>9.3699999999999992</v>
      </c>
      <c r="G461" s="13">
        <v>15</v>
      </c>
    </row>
    <row r="462" spans="1:7">
      <c r="A462" s="416" t="s">
        <v>1382</v>
      </c>
      <c r="B462" s="58" t="s">
        <v>1383</v>
      </c>
      <c r="C462" s="59" t="s">
        <v>13</v>
      </c>
      <c r="D462" s="60"/>
      <c r="E462" s="60">
        <v>4.24</v>
      </c>
      <c r="F462" s="60">
        <v>4.24</v>
      </c>
      <c r="G462" s="13">
        <v>15</v>
      </c>
    </row>
    <row r="463" spans="1:7" ht="30">
      <c r="A463" s="416" t="s">
        <v>1384</v>
      </c>
      <c r="B463" s="58" t="s">
        <v>1385</v>
      </c>
      <c r="C463" s="59" t="s">
        <v>13</v>
      </c>
      <c r="D463" s="60"/>
      <c r="E463" s="60">
        <v>8.48</v>
      </c>
      <c r="F463" s="60">
        <v>8.48</v>
      </c>
      <c r="G463" s="13">
        <v>15</v>
      </c>
    </row>
    <row r="464" spans="1:7" ht="45">
      <c r="A464" s="416" t="s">
        <v>1386</v>
      </c>
      <c r="B464" s="58" t="s">
        <v>1387</v>
      </c>
      <c r="C464" s="59" t="s">
        <v>16</v>
      </c>
      <c r="D464" s="60">
        <v>7.1</v>
      </c>
      <c r="E464" s="60">
        <v>12.71</v>
      </c>
      <c r="F464" s="60">
        <v>19.809999999999999</v>
      </c>
      <c r="G464" s="13">
        <v>15</v>
      </c>
    </row>
    <row r="465" spans="1:7" ht="30">
      <c r="A465" s="416" t="s">
        <v>1388</v>
      </c>
      <c r="B465" s="58" t="s">
        <v>1389</v>
      </c>
      <c r="C465" s="59" t="s">
        <v>16</v>
      </c>
      <c r="D465" s="60"/>
      <c r="E465" s="60">
        <v>12.71</v>
      </c>
      <c r="F465" s="60">
        <v>12.71</v>
      </c>
      <c r="G465" s="13">
        <v>15</v>
      </c>
    </row>
    <row r="466" spans="1:7">
      <c r="A466" s="416" t="s">
        <v>1390</v>
      </c>
      <c r="B466" s="58" t="s">
        <v>1391</v>
      </c>
      <c r="C466" s="59"/>
      <c r="D466" s="60"/>
      <c r="E466" s="60"/>
      <c r="F466" s="60"/>
    </row>
    <row r="467" spans="1:7">
      <c r="A467" s="416" t="s">
        <v>1392</v>
      </c>
      <c r="B467" s="58" t="s">
        <v>1393</v>
      </c>
      <c r="C467" s="59" t="s">
        <v>16</v>
      </c>
      <c r="D467" s="60">
        <v>42.46</v>
      </c>
      <c r="E467" s="60">
        <v>18.8</v>
      </c>
      <c r="F467" s="60">
        <v>61.26</v>
      </c>
      <c r="G467" s="13">
        <v>15</v>
      </c>
    </row>
    <row r="468" spans="1:7">
      <c r="A468" s="416" t="s">
        <v>32151</v>
      </c>
      <c r="B468" s="58" t="s">
        <v>1394</v>
      </c>
      <c r="C468" s="59"/>
      <c r="D468" s="60"/>
      <c r="E468" s="60"/>
      <c r="F468" s="60"/>
    </row>
    <row r="469" spans="1:7">
      <c r="A469" s="416" t="s">
        <v>1395</v>
      </c>
      <c r="B469" s="58" t="s">
        <v>1396</v>
      </c>
      <c r="C469" s="59"/>
      <c r="D469" s="60"/>
      <c r="E469" s="60"/>
      <c r="F469" s="60"/>
    </row>
    <row r="470" spans="1:7" ht="30">
      <c r="A470" s="416" t="s">
        <v>1397</v>
      </c>
      <c r="B470" s="58" t="s">
        <v>1398</v>
      </c>
      <c r="C470" s="59" t="s">
        <v>18</v>
      </c>
      <c r="D470" s="60">
        <v>26.46</v>
      </c>
      <c r="E470" s="60">
        <v>114.43</v>
      </c>
      <c r="F470" s="60">
        <v>140.88999999999999</v>
      </c>
      <c r="G470" s="13">
        <v>15</v>
      </c>
    </row>
    <row r="471" spans="1:7">
      <c r="A471" s="416" t="s">
        <v>1399</v>
      </c>
      <c r="B471" s="58" t="s">
        <v>1400</v>
      </c>
      <c r="C471" s="59"/>
      <c r="D471" s="60"/>
      <c r="E471" s="60"/>
      <c r="F471" s="60"/>
    </row>
    <row r="472" spans="1:7" ht="45">
      <c r="A472" s="416" t="s">
        <v>1401</v>
      </c>
      <c r="B472" s="58" t="s">
        <v>1402</v>
      </c>
      <c r="C472" s="59" t="s">
        <v>18</v>
      </c>
      <c r="D472" s="60">
        <v>99.03</v>
      </c>
      <c r="E472" s="60">
        <v>12.71</v>
      </c>
      <c r="F472" s="60">
        <v>111.74</v>
      </c>
      <c r="G472" s="13">
        <v>15</v>
      </c>
    </row>
    <row r="473" spans="1:7" ht="45">
      <c r="A473" s="416" t="s">
        <v>1403</v>
      </c>
      <c r="B473" s="58" t="s">
        <v>1404</v>
      </c>
      <c r="C473" s="59" t="s">
        <v>18</v>
      </c>
      <c r="D473" s="60">
        <v>122.6</v>
      </c>
      <c r="E473" s="60">
        <v>12.71</v>
      </c>
      <c r="F473" s="60">
        <v>135.31</v>
      </c>
      <c r="G473" s="13">
        <v>15</v>
      </c>
    </row>
    <row r="474" spans="1:7" ht="45">
      <c r="A474" s="416" t="s">
        <v>1405</v>
      </c>
      <c r="B474" s="58" t="s">
        <v>1406</v>
      </c>
      <c r="C474" s="59" t="s">
        <v>18</v>
      </c>
      <c r="D474" s="60">
        <v>125.4</v>
      </c>
      <c r="E474" s="60">
        <v>12.71</v>
      </c>
      <c r="F474" s="60">
        <v>138.11000000000001</v>
      </c>
      <c r="G474" s="13">
        <v>15</v>
      </c>
    </row>
    <row r="475" spans="1:7" ht="30">
      <c r="A475" s="416" t="s">
        <v>1407</v>
      </c>
      <c r="B475" s="58" t="s">
        <v>1408</v>
      </c>
      <c r="C475" s="59" t="s">
        <v>18</v>
      </c>
      <c r="D475" s="60">
        <v>123.15</v>
      </c>
      <c r="E475" s="60">
        <v>12.71</v>
      </c>
      <c r="F475" s="60">
        <v>135.86000000000001</v>
      </c>
      <c r="G475" s="13">
        <v>15</v>
      </c>
    </row>
    <row r="476" spans="1:7" ht="30">
      <c r="A476" s="416" t="s">
        <v>1409</v>
      </c>
      <c r="B476" s="58" t="s">
        <v>1410</v>
      </c>
      <c r="C476" s="59" t="s">
        <v>1411</v>
      </c>
      <c r="D476" s="60">
        <v>275.72000000000003</v>
      </c>
      <c r="E476" s="60">
        <v>1.06</v>
      </c>
      <c r="F476" s="60">
        <v>276.77999999999997</v>
      </c>
      <c r="G476" s="13">
        <v>15</v>
      </c>
    </row>
    <row r="477" spans="1:7">
      <c r="A477" s="416" t="s">
        <v>1412</v>
      </c>
      <c r="B477" s="58" t="s">
        <v>1413</v>
      </c>
      <c r="C477" s="59"/>
      <c r="D477" s="60"/>
      <c r="E477" s="60"/>
      <c r="F477" s="60"/>
    </row>
    <row r="478" spans="1:7" ht="30">
      <c r="A478" s="416" t="s">
        <v>1414</v>
      </c>
      <c r="B478" s="58" t="s">
        <v>1415</v>
      </c>
      <c r="C478" s="59" t="s">
        <v>18</v>
      </c>
      <c r="D478" s="60">
        <v>21.36</v>
      </c>
      <c r="E478" s="60"/>
      <c r="F478" s="60">
        <v>21.36</v>
      </c>
      <c r="G478" s="13">
        <v>15</v>
      </c>
    </row>
    <row r="479" spans="1:7" ht="30">
      <c r="A479" s="416" t="s">
        <v>1416</v>
      </c>
      <c r="B479" s="58" t="s">
        <v>1417</v>
      </c>
      <c r="C479" s="59" t="s">
        <v>18</v>
      </c>
      <c r="D479" s="60">
        <v>40.049999999999997</v>
      </c>
      <c r="E479" s="60"/>
      <c r="F479" s="60">
        <v>40.049999999999997</v>
      </c>
      <c r="G479" s="13">
        <v>15</v>
      </c>
    </row>
    <row r="480" spans="1:7" ht="30">
      <c r="A480" s="416" t="s">
        <v>1418</v>
      </c>
      <c r="B480" s="58" t="s">
        <v>1419</v>
      </c>
      <c r="C480" s="59" t="s">
        <v>18</v>
      </c>
      <c r="D480" s="60">
        <v>49.73</v>
      </c>
      <c r="E480" s="60"/>
      <c r="F480" s="60">
        <v>49.73</v>
      </c>
      <c r="G480" s="13">
        <v>15</v>
      </c>
    </row>
    <row r="481" spans="1:7" ht="30">
      <c r="A481" s="416" t="s">
        <v>1420</v>
      </c>
      <c r="B481" s="58" t="s">
        <v>1421</v>
      </c>
      <c r="C481" s="59" t="s">
        <v>18</v>
      </c>
      <c r="D481" s="60">
        <v>56.56</v>
      </c>
      <c r="E481" s="60"/>
      <c r="F481" s="60">
        <v>56.56</v>
      </c>
      <c r="G481" s="13">
        <v>15</v>
      </c>
    </row>
    <row r="482" spans="1:7">
      <c r="A482" s="416" t="s">
        <v>1422</v>
      </c>
      <c r="B482" s="58" t="s">
        <v>1423</v>
      </c>
      <c r="C482" s="59" t="s">
        <v>341</v>
      </c>
      <c r="D482" s="60">
        <v>2.83</v>
      </c>
      <c r="E482" s="60"/>
      <c r="F482" s="60">
        <v>2.83</v>
      </c>
      <c r="G482" s="13">
        <v>15</v>
      </c>
    </row>
    <row r="483" spans="1:7" ht="30">
      <c r="A483" s="416" t="s">
        <v>1424</v>
      </c>
      <c r="B483" s="58" t="s">
        <v>1425</v>
      </c>
      <c r="C483" s="59" t="s">
        <v>18</v>
      </c>
      <c r="D483" s="60">
        <v>17.27</v>
      </c>
      <c r="E483" s="60"/>
      <c r="F483" s="60">
        <v>17.27</v>
      </c>
      <c r="G483" s="13">
        <v>15</v>
      </c>
    </row>
    <row r="484" spans="1:7">
      <c r="A484" s="416" t="s">
        <v>1426</v>
      </c>
      <c r="B484" s="58" t="s">
        <v>1427</v>
      </c>
      <c r="C484" s="59"/>
      <c r="D484" s="60"/>
      <c r="E484" s="60"/>
      <c r="F484" s="60"/>
    </row>
    <row r="485" spans="1:7">
      <c r="A485" s="416" t="s">
        <v>1428</v>
      </c>
      <c r="B485" s="58" t="s">
        <v>1429</v>
      </c>
      <c r="C485" s="59" t="s">
        <v>1411</v>
      </c>
      <c r="D485" s="60">
        <v>48.06</v>
      </c>
      <c r="E485" s="60"/>
      <c r="F485" s="60">
        <v>48.06</v>
      </c>
      <c r="G485" s="13">
        <v>15</v>
      </c>
    </row>
    <row r="486" spans="1:7">
      <c r="A486" s="416" t="s">
        <v>57</v>
      </c>
      <c r="B486" s="58" t="s">
        <v>58</v>
      </c>
      <c r="C486" s="59" t="s">
        <v>18</v>
      </c>
      <c r="D486" s="60">
        <v>31.05</v>
      </c>
      <c r="E486" s="60"/>
      <c r="F486" s="60">
        <v>31.05</v>
      </c>
      <c r="G486" s="13">
        <v>15</v>
      </c>
    </row>
    <row r="487" spans="1:7" ht="30">
      <c r="A487" s="416" t="s">
        <v>1430</v>
      </c>
      <c r="B487" s="58" t="s">
        <v>1431</v>
      </c>
      <c r="C487" s="59" t="s">
        <v>1411</v>
      </c>
      <c r="D487" s="60">
        <v>922.99</v>
      </c>
      <c r="E487" s="60"/>
      <c r="F487" s="60">
        <v>922.99</v>
      </c>
      <c r="G487" s="13">
        <v>15</v>
      </c>
    </row>
    <row r="488" spans="1:7">
      <c r="A488" s="416" t="s">
        <v>1432</v>
      </c>
      <c r="B488" s="58" t="s">
        <v>1433</v>
      </c>
      <c r="C488" s="59"/>
      <c r="D488" s="60"/>
      <c r="E488" s="60"/>
      <c r="F488" s="60"/>
    </row>
    <row r="489" spans="1:7">
      <c r="A489" s="416" t="s">
        <v>1434</v>
      </c>
      <c r="B489" s="58" t="s">
        <v>1435</v>
      </c>
      <c r="C489" s="59" t="s">
        <v>18</v>
      </c>
      <c r="D489" s="60">
        <v>5.52</v>
      </c>
      <c r="E489" s="60"/>
      <c r="F489" s="60">
        <v>5.52</v>
      </c>
      <c r="G489" s="13">
        <v>15</v>
      </c>
    </row>
    <row r="490" spans="1:7" ht="30">
      <c r="A490" s="416" t="s">
        <v>1436</v>
      </c>
      <c r="B490" s="58" t="s">
        <v>1437</v>
      </c>
      <c r="C490" s="59" t="s">
        <v>18</v>
      </c>
      <c r="D490" s="60">
        <v>8.7100000000000009</v>
      </c>
      <c r="E490" s="60"/>
      <c r="F490" s="60">
        <v>8.7100000000000009</v>
      </c>
      <c r="G490" s="13">
        <v>15</v>
      </c>
    </row>
    <row r="491" spans="1:7" ht="30">
      <c r="A491" s="416" t="s">
        <v>1438</v>
      </c>
      <c r="B491" s="58" t="s">
        <v>1439</v>
      </c>
      <c r="C491" s="59" t="s">
        <v>18</v>
      </c>
      <c r="D491" s="60">
        <v>13</v>
      </c>
      <c r="E491" s="60"/>
      <c r="F491" s="60">
        <v>13</v>
      </c>
      <c r="G491" s="13">
        <v>15</v>
      </c>
    </row>
    <row r="492" spans="1:7" ht="30">
      <c r="A492" s="416" t="s">
        <v>1440</v>
      </c>
      <c r="B492" s="58" t="s">
        <v>1441</v>
      </c>
      <c r="C492" s="59" t="s">
        <v>18</v>
      </c>
      <c r="D492" s="60">
        <v>14.37</v>
      </c>
      <c r="E492" s="60"/>
      <c r="F492" s="60">
        <v>14.37</v>
      </c>
      <c r="G492" s="13">
        <v>15</v>
      </c>
    </row>
    <row r="493" spans="1:7" ht="30">
      <c r="A493" s="416" t="s">
        <v>1442</v>
      </c>
      <c r="B493" s="58" t="s">
        <v>1443</v>
      </c>
      <c r="C493" s="59" t="s">
        <v>18</v>
      </c>
      <c r="D493" s="60">
        <v>19.21</v>
      </c>
      <c r="E493" s="60"/>
      <c r="F493" s="60">
        <v>19.21</v>
      </c>
      <c r="G493" s="13">
        <v>15</v>
      </c>
    </row>
    <row r="494" spans="1:7" ht="30">
      <c r="A494" s="416" t="s">
        <v>393</v>
      </c>
      <c r="B494" s="58" t="s">
        <v>394</v>
      </c>
      <c r="C494" s="59" t="s">
        <v>18</v>
      </c>
      <c r="D494" s="60">
        <v>28.79</v>
      </c>
      <c r="E494" s="60"/>
      <c r="F494" s="60">
        <v>28.79</v>
      </c>
      <c r="G494" s="13">
        <v>15</v>
      </c>
    </row>
    <row r="495" spans="1:7" ht="30">
      <c r="A495" s="416" t="s">
        <v>87</v>
      </c>
      <c r="B495" s="58" t="s">
        <v>88</v>
      </c>
      <c r="C495" s="59" t="s">
        <v>18</v>
      </c>
      <c r="D495" s="60">
        <v>38.340000000000003</v>
      </c>
      <c r="E495" s="60"/>
      <c r="F495" s="60">
        <v>38.340000000000003</v>
      </c>
      <c r="G495" s="13">
        <v>15</v>
      </c>
    </row>
    <row r="496" spans="1:7" ht="30">
      <c r="A496" s="416" t="s">
        <v>1444</v>
      </c>
      <c r="B496" s="58" t="s">
        <v>340</v>
      </c>
      <c r="C496" s="59" t="s">
        <v>341</v>
      </c>
      <c r="D496" s="60">
        <v>1.85</v>
      </c>
      <c r="E496" s="60"/>
      <c r="F496" s="60">
        <v>1.85</v>
      </c>
      <c r="G496" s="13">
        <v>15</v>
      </c>
    </row>
    <row r="497" spans="1:7">
      <c r="A497" s="416" t="s">
        <v>1445</v>
      </c>
      <c r="B497" s="58" t="s">
        <v>1446</v>
      </c>
      <c r="C497" s="59" t="s">
        <v>18</v>
      </c>
      <c r="D497" s="60">
        <v>14.98</v>
      </c>
      <c r="E497" s="60"/>
      <c r="F497" s="60">
        <v>14.98</v>
      </c>
      <c r="G497" s="13">
        <v>15</v>
      </c>
    </row>
    <row r="498" spans="1:7" ht="30">
      <c r="A498" s="416" t="s">
        <v>1447</v>
      </c>
      <c r="B498" s="58" t="s">
        <v>1448</v>
      </c>
      <c r="C498" s="59" t="s">
        <v>18</v>
      </c>
      <c r="D498" s="60">
        <v>20.66</v>
      </c>
      <c r="E498" s="60"/>
      <c r="F498" s="60">
        <v>20.66</v>
      </c>
      <c r="G498" s="13">
        <v>15</v>
      </c>
    </row>
    <row r="499" spans="1:7" ht="30">
      <c r="A499" s="416" t="s">
        <v>1449</v>
      </c>
      <c r="B499" s="58" t="s">
        <v>1450</v>
      </c>
      <c r="C499" s="59" t="s">
        <v>18</v>
      </c>
      <c r="D499" s="60">
        <v>21.57</v>
      </c>
      <c r="E499" s="60"/>
      <c r="F499" s="60">
        <v>21.57</v>
      </c>
      <c r="G499" s="13">
        <v>15</v>
      </c>
    </row>
    <row r="500" spans="1:7" ht="30">
      <c r="A500" s="416" t="s">
        <v>1451</v>
      </c>
      <c r="B500" s="58" t="s">
        <v>1452</v>
      </c>
      <c r="C500" s="59" t="s">
        <v>18</v>
      </c>
      <c r="D500" s="60">
        <v>27.57</v>
      </c>
      <c r="E500" s="60"/>
      <c r="F500" s="60">
        <v>27.57</v>
      </c>
      <c r="G500" s="13">
        <v>15</v>
      </c>
    </row>
    <row r="501" spans="1:7" ht="30">
      <c r="A501" s="416" t="s">
        <v>1453</v>
      </c>
      <c r="B501" s="58" t="s">
        <v>1454</v>
      </c>
      <c r="C501" s="59" t="s">
        <v>18</v>
      </c>
      <c r="D501" s="60">
        <v>41.33</v>
      </c>
      <c r="E501" s="60"/>
      <c r="F501" s="60">
        <v>41.33</v>
      </c>
      <c r="G501" s="13">
        <v>15</v>
      </c>
    </row>
    <row r="502" spans="1:7" ht="30">
      <c r="A502" s="416" t="s">
        <v>1455</v>
      </c>
      <c r="B502" s="58" t="s">
        <v>1456</v>
      </c>
      <c r="C502" s="59" t="s">
        <v>18</v>
      </c>
      <c r="D502" s="60">
        <v>55.09</v>
      </c>
      <c r="E502" s="60"/>
      <c r="F502" s="60">
        <v>55.09</v>
      </c>
      <c r="G502" s="13">
        <v>15</v>
      </c>
    </row>
    <row r="503" spans="1:7" ht="30">
      <c r="A503" s="416" t="s">
        <v>339</v>
      </c>
      <c r="B503" s="58" t="s">
        <v>1457</v>
      </c>
      <c r="C503" s="59" t="s">
        <v>341</v>
      </c>
      <c r="D503" s="60">
        <v>2.67</v>
      </c>
      <c r="E503" s="60"/>
      <c r="F503" s="60">
        <v>2.67</v>
      </c>
      <c r="G503" s="13">
        <v>15</v>
      </c>
    </row>
    <row r="504" spans="1:7">
      <c r="A504" s="416" t="s">
        <v>30076</v>
      </c>
      <c r="B504" s="58" t="s">
        <v>30077</v>
      </c>
      <c r="C504" s="59" t="s">
        <v>341</v>
      </c>
      <c r="D504" s="60">
        <v>2.7</v>
      </c>
      <c r="E504" s="60"/>
      <c r="F504" s="60">
        <v>2.7</v>
      </c>
      <c r="G504" s="13">
        <v>15</v>
      </c>
    </row>
    <row r="505" spans="1:7">
      <c r="A505" s="416" t="s">
        <v>32152</v>
      </c>
      <c r="B505" s="58" t="s">
        <v>1458</v>
      </c>
      <c r="C505" s="59"/>
      <c r="D505" s="60"/>
      <c r="E505" s="60"/>
      <c r="F505" s="60"/>
    </row>
    <row r="506" spans="1:7">
      <c r="A506" s="416" t="s">
        <v>1459</v>
      </c>
      <c r="B506" s="58" t="s">
        <v>1460</v>
      </c>
      <c r="C506" s="59"/>
      <c r="D506" s="60"/>
      <c r="E506" s="60"/>
      <c r="F506" s="60"/>
    </row>
    <row r="507" spans="1:7" ht="30">
      <c r="A507" s="416" t="s">
        <v>1461</v>
      </c>
      <c r="B507" s="58" t="s">
        <v>1462</v>
      </c>
      <c r="C507" s="59" t="s">
        <v>18</v>
      </c>
      <c r="D507" s="60"/>
      <c r="E507" s="60">
        <v>52.98</v>
      </c>
      <c r="F507" s="60">
        <v>52.98</v>
      </c>
      <c r="G507" s="13">
        <v>15</v>
      </c>
    </row>
    <row r="508" spans="1:7">
      <c r="A508" s="416" t="s">
        <v>1463</v>
      </c>
      <c r="B508" s="58" t="s">
        <v>1464</v>
      </c>
      <c r="C508" s="59" t="s">
        <v>18</v>
      </c>
      <c r="D508" s="60"/>
      <c r="E508" s="60">
        <v>66.11</v>
      </c>
      <c r="F508" s="60">
        <v>66.11</v>
      </c>
      <c r="G508" s="13">
        <v>15</v>
      </c>
    </row>
    <row r="509" spans="1:7">
      <c r="A509" s="416" t="s">
        <v>1465</v>
      </c>
      <c r="B509" s="58" t="s">
        <v>1466</v>
      </c>
      <c r="C509" s="59"/>
      <c r="D509" s="60"/>
      <c r="E509" s="60"/>
      <c r="F509" s="60"/>
    </row>
    <row r="510" spans="1:7" ht="30">
      <c r="A510" s="416" t="s">
        <v>1467</v>
      </c>
      <c r="B510" s="58" t="s">
        <v>1468</v>
      </c>
      <c r="C510" s="59" t="s">
        <v>18</v>
      </c>
      <c r="D510" s="60"/>
      <c r="E510" s="60">
        <v>63.57</v>
      </c>
      <c r="F510" s="60">
        <v>63.57</v>
      </c>
      <c r="G510" s="13">
        <v>15</v>
      </c>
    </row>
    <row r="511" spans="1:7" ht="30">
      <c r="A511" s="416" t="s">
        <v>1469</v>
      </c>
      <c r="B511" s="58" t="s">
        <v>1470</v>
      </c>
      <c r="C511" s="59" t="s">
        <v>18</v>
      </c>
      <c r="D511" s="60"/>
      <c r="E511" s="60">
        <v>82.22</v>
      </c>
      <c r="F511" s="60">
        <v>82.22</v>
      </c>
      <c r="G511" s="13">
        <v>15</v>
      </c>
    </row>
    <row r="512" spans="1:7">
      <c r="A512" s="416" t="s">
        <v>1471</v>
      </c>
      <c r="B512" s="58" t="s">
        <v>1472</v>
      </c>
      <c r="C512" s="59"/>
      <c r="D512" s="60"/>
      <c r="E512" s="60"/>
      <c r="F512" s="60"/>
    </row>
    <row r="513" spans="1:7">
      <c r="A513" s="416" t="s">
        <v>1473</v>
      </c>
      <c r="B513" s="58" t="s">
        <v>1474</v>
      </c>
      <c r="C513" s="59" t="s">
        <v>18</v>
      </c>
      <c r="D513" s="60"/>
      <c r="E513" s="60">
        <v>9.11</v>
      </c>
      <c r="F513" s="60">
        <v>9.11</v>
      </c>
      <c r="G513" s="13">
        <v>15</v>
      </c>
    </row>
    <row r="514" spans="1:7">
      <c r="A514" s="416" t="s">
        <v>1475</v>
      </c>
      <c r="B514" s="58" t="s">
        <v>1476</v>
      </c>
      <c r="C514" s="59" t="s">
        <v>18</v>
      </c>
      <c r="D514" s="60"/>
      <c r="E514" s="60">
        <v>19.77</v>
      </c>
      <c r="F514" s="60">
        <v>19.77</v>
      </c>
      <c r="G514" s="13">
        <v>15</v>
      </c>
    </row>
    <row r="515" spans="1:7">
      <c r="A515" s="416" t="s">
        <v>1477</v>
      </c>
      <c r="B515" s="58" t="s">
        <v>1478</v>
      </c>
      <c r="C515" s="59" t="s">
        <v>18</v>
      </c>
      <c r="D515" s="60">
        <v>19.03</v>
      </c>
      <c r="E515" s="60">
        <v>71.2</v>
      </c>
      <c r="F515" s="60">
        <v>90.23</v>
      </c>
      <c r="G515" s="13">
        <v>15</v>
      </c>
    </row>
    <row r="516" spans="1:7">
      <c r="A516" s="416" t="s">
        <v>1479</v>
      </c>
      <c r="B516" s="58" t="s">
        <v>1480</v>
      </c>
      <c r="C516" s="59"/>
      <c r="D516" s="60"/>
      <c r="E516" s="60"/>
      <c r="F516" s="60"/>
    </row>
    <row r="517" spans="1:7">
      <c r="A517" s="416" t="s">
        <v>1481</v>
      </c>
      <c r="B517" s="58" t="s">
        <v>1482</v>
      </c>
      <c r="C517" s="59" t="s">
        <v>18</v>
      </c>
      <c r="D517" s="60"/>
      <c r="E517" s="60">
        <v>65.45</v>
      </c>
      <c r="F517" s="60">
        <v>65.45</v>
      </c>
      <c r="G517" s="13">
        <v>15</v>
      </c>
    </row>
    <row r="518" spans="1:7">
      <c r="A518" s="416" t="s">
        <v>1483</v>
      </c>
      <c r="B518" s="58" t="s">
        <v>1484</v>
      </c>
      <c r="C518" s="59"/>
      <c r="D518" s="60"/>
      <c r="E518" s="60"/>
      <c r="F518" s="60"/>
    </row>
    <row r="519" spans="1:7">
      <c r="A519" s="416" t="s">
        <v>1485</v>
      </c>
      <c r="B519" s="58" t="s">
        <v>1486</v>
      </c>
      <c r="C519" s="59" t="s">
        <v>18</v>
      </c>
      <c r="D519" s="60"/>
      <c r="E519" s="60">
        <v>12.71</v>
      </c>
      <c r="F519" s="60">
        <v>12.71</v>
      </c>
      <c r="G519" s="13">
        <v>15</v>
      </c>
    </row>
    <row r="520" spans="1:7">
      <c r="A520" s="416" t="s">
        <v>32153</v>
      </c>
      <c r="B520" s="58" t="s">
        <v>1487</v>
      </c>
      <c r="C520" s="59"/>
      <c r="D520" s="60"/>
      <c r="E520" s="60"/>
      <c r="F520" s="60"/>
    </row>
    <row r="521" spans="1:7" ht="30">
      <c r="A521" s="416" t="s">
        <v>1488</v>
      </c>
      <c r="B521" s="58" t="s">
        <v>1489</v>
      </c>
      <c r="C521" s="59"/>
      <c r="D521" s="60"/>
      <c r="E521" s="60"/>
      <c r="F521" s="60"/>
    </row>
    <row r="522" spans="1:7" ht="30">
      <c r="A522" s="416" t="s">
        <v>1490</v>
      </c>
      <c r="B522" s="58" t="s">
        <v>1491</v>
      </c>
      <c r="C522" s="59" t="s">
        <v>18</v>
      </c>
      <c r="D522" s="60">
        <v>15.27</v>
      </c>
      <c r="E522" s="60">
        <v>0.3</v>
      </c>
      <c r="F522" s="60">
        <v>15.57</v>
      </c>
      <c r="G522" s="13">
        <v>15</v>
      </c>
    </row>
    <row r="523" spans="1:7" ht="30">
      <c r="A523" s="416" t="s">
        <v>85</v>
      </c>
      <c r="B523" s="58" t="s">
        <v>86</v>
      </c>
      <c r="C523" s="59" t="s">
        <v>18</v>
      </c>
      <c r="D523" s="60">
        <v>15.71</v>
      </c>
      <c r="E523" s="60">
        <v>0.3</v>
      </c>
      <c r="F523" s="60">
        <v>16.010000000000002</v>
      </c>
      <c r="G523" s="13">
        <v>15</v>
      </c>
    </row>
    <row r="524" spans="1:7" ht="30">
      <c r="A524" s="416" t="s">
        <v>1492</v>
      </c>
      <c r="B524" s="58" t="s">
        <v>1493</v>
      </c>
      <c r="C524" s="59" t="s">
        <v>18</v>
      </c>
      <c r="D524" s="60">
        <v>33.43</v>
      </c>
      <c r="E524" s="60">
        <v>0.99</v>
      </c>
      <c r="F524" s="60">
        <v>34.42</v>
      </c>
      <c r="G524" s="13">
        <v>15</v>
      </c>
    </row>
    <row r="525" spans="1:7">
      <c r="A525" s="416" t="s">
        <v>1494</v>
      </c>
      <c r="B525" s="58" t="s">
        <v>1495</v>
      </c>
      <c r="C525" s="59" t="s">
        <v>18</v>
      </c>
      <c r="D525" s="60">
        <v>15.12</v>
      </c>
      <c r="E525" s="60"/>
      <c r="F525" s="60">
        <v>15.12</v>
      </c>
      <c r="G525" s="13">
        <v>15</v>
      </c>
    </row>
    <row r="526" spans="1:7" ht="30">
      <c r="A526" s="416" t="s">
        <v>1496</v>
      </c>
      <c r="B526" s="58" t="s">
        <v>1497</v>
      </c>
      <c r="C526" s="59"/>
      <c r="D526" s="60"/>
      <c r="E526" s="60"/>
      <c r="F526" s="60"/>
    </row>
    <row r="527" spans="1:7" ht="30">
      <c r="A527" s="416" t="s">
        <v>1498</v>
      </c>
      <c r="B527" s="58" t="s">
        <v>1499</v>
      </c>
      <c r="C527" s="59" t="s">
        <v>18</v>
      </c>
      <c r="D527" s="60">
        <v>10.18</v>
      </c>
      <c r="E527" s="60">
        <v>1.36</v>
      </c>
      <c r="F527" s="60">
        <v>11.54</v>
      </c>
      <c r="G527" s="13">
        <v>15</v>
      </c>
    </row>
    <row r="528" spans="1:7" ht="30">
      <c r="A528" s="416" t="s">
        <v>1500</v>
      </c>
      <c r="B528" s="58" t="s">
        <v>1501</v>
      </c>
      <c r="C528" s="59" t="s">
        <v>18</v>
      </c>
      <c r="D528" s="60">
        <v>11.47</v>
      </c>
      <c r="E528" s="60">
        <v>1.54</v>
      </c>
      <c r="F528" s="60">
        <v>13.01</v>
      </c>
      <c r="G528" s="13">
        <v>15</v>
      </c>
    </row>
    <row r="529" spans="1:7" ht="30">
      <c r="A529" s="416" t="s">
        <v>1502</v>
      </c>
      <c r="B529" s="58" t="s">
        <v>1503</v>
      </c>
      <c r="C529" s="59" t="s">
        <v>18</v>
      </c>
      <c r="D529" s="60">
        <v>21.23</v>
      </c>
      <c r="E529" s="60">
        <v>0.88</v>
      </c>
      <c r="F529" s="60">
        <v>22.11</v>
      </c>
      <c r="G529" s="13">
        <v>15</v>
      </c>
    </row>
    <row r="530" spans="1:7" ht="30">
      <c r="A530" s="416" t="s">
        <v>1504</v>
      </c>
      <c r="B530" s="58" t="s">
        <v>1505</v>
      </c>
      <c r="C530" s="59" t="s">
        <v>18</v>
      </c>
      <c r="D530" s="60">
        <v>22.42</v>
      </c>
      <c r="E530" s="60">
        <v>0.84</v>
      </c>
      <c r="F530" s="60">
        <v>23.26</v>
      </c>
      <c r="G530" s="13">
        <v>15</v>
      </c>
    </row>
    <row r="531" spans="1:7">
      <c r="A531" s="416" t="s">
        <v>1506</v>
      </c>
      <c r="B531" s="58" t="s">
        <v>1507</v>
      </c>
      <c r="C531" s="59"/>
      <c r="D531" s="60"/>
      <c r="E531" s="60"/>
      <c r="F531" s="60"/>
    </row>
    <row r="532" spans="1:7">
      <c r="A532" s="416" t="s">
        <v>1508</v>
      </c>
      <c r="B532" s="58" t="s">
        <v>1509</v>
      </c>
      <c r="C532" s="59" t="s">
        <v>18</v>
      </c>
      <c r="D532" s="60">
        <v>31.12</v>
      </c>
      <c r="E532" s="60">
        <v>1.98</v>
      </c>
      <c r="F532" s="60">
        <v>33.1</v>
      </c>
      <c r="G532" s="13">
        <v>15</v>
      </c>
    </row>
    <row r="533" spans="1:7">
      <c r="A533" s="416" t="s">
        <v>1510</v>
      </c>
      <c r="B533" s="58" t="s">
        <v>1511</v>
      </c>
      <c r="C533" s="59" t="s">
        <v>18</v>
      </c>
      <c r="D533" s="60">
        <v>27.03</v>
      </c>
      <c r="E533" s="60">
        <v>1.59</v>
      </c>
      <c r="F533" s="60">
        <v>28.62</v>
      </c>
      <c r="G533" s="13">
        <v>15</v>
      </c>
    </row>
    <row r="534" spans="1:7">
      <c r="A534" s="416" t="s">
        <v>1512</v>
      </c>
      <c r="B534" s="58" t="s">
        <v>1513</v>
      </c>
      <c r="C534" s="59"/>
      <c r="D534" s="60"/>
      <c r="E534" s="60"/>
      <c r="F534" s="60"/>
    </row>
    <row r="535" spans="1:7" ht="30">
      <c r="A535" s="416" t="s">
        <v>1514</v>
      </c>
      <c r="B535" s="58" t="s">
        <v>1515</v>
      </c>
      <c r="C535" s="59" t="s">
        <v>18</v>
      </c>
      <c r="D535" s="60">
        <v>336.75</v>
      </c>
      <c r="E535" s="60"/>
      <c r="F535" s="60">
        <v>336.75</v>
      </c>
      <c r="G535" s="13">
        <v>15</v>
      </c>
    </row>
    <row r="536" spans="1:7">
      <c r="A536" s="416" t="s">
        <v>1516</v>
      </c>
      <c r="B536" s="58" t="s">
        <v>1517</v>
      </c>
      <c r="C536" s="59"/>
      <c r="D536" s="60"/>
      <c r="E536" s="60"/>
      <c r="F536" s="60"/>
    </row>
    <row r="537" spans="1:7" ht="30">
      <c r="A537" s="416" t="s">
        <v>1518</v>
      </c>
      <c r="B537" s="58" t="s">
        <v>1519</v>
      </c>
      <c r="C537" s="59" t="s">
        <v>18</v>
      </c>
      <c r="D537" s="60">
        <v>5.61</v>
      </c>
      <c r="E537" s="60">
        <v>0.12</v>
      </c>
      <c r="F537" s="60">
        <v>5.73</v>
      </c>
      <c r="G537" s="13">
        <v>15</v>
      </c>
    </row>
    <row r="538" spans="1:7">
      <c r="A538" s="416" t="s">
        <v>1520</v>
      </c>
      <c r="B538" s="58" t="s">
        <v>1521</v>
      </c>
      <c r="C538" s="59"/>
      <c r="D538" s="60"/>
      <c r="E538" s="60"/>
      <c r="F538" s="60"/>
    </row>
    <row r="539" spans="1:7" ht="30">
      <c r="A539" s="416" t="s">
        <v>172</v>
      </c>
      <c r="B539" s="58" t="s">
        <v>173</v>
      </c>
      <c r="C539" s="59" t="s">
        <v>18</v>
      </c>
      <c r="D539" s="60">
        <v>4.53</v>
      </c>
      <c r="E539" s="60">
        <v>2.96</v>
      </c>
      <c r="F539" s="60">
        <v>7.49</v>
      </c>
      <c r="G539" s="13">
        <v>15</v>
      </c>
    </row>
    <row r="540" spans="1:7" ht="30">
      <c r="A540" s="416" t="s">
        <v>1522</v>
      </c>
      <c r="B540" s="58" t="s">
        <v>1523</v>
      </c>
      <c r="C540" s="59" t="s">
        <v>18</v>
      </c>
      <c r="D540" s="60">
        <v>20.25</v>
      </c>
      <c r="E540" s="60">
        <v>2.72</v>
      </c>
      <c r="F540" s="60">
        <v>22.97</v>
      </c>
      <c r="G540" s="13">
        <v>15</v>
      </c>
    </row>
    <row r="541" spans="1:7">
      <c r="A541" s="416" t="s">
        <v>1524</v>
      </c>
      <c r="B541" s="58" t="s">
        <v>1525</v>
      </c>
      <c r="C541" s="59"/>
      <c r="D541" s="60"/>
      <c r="E541" s="60"/>
      <c r="F541" s="60"/>
    </row>
    <row r="542" spans="1:7" ht="30">
      <c r="A542" s="416" t="s">
        <v>1526</v>
      </c>
      <c r="B542" s="58" t="s">
        <v>1527</v>
      </c>
      <c r="C542" s="59" t="s">
        <v>18</v>
      </c>
      <c r="D542" s="60">
        <v>17.149999999999999</v>
      </c>
      <c r="E542" s="60">
        <v>0.45</v>
      </c>
      <c r="F542" s="60">
        <v>17.600000000000001</v>
      </c>
      <c r="G542" s="13">
        <v>15</v>
      </c>
    </row>
    <row r="543" spans="1:7" ht="30">
      <c r="A543" s="416" t="s">
        <v>271</v>
      </c>
      <c r="B543" s="58" t="s">
        <v>272</v>
      </c>
      <c r="C543" s="59" t="s">
        <v>18</v>
      </c>
      <c r="D543" s="60">
        <v>12.2</v>
      </c>
      <c r="E543" s="60">
        <v>0.32</v>
      </c>
      <c r="F543" s="60">
        <v>12.52</v>
      </c>
      <c r="G543" s="13">
        <v>15</v>
      </c>
    </row>
    <row r="544" spans="1:7" ht="30">
      <c r="A544" s="416" t="s">
        <v>1528</v>
      </c>
      <c r="B544" s="58" t="s">
        <v>1529</v>
      </c>
      <c r="C544" s="59" t="s">
        <v>18</v>
      </c>
      <c r="D544" s="60">
        <v>12.39</v>
      </c>
      <c r="E544" s="60">
        <v>0.14000000000000001</v>
      </c>
      <c r="F544" s="60">
        <v>12.53</v>
      </c>
      <c r="G544" s="13">
        <v>15</v>
      </c>
    </row>
    <row r="545" spans="1:7" ht="30">
      <c r="A545" s="416" t="s">
        <v>1530</v>
      </c>
      <c r="B545" s="58" t="s">
        <v>1531</v>
      </c>
      <c r="C545" s="59" t="s">
        <v>18</v>
      </c>
      <c r="D545" s="60">
        <v>20.079999999999998</v>
      </c>
      <c r="E545" s="60">
        <v>0.42</v>
      </c>
      <c r="F545" s="60">
        <v>20.5</v>
      </c>
      <c r="G545" s="13">
        <v>15</v>
      </c>
    </row>
    <row r="546" spans="1:7">
      <c r="A546" s="416" t="s">
        <v>32154</v>
      </c>
      <c r="B546" s="58" t="s">
        <v>1532</v>
      </c>
      <c r="C546" s="59"/>
      <c r="D546" s="60"/>
      <c r="E546" s="60"/>
      <c r="F546" s="60"/>
    </row>
    <row r="547" spans="1:7">
      <c r="A547" s="416" t="s">
        <v>1533</v>
      </c>
      <c r="B547" s="58" t="s">
        <v>1534</v>
      </c>
      <c r="C547" s="59"/>
      <c r="D547" s="60"/>
      <c r="E547" s="60"/>
      <c r="F547" s="60"/>
    </row>
    <row r="548" spans="1:7">
      <c r="A548" s="416" t="s">
        <v>1535</v>
      </c>
      <c r="B548" s="58" t="s">
        <v>1536</v>
      </c>
      <c r="C548" s="59" t="s">
        <v>16</v>
      </c>
      <c r="D548" s="60">
        <v>36.770000000000003</v>
      </c>
      <c r="E548" s="60">
        <v>62.48</v>
      </c>
      <c r="F548" s="60">
        <v>99.25</v>
      </c>
      <c r="G548" s="13">
        <v>15</v>
      </c>
    </row>
    <row r="549" spans="1:7">
      <c r="A549" s="416" t="s">
        <v>1537</v>
      </c>
      <c r="B549" s="58" t="s">
        <v>1538</v>
      </c>
      <c r="C549" s="59" t="s">
        <v>16</v>
      </c>
      <c r="D549" s="60">
        <v>20.41</v>
      </c>
      <c r="E549" s="60">
        <v>37.58</v>
      </c>
      <c r="F549" s="60">
        <v>57.99</v>
      </c>
      <c r="G549" s="13">
        <v>15</v>
      </c>
    </row>
    <row r="550" spans="1:7">
      <c r="A550" s="416" t="s">
        <v>347</v>
      </c>
      <c r="B550" s="58" t="s">
        <v>348</v>
      </c>
      <c r="C550" s="59" t="s">
        <v>16</v>
      </c>
      <c r="D550" s="60">
        <v>13.72</v>
      </c>
      <c r="E550" s="60">
        <v>9.09</v>
      </c>
      <c r="F550" s="60">
        <v>22.81</v>
      </c>
      <c r="G550" s="13">
        <v>15</v>
      </c>
    </row>
    <row r="551" spans="1:7">
      <c r="A551" s="416" t="s">
        <v>1539</v>
      </c>
      <c r="B551" s="58" t="s">
        <v>1540</v>
      </c>
      <c r="C551" s="59" t="s">
        <v>16</v>
      </c>
      <c r="D551" s="60">
        <v>47.45</v>
      </c>
      <c r="E551" s="60">
        <v>72.709999999999994</v>
      </c>
      <c r="F551" s="60">
        <v>120.16</v>
      </c>
      <c r="G551" s="13">
        <v>15</v>
      </c>
    </row>
    <row r="552" spans="1:7" ht="30">
      <c r="A552" s="416" t="s">
        <v>1541</v>
      </c>
      <c r="B552" s="58" t="s">
        <v>1542</v>
      </c>
      <c r="C552" s="59" t="s">
        <v>16</v>
      </c>
      <c r="D552" s="60">
        <v>421.22</v>
      </c>
      <c r="E552" s="60"/>
      <c r="F552" s="60">
        <v>421.22</v>
      </c>
      <c r="G552" s="13">
        <v>15</v>
      </c>
    </row>
    <row r="553" spans="1:7" ht="30">
      <c r="A553" s="416" t="s">
        <v>1543</v>
      </c>
      <c r="B553" s="58" t="s">
        <v>1544</v>
      </c>
      <c r="C553" s="59" t="s">
        <v>16</v>
      </c>
      <c r="D553" s="60">
        <v>466.06</v>
      </c>
      <c r="E553" s="60"/>
      <c r="F553" s="60">
        <v>466.06</v>
      </c>
      <c r="G553" s="13">
        <v>15</v>
      </c>
    </row>
    <row r="554" spans="1:7" ht="30">
      <c r="A554" s="416" t="s">
        <v>1545</v>
      </c>
      <c r="B554" s="58" t="s">
        <v>1546</v>
      </c>
      <c r="C554" s="59" t="s">
        <v>16</v>
      </c>
      <c r="D554" s="60">
        <v>520.09</v>
      </c>
      <c r="E554" s="60"/>
      <c r="F554" s="60">
        <v>520.09</v>
      </c>
      <c r="G554" s="13">
        <v>15</v>
      </c>
    </row>
    <row r="555" spans="1:7">
      <c r="A555" s="416" t="s">
        <v>1547</v>
      </c>
      <c r="B555" s="58" t="s">
        <v>1548</v>
      </c>
      <c r="C555" s="59"/>
      <c r="D555" s="60"/>
      <c r="E555" s="60"/>
      <c r="F555" s="60"/>
    </row>
    <row r="556" spans="1:7">
      <c r="A556" s="416" t="s">
        <v>1549</v>
      </c>
      <c r="B556" s="58" t="s">
        <v>1550</v>
      </c>
      <c r="C556" s="59" t="s">
        <v>18</v>
      </c>
      <c r="D556" s="60">
        <v>22.06</v>
      </c>
      <c r="E556" s="60">
        <v>34.090000000000003</v>
      </c>
      <c r="F556" s="60">
        <v>56.15</v>
      </c>
      <c r="G556" s="13">
        <v>15</v>
      </c>
    </row>
    <row r="557" spans="1:7">
      <c r="A557" s="416" t="s">
        <v>1551</v>
      </c>
      <c r="B557" s="58" t="s">
        <v>1552</v>
      </c>
      <c r="C557" s="59" t="s">
        <v>15</v>
      </c>
      <c r="D557" s="60">
        <v>10.210000000000001</v>
      </c>
      <c r="E557" s="60">
        <v>2.35</v>
      </c>
      <c r="F557" s="60">
        <v>12.56</v>
      </c>
      <c r="G557" s="13">
        <v>15</v>
      </c>
    </row>
    <row r="558" spans="1:7">
      <c r="A558" s="416" t="s">
        <v>1553</v>
      </c>
      <c r="B558" s="58" t="s">
        <v>1554</v>
      </c>
      <c r="C558" s="59" t="s">
        <v>1555</v>
      </c>
      <c r="D558" s="60">
        <v>10.16</v>
      </c>
      <c r="E558" s="60">
        <v>2.12</v>
      </c>
      <c r="F558" s="60">
        <v>12.28</v>
      </c>
      <c r="G558" s="13">
        <v>15</v>
      </c>
    </row>
    <row r="559" spans="1:7">
      <c r="A559" s="416" t="s">
        <v>1556</v>
      </c>
      <c r="B559" s="58" t="s">
        <v>1557</v>
      </c>
      <c r="C559" s="59" t="s">
        <v>18</v>
      </c>
      <c r="D559" s="60"/>
      <c r="E559" s="60">
        <v>16.12</v>
      </c>
      <c r="F559" s="60">
        <v>16.12</v>
      </c>
      <c r="G559" s="13">
        <v>15</v>
      </c>
    </row>
    <row r="560" spans="1:7">
      <c r="A560" s="416" t="s">
        <v>1558</v>
      </c>
      <c r="B560" s="58" t="s">
        <v>1559</v>
      </c>
      <c r="C560" s="59"/>
      <c r="D560" s="60"/>
      <c r="E560" s="60"/>
      <c r="F560" s="60"/>
    </row>
    <row r="561" spans="1:7">
      <c r="A561" s="416" t="s">
        <v>1560</v>
      </c>
      <c r="B561" s="58" t="s">
        <v>1561</v>
      </c>
      <c r="C561" s="59" t="s">
        <v>18</v>
      </c>
      <c r="D561" s="60"/>
      <c r="E561" s="60">
        <v>9.4</v>
      </c>
      <c r="F561" s="60">
        <v>9.4</v>
      </c>
      <c r="G561" s="13">
        <v>15</v>
      </c>
    </row>
    <row r="562" spans="1:7">
      <c r="A562" s="416" t="s">
        <v>1562</v>
      </c>
      <c r="B562" s="58" t="s">
        <v>1563</v>
      </c>
      <c r="C562" s="59"/>
      <c r="D562" s="60"/>
      <c r="E562" s="60"/>
      <c r="F562" s="60"/>
    </row>
    <row r="563" spans="1:7" ht="30">
      <c r="A563" s="416" t="s">
        <v>1564</v>
      </c>
      <c r="B563" s="58" t="s">
        <v>1565</v>
      </c>
      <c r="C563" s="59" t="s">
        <v>16</v>
      </c>
      <c r="D563" s="60">
        <v>32.49</v>
      </c>
      <c r="E563" s="60">
        <v>0.8</v>
      </c>
      <c r="F563" s="60">
        <v>33.29</v>
      </c>
      <c r="G563" s="13">
        <v>15</v>
      </c>
    </row>
    <row r="564" spans="1:7">
      <c r="A564" s="416" t="s">
        <v>1566</v>
      </c>
      <c r="B564" s="58" t="s">
        <v>1567</v>
      </c>
      <c r="C564" s="59" t="s">
        <v>18</v>
      </c>
      <c r="D564" s="60">
        <v>156.22999999999999</v>
      </c>
      <c r="E564" s="60">
        <v>23.5</v>
      </c>
      <c r="F564" s="60">
        <v>179.73</v>
      </c>
      <c r="G564" s="13">
        <v>15</v>
      </c>
    </row>
    <row r="565" spans="1:7">
      <c r="A565" s="416" t="s">
        <v>1568</v>
      </c>
      <c r="B565" s="58" t="s">
        <v>1569</v>
      </c>
      <c r="C565" s="59" t="s">
        <v>18</v>
      </c>
      <c r="D565" s="60">
        <v>178.86</v>
      </c>
      <c r="E565" s="60">
        <v>14.1</v>
      </c>
      <c r="F565" s="60">
        <v>192.96</v>
      </c>
      <c r="G565" s="13">
        <v>15</v>
      </c>
    </row>
    <row r="566" spans="1:7" ht="30">
      <c r="A566" s="416" t="s">
        <v>1570</v>
      </c>
      <c r="B566" s="58" t="s">
        <v>1571</v>
      </c>
      <c r="C566" s="59" t="s">
        <v>16</v>
      </c>
      <c r="D566" s="60">
        <v>7.38</v>
      </c>
      <c r="E566" s="60">
        <v>14.1</v>
      </c>
      <c r="F566" s="60">
        <v>21.48</v>
      </c>
      <c r="G566" s="13">
        <v>15</v>
      </c>
    </row>
    <row r="567" spans="1:7" ht="30">
      <c r="A567" s="416" t="s">
        <v>363</v>
      </c>
      <c r="B567" s="58" t="s">
        <v>364</v>
      </c>
      <c r="C567" s="59" t="s">
        <v>16</v>
      </c>
      <c r="D567" s="60">
        <v>9.84</v>
      </c>
      <c r="E567" s="60">
        <v>14.1</v>
      </c>
      <c r="F567" s="60">
        <v>23.94</v>
      </c>
      <c r="G567" s="13">
        <v>15</v>
      </c>
    </row>
    <row r="568" spans="1:7" ht="30">
      <c r="A568" s="416" t="s">
        <v>1572</v>
      </c>
      <c r="B568" s="58" t="s">
        <v>1573</v>
      </c>
      <c r="C568" s="59" t="s">
        <v>16</v>
      </c>
      <c r="D568" s="60">
        <v>19.59</v>
      </c>
      <c r="E568" s="60">
        <v>14.1</v>
      </c>
      <c r="F568" s="60">
        <v>33.69</v>
      </c>
      <c r="G568" s="13">
        <v>15</v>
      </c>
    </row>
    <row r="569" spans="1:7">
      <c r="A569" s="416" t="s">
        <v>1574</v>
      </c>
      <c r="B569" s="58" t="s">
        <v>1575</v>
      </c>
      <c r="C569" s="59"/>
      <c r="D569" s="60"/>
      <c r="E569" s="60"/>
      <c r="F569" s="60"/>
    </row>
    <row r="570" spans="1:7">
      <c r="A570" s="416" t="s">
        <v>1576</v>
      </c>
      <c r="B570" s="58" t="s">
        <v>1577</v>
      </c>
      <c r="C570" s="59" t="s">
        <v>13</v>
      </c>
      <c r="D570" s="60">
        <v>12.58</v>
      </c>
      <c r="E570" s="60">
        <v>16.45</v>
      </c>
      <c r="F570" s="60">
        <v>29.03</v>
      </c>
      <c r="G570" s="13">
        <v>15</v>
      </c>
    </row>
    <row r="571" spans="1:7">
      <c r="A571" s="416" t="s">
        <v>1578</v>
      </c>
      <c r="B571" s="58" t="s">
        <v>1579</v>
      </c>
      <c r="C571" s="59" t="s">
        <v>13</v>
      </c>
      <c r="D571" s="60">
        <v>18.23</v>
      </c>
      <c r="E571" s="60">
        <v>18.8</v>
      </c>
      <c r="F571" s="60">
        <v>37.03</v>
      </c>
      <c r="G571" s="13">
        <v>15</v>
      </c>
    </row>
    <row r="572" spans="1:7">
      <c r="A572" s="416" t="s">
        <v>1580</v>
      </c>
      <c r="B572" s="58" t="s">
        <v>1581</v>
      </c>
      <c r="C572" s="59" t="s">
        <v>13</v>
      </c>
      <c r="D572" s="60">
        <v>17.170000000000002</v>
      </c>
      <c r="E572" s="60">
        <v>23.5</v>
      </c>
      <c r="F572" s="60">
        <v>40.67</v>
      </c>
      <c r="G572" s="13">
        <v>15</v>
      </c>
    </row>
    <row r="573" spans="1:7">
      <c r="A573" s="416" t="s">
        <v>1582</v>
      </c>
      <c r="B573" s="58" t="s">
        <v>1583</v>
      </c>
      <c r="C573" s="59"/>
      <c r="D573" s="60"/>
      <c r="E573" s="60"/>
      <c r="F573" s="60"/>
    </row>
    <row r="574" spans="1:7" ht="30">
      <c r="A574" s="416" t="s">
        <v>1584</v>
      </c>
      <c r="B574" s="58" t="s">
        <v>1585</v>
      </c>
      <c r="C574" s="59" t="s">
        <v>72</v>
      </c>
      <c r="D574" s="60">
        <v>12930.43</v>
      </c>
      <c r="E574" s="60"/>
      <c r="F574" s="60">
        <v>12930.43</v>
      </c>
      <c r="G574" s="13">
        <v>15</v>
      </c>
    </row>
    <row r="575" spans="1:7" ht="45">
      <c r="A575" s="416" t="s">
        <v>1586</v>
      </c>
      <c r="B575" s="58" t="s">
        <v>1587</v>
      </c>
      <c r="C575" s="59" t="s">
        <v>1588</v>
      </c>
      <c r="D575" s="60">
        <v>845.54</v>
      </c>
      <c r="E575" s="60"/>
      <c r="F575" s="60">
        <v>845.54</v>
      </c>
      <c r="G575" s="13">
        <v>15</v>
      </c>
    </row>
    <row r="576" spans="1:7">
      <c r="A576" s="416" t="s">
        <v>1589</v>
      </c>
      <c r="B576" s="58" t="s">
        <v>1590</v>
      </c>
      <c r="C576" s="59" t="s">
        <v>14</v>
      </c>
      <c r="D576" s="60">
        <v>742.73</v>
      </c>
      <c r="E576" s="60"/>
      <c r="F576" s="60">
        <v>742.73</v>
      </c>
      <c r="G576" s="13">
        <v>15</v>
      </c>
    </row>
    <row r="577" spans="1:7" ht="30">
      <c r="A577" s="416" t="s">
        <v>1591</v>
      </c>
      <c r="B577" s="58" t="s">
        <v>1592</v>
      </c>
      <c r="C577" s="59" t="s">
        <v>1593</v>
      </c>
      <c r="D577" s="60">
        <v>2.59</v>
      </c>
      <c r="E577" s="60">
        <v>4.24</v>
      </c>
      <c r="F577" s="60">
        <v>6.83</v>
      </c>
      <c r="G577" s="13">
        <v>15</v>
      </c>
    </row>
    <row r="578" spans="1:7">
      <c r="A578" s="416" t="s">
        <v>1594</v>
      </c>
      <c r="B578" s="58" t="s">
        <v>1595</v>
      </c>
      <c r="C578" s="59"/>
      <c r="D578" s="60"/>
      <c r="E578" s="60"/>
      <c r="F578" s="60"/>
    </row>
    <row r="579" spans="1:7">
      <c r="A579" s="416" t="s">
        <v>1596</v>
      </c>
      <c r="B579" s="58" t="s">
        <v>1597</v>
      </c>
      <c r="C579" s="59" t="s">
        <v>18</v>
      </c>
      <c r="D579" s="60">
        <v>195.54</v>
      </c>
      <c r="E579" s="60">
        <v>140.94</v>
      </c>
      <c r="F579" s="60">
        <v>336.48</v>
      </c>
      <c r="G579" s="13">
        <v>15</v>
      </c>
    </row>
    <row r="580" spans="1:7">
      <c r="A580" s="416" t="s">
        <v>1598</v>
      </c>
      <c r="B580" s="58" t="s">
        <v>1599</v>
      </c>
      <c r="C580" s="59" t="s">
        <v>18</v>
      </c>
      <c r="D580" s="60">
        <v>339.51</v>
      </c>
      <c r="E580" s="60">
        <v>272.68</v>
      </c>
      <c r="F580" s="60">
        <v>612.19000000000005</v>
      </c>
      <c r="G580" s="13">
        <v>15</v>
      </c>
    </row>
    <row r="581" spans="1:7" ht="45">
      <c r="A581" s="416" t="s">
        <v>1600</v>
      </c>
      <c r="B581" s="58" t="s">
        <v>1601</v>
      </c>
      <c r="C581" s="59" t="s">
        <v>18</v>
      </c>
      <c r="D581" s="60">
        <v>810.13</v>
      </c>
      <c r="E581" s="60">
        <v>126.8</v>
      </c>
      <c r="F581" s="60">
        <v>936.93</v>
      </c>
      <c r="G581" s="13">
        <v>15</v>
      </c>
    </row>
    <row r="582" spans="1:7" ht="45">
      <c r="A582" s="416" t="s">
        <v>1602</v>
      </c>
      <c r="B582" s="58" t="s">
        <v>1603</v>
      </c>
      <c r="C582" s="59" t="s">
        <v>18</v>
      </c>
      <c r="D582" s="60">
        <v>626.26</v>
      </c>
      <c r="E582" s="60">
        <v>155.72</v>
      </c>
      <c r="F582" s="60">
        <v>781.98</v>
      </c>
      <c r="G582" s="13">
        <v>15</v>
      </c>
    </row>
    <row r="583" spans="1:7">
      <c r="A583" s="416" t="s">
        <v>32155</v>
      </c>
      <c r="B583" s="58" t="s">
        <v>1604</v>
      </c>
      <c r="C583" s="59"/>
      <c r="D583" s="60"/>
      <c r="E583" s="60"/>
      <c r="F583" s="60"/>
    </row>
    <row r="584" spans="1:7">
      <c r="A584" s="416" t="s">
        <v>1605</v>
      </c>
      <c r="B584" s="58" t="s">
        <v>1606</v>
      </c>
      <c r="C584" s="59"/>
      <c r="D584" s="60"/>
      <c r="E584" s="60"/>
      <c r="F584" s="60"/>
    </row>
    <row r="585" spans="1:7">
      <c r="A585" s="416" t="s">
        <v>198</v>
      </c>
      <c r="B585" s="58" t="s">
        <v>197</v>
      </c>
      <c r="C585" s="59" t="s">
        <v>16</v>
      </c>
      <c r="D585" s="60">
        <v>44.15</v>
      </c>
      <c r="E585" s="60">
        <v>61.08</v>
      </c>
      <c r="F585" s="60">
        <v>105.23</v>
      </c>
      <c r="G585" s="13">
        <v>15</v>
      </c>
    </row>
    <row r="586" spans="1:7">
      <c r="A586" s="416" t="s">
        <v>1607</v>
      </c>
      <c r="B586" s="58" t="s">
        <v>1608</v>
      </c>
      <c r="C586" s="59" t="s">
        <v>16</v>
      </c>
      <c r="D586" s="60">
        <v>178.9</v>
      </c>
      <c r="E586" s="60">
        <v>70.48</v>
      </c>
      <c r="F586" s="60">
        <v>249.38</v>
      </c>
      <c r="G586" s="13">
        <v>15</v>
      </c>
    </row>
    <row r="587" spans="1:7">
      <c r="A587" s="416" t="s">
        <v>1609</v>
      </c>
      <c r="B587" s="58" t="s">
        <v>1610</v>
      </c>
      <c r="C587" s="59" t="s">
        <v>16</v>
      </c>
      <c r="D587" s="60">
        <v>61.96</v>
      </c>
      <c r="E587" s="60">
        <v>56.38</v>
      </c>
      <c r="F587" s="60">
        <v>118.34</v>
      </c>
      <c r="G587" s="13">
        <v>15</v>
      </c>
    </row>
    <row r="588" spans="1:7" ht="30">
      <c r="A588" s="416" t="s">
        <v>1611</v>
      </c>
      <c r="B588" s="58" t="s">
        <v>1612</v>
      </c>
      <c r="C588" s="59" t="s">
        <v>16</v>
      </c>
      <c r="D588" s="60"/>
      <c r="E588" s="60">
        <v>7.24</v>
      </c>
      <c r="F588" s="60">
        <v>7.24</v>
      </c>
      <c r="G588" s="13">
        <v>15</v>
      </c>
    </row>
    <row r="589" spans="1:7" ht="30">
      <c r="A589" s="416" t="s">
        <v>1613</v>
      </c>
      <c r="B589" s="58" t="s">
        <v>1614</v>
      </c>
      <c r="C589" s="59" t="s">
        <v>16</v>
      </c>
      <c r="D589" s="60"/>
      <c r="E589" s="60">
        <v>8.6</v>
      </c>
      <c r="F589" s="60">
        <v>8.6</v>
      </c>
      <c r="G589" s="13">
        <v>15</v>
      </c>
    </row>
    <row r="590" spans="1:7">
      <c r="A590" s="416" t="s">
        <v>1615</v>
      </c>
      <c r="B590" s="58" t="s">
        <v>1616</v>
      </c>
      <c r="C590" s="59"/>
      <c r="D590" s="60"/>
      <c r="E590" s="60"/>
      <c r="F590" s="60"/>
    </row>
    <row r="591" spans="1:7">
      <c r="A591" s="416" t="s">
        <v>1617</v>
      </c>
      <c r="B591" s="58" t="s">
        <v>1618</v>
      </c>
      <c r="C591" s="59" t="s">
        <v>16</v>
      </c>
      <c r="D591" s="60">
        <v>125.5</v>
      </c>
      <c r="E591" s="60">
        <v>65.78</v>
      </c>
      <c r="F591" s="60">
        <v>191.28</v>
      </c>
      <c r="G591" s="13">
        <v>15</v>
      </c>
    </row>
    <row r="592" spans="1:7">
      <c r="A592" s="416" t="s">
        <v>1619</v>
      </c>
      <c r="B592" s="58" t="s">
        <v>1620</v>
      </c>
      <c r="C592" s="59" t="s">
        <v>16</v>
      </c>
      <c r="D592" s="60">
        <v>130.13999999999999</v>
      </c>
      <c r="E592" s="60">
        <v>65.78</v>
      </c>
      <c r="F592" s="60">
        <v>195.92</v>
      </c>
      <c r="G592" s="13">
        <v>15</v>
      </c>
    </row>
    <row r="593" spans="1:7">
      <c r="A593" s="416" t="s">
        <v>1621</v>
      </c>
      <c r="B593" s="58" t="s">
        <v>1622</v>
      </c>
      <c r="C593" s="59" t="s">
        <v>16</v>
      </c>
      <c r="D593" s="60">
        <v>114.66</v>
      </c>
      <c r="E593" s="60">
        <v>117.46</v>
      </c>
      <c r="F593" s="60">
        <v>232.12</v>
      </c>
      <c r="G593" s="13">
        <v>15</v>
      </c>
    </row>
    <row r="594" spans="1:7" ht="30">
      <c r="A594" s="416" t="s">
        <v>1623</v>
      </c>
      <c r="B594" s="58" t="s">
        <v>1624</v>
      </c>
      <c r="C594" s="59" t="s">
        <v>16</v>
      </c>
      <c r="D594" s="60">
        <v>75.36</v>
      </c>
      <c r="E594" s="60">
        <v>63.43</v>
      </c>
      <c r="F594" s="60">
        <v>138.79</v>
      </c>
      <c r="G594" s="13">
        <v>15</v>
      </c>
    </row>
    <row r="595" spans="1:7">
      <c r="A595" s="416" t="s">
        <v>1625</v>
      </c>
      <c r="B595" s="58" t="s">
        <v>1626</v>
      </c>
      <c r="C595" s="59" t="s">
        <v>16</v>
      </c>
      <c r="D595" s="60">
        <v>41.4</v>
      </c>
      <c r="E595" s="60">
        <v>51.68</v>
      </c>
      <c r="F595" s="60">
        <v>93.08</v>
      </c>
      <c r="G595" s="13">
        <v>15</v>
      </c>
    </row>
    <row r="596" spans="1:7">
      <c r="A596" s="416" t="s">
        <v>1627</v>
      </c>
      <c r="B596" s="58" t="s">
        <v>1628</v>
      </c>
      <c r="C596" s="59" t="s">
        <v>16</v>
      </c>
      <c r="D596" s="60">
        <v>98.19</v>
      </c>
      <c r="E596" s="60">
        <v>102.8</v>
      </c>
      <c r="F596" s="60">
        <v>200.99</v>
      </c>
      <c r="G596" s="13">
        <v>15</v>
      </c>
    </row>
    <row r="597" spans="1:7" ht="30">
      <c r="A597" s="416" t="s">
        <v>1629</v>
      </c>
      <c r="B597" s="58" t="s">
        <v>1630</v>
      </c>
      <c r="C597" s="59" t="s">
        <v>16</v>
      </c>
      <c r="D597" s="60">
        <v>110.46</v>
      </c>
      <c r="E597" s="60">
        <v>40.450000000000003</v>
      </c>
      <c r="F597" s="60">
        <v>150.91</v>
      </c>
      <c r="G597" s="13">
        <v>15</v>
      </c>
    </row>
    <row r="598" spans="1:7" ht="30">
      <c r="A598" s="416" t="s">
        <v>1631</v>
      </c>
      <c r="B598" s="58" t="s">
        <v>1632</v>
      </c>
      <c r="C598" s="59" t="s">
        <v>16</v>
      </c>
      <c r="D598" s="60">
        <v>115.1</v>
      </c>
      <c r="E598" s="60">
        <v>72.14</v>
      </c>
      <c r="F598" s="60">
        <v>187.24</v>
      </c>
      <c r="G598" s="13">
        <v>15</v>
      </c>
    </row>
    <row r="599" spans="1:7" ht="30">
      <c r="A599" s="416" t="s">
        <v>1633</v>
      </c>
      <c r="B599" s="58" t="s">
        <v>1634</v>
      </c>
      <c r="C599" s="59" t="s">
        <v>16</v>
      </c>
      <c r="D599" s="60">
        <v>73.39</v>
      </c>
      <c r="E599" s="60">
        <v>123.82</v>
      </c>
      <c r="F599" s="60">
        <v>197.21</v>
      </c>
      <c r="G599" s="13">
        <v>15</v>
      </c>
    </row>
    <row r="600" spans="1:7">
      <c r="A600" s="416" t="s">
        <v>1635</v>
      </c>
      <c r="B600" s="58" t="s">
        <v>1636</v>
      </c>
      <c r="C600" s="59"/>
      <c r="D600" s="60"/>
      <c r="E600" s="60"/>
      <c r="F600" s="60"/>
    </row>
    <row r="601" spans="1:7">
      <c r="A601" s="416" t="s">
        <v>1637</v>
      </c>
      <c r="B601" s="58" t="s">
        <v>1638</v>
      </c>
      <c r="C601" s="59" t="s">
        <v>13</v>
      </c>
      <c r="D601" s="60">
        <v>97.35</v>
      </c>
      <c r="E601" s="60">
        <v>11.15</v>
      </c>
      <c r="F601" s="60">
        <v>108.5</v>
      </c>
      <c r="G601" s="13">
        <v>15</v>
      </c>
    </row>
    <row r="602" spans="1:7">
      <c r="A602" s="416" t="s">
        <v>1639</v>
      </c>
      <c r="B602" s="58" t="s">
        <v>1640</v>
      </c>
      <c r="C602" s="59" t="s">
        <v>13</v>
      </c>
      <c r="D602" s="60">
        <v>118.53</v>
      </c>
      <c r="E602" s="60">
        <v>11.15</v>
      </c>
      <c r="F602" s="60">
        <v>129.68</v>
      </c>
      <c r="G602" s="13">
        <v>15</v>
      </c>
    </row>
    <row r="603" spans="1:7">
      <c r="A603" s="416" t="s">
        <v>1641</v>
      </c>
      <c r="B603" s="58" t="s">
        <v>1642</v>
      </c>
      <c r="C603" s="59" t="s">
        <v>13</v>
      </c>
      <c r="D603" s="60">
        <v>141.16</v>
      </c>
      <c r="E603" s="60">
        <v>11.15</v>
      </c>
      <c r="F603" s="60">
        <v>152.31</v>
      </c>
      <c r="G603" s="13">
        <v>15</v>
      </c>
    </row>
    <row r="604" spans="1:7">
      <c r="A604" s="416" t="s">
        <v>1643</v>
      </c>
      <c r="B604" s="58" t="s">
        <v>1644</v>
      </c>
      <c r="C604" s="59" t="s">
        <v>13</v>
      </c>
      <c r="D604" s="60">
        <v>164.4</v>
      </c>
      <c r="E604" s="60">
        <v>11.15</v>
      </c>
      <c r="F604" s="60">
        <v>175.55</v>
      </c>
      <c r="G604" s="13">
        <v>15</v>
      </c>
    </row>
    <row r="605" spans="1:7">
      <c r="A605" s="416" t="s">
        <v>1645</v>
      </c>
      <c r="B605" s="58" t="s">
        <v>1646</v>
      </c>
      <c r="C605" s="59" t="s">
        <v>13</v>
      </c>
      <c r="D605" s="60">
        <v>183.49</v>
      </c>
      <c r="E605" s="60">
        <v>11.15</v>
      </c>
      <c r="F605" s="60">
        <v>194.64</v>
      </c>
      <c r="G605" s="13">
        <v>15</v>
      </c>
    </row>
    <row r="606" spans="1:7">
      <c r="A606" s="416" t="s">
        <v>1647</v>
      </c>
      <c r="B606" s="58" t="s">
        <v>1648</v>
      </c>
      <c r="C606" s="59" t="s">
        <v>13</v>
      </c>
      <c r="D606" s="60">
        <v>220.68</v>
      </c>
      <c r="E606" s="60">
        <v>11.15</v>
      </c>
      <c r="F606" s="60">
        <v>231.83</v>
      </c>
      <c r="G606" s="13">
        <v>15</v>
      </c>
    </row>
    <row r="607" spans="1:7">
      <c r="A607" s="416" t="s">
        <v>1649</v>
      </c>
      <c r="B607" s="58" t="s">
        <v>1650</v>
      </c>
      <c r="C607" s="59"/>
      <c r="D607" s="60"/>
      <c r="E607" s="60"/>
      <c r="F607" s="60"/>
    </row>
    <row r="608" spans="1:7" ht="30">
      <c r="A608" s="416" t="s">
        <v>1651</v>
      </c>
      <c r="B608" s="58" t="s">
        <v>1652</v>
      </c>
      <c r="C608" s="59" t="s">
        <v>18</v>
      </c>
      <c r="D608" s="60">
        <v>430.84</v>
      </c>
      <c r="E608" s="60">
        <v>82.22</v>
      </c>
      <c r="F608" s="60">
        <v>513.05999999999995</v>
      </c>
      <c r="G608" s="13">
        <v>15</v>
      </c>
    </row>
    <row r="609" spans="1:7">
      <c r="A609" s="416" t="s">
        <v>1653</v>
      </c>
      <c r="B609" s="58" t="s">
        <v>1654</v>
      </c>
      <c r="C609" s="59"/>
      <c r="D609" s="60"/>
      <c r="E609" s="60"/>
      <c r="F609" s="60"/>
    </row>
    <row r="610" spans="1:7">
      <c r="A610" s="416" t="s">
        <v>1655</v>
      </c>
      <c r="B610" s="58" t="s">
        <v>1656</v>
      </c>
      <c r="C610" s="59"/>
      <c r="D610" s="60"/>
      <c r="E610" s="60"/>
      <c r="F610" s="60"/>
    </row>
    <row r="611" spans="1:7">
      <c r="A611" s="416" t="s">
        <v>1657</v>
      </c>
      <c r="B611" s="58" t="s">
        <v>1658</v>
      </c>
      <c r="C611" s="59" t="s">
        <v>15</v>
      </c>
      <c r="D611" s="60">
        <v>8.52</v>
      </c>
      <c r="E611" s="60">
        <v>2.73</v>
      </c>
      <c r="F611" s="60">
        <v>11.25</v>
      </c>
      <c r="G611" s="13">
        <v>15</v>
      </c>
    </row>
    <row r="612" spans="1:7">
      <c r="A612" s="416" t="s">
        <v>59</v>
      </c>
      <c r="B612" s="58" t="s">
        <v>91</v>
      </c>
      <c r="C612" s="59" t="s">
        <v>15</v>
      </c>
      <c r="D612" s="60">
        <v>7.22</v>
      </c>
      <c r="E612" s="60">
        <v>2.73</v>
      </c>
      <c r="F612" s="60">
        <v>9.9499999999999993</v>
      </c>
      <c r="G612" s="13">
        <v>15</v>
      </c>
    </row>
    <row r="613" spans="1:7">
      <c r="A613" s="416" t="s">
        <v>1659</v>
      </c>
      <c r="B613" s="58" t="s">
        <v>1660</v>
      </c>
      <c r="C613" s="59" t="s">
        <v>15</v>
      </c>
      <c r="D613" s="60">
        <v>7.87</v>
      </c>
      <c r="E613" s="60">
        <v>2.73</v>
      </c>
      <c r="F613" s="60">
        <v>10.6</v>
      </c>
      <c r="G613" s="13">
        <v>15</v>
      </c>
    </row>
    <row r="614" spans="1:7">
      <c r="A614" s="416" t="s">
        <v>1661</v>
      </c>
      <c r="B614" s="58" t="s">
        <v>1662</v>
      </c>
      <c r="C614" s="59"/>
      <c r="D614" s="60"/>
      <c r="E614" s="60"/>
      <c r="F614" s="60"/>
    </row>
    <row r="615" spans="1:7">
      <c r="A615" s="416" t="s">
        <v>1663</v>
      </c>
      <c r="B615" s="58" t="s">
        <v>1664</v>
      </c>
      <c r="C615" s="59" t="s">
        <v>15</v>
      </c>
      <c r="D615" s="60">
        <v>8.3699999999999992</v>
      </c>
      <c r="E615" s="60">
        <v>1.37</v>
      </c>
      <c r="F615" s="60">
        <v>9.74</v>
      </c>
      <c r="G615" s="13">
        <v>15</v>
      </c>
    </row>
    <row r="616" spans="1:7">
      <c r="A616" s="416" t="s">
        <v>1665</v>
      </c>
      <c r="B616" s="58" t="s">
        <v>1666</v>
      </c>
      <c r="C616" s="59"/>
      <c r="D616" s="60"/>
      <c r="E616" s="60"/>
      <c r="F616" s="60"/>
    </row>
    <row r="617" spans="1:7" ht="30">
      <c r="A617" s="416" t="s">
        <v>1667</v>
      </c>
      <c r="B617" s="58" t="s">
        <v>1668</v>
      </c>
      <c r="C617" s="59" t="s">
        <v>15</v>
      </c>
      <c r="D617" s="60">
        <v>45.65</v>
      </c>
      <c r="E617" s="60">
        <v>13.69</v>
      </c>
      <c r="F617" s="60">
        <v>59.34</v>
      </c>
      <c r="G617" s="13">
        <v>15</v>
      </c>
    </row>
    <row r="618" spans="1:7">
      <c r="A618" s="416" t="s">
        <v>1669</v>
      </c>
      <c r="B618" s="58" t="s">
        <v>1670</v>
      </c>
      <c r="C618" s="59"/>
      <c r="D618" s="60"/>
      <c r="E618" s="60"/>
      <c r="F618" s="60"/>
    </row>
    <row r="619" spans="1:7">
      <c r="A619" s="416" t="s">
        <v>1671</v>
      </c>
      <c r="B619" s="58" t="s">
        <v>1672</v>
      </c>
      <c r="C619" s="59"/>
      <c r="D619" s="60"/>
      <c r="E619" s="60"/>
      <c r="F619" s="60"/>
    </row>
    <row r="620" spans="1:7">
      <c r="A620" s="416" t="s">
        <v>199</v>
      </c>
      <c r="B620" s="58" t="s">
        <v>1673</v>
      </c>
      <c r="C620" s="59" t="s">
        <v>18</v>
      </c>
      <c r="D620" s="60">
        <v>493.41</v>
      </c>
      <c r="E620" s="60"/>
      <c r="F620" s="60">
        <v>493.41</v>
      </c>
      <c r="G620" s="13">
        <v>15</v>
      </c>
    </row>
    <row r="621" spans="1:7">
      <c r="A621" s="416" t="s">
        <v>1674</v>
      </c>
      <c r="B621" s="58" t="s">
        <v>1675</v>
      </c>
      <c r="C621" s="59" t="s">
        <v>18</v>
      </c>
      <c r="D621" s="60">
        <v>516.96</v>
      </c>
      <c r="E621" s="60"/>
      <c r="F621" s="60">
        <v>516.96</v>
      </c>
      <c r="G621" s="13">
        <v>15</v>
      </c>
    </row>
    <row r="622" spans="1:7">
      <c r="A622" s="416" t="s">
        <v>1676</v>
      </c>
      <c r="B622" s="58" t="s">
        <v>1677</v>
      </c>
      <c r="C622" s="59" t="s">
        <v>18</v>
      </c>
      <c r="D622" s="60">
        <v>541.64</v>
      </c>
      <c r="E622" s="60"/>
      <c r="F622" s="60">
        <v>541.64</v>
      </c>
      <c r="G622" s="13">
        <v>15</v>
      </c>
    </row>
    <row r="623" spans="1:7">
      <c r="A623" s="416" t="s">
        <v>1678</v>
      </c>
      <c r="B623" s="58" t="s">
        <v>1679</v>
      </c>
      <c r="C623" s="59" t="s">
        <v>18</v>
      </c>
      <c r="D623" s="60">
        <v>567.49</v>
      </c>
      <c r="E623" s="60"/>
      <c r="F623" s="60">
        <v>567.49</v>
      </c>
      <c r="G623" s="13">
        <v>15</v>
      </c>
    </row>
    <row r="624" spans="1:7">
      <c r="A624" s="416" t="s">
        <v>1680</v>
      </c>
      <c r="B624" s="58" t="s">
        <v>1681</v>
      </c>
      <c r="C624" s="59" t="s">
        <v>18</v>
      </c>
      <c r="D624" s="60">
        <v>594.58000000000004</v>
      </c>
      <c r="E624" s="60"/>
      <c r="F624" s="60">
        <v>594.58000000000004</v>
      </c>
      <c r="G624" s="13">
        <v>15</v>
      </c>
    </row>
    <row r="625" spans="1:7">
      <c r="A625" s="416" t="s">
        <v>1682</v>
      </c>
      <c r="B625" s="58" t="s">
        <v>1683</v>
      </c>
      <c r="C625" s="59" t="s">
        <v>18</v>
      </c>
      <c r="D625" s="60">
        <v>553.04</v>
      </c>
      <c r="E625" s="60"/>
      <c r="F625" s="60">
        <v>553.04</v>
      </c>
      <c r="G625" s="13">
        <v>15</v>
      </c>
    </row>
    <row r="626" spans="1:7">
      <c r="A626" s="416" t="s">
        <v>1684</v>
      </c>
      <c r="B626" s="58" t="s">
        <v>1685</v>
      </c>
      <c r="C626" s="59" t="s">
        <v>18</v>
      </c>
      <c r="D626" s="60">
        <v>574.14</v>
      </c>
      <c r="E626" s="60"/>
      <c r="F626" s="60">
        <v>574.14</v>
      </c>
      <c r="G626" s="13">
        <v>15</v>
      </c>
    </row>
    <row r="627" spans="1:7">
      <c r="A627" s="416" t="s">
        <v>1686</v>
      </c>
      <c r="B627" s="58" t="s">
        <v>1687</v>
      </c>
      <c r="C627" s="59" t="s">
        <v>18</v>
      </c>
      <c r="D627" s="60">
        <v>598.41999999999996</v>
      </c>
      <c r="E627" s="60"/>
      <c r="F627" s="60">
        <v>598.41999999999996</v>
      </c>
      <c r="G627" s="13">
        <v>15</v>
      </c>
    </row>
    <row r="628" spans="1:7">
      <c r="A628" s="416" t="s">
        <v>1688</v>
      </c>
      <c r="B628" s="58" t="s">
        <v>1689</v>
      </c>
      <c r="C628" s="59" t="s">
        <v>18</v>
      </c>
      <c r="D628" s="60">
        <v>623.86</v>
      </c>
      <c r="E628" s="60"/>
      <c r="F628" s="60">
        <v>623.86</v>
      </c>
      <c r="G628" s="13">
        <v>15</v>
      </c>
    </row>
    <row r="629" spans="1:7">
      <c r="A629" s="416" t="s">
        <v>1690</v>
      </c>
      <c r="B629" s="58" t="s">
        <v>1691</v>
      </c>
      <c r="C629" s="59" t="s">
        <v>18</v>
      </c>
      <c r="D629" s="60">
        <v>653</v>
      </c>
      <c r="E629" s="60"/>
      <c r="F629" s="60">
        <v>653</v>
      </c>
      <c r="G629" s="13">
        <v>15</v>
      </c>
    </row>
    <row r="630" spans="1:7" ht="30">
      <c r="A630" s="416" t="s">
        <v>1692</v>
      </c>
      <c r="B630" s="58" t="s">
        <v>1693</v>
      </c>
      <c r="C630" s="59" t="s">
        <v>18</v>
      </c>
      <c r="D630" s="60">
        <v>625.49</v>
      </c>
      <c r="E630" s="60"/>
      <c r="F630" s="60">
        <v>625.49</v>
      </c>
      <c r="G630" s="13">
        <v>15</v>
      </c>
    </row>
    <row r="631" spans="1:7">
      <c r="A631" s="416" t="s">
        <v>1694</v>
      </c>
      <c r="B631" s="58" t="s">
        <v>1695</v>
      </c>
      <c r="C631" s="59" t="s">
        <v>18</v>
      </c>
      <c r="D631" s="60">
        <v>548.14</v>
      </c>
      <c r="E631" s="60"/>
      <c r="F631" s="60">
        <v>548.14</v>
      </c>
      <c r="G631" s="13">
        <v>15</v>
      </c>
    </row>
    <row r="632" spans="1:7">
      <c r="A632" s="416" t="s">
        <v>1696</v>
      </c>
      <c r="B632" s="58" t="s">
        <v>1697</v>
      </c>
      <c r="C632" s="59" t="s">
        <v>18</v>
      </c>
      <c r="D632" s="60">
        <v>622.16999999999996</v>
      </c>
      <c r="E632" s="60"/>
      <c r="F632" s="60">
        <v>622.16999999999996</v>
      </c>
      <c r="G632" s="13">
        <v>15</v>
      </c>
    </row>
    <row r="633" spans="1:7">
      <c r="A633" s="416" t="s">
        <v>1698</v>
      </c>
      <c r="B633" s="58" t="s">
        <v>1699</v>
      </c>
      <c r="C633" s="59"/>
      <c r="D633" s="60"/>
      <c r="E633" s="60"/>
      <c r="F633" s="60"/>
    </row>
    <row r="634" spans="1:7">
      <c r="A634" s="416" t="s">
        <v>1700</v>
      </c>
      <c r="B634" s="58" t="s">
        <v>1701</v>
      </c>
      <c r="C634" s="59" t="s">
        <v>18</v>
      </c>
      <c r="D634" s="60">
        <v>684.6</v>
      </c>
      <c r="E634" s="60"/>
      <c r="F634" s="60">
        <v>684.6</v>
      </c>
      <c r="G634" s="13">
        <v>15</v>
      </c>
    </row>
    <row r="635" spans="1:7">
      <c r="A635" s="416" t="s">
        <v>1702</v>
      </c>
      <c r="B635" s="58" t="s">
        <v>1703</v>
      </c>
      <c r="C635" s="59" t="s">
        <v>18</v>
      </c>
      <c r="D635" s="60">
        <v>709.8</v>
      </c>
      <c r="E635" s="60"/>
      <c r="F635" s="60">
        <v>709.8</v>
      </c>
      <c r="G635" s="13">
        <v>15</v>
      </c>
    </row>
    <row r="636" spans="1:7">
      <c r="A636" s="416" t="s">
        <v>1704</v>
      </c>
      <c r="B636" s="58" t="s">
        <v>1705</v>
      </c>
      <c r="C636" s="59" t="s">
        <v>18</v>
      </c>
      <c r="D636" s="60">
        <v>610.61</v>
      </c>
      <c r="E636" s="60"/>
      <c r="F636" s="60">
        <v>610.61</v>
      </c>
      <c r="G636" s="13">
        <v>15</v>
      </c>
    </row>
    <row r="637" spans="1:7" ht="30">
      <c r="A637" s="416" t="s">
        <v>1706</v>
      </c>
      <c r="B637" s="58" t="s">
        <v>1707</v>
      </c>
      <c r="C637" s="59"/>
      <c r="D637" s="60"/>
      <c r="E637" s="60"/>
      <c r="F637" s="60"/>
    </row>
    <row r="638" spans="1:7">
      <c r="A638" s="416" t="s">
        <v>1708</v>
      </c>
      <c r="B638" s="58" t="s">
        <v>1709</v>
      </c>
      <c r="C638" s="59" t="s">
        <v>18</v>
      </c>
      <c r="D638" s="60">
        <v>429.32</v>
      </c>
      <c r="E638" s="60">
        <v>127.14</v>
      </c>
      <c r="F638" s="60">
        <v>556.46</v>
      </c>
      <c r="G638" s="13">
        <v>15</v>
      </c>
    </row>
    <row r="639" spans="1:7" ht="30">
      <c r="A639" s="416" t="s">
        <v>1710</v>
      </c>
      <c r="B639" s="58" t="s">
        <v>1711</v>
      </c>
      <c r="C639" s="59"/>
      <c r="D639" s="60"/>
      <c r="E639" s="60"/>
      <c r="F639" s="60"/>
    </row>
    <row r="640" spans="1:7" ht="30">
      <c r="A640" s="416" t="s">
        <v>1712</v>
      </c>
      <c r="B640" s="58" t="s">
        <v>1713</v>
      </c>
      <c r="C640" s="59" t="s">
        <v>18</v>
      </c>
      <c r="D640" s="60">
        <v>353.55</v>
      </c>
      <c r="E640" s="60">
        <v>52.98</v>
      </c>
      <c r="F640" s="60">
        <v>406.53</v>
      </c>
      <c r="G640" s="13">
        <v>15</v>
      </c>
    </row>
    <row r="641" spans="1:7" ht="30">
      <c r="A641" s="416" t="s">
        <v>1714</v>
      </c>
      <c r="B641" s="58" t="s">
        <v>1715</v>
      </c>
      <c r="C641" s="59" t="s">
        <v>18</v>
      </c>
      <c r="D641" s="60">
        <v>387.05</v>
      </c>
      <c r="E641" s="60">
        <v>52.98</v>
      </c>
      <c r="F641" s="60">
        <v>440.03</v>
      </c>
      <c r="G641" s="13">
        <v>15</v>
      </c>
    </row>
    <row r="642" spans="1:7" ht="30">
      <c r="A642" s="416" t="s">
        <v>1716</v>
      </c>
      <c r="B642" s="58" t="s">
        <v>1717</v>
      </c>
      <c r="C642" s="59" t="s">
        <v>18</v>
      </c>
      <c r="D642" s="60">
        <v>458.06</v>
      </c>
      <c r="E642" s="60">
        <v>52.98</v>
      </c>
      <c r="F642" s="60">
        <v>511.04</v>
      </c>
      <c r="G642" s="13">
        <v>15</v>
      </c>
    </row>
    <row r="643" spans="1:7">
      <c r="A643" s="416" t="s">
        <v>1718</v>
      </c>
      <c r="B643" s="58" t="s">
        <v>1719</v>
      </c>
      <c r="C643" s="59"/>
      <c r="D643" s="60"/>
      <c r="E643" s="60"/>
      <c r="F643" s="60"/>
    </row>
    <row r="644" spans="1:7">
      <c r="A644" s="416" t="s">
        <v>1720</v>
      </c>
      <c r="B644" s="58" t="s">
        <v>1721</v>
      </c>
      <c r="C644" s="59" t="s">
        <v>18</v>
      </c>
      <c r="D644" s="60">
        <v>83.8</v>
      </c>
      <c r="E644" s="60">
        <v>52.98</v>
      </c>
      <c r="F644" s="60">
        <v>136.78</v>
      </c>
      <c r="G644" s="13">
        <v>15</v>
      </c>
    </row>
    <row r="645" spans="1:7">
      <c r="A645" s="416" t="s">
        <v>1722</v>
      </c>
      <c r="B645" s="58" t="s">
        <v>21454</v>
      </c>
      <c r="C645" s="59" t="s">
        <v>18</v>
      </c>
      <c r="D645" s="60">
        <v>4045.45</v>
      </c>
      <c r="E645" s="60">
        <v>59.43</v>
      </c>
      <c r="F645" s="60">
        <v>4104.88</v>
      </c>
      <c r="G645" s="13">
        <v>15</v>
      </c>
    </row>
    <row r="646" spans="1:7">
      <c r="A646" s="416" t="s">
        <v>1723</v>
      </c>
      <c r="B646" s="58" t="s">
        <v>1724</v>
      </c>
      <c r="C646" s="59" t="s">
        <v>18</v>
      </c>
      <c r="D646" s="60">
        <v>393.67</v>
      </c>
      <c r="E646" s="60">
        <v>59.43</v>
      </c>
      <c r="F646" s="60">
        <v>453.1</v>
      </c>
      <c r="G646" s="13">
        <v>15</v>
      </c>
    </row>
    <row r="647" spans="1:7" ht="30">
      <c r="A647" s="416" t="s">
        <v>1725</v>
      </c>
      <c r="B647" s="58" t="s">
        <v>1726</v>
      </c>
      <c r="C647" s="59" t="s">
        <v>18</v>
      </c>
      <c r="D647" s="60">
        <v>412.14</v>
      </c>
      <c r="E647" s="60">
        <v>390.62</v>
      </c>
      <c r="F647" s="60">
        <v>802.76</v>
      </c>
      <c r="G647" s="13">
        <v>15</v>
      </c>
    </row>
    <row r="648" spans="1:7" ht="30">
      <c r="A648" s="416" t="s">
        <v>1727</v>
      </c>
      <c r="B648" s="58" t="s">
        <v>1728</v>
      </c>
      <c r="C648" s="59" t="s">
        <v>18</v>
      </c>
      <c r="D648" s="60">
        <v>2423.38</v>
      </c>
      <c r="E648" s="60">
        <v>714.88</v>
      </c>
      <c r="F648" s="60">
        <v>3138.26</v>
      </c>
      <c r="G648" s="13">
        <v>15</v>
      </c>
    </row>
    <row r="649" spans="1:7">
      <c r="A649" s="416" t="s">
        <v>1729</v>
      </c>
      <c r="B649" s="58" t="s">
        <v>1730</v>
      </c>
      <c r="C649" s="59"/>
      <c r="D649" s="60"/>
      <c r="E649" s="60"/>
      <c r="F649" s="60"/>
    </row>
    <row r="650" spans="1:7" ht="30">
      <c r="A650" s="416" t="s">
        <v>357</v>
      </c>
      <c r="B650" s="58" t="s">
        <v>358</v>
      </c>
      <c r="C650" s="59" t="s">
        <v>18</v>
      </c>
      <c r="D650" s="60">
        <v>554.96</v>
      </c>
      <c r="E650" s="60">
        <v>52.98</v>
      </c>
      <c r="F650" s="60">
        <v>607.94000000000005</v>
      </c>
      <c r="G650" s="13">
        <v>15</v>
      </c>
    </row>
    <row r="651" spans="1:7">
      <c r="A651" s="416" t="s">
        <v>1731</v>
      </c>
      <c r="B651" s="58" t="s">
        <v>1732</v>
      </c>
      <c r="C651" s="59"/>
      <c r="D651" s="60"/>
      <c r="E651" s="60"/>
      <c r="F651" s="60"/>
    </row>
    <row r="652" spans="1:7" ht="30">
      <c r="A652" s="416" t="s">
        <v>1733</v>
      </c>
      <c r="B652" s="58" t="s">
        <v>1734</v>
      </c>
      <c r="C652" s="59" t="s">
        <v>18</v>
      </c>
      <c r="D652" s="60"/>
      <c r="E652" s="60">
        <v>89.36</v>
      </c>
      <c r="F652" s="60">
        <v>89.36</v>
      </c>
      <c r="G652" s="13">
        <v>15</v>
      </c>
    </row>
    <row r="653" spans="1:7" ht="30">
      <c r="A653" s="416" t="s">
        <v>1735</v>
      </c>
      <c r="B653" s="58" t="s">
        <v>1736</v>
      </c>
      <c r="C653" s="59" t="s">
        <v>18</v>
      </c>
      <c r="D653" s="60"/>
      <c r="E653" s="60">
        <v>178.72</v>
      </c>
      <c r="F653" s="60">
        <v>178.72</v>
      </c>
      <c r="G653" s="13">
        <v>15</v>
      </c>
    </row>
    <row r="654" spans="1:7" ht="30">
      <c r="A654" s="416" t="s">
        <v>1737</v>
      </c>
      <c r="B654" s="58" t="s">
        <v>1738</v>
      </c>
      <c r="C654" s="59" t="s">
        <v>18</v>
      </c>
      <c r="D654" s="60"/>
      <c r="E654" s="60">
        <v>123.45</v>
      </c>
      <c r="F654" s="60">
        <v>123.45</v>
      </c>
      <c r="G654" s="13">
        <v>15</v>
      </c>
    </row>
    <row r="655" spans="1:7" ht="30">
      <c r="A655" s="416" t="s">
        <v>1739</v>
      </c>
      <c r="B655" s="58" t="s">
        <v>1740</v>
      </c>
      <c r="C655" s="59" t="s">
        <v>18</v>
      </c>
      <c r="D655" s="60">
        <v>63.7</v>
      </c>
      <c r="E655" s="60">
        <v>68.17</v>
      </c>
      <c r="F655" s="60">
        <v>131.87</v>
      </c>
      <c r="G655" s="13">
        <v>15</v>
      </c>
    </row>
    <row r="656" spans="1:7">
      <c r="A656" s="416" t="s">
        <v>1741</v>
      </c>
      <c r="B656" s="58" t="s">
        <v>1742</v>
      </c>
      <c r="C656" s="59" t="s">
        <v>16</v>
      </c>
      <c r="D656" s="60">
        <v>16.66</v>
      </c>
      <c r="E656" s="60"/>
      <c r="F656" s="60">
        <v>16.66</v>
      </c>
      <c r="G656" s="13">
        <v>15</v>
      </c>
    </row>
    <row r="657" spans="1:7">
      <c r="A657" s="416" t="s">
        <v>1743</v>
      </c>
      <c r="B657" s="58" t="s">
        <v>1744</v>
      </c>
      <c r="C657" s="59"/>
      <c r="D657" s="60"/>
      <c r="E657" s="60"/>
      <c r="F657" s="60"/>
    </row>
    <row r="658" spans="1:7">
      <c r="A658" s="416" t="s">
        <v>156</v>
      </c>
      <c r="B658" s="58" t="s">
        <v>155</v>
      </c>
      <c r="C658" s="59" t="s">
        <v>18</v>
      </c>
      <c r="D658" s="60">
        <v>196.33</v>
      </c>
      <c r="E658" s="60">
        <v>74.17</v>
      </c>
      <c r="F658" s="60">
        <v>270.5</v>
      </c>
      <c r="G658" s="13">
        <v>15</v>
      </c>
    </row>
    <row r="659" spans="1:7">
      <c r="A659" s="416" t="s">
        <v>75</v>
      </c>
      <c r="B659" s="58" t="s">
        <v>81</v>
      </c>
      <c r="C659" s="59" t="s">
        <v>18</v>
      </c>
      <c r="D659" s="60">
        <v>187.48</v>
      </c>
      <c r="E659" s="60">
        <v>31.79</v>
      </c>
      <c r="F659" s="60">
        <v>219.27</v>
      </c>
      <c r="G659" s="13">
        <v>15</v>
      </c>
    </row>
    <row r="660" spans="1:7">
      <c r="A660" s="416" t="s">
        <v>1745</v>
      </c>
      <c r="B660" s="58" t="s">
        <v>21455</v>
      </c>
      <c r="C660" s="59" t="s">
        <v>16</v>
      </c>
      <c r="D660" s="60">
        <v>1.49</v>
      </c>
      <c r="E660" s="60">
        <v>0.64</v>
      </c>
      <c r="F660" s="60">
        <v>2.13</v>
      </c>
      <c r="G660" s="13">
        <v>15</v>
      </c>
    </row>
    <row r="661" spans="1:7" ht="30">
      <c r="A661" s="416" t="s">
        <v>1746</v>
      </c>
      <c r="B661" s="58" t="s">
        <v>1747</v>
      </c>
      <c r="C661" s="59" t="s">
        <v>18</v>
      </c>
      <c r="D661" s="60">
        <v>1205.0899999999999</v>
      </c>
      <c r="E661" s="60">
        <v>97.66</v>
      </c>
      <c r="F661" s="60">
        <v>1302.75</v>
      </c>
      <c r="G661" s="13">
        <v>15</v>
      </c>
    </row>
    <row r="662" spans="1:7">
      <c r="A662" s="416" t="s">
        <v>1748</v>
      </c>
      <c r="B662" s="58" t="s">
        <v>1749</v>
      </c>
      <c r="C662" s="59" t="s">
        <v>18</v>
      </c>
      <c r="D662" s="60">
        <v>341.25</v>
      </c>
      <c r="E662" s="60">
        <v>42.38</v>
      </c>
      <c r="F662" s="60">
        <v>383.63</v>
      </c>
      <c r="G662" s="13">
        <v>15</v>
      </c>
    </row>
    <row r="663" spans="1:7" ht="30">
      <c r="A663" s="416" t="s">
        <v>1750</v>
      </c>
      <c r="B663" s="58" t="s">
        <v>1751</v>
      </c>
      <c r="C663" s="59" t="s">
        <v>18</v>
      </c>
      <c r="D663" s="60"/>
      <c r="E663" s="60">
        <v>42.38</v>
      </c>
      <c r="F663" s="60">
        <v>42.38</v>
      </c>
      <c r="G663" s="13">
        <v>15</v>
      </c>
    </row>
    <row r="664" spans="1:7">
      <c r="A664" s="416" t="s">
        <v>442</v>
      </c>
      <c r="B664" s="58" t="s">
        <v>443</v>
      </c>
      <c r="C664" s="59" t="s">
        <v>18</v>
      </c>
      <c r="D664" s="60">
        <v>244.3</v>
      </c>
      <c r="E664" s="60">
        <v>21.19</v>
      </c>
      <c r="F664" s="60">
        <v>265.49</v>
      </c>
      <c r="G664" s="13">
        <v>15</v>
      </c>
    </row>
    <row r="665" spans="1:7">
      <c r="A665" s="416" t="s">
        <v>1752</v>
      </c>
      <c r="B665" s="58" t="s">
        <v>1753</v>
      </c>
      <c r="C665" s="59" t="s">
        <v>18</v>
      </c>
      <c r="D665" s="60">
        <v>209.29</v>
      </c>
      <c r="E665" s="60">
        <v>63.57</v>
      </c>
      <c r="F665" s="60">
        <v>272.86</v>
      </c>
      <c r="G665" s="13">
        <v>15</v>
      </c>
    </row>
    <row r="666" spans="1:7">
      <c r="A666" s="416" t="s">
        <v>1754</v>
      </c>
      <c r="B666" s="58" t="s">
        <v>1755</v>
      </c>
      <c r="C666" s="59" t="s">
        <v>18</v>
      </c>
      <c r="D666" s="60">
        <v>196.33</v>
      </c>
      <c r="E666" s="60">
        <v>99.96</v>
      </c>
      <c r="F666" s="60">
        <v>296.29000000000002</v>
      </c>
      <c r="G666" s="13">
        <v>15</v>
      </c>
    </row>
    <row r="667" spans="1:7">
      <c r="A667" s="416" t="s">
        <v>1756</v>
      </c>
      <c r="B667" s="58" t="s">
        <v>1757</v>
      </c>
      <c r="C667" s="59" t="s">
        <v>18</v>
      </c>
      <c r="D667" s="60">
        <v>215.72</v>
      </c>
      <c r="E667" s="60">
        <v>0.21</v>
      </c>
      <c r="F667" s="60">
        <v>215.93</v>
      </c>
      <c r="G667" s="13">
        <v>15</v>
      </c>
    </row>
    <row r="668" spans="1:7">
      <c r="A668" s="416" t="s">
        <v>1758</v>
      </c>
      <c r="B668" s="58" t="s">
        <v>1759</v>
      </c>
      <c r="C668" s="59" t="s">
        <v>18</v>
      </c>
      <c r="D668" s="60">
        <v>375.07</v>
      </c>
      <c r="E668" s="60">
        <v>16.95</v>
      </c>
      <c r="F668" s="60">
        <v>392.02</v>
      </c>
      <c r="G668" s="13">
        <v>15</v>
      </c>
    </row>
    <row r="669" spans="1:7" ht="30">
      <c r="A669" s="416" t="s">
        <v>1760</v>
      </c>
      <c r="B669" s="58" t="s">
        <v>1761</v>
      </c>
      <c r="C669" s="59" t="s">
        <v>18</v>
      </c>
      <c r="D669" s="60">
        <v>1134.3</v>
      </c>
      <c r="E669" s="60">
        <v>16.95</v>
      </c>
      <c r="F669" s="60">
        <v>1151.25</v>
      </c>
      <c r="G669" s="13">
        <v>15</v>
      </c>
    </row>
    <row r="670" spans="1:7">
      <c r="A670" s="416" t="s">
        <v>1762</v>
      </c>
      <c r="B670" s="58" t="s">
        <v>1763</v>
      </c>
      <c r="C670" s="59"/>
      <c r="D670" s="60"/>
      <c r="E670" s="60"/>
      <c r="F670" s="60"/>
    </row>
    <row r="671" spans="1:7">
      <c r="A671" s="416" t="s">
        <v>1764</v>
      </c>
      <c r="B671" s="58" t="s">
        <v>1765</v>
      </c>
      <c r="C671" s="59" t="s">
        <v>16</v>
      </c>
      <c r="D671" s="60">
        <v>2.81</v>
      </c>
      <c r="E671" s="60">
        <v>5.3</v>
      </c>
      <c r="F671" s="60">
        <v>8.11</v>
      </c>
      <c r="G671" s="13">
        <v>15</v>
      </c>
    </row>
    <row r="672" spans="1:7" ht="30">
      <c r="A672" s="416" t="s">
        <v>184</v>
      </c>
      <c r="B672" s="58" t="s">
        <v>219</v>
      </c>
      <c r="C672" s="59" t="s">
        <v>13</v>
      </c>
      <c r="D672" s="60">
        <v>11.91</v>
      </c>
      <c r="E672" s="60"/>
      <c r="F672" s="60">
        <v>11.91</v>
      </c>
      <c r="G672" s="13">
        <v>15</v>
      </c>
    </row>
    <row r="673" spans="1:7">
      <c r="A673" s="416" t="s">
        <v>1766</v>
      </c>
      <c r="B673" s="58" t="s">
        <v>1767</v>
      </c>
      <c r="C673" s="59" t="s">
        <v>16</v>
      </c>
      <c r="D673" s="60">
        <v>4.08</v>
      </c>
      <c r="E673" s="60">
        <v>5.3</v>
      </c>
      <c r="F673" s="60">
        <v>9.3800000000000008</v>
      </c>
      <c r="G673" s="13">
        <v>15</v>
      </c>
    </row>
    <row r="674" spans="1:7" ht="30">
      <c r="A674" s="416" t="s">
        <v>1768</v>
      </c>
      <c r="B674" s="58" t="s">
        <v>1769</v>
      </c>
      <c r="C674" s="59" t="s">
        <v>18</v>
      </c>
      <c r="D674" s="60">
        <v>9458.3700000000008</v>
      </c>
      <c r="E674" s="60">
        <v>1840.44</v>
      </c>
      <c r="F674" s="60">
        <v>11298.81</v>
      </c>
      <c r="G674" s="13">
        <v>15</v>
      </c>
    </row>
    <row r="675" spans="1:7" ht="30">
      <c r="A675" s="416" t="s">
        <v>1770</v>
      </c>
      <c r="B675" s="58" t="s">
        <v>1771</v>
      </c>
      <c r="C675" s="59" t="s">
        <v>13</v>
      </c>
      <c r="D675" s="60">
        <v>198.79</v>
      </c>
      <c r="E675" s="60">
        <v>140.94</v>
      </c>
      <c r="F675" s="60">
        <v>339.73</v>
      </c>
      <c r="G675" s="13">
        <v>15</v>
      </c>
    </row>
    <row r="676" spans="1:7">
      <c r="A676" s="416" t="s">
        <v>21456</v>
      </c>
      <c r="B676" s="58" t="s">
        <v>21457</v>
      </c>
      <c r="C676" s="59" t="s">
        <v>15</v>
      </c>
      <c r="D676" s="60">
        <v>7.77</v>
      </c>
      <c r="E676" s="60">
        <v>0.35</v>
      </c>
      <c r="F676" s="60">
        <v>8.1199999999999992</v>
      </c>
      <c r="G676" s="13">
        <v>15</v>
      </c>
    </row>
    <row r="677" spans="1:7">
      <c r="A677" s="416" t="s">
        <v>1772</v>
      </c>
      <c r="B677" s="58" t="s">
        <v>1773</v>
      </c>
      <c r="C677" s="59"/>
      <c r="D677" s="60"/>
      <c r="E677" s="60"/>
      <c r="F677" s="60"/>
    </row>
    <row r="678" spans="1:7">
      <c r="A678" s="416" t="s">
        <v>1774</v>
      </c>
      <c r="B678" s="58" t="s">
        <v>1775</v>
      </c>
      <c r="C678" s="59"/>
      <c r="D678" s="60"/>
      <c r="E678" s="60"/>
      <c r="F678" s="60"/>
    </row>
    <row r="679" spans="1:7">
      <c r="A679" s="416" t="s">
        <v>1776</v>
      </c>
      <c r="B679" s="58" t="s">
        <v>1777</v>
      </c>
      <c r="C679" s="59" t="s">
        <v>13</v>
      </c>
      <c r="D679" s="60">
        <v>18.809999999999999</v>
      </c>
      <c r="E679" s="60">
        <v>49.46</v>
      </c>
      <c r="F679" s="60">
        <v>68.27</v>
      </c>
      <c r="G679" s="13">
        <v>15</v>
      </c>
    </row>
    <row r="680" spans="1:7">
      <c r="A680" s="416" t="s">
        <v>432</v>
      </c>
      <c r="B680" s="58" t="s">
        <v>433</v>
      </c>
      <c r="C680" s="59" t="s">
        <v>13</v>
      </c>
      <c r="D680" s="60">
        <v>30.41</v>
      </c>
      <c r="E680" s="60">
        <v>51.43</v>
      </c>
      <c r="F680" s="60">
        <v>81.84</v>
      </c>
      <c r="G680" s="13">
        <v>15</v>
      </c>
    </row>
    <row r="681" spans="1:7">
      <c r="A681" s="416" t="s">
        <v>1778</v>
      </c>
      <c r="B681" s="58" t="s">
        <v>1779</v>
      </c>
      <c r="C681" s="59" t="s">
        <v>13</v>
      </c>
      <c r="D681" s="60">
        <v>45.56</v>
      </c>
      <c r="E681" s="60">
        <v>81.87</v>
      </c>
      <c r="F681" s="60">
        <v>127.43</v>
      </c>
      <c r="G681" s="13">
        <v>15</v>
      </c>
    </row>
    <row r="682" spans="1:7">
      <c r="A682" s="416" t="s">
        <v>1780</v>
      </c>
      <c r="B682" s="58" t="s">
        <v>1781</v>
      </c>
      <c r="C682" s="59"/>
      <c r="D682" s="60"/>
      <c r="E682" s="60"/>
      <c r="F682" s="60"/>
    </row>
    <row r="683" spans="1:7" ht="30">
      <c r="A683" s="416" t="s">
        <v>1782</v>
      </c>
      <c r="B683" s="58" t="s">
        <v>1783</v>
      </c>
      <c r="C683" s="59" t="s">
        <v>72</v>
      </c>
      <c r="D683" s="60">
        <v>29336.400000000001</v>
      </c>
      <c r="E683" s="60"/>
      <c r="F683" s="60">
        <v>29336.400000000001</v>
      </c>
      <c r="G683" s="13">
        <v>15</v>
      </c>
    </row>
    <row r="684" spans="1:7">
      <c r="A684" s="416" t="s">
        <v>1784</v>
      </c>
      <c r="B684" s="58" t="s">
        <v>1785</v>
      </c>
      <c r="C684" s="59" t="s">
        <v>13</v>
      </c>
      <c r="D684" s="60">
        <v>176.94</v>
      </c>
      <c r="E684" s="60">
        <v>2.12</v>
      </c>
      <c r="F684" s="60">
        <v>179.06</v>
      </c>
      <c r="G684" s="13">
        <v>15</v>
      </c>
    </row>
    <row r="685" spans="1:7">
      <c r="A685" s="416" t="s">
        <v>1786</v>
      </c>
      <c r="B685" s="58" t="s">
        <v>1787</v>
      </c>
      <c r="C685" s="59" t="s">
        <v>13</v>
      </c>
      <c r="D685" s="60">
        <v>190.83</v>
      </c>
      <c r="E685" s="60">
        <v>2.12</v>
      </c>
      <c r="F685" s="60">
        <v>192.95</v>
      </c>
      <c r="G685" s="13">
        <v>15</v>
      </c>
    </row>
    <row r="686" spans="1:7">
      <c r="A686" s="416" t="s">
        <v>1788</v>
      </c>
      <c r="B686" s="58" t="s">
        <v>1789</v>
      </c>
      <c r="C686" s="59" t="s">
        <v>13</v>
      </c>
      <c r="D686" s="60">
        <v>201.27</v>
      </c>
      <c r="E686" s="60">
        <v>2.12</v>
      </c>
      <c r="F686" s="60">
        <v>203.39</v>
      </c>
      <c r="G686" s="13">
        <v>15</v>
      </c>
    </row>
    <row r="687" spans="1:7">
      <c r="A687" s="416" t="s">
        <v>1790</v>
      </c>
      <c r="B687" s="58" t="s">
        <v>1791</v>
      </c>
      <c r="C687" s="59" t="s">
        <v>13</v>
      </c>
      <c r="D687" s="60">
        <v>214.13</v>
      </c>
      <c r="E687" s="60">
        <v>2.12</v>
      </c>
      <c r="F687" s="60">
        <v>216.25</v>
      </c>
      <c r="G687" s="13">
        <v>15</v>
      </c>
    </row>
    <row r="688" spans="1:7">
      <c r="A688" s="416" t="s">
        <v>1792</v>
      </c>
      <c r="B688" s="58" t="s">
        <v>1793</v>
      </c>
      <c r="C688" s="59" t="s">
        <v>13</v>
      </c>
      <c r="D688" s="60">
        <v>244.82</v>
      </c>
      <c r="E688" s="60">
        <v>2.12</v>
      </c>
      <c r="F688" s="60">
        <v>246.94</v>
      </c>
      <c r="G688" s="13">
        <v>15</v>
      </c>
    </row>
    <row r="689" spans="1:7">
      <c r="A689" s="416" t="s">
        <v>1794</v>
      </c>
      <c r="B689" s="58" t="s">
        <v>1795</v>
      </c>
      <c r="C689" s="59"/>
      <c r="D689" s="60"/>
      <c r="E689" s="60"/>
      <c r="F689" s="60"/>
    </row>
    <row r="690" spans="1:7" ht="30">
      <c r="A690" s="416" t="s">
        <v>398</v>
      </c>
      <c r="B690" s="58" t="s">
        <v>399</v>
      </c>
      <c r="C690" s="59" t="s">
        <v>72</v>
      </c>
      <c r="D690" s="60">
        <v>2765.37</v>
      </c>
      <c r="E690" s="60"/>
      <c r="F690" s="60">
        <v>2765.37</v>
      </c>
      <c r="G690" s="13">
        <v>15</v>
      </c>
    </row>
    <row r="691" spans="1:7">
      <c r="A691" s="416" t="s">
        <v>1796</v>
      </c>
      <c r="B691" s="58" t="s">
        <v>1797</v>
      </c>
      <c r="C691" s="59" t="s">
        <v>13</v>
      </c>
      <c r="D691" s="60">
        <v>43.79</v>
      </c>
      <c r="E691" s="60">
        <v>15.67</v>
      </c>
      <c r="F691" s="60">
        <v>59.46</v>
      </c>
      <c r="G691" s="13">
        <v>15</v>
      </c>
    </row>
    <row r="692" spans="1:7">
      <c r="A692" s="416" t="s">
        <v>395</v>
      </c>
      <c r="B692" s="58" t="s">
        <v>396</v>
      </c>
      <c r="C692" s="59" t="s">
        <v>13</v>
      </c>
      <c r="D692" s="60">
        <v>58.6</v>
      </c>
      <c r="E692" s="60">
        <v>22.63</v>
      </c>
      <c r="F692" s="60">
        <v>81.23</v>
      </c>
      <c r="G692" s="13">
        <v>15</v>
      </c>
    </row>
    <row r="693" spans="1:7">
      <c r="A693" s="416" t="s">
        <v>1798</v>
      </c>
      <c r="B693" s="58" t="s">
        <v>1799</v>
      </c>
      <c r="C693" s="59" t="s">
        <v>13</v>
      </c>
      <c r="D693" s="60">
        <v>77.040000000000006</v>
      </c>
      <c r="E693" s="60">
        <v>31</v>
      </c>
      <c r="F693" s="60">
        <v>108.04</v>
      </c>
      <c r="G693" s="13">
        <v>15</v>
      </c>
    </row>
    <row r="694" spans="1:7">
      <c r="A694" s="416" t="s">
        <v>1800</v>
      </c>
      <c r="B694" s="58" t="s">
        <v>1801</v>
      </c>
      <c r="C694" s="59" t="s">
        <v>13</v>
      </c>
      <c r="D694" s="60">
        <v>99.97</v>
      </c>
      <c r="E694" s="60">
        <v>41.03</v>
      </c>
      <c r="F694" s="60">
        <v>141</v>
      </c>
      <c r="G694" s="13">
        <v>15</v>
      </c>
    </row>
    <row r="695" spans="1:7">
      <c r="A695" s="416" t="s">
        <v>1802</v>
      </c>
      <c r="B695" s="58" t="s">
        <v>1803</v>
      </c>
      <c r="C695" s="59"/>
      <c r="D695" s="60"/>
      <c r="E695" s="60"/>
      <c r="F695" s="60"/>
    </row>
    <row r="696" spans="1:7" ht="30">
      <c r="A696" s="416" t="s">
        <v>1804</v>
      </c>
      <c r="B696" s="58" t="s">
        <v>1805</v>
      </c>
      <c r="C696" s="59" t="s">
        <v>72</v>
      </c>
      <c r="D696" s="60">
        <v>3099.83</v>
      </c>
      <c r="E696" s="60"/>
      <c r="F696" s="60">
        <v>3099.83</v>
      </c>
      <c r="G696" s="13">
        <v>15</v>
      </c>
    </row>
    <row r="697" spans="1:7">
      <c r="A697" s="416" t="s">
        <v>1806</v>
      </c>
      <c r="B697" s="58" t="s">
        <v>1807</v>
      </c>
      <c r="C697" s="59" t="s">
        <v>13</v>
      </c>
      <c r="D697" s="60">
        <v>63.71</v>
      </c>
      <c r="E697" s="60">
        <v>13.18</v>
      </c>
      <c r="F697" s="60">
        <v>76.89</v>
      </c>
      <c r="G697" s="13">
        <v>15</v>
      </c>
    </row>
    <row r="698" spans="1:7">
      <c r="A698" s="416" t="s">
        <v>1808</v>
      </c>
      <c r="B698" s="58" t="s">
        <v>1809</v>
      </c>
      <c r="C698" s="59" t="s">
        <v>13</v>
      </c>
      <c r="D698" s="60">
        <v>82.76</v>
      </c>
      <c r="E698" s="60">
        <v>19.04</v>
      </c>
      <c r="F698" s="60">
        <v>101.8</v>
      </c>
      <c r="G698" s="13">
        <v>15</v>
      </c>
    </row>
    <row r="699" spans="1:7">
      <c r="A699" s="416" t="s">
        <v>1810</v>
      </c>
      <c r="B699" s="58" t="s">
        <v>1811</v>
      </c>
      <c r="C699" s="59" t="s">
        <v>13</v>
      </c>
      <c r="D699" s="60">
        <v>108.17</v>
      </c>
      <c r="E699" s="60">
        <v>25.95</v>
      </c>
      <c r="F699" s="60">
        <v>134.12</v>
      </c>
      <c r="G699" s="13">
        <v>15</v>
      </c>
    </row>
    <row r="700" spans="1:7">
      <c r="A700" s="416" t="s">
        <v>1812</v>
      </c>
      <c r="B700" s="58" t="s">
        <v>1813</v>
      </c>
      <c r="C700" s="59" t="s">
        <v>13</v>
      </c>
      <c r="D700" s="60">
        <v>166.13</v>
      </c>
      <c r="E700" s="60">
        <v>33.83</v>
      </c>
      <c r="F700" s="60">
        <v>199.96</v>
      </c>
      <c r="G700" s="13">
        <v>15</v>
      </c>
    </row>
    <row r="701" spans="1:7">
      <c r="A701" s="416" t="s">
        <v>1814</v>
      </c>
      <c r="B701" s="58" t="s">
        <v>1815</v>
      </c>
      <c r="C701" s="59"/>
      <c r="D701" s="60"/>
      <c r="E701" s="60"/>
      <c r="F701" s="60"/>
    </row>
    <row r="702" spans="1:7" ht="30">
      <c r="A702" s="416" t="s">
        <v>349</v>
      </c>
      <c r="B702" s="58" t="s">
        <v>350</v>
      </c>
      <c r="C702" s="59" t="s">
        <v>72</v>
      </c>
      <c r="D702" s="60">
        <v>32657.79</v>
      </c>
      <c r="E702" s="60"/>
      <c r="F702" s="60">
        <v>32657.79</v>
      </c>
      <c r="G702" s="13">
        <v>15</v>
      </c>
    </row>
    <row r="703" spans="1:7">
      <c r="A703" s="416" t="s">
        <v>1816</v>
      </c>
      <c r="B703" s="58" t="s">
        <v>1817</v>
      </c>
      <c r="C703" s="59" t="s">
        <v>13</v>
      </c>
      <c r="D703" s="60">
        <v>254.26</v>
      </c>
      <c r="E703" s="60">
        <v>9.59</v>
      </c>
      <c r="F703" s="60">
        <v>263.85000000000002</v>
      </c>
      <c r="G703" s="13">
        <v>15</v>
      </c>
    </row>
    <row r="704" spans="1:7">
      <c r="A704" s="416" t="s">
        <v>1818</v>
      </c>
      <c r="B704" s="58" t="s">
        <v>1819</v>
      </c>
      <c r="C704" s="59" t="s">
        <v>13</v>
      </c>
      <c r="D704" s="60">
        <v>276.70999999999998</v>
      </c>
      <c r="E704" s="60">
        <v>12.02</v>
      </c>
      <c r="F704" s="60">
        <v>288.73</v>
      </c>
      <c r="G704" s="13">
        <v>15</v>
      </c>
    </row>
    <row r="705" spans="1:7">
      <c r="A705" s="416" t="s">
        <v>1820</v>
      </c>
      <c r="B705" s="58" t="s">
        <v>1821</v>
      </c>
      <c r="C705" s="59" t="s">
        <v>13</v>
      </c>
      <c r="D705" s="60">
        <v>340.52</v>
      </c>
      <c r="E705" s="60">
        <v>18.2</v>
      </c>
      <c r="F705" s="60">
        <v>358.72</v>
      </c>
      <c r="G705" s="13">
        <v>15</v>
      </c>
    </row>
    <row r="706" spans="1:7">
      <c r="A706" s="416" t="s">
        <v>1822</v>
      </c>
      <c r="B706" s="58" t="s">
        <v>1823</v>
      </c>
      <c r="C706" s="59" t="s">
        <v>13</v>
      </c>
      <c r="D706" s="60">
        <v>368.83</v>
      </c>
      <c r="E706" s="60">
        <v>25.47</v>
      </c>
      <c r="F706" s="60">
        <v>394.3</v>
      </c>
      <c r="G706" s="13">
        <v>15</v>
      </c>
    </row>
    <row r="707" spans="1:7">
      <c r="A707" s="416" t="s">
        <v>1824</v>
      </c>
      <c r="B707" s="58" t="s">
        <v>1825</v>
      </c>
      <c r="C707" s="59" t="s">
        <v>13</v>
      </c>
      <c r="D707" s="60">
        <v>424.18</v>
      </c>
      <c r="E707" s="60">
        <v>38.92</v>
      </c>
      <c r="F707" s="60">
        <v>463.1</v>
      </c>
      <c r="G707" s="13">
        <v>15</v>
      </c>
    </row>
    <row r="708" spans="1:7">
      <c r="A708" s="416" t="s">
        <v>1826</v>
      </c>
      <c r="B708" s="58" t="s">
        <v>1827</v>
      </c>
      <c r="C708" s="59" t="s">
        <v>13</v>
      </c>
      <c r="D708" s="60">
        <v>486.76</v>
      </c>
      <c r="E708" s="60">
        <v>45.64</v>
      </c>
      <c r="F708" s="60">
        <v>532.4</v>
      </c>
      <c r="G708" s="13">
        <v>15</v>
      </c>
    </row>
    <row r="709" spans="1:7">
      <c r="A709" s="416" t="s">
        <v>1828</v>
      </c>
      <c r="B709" s="58" t="s">
        <v>1829</v>
      </c>
      <c r="C709" s="59" t="s">
        <v>13</v>
      </c>
      <c r="D709" s="60">
        <v>598.01</v>
      </c>
      <c r="E709" s="60">
        <v>53.97</v>
      </c>
      <c r="F709" s="60">
        <v>651.98</v>
      </c>
      <c r="G709" s="13">
        <v>15</v>
      </c>
    </row>
    <row r="710" spans="1:7">
      <c r="A710" s="416" t="s">
        <v>1830</v>
      </c>
      <c r="B710" s="58" t="s">
        <v>1831</v>
      </c>
      <c r="C710" s="59" t="s">
        <v>13</v>
      </c>
      <c r="D710" s="60">
        <v>668.72</v>
      </c>
      <c r="E710" s="60">
        <v>45.64</v>
      </c>
      <c r="F710" s="60">
        <v>714.36</v>
      </c>
      <c r="G710" s="13">
        <v>15</v>
      </c>
    </row>
    <row r="711" spans="1:7">
      <c r="A711" s="416" t="s">
        <v>353</v>
      </c>
      <c r="B711" s="58" t="s">
        <v>354</v>
      </c>
      <c r="C711" s="59" t="s">
        <v>13</v>
      </c>
      <c r="D711" s="60">
        <v>402.19</v>
      </c>
      <c r="E711" s="60"/>
      <c r="F711" s="60">
        <v>402.19</v>
      </c>
      <c r="G711" s="13">
        <v>15</v>
      </c>
    </row>
    <row r="712" spans="1:7">
      <c r="A712" s="416" t="s">
        <v>1832</v>
      </c>
      <c r="B712" s="58" t="s">
        <v>1833</v>
      </c>
      <c r="C712" s="59" t="s">
        <v>13</v>
      </c>
      <c r="D712" s="60">
        <v>532.14</v>
      </c>
      <c r="E712" s="60"/>
      <c r="F712" s="60">
        <v>532.14</v>
      </c>
      <c r="G712" s="13">
        <v>15</v>
      </c>
    </row>
    <row r="713" spans="1:7" ht="30">
      <c r="A713" s="416" t="s">
        <v>351</v>
      </c>
      <c r="B713" s="58" t="s">
        <v>352</v>
      </c>
      <c r="C713" s="59" t="s">
        <v>72</v>
      </c>
      <c r="D713" s="60">
        <v>32657.79</v>
      </c>
      <c r="E713" s="60"/>
      <c r="F713" s="60">
        <v>32657.79</v>
      </c>
      <c r="G713" s="13">
        <v>15</v>
      </c>
    </row>
    <row r="714" spans="1:7">
      <c r="A714" s="416" t="s">
        <v>355</v>
      </c>
      <c r="B714" s="58" t="s">
        <v>356</v>
      </c>
      <c r="C714" s="59" t="s">
        <v>13</v>
      </c>
      <c r="D714" s="60">
        <v>1296.7</v>
      </c>
      <c r="E714" s="60"/>
      <c r="F714" s="60">
        <v>1296.7</v>
      </c>
      <c r="G714" s="13">
        <v>15</v>
      </c>
    </row>
    <row r="715" spans="1:7">
      <c r="A715" s="416" t="s">
        <v>1834</v>
      </c>
      <c r="B715" s="58" t="s">
        <v>1835</v>
      </c>
      <c r="C715" s="59" t="s">
        <v>13</v>
      </c>
      <c r="D715" s="60">
        <v>1484.19</v>
      </c>
      <c r="E715" s="60"/>
      <c r="F715" s="60">
        <v>1484.19</v>
      </c>
      <c r="G715" s="13">
        <v>15</v>
      </c>
    </row>
    <row r="716" spans="1:7">
      <c r="A716" s="416" t="s">
        <v>1836</v>
      </c>
      <c r="B716" s="58" t="s">
        <v>1837</v>
      </c>
      <c r="C716" s="59" t="s">
        <v>13</v>
      </c>
      <c r="D716" s="60">
        <v>1731.17</v>
      </c>
      <c r="E716" s="60"/>
      <c r="F716" s="60">
        <v>1731.17</v>
      </c>
      <c r="G716" s="13">
        <v>15</v>
      </c>
    </row>
    <row r="717" spans="1:7" ht="30">
      <c r="A717" s="416" t="s">
        <v>1838</v>
      </c>
      <c r="B717" s="58" t="s">
        <v>1839</v>
      </c>
      <c r="C717" s="59" t="s">
        <v>13</v>
      </c>
      <c r="D717" s="60">
        <v>839</v>
      </c>
      <c r="E717" s="60"/>
      <c r="F717" s="60">
        <v>839</v>
      </c>
      <c r="G717" s="13">
        <v>15</v>
      </c>
    </row>
    <row r="718" spans="1:7" ht="30">
      <c r="A718" s="416" t="s">
        <v>1840</v>
      </c>
      <c r="B718" s="58" t="s">
        <v>1841</v>
      </c>
      <c r="C718" s="59" t="s">
        <v>13</v>
      </c>
      <c r="D718" s="60">
        <v>962.12</v>
      </c>
      <c r="E718" s="60"/>
      <c r="F718" s="60">
        <v>962.12</v>
      </c>
      <c r="G718" s="13">
        <v>15</v>
      </c>
    </row>
    <row r="719" spans="1:7" ht="30">
      <c r="A719" s="416" t="s">
        <v>1842</v>
      </c>
      <c r="B719" s="58" t="s">
        <v>1843</v>
      </c>
      <c r="C719" s="59" t="s">
        <v>18</v>
      </c>
      <c r="D719" s="60">
        <v>664.44</v>
      </c>
      <c r="E719" s="60"/>
      <c r="F719" s="60">
        <v>664.44</v>
      </c>
      <c r="G719" s="13">
        <v>15</v>
      </c>
    </row>
    <row r="720" spans="1:7">
      <c r="A720" s="416" t="s">
        <v>1844</v>
      </c>
      <c r="B720" s="58" t="s">
        <v>1845</v>
      </c>
      <c r="C720" s="59"/>
      <c r="D720" s="60"/>
      <c r="E720" s="60"/>
      <c r="F720" s="60"/>
    </row>
    <row r="721" spans="1:7" ht="30">
      <c r="A721" s="416" t="s">
        <v>1846</v>
      </c>
      <c r="B721" s="58" t="s">
        <v>1847</v>
      </c>
      <c r="C721" s="59" t="s">
        <v>72</v>
      </c>
      <c r="D721" s="60">
        <v>1917.98</v>
      </c>
      <c r="E721" s="60"/>
      <c r="F721" s="60">
        <v>1917.98</v>
      </c>
      <c r="G721" s="13">
        <v>15</v>
      </c>
    </row>
    <row r="722" spans="1:7">
      <c r="A722" s="416" t="s">
        <v>1848</v>
      </c>
      <c r="B722" s="58" t="s">
        <v>1849</v>
      </c>
      <c r="C722" s="59" t="s">
        <v>13</v>
      </c>
      <c r="D722" s="60">
        <v>38.92</v>
      </c>
      <c r="E722" s="60"/>
      <c r="F722" s="60">
        <v>38.92</v>
      </c>
      <c r="G722" s="13">
        <v>15</v>
      </c>
    </row>
    <row r="723" spans="1:7">
      <c r="A723" s="416" t="s">
        <v>1850</v>
      </c>
      <c r="B723" s="58" t="s">
        <v>1851</v>
      </c>
      <c r="C723" s="59" t="s">
        <v>13</v>
      </c>
      <c r="D723" s="60">
        <v>45.63</v>
      </c>
      <c r="E723" s="60"/>
      <c r="F723" s="60">
        <v>45.63</v>
      </c>
      <c r="G723" s="13">
        <v>15</v>
      </c>
    </row>
    <row r="724" spans="1:7">
      <c r="A724" s="416" t="s">
        <v>1852</v>
      </c>
      <c r="B724" s="58" t="s">
        <v>1853</v>
      </c>
      <c r="C724" s="59" t="s">
        <v>13</v>
      </c>
      <c r="D724" s="60">
        <v>73.459999999999994</v>
      </c>
      <c r="E724" s="60"/>
      <c r="F724" s="60">
        <v>73.459999999999994</v>
      </c>
      <c r="G724" s="13">
        <v>15</v>
      </c>
    </row>
    <row r="725" spans="1:7" ht="30">
      <c r="A725" s="416" t="s">
        <v>1854</v>
      </c>
      <c r="B725" s="58" t="s">
        <v>1855</v>
      </c>
      <c r="C725" s="59" t="s">
        <v>18</v>
      </c>
      <c r="D725" s="60"/>
      <c r="E725" s="60">
        <v>521</v>
      </c>
      <c r="F725" s="60">
        <v>521</v>
      </c>
      <c r="G725" s="13">
        <v>15</v>
      </c>
    </row>
    <row r="726" spans="1:7">
      <c r="A726" s="416" t="s">
        <v>1856</v>
      </c>
      <c r="B726" s="58" t="s">
        <v>1857</v>
      </c>
      <c r="C726" s="59"/>
      <c r="D726" s="60"/>
      <c r="E726" s="60"/>
      <c r="F726" s="60"/>
    </row>
    <row r="727" spans="1:7" ht="30">
      <c r="A727" s="416" t="s">
        <v>170</v>
      </c>
      <c r="B727" s="58" t="s">
        <v>171</v>
      </c>
      <c r="C727" s="59" t="s">
        <v>72</v>
      </c>
      <c r="D727" s="60">
        <v>43853.17</v>
      </c>
      <c r="E727" s="60"/>
      <c r="F727" s="60">
        <v>43853.17</v>
      </c>
      <c r="G727" s="13">
        <v>15</v>
      </c>
    </row>
    <row r="728" spans="1:7">
      <c r="A728" s="416" t="s">
        <v>1858</v>
      </c>
      <c r="B728" s="58" t="s">
        <v>1859</v>
      </c>
      <c r="C728" s="59" t="s">
        <v>13</v>
      </c>
      <c r="D728" s="60">
        <v>43.54</v>
      </c>
      <c r="E728" s="60">
        <v>5.65</v>
      </c>
      <c r="F728" s="60">
        <v>49.19</v>
      </c>
      <c r="G728" s="13">
        <v>15</v>
      </c>
    </row>
    <row r="729" spans="1:7">
      <c r="A729" s="416" t="s">
        <v>1860</v>
      </c>
      <c r="B729" s="58" t="s">
        <v>1861</v>
      </c>
      <c r="C729" s="59" t="s">
        <v>13</v>
      </c>
      <c r="D729" s="60">
        <v>56.14</v>
      </c>
      <c r="E729" s="60">
        <v>5.65</v>
      </c>
      <c r="F729" s="60">
        <v>61.79</v>
      </c>
      <c r="G729" s="13">
        <v>15</v>
      </c>
    </row>
    <row r="730" spans="1:7">
      <c r="A730" s="416" t="s">
        <v>1862</v>
      </c>
      <c r="B730" s="58" t="s">
        <v>1863</v>
      </c>
      <c r="C730" s="59" t="s">
        <v>13</v>
      </c>
      <c r="D730" s="60">
        <v>60.16</v>
      </c>
      <c r="E730" s="60">
        <v>5.65</v>
      </c>
      <c r="F730" s="60">
        <v>65.81</v>
      </c>
      <c r="G730" s="13">
        <v>15</v>
      </c>
    </row>
    <row r="731" spans="1:7">
      <c r="A731" s="416" t="s">
        <v>1864</v>
      </c>
      <c r="B731" s="58" t="s">
        <v>1865</v>
      </c>
      <c r="C731" s="59" t="s">
        <v>13</v>
      </c>
      <c r="D731" s="60">
        <v>72.17</v>
      </c>
      <c r="E731" s="60">
        <v>5.65</v>
      </c>
      <c r="F731" s="60">
        <v>77.819999999999993</v>
      </c>
      <c r="G731" s="13">
        <v>15</v>
      </c>
    </row>
    <row r="732" spans="1:7">
      <c r="A732" s="416" t="s">
        <v>1866</v>
      </c>
      <c r="B732" s="58" t="s">
        <v>1867</v>
      </c>
      <c r="C732" s="59" t="s">
        <v>13</v>
      </c>
      <c r="D732" s="60">
        <v>98.62</v>
      </c>
      <c r="E732" s="60">
        <v>5.65</v>
      </c>
      <c r="F732" s="60">
        <v>104.27</v>
      </c>
      <c r="G732" s="13">
        <v>15</v>
      </c>
    </row>
    <row r="733" spans="1:7">
      <c r="A733" s="416" t="s">
        <v>1868</v>
      </c>
      <c r="B733" s="58" t="s">
        <v>1869</v>
      </c>
      <c r="C733" s="59" t="s">
        <v>13</v>
      </c>
      <c r="D733" s="60">
        <v>117.17</v>
      </c>
      <c r="E733" s="60">
        <v>5.65</v>
      </c>
      <c r="F733" s="60">
        <v>122.82</v>
      </c>
      <c r="G733" s="13">
        <v>15</v>
      </c>
    </row>
    <row r="734" spans="1:7">
      <c r="A734" s="416" t="s">
        <v>1870</v>
      </c>
      <c r="B734" s="58" t="s">
        <v>1871</v>
      </c>
      <c r="C734" s="59" t="s">
        <v>13</v>
      </c>
      <c r="D734" s="60">
        <v>156.91</v>
      </c>
      <c r="E734" s="60">
        <v>5.65</v>
      </c>
      <c r="F734" s="60">
        <v>162.56</v>
      </c>
      <c r="G734" s="13">
        <v>15</v>
      </c>
    </row>
    <row r="735" spans="1:7">
      <c r="A735" s="416" t="s">
        <v>1872</v>
      </c>
      <c r="B735" s="58" t="s">
        <v>1873</v>
      </c>
      <c r="C735" s="59" t="s">
        <v>13</v>
      </c>
      <c r="D735" s="60">
        <v>196.7</v>
      </c>
      <c r="E735" s="60">
        <v>5.65</v>
      </c>
      <c r="F735" s="60">
        <v>202.35</v>
      </c>
      <c r="G735" s="13">
        <v>15</v>
      </c>
    </row>
    <row r="736" spans="1:7">
      <c r="A736" s="416" t="s">
        <v>1874</v>
      </c>
      <c r="B736" s="58" t="s">
        <v>1875</v>
      </c>
      <c r="C736" s="59"/>
      <c r="D736" s="60"/>
      <c r="E736" s="60"/>
      <c r="F736" s="60"/>
    </row>
    <row r="737" spans="1:7" ht="30">
      <c r="A737" s="416" t="s">
        <v>1876</v>
      </c>
      <c r="B737" s="58" t="s">
        <v>1877</v>
      </c>
      <c r="C737" s="59" t="s">
        <v>72</v>
      </c>
      <c r="D737" s="60">
        <v>31824.45</v>
      </c>
      <c r="E737" s="60"/>
      <c r="F737" s="60">
        <v>31824.45</v>
      </c>
      <c r="G737" s="13">
        <v>15</v>
      </c>
    </row>
    <row r="738" spans="1:7" ht="30">
      <c r="A738" s="416" t="s">
        <v>1878</v>
      </c>
      <c r="B738" s="58" t="s">
        <v>1879</v>
      </c>
      <c r="C738" s="59" t="s">
        <v>13</v>
      </c>
      <c r="D738" s="60">
        <v>362.4</v>
      </c>
      <c r="E738" s="60">
        <v>25.47</v>
      </c>
      <c r="F738" s="60">
        <v>387.87</v>
      </c>
      <c r="G738" s="13">
        <v>15</v>
      </c>
    </row>
    <row r="739" spans="1:7" ht="30">
      <c r="A739" s="416" t="s">
        <v>1880</v>
      </c>
      <c r="B739" s="58" t="s">
        <v>1881</v>
      </c>
      <c r="C739" s="59" t="s">
        <v>13</v>
      </c>
      <c r="D739" s="60">
        <v>428.74</v>
      </c>
      <c r="E739" s="60">
        <v>38.92</v>
      </c>
      <c r="F739" s="60">
        <v>467.66</v>
      </c>
      <c r="G739" s="13">
        <v>15</v>
      </c>
    </row>
    <row r="740" spans="1:7" ht="30">
      <c r="A740" s="416" t="s">
        <v>1882</v>
      </c>
      <c r="B740" s="58" t="s">
        <v>1883</v>
      </c>
      <c r="C740" s="59" t="s">
        <v>13</v>
      </c>
      <c r="D740" s="60">
        <v>489.55</v>
      </c>
      <c r="E740" s="60">
        <v>45.64</v>
      </c>
      <c r="F740" s="60">
        <v>535.19000000000005</v>
      </c>
      <c r="G740" s="13">
        <v>15</v>
      </c>
    </row>
    <row r="741" spans="1:7">
      <c r="A741" s="416" t="s">
        <v>32156</v>
      </c>
      <c r="B741" s="58" t="s">
        <v>1884</v>
      </c>
      <c r="C741" s="59"/>
      <c r="D741" s="60"/>
      <c r="E741" s="60"/>
      <c r="F741" s="60"/>
    </row>
    <row r="742" spans="1:7">
      <c r="A742" s="416" t="s">
        <v>1885</v>
      </c>
      <c r="B742" s="58" t="s">
        <v>1886</v>
      </c>
      <c r="C742" s="59"/>
      <c r="D742" s="60"/>
      <c r="E742" s="60"/>
      <c r="F742" s="60"/>
    </row>
    <row r="743" spans="1:7" ht="30">
      <c r="A743" s="416" t="s">
        <v>1887</v>
      </c>
      <c r="B743" s="58" t="s">
        <v>1888</v>
      </c>
      <c r="C743" s="59" t="s">
        <v>16</v>
      </c>
      <c r="D743" s="60">
        <v>117.76</v>
      </c>
      <c r="E743" s="60">
        <v>34.19</v>
      </c>
      <c r="F743" s="60">
        <v>151.94999999999999</v>
      </c>
      <c r="G743" s="13">
        <v>15</v>
      </c>
    </row>
    <row r="744" spans="1:7" ht="30">
      <c r="A744" s="416" t="s">
        <v>1889</v>
      </c>
      <c r="B744" s="58" t="s">
        <v>1890</v>
      </c>
      <c r="C744" s="59" t="s">
        <v>16</v>
      </c>
      <c r="D744" s="60">
        <v>124.85</v>
      </c>
      <c r="E744" s="60">
        <v>37.6</v>
      </c>
      <c r="F744" s="60">
        <v>162.44999999999999</v>
      </c>
      <c r="G744" s="13">
        <v>15</v>
      </c>
    </row>
    <row r="745" spans="1:7" ht="30">
      <c r="A745" s="416" t="s">
        <v>1891</v>
      </c>
      <c r="B745" s="58" t="s">
        <v>1892</v>
      </c>
      <c r="C745" s="59" t="s">
        <v>16</v>
      </c>
      <c r="D745" s="60">
        <v>154.11000000000001</v>
      </c>
      <c r="E745" s="60">
        <v>41.01</v>
      </c>
      <c r="F745" s="60">
        <v>195.12</v>
      </c>
      <c r="G745" s="13">
        <v>15</v>
      </c>
    </row>
    <row r="746" spans="1:7" ht="30">
      <c r="A746" s="416" t="s">
        <v>1893</v>
      </c>
      <c r="B746" s="58" t="s">
        <v>1894</v>
      </c>
      <c r="C746" s="59" t="s">
        <v>16</v>
      </c>
      <c r="D746" s="60">
        <v>162.44</v>
      </c>
      <c r="E746" s="60">
        <v>44.42</v>
      </c>
      <c r="F746" s="60">
        <v>206.86</v>
      </c>
      <c r="G746" s="13">
        <v>15</v>
      </c>
    </row>
    <row r="747" spans="1:7" ht="30">
      <c r="A747" s="416" t="s">
        <v>1895</v>
      </c>
      <c r="B747" s="58" t="s">
        <v>1896</v>
      </c>
      <c r="C747" s="59" t="s">
        <v>16</v>
      </c>
      <c r="D747" s="60">
        <v>197.4</v>
      </c>
      <c r="E747" s="60">
        <v>48.77</v>
      </c>
      <c r="F747" s="60">
        <v>246.17</v>
      </c>
      <c r="G747" s="13">
        <v>15</v>
      </c>
    </row>
    <row r="748" spans="1:7" ht="30">
      <c r="A748" s="416" t="s">
        <v>1897</v>
      </c>
      <c r="B748" s="58" t="s">
        <v>1898</v>
      </c>
      <c r="C748" s="59" t="s">
        <v>16</v>
      </c>
      <c r="D748" s="60">
        <v>140.88</v>
      </c>
      <c r="E748" s="60">
        <v>37.6</v>
      </c>
      <c r="F748" s="60">
        <v>178.48</v>
      </c>
      <c r="G748" s="13">
        <v>15</v>
      </c>
    </row>
    <row r="749" spans="1:7" ht="30">
      <c r="A749" s="416" t="s">
        <v>1899</v>
      </c>
      <c r="B749" s="58" t="s">
        <v>1900</v>
      </c>
      <c r="C749" s="59" t="s">
        <v>16</v>
      </c>
      <c r="D749" s="60">
        <v>163.91</v>
      </c>
      <c r="E749" s="60">
        <v>37.6</v>
      </c>
      <c r="F749" s="60">
        <v>201.51</v>
      </c>
      <c r="G749" s="13">
        <v>15</v>
      </c>
    </row>
    <row r="750" spans="1:7" ht="30">
      <c r="A750" s="416" t="s">
        <v>1901</v>
      </c>
      <c r="B750" s="58" t="s">
        <v>1902</v>
      </c>
      <c r="C750" s="59" t="s">
        <v>16</v>
      </c>
      <c r="D750" s="60">
        <v>201.9</v>
      </c>
      <c r="E750" s="60">
        <v>41.01</v>
      </c>
      <c r="F750" s="60">
        <v>242.91</v>
      </c>
      <c r="G750" s="13">
        <v>15</v>
      </c>
    </row>
    <row r="751" spans="1:7" ht="30">
      <c r="A751" s="416" t="s">
        <v>1903</v>
      </c>
      <c r="B751" s="58" t="s">
        <v>1904</v>
      </c>
      <c r="C751" s="59" t="s">
        <v>16</v>
      </c>
      <c r="D751" s="60">
        <v>223.72</v>
      </c>
      <c r="E751" s="60">
        <v>44.42</v>
      </c>
      <c r="F751" s="60">
        <v>268.14</v>
      </c>
      <c r="G751" s="13">
        <v>15</v>
      </c>
    </row>
    <row r="752" spans="1:7" ht="30">
      <c r="A752" s="416" t="s">
        <v>1905</v>
      </c>
      <c r="B752" s="58" t="s">
        <v>1906</v>
      </c>
      <c r="C752" s="59" t="s">
        <v>16</v>
      </c>
      <c r="D752" s="60">
        <v>236.85</v>
      </c>
      <c r="E752" s="60">
        <v>48.77</v>
      </c>
      <c r="F752" s="60">
        <v>285.62</v>
      </c>
      <c r="G752" s="13">
        <v>15</v>
      </c>
    </row>
    <row r="753" spans="1:7">
      <c r="A753" s="416" t="s">
        <v>1907</v>
      </c>
      <c r="B753" s="58" t="s">
        <v>1908</v>
      </c>
      <c r="C753" s="59"/>
      <c r="D753" s="60"/>
      <c r="E753" s="60"/>
      <c r="F753" s="60"/>
    </row>
    <row r="754" spans="1:7" ht="30">
      <c r="A754" s="416" t="s">
        <v>1909</v>
      </c>
      <c r="B754" s="58" t="s">
        <v>1910</v>
      </c>
      <c r="C754" s="59" t="s">
        <v>16</v>
      </c>
      <c r="D754" s="60">
        <v>161.61000000000001</v>
      </c>
      <c r="E754" s="60">
        <v>37.6</v>
      </c>
      <c r="F754" s="60">
        <v>199.21</v>
      </c>
      <c r="G754" s="13">
        <v>15</v>
      </c>
    </row>
    <row r="755" spans="1:7" ht="30">
      <c r="A755" s="416" t="s">
        <v>1911</v>
      </c>
      <c r="B755" s="58" t="s">
        <v>1912</v>
      </c>
      <c r="C755" s="59" t="s">
        <v>16</v>
      </c>
      <c r="D755" s="60">
        <v>181.22</v>
      </c>
      <c r="E755" s="60">
        <v>41.01</v>
      </c>
      <c r="F755" s="60">
        <v>222.23</v>
      </c>
      <c r="G755" s="13">
        <v>15</v>
      </c>
    </row>
    <row r="756" spans="1:7" ht="30">
      <c r="A756" s="416" t="s">
        <v>1913</v>
      </c>
      <c r="B756" s="58" t="s">
        <v>1914</v>
      </c>
      <c r="C756" s="59" t="s">
        <v>16</v>
      </c>
      <c r="D756" s="60">
        <v>195.73</v>
      </c>
      <c r="E756" s="60">
        <v>44.42</v>
      </c>
      <c r="F756" s="60">
        <v>240.15</v>
      </c>
      <c r="G756" s="13">
        <v>15</v>
      </c>
    </row>
    <row r="757" spans="1:7" ht="30">
      <c r="A757" s="416" t="s">
        <v>1915</v>
      </c>
      <c r="B757" s="58" t="s">
        <v>1916</v>
      </c>
      <c r="C757" s="59" t="s">
        <v>16</v>
      </c>
      <c r="D757" s="60">
        <v>206.46</v>
      </c>
      <c r="E757" s="60">
        <v>48.77</v>
      </c>
      <c r="F757" s="60">
        <v>255.23</v>
      </c>
      <c r="G757" s="13">
        <v>15</v>
      </c>
    </row>
    <row r="758" spans="1:7">
      <c r="A758" s="416" t="s">
        <v>1917</v>
      </c>
      <c r="B758" s="58" t="s">
        <v>1918</v>
      </c>
      <c r="C758" s="59"/>
      <c r="D758" s="60"/>
      <c r="E758" s="60"/>
      <c r="F758" s="60"/>
    </row>
    <row r="759" spans="1:7">
      <c r="A759" s="416" t="s">
        <v>1919</v>
      </c>
      <c r="B759" s="58" t="s">
        <v>1920</v>
      </c>
      <c r="C759" s="59" t="s">
        <v>16</v>
      </c>
      <c r="D759" s="60">
        <v>147.46</v>
      </c>
      <c r="E759" s="60">
        <v>11.46</v>
      </c>
      <c r="F759" s="60">
        <v>158.91999999999999</v>
      </c>
      <c r="G759" s="13">
        <v>15</v>
      </c>
    </row>
    <row r="760" spans="1:7">
      <c r="A760" s="416" t="s">
        <v>1921</v>
      </c>
      <c r="B760" s="58" t="s">
        <v>1922</v>
      </c>
      <c r="C760" s="59" t="s">
        <v>16</v>
      </c>
      <c r="D760" s="60">
        <v>164.41</v>
      </c>
      <c r="E760" s="60">
        <v>12.05</v>
      </c>
      <c r="F760" s="60">
        <v>176.46</v>
      </c>
      <c r="G760" s="13">
        <v>15</v>
      </c>
    </row>
    <row r="761" spans="1:7">
      <c r="A761" s="416" t="s">
        <v>1923</v>
      </c>
      <c r="B761" s="58" t="s">
        <v>1924</v>
      </c>
      <c r="C761" s="59" t="s">
        <v>16</v>
      </c>
      <c r="D761" s="60">
        <v>178.38</v>
      </c>
      <c r="E761" s="60">
        <v>12.64</v>
      </c>
      <c r="F761" s="60">
        <v>191.02</v>
      </c>
      <c r="G761" s="13">
        <v>15</v>
      </c>
    </row>
    <row r="762" spans="1:7">
      <c r="A762" s="416" t="s">
        <v>1925</v>
      </c>
      <c r="B762" s="58" t="s">
        <v>1926</v>
      </c>
      <c r="C762" s="59" t="s">
        <v>16</v>
      </c>
      <c r="D762" s="60">
        <v>248.79</v>
      </c>
      <c r="E762" s="60">
        <v>12.88</v>
      </c>
      <c r="F762" s="60">
        <v>261.67</v>
      </c>
      <c r="G762" s="13">
        <v>15</v>
      </c>
    </row>
    <row r="763" spans="1:7">
      <c r="A763" s="416" t="s">
        <v>1927</v>
      </c>
      <c r="B763" s="58" t="s">
        <v>1928</v>
      </c>
      <c r="C763" s="59" t="s">
        <v>16</v>
      </c>
      <c r="D763" s="60">
        <v>149.65</v>
      </c>
      <c r="E763" s="60">
        <v>11.46</v>
      </c>
      <c r="F763" s="60">
        <v>161.11000000000001</v>
      </c>
      <c r="G763" s="13">
        <v>15</v>
      </c>
    </row>
    <row r="764" spans="1:7">
      <c r="A764" s="416" t="s">
        <v>1929</v>
      </c>
      <c r="B764" s="58" t="s">
        <v>1930</v>
      </c>
      <c r="C764" s="59" t="s">
        <v>16</v>
      </c>
      <c r="D764" s="60">
        <v>155.78</v>
      </c>
      <c r="E764" s="60">
        <v>12.05</v>
      </c>
      <c r="F764" s="60">
        <v>167.83</v>
      </c>
      <c r="G764" s="13">
        <v>15</v>
      </c>
    </row>
    <row r="765" spans="1:7">
      <c r="A765" s="416" t="s">
        <v>32157</v>
      </c>
      <c r="B765" s="58" t="s">
        <v>1931</v>
      </c>
      <c r="C765" s="59"/>
      <c r="D765" s="60"/>
      <c r="E765" s="60"/>
      <c r="F765" s="60"/>
    </row>
    <row r="766" spans="1:7">
      <c r="A766" s="416" t="s">
        <v>1932</v>
      </c>
      <c r="B766" s="58" t="s">
        <v>1933</v>
      </c>
      <c r="C766" s="59"/>
      <c r="D766" s="60"/>
      <c r="E766" s="60"/>
      <c r="F766" s="60"/>
    </row>
    <row r="767" spans="1:7">
      <c r="A767" s="416" t="s">
        <v>1934</v>
      </c>
      <c r="B767" s="58" t="s">
        <v>1935</v>
      </c>
      <c r="C767" s="59" t="s">
        <v>18</v>
      </c>
      <c r="D767" s="60">
        <v>688.7</v>
      </c>
      <c r="E767" s="60">
        <v>389.25</v>
      </c>
      <c r="F767" s="60">
        <v>1077.95</v>
      </c>
      <c r="G767" s="13">
        <v>15</v>
      </c>
    </row>
    <row r="768" spans="1:7" ht="30">
      <c r="A768" s="416" t="s">
        <v>1936</v>
      </c>
      <c r="B768" s="58" t="s">
        <v>1937</v>
      </c>
      <c r="C768" s="59" t="s">
        <v>16</v>
      </c>
      <c r="D768" s="60">
        <v>77.38</v>
      </c>
      <c r="E768" s="60">
        <v>37.35</v>
      </c>
      <c r="F768" s="60">
        <v>114.73</v>
      </c>
      <c r="G768" s="13">
        <v>15</v>
      </c>
    </row>
    <row r="769" spans="1:7" ht="30">
      <c r="A769" s="416" t="s">
        <v>1938</v>
      </c>
      <c r="B769" s="58" t="s">
        <v>1939</v>
      </c>
      <c r="C769" s="59" t="s">
        <v>16</v>
      </c>
      <c r="D769" s="60">
        <v>104.4</v>
      </c>
      <c r="E769" s="60">
        <v>38.200000000000003</v>
      </c>
      <c r="F769" s="60">
        <v>142.6</v>
      </c>
      <c r="G769" s="13">
        <v>15</v>
      </c>
    </row>
    <row r="770" spans="1:7">
      <c r="A770" s="416" t="s">
        <v>1940</v>
      </c>
      <c r="B770" s="58" t="s">
        <v>1941</v>
      </c>
      <c r="C770" s="59"/>
      <c r="D770" s="60"/>
      <c r="E770" s="60"/>
      <c r="F770" s="60"/>
    </row>
    <row r="771" spans="1:7">
      <c r="A771" s="416" t="s">
        <v>1942</v>
      </c>
      <c r="B771" s="58" t="s">
        <v>1943</v>
      </c>
      <c r="C771" s="59" t="s">
        <v>16</v>
      </c>
      <c r="D771" s="60">
        <v>42.71</v>
      </c>
      <c r="E771" s="60">
        <v>48.07</v>
      </c>
      <c r="F771" s="60">
        <v>90.78</v>
      </c>
      <c r="G771" s="13">
        <v>15</v>
      </c>
    </row>
    <row r="772" spans="1:7">
      <c r="A772" s="416" t="s">
        <v>1944</v>
      </c>
      <c r="B772" s="58" t="s">
        <v>1945</v>
      </c>
      <c r="C772" s="59" t="s">
        <v>16</v>
      </c>
      <c r="D772" s="60">
        <v>58.49</v>
      </c>
      <c r="E772" s="60">
        <v>76.069999999999993</v>
      </c>
      <c r="F772" s="60">
        <v>134.56</v>
      </c>
      <c r="G772" s="13">
        <v>15</v>
      </c>
    </row>
    <row r="773" spans="1:7">
      <c r="A773" s="416" t="s">
        <v>1946</v>
      </c>
      <c r="B773" s="58" t="s">
        <v>1947</v>
      </c>
      <c r="C773" s="59" t="s">
        <v>16</v>
      </c>
      <c r="D773" s="60">
        <v>129.58000000000001</v>
      </c>
      <c r="E773" s="60">
        <v>123.44</v>
      </c>
      <c r="F773" s="60">
        <v>253.02</v>
      </c>
      <c r="G773" s="13">
        <v>15</v>
      </c>
    </row>
    <row r="774" spans="1:7">
      <c r="A774" s="416" t="s">
        <v>1948</v>
      </c>
      <c r="B774" s="58" t="s">
        <v>1949</v>
      </c>
      <c r="C774" s="59" t="s">
        <v>16</v>
      </c>
      <c r="D774" s="60">
        <v>187.16</v>
      </c>
      <c r="E774" s="60">
        <v>152.22999999999999</v>
      </c>
      <c r="F774" s="60">
        <v>339.39</v>
      </c>
      <c r="G774" s="13">
        <v>15</v>
      </c>
    </row>
    <row r="775" spans="1:7">
      <c r="A775" s="416" t="s">
        <v>1950</v>
      </c>
      <c r="B775" s="58" t="s">
        <v>1951</v>
      </c>
      <c r="C775" s="59" t="s">
        <v>16</v>
      </c>
      <c r="D775" s="60">
        <v>118.79</v>
      </c>
      <c r="E775" s="60">
        <v>76.069999999999993</v>
      </c>
      <c r="F775" s="60">
        <v>194.86</v>
      </c>
      <c r="G775" s="13">
        <v>15</v>
      </c>
    </row>
    <row r="776" spans="1:7">
      <c r="A776" s="416" t="s">
        <v>1952</v>
      </c>
      <c r="B776" s="58" t="s">
        <v>1953</v>
      </c>
      <c r="C776" s="59" t="s">
        <v>16</v>
      </c>
      <c r="D776" s="60">
        <v>268.18</v>
      </c>
      <c r="E776" s="60">
        <v>123.44</v>
      </c>
      <c r="F776" s="60">
        <v>391.62</v>
      </c>
      <c r="G776" s="13">
        <v>15</v>
      </c>
    </row>
    <row r="777" spans="1:7">
      <c r="A777" s="416" t="s">
        <v>1954</v>
      </c>
      <c r="B777" s="58" t="s">
        <v>1955</v>
      </c>
      <c r="C777" s="59"/>
      <c r="D777" s="60"/>
      <c r="E777" s="60"/>
      <c r="F777" s="60"/>
    </row>
    <row r="778" spans="1:7">
      <c r="A778" s="416" t="s">
        <v>1956</v>
      </c>
      <c r="B778" s="58" t="s">
        <v>1957</v>
      </c>
      <c r="C778" s="59" t="s">
        <v>16</v>
      </c>
      <c r="D778" s="60">
        <v>155.5</v>
      </c>
      <c r="E778" s="60">
        <v>67.8</v>
      </c>
      <c r="F778" s="60">
        <v>223.3</v>
      </c>
      <c r="G778" s="13">
        <v>15</v>
      </c>
    </row>
    <row r="779" spans="1:7">
      <c r="A779" s="416" t="s">
        <v>1958</v>
      </c>
      <c r="B779" s="58" t="s">
        <v>1959</v>
      </c>
      <c r="C779" s="59" t="s">
        <v>16</v>
      </c>
      <c r="D779" s="60">
        <v>293.39999999999998</v>
      </c>
      <c r="E779" s="60">
        <v>127.87</v>
      </c>
      <c r="F779" s="60">
        <v>421.27</v>
      </c>
      <c r="G779" s="13">
        <v>15</v>
      </c>
    </row>
    <row r="780" spans="1:7">
      <c r="A780" s="416" t="s">
        <v>1960</v>
      </c>
      <c r="B780" s="58" t="s">
        <v>1961</v>
      </c>
      <c r="C780" s="59" t="s">
        <v>16</v>
      </c>
      <c r="D780" s="60">
        <v>606.42999999999995</v>
      </c>
      <c r="E780" s="60">
        <v>178.84</v>
      </c>
      <c r="F780" s="60">
        <v>785.27</v>
      </c>
      <c r="G780" s="13">
        <v>15</v>
      </c>
    </row>
    <row r="781" spans="1:7">
      <c r="A781" s="416" t="s">
        <v>1962</v>
      </c>
      <c r="B781" s="58" t="s">
        <v>1963</v>
      </c>
      <c r="C781" s="59"/>
      <c r="D781" s="60"/>
      <c r="E781" s="60"/>
      <c r="F781" s="60"/>
    </row>
    <row r="782" spans="1:7">
      <c r="A782" s="416" t="s">
        <v>1964</v>
      </c>
      <c r="B782" s="58" t="s">
        <v>1965</v>
      </c>
      <c r="C782" s="59" t="s">
        <v>16</v>
      </c>
      <c r="D782" s="60">
        <v>39.68</v>
      </c>
      <c r="E782" s="60">
        <v>34.409999999999997</v>
      </c>
      <c r="F782" s="60">
        <v>74.09</v>
      </c>
      <c r="G782" s="13">
        <v>15</v>
      </c>
    </row>
    <row r="783" spans="1:7">
      <c r="A783" s="416" t="s">
        <v>1966</v>
      </c>
      <c r="B783" s="58" t="s">
        <v>1967</v>
      </c>
      <c r="C783" s="59" t="s">
        <v>16</v>
      </c>
      <c r="D783" s="60">
        <v>46.31</v>
      </c>
      <c r="E783" s="60">
        <v>37.35</v>
      </c>
      <c r="F783" s="60">
        <v>83.66</v>
      </c>
      <c r="G783" s="13">
        <v>15</v>
      </c>
    </row>
    <row r="784" spans="1:7">
      <c r="A784" s="416" t="s">
        <v>434</v>
      </c>
      <c r="B784" s="58" t="s">
        <v>1968</v>
      </c>
      <c r="C784" s="59" t="s">
        <v>16</v>
      </c>
      <c r="D784" s="60">
        <v>59.29</v>
      </c>
      <c r="E784" s="60">
        <v>40.08</v>
      </c>
      <c r="F784" s="60">
        <v>99.37</v>
      </c>
      <c r="G784" s="13">
        <v>15</v>
      </c>
    </row>
    <row r="785" spans="1:7">
      <c r="A785" s="416" t="s">
        <v>1969</v>
      </c>
      <c r="B785" s="58" t="s">
        <v>1970</v>
      </c>
      <c r="C785" s="59"/>
      <c r="D785" s="60"/>
      <c r="E785" s="60"/>
      <c r="F785" s="60"/>
    </row>
    <row r="786" spans="1:7">
      <c r="A786" s="416" t="s">
        <v>1971</v>
      </c>
      <c r="B786" s="58" t="s">
        <v>1972</v>
      </c>
      <c r="C786" s="59" t="s">
        <v>16</v>
      </c>
      <c r="D786" s="60">
        <v>47.52</v>
      </c>
      <c r="E786" s="60">
        <v>37.35</v>
      </c>
      <c r="F786" s="60">
        <v>84.87</v>
      </c>
      <c r="G786" s="13">
        <v>15</v>
      </c>
    </row>
    <row r="787" spans="1:7">
      <c r="A787" s="416" t="s">
        <v>1973</v>
      </c>
      <c r="B787" s="58" t="s">
        <v>1974</v>
      </c>
      <c r="C787" s="59" t="s">
        <v>16</v>
      </c>
      <c r="D787" s="60">
        <v>63.54</v>
      </c>
      <c r="E787" s="60">
        <v>40.08</v>
      </c>
      <c r="F787" s="60">
        <v>103.62</v>
      </c>
      <c r="G787" s="13">
        <v>15</v>
      </c>
    </row>
    <row r="788" spans="1:7">
      <c r="A788" s="416" t="s">
        <v>1975</v>
      </c>
      <c r="B788" s="58" t="s">
        <v>1976</v>
      </c>
      <c r="C788" s="59"/>
      <c r="D788" s="60"/>
      <c r="E788" s="60"/>
      <c r="F788" s="60"/>
    </row>
    <row r="789" spans="1:7">
      <c r="A789" s="416" t="s">
        <v>276</v>
      </c>
      <c r="B789" s="58" t="s">
        <v>20783</v>
      </c>
      <c r="C789" s="59" t="s">
        <v>16</v>
      </c>
      <c r="D789" s="60">
        <v>48.24</v>
      </c>
      <c r="E789" s="60">
        <v>34.409999999999997</v>
      </c>
      <c r="F789" s="60">
        <v>82.65</v>
      </c>
      <c r="G789" s="13">
        <v>15</v>
      </c>
    </row>
    <row r="790" spans="1:7">
      <c r="A790" s="416" t="s">
        <v>1977</v>
      </c>
      <c r="B790" s="58" t="s">
        <v>20784</v>
      </c>
      <c r="C790" s="59" t="s">
        <v>16</v>
      </c>
      <c r="D790" s="60">
        <v>60.47</v>
      </c>
      <c r="E790" s="60">
        <v>37.35</v>
      </c>
      <c r="F790" s="60">
        <v>97.82</v>
      </c>
      <c r="G790" s="13">
        <v>15</v>
      </c>
    </row>
    <row r="791" spans="1:7">
      <c r="A791" s="416" t="s">
        <v>178</v>
      </c>
      <c r="B791" s="58" t="s">
        <v>20785</v>
      </c>
      <c r="C791" s="59" t="s">
        <v>16</v>
      </c>
      <c r="D791" s="60">
        <v>79.17</v>
      </c>
      <c r="E791" s="60">
        <v>38.200000000000003</v>
      </c>
      <c r="F791" s="60">
        <v>117.37</v>
      </c>
      <c r="G791" s="13">
        <v>15</v>
      </c>
    </row>
    <row r="792" spans="1:7">
      <c r="A792" s="416" t="s">
        <v>1978</v>
      </c>
      <c r="B792" s="58" t="s">
        <v>1979</v>
      </c>
      <c r="C792" s="59"/>
      <c r="D792" s="60"/>
      <c r="E792" s="60"/>
      <c r="F792" s="60"/>
    </row>
    <row r="793" spans="1:7">
      <c r="A793" s="416" t="s">
        <v>1980</v>
      </c>
      <c r="B793" s="58" t="s">
        <v>20786</v>
      </c>
      <c r="C793" s="59" t="s">
        <v>16</v>
      </c>
      <c r="D793" s="60">
        <v>74.44</v>
      </c>
      <c r="E793" s="60">
        <v>42.05</v>
      </c>
      <c r="F793" s="60">
        <v>116.49</v>
      </c>
      <c r="G793" s="13">
        <v>15</v>
      </c>
    </row>
    <row r="794" spans="1:7">
      <c r="A794" s="416" t="s">
        <v>403</v>
      </c>
      <c r="B794" s="58" t="s">
        <v>20787</v>
      </c>
      <c r="C794" s="59" t="s">
        <v>16</v>
      </c>
      <c r="D794" s="60">
        <v>86.81</v>
      </c>
      <c r="E794" s="60">
        <v>43.11</v>
      </c>
      <c r="F794" s="60">
        <v>129.91999999999999</v>
      </c>
      <c r="G794" s="13">
        <v>15</v>
      </c>
    </row>
    <row r="795" spans="1:7">
      <c r="A795" s="416" t="s">
        <v>373</v>
      </c>
      <c r="B795" s="58" t="s">
        <v>20788</v>
      </c>
      <c r="C795" s="59" t="s">
        <v>16</v>
      </c>
      <c r="D795" s="60">
        <v>78.34</v>
      </c>
      <c r="E795" s="60">
        <v>55.68</v>
      </c>
      <c r="F795" s="60">
        <v>134.02000000000001</v>
      </c>
      <c r="G795" s="13">
        <v>15</v>
      </c>
    </row>
    <row r="796" spans="1:7">
      <c r="A796" s="416" t="s">
        <v>275</v>
      </c>
      <c r="B796" s="58" t="s">
        <v>20789</v>
      </c>
      <c r="C796" s="59" t="s">
        <v>16</v>
      </c>
      <c r="D796" s="60">
        <v>105.79</v>
      </c>
      <c r="E796" s="60">
        <v>59.34</v>
      </c>
      <c r="F796" s="60">
        <v>165.13</v>
      </c>
      <c r="G796" s="13">
        <v>15</v>
      </c>
    </row>
    <row r="797" spans="1:7">
      <c r="A797" s="416" t="s">
        <v>1981</v>
      </c>
      <c r="B797" s="58" t="s">
        <v>1982</v>
      </c>
      <c r="C797" s="59"/>
      <c r="D797" s="60"/>
      <c r="E797" s="60"/>
      <c r="F797" s="60"/>
    </row>
    <row r="798" spans="1:7" ht="30">
      <c r="A798" s="416" t="s">
        <v>1983</v>
      </c>
      <c r="B798" s="58" t="s">
        <v>1984</v>
      </c>
      <c r="C798" s="59" t="s">
        <v>16</v>
      </c>
      <c r="D798" s="60">
        <v>97.65</v>
      </c>
      <c r="E798" s="60">
        <v>16.3</v>
      </c>
      <c r="F798" s="60">
        <v>113.95</v>
      </c>
      <c r="G798" s="13">
        <v>15</v>
      </c>
    </row>
    <row r="799" spans="1:7" ht="30">
      <c r="A799" s="416" t="s">
        <v>1985</v>
      </c>
      <c r="B799" s="58" t="s">
        <v>1986</v>
      </c>
      <c r="C799" s="59" t="s">
        <v>16</v>
      </c>
      <c r="D799" s="60">
        <v>119.96</v>
      </c>
      <c r="E799" s="60">
        <v>16.73</v>
      </c>
      <c r="F799" s="60">
        <v>136.69</v>
      </c>
      <c r="G799" s="13">
        <v>15</v>
      </c>
    </row>
    <row r="800" spans="1:7" ht="30">
      <c r="A800" s="416" t="s">
        <v>1987</v>
      </c>
      <c r="B800" s="58" t="s">
        <v>1988</v>
      </c>
      <c r="C800" s="59" t="s">
        <v>16</v>
      </c>
      <c r="D800" s="60">
        <v>147.22</v>
      </c>
      <c r="E800" s="60">
        <v>16.940000000000001</v>
      </c>
      <c r="F800" s="60">
        <v>164.16</v>
      </c>
      <c r="G800" s="13">
        <v>15</v>
      </c>
    </row>
    <row r="801" spans="1:7" ht="30">
      <c r="A801" s="416" t="s">
        <v>1989</v>
      </c>
      <c r="B801" s="58" t="s">
        <v>1990</v>
      </c>
      <c r="C801" s="59" t="s">
        <v>16</v>
      </c>
      <c r="D801" s="60">
        <v>189.51</v>
      </c>
      <c r="E801" s="60">
        <v>17.57</v>
      </c>
      <c r="F801" s="60">
        <v>207.08</v>
      </c>
      <c r="G801" s="13">
        <v>15</v>
      </c>
    </row>
    <row r="802" spans="1:7">
      <c r="A802" s="416" t="s">
        <v>1991</v>
      </c>
      <c r="B802" s="58" t="s">
        <v>1992</v>
      </c>
      <c r="C802" s="59"/>
      <c r="D802" s="60"/>
      <c r="E802" s="60"/>
      <c r="F802" s="60"/>
    </row>
    <row r="803" spans="1:7">
      <c r="A803" s="416" t="s">
        <v>1993</v>
      </c>
      <c r="B803" s="58" t="s">
        <v>1994</v>
      </c>
      <c r="C803" s="59" t="s">
        <v>18</v>
      </c>
      <c r="D803" s="60">
        <v>950.14</v>
      </c>
      <c r="E803" s="60">
        <v>888.42</v>
      </c>
      <c r="F803" s="60">
        <v>1838.56</v>
      </c>
      <c r="G803" s="13">
        <v>15</v>
      </c>
    </row>
    <row r="804" spans="1:7">
      <c r="A804" s="416" t="s">
        <v>1995</v>
      </c>
      <c r="B804" s="58" t="s">
        <v>1996</v>
      </c>
      <c r="C804" s="59" t="s">
        <v>13</v>
      </c>
      <c r="D804" s="60">
        <v>4.3099999999999996</v>
      </c>
      <c r="E804" s="60">
        <v>8.0299999999999994</v>
      </c>
      <c r="F804" s="60">
        <v>12.34</v>
      </c>
      <c r="G804" s="13">
        <v>15</v>
      </c>
    </row>
    <row r="805" spans="1:7">
      <c r="A805" s="416" t="s">
        <v>1997</v>
      </c>
      <c r="B805" s="58" t="s">
        <v>1998</v>
      </c>
      <c r="C805" s="59"/>
      <c r="D805" s="60"/>
      <c r="E805" s="60"/>
      <c r="F805" s="60"/>
    </row>
    <row r="806" spans="1:7" ht="30">
      <c r="A806" s="416" t="s">
        <v>1999</v>
      </c>
      <c r="B806" s="58" t="s">
        <v>2000</v>
      </c>
      <c r="C806" s="59" t="s">
        <v>16</v>
      </c>
      <c r="D806" s="60">
        <v>175.6</v>
      </c>
      <c r="E806" s="60">
        <v>84.52</v>
      </c>
      <c r="F806" s="60">
        <v>260.12</v>
      </c>
      <c r="G806" s="13">
        <v>15</v>
      </c>
    </row>
    <row r="807" spans="1:7" ht="30">
      <c r="A807" s="416" t="s">
        <v>2001</v>
      </c>
      <c r="B807" s="58" t="s">
        <v>2002</v>
      </c>
      <c r="C807" s="59" t="s">
        <v>16</v>
      </c>
      <c r="D807" s="60">
        <v>156.22</v>
      </c>
      <c r="E807" s="60">
        <v>70.13</v>
      </c>
      <c r="F807" s="60">
        <v>226.35</v>
      </c>
      <c r="G807" s="13">
        <v>15</v>
      </c>
    </row>
    <row r="808" spans="1:7" ht="30">
      <c r="A808" s="416" t="s">
        <v>2003</v>
      </c>
      <c r="B808" s="58" t="s">
        <v>2004</v>
      </c>
      <c r="C808" s="59" t="s">
        <v>16</v>
      </c>
      <c r="D808" s="60">
        <v>155.44999999999999</v>
      </c>
      <c r="E808" s="60">
        <v>70.14</v>
      </c>
      <c r="F808" s="60">
        <v>225.59</v>
      </c>
      <c r="G808" s="13">
        <v>15</v>
      </c>
    </row>
    <row r="809" spans="1:7" ht="30">
      <c r="A809" s="416" t="s">
        <v>2005</v>
      </c>
      <c r="B809" s="58" t="s">
        <v>2006</v>
      </c>
      <c r="C809" s="59" t="s">
        <v>16</v>
      </c>
      <c r="D809" s="60">
        <v>2089.9299999999998</v>
      </c>
      <c r="E809" s="60">
        <v>190.26</v>
      </c>
      <c r="F809" s="60">
        <v>2280.19</v>
      </c>
      <c r="G809" s="13">
        <v>15</v>
      </c>
    </row>
    <row r="810" spans="1:7">
      <c r="A810" s="416" t="s">
        <v>2007</v>
      </c>
      <c r="B810" s="58" t="s">
        <v>2008</v>
      </c>
      <c r="C810" s="59" t="s">
        <v>16</v>
      </c>
      <c r="D810" s="60">
        <v>1006.79</v>
      </c>
      <c r="E810" s="60">
        <v>126.33</v>
      </c>
      <c r="F810" s="60">
        <v>1133.1199999999999</v>
      </c>
      <c r="G810" s="13">
        <v>15</v>
      </c>
    </row>
    <row r="811" spans="1:7">
      <c r="A811" s="416" t="s">
        <v>2009</v>
      </c>
      <c r="B811" s="58" t="s">
        <v>2010</v>
      </c>
      <c r="C811" s="59"/>
      <c r="D811" s="60"/>
      <c r="E811" s="60"/>
      <c r="F811" s="60"/>
    </row>
    <row r="812" spans="1:7">
      <c r="A812" s="416" t="s">
        <v>2011</v>
      </c>
      <c r="B812" s="58" t="s">
        <v>2012</v>
      </c>
      <c r="C812" s="59" t="s">
        <v>16</v>
      </c>
      <c r="D812" s="60">
        <v>1196.1199999999999</v>
      </c>
      <c r="E812" s="60">
        <v>81.81</v>
      </c>
      <c r="F812" s="60">
        <v>1277.93</v>
      </c>
      <c r="G812" s="13">
        <v>15</v>
      </c>
    </row>
    <row r="813" spans="1:7">
      <c r="A813" s="416" t="s">
        <v>2013</v>
      </c>
      <c r="B813" s="58" t="s">
        <v>2014</v>
      </c>
      <c r="C813" s="59" t="s">
        <v>16</v>
      </c>
      <c r="D813" s="60">
        <v>273.12</v>
      </c>
      <c r="E813" s="60"/>
      <c r="F813" s="60">
        <v>273.12</v>
      </c>
      <c r="G813" s="13">
        <v>15</v>
      </c>
    </row>
    <row r="814" spans="1:7" ht="45">
      <c r="A814" s="416" t="s">
        <v>2015</v>
      </c>
      <c r="B814" s="58" t="s">
        <v>2016</v>
      </c>
      <c r="C814" s="59" t="s">
        <v>16</v>
      </c>
      <c r="D814" s="60">
        <v>839.86</v>
      </c>
      <c r="E814" s="60"/>
      <c r="F814" s="60">
        <v>839.86</v>
      </c>
      <c r="G814" s="13">
        <v>15</v>
      </c>
    </row>
    <row r="815" spans="1:7" ht="30">
      <c r="A815" s="416" t="s">
        <v>2017</v>
      </c>
      <c r="B815" s="58" t="s">
        <v>2018</v>
      </c>
      <c r="C815" s="59" t="s">
        <v>16</v>
      </c>
      <c r="D815" s="60">
        <v>1101.69</v>
      </c>
      <c r="E815" s="60">
        <v>81.81</v>
      </c>
      <c r="F815" s="60">
        <v>1183.5</v>
      </c>
      <c r="G815" s="13">
        <v>15</v>
      </c>
    </row>
    <row r="816" spans="1:7" ht="30">
      <c r="A816" s="416" t="s">
        <v>2019</v>
      </c>
      <c r="B816" s="58" t="s">
        <v>2020</v>
      </c>
      <c r="C816" s="59" t="s">
        <v>16</v>
      </c>
      <c r="D816" s="60">
        <v>195.73</v>
      </c>
      <c r="E816" s="60"/>
      <c r="F816" s="60">
        <v>195.73</v>
      </c>
      <c r="G816" s="13">
        <v>15</v>
      </c>
    </row>
    <row r="817" spans="1:7" ht="30">
      <c r="A817" s="416" t="s">
        <v>2021</v>
      </c>
      <c r="B817" s="58" t="s">
        <v>2022</v>
      </c>
      <c r="C817" s="59" t="s">
        <v>16</v>
      </c>
      <c r="D817" s="60">
        <v>222.73</v>
      </c>
      <c r="E817" s="60"/>
      <c r="F817" s="60">
        <v>222.73</v>
      </c>
      <c r="G817" s="13">
        <v>15</v>
      </c>
    </row>
    <row r="818" spans="1:7" ht="30">
      <c r="A818" s="416" t="s">
        <v>2023</v>
      </c>
      <c r="B818" s="58" t="s">
        <v>2024</v>
      </c>
      <c r="C818" s="59" t="s">
        <v>16</v>
      </c>
      <c r="D818" s="60">
        <v>223.54</v>
      </c>
      <c r="E818" s="60"/>
      <c r="F818" s="60">
        <v>223.54</v>
      </c>
      <c r="G818" s="13">
        <v>15</v>
      </c>
    </row>
    <row r="819" spans="1:7" ht="30">
      <c r="A819" s="416" t="s">
        <v>2025</v>
      </c>
      <c r="B819" s="58" t="s">
        <v>2026</v>
      </c>
      <c r="C819" s="59" t="s">
        <v>16</v>
      </c>
      <c r="D819" s="60">
        <v>195.03</v>
      </c>
      <c r="E819" s="60"/>
      <c r="F819" s="60">
        <v>195.03</v>
      </c>
      <c r="G819" s="13">
        <v>15</v>
      </c>
    </row>
    <row r="820" spans="1:7" ht="30">
      <c r="A820" s="416" t="s">
        <v>2027</v>
      </c>
      <c r="B820" s="58" t="s">
        <v>2028</v>
      </c>
      <c r="C820" s="59" t="s">
        <v>16</v>
      </c>
      <c r="D820" s="60">
        <v>162.41999999999999</v>
      </c>
      <c r="E820" s="60"/>
      <c r="F820" s="60">
        <v>162.41999999999999</v>
      </c>
      <c r="G820" s="13">
        <v>15</v>
      </c>
    </row>
    <row r="821" spans="1:7" ht="30">
      <c r="A821" s="416" t="s">
        <v>2029</v>
      </c>
      <c r="B821" s="58" t="s">
        <v>2030</v>
      </c>
      <c r="C821" s="59" t="s">
        <v>16</v>
      </c>
      <c r="D821" s="60">
        <v>170.23</v>
      </c>
      <c r="E821" s="60"/>
      <c r="F821" s="60">
        <v>170.23</v>
      </c>
      <c r="G821" s="13">
        <v>15</v>
      </c>
    </row>
    <row r="822" spans="1:7" ht="30">
      <c r="A822" s="416" t="s">
        <v>2031</v>
      </c>
      <c r="B822" s="58" t="s">
        <v>2032</v>
      </c>
      <c r="C822" s="59" t="s">
        <v>16</v>
      </c>
      <c r="D822" s="60">
        <v>219.19</v>
      </c>
      <c r="E822" s="60"/>
      <c r="F822" s="60">
        <v>219.19</v>
      </c>
      <c r="G822" s="13">
        <v>15</v>
      </c>
    </row>
    <row r="823" spans="1:7" ht="30">
      <c r="A823" s="416" t="s">
        <v>2033</v>
      </c>
      <c r="B823" s="58" t="s">
        <v>2034</v>
      </c>
      <c r="C823" s="59" t="s">
        <v>16</v>
      </c>
      <c r="D823" s="60">
        <v>176.74</v>
      </c>
      <c r="E823" s="60"/>
      <c r="F823" s="60">
        <v>176.74</v>
      </c>
      <c r="G823" s="13">
        <v>15</v>
      </c>
    </row>
    <row r="824" spans="1:7" ht="30">
      <c r="A824" s="416" t="s">
        <v>2035</v>
      </c>
      <c r="B824" s="58" t="s">
        <v>2036</v>
      </c>
      <c r="C824" s="59" t="s">
        <v>16</v>
      </c>
      <c r="D824" s="60">
        <v>258.08</v>
      </c>
      <c r="E824" s="60"/>
      <c r="F824" s="60">
        <v>258.08</v>
      </c>
      <c r="G824" s="13">
        <v>15</v>
      </c>
    </row>
    <row r="825" spans="1:7" ht="30">
      <c r="A825" s="416" t="s">
        <v>2037</v>
      </c>
      <c r="B825" s="58" t="s">
        <v>2038</v>
      </c>
      <c r="C825" s="59" t="s">
        <v>16</v>
      </c>
      <c r="D825" s="60">
        <v>262.73</v>
      </c>
      <c r="E825" s="60"/>
      <c r="F825" s="60">
        <v>262.73</v>
      </c>
      <c r="G825" s="13">
        <v>15</v>
      </c>
    </row>
    <row r="826" spans="1:7" ht="30">
      <c r="A826" s="416" t="s">
        <v>2039</v>
      </c>
      <c r="B826" s="58" t="s">
        <v>2040</v>
      </c>
      <c r="C826" s="59" t="s">
        <v>16</v>
      </c>
      <c r="D826" s="60">
        <v>1634.25</v>
      </c>
      <c r="E826" s="60"/>
      <c r="F826" s="60">
        <v>1634.25</v>
      </c>
      <c r="G826" s="13">
        <v>15</v>
      </c>
    </row>
    <row r="827" spans="1:7" ht="30">
      <c r="A827" s="416" t="s">
        <v>2041</v>
      </c>
      <c r="B827" s="58" t="s">
        <v>2042</v>
      </c>
      <c r="C827" s="59" t="s">
        <v>16</v>
      </c>
      <c r="D827" s="60">
        <v>918.72</v>
      </c>
      <c r="E827" s="60"/>
      <c r="F827" s="60">
        <v>918.72</v>
      </c>
      <c r="G827" s="13">
        <v>15</v>
      </c>
    </row>
    <row r="828" spans="1:7" ht="30">
      <c r="A828" s="416" t="s">
        <v>2043</v>
      </c>
      <c r="B828" s="58" t="s">
        <v>2044</v>
      </c>
      <c r="C828" s="59" t="s">
        <v>16</v>
      </c>
      <c r="D828" s="60">
        <v>1466.28</v>
      </c>
      <c r="E828" s="60"/>
      <c r="F828" s="60">
        <v>1466.28</v>
      </c>
      <c r="G828" s="13">
        <v>15</v>
      </c>
    </row>
    <row r="829" spans="1:7">
      <c r="A829" s="416" t="s">
        <v>2045</v>
      </c>
      <c r="B829" s="58" t="s">
        <v>2046</v>
      </c>
      <c r="C829" s="59" t="s">
        <v>16</v>
      </c>
      <c r="D829" s="60">
        <v>310.75</v>
      </c>
      <c r="E829" s="60">
        <v>75.91</v>
      </c>
      <c r="F829" s="60">
        <v>386.66</v>
      </c>
      <c r="G829" s="13">
        <v>15</v>
      </c>
    </row>
    <row r="830" spans="1:7" ht="30">
      <c r="A830" s="416" t="s">
        <v>2047</v>
      </c>
      <c r="B830" s="58" t="s">
        <v>2048</v>
      </c>
      <c r="C830" s="59" t="s">
        <v>16</v>
      </c>
      <c r="D830" s="60">
        <v>283.97000000000003</v>
      </c>
      <c r="E830" s="60"/>
      <c r="F830" s="60">
        <v>283.97000000000003</v>
      </c>
      <c r="G830" s="13">
        <v>15</v>
      </c>
    </row>
    <row r="831" spans="1:7" ht="30">
      <c r="A831" s="416" t="s">
        <v>2049</v>
      </c>
      <c r="B831" s="58" t="s">
        <v>2050</v>
      </c>
      <c r="C831" s="59" t="s">
        <v>16</v>
      </c>
      <c r="D831" s="60">
        <v>286.08999999999997</v>
      </c>
      <c r="E831" s="60"/>
      <c r="F831" s="60">
        <v>286.08999999999997</v>
      </c>
      <c r="G831" s="13">
        <v>15</v>
      </c>
    </row>
    <row r="832" spans="1:7" ht="30">
      <c r="A832" s="416" t="s">
        <v>2051</v>
      </c>
      <c r="B832" s="58" t="s">
        <v>2052</v>
      </c>
      <c r="C832" s="59" t="s">
        <v>16</v>
      </c>
      <c r="D832" s="60">
        <v>299.14999999999998</v>
      </c>
      <c r="E832" s="60"/>
      <c r="F832" s="60">
        <v>299.14999999999998</v>
      </c>
      <c r="G832" s="13">
        <v>15</v>
      </c>
    </row>
    <row r="833" spans="1:7" ht="30">
      <c r="A833" s="416" t="s">
        <v>2053</v>
      </c>
      <c r="B833" s="58" t="s">
        <v>2054</v>
      </c>
      <c r="C833" s="59" t="s">
        <v>16</v>
      </c>
      <c r="D833" s="60">
        <v>260.77</v>
      </c>
      <c r="E833" s="60"/>
      <c r="F833" s="60">
        <v>260.77</v>
      </c>
      <c r="G833" s="13">
        <v>15</v>
      </c>
    </row>
    <row r="834" spans="1:7" ht="30">
      <c r="A834" s="416" t="s">
        <v>2055</v>
      </c>
      <c r="B834" s="58" t="s">
        <v>2056</v>
      </c>
      <c r="C834" s="59" t="s">
        <v>16</v>
      </c>
      <c r="D834" s="60">
        <v>292.64</v>
      </c>
      <c r="E834" s="60"/>
      <c r="F834" s="60">
        <v>292.64</v>
      </c>
      <c r="G834" s="13">
        <v>15</v>
      </c>
    </row>
    <row r="835" spans="1:7" ht="30">
      <c r="A835" s="416" t="s">
        <v>2057</v>
      </c>
      <c r="B835" s="58" t="s">
        <v>2058</v>
      </c>
      <c r="C835" s="59" t="s">
        <v>16</v>
      </c>
      <c r="D835" s="60">
        <v>255.19</v>
      </c>
      <c r="E835" s="60"/>
      <c r="F835" s="60">
        <v>255.19</v>
      </c>
      <c r="G835" s="13">
        <v>15</v>
      </c>
    </row>
    <row r="836" spans="1:7">
      <c r="A836" s="416" t="s">
        <v>2059</v>
      </c>
      <c r="B836" s="58" t="s">
        <v>2060</v>
      </c>
      <c r="C836" s="59"/>
      <c r="D836" s="60"/>
      <c r="E836" s="60"/>
      <c r="F836" s="60"/>
    </row>
    <row r="837" spans="1:7">
      <c r="A837" s="416" t="s">
        <v>420</v>
      </c>
      <c r="B837" s="58" t="s">
        <v>421</v>
      </c>
      <c r="C837" s="59" t="s">
        <v>16</v>
      </c>
      <c r="D837" s="60">
        <v>98.44</v>
      </c>
      <c r="E837" s="60">
        <v>135.47</v>
      </c>
      <c r="F837" s="60">
        <v>233.91</v>
      </c>
      <c r="G837" s="13">
        <v>15</v>
      </c>
    </row>
    <row r="838" spans="1:7">
      <c r="A838" s="416" t="s">
        <v>2061</v>
      </c>
      <c r="B838" s="58" t="s">
        <v>2062</v>
      </c>
      <c r="C838" s="59"/>
      <c r="D838" s="60"/>
      <c r="E838" s="60"/>
      <c r="F838" s="60"/>
    </row>
    <row r="839" spans="1:7">
      <c r="A839" s="416" t="s">
        <v>2063</v>
      </c>
      <c r="B839" s="58" t="s">
        <v>2064</v>
      </c>
      <c r="C839" s="59" t="s">
        <v>16</v>
      </c>
      <c r="D839" s="60"/>
      <c r="E839" s="60">
        <v>46.98</v>
      </c>
      <c r="F839" s="60">
        <v>46.98</v>
      </c>
      <c r="G839" s="13">
        <v>15</v>
      </c>
    </row>
    <row r="840" spans="1:7" ht="30">
      <c r="A840" s="416" t="s">
        <v>2065</v>
      </c>
      <c r="B840" s="58" t="s">
        <v>2066</v>
      </c>
      <c r="C840" s="59" t="s">
        <v>14</v>
      </c>
      <c r="D840" s="60">
        <v>1.96</v>
      </c>
      <c r="E840" s="60">
        <v>6.45</v>
      </c>
      <c r="F840" s="60">
        <v>8.41</v>
      </c>
      <c r="G840" s="13">
        <v>15</v>
      </c>
    </row>
    <row r="841" spans="1:7" ht="30">
      <c r="A841" s="416" t="s">
        <v>2067</v>
      </c>
      <c r="B841" s="58" t="s">
        <v>2068</v>
      </c>
      <c r="C841" s="59" t="s">
        <v>14</v>
      </c>
      <c r="D841" s="60">
        <v>2.13</v>
      </c>
      <c r="E841" s="60">
        <v>6.45</v>
      </c>
      <c r="F841" s="60">
        <v>8.58</v>
      </c>
      <c r="G841" s="13">
        <v>15</v>
      </c>
    </row>
    <row r="842" spans="1:7" ht="30">
      <c r="A842" s="416" t="s">
        <v>2069</v>
      </c>
      <c r="B842" s="58" t="s">
        <v>2070</v>
      </c>
      <c r="C842" s="59" t="s">
        <v>14</v>
      </c>
      <c r="D842" s="60">
        <v>2.59</v>
      </c>
      <c r="E842" s="60">
        <v>6.45</v>
      </c>
      <c r="F842" s="60">
        <v>9.0399999999999991</v>
      </c>
      <c r="G842" s="13">
        <v>15</v>
      </c>
    </row>
    <row r="843" spans="1:7" ht="30">
      <c r="A843" s="416" t="s">
        <v>2071</v>
      </c>
      <c r="B843" s="58" t="s">
        <v>2072</v>
      </c>
      <c r="C843" s="59" t="s">
        <v>14</v>
      </c>
      <c r="D843" s="60">
        <v>2.75</v>
      </c>
      <c r="E843" s="60">
        <v>6.45</v>
      </c>
      <c r="F843" s="60">
        <v>9.1999999999999993</v>
      </c>
      <c r="G843" s="13">
        <v>15</v>
      </c>
    </row>
    <row r="844" spans="1:7" ht="30">
      <c r="A844" s="416" t="s">
        <v>2073</v>
      </c>
      <c r="B844" s="58" t="s">
        <v>2074</v>
      </c>
      <c r="C844" s="59" t="s">
        <v>14</v>
      </c>
      <c r="D844" s="60">
        <v>3.77</v>
      </c>
      <c r="E844" s="60">
        <v>6.45</v>
      </c>
      <c r="F844" s="60">
        <v>10.220000000000001</v>
      </c>
      <c r="G844" s="13">
        <v>15</v>
      </c>
    </row>
    <row r="845" spans="1:7">
      <c r="A845" s="416" t="s">
        <v>32158</v>
      </c>
      <c r="B845" s="58" t="s">
        <v>2075</v>
      </c>
      <c r="C845" s="59"/>
      <c r="D845" s="60"/>
      <c r="E845" s="60"/>
      <c r="F845" s="60"/>
    </row>
    <row r="846" spans="1:7">
      <c r="A846" s="416" t="s">
        <v>2076</v>
      </c>
      <c r="B846" s="58" t="s">
        <v>2077</v>
      </c>
      <c r="C846" s="59"/>
      <c r="D846" s="60"/>
      <c r="E846" s="60"/>
      <c r="F846" s="60"/>
    </row>
    <row r="847" spans="1:7" ht="30">
      <c r="A847" s="416" t="s">
        <v>2078</v>
      </c>
      <c r="B847" s="58" t="s">
        <v>2079</v>
      </c>
      <c r="C847" s="59" t="s">
        <v>16</v>
      </c>
      <c r="D847" s="60">
        <v>113.81</v>
      </c>
      <c r="E847" s="60">
        <v>58.73</v>
      </c>
      <c r="F847" s="60">
        <v>172.54</v>
      </c>
      <c r="G847" s="13">
        <v>15</v>
      </c>
    </row>
    <row r="848" spans="1:7" ht="30">
      <c r="A848" s="416" t="s">
        <v>2080</v>
      </c>
      <c r="B848" s="58" t="s">
        <v>2081</v>
      </c>
      <c r="C848" s="59" t="s">
        <v>16</v>
      </c>
      <c r="D848" s="60">
        <v>122.08</v>
      </c>
      <c r="E848" s="60">
        <v>61.08</v>
      </c>
      <c r="F848" s="60">
        <v>183.16</v>
      </c>
      <c r="G848" s="13">
        <v>15</v>
      </c>
    </row>
    <row r="849" spans="1:7" ht="30">
      <c r="A849" s="416" t="s">
        <v>2082</v>
      </c>
      <c r="B849" s="58" t="s">
        <v>2083</v>
      </c>
      <c r="C849" s="59" t="s">
        <v>16</v>
      </c>
      <c r="D849" s="60">
        <v>130.34</v>
      </c>
      <c r="E849" s="60">
        <v>63.43</v>
      </c>
      <c r="F849" s="60">
        <v>193.77</v>
      </c>
      <c r="G849" s="13">
        <v>15</v>
      </c>
    </row>
    <row r="850" spans="1:7" ht="30">
      <c r="A850" s="416" t="s">
        <v>2084</v>
      </c>
      <c r="B850" s="58" t="s">
        <v>2085</v>
      </c>
      <c r="C850" s="59" t="s">
        <v>16</v>
      </c>
      <c r="D850" s="60">
        <v>142.94</v>
      </c>
      <c r="E850" s="60">
        <v>68.13</v>
      </c>
      <c r="F850" s="60">
        <v>211.07</v>
      </c>
      <c r="G850" s="13">
        <v>15</v>
      </c>
    </row>
    <row r="851" spans="1:7" ht="30">
      <c r="A851" s="416" t="s">
        <v>2086</v>
      </c>
      <c r="B851" s="58" t="s">
        <v>2087</v>
      </c>
      <c r="C851" s="59" t="s">
        <v>16</v>
      </c>
      <c r="D851" s="60">
        <v>78.180000000000007</v>
      </c>
      <c r="E851" s="60">
        <v>44.63</v>
      </c>
      <c r="F851" s="60">
        <v>122.81</v>
      </c>
      <c r="G851" s="13">
        <v>15</v>
      </c>
    </row>
    <row r="852" spans="1:7" ht="30">
      <c r="A852" s="416" t="s">
        <v>2088</v>
      </c>
      <c r="B852" s="58" t="s">
        <v>2089</v>
      </c>
      <c r="C852" s="59" t="s">
        <v>16</v>
      </c>
      <c r="D852" s="60">
        <v>86.44</v>
      </c>
      <c r="E852" s="60">
        <v>46.98</v>
      </c>
      <c r="F852" s="60">
        <v>133.41999999999999</v>
      </c>
      <c r="G852" s="13">
        <v>15</v>
      </c>
    </row>
    <row r="853" spans="1:7" ht="30">
      <c r="A853" s="416" t="s">
        <v>2090</v>
      </c>
      <c r="B853" s="58" t="s">
        <v>2091</v>
      </c>
      <c r="C853" s="59" t="s">
        <v>16</v>
      </c>
      <c r="D853" s="60">
        <v>94.71</v>
      </c>
      <c r="E853" s="60">
        <v>49.33</v>
      </c>
      <c r="F853" s="60">
        <v>144.04</v>
      </c>
      <c r="G853" s="13">
        <v>15</v>
      </c>
    </row>
    <row r="854" spans="1:7" ht="30">
      <c r="A854" s="416" t="s">
        <v>2092</v>
      </c>
      <c r="B854" s="58" t="s">
        <v>2093</v>
      </c>
      <c r="C854" s="59" t="s">
        <v>16</v>
      </c>
      <c r="D854" s="60">
        <v>103.36</v>
      </c>
      <c r="E854" s="60">
        <v>54.03</v>
      </c>
      <c r="F854" s="60">
        <v>157.38999999999999</v>
      </c>
      <c r="G854" s="13">
        <v>15</v>
      </c>
    </row>
    <row r="855" spans="1:7">
      <c r="A855" s="416" t="s">
        <v>2094</v>
      </c>
      <c r="B855" s="58" t="s">
        <v>2095</v>
      </c>
      <c r="C855" s="59" t="s">
        <v>16</v>
      </c>
      <c r="D855" s="60">
        <v>85.07</v>
      </c>
      <c r="E855" s="60">
        <v>56.38</v>
      </c>
      <c r="F855" s="60">
        <v>141.44999999999999</v>
      </c>
      <c r="G855" s="13">
        <v>15</v>
      </c>
    </row>
    <row r="856" spans="1:7">
      <c r="A856" s="416" t="s">
        <v>2096</v>
      </c>
      <c r="B856" s="58" t="s">
        <v>2097</v>
      </c>
      <c r="C856" s="59" t="s">
        <v>16</v>
      </c>
      <c r="D856" s="60">
        <v>64.19</v>
      </c>
      <c r="E856" s="60">
        <v>42.28</v>
      </c>
      <c r="F856" s="60">
        <v>106.47</v>
      </c>
      <c r="G856" s="13">
        <v>15</v>
      </c>
    </row>
    <row r="857" spans="1:7">
      <c r="A857" s="416" t="s">
        <v>2098</v>
      </c>
      <c r="B857" s="58" t="s">
        <v>2099</v>
      </c>
      <c r="C857" s="59" t="s">
        <v>16</v>
      </c>
      <c r="D857" s="60">
        <v>79.34</v>
      </c>
      <c r="E857" s="60">
        <v>30.53</v>
      </c>
      <c r="F857" s="60">
        <v>109.87</v>
      </c>
      <c r="G857" s="13">
        <v>15</v>
      </c>
    </row>
    <row r="858" spans="1:7" ht="30">
      <c r="A858" s="416" t="s">
        <v>2100</v>
      </c>
      <c r="B858" s="58" t="s">
        <v>2101</v>
      </c>
      <c r="C858" s="59" t="s">
        <v>16</v>
      </c>
      <c r="D858" s="60">
        <v>24.13</v>
      </c>
      <c r="E858" s="60">
        <v>5.99</v>
      </c>
      <c r="F858" s="60">
        <v>30.12</v>
      </c>
      <c r="G858" s="13">
        <v>15</v>
      </c>
    </row>
    <row r="859" spans="1:7">
      <c r="A859" s="416" t="s">
        <v>2102</v>
      </c>
      <c r="B859" s="58" t="s">
        <v>2103</v>
      </c>
      <c r="C859" s="59" t="s">
        <v>16</v>
      </c>
      <c r="D859" s="60">
        <v>15.07</v>
      </c>
      <c r="E859" s="60">
        <v>5.99</v>
      </c>
      <c r="F859" s="60">
        <v>21.06</v>
      </c>
      <c r="G859" s="13">
        <v>15</v>
      </c>
    </row>
    <row r="860" spans="1:7">
      <c r="A860" s="416" t="s">
        <v>2104</v>
      </c>
      <c r="B860" s="58" t="s">
        <v>2105</v>
      </c>
      <c r="C860" s="59"/>
      <c r="D860" s="60"/>
      <c r="E860" s="60"/>
      <c r="F860" s="60"/>
    </row>
    <row r="861" spans="1:7" ht="30">
      <c r="A861" s="416" t="s">
        <v>2106</v>
      </c>
      <c r="B861" s="58" t="s">
        <v>2107</v>
      </c>
      <c r="C861" s="59" t="s">
        <v>15</v>
      </c>
      <c r="D861" s="60">
        <v>29.12</v>
      </c>
      <c r="E861" s="60"/>
      <c r="F861" s="60">
        <v>29.12</v>
      </c>
      <c r="G861" s="13">
        <v>15</v>
      </c>
    </row>
    <row r="862" spans="1:7">
      <c r="A862" s="416" t="s">
        <v>2108</v>
      </c>
      <c r="B862" s="58" t="s">
        <v>2109</v>
      </c>
      <c r="C862" s="59" t="s">
        <v>15</v>
      </c>
      <c r="D862" s="60"/>
      <c r="E862" s="60">
        <v>6.03</v>
      </c>
      <c r="F862" s="60">
        <v>6.03</v>
      </c>
      <c r="G862" s="13">
        <v>15</v>
      </c>
    </row>
    <row r="863" spans="1:7" ht="30">
      <c r="A863" s="416" t="s">
        <v>93</v>
      </c>
      <c r="B863" s="58" t="s">
        <v>94</v>
      </c>
      <c r="C863" s="59" t="s">
        <v>15</v>
      </c>
      <c r="D863" s="60">
        <v>30</v>
      </c>
      <c r="E863" s="60"/>
      <c r="F863" s="60">
        <v>30</v>
      </c>
      <c r="G863" s="13">
        <v>15</v>
      </c>
    </row>
    <row r="864" spans="1:7" ht="30">
      <c r="A864" s="416" t="s">
        <v>2110</v>
      </c>
      <c r="B864" s="58" t="s">
        <v>2111</v>
      </c>
      <c r="C864" s="59" t="s">
        <v>15</v>
      </c>
      <c r="D864" s="60">
        <v>30.92</v>
      </c>
      <c r="E864" s="60"/>
      <c r="F864" s="60">
        <v>30.92</v>
      </c>
      <c r="G864" s="13">
        <v>15</v>
      </c>
    </row>
    <row r="865" spans="1:7" ht="30">
      <c r="A865" s="416" t="s">
        <v>2112</v>
      </c>
      <c r="B865" s="58" t="s">
        <v>2113</v>
      </c>
      <c r="C865" s="59" t="s">
        <v>15</v>
      </c>
      <c r="D865" s="60">
        <v>33.15</v>
      </c>
      <c r="E865" s="60"/>
      <c r="F865" s="60">
        <v>33.15</v>
      </c>
      <c r="G865" s="13">
        <v>15</v>
      </c>
    </row>
    <row r="866" spans="1:7" ht="30">
      <c r="A866" s="416" t="s">
        <v>2114</v>
      </c>
      <c r="B866" s="58" t="s">
        <v>2115</v>
      </c>
      <c r="C866" s="59" t="s">
        <v>15</v>
      </c>
      <c r="D866" s="60">
        <v>10.51</v>
      </c>
      <c r="E866" s="60">
        <v>6.03</v>
      </c>
      <c r="F866" s="60">
        <v>16.54</v>
      </c>
      <c r="G866" s="13">
        <v>15</v>
      </c>
    </row>
    <row r="867" spans="1:7">
      <c r="A867" s="416" t="s">
        <v>2116</v>
      </c>
      <c r="B867" s="58" t="s">
        <v>2117</v>
      </c>
      <c r="C867" s="59"/>
      <c r="D867" s="60"/>
      <c r="E867" s="60"/>
      <c r="F867" s="60"/>
    </row>
    <row r="868" spans="1:7" ht="30">
      <c r="A868" s="416" t="s">
        <v>2118</v>
      </c>
      <c r="B868" s="58" t="s">
        <v>2119</v>
      </c>
      <c r="C868" s="59" t="s">
        <v>18</v>
      </c>
      <c r="D868" s="60">
        <v>2500.52</v>
      </c>
      <c r="E868" s="60">
        <v>904.06</v>
      </c>
      <c r="F868" s="60">
        <v>3404.58</v>
      </c>
      <c r="G868" s="13">
        <v>15</v>
      </c>
    </row>
    <row r="869" spans="1:7">
      <c r="A869" s="416" t="s">
        <v>2120</v>
      </c>
      <c r="B869" s="58" t="s">
        <v>2121</v>
      </c>
      <c r="C869" s="59" t="s">
        <v>18</v>
      </c>
      <c r="D869" s="60">
        <v>2418.27</v>
      </c>
      <c r="E869" s="60">
        <v>997.45</v>
      </c>
      <c r="F869" s="60">
        <v>3415.72</v>
      </c>
      <c r="G869" s="13">
        <v>15</v>
      </c>
    </row>
    <row r="870" spans="1:7" ht="30">
      <c r="A870" s="416" t="s">
        <v>312</v>
      </c>
      <c r="B870" s="58" t="s">
        <v>2122</v>
      </c>
      <c r="C870" s="59" t="s">
        <v>18</v>
      </c>
      <c r="D870" s="60">
        <v>2232.36</v>
      </c>
      <c r="E870" s="60">
        <v>859.53</v>
      </c>
      <c r="F870" s="60">
        <v>3091.89</v>
      </c>
      <c r="G870" s="13">
        <v>15</v>
      </c>
    </row>
    <row r="871" spans="1:7" ht="30">
      <c r="A871" s="416" t="s">
        <v>2123</v>
      </c>
      <c r="B871" s="58" t="s">
        <v>2124</v>
      </c>
      <c r="C871" s="59" t="s">
        <v>18</v>
      </c>
      <c r="D871" s="60">
        <v>1959.08</v>
      </c>
      <c r="E871" s="60">
        <v>850.84</v>
      </c>
      <c r="F871" s="60">
        <v>2809.92</v>
      </c>
      <c r="G871" s="13">
        <v>15</v>
      </c>
    </row>
    <row r="872" spans="1:7">
      <c r="A872" s="416" t="s">
        <v>2125</v>
      </c>
      <c r="B872" s="58" t="s">
        <v>2126</v>
      </c>
      <c r="C872" s="59" t="s">
        <v>18</v>
      </c>
      <c r="D872" s="60">
        <v>2202.67</v>
      </c>
      <c r="E872" s="60">
        <v>911.66</v>
      </c>
      <c r="F872" s="60">
        <v>3114.33</v>
      </c>
      <c r="G872" s="13">
        <v>15</v>
      </c>
    </row>
    <row r="873" spans="1:7">
      <c r="A873" s="416" t="s">
        <v>2127</v>
      </c>
      <c r="B873" s="58" t="s">
        <v>2128</v>
      </c>
      <c r="C873" s="59"/>
      <c r="D873" s="60"/>
      <c r="E873" s="60"/>
      <c r="F873" s="60"/>
    </row>
    <row r="874" spans="1:7">
      <c r="A874" s="416" t="s">
        <v>2129</v>
      </c>
      <c r="B874" s="58" t="s">
        <v>2130</v>
      </c>
      <c r="C874" s="59" t="s">
        <v>18</v>
      </c>
      <c r="D874" s="60">
        <v>3967.24</v>
      </c>
      <c r="E874" s="60">
        <v>1409.4</v>
      </c>
      <c r="F874" s="60">
        <v>5376.64</v>
      </c>
      <c r="G874" s="13">
        <v>15</v>
      </c>
    </row>
    <row r="875" spans="1:7" ht="30">
      <c r="A875" s="416" t="s">
        <v>2131</v>
      </c>
      <c r="B875" s="58" t="s">
        <v>2132</v>
      </c>
      <c r="C875" s="59" t="s">
        <v>13</v>
      </c>
      <c r="D875" s="60">
        <v>0.1</v>
      </c>
      <c r="E875" s="60">
        <v>6.58</v>
      </c>
      <c r="F875" s="60">
        <v>6.68</v>
      </c>
      <c r="G875" s="13">
        <v>15</v>
      </c>
    </row>
    <row r="876" spans="1:7" ht="30">
      <c r="A876" s="416" t="s">
        <v>2133</v>
      </c>
      <c r="B876" s="58" t="s">
        <v>2134</v>
      </c>
      <c r="C876" s="59" t="s">
        <v>13</v>
      </c>
      <c r="D876" s="60">
        <v>0.25</v>
      </c>
      <c r="E876" s="60">
        <v>17.38</v>
      </c>
      <c r="F876" s="60">
        <v>17.63</v>
      </c>
      <c r="G876" s="13">
        <v>15</v>
      </c>
    </row>
    <row r="877" spans="1:7">
      <c r="A877" s="416" t="s">
        <v>32159</v>
      </c>
      <c r="B877" s="58" t="s">
        <v>2135</v>
      </c>
      <c r="C877" s="59"/>
      <c r="D877" s="60"/>
      <c r="E877" s="60"/>
      <c r="F877" s="60"/>
    </row>
    <row r="878" spans="1:7">
      <c r="A878" s="416" t="s">
        <v>2136</v>
      </c>
      <c r="B878" s="58" t="s">
        <v>2137</v>
      </c>
      <c r="C878" s="59"/>
      <c r="D878" s="60"/>
      <c r="E878" s="60"/>
      <c r="F878" s="60"/>
    </row>
    <row r="879" spans="1:7">
      <c r="A879" s="416" t="s">
        <v>2138</v>
      </c>
      <c r="B879" s="58" t="s">
        <v>2139</v>
      </c>
      <c r="C879" s="59" t="s">
        <v>16</v>
      </c>
      <c r="D879" s="60">
        <v>55.52</v>
      </c>
      <c r="E879" s="60">
        <v>34.090000000000003</v>
      </c>
      <c r="F879" s="60">
        <v>89.61</v>
      </c>
      <c r="G879" s="13">
        <v>15</v>
      </c>
    </row>
    <row r="880" spans="1:7">
      <c r="A880" s="416" t="s">
        <v>2140</v>
      </c>
      <c r="B880" s="58" t="s">
        <v>2141</v>
      </c>
      <c r="C880" s="59" t="s">
        <v>16</v>
      </c>
      <c r="D880" s="60">
        <v>63.04</v>
      </c>
      <c r="E880" s="60">
        <v>34.090000000000003</v>
      </c>
      <c r="F880" s="60">
        <v>97.13</v>
      </c>
      <c r="G880" s="13">
        <v>15</v>
      </c>
    </row>
    <row r="881" spans="1:7">
      <c r="A881" s="416" t="s">
        <v>2142</v>
      </c>
      <c r="B881" s="58" t="s">
        <v>2143</v>
      </c>
      <c r="C881" s="59" t="s">
        <v>16</v>
      </c>
      <c r="D881" s="60">
        <v>35.36</v>
      </c>
      <c r="E881" s="60">
        <v>34.090000000000003</v>
      </c>
      <c r="F881" s="60">
        <v>69.45</v>
      </c>
      <c r="G881" s="13">
        <v>15</v>
      </c>
    </row>
    <row r="882" spans="1:7">
      <c r="A882" s="416" t="s">
        <v>2144</v>
      </c>
      <c r="B882" s="58" t="s">
        <v>2145</v>
      </c>
      <c r="C882" s="59" t="s">
        <v>16</v>
      </c>
      <c r="D882" s="60">
        <v>91.26</v>
      </c>
      <c r="E882" s="60">
        <v>51.13</v>
      </c>
      <c r="F882" s="60">
        <v>142.38999999999999</v>
      </c>
      <c r="G882" s="13">
        <v>15</v>
      </c>
    </row>
    <row r="883" spans="1:7">
      <c r="A883" s="416" t="s">
        <v>2146</v>
      </c>
      <c r="B883" s="58" t="s">
        <v>2147</v>
      </c>
      <c r="C883" s="59" t="s">
        <v>16</v>
      </c>
      <c r="D883" s="60">
        <v>106.65</v>
      </c>
      <c r="E883" s="60">
        <v>51.13</v>
      </c>
      <c r="F883" s="60">
        <v>157.78</v>
      </c>
      <c r="G883" s="13">
        <v>15</v>
      </c>
    </row>
    <row r="884" spans="1:7">
      <c r="A884" s="416" t="s">
        <v>2148</v>
      </c>
      <c r="B884" s="58" t="s">
        <v>2149</v>
      </c>
      <c r="C884" s="59" t="s">
        <v>13</v>
      </c>
      <c r="D884" s="60">
        <v>1</v>
      </c>
      <c r="E884" s="60">
        <v>15.03</v>
      </c>
      <c r="F884" s="60">
        <v>16.03</v>
      </c>
      <c r="G884" s="13">
        <v>15</v>
      </c>
    </row>
    <row r="885" spans="1:7" ht="30">
      <c r="A885" s="416" t="s">
        <v>2150</v>
      </c>
      <c r="B885" s="58" t="s">
        <v>2151</v>
      </c>
      <c r="C885" s="59" t="s">
        <v>13</v>
      </c>
      <c r="D885" s="60">
        <v>14.02</v>
      </c>
      <c r="E885" s="60">
        <v>18.8</v>
      </c>
      <c r="F885" s="60">
        <v>32.82</v>
      </c>
      <c r="G885" s="13">
        <v>15</v>
      </c>
    </row>
    <row r="886" spans="1:7">
      <c r="A886" s="416" t="s">
        <v>2152</v>
      </c>
      <c r="B886" s="58" t="s">
        <v>2153</v>
      </c>
      <c r="C886" s="59" t="s">
        <v>13</v>
      </c>
      <c r="D886" s="60">
        <v>21.74</v>
      </c>
      <c r="E886" s="60">
        <v>18.8</v>
      </c>
      <c r="F886" s="60">
        <v>40.54</v>
      </c>
      <c r="G886" s="13">
        <v>15</v>
      </c>
    </row>
    <row r="887" spans="1:7">
      <c r="A887" s="416" t="s">
        <v>2154</v>
      </c>
      <c r="B887" s="58" t="s">
        <v>2155</v>
      </c>
      <c r="C887" s="59"/>
      <c r="D887" s="60"/>
      <c r="E887" s="60"/>
      <c r="F887" s="60"/>
    </row>
    <row r="888" spans="1:7" ht="30">
      <c r="A888" s="416" t="s">
        <v>2156</v>
      </c>
      <c r="B888" s="58" t="s">
        <v>2157</v>
      </c>
      <c r="C888" s="59" t="s">
        <v>16</v>
      </c>
      <c r="D888" s="60">
        <v>39.71</v>
      </c>
      <c r="E888" s="60">
        <v>18.8</v>
      </c>
      <c r="F888" s="60">
        <v>58.51</v>
      </c>
      <c r="G888" s="13">
        <v>15</v>
      </c>
    </row>
    <row r="889" spans="1:7" ht="30">
      <c r="A889" s="416" t="s">
        <v>2158</v>
      </c>
      <c r="B889" s="58" t="s">
        <v>2159</v>
      </c>
      <c r="C889" s="59" t="s">
        <v>16</v>
      </c>
      <c r="D889" s="60">
        <v>60.81</v>
      </c>
      <c r="E889" s="60">
        <v>18.8</v>
      </c>
      <c r="F889" s="60">
        <v>79.61</v>
      </c>
      <c r="G889" s="13">
        <v>15</v>
      </c>
    </row>
    <row r="890" spans="1:7" ht="30">
      <c r="A890" s="416" t="s">
        <v>2160</v>
      </c>
      <c r="B890" s="58" t="s">
        <v>2161</v>
      </c>
      <c r="C890" s="59" t="s">
        <v>16</v>
      </c>
      <c r="D890" s="60">
        <v>153.4</v>
      </c>
      <c r="E890" s="60">
        <v>18.8</v>
      </c>
      <c r="F890" s="60">
        <v>172.2</v>
      </c>
      <c r="G890" s="13">
        <v>15</v>
      </c>
    </row>
    <row r="891" spans="1:7" ht="30">
      <c r="A891" s="416" t="s">
        <v>2162</v>
      </c>
      <c r="B891" s="58" t="s">
        <v>2163</v>
      </c>
      <c r="C891" s="59" t="s">
        <v>16</v>
      </c>
      <c r="D891" s="60">
        <v>163.26</v>
      </c>
      <c r="E891" s="60">
        <v>18.8</v>
      </c>
      <c r="F891" s="60">
        <v>182.06</v>
      </c>
      <c r="G891" s="13">
        <v>15</v>
      </c>
    </row>
    <row r="892" spans="1:7" ht="30">
      <c r="A892" s="416" t="s">
        <v>2164</v>
      </c>
      <c r="B892" s="58" t="s">
        <v>2165</v>
      </c>
      <c r="C892" s="59" t="s">
        <v>13</v>
      </c>
      <c r="D892" s="60">
        <v>85.56</v>
      </c>
      <c r="E892" s="60">
        <v>9.4</v>
      </c>
      <c r="F892" s="60">
        <v>94.96</v>
      </c>
      <c r="G892" s="13">
        <v>15</v>
      </c>
    </row>
    <row r="893" spans="1:7" ht="30">
      <c r="A893" s="416" t="s">
        <v>2166</v>
      </c>
      <c r="B893" s="58" t="s">
        <v>2167</v>
      </c>
      <c r="C893" s="59" t="s">
        <v>13</v>
      </c>
      <c r="D893" s="60">
        <v>80.319999999999993</v>
      </c>
      <c r="E893" s="60">
        <v>9.4</v>
      </c>
      <c r="F893" s="60">
        <v>89.72</v>
      </c>
      <c r="G893" s="13">
        <v>15</v>
      </c>
    </row>
    <row r="894" spans="1:7" ht="30">
      <c r="A894" s="416" t="s">
        <v>2168</v>
      </c>
      <c r="B894" s="58" t="s">
        <v>2169</v>
      </c>
      <c r="C894" s="59" t="s">
        <v>13</v>
      </c>
      <c r="D894" s="60">
        <v>115.87</v>
      </c>
      <c r="E894" s="60">
        <v>9.4</v>
      </c>
      <c r="F894" s="60">
        <v>125.27</v>
      </c>
      <c r="G894" s="13">
        <v>15</v>
      </c>
    </row>
    <row r="895" spans="1:7" ht="30">
      <c r="A895" s="416" t="s">
        <v>2170</v>
      </c>
      <c r="B895" s="58" t="s">
        <v>2171</v>
      </c>
      <c r="C895" s="59" t="s">
        <v>13</v>
      </c>
      <c r="D895" s="60">
        <v>176.68</v>
      </c>
      <c r="E895" s="60">
        <v>9.4</v>
      </c>
      <c r="F895" s="60">
        <v>186.08</v>
      </c>
      <c r="G895" s="13">
        <v>15</v>
      </c>
    </row>
    <row r="896" spans="1:7" ht="30">
      <c r="A896" s="416" t="s">
        <v>2172</v>
      </c>
      <c r="B896" s="58" t="s">
        <v>2173</v>
      </c>
      <c r="C896" s="59" t="s">
        <v>13</v>
      </c>
      <c r="D896" s="60">
        <v>57.25</v>
      </c>
      <c r="E896" s="60">
        <v>9.4</v>
      </c>
      <c r="F896" s="60">
        <v>66.650000000000006</v>
      </c>
      <c r="G896" s="13">
        <v>15</v>
      </c>
    </row>
    <row r="897" spans="1:7" ht="30">
      <c r="A897" s="416" t="s">
        <v>2174</v>
      </c>
      <c r="B897" s="58" t="s">
        <v>2175</v>
      </c>
      <c r="C897" s="59" t="s">
        <v>13</v>
      </c>
      <c r="D897" s="60">
        <v>108.93</v>
      </c>
      <c r="E897" s="60">
        <v>9.4</v>
      </c>
      <c r="F897" s="60">
        <v>118.33</v>
      </c>
      <c r="G897" s="13">
        <v>15</v>
      </c>
    </row>
    <row r="898" spans="1:7" ht="30">
      <c r="A898" s="416" t="s">
        <v>2176</v>
      </c>
      <c r="B898" s="58" t="s">
        <v>2177</v>
      </c>
      <c r="C898" s="59" t="s">
        <v>13</v>
      </c>
      <c r="D898" s="60">
        <v>74.709999999999994</v>
      </c>
      <c r="E898" s="60">
        <v>9.4</v>
      </c>
      <c r="F898" s="60">
        <v>84.11</v>
      </c>
      <c r="G898" s="13">
        <v>15</v>
      </c>
    </row>
    <row r="899" spans="1:7">
      <c r="A899" s="416" t="s">
        <v>2178</v>
      </c>
      <c r="B899" s="58" t="s">
        <v>2179</v>
      </c>
      <c r="C899" s="59"/>
      <c r="D899" s="60"/>
      <c r="E899" s="60"/>
      <c r="F899" s="60"/>
    </row>
    <row r="900" spans="1:7" ht="30">
      <c r="A900" s="416" t="s">
        <v>2180</v>
      </c>
      <c r="B900" s="58" t="s">
        <v>30078</v>
      </c>
      <c r="C900" s="59" t="s">
        <v>16</v>
      </c>
      <c r="D900" s="60">
        <v>83.15</v>
      </c>
      <c r="E900" s="60">
        <v>30.53</v>
      </c>
      <c r="F900" s="60">
        <v>113.68</v>
      </c>
      <c r="G900" s="13">
        <v>15</v>
      </c>
    </row>
    <row r="901" spans="1:7">
      <c r="A901" s="416" t="s">
        <v>2181</v>
      </c>
      <c r="B901" s="58" t="s">
        <v>30079</v>
      </c>
      <c r="C901" s="59" t="s">
        <v>13</v>
      </c>
      <c r="D901" s="60">
        <v>108.64</v>
      </c>
      <c r="E901" s="60">
        <v>10.33</v>
      </c>
      <c r="F901" s="60">
        <v>118.97</v>
      </c>
      <c r="G901" s="13">
        <v>15</v>
      </c>
    </row>
    <row r="902" spans="1:7">
      <c r="A902" s="416" t="s">
        <v>2182</v>
      </c>
      <c r="B902" s="58" t="s">
        <v>2183</v>
      </c>
      <c r="C902" s="59"/>
      <c r="D902" s="60"/>
      <c r="E902" s="60"/>
      <c r="F902" s="60"/>
    </row>
    <row r="903" spans="1:7" ht="30">
      <c r="A903" s="416" t="s">
        <v>2184</v>
      </c>
      <c r="B903" s="58" t="s">
        <v>30080</v>
      </c>
      <c r="C903" s="59" t="s">
        <v>16</v>
      </c>
      <c r="D903" s="60">
        <v>91.15</v>
      </c>
      <c r="E903" s="60">
        <v>18.8</v>
      </c>
      <c r="F903" s="60">
        <v>109.95</v>
      </c>
      <c r="G903" s="13">
        <v>15</v>
      </c>
    </row>
    <row r="904" spans="1:7" ht="30">
      <c r="A904" s="416" t="s">
        <v>221</v>
      </c>
      <c r="B904" s="58" t="s">
        <v>30081</v>
      </c>
      <c r="C904" s="59" t="s">
        <v>16</v>
      </c>
      <c r="D904" s="60">
        <v>163.46</v>
      </c>
      <c r="E904" s="60">
        <v>18.8</v>
      </c>
      <c r="F904" s="60">
        <v>182.26</v>
      </c>
      <c r="G904" s="13">
        <v>15</v>
      </c>
    </row>
    <row r="905" spans="1:7" ht="30">
      <c r="A905" s="416" t="s">
        <v>2185</v>
      </c>
      <c r="B905" s="58" t="s">
        <v>30082</v>
      </c>
      <c r="C905" s="59" t="s">
        <v>16</v>
      </c>
      <c r="D905" s="60">
        <v>169.51</v>
      </c>
      <c r="E905" s="60">
        <v>18.8</v>
      </c>
      <c r="F905" s="60">
        <v>188.31</v>
      </c>
      <c r="G905" s="13">
        <v>15</v>
      </c>
    </row>
    <row r="906" spans="1:7" ht="30">
      <c r="A906" s="416" t="s">
        <v>2186</v>
      </c>
      <c r="B906" s="58" t="s">
        <v>30083</v>
      </c>
      <c r="C906" s="59" t="s">
        <v>16</v>
      </c>
      <c r="D906" s="60">
        <v>90.49</v>
      </c>
      <c r="E906" s="60">
        <v>18.8</v>
      </c>
      <c r="F906" s="60">
        <v>109.29</v>
      </c>
      <c r="G906" s="13">
        <v>15</v>
      </c>
    </row>
    <row r="907" spans="1:7" ht="30">
      <c r="A907" s="416" t="s">
        <v>256</v>
      </c>
      <c r="B907" s="58" t="s">
        <v>30084</v>
      </c>
      <c r="C907" s="59" t="s">
        <v>13</v>
      </c>
      <c r="D907" s="60">
        <v>76.03</v>
      </c>
      <c r="E907" s="60">
        <v>9.4</v>
      </c>
      <c r="F907" s="60">
        <v>85.43</v>
      </c>
      <c r="G907" s="13">
        <v>15</v>
      </c>
    </row>
    <row r="908" spans="1:7" ht="30">
      <c r="A908" s="416" t="s">
        <v>2187</v>
      </c>
      <c r="B908" s="58" t="s">
        <v>30085</v>
      </c>
      <c r="C908" s="59" t="s">
        <v>13</v>
      </c>
      <c r="D908" s="60">
        <v>75.83</v>
      </c>
      <c r="E908" s="60">
        <v>9.4</v>
      </c>
      <c r="F908" s="60">
        <v>85.23</v>
      </c>
      <c r="G908" s="13">
        <v>15</v>
      </c>
    </row>
    <row r="909" spans="1:7">
      <c r="A909" s="416" t="s">
        <v>2188</v>
      </c>
      <c r="B909" s="58" t="s">
        <v>2189</v>
      </c>
      <c r="C909" s="59"/>
      <c r="D909" s="60"/>
      <c r="E909" s="60"/>
      <c r="F909" s="60"/>
    </row>
    <row r="910" spans="1:7" ht="30">
      <c r="A910" s="416" t="s">
        <v>2190</v>
      </c>
      <c r="B910" s="58" t="s">
        <v>30086</v>
      </c>
      <c r="C910" s="59" t="s">
        <v>16</v>
      </c>
      <c r="D910" s="60">
        <v>169.37</v>
      </c>
      <c r="E910" s="60">
        <v>47.26</v>
      </c>
      <c r="F910" s="60">
        <v>216.63</v>
      </c>
      <c r="G910" s="13">
        <v>15</v>
      </c>
    </row>
    <row r="911" spans="1:7" ht="30">
      <c r="A911" s="416" t="s">
        <v>2191</v>
      </c>
      <c r="B911" s="58" t="s">
        <v>30087</v>
      </c>
      <c r="C911" s="59" t="s">
        <v>16</v>
      </c>
      <c r="D911" s="60">
        <v>169.86</v>
      </c>
      <c r="E911" s="60">
        <v>20.45</v>
      </c>
      <c r="F911" s="60">
        <v>190.31</v>
      </c>
      <c r="G911" s="13">
        <v>15</v>
      </c>
    </row>
    <row r="912" spans="1:7" ht="30">
      <c r="A912" s="416" t="s">
        <v>255</v>
      </c>
      <c r="B912" s="58" t="s">
        <v>30088</v>
      </c>
      <c r="C912" s="59" t="s">
        <v>16</v>
      </c>
      <c r="D912" s="60">
        <v>123.71</v>
      </c>
      <c r="E912" s="60">
        <v>20.45</v>
      </c>
      <c r="F912" s="60">
        <v>144.16</v>
      </c>
      <c r="G912" s="13">
        <v>15</v>
      </c>
    </row>
    <row r="913" spans="1:7" ht="30">
      <c r="A913" s="416" t="s">
        <v>2192</v>
      </c>
      <c r="B913" s="58" t="s">
        <v>30089</v>
      </c>
      <c r="C913" s="59" t="s">
        <v>16</v>
      </c>
      <c r="D913" s="60">
        <v>119.62</v>
      </c>
      <c r="E913" s="60">
        <v>18.8</v>
      </c>
      <c r="F913" s="60">
        <v>138.41999999999999</v>
      </c>
      <c r="G913" s="13">
        <v>15</v>
      </c>
    </row>
    <row r="914" spans="1:7">
      <c r="A914" s="416" t="s">
        <v>2193</v>
      </c>
      <c r="B914" s="58" t="s">
        <v>2194</v>
      </c>
      <c r="C914" s="59"/>
      <c r="D914" s="60"/>
      <c r="E914" s="60"/>
      <c r="F914" s="60"/>
    </row>
    <row r="915" spans="1:7">
      <c r="A915" s="416" t="s">
        <v>2195</v>
      </c>
      <c r="B915" s="58" t="s">
        <v>2196</v>
      </c>
      <c r="C915" s="59" t="s">
        <v>16</v>
      </c>
      <c r="D915" s="60">
        <v>67.3</v>
      </c>
      <c r="E915" s="60">
        <v>18.8</v>
      </c>
      <c r="F915" s="60">
        <v>86.1</v>
      </c>
      <c r="G915" s="13">
        <v>15</v>
      </c>
    </row>
    <row r="916" spans="1:7" ht="30">
      <c r="A916" s="416" t="s">
        <v>2197</v>
      </c>
      <c r="B916" s="58" t="s">
        <v>2198</v>
      </c>
      <c r="C916" s="59" t="s">
        <v>16</v>
      </c>
      <c r="D916" s="60">
        <v>106.32</v>
      </c>
      <c r="E916" s="60">
        <v>18.8</v>
      </c>
      <c r="F916" s="60">
        <v>125.12</v>
      </c>
      <c r="G916" s="13">
        <v>15</v>
      </c>
    </row>
    <row r="917" spans="1:7">
      <c r="A917" s="416" t="s">
        <v>2199</v>
      </c>
      <c r="B917" s="58" t="s">
        <v>2200</v>
      </c>
      <c r="C917" s="59" t="s">
        <v>13</v>
      </c>
      <c r="D917" s="60">
        <v>167.34</v>
      </c>
      <c r="E917" s="60">
        <v>9.4</v>
      </c>
      <c r="F917" s="60">
        <v>176.74</v>
      </c>
      <c r="G917" s="13">
        <v>15</v>
      </c>
    </row>
    <row r="918" spans="1:7">
      <c r="A918" s="416" t="s">
        <v>2201</v>
      </c>
      <c r="B918" s="58" t="s">
        <v>2202</v>
      </c>
      <c r="C918" s="59"/>
      <c r="D918" s="60"/>
      <c r="E918" s="60"/>
      <c r="F918" s="60"/>
    </row>
    <row r="919" spans="1:7">
      <c r="A919" s="416" t="s">
        <v>2203</v>
      </c>
      <c r="B919" s="58" t="s">
        <v>2204</v>
      </c>
      <c r="C919" s="59" t="s">
        <v>14</v>
      </c>
      <c r="D919" s="60">
        <v>70.52</v>
      </c>
      <c r="E919" s="60">
        <v>4.7</v>
      </c>
      <c r="F919" s="60">
        <v>75.22</v>
      </c>
      <c r="G919" s="13">
        <v>15</v>
      </c>
    </row>
    <row r="920" spans="1:7">
      <c r="A920" s="416" t="s">
        <v>2205</v>
      </c>
      <c r="B920" s="58" t="s">
        <v>2206</v>
      </c>
      <c r="C920" s="59" t="s">
        <v>14</v>
      </c>
      <c r="D920" s="60">
        <v>70.52</v>
      </c>
      <c r="E920" s="60">
        <v>4.7</v>
      </c>
      <c r="F920" s="60">
        <v>75.22</v>
      </c>
      <c r="G920" s="13">
        <v>15</v>
      </c>
    </row>
    <row r="921" spans="1:7">
      <c r="A921" s="416" t="s">
        <v>2207</v>
      </c>
      <c r="B921" s="58" t="s">
        <v>2208</v>
      </c>
      <c r="C921" s="59"/>
      <c r="D921" s="60"/>
      <c r="E921" s="60"/>
      <c r="F921" s="60"/>
    </row>
    <row r="922" spans="1:7">
      <c r="A922" s="416" t="s">
        <v>2209</v>
      </c>
      <c r="B922" s="58" t="s">
        <v>2210</v>
      </c>
      <c r="C922" s="59" t="s">
        <v>16</v>
      </c>
      <c r="D922" s="60">
        <v>959.9</v>
      </c>
      <c r="E922" s="60"/>
      <c r="F922" s="60">
        <v>959.9</v>
      </c>
      <c r="G922" s="13">
        <v>15</v>
      </c>
    </row>
    <row r="923" spans="1:7">
      <c r="A923" s="416" t="s">
        <v>2211</v>
      </c>
      <c r="B923" s="58" t="s">
        <v>2212</v>
      </c>
      <c r="C923" s="59"/>
      <c r="D923" s="60"/>
      <c r="E923" s="60"/>
      <c r="F923" s="60"/>
    </row>
    <row r="924" spans="1:7" ht="30">
      <c r="A924" s="416" t="s">
        <v>2213</v>
      </c>
      <c r="B924" s="58" t="s">
        <v>2214</v>
      </c>
      <c r="C924" s="59" t="s">
        <v>16</v>
      </c>
      <c r="D924" s="60">
        <v>132.41999999999999</v>
      </c>
      <c r="E924" s="60">
        <v>95.85</v>
      </c>
      <c r="F924" s="60">
        <v>228.27</v>
      </c>
      <c r="G924" s="13">
        <v>15</v>
      </c>
    </row>
    <row r="925" spans="1:7">
      <c r="A925" s="416" t="s">
        <v>2215</v>
      </c>
      <c r="B925" s="58" t="s">
        <v>2216</v>
      </c>
      <c r="C925" s="59" t="s">
        <v>16</v>
      </c>
      <c r="D925" s="60">
        <v>174.01</v>
      </c>
      <c r="E925" s="60">
        <v>86.26</v>
      </c>
      <c r="F925" s="60">
        <v>260.27</v>
      </c>
      <c r="G925" s="13">
        <v>15</v>
      </c>
    </row>
    <row r="926" spans="1:7" ht="30">
      <c r="A926" s="416" t="s">
        <v>2217</v>
      </c>
      <c r="B926" s="58" t="s">
        <v>2218</v>
      </c>
      <c r="C926" s="59" t="s">
        <v>16</v>
      </c>
      <c r="D926" s="60">
        <v>172.28</v>
      </c>
      <c r="E926" s="60">
        <v>95.85</v>
      </c>
      <c r="F926" s="60">
        <v>268.13</v>
      </c>
      <c r="G926" s="13">
        <v>15</v>
      </c>
    </row>
    <row r="927" spans="1:7">
      <c r="A927" s="416" t="s">
        <v>2219</v>
      </c>
      <c r="B927" s="58" t="s">
        <v>2220</v>
      </c>
      <c r="C927" s="59"/>
      <c r="D927" s="60"/>
      <c r="E927" s="60"/>
      <c r="F927" s="60"/>
    </row>
    <row r="928" spans="1:7">
      <c r="A928" s="416" t="s">
        <v>2221</v>
      </c>
      <c r="B928" s="58" t="s">
        <v>2222</v>
      </c>
      <c r="C928" s="59" t="s">
        <v>13</v>
      </c>
      <c r="D928" s="60">
        <v>57.41</v>
      </c>
      <c r="E928" s="60">
        <v>57.31</v>
      </c>
      <c r="F928" s="60">
        <v>114.72</v>
      </c>
      <c r="G928" s="13">
        <v>15</v>
      </c>
    </row>
    <row r="929" spans="1:7">
      <c r="A929" s="416" t="s">
        <v>176</v>
      </c>
      <c r="B929" s="58" t="s">
        <v>177</v>
      </c>
      <c r="C929" s="59" t="s">
        <v>13</v>
      </c>
      <c r="D929" s="60">
        <v>89.05</v>
      </c>
      <c r="E929" s="60">
        <v>67.73</v>
      </c>
      <c r="F929" s="60">
        <v>156.78</v>
      </c>
      <c r="G929" s="13">
        <v>15</v>
      </c>
    </row>
    <row r="930" spans="1:7">
      <c r="A930" s="416" t="s">
        <v>257</v>
      </c>
      <c r="B930" s="58" t="s">
        <v>258</v>
      </c>
      <c r="C930" s="59" t="s">
        <v>13</v>
      </c>
      <c r="D930" s="60">
        <v>166.58</v>
      </c>
      <c r="E930" s="60">
        <v>72.94</v>
      </c>
      <c r="F930" s="60">
        <v>239.52</v>
      </c>
      <c r="G930" s="13">
        <v>15</v>
      </c>
    </row>
    <row r="931" spans="1:7">
      <c r="A931" s="416" t="s">
        <v>2223</v>
      </c>
      <c r="B931" s="58" t="s">
        <v>2224</v>
      </c>
      <c r="C931" s="59" t="s">
        <v>13</v>
      </c>
      <c r="D931" s="60">
        <v>44.67</v>
      </c>
      <c r="E931" s="60">
        <v>57.31</v>
      </c>
      <c r="F931" s="60">
        <v>101.98</v>
      </c>
      <c r="G931" s="13">
        <v>15</v>
      </c>
    </row>
    <row r="932" spans="1:7">
      <c r="A932" s="416" t="s">
        <v>2225</v>
      </c>
      <c r="B932" s="58" t="s">
        <v>2226</v>
      </c>
      <c r="C932" s="59" t="s">
        <v>13</v>
      </c>
      <c r="D932" s="60">
        <v>68.12</v>
      </c>
      <c r="E932" s="60">
        <v>67.73</v>
      </c>
      <c r="F932" s="60">
        <v>135.85</v>
      </c>
      <c r="G932" s="13">
        <v>15</v>
      </c>
    </row>
    <row r="933" spans="1:7">
      <c r="A933" s="416" t="s">
        <v>2227</v>
      </c>
      <c r="B933" s="58" t="s">
        <v>2228</v>
      </c>
      <c r="C933" s="59" t="s">
        <v>13</v>
      </c>
      <c r="D933" s="60">
        <v>106.46</v>
      </c>
      <c r="E933" s="60">
        <v>49.49</v>
      </c>
      <c r="F933" s="60">
        <v>155.94999999999999</v>
      </c>
      <c r="G933" s="13">
        <v>15</v>
      </c>
    </row>
    <row r="934" spans="1:7">
      <c r="A934" s="416" t="s">
        <v>2229</v>
      </c>
      <c r="B934" s="58" t="s">
        <v>2230</v>
      </c>
      <c r="C934" s="59" t="s">
        <v>14</v>
      </c>
      <c r="D934" s="60">
        <v>15.99</v>
      </c>
      <c r="E934" s="60">
        <v>1.48</v>
      </c>
      <c r="F934" s="60">
        <v>17.47</v>
      </c>
      <c r="G934" s="13">
        <v>15</v>
      </c>
    </row>
    <row r="935" spans="1:7">
      <c r="A935" s="416" t="s">
        <v>2231</v>
      </c>
      <c r="B935" s="58" t="s">
        <v>2232</v>
      </c>
      <c r="C935" s="59" t="s">
        <v>14</v>
      </c>
      <c r="D935" s="60">
        <v>18.63</v>
      </c>
      <c r="E935" s="60">
        <v>2.12</v>
      </c>
      <c r="F935" s="60">
        <v>20.75</v>
      </c>
      <c r="G935" s="13">
        <v>15</v>
      </c>
    </row>
    <row r="936" spans="1:7">
      <c r="A936" s="416" t="s">
        <v>2233</v>
      </c>
      <c r="B936" s="58" t="s">
        <v>2234</v>
      </c>
      <c r="C936" s="59" t="s">
        <v>14</v>
      </c>
      <c r="D936" s="60">
        <v>20.52</v>
      </c>
      <c r="E936" s="60">
        <v>2.97</v>
      </c>
      <c r="F936" s="60">
        <v>23.49</v>
      </c>
      <c r="G936" s="13">
        <v>15</v>
      </c>
    </row>
    <row r="937" spans="1:7">
      <c r="A937" s="416" t="s">
        <v>2235</v>
      </c>
      <c r="B937" s="58" t="s">
        <v>2236</v>
      </c>
      <c r="C937" s="59"/>
      <c r="D937" s="60"/>
      <c r="E937" s="60"/>
      <c r="F937" s="60"/>
    </row>
    <row r="938" spans="1:7">
      <c r="A938" s="416" t="s">
        <v>2237</v>
      </c>
      <c r="B938" s="58" t="s">
        <v>2238</v>
      </c>
      <c r="C938" s="59" t="s">
        <v>13</v>
      </c>
      <c r="D938" s="60">
        <v>2.59</v>
      </c>
      <c r="E938" s="60">
        <v>18.8</v>
      </c>
      <c r="F938" s="60">
        <v>21.39</v>
      </c>
      <c r="G938" s="13">
        <v>15</v>
      </c>
    </row>
    <row r="939" spans="1:7">
      <c r="A939" s="416" t="s">
        <v>2239</v>
      </c>
      <c r="B939" s="58" t="s">
        <v>2240</v>
      </c>
      <c r="C939" s="59" t="s">
        <v>16</v>
      </c>
      <c r="D939" s="60"/>
      <c r="E939" s="60">
        <v>51.13</v>
      </c>
      <c r="F939" s="60">
        <v>51.13</v>
      </c>
      <c r="G939" s="13">
        <v>15</v>
      </c>
    </row>
    <row r="940" spans="1:7">
      <c r="A940" s="416" t="s">
        <v>2241</v>
      </c>
      <c r="B940" s="58" t="s">
        <v>2242</v>
      </c>
      <c r="C940" s="59" t="s">
        <v>16</v>
      </c>
      <c r="D940" s="60"/>
      <c r="E940" s="60">
        <v>51.13</v>
      </c>
      <c r="F940" s="60">
        <v>51.13</v>
      </c>
      <c r="G940" s="13">
        <v>15</v>
      </c>
    </row>
    <row r="941" spans="1:7" ht="30">
      <c r="A941" s="416" t="s">
        <v>2243</v>
      </c>
      <c r="B941" s="58" t="s">
        <v>2244</v>
      </c>
      <c r="C941" s="59" t="s">
        <v>16</v>
      </c>
      <c r="D941" s="60"/>
      <c r="E941" s="60">
        <v>23.5</v>
      </c>
      <c r="F941" s="60">
        <v>23.5</v>
      </c>
      <c r="G941" s="13">
        <v>15</v>
      </c>
    </row>
    <row r="942" spans="1:7">
      <c r="A942" s="416" t="s">
        <v>2245</v>
      </c>
      <c r="B942" s="58" t="s">
        <v>2246</v>
      </c>
      <c r="C942" s="59" t="s">
        <v>16</v>
      </c>
      <c r="D942" s="60"/>
      <c r="E942" s="60">
        <v>34.090000000000003</v>
      </c>
      <c r="F942" s="60">
        <v>34.090000000000003</v>
      </c>
      <c r="G942" s="13">
        <v>15</v>
      </c>
    </row>
    <row r="943" spans="1:7" ht="30">
      <c r="A943" s="416" t="s">
        <v>2247</v>
      </c>
      <c r="B943" s="58" t="s">
        <v>2248</v>
      </c>
      <c r="C943" s="59" t="s">
        <v>16</v>
      </c>
      <c r="D943" s="60">
        <v>3.15</v>
      </c>
      <c r="E943" s="60">
        <v>18.8</v>
      </c>
      <c r="F943" s="60">
        <v>21.95</v>
      </c>
      <c r="G943" s="13">
        <v>15</v>
      </c>
    </row>
    <row r="944" spans="1:7" ht="30">
      <c r="A944" s="416" t="s">
        <v>2249</v>
      </c>
      <c r="B944" s="58" t="s">
        <v>2250</v>
      </c>
      <c r="C944" s="59" t="s">
        <v>16</v>
      </c>
      <c r="D944" s="60">
        <v>9.4499999999999993</v>
      </c>
      <c r="E944" s="60">
        <v>18.8</v>
      </c>
      <c r="F944" s="60">
        <v>28.25</v>
      </c>
      <c r="G944" s="13">
        <v>15</v>
      </c>
    </row>
    <row r="945" spans="1:7">
      <c r="A945" s="416" t="s">
        <v>32160</v>
      </c>
      <c r="B945" s="58" t="s">
        <v>2251</v>
      </c>
      <c r="C945" s="59"/>
      <c r="D945" s="60"/>
      <c r="E945" s="60"/>
      <c r="F945" s="60"/>
    </row>
    <row r="946" spans="1:7">
      <c r="A946" s="416" t="s">
        <v>2252</v>
      </c>
      <c r="B946" s="58" t="s">
        <v>2253</v>
      </c>
      <c r="C946" s="59"/>
      <c r="D946" s="60"/>
      <c r="E946" s="60"/>
      <c r="F946" s="60"/>
    </row>
    <row r="947" spans="1:7">
      <c r="A947" s="416" t="s">
        <v>2254</v>
      </c>
      <c r="B947" s="58" t="s">
        <v>2255</v>
      </c>
      <c r="C947" s="59" t="s">
        <v>18</v>
      </c>
      <c r="D947" s="60">
        <v>1120.93</v>
      </c>
      <c r="E947" s="60">
        <v>334.86</v>
      </c>
      <c r="F947" s="60">
        <v>1455.79</v>
      </c>
      <c r="G947" s="13">
        <v>15</v>
      </c>
    </row>
    <row r="948" spans="1:7">
      <c r="A948" s="416" t="s">
        <v>281</v>
      </c>
      <c r="B948" s="58" t="s">
        <v>282</v>
      </c>
      <c r="C948" s="59" t="s">
        <v>18</v>
      </c>
      <c r="D948" s="60">
        <v>495.36</v>
      </c>
      <c r="E948" s="60">
        <v>334.86</v>
      </c>
      <c r="F948" s="60">
        <v>830.22</v>
      </c>
      <c r="G948" s="13">
        <v>15</v>
      </c>
    </row>
    <row r="949" spans="1:7">
      <c r="A949" s="416" t="s">
        <v>2256</v>
      </c>
      <c r="B949" s="58" t="s">
        <v>2257</v>
      </c>
      <c r="C949" s="59" t="s">
        <v>18</v>
      </c>
      <c r="D949" s="60">
        <v>439.72</v>
      </c>
      <c r="E949" s="60">
        <v>334.86</v>
      </c>
      <c r="F949" s="60">
        <v>774.58</v>
      </c>
      <c r="G949" s="13">
        <v>15</v>
      </c>
    </row>
    <row r="950" spans="1:7">
      <c r="A950" s="416" t="s">
        <v>2258</v>
      </c>
      <c r="B950" s="58" t="s">
        <v>2259</v>
      </c>
      <c r="C950" s="59" t="s">
        <v>16</v>
      </c>
      <c r="D950" s="60">
        <v>4.17</v>
      </c>
      <c r="E950" s="60">
        <v>26.07</v>
      </c>
      <c r="F950" s="60">
        <v>30.24</v>
      </c>
      <c r="G950" s="13">
        <v>15</v>
      </c>
    </row>
    <row r="951" spans="1:7" ht="30">
      <c r="A951" s="416" t="s">
        <v>2260</v>
      </c>
      <c r="B951" s="58" t="s">
        <v>2261</v>
      </c>
      <c r="C951" s="59" t="s">
        <v>16</v>
      </c>
      <c r="D951" s="60">
        <v>9.41</v>
      </c>
      <c r="E951" s="60">
        <v>25.61</v>
      </c>
      <c r="F951" s="60">
        <v>35.020000000000003</v>
      </c>
      <c r="G951" s="13">
        <v>15</v>
      </c>
    </row>
    <row r="952" spans="1:7">
      <c r="A952" s="416" t="s">
        <v>2262</v>
      </c>
      <c r="B952" s="58" t="s">
        <v>2263</v>
      </c>
      <c r="C952" s="59" t="s">
        <v>18</v>
      </c>
      <c r="D952" s="60">
        <v>1201.1600000000001</v>
      </c>
      <c r="E952" s="60">
        <v>334.86</v>
      </c>
      <c r="F952" s="60">
        <v>1536.02</v>
      </c>
      <c r="G952" s="13">
        <v>15</v>
      </c>
    </row>
    <row r="953" spans="1:7">
      <c r="A953" s="416" t="s">
        <v>2264</v>
      </c>
      <c r="B953" s="58" t="s">
        <v>2265</v>
      </c>
      <c r="C953" s="59"/>
      <c r="D953" s="60"/>
      <c r="E953" s="60"/>
      <c r="F953" s="60"/>
    </row>
    <row r="954" spans="1:7">
      <c r="A954" s="416" t="s">
        <v>78</v>
      </c>
      <c r="B954" s="58" t="s">
        <v>79</v>
      </c>
      <c r="C954" s="59" t="s">
        <v>16</v>
      </c>
      <c r="D954" s="60">
        <v>2.48</v>
      </c>
      <c r="E954" s="60">
        <v>4.96</v>
      </c>
      <c r="F954" s="60">
        <v>7.44</v>
      </c>
      <c r="G954" s="13">
        <v>15</v>
      </c>
    </row>
    <row r="955" spans="1:7">
      <c r="A955" s="416" t="s">
        <v>2266</v>
      </c>
      <c r="B955" s="58" t="s">
        <v>2267</v>
      </c>
      <c r="C955" s="59" t="s">
        <v>16</v>
      </c>
      <c r="D955" s="60">
        <v>1.59</v>
      </c>
      <c r="E955" s="60">
        <v>4.96</v>
      </c>
      <c r="F955" s="60">
        <v>6.55</v>
      </c>
      <c r="G955" s="13">
        <v>15</v>
      </c>
    </row>
    <row r="956" spans="1:7">
      <c r="A956" s="416" t="s">
        <v>2268</v>
      </c>
      <c r="B956" s="58" t="s">
        <v>2269</v>
      </c>
      <c r="C956" s="59" t="s">
        <v>16</v>
      </c>
      <c r="D956" s="60">
        <v>7.6</v>
      </c>
      <c r="E956" s="60">
        <v>4.96</v>
      </c>
      <c r="F956" s="60">
        <v>12.56</v>
      </c>
      <c r="G956" s="13">
        <v>15</v>
      </c>
    </row>
    <row r="957" spans="1:7">
      <c r="A957" s="416" t="s">
        <v>2270</v>
      </c>
      <c r="B957" s="58" t="s">
        <v>2271</v>
      </c>
      <c r="C957" s="59" t="s">
        <v>16</v>
      </c>
      <c r="D957" s="60">
        <v>2.5299999999999998</v>
      </c>
      <c r="E957" s="60">
        <v>7.24</v>
      </c>
      <c r="F957" s="60">
        <v>9.77</v>
      </c>
      <c r="G957" s="13">
        <v>15</v>
      </c>
    </row>
    <row r="958" spans="1:7">
      <c r="A958" s="416" t="s">
        <v>2272</v>
      </c>
      <c r="B958" s="58" t="s">
        <v>2273</v>
      </c>
      <c r="C958" s="59" t="s">
        <v>16</v>
      </c>
      <c r="D958" s="60">
        <v>4.4000000000000004</v>
      </c>
      <c r="E958" s="60">
        <v>7.68</v>
      </c>
      <c r="F958" s="60">
        <v>12.08</v>
      </c>
      <c r="G958" s="13">
        <v>15</v>
      </c>
    </row>
    <row r="959" spans="1:7">
      <c r="A959" s="416" t="s">
        <v>98</v>
      </c>
      <c r="B959" s="58" t="s">
        <v>99</v>
      </c>
      <c r="C959" s="59" t="s">
        <v>16</v>
      </c>
      <c r="D959" s="60">
        <v>10.15</v>
      </c>
      <c r="E959" s="60">
        <v>13.64</v>
      </c>
      <c r="F959" s="60">
        <v>23.79</v>
      </c>
      <c r="G959" s="13">
        <v>15</v>
      </c>
    </row>
    <row r="960" spans="1:7">
      <c r="A960" s="416" t="s">
        <v>418</v>
      </c>
      <c r="B960" s="58" t="s">
        <v>419</v>
      </c>
      <c r="C960" s="59" t="s">
        <v>16</v>
      </c>
      <c r="D960" s="60">
        <v>10.15</v>
      </c>
      <c r="E960" s="60">
        <v>18.8</v>
      </c>
      <c r="F960" s="60">
        <v>28.95</v>
      </c>
      <c r="G960" s="13">
        <v>15</v>
      </c>
    </row>
    <row r="961" spans="1:7">
      <c r="A961" s="416" t="s">
        <v>2274</v>
      </c>
      <c r="B961" s="58" t="s">
        <v>2275</v>
      </c>
      <c r="C961" s="59" t="s">
        <v>16</v>
      </c>
      <c r="D961" s="60">
        <v>51.85</v>
      </c>
      <c r="E961" s="60">
        <v>11.75</v>
      </c>
      <c r="F961" s="60">
        <v>63.6</v>
      </c>
      <c r="G961" s="13">
        <v>15</v>
      </c>
    </row>
    <row r="962" spans="1:7">
      <c r="A962" s="416" t="s">
        <v>83</v>
      </c>
      <c r="B962" s="58" t="s">
        <v>82</v>
      </c>
      <c r="C962" s="59" t="s">
        <v>16</v>
      </c>
      <c r="D962" s="60">
        <v>2.02</v>
      </c>
      <c r="E962" s="60">
        <v>11.75</v>
      </c>
      <c r="F962" s="60">
        <v>13.77</v>
      </c>
      <c r="G962" s="13">
        <v>15</v>
      </c>
    </row>
    <row r="963" spans="1:7">
      <c r="A963" s="416" t="s">
        <v>2276</v>
      </c>
      <c r="B963" s="58" t="s">
        <v>2277</v>
      </c>
      <c r="C963" s="59" t="s">
        <v>16</v>
      </c>
      <c r="D963" s="60">
        <v>10.18</v>
      </c>
      <c r="E963" s="60">
        <v>30.53</v>
      </c>
      <c r="F963" s="60">
        <v>40.71</v>
      </c>
      <c r="G963" s="13">
        <v>15</v>
      </c>
    </row>
    <row r="964" spans="1:7">
      <c r="A964" s="416" t="s">
        <v>2278</v>
      </c>
      <c r="B964" s="58" t="s">
        <v>2279</v>
      </c>
      <c r="C964" s="59"/>
      <c r="D964" s="60"/>
      <c r="E964" s="60"/>
      <c r="F964" s="60"/>
    </row>
    <row r="965" spans="1:7">
      <c r="A965" s="416" t="s">
        <v>2280</v>
      </c>
      <c r="B965" s="58" t="s">
        <v>2281</v>
      </c>
      <c r="C965" s="59" t="s">
        <v>16</v>
      </c>
      <c r="D965" s="60">
        <v>9.91</v>
      </c>
      <c r="E965" s="60">
        <v>25.83</v>
      </c>
      <c r="F965" s="60">
        <v>35.74</v>
      </c>
      <c r="G965" s="13">
        <v>15</v>
      </c>
    </row>
    <row r="966" spans="1:7">
      <c r="A966" s="416" t="s">
        <v>2282</v>
      </c>
      <c r="B966" s="58" t="s">
        <v>2283</v>
      </c>
      <c r="C966" s="59" t="s">
        <v>16</v>
      </c>
      <c r="D966" s="60">
        <v>10.58</v>
      </c>
      <c r="E966" s="60">
        <v>30.53</v>
      </c>
      <c r="F966" s="60">
        <v>41.11</v>
      </c>
      <c r="G966" s="13">
        <v>15</v>
      </c>
    </row>
    <row r="967" spans="1:7">
      <c r="A967" s="416" t="s">
        <v>2284</v>
      </c>
      <c r="B967" s="58" t="s">
        <v>2285</v>
      </c>
      <c r="C967" s="59" t="s">
        <v>16</v>
      </c>
      <c r="D967" s="60">
        <v>30.47</v>
      </c>
      <c r="E967" s="60">
        <v>30.53</v>
      </c>
      <c r="F967" s="60">
        <v>61</v>
      </c>
      <c r="G967" s="13">
        <v>15</v>
      </c>
    </row>
    <row r="968" spans="1:7">
      <c r="A968" s="416" t="s">
        <v>2286</v>
      </c>
      <c r="B968" s="58" t="s">
        <v>2287</v>
      </c>
      <c r="C968" s="59" t="s">
        <v>16</v>
      </c>
      <c r="D968" s="60">
        <v>9.91</v>
      </c>
      <c r="E968" s="60">
        <v>18.8</v>
      </c>
      <c r="F968" s="60">
        <v>28.71</v>
      </c>
      <c r="G968" s="13">
        <v>15</v>
      </c>
    </row>
    <row r="969" spans="1:7">
      <c r="A969" s="416" t="s">
        <v>2288</v>
      </c>
      <c r="B969" s="58" t="s">
        <v>2289</v>
      </c>
      <c r="C969" s="59" t="s">
        <v>16</v>
      </c>
      <c r="D969" s="60">
        <v>9.91</v>
      </c>
      <c r="E969" s="60">
        <v>32.880000000000003</v>
      </c>
      <c r="F969" s="60">
        <v>42.79</v>
      </c>
      <c r="G969" s="13">
        <v>15</v>
      </c>
    </row>
    <row r="970" spans="1:7">
      <c r="A970" s="416" t="s">
        <v>2290</v>
      </c>
      <c r="B970" s="58" t="s">
        <v>2291</v>
      </c>
      <c r="C970" s="59" t="s">
        <v>13</v>
      </c>
      <c r="D970" s="60">
        <v>7.12</v>
      </c>
      <c r="E970" s="60">
        <v>53.2</v>
      </c>
      <c r="F970" s="60">
        <v>60.32</v>
      </c>
      <c r="G970" s="13">
        <v>15</v>
      </c>
    </row>
    <row r="971" spans="1:7" ht="30">
      <c r="A971" s="416" t="s">
        <v>2292</v>
      </c>
      <c r="B971" s="58" t="s">
        <v>2293</v>
      </c>
      <c r="C971" s="59" t="s">
        <v>13</v>
      </c>
      <c r="D971" s="60">
        <v>1.17</v>
      </c>
      <c r="E971" s="60">
        <v>24.77</v>
      </c>
      <c r="F971" s="60">
        <v>25.94</v>
      </c>
      <c r="G971" s="13">
        <v>15</v>
      </c>
    </row>
    <row r="972" spans="1:7" ht="30">
      <c r="A972" s="416" t="s">
        <v>2294</v>
      </c>
      <c r="B972" s="58" t="s">
        <v>2295</v>
      </c>
      <c r="C972" s="59" t="s">
        <v>13</v>
      </c>
      <c r="D972" s="60">
        <v>1.36</v>
      </c>
      <c r="E972" s="60">
        <v>24.77</v>
      </c>
      <c r="F972" s="60">
        <v>26.13</v>
      </c>
      <c r="G972" s="13">
        <v>15</v>
      </c>
    </row>
    <row r="973" spans="1:7" ht="30">
      <c r="A973" s="416" t="s">
        <v>2296</v>
      </c>
      <c r="B973" s="58" t="s">
        <v>2297</v>
      </c>
      <c r="C973" s="59" t="s">
        <v>13</v>
      </c>
      <c r="D973" s="60">
        <v>1.63</v>
      </c>
      <c r="E973" s="60">
        <v>24.77</v>
      </c>
      <c r="F973" s="60">
        <v>26.4</v>
      </c>
      <c r="G973" s="13">
        <v>15</v>
      </c>
    </row>
    <row r="974" spans="1:7" ht="30">
      <c r="A974" s="416" t="s">
        <v>2298</v>
      </c>
      <c r="B974" s="58" t="s">
        <v>2299</v>
      </c>
      <c r="C974" s="59" t="s">
        <v>13</v>
      </c>
      <c r="D974" s="60">
        <v>2.11</v>
      </c>
      <c r="E974" s="60">
        <v>24.77</v>
      </c>
      <c r="F974" s="60">
        <v>26.88</v>
      </c>
      <c r="G974" s="13">
        <v>15</v>
      </c>
    </row>
    <row r="975" spans="1:7">
      <c r="A975" s="416" t="s">
        <v>2300</v>
      </c>
      <c r="B975" s="58" t="s">
        <v>2301</v>
      </c>
      <c r="C975" s="59"/>
      <c r="D975" s="60"/>
      <c r="E975" s="60"/>
      <c r="F975" s="60"/>
    </row>
    <row r="976" spans="1:7">
      <c r="A976" s="416" t="s">
        <v>2302</v>
      </c>
      <c r="B976" s="58" t="s">
        <v>2303</v>
      </c>
      <c r="C976" s="59" t="s">
        <v>16</v>
      </c>
      <c r="D976" s="60">
        <v>5.15</v>
      </c>
      <c r="E976" s="60">
        <v>15.62</v>
      </c>
      <c r="F976" s="60">
        <v>20.77</v>
      </c>
      <c r="G976" s="13">
        <v>15</v>
      </c>
    </row>
    <row r="977" spans="1:7">
      <c r="A977" s="416" t="s">
        <v>2304</v>
      </c>
      <c r="B977" s="58" t="s">
        <v>2305</v>
      </c>
      <c r="C977" s="59" t="s">
        <v>16</v>
      </c>
      <c r="D977" s="60">
        <v>7.21</v>
      </c>
      <c r="E977" s="60">
        <v>15.62</v>
      </c>
      <c r="F977" s="60">
        <v>22.83</v>
      </c>
      <c r="G977" s="13">
        <v>15</v>
      </c>
    </row>
    <row r="978" spans="1:7">
      <c r="A978" s="416" t="s">
        <v>2306</v>
      </c>
      <c r="B978" s="58" t="s">
        <v>2307</v>
      </c>
      <c r="C978" s="59"/>
      <c r="D978" s="60"/>
      <c r="E978" s="60"/>
      <c r="F978" s="60"/>
    </row>
    <row r="979" spans="1:7">
      <c r="A979" s="416" t="s">
        <v>2308</v>
      </c>
      <c r="B979" s="58" t="s">
        <v>2309</v>
      </c>
      <c r="C979" s="59" t="s">
        <v>18</v>
      </c>
      <c r="D979" s="60">
        <v>494.46</v>
      </c>
      <c r="E979" s="60">
        <v>450.92</v>
      </c>
      <c r="F979" s="60">
        <v>945.38</v>
      </c>
      <c r="G979" s="13">
        <v>15</v>
      </c>
    </row>
    <row r="980" spans="1:7" ht="30">
      <c r="A980" s="416" t="s">
        <v>2310</v>
      </c>
      <c r="B980" s="58" t="s">
        <v>2311</v>
      </c>
      <c r="C980" s="59" t="s">
        <v>18</v>
      </c>
      <c r="D980" s="60">
        <v>561.29</v>
      </c>
      <c r="E980" s="60">
        <v>450.92</v>
      </c>
      <c r="F980" s="60">
        <v>1012.21</v>
      </c>
      <c r="G980" s="13">
        <v>15</v>
      </c>
    </row>
    <row r="981" spans="1:7" ht="30">
      <c r="A981" s="416" t="s">
        <v>2312</v>
      </c>
      <c r="B981" s="58" t="s">
        <v>2313</v>
      </c>
      <c r="C981" s="59" t="s">
        <v>18</v>
      </c>
      <c r="D981" s="60">
        <v>601.04999999999995</v>
      </c>
      <c r="E981" s="60">
        <v>450.92</v>
      </c>
      <c r="F981" s="60">
        <v>1051.97</v>
      </c>
      <c r="G981" s="13">
        <v>15</v>
      </c>
    </row>
    <row r="982" spans="1:7">
      <c r="A982" s="416" t="s">
        <v>2314</v>
      </c>
      <c r="B982" s="58" t="s">
        <v>2315</v>
      </c>
      <c r="C982" s="59" t="s">
        <v>13</v>
      </c>
      <c r="D982" s="60">
        <v>27.74</v>
      </c>
      <c r="E982" s="60">
        <v>52.39</v>
      </c>
      <c r="F982" s="60">
        <v>80.13</v>
      </c>
      <c r="G982" s="13">
        <v>15</v>
      </c>
    </row>
    <row r="983" spans="1:7">
      <c r="A983" s="416" t="s">
        <v>2316</v>
      </c>
      <c r="B983" s="58" t="s">
        <v>2317</v>
      </c>
      <c r="C983" s="59" t="s">
        <v>13</v>
      </c>
      <c r="D983" s="60">
        <v>14.57</v>
      </c>
      <c r="E983" s="60">
        <v>71.31</v>
      </c>
      <c r="F983" s="60">
        <v>85.88</v>
      </c>
      <c r="G983" s="13">
        <v>15</v>
      </c>
    </row>
    <row r="984" spans="1:7">
      <c r="A984" s="416" t="s">
        <v>2318</v>
      </c>
      <c r="B984" s="58" t="s">
        <v>2319</v>
      </c>
      <c r="C984" s="59"/>
      <c r="D984" s="60"/>
      <c r="E984" s="60"/>
      <c r="F984" s="60"/>
    </row>
    <row r="985" spans="1:7">
      <c r="A985" s="416" t="s">
        <v>2320</v>
      </c>
      <c r="B985" s="58" t="s">
        <v>2321</v>
      </c>
      <c r="C985" s="59" t="s">
        <v>16</v>
      </c>
      <c r="D985" s="60">
        <v>100.35</v>
      </c>
      <c r="E985" s="60">
        <v>8.48</v>
      </c>
      <c r="F985" s="60">
        <v>108.83</v>
      </c>
      <c r="G985" s="13">
        <v>15</v>
      </c>
    </row>
    <row r="986" spans="1:7">
      <c r="A986" s="416" t="s">
        <v>2322</v>
      </c>
      <c r="B986" s="58" t="s">
        <v>2323</v>
      </c>
      <c r="C986" s="59" t="s">
        <v>13</v>
      </c>
      <c r="D986" s="60">
        <v>58.38</v>
      </c>
      <c r="E986" s="60">
        <v>2.12</v>
      </c>
      <c r="F986" s="60">
        <v>60.5</v>
      </c>
      <c r="G986" s="13">
        <v>15</v>
      </c>
    </row>
    <row r="987" spans="1:7">
      <c r="A987" s="416" t="s">
        <v>2324</v>
      </c>
      <c r="B987" s="58" t="s">
        <v>2325</v>
      </c>
      <c r="C987" s="59" t="s">
        <v>13</v>
      </c>
      <c r="D987" s="60">
        <v>97.78</v>
      </c>
      <c r="E987" s="60">
        <v>2.54</v>
      </c>
      <c r="F987" s="60">
        <v>100.32</v>
      </c>
      <c r="G987" s="13">
        <v>15</v>
      </c>
    </row>
    <row r="988" spans="1:7">
      <c r="A988" s="416" t="s">
        <v>2326</v>
      </c>
      <c r="B988" s="58" t="s">
        <v>2327</v>
      </c>
      <c r="C988" s="59" t="s">
        <v>13</v>
      </c>
      <c r="D988" s="60">
        <v>54.83</v>
      </c>
      <c r="E988" s="60">
        <v>4.24</v>
      </c>
      <c r="F988" s="60">
        <v>59.07</v>
      </c>
      <c r="G988" s="13">
        <v>15</v>
      </c>
    </row>
    <row r="989" spans="1:7" ht="30">
      <c r="A989" s="416" t="s">
        <v>2328</v>
      </c>
      <c r="B989" s="58" t="s">
        <v>2329</v>
      </c>
      <c r="C989" s="59" t="s">
        <v>13</v>
      </c>
      <c r="D989" s="60">
        <v>124.85</v>
      </c>
      <c r="E989" s="60">
        <v>0.51</v>
      </c>
      <c r="F989" s="60">
        <v>125.36</v>
      </c>
      <c r="G989" s="13">
        <v>15</v>
      </c>
    </row>
    <row r="990" spans="1:7">
      <c r="A990" s="416" t="s">
        <v>2330</v>
      </c>
      <c r="B990" s="58" t="s">
        <v>2331</v>
      </c>
      <c r="C990" s="59" t="s">
        <v>16</v>
      </c>
      <c r="D990" s="60">
        <v>261.54000000000002</v>
      </c>
      <c r="E990" s="60">
        <v>5.09</v>
      </c>
      <c r="F990" s="60">
        <v>266.63</v>
      </c>
      <c r="G990" s="13">
        <v>15</v>
      </c>
    </row>
    <row r="991" spans="1:7">
      <c r="A991" s="416" t="s">
        <v>2332</v>
      </c>
      <c r="B991" s="58" t="s">
        <v>2333</v>
      </c>
      <c r="C991" s="59"/>
      <c r="D991" s="60"/>
      <c r="E991" s="60"/>
      <c r="F991" s="60"/>
    </row>
    <row r="992" spans="1:7">
      <c r="A992" s="416" t="s">
        <v>2334</v>
      </c>
      <c r="B992" s="58" t="s">
        <v>2335</v>
      </c>
      <c r="C992" s="59" t="s">
        <v>16</v>
      </c>
      <c r="D992" s="60">
        <v>99.87</v>
      </c>
      <c r="E992" s="60">
        <v>8.48</v>
      </c>
      <c r="F992" s="60">
        <v>108.35</v>
      </c>
      <c r="G992" s="13">
        <v>15</v>
      </c>
    </row>
    <row r="993" spans="1:7">
      <c r="A993" s="416" t="s">
        <v>2336</v>
      </c>
      <c r="B993" s="58" t="s">
        <v>2337</v>
      </c>
      <c r="C993" s="59" t="s">
        <v>13</v>
      </c>
      <c r="D993" s="60">
        <v>44.91</v>
      </c>
      <c r="E993" s="60">
        <v>2.12</v>
      </c>
      <c r="F993" s="60">
        <v>47.03</v>
      </c>
      <c r="G993" s="13">
        <v>15</v>
      </c>
    </row>
    <row r="994" spans="1:7">
      <c r="A994" s="416" t="s">
        <v>2338</v>
      </c>
      <c r="B994" s="58" t="s">
        <v>2339</v>
      </c>
      <c r="C994" s="59" t="s">
        <v>13</v>
      </c>
      <c r="D994" s="60">
        <v>98.53</v>
      </c>
      <c r="E994" s="60">
        <v>2.54</v>
      </c>
      <c r="F994" s="60">
        <v>101.07</v>
      </c>
      <c r="G994" s="13">
        <v>15</v>
      </c>
    </row>
    <row r="995" spans="1:7">
      <c r="A995" s="416" t="s">
        <v>2340</v>
      </c>
      <c r="B995" s="58" t="s">
        <v>2341</v>
      </c>
      <c r="C995" s="59" t="s">
        <v>13</v>
      </c>
      <c r="D995" s="60">
        <v>97.8</v>
      </c>
      <c r="E995" s="60">
        <v>2.54</v>
      </c>
      <c r="F995" s="60">
        <v>100.34</v>
      </c>
      <c r="G995" s="13">
        <v>15</v>
      </c>
    </row>
    <row r="996" spans="1:7" ht="30">
      <c r="A996" s="416" t="s">
        <v>2342</v>
      </c>
      <c r="B996" s="58" t="s">
        <v>2343</v>
      </c>
      <c r="C996" s="59" t="s">
        <v>13</v>
      </c>
      <c r="D996" s="60">
        <v>48.24</v>
      </c>
      <c r="E996" s="60">
        <v>4.24</v>
      </c>
      <c r="F996" s="60">
        <v>52.48</v>
      </c>
      <c r="G996" s="13">
        <v>15</v>
      </c>
    </row>
    <row r="997" spans="1:7">
      <c r="A997" s="416" t="s">
        <v>2344</v>
      </c>
      <c r="B997" s="58" t="s">
        <v>2345</v>
      </c>
      <c r="C997" s="59" t="s">
        <v>13</v>
      </c>
      <c r="D997" s="60">
        <v>90.67</v>
      </c>
      <c r="E997" s="60"/>
      <c r="F997" s="60">
        <v>90.67</v>
      </c>
      <c r="G997" s="13">
        <v>15</v>
      </c>
    </row>
    <row r="998" spans="1:7">
      <c r="A998" s="416" t="s">
        <v>182</v>
      </c>
      <c r="B998" s="58" t="s">
        <v>183</v>
      </c>
      <c r="C998" s="59" t="s">
        <v>16</v>
      </c>
      <c r="D998" s="60">
        <v>169.41</v>
      </c>
      <c r="E998" s="60"/>
      <c r="F998" s="60">
        <v>169.41</v>
      </c>
      <c r="G998" s="13">
        <v>15</v>
      </c>
    </row>
    <row r="999" spans="1:7" ht="30">
      <c r="A999" s="416" t="s">
        <v>2346</v>
      </c>
      <c r="B999" s="58" t="s">
        <v>2347</v>
      </c>
      <c r="C999" s="59" t="s">
        <v>72</v>
      </c>
      <c r="D999" s="60">
        <v>1660.19</v>
      </c>
      <c r="E999" s="60"/>
      <c r="F999" s="60">
        <v>1660.19</v>
      </c>
      <c r="G999" s="13">
        <v>15</v>
      </c>
    </row>
    <row r="1000" spans="1:7">
      <c r="A1000" s="416" t="s">
        <v>2348</v>
      </c>
      <c r="B1000" s="58" t="s">
        <v>2349</v>
      </c>
      <c r="C1000" s="59"/>
      <c r="D1000" s="60"/>
      <c r="E1000" s="60"/>
      <c r="F1000" s="60"/>
    </row>
    <row r="1001" spans="1:7">
      <c r="A1001" s="416" t="s">
        <v>2350</v>
      </c>
      <c r="B1001" s="58" t="s">
        <v>2351</v>
      </c>
      <c r="C1001" s="59" t="s">
        <v>16</v>
      </c>
      <c r="D1001" s="60">
        <v>35.56</v>
      </c>
      <c r="E1001" s="60">
        <v>59.56</v>
      </c>
      <c r="F1001" s="60">
        <v>95.12</v>
      </c>
      <c r="G1001" s="13">
        <v>15</v>
      </c>
    </row>
    <row r="1002" spans="1:7" ht="30">
      <c r="A1002" s="416" t="s">
        <v>2352</v>
      </c>
      <c r="B1002" s="58" t="s">
        <v>2353</v>
      </c>
      <c r="C1002" s="59" t="s">
        <v>13</v>
      </c>
      <c r="D1002" s="60">
        <v>92.44</v>
      </c>
      <c r="E1002" s="60">
        <v>21.19</v>
      </c>
      <c r="F1002" s="60">
        <v>113.63</v>
      </c>
      <c r="G1002" s="13">
        <v>15</v>
      </c>
    </row>
    <row r="1003" spans="1:7" ht="30">
      <c r="A1003" s="416" t="s">
        <v>2354</v>
      </c>
      <c r="B1003" s="58" t="s">
        <v>2355</v>
      </c>
      <c r="C1003" s="59" t="s">
        <v>13</v>
      </c>
      <c r="D1003" s="60">
        <v>10.94</v>
      </c>
      <c r="E1003" s="60"/>
      <c r="F1003" s="60">
        <v>10.94</v>
      </c>
      <c r="G1003" s="13">
        <v>15</v>
      </c>
    </row>
    <row r="1004" spans="1:7">
      <c r="A1004" s="416" t="s">
        <v>2356</v>
      </c>
      <c r="B1004" s="58" t="s">
        <v>2357</v>
      </c>
      <c r="C1004" s="59" t="s">
        <v>16</v>
      </c>
      <c r="D1004" s="60">
        <v>194.48</v>
      </c>
      <c r="E1004" s="60">
        <v>21.19</v>
      </c>
      <c r="F1004" s="60">
        <v>215.67</v>
      </c>
      <c r="G1004" s="13">
        <v>15</v>
      </c>
    </row>
    <row r="1005" spans="1:7" ht="30">
      <c r="A1005" s="416" t="s">
        <v>2358</v>
      </c>
      <c r="B1005" s="58" t="s">
        <v>2359</v>
      </c>
      <c r="C1005" s="59" t="s">
        <v>16</v>
      </c>
      <c r="D1005" s="60">
        <v>14.99</v>
      </c>
      <c r="E1005" s="60">
        <v>23.36</v>
      </c>
      <c r="F1005" s="60">
        <v>38.35</v>
      </c>
      <c r="G1005" s="13">
        <v>15</v>
      </c>
    </row>
    <row r="1006" spans="1:7">
      <c r="A1006" s="416" t="s">
        <v>2360</v>
      </c>
      <c r="B1006" s="58" t="s">
        <v>2361</v>
      </c>
      <c r="C1006" s="59"/>
      <c r="D1006" s="60"/>
      <c r="E1006" s="60"/>
      <c r="F1006" s="60"/>
    </row>
    <row r="1007" spans="1:7">
      <c r="A1007" s="416" t="s">
        <v>2362</v>
      </c>
      <c r="B1007" s="58" t="s">
        <v>2363</v>
      </c>
      <c r="C1007" s="59" t="s">
        <v>16</v>
      </c>
      <c r="D1007" s="60">
        <v>56.21</v>
      </c>
      <c r="E1007" s="60"/>
      <c r="F1007" s="60">
        <v>56.21</v>
      </c>
      <c r="G1007" s="13">
        <v>15</v>
      </c>
    </row>
    <row r="1008" spans="1:7" ht="30">
      <c r="A1008" s="416" t="s">
        <v>2364</v>
      </c>
      <c r="B1008" s="58" t="s">
        <v>2365</v>
      </c>
      <c r="C1008" s="59" t="s">
        <v>16</v>
      </c>
      <c r="D1008" s="60">
        <v>49.54</v>
      </c>
      <c r="E1008" s="60"/>
      <c r="F1008" s="60">
        <v>49.54</v>
      </c>
      <c r="G1008" s="13">
        <v>15</v>
      </c>
    </row>
    <row r="1009" spans="1:7" ht="30">
      <c r="A1009" s="416" t="s">
        <v>2366</v>
      </c>
      <c r="B1009" s="58" t="s">
        <v>2367</v>
      </c>
      <c r="C1009" s="59" t="s">
        <v>13</v>
      </c>
      <c r="D1009" s="60">
        <v>59.5</v>
      </c>
      <c r="E1009" s="60"/>
      <c r="F1009" s="60">
        <v>59.5</v>
      </c>
      <c r="G1009" s="13">
        <v>15</v>
      </c>
    </row>
    <row r="1010" spans="1:7">
      <c r="A1010" s="416" t="s">
        <v>2368</v>
      </c>
      <c r="B1010" s="58" t="s">
        <v>2369</v>
      </c>
      <c r="C1010" s="59" t="s">
        <v>13</v>
      </c>
      <c r="D1010" s="60">
        <v>55.6</v>
      </c>
      <c r="E1010" s="60"/>
      <c r="F1010" s="60">
        <v>55.6</v>
      </c>
      <c r="G1010" s="13">
        <v>15</v>
      </c>
    </row>
    <row r="1011" spans="1:7" ht="30">
      <c r="A1011" s="416" t="s">
        <v>2370</v>
      </c>
      <c r="B1011" s="58" t="s">
        <v>2371</v>
      </c>
      <c r="C1011" s="59" t="s">
        <v>13</v>
      </c>
      <c r="D1011" s="60"/>
      <c r="E1011" s="60">
        <v>46.98</v>
      </c>
      <c r="F1011" s="60">
        <v>46.98</v>
      </c>
      <c r="G1011" s="13">
        <v>15</v>
      </c>
    </row>
    <row r="1012" spans="1:7">
      <c r="A1012" s="416" t="s">
        <v>2372</v>
      </c>
      <c r="B1012" s="58" t="s">
        <v>2373</v>
      </c>
      <c r="C1012" s="59" t="s">
        <v>16</v>
      </c>
      <c r="D1012" s="60">
        <v>11.57</v>
      </c>
      <c r="E1012" s="60">
        <v>23.94</v>
      </c>
      <c r="F1012" s="60">
        <v>35.51</v>
      </c>
      <c r="G1012" s="13">
        <v>15</v>
      </c>
    </row>
    <row r="1013" spans="1:7">
      <c r="A1013" s="416" t="s">
        <v>2374</v>
      </c>
      <c r="B1013" s="58" t="s">
        <v>2375</v>
      </c>
      <c r="C1013" s="59" t="s">
        <v>16</v>
      </c>
      <c r="D1013" s="60">
        <v>26.18</v>
      </c>
      <c r="E1013" s="60">
        <v>23.94</v>
      </c>
      <c r="F1013" s="60">
        <v>50.12</v>
      </c>
      <c r="G1013" s="13">
        <v>15</v>
      </c>
    </row>
    <row r="1014" spans="1:7">
      <c r="A1014" s="416" t="s">
        <v>2376</v>
      </c>
      <c r="B1014" s="58" t="s">
        <v>2377</v>
      </c>
      <c r="C1014" s="59" t="s">
        <v>13</v>
      </c>
      <c r="D1014" s="60">
        <v>6.17</v>
      </c>
      <c r="E1014" s="60">
        <v>12.49</v>
      </c>
      <c r="F1014" s="60">
        <v>18.66</v>
      </c>
      <c r="G1014" s="13">
        <v>15</v>
      </c>
    </row>
    <row r="1015" spans="1:7">
      <c r="A1015" s="416" t="s">
        <v>2378</v>
      </c>
      <c r="B1015" s="58" t="s">
        <v>2379</v>
      </c>
      <c r="C1015" s="59" t="s">
        <v>13</v>
      </c>
      <c r="D1015" s="60">
        <v>13.96</v>
      </c>
      <c r="E1015" s="60">
        <v>12.49</v>
      </c>
      <c r="F1015" s="60">
        <v>26.45</v>
      </c>
      <c r="G1015" s="13">
        <v>15</v>
      </c>
    </row>
    <row r="1016" spans="1:7">
      <c r="A1016" s="416" t="s">
        <v>32161</v>
      </c>
      <c r="B1016" s="58" t="s">
        <v>2380</v>
      </c>
      <c r="C1016" s="59"/>
      <c r="D1016" s="60"/>
      <c r="E1016" s="60"/>
      <c r="F1016" s="60"/>
    </row>
    <row r="1017" spans="1:7">
      <c r="A1017" s="416" t="s">
        <v>2381</v>
      </c>
      <c r="B1017" s="58" t="s">
        <v>2382</v>
      </c>
      <c r="C1017" s="59"/>
      <c r="D1017" s="60"/>
      <c r="E1017" s="60"/>
      <c r="F1017" s="60"/>
    </row>
    <row r="1018" spans="1:7" ht="30">
      <c r="A1018" s="416" t="s">
        <v>2383</v>
      </c>
      <c r="B1018" s="58" t="s">
        <v>2384</v>
      </c>
      <c r="C1018" s="59" t="s">
        <v>16</v>
      </c>
      <c r="D1018" s="60">
        <v>62.88</v>
      </c>
      <c r="E1018" s="60">
        <v>13.52</v>
      </c>
      <c r="F1018" s="60">
        <v>76.400000000000006</v>
      </c>
      <c r="G1018" s="13">
        <v>15</v>
      </c>
    </row>
    <row r="1019" spans="1:7">
      <c r="A1019" s="416" t="s">
        <v>2385</v>
      </c>
      <c r="B1019" s="58" t="s">
        <v>2386</v>
      </c>
      <c r="C1019" s="59"/>
      <c r="D1019" s="60"/>
      <c r="E1019" s="60"/>
      <c r="F1019" s="60"/>
    </row>
    <row r="1020" spans="1:7" ht="45">
      <c r="A1020" s="416" t="s">
        <v>2387</v>
      </c>
      <c r="B1020" s="58" t="s">
        <v>2388</v>
      </c>
      <c r="C1020" s="59" t="s">
        <v>16</v>
      </c>
      <c r="D1020" s="60">
        <v>33.99</v>
      </c>
      <c r="E1020" s="60">
        <v>16.010000000000002</v>
      </c>
      <c r="F1020" s="60">
        <v>50</v>
      </c>
      <c r="G1020" s="13">
        <v>15</v>
      </c>
    </row>
    <row r="1021" spans="1:7" ht="45">
      <c r="A1021" s="416" t="s">
        <v>2389</v>
      </c>
      <c r="B1021" s="58" t="s">
        <v>2390</v>
      </c>
      <c r="C1021" s="59" t="s">
        <v>13</v>
      </c>
      <c r="D1021" s="60">
        <v>5.59</v>
      </c>
      <c r="E1021" s="60">
        <v>1.28</v>
      </c>
      <c r="F1021" s="60">
        <v>6.87</v>
      </c>
      <c r="G1021" s="13">
        <v>15</v>
      </c>
    </row>
    <row r="1022" spans="1:7" ht="60">
      <c r="A1022" s="416" t="s">
        <v>2391</v>
      </c>
      <c r="B1022" s="58" t="s">
        <v>2392</v>
      </c>
      <c r="C1022" s="59" t="s">
        <v>16</v>
      </c>
      <c r="D1022" s="60">
        <v>116.22</v>
      </c>
      <c r="E1022" s="60">
        <v>16.010000000000002</v>
      </c>
      <c r="F1022" s="60">
        <v>132.22999999999999</v>
      </c>
      <c r="G1022" s="13">
        <v>15</v>
      </c>
    </row>
    <row r="1023" spans="1:7" ht="60">
      <c r="A1023" s="416" t="s">
        <v>2393</v>
      </c>
      <c r="B1023" s="58" t="s">
        <v>2394</v>
      </c>
      <c r="C1023" s="59" t="s">
        <v>13</v>
      </c>
      <c r="D1023" s="60">
        <v>19.43</v>
      </c>
      <c r="E1023" s="60">
        <v>1.28</v>
      </c>
      <c r="F1023" s="60">
        <v>20.71</v>
      </c>
      <c r="G1023" s="13">
        <v>15</v>
      </c>
    </row>
    <row r="1024" spans="1:7" ht="45">
      <c r="A1024" s="416" t="s">
        <v>2395</v>
      </c>
      <c r="B1024" s="58" t="s">
        <v>2396</v>
      </c>
      <c r="C1024" s="59" t="s">
        <v>16</v>
      </c>
      <c r="D1024" s="60">
        <v>41.02</v>
      </c>
      <c r="E1024" s="60">
        <v>16.010000000000002</v>
      </c>
      <c r="F1024" s="60">
        <v>57.03</v>
      </c>
      <c r="G1024" s="13">
        <v>15</v>
      </c>
    </row>
    <row r="1025" spans="1:7" ht="45">
      <c r="A1025" s="416" t="s">
        <v>2397</v>
      </c>
      <c r="B1025" s="58" t="s">
        <v>2398</v>
      </c>
      <c r="C1025" s="59" t="s">
        <v>13</v>
      </c>
      <c r="D1025" s="60">
        <v>6.57</v>
      </c>
      <c r="E1025" s="60">
        <v>1.28</v>
      </c>
      <c r="F1025" s="60">
        <v>7.85</v>
      </c>
      <c r="G1025" s="13">
        <v>15</v>
      </c>
    </row>
    <row r="1026" spans="1:7" ht="45">
      <c r="A1026" s="416" t="s">
        <v>2399</v>
      </c>
      <c r="B1026" s="58" t="s">
        <v>2400</v>
      </c>
      <c r="C1026" s="59" t="s">
        <v>16</v>
      </c>
      <c r="D1026" s="60">
        <v>35.79</v>
      </c>
      <c r="E1026" s="60">
        <v>16.010000000000002</v>
      </c>
      <c r="F1026" s="60">
        <v>51.8</v>
      </c>
      <c r="G1026" s="13">
        <v>15</v>
      </c>
    </row>
    <row r="1027" spans="1:7" ht="60">
      <c r="A1027" s="416" t="s">
        <v>2401</v>
      </c>
      <c r="B1027" s="58" t="s">
        <v>2402</v>
      </c>
      <c r="C1027" s="59" t="s">
        <v>13</v>
      </c>
      <c r="D1027" s="60">
        <v>5.68</v>
      </c>
      <c r="E1027" s="60">
        <v>1.28</v>
      </c>
      <c r="F1027" s="60">
        <v>6.96</v>
      </c>
      <c r="G1027" s="13">
        <v>15</v>
      </c>
    </row>
    <row r="1028" spans="1:7" ht="30">
      <c r="A1028" s="416" t="s">
        <v>2403</v>
      </c>
      <c r="B1028" s="58" t="s">
        <v>2404</v>
      </c>
      <c r="C1028" s="59" t="s">
        <v>16</v>
      </c>
      <c r="D1028" s="60">
        <v>12.56</v>
      </c>
      <c r="E1028" s="60">
        <v>67.3</v>
      </c>
      <c r="F1028" s="60">
        <v>79.86</v>
      </c>
      <c r="G1028" s="13">
        <v>15</v>
      </c>
    </row>
    <row r="1029" spans="1:7" ht="30">
      <c r="A1029" s="416" t="s">
        <v>2405</v>
      </c>
      <c r="B1029" s="58" t="s">
        <v>2406</v>
      </c>
      <c r="C1029" s="59" t="s">
        <v>16</v>
      </c>
      <c r="D1029" s="60">
        <v>1.18</v>
      </c>
      <c r="E1029" s="60">
        <v>10.69</v>
      </c>
      <c r="F1029" s="60">
        <v>11.87</v>
      </c>
      <c r="G1029" s="13">
        <v>15</v>
      </c>
    </row>
    <row r="1030" spans="1:7" ht="30">
      <c r="A1030" s="416" t="s">
        <v>2407</v>
      </c>
      <c r="B1030" s="58" t="s">
        <v>2408</v>
      </c>
      <c r="C1030" s="59" t="s">
        <v>16</v>
      </c>
      <c r="D1030" s="60">
        <v>2.98</v>
      </c>
      <c r="E1030" s="60">
        <v>10.69</v>
      </c>
      <c r="F1030" s="60">
        <v>13.67</v>
      </c>
      <c r="G1030" s="13">
        <v>15</v>
      </c>
    </row>
    <row r="1031" spans="1:7" ht="30">
      <c r="A1031" s="416" t="s">
        <v>2409</v>
      </c>
      <c r="B1031" s="58" t="s">
        <v>2410</v>
      </c>
      <c r="C1031" s="59" t="s">
        <v>16</v>
      </c>
      <c r="D1031" s="60">
        <v>2.36</v>
      </c>
      <c r="E1031" s="60">
        <v>10.69</v>
      </c>
      <c r="F1031" s="60">
        <v>13.05</v>
      </c>
      <c r="G1031" s="13">
        <v>15</v>
      </c>
    </row>
    <row r="1032" spans="1:7" ht="30">
      <c r="A1032" s="416" t="s">
        <v>2411</v>
      </c>
      <c r="B1032" s="58" t="s">
        <v>2412</v>
      </c>
      <c r="C1032" s="59" t="s">
        <v>16</v>
      </c>
      <c r="D1032" s="60">
        <v>7.44</v>
      </c>
      <c r="E1032" s="60">
        <v>10.69</v>
      </c>
      <c r="F1032" s="60">
        <v>18.13</v>
      </c>
      <c r="G1032" s="13">
        <v>15</v>
      </c>
    </row>
    <row r="1033" spans="1:7" ht="30">
      <c r="A1033" s="416" t="s">
        <v>2413</v>
      </c>
      <c r="B1033" s="58" t="s">
        <v>2414</v>
      </c>
      <c r="C1033" s="59" t="s">
        <v>13</v>
      </c>
      <c r="D1033" s="60">
        <v>0.12</v>
      </c>
      <c r="E1033" s="60">
        <v>1.19</v>
      </c>
      <c r="F1033" s="60">
        <v>1.31</v>
      </c>
      <c r="G1033" s="13">
        <v>15</v>
      </c>
    </row>
    <row r="1034" spans="1:7" ht="45">
      <c r="A1034" s="416" t="s">
        <v>2415</v>
      </c>
      <c r="B1034" s="58" t="s">
        <v>2416</v>
      </c>
      <c r="C1034" s="59" t="s">
        <v>13</v>
      </c>
      <c r="D1034" s="60">
        <v>0.3</v>
      </c>
      <c r="E1034" s="60">
        <v>1.19</v>
      </c>
      <c r="F1034" s="60">
        <v>1.49</v>
      </c>
      <c r="G1034" s="13">
        <v>15</v>
      </c>
    </row>
    <row r="1035" spans="1:7" ht="30">
      <c r="A1035" s="416" t="s">
        <v>2417</v>
      </c>
      <c r="B1035" s="58" t="s">
        <v>2418</v>
      </c>
      <c r="C1035" s="59" t="s">
        <v>13</v>
      </c>
      <c r="D1035" s="60">
        <v>0.24</v>
      </c>
      <c r="E1035" s="60">
        <v>1.19</v>
      </c>
      <c r="F1035" s="60">
        <v>1.43</v>
      </c>
      <c r="G1035" s="13">
        <v>15</v>
      </c>
    </row>
    <row r="1036" spans="1:7" ht="45">
      <c r="A1036" s="416" t="s">
        <v>2419</v>
      </c>
      <c r="B1036" s="58" t="s">
        <v>2420</v>
      </c>
      <c r="C1036" s="59" t="s">
        <v>13</v>
      </c>
      <c r="D1036" s="60">
        <v>0.74</v>
      </c>
      <c r="E1036" s="60">
        <v>1.19</v>
      </c>
      <c r="F1036" s="60">
        <v>1.93</v>
      </c>
      <c r="G1036" s="13">
        <v>15</v>
      </c>
    </row>
    <row r="1037" spans="1:7">
      <c r="A1037" s="416" t="s">
        <v>2421</v>
      </c>
      <c r="B1037" s="58" t="s">
        <v>2422</v>
      </c>
      <c r="C1037" s="59"/>
      <c r="D1037" s="60"/>
      <c r="E1037" s="60"/>
      <c r="F1037" s="60"/>
    </row>
    <row r="1038" spans="1:7" ht="45">
      <c r="A1038" s="416" t="s">
        <v>2423</v>
      </c>
      <c r="B1038" s="58" t="s">
        <v>2424</v>
      </c>
      <c r="C1038" s="59" t="s">
        <v>16</v>
      </c>
      <c r="D1038" s="60">
        <v>166.9</v>
      </c>
      <c r="E1038" s="60">
        <v>16.010000000000002</v>
      </c>
      <c r="F1038" s="60">
        <v>182.91</v>
      </c>
      <c r="G1038" s="13">
        <v>15</v>
      </c>
    </row>
    <row r="1039" spans="1:7" ht="45">
      <c r="A1039" s="416" t="s">
        <v>2425</v>
      </c>
      <c r="B1039" s="58" t="s">
        <v>2426</v>
      </c>
      <c r="C1039" s="59" t="s">
        <v>16</v>
      </c>
      <c r="D1039" s="60">
        <v>190.14</v>
      </c>
      <c r="E1039" s="60">
        <v>16.010000000000002</v>
      </c>
      <c r="F1039" s="60">
        <v>206.15</v>
      </c>
      <c r="G1039" s="13">
        <v>15</v>
      </c>
    </row>
    <row r="1040" spans="1:7" ht="45">
      <c r="A1040" s="416" t="s">
        <v>2427</v>
      </c>
      <c r="B1040" s="58" t="s">
        <v>2428</v>
      </c>
      <c r="C1040" s="59" t="s">
        <v>16</v>
      </c>
      <c r="D1040" s="60">
        <v>185.95</v>
      </c>
      <c r="E1040" s="60">
        <v>16.010000000000002</v>
      </c>
      <c r="F1040" s="60">
        <v>201.96</v>
      </c>
      <c r="G1040" s="13">
        <v>15</v>
      </c>
    </row>
    <row r="1041" spans="1:7" ht="45">
      <c r="A1041" s="416" t="s">
        <v>2429</v>
      </c>
      <c r="B1041" s="58" t="s">
        <v>2430</v>
      </c>
      <c r="C1041" s="59" t="s">
        <v>13</v>
      </c>
      <c r="D1041" s="60">
        <v>47.55</v>
      </c>
      <c r="E1041" s="60">
        <v>1.6</v>
      </c>
      <c r="F1041" s="60">
        <v>49.15</v>
      </c>
      <c r="G1041" s="13">
        <v>15</v>
      </c>
    </row>
    <row r="1042" spans="1:7" ht="60">
      <c r="A1042" s="416" t="s">
        <v>2431</v>
      </c>
      <c r="B1042" s="58" t="s">
        <v>2432</v>
      </c>
      <c r="C1042" s="59" t="s">
        <v>16</v>
      </c>
      <c r="D1042" s="60">
        <v>336.72</v>
      </c>
      <c r="E1042" s="60">
        <v>16.010000000000002</v>
      </c>
      <c r="F1042" s="60">
        <v>352.73</v>
      </c>
      <c r="G1042" s="13">
        <v>15</v>
      </c>
    </row>
    <row r="1043" spans="1:7" ht="60">
      <c r="A1043" s="416" t="s">
        <v>2433</v>
      </c>
      <c r="B1043" s="58" t="s">
        <v>2434</v>
      </c>
      <c r="C1043" s="59" t="s">
        <v>13</v>
      </c>
      <c r="D1043" s="60">
        <v>66.72</v>
      </c>
      <c r="E1043" s="60">
        <v>1.6</v>
      </c>
      <c r="F1043" s="60">
        <v>68.319999999999993</v>
      </c>
      <c r="G1043" s="13">
        <v>15</v>
      </c>
    </row>
    <row r="1044" spans="1:7" ht="45">
      <c r="A1044" s="416" t="s">
        <v>2435</v>
      </c>
      <c r="B1044" s="58" t="s">
        <v>2436</v>
      </c>
      <c r="C1044" s="59" t="s">
        <v>16</v>
      </c>
      <c r="D1044" s="60">
        <v>45.02</v>
      </c>
      <c r="E1044" s="60">
        <v>10.69</v>
      </c>
      <c r="F1044" s="60">
        <v>55.71</v>
      </c>
      <c r="G1044" s="13">
        <v>15</v>
      </c>
    </row>
    <row r="1045" spans="1:7" ht="45">
      <c r="A1045" s="416" t="s">
        <v>2437</v>
      </c>
      <c r="B1045" s="58" t="s">
        <v>2438</v>
      </c>
      <c r="C1045" s="59" t="s">
        <v>16</v>
      </c>
      <c r="D1045" s="60">
        <v>41.56</v>
      </c>
      <c r="E1045" s="60">
        <v>10.69</v>
      </c>
      <c r="F1045" s="60">
        <v>52.25</v>
      </c>
      <c r="G1045" s="13">
        <v>15</v>
      </c>
    </row>
    <row r="1046" spans="1:7" ht="60">
      <c r="A1046" s="416" t="s">
        <v>2439</v>
      </c>
      <c r="B1046" s="58" t="s">
        <v>2440</v>
      </c>
      <c r="C1046" s="59" t="s">
        <v>16</v>
      </c>
      <c r="D1046" s="60">
        <v>75.040000000000006</v>
      </c>
      <c r="E1046" s="60">
        <v>10.69</v>
      </c>
      <c r="F1046" s="60">
        <v>85.73</v>
      </c>
      <c r="G1046" s="13">
        <v>15</v>
      </c>
    </row>
    <row r="1047" spans="1:7" ht="45">
      <c r="A1047" s="416" t="s">
        <v>2441</v>
      </c>
      <c r="B1047" s="58" t="s">
        <v>2442</v>
      </c>
      <c r="C1047" s="59" t="s">
        <v>16</v>
      </c>
      <c r="D1047" s="60">
        <v>69.260000000000005</v>
      </c>
      <c r="E1047" s="60">
        <v>10.69</v>
      </c>
      <c r="F1047" s="60">
        <v>79.95</v>
      </c>
      <c r="G1047" s="13">
        <v>15</v>
      </c>
    </row>
    <row r="1048" spans="1:7" ht="60">
      <c r="A1048" s="416" t="s">
        <v>2443</v>
      </c>
      <c r="B1048" s="58" t="s">
        <v>2444</v>
      </c>
      <c r="C1048" s="59" t="s">
        <v>16</v>
      </c>
      <c r="D1048" s="60">
        <v>68.760000000000005</v>
      </c>
      <c r="E1048" s="60">
        <v>10.69</v>
      </c>
      <c r="F1048" s="60">
        <v>79.45</v>
      </c>
      <c r="G1048" s="13">
        <v>15</v>
      </c>
    </row>
    <row r="1049" spans="1:7" ht="60">
      <c r="A1049" s="416" t="s">
        <v>2445</v>
      </c>
      <c r="B1049" s="58" t="s">
        <v>2446</v>
      </c>
      <c r="C1049" s="59" t="s">
        <v>13</v>
      </c>
      <c r="D1049" s="60">
        <v>4.5</v>
      </c>
      <c r="E1049" s="60">
        <v>1.06</v>
      </c>
      <c r="F1049" s="60">
        <v>5.56</v>
      </c>
      <c r="G1049" s="13">
        <v>15</v>
      </c>
    </row>
    <row r="1050" spans="1:7" ht="60">
      <c r="A1050" s="416" t="s">
        <v>2447</v>
      </c>
      <c r="B1050" s="58" t="s">
        <v>2448</v>
      </c>
      <c r="C1050" s="59" t="s">
        <v>13</v>
      </c>
      <c r="D1050" s="60">
        <v>4.16</v>
      </c>
      <c r="E1050" s="60">
        <v>1.06</v>
      </c>
      <c r="F1050" s="60">
        <v>5.22</v>
      </c>
      <c r="G1050" s="13">
        <v>15</v>
      </c>
    </row>
    <row r="1051" spans="1:7">
      <c r="A1051" s="416" t="s">
        <v>2449</v>
      </c>
      <c r="B1051" s="58" t="s">
        <v>2450</v>
      </c>
      <c r="C1051" s="59"/>
      <c r="D1051" s="60"/>
      <c r="E1051" s="60"/>
      <c r="F1051" s="60"/>
    </row>
    <row r="1052" spans="1:7" ht="60">
      <c r="A1052" s="416" t="s">
        <v>2451</v>
      </c>
      <c r="B1052" s="58" t="s">
        <v>2452</v>
      </c>
      <c r="C1052" s="59" t="s">
        <v>16</v>
      </c>
      <c r="D1052" s="60">
        <v>102.38</v>
      </c>
      <c r="E1052" s="60">
        <v>42.28</v>
      </c>
      <c r="F1052" s="60">
        <v>144.66</v>
      </c>
      <c r="G1052" s="13">
        <v>15</v>
      </c>
    </row>
    <row r="1053" spans="1:7" ht="45">
      <c r="A1053" s="416" t="s">
        <v>2453</v>
      </c>
      <c r="B1053" s="58" t="s">
        <v>2454</v>
      </c>
      <c r="C1053" s="59" t="s">
        <v>13</v>
      </c>
      <c r="D1053" s="60">
        <v>18.32</v>
      </c>
      <c r="E1053" s="60">
        <v>11.75</v>
      </c>
      <c r="F1053" s="60">
        <v>30.07</v>
      </c>
      <c r="G1053" s="13">
        <v>15</v>
      </c>
    </row>
    <row r="1054" spans="1:7" ht="45">
      <c r="A1054" s="416" t="s">
        <v>2455</v>
      </c>
      <c r="B1054" s="58" t="s">
        <v>2456</v>
      </c>
      <c r="C1054" s="59" t="s">
        <v>16</v>
      </c>
      <c r="D1054" s="60">
        <v>143.66999999999999</v>
      </c>
      <c r="E1054" s="60">
        <v>42.28</v>
      </c>
      <c r="F1054" s="60">
        <v>185.95</v>
      </c>
      <c r="G1054" s="13">
        <v>15</v>
      </c>
    </row>
    <row r="1055" spans="1:7" ht="45">
      <c r="A1055" s="416" t="s">
        <v>2457</v>
      </c>
      <c r="B1055" s="58" t="s">
        <v>2458</v>
      </c>
      <c r="C1055" s="59" t="s">
        <v>13</v>
      </c>
      <c r="D1055" s="60">
        <v>25.5</v>
      </c>
      <c r="E1055" s="60">
        <v>11.75</v>
      </c>
      <c r="F1055" s="60">
        <v>37.25</v>
      </c>
      <c r="G1055" s="13">
        <v>15</v>
      </c>
    </row>
    <row r="1056" spans="1:7" ht="60">
      <c r="A1056" s="416" t="s">
        <v>2459</v>
      </c>
      <c r="B1056" s="58" t="s">
        <v>2460</v>
      </c>
      <c r="C1056" s="59" t="s">
        <v>16</v>
      </c>
      <c r="D1056" s="60">
        <v>105.77</v>
      </c>
      <c r="E1056" s="60">
        <v>42.28</v>
      </c>
      <c r="F1056" s="60">
        <v>148.05000000000001</v>
      </c>
      <c r="G1056" s="13">
        <v>15</v>
      </c>
    </row>
    <row r="1057" spans="1:7" ht="60">
      <c r="A1057" s="416" t="s">
        <v>2461</v>
      </c>
      <c r="B1057" s="58" t="s">
        <v>2462</v>
      </c>
      <c r="C1057" s="59" t="s">
        <v>13</v>
      </c>
      <c r="D1057" s="60">
        <v>18.91</v>
      </c>
      <c r="E1057" s="60">
        <v>11.75</v>
      </c>
      <c r="F1057" s="60">
        <v>30.66</v>
      </c>
      <c r="G1057" s="13">
        <v>15</v>
      </c>
    </row>
    <row r="1058" spans="1:7" ht="45">
      <c r="A1058" s="416" t="s">
        <v>285</v>
      </c>
      <c r="B1058" s="58" t="s">
        <v>286</v>
      </c>
      <c r="C1058" s="59" t="s">
        <v>16</v>
      </c>
      <c r="D1058" s="60">
        <v>150.76</v>
      </c>
      <c r="E1058" s="60">
        <v>42.28</v>
      </c>
      <c r="F1058" s="60">
        <v>193.04</v>
      </c>
      <c r="G1058" s="13">
        <v>15</v>
      </c>
    </row>
    <row r="1059" spans="1:7" ht="45">
      <c r="A1059" s="416" t="s">
        <v>2463</v>
      </c>
      <c r="B1059" s="58" t="s">
        <v>2464</v>
      </c>
      <c r="C1059" s="59" t="s">
        <v>13</v>
      </c>
      <c r="D1059" s="60">
        <v>27</v>
      </c>
      <c r="E1059" s="60">
        <v>11.75</v>
      </c>
      <c r="F1059" s="60">
        <v>38.75</v>
      </c>
      <c r="G1059" s="13">
        <v>15</v>
      </c>
    </row>
    <row r="1060" spans="1:7" ht="60">
      <c r="A1060" s="416" t="s">
        <v>2465</v>
      </c>
      <c r="B1060" s="58" t="s">
        <v>2466</v>
      </c>
      <c r="C1060" s="59" t="s">
        <v>16</v>
      </c>
      <c r="D1060" s="60">
        <v>152.71</v>
      </c>
      <c r="E1060" s="60">
        <v>42.28</v>
      </c>
      <c r="F1060" s="60">
        <v>194.99</v>
      </c>
      <c r="G1060" s="13">
        <v>15</v>
      </c>
    </row>
    <row r="1061" spans="1:7" ht="45">
      <c r="A1061" s="416" t="s">
        <v>2467</v>
      </c>
      <c r="B1061" s="58" t="s">
        <v>2468</v>
      </c>
      <c r="C1061" s="59" t="s">
        <v>13</v>
      </c>
      <c r="D1061" s="60">
        <v>27.34</v>
      </c>
      <c r="E1061" s="60">
        <v>11.75</v>
      </c>
      <c r="F1061" s="60">
        <v>39.090000000000003</v>
      </c>
      <c r="G1061" s="13">
        <v>15</v>
      </c>
    </row>
    <row r="1062" spans="1:7" ht="60">
      <c r="A1062" s="416" t="s">
        <v>2469</v>
      </c>
      <c r="B1062" s="58" t="s">
        <v>2470</v>
      </c>
      <c r="C1062" s="59" t="s">
        <v>16</v>
      </c>
      <c r="D1062" s="60">
        <v>204.35</v>
      </c>
      <c r="E1062" s="60">
        <v>42.28</v>
      </c>
      <c r="F1062" s="60">
        <v>246.63</v>
      </c>
      <c r="G1062" s="13">
        <v>15</v>
      </c>
    </row>
    <row r="1063" spans="1:7" ht="45">
      <c r="A1063" s="416" t="s">
        <v>2471</v>
      </c>
      <c r="B1063" s="58" t="s">
        <v>2472</v>
      </c>
      <c r="C1063" s="59" t="s">
        <v>13</v>
      </c>
      <c r="D1063" s="60">
        <v>36.33</v>
      </c>
      <c r="E1063" s="60">
        <v>11.75</v>
      </c>
      <c r="F1063" s="60">
        <v>48.08</v>
      </c>
      <c r="G1063" s="13">
        <v>15</v>
      </c>
    </row>
    <row r="1064" spans="1:7">
      <c r="A1064" s="416" t="s">
        <v>2473</v>
      </c>
      <c r="B1064" s="58" t="s">
        <v>2474</v>
      </c>
      <c r="C1064" s="59"/>
      <c r="D1064" s="60"/>
      <c r="E1064" s="60"/>
      <c r="F1064" s="60"/>
    </row>
    <row r="1065" spans="1:7" ht="30">
      <c r="A1065" s="416" t="s">
        <v>2475</v>
      </c>
      <c r="B1065" s="58" t="s">
        <v>2476</v>
      </c>
      <c r="C1065" s="59" t="s">
        <v>16</v>
      </c>
      <c r="D1065" s="60">
        <v>138.6</v>
      </c>
      <c r="E1065" s="60">
        <v>23.95</v>
      </c>
      <c r="F1065" s="60">
        <v>162.55000000000001</v>
      </c>
      <c r="G1065" s="13">
        <v>15</v>
      </c>
    </row>
    <row r="1066" spans="1:7" ht="30">
      <c r="A1066" s="416" t="s">
        <v>2477</v>
      </c>
      <c r="B1066" s="58" t="s">
        <v>2478</v>
      </c>
      <c r="C1066" s="59" t="s">
        <v>16</v>
      </c>
      <c r="D1066" s="60">
        <v>114.73</v>
      </c>
      <c r="E1066" s="60">
        <v>23.95</v>
      </c>
      <c r="F1066" s="60">
        <v>138.68</v>
      </c>
      <c r="G1066" s="13">
        <v>15</v>
      </c>
    </row>
    <row r="1067" spans="1:7" ht="45">
      <c r="A1067" s="416" t="s">
        <v>2479</v>
      </c>
      <c r="B1067" s="58" t="s">
        <v>2480</v>
      </c>
      <c r="C1067" s="59" t="s">
        <v>16</v>
      </c>
      <c r="D1067" s="60">
        <v>75.7</v>
      </c>
      <c r="E1067" s="60">
        <v>23.95</v>
      </c>
      <c r="F1067" s="60">
        <v>99.65</v>
      </c>
      <c r="G1067" s="13">
        <v>15</v>
      </c>
    </row>
    <row r="1068" spans="1:7" ht="45">
      <c r="A1068" s="416" t="s">
        <v>2481</v>
      </c>
      <c r="B1068" s="58" t="s">
        <v>2482</v>
      </c>
      <c r="C1068" s="59" t="s">
        <v>16</v>
      </c>
      <c r="D1068" s="60">
        <v>89.8</v>
      </c>
      <c r="E1068" s="60">
        <v>23.95</v>
      </c>
      <c r="F1068" s="60">
        <v>113.75</v>
      </c>
      <c r="G1068" s="13">
        <v>15</v>
      </c>
    </row>
    <row r="1069" spans="1:7" ht="30">
      <c r="A1069" s="416" t="s">
        <v>2483</v>
      </c>
      <c r="B1069" s="58" t="s">
        <v>2484</v>
      </c>
      <c r="C1069" s="59" t="s">
        <v>16</v>
      </c>
      <c r="D1069" s="60">
        <v>87.26</v>
      </c>
      <c r="E1069" s="60">
        <v>23.95</v>
      </c>
      <c r="F1069" s="60">
        <v>111.21</v>
      </c>
      <c r="G1069" s="13">
        <v>15</v>
      </c>
    </row>
    <row r="1070" spans="1:7">
      <c r="A1070" s="416" t="s">
        <v>2485</v>
      </c>
      <c r="B1070" s="58" t="s">
        <v>2486</v>
      </c>
      <c r="C1070" s="59"/>
      <c r="D1070" s="60"/>
      <c r="E1070" s="60"/>
      <c r="F1070" s="60"/>
    </row>
    <row r="1071" spans="1:7" ht="45">
      <c r="A1071" s="416" t="s">
        <v>2487</v>
      </c>
      <c r="B1071" s="58" t="s">
        <v>2488</v>
      </c>
      <c r="C1071" s="59" t="s">
        <v>16</v>
      </c>
      <c r="D1071" s="60">
        <v>179.98</v>
      </c>
      <c r="E1071" s="60">
        <v>30.3</v>
      </c>
      <c r="F1071" s="60">
        <v>210.28</v>
      </c>
      <c r="G1071" s="13">
        <v>15</v>
      </c>
    </row>
    <row r="1072" spans="1:7" ht="45">
      <c r="A1072" s="416" t="s">
        <v>2489</v>
      </c>
      <c r="B1072" s="58" t="s">
        <v>2490</v>
      </c>
      <c r="C1072" s="59" t="s">
        <v>16</v>
      </c>
      <c r="D1072" s="60">
        <v>180.86</v>
      </c>
      <c r="E1072" s="60">
        <v>30.3</v>
      </c>
      <c r="F1072" s="60">
        <v>211.16</v>
      </c>
      <c r="G1072" s="13">
        <v>15</v>
      </c>
    </row>
    <row r="1073" spans="1:7" ht="45">
      <c r="A1073" s="416" t="s">
        <v>2491</v>
      </c>
      <c r="B1073" s="58" t="s">
        <v>2492</v>
      </c>
      <c r="C1073" s="59" t="s">
        <v>16</v>
      </c>
      <c r="D1073" s="60">
        <v>261.85000000000002</v>
      </c>
      <c r="E1073" s="60">
        <v>30.3</v>
      </c>
      <c r="F1073" s="60">
        <v>292.14999999999998</v>
      </c>
      <c r="G1073" s="13">
        <v>15</v>
      </c>
    </row>
    <row r="1074" spans="1:7">
      <c r="A1074" s="416" t="s">
        <v>2493</v>
      </c>
      <c r="B1074" s="58" t="s">
        <v>2494</v>
      </c>
      <c r="C1074" s="59"/>
      <c r="D1074" s="60"/>
      <c r="E1074" s="60"/>
      <c r="F1074" s="60"/>
    </row>
    <row r="1075" spans="1:7" ht="45">
      <c r="A1075" s="416" t="s">
        <v>2495</v>
      </c>
      <c r="B1075" s="58" t="s">
        <v>2496</v>
      </c>
      <c r="C1075" s="59" t="s">
        <v>16</v>
      </c>
      <c r="D1075" s="60">
        <v>138.91999999999999</v>
      </c>
      <c r="E1075" s="60">
        <v>19.39</v>
      </c>
      <c r="F1075" s="60">
        <v>158.31</v>
      </c>
      <c r="G1075" s="13">
        <v>15</v>
      </c>
    </row>
    <row r="1076" spans="1:7" ht="45">
      <c r="A1076" s="416" t="s">
        <v>2497</v>
      </c>
      <c r="B1076" s="58" t="s">
        <v>2498</v>
      </c>
      <c r="C1076" s="59" t="s">
        <v>16</v>
      </c>
      <c r="D1076" s="60">
        <v>147.97999999999999</v>
      </c>
      <c r="E1076" s="60">
        <v>19.39</v>
      </c>
      <c r="F1076" s="60">
        <v>167.37</v>
      </c>
      <c r="G1076" s="13">
        <v>15</v>
      </c>
    </row>
    <row r="1077" spans="1:7" ht="45">
      <c r="A1077" s="416" t="s">
        <v>2499</v>
      </c>
      <c r="B1077" s="58" t="s">
        <v>2500</v>
      </c>
      <c r="C1077" s="59" t="s">
        <v>16</v>
      </c>
      <c r="D1077" s="60">
        <v>60.6</v>
      </c>
      <c r="E1077" s="60">
        <v>10.69</v>
      </c>
      <c r="F1077" s="60">
        <v>71.290000000000006</v>
      </c>
      <c r="G1077" s="13">
        <v>15</v>
      </c>
    </row>
    <row r="1078" spans="1:7">
      <c r="A1078" s="416" t="s">
        <v>32162</v>
      </c>
      <c r="B1078" s="58" t="s">
        <v>2501</v>
      </c>
      <c r="C1078" s="59"/>
      <c r="D1078" s="60"/>
      <c r="E1078" s="60"/>
      <c r="F1078" s="60"/>
    </row>
    <row r="1079" spans="1:7">
      <c r="A1079" s="416" t="s">
        <v>2502</v>
      </c>
      <c r="B1079" s="58" t="s">
        <v>2503</v>
      </c>
      <c r="C1079" s="59"/>
      <c r="D1079" s="60"/>
      <c r="E1079" s="60"/>
      <c r="F1079" s="60"/>
    </row>
    <row r="1080" spans="1:7" ht="30">
      <c r="A1080" s="416" t="s">
        <v>2504</v>
      </c>
      <c r="B1080" s="58" t="s">
        <v>2505</v>
      </c>
      <c r="C1080" s="59" t="s">
        <v>16</v>
      </c>
      <c r="D1080" s="60">
        <v>462.13</v>
      </c>
      <c r="E1080" s="60">
        <v>46.89</v>
      </c>
      <c r="F1080" s="60">
        <v>509.02</v>
      </c>
      <c r="G1080" s="13">
        <v>15</v>
      </c>
    </row>
    <row r="1081" spans="1:7" ht="30">
      <c r="A1081" s="416" t="s">
        <v>2506</v>
      </c>
      <c r="B1081" s="58" t="s">
        <v>2507</v>
      </c>
      <c r="C1081" s="59" t="s">
        <v>13</v>
      </c>
      <c r="D1081" s="60">
        <v>161.01</v>
      </c>
      <c r="E1081" s="60">
        <v>14.07</v>
      </c>
      <c r="F1081" s="60">
        <v>175.08</v>
      </c>
      <c r="G1081" s="13">
        <v>15</v>
      </c>
    </row>
    <row r="1082" spans="1:7" ht="30">
      <c r="A1082" s="416" t="s">
        <v>289</v>
      </c>
      <c r="B1082" s="58" t="s">
        <v>290</v>
      </c>
      <c r="C1082" s="59" t="s">
        <v>13</v>
      </c>
      <c r="D1082" s="60">
        <v>191.54</v>
      </c>
      <c r="E1082" s="60">
        <v>21.1</v>
      </c>
      <c r="F1082" s="60">
        <v>212.64</v>
      </c>
      <c r="G1082" s="13">
        <v>15</v>
      </c>
    </row>
    <row r="1083" spans="1:7" ht="30">
      <c r="A1083" s="416" t="s">
        <v>2508</v>
      </c>
      <c r="B1083" s="58" t="s">
        <v>2509</v>
      </c>
      <c r="C1083" s="59" t="s">
        <v>13</v>
      </c>
      <c r="D1083" s="60">
        <v>394.87</v>
      </c>
      <c r="E1083" s="60">
        <v>35.159999999999997</v>
      </c>
      <c r="F1083" s="60">
        <v>430.03</v>
      </c>
      <c r="G1083" s="13">
        <v>15</v>
      </c>
    </row>
    <row r="1084" spans="1:7" ht="30">
      <c r="A1084" s="416" t="s">
        <v>2510</v>
      </c>
      <c r="B1084" s="58" t="s">
        <v>2511</v>
      </c>
      <c r="C1084" s="59" t="s">
        <v>13</v>
      </c>
      <c r="D1084" s="60">
        <v>77.5</v>
      </c>
      <c r="E1084" s="60">
        <v>7.03</v>
      </c>
      <c r="F1084" s="60">
        <v>84.53</v>
      </c>
      <c r="G1084" s="13">
        <v>15</v>
      </c>
    </row>
    <row r="1085" spans="1:7" ht="30">
      <c r="A1085" s="416" t="s">
        <v>2512</v>
      </c>
      <c r="B1085" s="58" t="s">
        <v>2513</v>
      </c>
      <c r="C1085" s="59" t="s">
        <v>13</v>
      </c>
      <c r="D1085" s="60">
        <v>90.89</v>
      </c>
      <c r="E1085" s="60">
        <v>7.03</v>
      </c>
      <c r="F1085" s="60">
        <v>97.92</v>
      </c>
      <c r="G1085" s="13">
        <v>15</v>
      </c>
    </row>
    <row r="1086" spans="1:7">
      <c r="A1086" s="416" t="s">
        <v>2514</v>
      </c>
      <c r="B1086" s="58" t="s">
        <v>2515</v>
      </c>
      <c r="C1086" s="59"/>
      <c r="D1086" s="60"/>
      <c r="E1086" s="60"/>
      <c r="F1086" s="60"/>
    </row>
    <row r="1087" spans="1:7" ht="30">
      <c r="A1087" s="416" t="s">
        <v>2516</v>
      </c>
      <c r="B1087" s="58" t="s">
        <v>2517</v>
      </c>
      <c r="C1087" s="59" t="s">
        <v>16</v>
      </c>
      <c r="D1087" s="60">
        <v>889.07</v>
      </c>
      <c r="E1087" s="60">
        <v>46.89</v>
      </c>
      <c r="F1087" s="60">
        <v>935.96</v>
      </c>
      <c r="G1087" s="13">
        <v>15</v>
      </c>
    </row>
    <row r="1088" spans="1:7" ht="30">
      <c r="A1088" s="416" t="s">
        <v>2518</v>
      </c>
      <c r="B1088" s="58" t="s">
        <v>2519</v>
      </c>
      <c r="C1088" s="59" t="s">
        <v>16</v>
      </c>
      <c r="D1088" s="60">
        <v>978.01</v>
      </c>
      <c r="E1088" s="60">
        <v>46.89</v>
      </c>
      <c r="F1088" s="60">
        <v>1024.9000000000001</v>
      </c>
      <c r="G1088" s="13">
        <v>15</v>
      </c>
    </row>
    <row r="1089" spans="1:7" ht="30">
      <c r="A1089" s="416" t="s">
        <v>2520</v>
      </c>
      <c r="B1089" s="58" t="s">
        <v>2521</v>
      </c>
      <c r="C1089" s="59" t="s">
        <v>16</v>
      </c>
      <c r="D1089" s="60">
        <v>957.54</v>
      </c>
      <c r="E1089" s="60">
        <v>46.89</v>
      </c>
      <c r="F1089" s="60">
        <v>1004.43</v>
      </c>
      <c r="G1089" s="13">
        <v>15</v>
      </c>
    </row>
    <row r="1090" spans="1:7" ht="30">
      <c r="A1090" s="416" t="s">
        <v>2522</v>
      </c>
      <c r="B1090" s="58" t="s">
        <v>2523</v>
      </c>
      <c r="C1090" s="59" t="s">
        <v>16</v>
      </c>
      <c r="D1090" s="60">
        <v>1076.97</v>
      </c>
      <c r="E1090" s="60">
        <v>46.89</v>
      </c>
      <c r="F1090" s="60">
        <v>1123.8599999999999</v>
      </c>
      <c r="G1090" s="13">
        <v>15</v>
      </c>
    </row>
    <row r="1091" spans="1:7">
      <c r="A1091" s="416" t="s">
        <v>2524</v>
      </c>
      <c r="B1091" s="58" t="s">
        <v>2525</v>
      </c>
      <c r="C1091" s="59" t="s">
        <v>13</v>
      </c>
      <c r="D1091" s="60">
        <v>423.6</v>
      </c>
      <c r="E1091" s="60">
        <v>35.159999999999997</v>
      </c>
      <c r="F1091" s="60">
        <v>458.76</v>
      </c>
      <c r="G1091" s="13">
        <v>15</v>
      </c>
    </row>
    <row r="1092" spans="1:7" ht="30">
      <c r="A1092" s="416" t="s">
        <v>2526</v>
      </c>
      <c r="B1092" s="58" t="s">
        <v>2527</v>
      </c>
      <c r="C1092" s="59" t="s">
        <v>13</v>
      </c>
      <c r="D1092" s="60">
        <v>491.38</v>
      </c>
      <c r="E1092" s="60">
        <v>35.159999999999997</v>
      </c>
      <c r="F1092" s="60">
        <v>526.54</v>
      </c>
      <c r="G1092" s="13">
        <v>15</v>
      </c>
    </row>
    <row r="1093" spans="1:7" ht="30">
      <c r="A1093" s="416" t="s">
        <v>2528</v>
      </c>
      <c r="B1093" s="58" t="s">
        <v>2529</v>
      </c>
      <c r="C1093" s="59" t="s">
        <v>13</v>
      </c>
      <c r="D1093" s="60">
        <v>69.290000000000006</v>
      </c>
      <c r="E1093" s="60">
        <v>9.3699999999999992</v>
      </c>
      <c r="F1093" s="60">
        <v>78.66</v>
      </c>
      <c r="G1093" s="13">
        <v>15</v>
      </c>
    </row>
    <row r="1094" spans="1:7">
      <c r="A1094" s="416" t="s">
        <v>2530</v>
      </c>
      <c r="B1094" s="58" t="s">
        <v>2531</v>
      </c>
      <c r="C1094" s="59"/>
      <c r="D1094" s="60"/>
      <c r="E1094" s="60"/>
      <c r="F1094" s="60"/>
    </row>
    <row r="1095" spans="1:7">
      <c r="A1095" s="416" t="s">
        <v>2532</v>
      </c>
      <c r="B1095" s="58" t="s">
        <v>2533</v>
      </c>
      <c r="C1095" s="59" t="s">
        <v>16</v>
      </c>
      <c r="D1095" s="60">
        <v>270.33999999999997</v>
      </c>
      <c r="E1095" s="60">
        <v>42.28</v>
      </c>
      <c r="F1095" s="60">
        <v>312.62</v>
      </c>
      <c r="G1095" s="13">
        <v>15</v>
      </c>
    </row>
    <row r="1096" spans="1:7">
      <c r="A1096" s="416" t="s">
        <v>2534</v>
      </c>
      <c r="B1096" s="58" t="s">
        <v>2535</v>
      </c>
      <c r="C1096" s="59" t="s">
        <v>16</v>
      </c>
      <c r="D1096" s="60">
        <v>64.040000000000006</v>
      </c>
      <c r="E1096" s="60">
        <v>42.28</v>
      </c>
      <c r="F1096" s="60">
        <v>106.32</v>
      </c>
      <c r="G1096" s="13">
        <v>15</v>
      </c>
    </row>
    <row r="1097" spans="1:7">
      <c r="A1097" s="416" t="s">
        <v>2536</v>
      </c>
      <c r="B1097" s="58" t="s">
        <v>2537</v>
      </c>
      <c r="C1097" s="59" t="s">
        <v>13</v>
      </c>
      <c r="D1097" s="60">
        <v>8.73</v>
      </c>
      <c r="E1097" s="60">
        <v>12.68</v>
      </c>
      <c r="F1097" s="60">
        <v>21.41</v>
      </c>
      <c r="G1097" s="13">
        <v>15</v>
      </c>
    </row>
    <row r="1098" spans="1:7">
      <c r="A1098" s="416" t="s">
        <v>2538</v>
      </c>
      <c r="B1098" s="58" t="s">
        <v>2539</v>
      </c>
      <c r="C1098" s="59" t="s">
        <v>13</v>
      </c>
      <c r="D1098" s="60">
        <v>54.97</v>
      </c>
      <c r="E1098" s="60">
        <v>6.34</v>
      </c>
      <c r="F1098" s="60">
        <v>61.31</v>
      </c>
      <c r="G1098" s="13">
        <v>15</v>
      </c>
    </row>
    <row r="1099" spans="1:7">
      <c r="A1099" s="416" t="s">
        <v>2540</v>
      </c>
      <c r="B1099" s="58" t="s">
        <v>2541</v>
      </c>
      <c r="C1099" s="59" t="s">
        <v>16</v>
      </c>
      <c r="D1099" s="60">
        <v>72.63</v>
      </c>
      <c r="E1099" s="60">
        <v>18.8</v>
      </c>
      <c r="F1099" s="60">
        <v>91.43</v>
      </c>
      <c r="G1099" s="13">
        <v>15</v>
      </c>
    </row>
    <row r="1100" spans="1:7">
      <c r="A1100" s="416" t="s">
        <v>2542</v>
      </c>
      <c r="B1100" s="58" t="s">
        <v>2543</v>
      </c>
      <c r="C1100" s="59" t="s">
        <v>13</v>
      </c>
      <c r="D1100" s="60">
        <v>17.59</v>
      </c>
      <c r="E1100" s="60">
        <v>6.34</v>
      </c>
      <c r="F1100" s="60">
        <v>23.93</v>
      </c>
      <c r="G1100" s="13">
        <v>15</v>
      </c>
    </row>
    <row r="1101" spans="1:7" ht="30">
      <c r="A1101" s="416" t="s">
        <v>2544</v>
      </c>
      <c r="B1101" s="58" t="s">
        <v>2545</v>
      </c>
      <c r="C1101" s="59" t="s">
        <v>13</v>
      </c>
      <c r="D1101" s="60">
        <v>93.84</v>
      </c>
      <c r="E1101" s="60">
        <v>12.68</v>
      </c>
      <c r="F1101" s="60">
        <v>106.52</v>
      </c>
      <c r="G1101" s="13">
        <v>15</v>
      </c>
    </row>
    <row r="1102" spans="1:7">
      <c r="A1102" s="416" t="s">
        <v>2546</v>
      </c>
      <c r="B1102" s="58" t="s">
        <v>2547</v>
      </c>
      <c r="C1102" s="59"/>
      <c r="D1102" s="60"/>
      <c r="E1102" s="60"/>
      <c r="F1102" s="60"/>
    </row>
    <row r="1103" spans="1:7" ht="30">
      <c r="A1103" s="416" t="s">
        <v>2548</v>
      </c>
      <c r="B1103" s="58" t="s">
        <v>2549</v>
      </c>
      <c r="C1103" s="59" t="s">
        <v>16</v>
      </c>
      <c r="D1103" s="60">
        <v>24.98</v>
      </c>
      <c r="E1103" s="60">
        <v>42.28</v>
      </c>
      <c r="F1103" s="60">
        <v>67.260000000000005</v>
      </c>
      <c r="G1103" s="13">
        <v>15</v>
      </c>
    </row>
    <row r="1104" spans="1:7">
      <c r="A1104" s="416" t="s">
        <v>32163</v>
      </c>
      <c r="B1104" s="58" t="s">
        <v>2550</v>
      </c>
      <c r="C1104" s="59"/>
      <c r="D1104" s="60"/>
      <c r="E1104" s="60"/>
      <c r="F1104" s="60"/>
    </row>
    <row r="1105" spans="1:7">
      <c r="A1105" s="416" t="s">
        <v>2551</v>
      </c>
      <c r="B1105" s="58" t="s">
        <v>2552</v>
      </c>
      <c r="C1105" s="59"/>
      <c r="D1105" s="60"/>
      <c r="E1105" s="60"/>
      <c r="F1105" s="60"/>
    </row>
    <row r="1106" spans="1:7">
      <c r="A1106" s="416" t="s">
        <v>2553</v>
      </c>
      <c r="B1106" s="58" t="s">
        <v>2554</v>
      </c>
      <c r="C1106" s="59" t="s">
        <v>16</v>
      </c>
      <c r="D1106" s="60">
        <v>104.47</v>
      </c>
      <c r="E1106" s="60">
        <v>72.599999999999994</v>
      </c>
      <c r="F1106" s="60">
        <v>177.07</v>
      </c>
      <c r="G1106" s="13">
        <v>15</v>
      </c>
    </row>
    <row r="1107" spans="1:7">
      <c r="A1107" s="416" t="s">
        <v>2555</v>
      </c>
      <c r="B1107" s="58" t="s">
        <v>2556</v>
      </c>
      <c r="C1107" s="59"/>
      <c r="D1107" s="60"/>
      <c r="E1107" s="60"/>
      <c r="F1107" s="60"/>
    </row>
    <row r="1108" spans="1:7">
      <c r="A1108" s="416" t="s">
        <v>2557</v>
      </c>
      <c r="B1108" s="58" t="s">
        <v>2558</v>
      </c>
      <c r="C1108" s="59" t="s">
        <v>16</v>
      </c>
      <c r="D1108" s="60">
        <v>750.07</v>
      </c>
      <c r="E1108" s="60"/>
      <c r="F1108" s="60">
        <v>750.07</v>
      </c>
      <c r="G1108" s="13">
        <v>15</v>
      </c>
    </row>
    <row r="1109" spans="1:7">
      <c r="A1109" s="416" t="s">
        <v>2559</v>
      </c>
      <c r="B1109" s="58" t="s">
        <v>2560</v>
      </c>
      <c r="C1109" s="59"/>
      <c r="D1109" s="60"/>
      <c r="E1109" s="60"/>
      <c r="F1109" s="60"/>
    </row>
    <row r="1110" spans="1:7">
      <c r="A1110" s="416" t="s">
        <v>2561</v>
      </c>
      <c r="B1110" s="58" t="s">
        <v>2562</v>
      </c>
      <c r="C1110" s="59" t="s">
        <v>16</v>
      </c>
      <c r="D1110" s="60">
        <v>395.75</v>
      </c>
      <c r="E1110" s="60">
        <v>23.86</v>
      </c>
      <c r="F1110" s="60">
        <v>419.61</v>
      </c>
      <c r="G1110" s="13">
        <v>15</v>
      </c>
    </row>
    <row r="1111" spans="1:7">
      <c r="A1111" s="416" t="s">
        <v>2563</v>
      </c>
      <c r="B1111" s="58" t="s">
        <v>2564</v>
      </c>
      <c r="C1111" s="59"/>
      <c r="D1111" s="60"/>
      <c r="E1111" s="60"/>
      <c r="F1111" s="60"/>
    </row>
    <row r="1112" spans="1:7">
      <c r="A1112" s="416" t="s">
        <v>2565</v>
      </c>
      <c r="B1112" s="58" t="s">
        <v>2566</v>
      </c>
      <c r="C1112" s="59" t="s">
        <v>13</v>
      </c>
      <c r="D1112" s="60">
        <v>29.71</v>
      </c>
      <c r="E1112" s="60">
        <v>15.85</v>
      </c>
      <c r="F1112" s="60">
        <v>45.56</v>
      </c>
      <c r="G1112" s="13">
        <v>15</v>
      </c>
    </row>
    <row r="1113" spans="1:7">
      <c r="A1113" s="416" t="s">
        <v>2567</v>
      </c>
      <c r="B1113" s="58" t="s">
        <v>2568</v>
      </c>
      <c r="C1113" s="59" t="s">
        <v>13</v>
      </c>
      <c r="D1113" s="60">
        <v>4.33</v>
      </c>
      <c r="E1113" s="60">
        <v>3.87</v>
      </c>
      <c r="F1113" s="60">
        <v>8.1999999999999993</v>
      </c>
      <c r="G1113" s="13">
        <v>15</v>
      </c>
    </row>
    <row r="1114" spans="1:7">
      <c r="A1114" s="416" t="s">
        <v>2569</v>
      </c>
      <c r="B1114" s="58" t="s">
        <v>2570</v>
      </c>
      <c r="C1114" s="59"/>
      <c r="D1114" s="60"/>
      <c r="E1114" s="60"/>
      <c r="F1114" s="60"/>
    </row>
    <row r="1115" spans="1:7">
      <c r="A1115" s="416" t="s">
        <v>2571</v>
      </c>
      <c r="B1115" s="58" t="s">
        <v>2572</v>
      </c>
      <c r="C1115" s="59" t="s">
        <v>16</v>
      </c>
      <c r="D1115" s="60">
        <v>0.4</v>
      </c>
      <c r="E1115" s="60">
        <v>9.4</v>
      </c>
      <c r="F1115" s="60">
        <v>9.8000000000000007</v>
      </c>
      <c r="G1115" s="13">
        <v>15</v>
      </c>
    </row>
    <row r="1116" spans="1:7">
      <c r="A1116" s="416" t="s">
        <v>2573</v>
      </c>
      <c r="B1116" s="58" t="s">
        <v>2574</v>
      </c>
      <c r="C1116" s="59" t="s">
        <v>16</v>
      </c>
      <c r="D1116" s="60">
        <v>22.12</v>
      </c>
      <c r="E1116" s="60">
        <v>23.86</v>
      </c>
      <c r="F1116" s="60">
        <v>45.98</v>
      </c>
      <c r="G1116" s="13">
        <v>15</v>
      </c>
    </row>
    <row r="1117" spans="1:7">
      <c r="A1117" s="416" t="s">
        <v>2575</v>
      </c>
      <c r="B1117" s="58" t="s">
        <v>2576</v>
      </c>
      <c r="C1117" s="59" t="s">
        <v>13</v>
      </c>
      <c r="D1117" s="60">
        <v>0.4</v>
      </c>
      <c r="E1117" s="60">
        <v>11.98</v>
      </c>
      <c r="F1117" s="60">
        <v>12.38</v>
      </c>
      <c r="G1117" s="13">
        <v>15</v>
      </c>
    </row>
    <row r="1118" spans="1:7">
      <c r="A1118" s="416" t="s">
        <v>2577</v>
      </c>
      <c r="B1118" s="58" t="s">
        <v>2578</v>
      </c>
      <c r="C1118" s="59" t="s">
        <v>16</v>
      </c>
      <c r="D1118" s="60">
        <v>170.19</v>
      </c>
      <c r="E1118" s="60"/>
      <c r="F1118" s="60">
        <v>170.19</v>
      </c>
      <c r="G1118" s="13">
        <v>15</v>
      </c>
    </row>
    <row r="1119" spans="1:7">
      <c r="A1119" s="416" t="s">
        <v>32164</v>
      </c>
      <c r="B1119" s="58" t="s">
        <v>2579</v>
      </c>
      <c r="C1119" s="59"/>
      <c r="D1119" s="60"/>
      <c r="E1119" s="60"/>
      <c r="F1119" s="60"/>
    </row>
    <row r="1120" spans="1:7">
      <c r="A1120" s="416" t="s">
        <v>2580</v>
      </c>
      <c r="B1120" s="58" t="s">
        <v>2581</v>
      </c>
      <c r="C1120" s="59"/>
      <c r="D1120" s="60"/>
      <c r="E1120" s="60"/>
      <c r="F1120" s="60"/>
    </row>
    <row r="1121" spans="1:7" ht="30">
      <c r="A1121" s="416" t="s">
        <v>2582</v>
      </c>
      <c r="B1121" s="58" t="s">
        <v>2583</v>
      </c>
      <c r="C1121" s="59" t="s">
        <v>16</v>
      </c>
      <c r="D1121" s="60">
        <v>121.39</v>
      </c>
      <c r="E1121" s="60">
        <v>10.8</v>
      </c>
      <c r="F1121" s="60">
        <v>132.19</v>
      </c>
      <c r="G1121" s="13">
        <v>15</v>
      </c>
    </row>
    <row r="1122" spans="1:7" ht="30">
      <c r="A1122" s="416" t="s">
        <v>235</v>
      </c>
      <c r="B1122" s="58" t="s">
        <v>236</v>
      </c>
      <c r="C1122" s="59" t="s">
        <v>16</v>
      </c>
      <c r="D1122" s="60">
        <v>102.26</v>
      </c>
      <c r="E1122" s="60"/>
      <c r="F1122" s="60">
        <v>102.26</v>
      </c>
      <c r="G1122" s="13">
        <v>15</v>
      </c>
    </row>
    <row r="1123" spans="1:7">
      <c r="A1123" s="416" t="s">
        <v>2584</v>
      </c>
      <c r="B1123" s="58" t="s">
        <v>2585</v>
      </c>
      <c r="C1123" s="59"/>
      <c r="D1123" s="60"/>
      <c r="E1123" s="60"/>
      <c r="F1123" s="60"/>
    </row>
    <row r="1124" spans="1:7" ht="30">
      <c r="A1124" s="416" t="s">
        <v>2586</v>
      </c>
      <c r="B1124" s="58" t="s">
        <v>2587</v>
      </c>
      <c r="C1124" s="59" t="s">
        <v>16</v>
      </c>
      <c r="D1124" s="60">
        <v>160.02000000000001</v>
      </c>
      <c r="E1124" s="60">
        <v>23.98</v>
      </c>
      <c r="F1124" s="60">
        <v>184</v>
      </c>
      <c r="G1124" s="13">
        <v>15</v>
      </c>
    </row>
    <row r="1125" spans="1:7" ht="30">
      <c r="A1125" s="416" t="s">
        <v>2588</v>
      </c>
      <c r="B1125" s="58" t="s">
        <v>33181</v>
      </c>
      <c r="C1125" s="59" t="s">
        <v>16</v>
      </c>
      <c r="D1125" s="60">
        <v>247.03</v>
      </c>
      <c r="E1125" s="60">
        <v>23.98</v>
      </c>
      <c r="F1125" s="60">
        <v>271.01</v>
      </c>
      <c r="G1125" s="13">
        <v>15</v>
      </c>
    </row>
    <row r="1126" spans="1:7" ht="30">
      <c r="A1126" s="416" t="s">
        <v>2589</v>
      </c>
      <c r="B1126" s="58" t="s">
        <v>2590</v>
      </c>
      <c r="C1126" s="59" t="s">
        <v>16</v>
      </c>
      <c r="D1126" s="60">
        <v>226.63</v>
      </c>
      <c r="E1126" s="60"/>
      <c r="F1126" s="60">
        <v>226.63</v>
      </c>
      <c r="G1126" s="13">
        <v>15</v>
      </c>
    </row>
    <row r="1127" spans="1:7" ht="30">
      <c r="A1127" s="416" t="s">
        <v>2591</v>
      </c>
      <c r="B1127" s="58" t="s">
        <v>2592</v>
      </c>
      <c r="C1127" s="59" t="s">
        <v>16</v>
      </c>
      <c r="D1127" s="60">
        <v>278.52</v>
      </c>
      <c r="E1127" s="60">
        <v>23.98</v>
      </c>
      <c r="F1127" s="60">
        <v>302.5</v>
      </c>
      <c r="G1127" s="13">
        <v>15</v>
      </c>
    </row>
    <row r="1128" spans="1:7" ht="30">
      <c r="A1128" s="416" t="s">
        <v>2593</v>
      </c>
      <c r="B1128" s="58" t="s">
        <v>2594</v>
      </c>
      <c r="C1128" s="59" t="s">
        <v>16</v>
      </c>
      <c r="D1128" s="60">
        <v>367.7</v>
      </c>
      <c r="E1128" s="60">
        <v>23.98</v>
      </c>
      <c r="F1128" s="60">
        <v>391.68</v>
      </c>
      <c r="G1128" s="13">
        <v>15</v>
      </c>
    </row>
    <row r="1129" spans="1:7" ht="30">
      <c r="A1129" s="416" t="s">
        <v>2595</v>
      </c>
      <c r="B1129" s="58" t="s">
        <v>2596</v>
      </c>
      <c r="C1129" s="59" t="s">
        <v>16</v>
      </c>
      <c r="D1129" s="60">
        <v>256.69</v>
      </c>
      <c r="E1129" s="60">
        <v>23.98</v>
      </c>
      <c r="F1129" s="60">
        <v>280.67</v>
      </c>
      <c r="G1129" s="13">
        <v>15</v>
      </c>
    </row>
    <row r="1130" spans="1:7" ht="30">
      <c r="A1130" s="416" t="s">
        <v>2597</v>
      </c>
      <c r="B1130" s="58" t="s">
        <v>2598</v>
      </c>
      <c r="C1130" s="59" t="s">
        <v>16</v>
      </c>
      <c r="D1130" s="60">
        <v>485.29</v>
      </c>
      <c r="E1130" s="60">
        <v>23.98</v>
      </c>
      <c r="F1130" s="60">
        <v>509.27</v>
      </c>
      <c r="G1130" s="13">
        <v>15</v>
      </c>
    </row>
    <row r="1131" spans="1:7" ht="30">
      <c r="A1131" s="416" t="s">
        <v>2599</v>
      </c>
      <c r="B1131" s="58" t="s">
        <v>2600</v>
      </c>
      <c r="C1131" s="59" t="s">
        <v>16</v>
      </c>
      <c r="D1131" s="60">
        <v>414.41</v>
      </c>
      <c r="E1131" s="60">
        <v>23.98</v>
      </c>
      <c r="F1131" s="60">
        <v>438.39</v>
      </c>
      <c r="G1131" s="13">
        <v>15</v>
      </c>
    </row>
    <row r="1132" spans="1:7" ht="30">
      <c r="A1132" s="416" t="s">
        <v>2601</v>
      </c>
      <c r="B1132" s="58" t="s">
        <v>2602</v>
      </c>
      <c r="C1132" s="59" t="s">
        <v>16</v>
      </c>
      <c r="D1132" s="60">
        <v>296.57</v>
      </c>
      <c r="E1132" s="60">
        <v>48.71</v>
      </c>
      <c r="F1132" s="60">
        <v>345.28</v>
      </c>
      <c r="G1132" s="13">
        <v>15</v>
      </c>
    </row>
    <row r="1133" spans="1:7">
      <c r="A1133" s="416" t="s">
        <v>2603</v>
      </c>
      <c r="B1133" s="58" t="s">
        <v>2604</v>
      </c>
      <c r="C1133" s="59"/>
      <c r="D1133" s="60"/>
      <c r="E1133" s="60"/>
      <c r="F1133" s="60"/>
    </row>
    <row r="1134" spans="1:7" ht="30">
      <c r="A1134" s="416" t="s">
        <v>2605</v>
      </c>
      <c r="B1134" s="58" t="s">
        <v>2606</v>
      </c>
      <c r="C1134" s="59" t="s">
        <v>16</v>
      </c>
      <c r="D1134" s="60">
        <v>1485</v>
      </c>
      <c r="E1134" s="60"/>
      <c r="F1134" s="60">
        <v>1485</v>
      </c>
      <c r="G1134" s="13">
        <v>15</v>
      </c>
    </row>
    <row r="1135" spans="1:7" ht="30">
      <c r="A1135" s="416" t="s">
        <v>2607</v>
      </c>
      <c r="B1135" s="58" t="s">
        <v>2608</v>
      </c>
      <c r="C1135" s="59" t="s">
        <v>16</v>
      </c>
      <c r="D1135" s="60">
        <v>328.48</v>
      </c>
      <c r="E1135" s="60"/>
      <c r="F1135" s="60">
        <v>328.48</v>
      </c>
      <c r="G1135" s="13">
        <v>15</v>
      </c>
    </row>
    <row r="1136" spans="1:7" ht="30">
      <c r="A1136" s="416" t="s">
        <v>2609</v>
      </c>
      <c r="B1136" s="58" t="s">
        <v>2610</v>
      </c>
      <c r="C1136" s="59" t="s">
        <v>16</v>
      </c>
      <c r="D1136" s="60">
        <v>563.42999999999995</v>
      </c>
      <c r="E1136" s="60">
        <v>298.08999999999997</v>
      </c>
      <c r="F1136" s="60">
        <v>861.52</v>
      </c>
      <c r="G1136" s="13">
        <v>15</v>
      </c>
    </row>
    <row r="1137" spans="1:7" ht="30">
      <c r="A1137" s="416" t="s">
        <v>2611</v>
      </c>
      <c r="B1137" s="58" t="s">
        <v>2612</v>
      </c>
      <c r="C1137" s="59" t="s">
        <v>16</v>
      </c>
      <c r="D1137" s="60">
        <v>374.25</v>
      </c>
      <c r="E1137" s="60">
        <v>298.08999999999997</v>
      </c>
      <c r="F1137" s="60">
        <v>672.34</v>
      </c>
      <c r="G1137" s="13">
        <v>15</v>
      </c>
    </row>
    <row r="1138" spans="1:7">
      <c r="A1138" s="416" t="s">
        <v>2613</v>
      </c>
      <c r="B1138" s="58" t="s">
        <v>2614</v>
      </c>
      <c r="C1138" s="59"/>
      <c r="D1138" s="60"/>
      <c r="E1138" s="60"/>
      <c r="F1138" s="60"/>
    </row>
    <row r="1139" spans="1:7" ht="30">
      <c r="A1139" s="416" t="s">
        <v>2615</v>
      </c>
      <c r="B1139" s="58" t="s">
        <v>2616</v>
      </c>
      <c r="C1139" s="59" t="s">
        <v>16</v>
      </c>
      <c r="D1139" s="60">
        <v>157.06</v>
      </c>
      <c r="E1139" s="60"/>
      <c r="F1139" s="60">
        <v>157.06</v>
      </c>
      <c r="G1139" s="13">
        <v>15</v>
      </c>
    </row>
    <row r="1140" spans="1:7" ht="30">
      <c r="A1140" s="416" t="s">
        <v>2617</v>
      </c>
      <c r="B1140" s="58" t="s">
        <v>2618</v>
      </c>
      <c r="C1140" s="59" t="s">
        <v>16</v>
      </c>
      <c r="D1140" s="60">
        <v>203.29</v>
      </c>
      <c r="E1140" s="60"/>
      <c r="F1140" s="60">
        <v>203.29</v>
      </c>
      <c r="G1140" s="13">
        <v>15</v>
      </c>
    </row>
    <row r="1141" spans="1:7">
      <c r="A1141" s="416" t="s">
        <v>2619</v>
      </c>
      <c r="B1141" s="58" t="s">
        <v>2620</v>
      </c>
      <c r="C1141" s="59"/>
      <c r="D1141" s="60"/>
      <c r="E1141" s="60"/>
      <c r="F1141" s="60"/>
    </row>
    <row r="1142" spans="1:7" ht="45">
      <c r="A1142" s="416" t="s">
        <v>2621</v>
      </c>
      <c r="B1142" s="58" t="s">
        <v>2622</v>
      </c>
      <c r="C1142" s="59" t="s">
        <v>16</v>
      </c>
      <c r="D1142" s="60">
        <v>156.77000000000001</v>
      </c>
      <c r="E1142" s="60">
        <v>102.26</v>
      </c>
      <c r="F1142" s="60">
        <v>259.02999999999997</v>
      </c>
      <c r="G1142" s="13">
        <v>15</v>
      </c>
    </row>
    <row r="1143" spans="1:7" ht="30">
      <c r="A1143" s="416" t="s">
        <v>2623</v>
      </c>
      <c r="B1143" s="58" t="s">
        <v>2624</v>
      </c>
      <c r="C1143" s="59" t="s">
        <v>16</v>
      </c>
      <c r="D1143" s="60">
        <v>511.62</v>
      </c>
      <c r="E1143" s="60"/>
      <c r="F1143" s="60">
        <v>511.62</v>
      </c>
      <c r="G1143" s="13">
        <v>15</v>
      </c>
    </row>
    <row r="1144" spans="1:7">
      <c r="A1144" s="416" t="s">
        <v>2625</v>
      </c>
      <c r="B1144" s="58" t="s">
        <v>2626</v>
      </c>
      <c r="C1144" s="59"/>
      <c r="D1144" s="60"/>
      <c r="E1144" s="60"/>
      <c r="F1144" s="60"/>
    </row>
    <row r="1145" spans="1:7">
      <c r="A1145" s="416" t="s">
        <v>2627</v>
      </c>
      <c r="B1145" s="58" t="s">
        <v>2628</v>
      </c>
      <c r="C1145" s="59" t="s">
        <v>16</v>
      </c>
      <c r="D1145" s="60">
        <v>788.21</v>
      </c>
      <c r="E1145" s="60"/>
      <c r="F1145" s="60">
        <v>788.21</v>
      </c>
      <c r="G1145" s="13">
        <v>15</v>
      </c>
    </row>
    <row r="1146" spans="1:7">
      <c r="A1146" s="416" t="s">
        <v>2629</v>
      </c>
      <c r="B1146" s="58" t="s">
        <v>2630</v>
      </c>
      <c r="C1146" s="59"/>
      <c r="D1146" s="60"/>
      <c r="E1146" s="60"/>
      <c r="F1146" s="60"/>
    </row>
    <row r="1147" spans="1:7">
      <c r="A1147" s="416" t="s">
        <v>2631</v>
      </c>
      <c r="B1147" s="58" t="s">
        <v>2632</v>
      </c>
      <c r="C1147" s="59" t="s">
        <v>13</v>
      </c>
      <c r="D1147" s="60">
        <v>44.35</v>
      </c>
      <c r="E1147" s="60">
        <v>8.2899999999999991</v>
      </c>
      <c r="F1147" s="60">
        <v>52.64</v>
      </c>
      <c r="G1147" s="13">
        <v>15</v>
      </c>
    </row>
    <row r="1148" spans="1:7">
      <c r="A1148" s="416" t="s">
        <v>2633</v>
      </c>
      <c r="B1148" s="58" t="s">
        <v>2634</v>
      </c>
      <c r="C1148" s="59" t="s">
        <v>13</v>
      </c>
      <c r="D1148" s="60">
        <v>68.3</v>
      </c>
      <c r="E1148" s="60">
        <v>8.2899999999999991</v>
      </c>
      <c r="F1148" s="60">
        <v>76.59</v>
      </c>
      <c r="G1148" s="13">
        <v>15</v>
      </c>
    </row>
    <row r="1149" spans="1:7" ht="30">
      <c r="A1149" s="416" t="s">
        <v>2635</v>
      </c>
      <c r="B1149" s="58" t="s">
        <v>2636</v>
      </c>
      <c r="C1149" s="59" t="s">
        <v>13</v>
      </c>
      <c r="D1149" s="60">
        <v>30.46</v>
      </c>
      <c r="E1149" s="60">
        <v>10.83</v>
      </c>
      <c r="F1149" s="60">
        <v>41.29</v>
      </c>
      <c r="G1149" s="13">
        <v>15</v>
      </c>
    </row>
    <row r="1150" spans="1:7" ht="45">
      <c r="A1150" s="416" t="s">
        <v>2637</v>
      </c>
      <c r="B1150" s="58" t="s">
        <v>2638</v>
      </c>
      <c r="C1150" s="59" t="s">
        <v>13</v>
      </c>
      <c r="D1150" s="60">
        <v>36.33</v>
      </c>
      <c r="E1150" s="60">
        <v>10.83</v>
      </c>
      <c r="F1150" s="60">
        <v>47.16</v>
      </c>
      <c r="G1150" s="13">
        <v>15</v>
      </c>
    </row>
    <row r="1151" spans="1:7" ht="30">
      <c r="A1151" s="416" t="s">
        <v>2639</v>
      </c>
      <c r="B1151" s="58" t="s">
        <v>2640</v>
      </c>
      <c r="C1151" s="59" t="s">
        <v>13</v>
      </c>
      <c r="D1151" s="60">
        <v>52.91</v>
      </c>
      <c r="E1151" s="60">
        <v>8.2899999999999991</v>
      </c>
      <c r="F1151" s="60">
        <v>61.2</v>
      </c>
      <c r="G1151" s="13">
        <v>15</v>
      </c>
    </row>
    <row r="1152" spans="1:7">
      <c r="A1152" s="416" t="s">
        <v>2641</v>
      </c>
      <c r="B1152" s="58" t="s">
        <v>2642</v>
      </c>
      <c r="C1152" s="59" t="s">
        <v>13</v>
      </c>
      <c r="D1152" s="60">
        <v>23.11</v>
      </c>
      <c r="E1152" s="60">
        <v>3.29</v>
      </c>
      <c r="F1152" s="60">
        <v>26.4</v>
      </c>
      <c r="G1152" s="13">
        <v>15</v>
      </c>
    </row>
    <row r="1153" spans="1:7">
      <c r="A1153" s="416" t="s">
        <v>2643</v>
      </c>
      <c r="B1153" s="58" t="s">
        <v>2644</v>
      </c>
      <c r="C1153" s="59" t="s">
        <v>13</v>
      </c>
      <c r="D1153" s="60">
        <v>11.3</v>
      </c>
      <c r="E1153" s="60"/>
      <c r="F1153" s="60">
        <v>11.3</v>
      </c>
      <c r="G1153" s="13">
        <v>15</v>
      </c>
    </row>
    <row r="1154" spans="1:7" ht="30">
      <c r="A1154" s="416" t="s">
        <v>2645</v>
      </c>
      <c r="B1154" s="58" t="s">
        <v>2646</v>
      </c>
      <c r="C1154" s="59" t="s">
        <v>13</v>
      </c>
      <c r="D1154" s="60">
        <v>82.57</v>
      </c>
      <c r="E1154" s="60"/>
      <c r="F1154" s="60">
        <v>82.57</v>
      </c>
      <c r="G1154" s="13">
        <v>15</v>
      </c>
    </row>
    <row r="1155" spans="1:7">
      <c r="A1155" s="416" t="s">
        <v>2647</v>
      </c>
      <c r="B1155" s="58" t="s">
        <v>2648</v>
      </c>
      <c r="C1155" s="59"/>
      <c r="D1155" s="60"/>
      <c r="E1155" s="60"/>
      <c r="F1155" s="60"/>
    </row>
    <row r="1156" spans="1:7" ht="30">
      <c r="A1156" s="416" t="s">
        <v>2649</v>
      </c>
      <c r="B1156" s="58" t="s">
        <v>2650</v>
      </c>
      <c r="C1156" s="59" t="s">
        <v>13</v>
      </c>
      <c r="D1156" s="60">
        <v>215.19</v>
      </c>
      <c r="E1156" s="60">
        <v>8.93</v>
      </c>
      <c r="F1156" s="60">
        <v>224.12</v>
      </c>
      <c r="G1156" s="13">
        <v>15</v>
      </c>
    </row>
    <row r="1157" spans="1:7" ht="30">
      <c r="A1157" s="416" t="s">
        <v>2651</v>
      </c>
      <c r="B1157" s="58" t="s">
        <v>2652</v>
      </c>
      <c r="C1157" s="59" t="s">
        <v>13</v>
      </c>
      <c r="D1157" s="60">
        <v>52.24</v>
      </c>
      <c r="E1157" s="60">
        <v>8.2899999999999991</v>
      </c>
      <c r="F1157" s="60">
        <v>60.53</v>
      </c>
      <c r="G1157" s="13">
        <v>15</v>
      </c>
    </row>
    <row r="1158" spans="1:7">
      <c r="A1158" s="416" t="s">
        <v>2653</v>
      </c>
      <c r="B1158" s="58" t="s">
        <v>2654</v>
      </c>
      <c r="C1158" s="59"/>
      <c r="D1158" s="60"/>
      <c r="E1158" s="60"/>
      <c r="F1158" s="60"/>
    </row>
    <row r="1159" spans="1:7">
      <c r="A1159" s="416" t="s">
        <v>2655</v>
      </c>
      <c r="B1159" s="58" t="s">
        <v>2656</v>
      </c>
      <c r="C1159" s="59" t="s">
        <v>16</v>
      </c>
      <c r="D1159" s="60">
        <v>12.79</v>
      </c>
      <c r="E1159" s="60">
        <v>9.4</v>
      </c>
      <c r="F1159" s="60">
        <v>22.19</v>
      </c>
      <c r="G1159" s="13">
        <v>15</v>
      </c>
    </row>
    <row r="1160" spans="1:7">
      <c r="A1160" s="416" t="s">
        <v>2657</v>
      </c>
      <c r="B1160" s="58" t="s">
        <v>2658</v>
      </c>
      <c r="C1160" s="59" t="s">
        <v>16</v>
      </c>
      <c r="D1160" s="60">
        <v>4.24</v>
      </c>
      <c r="E1160" s="60">
        <v>32.880000000000003</v>
      </c>
      <c r="F1160" s="60">
        <v>37.119999999999997</v>
      </c>
      <c r="G1160" s="13">
        <v>15</v>
      </c>
    </row>
    <row r="1161" spans="1:7" ht="30">
      <c r="A1161" s="416" t="s">
        <v>2659</v>
      </c>
      <c r="B1161" s="58" t="s">
        <v>2660</v>
      </c>
      <c r="C1161" s="59" t="s">
        <v>16</v>
      </c>
      <c r="D1161" s="60"/>
      <c r="E1161" s="60">
        <v>71.67</v>
      </c>
      <c r="F1161" s="60">
        <v>71.67</v>
      </c>
      <c r="G1161" s="13">
        <v>15</v>
      </c>
    </row>
    <row r="1162" spans="1:7">
      <c r="A1162" s="416" t="s">
        <v>2661</v>
      </c>
      <c r="B1162" s="58" t="s">
        <v>2662</v>
      </c>
      <c r="C1162" s="59" t="s">
        <v>14</v>
      </c>
      <c r="D1162" s="60">
        <v>57.98</v>
      </c>
      <c r="E1162" s="60"/>
      <c r="F1162" s="60">
        <v>57.98</v>
      </c>
      <c r="G1162" s="13">
        <v>15</v>
      </c>
    </row>
    <row r="1163" spans="1:7">
      <c r="A1163" s="416" t="s">
        <v>2663</v>
      </c>
      <c r="B1163" s="58" t="s">
        <v>2664</v>
      </c>
      <c r="C1163" s="59" t="s">
        <v>13</v>
      </c>
      <c r="D1163" s="60"/>
      <c r="E1163" s="60">
        <v>11.98</v>
      </c>
      <c r="F1163" s="60">
        <v>11.98</v>
      </c>
      <c r="G1163" s="13">
        <v>15</v>
      </c>
    </row>
    <row r="1164" spans="1:7">
      <c r="A1164" s="416" t="s">
        <v>2665</v>
      </c>
      <c r="B1164" s="58" t="s">
        <v>2666</v>
      </c>
      <c r="C1164" s="59" t="s">
        <v>13</v>
      </c>
      <c r="D1164" s="60">
        <v>16.489999999999998</v>
      </c>
      <c r="E1164" s="60">
        <v>12.9</v>
      </c>
      <c r="F1164" s="60">
        <v>29.39</v>
      </c>
      <c r="G1164" s="13">
        <v>15</v>
      </c>
    </row>
    <row r="1165" spans="1:7" ht="30">
      <c r="A1165" s="416" t="s">
        <v>2667</v>
      </c>
      <c r="B1165" s="58" t="s">
        <v>2668</v>
      </c>
      <c r="C1165" s="59" t="s">
        <v>13</v>
      </c>
      <c r="D1165" s="60">
        <v>16.739999999999998</v>
      </c>
      <c r="E1165" s="60">
        <v>12.9</v>
      </c>
      <c r="F1165" s="60">
        <v>29.64</v>
      </c>
      <c r="G1165" s="13">
        <v>15</v>
      </c>
    </row>
    <row r="1166" spans="1:7">
      <c r="A1166" s="416" t="s">
        <v>2669</v>
      </c>
      <c r="B1166" s="58" t="s">
        <v>2670</v>
      </c>
      <c r="C1166" s="59" t="s">
        <v>13</v>
      </c>
      <c r="D1166" s="60">
        <v>62.92</v>
      </c>
      <c r="E1166" s="60">
        <v>3.29</v>
      </c>
      <c r="F1166" s="60">
        <v>66.209999999999994</v>
      </c>
      <c r="G1166" s="13">
        <v>15</v>
      </c>
    </row>
    <row r="1167" spans="1:7">
      <c r="A1167" s="416" t="s">
        <v>2671</v>
      </c>
      <c r="B1167" s="58" t="s">
        <v>2672</v>
      </c>
      <c r="C1167" s="59" t="s">
        <v>13</v>
      </c>
      <c r="D1167" s="60">
        <v>17.34</v>
      </c>
      <c r="E1167" s="60">
        <v>1.64</v>
      </c>
      <c r="F1167" s="60">
        <v>18.98</v>
      </c>
      <c r="G1167" s="13">
        <v>15</v>
      </c>
    </row>
    <row r="1168" spans="1:7">
      <c r="A1168" s="416" t="s">
        <v>2673</v>
      </c>
      <c r="B1168" s="58" t="s">
        <v>2674</v>
      </c>
      <c r="C1168" s="59" t="s">
        <v>13</v>
      </c>
      <c r="D1168" s="60">
        <v>38.93</v>
      </c>
      <c r="E1168" s="60">
        <v>7.05</v>
      </c>
      <c r="F1168" s="60">
        <v>45.98</v>
      </c>
      <c r="G1168" s="13">
        <v>15</v>
      </c>
    </row>
    <row r="1169" spans="1:7">
      <c r="A1169" s="416" t="s">
        <v>32165</v>
      </c>
      <c r="B1169" s="58" t="s">
        <v>2675</v>
      </c>
      <c r="C1169" s="59"/>
      <c r="D1169" s="60"/>
      <c r="E1169" s="60"/>
      <c r="F1169" s="60"/>
    </row>
    <row r="1170" spans="1:7">
      <c r="A1170" s="416" t="s">
        <v>2676</v>
      </c>
      <c r="B1170" s="58" t="s">
        <v>2677</v>
      </c>
      <c r="C1170" s="59"/>
      <c r="D1170" s="60"/>
      <c r="E1170" s="60"/>
      <c r="F1170" s="60"/>
    </row>
    <row r="1171" spans="1:7">
      <c r="A1171" s="416" t="s">
        <v>2678</v>
      </c>
      <c r="B1171" s="58" t="s">
        <v>2679</v>
      </c>
      <c r="C1171" s="59" t="s">
        <v>16</v>
      </c>
      <c r="D1171" s="60">
        <v>58.01</v>
      </c>
      <c r="E1171" s="60">
        <v>28.18</v>
      </c>
      <c r="F1171" s="60">
        <v>86.19</v>
      </c>
      <c r="G1171" s="13">
        <v>15</v>
      </c>
    </row>
    <row r="1172" spans="1:7" ht="30">
      <c r="A1172" s="416" t="s">
        <v>2680</v>
      </c>
      <c r="B1172" s="58" t="s">
        <v>2681</v>
      </c>
      <c r="C1172" s="59" t="s">
        <v>16</v>
      </c>
      <c r="D1172" s="60">
        <v>75.22</v>
      </c>
      <c r="E1172" s="60">
        <v>56.38</v>
      </c>
      <c r="F1172" s="60">
        <v>131.6</v>
      </c>
      <c r="G1172" s="13">
        <v>15</v>
      </c>
    </row>
    <row r="1173" spans="1:7" ht="30">
      <c r="A1173" s="416" t="s">
        <v>2682</v>
      </c>
      <c r="B1173" s="58" t="s">
        <v>2683</v>
      </c>
      <c r="C1173" s="59" t="s">
        <v>16</v>
      </c>
      <c r="D1173" s="60">
        <v>101.75</v>
      </c>
      <c r="E1173" s="60">
        <v>61.08</v>
      </c>
      <c r="F1173" s="60">
        <v>162.83000000000001</v>
      </c>
      <c r="G1173" s="13">
        <v>15</v>
      </c>
    </row>
    <row r="1174" spans="1:7">
      <c r="A1174" s="416" t="s">
        <v>2684</v>
      </c>
      <c r="B1174" s="58" t="s">
        <v>2685</v>
      </c>
      <c r="C1174" s="59" t="s">
        <v>13</v>
      </c>
      <c r="D1174" s="60">
        <v>20.53</v>
      </c>
      <c r="E1174" s="60">
        <v>18.8</v>
      </c>
      <c r="F1174" s="60">
        <v>39.33</v>
      </c>
      <c r="G1174" s="13">
        <v>15</v>
      </c>
    </row>
    <row r="1175" spans="1:7" ht="30">
      <c r="A1175" s="416" t="s">
        <v>2686</v>
      </c>
      <c r="B1175" s="58" t="s">
        <v>2687</v>
      </c>
      <c r="C1175" s="59" t="s">
        <v>16</v>
      </c>
      <c r="D1175" s="60">
        <v>141.01</v>
      </c>
      <c r="E1175" s="60">
        <v>56.38</v>
      </c>
      <c r="F1175" s="60">
        <v>197.39</v>
      </c>
      <c r="G1175" s="13">
        <v>15</v>
      </c>
    </row>
    <row r="1176" spans="1:7" ht="30">
      <c r="A1176" s="416" t="s">
        <v>2688</v>
      </c>
      <c r="B1176" s="58" t="s">
        <v>2689</v>
      </c>
      <c r="C1176" s="59" t="s">
        <v>16</v>
      </c>
      <c r="D1176" s="60">
        <v>106.74</v>
      </c>
      <c r="E1176" s="60">
        <v>28.18</v>
      </c>
      <c r="F1176" s="60">
        <v>134.91999999999999</v>
      </c>
      <c r="G1176" s="13">
        <v>15</v>
      </c>
    </row>
    <row r="1177" spans="1:7">
      <c r="A1177" s="416" t="s">
        <v>2690</v>
      </c>
      <c r="B1177" s="58" t="s">
        <v>2691</v>
      </c>
      <c r="C1177" s="59"/>
      <c r="D1177" s="60"/>
      <c r="E1177" s="60"/>
      <c r="F1177" s="60"/>
    </row>
    <row r="1178" spans="1:7">
      <c r="A1178" s="416" t="s">
        <v>2692</v>
      </c>
      <c r="B1178" s="58" t="s">
        <v>24922</v>
      </c>
      <c r="C1178" s="59" t="s">
        <v>16</v>
      </c>
      <c r="D1178" s="60">
        <v>154.80000000000001</v>
      </c>
      <c r="E1178" s="60"/>
      <c r="F1178" s="60">
        <v>154.80000000000001</v>
      </c>
      <c r="G1178" s="13">
        <v>15</v>
      </c>
    </row>
    <row r="1179" spans="1:7" ht="30">
      <c r="A1179" s="416" t="s">
        <v>2693</v>
      </c>
      <c r="B1179" s="58" t="s">
        <v>2694</v>
      </c>
      <c r="C1179" s="59" t="s">
        <v>16</v>
      </c>
      <c r="D1179" s="60">
        <v>129.83000000000001</v>
      </c>
      <c r="E1179" s="60"/>
      <c r="F1179" s="60">
        <v>129.83000000000001</v>
      </c>
      <c r="G1179" s="13">
        <v>15</v>
      </c>
    </row>
    <row r="1180" spans="1:7" ht="30">
      <c r="A1180" s="416" t="s">
        <v>2695</v>
      </c>
      <c r="B1180" s="58" t="s">
        <v>2696</v>
      </c>
      <c r="C1180" s="59" t="s">
        <v>16</v>
      </c>
      <c r="D1180" s="60">
        <v>105.94</v>
      </c>
      <c r="E1180" s="60"/>
      <c r="F1180" s="60">
        <v>105.94</v>
      </c>
      <c r="G1180" s="13">
        <v>15</v>
      </c>
    </row>
    <row r="1181" spans="1:7">
      <c r="A1181" s="416" t="s">
        <v>2697</v>
      </c>
      <c r="B1181" s="58" t="s">
        <v>2698</v>
      </c>
      <c r="C1181" s="59"/>
      <c r="D1181" s="60"/>
      <c r="E1181" s="60"/>
      <c r="F1181" s="60"/>
    </row>
    <row r="1182" spans="1:7">
      <c r="A1182" s="416" t="s">
        <v>2699</v>
      </c>
      <c r="B1182" s="58" t="s">
        <v>2700</v>
      </c>
      <c r="C1182" s="59" t="s">
        <v>16</v>
      </c>
      <c r="D1182" s="60">
        <v>124.26</v>
      </c>
      <c r="E1182" s="60"/>
      <c r="F1182" s="60">
        <v>124.26</v>
      </c>
      <c r="G1182" s="13">
        <v>15</v>
      </c>
    </row>
    <row r="1183" spans="1:7">
      <c r="A1183" s="416" t="s">
        <v>2701</v>
      </c>
      <c r="B1183" s="58" t="s">
        <v>2702</v>
      </c>
      <c r="C1183" s="59" t="s">
        <v>16</v>
      </c>
      <c r="D1183" s="60">
        <v>181.89</v>
      </c>
      <c r="E1183" s="60"/>
      <c r="F1183" s="60">
        <v>181.89</v>
      </c>
      <c r="G1183" s="13">
        <v>15</v>
      </c>
    </row>
    <row r="1184" spans="1:7">
      <c r="A1184" s="416" t="s">
        <v>2703</v>
      </c>
      <c r="B1184" s="58" t="s">
        <v>2704</v>
      </c>
      <c r="C1184" s="59" t="s">
        <v>16</v>
      </c>
      <c r="D1184" s="60">
        <v>106.66</v>
      </c>
      <c r="E1184" s="60"/>
      <c r="F1184" s="60">
        <v>106.66</v>
      </c>
      <c r="G1184" s="13">
        <v>15</v>
      </c>
    </row>
    <row r="1185" spans="1:7">
      <c r="A1185" s="416" t="s">
        <v>2705</v>
      </c>
      <c r="B1185" s="58" t="s">
        <v>2706</v>
      </c>
      <c r="C1185" s="59" t="s">
        <v>16</v>
      </c>
      <c r="D1185" s="60">
        <v>176.84</v>
      </c>
      <c r="E1185" s="60"/>
      <c r="F1185" s="60">
        <v>176.84</v>
      </c>
      <c r="G1185" s="13">
        <v>15</v>
      </c>
    </row>
    <row r="1186" spans="1:7">
      <c r="A1186" s="416" t="s">
        <v>2707</v>
      </c>
      <c r="B1186" s="58" t="s">
        <v>2708</v>
      </c>
      <c r="C1186" s="59" t="s">
        <v>16</v>
      </c>
      <c r="D1186" s="60">
        <v>116.86</v>
      </c>
      <c r="E1186" s="60"/>
      <c r="F1186" s="60">
        <v>116.86</v>
      </c>
      <c r="G1186" s="13">
        <v>15</v>
      </c>
    </row>
    <row r="1187" spans="1:7" ht="30">
      <c r="A1187" s="416" t="s">
        <v>2709</v>
      </c>
      <c r="B1187" s="58" t="s">
        <v>2710</v>
      </c>
      <c r="C1187" s="59" t="s">
        <v>16</v>
      </c>
      <c r="D1187" s="60">
        <v>319.83</v>
      </c>
      <c r="E1187" s="60"/>
      <c r="F1187" s="60">
        <v>319.83</v>
      </c>
      <c r="G1187" s="13">
        <v>15</v>
      </c>
    </row>
    <row r="1188" spans="1:7" ht="30">
      <c r="A1188" s="416" t="s">
        <v>2711</v>
      </c>
      <c r="B1188" s="58" t="s">
        <v>2712</v>
      </c>
      <c r="C1188" s="59" t="s">
        <v>16</v>
      </c>
      <c r="D1188" s="60">
        <v>288.16000000000003</v>
      </c>
      <c r="E1188" s="60"/>
      <c r="F1188" s="60">
        <v>288.16000000000003</v>
      </c>
      <c r="G1188" s="13">
        <v>15</v>
      </c>
    </row>
    <row r="1189" spans="1:7" ht="30">
      <c r="A1189" s="416" t="s">
        <v>2713</v>
      </c>
      <c r="B1189" s="58" t="s">
        <v>2714</v>
      </c>
      <c r="C1189" s="59" t="s">
        <v>16</v>
      </c>
      <c r="D1189" s="60">
        <v>280.49</v>
      </c>
      <c r="E1189" s="60"/>
      <c r="F1189" s="60">
        <v>280.49</v>
      </c>
      <c r="G1189" s="13">
        <v>15</v>
      </c>
    </row>
    <row r="1190" spans="1:7">
      <c r="A1190" s="416" t="s">
        <v>2715</v>
      </c>
      <c r="B1190" s="58" t="s">
        <v>2716</v>
      </c>
      <c r="C1190" s="59"/>
      <c r="D1190" s="60"/>
      <c r="E1190" s="60"/>
      <c r="F1190" s="60"/>
    </row>
    <row r="1191" spans="1:7" ht="30">
      <c r="A1191" s="416" t="s">
        <v>2717</v>
      </c>
      <c r="B1191" s="58" t="s">
        <v>2718</v>
      </c>
      <c r="C1191" s="59" t="s">
        <v>16</v>
      </c>
      <c r="D1191" s="60">
        <v>880.77</v>
      </c>
      <c r="E1191" s="60"/>
      <c r="F1191" s="60">
        <v>880.77</v>
      </c>
      <c r="G1191" s="13">
        <v>15</v>
      </c>
    </row>
    <row r="1192" spans="1:7" ht="30">
      <c r="A1192" s="416" t="s">
        <v>2719</v>
      </c>
      <c r="B1192" s="58" t="s">
        <v>2720</v>
      </c>
      <c r="C1192" s="59" t="s">
        <v>16</v>
      </c>
      <c r="D1192" s="60">
        <v>464.6</v>
      </c>
      <c r="E1192" s="60"/>
      <c r="F1192" s="60">
        <v>464.6</v>
      </c>
      <c r="G1192" s="13">
        <v>15</v>
      </c>
    </row>
    <row r="1193" spans="1:7">
      <c r="A1193" s="416" t="s">
        <v>2721</v>
      </c>
      <c r="B1193" s="58" t="s">
        <v>2722</v>
      </c>
      <c r="C1193" s="59"/>
      <c r="D1193" s="60"/>
      <c r="E1193" s="60"/>
      <c r="F1193" s="60"/>
    </row>
    <row r="1194" spans="1:7">
      <c r="A1194" s="416" t="s">
        <v>2723</v>
      </c>
      <c r="B1194" s="58" t="s">
        <v>2724</v>
      </c>
      <c r="C1194" s="59" t="s">
        <v>16</v>
      </c>
      <c r="D1194" s="60">
        <v>265.51</v>
      </c>
      <c r="E1194" s="60">
        <v>135.47</v>
      </c>
      <c r="F1194" s="60">
        <v>400.98</v>
      </c>
      <c r="G1194" s="13">
        <v>15</v>
      </c>
    </row>
    <row r="1195" spans="1:7" ht="30">
      <c r="A1195" s="416" t="s">
        <v>2725</v>
      </c>
      <c r="B1195" s="58" t="s">
        <v>2726</v>
      </c>
      <c r="C1195" s="59" t="s">
        <v>16</v>
      </c>
      <c r="D1195" s="60">
        <v>831.31</v>
      </c>
      <c r="E1195" s="60"/>
      <c r="F1195" s="60">
        <v>831.31</v>
      </c>
      <c r="G1195" s="13">
        <v>15</v>
      </c>
    </row>
    <row r="1196" spans="1:7" ht="30">
      <c r="A1196" s="416" t="s">
        <v>2727</v>
      </c>
      <c r="B1196" s="58" t="s">
        <v>2728</v>
      </c>
      <c r="C1196" s="59" t="s">
        <v>16</v>
      </c>
      <c r="D1196" s="60">
        <v>654.5</v>
      </c>
      <c r="E1196" s="60"/>
      <c r="F1196" s="60">
        <v>654.5</v>
      </c>
      <c r="G1196" s="13">
        <v>15</v>
      </c>
    </row>
    <row r="1197" spans="1:7" ht="30">
      <c r="A1197" s="416" t="s">
        <v>2729</v>
      </c>
      <c r="B1197" s="58" t="s">
        <v>2730</v>
      </c>
      <c r="C1197" s="59" t="s">
        <v>16</v>
      </c>
      <c r="D1197" s="60">
        <v>1090.83</v>
      </c>
      <c r="E1197" s="60"/>
      <c r="F1197" s="60">
        <v>1090.83</v>
      </c>
      <c r="G1197" s="13">
        <v>15</v>
      </c>
    </row>
    <row r="1198" spans="1:7">
      <c r="A1198" s="416" t="s">
        <v>2731</v>
      </c>
      <c r="B1198" s="58" t="s">
        <v>2732</v>
      </c>
      <c r="C1198" s="59"/>
      <c r="D1198" s="60"/>
      <c r="E1198" s="60"/>
      <c r="F1198" s="60"/>
    </row>
    <row r="1199" spans="1:7">
      <c r="A1199" s="416" t="s">
        <v>2733</v>
      </c>
      <c r="B1199" s="58" t="s">
        <v>2734</v>
      </c>
      <c r="C1199" s="59" t="s">
        <v>16</v>
      </c>
      <c r="D1199" s="60">
        <v>70.489999999999995</v>
      </c>
      <c r="E1199" s="60">
        <v>7.05</v>
      </c>
      <c r="F1199" s="60">
        <v>77.540000000000006</v>
      </c>
      <c r="G1199" s="13">
        <v>15</v>
      </c>
    </row>
    <row r="1200" spans="1:7">
      <c r="A1200" s="416" t="s">
        <v>2735</v>
      </c>
      <c r="B1200" s="58" t="s">
        <v>2736</v>
      </c>
      <c r="C1200" s="59" t="s">
        <v>16</v>
      </c>
      <c r="D1200" s="60">
        <v>0.79</v>
      </c>
      <c r="E1200" s="60">
        <v>14.1</v>
      </c>
      <c r="F1200" s="60">
        <v>14.89</v>
      </c>
      <c r="G1200" s="13">
        <v>15</v>
      </c>
    </row>
    <row r="1201" spans="1:7">
      <c r="A1201" s="416" t="s">
        <v>2737</v>
      </c>
      <c r="B1201" s="58" t="s">
        <v>2738</v>
      </c>
      <c r="C1201" s="59" t="s">
        <v>16</v>
      </c>
      <c r="D1201" s="60"/>
      <c r="E1201" s="60">
        <v>7.05</v>
      </c>
      <c r="F1201" s="60">
        <v>7.05</v>
      </c>
      <c r="G1201" s="13">
        <v>15</v>
      </c>
    </row>
    <row r="1202" spans="1:7">
      <c r="A1202" s="416" t="s">
        <v>2739</v>
      </c>
      <c r="B1202" s="58" t="s">
        <v>2740</v>
      </c>
      <c r="C1202" s="59" t="s">
        <v>13</v>
      </c>
      <c r="D1202" s="60">
        <v>25.71</v>
      </c>
      <c r="E1202" s="60"/>
      <c r="F1202" s="60">
        <v>25.71</v>
      </c>
      <c r="G1202" s="13">
        <v>15</v>
      </c>
    </row>
    <row r="1203" spans="1:7">
      <c r="A1203" s="416" t="s">
        <v>2741</v>
      </c>
      <c r="B1203" s="58" t="s">
        <v>2742</v>
      </c>
      <c r="C1203" s="59" t="s">
        <v>14</v>
      </c>
      <c r="D1203" s="60">
        <v>31.58</v>
      </c>
      <c r="E1203" s="60"/>
      <c r="F1203" s="60">
        <v>31.58</v>
      </c>
      <c r="G1203" s="13">
        <v>15</v>
      </c>
    </row>
    <row r="1204" spans="1:7">
      <c r="A1204" s="416" t="s">
        <v>32166</v>
      </c>
      <c r="B1204" s="58" t="s">
        <v>2743</v>
      </c>
      <c r="C1204" s="59"/>
      <c r="D1204" s="60"/>
      <c r="E1204" s="60"/>
      <c r="F1204" s="60"/>
    </row>
    <row r="1205" spans="1:7">
      <c r="A1205" s="416" t="s">
        <v>2744</v>
      </c>
      <c r="B1205" s="58" t="s">
        <v>2745</v>
      </c>
      <c r="C1205" s="59"/>
      <c r="D1205" s="60"/>
      <c r="E1205" s="60"/>
      <c r="F1205" s="60"/>
    </row>
    <row r="1206" spans="1:7">
      <c r="A1206" s="416" t="s">
        <v>2746</v>
      </c>
      <c r="B1206" s="58" t="s">
        <v>2747</v>
      </c>
      <c r="C1206" s="59" t="s">
        <v>16</v>
      </c>
      <c r="D1206" s="60">
        <v>1040.0899999999999</v>
      </c>
      <c r="E1206" s="60">
        <v>61.54</v>
      </c>
      <c r="F1206" s="60">
        <v>1101.6300000000001</v>
      </c>
      <c r="G1206" s="13">
        <v>15</v>
      </c>
    </row>
    <row r="1207" spans="1:7">
      <c r="A1207" s="416" t="s">
        <v>2748</v>
      </c>
      <c r="B1207" s="58" t="s">
        <v>2749</v>
      </c>
      <c r="C1207" s="59" t="s">
        <v>16</v>
      </c>
      <c r="D1207" s="60">
        <v>929.9</v>
      </c>
      <c r="E1207" s="60">
        <v>61.54</v>
      </c>
      <c r="F1207" s="60">
        <v>991.44</v>
      </c>
      <c r="G1207" s="13">
        <v>15</v>
      </c>
    </row>
    <row r="1208" spans="1:7">
      <c r="A1208" s="416" t="s">
        <v>2750</v>
      </c>
      <c r="B1208" s="58" t="s">
        <v>2751</v>
      </c>
      <c r="C1208" s="59"/>
      <c r="D1208" s="60"/>
      <c r="E1208" s="60"/>
      <c r="F1208" s="60"/>
    </row>
    <row r="1209" spans="1:7" ht="30">
      <c r="A1209" s="416" t="s">
        <v>2752</v>
      </c>
      <c r="B1209" s="58" t="s">
        <v>2753</v>
      </c>
      <c r="C1209" s="59" t="s">
        <v>16</v>
      </c>
      <c r="D1209" s="60">
        <v>818.21</v>
      </c>
      <c r="E1209" s="60">
        <v>64.84</v>
      </c>
      <c r="F1209" s="60">
        <v>883.05</v>
      </c>
      <c r="G1209" s="13">
        <v>15</v>
      </c>
    </row>
    <row r="1210" spans="1:7">
      <c r="A1210" s="416" t="s">
        <v>2754</v>
      </c>
      <c r="B1210" s="58" t="s">
        <v>2755</v>
      </c>
      <c r="C1210" s="59" t="s">
        <v>14</v>
      </c>
      <c r="D1210" s="60">
        <v>1361.84</v>
      </c>
      <c r="E1210" s="60">
        <v>131.56</v>
      </c>
      <c r="F1210" s="60">
        <v>1493.4</v>
      </c>
      <c r="G1210" s="13">
        <v>15</v>
      </c>
    </row>
    <row r="1211" spans="1:7">
      <c r="A1211" s="416" t="s">
        <v>2756</v>
      </c>
      <c r="B1211" s="58" t="s">
        <v>2757</v>
      </c>
      <c r="C1211" s="59" t="s">
        <v>14</v>
      </c>
      <c r="D1211" s="60">
        <v>1375.89</v>
      </c>
      <c r="E1211" s="60">
        <v>131.56</v>
      </c>
      <c r="F1211" s="60">
        <v>1507.45</v>
      </c>
      <c r="G1211" s="13">
        <v>15</v>
      </c>
    </row>
    <row r="1212" spans="1:7">
      <c r="A1212" s="416" t="s">
        <v>2758</v>
      </c>
      <c r="B1212" s="58" t="s">
        <v>2759</v>
      </c>
      <c r="C1212" s="59" t="s">
        <v>14</v>
      </c>
      <c r="D1212" s="60">
        <v>1480.27</v>
      </c>
      <c r="E1212" s="60">
        <v>131.56</v>
      </c>
      <c r="F1212" s="60">
        <v>1611.83</v>
      </c>
      <c r="G1212" s="13">
        <v>15</v>
      </c>
    </row>
    <row r="1213" spans="1:7">
      <c r="A1213" s="416" t="s">
        <v>2760</v>
      </c>
      <c r="B1213" s="58" t="s">
        <v>2761</v>
      </c>
      <c r="C1213" s="59" t="s">
        <v>14</v>
      </c>
      <c r="D1213" s="60">
        <v>2581.2800000000002</v>
      </c>
      <c r="E1213" s="60">
        <v>164.44</v>
      </c>
      <c r="F1213" s="60">
        <v>2745.72</v>
      </c>
      <c r="G1213" s="13">
        <v>15</v>
      </c>
    </row>
    <row r="1214" spans="1:7">
      <c r="A1214" s="416" t="s">
        <v>2762</v>
      </c>
      <c r="B1214" s="58" t="s">
        <v>2763</v>
      </c>
      <c r="C1214" s="59"/>
      <c r="D1214" s="60"/>
      <c r="E1214" s="60"/>
      <c r="F1214" s="60"/>
    </row>
    <row r="1215" spans="1:7" ht="30">
      <c r="A1215" s="416" t="s">
        <v>2764</v>
      </c>
      <c r="B1215" s="58" t="s">
        <v>2765</v>
      </c>
      <c r="C1215" s="59" t="s">
        <v>14</v>
      </c>
      <c r="D1215" s="60">
        <v>1392.9</v>
      </c>
      <c r="E1215" s="60">
        <v>65.78</v>
      </c>
      <c r="F1215" s="60">
        <v>1458.68</v>
      </c>
      <c r="G1215" s="13">
        <v>15</v>
      </c>
    </row>
    <row r="1216" spans="1:7" ht="30">
      <c r="A1216" s="416" t="s">
        <v>2766</v>
      </c>
      <c r="B1216" s="58" t="s">
        <v>2767</v>
      </c>
      <c r="C1216" s="59" t="s">
        <v>14</v>
      </c>
      <c r="D1216" s="60">
        <v>1165.92</v>
      </c>
      <c r="E1216" s="60">
        <v>65.78</v>
      </c>
      <c r="F1216" s="60">
        <v>1231.7</v>
      </c>
      <c r="G1216" s="13">
        <v>15</v>
      </c>
    </row>
    <row r="1217" spans="1:7" ht="30">
      <c r="A1217" s="416" t="s">
        <v>2768</v>
      </c>
      <c r="B1217" s="58" t="s">
        <v>2769</v>
      </c>
      <c r="C1217" s="59" t="s">
        <v>14</v>
      </c>
      <c r="D1217" s="60">
        <v>1337.3</v>
      </c>
      <c r="E1217" s="60">
        <v>131.56</v>
      </c>
      <c r="F1217" s="60">
        <v>1468.86</v>
      </c>
      <c r="G1217" s="13">
        <v>15</v>
      </c>
    </row>
    <row r="1218" spans="1:7" ht="30">
      <c r="A1218" s="416" t="s">
        <v>2770</v>
      </c>
      <c r="B1218" s="58" t="s">
        <v>2771</v>
      </c>
      <c r="C1218" s="59" t="s">
        <v>14</v>
      </c>
      <c r="D1218" s="60">
        <v>1452.26</v>
      </c>
      <c r="E1218" s="60">
        <v>131.56</v>
      </c>
      <c r="F1218" s="60">
        <v>1583.82</v>
      </c>
      <c r="G1218" s="13">
        <v>15</v>
      </c>
    </row>
    <row r="1219" spans="1:7" ht="30">
      <c r="A1219" s="416" t="s">
        <v>2772</v>
      </c>
      <c r="B1219" s="58" t="s">
        <v>2773</v>
      </c>
      <c r="C1219" s="59" t="s">
        <v>14</v>
      </c>
      <c r="D1219" s="60">
        <v>1462.38</v>
      </c>
      <c r="E1219" s="60">
        <v>131.56</v>
      </c>
      <c r="F1219" s="60">
        <v>1593.94</v>
      </c>
      <c r="G1219" s="13">
        <v>15</v>
      </c>
    </row>
    <row r="1220" spans="1:7" ht="30">
      <c r="A1220" s="416" t="s">
        <v>2774</v>
      </c>
      <c r="B1220" s="58" t="s">
        <v>2775</v>
      </c>
      <c r="C1220" s="59" t="s">
        <v>14</v>
      </c>
      <c r="D1220" s="60">
        <v>2393.92</v>
      </c>
      <c r="E1220" s="60">
        <v>164.44</v>
      </c>
      <c r="F1220" s="60">
        <v>2558.36</v>
      </c>
      <c r="G1220" s="13">
        <v>15</v>
      </c>
    </row>
    <row r="1221" spans="1:7" ht="30">
      <c r="A1221" s="416" t="s">
        <v>2776</v>
      </c>
      <c r="B1221" s="58" t="s">
        <v>2777</v>
      </c>
      <c r="C1221" s="59" t="s">
        <v>14</v>
      </c>
      <c r="D1221" s="60">
        <v>2534.04</v>
      </c>
      <c r="E1221" s="60">
        <v>164.44</v>
      </c>
      <c r="F1221" s="60">
        <v>2698.48</v>
      </c>
      <c r="G1221" s="13">
        <v>15</v>
      </c>
    </row>
    <row r="1222" spans="1:7" ht="30">
      <c r="A1222" s="416" t="s">
        <v>2778</v>
      </c>
      <c r="B1222" s="58" t="s">
        <v>2779</v>
      </c>
      <c r="C1222" s="59" t="s">
        <v>14</v>
      </c>
      <c r="D1222" s="60">
        <v>4570.47</v>
      </c>
      <c r="E1222" s="60">
        <v>187.94</v>
      </c>
      <c r="F1222" s="60">
        <v>4758.41</v>
      </c>
      <c r="G1222" s="13">
        <v>15</v>
      </c>
    </row>
    <row r="1223" spans="1:7" ht="30">
      <c r="A1223" s="416" t="s">
        <v>2780</v>
      </c>
      <c r="B1223" s="58" t="s">
        <v>2781</v>
      </c>
      <c r="C1223" s="59" t="s">
        <v>14</v>
      </c>
      <c r="D1223" s="60">
        <v>1311.01</v>
      </c>
      <c r="E1223" s="60">
        <v>16.45</v>
      </c>
      <c r="F1223" s="60">
        <v>1327.46</v>
      </c>
      <c r="G1223" s="13">
        <v>15</v>
      </c>
    </row>
    <row r="1224" spans="1:7" ht="30">
      <c r="A1224" s="416" t="s">
        <v>2782</v>
      </c>
      <c r="B1224" s="58" t="s">
        <v>2783</v>
      </c>
      <c r="C1224" s="59" t="s">
        <v>14</v>
      </c>
      <c r="D1224" s="60">
        <v>2124.88</v>
      </c>
      <c r="E1224" s="60">
        <v>126.86</v>
      </c>
      <c r="F1224" s="60">
        <v>2251.7399999999998</v>
      </c>
      <c r="G1224" s="13">
        <v>15</v>
      </c>
    </row>
    <row r="1225" spans="1:7" ht="30">
      <c r="A1225" s="416" t="s">
        <v>2784</v>
      </c>
      <c r="B1225" s="58" t="s">
        <v>2785</v>
      </c>
      <c r="C1225" s="59" t="s">
        <v>14</v>
      </c>
      <c r="D1225" s="60">
        <v>2225.6799999999998</v>
      </c>
      <c r="E1225" s="60">
        <v>122.16</v>
      </c>
      <c r="F1225" s="60">
        <v>2347.84</v>
      </c>
      <c r="G1225" s="13">
        <v>15</v>
      </c>
    </row>
    <row r="1226" spans="1:7" ht="30">
      <c r="A1226" s="416" t="s">
        <v>2786</v>
      </c>
      <c r="B1226" s="58" t="s">
        <v>2787</v>
      </c>
      <c r="C1226" s="59" t="s">
        <v>14</v>
      </c>
      <c r="D1226" s="60">
        <v>2386.71</v>
      </c>
      <c r="E1226" s="60">
        <v>122.16</v>
      </c>
      <c r="F1226" s="60">
        <v>2508.87</v>
      </c>
      <c r="G1226" s="13">
        <v>15</v>
      </c>
    </row>
    <row r="1227" spans="1:7" ht="30">
      <c r="A1227" s="416" t="s">
        <v>2788</v>
      </c>
      <c r="B1227" s="58" t="s">
        <v>2789</v>
      </c>
      <c r="C1227" s="59" t="s">
        <v>14</v>
      </c>
      <c r="D1227" s="60">
        <v>2396.83</v>
      </c>
      <c r="E1227" s="60">
        <v>122.16</v>
      </c>
      <c r="F1227" s="60">
        <v>2518.9899999999998</v>
      </c>
      <c r="G1227" s="13">
        <v>15</v>
      </c>
    </row>
    <row r="1228" spans="1:7" ht="30">
      <c r="A1228" s="416" t="s">
        <v>2790</v>
      </c>
      <c r="B1228" s="58" t="s">
        <v>2791</v>
      </c>
      <c r="C1228" s="59" t="s">
        <v>14</v>
      </c>
      <c r="D1228" s="60">
        <v>3255.15</v>
      </c>
      <c r="E1228" s="60">
        <v>159.72</v>
      </c>
      <c r="F1228" s="60">
        <v>3414.87</v>
      </c>
      <c r="G1228" s="13">
        <v>15</v>
      </c>
    </row>
    <row r="1229" spans="1:7">
      <c r="A1229" s="416" t="s">
        <v>2792</v>
      </c>
      <c r="B1229" s="58" t="s">
        <v>2793</v>
      </c>
      <c r="C1229" s="59"/>
      <c r="D1229" s="60"/>
      <c r="E1229" s="60"/>
      <c r="F1229" s="60"/>
    </row>
    <row r="1230" spans="1:7">
      <c r="A1230" s="416" t="s">
        <v>2794</v>
      </c>
      <c r="B1230" s="58" t="s">
        <v>2795</v>
      </c>
      <c r="C1230" s="59" t="s">
        <v>16</v>
      </c>
      <c r="D1230" s="60">
        <v>96.34</v>
      </c>
      <c r="E1230" s="60">
        <v>46.98</v>
      </c>
      <c r="F1230" s="60">
        <v>143.32</v>
      </c>
      <c r="G1230" s="13">
        <v>15</v>
      </c>
    </row>
    <row r="1231" spans="1:7" ht="30">
      <c r="A1231" s="416" t="s">
        <v>2796</v>
      </c>
      <c r="B1231" s="58" t="s">
        <v>2797</v>
      </c>
      <c r="C1231" s="59" t="s">
        <v>13</v>
      </c>
      <c r="D1231" s="60">
        <v>7.11</v>
      </c>
      <c r="E1231" s="60">
        <v>9.4</v>
      </c>
      <c r="F1231" s="60">
        <v>16.510000000000002</v>
      </c>
      <c r="G1231" s="13">
        <v>15</v>
      </c>
    </row>
    <row r="1232" spans="1:7" ht="30">
      <c r="A1232" s="416" t="s">
        <v>2798</v>
      </c>
      <c r="B1232" s="58" t="s">
        <v>2799</v>
      </c>
      <c r="C1232" s="59" t="s">
        <v>13</v>
      </c>
      <c r="D1232" s="60">
        <v>104.28</v>
      </c>
      <c r="E1232" s="60">
        <v>93.96</v>
      </c>
      <c r="F1232" s="60">
        <v>198.24</v>
      </c>
      <c r="G1232" s="13">
        <v>15</v>
      </c>
    </row>
    <row r="1233" spans="1:7" ht="30">
      <c r="A1233" s="416" t="s">
        <v>2800</v>
      </c>
      <c r="B1233" s="58" t="s">
        <v>2801</v>
      </c>
      <c r="C1233" s="59" t="s">
        <v>16</v>
      </c>
      <c r="D1233" s="60">
        <v>2690.4</v>
      </c>
      <c r="E1233" s="60"/>
      <c r="F1233" s="60">
        <v>2690.4</v>
      </c>
      <c r="G1233" s="13">
        <v>15</v>
      </c>
    </row>
    <row r="1234" spans="1:7" ht="30">
      <c r="A1234" s="416" t="s">
        <v>2802</v>
      </c>
      <c r="B1234" s="58" t="s">
        <v>2803</v>
      </c>
      <c r="C1234" s="59" t="s">
        <v>16</v>
      </c>
      <c r="D1234" s="60">
        <v>909.13</v>
      </c>
      <c r="E1234" s="60"/>
      <c r="F1234" s="60">
        <v>909.13</v>
      </c>
      <c r="G1234" s="13">
        <v>15</v>
      </c>
    </row>
    <row r="1235" spans="1:7" ht="30">
      <c r="A1235" s="416" t="s">
        <v>2804</v>
      </c>
      <c r="B1235" s="58" t="s">
        <v>2805</v>
      </c>
      <c r="C1235" s="59" t="s">
        <v>16</v>
      </c>
      <c r="D1235" s="60">
        <v>688.99</v>
      </c>
      <c r="E1235" s="60">
        <v>18.8</v>
      </c>
      <c r="F1235" s="60">
        <v>707.79</v>
      </c>
      <c r="G1235" s="13">
        <v>15</v>
      </c>
    </row>
    <row r="1236" spans="1:7" ht="30">
      <c r="A1236" s="416" t="s">
        <v>2806</v>
      </c>
      <c r="B1236" s="58" t="s">
        <v>2807</v>
      </c>
      <c r="C1236" s="59" t="s">
        <v>16</v>
      </c>
      <c r="D1236" s="60">
        <v>2356.9499999999998</v>
      </c>
      <c r="E1236" s="60"/>
      <c r="F1236" s="60">
        <v>2356.9499999999998</v>
      </c>
      <c r="G1236" s="13">
        <v>15</v>
      </c>
    </row>
    <row r="1237" spans="1:7">
      <c r="A1237" s="416" t="s">
        <v>2808</v>
      </c>
      <c r="B1237" s="58" t="s">
        <v>2809</v>
      </c>
      <c r="C1237" s="59" t="s">
        <v>16</v>
      </c>
      <c r="D1237" s="60">
        <v>180.27</v>
      </c>
      <c r="E1237" s="60">
        <v>46.98</v>
      </c>
      <c r="F1237" s="60">
        <v>227.25</v>
      </c>
      <c r="G1237" s="13">
        <v>15</v>
      </c>
    </row>
    <row r="1238" spans="1:7" ht="30">
      <c r="A1238" s="416" t="s">
        <v>2810</v>
      </c>
      <c r="B1238" s="58" t="s">
        <v>2811</v>
      </c>
      <c r="C1238" s="59" t="s">
        <v>102</v>
      </c>
      <c r="D1238" s="60">
        <v>1214.3699999999999</v>
      </c>
      <c r="E1238" s="60">
        <v>202.02</v>
      </c>
      <c r="F1238" s="60">
        <v>1416.39</v>
      </c>
      <c r="G1238" s="13">
        <v>15</v>
      </c>
    </row>
    <row r="1239" spans="1:7">
      <c r="A1239" s="416" t="s">
        <v>2812</v>
      </c>
      <c r="B1239" s="58" t="s">
        <v>2813</v>
      </c>
      <c r="C1239" s="59" t="s">
        <v>16</v>
      </c>
      <c r="D1239" s="60">
        <v>285.85000000000002</v>
      </c>
      <c r="E1239" s="60">
        <v>9.2100000000000009</v>
      </c>
      <c r="F1239" s="60">
        <v>295.06</v>
      </c>
      <c r="G1239" s="13">
        <v>15</v>
      </c>
    </row>
    <row r="1240" spans="1:7" ht="30">
      <c r="A1240" s="416" t="s">
        <v>2814</v>
      </c>
      <c r="B1240" s="58" t="s">
        <v>2815</v>
      </c>
      <c r="C1240" s="59" t="s">
        <v>16</v>
      </c>
      <c r="D1240" s="60">
        <v>2180.71</v>
      </c>
      <c r="E1240" s="60"/>
      <c r="F1240" s="60">
        <v>2180.71</v>
      </c>
      <c r="G1240" s="13">
        <v>15</v>
      </c>
    </row>
    <row r="1241" spans="1:7" ht="30">
      <c r="A1241" s="416" t="s">
        <v>2816</v>
      </c>
      <c r="B1241" s="58" t="s">
        <v>2817</v>
      </c>
      <c r="C1241" s="59" t="s">
        <v>16</v>
      </c>
      <c r="D1241" s="60">
        <v>2066.7399999999998</v>
      </c>
      <c r="E1241" s="60"/>
      <c r="F1241" s="60">
        <v>2066.7399999999998</v>
      </c>
      <c r="G1241" s="13">
        <v>15</v>
      </c>
    </row>
    <row r="1242" spans="1:7">
      <c r="A1242" s="416" t="s">
        <v>2818</v>
      </c>
      <c r="B1242" s="58" t="s">
        <v>2819</v>
      </c>
      <c r="C1242" s="59" t="s">
        <v>16</v>
      </c>
      <c r="D1242" s="60">
        <v>435.4</v>
      </c>
      <c r="E1242" s="60">
        <v>38.69</v>
      </c>
      <c r="F1242" s="60">
        <v>474.09</v>
      </c>
      <c r="G1242" s="13">
        <v>15</v>
      </c>
    </row>
    <row r="1243" spans="1:7" ht="30">
      <c r="A1243" s="416" t="s">
        <v>2820</v>
      </c>
      <c r="B1243" s="58" t="s">
        <v>2821</v>
      </c>
      <c r="C1243" s="59" t="s">
        <v>16</v>
      </c>
      <c r="D1243" s="60">
        <v>866.76</v>
      </c>
      <c r="E1243" s="60">
        <v>187.92</v>
      </c>
      <c r="F1243" s="60">
        <v>1054.68</v>
      </c>
      <c r="G1243" s="13">
        <v>15</v>
      </c>
    </row>
    <row r="1244" spans="1:7">
      <c r="A1244" s="416" t="s">
        <v>2822</v>
      </c>
      <c r="B1244" s="58" t="s">
        <v>2823</v>
      </c>
      <c r="C1244" s="59" t="s">
        <v>16</v>
      </c>
      <c r="D1244" s="60">
        <v>503.66</v>
      </c>
      <c r="E1244" s="60">
        <v>93.7</v>
      </c>
      <c r="F1244" s="60">
        <v>597.36</v>
      </c>
      <c r="G1244" s="13">
        <v>15</v>
      </c>
    </row>
    <row r="1245" spans="1:7" ht="30">
      <c r="A1245" s="416" t="s">
        <v>2824</v>
      </c>
      <c r="B1245" s="58" t="s">
        <v>2825</v>
      </c>
      <c r="C1245" s="59" t="s">
        <v>13</v>
      </c>
      <c r="D1245" s="60">
        <v>292.35000000000002</v>
      </c>
      <c r="E1245" s="60">
        <v>9.4</v>
      </c>
      <c r="F1245" s="60">
        <v>301.75</v>
      </c>
      <c r="G1245" s="13">
        <v>15</v>
      </c>
    </row>
    <row r="1246" spans="1:7">
      <c r="A1246" s="416" t="s">
        <v>2826</v>
      </c>
      <c r="B1246" s="58" t="s">
        <v>2827</v>
      </c>
      <c r="C1246" s="59"/>
      <c r="D1246" s="60"/>
      <c r="E1246" s="60"/>
      <c r="F1246" s="60"/>
    </row>
    <row r="1247" spans="1:7" ht="30">
      <c r="A1247" s="416" t="s">
        <v>2828</v>
      </c>
      <c r="B1247" s="58" t="s">
        <v>2829</v>
      </c>
      <c r="C1247" s="59" t="s">
        <v>16</v>
      </c>
      <c r="D1247" s="60">
        <v>256.13</v>
      </c>
      <c r="E1247" s="60">
        <v>64.84</v>
      </c>
      <c r="F1247" s="60">
        <v>320.97000000000003</v>
      </c>
      <c r="G1247" s="13">
        <v>15</v>
      </c>
    </row>
    <row r="1248" spans="1:7">
      <c r="A1248" s="416" t="s">
        <v>2830</v>
      </c>
      <c r="B1248" s="58" t="s">
        <v>2831</v>
      </c>
      <c r="C1248" s="59" t="s">
        <v>14</v>
      </c>
      <c r="D1248" s="60">
        <v>505.35</v>
      </c>
      <c r="E1248" s="60">
        <v>131.56</v>
      </c>
      <c r="F1248" s="60">
        <v>636.91</v>
      </c>
      <c r="G1248" s="13">
        <v>15</v>
      </c>
    </row>
    <row r="1249" spans="1:7">
      <c r="A1249" s="416" t="s">
        <v>2832</v>
      </c>
      <c r="B1249" s="58" t="s">
        <v>2833</v>
      </c>
      <c r="C1249" s="59" t="s">
        <v>14</v>
      </c>
      <c r="D1249" s="60">
        <v>503.06</v>
      </c>
      <c r="E1249" s="60">
        <v>131.56</v>
      </c>
      <c r="F1249" s="60">
        <v>634.62</v>
      </c>
      <c r="G1249" s="13">
        <v>15</v>
      </c>
    </row>
    <row r="1250" spans="1:7">
      <c r="A1250" s="416" t="s">
        <v>2834</v>
      </c>
      <c r="B1250" s="58" t="s">
        <v>2835</v>
      </c>
      <c r="C1250" s="59" t="s">
        <v>14</v>
      </c>
      <c r="D1250" s="60">
        <v>509.51</v>
      </c>
      <c r="E1250" s="60">
        <v>131.56</v>
      </c>
      <c r="F1250" s="60">
        <v>641.07000000000005</v>
      </c>
      <c r="G1250" s="13">
        <v>15</v>
      </c>
    </row>
    <row r="1251" spans="1:7">
      <c r="A1251" s="416" t="s">
        <v>2836</v>
      </c>
      <c r="B1251" s="58" t="s">
        <v>2837</v>
      </c>
      <c r="C1251" s="59" t="s">
        <v>14</v>
      </c>
      <c r="D1251" s="60">
        <v>538.69000000000005</v>
      </c>
      <c r="E1251" s="60">
        <v>131.56</v>
      </c>
      <c r="F1251" s="60">
        <v>670.25</v>
      </c>
      <c r="G1251" s="13">
        <v>15</v>
      </c>
    </row>
    <row r="1252" spans="1:7">
      <c r="A1252" s="416" t="s">
        <v>2838</v>
      </c>
      <c r="B1252" s="58" t="s">
        <v>2839</v>
      </c>
      <c r="C1252" s="59" t="s">
        <v>14</v>
      </c>
      <c r="D1252" s="60">
        <v>794.29</v>
      </c>
      <c r="E1252" s="60">
        <v>131.56</v>
      </c>
      <c r="F1252" s="60">
        <v>925.85</v>
      </c>
      <c r="G1252" s="13">
        <v>15</v>
      </c>
    </row>
    <row r="1253" spans="1:7">
      <c r="A1253" s="416" t="s">
        <v>2840</v>
      </c>
      <c r="B1253" s="58" t="s">
        <v>2841</v>
      </c>
      <c r="C1253" s="59" t="s">
        <v>14</v>
      </c>
      <c r="D1253" s="60">
        <v>886.8</v>
      </c>
      <c r="E1253" s="60">
        <v>164.44</v>
      </c>
      <c r="F1253" s="60">
        <v>1051.24</v>
      </c>
      <c r="G1253" s="13">
        <v>15</v>
      </c>
    </row>
    <row r="1254" spans="1:7">
      <c r="A1254" s="416" t="s">
        <v>2842</v>
      </c>
      <c r="B1254" s="58" t="s">
        <v>2843</v>
      </c>
      <c r="C1254" s="59" t="s">
        <v>14</v>
      </c>
      <c r="D1254" s="60">
        <v>904.29</v>
      </c>
      <c r="E1254" s="60">
        <v>190.27</v>
      </c>
      <c r="F1254" s="60">
        <v>1094.56</v>
      </c>
      <c r="G1254" s="13">
        <v>15</v>
      </c>
    </row>
    <row r="1255" spans="1:7" ht="30">
      <c r="A1255" s="416" t="s">
        <v>2844</v>
      </c>
      <c r="B1255" s="58" t="s">
        <v>2845</v>
      </c>
      <c r="C1255" s="59" t="s">
        <v>14</v>
      </c>
      <c r="D1255" s="60">
        <v>358.02</v>
      </c>
      <c r="E1255" s="60">
        <v>65.78</v>
      </c>
      <c r="F1255" s="60">
        <v>423.8</v>
      </c>
      <c r="G1255" s="13">
        <v>15</v>
      </c>
    </row>
    <row r="1256" spans="1:7" ht="30">
      <c r="A1256" s="416" t="s">
        <v>2846</v>
      </c>
      <c r="B1256" s="58" t="s">
        <v>2847</v>
      </c>
      <c r="C1256" s="59" t="s">
        <v>14</v>
      </c>
      <c r="D1256" s="60">
        <v>362.18</v>
      </c>
      <c r="E1256" s="60">
        <v>65.78</v>
      </c>
      <c r="F1256" s="60">
        <v>427.96</v>
      </c>
      <c r="G1256" s="13">
        <v>15</v>
      </c>
    </row>
    <row r="1257" spans="1:7" ht="30">
      <c r="A1257" s="416" t="s">
        <v>2848</v>
      </c>
      <c r="B1257" s="58" t="s">
        <v>2849</v>
      </c>
      <c r="C1257" s="59" t="s">
        <v>14</v>
      </c>
      <c r="D1257" s="60">
        <v>391.36</v>
      </c>
      <c r="E1257" s="60">
        <v>65.78</v>
      </c>
      <c r="F1257" s="60">
        <v>457.14</v>
      </c>
      <c r="G1257" s="13">
        <v>15</v>
      </c>
    </row>
    <row r="1258" spans="1:7">
      <c r="A1258" s="416" t="s">
        <v>2850</v>
      </c>
      <c r="B1258" s="58" t="s">
        <v>2851</v>
      </c>
      <c r="C1258" s="59" t="s">
        <v>14</v>
      </c>
      <c r="D1258" s="60">
        <v>978.86</v>
      </c>
      <c r="E1258" s="60">
        <v>65.78</v>
      </c>
      <c r="F1258" s="60">
        <v>1044.6400000000001</v>
      </c>
      <c r="G1258" s="13">
        <v>15</v>
      </c>
    </row>
    <row r="1259" spans="1:7">
      <c r="A1259" s="416" t="s">
        <v>2852</v>
      </c>
      <c r="B1259" s="58" t="s">
        <v>2853</v>
      </c>
      <c r="C1259" s="59" t="s">
        <v>14</v>
      </c>
      <c r="D1259" s="60">
        <v>983.02</v>
      </c>
      <c r="E1259" s="60">
        <v>65.78</v>
      </c>
      <c r="F1259" s="60">
        <v>1048.8</v>
      </c>
      <c r="G1259" s="13">
        <v>15</v>
      </c>
    </row>
    <row r="1260" spans="1:7">
      <c r="A1260" s="416" t="s">
        <v>2854</v>
      </c>
      <c r="B1260" s="58" t="s">
        <v>2855</v>
      </c>
      <c r="C1260" s="59" t="s">
        <v>14</v>
      </c>
      <c r="D1260" s="60">
        <v>1391.44</v>
      </c>
      <c r="E1260" s="60">
        <v>122.16</v>
      </c>
      <c r="F1260" s="60">
        <v>1513.6</v>
      </c>
      <c r="G1260" s="13">
        <v>15</v>
      </c>
    </row>
    <row r="1261" spans="1:7">
      <c r="A1261" s="416" t="s">
        <v>2856</v>
      </c>
      <c r="B1261" s="58" t="s">
        <v>2857</v>
      </c>
      <c r="C1261" s="59" t="s">
        <v>14</v>
      </c>
      <c r="D1261" s="60">
        <v>1420.92</v>
      </c>
      <c r="E1261" s="60">
        <v>122.16</v>
      </c>
      <c r="F1261" s="60">
        <v>1543.08</v>
      </c>
      <c r="G1261" s="13">
        <v>15</v>
      </c>
    </row>
    <row r="1262" spans="1:7">
      <c r="A1262" s="416" t="s">
        <v>2858</v>
      </c>
      <c r="B1262" s="58" t="s">
        <v>2859</v>
      </c>
      <c r="C1262" s="59" t="s">
        <v>14</v>
      </c>
      <c r="D1262" s="60">
        <v>1473.14</v>
      </c>
      <c r="E1262" s="60">
        <v>122.16</v>
      </c>
      <c r="F1262" s="60">
        <v>1595.3</v>
      </c>
      <c r="G1262" s="13">
        <v>15</v>
      </c>
    </row>
    <row r="1263" spans="1:7">
      <c r="A1263" s="416" t="s">
        <v>2860</v>
      </c>
      <c r="B1263" s="58" t="s">
        <v>2861</v>
      </c>
      <c r="C1263" s="59" t="s">
        <v>14</v>
      </c>
      <c r="D1263" s="60">
        <v>1748.03</v>
      </c>
      <c r="E1263" s="60">
        <v>159.72</v>
      </c>
      <c r="F1263" s="60">
        <v>1907.75</v>
      </c>
      <c r="G1263" s="13">
        <v>15</v>
      </c>
    </row>
    <row r="1264" spans="1:7">
      <c r="A1264" s="416" t="s">
        <v>2862</v>
      </c>
      <c r="B1264" s="58" t="s">
        <v>2863</v>
      </c>
      <c r="C1264" s="59" t="s">
        <v>14</v>
      </c>
      <c r="D1264" s="60">
        <v>1848.49</v>
      </c>
      <c r="E1264" s="60">
        <v>159.72</v>
      </c>
      <c r="F1264" s="60">
        <v>2008.21</v>
      </c>
      <c r="G1264" s="13">
        <v>15</v>
      </c>
    </row>
    <row r="1265" spans="1:7">
      <c r="A1265" s="416" t="s">
        <v>2864</v>
      </c>
      <c r="B1265" s="58" t="s">
        <v>2865</v>
      </c>
      <c r="C1265" s="59" t="s">
        <v>14</v>
      </c>
      <c r="D1265" s="60">
        <v>1164.01</v>
      </c>
      <c r="E1265" s="60">
        <v>65.78</v>
      </c>
      <c r="F1265" s="60">
        <v>1229.79</v>
      </c>
      <c r="G1265" s="13">
        <v>15</v>
      </c>
    </row>
    <row r="1266" spans="1:7">
      <c r="A1266" s="416" t="s">
        <v>2866</v>
      </c>
      <c r="B1266" s="58" t="s">
        <v>2867</v>
      </c>
      <c r="C1266" s="59" t="s">
        <v>14</v>
      </c>
      <c r="D1266" s="60">
        <v>1370.7</v>
      </c>
      <c r="E1266" s="60">
        <v>65.78</v>
      </c>
      <c r="F1266" s="60">
        <v>1436.48</v>
      </c>
      <c r="G1266" s="13">
        <v>15</v>
      </c>
    </row>
    <row r="1267" spans="1:7">
      <c r="A1267" s="416" t="s">
        <v>2868</v>
      </c>
      <c r="B1267" s="58" t="s">
        <v>2869</v>
      </c>
      <c r="C1267" s="59" t="s">
        <v>14</v>
      </c>
      <c r="D1267" s="60">
        <v>781.17</v>
      </c>
      <c r="E1267" s="60">
        <v>164.44</v>
      </c>
      <c r="F1267" s="60">
        <v>945.61</v>
      </c>
      <c r="G1267" s="13">
        <v>15</v>
      </c>
    </row>
    <row r="1268" spans="1:7">
      <c r="A1268" s="416" t="s">
        <v>2870</v>
      </c>
      <c r="B1268" s="58" t="s">
        <v>2871</v>
      </c>
      <c r="C1268" s="59"/>
      <c r="D1268" s="60"/>
      <c r="E1268" s="60"/>
      <c r="F1268" s="60"/>
    </row>
    <row r="1269" spans="1:7" ht="30">
      <c r="A1269" s="416" t="s">
        <v>2872</v>
      </c>
      <c r="B1269" s="58" t="s">
        <v>2873</v>
      </c>
      <c r="C1269" s="59" t="s">
        <v>16</v>
      </c>
      <c r="D1269" s="60">
        <v>260.08</v>
      </c>
      <c r="E1269" s="60">
        <v>64.84</v>
      </c>
      <c r="F1269" s="60">
        <v>324.92</v>
      </c>
      <c r="G1269" s="13">
        <v>15</v>
      </c>
    </row>
    <row r="1270" spans="1:7" ht="30">
      <c r="A1270" s="416" t="s">
        <v>2874</v>
      </c>
      <c r="B1270" s="58" t="s">
        <v>2875</v>
      </c>
      <c r="C1270" s="59" t="s">
        <v>14</v>
      </c>
      <c r="D1270" s="60">
        <v>504.32</v>
      </c>
      <c r="E1270" s="60">
        <v>131.56</v>
      </c>
      <c r="F1270" s="60">
        <v>635.88</v>
      </c>
      <c r="G1270" s="13">
        <v>15</v>
      </c>
    </row>
    <row r="1271" spans="1:7" ht="30">
      <c r="A1271" s="416" t="s">
        <v>2876</v>
      </c>
      <c r="B1271" s="58" t="s">
        <v>2877</v>
      </c>
      <c r="C1271" s="59" t="s">
        <v>14</v>
      </c>
      <c r="D1271" s="60">
        <v>513.14</v>
      </c>
      <c r="E1271" s="60">
        <v>131.56</v>
      </c>
      <c r="F1271" s="60">
        <v>644.70000000000005</v>
      </c>
      <c r="G1271" s="13">
        <v>15</v>
      </c>
    </row>
    <row r="1272" spans="1:7" ht="30">
      <c r="A1272" s="416" t="s">
        <v>2878</v>
      </c>
      <c r="B1272" s="58" t="s">
        <v>2879</v>
      </c>
      <c r="C1272" s="59" t="s">
        <v>14</v>
      </c>
      <c r="D1272" s="60">
        <v>545.33000000000004</v>
      </c>
      <c r="E1272" s="60">
        <v>131.56</v>
      </c>
      <c r="F1272" s="60">
        <v>676.89</v>
      </c>
      <c r="G1272" s="13">
        <v>15</v>
      </c>
    </row>
    <row r="1273" spans="1:7" ht="30">
      <c r="A1273" s="416" t="s">
        <v>2880</v>
      </c>
      <c r="B1273" s="58" t="s">
        <v>2881</v>
      </c>
      <c r="C1273" s="59"/>
      <c r="D1273" s="60"/>
      <c r="E1273" s="60"/>
      <c r="F1273" s="60"/>
    </row>
    <row r="1274" spans="1:7" ht="45">
      <c r="A1274" s="416" t="s">
        <v>2882</v>
      </c>
      <c r="B1274" s="58" t="s">
        <v>2883</v>
      </c>
      <c r="C1274" s="59" t="s">
        <v>14</v>
      </c>
      <c r="D1274" s="60">
        <v>627.58000000000004</v>
      </c>
      <c r="E1274" s="60"/>
      <c r="F1274" s="60">
        <v>627.58000000000004</v>
      </c>
      <c r="G1274" s="13">
        <v>15</v>
      </c>
    </row>
    <row r="1275" spans="1:7" ht="30">
      <c r="A1275" s="416" t="s">
        <v>2884</v>
      </c>
      <c r="B1275" s="58" t="s">
        <v>2885</v>
      </c>
      <c r="C1275" s="59"/>
      <c r="D1275" s="60"/>
      <c r="E1275" s="60"/>
      <c r="F1275" s="60"/>
    </row>
    <row r="1276" spans="1:7" ht="45">
      <c r="A1276" s="416" t="s">
        <v>2886</v>
      </c>
      <c r="B1276" s="58" t="s">
        <v>2887</v>
      </c>
      <c r="C1276" s="59" t="s">
        <v>14</v>
      </c>
      <c r="D1276" s="60">
        <v>627.58000000000004</v>
      </c>
      <c r="E1276" s="60"/>
      <c r="F1276" s="60">
        <v>627.58000000000004</v>
      </c>
      <c r="G1276" s="13">
        <v>15</v>
      </c>
    </row>
    <row r="1277" spans="1:7" ht="45">
      <c r="A1277" s="416" t="s">
        <v>2888</v>
      </c>
      <c r="B1277" s="58" t="s">
        <v>2889</v>
      </c>
      <c r="C1277" s="59" t="s">
        <v>14</v>
      </c>
      <c r="D1277" s="60">
        <v>645.22</v>
      </c>
      <c r="E1277" s="60"/>
      <c r="F1277" s="60">
        <v>645.22</v>
      </c>
      <c r="G1277" s="13">
        <v>15</v>
      </c>
    </row>
    <row r="1278" spans="1:7" ht="45">
      <c r="A1278" s="416" t="s">
        <v>2890</v>
      </c>
      <c r="B1278" s="58" t="s">
        <v>2891</v>
      </c>
      <c r="C1278" s="59" t="s">
        <v>14</v>
      </c>
      <c r="D1278" s="60">
        <v>627.58000000000004</v>
      </c>
      <c r="E1278" s="60"/>
      <c r="F1278" s="60">
        <v>627.58000000000004</v>
      </c>
      <c r="G1278" s="13">
        <v>15</v>
      </c>
    </row>
    <row r="1279" spans="1:7" ht="60">
      <c r="A1279" s="416" t="s">
        <v>2892</v>
      </c>
      <c r="B1279" s="58" t="s">
        <v>2893</v>
      </c>
      <c r="C1279" s="59" t="s">
        <v>14</v>
      </c>
      <c r="D1279" s="60">
        <v>779.61</v>
      </c>
      <c r="E1279" s="60"/>
      <c r="F1279" s="60">
        <v>779.61</v>
      </c>
      <c r="G1279" s="13">
        <v>15</v>
      </c>
    </row>
    <row r="1280" spans="1:7" ht="60">
      <c r="A1280" s="416" t="s">
        <v>2894</v>
      </c>
      <c r="B1280" s="58" t="s">
        <v>2895</v>
      </c>
      <c r="C1280" s="59" t="s">
        <v>14</v>
      </c>
      <c r="D1280" s="60">
        <v>817.04</v>
      </c>
      <c r="E1280" s="60"/>
      <c r="F1280" s="60">
        <v>817.04</v>
      </c>
      <c r="G1280" s="13">
        <v>15</v>
      </c>
    </row>
    <row r="1281" spans="1:7" ht="60">
      <c r="A1281" s="416" t="s">
        <v>2896</v>
      </c>
      <c r="B1281" s="58" t="s">
        <v>2897</v>
      </c>
      <c r="C1281" s="59" t="s">
        <v>14</v>
      </c>
      <c r="D1281" s="60">
        <v>913.27</v>
      </c>
      <c r="E1281" s="60"/>
      <c r="F1281" s="60">
        <v>913.27</v>
      </c>
      <c r="G1281" s="13">
        <v>15</v>
      </c>
    </row>
    <row r="1282" spans="1:7">
      <c r="A1282" s="416" t="s">
        <v>2898</v>
      </c>
      <c r="B1282" s="58" t="s">
        <v>2899</v>
      </c>
      <c r="C1282" s="59"/>
      <c r="D1282" s="60"/>
      <c r="E1282" s="60"/>
      <c r="F1282" s="60"/>
    </row>
    <row r="1283" spans="1:7">
      <c r="A1283" s="416" t="s">
        <v>2900</v>
      </c>
      <c r="B1283" s="58" t="s">
        <v>2901</v>
      </c>
      <c r="C1283" s="59" t="s">
        <v>14</v>
      </c>
      <c r="D1283" s="60"/>
      <c r="E1283" s="60">
        <v>61.08</v>
      </c>
      <c r="F1283" s="60">
        <v>61.08</v>
      </c>
      <c r="G1283" s="13">
        <v>15</v>
      </c>
    </row>
    <row r="1284" spans="1:7">
      <c r="A1284" s="416" t="s">
        <v>2902</v>
      </c>
      <c r="B1284" s="58" t="s">
        <v>2903</v>
      </c>
      <c r="C1284" s="59" t="s">
        <v>14</v>
      </c>
      <c r="D1284" s="60"/>
      <c r="E1284" s="60">
        <v>75.16</v>
      </c>
      <c r="F1284" s="60">
        <v>75.16</v>
      </c>
      <c r="G1284" s="13">
        <v>15</v>
      </c>
    </row>
    <row r="1285" spans="1:7">
      <c r="A1285" s="416" t="s">
        <v>2904</v>
      </c>
      <c r="B1285" s="58" t="s">
        <v>2905</v>
      </c>
      <c r="C1285" s="59" t="s">
        <v>13</v>
      </c>
      <c r="D1285" s="60"/>
      <c r="E1285" s="60">
        <v>2.35</v>
      </c>
      <c r="F1285" s="60">
        <v>2.35</v>
      </c>
      <c r="G1285" s="13">
        <v>15</v>
      </c>
    </row>
    <row r="1286" spans="1:7">
      <c r="A1286" s="416" t="s">
        <v>2906</v>
      </c>
      <c r="B1286" s="58" t="s">
        <v>2907</v>
      </c>
      <c r="C1286" s="59" t="s">
        <v>13</v>
      </c>
      <c r="D1286" s="60">
        <v>41.18</v>
      </c>
      <c r="E1286" s="60">
        <v>14.1</v>
      </c>
      <c r="F1286" s="60">
        <v>55.28</v>
      </c>
      <c r="G1286" s="13">
        <v>15</v>
      </c>
    </row>
    <row r="1287" spans="1:7" ht="30">
      <c r="A1287" s="416" t="s">
        <v>2908</v>
      </c>
      <c r="B1287" s="58" t="s">
        <v>2909</v>
      </c>
      <c r="C1287" s="59" t="s">
        <v>16</v>
      </c>
      <c r="D1287" s="60">
        <v>1715.84</v>
      </c>
      <c r="E1287" s="60">
        <v>187.92</v>
      </c>
      <c r="F1287" s="60">
        <v>1903.76</v>
      </c>
      <c r="G1287" s="13">
        <v>15</v>
      </c>
    </row>
    <row r="1288" spans="1:7">
      <c r="A1288" s="416" t="s">
        <v>2910</v>
      </c>
      <c r="B1288" s="58" t="s">
        <v>2911</v>
      </c>
      <c r="C1288" s="59" t="s">
        <v>13</v>
      </c>
      <c r="D1288" s="60">
        <v>6.75</v>
      </c>
      <c r="E1288" s="60">
        <v>2.35</v>
      </c>
      <c r="F1288" s="60">
        <v>9.1</v>
      </c>
      <c r="G1288" s="13">
        <v>15</v>
      </c>
    </row>
    <row r="1289" spans="1:7">
      <c r="A1289" s="416" t="s">
        <v>2912</v>
      </c>
      <c r="B1289" s="58" t="s">
        <v>2913</v>
      </c>
      <c r="C1289" s="59" t="s">
        <v>14</v>
      </c>
      <c r="D1289" s="60">
        <v>330.94</v>
      </c>
      <c r="E1289" s="60"/>
      <c r="F1289" s="60">
        <v>330.94</v>
      </c>
      <c r="G1289" s="13">
        <v>15</v>
      </c>
    </row>
    <row r="1290" spans="1:7">
      <c r="A1290" s="416" t="s">
        <v>2914</v>
      </c>
      <c r="B1290" s="58" t="s">
        <v>2915</v>
      </c>
      <c r="C1290" s="59" t="s">
        <v>16</v>
      </c>
      <c r="D1290" s="60">
        <v>1201.51</v>
      </c>
      <c r="E1290" s="60">
        <v>23.5</v>
      </c>
      <c r="F1290" s="60">
        <v>1225.01</v>
      </c>
      <c r="G1290" s="13">
        <v>15</v>
      </c>
    </row>
    <row r="1291" spans="1:7">
      <c r="A1291" s="416" t="s">
        <v>2916</v>
      </c>
      <c r="B1291" s="58" t="s">
        <v>2917</v>
      </c>
      <c r="C1291" s="59" t="s">
        <v>16</v>
      </c>
      <c r="D1291" s="60">
        <v>132.41</v>
      </c>
      <c r="E1291" s="60">
        <v>23.5</v>
      </c>
      <c r="F1291" s="60">
        <v>155.91</v>
      </c>
      <c r="G1291" s="13">
        <v>15</v>
      </c>
    </row>
    <row r="1292" spans="1:7">
      <c r="A1292" s="416" t="s">
        <v>2918</v>
      </c>
      <c r="B1292" s="58" t="s">
        <v>2919</v>
      </c>
      <c r="C1292" s="59" t="s">
        <v>16</v>
      </c>
      <c r="D1292" s="60">
        <v>487.23</v>
      </c>
      <c r="E1292" s="60">
        <v>23.5</v>
      </c>
      <c r="F1292" s="60">
        <v>510.73</v>
      </c>
      <c r="G1292" s="13">
        <v>15</v>
      </c>
    </row>
    <row r="1293" spans="1:7">
      <c r="A1293" s="416" t="s">
        <v>2920</v>
      </c>
      <c r="B1293" s="58" t="s">
        <v>2921</v>
      </c>
      <c r="C1293" s="59" t="s">
        <v>14</v>
      </c>
      <c r="D1293" s="60">
        <v>239.13</v>
      </c>
      <c r="E1293" s="60">
        <v>70.48</v>
      </c>
      <c r="F1293" s="60">
        <v>309.61</v>
      </c>
      <c r="G1293" s="13">
        <v>15</v>
      </c>
    </row>
    <row r="1294" spans="1:7">
      <c r="A1294" s="416" t="s">
        <v>2922</v>
      </c>
      <c r="B1294" s="58" t="s">
        <v>2923</v>
      </c>
      <c r="C1294" s="59" t="s">
        <v>14</v>
      </c>
      <c r="D1294" s="60">
        <v>236.84</v>
      </c>
      <c r="E1294" s="60">
        <v>70.48</v>
      </c>
      <c r="F1294" s="60">
        <v>307.32</v>
      </c>
      <c r="G1294" s="13">
        <v>15</v>
      </c>
    </row>
    <row r="1295" spans="1:7">
      <c r="A1295" s="416" t="s">
        <v>2924</v>
      </c>
      <c r="B1295" s="58" t="s">
        <v>2925</v>
      </c>
      <c r="C1295" s="59" t="s">
        <v>14</v>
      </c>
      <c r="D1295" s="60">
        <v>243.29</v>
      </c>
      <c r="E1295" s="60">
        <v>70.48</v>
      </c>
      <c r="F1295" s="60">
        <v>313.77</v>
      </c>
      <c r="G1295" s="13">
        <v>15</v>
      </c>
    </row>
    <row r="1296" spans="1:7">
      <c r="A1296" s="416" t="s">
        <v>2926</v>
      </c>
      <c r="B1296" s="58" t="s">
        <v>2927</v>
      </c>
      <c r="C1296" s="59" t="s">
        <v>14</v>
      </c>
      <c r="D1296" s="60">
        <v>272.47000000000003</v>
      </c>
      <c r="E1296" s="60">
        <v>70.48</v>
      </c>
      <c r="F1296" s="60">
        <v>342.95</v>
      </c>
      <c r="G1296" s="13">
        <v>15</v>
      </c>
    </row>
    <row r="1297" spans="1:7" ht="30">
      <c r="A1297" s="416" t="s">
        <v>2928</v>
      </c>
      <c r="B1297" s="58" t="s">
        <v>2929</v>
      </c>
      <c r="C1297" s="59" t="s">
        <v>14</v>
      </c>
      <c r="D1297" s="60">
        <v>1071.08</v>
      </c>
      <c r="E1297" s="60">
        <v>70.48</v>
      </c>
      <c r="F1297" s="60">
        <v>1141.56</v>
      </c>
      <c r="G1297" s="13">
        <v>15</v>
      </c>
    </row>
    <row r="1298" spans="1:7" ht="30">
      <c r="A1298" s="416" t="s">
        <v>2930</v>
      </c>
      <c r="B1298" s="58" t="s">
        <v>2931</v>
      </c>
      <c r="C1298" s="59" t="s">
        <v>14</v>
      </c>
      <c r="D1298" s="60">
        <v>1196.1600000000001</v>
      </c>
      <c r="E1298" s="60">
        <v>70.48</v>
      </c>
      <c r="F1298" s="60">
        <v>1266.6400000000001</v>
      </c>
      <c r="G1298" s="13">
        <v>15</v>
      </c>
    </row>
    <row r="1299" spans="1:7" ht="30">
      <c r="A1299" s="416" t="s">
        <v>2932</v>
      </c>
      <c r="B1299" s="58" t="s">
        <v>2933</v>
      </c>
      <c r="C1299" s="59" t="s">
        <v>14</v>
      </c>
      <c r="D1299" s="60">
        <v>1186.04</v>
      </c>
      <c r="E1299" s="60">
        <v>70.48</v>
      </c>
      <c r="F1299" s="60">
        <v>1256.52</v>
      </c>
      <c r="G1299" s="13">
        <v>15</v>
      </c>
    </row>
    <row r="1300" spans="1:7" ht="30">
      <c r="A1300" s="416" t="s">
        <v>21458</v>
      </c>
      <c r="B1300" s="58" t="s">
        <v>21459</v>
      </c>
      <c r="C1300" s="59" t="s">
        <v>16</v>
      </c>
      <c r="D1300" s="60">
        <v>632.89</v>
      </c>
      <c r="E1300" s="60">
        <v>38.14</v>
      </c>
      <c r="F1300" s="60">
        <v>671.03</v>
      </c>
      <c r="G1300" s="13">
        <v>15</v>
      </c>
    </row>
    <row r="1301" spans="1:7" ht="30">
      <c r="A1301" s="416" t="s">
        <v>2934</v>
      </c>
      <c r="B1301" s="58" t="s">
        <v>2935</v>
      </c>
      <c r="C1301" s="59" t="s">
        <v>16</v>
      </c>
      <c r="D1301" s="60">
        <v>1138.8499999999999</v>
      </c>
      <c r="E1301" s="60">
        <v>70.48</v>
      </c>
      <c r="F1301" s="60">
        <v>1209.33</v>
      </c>
      <c r="G1301" s="13">
        <v>15</v>
      </c>
    </row>
    <row r="1302" spans="1:7">
      <c r="A1302" s="416" t="s">
        <v>32167</v>
      </c>
      <c r="B1302" s="58" t="s">
        <v>2936</v>
      </c>
      <c r="C1302" s="59"/>
      <c r="D1302" s="60"/>
      <c r="E1302" s="60"/>
      <c r="F1302" s="60"/>
    </row>
    <row r="1303" spans="1:7">
      <c r="A1303" s="416" t="s">
        <v>2937</v>
      </c>
      <c r="B1303" s="58" t="s">
        <v>2938</v>
      </c>
      <c r="C1303" s="59"/>
      <c r="D1303" s="60"/>
      <c r="E1303" s="60"/>
      <c r="F1303" s="60"/>
    </row>
    <row r="1304" spans="1:7">
      <c r="A1304" s="416" t="s">
        <v>2939</v>
      </c>
      <c r="B1304" s="58" t="s">
        <v>2940</v>
      </c>
      <c r="C1304" s="59" t="s">
        <v>16</v>
      </c>
      <c r="D1304" s="60">
        <v>556.04999999999995</v>
      </c>
      <c r="E1304" s="60">
        <v>29.82</v>
      </c>
      <c r="F1304" s="60">
        <v>585.87</v>
      </c>
      <c r="G1304" s="13">
        <v>15</v>
      </c>
    </row>
    <row r="1305" spans="1:7">
      <c r="A1305" s="416" t="s">
        <v>2941</v>
      </c>
      <c r="B1305" s="58" t="s">
        <v>2942</v>
      </c>
      <c r="C1305" s="59" t="s">
        <v>16</v>
      </c>
      <c r="D1305" s="60">
        <v>1664.19</v>
      </c>
      <c r="E1305" s="60">
        <v>29.82</v>
      </c>
      <c r="F1305" s="60">
        <v>1694.01</v>
      </c>
      <c r="G1305" s="13">
        <v>15</v>
      </c>
    </row>
    <row r="1306" spans="1:7">
      <c r="A1306" s="416" t="s">
        <v>2943</v>
      </c>
      <c r="B1306" s="58" t="s">
        <v>2944</v>
      </c>
      <c r="C1306" s="59" t="s">
        <v>16</v>
      </c>
      <c r="D1306" s="60">
        <v>927.67</v>
      </c>
      <c r="E1306" s="60">
        <v>29.82</v>
      </c>
      <c r="F1306" s="60">
        <v>957.49</v>
      </c>
      <c r="G1306" s="13">
        <v>15</v>
      </c>
    </row>
    <row r="1307" spans="1:7">
      <c r="A1307" s="416" t="s">
        <v>2945</v>
      </c>
      <c r="B1307" s="58" t="s">
        <v>2946</v>
      </c>
      <c r="C1307" s="59" t="s">
        <v>16</v>
      </c>
      <c r="D1307" s="60">
        <v>618.32000000000005</v>
      </c>
      <c r="E1307" s="60">
        <v>29.82</v>
      </c>
      <c r="F1307" s="60">
        <v>648.14</v>
      </c>
      <c r="G1307" s="13">
        <v>15</v>
      </c>
    </row>
    <row r="1308" spans="1:7">
      <c r="A1308" s="416" t="s">
        <v>2947</v>
      </c>
      <c r="B1308" s="58" t="s">
        <v>2948</v>
      </c>
      <c r="C1308" s="59" t="s">
        <v>16</v>
      </c>
      <c r="D1308" s="60">
        <v>388.5</v>
      </c>
      <c r="E1308" s="60">
        <v>29.82</v>
      </c>
      <c r="F1308" s="60">
        <v>418.32</v>
      </c>
      <c r="G1308" s="13">
        <v>15</v>
      </c>
    </row>
    <row r="1309" spans="1:7">
      <c r="A1309" s="416" t="s">
        <v>2949</v>
      </c>
      <c r="B1309" s="58" t="s">
        <v>2950</v>
      </c>
      <c r="C1309" s="59" t="s">
        <v>16</v>
      </c>
      <c r="D1309" s="60">
        <v>829.71</v>
      </c>
      <c r="E1309" s="60">
        <v>29.82</v>
      </c>
      <c r="F1309" s="60">
        <v>859.53</v>
      </c>
      <c r="G1309" s="13">
        <v>15</v>
      </c>
    </row>
    <row r="1310" spans="1:7" ht="30">
      <c r="A1310" s="416" t="s">
        <v>2951</v>
      </c>
      <c r="B1310" s="58" t="s">
        <v>2952</v>
      </c>
      <c r="C1310" s="59" t="s">
        <v>16</v>
      </c>
      <c r="D1310" s="60">
        <v>290.16000000000003</v>
      </c>
      <c r="E1310" s="60"/>
      <c r="F1310" s="60">
        <v>290.16000000000003</v>
      </c>
      <c r="G1310" s="13">
        <v>15</v>
      </c>
    </row>
    <row r="1311" spans="1:7" ht="45">
      <c r="A1311" s="416" t="s">
        <v>2953</v>
      </c>
      <c r="B1311" s="58" t="s">
        <v>2954</v>
      </c>
      <c r="C1311" s="59" t="s">
        <v>16</v>
      </c>
      <c r="D1311" s="60">
        <v>874.97</v>
      </c>
      <c r="E1311" s="60">
        <v>28.64</v>
      </c>
      <c r="F1311" s="60">
        <v>903.61</v>
      </c>
      <c r="G1311" s="13">
        <v>15</v>
      </c>
    </row>
    <row r="1312" spans="1:7" ht="45">
      <c r="A1312" s="416" t="s">
        <v>2955</v>
      </c>
      <c r="B1312" s="58" t="s">
        <v>2956</v>
      </c>
      <c r="C1312" s="59" t="s">
        <v>16</v>
      </c>
      <c r="D1312" s="60">
        <v>719.37</v>
      </c>
      <c r="E1312" s="60">
        <v>28.64</v>
      </c>
      <c r="F1312" s="60">
        <v>748.01</v>
      </c>
      <c r="G1312" s="13">
        <v>15</v>
      </c>
    </row>
    <row r="1313" spans="1:7" ht="30">
      <c r="A1313" s="416" t="s">
        <v>2957</v>
      </c>
      <c r="B1313" s="58" t="s">
        <v>2958</v>
      </c>
      <c r="C1313" s="59" t="s">
        <v>16</v>
      </c>
      <c r="D1313" s="60">
        <v>2123.4699999999998</v>
      </c>
      <c r="E1313" s="60">
        <v>75.790000000000006</v>
      </c>
      <c r="F1313" s="60">
        <v>2199.2600000000002</v>
      </c>
      <c r="G1313" s="13">
        <v>15</v>
      </c>
    </row>
    <row r="1314" spans="1:7">
      <c r="A1314" s="416" t="s">
        <v>2959</v>
      </c>
      <c r="B1314" s="58" t="s">
        <v>2960</v>
      </c>
      <c r="C1314" s="59" t="s">
        <v>16</v>
      </c>
      <c r="D1314" s="60">
        <v>998.31</v>
      </c>
      <c r="E1314" s="60">
        <v>89.36</v>
      </c>
      <c r="F1314" s="60">
        <v>1087.67</v>
      </c>
      <c r="G1314" s="13">
        <v>15</v>
      </c>
    </row>
    <row r="1315" spans="1:7">
      <c r="A1315" s="416" t="s">
        <v>2961</v>
      </c>
      <c r="B1315" s="58" t="s">
        <v>2962</v>
      </c>
      <c r="C1315" s="59"/>
      <c r="D1315" s="60"/>
      <c r="E1315" s="60"/>
      <c r="F1315" s="60"/>
    </row>
    <row r="1316" spans="1:7">
      <c r="A1316" s="416" t="s">
        <v>2963</v>
      </c>
      <c r="B1316" s="58" t="s">
        <v>2964</v>
      </c>
      <c r="C1316" s="59" t="s">
        <v>16</v>
      </c>
      <c r="D1316" s="60">
        <v>986.93</v>
      </c>
      <c r="E1316" s="60">
        <v>89.36</v>
      </c>
      <c r="F1316" s="60">
        <v>1076.29</v>
      </c>
      <c r="G1316" s="13">
        <v>15</v>
      </c>
    </row>
    <row r="1317" spans="1:7">
      <c r="A1317" s="416" t="s">
        <v>2965</v>
      </c>
      <c r="B1317" s="58" t="s">
        <v>2966</v>
      </c>
      <c r="C1317" s="59" t="s">
        <v>16</v>
      </c>
      <c r="D1317" s="60">
        <v>861.89</v>
      </c>
      <c r="E1317" s="60">
        <v>89.36</v>
      </c>
      <c r="F1317" s="60">
        <v>951.25</v>
      </c>
      <c r="G1317" s="13">
        <v>15</v>
      </c>
    </row>
    <row r="1318" spans="1:7" ht="30">
      <c r="A1318" s="416" t="s">
        <v>2967</v>
      </c>
      <c r="B1318" s="58" t="s">
        <v>2968</v>
      </c>
      <c r="C1318" s="59" t="s">
        <v>14</v>
      </c>
      <c r="D1318" s="60">
        <v>1426.68</v>
      </c>
      <c r="E1318" s="60">
        <v>157.53</v>
      </c>
      <c r="F1318" s="60">
        <v>1584.21</v>
      </c>
      <c r="G1318" s="13">
        <v>15</v>
      </c>
    </row>
    <row r="1319" spans="1:7" ht="30">
      <c r="A1319" s="416" t="s">
        <v>2969</v>
      </c>
      <c r="B1319" s="58" t="s">
        <v>2970</v>
      </c>
      <c r="C1319" s="59" t="s">
        <v>14</v>
      </c>
      <c r="D1319" s="60">
        <v>1490.63</v>
      </c>
      <c r="E1319" s="60">
        <v>157.53</v>
      </c>
      <c r="F1319" s="60">
        <v>1648.16</v>
      </c>
      <c r="G1319" s="13">
        <v>15</v>
      </c>
    </row>
    <row r="1320" spans="1:7" ht="30">
      <c r="A1320" s="416" t="s">
        <v>2971</v>
      </c>
      <c r="B1320" s="58" t="s">
        <v>2972</v>
      </c>
      <c r="C1320" s="59" t="s">
        <v>16</v>
      </c>
      <c r="D1320" s="60">
        <v>1152.04</v>
      </c>
      <c r="E1320" s="60">
        <v>89.36</v>
      </c>
      <c r="F1320" s="60">
        <v>1241.4000000000001</v>
      </c>
      <c r="G1320" s="13">
        <v>15</v>
      </c>
    </row>
    <row r="1321" spans="1:7" ht="30">
      <c r="A1321" s="416" t="s">
        <v>2973</v>
      </c>
      <c r="B1321" s="58" t="s">
        <v>2974</v>
      </c>
      <c r="C1321" s="59" t="s">
        <v>14</v>
      </c>
      <c r="D1321" s="60">
        <v>2578.87</v>
      </c>
      <c r="E1321" s="60">
        <v>157.53</v>
      </c>
      <c r="F1321" s="60">
        <v>2736.4</v>
      </c>
      <c r="G1321" s="13">
        <v>15</v>
      </c>
    </row>
    <row r="1322" spans="1:7" ht="30">
      <c r="A1322" s="416" t="s">
        <v>2975</v>
      </c>
      <c r="B1322" s="58" t="s">
        <v>2976</v>
      </c>
      <c r="C1322" s="59" t="s">
        <v>14</v>
      </c>
      <c r="D1322" s="60">
        <v>2446.4899999999998</v>
      </c>
      <c r="E1322" s="60">
        <v>157.53</v>
      </c>
      <c r="F1322" s="60">
        <v>2604.02</v>
      </c>
      <c r="G1322" s="13">
        <v>15</v>
      </c>
    </row>
    <row r="1323" spans="1:7">
      <c r="A1323" s="416" t="s">
        <v>2977</v>
      </c>
      <c r="B1323" s="58" t="s">
        <v>2978</v>
      </c>
      <c r="C1323" s="59" t="s">
        <v>16</v>
      </c>
      <c r="D1323" s="60">
        <v>966.83</v>
      </c>
      <c r="E1323" s="60">
        <v>89.36</v>
      </c>
      <c r="F1323" s="60">
        <v>1056.19</v>
      </c>
      <c r="G1323" s="13">
        <v>15</v>
      </c>
    </row>
    <row r="1324" spans="1:7">
      <c r="A1324" s="416" t="s">
        <v>2979</v>
      </c>
      <c r="B1324" s="58" t="s">
        <v>2980</v>
      </c>
      <c r="C1324" s="59" t="s">
        <v>16</v>
      </c>
      <c r="D1324" s="60">
        <v>318.73</v>
      </c>
      <c r="E1324" s="60">
        <v>89.36</v>
      </c>
      <c r="F1324" s="60">
        <v>408.09</v>
      </c>
      <c r="G1324" s="13">
        <v>15</v>
      </c>
    </row>
    <row r="1325" spans="1:7">
      <c r="A1325" s="416" t="s">
        <v>2981</v>
      </c>
      <c r="B1325" s="58" t="s">
        <v>20790</v>
      </c>
      <c r="C1325" s="59" t="s">
        <v>16</v>
      </c>
      <c r="D1325" s="60">
        <v>1594.95</v>
      </c>
      <c r="E1325" s="60">
        <v>89.36</v>
      </c>
      <c r="F1325" s="60">
        <v>1684.31</v>
      </c>
      <c r="G1325" s="13">
        <v>15</v>
      </c>
    </row>
    <row r="1326" spans="1:7" ht="30">
      <c r="A1326" s="416" t="s">
        <v>2982</v>
      </c>
      <c r="B1326" s="58" t="s">
        <v>2983</v>
      </c>
      <c r="C1326" s="59" t="s">
        <v>16</v>
      </c>
      <c r="D1326" s="60">
        <v>975.88</v>
      </c>
      <c r="E1326" s="60">
        <v>68.17</v>
      </c>
      <c r="F1326" s="60">
        <v>1044.05</v>
      </c>
      <c r="G1326" s="13">
        <v>15</v>
      </c>
    </row>
    <row r="1327" spans="1:7" ht="30">
      <c r="A1327" s="416" t="s">
        <v>2984</v>
      </c>
      <c r="B1327" s="58" t="s">
        <v>2985</v>
      </c>
      <c r="C1327" s="59" t="s">
        <v>16</v>
      </c>
      <c r="D1327" s="60">
        <v>783.52</v>
      </c>
      <c r="E1327" s="60">
        <v>89.36</v>
      </c>
      <c r="F1327" s="60">
        <v>872.88</v>
      </c>
      <c r="G1327" s="13">
        <v>15</v>
      </c>
    </row>
    <row r="1328" spans="1:7" ht="30">
      <c r="A1328" s="416" t="s">
        <v>2986</v>
      </c>
      <c r="B1328" s="58" t="s">
        <v>2987</v>
      </c>
      <c r="C1328" s="59" t="s">
        <v>16</v>
      </c>
      <c r="D1328" s="60">
        <v>700.35</v>
      </c>
      <c r="E1328" s="60">
        <v>89.36</v>
      </c>
      <c r="F1328" s="60">
        <v>789.71</v>
      </c>
      <c r="G1328" s="13">
        <v>15</v>
      </c>
    </row>
    <row r="1329" spans="1:7">
      <c r="A1329" s="416" t="s">
        <v>2988</v>
      </c>
      <c r="B1329" s="58" t="s">
        <v>2989</v>
      </c>
      <c r="C1329" s="59" t="s">
        <v>16</v>
      </c>
      <c r="D1329" s="60">
        <v>1300.9000000000001</v>
      </c>
      <c r="E1329" s="60">
        <v>89.36</v>
      </c>
      <c r="F1329" s="60">
        <v>1390.26</v>
      </c>
      <c r="G1329" s="13">
        <v>15</v>
      </c>
    </row>
    <row r="1330" spans="1:7">
      <c r="A1330" s="416" t="s">
        <v>2990</v>
      </c>
      <c r="B1330" s="58" t="s">
        <v>2991</v>
      </c>
      <c r="C1330" s="59" t="s">
        <v>16</v>
      </c>
      <c r="D1330" s="60">
        <v>1427.82</v>
      </c>
      <c r="E1330" s="60">
        <v>89.36</v>
      </c>
      <c r="F1330" s="60">
        <v>1517.18</v>
      </c>
      <c r="G1330" s="13">
        <v>15</v>
      </c>
    </row>
    <row r="1331" spans="1:7" ht="30">
      <c r="A1331" s="416" t="s">
        <v>2992</v>
      </c>
      <c r="B1331" s="58" t="s">
        <v>2993</v>
      </c>
      <c r="C1331" s="59" t="s">
        <v>16</v>
      </c>
      <c r="D1331" s="60">
        <v>841.99</v>
      </c>
      <c r="E1331" s="60">
        <v>89.36</v>
      </c>
      <c r="F1331" s="60">
        <v>931.35</v>
      </c>
      <c r="G1331" s="13">
        <v>15</v>
      </c>
    </row>
    <row r="1332" spans="1:7">
      <c r="A1332" s="416" t="s">
        <v>2994</v>
      </c>
      <c r="B1332" s="58" t="s">
        <v>2995</v>
      </c>
      <c r="C1332" s="59" t="s">
        <v>16</v>
      </c>
      <c r="D1332" s="60">
        <v>1496.91</v>
      </c>
      <c r="E1332" s="60">
        <v>59.38</v>
      </c>
      <c r="F1332" s="60">
        <v>1556.29</v>
      </c>
      <c r="G1332" s="13">
        <v>15</v>
      </c>
    </row>
    <row r="1333" spans="1:7">
      <c r="A1333" s="416" t="s">
        <v>2996</v>
      </c>
      <c r="B1333" s="58" t="s">
        <v>2997</v>
      </c>
      <c r="C1333" s="59" t="s">
        <v>16</v>
      </c>
      <c r="D1333" s="60">
        <v>1260.5999999999999</v>
      </c>
      <c r="E1333" s="60">
        <v>68.17</v>
      </c>
      <c r="F1333" s="60">
        <v>1328.77</v>
      </c>
      <c r="G1333" s="13">
        <v>15</v>
      </c>
    </row>
    <row r="1334" spans="1:7" ht="30">
      <c r="A1334" s="416" t="s">
        <v>2998</v>
      </c>
      <c r="B1334" s="58" t="s">
        <v>2999</v>
      </c>
      <c r="C1334" s="59" t="s">
        <v>16</v>
      </c>
      <c r="D1334" s="60">
        <v>2036.37</v>
      </c>
      <c r="E1334" s="60">
        <v>59.38</v>
      </c>
      <c r="F1334" s="60">
        <v>2095.75</v>
      </c>
      <c r="G1334" s="13">
        <v>15</v>
      </c>
    </row>
    <row r="1335" spans="1:7" ht="30">
      <c r="A1335" s="416" t="s">
        <v>3000</v>
      </c>
      <c r="B1335" s="58" t="s">
        <v>3001</v>
      </c>
      <c r="C1335" s="59" t="s">
        <v>16</v>
      </c>
      <c r="D1335" s="60">
        <v>1456.32</v>
      </c>
      <c r="E1335" s="60">
        <v>59.38</v>
      </c>
      <c r="F1335" s="60">
        <v>1515.7</v>
      </c>
      <c r="G1335" s="13">
        <v>15</v>
      </c>
    </row>
    <row r="1336" spans="1:7">
      <c r="A1336" s="416" t="s">
        <v>3002</v>
      </c>
      <c r="B1336" s="58" t="s">
        <v>3003</v>
      </c>
      <c r="C1336" s="59" t="s">
        <v>16</v>
      </c>
      <c r="D1336" s="60">
        <v>1857.23</v>
      </c>
      <c r="E1336" s="60">
        <v>29.82</v>
      </c>
      <c r="F1336" s="60">
        <v>1887.05</v>
      </c>
      <c r="G1336" s="13">
        <v>15</v>
      </c>
    </row>
    <row r="1337" spans="1:7">
      <c r="A1337" s="416" t="s">
        <v>3004</v>
      </c>
      <c r="B1337" s="58" t="s">
        <v>3005</v>
      </c>
      <c r="C1337" s="59" t="s">
        <v>16</v>
      </c>
      <c r="D1337" s="60">
        <v>289.95999999999998</v>
      </c>
      <c r="E1337" s="60">
        <v>46.98</v>
      </c>
      <c r="F1337" s="60">
        <v>336.94</v>
      </c>
      <c r="G1337" s="13">
        <v>15</v>
      </c>
    </row>
    <row r="1338" spans="1:7" ht="30">
      <c r="A1338" s="416" t="s">
        <v>3006</v>
      </c>
      <c r="B1338" s="58" t="s">
        <v>3007</v>
      </c>
      <c r="C1338" s="59" t="s">
        <v>16</v>
      </c>
      <c r="D1338" s="60">
        <v>833.46</v>
      </c>
      <c r="E1338" s="60">
        <v>89.36</v>
      </c>
      <c r="F1338" s="60">
        <v>922.82</v>
      </c>
      <c r="G1338" s="13">
        <v>15</v>
      </c>
    </row>
    <row r="1339" spans="1:7" ht="30">
      <c r="A1339" s="416" t="s">
        <v>3008</v>
      </c>
      <c r="B1339" s="58" t="s">
        <v>3009</v>
      </c>
      <c r="C1339" s="59" t="s">
        <v>16</v>
      </c>
      <c r="D1339" s="60">
        <v>1208.55</v>
      </c>
      <c r="E1339" s="60">
        <v>141.81</v>
      </c>
      <c r="F1339" s="60">
        <v>1350.36</v>
      </c>
      <c r="G1339" s="13">
        <v>15</v>
      </c>
    </row>
    <row r="1340" spans="1:7" ht="30">
      <c r="A1340" s="416" t="s">
        <v>3010</v>
      </c>
      <c r="B1340" s="58" t="s">
        <v>3011</v>
      </c>
      <c r="C1340" s="59" t="s">
        <v>16</v>
      </c>
      <c r="D1340" s="60">
        <v>6810.56</v>
      </c>
      <c r="E1340" s="60">
        <v>175.03</v>
      </c>
      <c r="F1340" s="60">
        <v>6985.59</v>
      </c>
      <c r="G1340" s="13">
        <v>15</v>
      </c>
    </row>
    <row r="1341" spans="1:7" ht="30">
      <c r="A1341" s="416" t="s">
        <v>3012</v>
      </c>
      <c r="B1341" s="58" t="s">
        <v>3013</v>
      </c>
      <c r="C1341" s="59" t="s">
        <v>16</v>
      </c>
      <c r="D1341" s="60">
        <v>1054.97</v>
      </c>
      <c r="E1341" s="60">
        <v>59.38</v>
      </c>
      <c r="F1341" s="60">
        <v>1114.3499999999999</v>
      </c>
      <c r="G1341" s="13">
        <v>15</v>
      </c>
    </row>
    <row r="1342" spans="1:7" ht="30">
      <c r="A1342" s="416" t="s">
        <v>3014</v>
      </c>
      <c r="B1342" s="58" t="s">
        <v>3015</v>
      </c>
      <c r="C1342" s="59" t="s">
        <v>16</v>
      </c>
      <c r="D1342" s="60">
        <v>1720.24</v>
      </c>
      <c r="E1342" s="60">
        <v>67.849999999999994</v>
      </c>
      <c r="F1342" s="60">
        <v>1788.09</v>
      </c>
      <c r="G1342" s="13">
        <v>15</v>
      </c>
    </row>
    <row r="1343" spans="1:7" ht="30">
      <c r="A1343" s="416" t="s">
        <v>3016</v>
      </c>
      <c r="B1343" s="58" t="s">
        <v>3017</v>
      </c>
      <c r="C1343" s="59" t="s">
        <v>16</v>
      </c>
      <c r="D1343" s="60">
        <v>1421.51</v>
      </c>
      <c r="E1343" s="60">
        <v>89.36</v>
      </c>
      <c r="F1343" s="60">
        <v>1510.87</v>
      </c>
      <c r="G1343" s="13">
        <v>15</v>
      </c>
    </row>
    <row r="1344" spans="1:7">
      <c r="A1344" s="416" t="s">
        <v>3018</v>
      </c>
      <c r="B1344" s="58" t="s">
        <v>3019</v>
      </c>
      <c r="C1344" s="59"/>
      <c r="D1344" s="60"/>
      <c r="E1344" s="60"/>
      <c r="F1344" s="60"/>
    </row>
    <row r="1345" spans="1:7" ht="30">
      <c r="A1345" s="416" t="s">
        <v>3020</v>
      </c>
      <c r="B1345" s="58" t="s">
        <v>3021</v>
      </c>
      <c r="C1345" s="59" t="s">
        <v>13</v>
      </c>
      <c r="D1345" s="60">
        <v>781.6</v>
      </c>
      <c r="E1345" s="60">
        <v>46.98</v>
      </c>
      <c r="F1345" s="60">
        <v>828.58</v>
      </c>
      <c r="G1345" s="13">
        <v>15</v>
      </c>
    </row>
    <row r="1346" spans="1:7">
      <c r="A1346" s="416" t="s">
        <v>3022</v>
      </c>
      <c r="B1346" s="58" t="s">
        <v>3023</v>
      </c>
      <c r="C1346" s="59" t="s">
        <v>13</v>
      </c>
      <c r="D1346" s="60">
        <v>830.25</v>
      </c>
      <c r="E1346" s="60">
        <v>18.8</v>
      </c>
      <c r="F1346" s="60">
        <v>849.05</v>
      </c>
      <c r="G1346" s="13">
        <v>15</v>
      </c>
    </row>
    <row r="1347" spans="1:7">
      <c r="A1347" s="416" t="s">
        <v>3024</v>
      </c>
      <c r="B1347" s="58" t="s">
        <v>3025</v>
      </c>
      <c r="C1347" s="59" t="s">
        <v>13</v>
      </c>
      <c r="D1347" s="60">
        <v>1348.99</v>
      </c>
      <c r="E1347" s="60">
        <v>46.98</v>
      </c>
      <c r="F1347" s="60">
        <v>1395.97</v>
      </c>
      <c r="G1347" s="13">
        <v>15</v>
      </c>
    </row>
    <row r="1348" spans="1:7">
      <c r="A1348" s="416" t="s">
        <v>3026</v>
      </c>
      <c r="B1348" s="58" t="s">
        <v>3027</v>
      </c>
      <c r="C1348" s="59" t="s">
        <v>16</v>
      </c>
      <c r="D1348" s="60">
        <v>1469.05</v>
      </c>
      <c r="E1348" s="60">
        <v>93.96</v>
      </c>
      <c r="F1348" s="60">
        <v>1563.01</v>
      </c>
      <c r="G1348" s="13">
        <v>15</v>
      </c>
    </row>
    <row r="1349" spans="1:7" ht="30">
      <c r="A1349" s="416" t="s">
        <v>3028</v>
      </c>
      <c r="B1349" s="58" t="s">
        <v>3029</v>
      </c>
      <c r="C1349" s="59" t="s">
        <v>16</v>
      </c>
      <c r="D1349" s="60">
        <v>992.24</v>
      </c>
      <c r="E1349" s="60">
        <v>15.5</v>
      </c>
      <c r="F1349" s="60">
        <v>1007.74</v>
      </c>
      <c r="G1349" s="13">
        <v>15</v>
      </c>
    </row>
    <row r="1350" spans="1:7" ht="30">
      <c r="A1350" s="416" t="s">
        <v>3030</v>
      </c>
      <c r="B1350" s="58" t="s">
        <v>20791</v>
      </c>
      <c r="C1350" s="59" t="s">
        <v>16</v>
      </c>
      <c r="D1350" s="60">
        <v>404.67</v>
      </c>
      <c r="E1350" s="60">
        <v>204.48</v>
      </c>
      <c r="F1350" s="60">
        <v>609.15</v>
      </c>
      <c r="G1350" s="13">
        <v>15</v>
      </c>
    </row>
    <row r="1351" spans="1:7" ht="45">
      <c r="A1351" s="416" t="s">
        <v>3031</v>
      </c>
      <c r="B1351" s="58" t="s">
        <v>3032</v>
      </c>
      <c r="C1351" s="59" t="s">
        <v>16</v>
      </c>
      <c r="D1351" s="60">
        <v>986.72</v>
      </c>
      <c r="E1351" s="60">
        <v>29.82</v>
      </c>
      <c r="F1351" s="60">
        <v>1016.54</v>
      </c>
      <c r="G1351" s="13">
        <v>15</v>
      </c>
    </row>
    <row r="1352" spans="1:7" ht="30">
      <c r="A1352" s="416" t="s">
        <v>3033</v>
      </c>
      <c r="B1352" s="58" t="s">
        <v>3034</v>
      </c>
      <c r="C1352" s="59" t="s">
        <v>16</v>
      </c>
      <c r="D1352" s="60">
        <v>795.14</v>
      </c>
      <c r="E1352" s="60">
        <v>59.38</v>
      </c>
      <c r="F1352" s="60">
        <v>854.52</v>
      </c>
      <c r="G1352" s="13">
        <v>15</v>
      </c>
    </row>
    <row r="1353" spans="1:7">
      <c r="A1353" s="416" t="s">
        <v>3035</v>
      </c>
      <c r="B1353" s="58" t="s">
        <v>3036</v>
      </c>
      <c r="C1353" s="59" t="s">
        <v>13</v>
      </c>
      <c r="D1353" s="60">
        <v>220.3</v>
      </c>
      <c r="E1353" s="60">
        <v>23.5</v>
      </c>
      <c r="F1353" s="60">
        <v>243.8</v>
      </c>
      <c r="G1353" s="13">
        <v>15</v>
      </c>
    </row>
    <row r="1354" spans="1:7">
      <c r="A1354" s="416" t="s">
        <v>3037</v>
      </c>
      <c r="B1354" s="58" t="s">
        <v>3038</v>
      </c>
      <c r="C1354" s="59" t="s">
        <v>13</v>
      </c>
      <c r="D1354" s="60">
        <v>255.96</v>
      </c>
      <c r="E1354" s="60">
        <v>23.5</v>
      </c>
      <c r="F1354" s="60">
        <v>279.45999999999998</v>
      </c>
      <c r="G1354" s="13">
        <v>15</v>
      </c>
    </row>
    <row r="1355" spans="1:7" ht="30">
      <c r="A1355" s="416" t="s">
        <v>3039</v>
      </c>
      <c r="B1355" s="58" t="s">
        <v>3040</v>
      </c>
      <c r="C1355" s="59" t="s">
        <v>16</v>
      </c>
      <c r="D1355" s="60">
        <v>1361.83</v>
      </c>
      <c r="E1355" s="60">
        <v>68.17</v>
      </c>
      <c r="F1355" s="60">
        <v>1430</v>
      </c>
      <c r="G1355" s="13">
        <v>15</v>
      </c>
    </row>
    <row r="1356" spans="1:7" ht="30">
      <c r="A1356" s="416" t="s">
        <v>3041</v>
      </c>
      <c r="B1356" s="58" t="s">
        <v>3042</v>
      </c>
      <c r="C1356" s="59" t="s">
        <v>16</v>
      </c>
      <c r="D1356" s="60">
        <v>961.97</v>
      </c>
      <c r="E1356" s="60">
        <v>29.82</v>
      </c>
      <c r="F1356" s="60">
        <v>991.79</v>
      </c>
      <c r="G1356" s="13">
        <v>15</v>
      </c>
    </row>
    <row r="1357" spans="1:7" ht="30">
      <c r="A1357" s="416" t="s">
        <v>3043</v>
      </c>
      <c r="B1357" s="58" t="s">
        <v>30090</v>
      </c>
      <c r="C1357" s="59" t="s">
        <v>16</v>
      </c>
      <c r="D1357" s="60">
        <v>980.48</v>
      </c>
      <c r="E1357" s="60">
        <v>59.38</v>
      </c>
      <c r="F1357" s="60">
        <v>1039.8599999999999</v>
      </c>
      <c r="G1357" s="13">
        <v>15</v>
      </c>
    </row>
    <row r="1358" spans="1:7" ht="30">
      <c r="A1358" s="416" t="s">
        <v>3044</v>
      </c>
      <c r="B1358" s="58" t="s">
        <v>30091</v>
      </c>
      <c r="C1358" s="59" t="s">
        <v>16</v>
      </c>
      <c r="D1358" s="60">
        <v>733.85</v>
      </c>
      <c r="E1358" s="60">
        <v>18.8</v>
      </c>
      <c r="F1358" s="60">
        <v>752.65</v>
      </c>
      <c r="G1358" s="13">
        <v>15</v>
      </c>
    </row>
    <row r="1359" spans="1:7" ht="45">
      <c r="A1359" s="416" t="s">
        <v>3045</v>
      </c>
      <c r="B1359" s="58" t="s">
        <v>3046</v>
      </c>
      <c r="C1359" s="59" t="s">
        <v>16</v>
      </c>
      <c r="D1359" s="60">
        <v>694.03</v>
      </c>
      <c r="E1359" s="60"/>
      <c r="F1359" s="60">
        <v>694.03</v>
      </c>
      <c r="G1359" s="13">
        <v>15</v>
      </c>
    </row>
    <row r="1360" spans="1:7">
      <c r="A1360" s="416" t="s">
        <v>3047</v>
      </c>
      <c r="B1360" s="58" t="s">
        <v>3048</v>
      </c>
      <c r="C1360" s="59"/>
      <c r="D1360" s="60"/>
      <c r="E1360" s="60"/>
      <c r="F1360" s="60"/>
    </row>
    <row r="1361" spans="1:7" ht="30">
      <c r="A1361" s="416" t="s">
        <v>3049</v>
      </c>
      <c r="B1361" s="58" t="s">
        <v>3050</v>
      </c>
      <c r="C1361" s="59" t="s">
        <v>16</v>
      </c>
      <c r="D1361" s="60">
        <v>3230.53</v>
      </c>
      <c r="E1361" s="60">
        <v>65.989999999999995</v>
      </c>
      <c r="F1361" s="60">
        <v>3296.52</v>
      </c>
      <c r="G1361" s="13">
        <v>15</v>
      </c>
    </row>
    <row r="1362" spans="1:7" ht="30">
      <c r="A1362" s="416" t="s">
        <v>3051</v>
      </c>
      <c r="B1362" s="58" t="s">
        <v>3052</v>
      </c>
      <c r="C1362" s="59" t="s">
        <v>16</v>
      </c>
      <c r="D1362" s="60">
        <v>1901.9</v>
      </c>
      <c r="E1362" s="60">
        <v>65.989999999999995</v>
      </c>
      <c r="F1362" s="60">
        <v>1967.89</v>
      </c>
      <c r="G1362" s="13">
        <v>15</v>
      </c>
    </row>
    <row r="1363" spans="1:7" ht="30">
      <c r="A1363" s="416" t="s">
        <v>3053</v>
      </c>
      <c r="B1363" s="58" t="s">
        <v>3054</v>
      </c>
      <c r="C1363" s="59" t="s">
        <v>16</v>
      </c>
      <c r="D1363" s="60">
        <v>2039.92</v>
      </c>
      <c r="E1363" s="60">
        <v>65.989999999999995</v>
      </c>
      <c r="F1363" s="60">
        <v>2105.91</v>
      </c>
      <c r="G1363" s="13">
        <v>15</v>
      </c>
    </row>
    <row r="1364" spans="1:7" ht="30">
      <c r="A1364" s="416" t="s">
        <v>3055</v>
      </c>
      <c r="B1364" s="58" t="s">
        <v>3056</v>
      </c>
      <c r="C1364" s="59" t="s">
        <v>16</v>
      </c>
      <c r="D1364" s="60">
        <v>3090.05</v>
      </c>
      <c r="E1364" s="60">
        <v>65.989999999999995</v>
      </c>
      <c r="F1364" s="60">
        <v>3156.04</v>
      </c>
      <c r="G1364" s="13">
        <v>15</v>
      </c>
    </row>
    <row r="1365" spans="1:7" ht="30">
      <c r="A1365" s="416" t="s">
        <v>3057</v>
      </c>
      <c r="B1365" s="58" t="s">
        <v>3058</v>
      </c>
      <c r="C1365" s="59" t="s">
        <v>16</v>
      </c>
      <c r="D1365" s="60">
        <v>2490.9699999999998</v>
      </c>
      <c r="E1365" s="60">
        <v>120.83</v>
      </c>
      <c r="F1365" s="60">
        <v>2611.8000000000002</v>
      </c>
      <c r="G1365" s="13">
        <v>15</v>
      </c>
    </row>
    <row r="1366" spans="1:7" ht="30">
      <c r="A1366" s="416" t="s">
        <v>3059</v>
      </c>
      <c r="B1366" s="58" t="s">
        <v>3060</v>
      </c>
      <c r="C1366" s="59" t="s">
        <v>16</v>
      </c>
      <c r="D1366" s="60">
        <v>3753.14</v>
      </c>
      <c r="E1366" s="60">
        <v>120.83</v>
      </c>
      <c r="F1366" s="60">
        <v>3873.97</v>
      </c>
      <c r="G1366" s="13">
        <v>15</v>
      </c>
    </row>
    <row r="1367" spans="1:7" ht="45">
      <c r="A1367" s="416" t="s">
        <v>3061</v>
      </c>
      <c r="B1367" s="58" t="s">
        <v>3062</v>
      </c>
      <c r="C1367" s="59" t="s">
        <v>16</v>
      </c>
      <c r="D1367" s="60">
        <v>3001.83</v>
      </c>
      <c r="E1367" s="60">
        <v>120.83</v>
      </c>
      <c r="F1367" s="60">
        <v>3122.66</v>
      </c>
      <c r="G1367" s="13">
        <v>15</v>
      </c>
    </row>
    <row r="1368" spans="1:7" ht="45">
      <c r="A1368" s="416" t="s">
        <v>3063</v>
      </c>
      <c r="B1368" s="58" t="s">
        <v>3064</v>
      </c>
      <c r="C1368" s="59" t="s">
        <v>16</v>
      </c>
      <c r="D1368" s="60">
        <v>3799.28</v>
      </c>
      <c r="E1368" s="60">
        <v>120.83</v>
      </c>
      <c r="F1368" s="60">
        <v>3920.11</v>
      </c>
      <c r="G1368" s="13">
        <v>15</v>
      </c>
    </row>
    <row r="1369" spans="1:7" ht="30">
      <c r="A1369" s="416" t="s">
        <v>3065</v>
      </c>
      <c r="B1369" s="58" t="s">
        <v>3066</v>
      </c>
      <c r="C1369" s="59" t="s">
        <v>16</v>
      </c>
      <c r="D1369" s="60">
        <v>2467.3000000000002</v>
      </c>
      <c r="E1369" s="60">
        <v>65.989999999999995</v>
      </c>
      <c r="F1369" s="60">
        <v>2533.29</v>
      </c>
      <c r="G1369" s="13">
        <v>15</v>
      </c>
    </row>
    <row r="1370" spans="1:7" ht="30">
      <c r="A1370" s="416" t="s">
        <v>3067</v>
      </c>
      <c r="B1370" s="58" t="s">
        <v>3068</v>
      </c>
      <c r="C1370" s="59" t="s">
        <v>16</v>
      </c>
      <c r="D1370" s="60">
        <v>2490.02</v>
      </c>
      <c r="E1370" s="60">
        <v>65.989999999999995</v>
      </c>
      <c r="F1370" s="60">
        <v>2556.0100000000002</v>
      </c>
      <c r="G1370" s="13">
        <v>15</v>
      </c>
    </row>
    <row r="1371" spans="1:7" ht="30">
      <c r="A1371" s="416" t="s">
        <v>3069</v>
      </c>
      <c r="B1371" s="58" t="s">
        <v>3070</v>
      </c>
      <c r="C1371" s="59" t="s">
        <v>16</v>
      </c>
      <c r="D1371" s="60">
        <v>3694.94</v>
      </c>
      <c r="E1371" s="60">
        <v>65.989999999999995</v>
      </c>
      <c r="F1371" s="60">
        <v>3760.93</v>
      </c>
      <c r="G1371" s="13">
        <v>15</v>
      </c>
    </row>
    <row r="1372" spans="1:7" ht="30">
      <c r="A1372" s="416" t="s">
        <v>3071</v>
      </c>
      <c r="B1372" s="58" t="s">
        <v>3072</v>
      </c>
      <c r="C1372" s="59" t="s">
        <v>16</v>
      </c>
      <c r="D1372" s="60">
        <v>3073.35</v>
      </c>
      <c r="E1372" s="60">
        <v>120.83</v>
      </c>
      <c r="F1372" s="60">
        <v>3194.18</v>
      </c>
      <c r="G1372" s="13">
        <v>15</v>
      </c>
    </row>
    <row r="1373" spans="1:7" ht="30">
      <c r="A1373" s="416" t="s">
        <v>3073</v>
      </c>
      <c r="B1373" s="58" t="s">
        <v>3074</v>
      </c>
      <c r="C1373" s="59" t="s">
        <v>16</v>
      </c>
      <c r="D1373" s="60">
        <v>4349.91</v>
      </c>
      <c r="E1373" s="60">
        <v>120.83</v>
      </c>
      <c r="F1373" s="60">
        <v>4470.74</v>
      </c>
      <c r="G1373" s="13">
        <v>15</v>
      </c>
    </row>
    <row r="1374" spans="1:7" ht="45">
      <c r="A1374" s="416" t="s">
        <v>3075</v>
      </c>
      <c r="B1374" s="58" t="s">
        <v>3076</v>
      </c>
      <c r="C1374" s="59" t="s">
        <v>16</v>
      </c>
      <c r="D1374" s="60">
        <v>3329.49</v>
      </c>
      <c r="E1374" s="60">
        <v>120.83</v>
      </c>
      <c r="F1374" s="60">
        <v>3450.32</v>
      </c>
      <c r="G1374" s="13">
        <v>15</v>
      </c>
    </row>
    <row r="1375" spans="1:7" ht="45">
      <c r="A1375" s="416" t="s">
        <v>3077</v>
      </c>
      <c r="B1375" s="58" t="s">
        <v>3078</v>
      </c>
      <c r="C1375" s="59" t="s">
        <v>16</v>
      </c>
      <c r="D1375" s="60">
        <v>4386.03</v>
      </c>
      <c r="E1375" s="60">
        <v>120.83</v>
      </c>
      <c r="F1375" s="60">
        <v>4506.8599999999997</v>
      </c>
      <c r="G1375" s="13">
        <v>15</v>
      </c>
    </row>
    <row r="1376" spans="1:7" ht="45">
      <c r="A1376" s="416" t="s">
        <v>3079</v>
      </c>
      <c r="B1376" s="58" t="s">
        <v>3080</v>
      </c>
      <c r="C1376" s="59" t="s">
        <v>16</v>
      </c>
      <c r="D1376" s="60">
        <v>4451.6499999999996</v>
      </c>
      <c r="E1376" s="60">
        <v>120.83</v>
      </c>
      <c r="F1376" s="60">
        <v>4572.4799999999996</v>
      </c>
      <c r="G1376" s="13">
        <v>15</v>
      </c>
    </row>
    <row r="1377" spans="1:7" ht="45">
      <c r="A1377" s="416" t="s">
        <v>3081</v>
      </c>
      <c r="B1377" s="58" t="s">
        <v>3082</v>
      </c>
      <c r="C1377" s="59" t="s">
        <v>16</v>
      </c>
      <c r="D1377" s="60">
        <v>4272.1899999999996</v>
      </c>
      <c r="E1377" s="60">
        <v>65.989999999999995</v>
      </c>
      <c r="F1377" s="60">
        <v>4338.18</v>
      </c>
      <c r="G1377" s="13">
        <v>15</v>
      </c>
    </row>
    <row r="1378" spans="1:7" ht="30">
      <c r="A1378" s="416" t="s">
        <v>3083</v>
      </c>
      <c r="B1378" s="58" t="s">
        <v>3084</v>
      </c>
      <c r="C1378" s="59" t="s">
        <v>16</v>
      </c>
      <c r="D1378" s="60">
        <v>2705.22</v>
      </c>
      <c r="E1378" s="60">
        <v>65.989999999999995</v>
      </c>
      <c r="F1378" s="60">
        <v>2771.21</v>
      </c>
      <c r="G1378" s="13">
        <v>15</v>
      </c>
    </row>
    <row r="1379" spans="1:7" ht="45">
      <c r="A1379" s="416" t="s">
        <v>3085</v>
      </c>
      <c r="B1379" s="58" t="s">
        <v>3086</v>
      </c>
      <c r="C1379" s="59" t="s">
        <v>16</v>
      </c>
      <c r="D1379" s="60">
        <v>4588.1000000000004</v>
      </c>
      <c r="E1379" s="60">
        <v>65.989999999999995</v>
      </c>
      <c r="F1379" s="60">
        <v>4654.09</v>
      </c>
      <c r="G1379" s="13">
        <v>15</v>
      </c>
    </row>
    <row r="1380" spans="1:7" ht="45">
      <c r="A1380" s="416" t="s">
        <v>3087</v>
      </c>
      <c r="B1380" s="58" t="s">
        <v>3088</v>
      </c>
      <c r="C1380" s="59" t="s">
        <v>16</v>
      </c>
      <c r="D1380" s="60">
        <v>3966.96</v>
      </c>
      <c r="E1380" s="60">
        <v>264.74</v>
      </c>
      <c r="F1380" s="60">
        <v>4231.7</v>
      </c>
      <c r="G1380" s="13">
        <v>15</v>
      </c>
    </row>
    <row r="1381" spans="1:7" ht="30">
      <c r="A1381" s="416" t="s">
        <v>3089</v>
      </c>
      <c r="B1381" s="58" t="s">
        <v>3090</v>
      </c>
      <c r="C1381" s="59" t="s">
        <v>16</v>
      </c>
      <c r="D1381" s="60">
        <v>3555.66</v>
      </c>
      <c r="E1381" s="60">
        <v>65.989999999999995</v>
      </c>
      <c r="F1381" s="60">
        <v>3621.65</v>
      </c>
      <c r="G1381" s="13">
        <v>15</v>
      </c>
    </row>
    <row r="1382" spans="1:7" ht="30">
      <c r="A1382" s="416" t="s">
        <v>3091</v>
      </c>
      <c r="B1382" s="58" t="s">
        <v>3092</v>
      </c>
      <c r="C1382" s="59" t="s">
        <v>16</v>
      </c>
      <c r="D1382" s="60">
        <v>1744.2</v>
      </c>
      <c r="E1382" s="60">
        <v>65.989999999999995</v>
      </c>
      <c r="F1382" s="60">
        <v>1810.19</v>
      </c>
      <c r="G1382" s="13">
        <v>15</v>
      </c>
    </row>
    <row r="1383" spans="1:7" ht="30">
      <c r="A1383" s="416" t="s">
        <v>3093</v>
      </c>
      <c r="B1383" s="58" t="s">
        <v>3094</v>
      </c>
      <c r="C1383" s="59" t="s">
        <v>16</v>
      </c>
      <c r="D1383" s="60">
        <v>2830.27</v>
      </c>
      <c r="E1383" s="60">
        <v>65.989999999999995</v>
      </c>
      <c r="F1383" s="60">
        <v>2896.26</v>
      </c>
      <c r="G1383" s="13">
        <v>15</v>
      </c>
    </row>
    <row r="1384" spans="1:7" ht="30">
      <c r="A1384" s="416" t="s">
        <v>3095</v>
      </c>
      <c r="B1384" s="58" t="s">
        <v>3096</v>
      </c>
      <c r="C1384" s="59" t="s">
        <v>16</v>
      </c>
      <c r="D1384" s="60">
        <v>2318.7600000000002</v>
      </c>
      <c r="E1384" s="60">
        <v>65.989999999999995</v>
      </c>
      <c r="F1384" s="60">
        <v>2384.75</v>
      </c>
      <c r="G1384" s="13">
        <v>15</v>
      </c>
    </row>
    <row r="1385" spans="1:7">
      <c r="A1385" s="416" t="s">
        <v>3097</v>
      </c>
      <c r="B1385" s="58" t="s">
        <v>3098</v>
      </c>
      <c r="C1385" s="59"/>
      <c r="D1385" s="60"/>
      <c r="E1385" s="60"/>
      <c r="F1385" s="60"/>
    </row>
    <row r="1386" spans="1:7" ht="30">
      <c r="A1386" s="416" t="s">
        <v>3099</v>
      </c>
      <c r="B1386" s="58" t="s">
        <v>3100</v>
      </c>
      <c r="C1386" s="59" t="s">
        <v>13</v>
      </c>
      <c r="D1386" s="60">
        <v>929.17</v>
      </c>
      <c r="E1386" s="60">
        <v>54.84</v>
      </c>
      <c r="F1386" s="60">
        <v>984.01</v>
      </c>
      <c r="G1386" s="13">
        <v>15</v>
      </c>
    </row>
    <row r="1387" spans="1:7">
      <c r="A1387" s="416" t="s">
        <v>3101</v>
      </c>
      <c r="B1387" s="58" t="s">
        <v>3102</v>
      </c>
      <c r="C1387" s="59"/>
      <c r="D1387" s="60"/>
      <c r="E1387" s="60"/>
      <c r="F1387" s="60"/>
    </row>
    <row r="1388" spans="1:7" ht="30">
      <c r="A1388" s="416" t="s">
        <v>3103</v>
      </c>
      <c r="B1388" s="58" t="s">
        <v>3104</v>
      </c>
      <c r="C1388" s="59" t="s">
        <v>16</v>
      </c>
      <c r="D1388" s="60">
        <v>680.94</v>
      </c>
      <c r="E1388" s="60">
        <v>46.98</v>
      </c>
      <c r="F1388" s="60">
        <v>727.92</v>
      </c>
      <c r="G1388" s="13">
        <v>15</v>
      </c>
    </row>
    <row r="1389" spans="1:7" ht="30">
      <c r="A1389" s="416" t="s">
        <v>3105</v>
      </c>
      <c r="B1389" s="58" t="s">
        <v>3106</v>
      </c>
      <c r="C1389" s="59" t="s">
        <v>16</v>
      </c>
      <c r="D1389" s="60">
        <v>986.71</v>
      </c>
      <c r="E1389" s="60">
        <v>131.80000000000001</v>
      </c>
      <c r="F1389" s="60">
        <v>1118.51</v>
      </c>
      <c r="G1389" s="13">
        <v>15</v>
      </c>
    </row>
    <row r="1390" spans="1:7">
      <c r="A1390" s="416" t="s">
        <v>3107</v>
      </c>
      <c r="B1390" s="58" t="s">
        <v>3108</v>
      </c>
      <c r="C1390" s="59"/>
      <c r="D1390" s="60"/>
      <c r="E1390" s="60"/>
      <c r="F1390" s="60"/>
    </row>
    <row r="1391" spans="1:7" ht="30">
      <c r="A1391" s="416" t="s">
        <v>3109</v>
      </c>
      <c r="B1391" s="58" t="s">
        <v>3110</v>
      </c>
      <c r="C1391" s="59" t="s">
        <v>13</v>
      </c>
      <c r="D1391" s="60">
        <v>675.89</v>
      </c>
      <c r="E1391" s="60">
        <v>56.38</v>
      </c>
      <c r="F1391" s="60">
        <v>732.27</v>
      </c>
      <c r="G1391" s="13">
        <v>15</v>
      </c>
    </row>
    <row r="1392" spans="1:7" ht="30">
      <c r="A1392" s="416" t="s">
        <v>3111</v>
      </c>
      <c r="B1392" s="58" t="s">
        <v>3112</v>
      </c>
      <c r="C1392" s="59" t="s">
        <v>13</v>
      </c>
      <c r="D1392" s="60">
        <v>566.22</v>
      </c>
      <c r="E1392" s="60">
        <v>23.5</v>
      </c>
      <c r="F1392" s="60">
        <v>589.72</v>
      </c>
      <c r="G1392" s="13">
        <v>15</v>
      </c>
    </row>
    <row r="1393" spans="1:7" ht="30">
      <c r="A1393" s="416" t="s">
        <v>242</v>
      </c>
      <c r="B1393" s="58" t="s">
        <v>241</v>
      </c>
      <c r="C1393" s="59" t="s">
        <v>13</v>
      </c>
      <c r="D1393" s="60">
        <v>578.47</v>
      </c>
      <c r="E1393" s="60">
        <v>46.98</v>
      </c>
      <c r="F1393" s="60">
        <v>625.45000000000005</v>
      </c>
      <c r="G1393" s="13">
        <v>15</v>
      </c>
    </row>
    <row r="1394" spans="1:7">
      <c r="A1394" s="416" t="s">
        <v>3113</v>
      </c>
      <c r="B1394" s="58" t="s">
        <v>3114</v>
      </c>
      <c r="C1394" s="59"/>
      <c r="D1394" s="60"/>
      <c r="E1394" s="60"/>
      <c r="F1394" s="60"/>
    </row>
    <row r="1395" spans="1:7">
      <c r="A1395" s="416" t="s">
        <v>3115</v>
      </c>
      <c r="B1395" s="58" t="s">
        <v>3116</v>
      </c>
      <c r="C1395" s="59" t="s">
        <v>16</v>
      </c>
      <c r="D1395" s="60"/>
      <c r="E1395" s="60">
        <v>46.98</v>
      </c>
      <c r="F1395" s="60">
        <v>46.98</v>
      </c>
      <c r="G1395" s="13">
        <v>15</v>
      </c>
    </row>
    <row r="1396" spans="1:7">
      <c r="A1396" s="416" t="s">
        <v>3117</v>
      </c>
      <c r="B1396" s="58" t="s">
        <v>3118</v>
      </c>
      <c r="C1396" s="59" t="s">
        <v>13</v>
      </c>
      <c r="D1396" s="60">
        <v>2.0699999999999998</v>
      </c>
      <c r="E1396" s="60">
        <v>12.22</v>
      </c>
      <c r="F1396" s="60">
        <v>14.29</v>
      </c>
      <c r="G1396" s="13">
        <v>15</v>
      </c>
    </row>
    <row r="1397" spans="1:7">
      <c r="A1397" s="416" t="s">
        <v>3119</v>
      </c>
      <c r="B1397" s="58" t="s">
        <v>3120</v>
      </c>
      <c r="C1397" s="59" t="s">
        <v>13</v>
      </c>
      <c r="D1397" s="60"/>
      <c r="E1397" s="60">
        <v>28.18</v>
      </c>
      <c r="F1397" s="60">
        <v>28.18</v>
      </c>
      <c r="G1397" s="13">
        <v>15</v>
      </c>
    </row>
    <row r="1398" spans="1:7">
      <c r="A1398" s="416" t="s">
        <v>3121</v>
      </c>
      <c r="B1398" s="58" t="s">
        <v>3122</v>
      </c>
      <c r="C1398" s="59" t="s">
        <v>13</v>
      </c>
      <c r="D1398" s="60">
        <v>24.21</v>
      </c>
      <c r="E1398" s="60">
        <v>29.36</v>
      </c>
      <c r="F1398" s="60">
        <v>53.57</v>
      </c>
      <c r="G1398" s="13">
        <v>15</v>
      </c>
    </row>
    <row r="1399" spans="1:7">
      <c r="A1399" s="416" t="s">
        <v>3123</v>
      </c>
      <c r="B1399" s="58" t="s">
        <v>3124</v>
      </c>
      <c r="C1399" s="59" t="s">
        <v>102</v>
      </c>
      <c r="D1399" s="60">
        <v>4013.3</v>
      </c>
      <c r="E1399" s="60">
        <v>109.68</v>
      </c>
      <c r="F1399" s="60">
        <v>4122.9799999999996</v>
      </c>
      <c r="G1399" s="13">
        <v>15</v>
      </c>
    </row>
    <row r="1400" spans="1:7">
      <c r="A1400" s="416" t="s">
        <v>3125</v>
      </c>
      <c r="B1400" s="58" t="s">
        <v>3126</v>
      </c>
      <c r="C1400" s="59" t="s">
        <v>13</v>
      </c>
      <c r="D1400" s="60">
        <v>233.37</v>
      </c>
      <c r="E1400" s="60">
        <v>12.22</v>
      </c>
      <c r="F1400" s="60">
        <v>245.59</v>
      </c>
      <c r="G1400" s="13">
        <v>15</v>
      </c>
    </row>
    <row r="1401" spans="1:7" ht="30">
      <c r="A1401" s="416" t="s">
        <v>3127</v>
      </c>
      <c r="B1401" s="58" t="s">
        <v>3128</v>
      </c>
      <c r="C1401" s="59" t="s">
        <v>13</v>
      </c>
      <c r="D1401" s="60">
        <v>328.84</v>
      </c>
      <c r="E1401" s="60">
        <v>12.22</v>
      </c>
      <c r="F1401" s="60">
        <v>341.06</v>
      </c>
      <c r="G1401" s="13">
        <v>15</v>
      </c>
    </row>
    <row r="1402" spans="1:7">
      <c r="A1402" s="416" t="s">
        <v>3129</v>
      </c>
      <c r="B1402" s="58" t="s">
        <v>3130</v>
      </c>
      <c r="C1402" s="59" t="s">
        <v>16</v>
      </c>
      <c r="D1402" s="60">
        <v>223.66</v>
      </c>
      <c r="E1402" s="60">
        <v>56.38</v>
      </c>
      <c r="F1402" s="60">
        <v>280.04000000000002</v>
      </c>
      <c r="G1402" s="13">
        <v>15</v>
      </c>
    </row>
    <row r="1403" spans="1:7">
      <c r="A1403" s="416" t="s">
        <v>3131</v>
      </c>
      <c r="B1403" s="58" t="s">
        <v>3132</v>
      </c>
      <c r="C1403" s="59" t="s">
        <v>16</v>
      </c>
      <c r="D1403" s="60">
        <v>106.09</v>
      </c>
      <c r="E1403" s="60">
        <v>10.23</v>
      </c>
      <c r="F1403" s="60">
        <v>116.32</v>
      </c>
      <c r="G1403" s="13">
        <v>15</v>
      </c>
    </row>
    <row r="1404" spans="1:7" ht="30">
      <c r="A1404" s="416" t="s">
        <v>3133</v>
      </c>
      <c r="B1404" s="58" t="s">
        <v>3134</v>
      </c>
      <c r="C1404" s="59" t="s">
        <v>16</v>
      </c>
      <c r="D1404" s="60">
        <v>35.04</v>
      </c>
      <c r="E1404" s="60">
        <v>10.23</v>
      </c>
      <c r="F1404" s="60">
        <v>45.27</v>
      </c>
      <c r="G1404" s="13">
        <v>15</v>
      </c>
    </row>
    <row r="1405" spans="1:7" ht="30">
      <c r="A1405" s="416" t="s">
        <v>3135</v>
      </c>
      <c r="B1405" s="58" t="s">
        <v>3136</v>
      </c>
      <c r="C1405" s="59" t="s">
        <v>16</v>
      </c>
      <c r="D1405" s="60">
        <v>584.96</v>
      </c>
      <c r="E1405" s="60">
        <v>100.64</v>
      </c>
      <c r="F1405" s="60">
        <v>685.6</v>
      </c>
      <c r="G1405" s="13">
        <v>15</v>
      </c>
    </row>
    <row r="1406" spans="1:7" ht="30">
      <c r="A1406" s="416" t="s">
        <v>3137</v>
      </c>
      <c r="B1406" s="58" t="s">
        <v>3138</v>
      </c>
      <c r="C1406" s="59" t="s">
        <v>16</v>
      </c>
      <c r="D1406" s="60">
        <v>898.28</v>
      </c>
      <c r="E1406" s="60">
        <v>100.64</v>
      </c>
      <c r="F1406" s="60">
        <v>998.92</v>
      </c>
      <c r="G1406" s="13">
        <v>15</v>
      </c>
    </row>
    <row r="1407" spans="1:7">
      <c r="A1407" s="416" t="s">
        <v>32168</v>
      </c>
      <c r="B1407" s="58" t="s">
        <v>3139</v>
      </c>
      <c r="C1407" s="59"/>
      <c r="D1407" s="60"/>
      <c r="E1407" s="60"/>
      <c r="F1407" s="60"/>
    </row>
    <row r="1408" spans="1:7">
      <c r="A1408" s="416" t="s">
        <v>3140</v>
      </c>
      <c r="B1408" s="58" t="s">
        <v>3141</v>
      </c>
      <c r="C1408" s="59"/>
      <c r="D1408" s="60"/>
      <c r="E1408" s="60"/>
      <c r="F1408" s="60"/>
    </row>
    <row r="1409" spans="1:7">
      <c r="A1409" s="416" t="s">
        <v>3142</v>
      </c>
      <c r="B1409" s="58" t="s">
        <v>33182</v>
      </c>
      <c r="C1409" s="59" t="s">
        <v>16</v>
      </c>
      <c r="D1409" s="60">
        <v>883.32</v>
      </c>
      <c r="E1409" s="60">
        <v>70.48</v>
      </c>
      <c r="F1409" s="60">
        <v>953.8</v>
      </c>
      <c r="G1409" s="13">
        <v>15</v>
      </c>
    </row>
    <row r="1410" spans="1:7" ht="30">
      <c r="A1410" s="416" t="s">
        <v>3143</v>
      </c>
      <c r="B1410" s="58" t="s">
        <v>33183</v>
      </c>
      <c r="C1410" s="59" t="s">
        <v>16</v>
      </c>
      <c r="D1410" s="60">
        <v>374.24</v>
      </c>
      <c r="E1410" s="60">
        <v>70.48</v>
      </c>
      <c r="F1410" s="60">
        <v>444.72</v>
      </c>
      <c r="G1410" s="13">
        <v>15</v>
      </c>
    </row>
    <row r="1411" spans="1:7">
      <c r="A1411" s="416" t="s">
        <v>3144</v>
      </c>
      <c r="B1411" s="58" t="s">
        <v>33184</v>
      </c>
      <c r="C1411" s="59" t="s">
        <v>16</v>
      </c>
      <c r="D1411" s="60">
        <v>1274.05</v>
      </c>
      <c r="E1411" s="60">
        <v>70.48</v>
      </c>
      <c r="F1411" s="60">
        <v>1344.53</v>
      </c>
      <c r="G1411" s="13">
        <v>15</v>
      </c>
    </row>
    <row r="1412" spans="1:7" ht="30">
      <c r="A1412" s="416" t="s">
        <v>3145</v>
      </c>
      <c r="B1412" s="58" t="s">
        <v>33185</v>
      </c>
      <c r="C1412" s="59" t="s">
        <v>16</v>
      </c>
      <c r="D1412" s="60">
        <v>451.64</v>
      </c>
      <c r="E1412" s="60">
        <v>70.48</v>
      </c>
      <c r="F1412" s="60">
        <v>522.12</v>
      </c>
      <c r="G1412" s="13">
        <v>15</v>
      </c>
    </row>
    <row r="1413" spans="1:7">
      <c r="A1413" s="416" t="s">
        <v>3146</v>
      </c>
      <c r="B1413" s="58" t="s">
        <v>33186</v>
      </c>
      <c r="C1413" s="59" t="s">
        <v>16</v>
      </c>
      <c r="D1413" s="60">
        <v>971.93</v>
      </c>
      <c r="E1413" s="60">
        <v>70.48</v>
      </c>
      <c r="F1413" s="60">
        <v>1042.4100000000001</v>
      </c>
      <c r="G1413" s="13">
        <v>15</v>
      </c>
    </row>
    <row r="1414" spans="1:7" ht="30">
      <c r="A1414" s="416" t="s">
        <v>3147</v>
      </c>
      <c r="B1414" s="58" t="s">
        <v>33187</v>
      </c>
      <c r="C1414" s="59" t="s">
        <v>16</v>
      </c>
      <c r="D1414" s="60">
        <v>260.74</v>
      </c>
      <c r="E1414" s="60">
        <v>70.48</v>
      </c>
      <c r="F1414" s="60">
        <v>331.22</v>
      </c>
      <c r="G1414" s="13">
        <v>15</v>
      </c>
    </row>
    <row r="1415" spans="1:7">
      <c r="A1415" s="416" t="s">
        <v>3148</v>
      </c>
      <c r="B1415" s="58" t="s">
        <v>33188</v>
      </c>
      <c r="C1415" s="59" t="s">
        <v>16</v>
      </c>
      <c r="D1415" s="60">
        <v>827.05</v>
      </c>
      <c r="E1415" s="60">
        <v>70.48</v>
      </c>
      <c r="F1415" s="60">
        <v>897.53</v>
      </c>
      <c r="G1415" s="13">
        <v>15</v>
      </c>
    </row>
    <row r="1416" spans="1:7" ht="30">
      <c r="A1416" s="416" t="s">
        <v>3149</v>
      </c>
      <c r="B1416" s="58" t="s">
        <v>33189</v>
      </c>
      <c r="C1416" s="59" t="s">
        <v>16</v>
      </c>
      <c r="D1416" s="60">
        <v>376.84</v>
      </c>
      <c r="E1416" s="60">
        <v>70.48</v>
      </c>
      <c r="F1416" s="60">
        <v>447.32</v>
      </c>
      <c r="G1416" s="13">
        <v>15</v>
      </c>
    </row>
    <row r="1417" spans="1:7">
      <c r="A1417" s="416" t="s">
        <v>3150</v>
      </c>
      <c r="B1417" s="58" t="s">
        <v>33190</v>
      </c>
      <c r="C1417" s="59" t="s">
        <v>16</v>
      </c>
      <c r="D1417" s="60">
        <v>1336.38</v>
      </c>
      <c r="E1417" s="60">
        <v>70.48</v>
      </c>
      <c r="F1417" s="60">
        <v>1406.86</v>
      </c>
      <c r="G1417" s="13">
        <v>15</v>
      </c>
    </row>
    <row r="1418" spans="1:7">
      <c r="A1418" s="416" t="s">
        <v>3151</v>
      </c>
      <c r="B1418" s="58" t="s">
        <v>3152</v>
      </c>
      <c r="C1418" s="59" t="s">
        <v>16</v>
      </c>
      <c r="D1418" s="60">
        <v>1232.92</v>
      </c>
      <c r="E1418" s="60"/>
      <c r="F1418" s="60">
        <v>1232.92</v>
      </c>
      <c r="G1418" s="13">
        <v>15</v>
      </c>
    </row>
    <row r="1419" spans="1:7" ht="30">
      <c r="A1419" s="416" t="s">
        <v>3153</v>
      </c>
      <c r="B1419" s="58" t="s">
        <v>33191</v>
      </c>
      <c r="C1419" s="59" t="s">
        <v>16</v>
      </c>
      <c r="D1419" s="60">
        <v>504.23</v>
      </c>
      <c r="E1419" s="60"/>
      <c r="F1419" s="60">
        <v>504.23</v>
      </c>
      <c r="G1419" s="13">
        <v>15</v>
      </c>
    </row>
    <row r="1420" spans="1:7" ht="30">
      <c r="A1420" s="416" t="s">
        <v>3154</v>
      </c>
      <c r="B1420" s="58" t="s">
        <v>33192</v>
      </c>
      <c r="C1420" s="59" t="s">
        <v>16</v>
      </c>
      <c r="D1420" s="60">
        <v>875.33</v>
      </c>
      <c r="E1420" s="60"/>
      <c r="F1420" s="60">
        <v>875.33</v>
      </c>
      <c r="G1420" s="13">
        <v>15</v>
      </c>
    </row>
    <row r="1421" spans="1:7" ht="30">
      <c r="A1421" s="416" t="s">
        <v>288</v>
      </c>
      <c r="B1421" s="58" t="s">
        <v>33193</v>
      </c>
      <c r="C1421" s="59" t="s">
        <v>16</v>
      </c>
      <c r="D1421" s="60">
        <v>1330.89</v>
      </c>
      <c r="E1421" s="60">
        <v>70.48</v>
      </c>
      <c r="F1421" s="60">
        <v>1401.37</v>
      </c>
      <c r="G1421" s="13">
        <v>15</v>
      </c>
    </row>
    <row r="1422" spans="1:7" ht="30">
      <c r="A1422" s="416" t="s">
        <v>3155</v>
      </c>
      <c r="B1422" s="58" t="s">
        <v>33194</v>
      </c>
      <c r="C1422" s="59" t="s">
        <v>16</v>
      </c>
      <c r="D1422" s="60">
        <v>1023.02</v>
      </c>
      <c r="E1422" s="60">
        <v>70.48</v>
      </c>
      <c r="F1422" s="60">
        <v>1093.5</v>
      </c>
      <c r="G1422" s="13">
        <v>15</v>
      </c>
    </row>
    <row r="1423" spans="1:7" ht="30">
      <c r="A1423" s="416" t="s">
        <v>3156</v>
      </c>
      <c r="B1423" s="58" t="s">
        <v>33195</v>
      </c>
      <c r="C1423" s="59" t="s">
        <v>16</v>
      </c>
      <c r="D1423" s="60">
        <v>667.45</v>
      </c>
      <c r="E1423" s="60">
        <v>70.48</v>
      </c>
      <c r="F1423" s="60">
        <v>737.93</v>
      </c>
      <c r="G1423" s="13">
        <v>15</v>
      </c>
    </row>
    <row r="1424" spans="1:7">
      <c r="A1424" s="416" t="s">
        <v>3157</v>
      </c>
      <c r="B1424" s="58" t="s">
        <v>33196</v>
      </c>
      <c r="C1424" s="59" t="s">
        <v>16</v>
      </c>
      <c r="D1424" s="60">
        <v>592.05999999999995</v>
      </c>
      <c r="E1424" s="60">
        <v>26.68</v>
      </c>
      <c r="F1424" s="60">
        <v>618.74</v>
      </c>
      <c r="G1424" s="13">
        <v>15</v>
      </c>
    </row>
    <row r="1425" spans="1:7">
      <c r="A1425" s="416" t="s">
        <v>3158</v>
      </c>
      <c r="B1425" s="58" t="s">
        <v>33197</v>
      </c>
      <c r="C1425" s="59" t="s">
        <v>16</v>
      </c>
      <c r="D1425" s="60">
        <v>1004.37</v>
      </c>
      <c r="E1425" s="60">
        <v>26.68</v>
      </c>
      <c r="F1425" s="60">
        <v>1031.05</v>
      </c>
      <c r="G1425" s="13">
        <v>15</v>
      </c>
    </row>
    <row r="1426" spans="1:7">
      <c r="A1426" s="416" t="s">
        <v>3159</v>
      </c>
      <c r="B1426" s="58" t="s">
        <v>33198</v>
      </c>
      <c r="C1426" s="59" t="s">
        <v>16</v>
      </c>
      <c r="D1426" s="60">
        <v>940.45</v>
      </c>
      <c r="E1426" s="60">
        <v>40.619999999999997</v>
      </c>
      <c r="F1426" s="60">
        <v>981.07</v>
      </c>
      <c r="G1426" s="13">
        <v>15</v>
      </c>
    </row>
    <row r="1427" spans="1:7">
      <c r="A1427" s="416" t="s">
        <v>3160</v>
      </c>
      <c r="B1427" s="58" t="s">
        <v>33199</v>
      </c>
      <c r="C1427" s="59" t="s">
        <v>16</v>
      </c>
      <c r="D1427" s="60">
        <v>1003.67</v>
      </c>
      <c r="E1427" s="60">
        <v>40.619999999999997</v>
      </c>
      <c r="F1427" s="60">
        <v>1044.29</v>
      </c>
      <c r="G1427" s="13">
        <v>15</v>
      </c>
    </row>
    <row r="1428" spans="1:7">
      <c r="A1428" s="416" t="s">
        <v>3161</v>
      </c>
      <c r="B1428" s="58" t="s">
        <v>33200</v>
      </c>
      <c r="C1428" s="59" t="s">
        <v>16</v>
      </c>
      <c r="D1428" s="60">
        <v>1391.78</v>
      </c>
      <c r="E1428" s="60">
        <v>40.619999999999997</v>
      </c>
      <c r="F1428" s="60">
        <v>1432.4</v>
      </c>
      <c r="G1428" s="13">
        <v>15</v>
      </c>
    </row>
    <row r="1429" spans="1:7">
      <c r="A1429" s="416" t="s">
        <v>3162</v>
      </c>
      <c r="B1429" s="58" t="s">
        <v>3163</v>
      </c>
      <c r="C1429" s="59" t="s">
        <v>16</v>
      </c>
      <c r="D1429" s="60">
        <v>883.12</v>
      </c>
      <c r="E1429" s="60"/>
      <c r="F1429" s="60">
        <v>883.12</v>
      </c>
      <c r="G1429" s="13">
        <v>15</v>
      </c>
    </row>
    <row r="1430" spans="1:7" ht="30">
      <c r="A1430" s="416" t="s">
        <v>3164</v>
      </c>
      <c r="B1430" s="58" t="s">
        <v>3165</v>
      </c>
      <c r="C1430" s="59" t="s">
        <v>16</v>
      </c>
      <c r="D1430" s="60">
        <v>1490.69</v>
      </c>
      <c r="E1430" s="60"/>
      <c r="F1430" s="60">
        <v>1490.69</v>
      </c>
      <c r="G1430" s="13">
        <v>15</v>
      </c>
    </row>
    <row r="1431" spans="1:7" ht="30">
      <c r="A1431" s="416" t="s">
        <v>3166</v>
      </c>
      <c r="B1431" s="58" t="s">
        <v>33201</v>
      </c>
      <c r="C1431" s="59" t="s">
        <v>16</v>
      </c>
      <c r="D1431" s="60">
        <v>950.04</v>
      </c>
      <c r="E1431" s="60">
        <v>70.48</v>
      </c>
      <c r="F1431" s="60">
        <v>1020.52</v>
      </c>
      <c r="G1431" s="13">
        <v>15</v>
      </c>
    </row>
    <row r="1432" spans="1:7" ht="30">
      <c r="A1432" s="416" t="s">
        <v>3167</v>
      </c>
      <c r="B1432" s="58" t="s">
        <v>33202</v>
      </c>
      <c r="C1432" s="59" t="s">
        <v>16</v>
      </c>
      <c r="D1432" s="60">
        <v>942.7</v>
      </c>
      <c r="E1432" s="60">
        <v>70.48</v>
      </c>
      <c r="F1432" s="60">
        <v>1013.18</v>
      </c>
      <c r="G1432" s="13">
        <v>15</v>
      </c>
    </row>
    <row r="1433" spans="1:7" ht="30">
      <c r="A1433" s="416" t="s">
        <v>3168</v>
      </c>
      <c r="B1433" s="58" t="s">
        <v>33203</v>
      </c>
      <c r="C1433" s="59" t="s">
        <v>16</v>
      </c>
      <c r="D1433" s="60">
        <v>1036.53</v>
      </c>
      <c r="E1433" s="60">
        <v>70.48</v>
      </c>
      <c r="F1433" s="60">
        <v>1107.01</v>
      </c>
      <c r="G1433" s="13">
        <v>15</v>
      </c>
    </row>
    <row r="1434" spans="1:7" ht="30">
      <c r="A1434" s="416" t="s">
        <v>3169</v>
      </c>
      <c r="B1434" s="58" t="s">
        <v>33204</v>
      </c>
      <c r="C1434" s="59" t="s">
        <v>16</v>
      </c>
      <c r="D1434" s="60">
        <v>1157.58</v>
      </c>
      <c r="E1434" s="60">
        <v>70.48</v>
      </c>
      <c r="F1434" s="60">
        <v>1228.06</v>
      </c>
      <c r="G1434" s="13">
        <v>15</v>
      </c>
    </row>
    <row r="1435" spans="1:7" ht="30">
      <c r="A1435" s="416" t="s">
        <v>3170</v>
      </c>
      <c r="B1435" s="58" t="s">
        <v>33205</v>
      </c>
      <c r="C1435" s="59" t="s">
        <v>16</v>
      </c>
      <c r="D1435" s="60">
        <v>1233.8800000000001</v>
      </c>
      <c r="E1435" s="60">
        <v>70.48</v>
      </c>
      <c r="F1435" s="60">
        <v>1304.3599999999999</v>
      </c>
      <c r="G1435" s="13">
        <v>15</v>
      </c>
    </row>
    <row r="1436" spans="1:7" ht="30">
      <c r="A1436" s="416" t="s">
        <v>3171</v>
      </c>
      <c r="B1436" s="58" t="s">
        <v>33206</v>
      </c>
      <c r="C1436" s="59" t="s">
        <v>16</v>
      </c>
      <c r="D1436" s="60">
        <v>1183.47</v>
      </c>
      <c r="E1436" s="60">
        <v>70.48</v>
      </c>
      <c r="F1436" s="60">
        <v>1253.95</v>
      </c>
      <c r="G1436" s="13">
        <v>15</v>
      </c>
    </row>
    <row r="1437" spans="1:7">
      <c r="A1437" s="416" t="s">
        <v>3172</v>
      </c>
      <c r="B1437" s="58" t="s">
        <v>3173</v>
      </c>
      <c r="C1437" s="59"/>
      <c r="D1437" s="60"/>
      <c r="E1437" s="60"/>
      <c r="F1437" s="60"/>
    </row>
    <row r="1438" spans="1:7" ht="30">
      <c r="A1438" s="416" t="s">
        <v>3174</v>
      </c>
      <c r="B1438" s="58" t="s">
        <v>33207</v>
      </c>
      <c r="C1438" s="59" t="s">
        <v>16</v>
      </c>
      <c r="D1438" s="60">
        <v>412.91</v>
      </c>
      <c r="E1438" s="60">
        <v>140.94</v>
      </c>
      <c r="F1438" s="60">
        <v>553.85</v>
      </c>
      <c r="G1438" s="13">
        <v>15</v>
      </c>
    </row>
    <row r="1439" spans="1:7">
      <c r="A1439" s="416" t="s">
        <v>3175</v>
      </c>
      <c r="B1439" s="58" t="s">
        <v>33208</v>
      </c>
      <c r="C1439" s="59" t="s">
        <v>16</v>
      </c>
      <c r="D1439" s="60">
        <v>957.26</v>
      </c>
      <c r="E1439" s="60">
        <v>140.94</v>
      </c>
      <c r="F1439" s="60">
        <v>1098.2</v>
      </c>
      <c r="G1439" s="13">
        <v>15</v>
      </c>
    </row>
    <row r="1440" spans="1:7" ht="30">
      <c r="A1440" s="416" t="s">
        <v>3176</v>
      </c>
      <c r="B1440" s="58" t="s">
        <v>33209</v>
      </c>
      <c r="C1440" s="59" t="s">
        <v>16</v>
      </c>
      <c r="D1440" s="60">
        <v>1062.08</v>
      </c>
      <c r="E1440" s="60">
        <v>140.94</v>
      </c>
      <c r="F1440" s="60">
        <v>1203.02</v>
      </c>
      <c r="G1440" s="13">
        <v>15</v>
      </c>
    </row>
    <row r="1441" spans="1:7" ht="30">
      <c r="A1441" s="416" t="s">
        <v>3177</v>
      </c>
      <c r="B1441" s="58" t="s">
        <v>33210</v>
      </c>
      <c r="C1441" s="59" t="s">
        <v>16</v>
      </c>
      <c r="D1441" s="60">
        <v>1118.74</v>
      </c>
      <c r="E1441" s="60">
        <v>70.48</v>
      </c>
      <c r="F1441" s="60">
        <v>1189.22</v>
      </c>
      <c r="G1441" s="13">
        <v>15</v>
      </c>
    </row>
    <row r="1442" spans="1:7">
      <c r="A1442" s="416" t="s">
        <v>3178</v>
      </c>
      <c r="B1442" s="58" t="s">
        <v>33211</v>
      </c>
      <c r="C1442" s="59" t="s">
        <v>16</v>
      </c>
      <c r="D1442" s="60">
        <v>386.98</v>
      </c>
      <c r="E1442" s="60">
        <v>140.94</v>
      </c>
      <c r="F1442" s="60">
        <v>527.91999999999996</v>
      </c>
      <c r="G1442" s="13">
        <v>15</v>
      </c>
    </row>
    <row r="1443" spans="1:7" ht="30">
      <c r="A1443" s="416" t="s">
        <v>3179</v>
      </c>
      <c r="B1443" s="58" t="s">
        <v>33212</v>
      </c>
      <c r="C1443" s="59" t="s">
        <v>16</v>
      </c>
      <c r="D1443" s="60">
        <v>960.02</v>
      </c>
      <c r="E1443" s="60">
        <v>140.94</v>
      </c>
      <c r="F1443" s="60">
        <v>1100.96</v>
      </c>
      <c r="G1443" s="13">
        <v>15</v>
      </c>
    </row>
    <row r="1444" spans="1:7" ht="30">
      <c r="A1444" s="416" t="s">
        <v>3180</v>
      </c>
      <c r="B1444" s="58" t="s">
        <v>33213</v>
      </c>
      <c r="C1444" s="59" t="s">
        <v>16</v>
      </c>
      <c r="D1444" s="60">
        <v>512.92999999999995</v>
      </c>
      <c r="E1444" s="60">
        <v>140.94</v>
      </c>
      <c r="F1444" s="60">
        <v>653.87</v>
      </c>
      <c r="G1444" s="13">
        <v>15</v>
      </c>
    </row>
    <row r="1445" spans="1:7">
      <c r="A1445" s="416" t="s">
        <v>3181</v>
      </c>
      <c r="B1445" s="58" t="s">
        <v>33214</v>
      </c>
      <c r="C1445" s="59" t="s">
        <v>16</v>
      </c>
      <c r="D1445" s="60">
        <v>1105.79</v>
      </c>
      <c r="E1445" s="60">
        <v>140.94</v>
      </c>
      <c r="F1445" s="60">
        <v>1246.73</v>
      </c>
      <c r="G1445" s="13">
        <v>15</v>
      </c>
    </row>
    <row r="1446" spans="1:7">
      <c r="A1446" s="416" t="s">
        <v>3182</v>
      </c>
      <c r="B1446" s="58" t="s">
        <v>33215</v>
      </c>
      <c r="C1446" s="59" t="s">
        <v>16</v>
      </c>
      <c r="D1446" s="60">
        <v>565.4</v>
      </c>
      <c r="E1446" s="60">
        <v>140.94</v>
      </c>
      <c r="F1446" s="60">
        <v>706.34</v>
      </c>
      <c r="G1446" s="13">
        <v>15</v>
      </c>
    </row>
    <row r="1447" spans="1:7" ht="30">
      <c r="A1447" s="416" t="s">
        <v>3183</v>
      </c>
      <c r="B1447" s="58" t="s">
        <v>33216</v>
      </c>
      <c r="C1447" s="59" t="s">
        <v>16</v>
      </c>
      <c r="D1447" s="60">
        <v>725.4</v>
      </c>
      <c r="E1447" s="60">
        <v>140.94</v>
      </c>
      <c r="F1447" s="60">
        <v>866.34</v>
      </c>
      <c r="G1447" s="13">
        <v>15</v>
      </c>
    </row>
    <row r="1448" spans="1:7" ht="30">
      <c r="A1448" s="416" t="s">
        <v>3184</v>
      </c>
      <c r="B1448" s="58" t="s">
        <v>33217</v>
      </c>
      <c r="C1448" s="59" t="s">
        <v>16</v>
      </c>
      <c r="D1448" s="60">
        <v>1030.52</v>
      </c>
      <c r="E1448" s="60">
        <v>70.48</v>
      </c>
      <c r="F1448" s="60">
        <v>1101</v>
      </c>
      <c r="G1448" s="13">
        <v>15</v>
      </c>
    </row>
    <row r="1449" spans="1:7" ht="30">
      <c r="A1449" s="416" t="s">
        <v>3185</v>
      </c>
      <c r="B1449" s="58" t="s">
        <v>33218</v>
      </c>
      <c r="C1449" s="59" t="s">
        <v>16</v>
      </c>
      <c r="D1449" s="60">
        <v>973.97</v>
      </c>
      <c r="E1449" s="60">
        <v>70.48</v>
      </c>
      <c r="F1449" s="60">
        <v>1044.45</v>
      </c>
      <c r="G1449" s="13">
        <v>15</v>
      </c>
    </row>
    <row r="1450" spans="1:7" ht="30">
      <c r="A1450" s="416" t="s">
        <v>3186</v>
      </c>
      <c r="B1450" s="58" t="s">
        <v>33219</v>
      </c>
      <c r="C1450" s="59" t="s">
        <v>16</v>
      </c>
      <c r="D1450" s="60">
        <v>941.07</v>
      </c>
      <c r="E1450" s="60">
        <v>70.48</v>
      </c>
      <c r="F1450" s="60">
        <v>1011.55</v>
      </c>
      <c r="G1450" s="13">
        <v>15</v>
      </c>
    </row>
    <row r="1451" spans="1:7" ht="30">
      <c r="A1451" s="416" t="s">
        <v>3187</v>
      </c>
      <c r="B1451" s="58" t="s">
        <v>33220</v>
      </c>
      <c r="C1451" s="59" t="s">
        <v>16</v>
      </c>
      <c r="D1451" s="60">
        <v>1360.24</v>
      </c>
      <c r="E1451" s="60">
        <v>70.48</v>
      </c>
      <c r="F1451" s="60">
        <v>1430.72</v>
      </c>
      <c r="G1451" s="13">
        <v>15</v>
      </c>
    </row>
    <row r="1452" spans="1:7" ht="45">
      <c r="A1452" s="416" t="s">
        <v>3188</v>
      </c>
      <c r="B1452" s="58" t="s">
        <v>33221</v>
      </c>
      <c r="C1452" s="59" t="s">
        <v>16</v>
      </c>
      <c r="D1452" s="60">
        <v>1406.8</v>
      </c>
      <c r="E1452" s="60"/>
      <c r="F1452" s="60">
        <v>1406.8</v>
      </c>
      <c r="G1452" s="13">
        <v>15</v>
      </c>
    </row>
    <row r="1453" spans="1:7" ht="30">
      <c r="A1453" s="416" t="s">
        <v>3189</v>
      </c>
      <c r="B1453" s="58" t="s">
        <v>33222</v>
      </c>
      <c r="C1453" s="59" t="s">
        <v>16</v>
      </c>
      <c r="D1453" s="60">
        <v>1378.85</v>
      </c>
      <c r="E1453" s="60">
        <v>140.94</v>
      </c>
      <c r="F1453" s="60">
        <v>1519.79</v>
      </c>
      <c r="G1453" s="13">
        <v>15</v>
      </c>
    </row>
    <row r="1454" spans="1:7">
      <c r="A1454" s="416" t="s">
        <v>3190</v>
      </c>
      <c r="B1454" s="58" t="s">
        <v>3191</v>
      </c>
      <c r="C1454" s="59"/>
      <c r="D1454" s="60"/>
      <c r="E1454" s="60"/>
      <c r="F1454" s="60"/>
    </row>
    <row r="1455" spans="1:7" ht="30">
      <c r="A1455" s="416" t="s">
        <v>3192</v>
      </c>
      <c r="B1455" s="58" t="s">
        <v>3193</v>
      </c>
      <c r="C1455" s="59" t="s">
        <v>16</v>
      </c>
      <c r="D1455" s="60">
        <v>211.8</v>
      </c>
      <c r="E1455" s="60">
        <v>15.65</v>
      </c>
      <c r="F1455" s="60">
        <v>227.45</v>
      </c>
      <c r="G1455" s="13">
        <v>15</v>
      </c>
    </row>
    <row r="1456" spans="1:7">
      <c r="A1456" s="416" t="s">
        <v>32169</v>
      </c>
      <c r="B1456" s="58" t="s">
        <v>3194</v>
      </c>
      <c r="C1456" s="59"/>
      <c r="D1456" s="60"/>
      <c r="E1456" s="60"/>
      <c r="F1456" s="60"/>
    </row>
    <row r="1457" spans="1:7">
      <c r="A1457" s="416" t="s">
        <v>3195</v>
      </c>
      <c r="B1457" s="58" t="s">
        <v>3196</v>
      </c>
      <c r="C1457" s="59"/>
      <c r="D1457" s="60"/>
      <c r="E1457" s="60"/>
      <c r="F1457" s="60"/>
    </row>
    <row r="1458" spans="1:7">
      <c r="A1458" s="416" t="s">
        <v>3197</v>
      </c>
      <c r="B1458" s="58" t="s">
        <v>3198</v>
      </c>
      <c r="C1458" s="59" t="s">
        <v>16</v>
      </c>
      <c r="D1458" s="60">
        <v>126.09</v>
      </c>
      <c r="E1458" s="60">
        <v>22.52</v>
      </c>
      <c r="F1458" s="60">
        <v>148.61000000000001</v>
      </c>
      <c r="G1458" s="13">
        <v>15</v>
      </c>
    </row>
    <row r="1459" spans="1:7">
      <c r="A1459" s="416" t="s">
        <v>3199</v>
      </c>
      <c r="B1459" s="58" t="s">
        <v>3200</v>
      </c>
      <c r="C1459" s="59" t="s">
        <v>16</v>
      </c>
      <c r="D1459" s="60">
        <v>159.35</v>
      </c>
      <c r="E1459" s="60">
        <v>22.52</v>
      </c>
      <c r="F1459" s="60">
        <v>181.87</v>
      </c>
      <c r="G1459" s="13">
        <v>15</v>
      </c>
    </row>
    <row r="1460" spans="1:7">
      <c r="A1460" s="416" t="s">
        <v>3201</v>
      </c>
      <c r="B1460" s="58" t="s">
        <v>3202</v>
      </c>
      <c r="C1460" s="59" t="s">
        <v>16</v>
      </c>
      <c r="D1460" s="60">
        <v>153.83000000000001</v>
      </c>
      <c r="E1460" s="60">
        <v>22.52</v>
      </c>
      <c r="F1460" s="60">
        <v>176.35</v>
      </c>
      <c r="G1460" s="13">
        <v>15</v>
      </c>
    </row>
    <row r="1461" spans="1:7">
      <c r="A1461" s="416" t="s">
        <v>3203</v>
      </c>
      <c r="B1461" s="58" t="s">
        <v>3204</v>
      </c>
      <c r="C1461" s="59" t="s">
        <v>16</v>
      </c>
      <c r="D1461" s="60">
        <v>170.4</v>
      </c>
      <c r="E1461" s="60">
        <v>29.46</v>
      </c>
      <c r="F1461" s="60">
        <v>199.86</v>
      </c>
      <c r="G1461" s="13">
        <v>15</v>
      </c>
    </row>
    <row r="1462" spans="1:7">
      <c r="A1462" s="416" t="s">
        <v>3205</v>
      </c>
      <c r="B1462" s="58" t="s">
        <v>3206</v>
      </c>
      <c r="C1462" s="59" t="s">
        <v>16</v>
      </c>
      <c r="D1462" s="60">
        <v>453.46</v>
      </c>
      <c r="E1462" s="60">
        <v>29.46</v>
      </c>
      <c r="F1462" s="60">
        <v>482.92</v>
      </c>
      <c r="G1462" s="13">
        <v>15</v>
      </c>
    </row>
    <row r="1463" spans="1:7">
      <c r="A1463" s="416" t="s">
        <v>3207</v>
      </c>
      <c r="B1463" s="58" t="s">
        <v>3208</v>
      </c>
      <c r="C1463" s="59" t="s">
        <v>16</v>
      </c>
      <c r="D1463" s="60">
        <v>468.96</v>
      </c>
      <c r="E1463" s="60">
        <v>33.78</v>
      </c>
      <c r="F1463" s="60">
        <v>502.74</v>
      </c>
      <c r="G1463" s="13">
        <v>15</v>
      </c>
    </row>
    <row r="1464" spans="1:7">
      <c r="A1464" s="416" t="s">
        <v>3209</v>
      </c>
      <c r="B1464" s="58" t="s">
        <v>3210</v>
      </c>
      <c r="C1464" s="59" t="s">
        <v>16</v>
      </c>
      <c r="D1464" s="60">
        <v>536.16999999999996</v>
      </c>
      <c r="E1464" s="60">
        <v>35.54</v>
      </c>
      <c r="F1464" s="60">
        <v>571.71</v>
      </c>
      <c r="G1464" s="13">
        <v>15</v>
      </c>
    </row>
    <row r="1465" spans="1:7">
      <c r="A1465" s="416" t="s">
        <v>3211</v>
      </c>
      <c r="B1465" s="58" t="s">
        <v>3212</v>
      </c>
      <c r="C1465" s="59" t="s">
        <v>16</v>
      </c>
      <c r="D1465" s="60">
        <v>445.24</v>
      </c>
      <c r="E1465" s="60">
        <v>29.46</v>
      </c>
      <c r="F1465" s="60">
        <v>474.7</v>
      </c>
      <c r="G1465" s="13">
        <v>15</v>
      </c>
    </row>
    <row r="1466" spans="1:7">
      <c r="A1466" s="416" t="s">
        <v>3213</v>
      </c>
      <c r="B1466" s="58" t="s">
        <v>3214</v>
      </c>
      <c r="C1466" s="59" t="s">
        <v>16</v>
      </c>
      <c r="D1466" s="60">
        <v>217.47</v>
      </c>
      <c r="E1466" s="60">
        <v>29.46</v>
      </c>
      <c r="F1466" s="60">
        <v>246.93</v>
      </c>
      <c r="G1466" s="13">
        <v>15</v>
      </c>
    </row>
    <row r="1467" spans="1:7">
      <c r="A1467" s="416" t="s">
        <v>3215</v>
      </c>
      <c r="B1467" s="58" t="s">
        <v>3216</v>
      </c>
      <c r="C1467" s="59" t="s">
        <v>16</v>
      </c>
      <c r="D1467" s="60">
        <v>242.47</v>
      </c>
      <c r="E1467" s="60">
        <v>33.78</v>
      </c>
      <c r="F1467" s="60">
        <v>276.25</v>
      </c>
      <c r="G1467" s="13">
        <v>15</v>
      </c>
    </row>
    <row r="1468" spans="1:7">
      <c r="A1468" s="416" t="s">
        <v>3217</v>
      </c>
      <c r="B1468" s="58" t="s">
        <v>3218</v>
      </c>
      <c r="C1468" s="59" t="s">
        <v>16</v>
      </c>
      <c r="D1468" s="60">
        <v>372.24</v>
      </c>
      <c r="E1468" s="60">
        <v>35.53</v>
      </c>
      <c r="F1468" s="60">
        <v>407.77</v>
      </c>
      <c r="G1468" s="13">
        <v>15</v>
      </c>
    </row>
    <row r="1469" spans="1:7">
      <c r="A1469" s="416" t="s">
        <v>3219</v>
      </c>
      <c r="B1469" s="58" t="s">
        <v>3220</v>
      </c>
      <c r="C1469" s="59" t="s">
        <v>16</v>
      </c>
      <c r="D1469" s="60">
        <v>302.73</v>
      </c>
      <c r="E1469" s="60">
        <v>22.52</v>
      </c>
      <c r="F1469" s="60">
        <v>325.25</v>
      </c>
      <c r="G1469" s="13">
        <v>15</v>
      </c>
    </row>
    <row r="1470" spans="1:7" ht="30">
      <c r="A1470" s="416" t="s">
        <v>3221</v>
      </c>
      <c r="B1470" s="58" t="s">
        <v>3222</v>
      </c>
      <c r="C1470" s="59" t="s">
        <v>16</v>
      </c>
      <c r="D1470" s="60">
        <v>4049.4</v>
      </c>
      <c r="E1470" s="60"/>
      <c r="F1470" s="60">
        <v>4049.4</v>
      </c>
      <c r="G1470" s="13">
        <v>15</v>
      </c>
    </row>
    <row r="1471" spans="1:7" ht="30">
      <c r="A1471" s="416" t="s">
        <v>3223</v>
      </c>
      <c r="B1471" s="58" t="s">
        <v>3224</v>
      </c>
      <c r="C1471" s="59" t="s">
        <v>16</v>
      </c>
      <c r="D1471" s="60">
        <v>6121.16</v>
      </c>
      <c r="E1471" s="60">
        <v>88.67</v>
      </c>
      <c r="F1471" s="60">
        <v>6209.83</v>
      </c>
      <c r="G1471" s="13">
        <v>15</v>
      </c>
    </row>
    <row r="1472" spans="1:7">
      <c r="A1472" s="416" t="s">
        <v>3225</v>
      </c>
      <c r="B1472" s="58" t="s">
        <v>3226</v>
      </c>
      <c r="C1472" s="59" t="s">
        <v>16</v>
      </c>
      <c r="D1472" s="60">
        <v>218.33</v>
      </c>
      <c r="E1472" s="60">
        <v>29.46</v>
      </c>
      <c r="F1472" s="60">
        <v>247.79</v>
      </c>
      <c r="G1472" s="13">
        <v>15</v>
      </c>
    </row>
    <row r="1473" spans="1:7">
      <c r="A1473" s="416" t="s">
        <v>3227</v>
      </c>
      <c r="B1473" s="58" t="s">
        <v>3228</v>
      </c>
      <c r="C1473" s="59"/>
      <c r="D1473" s="60"/>
      <c r="E1473" s="60"/>
      <c r="F1473" s="60"/>
    </row>
    <row r="1474" spans="1:7">
      <c r="A1474" s="416" t="s">
        <v>3229</v>
      </c>
      <c r="B1474" s="58" t="s">
        <v>3230</v>
      </c>
      <c r="C1474" s="59" t="s">
        <v>16</v>
      </c>
      <c r="D1474" s="60">
        <v>218.7</v>
      </c>
      <c r="E1474" s="60">
        <v>29.46</v>
      </c>
      <c r="F1474" s="60">
        <v>248.16</v>
      </c>
      <c r="G1474" s="13">
        <v>15</v>
      </c>
    </row>
    <row r="1475" spans="1:7">
      <c r="A1475" s="416" t="s">
        <v>3231</v>
      </c>
      <c r="B1475" s="58" t="s">
        <v>3232</v>
      </c>
      <c r="C1475" s="59" t="s">
        <v>16</v>
      </c>
      <c r="D1475" s="60">
        <v>232.88</v>
      </c>
      <c r="E1475" s="60">
        <v>33.78</v>
      </c>
      <c r="F1475" s="60">
        <v>266.66000000000003</v>
      </c>
      <c r="G1475" s="13">
        <v>15</v>
      </c>
    </row>
    <row r="1476" spans="1:7">
      <c r="A1476" s="416" t="s">
        <v>3233</v>
      </c>
      <c r="B1476" s="58" t="s">
        <v>3234</v>
      </c>
      <c r="C1476" s="59" t="s">
        <v>16</v>
      </c>
      <c r="D1476" s="60">
        <v>241.76</v>
      </c>
      <c r="E1476" s="60">
        <v>35.53</v>
      </c>
      <c r="F1476" s="60">
        <v>277.29000000000002</v>
      </c>
      <c r="G1476" s="13">
        <v>15</v>
      </c>
    </row>
    <row r="1477" spans="1:7">
      <c r="A1477" s="416" t="s">
        <v>3235</v>
      </c>
      <c r="B1477" s="58" t="s">
        <v>3236</v>
      </c>
      <c r="C1477" s="59" t="s">
        <v>16</v>
      </c>
      <c r="D1477" s="60">
        <v>310.56</v>
      </c>
      <c r="E1477" s="60">
        <v>29.44</v>
      </c>
      <c r="F1477" s="60">
        <v>340</v>
      </c>
      <c r="G1477" s="13">
        <v>15</v>
      </c>
    </row>
    <row r="1478" spans="1:7">
      <c r="A1478" s="416" t="s">
        <v>3237</v>
      </c>
      <c r="B1478" s="58" t="s">
        <v>3238</v>
      </c>
      <c r="C1478" s="59" t="s">
        <v>16</v>
      </c>
      <c r="D1478" s="60">
        <v>340.17</v>
      </c>
      <c r="E1478" s="60">
        <v>33.78</v>
      </c>
      <c r="F1478" s="60">
        <v>373.95</v>
      </c>
      <c r="G1478" s="13">
        <v>15</v>
      </c>
    </row>
    <row r="1479" spans="1:7">
      <c r="A1479" s="416" t="s">
        <v>3239</v>
      </c>
      <c r="B1479" s="58" t="s">
        <v>3240</v>
      </c>
      <c r="C1479" s="59" t="s">
        <v>16</v>
      </c>
      <c r="D1479" s="60">
        <v>484.34</v>
      </c>
      <c r="E1479" s="60">
        <v>35.53</v>
      </c>
      <c r="F1479" s="60">
        <v>519.87</v>
      </c>
      <c r="G1479" s="13">
        <v>15</v>
      </c>
    </row>
    <row r="1480" spans="1:7">
      <c r="A1480" s="416" t="s">
        <v>3241</v>
      </c>
      <c r="B1480" s="58" t="s">
        <v>3242</v>
      </c>
      <c r="C1480" s="59" t="s">
        <v>16</v>
      </c>
      <c r="D1480" s="60">
        <v>480.33</v>
      </c>
      <c r="E1480" s="60">
        <v>33.78</v>
      </c>
      <c r="F1480" s="60">
        <v>514.11</v>
      </c>
      <c r="G1480" s="13">
        <v>15</v>
      </c>
    </row>
    <row r="1481" spans="1:7">
      <c r="A1481" s="416" t="s">
        <v>3243</v>
      </c>
      <c r="B1481" s="58" t="s">
        <v>3244</v>
      </c>
      <c r="C1481" s="59" t="s">
        <v>16</v>
      </c>
      <c r="D1481" s="60">
        <v>584.62</v>
      </c>
      <c r="E1481" s="60">
        <v>35.53</v>
      </c>
      <c r="F1481" s="60">
        <v>620.15</v>
      </c>
      <c r="G1481" s="13">
        <v>15</v>
      </c>
    </row>
    <row r="1482" spans="1:7">
      <c r="A1482" s="416" t="s">
        <v>3245</v>
      </c>
      <c r="B1482" s="58" t="s">
        <v>3246</v>
      </c>
      <c r="C1482" s="59"/>
      <c r="D1482" s="60"/>
      <c r="E1482" s="60"/>
      <c r="F1482" s="60"/>
    </row>
    <row r="1483" spans="1:7">
      <c r="A1483" s="416" t="s">
        <v>3247</v>
      </c>
      <c r="B1483" s="58" t="s">
        <v>3248</v>
      </c>
      <c r="C1483" s="59" t="s">
        <v>16</v>
      </c>
      <c r="D1483" s="60">
        <v>341.44</v>
      </c>
      <c r="E1483" s="60">
        <v>33.78</v>
      </c>
      <c r="F1483" s="60">
        <v>375.22</v>
      </c>
      <c r="G1483" s="13">
        <v>15</v>
      </c>
    </row>
    <row r="1484" spans="1:7">
      <c r="A1484" s="416" t="s">
        <v>3249</v>
      </c>
      <c r="B1484" s="58" t="s">
        <v>3250</v>
      </c>
      <c r="C1484" s="59" t="s">
        <v>16</v>
      </c>
      <c r="D1484" s="60">
        <v>1062.3399999999999</v>
      </c>
      <c r="E1484" s="60">
        <v>45.04</v>
      </c>
      <c r="F1484" s="60">
        <v>1107.3800000000001</v>
      </c>
      <c r="G1484" s="13">
        <v>15</v>
      </c>
    </row>
    <row r="1485" spans="1:7">
      <c r="A1485" s="416" t="s">
        <v>3251</v>
      </c>
      <c r="B1485" s="58" t="s">
        <v>3252</v>
      </c>
      <c r="C1485" s="59"/>
      <c r="D1485" s="60"/>
      <c r="E1485" s="60"/>
      <c r="F1485" s="60"/>
    </row>
    <row r="1486" spans="1:7">
      <c r="A1486" s="416" t="s">
        <v>3253</v>
      </c>
      <c r="B1486" s="58" t="s">
        <v>3254</v>
      </c>
      <c r="C1486" s="59" t="s">
        <v>16</v>
      </c>
      <c r="D1486" s="60">
        <v>575.59</v>
      </c>
      <c r="E1486" s="60"/>
      <c r="F1486" s="60">
        <v>575.59</v>
      </c>
      <c r="G1486" s="13">
        <v>15</v>
      </c>
    </row>
    <row r="1487" spans="1:7">
      <c r="A1487" s="416" t="s">
        <v>3255</v>
      </c>
      <c r="B1487" s="58" t="s">
        <v>3256</v>
      </c>
      <c r="C1487" s="59" t="s">
        <v>16</v>
      </c>
      <c r="D1487" s="60">
        <v>943.01</v>
      </c>
      <c r="E1487" s="60">
        <v>23.5</v>
      </c>
      <c r="F1487" s="60">
        <v>966.51</v>
      </c>
      <c r="G1487" s="13">
        <v>15</v>
      </c>
    </row>
    <row r="1488" spans="1:7">
      <c r="A1488" s="416" t="s">
        <v>3257</v>
      </c>
      <c r="B1488" s="58" t="s">
        <v>3258</v>
      </c>
      <c r="C1488" s="59"/>
      <c r="D1488" s="60"/>
      <c r="E1488" s="60"/>
      <c r="F1488" s="60"/>
    </row>
    <row r="1489" spans="1:7">
      <c r="A1489" s="416" t="s">
        <v>3259</v>
      </c>
      <c r="B1489" s="58" t="s">
        <v>3260</v>
      </c>
      <c r="C1489" s="59" t="s">
        <v>13</v>
      </c>
      <c r="D1489" s="60">
        <v>3</v>
      </c>
      <c r="E1489" s="60">
        <v>4.6399999999999997</v>
      </c>
      <c r="F1489" s="60">
        <v>7.64</v>
      </c>
      <c r="G1489" s="13">
        <v>15</v>
      </c>
    </row>
    <row r="1490" spans="1:7" ht="30">
      <c r="A1490" s="416" t="s">
        <v>3261</v>
      </c>
      <c r="B1490" s="58" t="s">
        <v>3262</v>
      </c>
      <c r="C1490" s="59" t="s">
        <v>16</v>
      </c>
      <c r="D1490" s="60">
        <v>15</v>
      </c>
      <c r="E1490" s="60">
        <v>61.82</v>
      </c>
      <c r="F1490" s="60">
        <v>76.819999999999993</v>
      </c>
      <c r="G1490" s="13">
        <v>15</v>
      </c>
    </row>
    <row r="1491" spans="1:7">
      <c r="A1491" s="416" t="s">
        <v>32170</v>
      </c>
      <c r="B1491" s="58" t="s">
        <v>3263</v>
      </c>
      <c r="C1491" s="59"/>
      <c r="D1491" s="60"/>
      <c r="E1491" s="60"/>
      <c r="F1491" s="60"/>
    </row>
    <row r="1492" spans="1:7">
      <c r="A1492" s="416" t="s">
        <v>3264</v>
      </c>
      <c r="B1492" s="58" t="s">
        <v>3265</v>
      </c>
      <c r="C1492" s="59"/>
      <c r="D1492" s="60"/>
      <c r="E1492" s="60"/>
      <c r="F1492" s="60"/>
    </row>
    <row r="1493" spans="1:7">
      <c r="A1493" s="416" t="s">
        <v>3266</v>
      </c>
      <c r="B1493" s="58" t="s">
        <v>3267</v>
      </c>
      <c r="C1493" s="59" t="s">
        <v>16</v>
      </c>
      <c r="D1493" s="60">
        <v>401.49</v>
      </c>
      <c r="E1493" s="60">
        <v>108.03</v>
      </c>
      <c r="F1493" s="60">
        <v>509.52</v>
      </c>
      <c r="G1493" s="13">
        <v>15</v>
      </c>
    </row>
    <row r="1494" spans="1:7">
      <c r="A1494" s="416" t="s">
        <v>3268</v>
      </c>
      <c r="B1494" s="58" t="s">
        <v>3269</v>
      </c>
      <c r="C1494" s="59" t="s">
        <v>16</v>
      </c>
      <c r="D1494" s="60">
        <v>380.35</v>
      </c>
      <c r="E1494" s="60">
        <v>108.03</v>
      </c>
      <c r="F1494" s="60">
        <v>488.38</v>
      </c>
      <c r="G1494" s="13">
        <v>15</v>
      </c>
    </row>
    <row r="1495" spans="1:7" ht="30">
      <c r="A1495" s="416" t="s">
        <v>3270</v>
      </c>
      <c r="B1495" s="58" t="s">
        <v>3271</v>
      </c>
      <c r="C1495" s="59" t="s">
        <v>16</v>
      </c>
      <c r="D1495" s="60">
        <v>596.35</v>
      </c>
      <c r="E1495" s="60">
        <v>108.03</v>
      </c>
      <c r="F1495" s="60">
        <v>704.38</v>
      </c>
      <c r="G1495" s="13">
        <v>15</v>
      </c>
    </row>
    <row r="1496" spans="1:7">
      <c r="A1496" s="416" t="s">
        <v>3272</v>
      </c>
      <c r="B1496" s="58" t="s">
        <v>3273</v>
      </c>
      <c r="C1496" s="59" t="s">
        <v>16</v>
      </c>
      <c r="D1496" s="60">
        <v>61.61</v>
      </c>
      <c r="E1496" s="60">
        <v>108.03</v>
      </c>
      <c r="F1496" s="60">
        <v>169.64</v>
      </c>
      <c r="G1496" s="13">
        <v>15</v>
      </c>
    </row>
    <row r="1497" spans="1:7">
      <c r="A1497" s="416" t="s">
        <v>3274</v>
      </c>
      <c r="B1497" s="58" t="s">
        <v>3275</v>
      </c>
      <c r="C1497" s="59"/>
      <c r="D1497" s="60"/>
      <c r="E1497" s="60"/>
      <c r="F1497" s="60"/>
    </row>
    <row r="1498" spans="1:7">
      <c r="A1498" s="416" t="s">
        <v>3276</v>
      </c>
      <c r="B1498" s="58" t="s">
        <v>3277</v>
      </c>
      <c r="C1498" s="59" t="s">
        <v>16</v>
      </c>
      <c r="D1498" s="60">
        <v>116.73</v>
      </c>
      <c r="E1498" s="60">
        <v>61.82</v>
      </c>
      <c r="F1498" s="60">
        <v>178.55</v>
      </c>
      <c r="G1498" s="13">
        <v>15</v>
      </c>
    </row>
    <row r="1499" spans="1:7">
      <c r="A1499" s="416" t="s">
        <v>3278</v>
      </c>
      <c r="B1499" s="58" t="s">
        <v>3279</v>
      </c>
      <c r="C1499" s="59"/>
      <c r="D1499" s="60"/>
      <c r="E1499" s="60"/>
      <c r="F1499" s="60"/>
    </row>
    <row r="1500" spans="1:7">
      <c r="A1500" s="416" t="s">
        <v>3280</v>
      </c>
      <c r="B1500" s="58" t="s">
        <v>3281</v>
      </c>
      <c r="C1500" s="59" t="s">
        <v>16</v>
      </c>
      <c r="D1500" s="60">
        <v>2727.13</v>
      </c>
      <c r="E1500" s="60">
        <v>106.69</v>
      </c>
      <c r="F1500" s="60">
        <v>2833.82</v>
      </c>
      <c r="G1500" s="13">
        <v>15</v>
      </c>
    </row>
    <row r="1501" spans="1:7" ht="30">
      <c r="A1501" s="416" t="s">
        <v>3282</v>
      </c>
      <c r="B1501" s="58" t="s">
        <v>21460</v>
      </c>
      <c r="C1501" s="59" t="s">
        <v>13</v>
      </c>
      <c r="D1501" s="60">
        <v>254.12</v>
      </c>
      <c r="E1501" s="60">
        <v>86.68</v>
      </c>
      <c r="F1501" s="60">
        <v>340.8</v>
      </c>
      <c r="G1501" s="13">
        <v>15</v>
      </c>
    </row>
    <row r="1502" spans="1:7" ht="30">
      <c r="A1502" s="416" t="s">
        <v>3283</v>
      </c>
      <c r="B1502" s="58" t="s">
        <v>3284</v>
      </c>
      <c r="C1502" s="59" t="s">
        <v>13</v>
      </c>
      <c r="D1502" s="60">
        <v>119.1</v>
      </c>
      <c r="E1502" s="60">
        <v>28.18</v>
      </c>
      <c r="F1502" s="60">
        <v>147.28</v>
      </c>
      <c r="G1502" s="13">
        <v>15</v>
      </c>
    </row>
    <row r="1503" spans="1:7" ht="30">
      <c r="A1503" s="416" t="s">
        <v>3285</v>
      </c>
      <c r="B1503" s="58" t="s">
        <v>3286</v>
      </c>
      <c r="C1503" s="59" t="s">
        <v>13</v>
      </c>
      <c r="D1503" s="60">
        <v>60.81</v>
      </c>
      <c r="E1503" s="60">
        <v>12.9</v>
      </c>
      <c r="F1503" s="60">
        <v>73.709999999999994</v>
      </c>
      <c r="G1503" s="13">
        <v>15</v>
      </c>
    </row>
    <row r="1504" spans="1:7">
      <c r="A1504" s="416" t="s">
        <v>3287</v>
      </c>
      <c r="B1504" s="58" t="s">
        <v>3288</v>
      </c>
      <c r="C1504" s="59" t="s">
        <v>13</v>
      </c>
      <c r="D1504" s="60">
        <v>76.86</v>
      </c>
      <c r="E1504" s="60">
        <v>7.05</v>
      </c>
      <c r="F1504" s="60">
        <v>83.91</v>
      </c>
      <c r="G1504" s="13">
        <v>15</v>
      </c>
    </row>
    <row r="1505" spans="1:7" ht="30">
      <c r="A1505" s="416" t="s">
        <v>3289</v>
      </c>
      <c r="B1505" s="58" t="s">
        <v>3290</v>
      </c>
      <c r="C1505" s="59" t="s">
        <v>13</v>
      </c>
      <c r="D1505" s="60">
        <v>92.39</v>
      </c>
      <c r="E1505" s="60">
        <v>76.83</v>
      </c>
      <c r="F1505" s="60">
        <v>169.22</v>
      </c>
      <c r="G1505" s="13">
        <v>15</v>
      </c>
    </row>
    <row r="1506" spans="1:7" ht="30">
      <c r="A1506" s="416" t="s">
        <v>3291</v>
      </c>
      <c r="B1506" s="58" t="s">
        <v>3292</v>
      </c>
      <c r="C1506" s="59" t="s">
        <v>13</v>
      </c>
      <c r="D1506" s="60">
        <v>119.79</v>
      </c>
      <c r="E1506" s="60">
        <v>39.24</v>
      </c>
      <c r="F1506" s="60">
        <v>159.03</v>
      </c>
      <c r="G1506" s="13">
        <v>15</v>
      </c>
    </row>
    <row r="1507" spans="1:7">
      <c r="A1507" s="416" t="s">
        <v>32171</v>
      </c>
      <c r="B1507" s="58" t="s">
        <v>3293</v>
      </c>
      <c r="C1507" s="59"/>
      <c r="D1507" s="60"/>
      <c r="E1507" s="60"/>
      <c r="F1507" s="60"/>
    </row>
    <row r="1508" spans="1:7">
      <c r="A1508" s="416" t="s">
        <v>3294</v>
      </c>
      <c r="B1508" s="58" t="s">
        <v>3295</v>
      </c>
      <c r="C1508" s="59"/>
      <c r="D1508" s="60"/>
      <c r="E1508" s="60"/>
      <c r="F1508" s="60"/>
    </row>
    <row r="1509" spans="1:7" ht="30">
      <c r="A1509" s="416" t="s">
        <v>3296</v>
      </c>
      <c r="B1509" s="58" t="s">
        <v>3297</v>
      </c>
      <c r="C1509" s="59" t="s">
        <v>102</v>
      </c>
      <c r="D1509" s="60">
        <v>467.16</v>
      </c>
      <c r="E1509" s="60">
        <v>70.48</v>
      </c>
      <c r="F1509" s="60">
        <v>537.64</v>
      </c>
      <c r="G1509" s="13">
        <v>15</v>
      </c>
    </row>
    <row r="1510" spans="1:7" ht="30">
      <c r="A1510" s="416" t="s">
        <v>3298</v>
      </c>
      <c r="B1510" s="58" t="s">
        <v>3299</v>
      </c>
      <c r="C1510" s="59" t="s">
        <v>102</v>
      </c>
      <c r="D1510" s="60">
        <v>874.65</v>
      </c>
      <c r="E1510" s="60">
        <v>93.96</v>
      </c>
      <c r="F1510" s="60">
        <v>968.61</v>
      </c>
      <c r="G1510" s="13">
        <v>15</v>
      </c>
    </row>
    <row r="1511" spans="1:7" ht="30">
      <c r="A1511" s="416" t="s">
        <v>3300</v>
      </c>
      <c r="B1511" s="58" t="s">
        <v>3301</v>
      </c>
      <c r="C1511" s="59" t="s">
        <v>102</v>
      </c>
      <c r="D1511" s="60">
        <v>358.71</v>
      </c>
      <c r="E1511" s="60">
        <v>70.48</v>
      </c>
      <c r="F1511" s="60">
        <v>429.19</v>
      </c>
      <c r="G1511" s="13">
        <v>15</v>
      </c>
    </row>
    <row r="1512" spans="1:7" ht="30">
      <c r="A1512" s="416" t="s">
        <v>3302</v>
      </c>
      <c r="B1512" s="58" t="s">
        <v>3303</v>
      </c>
      <c r="C1512" s="59" t="s">
        <v>102</v>
      </c>
      <c r="D1512" s="60">
        <v>710.79</v>
      </c>
      <c r="E1512" s="60">
        <v>93.96</v>
      </c>
      <c r="F1512" s="60">
        <v>804.75</v>
      </c>
      <c r="G1512" s="13">
        <v>15</v>
      </c>
    </row>
    <row r="1513" spans="1:7" ht="30">
      <c r="A1513" s="416" t="s">
        <v>3304</v>
      </c>
      <c r="B1513" s="58" t="s">
        <v>3305</v>
      </c>
      <c r="C1513" s="59" t="s">
        <v>102</v>
      </c>
      <c r="D1513" s="60">
        <v>267.76</v>
      </c>
      <c r="E1513" s="60">
        <v>70.48</v>
      </c>
      <c r="F1513" s="60">
        <v>338.24</v>
      </c>
      <c r="G1513" s="13">
        <v>15</v>
      </c>
    </row>
    <row r="1514" spans="1:7">
      <c r="A1514" s="416" t="s">
        <v>3306</v>
      </c>
      <c r="B1514" s="58" t="s">
        <v>3307</v>
      </c>
      <c r="C1514" s="59" t="s">
        <v>102</v>
      </c>
      <c r="D1514" s="60">
        <v>325.73</v>
      </c>
      <c r="E1514" s="60"/>
      <c r="F1514" s="60">
        <v>325.73</v>
      </c>
      <c r="G1514" s="13">
        <v>15</v>
      </c>
    </row>
    <row r="1515" spans="1:7">
      <c r="A1515" s="416" t="s">
        <v>3308</v>
      </c>
      <c r="B1515" s="58" t="s">
        <v>3309</v>
      </c>
      <c r="C1515" s="59" t="s">
        <v>102</v>
      </c>
      <c r="D1515" s="60">
        <v>423.78</v>
      </c>
      <c r="E1515" s="60"/>
      <c r="F1515" s="60">
        <v>423.78</v>
      </c>
      <c r="G1515" s="13">
        <v>15</v>
      </c>
    </row>
    <row r="1516" spans="1:7" ht="30">
      <c r="A1516" s="416" t="s">
        <v>3310</v>
      </c>
      <c r="B1516" s="58" t="s">
        <v>3311</v>
      </c>
      <c r="C1516" s="59" t="s">
        <v>14</v>
      </c>
      <c r="D1516" s="60">
        <v>340.53</v>
      </c>
      <c r="E1516" s="60">
        <v>78.16</v>
      </c>
      <c r="F1516" s="60">
        <v>418.69</v>
      </c>
      <c r="G1516" s="13">
        <v>15</v>
      </c>
    </row>
    <row r="1517" spans="1:7" ht="30">
      <c r="A1517" s="416" t="s">
        <v>3312</v>
      </c>
      <c r="B1517" s="58" t="s">
        <v>3313</v>
      </c>
      <c r="C1517" s="59" t="s">
        <v>102</v>
      </c>
      <c r="D1517" s="60">
        <v>493.85</v>
      </c>
      <c r="E1517" s="60">
        <v>78.16</v>
      </c>
      <c r="F1517" s="60">
        <v>572.01</v>
      </c>
      <c r="G1517" s="13">
        <v>15</v>
      </c>
    </row>
    <row r="1518" spans="1:7">
      <c r="A1518" s="416" t="s">
        <v>3314</v>
      </c>
      <c r="B1518" s="58" t="s">
        <v>3315</v>
      </c>
      <c r="C1518" s="59" t="s">
        <v>14</v>
      </c>
      <c r="D1518" s="60">
        <v>327.52</v>
      </c>
      <c r="E1518" s="60">
        <v>21.94</v>
      </c>
      <c r="F1518" s="60">
        <v>349.46</v>
      </c>
      <c r="G1518" s="13">
        <v>15</v>
      </c>
    </row>
    <row r="1519" spans="1:7">
      <c r="A1519" s="416" t="s">
        <v>3316</v>
      </c>
      <c r="B1519" s="58" t="s">
        <v>3317</v>
      </c>
      <c r="C1519" s="59" t="s">
        <v>14</v>
      </c>
      <c r="D1519" s="60">
        <v>352.44</v>
      </c>
      <c r="E1519" s="60">
        <v>21.94</v>
      </c>
      <c r="F1519" s="60">
        <v>374.38</v>
      </c>
      <c r="G1519" s="13">
        <v>15</v>
      </c>
    </row>
    <row r="1520" spans="1:7">
      <c r="A1520" s="416" t="s">
        <v>3318</v>
      </c>
      <c r="B1520" s="58" t="s">
        <v>3319</v>
      </c>
      <c r="C1520" s="59" t="s">
        <v>14</v>
      </c>
      <c r="D1520" s="60">
        <v>3617.46</v>
      </c>
      <c r="E1520" s="60">
        <v>54.84</v>
      </c>
      <c r="F1520" s="60">
        <v>3672.3</v>
      </c>
      <c r="G1520" s="13">
        <v>15</v>
      </c>
    </row>
    <row r="1521" spans="1:7">
      <c r="A1521" s="416" t="s">
        <v>3320</v>
      </c>
      <c r="B1521" s="58" t="s">
        <v>3321</v>
      </c>
      <c r="C1521" s="59" t="s">
        <v>14</v>
      </c>
      <c r="D1521" s="60">
        <v>404.36</v>
      </c>
      <c r="E1521" s="60">
        <v>41.13</v>
      </c>
      <c r="F1521" s="60">
        <v>445.49</v>
      </c>
      <c r="G1521" s="13">
        <v>15</v>
      </c>
    </row>
    <row r="1522" spans="1:7">
      <c r="A1522" s="416" t="s">
        <v>3322</v>
      </c>
      <c r="B1522" s="58" t="s">
        <v>3323</v>
      </c>
      <c r="C1522" s="59" t="s">
        <v>14</v>
      </c>
      <c r="D1522" s="60">
        <v>31.37</v>
      </c>
      <c r="E1522" s="60">
        <v>14.1</v>
      </c>
      <c r="F1522" s="60">
        <v>45.47</v>
      </c>
      <c r="G1522" s="13">
        <v>15</v>
      </c>
    </row>
    <row r="1523" spans="1:7" ht="30">
      <c r="A1523" s="416" t="s">
        <v>3324</v>
      </c>
      <c r="B1523" s="58" t="s">
        <v>3325</v>
      </c>
      <c r="C1523" s="59" t="s">
        <v>14</v>
      </c>
      <c r="D1523" s="60">
        <v>1058.6099999999999</v>
      </c>
      <c r="E1523" s="60">
        <v>54.84</v>
      </c>
      <c r="F1523" s="60">
        <v>1113.45</v>
      </c>
      <c r="G1523" s="13">
        <v>15</v>
      </c>
    </row>
    <row r="1524" spans="1:7" ht="30">
      <c r="A1524" s="416" t="s">
        <v>3326</v>
      </c>
      <c r="B1524" s="58" t="s">
        <v>3327</v>
      </c>
      <c r="C1524" s="59" t="s">
        <v>14</v>
      </c>
      <c r="D1524" s="60">
        <v>1061.6600000000001</v>
      </c>
      <c r="E1524" s="60">
        <v>109.68</v>
      </c>
      <c r="F1524" s="60">
        <v>1171.3399999999999</v>
      </c>
      <c r="G1524" s="13">
        <v>15</v>
      </c>
    </row>
    <row r="1525" spans="1:7" ht="30">
      <c r="A1525" s="416" t="s">
        <v>3328</v>
      </c>
      <c r="B1525" s="58" t="s">
        <v>3329</v>
      </c>
      <c r="C1525" s="59" t="s">
        <v>14</v>
      </c>
      <c r="D1525" s="60">
        <v>228.22</v>
      </c>
      <c r="E1525" s="60">
        <v>70.48</v>
      </c>
      <c r="F1525" s="60">
        <v>298.7</v>
      </c>
      <c r="G1525" s="13">
        <v>15</v>
      </c>
    </row>
    <row r="1526" spans="1:7">
      <c r="A1526" s="416" t="s">
        <v>3330</v>
      </c>
      <c r="B1526" s="58" t="s">
        <v>3331</v>
      </c>
      <c r="C1526" s="59"/>
      <c r="D1526" s="60"/>
      <c r="E1526" s="60"/>
      <c r="F1526" s="60"/>
    </row>
    <row r="1527" spans="1:7">
      <c r="A1527" s="416" t="s">
        <v>3332</v>
      </c>
      <c r="B1527" s="58" t="s">
        <v>3333</v>
      </c>
      <c r="C1527" s="59" t="s">
        <v>14</v>
      </c>
      <c r="D1527" s="60">
        <v>19.78</v>
      </c>
      <c r="E1527" s="60"/>
      <c r="F1527" s="60">
        <v>19.78</v>
      </c>
      <c r="G1527" s="13">
        <v>15</v>
      </c>
    </row>
    <row r="1528" spans="1:7">
      <c r="A1528" s="416" t="s">
        <v>3334</v>
      </c>
      <c r="B1528" s="58" t="s">
        <v>3335</v>
      </c>
      <c r="C1528" s="59" t="s">
        <v>14</v>
      </c>
      <c r="D1528" s="60">
        <v>30.93</v>
      </c>
      <c r="E1528" s="60"/>
      <c r="F1528" s="60">
        <v>30.93</v>
      </c>
      <c r="G1528" s="13">
        <v>15</v>
      </c>
    </row>
    <row r="1529" spans="1:7">
      <c r="A1529" s="416" t="s">
        <v>3336</v>
      </c>
      <c r="B1529" s="58" t="s">
        <v>3337</v>
      </c>
      <c r="C1529" s="59" t="s">
        <v>14</v>
      </c>
      <c r="D1529" s="60">
        <v>50.54</v>
      </c>
      <c r="E1529" s="60"/>
      <c r="F1529" s="60">
        <v>50.54</v>
      </c>
      <c r="G1529" s="13">
        <v>15</v>
      </c>
    </row>
    <row r="1530" spans="1:7" ht="30">
      <c r="A1530" s="416" t="s">
        <v>3338</v>
      </c>
      <c r="B1530" s="58" t="s">
        <v>3339</v>
      </c>
      <c r="C1530" s="59" t="s">
        <v>14</v>
      </c>
      <c r="D1530" s="60">
        <v>201.68</v>
      </c>
      <c r="E1530" s="60"/>
      <c r="F1530" s="60">
        <v>201.68</v>
      </c>
      <c r="G1530" s="13">
        <v>15</v>
      </c>
    </row>
    <row r="1531" spans="1:7">
      <c r="A1531" s="416" t="s">
        <v>3340</v>
      </c>
      <c r="B1531" s="58" t="s">
        <v>3341</v>
      </c>
      <c r="C1531" s="59" t="s">
        <v>14</v>
      </c>
      <c r="D1531" s="60">
        <v>75.34</v>
      </c>
      <c r="E1531" s="60"/>
      <c r="F1531" s="60">
        <v>75.34</v>
      </c>
      <c r="G1531" s="13">
        <v>15</v>
      </c>
    </row>
    <row r="1532" spans="1:7">
      <c r="A1532" s="416" t="s">
        <v>3342</v>
      </c>
      <c r="B1532" s="58" t="s">
        <v>3343</v>
      </c>
      <c r="C1532" s="59"/>
      <c r="D1532" s="60"/>
      <c r="E1532" s="60"/>
      <c r="F1532" s="60"/>
    </row>
    <row r="1533" spans="1:7">
      <c r="A1533" s="416" t="s">
        <v>3344</v>
      </c>
      <c r="B1533" s="58" t="s">
        <v>3345</v>
      </c>
      <c r="C1533" s="59" t="s">
        <v>14</v>
      </c>
      <c r="D1533" s="60"/>
      <c r="E1533" s="60">
        <v>70.48</v>
      </c>
      <c r="F1533" s="60">
        <v>70.48</v>
      </c>
      <c r="G1533" s="13">
        <v>15</v>
      </c>
    </row>
    <row r="1534" spans="1:7">
      <c r="A1534" s="416" t="s">
        <v>3346</v>
      </c>
      <c r="B1534" s="58" t="s">
        <v>3347</v>
      </c>
      <c r="C1534" s="59" t="s">
        <v>14</v>
      </c>
      <c r="D1534" s="60">
        <v>1115.68</v>
      </c>
      <c r="E1534" s="60">
        <v>54.84</v>
      </c>
      <c r="F1534" s="60">
        <v>1170.52</v>
      </c>
      <c r="G1534" s="13">
        <v>15</v>
      </c>
    </row>
    <row r="1535" spans="1:7">
      <c r="A1535" s="416" t="s">
        <v>3348</v>
      </c>
      <c r="B1535" s="58" t="s">
        <v>3349</v>
      </c>
      <c r="C1535" s="59" t="s">
        <v>14</v>
      </c>
      <c r="D1535" s="60"/>
      <c r="E1535" s="60">
        <v>60.61</v>
      </c>
      <c r="F1535" s="60">
        <v>60.61</v>
      </c>
      <c r="G1535" s="13">
        <v>15</v>
      </c>
    </row>
    <row r="1536" spans="1:7" ht="30">
      <c r="A1536" s="416" t="s">
        <v>3350</v>
      </c>
      <c r="B1536" s="58" t="s">
        <v>3351</v>
      </c>
      <c r="C1536" s="59" t="s">
        <v>102</v>
      </c>
      <c r="D1536" s="60">
        <v>930.64</v>
      </c>
      <c r="E1536" s="60">
        <v>71.3</v>
      </c>
      <c r="F1536" s="60">
        <v>1001.94</v>
      </c>
      <c r="G1536" s="13">
        <v>15</v>
      </c>
    </row>
    <row r="1537" spans="1:7">
      <c r="A1537" s="416" t="s">
        <v>3352</v>
      </c>
      <c r="B1537" s="58" t="s">
        <v>3353</v>
      </c>
      <c r="C1537" s="59" t="s">
        <v>14</v>
      </c>
      <c r="D1537" s="60"/>
      <c r="E1537" s="60">
        <v>7.98</v>
      </c>
      <c r="F1537" s="60">
        <v>7.98</v>
      </c>
      <c r="G1537" s="13">
        <v>15</v>
      </c>
    </row>
    <row r="1538" spans="1:7">
      <c r="A1538" s="416" t="s">
        <v>3354</v>
      </c>
      <c r="B1538" s="58" t="s">
        <v>3355</v>
      </c>
      <c r="C1538" s="59" t="s">
        <v>102</v>
      </c>
      <c r="D1538" s="60">
        <v>682.75</v>
      </c>
      <c r="E1538" s="60">
        <v>140.94</v>
      </c>
      <c r="F1538" s="60">
        <v>823.69</v>
      </c>
      <c r="G1538" s="13">
        <v>15</v>
      </c>
    </row>
    <row r="1539" spans="1:7">
      <c r="A1539" s="416" t="s">
        <v>3356</v>
      </c>
      <c r="B1539" s="58" t="s">
        <v>3357</v>
      </c>
      <c r="C1539" s="59" t="s">
        <v>14</v>
      </c>
      <c r="D1539" s="60">
        <v>178.11</v>
      </c>
      <c r="E1539" s="60">
        <v>26.61</v>
      </c>
      <c r="F1539" s="60">
        <v>204.72</v>
      </c>
      <c r="G1539" s="13">
        <v>15</v>
      </c>
    </row>
    <row r="1540" spans="1:7" ht="30">
      <c r="A1540" s="416" t="s">
        <v>3358</v>
      </c>
      <c r="B1540" s="58" t="s">
        <v>3359</v>
      </c>
      <c r="C1540" s="59" t="s">
        <v>102</v>
      </c>
      <c r="D1540" s="60">
        <v>4395.41</v>
      </c>
      <c r="E1540" s="60">
        <v>164.52</v>
      </c>
      <c r="F1540" s="60">
        <v>4559.93</v>
      </c>
      <c r="G1540" s="13">
        <v>15</v>
      </c>
    </row>
    <row r="1541" spans="1:7">
      <c r="A1541" s="416" t="s">
        <v>3360</v>
      </c>
      <c r="B1541" s="58" t="s">
        <v>3361</v>
      </c>
      <c r="C1541" s="59" t="s">
        <v>14</v>
      </c>
      <c r="D1541" s="60">
        <v>427.84</v>
      </c>
      <c r="E1541" s="60">
        <v>54.84</v>
      </c>
      <c r="F1541" s="60">
        <v>482.68</v>
      </c>
      <c r="G1541" s="13">
        <v>15</v>
      </c>
    </row>
    <row r="1542" spans="1:7" ht="30">
      <c r="A1542" s="416" t="s">
        <v>3362</v>
      </c>
      <c r="B1542" s="58" t="s">
        <v>3363</v>
      </c>
      <c r="C1542" s="59" t="s">
        <v>14</v>
      </c>
      <c r="D1542" s="60">
        <v>214.23</v>
      </c>
      <c r="E1542" s="60">
        <v>41.13</v>
      </c>
      <c r="F1542" s="60">
        <v>255.36</v>
      </c>
      <c r="G1542" s="13">
        <v>15</v>
      </c>
    </row>
    <row r="1543" spans="1:7">
      <c r="A1543" s="416" t="s">
        <v>3364</v>
      </c>
      <c r="B1543" s="58" t="s">
        <v>3365</v>
      </c>
      <c r="C1543" s="59" t="s">
        <v>14</v>
      </c>
      <c r="D1543" s="60">
        <v>105.08</v>
      </c>
      <c r="E1543" s="60">
        <v>9.32</v>
      </c>
      <c r="F1543" s="60">
        <v>114.4</v>
      </c>
      <c r="G1543" s="13">
        <v>15</v>
      </c>
    </row>
    <row r="1544" spans="1:7">
      <c r="A1544" s="416" t="s">
        <v>3366</v>
      </c>
      <c r="B1544" s="58" t="s">
        <v>3367</v>
      </c>
      <c r="C1544" s="59" t="s">
        <v>14</v>
      </c>
      <c r="D1544" s="60">
        <v>72.63</v>
      </c>
      <c r="E1544" s="60">
        <v>9.32</v>
      </c>
      <c r="F1544" s="60">
        <v>81.95</v>
      </c>
      <c r="G1544" s="13">
        <v>15</v>
      </c>
    </row>
    <row r="1545" spans="1:7">
      <c r="A1545" s="416" t="s">
        <v>3368</v>
      </c>
      <c r="B1545" s="58" t="s">
        <v>3369</v>
      </c>
      <c r="C1545" s="59" t="s">
        <v>14</v>
      </c>
      <c r="D1545" s="60">
        <v>174.52</v>
      </c>
      <c r="E1545" s="60">
        <v>9.32</v>
      </c>
      <c r="F1545" s="60">
        <v>183.84</v>
      </c>
      <c r="G1545" s="13">
        <v>15</v>
      </c>
    </row>
    <row r="1546" spans="1:7">
      <c r="A1546" s="416" t="s">
        <v>3370</v>
      </c>
      <c r="B1546" s="58" t="s">
        <v>3371</v>
      </c>
      <c r="C1546" s="59" t="s">
        <v>102</v>
      </c>
      <c r="D1546" s="60">
        <v>26.22</v>
      </c>
      <c r="E1546" s="60">
        <v>7.98</v>
      </c>
      <c r="F1546" s="60">
        <v>34.200000000000003</v>
      </c>
      <c r="G1546" s="13">
        <v>15</v>
      </c>
    </row>
    <row r="1547" spans="1:7" ht="30">
      <c r="A1547" s="416" t="s">
        <v>3372</v>
      </c>
      <c r="B1547" s="58" t="s">
        <v>3373</v>
      </c>
      <c r="C1547" s="59" t="s">
        <v>14</v>
      </c>
      <c r="D1547" s="60">
        <v>41.25</v>
      </c>
      <c r="E1547" s="60">
        <v>7.98</v>
      </c>
      <c r="F1547" s="60">
        <v>49.23</v>
      </c>
      <c r="G1547" s="13">
        <v>15</v>
      </c>
    </row>
    <row r="1548" spans="1:7" ht="30">
      <c r="A1548" s="416" t="s">
        <v>3374</v>
      </c>
      <c r="B1548" s="58" t="s">
        <v>3375</v>
      </c>
      <c r="C1548" s="59" t="s">
        <v>14</v>
      </c>
      <c r="D1548" s="60">
        <v>99.72</v>
      </c>
      <c r="E1548" s="60">
        <v>7.98</v>
      </c>
      <c r="F1548" s="60">
        <v>107.7</v>
      </c>
      <c r="G1548" s="13">
        <v>15</v>
      </c>
    </row>
    <row r="1549" spans="1:7">
      <c r="A1549" s="416" t="s">
        <v>3376</v>
      </c>
      <c r="B1549" s="58" t="s">
        <v>3377</v>
      </c>
      <c r="C1549" s="59" t="s">
        <v>102</v>
      </c>
      <c r="D1549" s="60">
        <v>229.28</v>
      </c>
      <c r="E1549" s="60">
        <v>16.91</v>
      </c>
      <c r="F1549" s="60">
        <v>246.19</v>
      </c>
      <c r="G1549" s="13">
        <v>15</v>
      </c>
    </row>
    <row r="1550" spans="1:7">
      <c r="A1550" s="416" t="s">
        <v>3378</v>
      </c>
      <c r="B1550" s="58" t="s">
        <v>3379</v>
      </c>
      <c r="C1550" s="59" t="s">
        <v>14</v>
      </c>
      <c r="D1550" s="60">
        <v>72.69</v>
      </c>
      <c r="E1550" s="60">
        <v>9.32</v>
      </c>
      <c r="F1550" s="60">
        <v>82.01</v>
      </c>
      <c r="G1550" s="13">
        <v>15</v>
      </c>
    </row>
    <row r="1551" spans="1:7">
      <c r="A1551" s="416" t="s">
        <v>3380</v>
      </c>
      <c r="B1551" s="58" t="s">
        <v>3381</v>
      </c>
      <c r="C1551" s="59" t="s">
        <v>14</v>
      </c>
      <c r="D1551" s="60">
        <v>89.42</v>
      </c>
      <c r="E1551" s="60">
        <v>9.32</v>
      </c>
      <c r="F1551" s="60">
        <v>98.74</v>
      </c>
      <c r="G1551" s="13">
        <v>15</v>
      </c>
    </row>
    <row r="1552" spans="1:7">
      <c r="A1552" s="416" t="s">
        <v>3382</v>
      </c>
      <c r="B1552" s="58" t="s">
        <v>3383</v>
      </c>
      <c r="C1552" s="59" t="s">
        <v>14</v>
      </c>
      <c r="D1552" s="60">
        <v>190.87</v>
      </c>
      <c r="E1552" s="60">
        <v>6.73</v>
      </c>
      <c r="F1552" s="60">
        <v>197.6</v>
      </c>
      <c r="G1552" s="13">
        <v>15</v>
      </c>
    </row>
    <row r="1553" spans="1:7" ht="30">
      <c r="A1553" s="416" t="s">
        <v>3384</v>
      </c>
      <c r="B1553" s="58" t="s">
        <v>3385</v>
      </c>
      <c r="C1553" s="59" t="s">
        <v>14</v>
      </c>
      <c r="D1553" s="60">
        <v>217.04</v>
      </c>
      <c r="E1553" s="60">
        <v>9.32</v>
      </c>
      <c r="F1553" s="60">
        <v>226.36</v>
      </c>
      <c r="G1553" s="13">
        <v>15</v>
      </c>
    </row>
    <row r="1554" spans="1:7" ht="30">
      <c r="A1554" s="416" t="s">
        <v>3386</v>
      </c>
      <c r="B1554" s="58" t="s">
        <v>3387</v>
      </c>
      <c r="C1554" s="59" t="s">
        <v>14</v>
      </c>
      <c r="D1554" s="60">
        <v>632.91999999999996</v>
      </c>
      <c r="E1554" s="60">
        <v>82.27</v>
      </c>
      <c r="F1554" s="60">
        <v>715.19</v>
      </c>
      <c r="G1554" s="13">
        <v>15</v>
      </c>
    </row>
    <row r="1555" spans="1:7">
      <c r="A1555" s="416" t="s">
        <v>3388</v>
      </c>
      <c r="B1555" s="58" t="s">
        <v>3389</v>
      </c>
      <c r="C1555" s="59" t="s">
        <v>14</v>
      </c>
      <c r="D1555" s="60">
        <v>167.17</v>
      </c>
      <c r="E1555" s="60">
        <v>82.27</v>
      </c>
      <c r="F1555" s="60">
        <v>249.44</v>
      </c>
      <c r="G1555" s="13">
        <v>15</v>
      </c>
    </row>
    <row r="1556" spans="1:7">
      <c r="A1556" s="416" t="s">
        <v>3390</v>
      </c>
      <c r="B1556" s="58" t="s">
        <v>3391</v>
      </c>
      <c r="C1556" s="59" t="s">
        <v>14</v>
      </c>
      <c r="D1556" s="60">
        <v>22.09</v>
      </c>
      <c r="E1556" s="60">
        <v>53.23</v>
      </c>
      <c r="F1556" s="60">
        <v>75.319999999999993</v>
      </c>
      <c r="G1556" s="13">
        <v>15</v>
      </c>
    </row>
    <row r="1557" spans="1:7">
      <c r="A1557" s="416" t="s">
        <v>3392</v>
      </c>
      <c r="B1557" s="58" t="s">
        <v>3393</v>
      </c>
      <c r="C1557" s="59" t="s">
        <v>14</v>
      </c>
      <c r="D1557" s="60">
        <v>48.9</v>
      </c>
      <c r="E1557" s="60">
        <v>9.32</v>
      </c>
      <c r="F1557" s="60">
        <v>58.22</v>
      </c>
      <c r="G1557" s="13">
        <v>15</v>
      </c>
    </row>
    <row r="1558" spans="1:7" ht="30">
      <c r="A1558" s="416" t="s">
        <v>3394</v>
      </c>
      <c r="B1558" s="58" t="s">
        <v>3395</v>
      </c>
      <c r="C1558" s="59" t="s">
        <v>14</v>
      </c>
      <c r="D1558" s="60">
        <v>14003.4</v>
      </c>
      <c r="E1558" s="60"/>
      <c r="F1558" s="60">
        <v>14003.4</v>
      </c>
      <c r="G1558" s="13">
        <v>15</v>
      </c>
    </row>
    <row r="1559" spans="1:7" ht="30">
      <c r="A1559" s="416" t="s">
        <v>3396</v>
      </c>
      <c r="B1559" s="58" t="s">
        <v>3397</v>
      </c>
      <c r="C1559" s="59" t="s">
        <v>14</v>
      </c>
      <c r="D1559" s="60">
        <v>16635.88</v>
      </c>
      <c r="E1559" s="60"/>
      <c r="F1559" s="60">
        <v>16635.88</v>
      </c>
      <c r="G1559" s="13">
        <v>15</v>
      </c>
    </row>
    <row r="1560" spans="1:7" ht="30">
      <c r="A1560" s="416" t="s">
        <v>3398</v>
      </c>
      <c r="B1560" s="58" t="s">
        <v>3399</v>
      </c>
      <c r="C1560" s="59" t="s">
        <v>102</v>
      </c>
      <c r="D1560" s="60">
        <v>478.46</v>
      </c>
      <c r="E1560" s="60">
        <v>109.68</v>
      </c>
      <c r="F1560" s="60">
        <v>588.14</v>
      </c>
      <c r="G1560" s="13">
        <v>15</v>
      </c>
    </row>
    <row r="1561" spans="1:7" ht="30">
      <c r="A1561" s="416" t="s">
        <v>3400</v>
      </c>
      <c r="B1561" s="58" t="s">
        <v>3401</v>
      </c>
      <c r="C1561" s="59" t="s">
        <v>102</v>
      </c>
      <c r="D1561" s="60">
        <v>1220.95</v>
      </c>
      <c r="E1561" s="60">
        <v>219.36</v>
      </c>
      <c r="F1561" s="60">
        <v>1440.31</v>
      </c>
      <c r="G1561" s="13">
        <v>15</v>
      </c>
    </row>
    <row r="1562" spans="1:7" ht="45">
      <c r="A1562" s="416" t="s">
        <v>3402</v>
      </c>
      <c r="B1562" s="58" t="s">
        <v>3403</v>
      </c>
      <c r="C1562" s="59" t="s">
        <v>102</v>
      </c>
      <c r="D1562" s="60">
        <v>1257.73</v>
      </c>
      <c r="E1562" s="60">
        <v>219.36</v>
      </c>
      <c r="F1562" s="60">
        <v>1477.09</v>
      </c>
      <c r="G1562" s="13">
        <v>15</v>
      </c>
    </row>
    <row r="1563" spans="1:7" ht="45">
      <c r="A1563" s="416" t="s">
        <v>3404</v>
      </c>
      <c r="B1563" s="58" t="s">
        <v>3405</v>
      </c>
      <c r="C1563" s="59" t="s">
        <v>102</v>
      </c>
      <c r="D1563" s="60">
        <v>1486.98</v>
      </c>
      <c r="E1563" s="60">
        <v>219.36</v>
      </c>
      <c r="F1563" s="60">
        <v>1706.34</v>
      </c>
      <c r="G1563" s="13">
        <v>15</v>
      </c>
    </row>
    <row r="1564" spans="1:7" ht="30">
      <c r="A1564" s="416" t="s">
        <v>3406</v>
      </c>
      <c r="B1564" s="58" t="s">
        <v>30092</v>
      </c>
      <c r="C1564" s="59" t="s">
        <v>13</v>
      </c>
      <c r="D1564" s="60">
        <v>34.03</v>
      </c>
      <c r="E1564" s="60">
        <v>12.9</v>
      </c>
      <c r="F1564" s="60">
        <v>46.93</v>
      </c>
      <c r="G1564" s="13">
        <v>15</v>
      </c>
    </row>
    <row r="1565" spans="1:7">
      <c r="A1565" s="416" t="s">
        <v>32172</v>
      </c>
      <c r="B1565" s="58" t="s">
        <v>3407</v>
      </c>
      <c r="C1565" s="59"/>
      <c r="D1565" s="60"/>
      <c r="E1565" s="60"/>
      <c r="F1565" s="60"/>
    </row>
    <row r="1566" spans="1:7">
      <c r="A1566" s="416" t="s">
        <v>3408</v>
      </c>
      <c r="B1566" s="58" t="s">
        <v>3409</v>
      </c>
      <c r="C1566" s="59"/>
      <c r="D1566" s="60"/>
      <c r="E1566" s="60"/>
      <c r="F1566" s="60"/>
    </row>
    <row r="1567" spans="1:7">
      <c r="A1567" s="416" t="s">
        <v>3410</v>
      </c>
      <c r="B1567" s="58" t="s">
        <v>3411</v>
      </c>
      <c r="C1567" s="59" t="s">
        <v>13</v>
      </c>
      <c r="D1567" s="60">
        <v>6.67</v>
      </c>
      <c r="E1567" s="60">
        <v>16.68</v>
      </c>
      <c r="F1567" s="60">
        <v>23.35</v>
      </c>
      <c r="G1567" s="13">
        <v>15</v>
      </c>
    </row>
    <row r="1568" spans="1:7">
      <c r="A1568" s="416" t="s">
        <v>3412</v>
      </c>
      <c r="B1568" s="58" t="s">
        <v>3413</v>
      </c>
      <c r="C1568" s="59" t="s">
        <v>15</v>
      </c>
      <c r="D1568" s="60">
        <v>36.29</v>
      </c>
      <c r="E1568" s="60">
        <v>74.58</v>
      </c>
      <c r="F1568" s="60">
        <v>110.87</v>
      </c>
      <c r="G1568" s="13">
        <v>15</v>
      </c>
    </row>
    <row r="1569" spans="1:7">
      <c r="A1569" s="416" t="s">
        <v>3414</v>
      </c>
      <c r="B1569" s="58" t="s">
        <v>3415</v>
      </c>
      <c r="C1569" s="59" t="s">
        <v>13</v>
      </c>
      <c r="D1569" s="60">
        <v>9.3699999999999992</v>
      </c>
      <c r="E1569" s="60">
        <v>16.68</v>
      </c>
      <c r="F1569" s="60">
        <v>26.05</v>
      </c>
      <c r="G1569" s="13">
        <v>15</v>
      </c>
    </row>
    <row r="1570" spans="1:7">
      <c r="A1570" s="416" t="s">
        <v>3416</v>
      </c>
      <c r="B1570" s="58" t="s">
        <v>3417</v>
      </c>
      <c r="C1570" s="59" t="s">
        <v>15</v>
      </c>
      <c r="D1570" s="60">
        <v>14.8</v>
      </c>
      <c r="E1570" s="60">
        <v>16.68</v>
      </c>
      <c r="F1570" s="60">
        <v>31.48</v>
      </c>
      <c r="G1570" s="13">
        <v>15</v>
      </c>
    </row>
    <row r="1571" spans="1:7">
      <c r="A1571" s="416" t="s">
        <v>3418</v>
      </c>
      <c r="B1571" s="58" t="s">
        <v>3419</v>
      </c>
      <c r="C1571" s="59" t="s">
        <v>15</v>
      </c>
      <c r="D1571" s="60">
        <v>9.83</v>
      </c>
      <c r="E1571" s="60">
        <v>16.68</v>
      </c>
      <c r="F1571" s="60">
        <v>26.51</v>
      </c>
      <c r="G1571" s="13">
        <v>15</v>
      </c>
    </row>
    <row r="1572" spans="1:7">
      <c r="A1572" s="416" t="s">
        <v>3420</v>
      </c>
      <c r="B1572" s="58" t="s">
        <v>3421</v>
      </c>
      <c r="C1572" s="59"/>
      <c r="D1572" s="60"/>
      <c r="E1572" s="60"/>
      <c r="F1572" s="60"/>
    </row>
    <row r="1573" spans="1:7" ht="30">
      <c r="A1573" s="416" t="s">
        <v>3422</v>
      </c>
      <c r="B1573" s="58" t="s">
        <v>3423</v>
      </c>
      <c r="C1573" s="59" t="s">
        <v>13</v>
      </c>
      <c r="D1573" s="60">
        <v>8.98</v>
      </c>
      <c r="E1573" s="60">
        <v>14.1</v>
      </c>
      <c r="F1573" s="60">
        <v>23.08</v>
      </c>
      <c r="G1573" s="13">
        <v>15</v>
      </c>
    </row>
    <row r="1574" spans="1:7" ht="30">
      <c r="A1574" s="416" t="s">
        <v>3424</v>
      </c>
      <c r="B1574" s="58" t="s">
        <v>3425</v>
      </c>
      <c r="C1574" s="59" t="s">
        <v>13</v>
      </c>
      <c r="D1574" s="60">
        <v>11.36</v>
      </c>
      <c r="E1574" s="60">
        <v>14.1</v>
      </c>
      <c r="F1574" s="60">
        <v>25.46</v>
      </c>
      <c r="G1574" s="13">
        <v>15</v>
      </c>
    </row>
    <row r="1575" spans="1:7">
      <c r="A1575" s="416" t="s">
        <v>3426</v>
      </c>
      <c r="B1575" s="58" t="s">
        <v>3427</v>
      </c>
      <c r="C1575" s="59" t="s">
        <v>13</v>
      </c>
      <c r="D1575" s="60">
        <v>10.130000000000001</v>
      </c>
      <c r="E1575" s="60">
        <v>14.1</v>
      </c>
      <c r="F1575" s="60">
        <v>24.23</v>
      </c>
      <c r="G1575" s="13">
        <v>15</v>
      </c>
    </row>
    <row r="1576" spans="1:7" ht="30">
      <c r="A1576" s="416" t="s">
        <v>3428</v>
      </c>
      <c r="B1576" s="58" t="s">
        <v>3429</v>
      </c>
      <c r="C1576" s="59" t="s">
        <v>13</v>
      </c>
      <c r="D1576" s="60">
        <v>14.99</v>
      </c>
      <c r="E1576" s="60">
        <v>14.1</v>
      </c>
      <c r="F1576" s="60">
        <v>29.09</v>
      </c>
      <c r="G1576" s="13">
        <v>15</v>
      </c>
    </row>
    <row r="1577" spans="1:7">
      <c r="A1577" s="416" t="s">
        <v>3430</v>
      </c>
      <c r="B1577" s="58" t="s">
        <v>3431</v>
      </c>
      <c r="C1577" s="59"/>
      <c r="D1577" s="60"/>
      <c r="E1577" s="60"/>
      <c r="F1577" s="60"/>
    </row>
    <row r="1578" spans="1:7">
      <c r="A1578" s="416" t="s">
        <v>3432</v>
      </c>
      <c r="B1578" s="58" t="s">
        <v>3433</v>
      </c>
      <c r="C1578" s="59" t="s">
        <v>15</v>
      </c>
      <c r="D1578" s="60">
        <v>56.5</v>
      </c>
      <c r="E1578" s="60">
        <v>17.079999999999998</v>
      </c>
      <c r="F1578" s="60">
        <v>73.58</v>
      </c>
      <c r="G1578" s="13">
        <v>15</v>
      </c>
    </row>
    <row r="1579" spans="1:7">
      <c r="A1579" s="416" t="s">
        <v>32173</v>
      </c>
      <c r="B1579" s="58" t="s">
        <v>3434</v>
      </c>
      <c r="C1579" s="59"/>
      <c r="D1579" s="60"/>
      <c r="E1579" s="60"/>
      <c r="F1579" s="60"/>
    </row>
    <row r="1580" spans="1:7">
      <c r="A1580" s="416" t="s">
        <v>3435</v>
      </c>
      <c r="B1580" s="58" t="s">
        <v>3436</v>
      </c>
      <c r="C1580" s="59"/>
      <c r="D1580" s="60"/>
      <c r="E1580" s="60"/>
      <c r="F1580" s="60"/>
    </row>
    <row r="1581" spans="1:7" ht="30">
      <c r="A1581" s="416" t="s">
        <v>3437</v>
      </c>
      <c r="B1581" s="58" t="s">
        <v>3438</v>
      </c>
      <c r="C1581" s="59" t="s">
        <v>13</v>
      </c>
      <c r="D1581" s="60">
        <v>207.24</v>
      </c>
      <c r="E1581" s="60">
        <v>14.1</v>
      </c>
      <c r="F1581" s="60">
        <v>221.34</v>
      </c>
      <c r="G1581" s="13">
        <v>15</v>
      </c>
    </row>
    <row r="1582" spans="1:7" ht="30">
      <c r="A1582" s="416" t="s">
        <v>3439</v>
      </c>
      <c r="B1582" s="58" t="s">
        <v>3440</v>
      </c>
      <c r="C1582" s="59" t="s">
        <v>14</v>
      </c>
      <c r="D1582" s="60">
        <v>132.62</v>
      </c>
      <c r="E1582" s="60">
        <v>14.1</v>
      </c>
      <c r="F1582" s="60">
        <v>146.72</v>
      </c>
      <c r="G1582" s="13">
        <v>15</v>
      </c>
    </row>
    <row r="1583" spans="1:7" ht="30">
      <c r="A1583" s="416" t="s">
        <v>3441</v>
      </c>
      <c r="B1583" s="58" t="s">
        <v>3442</v>
      </c>
      <c r="C1583" s="59" t="s">
        <v>14</v>
      </c>
      <c r="D1583" s="60">
        <v>172.7</v>
      </c>
      <c r="E1583" s="60">
        <v>14.1</v>
      </c>
      <c r="F1583" s="60">
        <v>186.8</v>
      </c>
      <c r="G1583" s="13">
        <v>15</v>
      </c>
    </row>
    <row r="1584" spans="1:7" ht="30">
      <c r="A1584" s="416" t="s">
        <v>3443</v>
      </c>
      <c r="B1584" s="58" t="s">
        <v>3444</v>
      </c>
      <c r="C1584" s="59" t="s">
        <v>14</v>
      </c>
      <c r="D1584" s="60">
        <v>349.75</v>
      </c>
      <c r="E1584" s="60">
        <v>14.1</v>
      </c>
      <c r="F1584" s="60">
        <v>363.85</v>
      </c>
      <c r="G1584" s="13">
        <v>15</v>
      </c>
    </row>
    <row r="1585" spans="1:7" ht="45">
      <c r="A1585" s="416" t="s">
        <v>3445</v>
      </c>
      <c r="B1585" s="58" t="s">
        <v>3446</v>
      </c>
      <c r="C1585" s="59" t="s">
        <v>14</v>
      </c>
      <c r="D1585" s="60">
        <v>172.31</v>
      </c>
      <c r="E1585" s="60">
        <v>14.1</v>
      </c>
      <c r="F1585" s="60">
        <v>186.41</v>
      </c>
      <c r="G1585" s="13">
        <v>15</v>
      </c>
    </row>
    <row r="1586" spans="1:7" ht="45">
      <c r="A1586" s="416" t="s">
        <v>3447</v>
      </c>
      <c r="B1586" s="58" t="s">
        <v>3448</v>
      </c>
      <c r="C1586" s="59" t="s">
        <v>14</v>
      </c>
      <c r="D1586" s="60">
        <v>149.52000000000001</v>
      </c>
      <c r="E1586" s="60">
        <v>14.1</v>
      </c>
      <c r="F1586" s="60">
        <v>163.62</v>
      </c>
      <c r="G1586" s="13">
        <v>15</v>
      </c>
    </row>
    <row r="1587" spans="1:7" ht="45">
      <c r="A1587" s="416" t="s">
        <v>3449</v>
      </c>
      <c r="B1587" s="58" t="s">
        <v>3450</v>
      </c>
      <c r="C1587" s="59" t="s">
        <v>14</v>
      </c>
      <c r="D1587" s="60">
        <v>331.36</v>
      </c>
      <c r="E1587" s="60">
        <v>14.1</v>
      </c>
      <c r="F1587" s="60">
        <v>345.46</v>
      </c>
      <c r="G1587" s="13">
        <v>15</v>
      </c>
    </row>
    <row r="1588" spans="1:7" ht="30">
      <c r="A1588" s="416" t="s">
        <v>3451</v>
      </c>
      <c r="B1588" s="58" t="s">
        <v>3452</v>
      </c>
      <c r="C1588" s="59" t="s">
        <v>14</v>
      </c>
      <c r="D1588" s="60">
        <v>239.7</v>
      </c>
      <c r="E1588" s="60">
        <v>14.1</v>
      </c>
      <c r="F1588" s="60">
        <v>253.8</v>
      </c>
      <c r="G1588" s="13">
        <v>15</v>
      </c>
    </row>
    <row r="1589" spans="1:7" ht="30">
      <c r="A1589" s="416" t="s">
        <v>3453</v>
      </c>
      <c r="B1589" s="58" t="s">
        <v>3454</v>
      </c>
      <c r="C1589" s="59" t="s">
        <v>14</v>
      </c>
      <c r="D1589" s="60">
        <v>156.02000000000001</v>
      </c>
      <c r="E1589" s="60">
        <v>14.1</v>
      </c>
      <c r="F1589" s="60">
        <v>170.12</v>
      </c>
      <c r="G1589" s="13">
        <v>15</v>
      </c>
    </row>
    <row r="1590" spans="1:7" ht="30">
      <c r="A1590" s="416" t="s">
        <v>3455</v>
      </c>
      <c r="B1590" s="58" t="s">
        <v>3456</v>
      </c>
      <c r="C1590" s="59" t="s">
        <v>14</v>
      </c>
      <c r="D1590" s="60">
        <v>410.98</v>
      </c>
      <c r="E1590" s="60">
        <v>23.5</v>
      </c>
      <c r="F1590" s="60">
        <v>434.48</v>
      </c>
      <c r="G1590" s="13">
        <v>15</v>
      </c>
    </row>
    <row r="1591" spans="1:7">
      <c r="A1591" s="416" t="s">
        <v>3457</v>
      </c>
      <c r="B1591" s="58" t="s">
        <v>3458</v>
      </c>
      <c r="C1591" s="59"/>
      <c r="D1591" s="60"/>
      <c r="E1591" s="60"/>
      <c r="F1591" s="60"/>
    </row>
    <row r="1592" spans="1:7" ht="45">
      <c r="A1592" s="416" t="s">
        <v>3459</v>
      </c>
      <c r="B1592" s="58" t="s">
        <v>3460</v>
      </c>
      <c r="C1592" s="59" t="s">
        <v>14</v>
      </c>
      <c r="D1592" s="60">
        <v>3038.08</v>
      </c>
      <c r="E1592" s="60">
        <v>73.290000000000006</v>
      </c>
      <c r="F1592" s="60">
        <v>3111.37</v>
      </c>
      <c r="G1592" s="13">
        <v>15</v>
      </c>
    </row>
    <row r="1593" spans="1:7" ht="45">
      <c r="A1593" s="416" t="s">
        <v>3461</v>
      </c>
      <c r="B1593" s="58" t="s">
        <v>3462</v>
      </c>
      <c r="C1593" s="59" t="s">
        <v>14</v>
      </c>
      <c r="D1593" s="60">
        <v>3854.71</v>
      </c>
      <c r="E1593" s="60">
        <v>73.290000000000006</v>
      </c>
      <c r="F1593" s="60">
        <v>3928</v>
      </c>
      <c r="G1593" s="13">
        <v>15</v>
      </c>
    </row>
    <row r="1594" spans="1:7">
      <c r="A1594" s="416" t="s">
        <v>3463</v>
      </c>
      <c r="B1594" s="58" t="s">
        <v>3464</v>
      </c>
      <c r="C1594" s="59"/>
      <c r="D1594" s="60"/>
      <c r="E1594" s="60"/>
      <c r="F1594" s="60"/>
    </row>
    <row r="1595" spans="1:7" ht="45">
      <c r="A1595" s="416" t="s">
        <v>3465</v>
      </c>
      <c r="B1595" s="58" t="s">
        <v>3466</v>
      </c>
      <c r="C1595" s="59" t="s">
        <v>16</v>
      </c>
      <c r="D1595" s="60">
        <v>424.16</v>
      </c>
      <c r="E1595" s="60">
        <v>25.83</v>
      </c>
      <c r="F1595" s="60">
        <v>449.99</v>
      </c>
      <c r="G1595" s="13">
        <v>15</v>
      </c>
    </row>
    <row r="1596" spans="1:7" ht="30">
      <c r="A1596" s="416" t="s">
        <v>3467</v>
      </c>
      <c r="B1596" s="58" t="s">
        <v>3468</v>
      </c>
      <c r="C1596" s="59" t="s">
        <v>16</v>
      </c>
      <c r="D1596" s="60">
        <v>197.36</v>
      </c>
      <c r="E1596" s="60">
        <v>10.8</v>
      </c>
      <c r="F1596" s="60">
        <v>208.16</v>
      </c>
      <c r="G1596" s="13">
        <v>15</v>
      </c>
    </row>
    <row r="1597" spans="1:7" ht="30">
      <c r="A1597" s="416" t="s">
        <v>3469</v>
      </c>
      <c r="B1597" s="58" t="s">
        <v>3470</v>
      </c>
      <c r="C1597" s="59" t="s">
        <v>16</v>
      </c>
      <c r="D1597" s="60">
        <v>109.45</v>
      </c>
      <c r="E1597" s="60">
        <v>30.3</v>
      </c>
      <c r="F1597" s="60">
        <v>139.75</v>
      </c>
      <c r="G1597" s="13">
        <v>15</v>
      </c>
    </row>
    <row r="1598" spans="1:7" ht="30">
      <c r="A1598" s="416" t="s">
        <v>3471</v>
      </c>
      <c r="B1598" s="58" t="s">
        <v>3472</v>
      </c>
      <c r="C1598" s="59" t="s">
        <v>16</v>
      </c>
      <c r="D1598" s="60">
        <v>153.25</v>
      </c>
      <c r="E1598" s="60">
        <v>30.3</v>
      </c>
      <c r="F1598" s="60">
        <v>183.55</v>
      </c>
      <c r="G1598" s="13">
        <v>15</v>
      </c>
    </row>
    <row r="1599" spans="1:7" ht="30">
      <c r="A1599" s="416" t="s">
        <v>3473</v>
      </c>
      <c r="B1599" s="58" t="s">
        <v>3474</v>
      </c>
      <c r="C1599" s="59" t="s">
        <v>14</v>
      </c>
      <c r="D1599" s="60">
        <v>4.57</v>
      </c>
      <c r="E1599" s="60">
        <v>1.64</v>
      </c>
      <c r="F1599" s="60">
        <v>6.21</v>
      </c>
      <c r="G1599" s="13">
        <v>15</v>
      </c>
    </row>
    <row r="1600" spans="1:7" ht="30">
      <c r="A1600" s="416" t="s">
        <v>3475</v>
      </c>
      <c r="B1600" s="58" t="s">
        <v>3476</v>
      </c>
      <c r="C1600" s="59" t="s">
        <v>13</v>
      </c>
      <c r="D1600" s="60">
        <v>594</v>
      </c>
      <c r="E1600" s="60"/>
      <c r="F1600" s="60">
        <v>594</v>
      </c>
      <c r="G1600" s="13">
        <v>15</v>
      </c>
    </row>
    <row r="1601" spans="1:7" ht="30">
      <c r="A1601" s="416" t="s">
        <v>3477</v>
      </c>
      <c r="B1601" s="58" t="s">
        <v>3478</v>
      </c>
      <c r="C1601" s="59" t="s">
        <v>16</v>
      </c>
      <c r="D1601" s="60">
        <v>6.51</v>
      </c>
      <c r="E1601" s="60">
        <v>10.69</v>
      </c>
      <c r="F1601" s="60">
        <v>17.2</v>
      </c>
      <c r="G1601" s="13">
        <v>15</v>
      </c>
    </row>
    <row r="1602" spans="1:7" ht="30">
      <c r="A1602" s="416" t="s">
        <v>3479</v>
      </c>
      <c r="B1602" s="58" t="s">
        <v>3480</v>
      </c>
      <c r="C1602" s="59" t="s">
        <v>14</v>
      </c>
      <c r="D1602" s="60">
        <v>0.69</v>
      </c>
      <c r="E1602" s="60">
        <v>17.190000000000001</v>
      </c>
      <c r="F1602" s="60">
        <v>17.88</v>
      </c>
      <c r="G1602" s="13">
        <v>15</v>
      </c>
    </row>
    <row r="1603" spans="1:7" ht="30">
      <c r="A1603" s="416" t="s">
        <v>3481</v>
      </c>
      <c r="B1603" s="58" t="s">
        <v>3482</v>
      </c>
      <c r="C1603" s="59" t="s">
        <v>16</v>
      </c>
      <c r="D1603" s="60">
        <v>130.18</v>
      </c>
      <c r="E1603" s="60">
        <v>16.73</v>
      </c>
      <c r="F1603" s="60">
        <v>146.91</v>
      </c>
      <c r="G1603" s="13">
        <v>15</v>
      </c>
    </row>
    <row r="1604" spans="1:7">
      <c r="A1604" s="416" t="s">
        <v>3483</v>
      </c>
      <c r="B1604" s="58" t="s">
        <v>3484</v>
      </c>
      <c r="C1604" s="59"/>
      <c r="D1604" s="60"/>
      <c r="E1604" s="60"/>
      <c r="F1604" s="60"/>
    </row>
    <row r="1605" spans="1:7" ht="30">
      <c r="A1605" s="416" t="s">
        <v>3485</v>
      </c>
      <c r="B1605" s="58" t="s">
        <v>3486</v>
      </c>
      <c r="C1605" s="59" t="s">
        <v>14</v>
      </c>
      <c r="D1605" s="60">
        <v>10.28</v>
      </c>
      <c r="E1605" s="60">
        <v>1.64</v>
      </c>
      <c r="F1605" s="60">
        <v>11.92</v>
      </c>
      <c r="G1605" s="13">
        <v>15</v>
      </c>
    </row>
    <row r="1606" spans="1:7" ht="30">
      <c r="A1606" s="416" t="s">
        <v>3487</v>
      </c>
      <c r="B1606" s="58" t="s">
        <v>3488</v>
      </c>
      <c r="C1606" s="59" t="s">
        <v>14</v>
      </c>
      <c r="D1606" s="60">
        <v>10.69</v>
      </c>
      <c r="E1606" s="60">
        <v>1.64</v>
      </c>
      <c r="F1606" s="60">
        <v>12.33</v>
      </c>
      <c r="G1606" s="13">
        <v>15</v>
      </c>
    </row>
    <row r="1607" spans="1:7" ht="30">
      <c r="A1607" s="416" t="s">
        <v>3489</v>
      </c>
      <c r="B1607" s="58" t="s">
        <v>3490</v>
      </c>
      <c r="C1607" s="59" t="s">
        <v>13</v>
      </c>
      <c r="D1607" s="60">
        <v>44.55</v>
      </c>
      <c r="E1607" s="60">
        <v>26.06</v>
      </c>
      <c r="F1607" s="60">
        <v>70.61</v>
      </c>
      <c r="G1607" s="13">
        <v>15</v>
      </c>
    </row>
    <row r="1608" spans="1:7" ht="30">
      <c r="A1608" s="416" t="s">
        <v>3491</v>
      </c>
      <c r="B1608" s="58" t="s">
        <v>3492</v>
      </c>
      <c r="C1608" s="59" t="s">
        <v>102</v>
      </c>
      <c r="D1608" s="60">
        <v>300.11</v>
      </c>
      <c r="E1608" s="60">
        <v>26.06</v>
      </c>
      <c r="F1608" s="60">
        <v>326.17</v>
      </c>
      <c r="G1608" s="13">
        <v>15</v>
      </c>
    </row>
    <row r="1609" spans="1:7" ht="45">
      <c r="A1609" s="416" t="s">
        <v>3493</v>
      </c>
      <c r="B1609" s="58" t="s">
        <v>3494</v>
      </c>
      <c r="C1609" s="59" t="s">
        <v>102</v>
      </c>
      <c r="D1609" s="60">
        <v>666.3</v>
      </c>
      <c r="E1609" s="60">
        <v>26.06</v>
      </c>
      <c r="F1609" s="60">
        <v>692.36</v>
      </c>
      <c r="G1609" s="13">
        <v>15</v>
      </c>
    </row>
    <row r="1610" spans="1:7" ht="30">
      <c r="A1610" s="416" t="s">
        <v>3495</v>
      </c>
      <c r="B1610" s="58" t="s">
        <v>3496</v>
      </c>
      <c r="C1610" s="59" t="s">
        <v>14</v>
      </c>
      <c r="D1610" s="60">
        <v>31.05</v>
      </c>
      <c r="E1610" s="60">
        <v>4.24</v>
      </c>
      <c r="F1610" s="60">
        <v>35.29</v>
      </c>
      <c r="G1610" s="13">
        <v>15</v>
      </c>
    </row>
    <row r="1611" spans="1:7" ht="30">
      <c r="A1611" s="416" t="s">
        <v>191</v>
      </c>
      <c r="B1611" s="58" t="s">
        <v>192</v>
      </c>
      <c r="C1611" s="59" t="s">
        <v>14</v>
      </c>
      <c r="D1611" s="60">
        <v>855.19</v>
      </c>
      <c r="E1611" s="60">
        <v>5.3</v>
      </c>
      <c r="F1611" s="60">
        <v>860.49</v>
      </c>
      <c r="G1611" s="13">
        <v>15</v>
      </c>
    </row>
    <row r="1612" spans="1:7">
      <c r="A1612" s="416" t="s">
        <v>3497</v>
      </c>
      <c r="B1612" s="58" t="s">
        <v>3498</v>
      </c>
      <c r="C1612" s="59" t="s">
        <v>14</v>
      </c>
      <c r="D1612" s="60">
        <v>148.4</v>
      </c>
      <c r="E1612" s="60">
        <v>91.17</v>
      </c>
      <c r="F1612" s="60">
        <v>239.57</v>
      </c>
      <c r="G1612" s="13">
        <v>15</v>
      </c>
    </row>
    <row r="1613" spans="1:7" ht="30">
      <c r="A1613" s="416" t="s">
        <v>193</v>
      </c>
      <c r="B1613" s="58" t="s">
        <v>194</v>
      </c>
      <c r="C1613" s="59" t="s">
        <v>14</v>
      </c>
      <c r="D1613" s="60">
        <v>313.81</v>
      </c>
      <c r="E1613" s="60">
        <v>208.4</v>
      </c>
      <c r="F1613" s="60">
        <v>522.21</v>
      </c>
      <c r="G1613" s="13">
        <v>15</v>
      </c>
    </row>
    <row r="1614" spans="1:7" ht="30">
      <c r="A1614" s="416" t="s">
        <v>3499</v>
      </c>
      <c r="B1614" s="58" t="s">
        <v>3500</v>
      </c>
      <c r="C1614" s="59" t="s">
        <v>14</v>
      </c>
      <c r="D1614" s="60">
        <v>215.61</v>
      </c>
      <c r="E1614" s="60">
        <v>23.5</v>
      </c>
      <c r="F1614" s="60">
        <v>239.11</v>
      </c>
      <c r="G1614" s="13">
        <v>15</v>
      </c>
    </row>
    <row r="1615" spans="1:7" ht="30">
      <c r="A1615" s="416" t="s">
        <v>3501</v>
      </c>
      <c r="B1615" s="58" t="s">
        <v>3502</v>
      </c>
      <c r="C1615" s="59" t="s">
        <v>14</v>
      </c>
      <c r="D1615" s="60">
        <v>27.27</v>
      </c>
      <c r="E1615" s="60">
        <v>4.24</v>
      </c>
      <c r="F1615" s="60">
        <v>31.51</v>
      </c>
      <c r="G1615" s="13">
        <v>15</v>
      </c>
    </row>
    <row r="1616" spans="1:7">
      <c r="A1616" s="416" t="s">
        <v>3503</v>
      </c>
      <c r="B1616" s="58" t="s">
        <v>3504</v>
      </c>
      <c r="C1616" s="59"/>
      <c r="D1616" s="60"/>
      <c r="E1616" s="60"/>
      <c r="F1616" s="60"/>
    </row>
    <row r="1617" spans="1:7" ht="30">
      <c r="A1617" s="416" t="s">
        <v>3505</v>
      </c>
      <c r="B1617" s="58" t="s">
        <v>3506</v>
      </c>
      <c r="C1617" s="59" t="s">
        <v>14</v>
      </c>
      <c r="D1617" s="60">
        <v>991.96</v>
      </c>
      <c r="E1617" s="60">
        <v>5.3</v>
      </c>
      <c r="F1617" s="60">
        <v>997.26</v>
      </c>
      <c r="G1617" s="13">
        <v>15</v>
      </c>
    </row>
    <row r="1618" spans="1:7" ht="30">
      <c r="A1618" s="416" t="s">
        <v>3507</v>
      </c>
      <c r="B1618" s="58" t="s">
        <v>3508</v>
      </c>
      <c r="C1618" s="59" t="s">
        <v>14</v>
      </c>
      <c r="D1618" s="60">
        <v>1666.94</v>
      </c>
      <c r="E1618" s="60">
        <v>73.290000000000006</v>
      </c>
      <c r="F1618" s="60">
        <v>1740.23</v>
      </c>
      <c r="G1618" s="13">
        <v>15</v>
      </c>
    </row>
    <row r="1619" spans="1:7" ht="30">
      <c r="A1619" s="416" t="s">
        <v>3509</v>
      </c>
      <c r="B1619" s="58" t="s">
        <v>3510</v>
      </c>
      <c r="C1619" s="59" t="s">
        <v>14</v>
      </c>
      <c r="D1619" s="60">
        <v>2552.9499999999998</v>
      </c>
      <c r="E1619" s="60">
        <v>382.14</v>
      </c>
      <c r="F1619" s="60">
        <v>2935.09</v>
      </c>
      <c r="G1619" s="13">
        <v>15</v>
      </c>
    </row>
    <row r="1620" spans="1:7" ht="30">
      <c r="A1620" s="416" t="s">
        <v>3511</v>
      </c>
      <c r="B1620" s="58" t="s">
        <v>3512</v>
      </c>
      <c r="C1620" s="59" t="s">
        <v>14</v>
      </c>
      <c r="D1620" s="60">
        <v>1208.72</v>
      </c>
      <c r="E1620" s="60">
        <v>62.7</v>
      </c>
      <c r="F1620" s="60">
        <v>1271.42</v>
      </c>
      <c r="G1620" s="13">
        <v>15</v>
      </c>
    </row>
    <row r="1621" spans="1:7">
      <c r="A1621" s="416" t="s">
        <v>3513</v>
      </c>
      <c r="B1621" s="58" t="s">
        <v>3514</v>
      </c>
      <c r="C1621" s="59"/>
      <c r="D1621" s="60"/>
      <c r="E1621" s="60"/>
      <c r="F1621" s="60"/>
    </row>
    <row r="1622" spans="1:7" ht="45">
      <c r="A1622" s="416" t="s">
        <v>3515</v>
      </c>
      <c r="B1622" s="58" t="s">
        <v>30093</v>
      </c>
      <c r="C1622" s="59" t="s">
        <v>102</v>
      </c>
      <c r="D1622" s="60">
        <v>27148.080000000002</v>
      </c>
      <c r="E1622" s="60"/>
      <c r="F1622" s="60">
        <v>27148.080000000002</v>
      </c>
      <c r="G1622" s="13">
        <v>15</v>
      </c>
    </row>
    <row r="1623" spans="1:7" ht="45">
      <c r="A1623" s="416" t="s">
        <v>3516</v>
      </c>
      <c r="B1623" s="58" t="s">
        <v>30094</v>
      </c>
      <c r="C1623" s="59" t="s">
        <v>102</v>
      </c>
      <c r="D1623" s="60">
        <v>27960.61</v>
      </c>
      <c r="E1623" s="60"/>
      <c r="F1623" s="60">
        <v>27960.61</v>
      </c>
      <c r="G1623" s="13">
        <v>15</v>
      </c>
    </row>
    <row r="1624" spans="1:7" ht="30">
      <c r="A1624" s="416" t="s">
        <v>30095</v>
      </c>
      <c r="B1624" s="58" t="s">
        <v>30096</v>
      </c>
      <c r="C1624" s="59" t="s">
        <v>102</v>
      </c>
      <c r="D1624" s="60">
        <v>82065.59</v>
      </c>
      <c r="E1624" s="60"/>
      <c r="F1624" s="60">
        <v>82065.59</v>
      </c>
      <c r="G1624" s="13">
        <v>15</v>
      </c>
    </row>
    <row r="1625" spans="1:7">
      <c r="A1625" s="416" t="s">
        <v>32174</v>
      </c>
      <c r="B1625" s="58" t="s">
        <v>3517</v>
      </c>
      <c r="C1625" s="59"/>
      <c r="D1625" s="60"/>
      <c r="E1625" s="60"/>
      <c r="F1625" s="60"/>
    </row>
    <row r="1626" spans="1:7">
      <c r="A1626" s="416" t="s">
        <v>3518</v>
      </c>
      <c r="B1626" s="58" t="s">
        <v>3519</v>
      </c>
      <c r="C1626" s="59"/>
      <c r="D1626" s="60"/>
      <c r="E1626" s="60"/>
      <c r="F1626" s="60"/>
    </row>
    <row r="1627" spans="1:7">
      <c r="A1627" s="416" t="s">
        <v>3520</v>
      </c>
      <c r="B1627" s="58" t="s">
        <v>3521</v>
      </c>
      <c r="C1627" s="59" t="s">
        <v>16</v>
      </c>
      <c r="D1627" s="60">
        <v>18.059999999999999</v>
      </c>
      <c r="E1627" s="60">
        <v>4.24</v>
      </c>
      <c r="F1627" s="60">
        <v>22.3</v>
      </c>
      <c r="G1627" s="13">
        <v>15</v>
      </c>
    </row>
    <row r="1628" spans="1:7">
      <c r="A1628" s="416" t="s">
        <v>3522</v>
      </c>
      <c r="B1628" s="58" t="s">
        <v>3523</v>
      </c>
      <c r="C1628" s="59" t="s">
        <v>16</v>
      </c>
      <c r="D1628" s="60">
        <v>30.36</v>
      </c>
      <c r="E1628" s="60">
        <v>4.24</v>
      </c>
      <c r="F1628" s="60">
        <v>34.6</v>
      </c>
      <c r="G1628" s="13">
        <v>15</v>
      </c>
    </row>
    <row r="1629" spans="1:7">
      <c r="A1629" s="416" t="s">
        <v>3524</v>
      </c>
      <c r="B1629" s="58" t="s">
        <v>3525</v>
      </c>
      <c r="C1629" s="59" t="s">
        <v>18</v>
      </c>
      <c r="D1629" s="60">
        <v>699.42</v>
      </c>
      <c r="E1629" s="60">
        <v>59.33</v>
      </c>
      <c r="F1629" s="60">
        <v>758.75</v>
      </c>
      <c r="G1629" s="13">
        <v>15</v>
      </c>
    </row>
    <row r="1630" spans="1:7" ht="30">
      <c r="A1630" s="416" t="s">
        <v>3526</v>
      </c>
      <c r="B1630" s="58" t="s">
        <v>3527</v>
      </c>
      <c r="C1630" s="59" t="s">
        <v>16</v>
      </c>
      <c r="D1630" s="60">
        <v>181.65</v>
      </c>
      <c r="E1630" s="60">
        <v>7.8</v>
      </c>
      <c r="F1630" s="60">
        <v>189.45</v>
      </c>
      <c r="G1630" s="13">
        <v>15</v>
      </c>
    </row>
    <row r="1631" spans="1:7" ht="45">
      <c r="A1631" s="416" t="s">
        <v>3528</v>
      </c>
      <c r="B1631" s="58" t="s">
        <v>3529</v>
      </c>
      <c r="C1631" s="59" t="s">
        <v>16</v>
      </c>
      <c r="D1631" s="60">
        <v>19.96</v>
      </c>
      <c r="E1631" s="60">
        <v>11.52</v>
      </c>
      <c r="F1631" s="60">
        <v>31.48</v>
      </c>
      <c r="G1631" s="13">
        <v>15</v>
      </c>
    </row>
    <row r="1632" spans="1:7" ht="30">
      <c r="A1632" s="416" t="s">
        <v>3530</v>
      </c>
      <c r="B1632" s="58" t="s">
        <v>3531</v>
      </c>
      <c r="C1632" s="59" t="s">
        <v>16</v>
      </c>
      <c r="D1632" s="60">
        <v>80.98</v>
      </c>
      <c r="E1632" s="60"/>
      <c r="F1632" s="60">
        <v>80.98</v>
      </c>
      <c r="G1632" s="13">
        <v>15</v>
      </c>
    </row>
    <row r="1633" spans="1:7">
      <c r="A1633" s="416" t="s">
        <v>20792</v>
      </c>
      <c r="B1633" s="58" t="s">
        <v>20793</v>
      </c>
      <c r="C1633" s="59" t="s">
        <v>16</v>
      </c>
      <c r="D1633" s="60">
        <v>19.55</v>
      </c>
      <c r="E1633" s="60">
        <v>36.47</v>
      </c>
      <c r="F1633" s="60">
        <v>56.02</v>
      </c>
      <c r="G1633" s="13">
        <v>15</v>
      </c>
    </row>
    <row r="1634" spans="1:7" ht="30">
      <c r="A1634" s="416" t="s">
        <v>3532</v>
      </c>
      <c r="B1634" s="58" t="s">
        <v>3533</v>
      </c>
      <c r="C1634" s="59" t="s">
        <v>16</v>
      </c>
      <c r="D1634" s="60">
        <v>1397.54</v>
      </c>
      <c r="E1634" s="60"/>
      <c r="F1634" s="60">
        <v>1397.54</v>
      </c>
      <c r="G1634" s="13">
        <v>15</v>
      </c>
    </row>
    <row r="1635" spans="1:7" ht="30">
      <c r="A1635" s="416" t="s">
        <v>3534</v>
      </c>
      <c r="B1635" s="58" t="s">
        <v>3535</v>
      </c>
      <c r="C1635" s="59" t="s">
        <v>16</v>
      </c>
      <c r="D1635" s="60">
        <v>72.72</v>
      </c>
      <c r="E1635" s="60">
        <v>31.26</v>
      </c>
      <c r="F1635" s="60">
        <v>103.98</v>
      </c>
      <c r="G1635" s="13">
        <v>15</v>
      </c>
    </row>
    <row r="1636" spans="1:7" ht="45">
      <c r="A1636" s="416" t="s">
        <v>3536</v>
      </c>
      <c r="B1636" s="58" t="s">
        <v>3537</v>
      </c>
      <c r="C1636" s="59" t="s">
        <v>16</v>
      </c>
      <c r="D1636" s="60">
        <v>704.64</v>
      </c>
      <c r="E1636" s="60"/>
      <c r="F1636" s="60">
        <v>704.64</v>
      </c>
      <c r="G1636" s="13">
        <v>15</v>
      </c>
    </row>
    <row r="1637" spans="1:7">
      <c r="A1637" s="416" t="s">
        <v>3538</v>
      </c>
      <c r="B1637" s="58" t="s">
        <v>3539</v>
      </c>
      <c r="C1637" s="59"/>
      <c r="D1637" s="60"/>
      <c r="E1637" s="60"/>
      <c r="F1637" s="60"/>
    </row>
    <row r="1638" spans="1:7">
      <c r="A1638" s="416" t="s">
        <v>3540</v>
      </c>
      <c r="B1638" s="58" t="s">
        <v>3541</v>
      </c>
      <c r="C1638" s="59" t="s">
        <v>13</v>
      </c>
      <c r="D1638" s="60">
        <v>1.44</v>
      </c>
      <c r="E1638" s="60">
        <v>7.73</v>
      </c>
      <c r="F1638" s="60">
        <v>9.17</v>
      </c>
      <c r="G1638" s="13">
        <v>15</v>
      </c>
    </row>
    <row r="1639" spans="1:7">
      <c r="A1639" s="416" t="s">
        <v>3542</v>
      </c>
      <c r="B1639" s="58" t="s">
        <v>3543</v>
      </c>
      <c r="C1639" s="59" t="s">
        <v>13</v>
      </c>
      <c r="D1639" s="60">
        <v>81.7</v>
      </c>
      <c r="E1639" s="60">
        <v>7.73</v>
      </c>
      <c r="F1639" s="60">
        <v>89.43</v>
      </c>
      <c r="G1639" s="13">
        <v>15</v>
      </c>
    </row>
    <row r="1640" spans="1:7" ht="30">
      <c r="A1640" s="416" t="s">
        <v>3544</v>
      </c>
      <c r="B1640" s="58" t="s">
        <v>3545</v>
      </c>
      <c r="C1640" s="59" t="s">
        <v>13</v>
      </c>
      <c r="D1640" s="60">
        <v>8.35</v>
      </c>
      <c r="E1640" s="60">
        <v>3.22</v>
      </c>
      <c r="F1640" s="60">
        <v>11.57</v>
      </c>
      <c r="G1640" s="13">
        <v>15</v>
      </c>
    </row>
    <row r="1641" spans="1:7">
      <c r="A1641" s="416" t="s">
        <v>3546</v>
      </c>
      <c r="B1641" s="58" t="s">
        <v>3547</v>
      </c>
      <c r="C1641" s="59" t="s">
        <v>3548</v>
      </c>
      <c r="D1641" s="60">
        <v>0.15</v>
      </c>
      <c r="E1641" s="60">
        <v>0.06</v>
      </c>
      <c r="F1641" s="60">
        <v>0.21</v>
      </c>
      <c r="G1641" s="13">
        <v>15</v>
      </c>
    </row>
    <row r="1642" spans="1:7">
      <c r="A1642" s="416" t="s">
        <v>3549</v>
      </c>
      <c r="B1642" s="58" t="s">
        <v>3550</v>
      </c>
      <c r="C1642" s="59" t="s">
        <v>13</v>
      </c>
      <c r="D1642" s="60">
        <v>6.78</v>
      </c>
      <c r="E1642" s="60">
        <v>5.16</v>
      </c>
      <c r="F1642" s="60">
        <v>11.94</v>
      </c>
      <c r="G1642" s="13">
        <v>15</v>
      </c>
    </row>
    <row r="1643" spans="1:7">
      <c r="A1643" s="416" t="s">
        <v>3551</v>
      </c>
      <c r="B1643" s="58" t="s">
        <v>3552</v>
      </c>
      <c r="C1643" s="59" t="s">
        <v>3548</v>
      </c>
      <c r="D1643" s="60">
        <v>0.16</v>
      </c>
      <c r="E1643" s="60">
        <v>0.13</v>
      </c>
      <c r="F1643" s="60">
        <v>0.28999999999999998</v>
      </c>
      <c r="G1643" s="13">
        <v>15</v>
      </c>
    </row>
    <row r="1644" spans="1:7" ht="30">
      <c r="A1644" s="416" t="s">
        <v>21461</v>
      </c>
      <c r="B1644" s="58" t="s">
        <v>21462</v>
      </c>
      <c r="C1644" s="59" t="s">
        <v>13</v>
      </c>
      <c r="D1644" s="60">
        <v>8.81</v>
      </c>
      <c r="E1644" s="60">
        <v>0.1</v>
      </c>
      <c r="F1644" s="60">
        <v>8.91</v>
      </c>
      <c r="G1644" s="13">
        <v>15</v>
      </c>
    </row>
    <row r="1645" spans="1:7" ht="45">
      <c r="A1645" s="416" t="s">
        <v>3553</v>
      </c>
      <c r="B1645" s="58" t="s">
        <v>3554</v>
      </c>
      <c r="C1645" s="59" t="s">
        <v>13</v>
      </c>
      <c r="D1645" s="60">
        <v>249.12</v>
      </c>
      <c r="E1645" s="60">
        <v>4.7</v>
      </c>
      <c r="F1645" s="60">
        <v>253.82</v>
      </c>
      <c r="G1645" s="13">
        <v>15</v>
      </c>
    </row>
    <row r="1646" spans="1:7" ht="45">
      <c r="A1646" s="416" t="s">
        <v>3555</v>
      </c>
      <c r="B1646" s="58" t="s">
        <v>3556</v>
      </c>
      <c r="C1646" s="59" t="s">
        <v>13</v>
      </c>
      <c r="D1646" s="60">
        <v>292.52999999999997</v>
      </c>
      <c r="E1646" s="60">
        <v>4.7</v>
      </c>
      <c r="F1646" s="60">
        <v>297.23</v>
      </c>
      <c r="G1646" s="13">
        <v>15</v>
      </c>
    </row>
    <row r="1647" spans="1:7" ht="45">
      <c r="A1647" s="416" t="s">
        <v>3557</v>
      </c>
      <c r="B1647" s="58" t="s">
        <v>3558</v>
      </c>
      <c r="C1647" s="59" t="s">
        <v>13</v>
      </c>
      <c r="D1647" s="60">
        <v>116.87</v>
      </c>
      <c r="E1647" s="60">
        <v>4.7</v>
      </c>
      <c r="F1647" s="60">
        <v>121.57</v>
      </c>
      <c r="G1647" s="13">
        <v>15</v>
      </c>
    </row>
    <row r="1648" spans="1:7" ht="45">
      <c r="A1648" s="416" t="s">
        <v>3559</v>
      </c>
      <c r="B1648" s="58" t="s">
        <v>3560</v>
      </c>
      <c r="C1648" s="59" t="s">
        <v>13</v>
      </c>
      <c r="D1648" s="60">
        <v>109.27</v>
      </c>
      <c r="E1648" s="60">
        <v>4.7</v>
      </c>
      <c r="F1648" s="60">
        <v>113.97</v>
      </c>
      <c r="G1648" s="13">
        <v>15</v>
      </c>
    </row>
    <row r="1649" spans="1:7">
      <c r="A1649" s="416" t="s">
        <v>3561</v>
      </c>
      <c r="B1649" s="58" t="s">
        <v>3562</v>
      </c>
      <c r="C1649" s="59"/>
      <c r="D1649" s="60"/>
      <c r="E1649" s="60"/>
      <c r="F1649" s="60"/>
    </row>
    <row r="1650" spans="1:7" ht="30">
      <c r="A1650" s="416" t="s">
        <v>3563</v>
      </c>
      <c r="B1650" s="58" t="s">
        <v>3564</v>
      </c>
      <c r="C1650" s="59" t="s">
        <v>16</v>
      </c>
      <c r="D1650" s="60">
        <v>7.49</v>
      </c>
      <c r="E1650" s="60">
        <v>3.18</v>
      </c>
      <c r="F1650" s="60">
        <v>10.67</v>
      </c>
      <c r="G1650" s="13">
        <v>15</v>
      </c>
    </row>
    <row r="1651" spans="1:7" ht="30">
      <c r="A1651" s="416" t="s">
        <v>3565</v>
      </c>
      <c r="B1651" s="58" t="s">
        <v>3566</v>
      </c>
      <c r="C1651" s="59" t="s">
        <v>16</v>
      </c>
      <c r="D1651" s="60">
        <v>23.5</v>
      </c>
      <c r="E1651" s="60">
        <v>3.18</v>
      </c>
      <c r="F1651" s="60">
        <v>26.68</v>
      </c>
      <c r="G1651" s="13">
        <v>15</v>
      </c>
    </row>
    <row r="1652" spans="1:7" ht="30">
      <c r="A1652" s="416" t="s">
        <v>3567</v>
      </c>
      <c r="B1652" s="58" t="s">
        <v>3568</v>
      </c>
      <c r="C1652" s="59" t="s">
        <v>13</v>
      </c>
      <c r="D1652" s="60">
        <v>44.36</v>
      </c>
      <c r="E1652" s="60">
        <v>21.83</v>
      </c>
      <c r="F1652" s="60">
        <v>66.19</v>
      </c>
      <c r="G1652" s="13">
        <v>15</v>
      </c>
    </row>
    <row r="1653" spans="1:7" ht="30">
      <c r="A1653" s="416" t="s">
        <v>3569</v>
      </c>
      <c r="B1653" s="58" t="s">
        <v>3570</v>
      </c>
      <c r="C1653" s="59" t="s">
        <v>13</v>
      </c>
      <c r="D1653" s="60">
        <v>90.41</v>
      </c>
      <c r="E1653" s="60">
        <v>21.83</v>
      </c>
      <c r="F1653" s="60">
        <v>112.24</v>
      </c>
      <c r="G1653" s="13">
        <v>15</v>
      </c>
    </row>
    <row r="1654" spans="1:7" ht="30">
      <c r="A1654" s="416" t="s">
        <v>3571</v>
      </c>
      <c r="B1654" s="58" t="s">
        <v>3572</v>
      </c>
      <c r="C1654" s="59" t="s">
        <v>13</v>
      </c>
      <c r="D1654" s="60">
        <v>135.21</v>
      </c>
      <c r="E1654" s="60"/>
      <c r="F1654" s="60">
        <v>135.21</v>
      </c>
      <c r="G1654" s="13">
        <v>15</v>
      </c>
    </row>
    <row r="1655" spans="1:7" ht="30">
      <c r="A1655" s="416" t="s">
        <v>3573</v>
      </c>
      <c r="B1655" s="58" t="s">
        <v>3574</v>
      </c>
      <c r="C1655" s="59" t="s">
        <v>13</v>
      </c>
      <c r="D1655" s="60">
        <v>399.7</v>
      </c>
      <c r="E1655" s="60"/>
      <c r="F1655" s="60">
        <v>399.7</v>
      </c>
      <c r="G1655" s="13">
        <v>15</v>
      </c>
    </row>
    <row r="1656" spans="1:7" ht="30">
      <c r="A1656" s="416" t="s">
        <v>3575</v>
      </c>
      <c r="B1656" s="58" t="s">
        <v>3576</v>
      </c>
      <c r="C1656" s="59" t="s">
        <v>13</v>
      </c>
      <c r="D1656" s="60">
        <v>915.14</v>
      </c>
      <c r="E1656" s="60">
        <v>10.6</v>
      </c>
      <c r="F1656" s="60">
        <v>925.74</v>
      </c>
      <c r="G1656" s="13">
        <v>15</v>
      </c>
    </row>
    <row r="1657" spans="1:7" ht="30">
      <c r="A1657" s="416" t="s">
        <v>3577</v>
      </c>
      <c r="B1657" s="58" t="s">
        <v>3578</v>
      </c>
      <c r="C1657" s="59" t="s">
        <v>13</v>
      </c>
      <c r="D1657" s="60">
        <v>1215.8399999999999</v>
      </c>
      <c r="E1657" s="60">
        <v>10.6</v>
      </c>
      <c r="F1657" s="60">
        <v>1226.44</v>
      </c>
      <c r="G1657" s="13">
        <v>15</v>
      </c>
    </row>
    <row r="1658" spans="1:7">
      <c r="A1658" s="416" t="s">
        <v>3579</v>
      </c>
      <c r="B1658" s="58" t="s">
        <v>3580</v>
      </c>
      <c r="C1658" s="59" t="s">
        <v>13</v>
      </c>
      <c r="D1658" s="60">
        <v>172.47</v>
      </c>
      <c r="E1658" s="60"/>
      <c r="F1658" s="60">
        <v>172.47</v>
      </c>
      <c r="G1658" s="13">
        <v>15</v>
      </c>
    </row>
    <row r="1659" spans="1:7">
      <c r="A1659" s="416" t="s">
        <v>3581</v>
      </c>
      <c r="B1659" s="58" t="s">
        <v>3582</v>
      </c>
      <c r="C1659" s="59"/>
      <c r="D1659" s="60"/>
      <c r="E1659" s="60"/>
      <c r="F1659" s="60"/>
    </row>
    <row r="1660" spans="1:7">
      <c r="A1660" s="416" t="s">
        <v>3583</v>
      </c>
      <c r="B1660" s="58" t="s">
        <v>3584</v>
      </c>
      <c r="C1660" s="59" t="s">
        <v>15</v>
      </c>
      <c r="D1660" s="60">
        <v>9.24</v>
      </c>
      <c r="E1660" s="60">
        <v>14.1</v>
      </c>
      <c r="F1660" s="60">
        <v>23.34</v>
      </c>
      <c r="G1660" s="13">
        <v>15</v>
      </c>
    </row>
    <row r="1661" spans="1:7">
      <c r="A1661" s="416" t="s">
        <v>3585</v>
      </c>
      <c r="B1661" s="58" t="s">
        <v>3586</v>
      </c>
      <c r="C1661" s="59" t="s">
        <v>3587</v>
      </c>
      <c r="D1661" s="60">
        <v>200.29</v>
      </c>
      <c r="E1661" s="60">
        <v>9.4</v>
      </c>
      <c r="F1661" s="60">
        <v>209.69</v>
      </c>
      <c r="G1661" s="13">
        <v>15</v>
      </c>
    </row>
    <row r="1662" spans="1:7">
      <c r="A1662" s="416" t="s">
        <v>3588</v>
      </c>
      <c r="B1662" s="58" t="s">
        <v>3589</v>
      </c>
      <c r="C1662" s="59"/>
      <c r="D1662" s="60"/>
      <c r="E1662" s="60"/>
      <c r="F1662" s="60"/>
    </row>
    <row r="1663" spans="1:7" ht="30">
      <c r="A1663" s="416" t="s">
        <v>3590</v>
      </c>
      <c r="B1663" s="58" t="s">
        <v>3591</v>
      </c>
      <c r="C1663" s="59" t="s">
        <v>13</v>
      </c>
      <c r="D1663" s="60">
        <v>4.47</v>
      </c>
      <c r="E1663" s="60">
        <v>2.86</v>
      </c>
      <c r="F1663" s="60">
        <v>7.33</v>
      </c>
      <c r="G1663" s="13">
        <v>15</v>
      </c>
    </row>
    <row r="1664" spans="1:7" ht="30">
      <c r="A1664" s="416" t="s">
        <v>3592</v>
      </c>
      <c r="B1664" s="58" t="s">
        <v>3593</v>
      </c>
      <c r="C1664" s="59" t="s">
        <v>13</v>
      </c>
      <c r="D1664" s="60">
        <v>8.9700000000000006</v>
      </c>
      <c r="E1664" s="60">
        <v>5.73</v>
      </c>
      <c r="F1664" s="60">
        <v>14.7</v>
      </c>
      <c r="G1664" s="13">
        <v>15</v>
      </c>
    </row>
    <row r="1665" spans="1:7" ht="30">
      <c r="A1665" s="416" t="s">
        <v>3594</v>
      </c>
      <c r="B1665" s="58" t="s">
        <v>3595</v>
      </c>
      <c r="C1665" s="59" t="s">
        <v>13</v>
      </c>
      <c r="D1665" s="60">
        <v>13.46</v>
      </c>
      <c r="E1665" s="60">
        <v>8.59</v>
      </c>
      <c r="F1665" s="60">
        <v>22.05</v>
      </c>
      <c r="G1665" s="13">
        <v>15</v>
      </c>
    </row>
    <row r="1666" spans="1:7" ht="30">
      <c r="A1666" s="416" t="s">
        <v>3596</v>
      </c>
      <c r="B1666" s="58" t="s">
        <v>3597</v>
      </c>
      <c r="C1666" s="59" t="s">
        <v>13</v>
      </c>
      <c r="D1666" s="60">
        <v>17.95</v>
      </c>
      <c r="E1666" s="60">
        <v>11.45</v>
      </c>
      <c r="F1666" s="60">
        <v>29.4</v>
      </c>
      <c r="G1666" s="13">
        <v>15</v>
      </c>
    </row>
    <row r="1667" spans="1:7" ht="30">
      <c r="A1667" s="416" t="s">
        <v>3598</v>
      </c>
      <c r="B1667" s="58" t="s">
        <v>3599</v>
      </c>
      <c r="C1667" s="59" t="s">
        <v>13</v>
      </c>
      <c r="D1667" s="60">
        <v>26.95</v>
      </c>
      <c r="E1667" s="60">
        <v>17.190000000000001</v>
      </c>
      <c r="F1667" s="60">
        <v>44.14</v>
      </c>
      <c r="G1667" s="13">
        <v>15</v>
      </c>
    </row>
    <row r="1668" spans="1:7" ht="30">
      <c r="A1668" s="416" t="s">
        <v>3600</v>
      </c>
      <c r="B1668" s="58" t="s">
        <v>3601</v>
      </c>
      <c r="C1668" s="59" t="s">
        <v>13</v>
      </c>
      <c r="D1668" s="60">
        <v>28.14</v>
      </c>
      <c r="E1668" s="60">
        <v>1.77</v>
      </c>
      <c r="F1668" s="60">
        <v>29.91</v>
      </c>
      <c r="G1668" s="13">
        <v>15</v>
      </c>
    </row>
    <row r="1669" spans="1:7" ht="30">
      <c r="A1669" s="416" t="s">
        <v>3602</v>
      </c>
      <c r="B1669" s="58" t="s">
        <v>3603</v>
      </c>
      <c r="C1669" s="59" t="s">
        <v>13</v>
      </c>
      <c r="D1669" s="60">
        <v>50.03</v>
      </c>
      <c r="E1669" s="60">
        <v>2.4700000000000002</v>
      </c>
      <c r="F1669" s="60">
        <v>52.5</v>
      </c>
      <c r="G1669" s="13">
        <v>15</v>
      </c>
    </row>
    <row r="1670" spans="1:7" ht="30">
      <c r="A1670" s="416" t="s">
        <v>3604</v>
      </c>
      <c r="B1670" s="58" t="s">
        <v>3605</v>
      </c>
      <c r="C1670" s="59" t="s">
        <v>13</v>
      </c>
      <c r="D1670" s="60">
        <v>73.7</v>
      </c>
      <c r="E1670" s="60">
        <v>3.18</v>
      </c>
      <c r="F1670" s="60">
        <v>76.88</v>
      </c>
      <c r="G1670" s="13">
        <v>15</v>
      </c>
    </row>
    <row r="1671" spans="1:7">
      <c r="A1671" s="416" t="s">
        <v>3606</v>
      </c>
      <c r="B1671" s="58" t="s">
        <v>3607</v>
      </c>
      <c r="C1671" s="59"/>
      <c r="D1671" s="60"/>
      <c r="E1671" s="60"/>
      <c r="F1671" s="60"/>
    </row>
    <row r="1672" spans="1:7">
      <c r="A1672" s="416" t="s">
        <v>3608</v>
      </c>
      <c r="B1672" s="58" t="s">
        <v>3609</v>
      </c>
      <c r="C1672" s="59" t="s">
        <v>16</v>
      </c>
      <c r="D1672" s="60">
        <v>31.13</v>
      </c>
      <c r="E1672" s="60">
        <v>11.98</v>
      </c>
      <c r="F1672" s="60">
        <v>43.11</v>
      </c>
      <c r="G1672" s="13">
        <v>15</v>
      </c>
    </row>
    <row r="1673" spans="1:7" ht="30">
      <c r="A1673" s="416" t="s">
        <v>3610</v>
      </c>
      <c r="B1673" s="58" t="s">
        <v>3611</v>
      </c>
      <c r="C1673" s="59" t="s">
        <v>13</v>
      </c>
      <c r="D1673" s="60">
        <v>2</v>
      </c>
      <c r="E1673" s="60">
        <v>11.98</v>
      </c>
      <c r="F1673" s="60">
        <v>13.98</v>
      </c>
      <c r="G1673" s="13">
        <v>15</v>
      </c>
    </row>
    <row r="1674" spans="1:7" ht="30">
      <c r="A1674" s="416" t="s">
        <v>3612</v>
      </c>
      <c r="B1674" s="58" t="s">
        <v>3613</v>
      </c>
      <c r="C1674" s="59" t="s">
        <v>13</v>
      </c>
      <c r="D1674" s="60">
        <v>2.62</v>
      </c>
      <c r="E1674" s="60">
        <v>11.98</v>
      </c>
      <c r="F1674" s="60">
        <v>14.6</v>
      </c>
      <c r="G1674" s="13">
        <v>15</v>
      </c>
    </row>
    <row r="1675" spans="1:7" ht="30">
      <c r="A1675" s="416" t="s">
        <v>3614</v>
      </c>
      <c r="B1675" s="58" t="s">
        <v>3615</v>
      </c>
      <c r="C1675" s="59" t="s">
        <v>13</v>
      </c>
      <c r="D1675" s="60">
        <v>3.17</v>
      </c>
      <c r="E1675" s="60">
        <v>11.98</v>
      </c>
      <c r="F1675" s="60">
        <v>15.15</v>
      </c>
      <c r="G1675" s="13">
        <v>15</v>
      </c>
    </row>
    <row r="1676" spans="1:7" ht="30">
      <c r="A1676" s="416" t="s">
        <v>3616</v>
      </c>
      <c r="B1676" s="58" t="s">
        <v>3617</v>
      </c>
      <c r="C1676" s="59" t="s">
        <v>13</v>
      </c>
      <c r="D1676" s="60">
        <v>4.09</v>
      </c>
      <c r="E1676" s="60">
        <v>11.98</v>
      </c>
      <c r="F1676" s="60">
        <v>16.07</v>
      </c>
      <c r="G1676" s="13">
        <v>15</v>
      </c>
    </row>
    <row r="1677" spans="1:7" ht="30">
      <c r="A1677" s="416" t="s">
        <v>3618</v>
      </c>
      <c r="B1677" s="58" t="s">
        <v>3619</v>
      </c>
      <c r="C1677" s="59" t="s">
        <v>13</v>
      </c>
      <c r="D1677" s="60">
        <v>5.08</v>
      </c>
      <c r="E1677" s="60">
        <v>11.98</v>
      </c>
      <c r="F1677" s="60">
        <v>17.059999999999999</v>
      </c>
      <c r="G1677" s="13">
        <v>15</v>
      </c>
    </row>
    <row r="1678" spans="1:7" ht="30">
      <c r="A1678" s="416" t="s">
        <v>3620</v>
      </c>
      <c r="B1678" s="58" t="s">
        <v>3621</v>
      </c>
      <c r="C1678" s="59" t="s">
        <v>13</v>
      </c>
      <c r="D1678" s="60">
        <v>9.7100000000000009</v>
      </c>
      <c r="E1678" s="60">
        <v>11.98</v>
      </c>
      <c r="F1678" s="60">
        <v>21.69</v>
      </c>
      <c r="G1678" s="13">
        <v>15</v>
      </c>
    </row>
    <row r="1679" spans="1:7" ht="30">
      <c r="A1679" s="416" t="s">
        <v>3622</v>
      </c>
      <c r="B1679" s="58" t="s">
        <v>3623</v>
      </c>
      <c r="C1679" s="59" t="s">
        <v>13</v>
      </c>
      <c r="D1679" s="60">
        <v>7.19</v>
      </c>
      <c r="E1679" s="60">
        <v>11.98</v>
      </c>
      <c r="F1679" s="60">
        <v>19.170000000000002</v>
      </c>
      <c r="G1679" s="13">
        <v>15</v>
      </c>
    </row>
    <row r="1680" spans="1:7" ht="30">
      <c r="A1680" s="416" t="s">
        <v>3624</v>
      </c>
      <c r="B1680" s="58" t="s">
        <v>3625</v>
      </c>
      <c r="C1680" s="59" t="s">
        <v>13</v>
      </c>
      <c r="D1680" s="60">
        <v>8.11</v>
      </c>
      <c r="E1680" s="60">
        <v>11.98</v>
      </c>
      <c r="F1680" s="60">
        <v>20.09</v>
      </c>
      <c r="G1680" s="13">
        <v>15</v>
      </c>
    </row>
    <row r="1681" spans="1:7" ht="30">
      <c r="A1681" s="416" t="s">
        <v>3626</v>
      </c>
      <c r="B1681" s="58" t="s">
        <v>3627</v>
      </c>
      <c r="C1681" s="59" t="s">
        <v>13</v>
      </c>
      <c r="D1681" s="60">
        <v>8.57</v>
      </c>
      <c r="E1681" s="60">
        <v>11.98</v>
      </c>
      <c r="F1681" s="60">
        <v>20.55</v>
      </c>
      <c r="G1681" s="13">
        <v>15</v>
      </c>
    </row>
    <row r="1682" spans="1:7" ht="30">
      <c r="A1682" s="416" t="s">
        <v>3628</v>
      </c>
      <c r="B1682" s="58" t="s">
        <v>3629</v>
      </c>
      <c r="C1682" s="59" t="s">
        <v>13</v>
      </c>
      <c r="D1682" s="60">
        <v>10.09</v>
      </c>
      <c r="E1682" s="60">
        <v>11.98</v>
      </c>
      <c r="F1682" s="60">
        <v>22.07</v>
      </c>
      <c r="G1682" s="13">
        <v>15</v>
      </c>
    </row>
    <row r="1683" spans="1:7" ht="30">
      <c r="A1683" s="416" t="s">
        <v>3630</v>
      </c>
      <c r="B1683" s="58" t="s">
        <v>3631</v>
      </c>
      <c r="C1683" s="59" t="s">
        <v>13</v>
      </c>
      <c r="D1683" s="60">
        <v>20.96</v>
      </c>
      <c r="E1683" s="60">
        <v>11.98</v>
      </c>
      <c r="F1683" s="60">
        <v>32.94</v>
      </c>
      <c r="G1683" s="13">
        <v>15</v>
      </c>
    </row>
    <row r="1684" spans="1:7" ht="30">
      <c r="A1684" s="416" t="s">
        <v>3632</v>
      </c>
      <c r="B1684" s="58" t="s">
        <v>3633</v>
      </c>
      <c r="C1684" s="59" t="s">
        <v>13</v>
      </c>
      <c r="D1684" s="60">
        <v>25.31</v>
      </c>
      <c r="E1684" s="60">
        <v>11.98</v>
      </c>
      <c r="F1684" s="60">
        <v>37.29</v>
      </c>
      <c r="G1684" s="13">
        <v>15</v>
      </c>
    </row>
    <row r="1685" spans="1:7" ht="30">
      <c r="A1685" s="416" t="s">
        <v>3634</v>
      </c>
      <c r="B1685" s="58" t="s">
        <v>3635</v>
      </c>
      <c r="C1685" s="59" t="s">
        <v>13</v>
      </c>
      <c r="D1685" s="60">
        <v>26.75</v>
      </c>
      <c r="E1685" s="60">
        <v>11.98</v>
      </c>
      <c r="F1685" s="60">
        <v>38.729999999999997</v>
      </c>
      <c r="G1685" s="13">
        <v>15</v>
      </c>
    </row>
    <row r="1686" spans="1:7" ht="30">
      <c r="A1686" s="416" t="s">
        <v>3636</v>
      </c>
      <c r="B1686" s="58" t="s">
        <v>3637</v>
      </c>
      <c r="C1686" s="59" t="s">
        <v>13</v>
      </c>
      <c r="D1686" s="60">
        <v>33.97</v>
      </c>
      <c r="E1686" s="60">
        <v>11.98</v>
      </c>
      <c r="F1686" s="60">
        <v>45.95</v>
      </c>
      <c r="G1686" s="13">
        <v>15</v>
      </c>
    </row>
    <row r="1687" spans="1:7" ht="30">
      <c r="A1687" s="416" t="s">
        <v>3638</v>
      </c>
      <c r="B1687" s="58" t="s">
        <v>3639</v>
      </c>
      <c r="C1687" s="59" t="s">
        <v>13</v>
      </c>
      <c r="D1687" s="60">
        <v>34.11</v>
      </c>
      <c r="E1687" s="60">
        <v>11.98</v>
      </c>
      <c r="F1687" s="60">
        <v>46.09</v>
      </c>
      <c r="G1687" s="13">
        <v>15</v>
      </c>
    </row>
    <row r="1688" spans="1:7" ht="30">
      <c r="A1688" s="416" t="s">
        <v>3640</v>
      </c>
      <c r="B1688" s="58" t="s">
        <v>3641</v>
      </c>
      <c r="C1688" s="59" t="s">
        <v>13</v>
      </c>
      <c r="D1688" s="60">
        <v>45.17</v>
      </c>
      <c r="E1688" s="60">
        <v>11.98</v>
      </c>
      <c r="F1688" s="60">
        <v>57.15</v>
      </c>
      <c r="G1688" s="13">
        <v>15</v>
      </c>
    </row>
    <row r="1689" spans="1:7" ht="30">
      <c r="A1689" s="416" t="s">
        <v>3642</v>
      </c>
      <c r="B1689" s="58" t="s">
        <v>3643</v>
      </c>
      <c r="C1689" s="59" t="s">
        <v>13</v>
      </c>
      <c r="D1689" s="60">
        <v>59.09</v>
      </c>
      <c r="E1689" s="60">
        <v>11.98</v>
      </c>
      <c r="F1689" s="60">
        <v>71.069999999999993</v>
      </c>
      <c r="G1689" s="13">
        <v>15</v>
      </c>
    </row>
    <row r="1690" spans="1:7" ht="30">
      <c r="A1690" s="416" t="s">
        <v>3644</v>
      </c>
      <c r="B1690" s="58" t="s">
        <v>3645</v>
      </c>
      <c r="C1690" s="59" t="s">
        <v>13</v>
      </c>
      <c r="D1690" s="60">
        <v>61.3</v>
      </c>
      <c r="E1690" s="60">
        <v>11.98</v>
      </c>
      <c r="F1690" s="60">
        <v>73.28</v>
      </c>
      <c r="G1690" s="13">
        <v>15</v>
      </c>
    </row>
    <row r="1691" spans="1:7" ht="30">
      <c r="A1691" s="416" t="s">
        <v>3646</v>
      </c>
      <c r="B1691" s="58" t="s">
        <v>3647</v>
      </c>
      <c r="C1691" s="59" t="s">
        <v>13</v>
      </c>
      <c r="D1691" s="60">
        <v>111.97</v>
      </c>
      <c r="E1691" s="60">
        <v>11.98</v>
      </c>
      <c r="F1691" s="60">
        <v>123.95</v>
      </c>
      <c r="G1691" s="13">
        <v>15</v>
      </c>
    </row>
    <row r="1692" spans="1:7" ht="30">
      <c r="A1692" s="416" t="s">
        <v>3648</v>
      </c>
      <c r="B1692" s="58" t="s">
        <v>3649</v>
      </c>
      <c r="C1692" s="59" t="s">
        <v>13</v>
      </c>
      <c r="D1692" s="60">
        <v>121.41</v>
      </c>
      <c r="E1692" s="60">
        <v>11.98</v>
      </c>
      <c r="F1692" s="60">
        <v>133.38999999999999</v>
      </c>
      <c r="G1692" s="13">
        <v>15</v>
      </c>
    </row>
    <row r="1693" spans="1:7" ht="30">
      <c r="A1693" s="416" t="s">
        <v>3650</v>
      </c>
      <c r="B1693" s="58" t="s">
        <v>3651</v>
      </c>
      <c r="C1693" s="59" t="s">
        <v>13</v>
      </c>
      <c r="D1693" s="60">
        <v>154.69999999999999</v>
      </c>
      <c r="E1693" s="60">
        <v>11.98</v>
      </c>
      <c r="F1693" s="60">
        <v>166.68</v>
      </c>
      <c r="G1693" s="13">
        <v>15</v>
      </c>
    </row>
    <row r="1694" spans="1:7" ht="30">
      <c r="A1694" s="416" t="s">
        <v>3652</v>
      </c>
      <c r="B1694" s="58" t="s">
        <v>3653</v>
      </c>
      <c r="C1694" s="59" t="s">
        <v>16</v>
      </c>
      <c r="D1694" s="60">
        <v>194.07</v>
      </c>
      <c r="E1694" s="60">
        <v>21.98</v>
      </c>
      <c r="F1694" s="60">
        <v>216.05</v>
      </c>
      <c r="G1694" s="13">
        <v>15</v>
      </c>
    </row>
    <row r="1695" spans="1:7" ht="30">
      <c r="A1695" s="416" t="s">
        <v>3654</v>
      </c>
      <c r="B1695" s="58" t="s">
        <v>3655</v>
      </c>
      <c r="C1695" s="59" t="s">
        <v>13</v>
      </c>
      <c r="D1695" s="60">
        <v>16.850000000000001</v>
      </c>
      <c r="E1695" s="60">
        <v>11.98</v>
      </c>
      <c r="F1695" s="60">
        <v>28.83</v>
      </c>
      <c r="G1695" s="13">
        <v>15</v>
      </c>
    </row>
    <row r="1696" spans="1:7" ht="30">
      <c r="A1696" s="416" t="s">
        <v>3656</v>
      </c>
      <c r="B1696" s="58" t="s">
        <v>3657</v>
      </c>
      <c r="C1696" s="59" t="s">
        <v>13</v>
      </c>
      <c r="D1696" s="60">
        <v>19.079999999999998</v>
      </c>
      <c r="E1696" s="60">
        <v>11.98</v>
      </c>
      <c r="F1696" s="60">
        <v>31.06</v>
      </c>
      <c r="G1696" s="13">
        <v>15</v>
      </c>
    </row>
    <row r="1697" spans="1:7">
      <c r="A1697" s="416" t="s">
        <v>3658</v>
      </c>
      <c r="B1697" s="58" t="s">
        <v>3659</v>
      </c>
      <c r="C1697" s="59"/>
      <c r="D1697" s="60"/>
      <c r="E1697" s="60"/>
      <c r="F1697" s="60"/>
    </row>
    <row r="1698" spans="1:7" ht="30">
      <c r="A1698" s="416" t="s">
        <v>3660</v>
      </c>
      <c r="B1698" s="58" t="s">
        <v>3661</v>
      </c>
      <c r="C1698" s="59" t="s">
        <v>16</v>
      </c>
      <c r="D1698" s="60">
        <v>66.86</v>
      </c>
      <c r="E1698" s="60">
        <v>20.45</v>
      </c>
      <c r="F1698" s="60">
        <v>87.31</v>
      </c>
      <c r="G1698" s="13">
        <v>15</v>
      </c>
    </row>
    <row r="1699" spans="1:7" ht="30">
      <c r="A1699" s="416" t="s">
        <v>3662</v>
      </c>
      <c r="B1699" s="58" t="s">
        <v>3663</v>
      </c>
      <c r="C1699" s="59" t="s">
        <v>16</v>
      </c>
      <c r="D1699" s="60">
        <v>75.11</v>
      </c>
      <c r="E1699" s="60">
        <v>20.45</v>
      </c>
      <c r="F1699" s="60">
        <v>95.56</v>
      </c>
      <c r="G1699" s="13">
        <v>15</v>
      </c>
    </row>
    <row r="1700" spans="1:7" ht="30">
      <c r="A1700" s="416" t="s">
        <v>3664</v>
      </c>
      <c r="B1700" s="58" t="s">
        <v>3665</v>
      </c>
      <c r="C1700" s="59" t="s">
        <v>16</v>
      </c>
      <c r="D1700" s="60">
        <v>132.51</v>
      </c>
      <c r="E1700" s="60">
        <v>25.75</v>
      </c>
      <c r="F1700" s="60">
        <v>158.26</v>
      </c>
      <c r="G1700" s="13">
        <v>15</v>
      </c>
    </row>
    <row r="1701" spans="1:7" ht="45">
      <c r="A1701" s="416" t="s">
        <v>3666</v>
      </c>
      <c r="B1701" s="58" t="s">
        <v>3667</v>
      </c>
      <c r="C1701" s="59" t="s">
        <v>16</v>
      </c>
      <c r="D1701" s="60">
        <v>139.91999999999999</v>
      </c>
      <c r="E1701" s="60">
        <v>25.75</v>
      </c>
      <c r="F1701" s="60">
        <v>165.67</v>
      </c>
      <c r="G1701" s="13">
        <v>15</v>
      </c>
    </row>
    <row r="1702" spans="1:7" ht="30">
      <c r="A1702" s="416" t="s">
        <v>3668</v>
      </c>
      <c r="B1702" s="58" t="s">
        <v>3669</v>
      </c>
      <c r="C1702" s="59" t="s">
        <v>16</v>
      </c>
      <c r="D1702" s="60">
        <v>163.83000000000001</v>
      </c>
      <c r="E1702" s="60"/>
      <c r="F1702" s="60">
        <v>163.83000000000001</v>
      </c>
      <c r="G1702" s="13">
        <v>15</v>
      </c>
    </row>
    <row r="1703" spans="1:7">
      <c r="A1703" s="416" t="s">
        <v>3670</v>
      </c>
      <c r="B1703" s="58" t="s">
        <v>3671</v>
      </c>
      <c r="C1703" s="59"/>
      <c r="D1703" s="60"/>
      <c r="E1703" s="60"/>
      <c r="F1703" s="60"/>
    </row>
    <row r="1704" spans="1:7" ht="30">
      <c r="A1704" s="416" t="s">
        <v>3672</v>
      </c>
      <c r="B1704" s="58" t="s">
        <v>3673</v>
      </c>
      <c r="C1704" s="59" t="s">
        <v>16</v>
      </c>
      <c r="D1704" s="60">
        <v>10.64</v>
      </c>
      <c r="E1704" s="60">
        <v>8.48</v>
      </c>
      <c r="F1704" s="60">
        <v>19.12</v>
      </c>
      <c r="G1704" s="13">
        <v>15</v>
      </c>
    </row>
    <row r="1705" spans="1:7" ht="30">
      <c r="A1705" s="416" t="s">
        <v>3674</v>
      </c>
      <c r="B1705" s="58" t="s">
        <v>3675</v>
      </c>
      <c r="C1705" s="59" t="s">
        <v>16</v>
      </c>
      <c r="D1705" s="60">
        <v>7.45</v>
      </c>
      <c r="E1705" s="60">
        <v>8.48</v>
      </c>
      <c r="F1705" s="60">
        <v>15.93</v>
      </c>
      <c r="G1705" s="13">
        <v>15</v>
      </c>
    </row>
    <row r="1706" spans="1:7" ht="30">
      <c r="A1706" s="416" t="s">
        <v>3676</v>
      </c>
      <c r="B1706" s="58" t="s">
        <v>3677</v>
      </c>
      <c r="C1706" s="59" t="s">
        <v>16</v>
      </c>
      <c r="D1706" s="60">
        <v>50.58</v>
      </c>
      <c r="E1706" s="60">
        <v>8.48</v>
      </c>
      <c r="F1706" s="60">
        <v>59.06</v>
      </c>
      <c r="G1706" s="13">
        <v>15</v>
      </c>
    </row>
    <row r="1707" spans="1:7" ht="30">
      <c r="A1707" s="416" t="s">
        <v>3678</v>
      </c>
      <c r="B1707" s="58" t="s">
        <v>3679</v>
      </c>
      <c r="C1707" s="59" t="s">
        <v>16</v>
      </c>
      <c r="D1707" s="60">
        <v>78</v>
      </c>
      <c r="E1707" s="60">
        <v>23.5</v>
      </c>
      <c r="F1707" s="60">
        <v>101.5</v>
      </c>
      <c r="G1707" s="13">
        <v>15</v>
      </c>
    </row>
    <row r="1708" spans="1:7" ht="30">
      <c r="A1708" s="416" t="s">
        <v>3680</v>
      </c>
      <c r="B1708" s="58" t="s">
        <v>3681</v>
      </c>
      <c r="C1708" s="59" t="s">
        <v>16</v>
      </c>
      <c r="D1708" s="60">
        <v>43.23</v>
      </c>
      <c r="E1708" s="60">
        <v>8.48</v>
      </c>
      <c r="F1708" s="60">
        <v>51.71</v>
      </c>
      <c r="G1708" s="13">
        <v>15</v>
      </c>
    </row>
    <row r="1709" spans="1:7" ht="30">
      <c r="A1709" s="416" t="s">
        <v>3682</v>
      </c>
      <c r="B1709" s="58" t="s">
        <v>3683</v>
      </c>
      <c r="C1709" s="59" t="s">
        <v>16</v>
      </c>
      <c r="D1709" s="60">
        <v>67.709999999999994</v>
      </c>
      <c r="E1709" s="60">
        <v>23.5</v>
      </c>
      <c r="F1709" s="60">
        <v>91.21</v>
      </c>
      <c r="G1709" s="13">
        <v>15</v>
      </c>
    </row>
    <row r="1710" spans="1:7" ht="45">
      <c r="A1710" s="416" t="s">
        <v>3684</v>
      </c>
      <c r="B1710" s="58" t="s">
        <v>3685</v>
      </c>
      <c r="C1710" s="59" t="s">
        <v>16</v>
      </c>
      <c r="D1710" s="60">
        <v>47.53</v>
      </c>
      <c r="E1710" s="60">
        <v>27.73</v>
      </c>
      <c r="F1710" s="60">
        <v>75.260000000000005</v>
      </c>
      <c r="G1710" s="13">
        <v>15</v>
      </c>
    </row>
    <row r="1711" spans="1:7">
      <c r="A1711" s="416" t="s">
        <v>3686</v>
      </c>
      <c r="B1711" s="58" t="s">
        <v>3687</v>
      </c>
      <c r="C1711" s="59"/>
      <c r="D1711" s="60"/>
      <c r="E1711" s="60"/>
      <c r="F1711" s="60"/>
    </row>
    <row r="1712" spans="1:7" ht="30">
      <c r="A1712" s="416" t="s">
        <v>3688</v>
      </c>
      <c r="B1712" s="58" t="s">
        <v>3689</v>
      </c>
      <c r="C1712" s="59" t="s">
        <v>18</v>
      </c>
      <c r="D1712" s="60">
        <v>493.32</v>
      </c>
      <c r="E1712" s="60">
        <v>366.64</v>
      </c>
      <c r="F1712" s="60">
        <v>859.96</v>
      </c>
      <c r="G1712" s="13">
        <v>15</v>
      </c>
    </row>
    <row r="1713" spans="1:7" ht="30">
      <c r="A1713" s="416" t="s">
        <v>3690</v>
      </c>
      <c r="B1713" s="58" t="s">
        <v>3691</v>
      </c>
      <c r="C1713" s="59" t="s">
        <v>18</v>
      </c>
      <c r="D1713" s="60">
        <v>516.47</v>
      </c>
      <c r="E1713" s="60">
        <v>42.39</v>
      </c>
      <c r="F1713" s="60">
        <v>558.86</v>
      </c>
      <c r="G1713" s="13">
        <v>15</v>
      </c>
    </row>
    <row r="1714" spans="1:7" ht="30">
      <c r="A1714" s="416" t="s">
        <v>3692</v>
      </c>
      <c r="B1714" s="58" t="s">
        <v>3693</v>
      </c>
      <c r="C1714" s="59" t="s">
        <v>16</v>
      </c>
      <c r="D1714" s="60">
        <v>5.9</v>
      </c>
      <c r="E1714" s="60">
        <v>8.94</v>
      </c>
      <c r="F1714" s="60">
        <v>14.84</v>
      </c>
      <c r="G1714" s="13">
        <v>15</v>
      </c>
    </row>
    <row r="1715" spans="1:7" ht="30">
      <c r="A1715" s="416" t="s">
        <v>3694</v>
      </c>
      <c r="B1715" s="58" t="s">
        <v>3695</v>
      </c>
      <c r="C1715" s="59" t="s">
        <v>16</v>
      </c>
      <c r="D1715" s="60">
        <v>18.989999999999998</v>
      </c>
      <c r="E1715" s="60">
        <v>17.87</v>
      </c>
      <c r="F1715" s="60">
        <v>36.86</v>
      </c>
      <c r="G1715" s="13">
        <v>15</v>
      </c>
    </row>
    <row r="1716" spans="1:7" ht="30">
      <c r="A1716" s="416" t="s">
        <v>3696</v>
      </c>
      <c r="B1716" s="58" t="s">
        <v>3697</v>
      </c>
      <c r="C1716" s="59" t="s">
        <v>16</v>
      </c>
      <c r="D1716" s="60">
        <v>54.85</v>
      </c>
      <c r="E1716" s="60">
        <v>8.94</v>
      </c>
      <c r="F1716" s="60">
        <v>63.79</v>
      </c>
      <c r="G1716" s="13">
        <v>15</v>
      </c>
    </row>
    <row r="1717" spans="1:7">
      <c r="A1717" s="416" t="s">
        <v>3698</v>
      </c>
      <c r="B1717" s="58" t="s">
        <v>3699</v>
      </c>
      <c r="C1717" s="59"/>
      <c r="D1717" s="60"/>
      <c r="E1717" s="60"/>
      <c r="F1717" s="60"/>
    </row>
    <row r="1718" spans="1:7">
      <c r="A1718" s="416" t="s">
        <v>3700</v>
      </c>
      <c r="B1718" s="58" t="s">
        <v>3701</v>
      </c>
      <c r="C1718" s="59" t="s">
        <v>18</v>
      </c>
      <c r="D1718" s="60"/>
      <c r="E1718" s="60">
        <v>84.76</v>
      </c>
      <c r="F1718" s="60">
        <v>84.76</v>
      </c>
      <c r="G1718" s="13">
        <v>15</v>
      </c>
    </row>
    <row r="1719" spans="1:7">
      <c r="A1719" s="416" t="s">
        <v>3702</v>
      </c>
      <c r="B1719" s="58" t="s">
        <v>3703</v>
      </c>
      <c r="C1719" s="59" t="s">
        <v>16</v>
      </c>
      <c r="D1719" s="60">
        <v>5</v>
      </c>
      <c r="E1719" s="60">
        <v>4.24</v>
      </c>
      <c r="F1719" s="60">
        <v>9.24</v>
      </c>
      <c r="G1719" s="13">
        <v>15</v>
      </c>
    </row>
    <row r="1720" spans="1:7" ht="30">
      <c r="A1720" s="416" t="s">
        <v>3704</v>
      </c>
      <c r="B1720" s="58" t="s">
        <v>3705</v>
      </c>
      <c r="C1720" s="59" t="s">
        <v>16</v>
      </c>
      <c r="D1720" s="60">
        <v>6.24</v>
      </c>
      <c r="E1720" s="60">
        <v>4.24</v>
      </c>
      <c r="F1720" s="60">
        <v>10.48</v>
      </c>
      <c r="G1720" s="13">
        <v>15</v>
      </c>
    </row>
    <row r="1721" spans="1:7" ht="30">
      <c r="A1721" s="416" t="s">
        <v>3706</v>
      </c>
      <c r="B1721" s="58" t="s">
        <v>3707</v>
      </c>
      <c r="C1721" s="59" t="s">
        <v>16</v>
      </c>
      <c r="D1721" s="60">
        <v>13.78</v>
      </c>
      <c r="E1721" s="60">
        <v>4.24</v>
      </c>
      <c r="F1721" s="60">
        <v>18.02</v>
      </c>
      <c r="G1721" s="13">
        <v>15</v>
      </c>
    </row>
    <row r="1722" spans="1:7" ht="30">
      <c r="A1722" s="416" t="s">
        <v>21463</v>
      </c>
      <c r="B1722" s="58" t="s">
        <v>21464</v>
      </c>
      <c r="C1722" s="59" t="s">
        <v>16</v>
      </c>
      <c r="D1722" s="60">
        <v>1.53</v>
      </c>
      <c r="E1722" s="60">
        <v>0.3</v>
      </c>
      <c r="F1722" s="60">
        <v>1.83</v>
      </c>
      <c r="G1722" s="13">
        <v>15</v>
      </c>
    </row>
    <row r="1723" spans="1:7">
      <c r="A1723" s="416" t="s">
        <v>32175</v>
      </c>
      <c r="B1723" s="58" t="s">
        <v>3708</v>
      </c>
      <c r="C1723" s="59"/>
      <c r="D1723" s="60"/>
      <c r="E1723" s="60"/>
      <c r="F1723" s="60"/>
    </row>
    <row r="1724" spans="1:7">
      <c r="A1724" s="416" t="s">
        <v>3709</v>
      </c>
      <c r="B1724" s="58" t="s">
        <v>3710</v>
      </c>
      <c r="C1724" s="59"/>
      <c r="D1724" s="60"/>
      <c r="E1724" s="60"/>
      <c r="F1724" s="60"/>
    </row>
    <row r="1725" spans="1:7">
      <c r="A1725" s="416" t="s">
        <v>3711</v>
      </c>
      <c r="B1725" s="58" t="s">
        <v>3712</v>
      </c>
      <c r="C1725" s="59" t="s">
        <v>16</v>
      </c>
      <c r="D1725" s="60">
        <v>8.64</v>
      </c>
      <c r="E1725" s="60">
        <v>36.39</v>
      </c>
      <c r="F1725" s="60">
        <v>45.03</v>
      </c>
      <c r="G1725" s="13">
        <v>15</v>
      </c>
    </row>
    <row r="1726" spans="1:7">
      <c r="A1726" s="416" t="s">
        <v>3713</v>
      </c>
      <c r="B1726" s="58" t="s">
        <v>3714</v>
      </c>
      <c r="C1726" s="59" t="s">
        <v>16</v>
      </c>
      <c r="D1726" s="60">
        <v>5</v>
      </c>
      <c r="E1726" s="60">
        <v>36.39</v>
      </c>
      <c r="F1726" s="60">
        <v>41.39</v>
      </c>
      <c r="G1726" s="13">
        <v>15</v>
      </c>
    </row>
    <row r="1727" spans="1:7">
      <c r="A1727" s="416" t="s">
        <v>3715</v>
      </c>
      <c r="B1727" s="58" t="s">
        <v>3716</v>
      </c>
      <c r="C1727" s="59" t="s">
        <v>16</v>
      </c>
      <c r="D1727" s="60">
        <v>7.4</v>
      </c>
      <c r="E1727" s="60">
        <v>9.27</v>
      </c>
      <c r="F1727" s="60">
        <v>16.670000000000002</v>
      </c>
      <c r="G1727" s="13">
        <v>15</v>
      </c>
    </row>
    <row r="1728" spans="1:7">
      <c r="A1728" s="416" t="s">
        <v>3717</v>
      </c>
      <c r="B1728" s="58" t="s">
        <v>3718</v>
      </c>
      <c r="C1728" s="59" t="s">
        <v>13</v>
      </c>
      <c r="D1728" s="60">
        <v>30.55</v>
      </c>
      <c r="E1728" s="60">
        <v>26.06</v>
      </c>
      <c r="F1728" s="60">
        <v>56.61</v>
      </c>
      <c r="G1728" s="13">
        <v>15</v>
      </c>
    </row>
    <row r="1729" spans="1:7" ht="30">
      <c r="A1729" s="416" t="s">
        <v>3719</v>
      </c>
      <c r="B1729" s="58" t="s">
        <v>3720</v>
      </c>
      <c r="C1729" s="59" t="s">
        <v>16</v>
      </c>
      <c r="D1729" s="60">
        <v>8.85</v>
      </c>
      <c r="E1729" s="60">
        <v>9.9600000000000009</v>
      </c>
      <c r="F1729" s="60">
        <v>18.809999999999999</v>
      </c>
      <c r="G1729" s="13">
        <v>15</v>
      </c>
    </row>
    <row r="1730" spans="1:7">
      <c r="A1730" s="416" t="s">
        <v>3721</v>
      </c>
      <c r="B1730" s="58" t="s">
        <v>3722</v>
      </c>
      <c r="C1730" s="59"/>
      <c r="D1730" s="60"/>
      <c r="E1730" s="60"/>
      <c r="F1730" s="60"/>
    </row>
    <row r="1731" spans="1:7">
      <c r="A1731" s="416" t="s">
        <v>3723</v>
      </c>
      <c r="B1731" s="58" t="s">
        <v>3724</v>
      </c>
      <c r="C1731" s="59" t="s">
        <v>16</v>
      </c>
      <c r="D1731" s="60">
        <v>3.02</v>
      </c>
      <c r="E1731" s="60">
        <v>12.54</v>
      </c>
      <c r="F1731" s="60">
        <v>15.56</v>
      </c>
      <c r="G1731" s="13">
        <v>15</v>
      </c>
    </row>
    <row r="1732" spans="1:7">
      <c r="A1732" s="416" t="s">
        <v>100</v>
      </c>
      <c r="B1732" s="58" t="s">
        <v>101</v>
      </c>
      <c r="C1732" s="59" t="s">
        <v>16</v>
      </c>
      <c r="D1732" s="60">
        <v>5.84</v>
      </c>
      <c r="E1732" s="60">
        <v>12.54</v>
      </c>
      <c r="F1732" s="60">
        <v>18.38</v>
      </c>
      <c r="G1732" s="13">
        <v>15</v>
      </c>
    </row>
    <row r="1733" spans="1:7">
      <c r="A1733" s="416" t="s">
        <v>3725</v>
      </c>
      <c r="B1733" s="58" t="s">
        <v>3726</v>
      </c>
      <c r="C1733" s="59"/>
      <c r="D1733" s="60"/>
      <c r="E1733" s="60"/>
      <c r="F1733" s="60"/>
    </row>
    <row r="1734" spans="1:7">
      <c r="A1734" s="416" t="s">
        <v>3727</v>
      </c>
      <c r="B1734" s="58" t="s">
        <v>3728</v>
      </c>
      <c r="C1734" s="59" t="s">
        <v>16</v>
      </c>
      <c r="D1734" s="60">
        <v>4.5599999999999996</v>
      </c>
      <c r="E1734" s="60">
        <v>27.6</v>
      </c>
      <c r="F1734" s="60">
        <v>32.159999999999997</v>
      </c>
      <c r="G1734" s="13">
        <v>15</v>
      </c>
    </row>
    <row r="1735" spans="1:7">
      <c r="A1735" s="416" t="s">
        <v>3729</v>
      </c>
      <c r="B1735" s="58" t="s">
        <v>3730</v>
      </c>
      <c r="C1735" s="59" t="s">
        <v>16</v>
      </c>
      <c r="D1735" s="60">
        <v>9.2799999999999994</v>
      </c>
      <c r="E1735" s="60">
        <v>23.45</v>
      </c>
      <c r="F1735" s="60">
        <v>32.729999999999997</v>
      </c>
      <c r="G1735" s="13">
        <v>15</v>
      </c>
    </row>
    <row r="1736" spans="1:7">
      <c r="A1736" s="416" t="s">
        <v>3731</v>
      </c>
      <c r="B1736" s="58" t="s">
        <v>3732</v>
      </c>
      <c r="C1736" s="59" t="s">
        <v>16</v>
      </c>
      <c r="D1736" s="60">
        <v>18.7</v>
      </c>
      <c r="E1736" s="60">
        <v>13.03</v>
      </c>
      <c r="F1736" s="60">
        <v>31.73</v>
      </c>
      <c r="G1736" s="13">
        <v>15</v>
      </c>
    </row>
    <row r="1737" spans="1:7">
      <c r="A1737" s="416" t="s">
        <v>3733</v>
      </c>
      <c r="B1737" s="58" t="s">
        <v>3734</v>
      </c>
      <c r="C1737" s="59" t="s">
        <v>16</v>
      </c>
      <c r="D1737" s="60">
        <v>18.149999999999999</v>
      </c>
      <c r="E1737" s="60">
        <v>22.39</v>
      </c>
      <c r="F1737" s="60">
        <v>40.54</v>
      </c>
      <c r="G1737" s="13">
        <v>15</v>
      </c>
    </row>
    <row r="1738" spans="1:7" ht="30">
      <c r="A1738" s="416" t="s">
        <v>3735</v>
      </c>
      <c r="B1738" s="58" t="s">
        <v>24923</v>
      </c>
      <c r="C1738" s="59" t="s">
        <v>16</v>
      </c>
      <c r="D1738" s="60">
        <v>16.07</v>
      </c>
      <c r="E1738" s="60">
        <v>16.600000000000001</v>
      </c>
      <c r="F1738" s="60">
        <v>32.67</v>
      </c>
      <c r="G1738" s="13">
        <v>15</v>
      </c>
    </row>
    <row r="1739" spans="1:7" ht="30">
      <c r="A1739" s="416" t="s">
        <v>3736</v>
      </c>
      <c r="B1739" s="58" t="s">
        <v>24924</v>
      </c>
      <c r="C1739" s="59" t="s">
        <v>16</v>
      </c>
      <c r="D1739" s="60">
        <v>41.27</v>
      </c>
      <c r="E1739" s="60">
        <v>16.600000000000001</v>
      </c>
      <c r="F1739" s="60">
        <v>57.87</v>
      </c>
      <c r="G1739" s="13">
        <v>15</v>
      </c>
    </row>
    <row r="1740" spans="1:7">
      <c r="A1740" s="416" t="s">
        <v>3737</v>
      </c>
      <c r="B1740" s="58" t="s">
        <v>3738</v>
      </c>
      <c r="C1740" s="59" t="s">
        <v>16</v>
      </c>
      <c r="D1740" s="60">
        <v>31.5</v>
      </c>
      <c r="E1740" s="60">
        <v>22.39</v>
      </c>
      <c r="F1740" s="60">
        <v>53.89</v>
      </c>
      <c r="G1740" s="13">
        <v>15</v>
      </c>
    </row>
    <row r="1741" spans="1:7">
      <c r="A1741" s="416" t="s">
        <v>3739</v>
      </c>
      <c r="B1741" s="58" t="s">
        <v>3740</v>
      </c>
      <c r="C1741" s="59"/>
      <c r="D1741" s="60"/>
      <c r="E1741" s="60"/>
      <c r="F1741" s="60"/>
    </row>
    <row r="1742" spans="1:7">
      <c r="A1742" s="416" t="s">
        <v>3741</v>
      </c>
      <c r="B1742" s="58" t="s">
        <v>3742</v>
      </c>
      <c r="C1742" s="59" t="s">
        <v>16</v>
      </c>
      <c r="D1742" s="60">
        <v>8.57</v>
      </c>
      <c r="E1742" s="60">
        <v>16.600000000000001</v>
      </c>
      <c r="F1742" s="60">
        <v>25.17</v>
      </c>
      <c r="G1742" s="13">
        <v>15</v>
      </c>
    </row>
    <row r="1743" spans="1:7">
      <c r="A1743" s="416" t="s">
        <v>3743</v>
      </c>
      <c r="B1743" s="58" t="s">
        <v>3744</v>
      </c>
      <c r="C1743" s="59" t="s">
        <v>13</v>
      </c>
      <c r="D1743" s="60">
        <v>3.31</v>
      </c>
      <c r="E1743" s="60">
        <v>3.09</v>
      </c>
      <c r="F1743" s="60">
        <v>6.4</v>
      </c>
      <c r="G1743" s="13">
        <v>15</v>
      </c>
    </row>
    <row r="1744" spans="1:7">
      <c r="A1744" s="416" t="s">
        <v>3745</v>
      </c>
      <c r="B1744" s="58" t="s">
        <v>3746</v>
      </c>
      <c r="C1744" s="59" t="s">
        <v>16</v>
      </c>
      <c r="D1744" s="60">
        <v>11.33</v>
      </c>
      <c r="E1744" s="60">
        <v>18.72</v>
      </c>
      <c r="F1744" s="60">
        <v>30.05</v>
      </c>
      <c r="G1744" s="13">
        <v>15</v>
      </c>
    </row>
    <row r="1745" spans="1:7">
      <c r="A1745" s="416" t="s">
        <v>3747</v>
      </c>
      <c r="B1745" s="58" t="s">
        <v>3748</v>
      </c>
      <c r="C1745" s="59" t="s">
        <v>13</v>
      </c>
      <c r="D1745" s="60">
        <v>3</v>
      </c>
      <c r="E1745" s="60">
        <v>2.4700000000000002</v>
      </c>
      <c r="F1745" s="60">
        <v>5.47</v>
      </c>
      <c r="G1745" s="13">
        <v>15</v>
      </c>
    </row>
    <row r="1746" spans="1:7">
      <c r="A1746" s="416" t="s">
        <v>3749</v>
      </c>
      <c r="B1746" s="58" t="s">
        <v>3750</v>
      </c>
      <c r="C1746" s="59"/>
      <c r="D1746" s="60"/>
      <c r="E1746" s="60"/>
      <c r="F1746" s="60"/>
    </row>
    <row r="1747" spans="1:7">
      <c r="A1747" s="416" t="s">
        <v>3751</v>
      </c>
      <c r="B1747" s="58" t="s">
        <v>3752</v>
      </c>
      <c r="C1747" s="59" t="s">
        <v>16</v>
      </c>
      <c r="D1747" s="60">
        <v>4.67</v>
      </c>
      <c r="E1747" s="60">
        <v>22.39</v>
      </c>
      <c r="F1747" s="60">
        <v>27.06</v>
      </c>
      <c r="G1747" s="13">
        <v>15</v>
      </c>
    </row>
    <row r="1748" spans="1:7">
      <c r="A1748" s="416" t="s">
        <v>3753</v>
      </c>
      <c r="B1748" s="58" t="s">
        <v>3754</v>
      </c>
      <c r="C1748" s="59"/>
      <c r="D1748" s="60"/>
      <c r="E1748" s="60"/>
      <c r="F1748" s="60"/>
    </row>
    <row r="1749" spans="1:7">
      <c r="A1749" s="416" t="s">
        <v>3755</v>
      </c>
      <c r="B1749" s="58" t="s">
        <v>3756</v>
      </c>
      <c r="C1749" s="59" t="s">
        <v>15</v>
      </c>
      <c r="D1749" s="60">
        <v>4.5</v>
      </c>
      <c r="E1749" s="60"/>
      <c r="F1749" s="60">
        <v>4.5</v>
      </c>
      <c r="G1749" s="13">
        <v>15</v>
      </c>
    </row>
    <row r="1750" spans="1:7">
      <c r="A1750" s="416" t="s">
        <v>128</v>
      </c>
      <c r="B1750" s="58" t="s">
        <v>129</v>
      </c>
      <c r="C1750" s="59" t="s">
        <v>15</v>
      </c>
      <c r="D1750" s="60">
        <v>4.5599999999999996</v>
      </c>
      <c r="E1750" s="60"/>
      <c r="F1750" s="60">
        <v>4.5599999999999996</v>
      </c>
      <c r="G1750" s="13">
        <v>15</v>
      </c>
    </row>
    <row r="1751" spans="1:7" ht="45">
      <c r="A1751" s="416" t="s">
        <v>278</v>
      </c>
      <c r="B1751" s="58" t="s">
        <v>279</v>
      </c>
      <c r="C1751" s="59" t="s">
        <v>16</v>
      </c>
      <c r="D1751" s="60">
        <v>184.21</v>
      </c>
      <c r="E1751" s="60">
        <v>206.88</v>
      </c>
      <c r="F1751" s="60">
        <v>391.09</v>
      </c>
      <c r="G1751" s="13">
        <v>15</v>
      </c>
    </row>
    <row r="1752" spans="1:7" ht="45">
      <c r="A1752" s="416" t="s">
        <v>484</v>
      </c>
      <c r="B1752" s="58" t="s">
        <v>485</v>
      </c>
      <c r="C1752" s="59" t="s">
        <v>16</v>
      </c>
      <c r="D1752" s="60">
        <v>680.21</v>
      </c>
      <c r="E1752" s="60">
        <v>239.86</v>
      </c>
      <c r="F1752" s="60">
        <v>920.07</v>
      </c>
      <c r="G1752" s="13">
        <v>15</v>
      </c>
    </row>
    <row r="1753" spans="1:7">
      <c r="A1753" s="416" t="s">
        <v>3757</v>
      </c>
      <c r="B1753" s="58" t="s">
        <v>3758</v>
      </c>
      <c r="C1753" s="59"/>
      <c r="D1753" s="60"/>
      <c r="E1753" s="60"/>
      <c r="F1753" s="60"/>
    </row>
    <row r="1754" spans="1:7">
      <c r="A1754" s="416" t="s">
        <v>3759</v>
      </c>
      <c r="B1754" s="58" t="s">
        <v>3760</v>
      </c>
      <c r="C1754" s="59" t="s">
        <v>13</v>
      </c>
      <c r="D1754" s="60">
        <v>1.63</v>
      </c>
      <c r="E1754" s="60">
        <v>1.69</v>
      </c>
      <c r="F1754" s="60">
        <v>3.32</v>
      </c>
      <c r="G1754" s="13">
        <v>15</v>
      </c>
    </row>
    <row r="1755" spans="1:7">
      <c r="A1755" s="416" t="s">
        <v>3761</v>
      </c>
      <c r="B1755" s="58" t="s">
        <v>3762</v>
      </c>
      <c r="C1755" s="59" t="s">
        <v>13</v>
      </c>
      <c r="D1755" s="60">
        <v>1.0900000000000001</v>
      </c>
      <c r="E1755" s="60">
        <v>3.36</v>
      </c>
      <c r="F1755" s="60">
        <v>4.45</v>
      </c>
      <c r="G1755" s="13">
        <v>15</v>
      </c>
    </row>
    <row r="1756" spans="1:7" ht="30">
      <c r="A1756" s="416" t="s">
        <v>3763</v>
      </c>
      <c r="B1756" s="58" t="s">
        <v>3764</v>
      </c>
      <c r="C1756" s="59"/>
      <c r="D1756" s="60"/>
      <c r="E1756" s="60"/>
      <c r="F1756" s="60"/>
    </row>
    <row r="1757" spans="1:7">
      <c r="A1757" s="416" t="s">
        <v>3765</v>
      </c>
      <c r="B1757" s="58" t="s">
        <v>3766</v>
      </c>
      <c r="C1757" s="59" t="s">
        <v>16</v>
      </c>
      <c r="D1757" s="60">
        <v>8.01</v>
      </c>
      <c r="E1757" s="60">
        <v>22.39</v>
      </c>
      <c r="F1757" s="60">
        <v>30.4</v>
      </c>
      <c r="G1757" s="13">
        <v>15</v>
      </c>
    </row>
    <row r="1758" spans="1:7">
      <c r="A1758" s="416" t="s">
        <v>3767</v>
      </c>
      <c r="B1758" s="58" t="s">
        <v>3768</v>
      </c>
      <c r="C1758" s="59" t="s">
        <v>16</v>
      </c>
      <c r="D1758" s="60">
        <v>14.04</v>
      </c>
      <c r="E1758" s="60">
        <v>22.39</v>
      </c>
      <c r="F1758" s="60">
        <v>36.43</v>
      </c>
      <c r="G1758" s="13">
        <v>15</v>
      </c>
    </row>
    <row r="1759" spans="1:7">
      <c r="A1759" s="416" t="s">
        <v>3769</v>
      </c>
      <c r="B1759" s="58" t="s">
        <v>3770</v>
      </c>
      <c r="C1759" s="59" t="s">
        <v>16</v>
      </c>
      <c r="D1759" s="60">
        <v>15.1</v>
      </c>
      <c r="E1759" s="60">
        <v>22.39</v>
      </c>
      <c r="F1759" s="60">
        <v>37.49</v>
      </c>
      <c r="G1759" s="13">
        <v>15</v>
      </c>
    </row>
    <row r="1760" spans="1:7">
      <c r="A1760" s="416" t="s">
        <v>3771</v>
      </c>
      <c r="B1760" s="58" t="s">
        <v>3772</v>
      </c>
      <c r="C1760" s="59" t="s">
        <v>16</v>
      </c>
      <c r="D1760" s="60">
        <v>12.77</v>
      </c>
      <c r="E1760" s="60">
        <v>22.39</v>
      </c>
      <c r="F1760" s="60">
        <v>35.159999999999997</v>
      </c>
      <c r="G1760" s="13">
        <v>15</v>
      </c>
    </row>
    <row r="1761" spans="1:7">
      <c r="A1761" s="416" t="s">
        <v>3773</v>
      </c>
      <c r="B1761" s="58" t="s">
        <v>3774</v>
      </c>
      <c r="C1761" s="59" t="s">
        <v>16</v>
      </c>
      <c r="D1761" s="60">
        <v>102.55</v>
      </c>
      <c r="E1761" s="60">
        <v>46.89</v>
      </c>
      <c r="F1761" s="60">
        <v>149.44</v>
      </c>
      <c r="G1761" s="13">
        <v>15</v>
      </c>
    </row>
    <row r="1762" spans="1:7">
      <c r="A1762" s="416" t="s">
        <v>3775</v>
      </c>
      <c r="B1762" s="58" t="s">
        <v>3776</v>
      </c>
      <c r="C1762" s="59" t="s">
        <v>16</v>
      </c>
      <c r="D1762" s="60">
        <v>19.670000000000002</v>
      </c>
      <c r="E1762" s="60">
        <v>22.39</v>
      </c>
      <c r="F1762" s="60">
        <v>42.06</v>
      </c>
      <c r="G1762" s="13">
        <v>15</v>
      </c>
    </row>
    <row r="1763" spans="1:7">
      <c r="A1763" s="416" t="s">
        <v>3777</v>
      </c>
      <c r="B1763" s="58" t="s">
        <v>3778</v>
      </c>
      <c r="C1763" s="59" t="s">
        <v>16</v>
      </c>
      <c r="D1763" s="60">
        <v>12.29</v>
      </c>
      <c r="E1763" s="60">
        <v>31.26</v>
      </c>
      <c r="F1763" s="60">
        <v>43.55</v>
      </c>
      <c r="G1763" s="13">
        <v>15</v>
      </c>
    </row>
    <row r="1764" spans="1:7" ht="45">
      <c r="A1764" s="416" t="s">
        <v>3779</v>
      </c>
      <c r="B1764" s="58" t="s">
        <v>3780</v>
      </c>
      <c r="C1764" s="59" t="s">
        <v>16</v>
      </c>
      <c r="D1764" s="60">
        <v>259.37</v>
      </c>
      <c r="E1764" s="60"/>
      <c r="F1764" s="60">
        <v>259.37</v>
      </c>
      <c r="G1764" s="13">
        <v>15</v>
      </c>
    </row>
    <row r="1765" spans="1:7" ht="45">
      <c r="A1765" s="416" t="s">
        <v>3781</v>
      </c>
      <c r="B1765" s="58" t="s">
        <v>3782</v>
      </c>
      <c r="C1765" s="59" t="s">
        <v>16</v>
      </c>
      <c r="D1765" s="60">
        <v>514.25</v>
      </c>
      <c r="E1765" s="60"/>
      <c r="F1765" s="60">
        <v>514.25</v>
      </c>
      <c r="G1765" s="13">
        <v>15</v>
      </c>
    </row>
    <row r="1766" spans="1:7">
      <c r="A1766" s="416" t="s">
        <v>3783</v>
      </c>
      <c r="B1766" s="58" t="s">
        <v>3784</v>
      </c>
      <c r="C1766" s="59"/>
      <c r="D1766" s="60"/>
      <c r="E1766" s="60"/>
      <c r="F1766" s="60"/>
    </row>
    <row r="1767" spans="1:7">
      <c r="A1767" s="416" t="s">
        <v>3785</v>
      </c>
      <c r="B1767" s="58" t="s">
        <v>3786</v>
      </c>
      <c r="C1767" s="59" t="s">
        <v>16</v>
      </c>
      <c r="D1767" s="60">
        <v>19.34</v>
      </c>
      <c r="E1767" s="60">
        <v>31.26</v>
      </c>
      <c r="F1767" s="60">
        <v>50.6</v>
      </c>
      <c r="G1767" s="13">
        <v>15</v>
      </c>
    </row>
    <row r="1768" spans="1:7">
      <c r="A1768" s="416" t="s">
        <v>3787</v>
      </c>
      <c r="B1768" s="58" t="s">
        <v>3788</v>
      </c>
      <c r="C1768" s="59"/>
      <c r="D1768" s="60"/>
      <c r="E1768" s="60"/>
      <c r="F1768" s="60"/>
    </row>
    <row r="1769" spans="1:7">
      <c r="A1769" s="416" t="s">
        <v>3789</v>
      </c>
      <c r="B1769" s="58" t="s">
        <v>3790</v>
      </c>
      <c r="C1769" s="59" t="s">
        <v>16</v>
      </c>
      <c r="D1769" s="60">
        <v>19.760000000000002</v>
      </c>
      <c r="E1769" s="60">
        <v>31.26</v>
      </c>
      <c r="F1769" s="60">
        <v>51.02</v>
      </c>
      <c r="G1769" s="13">
        <v>15</v>
      </c>
    </row>
    <row r="1770" spans="1:7">
      <c r="A1770" s="416" t="s">
        <v>32176</v>
      </c>
      <c r="B1770" s="58" t="s">
        <v>3791</v>
      </c>
      <c r="C1770" s="59"/>
      <c r="D1770" s="60"/>
      <c r="E1770" s="60"/>
      <c r="F1770" s="60"/>
    </row>
    <row r="1771" spans="1:7">
      <c r="A1771" s="416" t="s">
        <v>3792</v>
      </c>
      <c r="B1771" s="58" t="s">
        <v>3793</v>
      </c>
      <c r="C1771" s="59"/>
      <c r="D1771" s="60"/>
      <c r="E1771" s="60"/>
      <c r="F1771" s="60"/>
    </row>
    <row r="1772" spans="1:7">
      <c r="A1772" s="416" t="s">
        <v>3794</v>
      </c>
      <c r="B1772" s="58" t="s">
        <v>3795</v>
      </c>
      <c r="C1772" s="59" t="s">
        <v>18</v>
      </c>
      <c r="D1772" s="60">
        <v>184.22</v>
      </c>
      <c r="E1772" s="60">
        <v>52.98</v>
      </c>
      <c r="F1772" s="60">
        <v>237.2</v>
      </c>
      <c r="G1772" s="13">
        <v>15</v>
      </c>
    </row>
    <row r="1773" spans="1:7" ht="30">
      <c r="A1773" s="416" t="s">
        <v>3796</v>
      </c>
      <c r="B1773" s="58" t="s">
        <v>3797</v>
      </c>
      <c r="C1773" s="59" t="s">
        <v>16</v>
      </c>
      <c r="D1773" s="60"/>
      <c r="E1773" s="60">
        <v>2.12</v>
      </c>
      <c r="F1773" s="60">
        <v>2.12</v>
      </c>
      <c r="G1773" s="13">
        <v>15</v>
      </c>
    </row>
    <row r="1774" spans="1:7">
      <c r="A1774" s="416" t="s">
        <v>3798</v>
      </c>
      <c r="B1774" s="58" t="s">
        <v>3799</v>
      </c>
      <c r="C1774" s="59"/>
      <c r="D1774" s="60"/>
      <c r="E1774" s="60"/>
      <c r="F1774" s="60"/>
    </row>
    <row r="1775" spans="1:7">
      <c r="A1775" s="416" t="s">
        <v>3800</v>
      </c>
      <c r="B1775" s="58" t="s">
        <v>3801</v>
      </c>
      <c r="C1775" s="59" t="s">
        <v>16</v>
      </c>
      <c r="D1775" s="60">
        <v>10.41</v>
      </c>
      <c r="E1775" s="60">
        <v>3.57</v>
      </c>
      <c r="F1775" s="60">
        <v>13.98</v>
      </c>
      <c r="G1775" s="13">
        <v>15</v>
      </c>
    </row>
    <row r="1776" spans="1:7">
      <c r="A1776" s="416" t="s">
        <v>3802</v>
      </c>
      <c r="B1776" s="58" t="s">
        <v>3803</v>
      </c>
      <c r="C1776" s="59" t="s">
        <v>16</v>
      </c>
      <c r="D1776" s="60">
        <v>9.74</v>
      </c>
      <c r="E1776" s="60">
        <v>5.36</v>
      </c>
      <c r="F1776" s="60">
        <v>15.1</v>
      </c>
      <c r="G1776" s="13">
        <v>15</v>
      </c>
    </row>
    <row r="1777" spans="1:7">
      <c r="A1777" s="416" t="s">
        <v>3804</v>
      </c>
      <c r="B1777" s="58" t="s">
        <v>3805</v>
      </c>
      <c r="C1777" s="59" t="s">
        <v>16</v>
      </c>
      <c r="D1777" s="60">
        <v>118.81</v>
      </c>
      <c r="E1777" s="60">
        <v>6.82</v>
      </c>
      <c r="F1777" s="60">
        <v>125.63</v>
      </c>
      <c r="G1777" s="13">
        <v>15</v>
      </c>
    </row>
    <row r="1778" spans="1:7">
      <c r="A1778" s="416" t="s">
        <v>3806</v>
      </c>
      <c r="B1778" s="58" t="s">
        <v>3807</v>
      </c>
      <c r="C1778" s="59" t="s">
        <v>16</v>
      </c>
      <c r="D1778" s="60">
        <v>18.27</v>
      </c>
      <c r="E1778" s="60">
        <v>5.36</v>
      </c>
      <c r="F1778" s="60">
        <v>23.63</v>
      </c>
      <c r="G1778" s="13">
        <v>15</v>
      </c>
    </row>
    <row r="1779" spans="1:7">
      <c r="A1779" s="416" t="s">
        <v>3808</v>
      </c>
      <c r="B1779" s="58" t="s">
        <v>3809</v>
      </c>
      <c r="C1779" s="59" t="s">
        <v>16</v>
      </c>
      <c r="D1779" s="60">
        <v>55.09</v>
      </c>
      <c r="E1779" s="60">
        <v>6.82</v>
      </c>
      <c r="F1779" s="60">
        <v>61.91</v>
      </c>
      <c r="G1779" s="13">
        <v>15</v>
      </c>
    </row>
    <row r="1780" spans="1:7">
      <c r="A1780" s="416" t="s">
        <v>3810</v>
      </c>
      <c r="B1780" s="58" t="s">
        <v>3811</v>
      </c>
      <c r="C1780" s="59" t="s">
        <v>16</v>
      </c>
      <c r="D1780" s="60">
        <v>14.26</v>
      </c>
      <c r="E1780" s="60">
        <v>5.36</v>
      </c>
      <c r="F1780" s="60">
        <v>19.62</v>
      </c>
      <c r="G1780" s="13">
        <v>15</v>
      </c>
    </row>
    <row r="1781" spans="1:7">
      <c r="A1781" s="416" t="s">
        <v>3812</v>
      </c>
      <c r="B1781" s="58" t="s">
        <v>3813</v>
      </c>
      <c r="C1781" s="59" t="s">
        <v>16</v>
      </c>
      <c r="D1781" s="60">
        <v>55.35</v>
      </c>
      <c r="E1781" s="60">
        <v>6.82</v>
      </c>
      <c r="F1781" s="60">
        <v>62.17</v>
      </c>
      <c r="G1781" s="13">
        <v>15</v>
      </c>
    </row>
    <row r="1782" spans="1:7">
      <c r="A1782" s="416" t="s">
        <v>3814</v>
      </c>
      <c r="B1782" s="58" t="s">
        <v>3815</v>
      </c>
      <c r="C1782" s="59" t="s">
        <v>16</v>
      </c>
      <c r="D1782" s="60">
        <v>10.39</v>
      </c>
      <c r="E1782" s="60"/>
      <c r="F1782" s="60">
        <v>10.39</v>
      </c>
      <c r="G1782" s="13">
        <v>15</v>
      </c>
    </row>
    <row r="1783" spans="1:7">
      <c r="A1783" s="416" t="s">
        <v>3816</v>
      </c>
      <c r="B1783" s="58" t="s">
        <v>3817</v>
      </c>
      <c r="C1783" s="59"/>
      <c r="D1783" s="60"/>
      <c r="E1783" s="60"/>
      <c r="F1783" s="60"/>
    </row>
    <row r="1784" spans="1:7">
      <c r="A1784" s="416" t="s">
        <v>3818</v>
      </c>
      <c r="B1784" s="58" t="s">
        <v>3819</v>
      </c>
      <c r="C1784" s="59" t="s">
        <v>14</v>
      </c>
      <c r="D1784" s="60">
        <v>57.33</v>
      </c>
      <c r="E1784" s="60">
        <v>3.93</v>
      </c>
      <c r="F1784" s="60">
        <v>61.26</v>
      </c>
      <c r="G1784" s="13">
        <v>15</v>
      </c>
    </row>
    <row r="1785" spans="1:7">
      <c r="A1785" s="416" t="s">
        <v>3820</v>
      </c>
      <c r="B1785" s="58" t="s">
        <v>3821</v>
      </c>
      <c r="C1785" s="59" t="s">
        <v>14</v>
      </c>
      <c r="D1785" s="60">
        <v>42.6</v>
      </c>
      <c r="E1785" s="60">
        <v>3.93</v>
      </c>
      <c r="F1785" s="60">
        <v>46.53</v>
      </c>
      <c r="G1785" s="13">
        <v>15</v>
      </c>
    </row>
    <row r="1786" spans="1:7">
      <c r="A1786" s="416" t="s">
        <v>3822</v>
      </c>
      <c r="B1786" s="58" t="s">
        <v>3823</v>
      </c>
      <c r="C1786" s="59" t="s">
        <v>14</v>
      </c>
      <c r="D1786" s="60">
        <v>53.15</v>
      </c>
      <c r="E1786" s="60">
        <v>3.93</v>
      </c>
      <c r="F1786" s="60">
        <v>57.08</v>
      </c>
      <c r="G1786" s="13">
        <v>15</v>
      </c>
    </row>
    <row r="1787" spans="1:7">
      <c r="A1787" s="416" t="s">
        <v>3824</v>
      </c>
      <c r="B1787" s="58" t="s">
        <v>3825</v>
      </c>
      <c r="C1787" s="59" t="s">
        <v>14</v>
      </c>
      <c r="D1787" s="60">
        <v>61.1</v>
      </c>
      <c r="E1787" s="60">
        <v>3.93</v>
      </c>
      <c r="F1787" s="60">
        <v>65.03</v>
      </c>
      <c r="G1787" s="13">
        <v>15</v>
      </c>
    </row>
    <row r="1788" spans="1:7">
      <c r="A1788" s="416" t="s">
        <v>3826</v>
      </c>
      <c r="B1788" s="58" t="s">
        <v>3827</v>
      </c>
      <c r="C1788" s="59"/>
      <c r="D1788" s="60"/>
      <c r="E1788" s="60"/>
      <c r="F1788" s="60"/>
    </row>
    <row r="1789" spans="1:7">
      <c r="A1789" s="416" t="s">
        <v>3828</v>
      </c>
      <c r="B1789" s="58" t="s">
        <v>3829</v>
      </c>
      <c r="C1789" s="59" t="s">
        <v>14</v>
      </c>
      <c r="D1789" s="60">
        <v>106.61</v>
      </c>
      <c r="E1789" s="60">
        <v>34.090000000000003</v>
      </c>
      <c r="F1789" s="60">
        <v>140.69999999999999</v>
      </c>
      <c r="G1789" s="13">
        <v>15</v>
      </c>
    </row>
    <row r="1790" spans="1:7">
      <c r="A1790" s="416" t="s">
        <v>3830</v>
      </c>
      <c r="B1790" s="58" t="s">
        <v>3831</v>
      </c>
      <c r="C1790" s="59" t="s">
        <v>14</v>
      </c>
      <c r="D1790" s="60">
        <v>155.47999999999999</v>
      </c>
      <c r="E1790" s="60">
        <v>34.090000000000003</v>
      </c>
      <c r="F1790" s="60">
        <v>189.57</v>
      </c>
      <c r="G1790" s="13">
        <v>15</v>
      </c>
    </row>
    <row r="1791" spans="1:7">
      <c r="A1791" s="416" t="s">
        <v>229</v>
      </c>
      <c r="B1791" s="58" t="s">
        <v>228</v>
      </c>
      <c r="C1791" s="59" t="s">
        <v>14</v>
      </c>
      <c r="D1791" s="60">
        <v>238.42</v>
      </c>
      <c r="E1791" s="60">
        <v>34.090000000000003</v>
      </c>
      <c r="F1791" s="60">
        <v>272.51</v>
      </c>
      <c r="G1791" s="13">
        <v>15</v>
      </c>
    </row>
    <row r="1792" spans="1:7">
      <c r="A1792" s="416" t="s">
        <v>3832</v>
      </c>
      <c r="B1792" s="58" t="s">
        <v>3833</v>
      </c>
      <c r="C1792" s="59" t="s">
        <v>14</v>
      </c>
      <c r="D1792" s="60">
        <v>351.2</v>
      </c>
      <c r="E1792" s="60">
        <v>34.090000000000003</v>
      </c>
      <c r="F1792" s="60">
        <v>385.29</v>
      </c>
      <c r="G1792" s="13">
        <v>15</v>
      </c>
    </row>
    <row r="1793" spans="1:7">
      <c r="A1793" s="416" t="s">
        <v>3834</v>
      </c>
      <c r="B1793" s="58" t="s">
        <v>3835</v>
      </c>
      <c r="C1793" s="59" t="s">
        <v>14</v>
      </c>
      <c r="D1793" s="60">
        <v>153.38999999999999</v>
      </c>
      <c r="E1793" s="60">
        <v>34.090000000000003</v>
      </c>
      <c r="F1793" s="60">
        <v>187.48</v>
      </c>
      <c r="G1793" s="13">
        <v>15</v>
      </c>
    </row>
    <row r="1794" spans="1:7">
      <c r="A1794" s="416" t="s">
        <v>3836</v>
      </c>
      <c r="B1794" s="58" t="s">
        <v>3837</v>
      </c>
      <c r="C1794" s="59" t="s">
        <v>14</v>
      </c>
      <c r="D1794" s="60">
        <v>91.42</v>
      </c>
      <c r="E1794" s="60">
        <v>34.090000000000003</v>
      </c>
      <c r="F1794" s="60">
        <v>125.51</v>
      </c>
      <c r="G1794" s="13">
        <v>15</v>
      </c>
    </row>
    <row r="1795" spans="1:7">
      <c r="A1795" s="416" t="s">
        <v>3838</v>
      </c>
      <c r="B1795" s="58" t="s">
        <v>3839</v>
      </c>
      <c r="C1795" s="59" t="s">
        <v>14</v>
      </c>
      <c r="D1795" s="60">
        <v>418.28</v>
      </c>
      <c r="E1795" s="60">
        <v>34.090000000000003</v>
      </c>
      <c r="F1795" s="60">
        <v>452.37</v>
      </c>
      <c r="G1795" s="13">
        <v>15</v>
      </c>
    </row>
    <row r="1796" spans="1:7">
      <c r="A1796" s="416" t="s">
        <v>3840</v>
      </c>
      <c r="B1796" s="58" t="s">
        <v>3841</v>
      </c>
      <c r="C1796" s="59" t="s">
        <v>14</v>
      </c>
      <c r="D1796" s="60">
        <v>135.31</v>
      </c>
      <c r="E1796" s="60">
        <v>34.090000000000003</v>
      </c>
      <c r="F1796" s="60">
        <v>169.4</v>
      </c>
      <c r="G1796" s="13">
        <v>15</v>
      </c>
    </row>
    <row r="1797" spans="1:7">
      <c r="A1797" s="416" t="s">
        <v>3842</v>
      </c>
      <c r="B1797" s="58" t="s">
        <v>3843</v>
      </c>
      <c r="C1797" s="59"/>
      <c r="D1797" s="60"/>
      <c r="E1797" s="60"/>
      <c r="F1797" s="60"/>
    </row>
    <row r="1798" spans="1:7">
      <c r="A1798" s="416" t="s">
        <v>3844</v>
      </c>
      <c r="B1798" s="58" t="s">
        <v>3845</v>
      </c>
      <c r="C1798" s="59" t="s">
        <v>13</v>
      </c>
      <c r="D1798" s="60">
        <v>29.85</v>
      </c>
      <c r="E1798" s="60">
        <v>34.090000000000003</v>
      </c>
      <c r="F1798" s="60">
        <v>63.94</v>
      </c>
      <c r="G1798" s="13">
        <v>15</v>
      </c>
    </row>
    <row r="1799" spans="1:7" ht="30">
      <c r="A1799" s="416" t="s">
        <v>3846</v>
      </c>
      <c r="B1799" s="58" t="s">
        <v>3847</v>
      </c>
      <c r="C1799" s="59" t="s">
        <v>13</v>
      </c>
      <c r="D1799" s="60">
        <v>40.67</v>
      </c>
      <c r="E1799" s="60">
        <v>34.090000000000003</v>
      </c>
      <c r="F1799" s="60">
        <v>74.760000000000005</v>
      </c>
      <c r="G1799" s="13">
        <v>15</v>
      </c>
    </row>
    <row r="1800" spans="1:7" ht="30">
      <c r="A1800" s="416" t="s">
        <v>3848</v>
      </c>
      <c r="B1800" s="58" t="s">
        <v>3849</v>
      </c>
      <c r="C1800" s="59" t="s">
        <v>13</v>
      </c>
      <c r="D1800" s="60">
        <v>43.56</v>
      </c>
      <c r="E1800" s="60">
        <v>34.090000000000003</v>
      </c>
      <c r="F1800" s="60">
        <v>77.650000000000006</v>
      </c>
      <c r="G1800" s="13">
        <v>15</v>
      </c>
    </row>
    <row r="1801" spans="1:7" ht="30">
      <c r="A1801" s="416" t="s">
        <v>3850</v>
      </c>
      <c r="B1801" s="58" t="s">
        <v>3851</v>
      </c>
      <c r="C1801" s="59" t="s">
        <v>13</v>
      </c>
      <c r="D1801" s="60">
        <v>157.69</v>
      </c>
      <c r="E1801" s="60">
        <v>54.62</v>
      </c>
      <c r="F1801" s="60">
        <v>212.31</v>
      </c>
      <c r="G1801" s="13">
        <v>15</v>
      </c>
    </row>
    <row r="1802" spans="1:7" ht="30">
      <c r="A1802" s="416" t="s">
        <v>3852</v>
      </c>
      <c r="B1802" s="58" t="s">
        <v>3853</v>
      </c>
      <c r="C1802" s="59" t="s">
        <v>16</v>
      </c>
      <c r="D1802" s="60">
        <v>238.41</v>
      </c>
      <c r="E1802" s="60"/>
      <c r="F1802" s="60">
        <v>238.41</v>
      </c>
      <c r="G1802" s="13">
        <v>15</v>
      </c>
    </row>
    <row r="1803" spans="1:7" ht="30">
      <c r="A1803" s="416" t="s">
        <v>3854</v>
      </c>
      <c r="B1803" s="58" t="s">
        <v>3855</v>
      </c>
      <c r="C1803" s="59" t="s">
        <v>16</v>
      </c>
      <c r="D1803" s="60">
        <v>248.96</v>
      </c>
      <c r="E1803" s="60"/>
      <c r="F1803" s="60">
        <v>248.96</v>
      </c>
      <c r="G1803" s="13">
        <v>15</v>
      </c>
    </row>
    <row r="1804" spans="1:7" ht="30">
      <c r="A1804" s="416" t="s">
        <v>3856</v>
      </c>
      <c r="B1804" s="58" t="s">
        <v>3857</v>
      </c>
      <c r="C1804" s="59" t="s">
        <v>16</v>
      </c>
      <c r="D1804" s="60">
        <v>220.89</v>
      </c>
      <c r="E1804" s="60"/>
      <c r="F1804" s="60">
        <v>220.89</v>
      </c>
      <c r="G1804" s="13">
        <v>15</v>
      </c>
    </row>
    <row r="1805" spans="1:7" ht="30">
      <c r="A1805" s="416" t="s">
        <v>3858</v>
      </c>
      <c r="B1805" s="58" t="s">
        <v>3859</v>
      </c>
      <c r="C1805" s="59" t="s">
        <v>13</v>
      </c>
      <c r="D1805" s="60">
        <v>45.66</v>
      </c>
      <c r="E1805" s="60"/>
      <c r="F1805" s="60">
        <v>45.66</v>
      </c>
      <c r="G1805" s="13">
        <v>15</v>
      </c>
    </row>
    <row r="1806" spans="1:7" ht="45">
      <c r="A1806" s="416" t="s">
        <v>3860</v>
      </c>
      <c r="B1806" s="58" t="s">
        <v>3861</v>
      </c>
      <c r="C1806" s="59" t="s">
        <v>16</v>
      </c>
      <c r="D1806" s="60">
        <v>330.25</v>
      </c>
      <c r="E1806" s="60"/>
      <c r="F1806" s="60">
        <v>330.25</v>
      </c>
      <c r="G1806" s="13">
        <v>15</v>
      </c>
    </row>
    <row r="1807" spans="1:7" ht="30">
      <c r="A1807" s="416" t="s">
        <v>3862</v>
      </c>
      <c r="B1807" s="58" t="s">
        <v>3863</v>
      </c>
      <c r="C1807" s="59" t="s">
        <v>16</v>
      </c>
      <c r="D1807" s="60">
        <v>388.93</v>
      </c>
      <c r="E1807" s="60">
        <v>70.239999999999995</v>
      </c>
      <c r="F1807" s="60">
        <v>459.17</v>
      </c>
      <c r="G1807" s="13">
        <v>15</v>
      </c>
    </row>
    <row r="1808" spans="1:7" ht="30">
      <c r="A1808" s="416" t="s">
        <v>3864</v>
      </c>
      <c r="B1808" s="58" t="s">
        <v>3865</v>
      </c>
      <c r="C1808" s="59" t="s">
        <v>16</v>
      </c>
      <c r="D1808" s="60">
        <v>238.03</v>
      </c>
      <c r="E1808" s="60"/>
      <c r="F1808" s="60">
        <v>238.03</v>
      </c>
      <c r="G1808" s="13">
        <v>15</v>
      </c>
    </row>
    <row r="1809" spans="1:7" ht="30">
      <c r="A1809" s="416" t="s">
        <v>135</v>
      </c>
      <c r="B1809" s="58" t="s">
        <v>136</v>
      </c>
      <c r="C1809" s="59" t="s">
        <v>16</v>
      </c>
      <c r="D1809" s="60">
        <v>1594.69</v>
      </c>
      <c r="E1809" s="60">
        <v>104.9</v>
      </c>
      <c r="F1809" s="60">
        <v>1699.59</v>
      </c>
      <c r="G1809" s="13">
        <v>15</v>
      </c>
    </row>
    <row r="1810" spans="1:7" ht="30">
      <c r="A1810" s="416" t="s">
        <v>3866</v>
      </c>
      <c r="B1810" s="58" t="s">
        <v>3867</v>
      </c>
      <c r="C1810" s="59" t="s">
        <v>16</v>
      </c>
      <c r="D1810" s="60">
        <v>1073.48</v>
      </c>
      <c r="E1810" s="60">
        <v>104.9</v>
      </c>
      <c r="F1810" s="60">
        <v>1178.3800000000001</v>
      </c>
      <c r="G1810" s="13">
        <v>15</v>
      </c>
    </row>
    <row r="1811" spans="1:7">
      <c r="A1811" s="416" t="s">
        <v>3868</v>
      </c>
      <c r="B1811" s="58" t="s">
        <v>3869</v>
      </c>
      <c r="C1811" s="59" t="s">
        <v>16</v>
      </c>
      <c r="D1811" s="60">
        <v>550.04</v>
      </c>
      <c r="E1811" s="60">
        <v>41.13</v>
      </c>
      <c r="F1811" s="60">
        <v>591.16999999999996</v>
      </c>
      <c r="G1811" s="13">
        <v>15</v>
      </c>
    </row>
    <row r="1812" spans="1:7">
      <c r="A1812" s="416" t="s">
        <v>3870</v>
      </c>
      <c r="B1812" s="58" t="s">
        <v>3871</v>
      </c>
      <c r="C1812" s="59" t="s">
        <v>16</v>
      </c>
      <c r="D1812" s="60">
        <v>778.1</v>
      </c>
      <c r="E1812" s="60">
        <v>35.78</v>
      </c>
      <c r="F1812" s="60">
        <v>813.88</v>
      </c>
      <c r="G1812" s="13">
        <v>15</v>
      </c>
    </row>
    <row r="1813" spans="1:7" ht="30">
      <c r="A1813" s="416" t="s">
        <v>3872</v>
      </c>
      <c r="B1813" s="58" t="s">
        <v>3873</v>
      </c>
      <c r="C1813" s="59" t="s">
        <v>14</v>
      </c>
      <c r="D1813" s="60">
        <v>591.86</v>
      </c>
      <c r="E1813" s="60">
        <v>140.61000000000001</v>
      </c>
      <c r="F1813" s="60">
        <v>732.47</v>
      </c>
      <c r="G1813" s="13">
        <v>15</v>
      </c>
    </row>
    <row r="1814" spans="1:7">
      <c r="A1814" s="416" t="s">
        <v>3874</v>
      </c>
      <c r="B1814" s="58" t="s">
        <v>3875</v>
      </c>
      <c r="C1814" s="59" t="s">
        <v>16</v>
      </c>
      <c r="D1814" s="60">
        <v>1444.33</v>
      </c>
      <c r="E1814" s="60">
        <v>84.68</v>
      </c>
      <c r="F1814" s="60">
        <v>1529.01</v>
      </c>
      <c r="G1814" s="13">
        <v>15</v>
      </c>
    </row>
    <row r="1815" spans="1:7">
      <c r="A1815" s="416" t="s">
        <v>3876</v>
      </c>
      <c r="B1815" s="58" t="s">
        <v>3877</v>
      </c>
      <c r="C1815" s="59" t="s">
        <v>16</v>
      </c>
      <c r="D1815" s="60">
        <v>100.88</v>
      </c>
      <c r="E1815" s="60">
        <v>103.26</v>
      </c>
      <c r="F1815" s="60">
        <v>204.14</v>
      </c>
      <c r="G1815" s="13">
        <v>15</v>
      </c>
    </row>
    <row r="1816" spans="1:7">
      <c r="A1816" s="416" t="s">
        <v>3878</v>
      </c>
      <c r="B1816" s="58" t="s">
        <v>3879</v>
      </c>
      <c r="C1816" s="59" t="s">
        <v>13</v>
      </c>
      <c r="D1816" s="60">
        <v>202.21</v>
      </c>
      <c r="E1816" s="60">
        <v>55.06</v>
      </c>
      <c r="F1816" s="60">
        <v>257.27</v>
      </c>
      <c r="G1816" s="13">
        <v>15</v>
      </c>
    </row>
    <row r="1817" spans="1:7">
      <c r="A1817" s="416" t="s">
        <v>3880</v>
      </c>
      <c r="B1817" s="58" t="s">
        <v>3881</v>
      </c>
      <c r="C1817" s="59"/>
      <c r="D1817" s="60"/>
      <c r="E1817" s="60"/>
      <c r="F1817" s="60"/>
    </row>
    <row r="1818" spans="1:7" ht="30">
      <c r="A1818" s="416" t="s">
        <v>3882</v>
      </c>
      <c r="B1818" s="58" t="s">
        <v>3883</v>
      </c>
      <c r="C1818" s="59" t="s">
        <v>14</v>
      </c>
      <c r="D1818" s="60">
        <v>106.96</v>
      </c>
      <c r="E1818" s="60">
        <v>164.84</v>
      </c>
      <c r="F1818" s="60">
        <v>271.8</v>
      </c>
      <c r="G1818" s="13">
        <v>15</v>
      </c>
    </row>
    <row r="1819" spans="1:7" ht="30">
      <c r="A1819" s="416" t="s">
        <v>3884</v>
      </c>
      <c r="B1819" s="58" t="s">
        <v>3885</v>
      </c>
      <c r="C1819" s="59" t="s">
        <v>14</v>
      </c>
      <c r="D1819" s="60">
        <v>575.84</v>
      </c>
      <c r="E1819" s="60">
        <v>202.54</v>
      </c>
      <c r="F1819" s="60">
        <v>778.38</v>
      </c>
      <c r="G1819" s="13">
        <v>15</v>
      </c>
    </row>
    <row r="1820" spans="1:7" ht="30">
      <c r="A1820" s="416" t="s">
        <v>3886</v>
      </c>
      <c r="B1820" s="58" t="s">
        <v>3887</v>
      </c>
      <c r="C1820" s="59" t="s">
        <v>14</v>
      </c>
      <c r="D1820" s="60">
        <v>2326.98</v>
      </c>
      <c r="E1820" s="60">
        <v>367.38</v>
      </c>
      <c r="F1820" s="60">
        <v>2694.36</v>
      </c>
      <c r="G1820" s="13">
        <v>15</v>
      </c>
    </row>
    <row r="1821" spans="1:7" ht="30">
      <c r="A1821" s="416" t="s">
        <v>3888</v>
      </c>
      <c r="B1821" s="58" t="s">
        <v>3889</v>
      </c>
      <c r="C1821" s="59" t="s">
        <v>14</v>
      </c>
      <c r="D1821" s="60">
        <v>3020.96</v>
      </c>
      <c r="E1821" s="60">
        <v>998.4</v>
      </c>
      <c r="F1821" s="60">
        <v>4019.36</v>
      </c>
      <c r="G1821" s="13">
        <v>15</v>
      </c>
    </row>
    <row r="1822" spans="1:7" ht="30">
      <c r="A1822" s="416" t="s">
        <v>3890</v>
      </c>
      <c r="B1822" s="58" t="s">
        <v>3891</v>
      </c>
      <c r="C1822" s="59" t="s">
        <v>14</v>
      </c>
      <c r="D1822" s="60">
        <v>6210.4</v>
      </c>
      <c r="E1822" s="60">
        <v>1996.8</v>
      </c>
      <c r="F1822" s="60">
        <v>8207.2000000000007</v>
      </c>
      <c r="G1822" s="13">
        <v>15</v>
      </c>
    </row>
    <row r="1823" spans="1:7" ht="30">
      <c r="A1823" s="416" t="s">
        <v>3892</v>
      </c>
      <c r="B1823" s="58" t="s">
        <v>3893</v>
      </c>
      <c r="C1823" s="59" t="s">
        <v>14</v>
      </c>
      <c r="D1823" s="60">
        <v>9151.44</v>
      </c>
      <c r="E1823" s="60">
        <v>2317.12</v>
      </c>
      <c r="F1823" s="60">
        <v>11468.56</v>
      </c>
      <c r="G1823" s="13">
        <v>15</v>
      </c>
    </row>
    <row r="1824" spans="1:7">
      <c r="A1824" s="416" t="s">
        <v>3894</v>
      </c>
      <c r="B1824" s="58" t="s">
        <v>3895</v>
      </c>
      <c r="C1824" s="59"/>
      <c r="D1824" s="60"/>
      <c r="E1824" s="60"/>
      <c r="F1824" s="60"/>
    </row>
    <row r="1825" spans="1:7" ht="30">
      <c r="A1825" s="416" t="s">
        <v>3896</v>
      </c>
      <c r="B1825" s="58" t="s">
        <v>3897</v>
      </c>
      <c r="C1825" s="59" t="s">
        <v>16</v>
      </c>
      <c r="D1825" s="60">
        <v>8.5399999999999991</v>
      </c>
      <c r="E1825" s="60">
        <v>8.23</v>
      </c>
      <c r="F1825" s="60">
        <v>16.77</v>
      </c>
      <c r="G1825" s="13">
        <v>15</v>
      </c>
    </row>
    <row r="1826" spans="1:7" ht="30">
      <c r="A1826" s="416" t="s">
        <v>3898</v>
      </c>
      <c r="B1826" s="58" t="s">
        <v>3899</v>
      </c>
      <c r="C1826" s="59" t="s">
        <v>16</v>
      </c>
      <c r="D1826" s="60">
        <v>67.33</v>
      </c>
      <c r="E1826" s="60">
        <v>11.41</v>
      </c>
      <c r="F1826" s="60">
        <v>78.739999999999995</v>
      </c>
      <c r="G1826" s="13">
        <v>15</v>
      </c>
    </row>
    <row r="1827" spans="1:7" ht="30">
      <c r="A1827" s="416" t="s">
        <v>3900</v>
      </c>
      <c r="B1827" s="58" t="s">
        <v>3901</v>
      </c>
      <c r="C1827" s="59" t="s">
        <v>13</v>
      </c>
      <c r="D1827" s="60">
        <v>10.98</v>
      </c>
      <c r="E1827" s="60"/>
      <c r="F1827" s="60">
        <v>10.98</v>
      </c>
      <c r="G1827" s="13">
        <v>15</v>
      </c>
    </row>
    <row r="1828" spans="1:7">
      <c r="A1828" s="416" t="s">
        <v>3902</v>
      </c>
      <c r="B1828" s="58" t="s">
        <v>3903</v>
      </c>
      <c r="C1828" s="59" t="s">
        <v>16</v>
      </c>
      <c r="D1828" s="60">
        <v>1.49</v>
      </c>
      <c r="E1828" s="60">
        <v>17.3</v>
      </c>
      <c r="F1828" s="60">
        <v>18.79</v>
      </c>
      <c r="G1828" s="13">
        <v>15</v>
      </c>
    </row>
    <row r="1829" spans="1:7">
      <c r="A1829" s="416" t="s">
        <v>3904</v>
      </c>
      <c r="B1829" s="58" t="s">
        <v>3905</v>
      </c>
      <c r="C1829" s="59" t="s">
        <v>16</v>
      </c>
      <c r="D1829" s="60">
        <v>1.59</v>
      </c>
      <c r="E1829" s="60">
        <v>23.17</v>
      </c>
      <c r="F1829" s="60">
        <v>24.76</v>
      </c>
      <c r="G1829" s="13">
        <v>15</v>
      </c>
    </row>
    <row r="1830" spans="1:7" ht="45">
      <c r="A1830" s="416" t="s">
        <v>24925</v>
      </c>
      <c r="B1830" s="58" t="s">
        <v>24926</v>
      </c>
      <c r="C1830" s="59" t="s">
        <v>14</v>
      </c>
      <c r="D1830" s="60">
        <v>562.71</v>
      </c>
      <c r="E1830" s="60">
        <v>41.4</v>
      </c>
      <c r="F1830" s="60">
        <v>604.11</v>
      </c>
      <c r="G1830" s="13">
        <v>15</v>
      </c>
    </row>
    <row r="1831" spans="1:7">
      <c r="A1831" s="416" t="s">
        <v>3906</v>
      </c>
      <c r="B1831" s="58" t="s">
        <v>3907</v>
      </c>
      <c r="C1831" s="59" t="s">
        <v>16</v>
      </c>
      <c r="D1831" s="60">
        <v>1533.7</v>
      </c>
      <c r="E1831" s="60">
        <v>23.5</v>
      </c>
      <c r="F1831" s="60">
        <v>1557.2</v>
      </c>
      <c r="G1831" s="13">
        <v>15</v>
      </c>
    </row>
    <row r="1832" spans="1:7">
      <c r="A1832" s="416" t="s">
        <v>32177</v>
      </c>
      <c r="B1832" s="58" t="s">
        <v>3908</v>
      </c>
      <c r="C1832" s="59"/>
      <c r="D1832" s="60"/>
      <c r="E1832" s="60"/>
      <c r="F1832" s="60"/>
    </row>
    <row r="1833" spans="1:7">
      <c r="A1833" s="416" t="s">
        <v>3909</v>
      </c>
      <c r="B1833" s="58" t="s">
        <v>3910</v>
      </c>
      <c r="C1833" s="59"/>
      <c r="D1833" s="60"/>
      <c r="E1833" s="60"/>
      <c r="F1833" s="60"/>
    </row>
    <row r="1834" spans="1:7">
      <c r="A1834" s="416" t="s">
        <v>3911</v>
      </c>
      <c r="B1834" s="58" t="s">
        <v>3912</v>
      </c>
      <c r="C1834" s="59" t="s">
        <v>16</v>
      </c>
      <c r="D1834" s="60">
        <v>39.020000000000003</v>
      </c>
      <c r="E1834" s="60">
        <v>7.05</v>
      </c>
      <c r="F1834" s="60">
        <v>46.07</v>
      </c>
      <c r="G1834" s="13">
        <v>15</v>
      </c>
    </row>
    <row r="1835" spans="1:7">
      <c r="A1835" s="416" t="s">
        <v>133</v>
      </c>
      <c r="B1835" s="58" t="s">
        <v>134</v>
      </c>
      <c r="C1835" s="59" t="s">
        <v>102</v>
      </c>
      <c r="D1835" s="60">
        <v>2165.12</v>
      </c>
      <c r="E1835" s="60">
        <v>169.12</v>
      </c>
      <c r="F1835" s="60">
        <v>2334.2399999999998</v>
      </c>
      <c r="G1835" s="13">
        <v>15</v>
      </c>
    </row>
    <row r="1836" spans="1:7">
      <c r="A1836" s="416" t="s">
        <v>125</v>
      </c>
      <c r="B1836" s="58" t="s">
        <v>126</v>
      </c>
      <c r="C1836" s="59" t="s">
        <v>102</v>
      </c>
      <c r="D1836" s="60">
        <v>1728.37</v>
      </c>
      <c r="E1836" s="60">
        <v>169.12</v>
      </c>
      <c r="F1836" s="60">
        <v>1897.49</v>
      </c>
      <c r="G1836" s="13">
        <v>15</v>
      </c>
    </row>
    <row r="1837" spans="1:7" ht="30">
      <c r="A1837" s="416" t="s">
        <v>3913</v>
      </c>
      <c r="B1837" s="58" t="s">
        <v>3914</v>
      </c>
      <c r="C1837" s="59" t="s">
        <v>16</v>
      </c>
      <c r="D1837" s="60">
        <v>178.59</v>
      </c>
      <c r="E1837" s="60">
        <v>34.81</v>
      </c>
      <c r="F1837" s="60">
        <v>213.4</v>
      </c>
      <c r="G1837" s="13">
        <v>15</v>
      </c>
    </row>
    <row r="1838" spans="1:7">
      <c r="A1838" s="416" t="s">
        <v>3915</v>
      </c>
      <c r="B1838" s="58" t="s">
        <v>3916</v>
      </c>
      <c r="C1838" s="59"/>
      <c r="D1838" s="60"/>
      <c r="E1838" s="60"/>
      <c r="F1838" s="60"/>
    </row>
    <row r="1839" spans="1:7" ht="30">
      <c r="A1839" s="416" t="s">
        <v>3917</v>
      </c>
      <c r="B1839" s="58" t="s">
        <v>3918</v>
      </c>
      <c r="C1839" s="59" t="s">
        <v>14</v>
      </c>
      <c r="D1839" s="60">
        <v>4724.3500000000004</v>
      </c>
      <c r="E1839" s="60">
        <v>99.53</v>
      </c>
      <c r="F1839" s="60">
        <v>4823.88</v>
      </c>
      <c r="G1839" s="13">
        <v>15</v>
      </c>
    </row>
    <row r="1840" spans="1:7">
      <c r="A1840" s="416" t="s">
        <v>3919</v>
      </c>
      <c r="B1840" s="58" t="s">
        <v>3920</v>
      </c>
      <c r="C1840" s="59"/>
      <c r="D1840" s="60"/>
      <c r="E1840" s="60"/>
      <c r="F1840" s="60"/>
    </row>
    <row r="1841" spans="1:7">
      <c r="A1841" s="416" t="s">
        <v>3921</v>
      </c>
      <c r="B1841" s="58" t="s">
        <v>3922</v>
      </c>
      <c r="C1841" s="59" t="s">
        <v>13</v>
      </c>
      <c r="D1841" s="60">
        <v>121.07</v>
      </c>
      <c r="E1841" s="60">
        <v>102</v>
      </c>
      <c r="F1841" s="60">
        <v>223.07</v>
      </c>
      <c r="G1841" s="13">
        <v>15</v>
      </c>
    </row>
    <row r="1842" spans="1:7">
      <c r="A1842" s="416" t="s">
        <v>3923</v>
      </c>
      <c r="B1842" s="58" t="s">
        <v>3924</v>
      </c>
      <c r="C1842" s="59" t="s">
        <v>14</v>
      </c>
      <c r="D1842" s="60">
        <v>564.44000000000005</v>
      </c>
      <c r="E1842" s="60">
        <v>22.71</v>
      </c>
      <c r="F1842" s="60">
        <v>587.15</v>
      </c>
      <c r="G1842" s="13">
        <v>15</v>
      </c>
    </row>
    <row r="1843" spans="1:7">
      <c r="A1843" s="416" t="s">
        <v>162</v>
      </c>
      <c r="B1843" s="58" t="s">
        <v>163</v>
      </c>
      <c r="C1843" s="59" t="s">
        <v>16</v>
      </c>
      <c r="D1843" s="60">
        <v>156.16999999999999</v>
      </c>
      <c r="E1843" s="60">
        <v>63.58</v>
      </c>
      <c r="F1843" s="60">
        <v>219.75</v>
      </c>
      <c r="G1843" s="13">
        <v>15</v>
      </c>
    </row>
    <row r="1844" spans="1:7" ht="30">
      <c r="A1844" s="416" t="s">
        <v>3925</v>
      </c>
      <c r="B1844" s="58" t="s">
        <v>3926</v>
      </c>
      <c r="C1844" s="59" t="s">
        <v>14</v>
      </c>
      <c r="D1844" s="60">
        <v>618.66999999999996</v>
      </c>
      <c r="E1844" s="60">
        <v>31.93</v>
      </c>
      <c r="F1844" s="60">
        <v>650.6</v>
      </c>
      <c r="G1844" s="13">
        <v>15</v>
      </c>
    </row>
    <row r="1845" spans="1:7" ht="30">
      <c r="A1845" s="416" t="s">
        <v>3927</v>
      </c>
      <c r="B1845" s="58" t="s">
        <v>3928</v>
      </c>
      <c r="C1845" s="59" t="s">
        <v>14</v>
      </c>
      <c r="D1845" s="60">
        <v>1060.1400000000001</v>
      </c>
      <c r="E1845" s="60">
        <v>47.89</v>
      </c>
      <c r="F1845" s="60">
        <v>1108.03</v>
      </c>
      <c r="G1845" s="13">
        <v>15</v>
      </c>
    </row>
    <row r="1846" spans="1:7">
      <c r="A1846" s="416" t="s">
        <v>3929</v>
      </c>
      <c r="B1846" s="58" t="s">
        <v>3930</v>
      </c>
      <c r="C1846" s="59"/>
      <c r="D1846" s="60"/>
      <c r="E1846" s="60"/>
      <c r="F1846" s="60"/>
    </row>
    <row r="1847" spans="1:7">
      <c r="A1847" s="416" t="s">
        <v>3931</v>
      </c>
      <c r="B1847" s="58" t="s">
        <v>3932</v>
      </c>
      <c r="C1847" s="59" t="s">
        <v>102</v>
      </c>
      <c r="D1847" s="60">
        <v>5599.01</v>
      </c>
      <c r="E1847" s="60">
        <v>225.5</v>
      </c>
      <c r="F1847" s="60">
        <v>5824.51</v>
      </c>
      <c r="G1847" s="13">
        <v>15</v>
      </c>
    </row>
    <row r="1848" spans="1:7">
      <c r="A1848" s="416" t="s">
        <v>3933</v>
      </c>
      <c r="B1848" s="58" t="s">
        <v>3934</v>
      </c>
      <c r="C1848" s="59" t="s">
        <v>102</v>
      </c>
      <c r="D1848" s="60">
        <v>3050.75</v>
      </c>
      <c r="E1848" s="60">
        <v>225.5</v>
      </c>
      <c r="F1848" s="60">
        <v>3276.25</v>
      </c>
      <c r="G1848" s="13">
        <v>15</v>
      </c>
    </row>
    <row r="1849" spans="1:7">
      <c r="A1849" s="416" t="s">
        <v>3935</v>
      </c>
      <c r="B1849" s="58" t="s">
        <v>3936</v>
      </c>
      <c r="C1849" s="59" t="s">
        <v>102</v>
      </c>
      <c r="D1849" s="60">
        <v>1816.02</v>
      </c>
      <c r="E1849" s="60">
        <v>225.5</v>
      </c>
      <c r="F1849" s="60">
        <v>2041.52</v>
      </c>
      <c r="G1849" s="13">
        <v>15</v>
      </c>
    </row>
    <row r="1850" spans="1:7">
      <c r="A1850" s="416" t="s">
        <v>3937</v>
      </c>
      <c r="B1850" s="58" t="s">
        <v>3938</v>
      </c>
      <c r="C1850" s="59" t="s">
        <v>102</v>
      </c>
      <c r="D1850" s="60">
        <v>3856.67</v>
      </c>
      <c r="E1850" s="60">
        <v>225.5</v>
      </c>
      <c r="F1850" s="60">
        <v>4082.17</v>
      </c>
      <c r="G1850" s="13">
        <v>15</v>
      </c>
    </row>
    <row r="1851" spans="1:7">
      <c r="A1851" s="416" t="s">
        <v>3939</v>
      </c>
      <c r="B1851" s="58" t="s">
        <v>3940</v>
      </c>
      <c r="C1851" s="59"/>
      <c r="D1851" s="60"/>
      <c r="E1851" s="60"/>
      <c r="F1851" s="60"/>
    </row>
    <row r="1852" spans="1:7">
      <c r="A1852" s="416" t="s">
        <v>3941</v>
      </c>
      <c r="B1852" s="58" t="s">
        <v>3942</v>
      </c>
      <c r="C1852" s="59" t="s">
        <v>102</v>
      </c>
      <c r="D1852" s="60">
        <v>6203.14</v>
      </c>
      <c r="E1852" s="60">
        <v>358.44</v>
      </c>
      <c r="F1852" s="60">
        <v>6561.58</v>
      </c>
      <c r="G1852" s="13">
        <v>15</v>
      </c>
    </row>
    <row r="1853" spans="1:7">
      <c r="A1853" s="416" t="s">
        <v>3943</v>
      </c>
      <c r="B1853" s="58" t="s">
        <v>3944</v>
      </c>
      <c r="C1853" s="59" t="s">
        <v>102</v>
      </c>
      <c r="D1853" s="60">
        <v>8474.09</v>
      </c>
      <c r="E1853" s="60">
        <v>358.44</v>
      </c>
      <c r="F1853" s="60">
        <v>8832.5300000000007</v>
      </c>
      <c r="G1853" s="13">
        <v>15</v>
      </c>
    </row>
    <row r="1854" spans="1:7">
      <c r="A1854" s="416" t="s">
        <v>3945</v>
      </c>
      <c r="B1854" s="58" t="s">
        <v>3946</v>
      </c>
      <c r="C1854" s="59" t="s">
        <v>14</v>
      </c>
      <c r="D1854" s="60">
        <v>2811.19</v>
      </c>
      <c r="E1854" s="60">
        <v>52.94</v>
      </c>
      <c r="F1854" s="60">
        <v>2864.13</v>
      </c>
      <c r="G1854" s="13">
        <v>15</v>
      </c>
    </row>
    <row r="1855" spans="1:7">
      <c r="A1855" s="416" t="s">
        <v>3947</v>
      </c>
      <c r="B1855" s="58" t="s">
        <v>3948</v>
      </c>
      <c r="C1855" s="59" t="s">
        <v>14</v>
      </c>
      <c r="D1855" s="60">
        <v>2054.2399999999998</v>
      </c>
      <c r="E1855" s="60">
        <v>52.94</v>
      </c>
      <c r="F1855" s="60">
        <v>2107.1799999999998</v>
      </c>
      <c r="G1855" s="13">
        <v>15</v>
      </c>
    </row>
    <row r="1856" spans="1:7">
      <c r="A1856" s="416" t="s">
        <v>3949</v>
      </c>
      <c r="B1856" s="58" t="s">
        <v>3950</v>
      </c>
      <c r="C1856" s="59"/>
      <c r="D1856" s="60"/>
      <c r="E1856" s="60"/>
      <c r="F1856" s="60"/>
    </row>
    <row r="1857" spans="1:7">
      <c r="A1857" s="416" t="s">
        <v>3951</v>
      </c>
      <c r="B1857" s="58" t="s">
        <v>3952</v>
      </c>
      <c r="C1857" s="59" t="s">
        <v>16</v>
      </c>
      <c r="D1857" s="60">
        <v>13.39</v>
      </c>
      <c r="E1857" s="60"/>
      <c r="F1857" s="60">
        <v>13.39</v>
      </c>
      <c r="G1857" s="13">
        <v>15</v>
      </c>
    </row>
    <row r="1858" spans="1:7" ht="30">
      <c r="A1858" s="416" t="s">
        <v>123</v>
      </c>
      <c r="B1858" s="58" t="s">
        <v>124</v>
      </c>
      <c r="C1858" s="59" t="s">
        <v>14</v>
      </c>
      <c r="D1858" s="60">
        <v>1249.99</v>
      </c>
      <c r="E1858" s="60">
        <v>35.229999999999997</v>
      </c>
      <c r="F1858" s="60">
        <v>1285.22</v>
      </c>
      <c r="G1858" s="13">
        <v>15</v>
      </c>
    </row>
    <row r="1859" spans="1:7">
      <c r="A1859" s="416" t="s">
        <v>32178</v>
      </c>
      <c r="B1859" s="58" t="s">
        <v>3953</v>
      </c>
      <c r="C1859" s="59"/>
      <c r="D1859" s="60"/>
      <c r="E1859" s="60"/>
      <c r="F1859" s="60"/>
    </row>
    <row r="1860" spans="1:7">
      <c r="A1860" s="416" t="s">
        <v>3954</v>
      </c>
      <c r="B1860" s="58" t="s">
        <v>3955</v>
      </c>
      <c r="C1860" s="59"/>
      <c r="D1860" s="60"/>
      <c r="E1860" s="60"/>
      <c r="F1860" s="60"/>
    </row>
    <row r="1861" spans="1:7">
      <c r="A1861" s="416" t="s">
        <v>3956</v>
      </c>
      <c r="B1861" s="58" t="s">
        <v>3957</v>
      </c>
      <c r="C1861" s="59" t="s">
        <v>102</v>
      </c>
      <c r="D1861" s="60">
        <v>162739.01</v>
      </c>
      <c r="E1861" s="60">
        <v>275.83999999999997</v>
      </c>
      <c r="F1861" s="60">
        <v>163014.85</v>
      </c>
      <c r="G1861" s="13">
        <v>15</v>
      </c>
    </row>
    <row r="1862" spans="1:7">
      <c r="A1862" s="416" t="s">
        <v>3958</v>
      </c>
      <c r="B1862" s="58" t="s">
        <v>3959</v>
      </c>
      <c r="C1862" s="59" t="s">
        <v>102</v>
      </c>
      <c r="D1862" s="60">
        <v>139143.54</v>
      </c>
      <c r="E1862" s="60">
        <v>275.83999999999997</v>
      </c>
      <c r="F1862" s="60">
        <v>139419.38</v>
      </c>
      <c r="G1862" s="13">
        <v>15</v>
      </c>
    </row>
    <row r="1863" spans="1:7">
      <c r="A1863" s="416" t="s">
        <v>3960</v>
      </c>
      <c r="B1863" s="58" t="s">
        <v>3961</v>
      </c>
      <c r="C1863" s="59"/>
      <c r="D1863" s="60"/>
      <c r="E1863" s="60"/>
      <c r="F1863" s="60"/>
    </row>
    <row r="1864" spans="1:7" ht="30">
      <c r="A1864" s="416" t="s">
        <v>3962</v>
      </c>
      <c r="B1864" s="58" t="s">
        <v>3963</v>
      </c>
      <c r="C1864" s="59" t="s">
        <v>14</v>
      </c>
      <c r="D1864" s="60">
        <v>136.75</v>
      </c>
      <c r="E1864" s="60">
        <v>180.3</v>
      </c>
      <c r="F1864" s="60">
        <v>317.05</v>
      </c>
      <c r="G1864" s="13">
        <v>15</v>
      </c>
    </row>
    <row r="1865" spans="1:7" ht="30">
      <c r="A1865" s="416" t="s">
        <v>3964</v>
      </c>
      <c r="B1865" s="58" t="s">
        <v>3965</v>
      </c>
      <c r="C1865" s="59" t="s">
        <v>14</v>
      </c>
      <c r="D1865" s="60">
        <v>236.73</v>
      </c>
      <c r="E1865" s="60">
        <v>180.3</v>
      </c>
      <c r="F1865" s="60">
        <v>417.03</v>
      </c>
      <c r="G1865" s="13">
        <v>15</v>
      </c>
    </row>
    <row r="1866" spans="1:7" ht="30">
      <c r="A1866" s="416" t="s">
        <v>3966</v>
      </c>
      <c r="B1866" s="58" t="s">
        <v>3967</v>
      </c>
      <c r="C1866" s="59" t="s">
        <v>14</v>
      </c>
      <c r="D1866" s="60">
        <v>1177.81</v>
      </c>
      <c r="E1866" s="60">
        <v>208.4</v>
      </c>
      <c r="F1866" s="60">
        <v>1386.21</v>
      </c>
      <c r="G1866" s="13">
        <v>15</v>
      </c>
    </row>
    <row r="1867" spans="1:7" ht="30">
      <c r="A1867" s="416" t="s">
        <v>3968</v>
      </c>
      <c r="B1867" s="58" t="s">
        <v>3969</v>
      </c>
      <c r="C1867" s="59" t="s">
        <v>14</v>
      </c>
      <c r="D1867" s="60">
        <v>2671.61</v>
      </c>
      <c r="E1867" s="60">
        <v>208.4</v>
      </c>
      <c r="F1867" s="60">
        <v>2880.01</v>
      </c>
      <c r="G1867" s="13">
        <v>15</v>
      </c>
    </row>
    <row r="1868" spans="1:7" ht="30">
      <c r="A1868" s="416" t="s">
        <v>3970</v>
      </c>
      <c r="B1868" s="58" t="s">
        <v>3971</v>
      </c>
      <c r="C1868" s="59" t="s">
        <v>14</v>
      </c>
      <c r="D1868" s="60">
        <v>1865.82</v>
      </c>
      <c r="E1868" s="60">
        <v>208.4</v>
      </c>
      <c r="F1868" s="60">
        <v>2074.2199999999998</v>
      </c>
      <c r="G1868" s="13">
        <v>15</v>
      </c>
    </row>
    <row r="1869" spans="1:7" ht="30">
      <c r="A1869" s="416" t="s">
        <v>3972</v>
      </c>
      <c r="B1869" s="58" t="s">
        <v>3973</v>
      </c>
      <c r="C1869" s="59" t="s">
        <v>14</v>
      </c>
      <c r="D1869" s="60">
        <v>552.91</v>
      </c>
      <c r="E1869" s="60">
        <v>156.30000000000001</v>
      </c>
      <c r="F1869" s="60">
        <v>709.21</v>
      </c>
      <c r="G1869" s="13">
        <v>15</v>
      </c>
    </row>
    <row r="1870" spans="1:7" ht="30">
      <c r="A1870" s="416" t="s">
        <v>3974</v>
      </c>
      <c r="B1870" s="58" t="s">
        <v>3975</v>
      </c>
      <c r="C1870" s="59" t="s">
        <v>14</v>
      </c>
      <c r="D1870" s="60">
        <v>1713.06</v>
      </c>
      <c r="E1870" s="60">
        <v>216.95</v>
      </c>
      <c r="F1870" s="60">
        <v>1930.01</v>
      </c>
      <c r="G1870" s="13">
        <v>15</v>
      </c>
    </row>
    <row r="1871" spans="1:7" ht="30">
      <c r="A1871" s="416" t="s">
        <v>3976</v>
      </c>
      <c r="B1871" s="58" t="s">
        <v>3977</v>
      </c>
      <c r="C1871" s="59" t="s">
        <v>14</v>
      </c>
      <c r="D1871" s="60">
        <v>1098.56</v>
      </c>
      <c r="E1871" s="60">
        <v>208.4</v>
      </c>
      <c r="F1871" s="60">
        <v>1306.96</v>
      </c>
      <c r="G1871" s="13">
        <v>15</v>
      </c>
    </row>
    <row r="1872" spans="1:7" ht="30">
      <c r="A1872" s="416" t="s">
        <v>3978</v>
      </c>
      <c r="B1872" s="58" t="s">
        <v>3979</v>
      </c>
      <c r="C1872" s="59" t="s">
        <v>14</v>
      </c>
      <c r="D1872" s="60">
        <v>125.87</v>
      </c>
      <c r="E1872" s="60">
        <v>104.2</v>
      </c>
      <c r="F1872" s="60">
        <v>230.07</v>
      </c>
      <c r="G1872" s="13">
        <v>15</v>
      </c>
    </row>
    <row r="1873" spans="1:7" ht="30">
      <c r="A1873" s="416" t="s">
        <v>3980</v>
      </c>
      <c r="B1873" s="58" t="s">
        <v>3981</v>
      </c>
      <c r="C1873" s="59" t="s">
        <v>14</v>
      </c>
      <c r="D1873" s="60">
        <v>198.6</v>
      </c>
      <c r="E1873" s="60">
        <v>180.3</v>
      </c>
      <c r="F1873" s="60">
        <v>378.9</v>
      </c>
      <c r="G1873" s="13">
        <v>15</v>
      </c>
    </row>
    <row r="1874" spans="1:7">
      <c r="A1874" s="416" t="s">
        <v>3982</v>
      </c>
      <c r="B1874" s="58" t="s">
        <v>3983</v>
      </c>
      <c r="C1874" s="59" t="s">
        <v>14</v>
      </c>
      <c r="D1874" s="60">
        <v>756.56</v>
      </c>
      <c r="E1874" s="60">
        <v>208.4</v>
      </c>
      <c r="F1874" s="60">
        <v>964.96</v>
      </c>
      <c r="G1874" s="13">
        <v>15</v>
      </c>
    </row>
    <row r="1875" spans="1:7">
      <c r="A1875" s="416" t="s">
        <v>3984</v>
      </c>
      <c r="B1875" s="58" t="s">
        <v>3985</v>
      </c>
      <c r="C1875" s="59"/>
      <c r="D1875" s="60"/>
      <c r="E1875" s="60"/>
      <c r="F1875" s="60"/>
    </row>
    <row r="1876" spans="1:7">
      <c r="A1876" s="416" t="s">
        <v>3986</v>
      </c>
      <c r="B1876" s="58" t="s">
        <v>3987</v>
      </c>
      <c r="C1876" s="59" t="s">
        <v>14</v>
      </c>
      <c r="D1876" s="60">
        <v>33.869999999999997</v>
      </c>
      <c r="E1876" s="60">
        <v>15.63</v>
      </c>
      <c r="F1876" s="60">
        <v>49.5</v>
      </c>
      <c r="G1876" s="13">
        <v>15</v>
      </c>
    </row>
    <row r="1877" spans="1:7">
      <c r="A1877" s="416" t="s">
        <v>3988</v>
      </c>
      <c r="B1877" s="58" t="s">
        <v>3989</v>
      </c>
      <c r="C1877" s="59" t="s">
        <v>14</v>
      </c>
      <c r="D1877" s="60">
        <v>52.56</v>
      </c>
      <c r="E1877" s="60">
        <v>15.63</v>
      </c>
      <c r="F1877" s="60">
        <v>68.19</v>
      </c>
      <c r="G1877" s="13">
        <v>15</v>
      </c>
    </row>
    <row r="1878" spans="1:7">
      <c r="A1878" s="416" t="s">
        <v>3990</v>
      </c>
      <c r="B1878" s="58" t="s">
        <v>3991</v>
      </c>
      <c r="C1878" s="59" t="s">
        <v>14</v>
      </c>
      <c r="D1878" s="60">
        <v>90.5</v>
      </c>
      <c r="E1878" s="60">
        <v>15.63</v>
      </c>
      <c r="F1878" s="60">
        <v>106.13</v>
      </c>
      <c r="G1878" s="13">
        <v>15</v>
      </c>
    </row>
    <row r="1879" spans="1:7">
      <c r="A1879" s="416" t="s">
        <v>3992</v>
      </c>
      <c r="B1879" s="58" t="s">
        <v>3993</v>
      </c>
      <c r="C1879" s="59" t="s">
        <v>14</v>
      </c>
      <c r="D1879" s="60">
        <v>121.06</v>
      </c>
      <c r="E1879" s="60">
        <v>15.63</v>
      </c>
      <c r="F1879" s="60">
        <v>136.69</v>
      </c>
      <c r="G1879" s="13">
        <v>15</v>
      </c>
    </row>
    <row r="1880" spans="1:7">
      <c r="A1880" s="416" t="s">
        <v>3994</v>
      </c>
      <c r="B1880" s="58" t="s">
        <v>3995</v>
      </c>
      <c r="C1880" s="59"/>
      <c r="D1880" s="60"/>
      <c r="E1880" s="60"/>
      <c r="F1880" s="60"/>
    </row>
    <row r="1881" spans="1:7">
      <c r="A1881" s="416" t="s">
        <v>3996</v>
      </c>
      <c r="B1881" s="58" t="s">
        <v>3997</v>
      </c>
      <c r="C1881" s="59" t="s">
        <v>14</v>
      </c>
      <c r="D1881" s="60">
        <v>44.05</v>
      </c>
      <c r="E1881" s="60">
        <v>10.42</v>
      </c>
      <c r="F1881" s="60">
        <v>54.47</v>
      </c>
      <c r="G1881" s="13">
        <v>15</v>
      </c>
    </row>
    <row r="1882" spans="1:7">
      <c r="A1882" s="416" t="s">
        <v>3998</v>
      </c>
      <c r="B1882" s="58" t="s">
        <v>3999</v>
      </c>
      <c r="C1882" s="59" t="s">
        <v>14</v>
      </c>
      <c r="D1882" s="60">
        <v>91.59</v>
      </c>
      <c r="E1882" s="60">
        <v>10.42</v>
      </c>
      <c r="F1882" s="60">
        <v>102.01</v>
      </c>
      <c r="G1882" s="13">
        <v>15</v>
      </c>
    </row>
    <row r="1883" spans="1:7">
      <c r="A1883" s="416" t="s">
        <v>4000</v>
      </c>
      <c r="B1883" s="58" t="s">
        <v>4001</v>
      </c>
      <c r="C1883" s="59" t="s">
        <v>14</v>
      </c>
      <c r="D1883" s="60">
        <v>81.78</v>
      </c>
      <c r="E1883" s="60">
        <v>39.07</v>
      </c>
      <c r="F1883" s="60">
        <v>120.85</v>
      </c>
      <c r="G1883" s="13">
        <v>15</v>
      </c>
    </row>
    <row r="1884" spans="1:7">
      <c r="A1884" s="416" t="s">
        <v>4002</v>
      </c>
      <c r="B1884" s="58" t="s">
        <v>4003</v>
      </c>
      <c r="C1884" s="59" t="s">
        <v>14</v>
      </c>
      <c r="D1884" s="60">
        <v>153.91999999999999</v>
      </c>
      <c r="E1884" s="60">
        <v>10.42</v>
      </c>
      <c r="F1884" s="60">
        <v>164.34</v>
      </c>
      <c r="G1884" s="13">
        <v>15</v>
      </c>
    </row>
    <row r="1885" spans="1:7">
      <c r="A1885" s="416" t="s">
        <v>4004</v>
      </c>
      <c r="B1885" s="58" t="s">
        <v>4005</v>
      </c>
      <c r="C1885" s="59" t="s">
        <v>14</v>
      </c>
      <c r="D1885" s="60">
        <v>212.1</v>
      </c>
      <c r="E1885" s="60">
        <v>10.42</v>
      </c>
      <c r="F1885" s="60">
        <v>222.52</v>
      </c>
      <c r="G1885" s="13">
        <v>15</v>
      </c>
    </row>
    <row r="1886" spans="1:7">
      <c r="A1886" s="416" t="s">
        <v>4006</v>
      </c>
      <c r="B1886" s="58" t="s">
        <v>4007</v>
      </c>
      <c r="C1886" s="59"/>
      <c r="D1886" s="60"/>
      <c r="E1886" s="60"/>
      <c r="F1886" s="60"/>
    </row>
    <row r="1887" spans="1:7" ht="30">
      <c r="A1887" s="416" t="s">
        <v>4008</v>
      </c>
      <c r="B1887" s="58" t="s">
        <v>4009</v>
      </c>
      <c r="C1887" s="59" t="s">
        <v>102</v>
      </c>
      <c r="D1887" s="60">
        <v>529.70000000000005</v>
      </c>
      <c r="E1887" s="60">
        <v>26.06</v>
      </c>
      <c r="F1887" s="60">
        <v>555.76</v>
      </c>
      <c r="G1887" s="13">
        <v>15</v>
      </c>
    </row>
    <row r="1888" spans="1:7" ht="30">
      <c r="A1888" s="416" t="s">
        <v>4010</v>
      </c>
      <c r="B1888" s="58" t="s">
        <v>4011</v>
      </c>
      <c r="C1888" s="59" t="s">
        <v>102</v>
      </c>
      <c r="D1888" s="60">
        <v>449.05</v>
      </c>
      <c r="E1888" s="60">
        <v>26.06</v>
      </c>
      <c r="F1888" s="60">
        <v>475.11</v>
      </c>
      <c r="G1888" s="13">
        <v>15</v>
      </c>
    </row>
    <row r="1889" spans="1:7">
      <c r="A1889" s="416" t="s">
        <v>4012</v>
      </c>
      <c r="B1889" s="58" t="s">
        <v>4013</v>
      </c>
      <c r="C1889" s="59"/>
      <c r="D1889" s="60"/>
      <c r="E1889" s="60"/>
      <c r="F1889" s="60"/>
    </row>
    <row r="1890" spans="1:7" ht="30">
      <c r="A1890" s="416" t="s">
        <v>4014</v>
      </c>
      <c r="B1890" s="58" t="s">
        <v>4015</v>
      </c>
      <c r="C1890" s="59" t="s">
        <v>14</v>
      </c>
      <c r="D1890" s="60">
        <v>252.08</v>
      </c>
      <c r="E1890" s="60">
        <v>24.44</v>
      </c>
      <c r="F1890" s="60">
        <v>276.52</v>
      </c>
      <c r="G1890" s="13">
        <v>15</v>
      </c>
    </row>
    <row r="1891" spans="1:7" ht="30">
      <c r="A1891" s="416" t="s">
        <v>4016</v>
      </c>
      <c r="B1891" s="58" t="s">
        <v>4017</v>
      </c>
      <c r="C1891" s="59" t="s">
        <v>14</v>
      </c>
      <c r="D1891" s="60">
        <v>221.84</v>
      </c>
      <c r="E1891" s="60">
        <v>24.44</v>
      </c>
      <c r="F1891" s="60">
        <v>246.28</v>
      </c>
      <c r="G1891" s="13">
        <v>15</v>
      </c>
    </row>
    <row r="1892" spans="1:7" ht="30">
      <c r="A1892" s="416" t="s">
        <v>4018</v>
      </c>
      <c r="B1892" s="58" t="s">
        <v>4019</v>
      </c>
      <c r="C1892" s="59" t="s">
        <v>14</v>
      </c>
      <c r="D1892" s="60">
        <v>258.62</v>
      </c>
      <c r="E1892" s="60">
        <v>24.44</v>
      </c>
      <c r="F1892" s="60">
        <v>283.06</v>
      </c>
      <c r="G1892" s="13">
        <v>15</v>
      </c>
    </row>
    <row r="1893" spans="1:7" ht="30">
      <c r="A1893" s="416" t="s">
        <v>4020</v>
      </c>
      <c r="B1893" s="58" t="s">
        <v>4021</v>
      </c>
      <c r="C1893" s="59" t="s">
        <v>14</v>
      </c>
      <c r="D1893" s="60">
        <v>217.38</v>
      </c>
      <c r="E1893" s="60">
        <v>24.44</v>
      </c>
      <c r="F1893" s="60">
        <v>241.82</v>
      </c>
      <c r="G1893" s="13">
        <v>15</v>
      </c>
    </row>
    <row r="1894" spans="1:7">
      <c r="A1894" s="416" t="s">
        <v>4022</v>
      </c>
      <c r="B1894" s="58" t="s">
        <v>4023</v>
      </c>
      <c r="C1894" s="59"/>
      <c r="D1894" s="60"/>
      <c r="E1894" s="60"/>
      <c r="F1894" s="60"/>
    </row>
    <row r="1895" spans="1:7" ht="30">
      <c r="A1895" s="416" t="s">
        <v>4024</v>
      </c>
      <c r="B1895" s="58" t="s">
        <v>4025</v>
      </c>
      <c r="C1895" s="59" t="s">
        <v>14</v>
      </c>
      <c r="D1895" s="60">
        <v>210731.25</v>
      </c>
      <c r="E1895" s="60">
        <v>2005.32</v>
      </c>
      <c r="F1895" s="60">
        <v>212736.57</v>
      </c>
      <c r="G1895" s="13">
        <v>15</v>
      </c>
    </row>
    <row r="1896" spans="1:7" ht="30">
      <c r="A1896" s="416" t="s">
        <v>4026</v>
      </c>
      <c r="B1896" s="58" t="s">
        <v>4027</v>
      </c>
      <c r="C1896" s="59" t="s">
        <v>14</v>
      </c>
      <c r="D1896" s="60">
        <v>240237.05</v>
      </c>
      <c r="E1896" s="60">
        <v>2005.32</v>
      </c>
      <c r="F1896" s="60">
        <v>242242.37</v>
      </c>
      <c r="G1896" s="13">
        <v>15</v>
      </c>
    </row>
    <row r="1897" spans="1:7" ht="30">
      <c r="A1897" s="416" t="s">
        <v>4028</v>
      </c>
      <c r="B1897" s="58" t="s">
        <v>4029</v>
      </c>
      <c r="C1897" s="59" t="s">
        <v>14</v>
      </c>
      <c r="D1897" s="60">
        <v>100220.97</v>
      </c>
      <c r="E1897" s="60">
        <v>2005.32</v>
      </c>
      <c r="F1897" s="60">
        <v>102226.29</v>
      </c>
      <c r="G1897" s="13">
        <v>15</v>
      </c>
    </row>
    <row r="1898" spans="1:7" ht="30">
      <c r="A1898" s="416" t="s">
        <v>4030</v>
      </c>
      <c r="B1898" s="58" t="s">
        <v>4031</v>
      </c>
      <c r="C1898" s="59" t="s">
        <v>14</v>
      </c>
      <c r="D1898" s="60">
        <v>135238.28</v>
      </c>
      <c r="E1898" s="60">
        <v>2005.32</v>
      </c>
      <c r="F1898" s="60">
        <v>137243.6</v>
      </c>
      <c r="G1898" s="13">
        <v>15</v>
      </c>
    </row>
    <row r="1899" spans="1:7" ht="30">
      <c r="A1899" s="416" t="s">
        <v>4032</v>
      </c>
      <c r="B1899" s="58" t="s">
        <v>4033</v>
      </c>
      <c r="C1899" s="59" t="s">
        <v>14</v>
      </c>
      <c r="D1899" s="60">
        <v>97422.79</v>
      </c>
      <c r="E1899" s="60">
        <v>1070.0999999999999</v>
      </c>
      <c r="F1899" s="60">
        <v>98492.89</v>
      </c>
      <c r="G1899" s="13">
        <v>15</v>
      </c>
    </row>
    <row r="1900" spans="1:7" ht="30">
      <c r="A1900" s="416" t="s">
        <v>4034</v>
      </c>
      <c r="B1900" s="58" t="s">
        <v>4035</v>
      </c>
      <c r="C1900" s="59" t="s">
        <v>14</v>
      </c>
      <c r="D1900" s="60">
        <v>152690.53</v>
      </c>
      <c r="E1900" s="60">
        <v>2005.32</v>
      </c>
      <c r="F1900" s="60">
        <v>154695.85</v>
      </c>
      <c r="G1900" s="13">
        <v>15</v>
      </c>
    </row>
    <row r="1901" spans="1:7" ht="30">
      <c r="A1901" s="416" t="s">
        <v>4036</v>
      </c>
      <c r="B1901" s="58" t="s">
        <v>4037</v>
      </c>
      <c r="C1901" s="59" t="s">
        <v>14</v>
      </c>
      <c r="D1901" s="60">
        <v>477269.81</v>
      </c>
      <c r="E1901" s="60">
        <v>2219.34</v>
      </c>
      <c r="F1901" s="60">
        <v>479489.15</v>
      </c>
      <c r="G1901" s="13">
        <v>15</v>
      </c>
    </row>
    <row r="1902" spans="1:7" ht="30">
      <c r="A1902" s="416" t="s">
        <v>4038</v>
      </c>
      <c r="B1902" s="58" t="s">
        <v>4039</v>
      </c>
      <c r="C1902" s="59" t="s">
        <v>14</v>
      </c>
      <c r="D1902" s="60">
        <v>153694.35999999999</v>
      </c>
      <c r="E1902" s="60">
        <v>2005.32</v>
      </c>
      <c r="F1902" s="60">
        <v>155699.68</v>
      </c>
      <c r="G1902" s="13">
        <v>15</v>
      </c>
    </row>
    <row r="1903" spans="1:7" ht="30">
      <c r="A1903" s="416" t="s">
        <v>4040</v>
      </c>
      <c r="B1903" s="58" t="s">
        <v>4041</v>
      </c>
      <c r="C1903" s="59" t="s">
        <v>14</v>
      </c>
      <c r="D1903" s="60">
        <v>441400.69</v>
      </c>
      <c r="E1903" s="60">
        <v>2199.7199999999998</v>
      </c>
      <c r="F1903" s="60">
        <v>443600.41</v>
      </c>
      <c r="G1903" s="13">
        <v>15</v>
      </c>
    </row>
    <row r="1904" spans="1:7" ht="30">
      <c r="A1904" s="416" t="s">
        <v>4042</v>
      </c>
      <c r="B1904" s="58" t="s">
        <v>4043</v>
      </c>
      <c r="C1904" s="59" t="s">
        <v>14</v>
      </c>
      <c r="D1904" s="60">
        <v>409099.94</v>
      </c>
      <c r="E1904" s="60">
        <v>2219.34</v>
      </c>
      <c r="F1904" s="60">
        <v>411319.28</v>
      </c>
      <c r="G1904" s="13">
        <v>15</v>
      </c>
    </row>
    <row r="1905" spans="1:7">
      <c r="A1905" s="416" t="s">
        <v>4044</v>
      </c>
      <c r="B1905" s="58" t="s">
        <v>4045</v>
      </c>
      <c r="C1905" s="59"/>
      <c r="D1905" s="60"/>
      <c r="E1905" s="60"/>
      <c r="F1905" s="60"/>
    </row>
    <row r="1906" spans="1:7" ht="30">
      <c r="A1906" s="416" t="s">
        <v>4046</v>
      </c>
      <c r="B1906" s="58" t="s">
        <v>4047</v>
      </c>
      <c r="C1906" s="59" t="s">
        <v>14</v>
      </c>
      <c r="D1906" s="60">
        <v>41658.449999999997</v>
      </c>
      <c r="E1906" s="60">
        <v>1070.0999999999999</v>
      </c>
      <c r="F1906" s="60">
        <v>42728.55</v>
      </c>
      <c r="G1906" s="13">
        <v>15</v>
      </c>
    </row>
    <row r="1907" spans="1:7" ht="30">
      <c r="A1907" s="416" t="s">
        <v>4048</v>
      </c>
      <c r="B1907" s="58" t="s">
        <v>4049</v>
      </c>
      <c r="C1907" s="59" t="s">
        <v>14</v>
      </c>
      <c r="D1907" s="60">
        <v>30681.78</v>
      </c>
      <c r="E1907" s="60">
        <v>1070.0999999999999</v>
      </c>
      <c r="F1907" s="60">
        <v>31751.88</v>
      </c>
      <c r="G1907" s="13">
        <v>15</v>
      </c>
    </row>
    <row r="1908" spans="1:7" ht="30">
      <c r="A1908" s="416" t="s">
        <v>4050</v>
      </c>
      <c r="B1908" s="58" t="s">
        <v>4051</v>
      </c>
      <c r="C1908" s="59" t="s">
        <v>14</v>
      </c>
      <c r="D1908" s="60">
        <v>86313.2</v>
      </c>
      <c r="E1908" s="60">
        <v>1712.16</v>
      </c>
      <c r="F1908" s="60">
        <v>88025.36</v>
      </c>
      <c r="G1908" s="13">
        <v>15</v>
      </c>
    </row>
    <row r="1909" spans="1:7" ht="30">
      <c r="A1909" s="416" t="s">
        <v>4052</v>
      </c>
      <c r="B1909" s="58" t="s">
        <v>4053</v>
      </c>
      <c r="C1909" s="59" t="s">
        <v>14</v>
      </c>
      <c r="D1909" s="60">
        <v>131425.91</v>
      </c>
      <c r="E1909" s="60">
        <v>1712.16</v>
      </c>
      <c r="F1909" s="60">
        <v>133138.07</v>
      </c>
      <c r="G1909" s="13">
        <v>15</v>
      </c>
    </row>
    <row r="1910" spans="1:7" ht="30">
      <c r="A1910" s="416" t="s">
        <v>4054</v>
      </c>
      <c r="B1910" s="58" t="s">
        <v>4055</v>
      </c>
      <c r="C1910" s="59" t="s">
        <v>14</v>
      </c>
      <c r="D1910" s="60">
        <v>5397.72</v>
      </c>
      <c r="E1910" s="60">
        <v>428.04</v>
      </c>
      <c r="F1910" s="60">
        <v>5825.76</v>
      </c>
      <c r="G1910" s="13">
        <v>15</v>
      </c>
    </row>
    <row r="1911" spans="1:7" ht="30">
      <c r="A1911" s="416" t="s">
        <v>4056</v>
      </c>
      <c r="B1911" s="58" t="s">
        <v>4057</v>
      </c>
      <c r="C1911" s="59" t="s">
        <v>14</v>
      </c>
      <c r="D1911" s="60">
        <v>6753.89</v>
      </c>
      <c r="E1911" s="60">
        <v>428.04</v>
      </c>
      <c r="F1911" s="60">
        <v>7181.93</v>
      </c>
      <c r="G1911" s="13">
        <v>15</v>
      </c>
    </row>
    <row r="1912" spans="1:7" ht="30">
      <c r="A1912" s="416" t="s">
        <v>4058</v>
      </c>
      <c r="B1912" s="58" t="s">
        <v>4059</v>
      </c>
      <c r="C1912" s="59" t="s">
        <v>14</v>
      </c>
      <c r="D1912" s="60">
        <v>22530.32</v>
      </c>
      <c r="E1912" s="60">
        <v>1070.0999999999999</v>
      </c>
      <c r="F1912" s="60">
        <v>23600.42</v>
      </c>
      <c r="G1912" s="13">
        <v>15</v>
      </c>
    </row>
    <row r="1913" spans="1:7" ht="30">
      <c r="A1913" s="416" t="s">
        <v>4060</v>
      </c>
      <c r="B1913" s="58" t="s">
        <v>4061</v>
      </c>
      <c r="C1913" s="59" t="s">
        <v>14</v>
      </c>
      <c r="D1913" s="60">
        <v>49519.38</v>
      </c>
      <c r="E1913" s="60">
        <v>1070.0999999999999</v>
      </c>
      <c r="F1913" s="60">
        <v>50589.48</v>
      </c>
      <c r="G1913" s="13">
        <v>15</v>
      </c>
    </row>
    <row r="1914" spans="1:7" ht="30">
      <c r="A1914" s="416" t="s">
        <v>4062</v>
      </c>
      <c r="B1914" s="58" t="s">
        <v>4063</v>
      </c>
      <c r="C1914" s="59" t="s">
        <v>14</v>
      </c>
      <c r="D1914" s="60">
        <v>24797.96</v>
      </c>
      <c r="E1914" s="60">
        <v>1070.0999999999999</v>
      </c>
      <c r="F1914" s="60">
        <v>25868.06</v>
      </c>
      <c r="G1914" s="13">
        <v>15</v>
      </c>
    </row>
    <row r="1915" spans="1:7" ht="30">
      <c r="A1915" s="416" t="s">
        <v>4064</v>
      </c>
      <c r="B1915" s="58" t="s">
        <v>4065</v>
      </c>
      <c r="C1915" s="59" t="s">
        <v>14</v>
      </c>
      <c r="D1915" s="60">
        <v>110715.75</v>
      </c>
      <c r="E1915" s="60">
        <v>1712.16</v>
      </c>
      <c r="F1915" s="60">
        <v>112427.91</v>
      </c>
      <c r="G1915" s="13">
        <v>15</v>
      </c>
    </row>
    <row r="1916" spans="1:7" ht="30">
      <c r="A1916" s="416" t="s">
        <v>4066</v>
      </c>
      <c r="B1916" s="58" t="s">
        <v>4067</v>
      </c>
      <c r="C1916" s="59" t="s">
        <v>14</v>
      </c>
      <c r="D1916" s="60">
        <v>18632.419999999998</v>
      </c>
      <c r="E1916" s="60">
        <v>428.04</v>
      </c>
      <c r="F1916" s="60">
        <v>19060.46</v>
      </c>
      <c r="G1916" s="13">
        <v>15</v>
      </c>
    </row>
    <row r="1917" spans="1:7" ht="30">
      <c r="A1917" s="416" t="s">
        <v>4068</v>
      </c>
      <c r="B1917" s="58" t="s">
        <v>4069</v>
      </c>
      <c r="C1917" s="59" t="s">
        <v>14</v>
      </c>
      <c r="D1917" s="60">
        <v>85048.12</v>
      </c>
      <c r="E1917" s="60">
        <v>1712.16</v>
      </c>
      <c r="F1917" s="60">
        <v>86760.28</v>
      </c>
      <c r="G1917" s="13">
        <v>15</v>
      </c>
    </row>
    <row r="1918" spans="1:7" ht="30">
      <c r="A1918" s="416" t="s">
        <v>4070</v>
      </c>
      <c r="B1918" s="58" t="s">
        <v>4071</v>
      </c>
      <c r="C1918" s="59" t="s">
        <v>14</v>
      </c>
      <c r="D1918" s="60">
        <v>92209.61</v>
      </c>
      <c r="E1918" s="60">
        <v>1712.16</v>
      </c>
      <c r="F1918" s="60">
        <v>93921.77</v>
      </c>
      <c r="G1918" s="13">
        <v>15</v>
      </c>
    </row>
    <row r="1919" spans="1:7" ht="30">
      <c r="A1919" s="416" t="s">
        <v>4072</v>
      </c>
      <c r="B1919" s="58" t="s">
        <v>4073</v>
      </c>
      <c r="C1919" s="59" t="s">
        <v>14</v>
      </c>
      <c r="D1919" s="60">
        <v>143480.51</v>
      </c>
      <c r="E1919" s="60">
        <v>1712.16</v>
      </c>
      <c r="F1919" s="60">
        <v>145192.67000000001</v>
      </c>
      <c r="G1919" s="13">
        <v>15</v>
      </c>
    </row>
    <row r="1920" spans="1:7" ht="30">
      <c r="A1920" s="416" t="s">
        <v>4074</v>
      </c>
      <c r="B1920" s="58" t="s">
        <v>4075</v>
      </c>
      <c r="C1920" s="59" t="s">
        <v>14</v>
      </c>
      <c r="D1920" s="60">
        <v>77503.95</v>
      </c>
      <c r="E1920" s="60">
        <v>1070.0999999999999</v>
      </c>
      <c r="F1920" s="60">
        <v>78574.05</v>
      </c>
      <c r="G1920" s="13">
        <v>15</v>
      </c>
    </row>
    <row r="1921" spans="1:7" ht="30">
      <c r="A1921" s="416" t="s">
        <v>4076</v>
      </c>
      <c r="B1921" s="58" t="s">
        <v>4077</v>
      </c>
      <c r="C1921" s="59" t="s">
        <v>14</v>
      </c>
      <c r="D1921" s="60">
        <v>40577.550000000003</v>
      </c>
      <c r="E1921" s="60">
        <v>1070.0999999999999</v>
      </c>
      <c r="F1921" s="60">
        <v>41647.65</v>
      </c>
      <c r="G1921" s="13">
        <v>15</v>
      </c>
    </row>
    <row r="1922" spans="1:7" ht="30">
      <c r="A1922" s="416" t="s">
        <v>4078</v>
      </c>
      <c r="B1922" s="58" t="s">
        <v>4079</v>
      </c>
      <c r="C1922" s="59" t="s">
        <v>14</v>
      </c>
      <c r="D1922" s="60">
        <v>141193.92000000001</v>
      </c>
      <c r="E1922" s="60">
        <v>1712.16</v>
      </c>
      <c r="F1922" s="60">
        <v>142906.07999999999</v>
      </c>
      <c r="G1922" s="13">
        <v>15</v>
      </c>
    </row>
    <row r="1923" spans="1:7" ht="30">
      <c r="A1923" s="416" t="s">
        <v>4080</v>
      </c>
      <c r="B1923" s="58" t="s">
        <v>4081</v>
      </c>
      <c r="C1923" s="59" t="s">
        <v>14</v>
      </c>
      <c r="D1923" s="60">
        <v>44296.03</v>
      </c>
      <c r="E1923" s="60">
        <v>1070.0999999999999</v>
      </c>
      <c r="F1923" s="60">
        <v>45366.13</v>
      </c>
      <c r="G1923" s="13">
        <v>15</v>
      </c>
    </row>
    <row r="1924" spans="1:7" ht="30">
      <c r="A1924" s="416" t="s">
        <v>4082</v>
      </c>
      <c r="B1924" s="58" t="s">
        <v>4083</v>
      </c>
      <c r="C1924" s="59" t="s">
        <v>14</v>
      </c>
      <c r="D1924" s="60">
        <v>49237.58</v>
      </c>
      <c r="E1924" s="60">
        <v>1070.0999999999999</v>
      </c>
      <c r="F1924" s="60">
        <v>50307.68</v>
      </c>
      <c r="G1924" s="13">
        <v>15</v>
      </c>
    </row>
    <row r="1925" spans="1:7">
      <c r="A1925" s="416" t="s">
        <v>4084</v>
      </c>
      <c r="B1925" s="58" t="s">
        <v>4085</v>
      </c>
      <c r="C1925" s="59"/>
      <c r="D1925" s="60"/>
      <c r="E1925" s="60"/>
      <c r="F1925" s="60"/>
    </row>
    <row r="1926" spans="1:7">
      <c r="A1926" s="416" t="s">
        <v>4086</v>
      </c>
      <c r="B1926" s="58" t="s">
        <v>4087</v>
      </c>
      <c r="C1926" s="59" t="s">
        <v>13</v>
      </c>
      <c r="D1926" s="60">
        <v>74.91</v>
      </c>
      <c r="E1926" s="60">
        <v>20.84</v>
      </c>
      <c r="F1926" s="60">
        <v>95.75</v>
      </c>
      <c r="G1926" s="13">
        <v>15</v>
      </c>
    </row>
    <row r="1927" spans="1:7">
      <c r="A1927" s="416" t="s">
        <v>4088</v>
      </c>
      <c r="B1927" s="58" t="s">
        <v>4089</v>
      </c>
      <c r="C1927" s="59" t="s">
        <v>14</v>
      </c>
      <c r="D1927" s="60">
        <v>48.66</v>
      </c>
      <c r="E1927" s="60">
        <v>10.42</v>
      </c>
      <c r="F1927" s="60">
        <v>59.08</v>
      </c>
      <c r="G1927" s="13">
        <v>15</v>
      </c>
    </row>
    <row r="1928" spans="1:7">
      <c r="A1928" s="416" t="s">
        <v>4090</v>
      </c>
      <c r="B1928" s="58" t="s">
        <v>4091</v>
      </c>
      <c r="C1928" s="59" t="s">
        <v>14</v>
      </c>
      <c r="D1928" s="60">
        <v>22.58</v>
      </c>
      <c r="E1928" s="60">
        <v>10.42</v>
      </c>
      <c r="F1928" s="60">
        <v>33</v>
      </c>
      <c r="G1928" s="13">
        <v>15</v>
      </c>
    </row>
    <row r="1929" spans="1:7">
      <c r="A1929" s="416" t="s">
        <v>4092</v>
      </c>
      <c r="B1929" s="58" t="s">
        <v>4093</v>
      </c>
      <c r="C1929" s="59" t="s">
        <v>14</v>
      </c>
      <c r="D1929" s="60">
        <v>3.18</v>
      </c>
      <c r="E1929" s="60">
        <v>7.82</v>
      </c>
      <c r="F1929" s="60">
        <v>11</v>
      </c>
      <c r="G1929" s="13">
        <v>15</v>
      </c>
    </row>
    <row r="1930" spans="1:7">
      <c r="A1930" s="416" t="s">
        <v>4094</v>
      </c>
      <c r="B1930" s="58" t="s">
        <v>4095</v>
      </c>
      <c r="C1930" s="59" t="s">
        <v>14</v>
      </c>
      <c r="D1930" s="60">
        <v>26.3</v>
      </c>
      <c r="E1930" s="60">
        <v>10.42</v>
      </c>
      <c r="F1930" s="60">
        <v>36.72</v>
      </c>
      <c r="G1930" s="13">
        <v>15</v>
      </c>
    </row>
    <row r="1931" spans="1:7" ht="30">
      <c r="A1931" s="416" t="s">
        <v>4096</v>
      </c>
      <c r="B1931" s="58" t="s">
        <v>4097</v>
      </c>
      <c r="C1931" s="59" t="s">
        <v>14</v>
      </c>
      <c r="D1931" s="60">
        <v>739.88</v>
      </c>
      <c r="E1931" s="60">
        <v>1.06</v>
      </c>
      <c r="F1931" s="60">
        <v>740.94</v>
      </c>
      <c r="G1931" s="13">
        <v>15</v>
      </c>
    </row>
    <row r="1932" spans="1:7">
      <c r="A1932" s="416" t="s">
        <v>4098</v>
      </c>
      <c r="B1932" s="58" t="s">
        <v>4099</v>
      </c>
      <c r="C1932" s="59" t="s">
        <v>14</v>
      </c>
      <c r="D1932" s="60">
        <v>553.29</v>
      </c>
      <c r="E1932" s="60">
        <v>26.06</v>
      </c>
      <c r="F1932" s="60">
        <v>579.35</v>
      </c>
      <c r="G1932" s="13">
        <v>15</v>
      </c>
    </row>
    <row r="1933" spans="1:7">
      <c r="A1933" s="416" t="s">
        <v>4100</v>
      </c>
      <c r="B1933" s="58" t="s">
        <v>4101</v>
      </c>
      <c r="C1933" s="59" t="s">
        <v>14</v>
      </c>
      <c r="D1933" s="60">
        <v>241.57</v>
      </c>
      <c r="E1933" s="60">
        <v>26.06</v>
      </c>
      <c r="F1933" s="60">
        <v>267.63</v>
      </c>
      <c r="G1933" s="13">
        <v>15</v>
      </c>
    </row>
    <row r="1934" spans="1:7">
      <c r="A1934" s="416" t="s">
        <v>4102</v>
      </c>
      <c r="B1934" s="58" t="s">
        <v>4103</v>
      </c>
      <c r="C1934" s="59" t="s">
        <v>14</v>
      </c>
      <c r="D1934" s="60">
        <v>317.33</v>
      </c>
      <c r="E1934" s="60">
        <v>146.58000000000001</v>
      </c>
      <c r="F1934" s="60">
        <v>463.91</v>
      </c>
      <c r="G1934" s="13">
        <v>15</v>
      </c>
    </row>
    <row r="1935" spans="1:7">
      <c r="A1935" s="416" t="s">
        <v>4104</v>
      </c>
      <c r="B1935" s="58" t="s">
        <v>4105</v>
      </c>
      <c r="C1935" s="59" t="s">
        <v>4106</v>
      </c>
      <c r="D1935" s="60">
        <v>613.80999999999995</v>
      </c>
      <c r="E1935" s="60">
        <v>1.06</v>
      </c>
      <c r="F1935" s="60">
        <v>614.87</v>
      </c>
      <c r="G1935" s="13">
        <v>15</v>
      </c>
    </row>
    <row r="1936" spans="1:7">
      <c r="A1936" s="416" t="s">
        <v>4107</v>
      </c>
      <c r="B1936" s="58" t="s">
        <v>4108</v>
      </c>
      <c r="C1936" s="59" t="s">
        <v>14</v>
      </c>
      <c r="D1936" s="60">
        <v>33.119999999999997</v>
      </c>
      <c r="E1936" s="60">
        <v>52.1</v>
      </c>
      <c r="F1936" s="60">
        <v>85.22</v>
      </c>
      <c r="G1936" s="13">
        <v>15</v>
      </c>
    </row>
    <row r="1937" spans="1:7">
      <c r="A1937" s="416" t="s">
        <v>4109</v>
      </c>
      <c r="B1937" s="58" t="s">
        <v>4110</v>
      </c>
      <c r="C1937" s="59" t="s">
        <v>4106</v>
      </c>
      <c r="D1937" s="60">
        <v>457.13</v>
      </c>
      <c r="E1937" s="60">
        <v>1.06</v>
      </c>
      <c r="F1937" s="60">
        <v>458.19</v>
      </c>
      <c r="G1937" s="13">
        <v>15</v>
      </c>
    </row>
    <row r="1938" spans="1:7">
      <c r="A1938" s="416" t="s">
        <v>4111</v>
      </c>
      <c r="B1938" s="58" t="s">
        <v>4112</v>
      </c>
      <c r="C1938" s="59" t="s">
        <v>14</v>
      </c>
      <c r="D1938" s="60"/>
      <c r="E1938" s="60">
        <v>293.16000000000003</v>
      </c>
      <c r="F1938" s="60">
        <v>293.16000000000003</v>
      </c>
      <c r="G1938" s="13">
        <v>15</v>
      </c>
    </row>
    <row r="1939" spans="1:7">
      <c r="A1939" s="416" t="s">
        <v>4113</v>
      </c>
      <c r="B1939" s="58" t="s">
        <v>4114</v>
      </c>
      <c r="C1939" s="59" t="s">
        <v>11</v>
      </c>
      <c r="D1939" s="60">
        <v>22.46</v>
      </c>
      <c r="E1939" s="60">
        <v>0.85</v>
      </c>
      <c r="F1939" s="60">
        <v>23.31</v>
      </c>
      <c r="G1939" s="13">
        <v>15</v>
      </c>
    </row>
    <row r="1940" spans="1:7">
      <c r="A1940" s="416" t="s">
        <v>4115</v>
      </c>
      <c r="B1940" s="58" t="s">
        <v>4116</v>
      </c>
      <c r="C1940" s="59" t="s">
        <v>11</v>
      </c>
      <c r="D1940" s="60">
        <v>22.46</v>
      </c>
      <c r="E1940" s="60">
        <v>1.27</v>
      </c>
      <c r="F1940" s="60">
        <v>23.73</v>
      </c>
      <c r="G1940" s="13">
        <v>15</v>
      </c>
    </row>
    <row r="1941" spans="1:7" ht="30">
      <c r="A1941" s="416" t="s">
        <v>4117</v>
      </c>
      <c r="B1941" s="58" t="s">
        <v>4118</v>
      </c>
      <c r="C1941" s="59" t="s">
        <v>16</v>
      </c>
      <c r="D1941" s="60">
        <v>924</v>
      </c>
      <c r="E1941" s="60">
        <v>10.6</v>
      </c>
      <c r="F1941" s="60">
        <v>934.6</v>
      </c>
      <c r="G1941" s="13">
        <v>15</v>
      </c>
    </row>
    <row r="1942" spans="1:7" ht="30">
      <c r="A1942" s="416" t="s">
        <v>4119</v>
      </c>
      <c r="B1942" s="58" t="s">
        <v>4120</v>
      </c>
      <c r="C1942" s="59" t="s">
        <v>16</v>
      </c>
      <c r="D1942" s="60">
        <v>1152.01</v>
      </c>
      <c r="E1942" s="60">
        <v>10.6</v>
      </c>
      <c r="F1942" s="60">
        <v>1162.6099999999999</v>
      </c>
      <c r="G1942" s="13">
        <v>15</v>
      </c>
    </row>
    <row r="1943" spans="1:7">
      <c r="A1943" s="416" t="s">
        <v>4121</v>
      </c>
      <c r="B1943" s="58" t="s">
        <v>4122</v>
      </c>
      <c r="C1943" s="59" t="s">
        <v>4106</v>
      </c>
      <c r="D1943" s="60">
        <v>39.659999999999997</v>
      </c>
      <c r="E1943" s="60">
        <v>1.06</v>
      </c>
      <c r="F1943" s="60">
        <v>40.72</v>
      </c>
      <c r="G1943" s="13">
        <v>15</v>
      </c>
    </row>
    <row r="1944" spans="1:7">
      <c r="A1944" s="416" t="s">
        <v>4123</v>
      </c>
      <c r="B1944" s="58" t="s">
        <v>4124</v>
      </c>
      <c r="C1944" s="59" t="s">
        <v>14</v>
      </c>
      <c r="D1944" s="60">
        <v>19.309999999999999</v>
      </c>
      <c r="E1944" s="60">
        <v>73.290000000000006</v>
      </c>
      <c r="F1944" s="60">
        <v>92.6</v>
      </c>
      <c r="G1944" s="13">
        <v>15</v>
      </c>
    </row>
    <row r="1945" spans="1:7">
      <c r="A1945" s="416" t="s">
        <v>4125</v>
      </c>
      <c r="B1945" s="58" t="s">
        <v>4126</v>
      </c>
      <c r="C1945" s="59" t="s">
        <v>14</v>
      </c>
      <c r="D1945" s="60">
        <v>73.41</v>
      </c>
      <c r="E1945" s="60">
        <v>1.06</v>
      </c>
      <c r="F1945" s="60">
        <v>74.47</v>
      </c>
      <c r="G1945" s="13">
        <v>15</v>
      </c>
    </row>
    <row r="1946" spans="1:7">
      <c r="A1946" s="416" t="s">
        <v>4127</v>
      </c>
      <c r="B1946" s="58" t="s">
        <v>4128</v>
      </c>
      <c r="C1946" s="59" t="s">
        <v>14</v>
      </c>
      <c r="D1946" s="60">
        <v>248.88</v>
      </c>
      <c r="E1946" s="60">
        <v>146.58000000000001</v>
      </c>
      <c r="F1946" s="60">
        <v>395.46</v>
      </c>
      <c r="G1946" s="13">
        <v>15</v>
      </c>
    </row>
    <row r="1947" spans="1:7">
      <c r="A1947" s="416" t="s">
        <v>231</v>
      </c>
      <c r="B1947" s="58" t="s">
        <v>232</v>
      </c>
      <c r="C1947" s="59" t="s">
        <v>14</v>
      </c>
      <c r="D1947" s="60">
        <v>677.85</v>
      </c>
      <c r="E1947" s="60">
        <v>1.06</v>
      </c>
      <c r="F1947" s="60">
        <v>678.91</v>
      </c>
      <c r="G1947" s="13">
        <v>15</v>
      </c>
    </row>
    <row r="1948" spans="1:7" ht="30">
      <c r="A1948" s="416" t="s">
        <v>4129</v>
      </c>
      <c r="B1948" s="58" t="s">
        <v>4130</v>
      </c>
      <c r="C1948" s="59" t="s">
        <v>14</v>
      </c>
      <c r="D1948" s="60">
        <v>541.72</v>
      </c>
      <c r="E1948" s="60">
        <v>146.58000000000001</v>
      </c>
      <c r="F1948" s="60">
        <v>688.3</v>
      </c>
      <c r="G1948" s="13">
        <v>15</v>
      </c>
    </row>
    <row r="1949" spans="1:7">
      <c r="A1949" s="416" t="s">
        <v>4131</v>
      </c>
      <c r="B1949" s="58" t="s">
        <v>4132</v>
      </c>
      <c r="C1949" s="59" t="s">
        <v>14</v>
      </c>
      <c r="D1949" s="60">
        <v>2888.26</v>
      </c>
      <c r="E1949" s="60">
        <v>52.1</v>
      </c>
      <c r="F1949" s="60">
        <v>2940.36</v>
      </c>
      <c r="G1949" s="13">
        <v>15</v>
      </c>
    </row>
    <row r="1950" spans="1:7">
      <c r="A1950" s="416" t="s">
        <v>4133</v>
      </c>
      <c r="B1950" s="58" t="s">
        <v>4134</v>
      </c>
      <c r="C1950" s="59" t="s">
        <v>14</v>
      </c>
      <c r="D1950" s="60">
        <v>4359.1000000000004</v>
      </c>
      <c r="E1950" s="60">
        <v>52.1</v>
      </c>
      <c r="F1950" s="60">
        <v>4411.2</v>
      </c>
      <c r="G1950" s="13">
        <v>15</v>
      </c>
    </row>
    <row r="1951" spans="1:7">
      <c r="A1951" s="416" t="s">
        <v>4135</v>
      </c>
      <c r="B1951" s="58" t="s">
        <v>4136</v>
      </c>
      <c r="C1951" s="59" t="s">
        <v>14</v>
      </c>
      <c r="D1951" s="60">
        <v>5676.68</v>
      </c>
      <c r="E1951" s="60">
        <v>52.1</v>
      </c>
      <c r="F1951" s="60">
        <v>5728.78</v>
      </c>
      <c r="G1951" s="13">
        <v>15</v>
      </c>
    </row>
    <row r="1952" spans="1:7">
      <c r="A1952" s="416" t="s">
        <v>32179</v>
      </c>
      <c r="B1952" s="58" t="s">
        <v>4137</v>
      </c>
      <c r="C1952" s="59"/>
      <c r="D1952" s="60"/>
      <c r="E1952" s="60"/>
      <c r="F1952" s="60"/>
    </row>
    <row r="1953" spans="1:7">
      <c r="A1953" s="416" t="s">
        <v>4138</v>
      </c>
      <c r="B1953" s="58" t="s">
        <v>4139</v>
      </c>
      <c r="C1953" s="59"/>
      <c r="D1953" s="60"/>
      <c r="E1953" s="60"/>
      <c r="F1953" s="60"/>
    </row>
    <row r="1954" spans="1:7">
      <c r="A1954" s="416" t="s">
        <v>4140</v>
      </c>
      <c r="B1954" s="58" t="s">
        <v>4141</v>
      </c>
      <c r="C1954" s="59" t="s">
        <v>14</v>
      </c>
      <c r="D1954" s="60">
        <v>48.45</v>
      </c>
      <c r="E1954" s="60">
        <v>89.68</v>
      </c>
      <c r="F1954" s="60">
        <v>138.13</v>
      </c>
      <c r="G1954" s="13">
        <v>15</v>
      </c>
    </row>
    <row r="1955" spans="1:7">
      <c r="A1955" s="416" t="s">
        <v>4142</v>
      </c>
      <c r="B1955" s="58" t="s">
        <v>4143</v>
      </c>
      <c r="C1955" s="59" t="s">
        <v>14</v>
      </c>
      <c r="D1955" s="60">
        <v>135.9</v>
      </c>
      <c r="E1955" s="60">
        <v>125.14</v>
      </c>
      <c r="F1955" s="60">
        <v>261.04000000000002</v>
      </c>
      <c r="G1955" s="13">
        <v>15</v>
      </c>
    </row>
    <row r="1956" spans="1:7">
      <c r="A1956" s="416" t="s">
        <v>4144</v>
      </c>
      <c r="B1956" s="58" t="s">
        <v>4145</v>
      </c>
      <c r="C1956" s="59" t="s">
        <v>14</v>
      </c>
      <c r="D1956" s="60">
        <v>256.98</v>
      </c>
      <c r="E1956" s="60">
        <v>160.58000000000001</v>
      </c>
      <c r="F1956" s="60">
        <v>417.56</v>
      </c>
      <c r="G1956" s="13">
        <v>15</v>
      </c>
    </row>
    <row r="1957" spans="1:7">
      <c r="A1957" s="416" t="s">
        <v>4146</v>
      </c>
      <c r="B1957" s="58" t="s">
        <v>4147</v>
      </c>
      <c r="C1957" s="59" t="s">
        <v>14</v>
      </c>
      <c r="D1957" s="60">
        <v>471.34</v>
      </c>
      <c r="E1957" s="60">
        <v>199.13</v>
      </c>
      <c r="F1957" s="60">
        <v>670.47</v>
      </c>
      <c r="G1957" s="13">
        <v>15</v>
      </c>
    </row>
    <row r="1958" spans="1:7">
      <c r="A1958" s="416" t="s">
        <v>4148</v>
      </c>
      <c r="B1958" s="58" t="s">
        <v>4149</v>
      </c>
      <c r="C1958" s="59" t="s">
        <v>14</v>
      </c>
      <c r="D1958" s="60">
        <v>1437.32</v>
      </c>
      <c r="E1958" s="60">
        <v>266.92</v>
      </c>
      <c r="F1958" s="60">
        <v>1704.24</v>
      </c>
      <c r="G1958" s="13">
        <v>15</v>
      </c>
    </row>
    <row r="1959" spans="1:7" ht="30">
      <c r="A1959" s="416" t="s">
        <v>4150</v>
      </c>
      <c r="B1959" s="58" t="s">
        <v>4151</v>
      </c>
      <c r="C1959" s="59"/>
      <c r="D1959" s="60"/>
      <c r="E1959" s="60"/>
      <c r="F1959" s="60"/>
    </row>
    <row r="1960" spans="1:7">
      <c r="A1960" s="416" t="s">
        <v>4152</v>
      </c>
      <c r="B1960" s="58" t="s">
        <v>4153</v>
      </c>
      <c r="C1960" s="59" t="s">
        <v>14</v>
      </c>
      <c r="D1960" s="60">
        <v>61.96</v>
      </c>
      <c r="E1960" s="60">
        <v>78.16</v>
      </c>
      <c r="F1960" s="60">
        <v>140.12</v>
      </c>
      <c r="G1960" s="13">
        <v>15</v>
      </c>
    </row>
    <row r="1961" spans="1:7">
      <c r="A1961" s="416" t="s">
        <v>4154</v>
      </c>
      <c r="B1961" s="58" t="s">
        <v>4155</v>
      </c>
      <c r="C1961" s="59" t="s">
        <v>14</v>
      </c>
      <c r="D1961" s="60">
        <v>122.43</v>
      </c>
      <c r="E1961" s="60">
        <v>104.2</v>
      </c>
      <c r="F1961" s="60">
        <v>226.63</v>
      </c>
      <c r="G1961" s="13">
        <v>15</v>
      </c>
    </row>
    <row r="1962" spans="1:7">
      <c r="A1962" s="416" t="s">
        <v>4156</v>
      </c>
      <c r="B1962" s="58" t="s">
        <v>4157</v>
      </c>
      <c r="C1962" s="59" t="s">
        <v>14</v>
      </c>
      <c r="D1962" s="60">
        <v>270.83</v>
      </c>
      <c r="E1962" s="60">
        <v>130.26</v>
      </c>
      <c r="F1962" s="60">
        <v>401.09</v>
      </c>
      <c r="G1962" s="13">
        <v>15</v>
      </c>
    </row>
    <row r="1963" spans="1:7">
      <c r="A1963" s="416" t="s">
        <v>4158</v>
      </c>
      <c r="B1963" s="58" t="s">
        <v>4159</v>
      </c>
      <c r="C1963" s="59" t="s">
        <v>14</v>
      </c>
      <c r="D1963" s="60">
        <v>530.62</v>
      </c>
      <c r="E1963" s="60">
        <v>156.30000000000001</v>
      </c>
      <c r="F1963" s="60">
        <v>686.92</v>
      </c>
      <c r="G1963" s="13">
        <v>15</v>
      </c>
    </row>
    <row r="1964" spans="1:7">
      <c r="A1964" s="416" t="s">
        <v>4160</v>
      </c>
      <c r="B1964" s="58" t="s">
        <v>4161</v>
      </c>
      <c r="C1964" s="59"/>
      <c r="D1964" s="60"/>
      <c r="E1964" s="60"/>
      <c r="F1964" s="60"/>
    </row>
    <row r="1965" spans="1:7" ht="30">
      <c r="A1965" s="416" t="s">
        <v>4162</v>
      </c>
      <c r="B1965" s="58" t="s">
        <v>4163</v>
      </c>
      <c r="C1965" s="59" t="s">
        <v>14</v>
      </c>
      <c r="D1965" s="60">
        <v>405.55</v>
      </c>
      <c r="E1965" s="60">
        <v>155.78</v>
      </c>
      <c r="F1965" s="60">
        <v>561.33000000000004</v>
      </c>
      <c r="G1965" s="13">
        <v>15</v>
      </c>
    </row>
    <row r="1966" spans="1:7" ht="30">
      <c r="A1966" s="416" t="s">
        <v>4164</v>
      </c>
      <c r="B1966" s="58" t="s">
        <v>4165</v>
      </c>
      <c r="C1966" s="59" t="s">
        <v>14</v>
      </c>
      <c r="D1966" s="60">
        <v>444.7</v>
      </c>
      <c r="E1966" s="60">
        <v>155.78</v>
      </c>
      <c r="F1966" s="60">
        <v>600.48</v>
      </c>
      <c r="G1966" s="13">
        <v>15</v>
      </c>
    </row>
    <row r="1967" spans="1:7" ht="30">
      <c r="A1967" s="416" t="s">
        <v>4166</v>
      </c>
      <c r="B1967" s="58" t="s">
        <v>4167</v>
      </c>
      <c r="C1967" s="59" t="s">
        <v>14</v>
      </c>
      <c r="D1967" s="60">
        <v>603.4</v>
      </c>
      <c r="E1967" s="60">
        <v>194.74</v>
      </c>
      <c r="F1967" s="60">
        <v>798.14</v>
      </c>
      <c r="G1967" s="13">
        <v>15</v>
      </c>
    </row>
    <row r="1968" spans="1:7" ht="30">
      <c r="A1968" s="416" t="s">
        <v>4168</v>
      </c>
      <c r="B1968" s="58" t="s">
        <v>4169</v>
      </c>
      <c r="C1968" s="59" t="s">
        <v>14</v>
      </c>
      <c r="D1968" s="60">
        <v>619.12</v>
      </c>
      <c r="E1968" s="60">
        <v>194.74</v>
      </c>
      <c r="F1968" s="60">
        <v>813.86</v>
      </c>
      <c r="G1968" s="13">
        <v>15</v>
      </c>
    </row>
    <row r="1969" spans="1:7" ht="30">
      <c r="A1969" s="416" t="s">
        <v>4170</v>
      </c>
      <c r="B1969" s="58" t="s">
        <v>4171</v>
      </c>
      <c r="C1969" s="59" t="s">
        <v>14</v>
      </c>
      <c r="D1969" s="60">
        <v>1017.92</v>
      </c>
      <c r="E1969" s="60">
        <v>233.67</v>
      </c>
      <c r="F1969" s="60">
        <v>1251.5899999999999</v>
      </c>
      <c r="G1969" s="13">
        <v>15</v>
      </c>
    </row>
    <row r="1970" spans="1:7" ht="30">
      <c r="A1970" s="416" t="s">
        <v>4172</v>
      </c>
      <c r="B1970" s="58" t="s">
        <v>4173</v>
      </c>
      <c r="C1970" s="59" t="s">
        <v>14</v>
      </c>
      <c r="D1970" s="60">
        <v>1249.23</v>
      </c>
      <c r="E1970" s="60">
        <v>233.67</v>
      </c>
      <c r="F1970" s="60">
        <v>1482.9</v>
      </c>
      <c r="G1970" s="13">
        <v>15</v>
      </c>
    </row>
    <row r="1971" spans="1:7">
      <c r="A1971" s="416" t="s">
        <v>4174</v>
      </c>
      <c r="B1971" s="58" t="s">
        <v>4175</v>
      </c>
      <c r="C1971" s="59"/>
      <c r="D1971" s="60"/>
      <c r="E1971" s="60"/>
      <c r="F1971" s="60"/>
    </row>
    <row r="1972" spans="1:7" ht="30">
      <c r="A1972" s="416" t="s">
        <v>4176</v>
      </c>
      <c r="B1972" s="58" t="s">
        <v>4177</v>
      </c>
      <c r="C1972" s="59" t="s">
        <v>14</v>
      </c>
      <c r="D1972" s="60">
        <v>515.66999999999996</v>
      </c>
      <c r="E1972" s="60">
        <v>116.85</v>
      </c>
      <c r="F1972" s="60">
        <v>632.52</v>
      </c>
      <c r="G1972" s="13">
        <v>15</v>
      </c>
    </row>
    <row r="1973" spans="1:7" ht="30">
      <c r="A1973" s="416" t="s">
        <v>4178</v>
      </c>
      <c r="B1973" s="58" t="s">
        <v>4179</v>
      </c>
      <c r="C1973" s="59" t="s">
        <v>14</v>
      </c>
      <c r="D1973" s="60">
        <v>623.37</v>
      </c>
      <c r="E1973" s="60">
        <v>116.85</v>
      </c>
      <c r="F1973" s="60">
        <v>740.22</v>
      </c>
      <c r="G1973" s="13">
        <v>15</v>
      </c>
    </row>
    <row r="1974" spans="1:7" ht="30">
      <c r="A1974" s="416" t="s">
        <v>4180</v>
      </c>
      <c r="B1974" s="58" t="s">
        <v>4181</v>
      </c>
      <c r="C1974" s="59" t="s">
        <v>14</v>
      </c>
      <c r="D1974" s="60">
        <v>708.66</v>
      </c>
      <c r="E1974" s="60">
        <v>155.78</v>
      </c>
      <c r="F1974" s="60">
        <v>864.44</v>
      </c>
      <c r="G1974" s="13">
        <v>15</v>
      </c>
    </row>
    <row r="1975" spans="1:7" ht="30">
      <c r="A1975" s="416" t="s">
        <v>4182</v>
      </c>
      <c r="B1975" s="58" t="s">
        <v>4183</v>
      </c>
      <c r="C1975" s="59" t="s">
        <v>14</v>
      </c>
      <c r="D1975" s="60">
        <v>981.36</v>
      </c>
      <c r="E1975" s="60">
        <v>155.78</v>
      </c>
      <c r="F1975" s="60">
        <v>1137.1400000000001</v>
      </c>
      <c r="G1975" s="13">
        <v>15</v>
      </c>
    </row>
    <row r="1976" spans="1:7" ht="30">
      <c r="A1976" s="416" t="s">
        <v>4184</v>
      </c>
      <c r="B1976" s="58" t="s">
        <v>4185</v>
      </c>
      <c r="C1976" s="59" t="s">
        <v>14</v>
      </c>
      <c r="D1976" s="60">
        <v>1064.9100000000001</v>
      </c>
      <c r="E1976" s="60">
        <v>194.74</v>
      </c>
      <c r="F1976" s="60">
        <v>1259.6500000000001</v>
      </c>
      <c r="G1976" s="13">
        <v>15</v>
      </c>
    </row>
    <row r="1977" spans="1:7" ht="30">
      <c r="A1977" s="416" t="s">
        <v>4186</v>
      </c>
      <c r="B1977" s="58" t="s">
        <v>4187</v>
      </c>
      <c r="C1977" s="59" t="s">
        <v>14</v>
      </c>
      <c r="D1977" s="60">
        <v>1781.33</v>
      </c>
      <c r="E1977" s="60">
        <v>194.74</v>
      </c>
      <c r="F1977" s="60">
        <v>1976.07</v>
      </c>
      <c r="G1977" s="13">
        <v>15</v>
      </c>
    </row>
    <row r="1978" spans="1:7">
      <c r="A1978" s="416" t="s">
        <v>4188</v>
      </c>
      <c r="B1978" s="58" t="s">
        <v>4189</v>
      </c>
      <c r="C1978" s="59"/>
      <c r="D1978" s="60"/>
      <c r="E1978" s="60"/>
      <c r="F1978" s="60"/>
    </row>
    <row r="1979" spans="1:7" ht="30">
      <c r="A1979" s="416" t="s">
        <v>4190</v>
      </c>
      <c r="B1979" s="58" t="s">
        <v>4191</v>
      </c>
      <c r="C1979" s="59" t="s">
        <v>16</v>
      </c>
      <c r="D1979" s="60">
        <v>2837.27</v>
      </c>
      <c r="E1979" s="60">
        <v>137.91999999999999</v>
      </c>
      <c r="F1979" s="60">
        <v>2975.19</v>
      </c>
      <c r="G1979" s="13">
        <v>15</v>
      </c>
    </row>
    <row r="1980" spans="1:7">
      <c r="A1980" s="416" t="s">
        <v>4192</v>
      </c>
      <c r="B1980" s="58" t="s">
        <v>4193</v>
      </c>
      <c r="C1980" s="59"/>
      <c r="D1980" s="60"/>
      <c r="E1980" s="60"/>
      <c r="F1980" s="60"/>
    </row>
    <row r="1981" spans="1:7">
      <c r="A1981" s="416" t="s">
        <v>4194</v>
      </c>
      <c r="B1981" s="58" t="s">
        <v>4195</v>
      </c>
      <c r="C1981" s="59" t="s">
        <v>15</v>
      </c>
      <c r="D1981" s="60">
        <v>140.19999999999999</v>
      </c>
      <c r="E1981" s="60">
        <v>9.27</v>
      </c>
      <c r="F1981" s="60">
        <v>149.47</v>
      </c>
      <c r="G1981" s="13">
        <v>15</v>
      </c>
    </row>
    <row r="1982" spans="1:7">
      <c r="A1982" s="416" t="s">
        <v>4196</v>
      </c>
      <c r="B1982" s="58" t="s">
        <v>4197</v>
      </c>
      <c r="C1982" s="59"/>
      <c r="D1982" s="60"/>
      <c r="E1982" s="60"/>
      <c r="F1982" s="60"/>
    </row>
    <row r="1983" spans="1:7">
      <c r="A1983" s="416" t="s">
        <v>4198</v>
      </c>
      <c r="B1983" s="58" t="s">
        <v>4199</v>
      </c>
      <c r="C1983" s="59" t="s">
        <v>14</v>
      </c>
      <c r="D1983" s="60">
        <v>53.91</v>
      </c>
      <c r="E1983" s="60">
        <v>15.63</v>
      </c>
      <c r="F1983" s="60">
        <v>69.540000000000006</v>
      </c>
      <c r="G1983" s="13">
        <v>15</v>
      </c>
    </row>
    <row r="1984" spans="1:7">
      <c r="A1984" s="416" t="s">
        <v>4200</v>
      </c>
      <c r="B1984" s="58" t="s">
        <v>4201</v>
      </c>
      <c r="C1984" s="59" t="s">
        <v>14</v>
      </c>
      <c r="D1984" s="60">
        <v>59.39</v>
      </c>
      <c r="E1984" s="60">
        <v>26.06</v>
      </c>
      <c r="F1984" s="60">
        <v>85.45</v>
      </c>
      <c r="G1984" s="13">
        <v>15</v>
      </c>
    </row>
    <row r="1985" spans="1:7">
      <c r="A1985" s="416" t="s">
        <v>4202</v>
      </c>
      <c r="B1985" s="58" t="s">
        <v>4203</v>
      </c>
      <c r="C1985" s="59" t="s">
        <v>14</v>
      </c>
      <c r="D1985" s="60">
        <v>77.39</v>
      </c>
      <c r="E1985" s="60">
        <v>52.1</v>
      </c>
      <c r="F1985" s="60">
        <v>129.49</v>
      </c>
      <c r="G1985" s="13">
        <v>15</v>
      </c>
    </row>
    <row r="1986" spans="1:7">
      <c r="A1986" s="416" t="s">
        <v>4204</v>
      </c>
      <c r="B1986" s="58" t="s">
        <v>4205</v>
      </c>
      <c r="C1986" s="59" t="s">
        <v>14</v>
      </c>
      <c r="D1986" s="60">
        <v>235.34</v>
      </c>
      <c r="E1986" s="60">
        <v>52.1</v>
      </c>
      <c r="F1986" s="60">
        <v>287.44</v>
      </c>
      <c r="G1986" s="13">
        <v>15</v>
      </c>
    </row>
    <row r="1987" spans="1:7">
      <c r="A1987" s="416" t="s">
        <v>4206</v>
      </c>
      <c r="B1987" s="58" t="s">
        <v>4207</v>
      </c>
      <c r="C1987" s="59" t="s">
        <v>14</v>
      </c>
      <c r="D1987" s="60">
        <v>335.95</v>
      </c>
      <c r="E1987" s="60">
        <v>52.1</v>
      </c>
      <c r="F1987" s="60">
        <v>388.05</v>
      </c>
      <c r="G1987" s="13">
        <v>15</v>
      </c>
    </row>
    <row r="1988" spans="1:7">
      <c r="A1988" s="416" t="s">
        <v>4208</v>
      </c>
      <c r="B1988" s="58" t="s">
        <v>4209</v>
      </c>
      <c r="C1988" s="59" t="s">
        <v>14</v>
      </c>
      <c r="D1988" s="60">
        <v>1439.62</v>
      </c>
      <c r="E1988" s="60">
        <v>62.52</v>
      </c>
      <c r="F1988" s="60">
        <v>1502.14</v>
      </c>
      <c r="G1988" s="13">
        <v>15</v>
      </c>
    </row>
    <row r="1989" spans="1:7">
      <c r="A1989" s="416" t="s">
        <v>4210</v>
      </c>
      <c r="B1989" s="58" t="s">
        <v>4211</v>
      </c>
      <c r="C1989" s="59" t="s">
        <v>14</v>
      </c>
      <c r="D1989" s="60">
        <v>486.98</v>
      </c>
      <c r="E1989" s="60">
        <v>62.52</v>
      </c>
      <c r="F1989" s="60">
        <v>549.5</v>
      </c>
      <c r="G1989" s="13">
        <v>15</v>
      </c>
    </row>
    <row r="1990" spans="1:7">
      <c r="A1990" s="416" t="s">
        <v>4212</v>
      </c>
      <c r="B1990" s="58" t="s">
        <v>4213</v>
      </c>
      <c r="C1990" s="59"/>
      <c r="D1990" s="60"/>
      <c r="E1990" s="60"/>
      <c r="F1990" s="60"/>
    </row>
    <row r="1991" spans="1:7">
      <c r="A1991" s="416" t="s">
        <v>4214</v>
      </c>
      <c r="B1991" s="58" t="s">
        <v>4215</v>
      </c>
      <c r="C1991" s="59" t="s">
        <v>14</v>
      </c>
      <c r="D1991" s="60">
        <v>34.97</v>
      </c>
      <c r="E1991" s="60">
        <v>10.42</v>
      </c>
      <c r="F1991" s="60">
        <v>45.39</v>
      </c>
      <c r="G1991" s="13">
        <v>15</v>
      </c>
    </row>
    <row r="1992" spans="1:7">
      <c r="A1992" s="416" t="s">
        <v>4216</v>
      </c>
      <c r="B1992" s="58" t="s">
        <v>4217</v>
      </c>
      <c r="C1992" s="59" t="s">
        <v>14</v>
      </c>
      <c r="D1992" s="60">
        <v>76.900000000000006</v>
      </c>
      <c r="E1992" s="60">
        <v>10.42</v>
      </c>
      <c r="F1992" s="60">
        <v>87.32</v>
      </c>
      <c r="G1992" s="13">
        <v>15</v>
      </c>
    </row>
    <row r="1993" spans="1:7">
      <c r="A1993" s="416" t="s">
        <v>4218</v>
      </c>
      <c r="B1993" s="58" t="s">
        <v>4219</v>
      </c>
      <c r="C1993" s="59" t="s">
        <v>14</v>
      </c>
      <c r="D1993" s="60">
        <v>116.51</v>
      </c>
      <c r="E1993" s="60">
        <v>10.42</v>
      </c>
      <c r="F1993" s="60">
        <v>126.93</v>
      </c>
      <c r="G1993" s="13">
        <v>15</v>
      </c>
    </row>
    <row r="1994" spans="1:7">
      <c r="A1994" s="416" t="s">
        <v>4220</v>
      </c>
      <c r="B1994" s="58" t="s">
        <v>4221</v>
      </c>
      <c r="C1994" s="59" t="s">
        <v>14</v>
      </c>
      <c r="D1994" s="60">
        <v>179.09</v>
      </c>
      <c r="E1994" s="60">
        <v>10.42</v>
      </c>
      <c r="F1994" s="60">
        <v>189.51</v>
      </c>
      <c r="G1994" s="13">
        <v>15</v>
      </c>
    </row>
    <row r="1995" spans="1:7">
      <c r="A1995" s="416" t="s">
        <v>4222</v>
      </c>
      <c r="B1995" s="58" t="s">
        <v>4223</v>
      </c>
      <c r="C1995" s="59" t="s">
        <v>14</v>
      </c>
      <c r="D1995" s="60">
        <v>199.37</v>
      </c>
      <c r="E1995" s="60">
        <v>10.42</v>
      </c>
      <c r="F1995" s="60">
        <v>209.79</v>
      </c>
      <c r="G1995" s="13">
        <v>15</v>
      </c>
    </row>
    <row r="1996" spans="1:7">
      <c r="A1996" s="416" t="s">
        <v>4224</v>
      </c>
      <c r="B1996" s="58" t="s">
        <v>4225</v>
      </c>
      <c r="C1996" s="59" t="s">
        <v>14</v>
      </c>
      <c r="D1996" s="60">
        <v>280.42</v>
      </c>
      <c r="E1996" s="60">
        <v>10.42</v>
      </c>
      <c r="F1996" s="60">
        <v>290.83999999999997</v>
      </c>
      <c r="G1996" s="13">
        <v>15</v>
      </c>
    </row>
    <row r="1997" spans="1:7">
      <c r="A1997" s="416" t="s">
        <v>4226</v>
      </c>
      <c r="B1997" s="58" t="s">
        <v>4227</v>
      </c>
      <c r="C1997" s="59" t="s">
        <v>14</v>
      </c>
      <c r="D1997" s="60">
        <v>4.4400000000000004</v>
      </c>
      <c r="E1997" s="60">
        <v>10.42</v>
      </c>
      <c r="F1997" s="60">
        <v>14.86</v>
      </c>
      <c r="G1997" s="13">
        <v>15</v>
      </c>
    </row>
    <row r="1998" spans="1:7">
      <c r="A1998" s="416" t="s">
        <v>4228</v>
      </c>
      <c r="B1998" s="58" t="s">
        <v>4229</v>
      </c>
      <c r="C1998" s="59" t="s">
        <v>14</v>
      </c>
      <c r="D1998" s="60">
        <v>5.72</v>
      </c>
      <c r="E1998" s="60">
        <v>10.42</v>
      </c>
      <c r="F1998" s="60">
        <v>16.14</v>
      </c>
      <c r="G1998" s="13">
        <v>15</v>
      </c>
    </row>
    <row r="1999" spans="1:7">
      <c r="A1999" s="416" t="s">
        <v>4230</v>
      </c>
      <c r="B1999" s="58" t="s">
        <v>4231</v>
      </c>
      <c r="C1999" s="59" t="s">
        <v>14</v>
      </c>
      <c r="D1999" s="60">
        <v>36.14</v>
      </c>
      <c r="E1999" s="60">
        <v>2.61</v>
      </c>
      <c r="F1999" s="60">
        <v>38.75</v>
      </c>
      <c r="G1999" s="13">
        <v>15</v>
      </c>
    </row>
    <row r="2000" spans="1:7">
      <c r="A2000" s="416" t="s">
        <v>4232</v>
      </c>
      <c r="B2000" s="58" t="s">
        <v>4233</v>
      </c>
      <c r="C2000" s="59"/>
      <c r="D2000" s="60"/>
      <c r="E2000" s="60"/>
      <c r="F2000" s="60"/>
    </row>
    <row r="2001" spans="1:7" ht="30">
      <c r="A2001" s="416" t="s">
        <v>4234</v>
      </c>
      <c r="B2001" s="58" t="s">
        <v>24927</v>
      </c>
      <c r="C2001" s="59" t="s">
        <v>14</v>
      </c>
      <c r="D2001" s="60">
        <v>27316.7</v>
      </c>
      <c r="E2001" s="60">
        <v>293.16000000000003</v>
      </c>
      <c r="F2001" s="60">
        <v>27609.86</v>
      </c>
      <c r="G2001" s="13">
        <v>15</v>
      </c>
    </row>
    <row r="2002" spans="1:7" ht="30">
      <c r="A2002" s="416" t="s">
        <v>4235</v>
      </c>
      <c r="B2002" s="58" t="s">
        <v>30097</v>
      </c>
      <c r="C2002" s="59" t="s">
        <v>14</v>
      </c>
      <c r="D2002" s="60">
        <v>82534.95</v>
      </c>
      <c r="E2002" s="60">
        <v>52.1</v>
      </c>
      <c r="F2002" s="60">
        <v>82587.05</v>
      </c>
      <c r="G2002" s="13">
        <v>15</v>
      </c>
    </row>
    <row r="2003" spans="1:7" ht="30">
      <c r="A2003" s="416" t="s">
        <v>4236</v>
      </c>
      <c r="B2003" s="58" t="s">
        <v>30098</v>
      </c>
      <c r="C2003" s="59" t="s">
        <v>14</v>
      </c>
      <c r="D2003" s="60">
        <v>140209.29999999999</v>
      </c>
      <c r="E2003" s="60">
        <v>52.1</v>
      </c>
      <c r="F2003" s="60">
        <v>140261.4</v>
      </c>
      <c r="G2003" s="13">
        <v>15</v>
      </c>
    </row>
    <row r="2004" spans="1:7" ht="30">
      <c r="A2004" s="416" t="s">
        <v>153</v>
      </c>
      <c r="B2004" s="58" t="s">
        <v>152</v>
      </c>
      <c r="C2004" s="59" t="s">
        <v>14</v>
      </c>
      <c r="D2004" s="60">
        <v>11.56</v>
      </c>
      <c r="E2004" s="60">
        <v>15.63</v>
      </c>
      <c r="F2004" s="60">
        <v>27.19</v>
      </c>
      <c r="G2004" s="13">
        <v>15</v>
      </c>
    </row>
    <row r="2005" spans="1:7" ht="30">
      <c r="A2005" s="416" t="s">
        <v>4237</v>
      </c>
      <c r="B2005" s="58" t="s">
        <v>4238</v>
      </c>
      <c r="C2005" s="59" t="s">
        <v>14</v>
      </c>
      <c r="D2005" s="60">
        <v>42.19</v>
      </c>
      <c r="E2005" s="60">
        <v>15.63</v>
      </c>
      <c r="F2005" s="60">
        <v>57.82</v>
      </c>
      <c r="G2005" s="13">
        <v>15</v>
      </c>
    </row>
    <row r="2006" spans="1:7" ht="30">
      <c r="A2006" s="416" t="s">
        <v>322</v>
      </c>
      <c r="B2006" s="58" t="s">
        <v>323</v>
      </c>
      <c r="C2006" s="59" t="s">
        <v>14</v>
      </c>
      <c r="D2006" s="60">
        <v>139.4</v>
      </c>
      <c r="E2006" s="60">
        <v>31.26</v>
      </c>
      <c r="F2006" s="60">
        <v>170.66</v>
      </c>
      <c r="G2006" s="13">
        <v>15</v>
      </c>
    </row>
    <row r="2007" spans="1:7" ht="30">
      <c r="A2007" s="416" t="s">
        <v>4239</v>
      </c>
      <c r="B2007" s="58" t="s">
        <v>4240</v>
      </c>
      <c r="C2007" s="59" t="s">
        <v>14</v>
      </c>
      <c r="D2007" s="60">
        <v>182.08</v>
      </c>
      <c r="E2007" s="60">
        <v>31.26</v>
      </c>
      <c r="F2007" s="60">
        <v>213.34</v>
      </c>
      <c r="G2007" s="13">
        <v>15</v>
      </c>
    </row>
    <row r="2008" spans="1:7" ht="30">
      <c r="A2008" s="416" t="s">
        <v>324</v>
      </c>
      <c r="B2008" s="58" t="s">
        <v>325</v>
      </c>
      <c r="C2008" s="59" t="s">
        <v>14</v>
      </c>
      <c r="D2008" s="60">
        <v>115.78</v>
      </c>
      <c r="E2008" s="60">
        <v>46.89</v>
      </c>
      <c r="F2008" s="60">
        <v>162.66999999999999</v>
      </c>
      <c r="G2008" s="13">
        <v>15</v>
      </c>
    </row>
    <row r="2009" spans="1:7" ht="30">
      <c r="A2009" s="416" t="s">
        <v>106</v>
      </c>
      <c r="B2009" s="58" t="s">
        <v>107</v>
      </c>
      <c r="C2009" s="59" t="s">
        <v>14</v>
      </c>
      <c r="D2009" s="60">
        <v>215.76</v>
      </c>
      <c r="E2009" s="60">
        <v>46.89</v>
      </c>
      <c r="F2009" s="60">
        <v>262.64999999999998</v>
      </c>
      <c r="G2009" s="13">
        <v>15</v>
      </c>
    </row>
    <row r="2010" spans="1:7" ht="30">
      <c r="A2010" s="416" t="s">
        <v>4241</v>
      </c>
      <c r="B2010" s="58" t="s">
        <v>30099</v>
      </c>
      <c r="C2010" s="59" t="s">
        <v>14</v>
      </c>
      <c r="D2010" s="60">
        <v>429.62</v>
      </c>
      <c r="E2010" s="60">
        <v>52.1</v>
      </c>
      <c r="F2010" s="60">
        <v>481.72</v>
      </c>
      <c r="G2010" s="13">
        <v>15</v>
      </c>
    </row>
    <row r="2011" spans="1:7" ht="30">
      <c r="A2011" s="416" t="s">
        <v>4242</v>
      </c>
      <c r="B2011" s="58" t="s">
        <v>30100</v>
      </c>
      <c r="C2011" s="59" t="s">
        <v>14</v>
      </c>
      <c r="D2011" s="60">
        <v>807.32</v>
      </c>
      <c r="E2011" s="60">
        <v>52.1</v>
      </c>
      <c r="F2011" s="60">
        <v>859.42</v>
      </c>
      <c r="G2011" s="13">
        <v>15</v>
      </c>
    </row>
    <row r="2012" spans="1:7" ht="45">
      <c r="A2012" s="416" t="s">
        <v>4243</v>
      </c>
      <c r="B2012" s="58" t="s">
        <v>30101</v>
      </c>
      <c r="C2012" s="59" t="s">
        <v>14</v>
      </c>
      <c r="D2012" s="60">
        <v>1873.79</v>
      </c>
      <c r="E2012" s="60">
        <v>104.2</v>
      </c>
      <c r="F2012" s="60">
        <v>1977.99</v>
      </c>
      <c r="G2012" s="13">
        <v>15</v>
      </c>
    </row>
    <row r="2013" spans="1:7" ht="45">
      <c r="A2013" s="416" t="s">
        <v>4244</v>
      </c>
      <c r="B2013" s="58" t="s">
        <v>30102</v>
      </c>
      <c r="C2013" s="59" t="s">
        <v>14</v>
      </c>
      <c r="D2013" s="60">
        <v>1290.78</v>
      </c>
      <c r="E2013" s="60">
        <v>104.2</v>
      </c>
      <c r="F2013" s="60">
        <v>1394.98</v>
      </c>
      <c r="G2013" s="13">
        <v>15</v>
      </c>
    </row>
    <row r="2014" spans="1:7" ht="45">
      <c r="A2014" s="416" t="s">
        <v>4245</v>
      </c>
      <c r="B2014" s="58" t="s">
        <v>30103</v>
      </c>
      <c r="C2014" s="59" t="s">
        <v>14</v>
      </c>
      <c r="D2014" s="60">
        <v>3635.86</v>
      </c>
      <c r="E2014" s="60">
        <v>104.2</v>
      </c>
      <c r="F2014" s="60">
        <v>3740.06</v>
      </c>
      <c r="G2014" s="13">
        <v>15</v>
      </c>
    </row>
    <row r="2015" spans="1:7" ht="30">
      <c r="A2015" s="416" t="s">
        <v>4246</v>
      </c>
      <c r="B2015" s="58" t="s">
        <v>4247</v>
      </c>
      <c r="C2015" s="59" t="s">
        <v>14</v>
      </c>
      <c r="D2015" s="60">
        <v>9618.4500000000007</v>
      </c>
      <c r="E2015" s="60">
        <v>104.2</v>
      </c>
      <c r="F2015" s="60">
        <v>9722.65</v>
      </c>
      <c r="G2015" s="13">
        <v>15</v>
      </c>
    </row>
    <row r="2016" spans="1:7" ht="30">
      <c r="A2016" s="416" t="s">
        <v>4248</v>
      </c>
      <c r="B2016" s="58" t="s">
        <v>4249</v>
      </c>
      <c r="C2016" s="59" t="s">
        <v>14</v>
      </c>
      <c r="D2016" s="60">
        <v>15998.45</v>
      </c>
      <c r="E2016" s="60">
        <v>104.2</v>
      </c>
      <c r="F2016" s="60">
        <v>16102.65</v>
      </c>
      <c r="G2016" s="13">
        <v>15</v>
      </c>
    </row>
    <row r="2017" spans="1:7" ht="30">
      <c r="A2017" s="416" t="s">
        <v>4250</v>
      </c>
      <c r="B2017" s="58" t="s">
        <v>4251</v>
      </c>
      <c r="C2017" s="59" t="s">
        <v>14</v>
      </c>
      <c r="D2017" s="60">
        <v>22120.799999999999</v>
      </c>
      <c r="E2017" s="60">
        <v>104.2</v>
      </c>
      <c r="F2017" s="60">
        <v>22225</v>
      </c>
      <c r="G2017" s="13">
        <v>15</v>
      </c>
    </row>
    <row r="2018" spans="1:7" ht="30">
      <c r="A2018" s="416" t="s">
        <v>4252</v>
      </c>
      <c r="B2018" s="58" t="s">
        <v>4253</v>
      </c>
      <c r="C2018" s="59" t="s">
        <v>14</v>
      </c>
      <c r="D2018" s="60">
        <v>11.56</v>
      </c>
      <c r="E2018" s="60">
        <v>10.42</v>
      </c>
      <c r="F2018" s="60">
        <v>21.98</v>
      </c>
      <c r="G2018" s="13">
        <v>15</v>
      </c>
    </row>
    <row r="2019" spans="1:7" ht="30">
      <c r="A2019" s="416" t="s">
        <v>4254</v>
      </c>
      <c r="B2019" s="58" t="s">
        <v>4255</v>
      </c>
      <c r="C2019" s="59" t="s">
        <v>14</v>
      </c>
      <c r="D2019" s="60">
        <v>12.76</v>
      </c>
      <c r="E2019" s="60">
        <v>10.42</v>
      </c>
      <c r="F2019" s="60">
        <v>23.18</v>
      </c>
      <c r="G2019" s="13">
        <v>15</v>
      </c>
    </row>
    <row r="2020" spans="1:7" ht="30">
      <c r="A2020" s="416" t="s">
        <v>4256</v>
      </c>
      <c r="B2020" s="58" t="s">
        <v>4257</v>
      </c>
      <c r="C2020" s="59" t="s">
        <v>14</v>
      </c>
      <c r="D2020" s="60">
        <v>43.12</v>
      </c>
      <c r="E2020" s="60">
        <v>10.42</v>
      </c>
      <c r="F2020" s="60">
        <v>53.54</v>
      </c>
      <c r="G2020" s="13">
        <v>15</v>
      </c>
    </row>
    <row r="2021" spans="1:7" ht="30">
      <c r="A2021" s="416" t="s">
        <v>4258</v>
      </c>
      <c r="B2021" s="58" t="s">
        <v>4259</v>
      </c>
      <c r="C2021" s="59" t="s">
        <v>14</v>
      </c>
      <c r="D2021" s="60">
        <v>42.95</v>
      </c>
      <c r="E2021" s="60">
        <v>10.42</v>
      </c>
      <c r="F2021" s="60">
        <v>53.37</v>
      </c>
      <c r="G2021" s="13">
        <v>15</v>
      </c>
    </row>
    <row r="2022" spans="1:7" ht="30">
      <c r="A2022" s="416" t="s">
        <v>4260</v>
      </c>
      <c r="B2022" s="58" t="s">
        <v>4261</v>
      </c>
      <c r="C2022" s="59" t="s">
        <v>14</v>
      </c>
      <c r="D2022" s="60">
        <v>52.53</v>
      </c>
      <c r="E2022" s="60">
        <v>10.42</v>
      </c>
      <c r="F2022" s="60">
        <v>62.95</v>
      </c>
      <c r="G2022" s="13">
        <v>15</v>
      </c>
    </row>
    <row r="2023" spans="1:7" ht="30">
      <c r="A2023" s="416" t="s">
        <v>4262</v>
      </c>
      <c r="B2023" s="58" t="s">
        <v>4263</v>
      </c>
      <c r="C2023" s="59" t="s">
        <v>14</v>
      </c>
      <c r="D2023" s="60">
        <v>137.19999999999999</v>
      </c>
      <c r="E2023" s="60">
        <v>10.42</v>
      </c>
      <c r="F2023" s="60">
        <v>147.62</v>
      </c>
      <c r="G2023" s="13">
        <v>15</v>
      </c>
    </row>
    <row r="2024" spans="1:7" ht="30">
      <c r="A2024" s="416" t="s">
        <v>4264</v>
      </c>
      <c r="B2024" s="58" t="s">
        <v>4265</v>
      </c>
      <c r="C2024" s="59" t="s">
        <v>14</v>
      </c>
      <c r="D2024" s="60">
        <v>58.45</v>
      </c>
      <c r="E2024" s="60">
        <v>10.42</v>
      </c>
      <c r="F2024" s="60">
        <v>68.87</v>
      </c>
      <c r="G2024" s="13">
        <v>15</v>
      </c>
    </row>
    <row r="2025" spans="1:7" ht="30">
      <c r="A2025" s="416" t="s">
        <v>4266</v>
      </c>
      <c r="B2025" s="58" t="s">
        <v>4267</v>
      </c>
      <c r="C2025" s="59" t="s">
        <v>14</v>
      </c>
      <c r="D2025" s="60">
        <v>63.83</v>
      </c>
      <c r="E2025" s="60">
        <v>10.42</v>
      </c>
      <c r="F2025" s="60">
        <v>74.25</v>
      </c>
      <c r="G2025" s="13">
        <v>15</v>
      </c>
    </row>
    <row r="2026" spans="1:7" ht="30">
      <c r="A2026" s="416" t="s">
        <v>4268</v>
      </c>
      <c r="B2026" s="58" t="s">
        <v>4269</v>
      </c>
      <c r="C2026" s="59" t="s">
        <v>14</v>
      </c>
      <c r="D2026" s="60">
        <v>68.37</v>
      </c>
      <c r="E2026" s="60">
        <v>10.42</v>
      </c>
      <c r="F2026" s="60">
        <v>78.790000000000006</v>
      </c>
      <c r="G2026" s="13">
        <v>15</v>
      </c>
    </row>
    <row r="2027" spans="1:7" ht="30">
      <c r="A2027" s="416" t="s">
        <v>4270</v>
      </c>
      <c r="B2027" s="58" t="s">
        <v>24928</v>
      </c>
      <c r="C2027" s="59" t="s">
        <v>14</v>
      </c>
      <c r="D2027" s="60">
        <v>912.9</v>
      </c>
      <c r="E2027" s="60">
        <v>10.42</v>
      </c>
      <c r="F2027" s="60">
        <v>923.32</v>
      </c>
      <c r="G2027" s="13">
        <v>15</v>
      </c>
    </row>
    <row r="2028" spans="1:7" ht="30">
      <c r="A2028" s="416" t="s">
        <v>4271</v>
      </c>
      <c r="B2028" s="58" t="s">
        <v>24929</v>
      </c>
      <c r="C2028" s="59" t="s">
        <v>14</v>
      </c>
      <c r="D2028" s="60">
        <v>34907.17</v>
      </c>
      <c r="E2028" s="60">
        <v>104.2</v>
      </c>
      <c r="F2028" s="60">
        <v>35011.370000000003</v>
      </c>
      <c r="G2028" s="13">
        <v>15</v>
      </c>
    </row>
    <row r="2029" spans="1:7" ht="30">
      <c r="A2029" s="416" t="s">
        <v>4272</v>
      </c>
      <c r="B2029" s="58" t="s">
        <v>24930</v>
      </c>
      <c r="C2029" s="59" t="s">
        <v>14</v>
      </c>
      <c r="D2029" s="60">
        <v>62402.23</v>
      </c>
      <c r="E2029" s="60">
        <v>104.2</v>
      </c>
      <c r="F2029" s="60">
        <v>62506.43</v>
      </c>
      <c r="G2029" s="13">
        <v>15</v>
      </c>
    </row>
    <row r="2030" spans="1:7" ht="30">
      <c r="A2030" s="416" t="s">
        <v>4273</v>
      </c>
      <c r="B2030" s="58" t="s">
        <v>4274</v>
      </c>
      <c r="C2030" s="59" t="s">
        <v>14</v>
      </c>
      <c r="D2030" s="60">
        <v>366625.88</v>
      </c>
      <c r="E2030" s="60">
        <v>52.1</v>
      </c>
      <c r="F2030" s="60">
        <v>366677.98</v>
      </c>
      <c r="G2030" s="13">
        <v>15</v>
      </c>
    </row>
    <row r="2031" spans="1:7">
      <c r="A2031" s="416" t="s">
        <v>4275</v>
      </c>
      <c r="B2031" s="58" t="s">
        <v>4276</v>
      </c>
      <c r="C2031" s="59"/>
      <c r="D2031" s="60"/>
      <c r="E2031" s="60"/>
      <c r="F2031" s="60"/>
      <c r="G2031" s="13">
        <v>15</v>
      </c>
    </row>
    <row r="2032" spans="1:7" ht="30">
      <c r="A2032" s="416" t="s">
        <v>4277</v>
      </c>
      <c r="B2032" s="58" t="s">
        <v>4278</v>
      </c>
      <c r="C2032" s="59" t="s">
        <v>14</v>
      </c>
      <c r="D2032" s="60">
        <v>2472.62</v>
      </c>
      <c r="E2032" s="60">
        <v>52.1</v>
      </c>
      <c r="F2032" s="60">
        <v>2524.7199999999998</v>
      </c>
      <c r="G2032" s="13">
        <v>15</v>
      </c>
    </row>
    <row r="2033" spans="1:7" ht="30">
      <c r="A2033" s="416" t="s">
        <v>4279</v>
      </c>
      <c r="B2033" s="58" t="s">
        <v>4280</v>
      </c>
      <c r="C2033" s="59" t="s">
        <v>14</v>
      </c>
      <c r="D2033" s="60">
        <v>2019.2</v>
      </c>
      <c r="E2033" s="60">
        <v>41.68</v>
      </c>
      <c r="F2033" s="60">
        <v>2060.88</v>
      </c>
    </row>
    <row r="2034" spans="1:7" ht="30">
      <c r="A2034" s="416" t="s">
        <v>4281</v>
      </c>
      <c r="B2034" s="58" t="s">
        <v>4282</v>
      </c>
      <c r="C2034" s="59" t="s">
        <v>14</v>
      </c>
      <c r="D2034" s="60">
        <v>1356.71</v>
      </c>
      <c r="E2034" s="60">
        <v>41.68</v>
      </c>
      <c r="F2034" s="60">
        <v>1398.39</v>
      </c>
      <c r="G2034" s="13">
        <v>15</v>
      </c>
    </row>
    <row r="2035" spans="1:7" ht="30">
      <c r="A2035" s="416" t="s">
        <v>4283</v>
      </c>
      <c r="B2035" s="58" t="s">
        <v>4284</v>
      </c>
      <c r="C2035" s="59" t="s">
        <v>14</v>
      </c>
      <c r="D2035" s="60">
        <v>2177.87</v>
      </c>
      <c r="E2035" s="60">
        <v>52.1</v>
      </c>
      <c r="F2035" s="60">
        <v>2229.9699999999998</v>
      </c>
      <c r="G2035" s="13">
        <v>15</v>
      </c>
    </row>
    <row r="2036" spans="1:7" ht="30">
      <c r="A2036" s="416" t="s">
        <v>4285</v>
      </c>
      <c r="B2036" s="58" t="s">
        <v>4286</v>
      </c>
      <c r="C2036" s="59" t="s">
        <v>14</v>
      </c>
      <c r="D2036" s="60">
        <v>2812.76</v>
      </c>
      <c r="E2036" s="60">
        <v>62.52</v>
      </c>
      <c r="F2036" s="60">
        <v>2875.28</v>
      </c>
      <c r="G2036" s="13">
        <v>15</v>
      </c>
    </row>
    <row r="2037" spans="1:7" ht="30">
      <c r="A2037" s="416" t="s">
        <v>4287</v>
      </c>
      <c r="B2037" s="58" t="s">
        <v>4288</v>
      </c>
      <c r="C2037" s="59" t="s">
        <v>14</v>
      </c>
      <c r="D2037" s="60">
        <v>5004.43</v>
      </c>
      <c r="E2037" s="60">
        <v>78.16</v>
      </c>
      <c r="F2037" s="60">
        <v>5082.59</v>
      </c>
      <c r="G2037" s="13">
        <v>15</v>
      </c>
    </row>
    <row r="2038" spans="1:7" ht="30">
      <c r="A2038" s="416" t="s">
        <v>4289</v>
      </c>
      <c r="B2038" s="58" t="s">
        <v>4290</v>
      </c>
      <c r="C2038" s="59" t="s">
        <v>14</v>
      </c>
      <c r="D2038" s="60">
        <v>10362.89</v>
      </c>
      <c r="E2038" s="60">
        <v>78.16</v>
      </c>
      <c r="F2038" s="60">
        <v>10441.049999999999</v>
      </c>
      <c r="G2038" s="13">
        <v>15</v>
      </c>
    </row>
    <row r="2039" spans="1:7" ht="30">
      <c r="A2039" s="416" t="s">
        <v>4291</v>
      </c>
      <c r="B2039" s="58" t="s">
        <v>4292</v>
      </c>
      <c r="C2039" s="59" t="s">
        <v>14</v>
      </c>
      <c r="D2039" s="60">
        <v>1437.7</v>
      </c>
      <c r="E2039" s="60">
        <v>41.68</v>
      </c>
      <c r="F2039" s="60">
        <v>1479.38</v>
      </c>
      <c r="G2039" s="13">
        <v>15</v>
      </c>
    </row>
    <row r="2040" spans="1:7" ht="30">
      <c r="A2040" s="416" t="s">
        <v>4293</v>
      </c>
      <c r="B2040" s="58" t="s">
        <v>4294</v>
      </c>
      <c r="C2040" s="59" t="s">
        <v>14</v>
      </c>
      <c r="D2040" s="60">
        <v>1902.08</v>
      </c>
      <c r="E2040" s="60">
        <v>41.68</v>
      </c>
      <c r="F2040" s="60">
        <v>1943.76</v>
      </c>
      <c r="G2040" s="13">
        <v>15</v>
      </c>
    </row>
    <row r="2041" spans="1:7" ht="30">
      <c r="A2041" s="416" t="s">
        <v>4295</v>
      </c>
      <c r="B2041" s="58" t="s">
        <v>4296</v>
      </c>
      <c r="C2041" s="59" t="s">
        <v>14</v>
      </c>
      <c r="D2041" s="60">
        <v>4303.9399999999996</v>
      </c>
      <c r="E2041" s="60">
        <v>41.68</v>
      </c>
      <c r="F2041" s="60">
        <v>4345.62</v>
      </c>
      <c r="G2041" s="13">
        <v>15</v>
      </c>
    </row>
    <row r="2042" spans="1:7" ht="30">
      <c r="A2042" s="416" t="s">
        <v>4297</v>
      </c>
      <c r="B2042" s="58" t="s">
        <v>4298</v>
      </c>
      <c r="C2042" s="59" t="s">
        <v>14</v>
      </c>
      <c r="D2042" s="60">
        <v>4716.83</v>
      </c>
      <c r="E2042" s="60">
        <v>52.1</v>
      </c>
      <c r="F2042" s="60">
        <v>4768.93</v>
      </c>
      <c r="G2042" s="13">
        <v>15</v>
      </c>
    </row>
    <row r="2043" spans="1:7" ht="30">
      <c r="A2043" s="416" t="s">
        <v>4299</v>
      </c>
      <c r="B2043" s="58" t="s">
        <v>4300</v>
      </c>
      <c r="C2043" s="59" t="s">
        <v>14</v>
      </c>
      <c r="D2043" s="60">
        <v>9888.7999999999993</v>
      </c>
      <c r="E2043" s="60">
        <v>62.52</v>
      </c>
      <c r="F2043" s="60">
        <v>9951.32</v>
      </c>
      <c r="G2043" s="13">
        <v>15</v>
      </c>
    </row>
    <row r="2044" spans="1:7" ht="30">
      <c r="A2044" s="416" t="s">
        <v>4301</v>
      </c>
      <c r="B2044" s="58" t="s">
        <v>4302</v>
      </c>
      <c r="C2044" s="59" t="s">
        <v>14</v>
      </c>
      <c r="D2044" s="60">
        <v>363.64</v>
      </c>
      <c r="E2044" s="60">
        <v>41.68</v>
      </c>
      <c r="F2044" s="60">
        <v>405.32</v>
      </c>
      <c r="G2044" s="13">
        <v>15</v>
      </c>
    </row>
    <row r="2045" spans="1:7" ht="30">
      <c r="A2045" s="416" t="s">
        <v>4303</v>
      </c>
      <c r="B2045" s="58" t="s">
        <v>4304</v>
      </c>
      <c r="C2045" s="59" t="s">
        <v>14</v>
      </c>
      <c r="D2045" s="60">
        <v>798.24</v>
      </c>
      <c r="E2045" s="60">
        <v>41.68</v>
      </c>
      <c r="F2045" s="60">
        <v>839.92</v>
      </c>
      <c r="G2045" s="13">
        <v>15</v>
      </c>
    </row>
    <row r="2046" spans="1:7" ht="30">
      <c r="A2046" s="416" t="s">
        <v>4305</v>
      </c>
      <c r="B2046" s="58" t="s">
        <v>4306</v>
      </c>
      <c r="C2046" s="59" t="s">
        <v>14</v>
      </c>
      <c r="D2046" s="60">
        <v>1233.6600000000001</v>
      </c>
      <c r="E2046" s="60">
        <v>52.1</v>
      </c>
      <c r="F2046" s="60">
        <v>1285.76</v>
      </c>
      <c r="G2046" s="13">
        <v>15</v>
      </c>
    </row>
    <row r="2047" spans="1:7" ht="30">
      <c r="A2047" s="416" t="s">
        <v>4307</v>
      </c>
      <c r="B2047" s="58" t="s">
        <v>4308</v>
      </c>
      <c r="C2047" s="59" t="s">
        <v>14</v>
      </c>
      <c r="D2047" s="60">
        <v>1712.69</v>
      </c>
      <c r="E2047" s="60">
        <v>62.52</v>
      </c>
      <c r="F2047" s="60">
        <v>1775.21</v>
      </c>
      <c r="G2047" s="13">
        <v>15</v>
      </c>
    </row>
    <row r="2048" spans="1:7" ht="30">
      <c r="A2048" s="416" t="s">
        <v>4309</v>
      </c>
      <c r="B2048" s="58" t="s">
        <v>4310</v>
      </c>
      <c r="C2048" s="59" t="s">
        <v>14</v>
      </c>
      <c r="D2048" s="60">
        <v>5275.81</v>
      </c>
      <c r="E2048" s="60">
        <v>62.52</v>
      </c>
      <c r="F2048" s="60">
        <v>5338.33</v>
      </c>
      <c r="G2048" s="13">
        <v>15</v>
      </c>
    </row>
    <row r="2049" spans="1:7" ht="30">
      <c r="A2049" s="416" t="s">
        <v>4311</v>
      </c>
      <c r="B2049" s="58" t="s">
        <v>4312</v>
      </c>
      <c r="C2049" s="59" t="s">
        <v>14</v>
      </c>
      <c r="D2049" s="60">
        <v>7352</v>
      </c>
      <c r="E2049" s="60">
        <v>78.16</v>
      </c>
      <c r="F2049" s="60">
        <v>7430.16</v>
      </c>
      <c r="G2049" s="13">
        <v>15</v>
      </c>
    </row>
    <row r="2050" spans="1:7" ht="30">
      <c r="A2050" s="416" t="s">
        <v>4313</v>
      </c>
      <c r="B2050" s="58" t="s">
        <v>4314</v>
      </c>
      <c r="C2050" s="59" t="s">
        <v>14</v>
      </c>
      <c r="D2050" s="60">
        <v>11396.59</v>
      </c>
      <c r="E2050" s="60">
        <v>93.78</v>
      </c>
      <c r="F2050" s="60">
        <v>11490.37</v>
      </c>
      <c r="G2050" s="13">
        <v>15</v>
      </c>
    </row>
    <row r="2051" spans="1:7" ht="30">
      <c r="A2051" s="416" t="s">
        <v>4315</v>
      </c>
      <c r="B2051" s="58" t="s">
        <v>4316</v>
      </c>
      <c r="C2051" s="59" t="s">
        <v>14</v>
      </c>
      <c r="D2051" s="60">
        <v>11843.83</v>
      </c>
      <c r="E2051" s="60">
        <v>119.54</v>
      </c>
      <c r="F2051" s="60">
        <v>11963.37</v>
      </c>
      <c r="G2051" s="13">
        <v>15</v>
      </c>
    </row>
    <row r="2052" spans="1:7">
      <c r="A2052" s="416" t="s">
        <v>4317</v>
      </c>
      <c r="B2052" s="58" t="s">
        <v>4318</v>
      </c>
      <c r="C2052" s="59" t="s">
        <v>14</v>
      </c>
      <c r="D2052" s="60">
        <v>88.36</v>
      </c>
      <c r="E2052" s="60">
        <v>10.42</v>
      </c>
      <c r="F2052" s="60">
        <v>98.78</v>
      </c>
      <c r="G2052" s="13">
        <v>15</v>
      </c>
    </row>
    <row r="2053" spans="1:7" ht="30">
      <c r="A2053" s="416" t="s">
        <v>4319</v>
      </c>
      <c r="B2053" s="58" t="s">
        <v>4320</v>
      </c>
      <c r="C2053" s="59" t="s">
        <v>14</v>
      </c>
      <c r="D2053" s="60">
        <v>911.19</v>
      </c>
      <c r="E2053" s="60">
        <v>41.68</v>
      </c>
      <c r="F2053" s="60">
        <v>952.87</v>
      </c>
      <c r="G2053" s="13">
        <v>15</v>
      </c>
    </row>
    <row r="2054" spans="1:7">
      <c r="A2054" s="416" t="s">
        <v>4321</v>
      </c>
      <c r="B2054" s="58" t="s">
        <v>4322</v>
      </c>
      <c r="C2054" s="59"/>
      <c r="D2054" s="60"/>
      <c r="E2054" s="60"/>
      <c r="F2054" s="60"/>
      <c r="G2054" s="13">
        <v>15</v>
      </c>
    </row>
    <row r="2055" spans="1:7" ht="30">
      <c r="A2055" s="416" t="s">
        <v>4323</v>
      </c>
      <c r="B2055" s="58" t="s">
        <v>4324</v>
      </c>
      <c r="C2055" s="59" t="s">
        <v>14</v>
      </c>
      <c r="D2055" s="60">
        <v>2681.74</v>
      </c>
      <c r="E2055" s="60">
        <v>253.59</v>
      </c>
      <c r="F2055" s="60">
        <v>2935.33</v>
      </c>
      <c r="G2055" s="13">
        <v>15</v>
      </c>
    </row>
    <row r="2056" spans="1:7" ht="30">
      <c r="A2056" s="416" t="s">
        <v>4325</v>
      </c>
      <c r="B2056" s="58" t="s">
        <v>4326</v>
      </c>
      <c r="C2056" s="59" t="s">
        <v>14</v>
      </c>
      <c r="D2056" s="60">
        <v>2320.62</v>
      </c>
      <c r="E2056" s="60">
        <v>253.59</v>
      </c>
      <c r="F2056" s="60">
        <v>2574.21</v>
      </c>
    </row>
    <row r="2057" spans="1:7" ht="30">
      <c r="A2057" s="416" t="s">
        <v>4327</v>
      </c>
      <c r="B2057" s="58" t="s">
        <v>4328</v>
      </c>
      <c r="C2057" s="59" t="s">
        <v>14</v>
      </c>
      <c r="D2057" s="60">
        <v>514.83000000000004</v>
      </c>
      <c r="E2057" s="60">
        <v>93.52</v>
      </c>
      <c r="F2057" s="60">
        <v>608.35</v>
      </c>
      <c r="G2057" s="13">
        <v>15</v>
      </c>
    </row>
    <row r="2058" spans="1:7" ht="30">
      <c r="A2058" s="416" t="s">
        <v>4329</v>
      </c>
      <c r="B2058" s="58" t="s">
        <v>4330</v>
      </c>
      <c r="C2058" s="59" t="s">
        <v>14</v>
      </c>
      <c r="D2058" s="60">
        <v>589.17999999999995</v>
      </c>
      <c r="E2058" s="60">
        <v>93.52</v>
      </c>
      <c r="F2058" s="60">
        <v>682.7</v>
      </c>
      <c r="G2058" s="13">
        <v>15</v>
      </c>
    </row>
    <row r="2059" spans="1:7" ht="30">
      <c r="A2059" s="416" t="s">
        <v>4331</v>
      </c>
      <c r="B2059" s="58" t="s">
        <v>4332</v>
      </c>
      <c r="C2059" s="59" t="s">
        <v>14</v>
      </c>
      <c r="D2059" s="60">
        <v>545.74</v>
      </c>
      <c r="E2059" s="60">
        <v>93.52</v>
      </c>
      <c r="F2059" s="60">
        <v>639.26</v>
      </c>
      <c r="G2059" s="13">
        <v>15</v>
      </c>
    </row>
    <row r="2060" spans="1:7" ht="30">
      <c r="A2060" s="416" t="s">
        <v>4333</v>
      </c>
      <c r="B2060" s="58" t="s">
        <v>4334</v>
      </c>
      <c r="C2060" s="59" t="s">
        <v>14</v>
      </c>
      <c r="D2060" s="60">
        <v>1955.98</v>
      </c>
      <c r="E2060" s="60">
        <v>253.59</v>
      </c>
      <c r="F2060" s="60">
        <v>2209.5700000000002</v>
      </c>
      <c r="G2060" s="13">
        <v>15</v>
      </c>
    </row>
    <row r="2061" spans="1:7" ht="30">
      <c r="A2061" s="416" t="s">
        <v>4335</v>
      </c>
      <c r="B2061" s="58" t="s">
        <v>4336</v>
      </c>
      <c r="C2061" s="59" t="s">
        <v>14</v>
      </c>
      <c r="D2061" s="60">
        <v>2435.94</v>
      </c>
      <c r="E2061" s="60">
        <v>253.59</v>
      </c>
      <c r="F2061" s="60">
        <v>2689.53</v>
      </c>
      <c r="G2061" s="13">
        <v>15</v>
      </c>
    </row>
    <row r="2062" spans="1:7">
      <c r="A2062" s="416" t="s">
        <v>4337</v>
      </c>
      <c r="B2062" s="58" t="s">
        <v>4338</v>
      </c>
      <c r="C2062" s="59"/>
      <c r="D2062" s="60"/>
      <c r="E2062" s="60"/>
      <c r="F2062" s="60"/>
      <c r="G2062" s="13">
        <v>15</v>
      </c>
    </row>
    <row r="2063" spans="1:7" ht="30">
      <c r="A2063" s="416" t="s">
        <v>4339</v>
      </c>
      <c r="B2063" s="58" t="s">
        <v>4340</v>
      </c>
      <c r="C2063" s="59" t="s">
        <v>4341</v>
      </c>
      <c r="D2063" s="60">
        <v>603.77</v>
      </c>
      <c r="E2063" s="60">
        <v>0.65</v>
      </c>
      <c r="F2063" s="60">
        <v>604.41999999999996</v>
      </c>
      <c r="G2063" s="13">
        <v>15</v>
      </c>
    </row>
    <row r="2064" spans="1:7" ht="30">
      <c r="A2064" s="416" t="s">
        <v>4342</v>
      </c>
      <c r="B2064" s="58" t="s">
        <v>4343</v>
      </c>
      <c r="C2064" s="59" t="s">
        <v>4341</v>
      </c>
      <c r="D2064" s="60">
        <v>188.45</v>
      </c>
      <c r="E2064" s="60">
        <v>0.65</v>
      </c>
      <c r="F2064" s="60">
        <v>189.1</v>
      </c>
    </row>
    <row r="2065" spans="1:7">
      <c r="A2065" s="416" t="s">
        <v>4344</v>
      </c>
      <c r="B2065" s="58" t="s">
        <v>4345</v>
      </c>
      <c r="C2065" s="59"/>
      <c r="D2065" s="60"/>
      <c r="E2065" s="60"/>
      <c r="F2065" s="60"/>
      <c r="G2065" s="13">
        <v>15</v>
      </c>
    </row>
    <row r="2066" spans="1:7">
      <c r="A2066" s="416" t="s">
        <v>4346</v>
      </c>
      <c r="B2066" s="58" t="s">
        <v>4347</v>
      </c>
      <c r="C2066" s="59" t="s">
        <v>14</v>
      </c>
      <c r="D2066" s="60">
        <v>138.49</v>
      </c>
      <c r="E2066" s="60">
        <v>13.03</v>
      </c>
      <c r="F2066" s="60">
        <v>151.52000000000001</v>
      </c>
      <c r="G2066" s="13">
        <v>15</v>
      </c>
    </row>
    <row r="2067" spans="1:7">
      <c r="A2067" s="416" t="s">
        <v>4348</v>
      </c>
      <c r="B2067" s="58" t="s">
        <v>4349</v>
      </c>
      <c r="C2067" s="59" t="s">
        <v>14</v>
      </c>
      <c r="D2067" s="60">
        <v>225.1</v>
      </c>
      <c r="E2067" s="60">
        <v>13.03</v>
      </c>
      <c r="F2067" s="60">
        <v>238.13</v>
      </c>
    </row>
    <row r="2068" spans="1:7">
      <c r="A2068" s="416" t="s">
        <v>4350</v>
      </c>
      <c r="B2068" s="58" t="s">
        <v>4351</v>
      </c>
      <c r="C2068" s="59" t="s">
        <v>14</v>
      </c>
      <c r="D2068" s="60">
        <v>279.5</v>
      </c>
      <c r="E2068" s="60">
        <v>13.03</v>
      </c>
      <c r="F2068" s="60">
        <v>292.52999999999997</v>
      </c>
      <c r="G2068" s="13">
        <v>15</v>
      </c>
    </row>
    <row r="2069" spans="1:7">
      <c r="A2069" s="416" t="s">
        <v>4352</v>
      </c>
      <c r="B2069" s="58" t="s">
        <v>4353</v>
      </c>
      <c r="C2069" s="59" t="s">
        <v>14</v>
      </c>
      <c r="D2069" s="60">
        <v>283.19</v>
      </c>
      <c r="E2069" s="60">
        <v>13.03</v>
      </c>
      <c r="F2069" s="60">
        <v>296.22000000000003</v>
      </c>
      <c r="G2069" s="13">
        <v>15</v>
      </c>
    </row>
    <row r="2070" spans="1:7">
      <c r="A2070" s="416" t="s">
        <v>4354</v>
      </c>
      <c r="B2070" s="58" t="s">
        <v>4355</v>
      </c>
      <c r="C2070" s="59" t="s">
        <v>14</v>
      </c>
      <c r="D2070" s="60">
        <v>372.53</v>
      </c>
      <c r="E2070" s="60">
        <v>13.03</v>
      </c>
      <c r="F2070" s="60">
        <v>385.56</v>
      </c>
      <c r="G2070" s="13">
        <v>15</v>
      </c>
    </row>
    <row r="2071" spans="1:7">
      <c r="A2071" s="416" t="s">
        <v>4356</v>
      </c>
      <c r="B2071" s="58" t="s">
        <v>4357</v>
      </c>
      <c r="C2071" s="59" t="s">
        <v>14</v>
      </c>
      <c r="D2071" s="60">
        <v>478.44</v>
      </c>
      <c r="E2071" s="60">
        <v>13.03</v>
      </c>
      <c r="F2071" s="60">
        <v>491.47</v>
      </c>
      <c r="G2071" s="13">
        <v>15</v>
      </c>
    </row>
    <row r="2072" spans="1:7">
      <c r="A2072" s="416" t="s">
        <v>4358</v>
      </c>
      <c r="B2072" s="58" t="s">
        <v>4359</v>
      </c>
      <c r="C2072" s="59" t="s">
        <v>14</v>
      </c>
      <c r="D2072" s="60">
        <v>333.41</v>
      </c>
      <c r="E2072" s="60">
        <v>13.03</v>
      </c>
      <c r="F2072" s="60">
        <v>346.44</v>
      </c>
      <c r="G2072" s="13">
        <v>15</v>
      </c>
    </row>
    <row r="2073" spans="1:7">
      <c r="A2073" s="416" t="s">
        <v>4360</v>
      </c>
      <c r="B2073" s="58" t="s">
        <v>4361</v>
      </c>
      <c r="C2073" s="59" t="s">
        <v>14</v>
      </c>
      <c r="D2073" s="60">
        <v>1825.93</v>
      </c>
      <c r="E2073" s="60">
        <v>13.03</v>
      </c>
      <c r="F2073" s="60">
        <v>1838.96</v>
      </c>
      <c r="G2073" s="13">
        <v>15</v>
      </c>
    </row>
    <row r="2074" spans="1:7">
      <c r="A2074" s="416" t="s">
        <v>4362</v>
      </c>
      <c r="B2074" s="58" t="s">
        <v>4363</v>
      </c>
      <c r="C2074" s="59" t="s">
        <v>14</v>
      </c>
      <c r="D2074" s="60">
        <v>196.37</v>
      </c>
      <c r="E2074" s="60">
        <v>13.03</v>
      </c>
      <c r="F2074" s="60">
        <v>209.4</v>
      </c>
      <c r="G2074" s="13">
        <v>15</v>
      </c>
    </row>
    <row r="2075" spans="1:7">
      <c r="A2075" s="416" t="s">
        <v>4364</v>
      </c>
      <c r="B2075" s="58" t="s">
        <v>4365</v>
      </c>
      <c r="C2075" s="59"/>
      <c r="D2075" s="60"/>
      <c r="E2075" s="60"/>
      <c r="F2075" s="60"/>
      <c r="G2075" s="13">
        <v>15</v>
      </c>
    </row>
    <row r="2076" spans="1:7" ht="30">
      <c r="A2076" s="416" t="s">
        <v>4366</v>
      </c>
      <c r="B2076" s="58" t="s">
        <v>4367</v>
      </c>
      <c r="C2076" s="59" t="s">
        <v>14</v>
      </c>
      <c r="D2076" s="60">
        <v>3708.88</v>
      </c>
      <c r="E2076" s="60">
        <v>78.86</v>
      </c>
      <c r="F2076" s="60">
        <v>3787.74</v>
      </c>
      <c r="G2076" s="13">
        <v>15</v>
      </c>
    </row>
    <row r="2077" spans="1:7" ht="30">
      <c r="A2077" s="416" t="s">
        <v>4368</v>
      </c>
      <c r="B2077" s="58" t="s">
        <v>4369</v>
      </c>
      <c r="C2077" s="59" t="s">
        <v>14</v>
      </c>
      <c r="D2077" s="60">
        <v>5787.84</v>
      </c>
      <c r="E2077" s="60">
        <v>78.86</v>
      </c>
      <c r="F2077" s="60">
        <v>5866.7</v>
      </c>
    </row>
    <row r="2078" spans="1:7" ht="30">
      <c r="A2078" s="416" t="s">
        <v>4370</v>
      </c>
      <c r="B2078" s="58" t="s">
        <v>4371</v>
      </c>
      <c r="C2078" s="59" t="s">
        <v>14</v>
      </c>
      <c r="D2078" s="60">
        <v>2968.38</v>
      </c>
      <c r="E2078" s="60">
        <v>78.86</v>
      </c>
      <c r="F2078" s="60">
        <v>3047.24</v>
      </c>
      <c r="G2078" s="13">
        <v>15</v>
      </c>
    </row>
    <row r="2079" spans="1:7">
      <c r="A2079" s="416" t="s">
        <v>4372</v>
      </c>
      <c r="B2079" s="58" t="s">
        <v>4373</v>
      </c>
      <c r="C2079" s="59"/>
      <c r="D2079" s="60"/>
      <c r="E2079" s="60"/>
      <c r="F2079" s="60"/>
      <c r="G2079" s="13">
        <v>15</v>
      </c>
    </row>
    <row r="2080" spans="1:7">
      <c r="A2080" s="416" t="s">
        <v>4374</v>
      </c>
      <c r="B2080" s="58" t="s">
        <v>4375</v>
      </c>
      <c r="C2080" s="59" t="s">
        <v>14</v>
      </c>
      <c r="D2080" s="60">
        <v>280.61</v>
      </c>
      <c r="E2080" s="60">
        <v>78.86</v>
      </c>
      <c r="F2080" s="60">
        <v>359.47</v>
      </c>
      <c r="G2080" s="13">
        <v>15</v>
      </c>
    </row>
    <row r="2081" spans="1:7">
      <c r="A2081" s="416" t="s">
        <v>4376</v>
      </c>
      <c r="B2081" s="58" t="s">
        <v>4377</v>
      </c>
      <c r="C2081" s="59" t="s">
        <v>14</v>
      </c>
      <c r="D2081" s="60">
        <v>242.04</v>
      </c>
      <c r="E2081" s="60">
        <v>78.86</v>
      </c>
      <c r="F2081" s="60">
        <v>320.89999999999998</v>
      </c>
    </row>
    <row r="2082" spans="1:7">
      <c r="A2082" s="416" t="s">
        <v>4378</v>
      </c>
      <c r="B2082" s="58" t="s">
        <v>4379</v>
      </c>
      <c r="C2082" s="59" t="s">
        <v>14</v>
      </c>
      <c r="D2082" s="60">
        <v>388.43</v>
      </c>
      <c r="E2082" s="60">
        <v>78.86</v>
      </c>
      <c r="F2082" s="60">
        <v>467.29</v>
      </c>
      <c r="G2082" s="13">
        <v>15</v>
      </c>
    </row>
    <row r="2083" spans="1:7">
      <c r="A2083" s="416" t="s">
        <v>4380</v>
      </c>
      <c r="B2083" s="58" t="s">
        <v>4381</v>
      </c>
      <c r="C2083" s="59" t="s">
        <v>14</v>
      </c>
      <c r="D2083" s="60">
        <v>160.54</v>
      </c>
      <c r="E2083" s="60">
        <v>78.86</v>
      </c>
      <c r="F2083" s="60">
        <v>239.4</v>
      </c>
      <c r="G2083" s="13">
        <v>15</v>
      </c>
    </row>
    <row r="2084" spans="1:7">
      <c r="A2084" s="416" t="s">
        <v>4382</v>
      </c>
      <c r="B2084" s="58" t="s">
        <v>4383</v>
      </c>
      <c r="C2084" s="59"/>
      <c r="D2084" s="60"/>
      <c r="E2084" s="60"/>
      <c r="F2084" s="60"/>
      <c r="G2084" s="13">
        <v>15</v>
      </c>
    </row>
    <row r="2085" spans="1:7">
      <c r="A2085" s="416" t="s">
        <v>4384</v>
      </c>
      <c r="B2085" s="58" t="s">
        <v>4385</v>
      </c>
      <c r="C2085" s="59" t="s">
        <v>14</v>
      </c>
      <c r="D2085" s="60">
        <v>38.409999999999997</v>
      </c>
      <c r="E2085" s="60">
        <v>7.82</v>
      </c>
      <c r="F2085" s="60">
        <v>46.23</v>
      </c>
      <c r="G2085" s="13">
        <v>15</v>
      </c>
    </row>
    <row r="2086" spans="1:7" ht="30">
      <c r="A2086" s="416" t="s">
        <v>4386</v>
      </c>
      <c r="B2086" s="58" t="s">
        <v>4387</v>
      </c>
      <c r="C2086" s="59" t="s">
        <v>14</v>
      </c>
      <c r="D2086" s="60">
        <v>32.049999999999997</v>
      </c>
      <c r="E2086" s="60">
        <v>2.61</v>
      </c>
      <c r="F2086" s="60">
        <v>34.659999999999997</v>
      </c>
    </row>
    <row r="2087" spans="1:7">
      <c r="A2087" s="416" t="s">
        <v>4388</v>
      </c>
      <c r="B2087" s="58" t="s">
        <v>4389</v>
      </c>
      <c r="C2087" s="59" t="s">
        <v>14</v>
      </c>
      <c r="D2087" s="60">
        <v>30.47</v>
      </c>
      <c r="E2087" s="60">
        <v>7.82</v>
      </c>
      <c r="F2087" s="60">
        <v>38.29</v>
      </c>
      <c r="G2087" s="13">
        <v>15</v>
      </c>
    </row>
    <row r="2088" spans="1:7" ht="30">
      <c r="A2088" s="416" t="s">
        <v>4390</v>
      </c>
      <c r="B2088" s="58" t="s">
        <v>4391</v>
      </c>
      <c r="C2088" s="59" t="s">
        <v>14</v>
      </c>
      <c r="D2088" s="60"/>
      <c r="E2088" s="60">
        <v>26.06</v>
      </c>
      <c r="F2088" s="60">
        <v>26.06</v>
      </c>
      <c r="G2088" s="13">
        <v>15</v>
      </c>
    </row>
    <row r="2089" spans="1:7" ht="30">
      <c r="A2089" s="416" t="s">
        <v>4392</v>
      </c>
      <c r="B2089" s="58" t="s">
        <v>4393</v>
      </c>
      <c r="C2089" s="59" t="s">
        <v>16</v>
      </c>
      <c r="D2089" s="60"/>
      <c r="E2089" s="60">
        <v>36.65</v>
      </c>
      <c r="F2089" s="60">
        <v>36.65</v>
      </c>
      <c r="G2089" s="13">
        <v>15</v>
      </c>
    </row>
    <row r="2090" spans="1:7" ht="30">
      <c r="A2090" s="416" t="s">
        <v>4394</v>
      </c>
      <c r="B2090" s="58" t="s">
        <v>4395</v>
      </c>
      <c r="C2090" s="59" t="s">
        <v>16</v>
      </c>
      <c r="D2090" s="60"/>
      <c r="E2090" s="60">
        <v>73.290000000000006</v>
      </c>
      <c r="F2090" s="60">
        <v>73.290000000000006</v>
      </c>
      <c r="G2090" s="13">
        <v>15</v>
      </c>
    </row>
    <row r="2091" spans="1:7" ht="30">
      <c r="A2091" s="416" t="s">
        <v>4396</v>
      </c>
      <c r="B2091" s="58" t="s">
        <v>4397</v>
      </c>
      <c r="C2091" s="59" t="s">
        <v>14</v>
      </c>
      <c r="D2091" s="60">
        <v>1597.12</v>
      </c>
      <c r="E2091" s="60">
        <v>2.12</v>
      </c>
      <c r="F2091" s="60">
        <v>1599.24</v>
      </c>
      <c r="G2091" s="13">
        <v>15</v>
      </c>
    </row>
    <row r="2092" spans="1:7">
      <c r="A2092" s="416" t="s">
        <v>4398</v>
      </c>
      <c r="B2092" s="58" t="s">
        <v>4399</v>
      </c>
      <c r="C2092" s="59" t="s">
        <v>14</v>
      </c>
      <c r="D2092" s="60">
        <v>127.38</v>
      </c>
      <c r="E2092" s="60">
        <v>5.3</v>
      </c>
      <c r="F2092" s="60">
        <v>132.68</v>
      </c>
      <c r="G2092" s="13">
        <v>15</v>
      </c>
    </row>
    <row r="2093" spans="1:7">
      <c r="A2093" s="416" t="s">
        <v>4400</v>
      </c>
      <c r="B2093" s="58" t="s">
        <v>4401</v>
      </c>
      <c r="C2093" s="59" t="s">
        <v>16</v>
      </c>
      <c r="D2093" s="60">
        <v>409.31</v>
      </c>
      <c r="E2093" s="60">
        <v>36.65</v>
      </c>
      <c r="F2093" s="60">
        <v>445.96</v>
      </c>
      <c r="G2093" s="13">
        <v>15</v>
      </c>
    </row>
    <row r="2094" spans="1:7" ht="30">
      <c r="A2094" s="416" t="s">
        <v>4402</v>
      </c>
      <c r="B2094" s="58" t="s">
        <v>24931</v>
      </c>
      <c r="C2094" s="59" t="s">
        <v>14</v>
      </c>
      <c r="D2094" s="60">
        <v>9087</v>
      </c>
      <c r="E2094" s="60">
        <v>58.63</v>
      </c>
      <c r="F2094" s="60">
        <v>9145.6299999999992</v>
      </c>
      <c r="G2094" s="13">
        <v>15</v>
      </c>
    </row>
    <row r="2095" spans="1:7" ht="30">
      <c r="A2095" s="416" t="s">
        <v>4403</v>
      </c>
      <c r="B2095" s="58" t="s">
        <v>24932</v>
      </c>
      <c r="C2095" s="59" t="s">
        <v>14</v>
      </c>
      <c r="D2095" s="60">
        <v>40691.040000000001</v>
      </c>
      <c r="E2095" s="60">
        <v>58.63</v>
      </c>
      <c r="F2095" s="60">
        <v>40749.67</v>
      </c>
      <c r="G2095" s="13">
        <v>15</v>
      </c>
    </row>
    <row r="2096" spans="1:7">
      <c r="A2096" s="416" t="s">
        <v>4404</v>
      </c>
      <c r="B2096" s="58" t="s">
        <v>4405</v>
      </c>
      <c r="C2096" s="59" t="s">
        <v>14</v>
      </c>
      <c r="D2096" s="60">
        <v>682.03</v>
      </c>
      <c r="E2096" s="60">
        <v>26.06</v>
      </c>
      <c r="F2096" s="60">
        <v>708.09</v>
      </c>
      <c r="G2096" s="13">
        <v>15</v>
      </c>
    </row>
    <row r="2097" spans="1:7">
      <c r="A2097" s="416" t="s">
        <v>4406</v>
      </c>
      <c r="B2097" s="58" t="s">
        <v>4407</v>
      </c>
      <c r="C2097" s="59"/>
      <c r="D2097" s="60"/>
      <c r="E2097" s="60"/>
      <c r="F2097" s="60"/>
      <c r="G2097" s="13">
        <v>15</v>
      </c>
    </row>
    <row r="2098" spans="1:7" ht="30">
      <c r="A2098" s="416" t="s">
        <v>4408</v>
      </c>
      <c r="B2098" s="58" t="s">
        <v>4409</v>
      </c>
      <c r="C2098" s="59" t="s">
        <v>14</v>
      </c>
      <c r="D2098" s="60">
        <v>1091.22</v>
      </c>
      <c r="E2098" s="60">
        <v>26.06</v>
      </c>
      <c r="F2098" s="60">
        <v>1117.28</v>
      </c>
      <c r="G2098" s="13">
        <v>15</v>
      </c>
    </row>
    <row r="2099" spans="1:7">
      <c r="A2099" s="416" t="s">
        <v>4410</v>
      </c>
      <c r="B2099" s="58" t="s">
        <v>4411</v>
      </c>
      <c r="C2099" s="59"/>
      <c r="D2099" s="60"/>
      <c r="E2099" s="60"/>
      <c r="F2099" s="60"/>
    </row>
    <row r="2100" spans="1:7">
      <c r="A2100" s="416" t="s">
        <v>4412</v>
      </c>
      <c r="B2100" s="58" t="s">
        <v>4413</v>
      </c>
      <c r="C2100" s="59" t="s">
        <v>14</v>
      </c>
      <c r="D2100" s="60">
        <v>742.14</v>
      </c>
      <c r="E2100" s="60">
        <v>78.86</v>
      </c>
      <c r="F2100" s="60">
        <v>821</v>
      </c>
      <c r="G2100" s="13">
        <v>15</v>
      </c>
    </row>
    <row r="2101" spans="1:7">
      <c r="A2101" s="416" t="s">
        <v>4414</v>
      </c>
      <c r="B2101" s="58" t="s">
        <v>4415</v>
      </c>
      <c r="C2101" s="59"/>
      <c r="D2101" s="60"/>
      <c r="E2101" s="60"/>
      <c r="F2101" s="60"/>
    </row>
    <row r="2102" spans="1:7" ht="30">
      <c r="A2102" s="416" t="s">
        <v>4416</v>
      </c>
      <c r="B2102" s="58" t="s">
        <v>4417</v>
      </c>
      <c r="C2102" s="59" t="s">
        <v>14</v>
      </c>
      <c r="D2102" s="60">
        <v>47.2</v>
      </c>
      <c r="E2102" s="60">
        <v>29.54</v>
      </c>
      <c r="F2102" s="60">
        <v>76.739999999999995</v>
      </c>
      <c r="G2102" s="13">
        <v>15</v>
      </c>
    </row>
    <row r="2103" spans="1:7" ht="30">
      <c r="A2103" s="416" t="s">
        <v>4418</v>
      </c>
      <c r="B2103" s="58" t="s">
        <v>4419</v>
      </c>
      <c r="C2103" s="59" t="s">
        <v>14</v>
      </c>
      <c r="D2103" s="60">
        <v>125.49</v>
      </c>
      <c r="E2103" s="60">
        <v>29.54</v>
      </c>
      <c r="F2103" s="60">
        <v>155.03</v>
      </c>
    </row>
    <row r="2104" spans="1:7" ht="45">
      <c r="A2104" s="416" t="s">
        <v>4420</v>
      </c>
      <c r="B2104" s="58" t="s">
        <v>21465</v>
      </c>
      <c r="C2104" s="59" t="s">
        <v>14</v>
      </c>
      <c r="D2104" s="60">
        <v>532.79</v>
      </c>
      <c r="E2104" s="60">
        <v>32.78</v>
      </c>
      <c r="F2104" s="60">
        <v>565.57000000000005</v>
      </c>
      <c r="G2104" s="13">
        <v>15</v>
      </c>
    </row>
    <row r="2105" spans="1:7" ht="45">
      <c r="A2105" s="416" t="s">
        <v>4421</v>
      </c>
      <c r="B2105" s="58" t="s">
        <v>4422</v>
      </c>
      <c r="C2105" s="59" t="s">
        <v>14</v>
      </c>
      <c r="D2105" s="60">
        <v>7594.76</v>
      </c>
      <c r="E2105" s="60">
        <v>32.78</v>
      </c>
      <c r="F2105" s="60">
        <v>7627.54</v>
      </c>
      <c r="G2105" s="13">
        <v>15</v>
      </c>
    </row>
    <row r="2106" spans="1:7" ht="45">
      <c r="A2106" s="416" t="s">
        <v>4423</v>
      </c>
      <c r="B2106" s="58" t="s">
        <v>4424</v>
      </c>
      <c r="C2106" s="59" t="s">
        <v>14</v>
      </c>
      <c r="D2106" s="60">
        <v>2676.15</v>
      </c>
      <c r="E2106" s="60">
        <v>32.78</v>
      </c>
      <c r="F2106" s="60">
        <v>2708.93</v>
      </c>
      <c r="G2106" s="13">
        <v>15</v>
      </c>
    </row>
    <row r="2107" spans="1:7" ht="45">
      <c r="A2107" s="416" t="s">
        <v>4425</v>
      </c>
      <c r="B2107" s="58" t="s">
        <v>21466</v>
      </c>
      <c r="C2107" s="59" t="s">
        <v>14</v>
      </c>
      <c r="D2107" s="60">
        <v>871.61</v>
      </c>
      <c r="E2107" s="60">
        <v>32.78</v>
      </c>
      <c r="F2107" s="60">
        <v>904.39</v>
      </c>
      <c r="G2107" s="13">
        <v>15</v>
      </c>
    </row>
    <row r="2108" spans="1:7">
      <c r="A2108" s="416" t="s">
        <v>4426</v>
      </c>
      <c r="B2108" s="58" t="s">
        <v>4427</v>
      </c>
      <c r="C2108" s="59"/>
      <c r="D2108" s="60"/>
      <c r="E2108" s="60"/>
      <c r="F2108" s="60"/>
      <c r="G2108" s="13">
        <v>15</v>
      </c>
    </row>
    <row r="2109" spans="1:7" ht="30">
      <c r="A2109" s="416" t="s">
        <v>4428</v>
      </c>
      <c r="B2109" s="58" t="s">
        <v>24933</v>
      </c>
      <c r="C2109" s="59" t="s">
        <v>14</v>
      </c>
      <c r="D2109" s="60">
        <v>603.78</v>
      </c>
      <c r="E2109" s="60">
        <v>85.82</v>
      </c>
      <c r="F2109" s="60">
        <v>689.6</v>
      </c>
      <c r="G2109" s="13">
        <v>15</v>
      </c>
    </row>
    <row r="2110" spans="1:7" ht="30">
      <c r="A2110" s="416" t="s">
        <v>4429</v>
      </c>
      <c r="B2110" s="58" t="s">
        <v>4430</v>
      </c>
      <c r="C2110" s="59" t="s">
        <v>14</v>
      </c>
      <c r="D2110" s="60">
        <v>459.55</v>
      </c>
      <c r="E2110" s="60">
        <v>85.82</v>
      </c>
      <c r="F2110" s="60">
        <v>545.37</v>
      </c>
    </row>
    <row r="2111" spans="1:7" ht="30">
      <c r="A2111" s="416" t="s">
        <v>4431</v>
      </c>
      <c r="B2111" s="58" t="s">
        <v>4432</v>
      </c>
      <c r="C2111" s="59" t="s">
        <v>14</v>
      </c>
      <c r="D2111" s="60">
        <v>422.44</v>
      </c>
      <c r="E2111" s="60">
        <v>85.82</v>
      </c>
      <c r="F2111" s="60">
        <v>508.26</v>
      </c>
      <c r="G2111" s="13">
        <v>15</v>
      </c>
    </row>
    <row r="2112" spans="1:7" ht="45">
      <c r="A2112" s="416" t="s">
        <v>4433</v>
      </c>
      <c r="B2112" s="58" t="s">
        <v>4434</v>
      </c>
      <c r="C2112" s="59" t="s">
        <v>14</v>
      </c>
      <c r="D2112" s="60">
        <v>394.9</v>
      </c>
      <c r="E2112" s="60">
        <v>85.82</v>
      </c>
      <c r="F2112" s="60">
        <v>480.72</v>
      </c>
      <c r="G2112" s="13">
        <v>15</v>
      </c>
    </row>
    <row r="2113" spans="1:7" ht="45">
      <c r="A2113" s="416" t="s">
        <v>4435</v>
      </c>
      <c r="B2113" s="58" t="s">
        <v>4436</v>
      </c>
      <c r="C2113" s="59" t="s">
        <v>14</v>
      </c>
      <c r="D2113" s="60">
        <v>877.45</v>
      </c>
      <c r="E2113" s="60">
        <v>85.82</v>
      </c>
      <c r="F2113" s="60">
        <v>963.27</v>
      </c>
      <c r="G2113" s="13">
        <v>15</v>
      </c>
    </row>
    <row r="2114" spans="1:7" ht="30">
      <c r="A2114" s="416" t="s">
        <v>4437</v>
      </c>
      <c r="B2114" s="58" t="s">
        <v>4438</v>
      </c>
      <c r="C2114" s="59" t="s">
        <v>102</v>
      </c>
      <c r="D2114" s="60">
        <v>58895.08</v>
      </c>
      <c r="E2114" s="60">
        <v>119.54</v>
      </c>
      <c r="F2114" s="60">
        <v>59014.62</v>
      </c>
      <c r="G2114" s="13">
        <v>15</v>
      </c>
    </row>
    <row r="2115" spans="1:7" ht="30">
      <c r="A2115" s="416" t="s">
        <v>32180</v>
      </c>
      <c r="B2115" s="58" t="s">
        <v>4439</v>
      </c>
      <c r="C2115" s="59"/>
      <c r="D2115" s="60"/>
      <c r="E2115" s="60"/>
      <c r="F2115" s="60"/>
      <c r="G2115" s="13">
        <v>15</v>
      </c>
    </row>
    <row r="2116" spans="1:7">
      <c r="A2116" s="416" t="s">
        <v>4440</v>
      </c>
      <c r="B2116" s="58" t="s">
        <v>4441</v>
      </c>
      <c r="C2116" s="59"/>
      <c r="D2116" s="60"/>
      <c r="E2116" s="60"/>
      <c r="F2116" s="60"/>
      <c r="G2116" s="13">
        <v>15</v>
      </c>
    </row>
    <row r="2117" spans="1:7">
      <c r="A2117" s="416" t="s">
        <v>4442</v>
      </c>
      <c r="B2117" s="58" t="s">
        <v>4443</v>
      </c>
      <c r="C2117" s="59" t="s">
        <v>13</v>
      </c>
      <c r="D2117" s="60">
        <v>8.15</v>
      </c>
      <c r="E2117" s="60">
        <v>26.06</v>
      </c>
      <c r="F2117" s="60">
        <v>34.21</v>
      </c>
    </row>
    <row r="2118" spans="1:7">
      <c r="A2118" s="416" t="s">
        <v>114</v>
      </c>
      <c r="B2118" s="58" t="s">
        <v>115</v>
      </c>
      <c r="C2118" s="59" t="s">
        <v>13</v>
      </c>
      <c r="D2118" s="60">
        <v>11.61</v>
      </c>
      <c r="E2118" s="60">
        <v>31.26</v>
      </c>
      <c r="F2118" s="60">
        <v>42.87</v>
      </c>
    </row>
    <row r="2119" spans="1:7">
      <c r="A2119" s="416" t="s">
        <v>4444</v>
      </c>
      <c r="B2119" s="58" t="s">
        <v>4445</v>
      </c>
      <c r="C2119" s="59" t="s">
        <v>13</v>
      </c>
      <c r="D2119" s="60">
        <v>18.48</v>
      </c>
      <c r="E2119" s="60">
        <v>36.47</v>
      </c>
      <c r="F2119" s="60">
        <v>54.95</v>
      </c>
      <c r="G2119" s="13">
        <v>15</v>
      </c>
    </row>
    <row r="2120" spans="1:7">
      <c r="A2120" s="416" t="s">
        <v>4446</v>
      </c>
      <c r="B2120" s="58" t="s">
        <v>4447</v>
      </c>
      <c r="C2120" s="59" t="s">
        <v>13</v>
      </c>
      <c r="D2120" s="60">
        <v>19.649999999999999</v>
      </c>
      <c r="E2120" s="60">
        <v>41.68</v>
      </c>
      <c r="F2120" s="60">
        <v>61.33</v>
      </c>
      <c r="G2120" s="13">
        <v>15</v>
      </c>
    </row>
    <row r="2121" spans="1:7">
      <c r="A2121" s="416" t="s">
        <v>4448</v>
      </c>
      <c r="B2121" s="58" t="s">
        <v>4449</v>
      </c>
      <c r="C2121" s="59" t="s">
        <v>13</v>
      </c>
      <c r="D2121" s="60">
        <v>24.32</v>
      </c>
      <c r="E2121" s="60">
        <v>46.89</v>
      </c>
      <c r="F2121" s="60">
        <v>71.209999999999994</v>
      </c>
      <c r="G2121" s="13">
        <v>15</v>
      </c>
    </row>
    <row r="2122" spans="1:7">
      <c r="A2122" s="416" t="s">
        <v>4450</v>
      </c>
      <c r="B2122" s="58" t="s">
        <v>4451</v>
      </c>
      <c r="C2122" s="59" t="s">
        <v>13</v>
      </c>
      <c r="D2122" s="60">
        <v>49.05</v>
      </c>
      <c r="E2122" s="60">
        <v>52.1</v>
      </c>
      <c r="F2122" s="60">
        <v>101.15</v>
      </c>
      <c r="G2122" s="13">
        <v>15</v>
      </c>
    </row>
    <row r="2123" spans="1:7">
      <c r="A2123" s="416" t="s">
        <v>4452</v>
      </c>
      <c r="B2123" s="58" t="s">
        <v>4453</v>
      </c>
      <c r="C2123" s="59" t="s">
        <v>13</v>
      </c>
      <c r="D2123" s="60">
        <v>58.4</v>
      </c>
      <c r="E2123" s="60">
        <v>57.31</v>
      </c>
      <c r="F2123" s="60">
        <v>115.71</v>
      </c>
      <c r="G2123" s="13">
        <v>15</v>
      </c>
    </row>
    <row r="2124" spans="1:7">
      <c r="A2124" s="416" t="s">
        <v>4454</v>
      </c>
      <c r="B2124" s="58" t="s">
        <v>4455</v>
      </c>
      <c r="C2124" s="59" t="s">
        <v>13</v>
      </c>
      <c r="D2124" s="60">
        <v>85.89</v>
      </c>
      <c r="E2124" s="60">
        <v>67.73</v>
      </c>
      <c r="F2124" s="60">
        <v>153.62</v>
      </c>
      <c r="G2124" s="13">
        <v>15</v>
      </c>
    </row>
    <row r="2125" spans="1:7" ht="30">
      <c r="A2125" s="416" t="s">
        <v>4456</v>
      </c>
      <c r="B2125" s="58" t="s">
        <v>4457</v>
      </c>
      <c r="C2125" s="59"/>
      <c r="D2125" s="60"/>
      <c r="E2125" s="60"/>
      <c r="F2125" s="60"/>
      <c r="G2125" s="13">
        <v>15</v>
      </c>
    </row>
    <row r="2126" spans="1:7" ht="30">
      <c r="A2126" s="416" t="s">
        <v>4458</v>
      </c>
      <c r="B2126" s="58" t="s">
        <v>4459</v>
      </c>
      <c r="C2126" s="59" t="s">
        <v>13</v>
      </c>
      <c r="D2126" s="60">
        <v>14.04</v>
      </c>
      <c r="E2126" s="60">
        <v>31.26</v>
      </c>
      <c r="F2126" s="60">
        <v>45.3</v>
      </c>
      <c r="G2126" s="13">
        <v>15</v>
      </c>
    </row>
    <row r="2127" spans="1:7" ht="30">
      <c r="A2127" s="416" t="s">
        <v>4460</v>
      </c>
      <c r="B2127" s="58" t="s">
        <v>4461</v>
      </c>
      <c r="C2127" s="59" t="s">
        <v>13</v>
      </c>
      <c r="D2127" s="60">
        <v>18.260000000000002</v>
      </c>
      <c r="E2127" s="60">
        <v>36.47</v>
      </c>
      <c r="F2127" s="60">
        <v>54.73</v>
      </c>
    </row>
    <row r="2128" spans="1:7" ht="30">
      <c r="A2128" s="416" t="s">
        <v>4462</v>
      </c>
      <c r="B2128" s="58" t="s">
        <v>4463</v>
      </c>
      <c r="C2128" s="59" t="s">
        <v>13</v>
      </c>
      <c r="D2128" s="60">
        <v>30.28</v>
      </c>
      <c r="E2128" s="60">
        <v>41.68</v>
      </c>
      <c r="F2128" s="60">
        <v>71.959999999999994</v>
      </c>
      <c r="G2128" s="13">
        <v>15</v>
      </c>
    </row>
    <row r="2129" spans="1:7" ht="30">
      <c r="A2129" s="416" t="s">
        <v>4464</v>
      </c>
      <c r="B2129" s="58" t="s">
        <v>4465</v>
      </c>
      <c r="C2129" s="59" t="s">
        <v>13</v>
      </c>
      <c r="D2129" s="60">
        <v>34.630000000000003</v>
      </c>
      <c r="E2129" s="60">
        <v>46.89</v>
      </c>
      <c r="F2129" s="60">
        <v>81.52</v>
      </c>
      <c r="G2129" s="13">
        <v>15</v>
      </c>
    </row>
    <row r="2130" spans="1:7" ht="30">
      <c r="A2130" s="416" t="s">
        <v>4466</v>
      </c>
      <c r="B2130" s="58" t="s">
        <v>4467</v>
      </c>
      <c r="C2130" s="59" t="s">
        <v>13</v>
      </c>
      <c r="D2130" s="60">
        <v>43.65</v>
      </c>
      <c r="E2130" s="60">
        <v>52.1</v>
      </c>
      <c r="F2130" s="60">
        <v>95.75</v>
      </c>
      <c r="G2130" s="13">
        <v>15</v>
      </c>
    </row>
    <row r="2131" spans="1:7" ht="30">
      <c r="A2131" s="416" t="s">
        <v>4468</v>
      </c>
      <c r="B2131" s="58" t="s">
        <v>4469</v>
      </c>
      <c r="C2131" s="59" t="s">
        <v>13</v>
      </c>
      <c r="D2131" s="60">
        <v>62</v>
      </c>
      <c r="E2131" s="60">
        <v>62.52</v>
      </c>
      <c r="F2131" s="60">
        <v>124.52</v>
      </c>
      <c r="G2131" s="13">
        <v>15</v>
      </c>
    </row>
    <row r="2132" spans="1:7" ht="30">
      <c r="A2132" s="416" t="s">
        <v>4470</v>
      </c>
      <c r="B2132" s="58" t="s">
        <v>4471</v>
      </c>
      <c r="C2132" s="59" t="s">
        <v>13</v>
      </c>
      <c r="D2132" s="60">
        <v>71.209999999999994</v>
      </c>
      <c r="E2132" s="60">
        <v>78.16</v>
      </c>
      <c r="F2132" s="60">
        <v>149.37</v>
      </c>
      <c r="G2132" s="13">
        <v>15</v>
      </c>
    </row>
    <row r="2133" spans="1:7" ht="30">
      <c r="A2133" s="416" t="s">
        <v>4472</v>
      </c>
      <c r="B2133" s="58" t="s">
        <v>4473</v>
      </c>
      <c r="C2133" s="59" t="s">
        <v>13</v>
      </c>
      <c r="D2133" s="60">
        <v>87.01</v>
      </c>
      <c r="E2133" s="60">
        <v>93.78</v>
      </c>
      <c r="F2133" s="60">
        <v>180.79</v>
      </c>
      <c r="G2133" s="13">
        <v>15</v>
      </c>
    </row>
    <row r="2134" spans="1:7" ht="30">
      <c r="A2134" s="416" t="s">
        <v>4474</v>
      </c>
      <c r="B2134" s="58" t="s">
        <v>4475</v>
      </c>
      <c r="C2134" s="59"/>
      <c r="D2134" s="60"/>
      <c r="E2134" s="60"/>
      <c r="F2134" s="60"/>
      <c r="G2134" s="13">
        <v>15</v>
      </c>
    </row>
    <row r="2135" spans="1:7" ht="30">
      <c r="A2135" s="416" t="s">
        <v>4476</v>
      </c>
      <c r="B2135" s="58" t="s">
        <v>4477</v>
      </c>
      <c r="C2135" s="59" t="s">
        <v>13</v>
      </c>
      <c r="D2135" s="60">
        <v>16.98</v>
      </c>
      <c r="E2135" s="60">
        <v>31.26</v>
      </c>
      <c r="F2135" s="60">
        <v>48.24</v>
      </c>
      <c r="G2135" s="13">
        <v>15</v>
      </c>
    </row>
    <row r="2136" spans="1:7" ht="30">
      <c r="A2136" s="416" t="s">
        <v>4478</v>
      </c>
      <c r="B2136" s="58" t="s">
        <v>4479</v>
      </c>
      <c r="C2136" s="59" t="s">
        <v>13</v>
      </c>
      <c r="D2136" s="60">
        <v>21.42</v>
      </c>
      <c r="E2136" s="60">
        <v>36.47</v>
      </c>
      <c r="F2136" s="60">
        <v>57.89</v>
      </c>
    </row>
    <row r="2137" spans="1:7" ht="30">
      <c r="A2137" s="416" t="s">
        <v>4480</v>
      </c>
      <c r="B2137" s="58" t="s">
        <v>4481</v>
      </c>
      <c r="C2137" s="59" t="s">
        <v>13</v>
      </c>
      <c r="D2137" s="60">
        <v>35.36</v>
      </c>
      <c r="E2137" s="60">
        <v>41.68</v>
      </c>
      <c r="F2137" s="60">
        <v>77.040000000000006</v>
      </c>
      <c r="G2137" s="13">
        <v>15</v>
      </c>
    </row>
    <row r="2138" spans="1:7" ht="30">
      <c r="A2138" s="416" t="s">
        <v>4482</v>
      </c>
      <c r="B2138" s="58" t="s">
        <v>4483</v>
      </c>
      <c r="C2138" s="59" t="s">
        <v>13</v>
      </c>
      <c r="D2138" s="60">
        <v>41.16</v>
      </c>
      <c r="E2138" s="60">
        <v>46.89</v>
      </c>
      <c r="F2138" s="60">
        <v>88.05</v>
      </c>
      <c r="G2138" s="13">
        <v>15</v>
      </c>
    </row>
    <row r="2139" spans="1:7" ht="30">
      <c r="A2139" s="416" t="s">
        <v>4484</v>
      </c>
      <c r="B2139" s="58" t="s">
        <v>4485</v>
      </c>
      <c r="C2139" s="59" t="s">
        <v>13</v>
      </c>
      <c r="D2139" s="60">
        <v>52.9</v>
      </c>
      <c r="E2139" s="60">
        <v>52.1</v>
      </c>
      <c r="F2139" s="60">
        <v>105</v>
      </c>
      <c r="G2139" s="13">
        <v>15</v>
      </c>
    </row>
    <row r="2140" spans="1:7" ht="30">
      <c r="A2140" s="416" t="s">
        <v>4486</v>
      </c>
      <c r="B2140" s="58" t="s">
        <v>4487</v>
      </c>
      <c r="C2140" s="59" t="s">
        <v>13</v>
      </c>
      <c r="D2140" s="60">
        <v>81.069999999999993</v>
      </c>
      <c r="E2140" s="60">
        <v>62.52</v>
      </c>
      <c r="F2140" s="60">
        <v>143.59</v>
      </c>
      <c r="G2140" s="13">
        <v>15</v>
      </c>
    </row>
    <row r="2141" spans="1:7" ht="30">
      <c r="A2141" s="416" t="s">
        <v>4488</v>
      </c>
      <c r="B2141" s="58" t="s">
        <v>4489</v>
      </c>
      <c r="C2141" s="59" t="s">
        <v>13</v>
      </c>
      <c r="D2141" s="60">
        <v>93.17</v>
      </c>
      <c r="E2141" s="60">
        <v>78.16</v>
      </c>
      <c r="F2141" s="60">
        <v>171.33</v>
      </c>
      <c r="G2141" s="13">
        <v>15</v>
      </c>
    </row>
    <row r="2142" spans="1:7" ht="30">
      <c r="A2142" s="416" t="s">
        <v>4490</v>
      </c>
      <c r="B2142" s="58" t="s">
        <v>4491</v>
      </c>
      <c r="C2142" s="59" t="s">
        <v>13</v>
      </c>
      <c r="D2142" s="60">
        <v>120.6</v>
      </c>
      <c r="E2142" s="60">
        <v>93.78</v>
      </c>
      <c r="F2142" s="60">
        <v>214.38</v>
      </c>
      <c r="G2142" s="13">
        <v>15</v>
      </c>
    </row>
    <row r="2143" spans="1:7" ht="30">
      <c r="A2143" s="416" t="s">
        <v>4492</v>
      </c>
      <c r="B2143" s="58" t="s">
        <v>4493</v>
      </c>
      <c r="C2143" s="59"/>
      <c r="D2143" s="60"/>
      <c r="E2143" s="60"/>
      <c r="F2143" s="60"/>
      <c r="G2143" s="13">
        <v>15</v>
      </c>
    </row>
    <row r="2144" spans="1:7" ht="30">
      <c r="A2144" s="416" t="s">
        <v>4494</v>
      </c>
      <c r="B2144" s="58" t="s">
        <v>4495</v>
      </c>
      <c r="C2144" s="59" t="s">
        <v>13</v>
      </c>
      <c r="D2144" s="60">
        <v>16.920000000000002</v>
      </c>
      <c r="E2144" s="60">
        <v>26.06</v>
      </c>
      <c r="F2144" s="60">
        <v>42.98</v>
      </c>
      <c r="G2144" s="13">
        <v>15</v>
      </c>
    </row>
    <row r="2145" spans="1:7" ht="30">
      <c r="A2145" s="416" t="s">
        <v>4496</v>
      </c>
      <c r="B2145" s="58" t="s">
        <v>4497</v>
      </c>
      <c r="C2145" s="59" t="s">
        <v>13</v>
      </c>
      <c r="D2145" s="60">
        <v>22.1</v>
      </c>
      <c r="E2145" s="60">
        <v>31.26</v>
      </c>
      <c r="F2145" s="60">
        <v>53.36</v>
      </c>
    </row>
    <row r="2146" spans="1:7" ht="30">
      <c r="A2146" s="416" t="s">
        <v>4498</v>
      </c>
      <c r="B2146" s="58" t="s">
        <v>4499</v>
      </c>
      <c r="C2146" s="59" t="s">
        <v>13</v>
      </c>
      <c r="D2146" s="60">
        <v>29.17</v>
      </c>
      <c r="E2146" s="60">
        <v>36.47</v>
      </c>
      <c r="F2146" s="60">
        <v>65.64</v>
      </c>
      <c r="G2146" s="13">
        <v>15</v>
      </c>
    </row>
    <row r="2147" spans="1:7" ht="30">
      <c r="A2147" s="416" t="s">
        <v>4500</v>
      </c>
      <c r="B2147" s="58" t="s">
        <v>4501</v>
      </c>
      <c r="C2147" s="59" t="s">
        <v>13</v>
      </c>
      <c r="D2147" s="60">
        <v>40.01</v>
      </c>
      <c r="E2147" s="60">
        <v>41.68</v>
      </c>
      <c r="F2147" s="60">
        <v>81.69</v>
      </c>
      <c r="G2147" s="13">
        <v>15</v>
      </c>
    </row>
    <row r="2148" spans="1:7" ht="30">
      <c r="A2148" s="416" t="s">
        <v>4502</v>
      </c>
      <c r="B2148" s="58" t="s">
        <v>4503</v>
      </c>
      <c r="C2148" s="59" t="s">
        <v>13</v>
      </c>
      <c r="D2148" s="60">
        <v>48.79</v>
      </c>
      <c r="E2148" s="60">
        <v>46.89</v>
      </c>
      <c r="F2148" s="60">
        <v>95.68</v>
      </c>
      <c r="G2148" s="13">
        <v>15</v>
      </c>
    </row>
    <row r="2149" spans="1:7" ht="30">
      <c r="A2149" s="416" t="s">
        <v>4504</v>
      </c>
      <c r="B2149" s="58" t="s">
        <v>4505</v>
      </c>
      <c r="C2149" s="59" t="s">
        <v>13</v>
      </c>
      <c r="D2149" s="60">
        <v>61.4</v>
      </c>
      <c r="E2149" s="60">
        <v>52.1</v>
      </c>
      <c r="F2149" s="60">
        <v>113.5</v>
      </c>
      <c r="G2149" s="13">
        <v>15</v>
      </c>
    </row>
    <row r="2150" spans="1:7" ht="30">
      <c r="A2150" s="416" t="s">
        <v>4506</v>
      </c>
      <c r="B2150" s="58" t="s">
        <v>4507</v>
      </c>
      <c r="C2150" s="59" t="s">
        <v>13</v>
      </c>
      <c r="D2150" s="60">
        <v>93.49</v>
      </c>
      <c r="E2150" s="60">
        <v>62.52</v>
      </c>
      <c r="F2150" s="60">
        <v>156.01</v>
      </c>
      <c r="G2150" s="13">
        <v>15</v>
      </c>
    </row>
    <row r="2151" spans="1:7" ht="30">
      <c r="A2151" s="416" t="s">
        <v>4508</v>
      </c>
      <c r="B2151" s="58" t="s">
        <v>4509</v>
      </c>
      <c r="C2151" s="59" t="s">
        <v>13</v>
      </c>
      <c r="D2151" s="60">
        <v>113.19</v>
      </c>
      <c r="E2151" s="60">
        <v>78.16</v>
      </c>
      <c r="F2151" s="60">
        <v>191.35</v>
      </c>
      <c r="G2151" s="13">
        <v>15</v>
      </c>
    </row>
    <row r="2152" spans="1:7" ht="30">
      <c r="A2152" s="416" t="s">
        <v>4510</v>
      </c>
      <c r="B2152" s="58" t="s">
        <v>4511</v>
      </c>
      <c r="C2152" s="59" t="s">
        <v>13</v>
      </c>
      <c r="D2152" s="60">
        <v>163</v>
      </c>
      <c r="E2152" s="60">
        <v>93.78</v>
      </c>
      <c r="F2152" s="60">
        <v>256.77999999999997</v>
      </c>
      <c r="G2152" s="13">
        <v>15</v>
      </c>
    </row>
    <row r="2153" spans="1:7">
      <c r="A2153" s="416" t="s">
        <v>4512</v>
      </c>
      <c r="B2153" s="58" t="s">
        <v>4513</v>
      </c>
      <c r="C2153" s="59"/>
      <c r="D2153" s="60"/>
      <c r="E2153" s="60"/>
      <c r="F2153" s="60"/>
      <c r="G2153" s="13">
        <v>15</v>
      </c>
    </row>
    <row r="2154" spans="1:7">
      <c r="A2154" s="416" t="s">
        <v>4514</v>
      </c>
      <c r="B2154" s="58" t="s">
        <v>4515</v>
      </c>
      <c r="C2154" s="59" t="s">
        <v>102</v>
      </c>
      <c r="D2154" s="60">
        <v>6.74</v>
      </c>
      <c r="E2154" s="60">
        <v>13.03</v>
      </c>
      <c r="F2154" s="60">
        <v>19.77</v>
      </c>
      <c r="G2154" s="13">
        <v>15</v>
      </c>
    </row>
    <row r="2155" spans="1:7">
      <c r="A2155" s="416" t="s">
        <v>4516</v>
      </c>
      <c r="B2155" s="58" t="s">
        <v>4517</v>
      </c>
      <c r="C2155" s="59" t="s">
        <v>13</v>
      </c>
      <c r="D2155" s="60">
        <v>7.39</v>
      </c>
      <c r="E2155" s="60">
        <v>2.61</v>
      </c>
      <c r="F2155" s="60">
        <v>10</v>
      </c>
    </row>
    <row r="2156" spans="1:7">
      <c r="A2156" s="416" t="s">
        <v>4518</v>
      </c>
      <c r="B2156" s="58" t="s">
        <v>4519</v>
      </c>
      <c r="C2156" s="59" t="s">
        <v>14</v>
      </c>
      <c r="D2156" s="60">
        <v>0.66</v>
      </c>
      <c r="E2156" s="60">
        <v>7.82</v>
      </c>
      <c r="F2156" s="60">
        <v>8.48</v>
      </c>
      <c r="G2156" s="13">
        <v>15</v>
      </c>
    </row>
    <row r="2157" spans="1:7">
      <c r="A2157" s="416" t="s">
        <v>4520</v>
      </c>
      <c r="B2157" s="58" t="s">
        <v>4521</v>
      </c>
      <c r="C2157" s="59" t="s">
        <v>14</v>
      </c>
      <c r="D2157" s="60">
        <v>1.82</v>
      </c>
      <c r="E2157" s="60">
        <v>9.36</v>
      </c>
      <c r="F2157" s="60">
        <v>11.18</v>
      </c>
      <c r="G2157" s="13">
        <v>15</v>
      </c>
    </row>
    <row r="2158" spans="1:7">
      <c r="A2158" s="416" t="s">
        <v>4522</v>
      </c>
      <c r="B2158" s="58" t="s">
        <v>4523</v>
      </c>
      <c r="C2158" s="59" t="s">
        <v>14</v>
      </c>
      <c r="D2158" s="60">
        <v>1.84</v>
      </c>
      <c r="E2158" s="60">
        <v>9.36</v>
      </c>
      <c r="F2158" s="60">
        <v>11.2</v>
      </c>
      <c r="G2158" s="13">
        <v>15</v>
      </c>
    </row>
    <row r="2159" spans="1:7">
      <c r="A2159" s="416" t="s">
        <v>4524</v>
      </c>
      <c r="B2159" s="58" t="s">
        <v>4525</v>
      </c>
      <c r="C2159" s="59" t="s">
        <v>14</v>
      </c>
      <c r="D2159" s="60">
        <v>2.11</v>
      </c>
      <c r="E2159" s="60">
        <v>7.82</v>
      </c>
      <c r="F2159" s="60">
        <v>9.93</v>
      </c>
      <c r="G2159" s="13">
        <v>15</v>
      </c>
    </row>
    <row r="2160" spans="1:7">
      <c r="A2160" s="416" t="s">
        <v>4526</v>
      </c>
      <c r="B2160" s="58" t="s">
        <v>4527</v>
      </c>
      <c r="C2160" s="59" t="s">
        <v>13</v>
      </c>
      <c r="D2160" s="60">
        <v>8.89</v>
      </c>
      <c r="E2160" s="60">
        <v>15.63</v>
      </c>
      <c r="F2160" s="60">
        <v>24.52</v>
      </c>
      <c r="G2160" s="13">
        <v>15</v>
      </c>
    </row>
    <row r="2161" spans="1:7">
      <c r="A2161" s="416" t="s">
        <v>4528</v>
      </c>
      <c r="B2161" s="58" t="s">
        <v>4529</v>
      </c>
      <c r="C2161" s="59" t="s">
        <v>13</v>
      </c>
      <c r="D2161" s="60">
        <v>8.8699999999999992</v>
      </c>
      <c r="E2161" s="60">
        <v>7.33</v>
      </c>
      <c r="F2161" s="60">
        <v>16.2</v>
      </c>
      <c r="G2161" s="13">
        <v>15</v>
      </c>
    </row>
    <row r="2162" spans="1:7">
      <c r="A2162" s="416" t="s">
        <v>386</v>
      </c>
      <c r="B2162" s="58" t="s">
        <v>387</v>
      </c>
      <c r="C2162" s="59" t="s">
        <v>13</v>
      </c>
      <c r="D2162" s="60">
        <v>3.94</v>
      </c>
      <c r="E2162" s="60">
        <v>7.33</v>
      </c>
      <c r="F2162" s="60">
        <v>11.27</v>
      </c>
      <c r="G2162" s="13">
        <v>15</v>
      </c>
    </row>
    <row r="2163" spans="1:7" ht="30">
      <c r="A2163" s="416" t="s">
        <v>4530</v>
      </c>
      <c r="B2163" s="58" t="s">
        <v>4531</v>
      </c>
      <c r="C2163" s="59" t="s">
        <v>13</v>
      </c>
      <c r="D2163" s="60">
        <v>7.88</v>
      </c>
      <c r="E2163" s="60">
        <v>7.33</v>
      </c>
      <c r="F2163" s="60">
        <v>15.21</v>
      </c>
      <c r="G2163" s="13">
        <v>15</v>
      </c>
    </row>
    <row r="2164" spans="1:7" ht="30">
      <c r="A2164" s="416" t="s">
        <v>4532</v>
      </c>
      <c r="B2164" s="58" t="s">
        <v>4533</v>
      </c>
      <c r="C2164" s="59" t="s">
        <v>13</v>
      </c>
      <c r="D2164" s="60">
        <v>32.090000000000003</v>
      </c>
      <c r="E2164" s="60">
        <v>13.03</v>
      </c>
      <c r="F2164" s="60">
        <v>45.12</v>
      </c>
      <c r="G2164" s="13">
        <v>15</v>
      </c>
    </row>
    <row r="2165" spans="1:7" ht="30">
      <c r="A2165" s="416" t="s">
        <v>4534</v>
      </c>
      <c r="B2165" s="58" t="s">
        <v>4535</v>
      </c>
      <c r="C2165" s="59" t="s">
        <v>13</v>
      </c>
      <c r="D2165" s="60">
        <v>65.209999999999994</v>
      </c>
      <c r="E2165" s="60">
        <v>13.03</v>
      </c>
      <c r="F2165" s="60">
        <v>78.239999999999995</v>
      </c>
      <c r="G2165" s="13">
        <v>15</v>
      </c>
    </row>
    <row r="2166" spans="1:7">
      <c r="A2166" s="416" t="s">
        <v>4536</v>
      </c>
      <c r="B2166" s="58" t="s">
        <v>4537</v>
      </c>
      <c r="C2166" s="59" t="s">
        <v>13</v>
      </c>
      <c r="D2166" s="60">
        <v>35.229999999999997</v>
      </c>
      <c r="E2166" s="60">
        <v>13.03</v>
      </c>
      <c r="F2166" s="60">
        <v>48.26</v>
      </c>
      <c r="G2166" s="13">
        <v>15</v>
      </c>
    </row>
    <row r="2167" spans="1:7" ht="30">
      <c r="A2167" s="416" t="s">
        <v>4538</v>
      </c>
      <c r="B2167" s="58" t="s">
        <v>4539</v>
      </c>
      <c r="C2167" s="59" t="s">
        <v>13</v>
      </c>
      <c r="D2167" s="60">
        <v>58.29</v>
      </c>
      <c r="E2167" s="60">
        <v>15.63</v>
      </c>
      <c r="F2167" s="60">
        <v>73.92</v>
      </c>
      <c r="G2167" s="13">
        <v>15</v>
      </c>
    </row>
    <row r="2168" spans="1:7" ht="30">
      <c r="A2168" s="416" t="s">
        <v>4540</v>
      </c>
      <c r="B2168" s="58" t="s">
        <v>4541</v>
      </c>
      <c r="C2168" s="59" t="s">
        <v>13</v>
      </c>
      <c r="D2168" s="60">
        <v>92.95</v>
      </c>
      <c r="E2168" s="60">
        <v>18.239999999999998</v>
      </c>
      <c r="F2168" s="60">
        <v>111.19</v>
      </c>
      <c r="G2168" s="13">
        <v>15</v>
      </c>
    </row>
    <row r="2169" spans="1:7" ht="30">
      <c r="A2169" s="416" t="s">
        <v>4542</v>
      </c>
      <c r="B2169" s="58" t="s">
        <v>4543</v>
      </c>
      <c r="C2169" s="59" t="s">
        <v>13</v>
      </c>
      <c r="D2169" s="60">
        <v>117.46</v>
      </c>
      <c r="E2169" s="60">
        <v>20.84</v>
      </c>
      <c r="F2169" s="60">
        <v>138.30000000000001</v>
      </c>
      <c r="G2169" s="13">
        <v>15</v>
      </c>
    </row>
    <row r="2170" spans="1:7" ht="30">
      <c r="A2170" s="416" t="s">
        <v>4544</v>
      </c>
      <c r="B2170" s="58" t="s">
        <v>4545</v>
      </c>
      <c r="C2170" s="59" t="s">
        <v>14</v>
      </c>
      <c r="D2170" s="60">
        <v>8.76</v>
      </c>
      <c r="E2170" s="60">
        <v>2.12</v>
      </c>
      <c r="F2170" s="60">
        <v>10.88</v>
      </c>
      <c r="G2170" s="13">
        <v>15</v>
      </c>
    </row>
    <row r="2171" spans="1:7" ht="30">
      <c r="A2171" s="416" t="s">
        <v>4546</v>
      </c>
      <c r="B2171" s="58" t="s">
        <v>4547</v>
      </c>
      <c r="C2171" s="59" t="s">
        <v>14</v>
      </c>
      <c r="D2171" s="60">
        <v>10.95</v>
      </c>
      <c r="E2171" s="60">
        <v>2.12</v>
      </c>
      <c r="F2171" s="60">
        <v>13.07</v>
      </c>
      <c r="G2171" s="13">
        <v>15</v>
      </c>
    </row>
    <row r="2172" spans="1:7" ht="30">
      <c r="A2172" s="416" t="s">
        <v>4548</v>
      </c>
      <c r="B2172" s="58" t="s">
        <v>4549</v>
      </c>
      <c r="C2172" s="59" t="s">
        <v>14</v>
      </c>
      <c r="D2172" s="60">
        <v>10.06</v>
      </c>
      <c r="E2172" s="60">
        <v>2.12</v>
      </c>
      <c r="F2172" s="60">
        <v>12.18</v>
      </c>
      <c r="G2172" s="13">
        <v>15</v>
      </c>
    </row>
    <row r="2173" spans="1:7">
      <c r="A2173" s="416" t="s">
        <v>4550</v>
      </c>
      <c r="B2173" s="58" t="s">
        <v>4551</v>
      </c>
      <c r="C2173" s="59" t="s">
        <v>14</v>
      </c>
      <c r="D2173" s="60">
        <v>2.99</v>
      </c>
      <c r="E2173" s="60">
        <v>5.21</v>
      </c>
      <c r="F2173" s="60">
        <v>8.1999999999999993</v>
      </c>
      <c r="G2173" s="13">
        <v>15</v>
      </c>
    </row>
    <row r="2174" spans="1:7">
      <c r="A2174" s="416" t="s">
        <v>4552</v>
      </c>
      <c r="B2174" s="58" t="s">
        <v>4553</v>
      </c>
      <c r="C2174" s="59" t="s">
        <v>14</v>
      </c>
      <c r="D2174" s="60">
        <v>8.2100000000000009</v>
      </c>
      <c r="E2174" s="60">
        <v>5.21</v>
      </c>
      <c r="F2174" s="60">
        <v>13.42</v>
      </c>
      <c r="G2174" s="13">
        <v>15</v>
      </c>
    </row>
    <row r="2175" spans="1:7">
      <c r="A2175" s="416" t="s">
        <v>4554</v>
      </c>
      <c r="B2175" s="58" t="s">
        <v>4555</v>
      </c>
      <c r="C2175" s="59"/>
      <c r="D2175" s="60"/>
      <c r="E2175" s="60"/>
      <c r="F2175" s="60"/>
      <c r="G2175" s="13">
        <v>15</v>
      </c>
    </row>
    <row r="2176" spans="1:7" ht="30">
      <c r="A2176" s="416" t="s">
        <v>4556</v>
      </c>
      <c r="B2176" s="58" t="s">
        <v>4557</v>
      </c>
      <c r="C2176" s="59" t="s">
        <v>13</v>
      </c>
      <c r="D2176" s="60">
        <v>59.85</v>
      </c>
      <c r="E2176" s="60">
        <v>15.63</v>
      </c>
      <c r="F2176" s="60">
        <v>75.48</v>
      </c>
      <c r="G2176" s="13">
        <v>15</v>
      </c>
    </row>
    <row r="2177" spans="1:7" ht="30">
      <c r="A2177" s="416" t="s">
        <v>4558</v>
      </c>
      <c r="B2177" s="58" t="s">
        <v>4559</v>
      </c>
      <c r="C2177" s="59" t="s">
        <v>13</v>
      </c>
      <c r="D2177" s="60">
        <v>76.41</v>
      </c>
      <c r="E2177" s="60">
        <v>15.63</v>
      </c>
      <c r="F2177" s="60">
        <v>92.04</v>
      </c>
    </row>
    <row r="2178" spans="1:7" ht="30">
      <c r="A2178" s="416" t="s">
        <v>4560</v>
      </c>
      <c r="B2178" s="58" t="s">
        <v>4561</v>
      </c>
      <c r="C2178" s="59" t="s">
        <v>14</v>
      </c>
      <c r="D2178" s="60">
        <v>49.59</v>
      </c>
      <c r="E2178" s="60">
        <v>16.149999999999999</v>
      </c>
      <c r="F2178" s="60">
        <v>65.739999999999995</v>
      </c>
      <c r="G2178" s="13">
        <v>15</v>
      </c>
    </row>
    <row r="2179" spans="1:7" ht="30">
      <c r="A2179" s="416" t="s">
        <v>4562</v>
      </c>
      <c r="B2179" s="58" t="s">
        <v>4563</v>
      </c>
      <c r="C2179" s="59" t="s">
        <v>14</v>
      </c>
      <c r="D2179" s="60">
        <v>141.1</v>
      </c>
      <c r="E2179" s="60">
        <v>31.26</v>
      </c>
      <c r="F2179" s="60">
        <v>172.36</v>
      </c>
      <c r="G2179" s="13">
        <v>15</v>
      </c>
    </row>
    <row r="2180" spans="1:7" ht="30">
      <c r="A2180" s="416" t="s">
        <v>4564</v>
      </c>
      <c r="B2180" s="58" t="s">
        <v>4565</v>
      </c>
      <c r="C2180" s="59" t="s">
        <v>14</v>
      </c>
      <c r="D2180" s="60">
        <v>207.36</v>
      </c>
      <c r="E2180" s="60">
        <v>31.26</v>
      </c>
      <c r="F2180" s="60">
        <v>238.62</v>
      </c>
      <c r="G2180" s="13">
        <v>15</v>
      </c>
    </row>
    <row r="2181" spans="1:7" ht="30">
      <c r="A2181" s="416" t="s">
        <v>4566</v>
      </c>
      <c r="B2181" s="58" t="s">
        <v>32181</v>
      </c>
      <c r="C2181" s="59" t="s">
        <v>14</v>
      </c>
      <c r="D2181" s="60">
        <v>223.48</v>
      </c>
      <c r="E2181" s="60">
        <v>9.94</v>
      </c>
      <c r="F2181" s="60">
        <v>233.42</v>
      </c>
      <c r="G2181" s="13">
        <v>15</v>
      </c>
    </row>
    <row r="2182" spans="1:7" ht="30">
      <c r="A2182" s="416" t="s">
        <v>4567</v>
      </c>
      <c r="B2182" s="58" t="s">
        <v>32182</v>
      </c>
      <c r="C2182" s="59" t="s">
        <v>14</v>
      </c>
      <c r="D2182" s="60">
        <v>268.14999999999998</v>
      </c>
      <c r="E2182" s="60">
        <v>9.94</v>
      </c>
      <c r="F2182" s="60">
        <v>278.08999999999997</v>
      </c>
      <c r="G2182" s="13">
        <v>15</v>
      </c>
    </row>
    <row r="2183" spans="1:7" ht="30">
      <c r="A2183" s="416" t="s">
        <v>4568</v>
      </c>
      <c r="B2183" s="58" t="s">
        <v>32183</v>
      </c>
      <c r="C2183" s="59" t="s">
        <v>14</v>
      </c>
      <c r="D2183" s="60">
        <v>426.5</v>
      </c>
      <c r="E2183" s="60">
        <v>9.94</v>
      </c>
      <c r="F2183" s="60">
        <v>436.44</v>
      </c>
      <c r="G2183" s="13">
        <v>15</v>
      </c>
    </row>
    <row r="2184" spans="1:7">
      <c r="A2184" s="416" t="s">
        <v>4569</v>
      </c>
      <c r="B2184" s="58" t="s">
        <v>4570</v>
      </c>
      <c r="C2184" s="59"/>
      <c r="D2184" s="60"/>
      <c r="E2184" s="60"/>
      <c r="F2184" s="60"/>
      <c r="G2184" s="13">
        <v>15</v>
      </c>
    </row>
    <row r="2185" spans="1:7" ht="30">
      <c r="A2185" s="416" t="s">
        <v>4571</v>
      </c>
      <c r="B2185" s="58" t="s">
        <v>4572</v>
      </c>
      <c r="C2185" s="59" t="s">
        <v>13</v>
      </c>
      <c r="D2185" s="60">
        <v>220.79</v>
      </c>
      <c r="E2185" s="60">
        <v>15.63</v>
      </c>
      <c r="F2185" s="60">
        <v>236.42</v>
      </c>
      <c r="G2185" s="13">
        <v>15</v>
      </c>
    </row>
    <row r="2186" spans="1:7" ht="30">
      <c r="A2186" s="416" t="s">
        <v>4573</v>
      </c>
      <c r="B2186" s="58" t="s">
        <v>4574</v>
      </c>
      <c r="C2186" s="59" t="s">
        <v>13</v>
      </c>
      <c r="D2186" s="60">
        <v>278.81</v>
      </c>
      <c r="E2186" s="60">
        <v>15.63</v>
      </c>
      <c r="F2186" s="60">
        <v>294.44</v>
      </c>
    </row>
    <row r="2187" spans="1:7" ht="30">
      <c r="A2187" s="416" t="s">
        <v>4575</v>
      </c>
      <c r="B2187" s="58" t="s">
        <v>4576</v>
      </c>
      <c r="C2187" s="59" t="s">
        <v>13</v>
      </c>
      <c r="D2187" s="60">
        <v>328.33</v>
      </c>
      <c r="E2187" s="60">
        <v>15.63</v>
      </c>
      <c r="F2187" s="60">
        <v>343.96</v>
      </c>
      <c r="G2187" s="13">
        <v>15</v>
      </c>
    </row>
    <row r="2188" spans="1:7" ht="30">
      <c r="A2188" s="416" t="s">
        <v>4577</v>
      </c>
      <c r="B2188" s="58" t="s">
        <v>4578</v>
      </c>
      <c r="C2188" s="59" t="s">
        <v>13</v>
      </c>
      <c r="D2188" s="60">
        <v>297.99</v>
      </c>
      <c r="E2188" s="60">
        <v>15.63</v>
      </c>
      <c r="F2188" s="60">
        <v>313.62</v>
      </c>
      <c r="G2188" s="13">
        <v>15</v>
      </c>
    </row>
    <row r="2189" spans="1:7" ht="30">
      <c r="A2189" s="416" t="s">
        <v>4579</v>
      </c>
      <c r="B2189" s="58" t="s">
        <v>4580</v>
      </c>
      <c r="C2189" s="59" t="s">
        <v>13</v>
      </c>
      <c r="D2189" s="60">
        <v>380.53</v>
      </c>
      <c r="E2189" s="60">
        <v>15.63</v>
      </c>
      <c r="F2189" s="60">
        <v>396.16</v>
      </c>
      <c r="G2189" s="13">
        <v>15</v>
      </c>
    </row>
    <row r="2190" spans="1:7">
      <c r="A2190" s="416" t="s">
        <v>4581</v>
      </c>
      <c r="B2190" s="58" t="s">
        <v>4582</v>
      </c>
      <c r="C2190" s="59"/>
      <c r="D2190" s="60"/>
      <c r="E2190" s="60"/>
      <c r="F2190" s="60"/>
      <c r="G2190" s="13">
        <v>15</v>
      </c>
    </row>
    <row r="2191" spans="1:7" ht="30">
      <c r="A2191" s="416" t="s">
        <v>4583</v>
      </c>
      <c r="B2191" s="58" t="s">
        <v>4584</v>
      </c>
      <c r="C2191" s="59" t="s">
        <v>13</v>
      </c>
      <c r="D2191" s="60">
        <v>5.05</v>
      </c>
      <c r="E2191" s="60">
        <v>2.09</v>
      </c>
      <c r="F2191" s="60">
        <v>7.14</v>
      </c>
      <c r="G2191" s="13">
        <v>15</v>
      </c>
    </row>
    <row r="2192" spans="1:7" ht="30">
      <c r="A2192" s="416" t="s">
        <v>4585</v>
      </c>
      <c r="B2192" s="58" t="s">
        <v>4586</v>
      </c>
      <c r="C2192" s="59" t="s">
        <v>13</v>
      </c>
      <c r="D2192" s="60">
        <v>6.14</v>
      </c>
      <c r="E2192" s="60">
        <v>2.09</v>
      </c>
      <c r="F2192" s="60">
        <v>8.23</v>
      </c>
    </row>
    <row r="2193" spans="1:7" ht="30">
      <c r="A2193" s="416" t="s">
        <v>4587</v>
      </c>
      <c r="B2193" s="58" t="s">
        <v>4588</v>
      </c>
      <c r="C2193" s="59" t="s">
        <v>13</v>
      </c>
      <c r="D2193" s="60">
        <v>7.44</v>
      </c>
      <c r="E2193" s="60">
        <v>2.09</v>
      </c>
      <c r="F2193" s="60">
        <v>9.5299999999999994</v>
      </c>
      <c r="G2193" s="13">
        <v>15</v>
      </c>
    </row>
    <row r="2194" spans="1:7" ht="30">
      <c r="A2194" s="416" t="s">
        <v>4589</v>
      </c>
      <c r="B2194" s="58" t="s">
        <v>4590</v>
      </c>
      <c r="C2194" s="59" t="s">
        <v>13</v>
      </c>
      <c r="D2194" s="60">
        <v>14.67</v>
      </c>
      <c r="E2194" s="60">
        <v>2.09</v>
      </c>
      <c r="F2194" s="60">
        <v>16.760000000000002</v>
      </c>
      <c r="G2194" s="13">
        <v>15</v>
      </c>
    </row>
    <row r="2195" spans="1:7" ht="30">
      <c r="A2195" s="416" t="s">
        <v>4591</v>
      </c>
      <c r="B2195" s="58" t="s">
        <v>4592</v>
      </c>
      <c r="C2195" s="59" t="s">
        <v>13</v>
      </c>
      <c r="D2195" s="60">
        <v>16.72</v>
      </c>
      <c r="E2195" s="60">
        <v>2.09</v>
      </c>
      <c r="F2195" s="60">
        <v>18.809999999999999</v>
      </c>
      <c r="G2195" s="13">
        <v>15</v>
      </c>
    </row>
    <row r="2196" spans="1:7" ht="30">
      <c r="A2196" s="416" t="s">
        <v>4593</v>
      </c>
      <c r="B2196" s="58" t="s">
        <v>4594</v>
      </c>
      <c r="C2196" s="59" t="s">
        <v>13</v>
      </c>
      <c r="D2196" s="60">
        <v>23.66</v>
      </c>
      <c r="E2196" s="60">
        <v>2.09</v>
      </c>
      <c r="F2196" s="60">
        <v>25.75</v>
      </c>
      <c r="G2196" s="13">
        <v>15</v>
      </c>
    </row>
    <row r="2197" spans="1:7" ht="30">
      <c r="A2197" s="416" t="s">
        <v>4595</v>
      </c>
      <c r="B2197" s="58" t="s">
        <v>4596</v>
      </c>
      <c r="C2197" s="59" t="s">
        <v>13</v>
      </c>
      <c r="D2197" s="60">
        <v>35.130000000000003</v>
      </c>
      <c r="E2197" s="60">
        <v>2.09</v>
      </c>
      <c r="F2197" s="60">
        <v>37.22</v>
      </c>
      <c r="G2197" s="13">
        <v>15</v>
      </c>
    </row>
    <row r="2198" spans="1:7">
      <c r="A2198" s="416" t="s">
        <v>4597</v>
      </c>
      <c r="B2198" s="58" t="s">
        <v>4598</v>
      </c>
      <c r="C2198" s="59"/>
      <c r="D2198" s="60"/>
      <c r="E2198" s="60"/>
      <c r="F2198" s="60"/>
      <c r="G2198" s="13">
        <v>15</v>
      </c>
    </row>
    <row r="2199" spans="1:7">
      <c r="A2199" s="416" t="s">
        <v>4599</v>
      </c>
      <c r="B2199" s="58" t="s">
        <v>4600</v>
      </c>
      <c r="C2199" s="59" t="s">
        <v>13</v>
      </c>
      <c r="D2199" s="60">
        <v>9.0500000000000007</v>
      </c>
      <c r="E2199" s="60">
        <v>18.329999999999998</v>
      </c>
      <c r="F2199" s="60">
        <v>27.38</v>
      </c>
      <c r="G2199" s="13">
        <v>15</v>
      </c>
    </row>
    <row r="2200" spans="1:7">
      <c r="A2200" s="416" t="s">
        <v>4601</v>
      </c>
      <c r="B2200" s="58" t="s">
        <v>4602</v>
      </c>
      <c r="C2200" s="59" t="s">
        <v>13</v>
      </c>
      <c r="D2200" s="60">
        <v>11.95</v>
      </c>
      <c r="E2200" s="60">
        <v>18.329999999999998</v>
      </c>
      <c r="F2200" s="60">
        <v>30.28</v>
      </c>
    </row>
    <row r="2201" spans="1:7">
      <c r="A2201" s="416" t="s">
        <v>4603</v>
      </c>
      <c r="B2201" s="58" t="s">
        <v>4604</v>
      </c>
      <c r="C2201" s="59" t="s">
        <v>13</v>
      </c>
      <c r="D2201" s="60">
        <v>29.33</v>
      </c>
      <c r="E2201" s="60">
        <v>18.329999999999998</v>
      </c>
      <c r="F2201" s="60">
        <v>47.66</v>
      </c>
      <c r="G2201" s="13">
        <v>15</v>
      </c>
    </row>
    <row r="2202" spans="1:7">
      <c r="A2202" s="416" t="s">
        <v>4605</v>
      </c>
      <c r="B2202" s="58" t="s">
        <v>4606</v>
      </c>
      <c r="C2202" s="59" t="s">
        <v>14</v>
      </c>
      <c r="D2202" s="60">
        <v>17.62</v>
      </c>
      <c r="E2202" s="60">
        <v>3.53</v>
      </c>
      <c r="F2202" s="60">
        <v>21.15</v>
      </c>
      <c r="G2202" s="13">
        <v>15</v>
      </c>
    </row>
    <row r="2203" spans="1:7">
      <c r="A2203" s="416" t="s">
        <v>4607</v>
      </c>
      <c r="B2203" s="58" t="s">
        <v>4608</v>
      </c>
      <c r="C2203" s="59" t="s">
        <v>14</v>
      </c>
      <c r="D2203" s="60">
        <v>22.35</v>
      </c>
      <c r="E2203" s="60">
        <v>3.53</v>
      </c>
      <c r="F2203" s="60">
        <v>25.88</v>
      </c>
      <c r="G2203" s="13">
        <v>15</v>
      </c>
    </row>
    <row r="2204" spans="1:7">
      <c r="A2204" s="416" t="s">
        <v>4609</v>
      </c>
      <c r="B2204" s="58" t="s">
        <v>4610</v>
      </c>
      <c r="C2204" s="59" t="s">
        <v>14</v>
      </c>
      <c r="D2204" s="60">
        <v>69.2</v>
      </c>
      <c r="E2204" s="60">
        <v>3.53</v>
      </c>
      <c r="F2204" s="60">
        <v>72.73</v>
      </c>
      <c r="G2204" s="13">
        <v>15</v>
      </c>
    </row>
    <row r="2205" spans="1:7">
      <c r="A2205" s="416" t="s">
        <v>4611</v>
      </c>
      <c r="B2205" s="58" t="s">
        <v>4612</v>
      </c>
      <c r="C2205" s="59" t="s">
        <v>14</v>
      </c>
      <c r="D2205" s="60">
        <v>23.06</v>
      </c>
      <c r="E2205" s="60">
        <v>3.53</v>
      </c>
      <c r="F2205" s="60">
        <v>26.59</v>
      </c>
      <c r="G2205" s="13">
        <v>15</v>
      </c>
    </row>
    <row r="2206" spans="1:7">
      <c r="A2206" s="416" t="s">
        <v>4613</v>
      </c>
      <c r="B2206" s="58" t="s">
        <v>4614</v>
      </c>
      <c r="C2206" s="59" t="s">
        <v>14</v>
      </c>
      <c r="D2206" s="60">
        <v>36.11</v>
      </c>
      <c r="E2206" s="60">
        <v>3.53</v>
      </c>
      <c r="F2206" s="60">
        <v>39.64</v>
      </c>
      <c r="G2206" s="13">
        <v>15</v>
      </c>
    </row>
    <row r="2207" spans="1:7">
      <c r="A2207" s="416" t="s">
        <v>4615</v>
      </c>
      <c r="B2207" s="58" t="s">
        <v>4616</v>
      </c>
      <c r="C2207" s="59" t="s">
        <v>14</v>
      </c>
      <c r="D2207" s="60">
        <v>89.66</v>
      </c>
      <c r="E2207" s="60">
        <v>3.53</v>
      </c>
      <c r="F2207" s="60">
        <v>93.19</v>
      </c>
      <c r="G2207" s="13">
        <v>15</v>
      </c>
    </row>
    <row r="2208" spans="1:7">
      <c r="A2208" s="416" t="s">
        <v>4617</v>
      </c>
      <c r="B2208" s="58" t="s">
        <v>4618</v>
      </c>
      <c r="C2208" s="59"/>
      <c r="D2208" s="60"/>
      <c r="E2208" s="60"/>
      <c r="F2208" s="60"/>
      <c r="G2208" s="13">
        <v>15</v>
      </c>
    </row>
    <row r="2209" spans="1:7">
      <c r="A2209" s="416" t="s">
        <v>4619</v>
      </c>
      <c r="B2209" s="58" t="s">
        <v>4620</v>
      </c>
      <c r="C2209" s="59" t="s">
        <v>13</v>
      </c>
      <c r="D2209" s="60">
        <v>90.6</v>
      </c>
      <c r="E2209" s="60">
        <v>15.63</v>
      </c>
      <c r="F2209" s="60">
        <v>106.23</v>
      </c>
      <c r="G2209" s="13">
        <v>15</v>
      </c>
    </row>
    <row r="2210" spans="1:7" ht="30">
      <c r="A2210" s="416" t="s">
        <v>4621</v>
      </c>
      <c r="B2210" s="58" t="s">
        <v>4622</v>
      </c>
      <c r="C2210" s="59" t="s">
        <v>14</v>
      </c>
      <c r="D2210" s="60">
        <v>91.77</v>
      </c>
      <c r="E2210" s="60">
        <v>26.06</v>
      </c>
      <c r="F2210" s="60">
        <v>117.83</v>
      </c>
    </row>
    <row r="2211" spans="1:7" ht="30">
      <c r="A2211" s="416" t="s">
        <v>4623</v>
      </c>
      <c r="B2211" s="58" t="s">
        <v>4624</v>
      </c>
      <c r="C2211" s="59" t="s">
        <v>14</v>
      </c>
      <c r="D2211" s="60">
        <v>127.64</v>
      </c>
      <c r="E2211" s="60">
        <v>26.06</v>
      </c>
      <c r="F2211" s="60">
        <v>153.69999999999999</v>
      </c>
      <c r="G2211" s="13">
        <v>15</v>
      </c>
    </row>
    <row r="2212" spans="1:7" ht="45">
      <c r="A2212" s="416" t="s">
        <v>4625</v>
      </c>
      <c r="B2212" s="58" t="s">
        <v>4626</v>
      </c>
      <c r="C2212" s="59" t="s">
        <v>14</v>
      </c>
      <c r="D2212" s="60">
        <v>30.68</v>
      </c>
      <c r="E2212" s="60">
        <v>9.94</v>
      </c>
      <c r="F2212" s="60">
        <v>40.619999999999997</v>
      </c>
      <c r="G2212" s="13">
        <v>15</v>
      </c>
    </row>
    <row r="2213" spans="1:7" ht="45">
      <c r="A2213" s="416" t="s">
        <v>4627</v>
      </c>
      <c r="B2213" s="58" t="s">
        <v>4628</v>
      </c>
      <c r="C2213" s="59" t="s">
        <v>14</v>
      </c>
      <c r="D2213" s="60">
        <v>22.05</v>
      </c>
      <c r="E2213" s="60">
        <v>9.94</v>
      </c>
      <c r="F2213" s="60">
        <v>31.99</v>
      </c>
      <c r="G2213" s="13">
        <v>15</v>
      </c>
    </row>
    <row r="2214" spans="1:7" ht="30">
      <c r="A2214" s="416" t="s">
        <v>4629</v>
      </c>
      <c r="B2214" s="58" t="s">
        <v>4630</v>
      </c>
      <c r="C2214" s="59" t="s">
        <v>14</v>
      </c>
      <c r="D2214" s="60">
        <v>15.4</v>
      </c>
      <c r="E2214" s="60">
        <v>7.82</v>
      </c>
      <c r="F2214" s="60">
        <v>23.22</v>
      </c>
      <c r="G2214" s="13">
        <v>15</v>
      </c>
    </row>
    <row r="2215" spans="1:7">
      <c r="A2215" s="416" t="s">
        <v>4631</v>
      </c>
      <c r="B2215" s="58" t="s">
        <v>4632</v>
      </c>
      <c r="C2215" s="59" t="s">
        <v>13</v>
      </c>
      <c r="D2215" s="60">
        <v>64.62</v>
      </c>
      <c r="E2215" s="60">
        <v>15.63</v>
      </c>
      <c r="F2215" s="60">
        <v>80.25</v>
      </c>
      <c r="G2215" s="13">
        <v>15</v>
      </c>
    </row>
    <row r="2216" spans="1:7" ht="30">
      <c r="A2216" s="416" t="s">
        <v>4633</v>
      </c>
      <c r="B2216" s="58" t="s">
        <v>4634</v>
      </c>
      <c r="C2216" s="59" t="s">
        <v>14</v>
      </c>
      <c r="D2216" s="60">
        <v>76.13</v>
      </c>
      <c r="E2216" s="60">
        <v>26.06</v>
      </c>
      <c r="F2216" s="60">
        <v>102.19</v>
      </c>
      <c r="G2216" s="13">
        <v>15</v>
      </c>
    </row>
    <row r="2217" spans="1:7" ht="30">
      <c r="A2217" s="416" t="s">
        <v>4635</v>
      </c>
      <c r="B2217" s="58" t="s">
        <v>4636</v>
      </c>
      <c r="C2217" s="59" t="s">
        <v>14</v>
      </c>
      <c r="D2217" s="60">
        <v>13.08</v>
      </c>
      <c r="E2217" s="60">
        <v>7.82</v>
      </c>
      <c r="F2217" s="60">
        <v>20.9</v>
      </c>
      <c r="G2217" s="13">
        <v>15</v>
      </c>
    </row>
    <row r="2218" spans="1:7" ht="30">
      <c r="A2218" s="416" t="s">
        <v>4637</v>
      </c>
      <c r="B2218" s="58" t="s">
        <v>4638</v>
      </c>
      <c r="C2218" s="59" t="s">
        <v>14</v>
      </c>
      <c r="D2218" s="60">
        <v>67.66</v>
      </c>
      <c r="E2218" s="60">
        <v>26.06</v>
      </c>
      <c r="F2218" s="60">
        <v>93.72</v>
      </c>
      <c r="G2218" s="13">
        <v>15</v>
      </c>
    </row>
    <row r="2219" spans="1:7" ht="30">
      <c r="A2219" s="416" t="s">
        <v>4639</v>
      </c>
      <c r="B2219" s="58" t="s">
        <v>4640</v>
      </c>
      <c r="C2219" s="59" t="s">
        <v>14</v>
      </c>
      <c r="D2219" s="60">
        <v>92.25</v>
      </c>
      <c r="E2219" s="60">
        <v>26.06</v>
      </c>
      <c r="F2219" s="60">
        <v>118.31</v>
      </c>
      <c r="G2219" s="13">
        <v>15</v>
      </c>
    </row>
    <row r="2220" spans="1:7" ht="30">
      <c r="A2220" s="416" t="s">
        <v>4641</v>
      </c>
      <c r="B2220" s="58" t="s">
        <v>4642</v>
      </c>
      <c r="C2220" s="59" t="s">
        <v>14</v>
      </c>
      <c r="D2220" s="60">
        <v>388.22</v>
      </c>
      <c r="E2220" s="60">
        <v>35.1</v>
      </c>
      <c r="F2220" s="60">
        <v>423.32</v>
      </c>
      <c r="G2220" s="13">
        <v>15</v>
      </c>
    </row>
    <row r="2221" spans="1:7" ht="30">
      <c r="A2221" s="416" t="s">
        <v>4643</v>
      </c>
      <c r="B2221" s="58" t="s">
        <v>4644</v>
      </c>
      <c r="C2221" s="59" t="s">
        <v>14</v>
      </c>
      <c r="D2221" s="60">
        <v>47.47</v>
      </c>
      <c r="E2221" s="60">
        <v>26.06</v>
      </c>
      <c r="F2221" s="60">
        <v>73.53</v>
      </c>
      <c r="G2221" s="13">
        <v>15</v>
      </c>
    </row>
    <row r="2222" spans="1:7">
      <c r="A2222" s="416" t="s">
        <v>4645</v>
      </c>
      <c r="B2222" s="58" t="s">
        <v>4646</v>
      </c>
      <c r="C2222" s="59"/>
      <c r="D2222" s="60"/>
      <c r="E2222" s="60"/>
      <c r="F2222" s="60"/>
      <c r="G2222" s="13">
        <v>15</v>
      </c>
    </row>
    <row r="2223" spans="1:7" ht="30">
      <c r="A2223" s="416" t="s">
        <v>4647</v>
      </c>
      <c r="B2223" s="58" t="s">
        <v>4648</v>
      </c>
      <c r="C2223" s="59" t="s">
        <v>13</v>
      </c>
      <c r="D2223" s="60">
        <v>2.84</v>
      </c>
      <c r="E2223" s="60">
        <v>15.63</v>
      </c>
      <c r="F2223" s="60">
        <v>18.47</v>
      </c>
      <c r="G2223" s="13">
        <v>15</v>
      </c>
    </row>
    <row r="2224" spans="1:7" ht="30">
      <c r="A2224" s="416" t="s">
        <v>4649</v>
      </c>
      <c r="B2224" s="58" t="s">
        <v>4650</v>
      </c>
      <c r="C2224" s="59" t="s">
        <v>13</v>
      </c>
      <c r="D2224" s="60">
        <v>2.25</v>
      </c>
      <c r="E2224" s="60">
        <v>15.63</v>
      </c>
      <c r="F2224" s="60">
        <v>17.88</v>
      </c>
    </row>
    <row r="2225" spans="1:7" ht="30">
      <c r="A2225" s="416" t="s">
        <v>331</v>
      </c>
      <c r="B2225" s="58" t="s">
        <v>332</v>
      </c>
      <c r="C2225" s="59" t="s">
        <v>13</v>
      </c>
      <c r="D2225" s="60">
        <v>5.18</v>
      </c>
      <c r="E2225" s="60">
        <v>15.63</v>
      </c>
      <c r="F2225" s="60">
        <v>20.81</v>
      </c>
      <c r="G2225" s="13">
        <v>15</v>
      </c>
    </row>
    <row r="2226" spans="1:7" ht="30">
      <c r="A2226" s="416" t="s">
        <v>4651</v>
      </c>
      <c r="B2226" s="58" t="s">
        <v>4652</v>
      </c>
      <c r="C2226" s="59" t="s">
        <v>13</v>
      </c>
      <c r="D2226" s="60">
        <v>3.33</v>
      </c>
      <c r="E2226" s="60">
        <v>15.63</v>
      </c>
      <c r="F2226" s="60">
        <v>18.96</v>
      </c>
      <c r="G2226" s="13">
        <v>15</v>
      </c>
    </row>
    <row r="2227" spans="1:7" ht="30">
      <c r="A2227" s="416" t="s">
        <v>4653</v>
      </c>
      <c r="B2227" s="58" t="s">
        <v>4654</v>
      </c>
      <c r="C2227" s="59" t="s">
        <v>13</v>
      </c>
      <c r="D2227" s="60">
        <v>6.05</v>
      </c>
      <c r="E2227" s="60">
        <v>15.63</v>
      </c>
      <c r="F2227" s="60">
        <v>21.68</v>
      </c>
      <c r="G2227" s="13">
        <v>15</v>
      </c>
    </row>
    <row r="2228" spans="1:7">
      <c r="A2228" s="416" t="s">
        <v>4655</v>
      </c>
      <c r="B2228" s="58" t="s">
        <v>4656</v>
      </c>
      <c r="C2228" s="59"/>
      <c r="D2228" s="60"/>
      <c r="E2228" s="60"/>
      <c r="F2228" s="60"/>
      <c r="G2228" s="13">
        <v>15</v>
      </c>
    </row>
    <row r="2229" spans="1:7">
      <c r="A2229" s="416" t="s">
        <v>4657</v>
      </c>
      <c r="B2229" s="58" t="s">
        <v>4658</v>
      </c>
      <c r="C2229" s="59" t="s">
        <v>13</v>
      </c>
      <c r="D2229" s="60"/>
      <c r="E2229" s="60">
        <v>13.03</v>
      </c>
      <c r="F2229" s="60">
        <v>13.03</v>
      </c>
      <c r="G2229" s="13">
        <v>15</v>
      </c>
    </row>
    <row r="2230" spans="1:7">
      <c r="A2230" s="416" t="s">
        <v>4659</v>
      </c>
      <c r="B2230" s="58" t="s">
        <v>4660</v>
      </c>
      <c r="C2230" s="59" t="s">
        <v>13</v>
      </c>
      <c r="D2230" s="60"/>
      <c r="E2230" s="60">
        <v>20.84</v>
      </c>
      <c r="F2230" s="60">
        <v>20.84</v>
      </c>
    </row>
    <row r="2231" spans="1:7">
      <c r="A2231" s="416" t="s">
        <v>4661</v>
      </c>
      <c r="B2231" s="58" t="s">
        <v>4662</v>
      </c>
      <c r="C2231" s="59" t="s">
        <v>14</v>
      </c>
      <c r="D2231" s="60"/>
      <c r="E2231" s="60">
        <v>15.63</v>
      </c>
      <c r="F2231" s="60">
        <v>15.63</v>
      </c>
      <c r="G2231" s="13">
        <v>15</v>
      </c>
    </row>
    <row r="2232" spans="1:7">
      <c r="A2232" s="416" t="s">
        <v>4663</v>
      </c>
      <c r="B2232" s="58" t="s">
        <v>4664</v>
      </c>
      <c r="C2232" s="59" t="s">
        <v>13</v>
      </c>
      <c r="D2232" s="60"/>
      <c r="E2232" s="60">
        <v>52.1</v>
      </c>
      <c r="F2232" s="60">
        <v>52.1</v>
      </c>
      <c r="G2232" s="13">
        <v>15</v>
      </c>
    </row>
    <row r="2233" spans="1:7">
      <c r="A2233" s="416" t="s">
        <v>4665</v>
      </c>
      <c r="B2233" s="58" t="s">
        <v>4666</v>
      </c>
      <c r="C2233" s="59"/>
      <c r="D2233" s="60"/>
      <c r="E2233" s="60"/>
      <c r="F2233" s="60"/>
      <c r="G2233" s="13">
        <v>15</v>
      </c>
    </row>
    <row r="2234" spans="1:7">
      <c r="A2234" s="416" t="s">
        <v>209</v>
      </c>
      <c r="B2234" s="58" t="s">
        <v>208</v>
      </c>
      <c r="C2234" s="59" t="s">
        <v>13</v>
      </c>
      <c r="D2234" s="60">
        <v>52.94</v>
      </c>
      <c r="E2234" s="60">
        <v>26.06</v>
      </c>
      <c r="F2234" s="60">
        <v>79</v>
      </c>
      <c r="G2234" s="13">
        <v>15</v>
      </c>
    </row>
    <row r="2235" spans="1:7" ht="30">
      <c r="A2235" s="416" t="s">
        <v>4667</v>
      </c>
      <c r="B2235" s="58" t="s">
        <v>4668</v>
      </c>
      <c r="C2235" s="59" t="s">
        <v>13</v>
      </c>
      <c r="D2235" s="60">
        <v>70.239999999999995</v>
      </c>
      <c r="E2235" s="60">
        <v>26.06</v>
      </c>
      <c r="F2235" s="60">
        <v>96.3</v>
      </c>
    </row>
    <row r="2236" spans="1:7" ht="30">
      <c r="A2236" s="416" t="s">
        <v>4669</v>
      </c>
      <c r="B2236" s="58" t="s">
        <v>4670</v>
      </c>
      <c r="C2236" s="59" t="s">
        <v>13</v>
      </c>
      <c r="D2236" s="60">
        <v>86.7</v>
      </c>
      <c r="E2236" s="60">
        <v>26.06</v>
      </c>
      <c r="F2236" s="60">
        <v>112.76</v>
      </c>
      <c r="G2236" s="13">
        <v>15</v>
      </c>
    </row>
    <row r="2237" spans="1:7" ht="30">
      <c r="A2237" s="416" t="s">
        <v>4671</v>
      </c>
      <c r="B2237" s="58" t="s">
        <v>4672</v>
      </c>
      <c r="C2237" s="59" t="s">
        <v>13</v>
      </c>
      <c r="D2237" s="60">
        <v>103.49</v>
      </c>
      <c r="E2237" s="60">
        <v>26.06</v>
      </c>
      <c r="F2237" s="60">
        <v>129.55000000000001</v>
      </c>
      <c r="G2237" s="13">
        <v>15</v>
      </c>
    </row>
    <row r="2238" spans="1:7" ht="30">
      <c r="A2238" s="416" t="s">
        <v>4673</v>
      </c>
      <c r="B2238" s="58" t="s">
        <v>4674</v>
      </c>
      <c r="C2238" s="59" t="s">
        <v>13</v>
      </c>
      <c r="D2238" s="60">
        <v>121.78</v>
      </c>
      <c r="E2238" s="60">
        <v>26.06</v>
      </c>
      <c r="F2238" s="60">
        <v>147.84</v>
      </c>
      <c r="G2238" s="13">
        <v>15</v>
      </c>
    </row>
    <row r="2239" spans="1:7" ht="30">
      <c r="A2239" s="416" t="s">
        <v>4675</v>
      </c>
      <c r="B2239" s="58" t="s">
        <v>4676</v>
      </c>
      <c r="C2239" s="59" t="s">
        <v>13</v>
      </c>
      <c r="D2239" s="60">
        <v>106.8</v>
      </c>
      <c r="E2239" s="60">
        <v>39.07</v>
      </c>
      <c r="F2239" s="60">
        <v>145.87</v>
      </c>
      <c r="G2239" s="13">
        <v>15</v>
      </c>
    </row>
    <row r="2240" spans="1:7" ht="30">
      <c r="A2240" s="416" t="s">
        <v>4677</v>
      </c>
      <c r="B2240" s="58" t="s">
        <v>4678</v>
      </c>
      <c r="C2240" s="59" t="s">
        <v>13</v>
      </c>
      <c r="D2240" s="60">
        <v>119.09</v>
      </c>
      <c r="E2240" s="60">
        <v>39.07</v>
      </c>
      <c r="F2240" s="60">
        <v>158.16</v>
      </c>
      <c r="G2240" s="13">
        <v>15</v>
      </c>
    </row>
    <row r="2241" spans="1:7" ht="30">
      <c r="A2241" s="416" t="s">
        <v>4679</v>
      </c>
      <c r="B2241" s="58" t="s">
        <v>4680</v>
      </c>
      <c r="C2241" s="59" t="s">
        <v>13</v>
      </c>
      <c r="D2241" s="60">
        <v>140.88999999999999</v>
      </c>
      <c r="E2241" s="60">
        <v>39.07</v>
      </c>
      <c r="F2241" s="60">
        <v>179.96</v>
      </c>
      <c r="G2241" s="13">
        <v>15</v>
      </c>
    </row>
    <row r="2242" spans="1:7" ht="30">
      <c r="A2242" s="416" t="s">
        <v>4681</v>
      </c>
      <c r="B2242" s="58" t="s">
        <v>4682</v>
      </c>
      <c r="C2242" s="59" t="s">
        <v>13</v>
      </c>
      <c r="D2242" s="60">
        <v>156.63999999999999</v>
      </c>
      <c r="E2242" s="60">
        <v>39.07</v>
      </c>
      <c r="F2242" s="60">
        <v>195.71</v>
      </c>
      <c r="G2242" s="13">
        <v>15</v>
      </c>
    </row>
    <row r="2243" spans="1:7" ht="30">
      <c r="A2243" s="416" t="s">
        <v>4683</v>
      </c>
      <c r="B2243" s="58" t="s">
        <v>4684</v>
      </c>
      <c r="C2243" s="59" t="s">
        <v>13</v>
      </c>
      <c r="D2243" s="60">
        <v>169.64</v>
      </c>
      <c r="E2243" s="60">
        <v>52.1</v>
      </c>
      <c r="F2243" s="60">
        <v>221.74</v>
      </c>
      <c r="G2243" s="13">
        <v>15</v>
      </c>
    </row>
    <row r="2244" spans="1:7" ht="30">
      <c r="A2244" s="416" t="s">
        <v>4685</v>
      </c>
      <c r="B2244" s="58" t="s">
        <v>4686</v>
      </c>
      <c r="C2244" s="59" t="s">
        <v>13</v>
      </c>
      <c r="D2244" s="60">
        <v>209.39</v>
      </c>
      <c r="E2244" s="60">
        <v>52.1</v>
      </c>
      <c r="F2244" s="60">
        <v>261.49</v>
      </c>
      <c r="G2244" s="13">
        <v>15</v>
      </c>
    </row>
    <row r="2245" spans="1:7" ht="30">
      <c r="A2245" s="416" t="s">
        <v>382</v>
      </c>
      <c r="B2245" s="58" t="s">
        <v>383</v>
      </c>
      <c r="C2245" s="59" t="s">
        <v>13</v>
      </c>
      <c r="D2245" s="60">
        <v>61.52</v>
      </c>
      <c r="E2245" s="60">
        <v>26.06</v>
      </c>
      <c r="F2245" s="60">
        <v>87.58</v>
      </c>
      <c r="G2245" s="13">
        <v>15</v>
      </c>
    </row>
    <row r="2246" spans="1:7" ht="30">
      <c r="A2246" s="416" t="s">
        <v>4687</v>
      </c>
      <c r="B2246" s="58" t="s">
        <v>4688</v>
      </c>
      <c r="C2246" s="59" t="s">
        <v>13</v>
      </c>
      <c r="D2246" s="60">
        <v>75.989999999999995</v>
      </c>
      <c r="E2246" s="60">
        <v>26.06</v>
      </c>
      <c r="F2246" s="60">
        <v>102.05</v>
      </c>
      <c r="G2246" s="13">
        <v>15</v>
      </c>
    </row>
    <row r="2247" spans="1:7" ht="30">
      <c r="A2247" s="416" t="s">
        <v>4689</v>
      </c>
      <c r="B2247" s="58" t="s">
        <v>4690</v>
      </c>
      <c r="C2247" s="59" t="s">
        <v>13</v>
      </c>
      <c r="D2247" s="60">
        <v>93.03</v>
      </c>
      <c r="E2247" s="60">
        <v>26.06</v>
      </c>
      <c r="F2247" s="60">
        <v>119.09</v>
      </c>
      <c r="G2247" s="13">
        <v>15</v>
      </c>
    </row>
    <row r="2248" spans="1:7" ht="30">
      <c r="A2248" s="416" t="s">
        <v>4691</v>
      </c>
      <c r="B2248" s="58" t="s">
        <v>4692</v>
      </c>
      <c r="C2248" s="59" t="s">
        <v>13</v>
      </c>
      <c r="D2248" s="60">
        <v>105.69</v>
      </c>
      <c r="E2248" s="60">
        <v>26.06</v>
      </c>
      <c r="F2248" s="60">
        <v>131.75</v>
      </c>
      <c r="G2248" s="13">
        <v>15</v>
      </c>
    </row>
    <row r="2249" spans="1:7">
      <c r="A2249" s="416" t="s">
        <v>4693</v>
      </c>
      <c r="B2249" s="58" t="s">
        <v>4694</v>
      </c>
      <c r="C2249" s="59"/>
      <c r="D2249" s="60"/>
      <c r="E2249" s="60"/>
      <c r="F2249" s="60"/>
      <c r="G2249" s="13">
        <v>15</v>
      </c>
    </row>
    <row r="2250" spans="1:7" ht="30">
      <c r="A2250" s="416" t="s">
        <v>384</v>
      </c>
      <c r="B2250" s="58" t="s">
        <v>385</v>
      </c>
      <c r="C2250" s="59" t="s">
        <v>13</v>
      </c>
      <c r="D2250" s="60">
        <v>102.49</v>
      </c>
      <c r="E2250" s="60">
        <v>39.07</v>
      </c>
      <c r="F2250" s="60">
        <v>141.56</v>
      </c>
      <c r="G2250" s="13">
        <v>15</v>
      </c>
    </row>
    <row r="2251" spans="1:7" ht="30">
      <c r="A2251" s="416" t="s">
        <v>4695</v>
      </c>
      <c r="B2251" s="58" t="s">
        <v>4696</v>
      </c>
      <c r="C2251" s="59" t="s">
        <v>13</v>
      </c>
      <c r="D2251" s="60">
        <v>123.06</v>
      </c>
      <c r="E2251" s="60">
        <v>39.07</v>
      </c>
      <c r="F2251" s="60">
        <v>162.13</v>
      </c>
    </row>
    <row r="2252" spans="1:7" ht="30">
      <c r="A2252" s="416" t="s">
        <v>4697</v>
      </c>
      <c r="B2252" s="58" t="s">
        <v>4698</v>
      </c>
      <c r="C2252" s="59" t="s">
        <v>13</v>
      </c>
      <c r="D2252" s="60">
        <v>140.35</v>
      </c>
      <c r="E2252" s="60">
        <v>39.07</v>
      </c>
      <c r="F2252" s="60">
        <v>179.42</v>
      </c>
      <c r="G2252" s="13">
        <v>15</v>
      </c>
    </row>
    <row r="2253" spans="1:7" ht="30">
      <c r="A2253" s="416" t="s">
        <v>4699</v>
      </c>
      <c r="B2253" s="58" t="s">
        <v>4700</v>
      </c>
      <c r="C2253" s="59" t="s">
        <v>13</v>
      </c>
      <c r="D2253" s="60">
        <v>151.01</v>
      </c>
      <c r="E2253" s="60">
        <v>52.1</v>
      </c>
      <c r="F2253" s="60">
        <v>203.11</v>
      </c>
      <c r="G2253" s="13">
        <v>15</v>
      </c>
    </row>
    <row r="2254" spans="1:7" ht="30">
      <c r="A2254" s="416" t="s">
        <v>4701</v>
      </c>
      <c r="B2254" s="58" t="s">
        <v>4702</v>
      </c>
      <c r="C2254" s="59" t="s">
        <v>13</v>
      </c>
      <c r="D2254" s="60">
        <v>216.68</v>
      </c>
      <c r="E2254" s="60">
        <v>52.1</v>
      </c>
      <c r="F2254" s="60">
        <v>268.77999999999997</v>
      </c>
      <c r="G2254" s="13">
        <v>15</v>
      </c>
    </row>
    <row r="2255" spans="1:7" ht="30">
      <c r="A2255" s="416" t="s">
        <v>207</v>
      </c>
      <c r="B2255" s="58" t="s">
        <v>206</v>
      </c>
      <c r="C2255" s="59" t="s">
        <v>13</v>
      </c>
      <c r="D2255" s="60">
        <v>27.48</v>
      </c>
      <c r="E2255" s="60">
        <v>2.61</v>
      </c>
      <c r="F2255" s="60">
        <v>30.09</v>
      </c>
      <c r="G2255" s="13">
        <v>15</v>
      </c>
    </row>
    <row r="2256" spans="1:7" ht="30">
      <c r="A2256" s="416" t="s">
        <v>4703</v>
      </c>
      <c r="B2256" s="58" t="s">
        <v>4704</v>
      </c>
      <c r="C2256" s="59" t="s">
        <v>13</v>
      </c>
      <c r="D2256" s="60">
        <v>48</v>
      </c>
      <c r="E2256" s="60">
        <v>2.61</v>
      </c>
      <c r="F2256" s="60">
        <v>50.61</v>
      </c>
      <c r="G2256" s="13">
        <v>15</v>
      </c>
    </row>
    <row r="2257" spans="1:7" ht="30">
      <c r="A2257" s="416" t="s">
        <v>4705</v>
      </c>
      <c r="B2257" s="58" t="s">
        <v>4706</v>
      </c>
      <c r="C2257" s="59" t="s">
        <v>13</v>
      </c>
      <c r="D2257" s="60">
        <v>66.849999999999994</v>
      </c>
      <c r="E2257" s="60">
        <v>2.61</v>
      </c>
      <c r="F2257" s="60">
        <v>69.459999999999994</v>
      </c>
      <c r="G2257" s="13">
        <v>15</v>
      </c>
    </row>
    <row r="2258" spans="1:7" ht="30">
      <c r="A2258" s="416" t="s">
        <v>4707</v>
      </c>
      <c r="B2258" s="58" t="s">
        <v>4708</v>
      </c>
      <c r="C2258" s="59" t="s">
        <v>13</v>
      </c>
      <c r="D2258" s="60">
        <v>84.4</v>
      </c>
      <c r="E2258" s="60">
        <v>2.61</v>
      </c>
      <c r="F2258" s="60">
        <v>87.01</v>
      </c>
      <c r="G2258" s="13">
        <v>15</v>
      </c>
    </row>
    <row r="2259" spans="1:7" ht="30">
      <c r="A2259" s="416" t="s">
        <v>4709</v>
      </c>
      <c r="B2259" s="58" t="s">
        <v>4710</v>
      </c>
      <c r="C2259" s="59" t="s">
        <v>13</v>
      </c>
      <c r="D2259" s="60">
        <v>114.11</v>
      </c>
      <c r="E2259" s="60">
        <v>2.61</v>
      </c>
      <c r="F2259" s="60">
        <v>116.72</v>
      </c>
      <c r="G2259" s="13">
        <v>15</v>
      </c>
    </row>
    <row r="2260" spans="1:7" ht="30">
      <c r="A2260" s="416" t="s">
        <v>4711</v>
      </c>
      <c r="B2260" s="58" t="s">
        <v>4712</v>
      </c>
      <c r="C2260" s="59" t="s">
        <v>13</v>
      </c>
      <c r="D2260" s="60">
        <v>121.64</v>
      </c>
      <c r="E2260" s="60">
        <v>2.61</v>
      </c>
      <c r="F2260" s="60">
        <v>124.25</v>
      </c>
      <c r="G2260" s="13">
        <v>15</v>
      </c>
    </row>
    <row r="2261" spans="1:7" ht="30">
      <c r="A2261" s="416" t="s">
        <v>4713</v>
      </c>
      <c r="B2261" s="58" t="s">
        <v>4714</v>
      </c>
      <c r="C2261" s="59" t="s">
        <v>13</v>
      </c>
      <c r="D2261" s="60">
        <v>162.27000000000001</v>
      </c>
      <c r="E2261" s="60">
        <v>2.61</v>
      </c>
      <c r="F2261" s="60">
        <v>164.88</v>
      </c>
      <c r="G2261" s="13">
        <v>15</v>
      </c>
    </row>
    <row r="2262" spans="1:7">
      <c r="A2262" s="416" t="s">
        <v>4715</v>
      </c>
      <c r="B2262" s="58" t="s">
        <v>4716</v>
      </c>
      <c r="C2262" s="59"/>
      <c r="D2262" s="60"/>
      <c r="E2262" s="60"/>
      <c r="F2262" s="60"/>
      <c r="G2262" s="13">
        <v>15</v>
      </c>
    </row>
    <row r="2263" spans="1:7">
      <c r="A2263" s="416" t="s">
        <v>4717</v>
      </c>
      <c r="B2263" s="58" t="s">
        <v>4718</v>
      </c>
      <c r="C2263" s="59" t="s">
        <v>14</v>
      </c>
      <c r="D2263" s="60">
        <v>5.66</v>
      </c>
      <c r="E2263" s="60">
        <v>13.03</v>
      </c>
      <c r="F2263" s="60">
        <v>18.690000000000001</v>
      </c>
      <c r="G2263" s="13">
        <v>15</v>
      </c>
    </row>
    <row r="2264" spans="1:7">
      <c r="A2264" s="416" t="s">
        <v>4719</v>
      </c>
      <c r="B2264" s="58" t="s">
        <v>4720</v>
      </c>
      <c r="C2264" s="59" t="s">
        <v>14</v>
      </c>
      <c r="D2264" s="60">
        <v>10.62</v>
      </c>
      <c r="E2264" s="60">
        <v>13.03</v>
      </c>
      <c r="F2264" s="60">
        <v>23.65</v>
      </c>
    </row>
    <row r="2265" spans="1:7">
      <c r="A2265" s="416" t="s">
        <v>4721</v>
      </c>
      <c r="B2265" s="58" t="s">
        <v>4722</v>
      </c>
      <c r="C2265" s="59" t="s">
        <v>14</v>
      </c>
      <c r="D2265" s="60">
        <v>13.5</v>
      </c>
      <c r="E2265" s="60">
        <v>13.03</v>
      </c>
      <c r="F2265" s="60">
        <v>26.53</v>
      </c>
      <c r="G2265" s="13">
        <v>15</v>
      </c>
    </row>
    <row r="2266" spans="1:7">
      <c r="A2266" s="416" t="s">
        <v>4723</v>
      </c>
      <c r="B2266" s="58" t="s">
        <v>4724</v>
      </c>
      <c r="C2266" s="59" t="s">
        <v>14</v>
      </c>
      <c r="D2266" s="60">
        <v>16.28</v>
      </c>
      <c r="E2266" s="60">
        <v>13.03</v>
      </c>
      <c r="F2266" s="60">
        <v>29.31</v>
      </c>
      <c r="G2266" s="13">
        <v>15</v>
      </c>
    </row>
    <row r="2267" spans="1:7">
      <c r="A2267" s="416" t="s">
        <v>4725</v>
      </c>
      <c r="B2267" s="58" t="s">
        <v>4726</v>
      </c>
      <c r="C2267" s="59" t="s">
        <v>14</v>
      </c>
      <c r="D2267" s="60">
        <v>18.5</v>
      </c>
      <c r="E2267" s="60">
        <v>13.03</v>
      </c>
      <c r="F2267" s="60">
        <v>31.53</v>
      </c>
      <c r="G2267" s="13">
        <v>15</v>
      </c>
    </row>
    <row r="2268" spans="1:7">
      <c r="A2268" s="416" t="s">
        <v>4727</v>
      </c>
      <c r="B2268" s="58" t="s">
        <v>4728</v>
      </c>
      <c r="C2268" s="59" t="s">
        <v>14</v>
      </c>
      <c r="D2268" s="60">
        <v>22</v>
      </c>
      <c r="E2268" s="60">
        <v>13.03</v>
      </c>
      <c r="F2268" s="60">
        <v>35.03</v>
      </c>
      <c r="G2268" s="13">
        <v>15</v>
      </c>
    </row>
    <row r="2269" spans="1:7">
      <c r="A2269" s="416" t="s">
        <v>4729</v>
      </c>
      <c r="B2269" s="58" t="s">
        <v>4730</v>
      </c>
      <c r="C2269" s="59" t="s">
        <v>14</v>
      </c>
      <c r="D2269" s="60">
        <v>15</v>
      </c>
      <c r="E2269" s="60">
        <v>13.03</v>
      </c>
      <c r="F2269" s="60">
        <v>28.03</v>
      </c>
      <c r="G2269" s="13">
        <v>15</v>
      </c>
    </row>
    <row r="2270" spans="1:7">
      <c r="A2270" s="416" t="s">
        <v>4731</v>
      </c>
      <c r="B2270" s="58" t="s">
        <v>4732</v>
      </c>
      <c r="C2270" s="59" t="s">
        <v>14</v>
      </c>
      <c r="D2270" s="60">
        <v>17.09</v>
      </c>
      <c r="E2270" s="60">
        <v>13.03</v>
      </c>
      <c r="F2270" s="60">
        <v>30.12</v>
      </c>
      <c r="G2270" s="13">
        <v>15</v>
      </c>
    </row>
    <row r="2271" spans="1:7">
      <c r="A2271" s="416" t="s">
        <v>4733</v>
      </c>
      <c r="B2271" s="58" t="s">
        <v>4734</v>
      </c>
      <c r="C2271" s="59" t="s">
        <v>14</v>
      </c>
      <c r="D2271" s="60">
        <v>20.96</v>
      </c>
      <c r="E2271" s="60">
        <v>13.03</v>
      </c>
      <c r="F2271" s="60">
        <v>33.99</v>
      </c>
      <c r="G2271" s="13">
        <v>15</v>
      </c>
    </row>
    <row r="2272" spans="1:7">
      <c r="A2272" s="416" t="s">
        <v>4735</v>
      </c>
      <c r="B2272" s="58" t="s">
        <v>4736</v>
      </c>
      <c r="C2272" s="59" t="s">
        <v>14</v>
      </c>
      <c r="D2272" s="60">
        <v>21.71</v>
      </c>
      <c r="E2272" s="60">
        <v>13.03</v>
      </c>
      <c r="F2272" s="60">
        <v>34.74</v>
      </c>
      <c r="G2272" s="13">
        <v>15</v>
      </c>
    </row>
    <row r="2273" spans="1:7">
      <c r="A2273" s="416" t="s">
        <v>4737</v>
      </c>
      <c r="B2273" s="58" t="s">
        <v>4738</v>
      </c>
      <c r="C2273" s="59" t="s">
        <v>14</v>
      </c>
      <c r="D2273" s="60">
        <v>25.72</v>
      </c>
      <c r="E2273" s="60">
        <v>13.03</v>
      </c>
      <c r="F2273" s="60">
        <v>38.75</v>
      </c>
      <c r="G2273" s="13">
        <v>15</v>
      </c>
    </row>
    <row r="2274" spans="1:7">
      <c r="A2274" s="416" t="s">
        <v>4739</v>
      </c>
      <c r="B2274" s="58" t="s">
        <v>4740</v>
      </c>
      <c r="C2274" s="59" t="s">
        <v>14</v>
      </c>
      <c r="D2274" s="60">
        <v>30.2</v>
      </c>
      <c r="E2274" s="60">
        <v>13.03</v>
      </c>
      <c r="F2274" s="60">
        <v>43.23</v>
      </c>
      <c r="G2274" s="13">
        <v>15</v>
      </c>
    </row>
    <row r="2275" spans="1:7">
      <c r="A2275" s="416" t="s">
        <v>4741</v>
      </c>
      <c r="B2275" s="58" t="s">
        <v>4742</v>
      </c>
      <c r="C2275" s="59" t="s">
        <v>14</v>
      </c>
      <c r="D2275" s="60">
        <v>15.26</v>
      </c>
      <c r="E2275" s="60">
        <v>13.03</v>
      </c>
      <c r="F2275" s="60">
        <v>28.29</v>
      </c>
      <c r="G2275" s="13">
        <v>15</v>
      </c>
    </row>
    <row r="2276" spans="1:7">
      <c r="A2276" s="416" t="s">
        <v>4743</v>
      </c>
      <c r="B2276" s="58" t="s">
        <v>4744</v>
      </c>
      <c r="C2276" s="59" t="s">
        <v>14</v>
      </c>
      <c r="D2276" s="60">
        <v>17.28</v>
      </c>
      <c r="E2276" s="60">
        <v>13.03</v>
      </c>
      <c r="F2276" s="60">
        <v>30.31</v>
      </c>
      <c r="G2276" s="13">
        <v>15</v>
      </c>
    </row>
    <row r="2277" spans="1:7">
      <c r="A2277" s="416" t="s">
        <v>4745</v>
      </c>
      <c r="B2277" s="58" t="s">
        <v>4746</v>
      </c>
      <c r="C2277" s="59" t="s">
        <v>14</v>
      </c>
      <c r="D2277" s="60">
        <v>21.8</v>
      </c>
      <c r="E2277" s="60">
        <v>13.03</v>
      </c>
      <c r="F2277" s="60">
        <v>34.83</v>
      </c>
      <c r="G2277" s="13">
        <v>15</v>
      </c>
    </row>
    <row r="2278" spans="1:7">
      <c r="A2278" s="416" t="s">
        <v>4747</v>
      </c>
      <c r="B2278" s="58" t="s">
        <v>4748</v>
      </c>
      <c r="C2278" s="59" t="s">
        <v>14</v>
      </c>
      <c r="D2278" s="60">
        <v>27.03</v>
      </c>
      <c r="E2278" s="60">
        <v>13.03</v>
      </c>
      <c r="F2278" s="60">
        <v>40.06</v>
      </c>
      <c r="G2278" s="13">
        <v>15</v>
      </c>
    </row>
    <row r="2279" spans="1:7">
      <c r="A2279" s="416" t="s">
        <v>4749</v>
      </c>
      <c r="B2279" s="58" t="s">
        <v>4750</v>
      </c>
      <c r="C2279" s="59" t="s">
        <v>14</v>
      </c>
      <c r="D2279" s="60">
        <v>25.68</v>
      </c>
      <c r="E2279" s="60">
        <v>18.239999999999998</v>
      </c>
      <c r="F2279" s="60">
        <v>43.92</v>
      </c>
      <c r="G2279" s="13">
        <v>15</v>
      </c>
    </row>
    <row r="2280" spans="1:7">
      <c r="A2280" s="416" t="s">
        <v>4751</v>
      </c>
      <c r="B2280" s="58" t="s">
        <v>4752</v>
      </c>
      <c r="C2280" s="59" t="s">
        <v>14</v>
      </c>
      <c r="D2280" s="60">
        <v>34.409999999999997</v>
      </c>
      <c r="E2280" s="60">
        <v>18.239999999999998</v>
      </c>
      <c r="F2280" s="60">
        <v>52.65</v>
      </c>
      <c r="G2280" s="13">
        <v>15</v>
      </c>
    </row>
    <row r="2281" spans="1:7">
      <c r="A2281" s="416" t="s">
        <v>4753</v>
      </c>
      <c r="B2281" s="58" t="s">
        <v>4754</v>
      </c>
      <c r="C2281" s="59" t="s">
        <v>14</v>
      </c>
      <c r="D2281" s="60">
        <v>47.32</v>
      </c>
      <c r="E2281" s="60">
        <v>18.239999999999998</v>
      </c>
      <c r="F2281" s="60">
        <v>65.56</v>
      </c>
      <c r="G2281" s="13">
        <v>15</v>
      </c>
    </row>
    <row r="2282" spans="1:7">
      <c r="A2282" s="416" t="s">
        <v>32184</v>
      </c>
      <c r="B2282" s="58" t="s">
        <v>4755</v>
      </c>
      <c r="C2282" s="59"/>
      <c r="D2282" s="60"/>
      <c r="E2282" s="60"/>
      <c r="F2282" s="60"/>
      <c r="G2282" s="13">
        <v>15</v>
      </c>
    </row>
    <row r="2283" spans="1:7">
      <c r="A2283" s="416" t="s">
        <v>4756</v>
      </c>
      <c r="B2283" s="58" t="s">
        <v>4757</v>
      </c>
      <c r="C2283" s="59"/>
      <c r="D2283" s="60"/>
      <c r="E2283" s="60"/>
      <c r="F2283" s="60"/>
      <c r="G2283" s="13">
        <v>15</v>
      </c>
    </row>
    <row r="2284" spans="1:7" ht="30">
      <c r="A2284" s="416" t="s">
        <v>4758</v>
      </c>
      <c r="B2284" s="58" t="s">
        <v>4759</v>
      </c>
      <c r="C2284" s="59" t="s">
        <v>13</v>
      </c>
      <c r="D2284" s="60">
        <v>1.73</v>
      </c>
      <c r="E2284" s="60">
        <v>2.09</v>
      </c>
      <c r="F2284" s="60">
        <v>3.82</v>
      </c>
    </row>
    <row r="2285" spans="1:7" ht="30">
      <c r="A2285" s="416" t="s">
        <v>4760</v>
      </c>
      <c r="B2285" s="58" t="s">
        <v>4761</v>
      </c>
      <c r="C2285" s="59" t="s">
        <v>13</v>
      </c>
      <c r="D2285" s="60">
        <v>2.63</v>
      </c>
      <c r="E2285" s="60">
        <v>2.09</v>
      </c>
      <c r="F2285" s="60">
        <v>4.72</v>
      </c>
    </row>
    <row r="2286" spans="1:7" ht="30">
      <c r="A2286" s="416" t="s">
        <v>4762</v>
      </c>
      <c r="B2286" s="58" t="s">
        <v>4763</v>
      </c>
      <c r="C2286" s="59" t="s">
        <v>13</v>
      </c>
      <c r="D2286" s="60">
        <v>4.2300000000000004</v>
      </c>
      <c r="E2286" s="60">
        <v>3.12</v>
      </c>
      <c r="F2286" s="60">
        <v>7.35</v>
      </c>
      <c r="G2286" s="13">
        <v>15</v>
      </c>
    </row>
    <row r="2287" spans="1:7" ht="30">
      <c r="A2287" s="416" t="s">
        <v>4764</v>
      </c>
      <c r="B2287" s="58" t="s">
        <v>4765</v>
      </c>
      <c r="C2287" s="59" t="s">
        <v>13</v>
      </c>
      <c r="D2287" s="60">
        <v>6.32</v>
      </c>
      <c r="E2287" s="60">
        <v>3.64</v>
      </c>
      <c r="F2287" s="60">
        <v>9.9600000000000009</v>
      </c>
      <c r="G2287" s="13">
        <v>15</v>
      </c>
    </row>
    <row r="2288" spans="1:7" ht="30">
      <c r="A2288" s="416" t="s">
        <v>4766</v>
      </c>
      <c r="B2288" s="58" t="s">
        <v>4767</v>
      </c>
      <c r="C2288" s="59" t="s">
        <v>13</v>
      </c>
      <c r="D2288" s="60">
        <v>10.59</v>
      </c>
      <c r="E2288" s="60">
        <v>4.17</v>
      </c>
      <c r="F2288" s="60">
        <v>14.76</v>
      </c>
      <c r="G2288" s="13">
        <v>15</v>
      </c>
    </row>
    <row r="2289" spans="1:7">
      <c r="A2289" s="416" t="s">
        <v>4768</v>
      </c>
      <c r="B2289" s="58" t="s">
        <v>4769</v>
      </c>
      <c r="C2289" s="59"/>
      <c r="D2289" s="60"/>
      <c r="E2289" s="60"/>
      <c r="F2289" s="60"/>
      <c r="G2289" s="13">
        <v>15</v>
      </c>
    </row>
    <row r="2290" spans="1:7" ht="30">
      <c r="A2290" s="416" t="s">
        <v>4770</v>
      </c>
      <c r="B2290" s="58" t="s">
        <v>4771</v>
      </c>
      <c r="C2290" s="59" t="s">
        <v>13</v>
      </c>
      <c r="D2290" s="60">
        <v>1.3</v>
      </c>
      <c r="E2290" s="60">
        <v>2.09</v>
      </c>
      <c r="F2290" s="60">
        <v>3.39</v>
      </c>
      <c r="G2290" s="13">
        <v>15</v>
      </c>
    </row>
    <row r="2291" spans="1:7" ht="30">
      <c r="A2291" s="416" t="s">
        <v>4772</v>
      </c>
      <c r="B2291" s="58" t="s">
        <v>4773</v>
      </c>
      <c r="C2291" s="59" t="s">
        <v>13</v>
      </c>
      <c r="D2291" s="60">
        <v>1.99</v>
      </c>
      <c r="E2291" s="60">
        <v>2.61</v>
      </c>
      <c r="F2291" s="60">
        <v>4.5999999999999996</v>
      </c>
    </row>
    <row r="2292" spans="1:7" ht="30">
      <c r="A2292" s="416" t="s">
        <v>4774</v>
      </c>
      <c r="B2292" s="58" t="s">
        <v>4775</v>
      </c>
      <c r="C2292" s="59" t="s">
        <v>13</v>
      </c>
      <c r="D2292" s="60">
        <v>3.05</v>
      </c>
      <c r="E2292" s="60">
        <v>3.12</v>
      </c>
      <c r="F2292" s="60">
        <v>6.17</v>
      </c>
      <c r="G2292" s="13">
        <v>15</v>
      </c>
    </row>
    <row r="2293" spans="1:7" ht="30">
      <c r="A2293" s="416" t="s">
        <v>4776</v>
      </c>
      <c r="B2293" s="58" t="s">
        <v>4777</v>
      </c>
      <c r="C2293" s="59" t="s">
        <v>13</v>
      </c>
      <c r="D2293" s="60">
        <v>4.41</v>
      </c>
      <c r="E2293" s="60">
        <v>3.64</v>
      </c>
      <c r="F2293" s="60">
        <v>8.0500000000000007</v>
      </c>
      <c r="G2293" s="13">
        <v>15</v>
      </c>
    </row>
    <row r="2294" spans="1:7" ht="30">
      <c r="A2294" s="416" t="s">
        <v>4778</v>
      </c>
      <c r="B2294" s="58" t="s">
        <v>4779</v>
      </c>
      <c r="C2294" s="59" t="s">
        <v>13</v>
      </c>
      <c r="D2294" s="60">
        <v>8.0500000000000007</v>
      </c>
      <c r="E2294" s="60">
        <v>4.17</v>
      </c>
      <c r="F2294" s="60">
        <v>12.22</v>
      </c>
      <c r="G2294" s="13">
        <v>15</v>
      </c>
    </row>
    <row r="2295" spans="1:7">
      <c r="A2295" s="416" t="s">
        <v>4780</v>
      </c>
      <c r="B2295" s="58" t="s">
        <v>4781</v>
      </c>
      <c r="C2295" s="59"/>
      <c r="D2295" s="60"/>
      <c r="E2295" s="60"/>
      <c r="F2295" s="60"/>
      <c r="G2295" s="13">
        <v>15</v>
      </c>
    </row>
    <row r="2296" spans="1:7">
      <c r="A2296" s="416" t="s">
        <v>4782</v>
      </c>
      <c r="B2296" s="58" t="s">
        <v>4783</v>
      </c>
      <c r="C2296" s="59" t="s">
        <v>13</v>
      </c>
      <c r="D2296" s="60">
        <v>12.48</v>
      </c>
      <c r="E2296" s="60">
        <v>2.61</v>
      </c>
      <c r="F2296" s="60">
        <v>15.09</v>
      </c>
      <c r="G2296" s="13">
        <v>15</v>
      </c>
    </row>
    <row r="2297" spans="1:7">
      <c r="A2297" s="416" t="s">
        <v>4784</v>
      </c>
      <c r="B2297" s="58" t="s">
        <v>4785</v>
      </c>
      <c r="C2297" s="59" t="s">
        <v>13</v>
      </c>
      <c r="D2297" s="60">
        <v>16.77</v>
      </c>
      <c r="E2297" s="60">
        <v>2.61</v>
      </c>
      <c r="F2297" s="60">
        <v>19.38</v>
      </c>
    </row>
    <row r="2298" spans="1:7">
      <c r="A2298" s="416" t="s">
        <v>4786</v>
      </c>
      <c r="B2298" s="58" t="s">
        <v>4787</v>
      </c>
      <c r="C2298" s="59" t="s">
        <v>13</v>
      </c>
      <c r="D2298" s="60">
        <v>25.67</v>
      </c>
      <c r="E2298" s="60">
        <v>5.21</v>
      </c>
      <c r="F2298" s="60">
        <v>30.88</v>
      </c>
      <c r="G2298" s="13">
        <v>15</v>
      </c>
    </row>
    <row r="2299" spans="1:7">
      <c r="A2299" s="416" t="s">
        <v>4788</v>
      </c>
      <c r="B2299" s="58" t="s">
        <v>4789</v>
      </c>
      <c r="C2299" s="59" t="s">
        <v>13</v>
      </c>
      <c r="D2299" s="60">
        <v>36.950000000000003</v>
      </c>
      <c r="E2299" s="60">
        <v>7.82</v>
      </c>
      <c r="F2299" s="60">
        <v>44.77</v>
      </c>
      <c r="G2299" s="13">
        <v>15</v>
      </c>
    </row>
    <row r="2300" spans="1:7">
      <c r="A2300" s="416" t="s">
        <v>4790</v>
      </c>
      <c r="B2300" s="58" t="s">
        <v>4791</v>
      </c>
      <c r="C2300" s="59" t="s">
        <v>13</v>
      </c>
      <c r="D2300" s="60">
        <v>51.54</v>
      </c>
      <c r="E2300" s="60">
        <v>10.42</v>
      </c>
      <c r="F2300" s="60">
        <v>61.96</v>
      </c>
      <c r="G2300" s="13">
        <v>15</v>
      </c>
    </row>
    <row r="2301" spans="1:7">
      <c r="A2301" s="416" t="s">
        <v>4792</v>
      </c>
      <c r="B2301" s="58" t="s">
        <v>4793</v>
      </c>
      <c r="C2301" s="59" t="s">
        <v>13</v>
      </c>
      <c r="D2301" s="60">
        <v>71.959999999999994</v>
      </c>
      <c r="E2301" s="60">
        <v>13.03</v>
      </c>
      <c r="F2301" s="60">
        <v>84.99</v>
      </c>
      <c r="G2301" s="13">
        <v>15</v>
      </c>
    </row>
    <row r="2302" spans="1:7">
      <c r="A2302" s="416" t="s">
        <v>4794</v>
      </c>
      <c r="B2302" s="58" t="s">
        <v>4795</v>
      </c>
      <c r="C2302" s="59" t="s">
        <v>13</v>
      </c>
      <c r="D2302" s="60">
        <v>102.33</v>
      </c>
      <c r="E2302" s="60">
        <v>15.63</v>
      </c>
      <c r="F2302" s="60">
        <v>117.96</v>
      </c>
      <c r="G2302" s="13">
        <v>15</v>
      </c>
    </row>
    <row r="2303" spans="1:7">
      <c r="A2303" s="416" t="s">
        <v>4796</v>
      </c>
      <c r="B2303" s="58" t="s">
        <v>4797</v>
      </c>
      <c r="C2303" s="59" t="s">
        <v>13</v>
      </c>
      <c r="D2303" s="60">
        <v>217.12</v>
      </c>
      <c r="E2303" s="60">
        <v>23.45</v>
      </c>
      <c r="F2303" s="60">
        <v>240.57</v>
      </c>
      <c r="G2303" s="13">
        <v>15</v>
      </c>
    </row>
    <row r="2304" spans="1:7">
      <c r="A2304" s="416" t="s">
        <v>4798</v>
      </c>
      <c r="B2304" s="58" t="s">
        <v>4799</v>
      </c>
      <c r="C2304" s="59"/>
      <c r="D2304" s="60"/>
      <c r="E2304" s="60"/>
      <c r="F2304" s="60"/>
      <c r="G2304" s="13">
        <v>15</v>
      </c>
    </row>
    <row r="2305" spans="1:7" ht="30">
      <c r="A2305" s="416" t="s">
        <v>4800</v>
      </c>
      <c r="B2305" s="58" t="s">
        <v>4801</v>
      </c>
      <c r="C2305" s="59" t="s">
        <v>13</v>
      </c>
      <c r="D2305" s="60">
        <v>214.67</v>
      </c>
      <c r="E2305" s="60">
        <v>47.25</v>
      </c>
      <c r="F2305" s="60">
        <v>261.92</v>
      </c>
      <c r="G2305" s="13">
        <v>15</v>
      </c>
    </row>
    <row r="2306" spans="1:7" ht="30">
      <c r="A2306" s="416" t="s">
        <v>4802</v>
      </c>
      <c r="B2306" s="58" t="s">
        <v>4803</v>
      </c>
      <c r="C2306" s="59"/>
      <c r="D2306" s="60"/>
      <c r="E2306" s="60"/>
      <c r="F2306" s="60"/>
    </row>
    <row r="2307" spans="1:7" ht="30">
      <c r="A2307" s="416" t="s">
        <v>4804</v>
      </c>
      <c r="B2307" s="58" t="s">
        <v>4805</v>
      </c>
      <c r="C2307" s="59" t="s">
        <v>13</v>
      </c>
      <c r="D2307" s="60">
        <v>61.61</v>
      </c>
      <c r="E2307" s="60">
        <v>28.34</v>
      </c>
      <c r="F2307" s="60">
        <v>89.95</v>
      </c>
      <c r="G2307" s="13">
        <v>15</v>
      </c>
    </row>
    <row r="2308" spans="1:7" ht="30">
      <c r="A2308" s="416" t="s">
        <v>4806</v>
      </c>
      <c r="B2308" s="58" t="s">
        <v>4807</v>
      </c>
      <c r="C2308" s="59" t="s">
        <v>13</v>
      </c>
      <c r="D2308" s="60">
        <v>78.38</v>
      </c>
      <c r="E2308" s="60">
        <v>34.130000000000003</v>
      </c>
      <c r="F2308" s="60">
        <v>112.51</v>
      </c>
    </row>
    <row r="2309" spans="1:7" ht="30">
      <c r="A2309" s="416" t="s">
        <v>4808</v>
      </c>
      <c r="B2309" s="58" t="s">
        <v>4809</v>
      </c>
      <c r="C2309" s="59" t="s">
        <v>13</v>
      </c>
      <c r="D2309" s="60">
        <v>92.2</v>
      </c>
      <c r="E2309" s="60">
        <v>47.25</v>
      </c>
      <c r="F2309" s="60">
        <v>139.44999999999999</v>
      </c>
      <c r="G2309" s="13">
        <v>15</v>
      </c>
    </row>
    <row r="2310" spans="1:7" ht="30">
      <c r="A2310" s="416" t="s">
        <v>4810</v>
      </c>
      <c r="B2310" s="58" t="s">
        <v>4811</v>
      </c>
      <c r="C2310" s="59" t="s">
        <v>13</v>
      </c>
      <c r="D2310" s="60">
        <v>180.43</v>
      </c>
      <c r="E2310" s="60">
        <v>56.69</v>
      </c>
      <c r="F2310" s="60">
        <v>237.12</v>
      </c>
      <c r="G2310" s="13">
        <v>15</v>
      </c>
    </row>
    <row r="2311" spans="1:7">
      <c r="A2311" s="416" t="s">
        <v>4812</v>
      </c>
      <c r="B2311" s="58" t="s">
        <v>4813</v>
      </c>
      <c r="C2311" s="59"/>
      <c r="D2311" s="60"/>
      <c r="E2311" s="60"/>
      <c r="F2311" s="60"/>
      <c r="G2311" s="13">
        <v>15</v>
      </c>
    </row>
    <row r="2312" spans="1:7">
      <c r="A2312" s="416" t="s">
        <v>4814</v>
      </c>
      <c r="B2312" s="58" t="s">
        <v>4815</v>
      </c>
      <c r="C2312" s="59" t="s">
        <v>14</v>
      </c>
      <c r="D2312" s="60">
        <v>12.93</v>
      </c>
      <c r="E2312" s="60">
        <v>5.21</v>
      </c>
      <c r="F2312" s="60">
        <v>18.14</v>
      </c>
      <c r="G2312" s="13">
        <v>15</v>
      </c>
    </row>
    <row r="2313" spans="1:7">
      <c r="A2313" s="416" t="s">
        <v>4816</v>
      </c>
      <c r="B2313" s="58" t="s">
        <v>4817</v>
      </c>
      <c r="C2313" s="59" t="s">
        <v>14</v>
      </c>
      <c r="D2313" s="60">
        <v>6.74</v>
      </c>
      <c r="E2313" s="60">
        <v>5.21</v>
      </c>
      <c r="F2313" s="60">
        <v>11.95</v>
      </c>
    </row>
    <row r="2314" spans="1:7">
      <c r="A2314" s="416" t="s">
        <v>4818</v>
      </c>
      <c r="B2314" s="58" t="s">
        <v>4819</v>
      </c>
      <c r="C2314" s="59" t="s">
        <v>14</v>
      </c>
      <c r="D2314" s="60">
        <v>9.14</v>
      </c>
      <c r="E2314" s="60">
        <v>5.21</v>
      </c>
      <c r="F2314" s="60">
        <v>14.35</v>
      </c>
      <c r="G2314" s="13">
        <v>15</v>
      </c>
    </row>
    <row r="2315" spans="1:7">
      <c r="A2315" s="416" t="s">
        <v>4820</v>
      </c>
      <c r="B2315" s="58" t="s">
        <v>4821</v>
      </c>
      <c r="C2315" s="59" t="s">
        <v>14</v>
      </c>
      <c r="D2315" s="60">
        <v>11.53</v>
      </c>
      <c r="E2315" s="60">
        <v>5.21</v>
      </c>
      <c r="F2315" s="60">
        <v>16.739999999999998</v>
      </c>
      <c r="G2315" s="13">
        <v>15</v>
      </c>
    </row>
    <row r="2316" spans="1:7">
      <c r="A2316" s="416" t="s">
        <v>4822</v>
      </c>
      <c r="B2316" s="58" t="s">
        <v>4823</v>
      </c>
      <c r="C2316" s="59" t="s">
        <v>14</v>
      </c>
      <c r="D2316" s="60">
        <v>13.16</v>
      </c>
      <c r="E2316" s="60">
        <v>5.21</v>
      </c>
      <c r="F2316" s="60">
        <v>18.37</v>
      </c>
      <c r="G2316" s="13">
        <v>15</v>
      </c>
    </row>
    <row r="2317" spans="1:7">
      <c r="A2317" s="416" t="s">
        <v>4824</v>
      </c>
      <c r="B2317" s="58" t="s">
        <v>4825</v>
      </c>
      <c r="C2317" s="59" t="s">
        <v>14</v>
      </c>
      <c r="D2317" s="60">
        <v>13.36</v>
      </c>
      <c r="E2317" s="60">
        <v>5.21</v>
      </c>
      <c r="F2317" s="60">
        <v>18.57</v>
      </c>
      <c r="G2317" s="13">
        <v>15</v>
      </c>
    </row>
    <row r="2318" spans="1:7">
      <c r="A2318" s="416" t="s">
        <v>4826</v>
      </c>
      <c r="B2318" s="58" t="s">
        <v>4827</v>
      </c>
      <c r="C2318" s="59" t="s">
        <v>14</v>
      </c>
      <c r="D2318" s="60">
        <v>15.72</v>
      </c>
      <c r="E2318" s="60">
        <v>5.21</v>
      </c>
      <c r="F2318" s="60">
        <v>20.93</v>
      </c>
      <c r="G2318" s="13">
        <v>15</v>
      </c>
    </row>
    <row r="2319" spans="1:7">
      <c r="A2319" s="416" t="s">
        <v>4828</v>
      </c>
      <c r="B2319" s="58" t="s">
        <v>4829</v>
      </c>
      <c r="C2319" s="59" t="s">
        <v>14</v>
      </c>
      <c r="D2319" s="60">
        <v>17.739999999999998</v>
      </c>
      <c r="E2319" s="60">
        <v>5.21</v>
      </c>
      <c r="F2319" s="60">
        <v>22.95</v>
      </c>
      <c r="G2319" s="13">
        <v>15</v>
      </c>
    </row>
    <row r="2320" spans="1:7">
      <c r="A2320" s="416" t="s">
        <v>4830</v>
      </c>
      <c r="B2320" s="58" t="s">
        <v>4831</v>
      </c>
      <c r="C2320" s="59"/>
      <c r="D2320" s="60"/>
      <c r="E2320" s="60"/>
      <c r="F2320" s="60"/>
      <c r="G2320" s="13">
        <v>15</v>
      </c>
    </row>
    <row r="2321" spans="1:7">
      <c r="A2321" s="416" t="s">
        <v>4832</v>
      </c>
      <c r="B2321" s="58" t="s">
        <v>4833</v>
      </c>
      <c r="C2321" s="59" t="s">
        <v>14</v>
      </c>
      <c r="D2321" s="60">
        <v>0.96</v>
      </c>
      <c r="E2321" s="60">
        <v>4.17</v>
      </c>
      <c r="F2321" s="60">
        <v>5.13</v>
      </c>
      <c r="G2321" s="13">
        <v>15</v>
      </c>
    </row>
    <row r="2322" spans="1:7">
      <c r="A2322" s="416" t="s">
        <v>4834</v>
      </c>
      <c r="B2322" s="58" t="s">
        <v>4835</v>
      </c>
      <c r="C2322" s="59" t="s">
        <v>14</v>
      </c>
      <c r="D2322" s="60">
        <v>7.63</v>
      </c>
      <c r="E2322" s="60">
        <v>7.82</v>
      </c>
      <c r="F2322" s="60">
        <v>15.45</v>
      </c>
    </row>
    <row r="2323" spans="1:7">
      <c r="A2323" s="416" t="s">
        <v>4836</v>
      </c>
      <c r="B2323" s="58" t="s">
        <v>4837</v>
      </c>
      <c r="C2323" s="59" t="s">
        <v>14</v>
      </c>
      <c r="D2323" s="60">
        <v>8.51</v>
      </c>
      <c r="E2323" s="60">
        <v>7.82</v>
      </c>
      <c r="F2323" s="60">
        <v>16.329999999999998</v>
      </c>
      <c r="G2323" s="13">
        <v>15</v>
      </c>
    </row>
    <row r="2324" spans="1:7">
      <c r="A2324" s="416" t="s">
        <v>4838</v>
      </c>
      <c r="B2324" s="58" t="s">
        <v>4839</v>
      </c>
      <c r="C2324" s="59" t="s">
        <v>14</v>
      </c>
      <c r="D2324" s="60">
        <v>9.1999999999999993</v>
      </c>
      <c r="E2324" s="60">
        <v>7.82</v>
      </c>
      <c r="F2324" s="60">
        <v>17.02</v>
      </c>
      <c r="G2324" s="13">
        <v>15</v>
      </c>
    </row>
    <row r="2325" spans="1:7">
      <c r="A2325" s="416" t="s">
        <v>4840</v>
      </c>
      <c r="B2325" s="58" t="s">
        <v>4841</v>
      </c>
      <c r="C2325" s="59" t="s">
        <v>14</v>
      </c>
      <c r="D2325" s="60">
        <v>9.58</v>
      </c>
      <c r="E2325" s="60">
        <v>7.82</v>
      </c>
      <c r="F2325" s="60">
        <v>17.399999999999999</v>
      </c>
      <c r="G2325" s="13">
        <v>15</v>
      </c>
    </row>
    <row r="2326" spans="1:7">
      <c r="A2326" s="416" t="s">
        <v>145</v>
      </c>
      <c r="B2326" s="58" t="s">
        <v>146</v>
      </c>
      <c r="C2326" s="59" t="s">
        <v>14</v>
      </c>
      <c r="D2326" s="60">
        <v>16.47</v>
      </c>
      <c r="E2326" s="60">
        <v>7.82</v>
      </c>
      <c r="F2326" s="60">
        <v>24.29</v>
      </c>
      <c r="G2326" s="13">
        <v>15</v>
      </c>
    </row>
    <row r="2327" spans="1:7">
      <c r="A2327" s="416" t="s">
        <v>4842</v>
      </c>
      <c r="B2327" s="58" t="s">
        <v>4843</v>
      </c>
      <c r="C2327" s="59" t="s">
        <v>14</v>
      </c>
      <c r="D2327" s="60">
        <v>15.7</v>
      </c>
      <c r="E2327" s="60">
        <v>7.82</v>
      </c>
      <c r="F2327" s="60">
        <v>23.52</v>
      </c>
      <c r="G2327" s="13">
        <v>15</v>
      </c>
    </row>
    <row r="2328" spans="1:7">
      <c r="A2328" s="416" t="s">
        <v>4844</v>
      </c>
      <c r="B2328" s="58" t="s">
        <v>4845</v>
      </c>
      <c r="C2328" s="59" t="s">
        <v>14</v>
      </c>
      <c r="D2328" s="60">
        <v>23.34</v>
      </c>
      <c r="E2328" s="60">
        <v>7.82</v>
      </c>
      <c r="F2328" s="60">
        <v>31.16</v>
      </c>
      <c r="G2328" s="13">
        <v>15</v>
      </c>
    </row>
    <row r="2329" spans="1:7">
      <c r="A2329" s="416" t="s">
        <v>4846</v>
      </c>
      <c r="B2329" s="58" t="s">
        <v>4847</v>
      </c>
      <c r="C2329" s="59" t="s">
        <v>14</v>
      </c>
      <c r="D2329" s="60">
        <v>33.090000000000003</v>
      </c>
      <c r="E2329" s="60">
        <v>10.42</v>
      </c>
      <c r="F2329" s="60">
        <v>43.51</v>
      </c>
      <c r="G2329" s="13">
        <v>15</v>
      </c>
    </row>
    <row r="2330" spans="1:7">
      <c r="A2330" s="416" t="s">
        <v>4848</v>
      </c>
      <c r="B2330" s="58" t="s">
        <v>4849</v>
      </c>
      <c r="C2330" s="59" t="s">
        <v>14</v>
      </c>
      <c r="D2330" s="60">
        <v>33.28</v>
      </c>
      <c r="E2330" s="60">
        <v>10.42</v>
      </c>
      <c r="F2330" s="60">
        <v>43.7</v>
      </c>
      <c r="G2330" s="13">
        <v>15</v>
      </c>
    </row>
    <row r="2331" spans="1:7">
      <c r="A2331" s="416" t="s">
        <v>4850</v>
      </c>
      <c r="B2331" s="58" t="s">
        <v>4851</v>
      </c>
      <c r="C2331" s="59" t="s">
        <v>14</v>
      </c>
      <c r="D2331" s="60">
        <v>41.9</v>
      </c>
      <c r="E2331" s="60">
        <v>10.42</v>
      </c>
      <c r="F2331" s="60">
        <v>52.32</v>
      </c>
      <c r="G2331" s="13">
        <v>15</v>
      </c>
    </row>
    <row r="2332" spans="1:7">
      <c r="A2332" s="416" t="s">
        <v>4852</v>
      </c>
      <c r="B2332" s="58" t="s">
        <v>4853</v>
      </c>
      <c r="C2332" s="59" t="s">
        <v>14</v>
      </c>
      <c r="D2332" s="60">
        <v>46.98</v>
      </c>
      <c r="E2332" s="60">
        <v>10.42</v>
      </c>
      <c r="F2332" s="60">
        <v>57.4</v>
      </c>
      <c r="G2332" s="13">
        <v>15</v>
      </c>
    </row>
    <row r="2333" spans="1:7">
      <c r="A2333" s="416" t="s">
        <v>4854</v>
      </c>
      <c r="B2333" s="58" t="s">
        <v>4855</v>
      </c>
      <c r="C2333" s="59"/>
      <c r="D2333" s="60"/>
      <c r="E2333" s="60"/>
      <c r="F2333" s="60"/>
      <c r="G2333" s="13">
        <v>15</v>
      </c>
    </row>
    <row r="2334" spans="1:7" ht="30">
      <c r="A2334" s="416" t="s">
        <v>4856</v>
      </c>
      <c r="B2334" s="58" t="s">
        <v>4857</v>
      </c>
      <c r="C2334" s="59" t="s">
        <v>13</v>
      </c>
      <c r="D2334" s="60">
        <v>7.96</v>
      </c>
      <c r="E2334" s="60">
        <v>7.82</v>
      </c>
      <c r="F2334" s="60">
        <v>15.78</v>
      </c>
      <c r="G2334" s="13">
        <v>15</v>
      </c>
    </row>
    <row r="2335" spans="1:7" ht="30">
      <c r="A2335" s="416" t="s">
        <v>4858</v>
      </c>
      <c r="B2335" s="58" t="s">
        <v>4859</v>
      </c>
      <c r="C2335" s="59" t="s">
        <v>13</v>
      </c>
      <c r="D2335" s="60">
        <v>14.24</v>
      </c>
      <c r="E2335" s="60">
        <v>7.82</v>
      </c>
      <c r="F2335" s="60">
        <v>22.06</v>
      </c>
    </row>
    <row r="2336" spans="1:7" ht="30">
      <c r="A2336" s="416" t="s">
        <v>4860</v>
      </c>
      <c r="B2336" s="58" t="s">
        <v>4861</v>
      </c>
      <c r="C2336" s="59" t="s">
        <v>13</v>
      </c>
      <c r="D2336" s="60">
        <v>37.090000000000003</v>
      </c>
      <c r="E2336" s="60">
        <v>7.82</v>
      </c>
      <c r="F2336" s="60">
        <v>44.91</v>
      </c>
      <c r="G2336" s="13">
        <v>15</v>
      </c>
    </row>
    <row r="2337" spans="1:7" ht="30">
      <c r="A2337" s="416" t="s">
        <v>21467</v>
      </c>
      <c r="B2337" s="58" t="s">
        <v>21468</v>
      </c>
      <c r="C2337" s="59" t="s">
        <v>13</v>
      </c>
      <c r="D2337" s="60">
        <v>0.83</v>
      </c>
      <c r="E2337" s="60">
        <v>4.17</v>
      </c>
      <c r="F2337" s="60">
        <v>5</v>
      </c>
      <c r="G2337" s="13">
        <v>15</v>
      </c>
    </row>
    <row r="2338" spans="1:7">
      <c r="A2338" s="416" t="s">
        <v>4862</v>
      </c>
      <c r="B2338" s="58" t="s">
        <v>4863</v>
      </c>
      <c r="C2338" s="59" t="s">
        <v>13</v>
      </c>
      <c r="D2338" s="60">
        <v>1.91</v>
      </c>
      <c r="E2338" s="60">
        <v>15.63</v>
      </c>
      <c r="F2338" s="60">
        <v>17.54</v>
      </c>
      <c r="G2338" s="13">
        <v>15</v>
      </c>
    </row>
    <row r="2339" spans="1:7" ht="30">
      <c r="A2339" s="416" t="s">
        <v>4864</v>
      </c>
      <c r="B2339" s="58" t="s">
        <v>4865</v>
      </c>
      <c r="C2339" s="59" t="s">
        <v>13</v>
      </c>
      <c r="D2339" s="60">
        <v>8.2799999999999994</v>
      </c>
      <c r="E2339" s="60">
        <v>6.25</v>
      </c>
      <c r="F2339" s="60">
        <v>14.53</v>
      </c>
      <c r="G2339" s="13">
        <v>15</v>
      </c>
    </row>
    <row r="2340" spans="1:7" ht="30">
      <c r="A2340" s="416" t="s">
        <v>4866</v>
      </c>
      <c r="B2340" s="58" t="s">
        <v>4867</v>
      </c>
      <c r="C2340" s="59" t="s">
        <v>13</v>
      </c>
      <c r="D2340" s="60">
        <v>4.76</v>
      </c>
      <c r="E2340" s="60">
        <v>5.21</v>
      </c>
      <c r="F2340" s="60">
        <v>9.9700000000000006</v>
      </c>
      <c r="G2340" s="13">
        <v>15</v>
      </c>
    </row>
    <row r="2341" spans="1:7" ht="30">
      <c r="A2341" s="416" t="s">
        <v>4868</v>
      </c>
      <c r="B2341" s="58" t="s">
        <v>4869</v>
      </c>
      <c r="C2341" s="59" t="s">
        <v>13</v>
      </c>
      <c r="D2341" s="60">
        <v>17.2</v>
      </c>
      <c r="E2341" s="60">
        <v>6.77</v>
      </c>
      <c r="F2341" s="60">
        <v>23.97</v>
      </c>
      <c r="G2341" s="13">
        <v>15</v>
      </c>
    </row>
    <row r="2342" spans="1:7" ht="30">
      <c r="A2342" s="416" t="s">
        <v>4870</v>
      </c>
      <c r="B2342" s="58" t="s">
        <v>4871</v>
      </c>
      <c r="C2342" s="59" t="s">
        <v>13</v>
      </c>
      <c r="D2342" s="60">
        <v>40.880000000000003</v>
      </c>
      <c r="E2342" s="60">
        <v>8.34</v>
      </c>
      <c r="F2342" s="60">
        <v>49.22</v>
      </c>
      <c r="G2342" s="13">
        <v>15</v>
      </c>
    </row>
    <row r="2343" spans="1:7" ht="30">
      <c r="A2343" s="416" t="s">
        <v>4872</v>
      </c>
      <c r="B2343" s="58" t="s">
        <v>4873</v>
      </c>
      <c r="C2343" s="59" t="s">
        <v>13</v>
      </c>
      <c r="D2343" s="60">
        <v>75.930000000000007</v>
      </c>
      <c r="E2343" s="60">
        <v>10.94</v>
      </c>
      <c r="F2343" s="60">
        <v>86.87</v>
      </c>
      <c r="G2343" s="13">
        <v>15</v>
      </c>
    </row>
    <row r="2344" spans="1:7" ht="30">
      <c r="A2344" s="416" t="s">
        <v>4874</v>
      </c>
      <c r="B2344" s="58" t="s">
        <v>4875</v>
      </c>
      <c r="C2344" s="59" t="s">
        <v>13</v>
      </c>
      <c r="D2344" s="60">
        <v>13.99</v>
      </c>
      <c r="E2344" s="60">
        <v>6.25</v>
      </c>
      <c r="F2344" s="60">
        <v>20.239999999999998</v>
      </c>
      <c r="G2344" s="13">
        <v>15</v>
      </c>
    </row>
    <row r="2345" spans="1:7" ht="30">
      <c r="A2345" s="416" t="s">
        <v>4876</v>
      </c>
      <c r="B2345" s="58" t="s">
        <v>4877</v>
      </c>
      <c r="C2345" s="59" t="s">
        <v>13</v>
      </c>
      <c r="D2345" s="60">
        <v>21.12</v>
      </c>
      <c r="E2345" s="60">
        <v>6.77</v>
      </c>
      <c r="F2345" s="60">
        <v>27.89</v>
      </c>
      <c r="G2345" s="13">
        <v>15</v>
      </c>
    </row>
    <row r="2346" spans="1:7" ht="30">
      <c r="A2346" s="416" t="s">
        <v>4878</v>
      </c>
      <c r="B2346" s="58" t="s">
        <v>4879</v>
      </c>
      <c r="C2346" s="59" t="s">
        <v>13</v>
      </c>
      <c r="D2346" s="60">
        <v>44.24</v>
      </c>
      <c r="E2346" s="60">
        <v>8.34</v>
      </c>
      <c r="F2346" s="60">
        <v>52.58</v>
      </c>
      <c r="G2346" s="13">
        <v>15</v>
      </c>
    </row>
    <row r="2347" spans="1:7" ht="30">
      <c r="A2347" s="416" t="s">
        <v>4880</v>
      </c>
      <c r="B2347" s="58" t="s">
        <v>4881</v>
      </c>
      <c r="C2347" s="59" t="s">
        <v>13</v>
      </c>
      <c r="D2347" s="60">
        <v>14.92</v>
      </c>
      <c r="E2347" s="60">
        <v>6.25</v>
      </c>
      <c r="F2347" s="60">
        <v>21.17</v>
      </c>
      <c r="G2347" s="13">
        <v>15</v>
      </c>
    </row>
    <row r="2348" spans="1:7" ht="30">
      <c r="A2348" s="416" t="s">
        <v>4882</v>
      </c>
      <c r="B2348" s="58" t="s">
        <v>4883</v>
      </c>
      <c r="C2348" s="59" t="s">
        <v>13</v>
      </c>
      <c r="D2348" s="60">
        <v>22.38</v>
      </c>
      <c r="E2348" s="60">
        <v>6.77</v>
      </c>
      <c r="F2348" s="60">
        <v>29.15</v>
      </c>
      <c r="G2348" s="13">
        <v>15</v>
      </c>
    </row>
    <row r="2349" spans="1:7" ht="30">
      <c r="A2349" s="416" t="s">
        <v>4884</v>
      </c>
      <c r="B2349" s="58" t="s">
        <v>4885</v>
      </c>
      <c r="C2349" s="59" t="s">
        <v>13</v>
      </c>
      <c r="D2349" s="60">
        <v>53.81</v>
      </c>
      <c r="E2349" s="60">
        <v>8.34</v>
      </c>
      <c r="F2349" s="60">
        <v>62.15</v>
      </c>
      <c r="G2349" s="13">
        <v>15</v>
      </c>
    </row>
    <row r="2350" spans="1:7" ht="30">
      <c r="A2350" s="416" t="s">
        <v>4886</v>
      </c>
      <c r="B2350" s="58" t="s">
        <v>4887</v>
      </c>
      <c r="C2350" s="59"/>
      <c r="D2350" s="60"/>
      <c r="E2350" s="60"/>
      <c r="F2350" s="60"/>
      <c r="G2350" s="13">
        <v>15</v>
      </c>
    </row>
    <row r="2351" spans="1:7" ht="30">
      <c r="A2351" s="416" t="s">
        <v>4888</v>
      </c>
      <c r="B2351" s="58" t="s">
        <v>4889</v>
      </c>
      <c r="C2351" s="59" t="s">
        <v>13</v>
      </c>
      <c r="D2351" s="60">
        <v>5.9</v>
      </c>
      <c r="E2351" s="60">
        <v>5.21</v>
      </c>
      <c r="F2351" s="60">
        <v>11.11</v>
      </c>
      <c r="G2351" s="13">
        <v>15</v>
      </c>
    </row>
    <row r="2352" spans="1:7" ht="30">
      <c r="A2352" s="416" t="s">
        <v>4890</v>
      </c>
      <c r="B2352" s="58" t="s">
        <v>4891</v>
      </c>
      <c r="C2352" s="59" t="s">
        <v>13</v>
      </c>
      <c r="D2352" s="60">
        <v>8.0399999999999991</v>
      </c>
      <c r="E2352" s="60">
        <v>5.21</v>
      </c>
      <c r="F2352" s="60">
        <v>13.25</v>
      </c>
    </row>
    <row r="2353" spans="1:7" ht="30">
      <c r="A2353" s="416" t="s">
        <v>4892</v>
      </c>
      <c r="B2353" s="58" t="s">
        <v>4893</v>
      </c>
      <c r="C2353" s="59" t="s">
        <v>13</v>
      </c>
      <c r="D2353" s="60">
        <v>8.5399999999999991</v>
      </c>
      <c r="E2353" s="60">
        <v>5.21</v>
      </c>
      <c r="F2353" s="60">
        <v>13.75</v>
      </c>
      <c r="G2353" s="13">
        <v>15</v>
      </c>
    </row>
    <row r="2354" spans="1:7">
      <c r="A2354" s="416" t="s">
        <v>4894</v>
      </c>
      <c r="B2354" s="58" t="s">
        <v>4895</v>
      </c>
      <c r="C2354" s="59"/>
      <c r="D2354" s="60"/>
      <c r="E2354" s="60"/>
      <c r="F2354" s="60"/>
      <c r="G2354" s="13">
        <v>15</v>
      </c>
    </row>
    <row r="2355" spans="1:7">
      <c r="A2355" s="416" t="s">
        <v>4896</v>
      </c>
      <c r="B2355" s="58" t="s">
        <v>4897</v>
      </c>
      <c r="C2355" s="59" t="s">
        <v>13</v>
      </c>
      <c r="D2355" s="60">
        <v>7.43</v>
      </c>
      <c r="E2355" s="60">
        <v>7.43</v>
      </c>
      <c r="F2355" s="60">
        <v>14.86</v>
      </c>
      <c r="G2355" s="13">
        <v>15</v>
      </c>
    </row>
    <row r="2356" spans="1:7">
      <c r="A2356" s="416" t="s">
        <v>4898</v>
      </c>
      <c r="B2356" s="58" t="s">
        <v>4899</v>
      </c>
      <c r="C2356" s="59" t="s">
        <v>13</v>
      </c>
      <c r="D2356" s="60">
        <v>2.93</v>
      </c>
      <c r="E2356" s="60">
        <v>7.43</v>
      </c>
      <c r="F2356" s="60">
        <v>10.36</v>
      </c>
    </row>
    <row r="2357" spans="1:7">
      <c r="A2357" s="416" t="s">
        <v>4900</v>
      </c>
      <c r="B2357" s="58" t="s">
        <v>4901</v>
      </c>
      <c r="C2357" s="59"/>
      <c r="D2357" s="60"/>
      <c r="E2357" s="60"/>
      <c r="F2357" s="60"/>
      <c r="G2357" s="13">
        <v>15</v>
      </c>
    </row>
    <row r="2358" spans="1:7">
      <c r="A2358" s="416" t="s">
        <v>4902</v>
      </c>
      <c r="B2358" s="58" t="s">
        <v>4903</v>
      </c>
      <c r="C2358" s="59" t="s">
        <v>13</v>
      </c>
      <c r="D2358" s="60">
        <v>3.1</v>
      </c>
      <c r="E2358" s="60">
        <v>7.43</v>
      </c>
      <c r="F2358" s="60">
        <v>10.53</v>
      </c>
      <c r="G2358" s="13">
        <v>15</v>
      </c>
    </row>
    <row r="2359" spans="1:7">
      <c r="A2359" s="416" t="s">
        <v>4904</v>
      </c>
      <c r="B2359" s="58" t="s">
        <v>4905</v>
      </c>
      <c r="C2359" s="59" t="s">
        <v>13</v>
      </c>
      <c r="D2359" s="60">
        <v>6.21</v>
      </c>
      <c r="E2359" s="60">
        <v>7.43</v>
      </c>
      <c r="F2359" s="60">
        <v>13.64</v>
      </c>
    </row>
    <row r="2360" spans="1:7">
      <c r="A2360" s="416" t="s">
        <v>4906</v>
      </c>
      <c r="B2360" s="58" t="s">
        <v>4907</v>
      </c>
      <c r="C2360" s="59"/>
      <c r="D2360" s="60"/>
      <c r="E2360" s="60"/>
      <c r="F2360" s="60"/>
      <c r="G2360" s="13">
        <v>15</v>
      </c>
    </row>
    <row r="2361" spans="1:7">
      <c r="A2361" s="416" t="s">
        <v>4908</v>
      </c>
      <c r="B2361" s="58" t="s">
        <v>4909</v>
      </c>
      <c r="C2361" s="59" t="s">
        <v>13</v>
      </c>
      <c r="D2361" s="60">
        <v>2.08</v>
      </c>
      <c r="E2361" s="60">
        <v>5.73</v>
      </c>
      <c r="F2361" s="60">
        <v>7.81</v>
      </c>
      <c r="G2361" s="13">
        <v>15</v>
      </c>
    </row>
    <row r="2362" spans="1:7">
      <c r="A2362" s="416" t="s">
        <v>4910</v>
      </c>
      <c r="B2362" s="58" t="s">
        <v>4911</v>
      </c>
      <c r="C2362" s="59" t="s">
        <v>13</v>
      </c>
      <c r="D2362" s="60">
        <v>22.1</v>
      </c>
      <c r="E2362" s="60">
        <v>5.73</v>
      </c>
      <c r="F2362" s="60">
        <v>27.83</v>
      </c>
    </row>
    <row r="2363" spans="1:7">
      <c r="A2363" s="416" t="s">
        <v>4912</v>
      </c>
      <c r="B2363" s="58" t="s">
        <v>4913</v>
      </c>
      <c r="C2363" s="59" t="s">
        <v>13</v>
      </c>
      <c r="D2363" s="60">
        <v>9.14</v>
      </c>
      <c r="E2363" s="60">
        <v>4.43</v>
      </c>
      <c r="F2363" s="60">
        <v>13.57</v>
      </c>
      <c r="G2363" s="13">
        <v>15</v>
      </c>
    </row>
    <row r="2364" spans="1:7">
      <c r="A2364" s="416" t="s">
        <v>4914</v>
      </c>
      <c r="B2364" s="58" t="s">
        <v>4915</v>
      </c>
      <c r="C2364" s="59" t="s">
        <v>13</v>
      </c>
      <c r="D2364" s="60">
        <v>3.61</v>
      </c>
      <c r="E2364" s="60">
        <v>5.73</v>
      </c>
      <c r="F2364" s="60">
        <v>9.34</v>
      </c>
      <c r="G2364" s="13">
        <v>15</v>
      </c>
    </row>
    <row r="2365" spans="1:7">
      <c r="A2365" s="416" t="s">
        <v>4916</v>
      </c>
      <c r="B2365" s="58" t="s">
        <v>4917</v>
      </c>
      <c r="C2365" s="59" t="s">
        <v>13</v>
      </c>
      <c r="D2365" s="60">
        <v>4.74</v>
      </c>
      <c r="E2365" s="60">
        <v>4.43</v>
      </c>
      <c r="F2365" s="60">
        <v>9.17</v>
      </c>
      <c r="G2365" s="13">
        <v>15</v>
      </c>
    </row>
    <row r="2366" spans="1:7">
      <c r="A2366" s="416" t="s">
        <v>4918</v>
      </c>
      <c r="B2366" s="58" t="s">
        <v>4919</v>
      </c>
      <c r="C2366" s="59" t="s">
        <v>13</v>
      </c>
      <c r="D2366" s="60">
        <v>18.850000000000001</v>
      </c>
      <c r="E2366" s="60">
        <v>7.98</v>
      </c>
      <c r="F2366" s="60">
        <v>26.83</v>
      </c>
      <c r="G2366" s="13">
        <v>15</v>
      </c>
    </row>
    <row r="2367" spans="1:7">
      <c r="A2367" s="416" t="s">
        <v>4920</v>
      </c>
      <c r="B2367" s="58" t="s">
        <v>4921</v>
      </c>
      <c r="C2367" s="59" t="s">
        <v>13</v>
      </c>
      <c r="D2367" s="60">
        <v>5.29</v>
      </c>
      <c r="E2367" s="60">
        <v>7.98</v>
      </c>
      <c r="F2367" s="60">
        <v>13.27</v>
      </c>
      <c r="G2367" s="13">
        <v>15</v>
      </c>
    </row>
    <row r="2368" spans="1:7">
      <c r="A2368" s="416" t="s">
        <v>4922</v>
      </c>
      <c r="B2368" s="58" t="s">
        <v>4923</v>
      </c>
      <c r="C2368" s="59"/>
      <c r="D2368" s="60"/>
      <c r="E2368" s="60"/>
      <c r="F2368" s="60"/>
      <c r="G2368" s="13">
        <v>15</v>
      </c>
    </row>
    <row r="2369" spans="1:7">
      <c r="A2369" s="416" t="s">
        <v>4924</v>
      </c>
      <c r="B2369" s="58" t="s">
        <v>4925</v>
      </c>
      <c r="C2369" s="59" t="s">
        <v>14</v>
      </c>
      <c r="D2369" s="60">
        <v>11.15</v>
      </c>
      <c r="E2369" s="60">
        <v>8.68</v>
      </c>
      <c r="F2369" s="60">
        <v>19.829999999999998</v>
      </c>
      <c r="G2369" s="13">
        <v>15</v>
      </c>
    </row>
    <row r="2370" spans="1:7" ht="30">
      <c r="A2370" s="416" t="s">
        <v>4926</v>
      </c>
      <c r="B2370" s="58" t="s">
        <v>4927</v>
      </c>
      <c r="C2370" s="59" t="s">
        <v>13</v>
      </c>
      <c r="D2370" s="60"/>
      <c r="E2370" s="60">
        <v>7.43</v>
      </c>
      <c r="F2370" s="60">
        <v>7.43</v>
      </c>
    </row>
    <row r="2371" spans="1:7" ht="30">
      <c r="A2371" s="416" t="s">
        <v>4928</v>
      </c>
      <c r="B2371" s="58" t="s">
        <v>4929</v>
      </c>
      <c r="C2371" s="59" t="s">
        <v>13</v>
      </c>
      <c r="D2371" s="60"/>
      <c r="E2371" s="60">
        <v>14.86</v>
      </c>
      <c r="F2371" s="60">
        <v>14.86</v>
      </c>
      <c r="G2371" s="13">
        <v>15</v>
      </c>
    </row>
    <row r="2372" spans="1:7" ht="30">
      <c r="A2372" s="416" t="s">
        <v>4930</v>
      </c>
      <c r="B2372" s="58" t="s">
        <v>4931</v>
      </c>
      <c r="C2372" s="59"/>
      <c r="D2372" s="60"/>
      <c r="E2372" s="60"/>
      <c r="F2372" s="60"/>
      <c r="G2372" s="13">
        <v>15</v>
      </c>
    </row>
    <row r="2373" spans="1:7" ht="30">
      <c r="A2373" s="416" t="s">
        <v>4932</v>
      </c>
      <c r="B2373" s="58" t="s">
        <v>4933</v>
      </c>
      <c r="C2373" s="59" t="s">
        <v>13</v>
      </c>
      <c r="D2373" s="60">
        <v>1.86</v>
      </c>
      <c r="E2373" s="60">
        <v>1.04</v>
      </c>
      <c r="F2373" s="60">
        <v>2.9</v>
      </c>
      <c r="G2373" s="13">
        <v>15</v>
      </c>
    </row>
    <row r="2374" spans="1:7" ht="30">
      <c r="A2374" s="416" t="s">
        <v>4934</v>
      </c>
      <c r="B2374" s="58" t="s">
        <v>4935</v>
      </c>
      <c r="C2374" s="59" t="s">
        <v>13</v>
      </c>
      <c r="D2374" s="60">
        <v>2.65</v>
      </c>
      <c r="E2374" s="60">
        <v>1.04</v>
      </c>
      <c r="F2374" s="60">
        <v>3.69</v>
      </c>
    </row>
    <row r="2375" spans="1:7" ht="30">
      <c r="A2375" s="416" t="s">
        <v>4936</v>
      </c>
      <c r="B2375" s="58" t="s">
        <v>4937</v>
      </c>
      <c r="C2375" s="59" t="s">
        <v>13</v>
      </c>
      <c r="D2375" s="60">
        <v>4.01</v>
      </c>
      <c r="E2375" s="60">
        <v>1.04</v>
      </c>
      <c r="F2375" s="60">
        <v>5.05</v>
      </c>
      <c r="G2375" s="13">
        <v>15</v>
      </c>
    </row>
    <row r="2376" spans="1:7" ht="30">
      <c r="A2376" s="416" t="s">
        <v>4938</v>
      </c>
      <c r="B2376" s="58" t="s">
        <v>4939</v>
      </c>
      <c r="C2376" s="59" t="s">
        <v>13</v>
      </c>
      <c r="D2376" s="60">
        <v>5.87</v>
      </c>
      <c r="E2376" s="60">
        <v>1.04</v>
      </c>
      <c r="F2376" s="60">
        <v>6.91</v>
      </c>
      <c r="G2376" s="13">
        <v>15</v>
      </c>
    </row>
    <row r="2377" spans="1:7" ht="30">
      <c r="A2377" s="416" t="s">
        <v>4940</v>
      </c>
      <c r="B2377" s="58" t="s">
        <v>4941</v>
      </c>
      <c r="C2377" s="59" t="s">
        <v>13</v>
      </c>
      <c r="D2377" s="60">
        <v>9.27</v>
      </c>
      <c r="E2377" s="60">
        <v>4.17</v>
      </c>
      <c r="F2377" s="60">
        <v>13.44</v>
      </c>
      <c r="G2377" s="13">
        <v>15</v>
      </c>
    </row>
    <row r="2378" spans="1:7" ht="30">
      <c r="A2378" s="416" t="s">
        <v>4942</v>
      </c>
      <c r="B2378" s="58" t="s">
        <v>4943</v>
      </c>
      <c r="C2378" s="59" t="s">
        <v>13</v>
      </c>
      <c r="D2378" s="60">
        <v>14.21</v>
      </c>
      <c r="E2378" s="60">
        <v>4.6900000000000004</v>
      </c>
      <c r="F2378" s="60">
        <v>18.899999999999999</v>
      </c>
      <c r="G2378" s="13">
        <v>15</v>
      </c>
    </row>
    <row r="2379" spans="1:7" ht="30">
      <c r="A2379" s="416" t="s">
        <v>4944</v>
      </c>
      <c r="B2379" s="58" t="s">
        <v>4945</v>
      </c>
      <c r="C2379" s="59" t="s">
        <v>13</v>
      </c>
      <c r="D2379" s="60">
        <v>21.82</v>
      </c>
      <c r="E2379" s="60">
        <v>5.21</v>
      </c>
      <c r="F2379" s="60">
        <v>27.03</v>
      </c>
      <c r="G2379" s="13">
        <v>15</v>
      </c>
    </row>
    <row r="2380" spans="1:7" ht="30">
      <c r="A2380" s="416" t="s">
        <v>453</v>
      </c>
      <c r="B2380" s="58" t="s">
        <v>454</v>
      </c>
      <c r="C2380" s="59" t="s">
        <v>13</v>
      </c>
      <c r="D2380" s="60">
        <v>30.35</v>
      </c>
      <c r="E2380" s="60">
        <v>7.82</v>
      </c>
      <c r="F2380" s="60">
        <v>38.17</v>
      </c>
      <c r="G2380" s="13">
        <v>15</v>
      </c>
    </row>
    <row r="2381" spans="1:7" ht="30">
      <c r="A2381" s="416" t="s">
        <v>4946</v>
      </c>
      <c r="B2381" s="58" t="s">
        <v>4947</v>
      </c>
      <c r="C2381" s="59" t="s">
        <v>13</v>
      </c>
      <c r="D2381" s="60">
        <v>43.48</v>
      </c>
      <c r="E2381" s="60">
        <v>10.42</v>
      </c>
      <c r="F2381" s="60">
        <v>53.9</v>
      </c>
      <c r="G2381" s="13">
        <v>15</v>
      </c>
    </row>
    <row r="2382" spans="1:7" ht="30">
      <c r="A2382" s="416" t="s">
        <v>455</v>
      </c>
      <c r="B2382" s="58" t="s">
        <v>456</v>
      </c>
      <c r="C2382" s="59" t="s">
        <v>13</v>
      </c>
      <c r="D2382" s="60">
        <v>60.41</v>
      </c>
      <c r="E2382" s="60">
        <v>13.03</v>
      </c>
      <c r="F2382" s="60">
        <v>73.44</v>
      </c>
      <c r="G2382" s="13">
        <v>15</v>
      </c>
    </row>
    <row r="2383" spans="1:7" ht="30">
      <c r="A2383" s="416" t="s">
        <v>457</v>
      </c>
      <c r="B2383" s="58" t="s">
        <v>458</v>
      </c>
      <c r="C2383" s="59" t="s">
        <v>13</v>
      </c>
      <c r="D2383" s="60">
        <v>81.02</v>
      </c>
      <c r="E2383" s="60">
        <v>15.63</v>
      </c>
      <c r="F2383" s="60">
        <v>96.65</v>
      </c>
      <c r="G2383" s="13">
        <v>15</v>
      </c>
    </row>
    <row r="2384" spans="1:7" ht="30">
      <c r="A2384" s="416" t="s">
        <v>4948</v>
      </c>
      <c r="B2384" s="58" t="s">
        <v>4949</v>
      </c>
      <c r="C2384" s="59" t="s">
        <v>13</v>
      </c>
      <c r="D2384" s="60">
        <v>100.1</v>
      </c>
      <c r="E2384" s="60">
        <v>18.239999999999998</v>
      </c>
      <c r="F2384" s="60">
        <v>118.34</v>
      </c>
      <c r="G2384" s="13">
        <v>15</v>
      </c>
    </row>
    <row r="2385" spans="1:7" ht="30">
      <c r="A2385" s="416" t="s">
        <v>4950</v>
      </c>
      <c r="B2385" s="58" t="s">
        <v>4951</v>
      </c>
      <c r="C2385" s="59" t="s">
        <v>13</v>
      </c>
      <c r="D2385" s="60">
        <v>124.55</v>
      </c>
      <c r="E2385" s="60">
        <v>18.239999999999998</v>
      </c>
      <c r="F2385" s="60">
        <v>142.79</v>
      </c>
      <c r="G2385" s="13">
        <v>15</v>
      </c>
    </row>
    <row r="2386" spans="1:7" ht="30">
      <c r="A2386" s="416" t="s">
        <v>459</v>
      </c>
      <c r="B2386" s="58" t="s">
        <v>460</v>
      </c>
      <c r="C2386" s="59" t="s">
        <v>13</v>
      </c>
      <c r="D2386" s="60">
        <v>151.44999999999999</v>
      </c>
      <c r="E2386" s="60">
        <v>20.84</v>
      </c>
      <c r="F2386" s="60">
        <v>172.29</v>
      </c>
      <c r="G2386" s="13">
        <v>15</v>
      </c>
    </row>
    <row r="2387" spans="1:7" ht="30">
      <c r="A2387" s="416" t="s">
        <v>4952</v>
      </c>
      <c r="B2387" s="58" t="s">
        <v>4953</v>
      </c>
      <c r="C2387" s="59" t="s">
        <v>13</v>
      </c>
      <c r="D2387" s="60">
        <v>203.78</v>
      </c>
      <c r="E2387" s="60">
        <v>23.45</v>
      </c>
      <c r="F2387" s="60">
        <v>227.23</v>
      </c>
      <c r="G2387" s="13">
        <v>15</v>
      </c>
    </row>
    <row r="2388" spans="1:7" ht="30">
      <c r="A2388" s="416" t="s">
        <v>4954</v>
      </c>
      <c r="B2388" s="58" t="s">
        <v>4955</v>
      </c>
      <c r="C2388" s="59" t="s">
        <v>13</v>
      </c>
      <c r="D2388" s="60">
        <v>5.73</v>
      </c>
      <c r="E2388" s="60">
        <v>2.09</v>
      </c>
      <c r="F2388" s="60">
        <v>7.82</v>
      </c>
      <c r="G2388" s="13">
        <v>15</v>
      </c>
    </row>
    <row r="2389" spans="1:7" ht="30">
      <c r="A2389" s="416" t="s">
        <v>4956</v>
      </c>
      <c r="B2389" s="58" t="s">
        <v>4957</v>
      </c>
      <c r="C2389" s="59" t="s">
        <v>13</v>
      </c>
      <c r="D2389" s="60">
        <v>5.69</v>
      </c>
      <c r="E2389" s="60">
        <v>1.04</v>
      </c>
      <c r="F2389" s="60">
        <v>6.73</v>
      </c>
      <c r="G2389" s="13">
        <v>15</v>
      </c>
    </row>
    <row r="2390" spans="1:7" ht="30">
      <c r="A2390" s="416" t="s">
        <v>4958</v>
      </c>
      <c r="B2390" s="58" t="s">
        <v>4959</v>
      </c>
      <c r="C2390" s="59" t="s">
        <v>13</v>
      </c>
      <c r="D2390" s="60">
        <v>8.65</v>
      </c>
      <c r="E2390" s="60">
        <v>2.61</v>
      </c>
      <c r="F2390" s="60">
        <v>11.26</v>
      </c>
      <c r="G2390" s="13">
        <v>15</v>
      </c>
    </row>
    <row r="2391" spans="1:7" ht="30">
      <c r="A2391" s="416" t="s">
        <v>4960</v>
      </c>
      <c r="B2391" s="58" t="s">
        <v>4961</v>
      </c>
      <c r="C2391" s="59" t="s">
        <v>13</v>
      </c>
      <c r="D2391" s="60">
        <v>31.37</v>
      </c>
      <c r="E2391" s="60">
        <v>5.21</v>
      </c>
      <c r="F2391" s="60">
        <v>36.58</v>
      </c>
      <c r="G2391" s="13">
        <v>15</v>
      </c>
    </row>
    <row r="2392" spans="1:7" ht="30">
      <c r="A2392" s="416" t="s">
        <v>4962</v>
      </c>
      <c r="B2392" s="58" t="s">
        <v>4963</v>
      </c>
      <c r="C2392" s="59" t="s">
        <v>13</v>
      </c>
      <c r="D2392" s="60">
        <v>79.06</v>
      </c>
      <c r="E2392" s="60">
        <v>15.63</v>
      </c>
      <c r="F2392" s="60">
        <v>94.69</v>
      </c>
      <c r="G2392" s="13">
        <v>15</v>
      </c>
    </row>
    <row r="2393" spans="1:7" ht="30">
      <c r="A2393" s="416" t="s">
        <v>4964</v>
      </c>
      <c r="B2393" s="58" t="s">
        <v>4965</v>
      </c>
      <c r="C2393" s="59" t="s">
        <v>13</v>
      </c>
      <c r="D2393" s="60">
        <v>113.28</v>
      </c>
      <c r="E2393" s="60">
        <v>20.84</v>
      </c>
      <c r="F2393" s="60">
        <v>134.12</v>
      </c>
      <c r="G2393" s="13">
        <v>15</v>
      </c>
    </row>
    <row r="2394" spans="1:7" ht="30">
      <c r="A2394" s="416" t="s">
        <v>4966</v>
      </c>
      <c r="B2394" s="58" t="s">
        <v>4967</v>
      </c>
      <c r="C2394" s="59" t="s">
        <v>13</v>
      </c>
      <c r="D2394" s="60">
        <v>45.46</v>
      </c>
      <c r="E2394" s="60">
        <v>6.77</v>
      </c>
      <c r="F2394" s="60">
        <v>52.23</v>
      </c>
      <c r="G2394" s="13">
        <v>15</v>
      </c>
    </row>
    <row r="2395" spans="1:7">
      <c r="A2395" s="416" t="s">
        <v>4968</v>
      </c>
      <c r="B2395" s="58" t="s">
        <v>4969</v>
      </c>
      <c r="C2395" s="59"/>
      <c r="D2395" s="60"/>
      <c r="E2395" s="60"/>
      <c r="F2395" s="60"/>
      <c r="G2395" s="13">
        <v>15</v>
      </c>
    </row>
    <row r="2396" spans="1:7" ht="30">
      <c r="A2396" s="416" t="s">
        <v>4970</v>
      </c>
      <c r="B2396" s="58" t="s">
        <v>4971</v>
      </c>
      <c r="C2396" s="59" t="s">
        <v>13</v>
      </c>
      <c r="D2396" s="60">
        <v>6.56</v>
      </c>
      <c r="E2396" s="60">
        <v>6.25</v>
      </c>
      <c r="F2396" s="60">
        <v>12.81</v>
      </c>
      <c r="G2396" s="13">
        <v>15</v>
      </c>
    </row>
    <row r="2397" spans="1:7" ht="30">
      <c r="A2397" s="416" t="s">
        <v>4972</v>
      </c>
      <c r="B2397" s="58" t="s">
        <v>4973</v>
      </c>
      <c r="C2397" s="59" t="s">
        <v>13</v>
      </c>
      <c r="D2397" s="60">
        <v>11.04</v>
      </c>
      <c r="E2397" s="60">
        <v>7.82</v>
      </c>
      <c r="F2397" s="60">
        <v>18.86</v>
      </c>
    </row>
    <row r="2398" spans="1:7" ht="30">
      <c r="A2398" s="416" t="s">
        <v>4974</v>
      </c>
      <c r="B2398" s="58" t="s">
        <v>4975</v>
      </c>
      <c r="C2398" s="59" t="s">
        <v>13</v>
      </c>
      <c r="D2398" s="60">
        <v>17.12</v>
      </c>
      <c r="E2398" s="60">
        <v>9.3699999999999992</v>
      </c>
      <c r="F2398" s="60">
        <v>26.49</v>
      </c>
      <c r="G2398" s="13">
        <v>15</v>
      </c>
    </row>
    <row r="2399" spans="1:7" ht="30">
      <c r="A2399" s="416" t="s">
        <v>4976</v>
      </c>
      <c r="B2399" s="58" t="s">
        <v>4977</v>
      </c>
      <c r="C2399" s="59" t="s">
        <v>13</v>
      </c>
      <c r="D2399" s="60">
        <v>24.61</v>
      </c>
      <c r="E2399" s="60">
        <v>10.94</v>
      </c>
      <c r="F2399" s="60">
        <v>35.549999999999997</v>
      </c>
      <c r="G2399" s="13">
        <v>15</v>
      </c>
    </row>
    <row r="2400" spans="1:7" ht="30">
      <c r="A2400" s="416" t="s">
        <v>4978</v>
      </c>
      <c r="B2400" s="58" t="s">
        <v>4979</v>
      </c>
      <c r="C2400" s="59" t="s">
        <v>13</v>
      </c>
      <c r="D2400" s="60">
        <v>21.86</v>
      </c>
      <c r="E2400" s="60">
        <v>6.25</v>
      </c>
      <c r="F2400" s="60">
        <v>28.11</v>
      </c>
      <c r="G2400" s="13">
        <v>15</v>
      </c>
    </row>
    <row r="2401" spans="1:7" ht="30">
      <c r="A2401" s="416" t="s">
        <v>4980</v>
      </c>
      <c r="B2401" s="58" t="s">
        <v>4981</v>
      </c>
      <c r="C2401" s="59" t="s">
        <v>13</v>
      </c>
      <c r="D2401" s="60">
        <v>34.65</v>
      </c>
      <c r="E2401" s="60">
        <v>14.58</v>
      </c>
      <c r="F2401" s="60">
        <v>49.23</v>
      </c>
      <c r="G2401" s="13">
        <v>15</v>
      </c>
    </row>
    <row r="2402" spans="1:7" ht="30">
      <c r="A2402" s="416" t="s">
        <v>4982</v>
      </c>
      <c r="B2402" s="58" t="s">
        <v>4983</v>
      </c>
      <c r="C2402" s="59"/>
      <c r="D2402" s="60"/>
      <c r="E2402" s="60"/>
      <c r="F2402" s="60"/>
      <c r="G2402" s="13">
        <v>15</v>
      </c>
    </row>
    <row r="2403" spans="1:7" ht="30">
      <c r="A2403" s="416" t="s">
        <v>4984</v>
      </c>
      <c r="B2403" s="58" t="s">
        <v>4985</v>
      </c>
      <c r="C2403" s="59" t="s">
        <v>13</v>
      </c>
      <c r="D2403" s="60">
        <v>112.33</v>
      </c>
      <c r="E2403" s="60">
        <v>1.57</v>
      </c>
      <c r="F2403" s="60">
        <v>113.9</v>
      </c>
      <c r="G2403" s="13">
        <v>15</v>
      </c>
    </row>
    <row r="2404" spans="1:7" ht="30">
      <c r="A2404" s="416" t="s">
        <v>4986</v>
      </c>
      <c r="B2404" s="58" t="s">
        <v>4987</v>
      </c>
      <c r="C2404" s="59" t="s">
        <v>13</v>
      </c>
      <c r="D2404" s="60">
        <v>129.07</v>
      </c>
      <c r="E2404" s="60">
        <v>1.57</v>
      </c>
      <c r="F2404" s="60">
        <v>130.63999999999999</v>
      </c>
    </row>
    <row r="2405" spans="1:7" ht="30">
      <c r="A2405" s="416" t="s">
        <v>4988</v>
      </c>
      <c r="B2405" s="58" t="s">
        <v>4989</v>
      </c>
      <c r="C2405" s="59"/>
      <c r="D2405" s="60"/>
      <c r="E2405" s="60"/>
      <c r="F2405" s="60"/>
      <c r="G2405" s="13">
        <v>15</v>
      </c>
    </row>
    <row r="2406" spans="1:7" ht="30">
      <c r="A2406" s="416" t="s">
        <v>4990</v>
      </c>
      <c r="B2406" s="58" t="s">
        <v>4991</v>
      </c>
      <c r="C2406" s="59" t="s">
        <v>13</v>
      </c>
      <c r="D2406" s="60">
        <v>2.36</v>
      </c>
      <c r="E2406" s="60">
        <v>2.09</v>
      </c>
      <c r="F2406" s="60">
        <v>4.45</v>
      </c>
      <c r="G2406" s="13">
        <v>15</v>
      </c>
    </row>
    <row r="2407" spans="1:7" ht="30">
      <c r="A2407" s="416" t="s">
        <v>4992</v>
      </c>
      <c r="B2407" s="58" t="s">
        <v>4993</v>
      </c>
      <c r="C2407" s="59" t="s">
        <v>13</v>
      </c>
      <c r="D2407" s="60">
        <v>3.64</v>
      </c>
      <c r="E2407" s="60">
        <v>2.61</v>
      </c>
      <c r="F2407" s="60">
        <v>6.25</v>
      </c>
    </row>
    <row r="2408" spans="1:7" ht="30">
      <c r="A2408" s="416" t="s">
        <v>4994</v>
      </c>
      <c r="B2408" s="58" t="s">
        <v>4995</v>
      </c>
      <c r="C2408" s="59" t="s">
        <v>13</v>
      </c>
      <c r="D2408" s="60">
        <v>5.26</v>
      </c>
      <c r="E2408" s="60">
        <v>3.12</v>
      </c>
      <c r="F2408" s="60">
        <v>8.3800000000000008</v>
      </c>
      <c r="G2408" s="13">
        <v>15</v>
      </c>
    </row>
    <row r="2409" spans="1:7" ht="30">
      <c r="A2409" s="416" t="s">
        <v>4996</v>
      </c>
      <c r="B2409" s="58" t="s">
        <v>4997</v>
      </c>
      <c r="C2409" s="59" t="s">
        <v>13</v>
      </c>
      <c r="D2409" s="60">
        <v>7.52</v>
      </c>
      <c r="E2409" s="60">
        <v>3.64</v>
      </c>
      <c r="F2409" s="60">
        <v>11.16</v>
      </c>
      <c r="G2409" s="13">
        <v>15</v>
      </c>
    </row>
    <row r="2410" spans="1:7" ht="30">
      <c r="A2410" s="416" t="s">
        <v>4998</v>
      </c>
      <c r="B2410" s="58" t="s">
        <v>4999</v>
      </c>
      <c r="C2410" s="59" t="s">
        <v>13</v>
      </c>
      <c r="D2410" s="60">
        <v>11.95</v>
      </c>
      <c r="E2410" s="60">
        <v>4.17</v>
      </c>
      <c r="F2410" s="60">
        <v>16.12</v>
      </c>
      <c r="G2410" s="13">
        <v>15</v>
      </c>
    </row>
    <row r="2411" spans="1:7" ht="30">
      <c r="A2411" s="416" t="s">
        <v>5000</v>
      </c>
      <c r="B2411" s="58" t="s">
        <v>5001</v>
      </c>
      <c r="C2411" s="59" t="s">
        <v>13</v>
      </c>
      <c r="D2411" s="60">
        <v>18.29</v>
      </c>
      <c r="E2411" s="60">
        <v>4.6900000000000004</v>
      </c>
      <c r="F2411" s="60">
        <v>22.98</v>
      </c>
      <c r="G2411" s="13">
        <v>15</v>
      </c>
    </row>
    <row r="2412" spans="1:7" ht="30">
      <c r="A2412" s="416" t="s">
        <v>5002</v>
      </c>
      <c r="B2412" s="58" t="s">
        <v>5003</v>
      </c>
      <c r="C2412" s="59" t="s">
        <v>13</v>
      </c>
      <c r="D2412" s="60">
        <v>28.28</v>
      </c>
      <c r="E2412" s="60">
        <v>5.21</v>
      </c>
      <c r="F2412" s="60">
        <v>33.49</v>
      </c>
      <c r="G2412" s="13">
        <v>15</v>
      </c>
    </row>
    <row r="2413" spans="1:7" ht="30">
      <c r="A2413" s="416" t="s">
        <v>5004</v>
      </c>
      <c r="B2413" s="58" t="s">
        <v>5005</v>
      </c>
      <c r="C2413" s="59" t="s">
        <v>13</v>
      </c>
      <c r="D2413" s="60">
        <v>38.58</v>
      </c>
      <c r="E2413" s="60">
        <v>7.82</v>
      </c>
      <c r="F2413" s="60">
        <v>46.4</v>
      </c>
      <c r="G2413" s="13">
        <v>15</v>
      </c>
    </row>
    <row r="2414" spans="1:7" ht="30">
      <c r="A2414" s="416" t="s">
        <v>5006</v>
      </c>
      <c r="B2414" s="58" t="s">
        <v>5007</v>
      </c>
      <c r="C2414" s="59" t="s">
        <v>13</v>
      </c>
      <c r="D2414" s="60">
        <v>55.02</v>
      </c>
      <c r="E2414" s="60">
        <v>10.42</v>
      </c>
      <c r="F2414" s="60">
        <v>65.44</v>
      </c>
      <c r="G2414" s="13">
        <v>15</v>
      </c>
    </row>
    <row r="2415" spans="1:7" ht="30">
      <c r="A2415" s="416" t="s">
        <v>5008</v>
      </c>
      <c r="B2415" s="58" t="s">
        <v>5009</v>
      </c>
      <c r="C2415" s="59" t="s">
        <v>13</v>
      </c>
      <c r="D2415" s="60">
        <v>76.63</v>
      </c>
      <c r="E2415" s="60">
        <v>13.03</v>
      </c>
      <c r="F2415" s="60">
        <v>89.66</v>
      </c>
      <c r="G2415" s="13">
        <v>15</v>
      </c>
    </row>
    <row r="2416" spans="1:7" ht="30">
      <c r="A2416" s="416" t="s">
        <v>5010</v>
      </c>
      <c r="B2416" s="58" t="s">
        <v>5011</v>
      </c>
      <c r="C2416" s="59" t="s">
        <v>13</v>
      </c>
      <c r="D2416" s="60">
        <v>102.36</v>
      </c>
      <c r="E2416" s="60">
        <v>15.63</v>
      </c>
      <c r="F2416" s="60">
        <v>117.99</v>
      </c>
      <c r="G2416" s="13">
        <v>15</v>
      </c>
    </row>
    <row r="2417" spans="1:7" ht="30">
      <c r="A2417" s="416" t="s">
        <v>5012</v>
      </c>
      <c r="B2417" s="58" t="s">
        <v>5013</v>
      </c>
      <c r="C2417" s="59" t="s">
        <v>13</v>
      </c>
      <c r="D2417" s="60">
        <v>130.44</v>
      </c>
      <c r="E2417" s="60">
        <v>18.239999999999998</v>
      </c>
      <c r="F2417" s="60">
        <v>148.68</v>
      </c>
      <c r="G2417" s="13">
        <v>15</v>
      </c>
    </row>
    <row r="2418" spans="1:7" ht="30">
      <c r="A2418" s="416" t="s">
        <v>5014</v>
      </c>
      <c r="B2418" s="58" t="s">
        <v>5015</v>
      </c>
      <c r="C2418" s="59" t="s">
        <v>13</v>
      </c>
      <c r="D2418" s="60">
        <v>161.87</v>
      </c>
      <c r="E2418" s="60">
        <v>20.84</v>
      </c>
      <c r="F2418" s="60">
        <v>182.71</v>
      </c>
      <c r="G2418" s="13">
        <v>15</v>
      </c>
    </row>
    <row r="2419" spans="1:7" ht="30">
      <c r="A2419" s="416" t="s">
        <v>5016</v>
      </c>
      <c r="B2419" s="58" t="s">
        <v>5017</v>
      </c>
      <c r="C2419" s="59" t="s">
        <v>13</v>
      </c>
      <c r="D2419" s="60">
        <v>195.88</v>
      </c>
      <c r="E2419" s="60">
        <v>23.45</v>
      </c>
      <c r="F2419" s="60">
        <v>219.33</v>
      </c>
      <c r="G2419" s="13">
        <v>15</v>
      </c>
    </row>
    <row r="2420" spans="1:7" ht="30">
      <c r="A2420" s="416" t="s">
        <v>5018</v>
      </c>
      <c r="B2420" s="58" t="s">
        <v>5019</v>
      </c>
      <c r="C2420" s="59" t="s">
        <v>13</v>
      </c>
      <c r="D2420" s="60">
        <v>257.39</v>
      </c>
      <c r="E2420" s="60">
        <v>26.06</v>
      </c>
      <c r="F2420" s="60">
        <v>283.45</v>
      </c>
      <c r="G2420" s="13">
        <v>15</v>
      </c>
    </row>
    <row r="2421" spans="1:7">
      <c r="A2421" s="416" t="s">
        <v>5020</v>
      </c>
      <c r="B2421" s="58" t="s">
        <v>5021</v>
      </c>
      <c r="C2421" s="59"/>
      <c r="D2421" s="60"/>
      <c r="E2421" s="60"/>
      <c r="F2421" s="60"/>
      <c r="G2421" s="13">
        <v>15</v>
      </c>
    </row>
    <row r="2422" spans="1:7" ht="30">
      <c r="A2422" s="416" t="s">
        <v>5022</v>
      </c>
      <c r="B2422" s="58" t="s">
        <v>5023</v>
      </c>
      <c r="C2422" s="59" t="s">
        <v>13</v>
      </c>
      <c r="D2422" s="60">
        <v>10.56</v>
      </c>
      <c r="E2422" s="60">
        <v>2.61</v>
      </c>
      <c r="F2422" s="60">
        <v>13.17</v>
      </c>
      <c r="G2422" s="13">
        <v>15</v>
      </c>
    </row>
    <row r="2423" spans="1:7" ht="30">
      <c r="A2423" s="416" t="s">
        <v>5024</v>
      </c>
      <c r="B2423" s="58" t="s">
        <v>5025</v>
      </c>
      <c r="C2423" s="59" t="s">
        <v>13</v>
      </c>
      <c r="D2423" s="60">
        <v>15.84</v>
      </c>
      <c r="E2423" s="60">
        <v>5.21</v>
      </c>
      <c r="F2423" s="60">
        <v>21.05</v>
      </c>
    </row>
    <row r="2424" spans="1:7" ht="30">
      <c r="A2424" s="416" t="s">
        <v>5026</v>
      </c>
      <c r="B2424" s="58" t="s">
        <v>5027</v>
      </c>
      <c r="C2424" s="59" t="s">
        <v>13</v>
      </c>
      <c r="D2424" s="60">
        <v>20.6</v>
      </c>
      <c r="E2424" s="60">
        <v>5.21</v>
      </c>
      <c r="F2424" s="60">
        <v>25.81</v>
      </c>
      <c r="G2424" s="13">
        <v>15</v>
      </c>
    </row>
    <row r="2425" spans="1:7">
      <c r="A2425" s="416" t="s">
        <v>5028</v>
      </c>
      <c r="B2425" s="58" t="s">
        <v>5029</v>
      </c>
      <c r="C2425" s="59"/>
      <c r="D2425" s="60"/>
      <c r="E2425" s="60"/>
      <c r="F2425" s="60"/>
      <c r="G2425" s="13">
        <v>15</v>
      </c>
    </row>
    <row r="2426" spans="1:7" ht="30">
      <c r="A2426" s="416" t="s">
        <v>5030</v>
      </c>
      <c r="B2426" s="58" t="s">
        <v>5031</v>
      </c>
      <c r="C2426" s="59" t="s">
        <v>13</v>
      </c>
      <c r="D2426" s="60">
        <v>5.66</v>
      </c>
      <c r="E2426" s="60">
        <v>13.03</v>
      </c>
      <c r="F2426" s="60">
        <v>18.690000000000001</v>
      </c>
      <c r="G2426" s="13">
        <v>15</v>
      </c>
    </row>
    <row r="2427" spans="1:7" ht="30">
      <c r="A2427" s="416" t="s">
        <v>32185</v>
      </c>
      <c r="B2427" s="58" t="s">
        <v>5032</v>
      </c>
      <c r="C2427" s="59"/>
      <c r="D2427" s="60"/>
      <c r="E2427" s="60"/>
      <c r="F2427" s="60"/>
    </row>
    <row r="2428" spans="1:7">
      <c r="A2428" s="416" t="s">
        <v>5033</v>
      </c>
      <c r="B2428" s="58" t="s">
        <v>5034</v>
      </c>
      <c r="C2428" s="59"/>
      <c r="D2428" s="60"/>
      <c r="E2428" s="60"/>
      <c r="F2428" s="60"/>
      <c r="G2428" s="13">
        <v>15</v>
      </c>
    </row>
    <row r="2429" spans="1:7">
      <c r="A2429" s="416" t="s">
        <v>5035</v>
      </c>
      <c r="B2429" s="58" t="s">
        <v>5036</v>
      </c>
      <c r="C2429" s="59" t="s">
        <v>14</v>
      </c>
      <c r="D2429" s="60">
        <v>1.95</v>
      </c>
      <c r="E2429" s="60">
        <v>13.03</v>
      </c>
      <c r="F2429" s="60">
        <v>14.98</v>
      </c>
    </row>
    <row r="2430" spans="1:7">
      <c r="A2430" s="416" t="s">
        <v>5037</v>
      </c>
      <c r="B2430" s="58" t="s">
        <v>5038</v>
      </c>
      <c r="C2430" s="59" t="s">
        <v>14</v>
      </c>
      <c r="D2430" s="60">
        <v>3.51</v>
      </c>
      <c r="E2430" s="60">
        <v>13.03</v>
      </c>
      <c r="F2430" s="60">
        <v>16.54</v>
      </c>
    </row>
    <row r="2431" spans="1:7">
      <c r="A2431" s="416" t="s">
        <v>5039</v>
      </c>
      <c r="B2431" s="58" t="s">
        <v>5040</v>
      </c>
      <c r="C2431" s="59" t="s">
        <v>14</v>
      </c>
      <c r="D2431" s="60">
        <v>2.83</v>
      </c>
      <c r="E2431" s="60">
        <v>15.63</v>
      </c>
      <c r="F2431" s="60">
        <v>18.46</v>
      </c>
      <c r="G2431" s="13">
        <v>15</v>
      </c>
    </row>
    <row r="2432" spans="1:7">
      <c r="A2432" s="416" t="s">
        <v>5041</v>
      </c>
      <c r="B2432" s="58" t="s">
        <v>5042</v>
      </c>
      <c r="C2432" s="59" t="s">
        <v>14</v>
      </c>
      <c r="D2432" s="60">
        <v>2.1800000000000002</v>
      </c>
      <c r="E2432" s="60">
        <v>13.03</v>
      </c>
      <c r="F2432" s="60">
        <v>15.21</v>
      </c>
      <c r="G2432" s="13">
        <v>15</v>
      </c>
    </row>
    <row r="2433" spans="1:7">
      <c r="A2433" s="416" t="s">
        <v>5043</v>
      </c>
      <c r="B2433" s="58" t="s">
        <v>5044</v>
      </c>
      <c r="C2433" s="59"/>
      <c r="D2433" s="60"/>
      <c r="E2433" s="60"/>
      <c r="F2433" s="60"/>
      <c r="G2433" s="13">
        <v>15</v>
      </c>
    </row>
    <row r="2434" spans="1:7">
      <c r="A2434" s="416" t="s">
        <v>5045</v>
      </c>
      <c r="B2434" s="58" t="s">
        <v>5046</v>
      </c>
      <c r="C2434" s="59" t="s">
        <v>14</v>
      </c>
      <c r="D2434" s="60">
        <v>42.77</v>
      </c>
      <c r="E2434" s="60">
        <v>41.68</v>
      </c>
      <c r="F2434" s="60">
        <v>84.45</v>
      </c>
      <c r="G2434" s="13">
        <v>15</v>
      </c>
    </row>
    <row r="2435" spans="1:7" ht="30">
      <c r="A2435" s="416" t="s">
        <v>5047</v>
      </c>
      <c r="B2435" s="58" t="s">
        <v>5048</v>
      </c>
      <c r="C2435" s="59" t="s">
        <v>14</v>
      </c>
      <c r="D2435" s="60">
        <v>16.14</v>
      </c>
      <c r="E2435" s="60">
        <v>15.63</v>
      </c>
      <c r="F2435" s="60">
        <v>31.77</v>
      </c>
    </row>
    <row r="2436" spans="1:7" ht="30">
      <c r="A2436" s="416" t="s">
        <v>5049</v>
      </c>
      <c r="B2436" s="58" t="s">
        <v>5050</v>
      </c>
      <c r="C2436" s="59" t="s">
        <v>14</v>
      </c>
      <c r="D2436" s="60">
        <v>19.29</v>
      </c>
      <c r="E2436" s="60">
        <v>15.63</v>
      </c>
      <c r="F2436" s="60">
        <v>34.92</v>
      </c>
      <c r="G2436" s="13">
        <v>15</v>
      </c>
    </row>
    <row r="2437" spans="1:7" ht="30">
      <c r="A2437" s="416" t="s">
        <v>5051</v>
      </c>
      <c r="B2437" s="58" t="s">
        <v>5052</v>
      </c>
      <c r="C2437" s="59" t="s">
        <v>14</v>
      </c>
      <c r="D2437" s="60">
        <v>30.16</v>
      </c>
      <c r="E2437" s="60">
        <v>15.63</v>
      </c>
      <c r="F2437" s="60">
        <v>45.79</v>
      </c>
      <c r="G2437" s="13">
        <v>15</v>
      </c>
    </row>
    <row r="2438" spans="1:7" ht="30">
      <c r="A2438" s="416" t="s">
        <v>5053</v>
      </c>
      <c r="B2438" s="58" t="s">
        <v>5054</v>
      </c>
      <c r="C2438" s="59" t="s">
        <v>14</v>
      </c>
      <c r="D2438" s="60">
        <v>57.6</v>
      </c>
      <c r="E2438" s="60">
        <v>20.84</v>
      </c>
      <c r="F2438" s="60">
        <v>78.44</v>
      </c>
      <c r="G2438" s="13">
        <v>15</v>
      </c>
    </row>
    <row r="2439" spans="1:7" ht="30">
      <c r="A2439" s="416" t="s">
        <v>5055</v>
      </c>
      <c r="B2439" s="58" t="s">
        <v>5056</v>
      </c>
      <c r="C2439" s="59" t="s">
        <v>14</v>
      </c>
      <c r="D2439" s="60">
        <v>148.94999999999999</v>
      </c>
      <c r="E2439" s="60">
        <v>20.84</v>
      </c>
      <c r="F2439" s="60">
        <v>169.79</v>
      </c>
      <c r="G2439" s="13">
        <v>15</v>
      </c>
    </row>
    <row r="2440" spans="1:7" ht="30">
      <c r="A2440" s="416" t="s">
        <v>5057</v>
      </c>
      <c r="B2440" s="58" t="s">
        <v>5058</v>
      </c>
      <c r="C2440" s="59" t="s">
        <v>14</v>
      </c>
      <c r="D2440" s="60">
        <v>183.15</v>
      </c>
      <c r="E2440" s="60">
        <v>26.06</v>
      </c>
      <c r="F2440" s="60">
        <v>209.21</v>
      </c>
      <c r="G2440" s="13">
        <v>15</v>
      </c>
    </row>
    <row r="2441" spans="1:7" ht="30">
      <c r="A2441" s="416" t="s">
        <v>5059</v>
      </c>
      <c r="B2441" s="58" t="s">
        <v>5060</v>
      </c>
      <c r="C2441" s="59" t="s">
        <v>14</v>
      </c>
      <c r="D2441" s="60">
        <v>168.33</v>
      </c>
      <c r="E2441" s="60">
        <v>15.63</v>
      </c>
      <c r="F2441" s="60">
        <v>183.96</v>
      </c>
      <c r="G2441" s="13">
        <v>15</v>
      </c>
    </row>
    <row r="2442" spans="1:7" ht="30">
      <c r="A2442" s="416" t="s">
        <v>5061</v>
      </c>
      <c r="B2442" s="58" t="s">
        <v>5062</v>
      </c>
      <c r="C2442" s="59" t="s">
        <v>14</v>
      </c>
      <c r="D2442" s="60">
        <v>485.23</v>
      </c>
      <c r="E2442" s="60">
        <v>15.63</v>
      </c>
      <c r="F2442" s="60">
        <v>500.86</v>
      </c>
      <c r="G2442" s="13">
        <v>15</v>
      </c>
    </row>
    <row r="2443" spans="1:7" ht="30">
      <c r="A2443" s="416" t="s">
        <v>5063</v>
      </c>
      <c r="B2443" s="58" t="s">
        <v>5064</v>
      </c>
      <c r="C2443" s="59" t="s">
        <v>14</v>
      </c>
      <c r="D2443" s="60">
        <v>833.28</v>
      </c>
      <c r="E2443" s="60">
        <v>15.63</v>
      </c>
      <c r="F2443" s="60">
        <v>848.91</v>
      </c>
      <c r="G2443" s="13">
        <v>15</v>
      </c>
    </row>
    <row r="2444" spans="1:7" ht="30">
      <c r="A2444" s="416" t="s">
        <v>5065</v>
      </c>
      <c r="B2444" s="58" t="s">
        <v>5066</v>
      </c>
      <c r="C2444" s="59" t="s">
        <v>14</v>
      </c>
      <c r="D2444" s="60">
        <v>1792.45</v>
      </c>
      <c r="E2444" s="60">
        <v>20.84</v>
      </c>
      <c r="F2444" s="60">
        <v>1813.29</v>
      </c>
      <c r="G2444" s="13">
        <v>15</v>
      </c>
    </row>
    <row r="2445" spans="1:7" ht="30">
      <c r="A2445" s="416" t="s">
        <v>5067</v>
      </c>
      <c r="B2445" s="58" t="s">
        <v>5068</v>
      </c>
      <c r="C2445" s="59" t="s">
        <v>14</v>
      </c>
      <c r="D2445" s="60">
        <v>24.79</v>
      </c>
      <c r="E2445" s="60">
        <v>15.63</v>
      </c>
      <c r="F2445" s="60">
        <v>40.42</v>
      </c>
      <c r="G2445" s="13">
        <v>15</v>
      </c>
    </row>
    <row r="2446" spans="1:7" ht="30">
      <c r="A2446" s="416" t="s">
        <v>5069</v>
      </c>
      <c r="B2446" s="58" t="s">
        <v>5070</v>
      </c>
      <c r="C2446" s="59" t="s">
        <v>14</v>
      </c>
      <c r="D2446" s="60">
        <v>80.900000000000006</v>
      </c>
      <c r="E2446" s="60">
        <v>15.63</v>
      </c>
      <c r="F2446" s="60">
        <v>96.53</v>
      </c>
      <c r="G2446" s="13">
        <v>15</v>
      </c>
    </row>
    <row r="2447" spans="1:7" ht="30">
      <c r="A2447" s="416" t="s">
        <v>5071</v>
      </c>
      <c r="B2447" s="58" t="s">
        <v>5072</v>
      </c>
      <c r="C2447" s="59" t="s">
        <v>14</v>
      </c>
      <c r="D2447" s="60">
        <v>209.65</v>
      </c>
      <c r="E2447" s="60">
        <v>20.84</v>
      </c>
      <c r="F2447" s="60">
        <v>230.49</v>
      </c>
      <c r="G2447" s="13">
        <v>15</v>
      </c>
    </row>
    <row r="2448" spans="1:7">
      <c r="A2448" s="416" t="s">
        <v>5073</v>
      </c>
      <c r="B2448" s="58" t="s">
        <v>5074</v>
      </c>
      <c r="C2448" s="59"/>
      <c r="D2448" s="60"/>
      <c r="E2448" s="60"/>
      <c r="F2448" s="60"/>
      <c r="G2448" s="13">
        <v>15</v>
      </c>
    </row>
    <row r="2449" spans="1:7">
      <c r="A2449" s="416" t="s">
        <v>5075</v>
      </c>
      <c r="B2449" s="58" t="s">
        <v>5076</v>
      </c>
      <c r="C2449" s="59" t="s">
        <v>102</v>
      </c>
      <c r="D2449" s="60">
        <v>27.12</v>
      </c>
      <c r="E2449" s="60">
        <v>15.63</v>
      </c>
      <c r="F2449" s="60">
        <v>42.75</v>
      </c>
      <c r="G2449" s="13">
        <v>15</v>
      </c>
    </row>
    <row r="2450" spans="1:7">
      <c r="A2450" s="416" t="s">
        <v>5077</v>
      </c>
      <c r="B2450" s="58" t="s">
        <v>5078</v>
      </c>
      <c r="C2450" s="59" t="s">
        <v>14</v>
      </c>
      <c r="D2450" s="60">
        <v>29.7</v>
      </c>
      <c r="E2450" s="60">
        <v>15.63</v>
      </c>
      <c r="F2450" s="60">
        <v>45.33</v>
      </c>
    </row>
    <row r="2451" spans="1:7">
      <c r="A2451" s="416" t="s">
        <v>5079</v>
      </c>
      <c r="B2451" s="58" t="s">
        <v>5080</v>
      </c>
      <c r="C2451" s="59" t="s">
        <v>14</v>
      </c>
      <c r="D2451" s="60">
        <v>73.38</v>
      </c>
      <c r="E2451" s="60">
        <v>15.63</v>
      </c>
      <c r="F2451" s="60">
        <v>89.01</v>
      </c>
      <c r="G2451" s="13">
        <v>15</v>
      </c>
    </row>
    <row r="2452" spans="1:7">
      <c r="A2452" s="416" t="s">
        <v>5081</v>
      </c>
      <c r="B2452" s="58" t="s">
        <v>5082</v>
      </c>
      <c r="C2452" s="59" t="s">
        <v>102</v>
      </c>
      <c r="D2452" s="60">
        <v>270.02999999999997</v>
      </c>
      <c r="E2452" s="60">
        <v>15.63</v>
      </c>
      <c r="F2452" s="60">
        <v>285.66000000000003</v>
      </c>
      <c r="G2452" s="13">
        <v>15</v>
      </c>
    </row>
    <row r="2453" spans="1:7">
      <c r="A2453" s="416" t="s">
        <v>5083</v>
      </c>
      <c r="B2453" s="58" t="s">
        <v>5084</v>
      </c>
      <c r="C2453" s="59" t="s">
        <v>102</v>
      </c>
      <c r="D2453" s="60">
        <v>281.62</v>
      </c>
      <c r="E2453" s="60">
        <v>15.63</v>
      </c>
      <c r="F2453" s="60">
        <v>297.25</v>
      </c>
      <c r="G2453" s="13">
        <v>15</v>
      </c>
    </row>
    <row r="2454" spans="1:7" ht="30">
      <c r="A2454" s="416" t="s">
        <v>5085</v>
      </c>
      <c r="B2454" s="58" t="s">
        <v>5086</v>
      </c>
      <c r="C2454" s="59" t="s">
        <v>102</v>
      </c>
      <c r="D2454" s="60">
        <v>19.46</v>
      </c>
      <c r="E2454" s="60">
        <v>15.63</v>
      </c>
      <c r="F2454" s="60">
        <v>35.090000000000003</v>
      </c>
      <c r="G2454" s="13">
        <v>15</v>
      </c>
    </row>
    <row r="2455" spans="1:7">
      <c r="A2455" s="416" t="s">
        <v>5087</v>
      </c>
      <c r="B2455" s="58" t="s">
        <v>5088</v>
      </c>
      <c r="C2455" s="59" t="s">
        <v>102</v>
      </c>
      <c r="D2455" s="60">
        <v>329.61</v>
      </c>
      <c r="E2455" s="60">
        <v>15.63</v>
      </c>
      <c r="F2455" s="60">
        <v>345.24</v>
      </c>
      <c r="G2455" s="13">
        <v>15</v>
      </c>
    </row>
    <row r="2456" spans="1:7" ht="30">
      <c r="A2456" s="416" t="s">
        <v>5089</v>
      </c>
      <c r="B2456" s="58" t="s">
        <v>5090</v>
      </c>
      <c r="C2456" s="59" t="s">
        <v>14</v>
      </c>
      <c r="D2456" s="60">
        <v>20.65</v>
      </c>
      <c r="E2456" s="60">
        <v>15.63</v>
      </c>
      <c r="F2456" s="60">
        <v>36.28</v>
      </c>
      <c r="G2456" s="13">
        <v>15</v>
      </c>
    </row>
    <row r="2457" spans="1:7">
      <c r="A2457" s="416" t="s">
        <v>405</v>
      </c>
      <c r="B2457" s="58" t="s">
        <v>406</v>
      </c>
      <c r="C2457" s="59" t="s">
        <v>102</v>
      </c>
      <c r="D2457" s="60">
        <v>12.8</v>
      </c>
      <c r="E2457" s="60">
        <v>15.63</v>
      </c>
      <c r="F2457" s="60">
        <v>28.43</v>
      </c>
      <c r="G2457" s="13">
        <v>15</v>
      </c>
    </row>
    <row r="2458" spans="1:7">
      <c r="A2458" s="416" t="s">
        <v>5091</v>
      </c>
      <c r="B2458" s="58" t="s">
        <v>5092</v>
      </c>
      <c r="C2458" s="59" t="s">
        <v>102</v>
      </c>
      <c r="D2458" s="60">
        <v>14.38</v>
      </c>
      <c r="E2458" s="60">
        <v>15.63</v>
      </c>
      <c r="F2458" s="60">
        <v>30.01</v>
      </c>
      <c r="G2458" s="13">
        <v>15</v>
      </c>
    </row>
    <row r="2459" spans="1:7">
      <c r="A2459" s="416" t="s">
        <v>5093</v>
      </c>
      <c r="B2459" s="58" t="s">
        <v>5094</v>
      </c>
      <c r="C2459" s="59" t="s">
        <v>102</v>
      </c>
      <c r="D2459" s="60">
        <v>32.53</v>
      </c>
      <c r="E2459" s="60">
        <v>15.63</v>
      </c>
      <c r="F2459" s="60">
        <v>48.16</v>
      </c>
      <c r="G2459" s="13">
        <v>15</v>
      </c>
    </row>
    <row r="2460" spans="1:7" ht="30">
      <c r="A2460" s="416" t="s">
        <v>5095</v>
      </c>
      <c r="B2460" s="58" t="s">
        <v>5096</v>
      </c>
      <c r="C2460" s="59" t="s">
        <v>102</v>
      </c>
      <c r="D2460" s="60">
        <v>26.69</v>
      </c>
      <c r="E2460" s="60">
        <v>15.63</v>
      </c>
      <c r="F2460" s="60">
        <v>42.32</v>
      </c>
      <c r="G2460" s="13">
        <v>15</v>
      </c>
    </row>
    <row r="2461" spans="1:7" ht="30">
      <c r="A2461" s="416" t="s">
        <v>5097</v>
      </c>
      <c r="B2461" s="58" t="s">
        <v>5098</v>
      </c>
      <c r="C2461" s="59" t="s">
        <v>102</v>
      </c>
      <c r="D2461" s="60">
        <v>28</v>
      </c>
      <c r="E2461" s="60">
        <v>15.63</v>
      </c>
      <c r="F2461" s="60">
        <v>43.63</v>
      </c>
      <c r="G2461" s="13">
        <v>15</v>
      </c>
    </row>
    <row r="2462" spans="1:7" ht="30">
      <c r="A2462" s="416" t="s">
        <v>5099</v>
      </c>
      <c r="B2462" s="58" t="s">
        <v>5100</v>
      </c>
      <c r="C2462" s="59" t="s">
        <v>102</v>
      </c>
      <c r="D2462" s="60">
        <v>36.39</v>
      </c>
      <c r="E2462" s="60">
        <v>19.28</v>
      </c>
      <c r="F2462" s="60">
        <v>55.67</v>
      </c>
      <c r="G2462" s="13">
        <v>15</v>
      </c>
    </row>
    <row r="2463" spans="1:7">
      <c r="A2463" s="416" t="s">
        <v>5101</v>
      </c>
      <c r="B2463" s="58" t="s">
        <v>5102</v>
      </c>
      <c r="C2463" s="59"/>
      <c r="D2463" s="60"/>
      <c r="E2463" s="60"/>
      <c r="F2463" s="60"/>
      <c r="G2463" s="13">
        <v>15</v>
      </c>
    </row>
    <row r="2464" spans="1:7">
      <c r="A2464" s="416" t="s">
        <v>326</v>
      </c>
      <c r="B2464" s="58" t="s">
        <v>33223</v>
      </c>
      <c r="C2464" s="59" t="s">
        <v>102</v>
      </c>
      <c r="D2464" s="60">
        <v>14.5</v>
      </c>
      <c r="E2464" s="60">
        <v>17.71</v>
      </c>
      <c r="F2464" s="60">
        <v>32.21</v>
      </c>
      <c r="G2464" s="13">
        <v>15</v>
      </c>
    </row>
    <row r="2465" spans="1:7">
      <c r="A2465" s="416" t="s">
        <v>5103</v>
      </c>
      <c r="B2465" s="58" t="s">
        <v>33224</v>
      </c>
      <c r="C2465" s="59" t="s">
        <v>102</v>
      </c>
      <c r="D2465" s="60">
        <v>24.29</v>
      </c>
      <c r="E2465" s="60">
        <v>18.239999999999998</v>
      </c>
      <c r="F2465" s="60">
        <v>42.53</v>
      </c>
    </row>
    <row r="2466" spans="1:7">
      <c r="A2466" s="416" t="s">
        <v>5104</v>
      </c>
      <c r="B2466" s="58" t="s">
        <v>33225</v>
      </c>
      <c r="C2466" s="59" t="s">
        <v>102</v>
      </c>
      <c r="D2466" s="60">
        <v>26.86</v>
      </c>
      <c r="E2466" s="60">
        <v>26.06</v>
      </c>
      <c r="F2466" s="60">
        <v>52.92</v>
      </c>
      <c r="G2466" s="13">
        <v>15</v>
      </c>
    </row>
    <row r="2467" spans="1:7">
      <c r="A2467" s="416" t="s">
        <v>5105</v>
      </c>
      <c r="B2467" s="58" t="s">
        <v>33226</v>
      </c>
      <c r="C2467" s="59" t="s">
        <v>102</v>
      </c>
      <c r="D2467" s="60">
        <v>18.760000000000002</v>
      </c>
      <c r="E2467" s="60">
        <v>14.07</v>
      </c>
      <c r="F2467" s="60">
        <v>32.83</v>
      </c>
      <c r="G2467" s="13">
        <v>15</v>
      </c>
    </row>
    <row r="2468" spans="1:7">
      <c r="A2468" s="416" t="s">
        <v>5106</v>
      </c>
      <c r="B2468" s="58" t="s">
        <v>33227</v>
      </c>
      <c r="C2468" s="59" t="s">
        <v>102</v>
      </c>
      <c r="D2468" s="60">
        <v>12.96</v>
      </c>
      <c r="E2468" s="60">
        <v>23.45</v>
      </c>
      <c r="F2468" s="60">
        <v>36.409999999999997</v>
      </c>
      <c r="G2468" s="13">
        <v>15</v>
      </c>
    </row>
    <row r="2469" spans="1:7">
      <c r="A2469" s="416" t="s">
        <v>5107</v>
      </c>
      <c r="B2469" s="58" t="s">
        <v>33228</v>
      </c>
      <c r="C2469" s="59" t="s">
        <v>102</v>
      </c>
      <c r="D2469" s="60">
        <v>24.38</v>
      </c>
      <c r="E2469" s="60">
        <v>19.8</v>
      </c>
      <c r="F2469" s="60">
        <v>44.18</v>
      </c>
      <c r="G2469" s="13">
        <v>15</v>
      </c>
    </row>
    <row r="2470" spans="1:7">
      <c r="A2470" s="416" t="s">
        <v>5108</v>
      </c>
      <c r="B2470" s="58" t="s">
        <v>33229</v>
      </c>
      <c r="C2470" s="59" t="s">
        <v>102</v>
      </c>
      <c r="D2470" s="60">
        <v>13.28</v>
      </c>
      <c r="E2470" s="60">
        <v>23.45</v>
      </c>
      <c r="F2470" s="60">
        <v>36.729999999999997</v>
      </c>
      <c r="G2470" s="13">
        <v>15</v>
      </c>
    </row>
    <row r="2471" spans="1:7">
      <c r="A2471" s="416" t="s">
        <v>5109</v>
      </c>
      <c r="B2471" s="58" t="s">
        <v>33230</v>
      </c>
      <c r="C2471" s="59" t="s">
        <v>102</v>
      </c>
      <c r="D2471" s="60">
        <v>19.47</v>
      </c>
      <c r="E2471" s="60">
        <v>26.06</v>
      </c>
      <c r="F2471" s="60">
        <v>45.53</v>
      </c>
      <c r="G2471" s="13">
        <v>15</v>
      </c>
    </row>
    <row r="2472" spans="1:7">
      <c r="A2472" s="416" t="s">
        <v>5110</v>
      </c>
      <c r="B2472" s="58" t="s">
        <v>33231</v>
      </c>
      <c r="C2472" s="59" t="s">
        <v>102</v>
      </c>
      <c r="D2472" s="60">
        <v>52.72</v>
      </c>
      <c r="E2472" s="60">
        <v>18.239999999999998</v>
      </c>
      <c r="F2472" s="60">
        <v>70.959999999999994</v>
      </c>
      <c r="G2472" s="13">
        <v>15</v>
      </c>
    </row>
    <row r="2473" spans="1:7">
      <c r="A2473" s="416" t="s">
        <v>5111</v>
      </c>
      <c r="B2473" s="58" t="s">
        <v>33232</v>
      </c>
      <c r="C2473" s="59" t="s">
        <v>102</v>
      </c>
      <c r="D2473" s="60">
        <v>47.47</v>
      </c>
      <c r="E2473" s="60">
        <v>18.239999999999998</v>
      </c>
      <c r="F2473" s="60">
        <v>65.709999999999994</v>
      </c>
      <c r="G2473" s="13">
        <v>15</v>
      </c>
    </row>
    <row r="2474" spans="1:7">
      <c r="A2474" s="416" t="s">
        <v>5112</v>
      </c>
      <c r="B2474" s="58" t="s">
        <v>5113</v>
      </c>
      <c r="C2474" s="59" t="s">
        <v>102</v>
      </c>
      <c r="D2474" s="60">
        <v>19.559999999999999</v>
      </c>
      <c r="E2474" s="60">
        <v>13.03</v>
      </c>
      <c r="F2474" s="60">
        <v>32.590000000000003</v>
      </c>
      <c r="G2474" s="13">
        <v>15</v>
      </c>
    </row>
    <row r="2475" spans="1:7" ht="30">
      <c r="A2475" s="416" t="s">
        <v>5114</v>
      </c>
      <c r="B2475" s="58" t="s">
        <v>30104</v>
      </c>
      <c r="C2475" s="59" t="s">
        <v>102</v>
      </c>
      <c r="D2475" s="60">
        <v>54.65</v>
      </c>
      <c r="E2475" s="60">
        <v>19.8</v>
      </c>
      <c r="F2475" s="60">
        <v>74.45</v>
      </c>
      <c r="G2475" s="13">
        <v>15</v>
      </c>
    </row>
    <row r="2476" spans="1:7" ht="30">
      <c r="A2476" s="416" t="s">
        <v>5115</v>
      </c>
      <c r="B2476" s="58" t="s">
        <v>5116</v>
      </c>
      <c r="C2476" s="59" t="s">
        <v>14</v>
      </c>
      <c r="D2476" s="60">
        <v>35.04</v>
      </c>
      <c r="E2476" s="60">
        <v>15.63</v>
      </c>
      <c r="F2476" s="60">
        <v>50.67</v>
      </c>
      <c r="G2476" s="13">
        <v>15</v>
      </c>
    </row>
    <row r="2477" spans="1:7" ht="30">
      <c r="A2477" s="416" t="s">
        <v>5117</v>
      </c>
      <c r="B2477" s="58" t="s">
        <v>5118</v>
      </c>
      <c r="C2477" s="59" t="s">
        <v>14</v>
      </c>
      <c r="D2477" s="60">
        <v>98.22</v>
      </c>
      <c r="E2477" s="60">
        <v>26.06</v>
      </c>
      <c r="F2477" s="60">
        <v>124.28</v>
      </c>
      <c r="G2477" s="13">
        <v>15</v>
      </c>
    </row>
    <row r="2478" spans="1:7">
      <c r="A2478" s="416" t="s">
        <v>5119</v>
      </c>
      <c r="B2478" s="58" t="s">
        <v>5120</v>
      </c>
      <c r="C2478" s="59"/>
      <c r="D2478" s="60"/>
      <c r="E2478" s="60"/>
      <c r="F2478" s="60"/>
      <c r="G2478" s="13">
        <v>15</v>
      </c>
    </row>
    <row r="2479" spans="1:7">
      <c r="A2479" s="416" t="s">
        <v>5121</v>
      </c>
      <c r="B2479" s="58" t="s">
        <v>5122</v>
      </c>
      <c r="C2479" s="59" t="s">
        <v>102</v>
      </c>
      <c r="D2479" s="60">
        <v>15.72</v>
      </c>
      <c r="E2479" s="60">
        <v>26.06</v>
      </c>
      <c r="F2479" s="60">
        <v>41.78</v>
      </c>
      <c r="G2479" s="13">
        <v>15</v>
      </c>
    </row>
    <row r="2480" spans="1:7">
      <c r="A2480" s="416" t="s">
        <v>5123</v>
      </c>
      <c r="B2480" s="58" t="s">
        <v>5124</v>
      </c>
      <c r="C2480" s="59" t="s">
        <v>102</v>
      </c>
      <c r="D2480" s="60">
        <v>25.55</v>
      </c>
      <c r="E2480" s="60">
        <v>26.06</v>
      </c>
      <c r="F2480" s="60">
        <v>51.61</v>
      </c>
    </row>
    <row r="2481" spans="1:7">
      <c r="A2481" s="416" t="s">
        <v>5125</v>
      </c>
      <c r="B2481" s="58" t="s">
        <v>5126</v>
      </c>
      <c r="C2481" s="59" t="s">
        <v>102</v>
      </c>
      <c r="D2481" s="60">
        <v>47.99</v>
      </c>
      <c r="E2481" s="60">
        <v>26.06</v>
      </c>
      <c r="F2481" s="60">
        <v>74.05</v>
      </c>
      <c r="G2481" s="13">
        <v>15</v>
      </c>
    </row>
    <row r="2482" spans="1:7">
      <c r="A2482" s="416" t="s">
        <v>5127</v>
      </c>
      <c r="B2482" s="58" t="s">
        <v>5128</v>
      </c>
      <c r="C2482" s="59" t="s">
        <v>102</v>
      </c>
      <c r="D2482" s="60">
        <v>61.74</v>
      </c>
      <c r="E2482" s="60">
        <v>26.06</v>
      </c>
      <c r="F2482" s="60">
        <v>87.8</v>
      </c>
      <c r="G2482" s="13">
        <v>15</v>
      </c>
    </row>
    <row r="2483" spans="1:7">
      <c r="A2483" s="416" t="s">
        <v>5129</v>
      </c>
      <c r="B2483" s="58" t="s">
        <v>5130</v>
      </c>
      <c r="C2483" s="59" t="s">
        <v>102</v>
      </c>
      <c r="D2483" s="60">
        <v>81.05</v>
      </c>
      <c r="E2483" s="60">
        <v>26.06</v>
      </c>
      <c r="F2483" s="60">
        <v>107.11</v>
      </c>
      <c r="G2483" s="13">
        <v>15</v>
      </c>
    </row>
    <row r="2484" spans="1:7">
      <c r="A2484" s="416" t="s">
        <v>5131</v>
      </c>
      <c r="B2484" s="58" t="s">
        <v>5132</v>
      </c>
      <c r="C2484" s="59" t="s">
        <v>102</v>
      </c>
      <c r="D2484" s="60">
        <v>240.69</v>
      </c>
      <c r="E2484" s="60">
        <v>26.06</v>
      </c>
      <c r="F2484" s="60">
        <v>266.75</v>
      </c>
      <c r="G2484" s="13">
        <v>15</v>
      </c>
    </row>
    <row r="2485" spans="1:7">
      <c r="A2485" s="416" t="s">
        <v>5133</v>
      </c>
      <c r="B2485" s="58" t="s">
        <v>5134</v>
      </c>
      <c r="C2485" s="59" t="s">
        <v>102</v>
      </c>
      <c r="D2485" s="60">
        <v>304.18</v>
      </c>
      <c r="E2485" s="60">
        <v>26.06</v>
      </c>
      <c r="F2485" s="60">
        <v>330.24</v>
      </c>
      <c r="G2485" s="13">
        <v>15</v>
      </c>
    </row>
    <row r="2486" spans="1:7">
      <c r="A2486" s="416" t="s">
        <v>5135</v>
      </c>
      <c r="B2486" s="58" t="s">
        <v>5136</v>
      </c>
      <c r="C2486" s="59" t="s">
        <v>102</v>
      </c>
      <c r="D2486" s="60">
        <v>437.1</v>
      </c>
      <c r="E2486" s="60">
        <v>26.06</v>
      </c>
      <c r="F2486" s="60">
        <v>463.16</v>
      </c>
      <c r="G2486" s="13">
        <v>15</v>
      </c>
    </row>
    <row r="2487" spans="1:7">
      <c r="A2487" s="416" t="s">
        <v>5137</v>
      </c>
      <c r="B2487" s="58" t="s">
        <v>5138</v>
      </c>
      <c r="C2487" s="59" t="s">
        <v>102</v>
      </c>
      <c r="D2487" s="60">
        <v>19.809999999999999</v>
      </c>
      <c r="E2487" s="60">
        <v>26.06</v>
      </c>
      <c r="F2487" s="60">
        <v>45.87</v>
      </c>
      <c r="G2487" s="13">
        <v>15</v>
      </c>
    </row>
    <row r="2488" spans="1:7">
      <c r="A2488" s="416" t="s">
        <v>5139</v>
      </c>
      <c r="B2488" s="58" t="s">
        <v>5140</v>
      </c>
      <c r="C2488" s="59"/>
      <c r="D2488" s="60"/>
      <c r="E2488" s="60"/>
      <c r="F2488" s="60"/>
      <c r="G2488" s="13">
        <v>15</v>
      </c>
    </row>
    <row r="2489" spans="1:7">
      <c r="A2489" s="416" t="s">
        <v>319</v>
      </c>
      <c r="B2489" s="58" t="s">
        <v>320</v>
      </c>
      <c r="C2489" s="59" t="s">
        <v>14</v>
      </c>
      <c r="D2489" s="60">
        <v>3.61</v>
      </c>
      <c r="E2489" s="60">
        <v>13.03</v>
      </c>
      <c r="F2489" s="60">
        <v>16.64</v>
      </c>
      <c r="G2489" s="13">
        <v>15</v>
      </c>
    </row>
    <row r="2490" spans="1:7">
      <c r="A2490" s="416" t="s">
        <v>5141</v>
      </c>
      <c r="B2490" s="58" t="s">
        <v>5142</v>
      </c>
      <c r="C2490" s="59" t="s">
        <v>14</v>
      </c>
      <c r="D2490" s="60">
        <v>7.23</v>
      </c>
      <c r="E2490" s="60">
        <v>13.03</v>
      </c>
      <c r="F2490" s="60">
        <v>20.260000000000002</v>
      </c>
    </row>
    <row r="2491" spans="1:7">
      <c r="A2491" s="416" t="s">
        <v>317</v>
      </c>
      <c r="B2491" s="58" t="s">
        <v>318</v>
      </c>
      <c r="C2491" s="59" t="s">
        <v>14</v>
      </c>
      <c r="D2491" s="60">
        <v>8.5500000000000007</v>
      </c>
      <c r="E2491" s="60">
        <v>13.03</v>
      </c>
      <c r="F2491" s="60">
        <v>21.58</v>
      </c>
      <c r="G2491" s="13">
        <v>15</v>
      </c>
    </row>
    <row r="2492" spans="1:7">
      <c r="A2492" s="416" t="s">
        <v>5143</v>
      </c>
      <c r="B2492" s="58" t="s">
        <v>5144</v>
      </c>
      <c r="C2492" s="59"/>
      <c r="D2492" s="60"/>
      <c r="E2492" s="60"/>
      <c r="F2492" s="60"/>
      <c r="G2492" s="13">
        <v>15</v>
      </c>
    </row>
    <row r="2493" spans="1:7">
      <c r="A2493" s="416" t="s">
        <v>5145</v>
      </c>
      <c r="B2493" s="58" t="s">
        <v>5146</v>
      </c>
      <c r="C2493" s="59" t="s">
        <v>14</v>
      </c>
      <c r="D2493" s="60">
        <v>289.06</v>
      </c>
      <c r="E2493" s="60">
        <v>26.06</v>
      </c>
      <c r="F2493" s="60">
        <v>315.12</v>
      </c>
      <c r="G2493" s="13">
        <v>15</v>
      </c>
    </row>
    <row r="2494" spans="1:7">
      <c r="A2494" s="416" t="s">
        <v>5147</v>
      </c>
      <c r="B2494" s="58" t="s">
        <v>5148</v>
      </c>
      <c r="C2494" s="59" t="s">
        <v>14</v>
      </c>
      <c r="D2494" s="60">
        <v>323.77999999999997</v>
      </c>
      <c r="E2494" s="60">
        <v>26.06</v>
      </c>
      <c r="F2494" s="60">
        <v>349.84</v>
      </c>
    </row>
    <row r="2495" spans="1:7">
      <c r="A2495" s="416" t="s">
        <v>5149</v>
      </c>
      <c r="B2495" s="58" t="s">
        <v>5150</v>
      </c>
      <c r="C2495" s="59" t="s">
        <v>14</v>
      </c>
      <c r="D2495" s="60">
        <v>305.17</v>
      </c>
      <c r="E2495" s="60">
        <v>26.06</v>
      </c>
      <c r="F2495" s="60">
        <v>331.23</v>
      </c>
      <c r="G2495" s="13">
        <v>15</v>
      </c>
    </row>
    <row r="2496" spans="1:7">
      <c r="A2496" s="416" t="s">
        <v>5151</v>
      </c>
      <c r="B2496" s="58" t="s">
        <v>5152</v>
      </c>
      <c r="C2496" s="59" t="s">
        <v>14</v>
      </c>
      <c r="D2496" s="60">
        <v>196.78</v>
      </c>
      <c r="E2496" s="60">
        <v>26.06</v>
      </c>
      <c r="F2496" s="60">
        <v>222.84</v>
      </c>
      <c r="G2496" s="13">
        <v>15</v>
      </c>
    </row>
    <row r="2497" spans="1:7">
      <c r="A2497" s="416" t="s">
        <v>5153</v>
      </c>
      <c r="B2497" s="58" t="s">
        <v>5154</v>
      </c>
      <c r="C2497" s="59" t="s">
        <v>14</v>
      </c>
      <c r="D2497" s="60">
        <v>346.44</v>
      </c>
      <c r="E2497" s="60">
        <v>26.06</v>
      </c>
      <c r="F2497" s="60">
        <v>372.5</v>
      </c>
      <c r="G2497" s="13">
        <v>15</v>
      </c>
    </row>
    <row r="2498" spans="1:7">
      <c r="A2498" s="416" t="s">
        <v>5155</v>
      </c>
      <c r="B2498" s="58" t="s">
        <v>5156</v>
      </c>
      <c r="C2498" s="59" t="s">
        <v>14</v>
      </c>
      <c r="D2498" s="60">
        <v>537.88</v>
      </c>
      <c r="E2498" s="60">
        <v>26.06</v>
      </c>
      <c r="F2498" s="60">
        <v>563.94000000000005</v>
      </c>
      <c r="G2498" s="13">
        <v>15</v>
      </c>
    </row>
    <row r="2499" spans="1:7">
      <c r="A2499" s="416" t="s">
        <v>5157</v>
      </c>
      <c r="B2499" s="58" t="s">
        <v>5158</v>
      </c>
      <c r="C2499" s="59" t="s">
        <v>14</v>
      </c>
      <c r="D2499" s="60">
        <v>702.55</v>
      </c>
      <c r="E2499" s="60">
        <v>26.06</v>
      </c>
      <c r="F2499" s="60">
        <v>728.61</v>
      </c>
      <c r="G2499" s="13">
        <v>15</v>
      </c>
    </row>
    <row r="2500" spans="1:7">
      <c r="A2500" s="416" t="s">
        <v>5159</v>
      </c>
      <c r="B2500" s="58" t="s">
        <v>5160</v>
      </c>
      <c r="C2500" s="59" t="s">
        <v>14</v>
      </c>
      <c r="D2500" s="60">
        <v>1013.9</v>
      </c>
      <c r="E2500" s="60">
        <v>26.06</v>
      </c>
      <c r="F2500" s="60">
        <v>1039.96</v>
      </c>
      <c r="G2500" s="13">
        <v>15</v>
      </c>
    </row>
    <row r="2501" spans="1:7">
      <c r="A2501" s="416" t="s">
        <v>5161</v>
      </c>
      <c r="B2501" s="58" t="s">
        <v>5162</v>
      </c>
      <c r="C2501" s="59" t="s">
        <v>14</v>
      </c>
      <c r="D2501" s="60">
        <v>1613.44</v>
      </c>
      <c r="E2501" s="60">
        <v>26.06</v>
      </c>
      <c r="F2501" s="60">
        <v>1639.5</v>
      </c>
      <c r="G2501" s="13">
        <v>15</v>
      </c>
    </row>
    <row r="2502" spans="1:7">
      <c r="A2502" s="416" t="s">
        <v>5163</v>
      </c>
      <c r="B2502" s="58" t="s">
        <v>5164</v>
      </c>
      <c r="C2502" s="59" t="s">
        <v>14</v>
      </c>
      <c r="D2502" s="60">
        <v>3326.12</v>
      </c>
      <c r="E2502" s="60">
        <v>26.06</v>
      </c>
      <c r="F2502" s="60">
        <v>3352.18</v>
      </c>
      <c r="G2502" s="13">
        <v>15</v>
      </c>
    </row>
    <row r="2503" spans="1:7">
      <c r="A2503" s="416" t="s">
        <v>5165</v>
      </c>
      <c r="B2503" s="58" t="s">
        <v>5166</v>
      </c>
      <c r="C2503" s="59" t="s">
        <v>14</v>
      </c>
      <c r="D2503" s="60">
        <v>2158.11</v>
      </c>
      <c r="E2503" s="60">
        <v>26.06</v>
      </c>
      <c r="F2503" s="60">
        <v>2184.17</v>
      </c>
      <c r="G2503" s="13">
        <v>15</v>
      </c>
    </row>
    <row r="2504" spans="1:7">
      <c r="A2504" s="416" t="s">
        <v>5167</v>
      </c>
      <c r="B2504" s="58" t="s">
        <v>5168</v>
      </c>
      <c r="C2504" s="59" t="s">
        <v>14</v>
      </c>
      <c r="D2504" s="60">
        <v>5831.11</v>
      </c>
      <c r="E2504" s="60">
        <v>26.06</v>
      </c>
      <c r="F2504" s="60">
        <v>5857.17</v>
      </c>
      <c r="G2504" s="13">
        <v>15</v>
      </c>
    </row>
    <row r="2505" spans="1:7">
      <c r="A2505" s="416" t="s">
        <v>5169</v>
      </c>
      <c r="B2505" s="58" t="s">
        <v>5170</v>
      </c>
      <c r="C2505" s="59" t="s">
        <v>14</v>
      </c>
      <c r="D2505" s="60">
        <v>96.42</v>
      </c>
      <c r="E2505" s="60">
        <v>26.06</v>
      </c>
      <c r="F2505" s="60">
        <v>122.48</v>
      </c>
      <c r="G2505" s="13">
        <v>15</v>
      </c>
    </row>
    <row r="2506" spans="1:7">
      <c r="A2506" s="416" t="s">
        <v>5171</v>
      </c>
      <c r="B2506" s="58" t="s">
        <v>5172</v>
      </c>
      <c r="C2506" s="59" t="s">
        <v>14</v>
      </c>
      <c r="D2506" s="60">
        <v>116.88</v>
      </c>
      <c r="E2506" s="60">
        <v>26.06</v>
      </c>
      <c r="F2506" s="60">
        <v>142.94</v>
      </c>
      <c r="G2506" s="13">
        <v>15</v>
      </c>
    </row>
    <row r="2507" spans="1:7">
      <c r="A2507" s="416" t="s">
        <v>5173</v>
      </c>
      <c r="B2507" s="58" t="s">
        <v>5174</v>
      </c>
      <c r="C2507" s="59" t="s">
        <v>14</v>
      </c>
      <c r="D2507" s="60">
        <v>144.94999999999999</v>
      </c>
      <c r="E2507" s="60">
        <v>26.06</v>
      </c>
      <c r="F2507" s="60">
        <v>171.01</v>
      </c>
      <c r="G2507" s="13">
        <v>15</v>
      </c>
    </row>
    <row r="2508" spans="1:7">
      <c r="A2508" s="416" t="s">
        <v>5175</v>
      </c>
      <c r="B2508" s="58" t="s">
        <v>5176</v>
      </c>
      <c r="C2508" s="59"/>
      <c r="D2508" s="60"/>
      <c r="E2508" s="60"/>
      <c r="F2508" s="60"/>
      <c r="G2508" s="13">
        <v>15</v>
      </c>
    </row>
    <row r="2509" spans="1:7">
      <c r="A2509" s="416" t="s">
        <v>5177</v>
      </c>
      <c r="B2509" s="58" t="s">
        <v>5178</v>
      </c>
      <c r="C2509" s="59" t="s">
        <v>14</v>
      </c>
      <c r="D2509" s="60">
        <v>85.78</v>
      </c>
      <c r="E2509" s="60">
        <v>23.45</v>
      </c>
      <c r="F2509" s="60">
        <v>109.23</v>
      </c>
      <c r="G2509" s="13">
        <v>15</v>
      </c>
    </row>
    <row r="2510" spans="1:7" ht="30">
      <c r="A2510" s="416" t="s">
        <v>5179</v>
      </c>
      <c r="B2510" s="58" t="s">
        <v>5180</v>
      </c>
      <c r="C2510" s="59" t="s">
        <v>14</v>
      </c>
      <c r="D2510" s="60">
        <v>268.54000000000002</v>
      </c>
      <c r="E2510" s="60">
        <v>26.06</v>
      </c>
      <c r="F2510" s="60">
        <v>294.60000000000002</v>
      </c>
    </row>
    <row r="2511" spans="1:7" ht="30">
      <c r="A2511" s="416" t="s">
        <v>5181</v>
      </c>
      <c r="B2511" s="58" t="s">
        <v>5182</v>
      </c>
      <c r="C2511" s="59" t="s">
        <v>14</v>
      </c>
      <c r="D2511" s="60">
        <v>478.72</v>
      </c>
      <c r="E2511" s="60">
        <v>26.06</v>
      </c>
      <c r="F2511" s="60">
        <v>504.78</v>
      </c>
      <c r="G2511" s="13">
        <v>15</v>
      </c>
    </row>
    <row r="2512" spans="1:7" ht="30">
      <c r="A2512" s="416" t="s">
        <v>5183</v>
      </c>
      <c r="B2512" s="58" t="s">
        <v>5184</v>
      </c>
      <c r="C2512" s="59" t="s">
        <v>14</v>
      </c>
      <c r="D2512" s="60">
        <v>314.33</v>
      </c>
      <c r="E2512" s="60">
        <v>26.06</v>
      </c>
      <c r="F2512" s="60">
        <v>340.39</v>
      </c>
      <c r="G2512" s="13">
        <v>15</v>
      </c>
    </row>
    <row r="2513" spans="1:7">
      <c r="A2513" s="416" t="s">
        <v>5185</v>
      </c>
      <c r="B2513" s="58" t="s">
        <v>5186</v>
      </c>
      <c r="C2513" s="59" t="s">
        <v>14</v>
      </c>
      <c r="D2513" s="60">
        <v>97.87</v>
      </c>
      <c r="E2513" s="60">
        <v>52.1</v>
      </c>
      <c r="F2513" s="60">
        <v>149.97</v>
      </c>
      <c r="G2513" s="13">
        <v>15</v>
      </c>
    </row>
    <row r="2514" spans="1:7" ht="30">
      <c r="A2514" s="416" t="s">
        <v>5187</v>
      </c>
      <c r="B2514" s="58" t="s">
        <v>5188</v>
      </c>
      <c r="C2514" s="59" t="s">
        <v>14</v>
      </c>
      <c r="D2514" s="60">
        <v>4743.24</v>
      </c>
      <c r="E2514" s="60">
        <v>52.1</v>
      </c>
      <c r="F2514" s="60">
        <v>4795.34</v>
      </c>
      <c r="G2514" s="13">
        <v>15</v>
      </c>
    </row>
    <row r="2515" spans="1:7" ht="30">
      <c r="A2515" s="416" t="s">
        <v>5189</v>
      </c>
      <c r="B2515" s="58" t="s">
        <v>5190</v>
      </c>
      <c r="C2515" s="59" t="s">
        <v>14</v>
      </c>
      <c r="D2515" s="60">
        <v>111.93</v>
      </c>
      <c r="E2515" s="60">
        <v>52.1</v>
      </c>
      <c r="F2515" s="60">
        <v>164.03</v>
      </c>
      <c r="G2515" s="13">
        <v>15</v>
      </c>
    </row>
    <row r="2516" spans="1:7" ht="30">
      <c r="A2516" s="416" t="s">
        <v>5191</v>
      </c>
      <c r="B2516" s="58" t="s">
        <v>5192</v>
      </c>
      <c r="C2516" s="59" t="s">
        <v>14</v>
      </c>
      <c r="D2516" s="60">
        <v>2860.68</v>
      </c>
      <c r="E2516" s="60">
        <v>26.06</v>
      </c>
      <c r="F2516" s="60">
        <v>2886.74</v>
      </c>
      <c r="G2516" s="13">
        <v>15</v>
      </c>
    </row>
    <row r="2517" spans="1:7">
      <c r="A2517" s="416" t="s">
        <v>5193</v>
      </c>
      <c r="B2517" s="58" t="s">
        <v>5194</v>
      </c>
      <c r="C2517" s="59" t="s">
        <v>14</v>
      </c>
      <c r="D2517" s="60">
        <v>124.63</v>
      </c>
      <c r="E2517" s="60">
        <v>52.1</v>
      </c>
      <c r="F2517" s="60">
        <v>176.73</v>
      </c>
      <c r="G2517" s="13">
        <v>15</v>
      </c>
    </row>
    <row r="2518" spans="1:7">
      <c r="A2518" s="416" t="s">
        <v>5195</v>
      </c>
      <c r="B2518" s="58" t="s">
        <v>5196</v>
      </c>
      <c r="C2518" s="59" t="s">
        <v>14</v>
      </c>
      <c r="D2518" s="60">
        <v>281.13</v>
      </c>
      <c r="E2518" s="60">
        <v>31.26</v>
      </c>
      <c r="F2518" s="60">
        <v>312.39</v>
      </c>
      <c r="G2518" s="13">
        <v>15</v>
      </c>
    </row>
    <row r="2519" spans="1:7">
      <c r="A2519" s="416" t="s">
        <v>5197</v>
      </c>
      <c r="B2519" s="58" t="s">
        <v>5198</v>
      </c>
      <c r="C2519" s="59"/>
      <c r="D2519" s="60"/>
      <c r="E2519" s="60"/>
      <c r="F2519" s="60"/>
      <c r="G2519" s="13">
        <v>15</v>
      </c>
    </row>
    <row r="2520" spans="1:7">
      <c r="A2520" s="416" t="s">
        <v>5199</v>
      </c>
      <c r="B2520" s="58" t="s">
        <v>5200</v>
      </c>
      <c r="C2520" s="59" t="s">
        <v>14</v>
      </c>
      <c r="D2520" s="60">
        <v>649.29999999999995</v>
      </c>
      <c r="E2520" s="60">
        <v>20.84</v>
      </c>
      <c r="F2520" s="60">
        <v>670.14</v>
      </c>
      <c r="G2520" s="13">
        <v>15</v>
      </c>
    </row>
    <row r="2521" spans="1:7">
      <c r="A2521" s="416" t="s">
        <v>5201</v>
      </c>
      <c r="B2521" s="58" t="s">
        <v>5202</v>
      </c>
      <c r="C2521" s="59" t="s">
        <v>14</v>
      </c>
      <c r="D2521" s="60">
        <v>329.18</v>
      </c>
      <c r="E2521" s="60">
        <v>20.84</v>
      </c>
      <c r="F2521" s="60">
        <v>350.02</v>
      </c>
    </row>
    <row r="2522" spans="1:7">
      <c r="A2522" s="416" t="s">
        <v>5203</v>
      </c>
      <c r="B2522" s="58" t="s">
        <v>5204</v>
      </c>
      <c r="C2522" s="59" t="s">
        <v>14</v>
      </c>
      <c r="D2522" s="60">
        <v>183.48</v>
      </c>
      <c r="E2522" s="60">
        <v>20.84</v>
      </c>
      <c r="F2522" s="60">
        <v>204.32</v>
      </c>
      <c r="G2522" s="13">
        <v>15</v>
      </c>
    </row>
    <row r="2523" spans="1:7">
      <c r="A2523" s="416" t="s">
        <v>5205</v>
      </c>
      <c r="B2523" s="58" t="s">
        <v>5206</v>
      </c>
      <c r="C2523" s="59" t="s">
        <v>14</v>
      </c>
      <c r="D2523" s="60">
        <v>467.2</v>
      </c>
      <c r="E2523" s="60">
        <v>20.84</v>
      </c>
      <c r="F2523" s="60">
        <v>488.04</v>
      </c>
      <c r="G2523" s="13">
        <v>15</v>
      </c>
    </row>
    <row r="2524" spans="1:7">
      <c r="A2524" s="416" t="s">
        <v>5207</v>
      </c>
      <c r="B2524" s="58" t="s">
        <v>5208</v>
      </c>
      <c r="C2524" s="59"/>
      <c r="D2524" s="60"/>
      <c r="E2524" s="60"/>
      <c r="F2524" s="60"/>
      <c r="G2524" s="13">
        <v>15</v>
      </c>
    </row>
    <row r="2525" spans="1:7">
      <c r="A2525" s="416" t="s">
        <v>5209</v>
      </c>
      <c r="B2525" s="58" t="s">
        <v>5210</v>
      </c>
      <c r="C2525" s="59" t="s">
        <v>14</v>
      </c>
      <c r="D2525" s="60">
        <v>183.03</v>
      </c>
      <c r="E2525" s="60">
        <v>20.84</v>
      </c>
      <c r="F2525" s="60">
        <v>203.87</v>
      </c>
      <c r="G2525" s="13">
        <v>15</v>
      </c>
    </row>
    <row r="2526" spans="1:7" ht="30">
      <c r="A2526" s="416" t="s">
        <v>5211</v>
      </c>
      <c r="B2526" s="58" t="s">
        <v>5212</v>
      </c>
      <c r="C2526" s="59" t="s">
        <v>14</v>
      </c>
      <c r="D2526" s="60">
        <v>430.28</v>
      </c>
      <c r="E2526" s="60">
        <v>13.03</v>
      </c>
      <c r="F2526" s="60">
        <v>443.31</v>
      </c>
    </row>
    <row r="2527" spans="1:7">
      <c r="A2527" s="416" t="s">
        <v>5213</v>
      </c>
      <c r="B2527" s="58" t="s">
        <v>5214</v>
      </c>
      <c r="C2527" s="59"/>
      <c r="D2527" s="60"/>
      <c r="E2527" s="60"/>
      <c r="F2527" s="60"/>
      <c r="G2527" s="13">
        <v>15</v>
      </c>
    </row>
    <row r="2528" spans="1:7">
      <c r="A2528" s="416" t="s">
        <v>5215</v>
      </c>
      <c r="B2528" s="58" t="s">
        <v>5216</v>
      </c>
      <c r="C2528" s="59" t="s">
        <v>14</v>
      </c>
      <c r="D2528" s="60">
        <v>142.22</v>
      </c>
      <c r="E2528" s="60">
        <v>20.84</v>
      </c>
      <c r="F2528" s="60">
        <v>163.06</v>
      </c>
      <c r="G2528" s="13">
        <v>15</v>
      </c>
    </row>
    <row r="2529" spans="1:7" ht="30">
      <c r="A2529" s="416" t="s">
        <v>5217</v>
      </c>
      <c r="B2529" s="58" t="s">
        <v>5218</v>
      </c>
      <c r="C2529" s="59" t="s">
        <v>14</v>
      </c>
      <c r="D2529" s="60">
        <v>140.6</v>
      </c>
      <c r="E2529" s="60">
        <v>26.06</v>
      </c>
      <c r="F2529" s="60">
        <v>166.66</v>
      </c>
    </row>
    <row r="2530" spans="1:7">
      <c r="A2530" s="416" t="s">
        <v>5219</v>
      </c>
      <c r="B2530" s="58" t="s">
        <v>5220</v>
      </c>
      <c r="C2530" s="59"/>
      <c r="D2530" s="60"/>
      <c r="E2530" s="60"/>
      <c r="F2530" s="60"/>
      <c r="G2530" s="13">
        <v>15</v>
      </c>
    </row>
    <row r="2531" spans="1:7">
      <c r="A2531" s="416" t="s">
        <v>5221</v>
      </c>
      <c r="B2531" s="58" t="s">
        <v>5222</v>
      </c>
      <c r="C2531" s="59" t="s">
        <v>14</v>
      </c>
      <c r="D2531" s="60">
        <v>65.63</v>
      </c>
      <c r="E2531" s="60">
        <v>41.68</v>
      </c>
      <c r="F2531" s="60">
        <v>107.31</v>
      </c>
      <c r="G2531" s="13">
        <v>15</v>
      </c>
    </row>
    <row r="2532" spans="1:7">
      <c r="A2532" s="416" t="s">
        <v>5223</v>
      </c>
      <c r="B2532" s="58" t="s">
        <v>5224</v>
      </c>
      <c r="C2532" s="59" t="s">
        <v>14</v>
      </c>
      <c r="D2532" s="60">
        <v>51.78</v>
      </c>
      <c r="E2532" s="60">
        <v>41.68</v>
      </c>
      <c r="F2532" s="60">
        <v>93.46</v>
      </c>
    </row>
    <row r="2533" spans="1:7">
      <c r="A2533" s="416" t="s">
        <v>5225</v>
      </c>
      <c r="B2533" s="58" t="s">
        <v>5226</v>
      </c>
      <c r="C2533" s="59" t="s">
        <v>14</v>
      </c>
      <c r="D2533" s="60">
        <v>36.89</v>
      </c>
      <c r="E2533" s="60">
        <v>15.63</v>
      </c>
      <c r="F2533" s="60">
        <v>52.52</v>
      </c>
      <c r="G2533" s="13">
        <v>15</v>
      </c>
    </row>
    <row r="2534" spans="1:7">
      <c r="A2534" s="416" t="s">
        <v>5227</v>
      </c>
      <c r="B2534" s="58" t="s">
        <v>5228</v>
      </c>
      <c r="C2534" s="59" t="s">
        <v>14</v>
      </c>
      <c r="D2534" s="60">
        <v>123.57</v>
      </c>
      <c r="E2534" s="60">
        <v>15.63</v>
      </c>
      <c r="F2534" s="60">
        <v>139.19999999999999</v>
      </c>
      <c r="G2534" s="13">
        <v>15</v>
      </c>
    </row>
    <row r="2535" spans="1:7">
      <c r="A2535" s="416" t="s">
        <v>477</v>
      </c>
      <c r="B2535" s="58" t="s">
        <v>478</v>
      </c>
      <c r="C2535" s="59" t="s">
        <v>14</v>
      </c>
      <c r="D2535" s="60">
        <v>457.28</v>
      </c>
      <c r="E2535" s="60">
        <v>15.63</v>
      </c>
      <c r="F2535" s="60">
        <v>472.91</v>
      </c>
      <c r="G2535" s="13">
        <v>15</v>
      </c>
    </row>
    <row r="2536" spans="1:7">
      <c r="A2536" s="416" t="s">
        <v>5229</v>
      </c>
      <c r="B2536" s="58" t="s">
        <v>5230</v>
      </c>
      <c r="C2536" s="59" t="s">
        <v>14</v>
      </c>
      <c r="D2536" s="60">
        <v>4.18</v>
      </c>
      <c r="E2536" s="60">
        <v>1.7</v>
      </c>
      <c r="F2536" s="60">
        <v>5.88</v>
      </c>
      <c r="G2536" s="13">
        <v>15</v>
      </c>
    </row>
    <row r="2537" spans="1:7">
      <c r="A2537" s="416" t="s">
        <v>5231</v>
      </c>
      <c r="B2537" s="58" t="s">
        <v>5232</v>
      </c>
      <c r="C2537" s="59" t="s">
        <v>14</v>
      </c>
      <c r="D2537" s="60">
        <v>9.68</v>
      </c>
      <c r="E2537" s="60">
        <v>1.7</v>
      </c>
      <c r="F2537" s="60">
        <v>11.38</v>
      </c>
      <c r="G2537" s="13">
        <v>15</v>
      </c>
    </row>
    <row r="2538" spans="1:7">
      <c r="A2538" s="416" t="s">
        <v>5233</v>
      </c>
      <c r="B2538" s="58" t="s">
        <v>5234</v>
      </c>
      <c r="C2538" s="59" t="s">
        <v>14</v>
      </c>
      <c r="D2538" s="60">
        <v>44.76</v>
      </c>
      <c r="E2538" s="60">
        <v>20.84</v>
      </c>
      <c r="F2538" s="60">
        <v>65.599999999999994</v>
      </c>
      <c r="G2538" s="13">
        <v>15</v>
      </c>
    </row>
    <row r="2539" spans="1:7">
      <c r="A2539" s="416" t="s">
        <v>5235</v>
      </c>
      <c r="B2539" s="58" t="s">
        <v>5236</v>
      </c>
      <c r="C2539" s="59" t="s">
        <v>14</v>
      </c>
      <c r="D2539" s="60">
        <v>9.51</v>
      </c>
      <c r="E2539" s="60">
        <v>10.42</v>
      </c>
      <c r="F2539" s="60">
        <v>19.93</v>
      </c>
      <c r="G2539" s="13">
        <v>15</v>
      </c>
    </row>
    <row r="2540" spans="1:7">
      <c r="A2540" s="416" t="s">
        <v>5237</v>
      </c>
      <c r="B2540" s="58" t="s">
        <v>5238</v>
      </c>
      <c r="C2540" s="59" t="s">
        <v>14</v>
      </c>
      <c r="D2540" s="60">
        <v>10.93</v>
      </c>
      <c r="E2540" s="60">
        <v>10.42</v>
      </c>
      <c r="F2540" s="60">
        <v>21.35</v>
      </c>
      <c r="G2540" s="13">
        <v>15</v>
      </c>
    </row>
    <row r="2541" spans="1:7" ht="30">
      <c r="A2541" s="416" t="s">
        <v>5239</v>
      </c>
      <c r="B2541" s="58" t="s">
        <v>5240</v>
      </c>
      <c r="C2541" s="59" t="s">
        <v>14</v>
      </c>
      <c r="D2541" s="60">
        <v>458.24</v>
      </c>
      <c r="E2541" s="60">
        <v>52.1</v>
      </c>
      <c r="F2541" s="60">
        <v>510.34</v>
      </c>
      <c r="G2541" s="13">
        <v>15</v>
      </c>
    </row>
    <row r="2542" spans="1:7" ht="30">
      <c r="A2542" s="416" t="s">
        <v>5241</v>
      </c>
      <c r="B2542" s="58" t="s">
        <v>5242</v>
      </c>
      <c r="C2542" s="59" t="s">
        <v>14</v>
      </c>
      <c r="D2542" s="60">
        <v>104.55</v>
      </c>
      <c r="E2542" s="60">
        <v>15.63</v>
      </c>
      <c r="F2542" s="60">
        <v>120.18</v>
      </c>
      <c r="G2542" s="13">
        <v>15</v>
      </c>
    </row>
    <row r="2543" spans="1:7" ht="30">
      <c r="A2543" s="416" t="s">
        <v>5243</v>
      </c>
      <c r="B2543" s="58" t="s">
        <v>5244</v>
      </c>
      <c r="C2543" s="59" t="s">
        <v>14</v>
      </c>
      <c r="D2543" s="60">
        <v>54.38</v>
      </c>
      <c r="E2543" s="60">
        <v>23.66</v>
      </c>
      <c r="F2543" s="60">
        <v>78.040000000000006</v>
      </c>
      <c r="G2543" s="13">
        <v>15</v>
      </c>
    </row>
    <row r="2544" spans="1:7" ht="30">
      <c r="A2544" s="416" t="s">
        <v>5245</v>
      </c>
      <c r="B2544" s="58" t="s">
        <v>5246</v>
      </c>
      <c r="C2544" s="59" t="s">
        <v>14</v>
      </c>
      <c r="D2544" s="60">
        <v>46.56</v>
      </c>
      <c r="E2544" s="60">
        <v>23.66</v>
      </c>
      <c r="F2544" s="60">
        <v>70.22</v>
      </c>
      <c r="G2544" s="13">
        <v>15</v>
      </c>
    </row>
    <row r="2545" spans="1:7">
      <c r="A2545" s="416" t="s">
        <v>32186</v>
      </c>
      <c r="B2545" s="58" t="s">
        <v>5247</v>
      </c>
      <c r="C2545" s="59"/>
      <c r="D2545" s="60"/>
      <c r="E2545" s="60"/>
      <c r="F2545" s="60"/>
      <c r="G2545" s="13">
        <v>15</v>
      </c>
    </row>
    <row r="2546" spans="1:7">
      <c r="A2546" s="416" t="s">
        <v>5248</v>
      </c>
      <c r="B2546" s="58" t="s">
        <v>5249</v>
      </c>
      <c r="C2546" s="59"/>
      <c r="D2546" s="60"/>
      <c r="E2546" s="60"/>
      <c r="F2546" s="60"/>
      <c r="G2546" s="13">
        <v>15</v>
      </c>
    </row>
    <row r="2547" spans="1:7" ht="30">
      <c r="A2547" s="416" t="s">
        <v>5250</v>
      </c>
      <c r="B2547" s="58" t="s">
        <v>5251</v>
      </c>
      <c r="C2547" s="59" t="s">
        <v>14</v>
      </c>
      <c r="D2547" s="60">
        <v>16.100000000000001</v>
      </c>
      <c r="E2547" s="60">
        <v>4.24</v>
      </c>
      <c r="F2547" s="60">
        <v>20.34</v>
      </c>
    </row>
    <row r="2548" spans="1:7" ht="30">
      <c r="A2548" s="416" t="s">
        <v>5252</v>
      </c>
      <c r="B2548" s="58" t="s">
        <v>5253</v>
      </c>
      <c r="C2548" s="59" t="s">
        <v>14</v>
      </c>
      <c r="D2548" s="60">
        <v>17.670000000000002</v>
      </c>
      <c r="E2548" s="60">
        <v>4.24</v>
      </c>
      <c r="F2548" s="60">
        <v>21.91</v>
      </c>
    </row>
    <row r="2549" spans="1:7" ht="30">
      <c r="A2549" s="416" t="s">
        <v>5254</v>
      </c>
      <c r="B2549" s="58" t="s">
        <v>5255</v>
      </c>
      <c r="C2549" s="59" t="s">
        <v>14</v>
      </c>
      <c r="D2549" s="60">
        <v>52.27</v>
      </c>
      <c r="E2549" s="60">
        <v>4.24</v>
      </c>
      <c r="F2549" s="60">
        <v>56.51</v>
      </c>
      <c r="G2549" s="13">
        <v>15</v>
      </c>
    </row>
    <row r="2550" spans="1:7">
      <c r="A2550" s="416" t="s">
        <v>5256</v>
      </c>
      <c r="B2550" s="58" t="s">
        <v>5257</v>
      </c>
      <c r="C2550" s="59" t="s">
        <v>14</v>
      </c>
      <c r="D2550" s="60">
        <v>14.93</v>
      </c>
      <c r="E2550" s="60">
        <v>4.24</v>
      </c>
      <c r="F2550" s="60">
        <v>19.170000000000002</v>
      </c>
      <c r="G2550" s="13">
        <v>15</v>
      </c>
    </row>
    <row r="2551" spans="1:7">
      <c r="A2551" s="416" t="s">
        <v>5258</v>
      </c>
      <c r="B2551" s="58" t="s">
        <v>5259</v>
      </c>
      <c r="C2551" s="59"/>
      <c r="D2551" s="60"/>
      <c r="E2551" s="60"/>
      <c r="F2551" s="60"/>
      <c r="G2551" s="13">
        <v>15</v>
      </c>
    </row>
    <row r="2552" spans="1:7" ht="30">
      <c r="A2552" s="416" t="s">
        <v>5260</v>
      </c>
      <c r="B2552" s="58" t="s">
        <v>5261</v>
      </c>
      <c r="C2552" s="59" t="s">
        <v>14</v>
      </c>
      <c r="D2552" s="60">
        <v>8.01</v>
      </c>
      <c r="E2552" s="60">
        <v>4.1500000000000004</v>
      </c>
      <c r="F2552" s="60">
        <v>12.16</v>
      </c>
      <c r="G2552" s="13">
        <v>15</v>
      </c>
    </row>
    <row r="2553" spans="1:7" ht="30">
      <c r="A2553" s="416" t="s">
        <v>5262</v>
      </c>
      <c r="B2553" s="58" t="s">
        <v>5263</v>
      </c>
      <c r="C2553" s="59" t="s">
        <v>13</v>
      </c>
      <c r="D2553" s="60">
        <v>85.26</v>
      </c>
      <c r="E2553" s="60">
        <v>20.84</v>
      </c>
      <c r="F2553" s="60">
        <v>106.1</v>
      </c>
    </row>
    <row r="2554" spans="1:7">
      <c r="A2554" s="416" t="s">
        <v>5264</v>
      </c>
      <c r="B2554" s="58" t="s">
        <v>5265</v>
      </c>
      <c r="C2554" s="59"/>
      <c r="D2554" s="60"/>
      <c r="E2554" s="60"/>
      <c r="F2554" s="60"/>
      <c r="G2554" s="13">
        <v>15</v>
      </c>
    </row>
    <row r="2555" spans="1:7">
      <c r="A2555" s="416" t="s">
        <v>5266</v>
      </c>
      <c r="B2555" s="58" t="s">
        <v>5267</v>
      </c>
      <c r="C2555" s="59" t="s">
        <v>14</v>
      </c>
      <c r="D2555" s="60">
        <v>21.75</v>
      </c>
      <c r="E2555" s="60">
        <v>4.24</v>
      </c>
      <c r="F2555" s="60">
        <v>25.99</v>
      </c>
      <c r="G2555" s="13">
        <v>15</v>
      </c>
    </row>
    <row r="2556" spans="1:7">
      <c r="A2556" s="416" t="s">
        <v>5268</v>
      </c>
      <c r="B2556" s="58" t="s">
        <v>5269</v>
      </c>
      <c r="C2556" s="59" t="s">
        <v>14</v>
      </c>
      <c r="D2556" s="60">
        <v>7.85</v>
      </c>
      <c r="E2556" s="60">
        <v>4.24</v>
      </c>
      <c r="F2556" s="60">
        <v>12.09</v>
      </c>
    </row>
    <row r="2557" spans="1:7" ht="30">
      <c r="A2557" s="416" t="s">
        <v>5270</v>
      </c>
      <c r="B2557" s="58" t="s">
        <v>5271</v>
      </c>
      <c r="C2557" s="59" t="s">
        <v>14</v>
      </c>
      <c r="D2557" s="60">
        <v>10.87</v>
      </c>
      <c r="E2557" s="60">
        <v>4.24</v>
      </c>
      <c r="F2557" s="60">
        <v>15.11</v>
      </c>
      <c r="G2557" s="13">
        <v>15</v>
      </c>
    </row>
    <row r="2558" spans="1:7">
      <c r="A2558" s="416" t="s">
        <v>5272</v>
      </c>
      <c r="B2558" s="58" t="s">
        <v>5273</v>
      </c>
      <c r="C2558" s="59"/>
      <c r="D2558" s="60"/>
      <c r="E2558" s="60"/>
      <c r="F2558" s="60"/>
      <c r="G2558" s="13">
        <v>15</v>
      </c>
    </row>
    <row r="2559" spans="1:7">
      <c r="A2559" s="416" t="s">
        <v>5274</v>
      </c>
      <c r="B2559" s="58" t="s">
        <v>5275</v>
      </c>
      <c r="C2559" s="59" t="s">
        <v>14</v>
      </c>
      <c r="D2559" s="60">
        <v>18.07</v>
      </c>
      <c r="E2559" s="60">
        <v>4.24</v>
      </c>
      <c r="F2559" s="60">
        <v>22.31</v>
      </c>
      <c r="G2559" s="13">
        <v>15</v>
      </c>
    </row>
    <row r="2560" spans="1:7">
      <c r="A2560" s="416" t="s">
        <v>5276</v>
      </c>
      <c r="B2560" s="58" t="s">
        <v>5277</v>
      </c>
      <c r="C2560" s="59" t="s">
        <v>14</v>
      </c>
      <c r="D2560" s="60">
        <v>11.13</v>
      </c>
      <c r="E2560" s="60">
        <v>4.24</v>
      </c>
      <c r="F2560" s="60">
        <v>15.37</v>
      </c>
    </row>
    <row r="2561" spans="1:7">
      <c r="A2561" s="416" t="s">
        <v>5278</v>
      </c>
      <c r="B2561" s="58" t="s">
        <v>5279</v>
      </c>
      <c r="C2561" s="59" t="s">
        <v>14</v>
      </c>
      <c r="D2561" s="60">
        <v>18.72</v>
      </c>
      <c r="E2561" s="60">
        <v>4.24</v>
      </c>
      <c r="F2561" s="60">
        <v>22.96</v>
      </c>
      <c r="G2561" s="13">
        <v>15</v>
      </c>
    </row>
    <row r="2562" spans="1:7">
      <c r="A2562" s="416" t="s">
        <v>5280</v>
      </c>
      <c r="B2562" s="58" t="s">
        <v>5281</v>
      </c>
      <c r="C2562" s="59" t="s">
        <v>14</v>
      </c>
      <c r="D2562" s="60">
        <v>18.03</v>
      </c>
      <c r="E2562" s="60">
        <v>4.24</v>
      </c>
      <c r="F2562" s="60">
        <v>22.27</v>
      </c>
      <c r="G2562" s="13">
        <v>15</v>
      </c>
    </row>
    <row r="2563" spans="1:7" ht="30">
      <c r="A2563" s="416" t="s">
        <v>5282</v>
      </c>
      <c r="B2563" s="58" t="s">
        <v>5283</v>
      </c>
      <c r="C2563" s="59" t="s">
        <v>14</v>
      </c>
      <c r="D2563" s="60">
        <v>23.56</v>
      </c>
      <c r="E2563" s="60">
        <v>4.24</v>
      </c>
      <c r="F2563" s="60">
        <v>27.8</v>
      </c>
      <c r="G2563" s="13">
        <v>15</v>
      </c>
    </row>
    <row r="2564" spans="1:7" ht="30">
      <c r="A2564" s="416" t="s">
        <v>5284</v>
      </c>
      <c r="B2564" s="58" t="s">
        <v>5285</v>
      </c>
      <c r="C2564" s="59" t="s">
        <v>14</v>
      </c>
      <c r="D2564" s="60">
        <v>18.7</v>
      </c>
      <c r="E2564" s="60">
        <v>4.24</v>
      </c>
      <c r="F2564" s="60">
        <v>22.94</v>
      </c>
      <c r="G2564" s="13">
        <v>15</v>
      </c>
    </row>
    <row r="2565" spans="1:7" ht="30">
      <c r="A2565" s="416" t="s">
        <v>5286</v>
      </c>
      <c r="B2565" s="58" t="s">
        <v>5287</v>
      </c>
      <c r="C2565" s="59" t="s">
        <v>14</v>
      </c>
      <c r="D2565" s="60">
        <v>14.29</v>
      </c>
      <c r="E2565" s="60">
        <v>4.24</v>
      </c>
      <c r="F2565" s="60">
        <v>18.53</v>
      </c>
      <c r="G2565" s="13">
        <v>15</v>
      </c>
    </row>
    <row r="2566" spans="1:7">
      <c r="A2566" s="416" t="s">
        <v>5288</v>
      </c>
      <c r="B2566" s="58" t="s">
        <v>5289</v>
      </c>
      <c r="C2566" s="59" t="s">
        <v>14</v>
      </c>
      <c r="D2566" s="60">
        <v>17.899999999999999</v>
      </c>
      <c r="E2566" s="60">
        <v>4.24</v>
      </c>
      <c r="F2566" s="60">
        <v>22.14</v>
      </c>
      <c r="G2566" s="13">
        <v>15</v>
      </c>
    </row>
    <row r="2567" spans="1:7">
      <c r="A2567" s="416" t="s">
        <v>5290</v>
      </c>
      <c r="B2567" s="58" t="s">
        <v>5291</v>
      </c>
      <c r="C2567" s="59" t="s">
        <v>14</v>
      </c>
      <c r="D2567" s="60">
        <v>15.15</v>
      </c>
      <c r="E2567" s="60">
        <v>4.24</v>
      </c>
      <c r="F2567" s="60">
        <v>19.39</v>
      </c>
      <c r="G2567" s="13">
        <v>15</v>
      </c>
    </row>
    <row r="2568" spans="1:7">
      <c r="A2568" s="416" t="s">
        <v>5292</v>
      </c>
      <c r="B2568" s="58" t="s">
        <v>5293</v>
      </c>
      <c r="C2568" s="59" t="s">
        <v>14</v>
      </c>
      <c r="D2568" s="60">
        <v>17.05</v>
      </c>
      <c r="E2568" s="60">
        <v>4.24</v>
      </c>
      <c r="F2568" s="60">
        <v>21.29</v>
      </c>
      <c r="G2568" s="13">
        <v>15</v>
      </c>
    </row>
    <row r="2569" spans="1:7">
      <c r="A2569" s="416" t="s">
        <v>5294</v>
      </c>
      <c r="B2569" s="58" t="s">
        <v>5295</v>
      </c>
      <c r="C2569" s="59" t="s">
        <v>14</v>
      </c>
      <c r="D2569" s="60">
        <v>15.53</v>
      </c>
      <c r="E2569" s="60">
        <v>4.24</v>
      </c>
      <c r="F2569" s="60">
        <v>19.77</v>
      </c>
      <c r="G2569" s="13">
        <v>15</v>
      </c>
    </row>
    <row r="2570" spans="1:7" ht="30">
      <c r="A2570" s="416" t="s">
        <v>5296</v>
      </c>
      <c r="B2570" s="58" t="s">
        <v>5297</v>
      </c>
      <c r="C2570" s="59"/>
      <c r="D2570" s="60"/>
      <c r="E2570" s="60"/>
      <c r="F2570" s="60"/>
      <c r="G2570" s="13">
        <v>15</v>
      </c>
    </row>
    <row r="2571" spans="1:7" ht="30">
      <c r="A2571" s="416" t="s">
        <v>5298</v>
      </c>
      <c r="B2571" s="58" t="s">
        <v>5299</v>
      </c>
      <c r="C2571" s="59" t="s">
        <v>14</v>
      </c>
      <c r="D2571" s="60">
        <v>36.43</v>
      </c>
      <c r="E2571" s="60">
        <v>10.42</v>
      </c>
      <c r="F2571" s="60">
        <v>46.85</v>
      </c>
      <c r="G2571" s="13">
        <v>15</v>
      </c>
    </row>
    <row r="2572" spans="1:7">
      <c r="A2572" s="416" t="s">
        <v>5300</v>
      </c>
      <c r="B2572" s="58" t="s">
        <v>5301</v>
      </c>
      <c r="C2572" s="59"/>
      <c r="D2572" s="60"/>
      <c r="E2572" s="60"/>
      <c r="F2572" s="60"/>
    </row>
    <row r="2573" spans="1:7" ht="45">
      <c r="A2573" s="416" t="s">
        <v>5302</v>
      </c>
      <c r="B2573" s="58" t="s">
        <v>5303</v>
      </c>
      <c r="C2573" s="59" t="s">
        <v>14</v>
      </c>
      <c r="D2573" s="60">
        <v>57.61</v>
      </c>
      <c r="E2573" s="60">
        <v>20.84</v>
      </c>
      <c r="F2573" s="60">
        <v>78.45</v>
      </c>
      <c r="G2573" s="13">
        <v>15</v>
      </c>
    </row>
    <row r="2574" spans="1:7" ht="45">
      <c r="A2574" s="416" t="s">
        <v>5304</v>
      </c>
      <c r="B2574" s="58" t="s">
        <v>5305</v>
      </c>
      <c r="C2574" s="59" t="s">
        <v>14</v>
      </c>
      <c r="D2574" s="60">
        <v>102.26</v>
      </c>
      <c r="E2574" s="60">
        <v>10.42</v>
      </c>
      <c r="F2574" s="60">
        <v>112.68</v>
      </c>
    </row>
    <row r="2575" spans="1:7" ht="45">
      <c r="A2575" s="416" t="s">
        <v>5306</v>
      </c>
      <c r="B2575" s="58" t="s">
        <v>5307</v>
      </c>
      <c r="C2575" s="59" t="s">
        <v>14</v>
      </c>
      <c r="D2575" s="60">
        <v>46.26</v>
      </c>
      <c r="E2575" s="60">
        <v>20.84</v>
      </c>
      <c r="F2575" s="60">
        <v>67.099999999999994</v>
      </c>
      <c r="G2575" s="13">
        <v>15</v>
      </c>
    </row>
    <row r="2576" spans="1:7" ht="45">
      <c r="A2576" s="416" t="s">
        <v>5308</v>
      </c>
      <c r="B2576" s="58" t="s">
        <v>5309</v>
      </c>
      <c r="C2576" s="59" t="s">
        <v>14</v>
      </c>
      <c r="D2576" s="60">
        <v>86.45</v>
      </c>
      <c r="E2576" s="60">
        <v>20.84</v>
      </c>
      <c r="F2576" s="60">
        <v>107.29</v>
      </c>
      <c r="G2576" s="13">
        <v>15</v>
      </c>
    </row>
    <row r="2577" spans="1:7" ht="45">
      <c r="A2577" s="416" t="s">
        <v>5310</v>
      </c>
      <c r="B2577" s="58" t="s">
        <v>5311</v>
      </c>
      <c r="C2577" s="59" t="s">
        <v>14</v>
      </c>
      <c r="D2577" s="60">
        <v>56.97</v>
      </c>
      <c r="E2577" s="60">
        <v>10.42</v>
      </c>
      <c r="F2577" s="60">
        <v>67.39</v>
      </c>
      <c r="G2577" s="13">
        <v>15</v>
      </c>
    </row>
    <row r="2578" spans="1:7" ht="45">
      <c r="A2578" s="416" t="s">
        <v>5312</v>
      </c>
      <c r="B2578" s="58" t="s">
        <v>5313</v>
      </c>
      <c r="C2578" s="59" t="s">
        <v>14</v>
      </c>
      <c r="D2578" s="60">
        <v>63.6</v>
      </c>
      <c r="E2578" s="60">
        <v>20.84</v>
      </c>
      <c r="F2578" s="60">
        <v>84.44</v>
      </c>
      <c r="G2578" s="13">
        <v>15</v>
      </c>
    </row>
    <row r="2579" spans="1:7">
      <c r="A2579" s="416" t="s">
        <v>5314</v>
      </c>
      <c r="B2579" s="58" t="s">
        <v>5315</v>
      </c>
      <c r="C2579" s="59"/>
      <c r="D2579" s="60"/>
      <c r="E2579" s="60"/>
      <c r="F2579" s="60"/>
      <c r="G2579" s="13">
        <v>15</v>
      </c>
    </row>
    <row r="2580" spans="1:7" ht="30">
      <c r="A2580" s="416" t="s">
        <v>5316</v>
      </c>
      <c r="B2580" s="58" t="s">
        <v>5317</v>
      </c>
      <c r="C2580" s="59" t="s">
        <v>14</v>
      </c>
      <c r="D2580" s="60">
        <v>44.88</v>
      </c>
      <c r="E2580" s="60">
        <v>73.290000000000006</v>
      </c>
      <c r="F2580" s="60">
        <v>118.17</v>
      </c>
      <c r="G2580" s="13">
        <v>15</v>
      </c>
    </row>
    <row r="2581" spans="1:7" ht="30">
      <c r="A2581" s="416" t="s">
        <v>5318</v>
      </c>
      <c r="B2581" s="58" t="s">
        <v>5319</v>
      </c>
      <c r="C2581" s="59" t="s">
        <v>14</v>
      </c>
      <c r="D2581" s="60">
        <v>657.03</v>
      </c>
      <c r="E2581" s="60">
        <v>73.290000000000006</v>
      </c>
      <c r="F2581" s="60">
        <v>730.32</v>
      </c>
    </row>
    <row r="2582" spans="1:7" ht="30">
      <c r="A2582" s="416" t="s">
        <v>5320</v>
      </c>
      <c r="B2582" s="58" t="s">
        <v>5321</v>
      </c>
      <c r="C2582" s="59" t="s">
        <v>14</v>
      </c>
      <c r="D2582" s="60">
        <v>353.07</v>
      </c>
      <c r="E2582" s="60">
        <v>73.290000000000006</v>
      </c>
      <c r="F2582" s="60">
        <v>426.36</v>
      </c>
      <c r="G2582" s="13">
        <v>15</v>
      </c>
    </row>
    <row r="2583" spans="1:7" ht="30">
      <c r="A2583" s="416" t="s">
        <v>5322</v>
      </c>
      <c r="B2583" s="58" t="s">
        <v>5323</v>
      </c>
      <c r="C2583" s="59" t="s">
        <v>14</v>
      </c>
      <c r="D2583" s="60">
        <v>2125.94</v>
      </c>
      <c r="E2583" s="60">
        <v>318.17</v>
      </c>
      <c r="F2583" s="60">
        <v>2444.11</v>
      </c>
      <c r="G2583" s="13">
        <v>15</v>
      </c>
    </row>
    <row r="2584" spans="1:7" ht="30">
      <c r="A2584" s="416" t="s">
        <v>5324</v>
      </c>
      <c r="B2584" s="58" t="s">
        <v>5325</v>
      </c>
      <c r="C2584" s="59" t="s">
        <v>14</v>
      </c>
      <c r="D2584" s="60">
        <v>2463.61</v>
      </c>
      <c r="E2584" s="60">
        <v>117.72</v>
      </c>
      <c r="F2584" s="60">
        <v>2581.33</v>
      </c>
      <c r="G2584" s="13">
        <v>15</v>
      </c>
    </row>
    <row r="2585" spans="1:7" ht="30">
      <c r="A2585" s="416" t="s">
        <v>213</v>
      </c>
      <c r="B2585" s="58" t="s">
        <v>212</v>
      </c>
      <c r="C2585" s="59" t="s">
        <v>14</v>
      </c>
      <c r="D2585" s="60">
        <v>2089</v>
      </c>
      <c r="E2585" s="60">
        <v>117.72</v>
      </c>
      <c r="F2585" s="60">
        <v>2206.7199999999998</v>
      </c>
      <c r="G2585" s="13">
        <v>15</v>
      </c>
    </row>
    <row r="2586" spans="1:7" ht="30">
      <c r="A2586" s="416" t="s">
        <v>5326</v>
      </c>
      <c r="B2586" s="58" t="s">
        <v>5327</v>
      </c>
      <c r="C2586" s="59" t="s">
        <v>14</v>
      </c>
      <c r="D2586" s="60">
        <v>639.78</v>
      </c>
      <c r="E2586" s="60">
        <v>75.900000000000006</v>
      </c>
      <c r="F2586" s="60">
        <v>715.68</v>
      </c>
      <c r="G2586" s="13">
        <v>15</v>
      </c>
    </row>
    <row r="2587" spans="1:7" ht="30">
      <c r="A2587" s="416" t="s">
        <v>5328</v>
      </c>
      <c r="B2587" s="58" t="s">
        <v>5329</v>
      </c>
      <c r="C2587" s="59" t="s">
        <v>14</v>
      </c>
      <c r="D2587" s="60">
        <v>673.18</v>
      </c>
      <c r="E2587" s="60">
        <v>75.900000000000006</v>
      </c>
      <c r="F2587" s="60">
        <v>749.08</v>
      </c>
      <c r="G2587" s="13">
        <v>15</v>
      </c>
    </row>
    <row r="2588" spans="1:7" ht="30">
      <c r="A2588" s="416" t="s">
        <v>5330</v>
      </c>
      <c r="B2588" s="58" t="s">
        <v>5331</v>
      </c>
      <c r="C2588" s="59" t="s">
        <v>14</v>
      </c>
      <c r="D2588" s="60">
        <v>1594.88</v>
      </c>
      <c r="E2588" s="60">
        <v>117.72</v>
      </c>
      <c r="F2588" s="60">
        <v>1712.6</v>
      </c>
      <c r="G2588" s="13">
        <v>15</v>
      </c>
    </row>
    <row r="2589" spans="1:7" ht="30">
      <c r="A2589" s="416" t="s">
        <v>5332</v>
      </c>
      <c r="B2589" s="58" t="s">
        <v>5333</v>
      </c>
      <c r="C2589" s="59" t="s">
        <v>14</v>
      </c>
      <c r="D2589" s="60">
        <v>1435.87</v>
      </c>
      <c r="E2589" s="60">
        <v>526.84</v>
      </c>
      <c r="F2589" s="60">
        <v>1962.71</v>
      </c>
      <c r="G2589" s="13">
        <v>15</v>
      </c>
    </row>
    <row r="2590" spans="1:7" ht="30">
      <c r="A2590" s="416" t="s">
        <v>211</v>
      </c>
      <c r="B2590" s="58" t="s">
        <v>210</v>
      </c>
      <c r="C2590" s="59" t="s">
        <v>14</v>
      </c>
      <c r="D2590" s="60">
        <v>1080.81</v>
      </c>
      <c r="E2590" s="60">
        <v>117.72</v>
      </c>
      <c r="F2590" s="60">
        <v>1198.53</v>
      </c>
      <c r="G2590" s="13">
        <v>15</v>
      </c>
    </row>
    <row r="2591" spans="1:7">
      <c r="A2591" s="416" t="s">
        <v>5334</v>
      </c>
      <c r="B2591" s="58" t="s">
        <v>5335</v>
      </c>
      <c r="C2591" s="59"/>
      <c r="D2591" s="60"/>
      <c r="E2591" s="60"/>
      <c r="F2591" s="60"/>
      <c r="G2591" s="13">
        <v>15</v>
      </c>
    </row>
    <row r="2592" spans="1:7" ht="30">
      <c r="A2592" s="416" t="s">
        <v>5336</v>
      </c>
      <c r="B2592" s="58" t="s">
        <v>5337</v>
      </c>
      <c r="C2592" s="59" t="s">
        <v>14</v>
      </c>
      <c r="D2592" s="60">
        <v>491.78</v>
      </c>
      <c r="E2592" s="60">
        <v>36.65</v>
      </c>
      <c r="F2592" s="60">
        <v>528.42999999999995</v>
      </c>
      <c r="G2592" s="13">
        <v>15</v>
      </c>
    </row>
    <row r="2593" spans="1:7" ht="30">
      <c r="A2593" s="416" t="s">
        <v>5338</v>
      </c>
      <c r="B2593" s="58" t="s">
        <v>5339</v>
      </c>
      <c r="C2593" s="59" t="s">
        <v>14</v>
      </c>
      <c r="D2593" s="60">
        <v>131.30000000000001</v>
      </c>
      <c r="E2593" s="60">
        <v>15.63</v>
      </c>
      <c r="F2593" s="60">
        <v>146.93</v>
      </c>
    </row>
    <row r="2594" spans="1:7" ht="30">
      <c r="A2594" s="416" t="s">
        <v>5340</v>
      </c>
      <c r="B2594" s="58" t="s">
        <v>5341</v>
      </c>
      <c r="C2594" s="59" t="s">
        <v>14</v>
      </c>
      <c r="D2594" s="60">
        <v>35.49</v>
      </c>
      <c r="E2594" s="60">
        <v>15.63</v>
      </c>
      <c r="F2594" s="60">
        <v>51.12</v>
      </c>
      <c r="G2594" s="13">
        <v>15</v>
      </c>
    </row>
    <row r="2595" spans="1:7" ht="30">
      <c r="A2595" s="416" t="s">
        <v>5342</v>
      </c>
      <c r="B2595" s="58" t="s">
        <v>5343</v>
      </c>
      <c r="C2595" s="59" t="s">
        <v>14</v>
      </c>
      <c r="D2595" s="60">
        <v>386.5</v>
      </c>
      <c r="E2595" s="60">
        <v>36.65</v>
      </c>
      <c r="F2595" s="60">
        <v>423.15</v>
      </c>
      <c r="G2595" s="13">
        <v>15</v>
      </c>
    </row>
    <row r="2596" spans="1:7" ht="30">
      <c r="A2596" s="416" t="s">
        <v>5344</v>
      </c>
      <c r="B2596" s="58" t="s">
        <v>5345</v>
      </c>
      <c r="C2596" s="59" t="s">
        <v>14</v>
      </c>
      <c r="D2596" s="60">
        <v>393.68</v>
      </c>
      <c r="E2596" s="60">
        <v>36.65</v>
      </c>
      <c r="F2596" s="60">
        <v>430.33</v>
      </c>
      <c r="G2596" s="13">
        <v>15</v>
      </c>
    </row>
    <row r="2597" spans="1:7" ht="30">
      <c r="A2597" s="416" t="s">
        <v>328</v>
      </c>
      <c r="B2597" s="58" t="s">
        <v>329</v>
      </c>
      <c r="C2597" s="59" t="s">
        <v>14</v>
      </c>
      <c r="D2597" s="60">
        <v>119.74</v>
      </c>
      <c r="E2597" s="60">
        <v>26.06</v>
      </c>
      <c r="F2597" s="60">
        <v>145.80000000000001</v>
      </c>
      <c r="G2597" s="13">
        <v>15</v>
      </c>
    </row>
    <row r="2598" spans="1:7" ht="30">
      <c r="A2598" s="416" t="s">
        <v>5346</v>
      </c>
      <c r="B2598" s="58" t="s">
        <v>5347</v>
      </c>
      <c r="C2598" s="59" t="s">
        <v>14</v>
      </c>
      <c r="D2598" s="60">
        <v>245.16</v>
      </c>
      <c r="E2598" s="60">
        <v>36.65</v>
      </c>
      <c r="F2598" s="60">
        <v>281.81</v>
      </c>
      <c r="G2598" s="13">
        <v>15</v>
      </c>
    </row>
    <row r="2599" spans="1:7" ht="30">
      <c r="A2599" s="416" t="s">
        <v>215</v>
      </c>
      <c r="B2599" s="58" t="s">
        <v>214</v>
      </c>
      <c r="C2599" s="59" t="s">
        <v>14</v>
      </c>
      <c r="D2599" s="60">
        <v>67.05</v>
      </c>
      <c r="E2599" s="60">
        <v>15.63</v>
      </c>
      <c r="F2599" s="60">
        <v>82.68</v>
      </c>
      <c r="G2599" s="13">
        <v>15</v>
      </c>
    </row>
    <row r="2600" spans="1:7" ht="30">
      <c r="A2600" s="416" t="s">
        <v>463</v>
      </c>
      <c r="B2600" s="58" t="s">
        <v>464</v>
      </c>
      <c r="C2600" s="59" t="s">
        <v>14</v>
      </c>
      <c r="D2600" s="60">
        <v>93.88</v>
      </c>
      <c r="E2600" s="60">
        <v>15.63</v>
      </c>
      <c r="F2600" s="60">
        <v>109.51</v>
      </c>
      <c r="G2600" s="13">
        <v>15</v>
      </c>
    </row>
    <row r="2601" spans="1:7" ht="30">
      <c r="A2601" s="416" t="s">
        <v>5348</v>
      </c>
      <c r="B2601" s="58" t="s">
        <v>5349</v>
      </c>
      <c r="C2601" s="59" t="s">
        <v>14</v>
      </c>
      <c r="D2601" s="60">
        <v>7733.14</v>
      </c>
      <c r="E2601" s="60">
        <v>36.65</v>
      </c>
      <c r="F2601" s="60">
        <v>7769.79</v>
      </c>
      <c r="G2601" s="13">
        <v>15</v>
      </c>
    </row>
    <row r="2602" spans="1:7" ht="45">
      <c r="A2602" s="416" t="s">
        <v>5350</v>
      </c>
      <c r="B2602" s="58" t="s">
        <v>20794</v>
      </c>
      <c r="C2602" s="59" t="s">
        <v>14</v>
      </c>
      <c r="D2602" s="60">
        <v>674.91</v>
      </c>
      <c r="E2602" s="60">
        <v>36.65</v>
      </c>
      <c r="F2602" s="60">
        <v>711.56</v>
      </c>
      <c r="G2602" s="13">
        <v>15</v>
      </c>
    </row>
    <row r="2603" spans="1:7" ht="30">
      <c r="A2603" s="416" t="s">
        <v>5351</v>
      </c>
      <c r="B2603" s="58" t="s">
        <v>30105</v>
      </c>
      <c r="C2603" s="59" t="s">
        <v>14</v>
      </c>
      <c r="D2603" s="60">
        <v>641.80999999999995</v>
      </c>
      <c r="E2603" s="60">
        <v>36.65</v>
      </c>
      <c r="F2603" s="60">
        <v>678.46</v>
      </c>
      <c r="G2603" s="13">
        <v>15</v>
      </c>
    </row>
    <row r="2604" spans="1:7" ht="30">
      <c r="A2604" s="416" t="s">
        <v>5352</v>
      </c>
      <c r="B2604" s="58" t="s">
        <v>30106</v>
      </c>
      <c r="C2604" s="59" t="s">
        <v>14</v>
      </c>
      <c r="D2604" s="60">
        <v>1032.97</v>
      </c>
      <c r="E2604" s="60">
        <v>36.65</v>
      </c>
      <c r="F2604" s="60">
        <v>1069.6199999999999</v>
      </c>
      <c r="G2604" s="13">
        <v>15</v>
      </c>
    </row>
    <row r="2605" spans="1:7" ht="45">
      <c r="A2605" s="416" t="s">
        <v>5353</v>
      </c>
      <c r="B2605" s="58" t="s">
        <v>5354</v>
      </c>
      <c r="C2605" s="59" t="s">
        <v>14</v>
      </c>
      <c r="D2605" s="60">
        <v>324.81</v>
      </c>
      <c r="E2605" s="60">
        <v>36.65</v>
      </c>
      <c r="F2605" s="60">
        <v>361.46</v>
      </c>
      <c r="G2605" s="13">
        <v>15</v>
      </c>
    </row>
    <row r="2606" spans="1:7" ht="30">
      <c r="A2606" s="416" t="s">
        <v>5355</v>
      </c>
      <c r="B2606" s="58" t="s">
        <v>5356</v>
      </c>
      <c r="C2606" s="59" t="s">
        <v>14</v>
      </c>
      <c r="D2606" s="60">
        <v>62.33</v>
      </c>
      <c r="E2606" s="60">
        <v>36.65</v>
      </c>
      <c r="F2606" s="60">
        <v>98.98</v>
      </c>
      <c r="G2606" s="13">
        <v>15</v>
      </c>
    </row>
    <row r="2607" spans="1:7" ht="45">
      <c r="A2607" s="416" t="s">
        <v>5357</v>
      </c>
      <c r="B2607" s="58" t="s">
        <v>20795</v>
      </c>
      <c r="C2607" s="59" t="s">
        <v>14</v>
      </c>
      <c r="D2607" s="60">
        <v>417.9</v>
      </c>
      <c r="E2607" s="60">
        <v>36.65</v>
      </c>
      <c r="F2607" s="60">
        <v>454.55</v>
      </c>
      <c r="G2607" s="13">
        <v>15</v>
      </c>
    </row>
    <row r="2608" spans="1:7">
      <c r="A2608" s="416" t="s">
        <v>5358</v>
      </c>
      <c r="B2608" s="58" t="s">
        <v>5359</v>
      </c>
      <c r="C2608" s="59"/>
      <c r="D2608" s="60"/>
      <c r="E2608" s="60"/>
      <c r="F2608" s="60"/>
      <c r="G2608" s="13">
        <v>15</v>
      </c>
    </row>
    <row r="2609" spans="1:7" ht="30">
      <c r="A2609" s="416" t="s">
        <v>465</v>
      </c>
      <c r="B2609" s="58" t="s">
        <v>466</v>
      </c>
      <c r="C2609" s="59" t="s">
        <v>14</v>
      </c>
      <c r="D2609" s="60">
        <v>969.71</v>
      </c>
      <c r="E2609" s="60">
        <v>26.06</v>
      </c>
      <c r="F2609" s="60">
        <v>995.77</v>
      </c>
      <c r="G2609" s="13">
        <v>15</v>
      </c>
    </row>
    <row r="2610" spans="1:7">
      <c r="A2610" s="416" t="s">
        <v>5360</v>
      </c>
      <c r="B2610" s="58" t="s">
        <v>5361</v>
      </c>
      <c r="C2610" s="59"/>
      <c r="D2610" s="60"/>
      <c r="E2610" s="60"/>
      <c r="F2610" s="60"/>
    </row>
    <row r="2611" spans="1:7" ht="30">
      <c r="A2611" s="416" t="s">
        <v>5362</v>
      </c>
      <c r="B2611" s="58" t="s">
        <v>5363</v>
      </c>
      <c r="C2611" s="59" t="s">
        <v>14</v>
      </c>
      <c r="D2611" s="60">
        <v>238.34</v>
      </c>
      <c r="E2611" s="60">
        <v>20.84</v>
      </c>
      <c r="F2611" s="60">
        <v>259.18</v>
      </c>
      <c r="G2611" s="13">
        <v>15</v>
      </c>
    </row>
    <row r="2612" spans="1:7" ht="30">
      <c r="A2612" s="416" t="s">
        <v>5364</v>
      </c>
      <c r="B2612" s="58" t="s">
        <v>5365</v>
      </c>
      <c r="C2612" s="59" t="s">
        <v>14</v>
      </c>
      <c r="D2612" s="60">
        <v>275.82</v>
      </c>
      <c r="E2612" s="60">
        <v>20.84</v>
      </c>
      <c r="F2612" s="60">
        <v>296.66000000000003</v>
      </c>
    </row>
    <row r="2613" spans="1:7" ht="30">
      <c r="A2613" s="416" t="s">
        <v>5366</v>
      </c>
      <c r="B2613" s="58" t="s">
        <v>5367</v>
      </c>
      <c r="C2613" s="59" t="s">
        <v>14</v>
      </c>
      <c r="D2613" s="60">
        <v>155.33000000000001</v>
      </c>
      <c r="E2613" s="60">
        <v>20.84</v>
      </c>
      <c r="F2613" s="60">
        <v>176.17</v>
      </c>
      <c r="G2613" s="13">
        <v>15</v>
      </c>
    </row>
    <row r="2614" spans="1:7">
      <c r="A2614" s="416" t="s">
        <v>5368</v>
      </c>
      <c r="B2614" s="58" t="s">
        <v>5369</v>
      </c>
      <c r="C2614" s="59"/>
      <c r="D2614" s="60"/>
      <c r="E2614" s="60"/>
      <c r="F2614" s="60"/>
      <c r="G2614" s="13">
        <v>15</v>
      </c>
    </row>
    <row r="2615" spans="1:7" ht="45">
      <c r="A2615" s="416" t="s">
        <v>5370</v>
      </c>
      <c r="B2615" s="58" t="s">
        <v>5371</v>
      </c>
      <c r="C2615" s="59" t="s">
        <v>14</v>
      </c>
      <c r="D2615" s="60">
        <v>150.85</v>
      </c>
      <c r="E2615" s="60">
        <v>20.84</v>
      </c>
      <c r="F2615" s="60">
        <v>171.69</v>
      </c>
      <c r="G2615" s="13">
        <v>15</v>
      </c>
    </row>
    <row r="2616" spans="1:7" ht="30">
      <c r="A2616" s="416" t="s">
        <v>5372</v>
      </c>
      <c r="B2616" s="58" t="s">
        <v>5373</v>
      </c>
      <c r="C2616" s="59" t="s">
        <v>14</v>
      </c>
      <c r="D2616" s="60">
        <v>50.88</v>
      </c>
      <c r="E2616" s="60">
        <v>20.84</v>
      </c>
      <c r="F2616" s="60">
        <v>71.72</v>
      </c>
    </row>
    <row r="2617" spans="1:7" ht="45">
      <c r="A2617" s="416" t="s">
        <v>5374</v>
      </c>
      <c r="B2617" s="58" t="s">
        <v>5375</v>
      </c>
      <c r="C2617" s="59" t="s">
        <v>14</v>
      </c>
      <c r="D2617" s="60">
        <v>130.69999999999999</v>
      </c>
      <c r="E2617" s="60">
        <v>20.84</v>
      </c>
      <c r="F2617" s="60">
        <v>151.54</v>
      </c>
      <c r="G2617" s="13">
        <v>15</v>
      </c>
    </row>
    <row r="2618" spans="1:7" ht="45">
      <c r="A2618" s="416" t="s">
        <v>5376</v>
      </c>
      <c r="B2618" s="58" t="s">
        <v>5377</v>
      </c>
      <c r="C2618" s="59" t="s">
        <v>14</v>
      </c>
      <c r="D2618" s="60">
        <v>89.4</v>
      </c>
      <c r="E2618" s="60">
        <v>26.06</v>
      </c>
      <c r="F2618" s="60">
        <v>115.46</v>
      </c>
      <c r="G2618" s="13">
        <v>15</v>
      </c>
    </row>
    <row r="2619" spans="1:7" ht="45">
      <c r="A2619" s="416" t="s">
        <v>5378</v>
      </c>
      <c r="B2619" s="58" t="s">
        <v>21469</v>
      </c>
      <c r="C2619" s="59" t="s">
        <v>14</v>
      </c>
      <c r="D2619" s="60">
        <v>124.79</v>
      </c>
      <c r="E2619" s="60">
        <v>20.84</v>
      </c>
      <c r="F2619" s="60">
        <v>145.63</v>
      </c>
      <c r="G2619" s="13">
        <v>15</v>
      </c>
    </row>
    <row r="2620" spans="1:7" ht="45">
      <c r="A2620" s="416" t="s">
        <v>5379</v>
      </c>
      <c r="B2620" s="58" t="s">
        <v>5380</v>
      </c>
      <c r="C2620" s="59" t="s">
        <v>14</v>
      </c>
      <c r="D2620" s="60">
        <v>176</v>
      </c>
      <c r="E2620" s="60">
        <v>20.84</v>
      </c>
      <c r="F2620" s="60">
        <v>196.84</v>
      </c>
      <c r="G2620" s="13">
        <v>15</v>
      </c>
    </row>
    <row r="2621" spans="1:7" ht="45">
      <c r="A2621" s="416" t="s">
        <v>5381</v>
      </c>
      <c r="B2621" s="58" t="s">
        <v>5382</v>
      </c>
      <c r="C2621" s="59" t="s">
        <v>14</v>
      </c>
      <c r="D2621" s="60">
        <v>120.74</v>
      </c>
      <c r="E2621" s="60">
        <v>15.63</v>
      </c>
      <c r="F2621" s="60">
        <v>136.37</v>
      </c>
      <c r="G2621" s="13">
        <v>15</v>
      </c>
    </row>
    <row r="2622" spans="1:7" ht="45">
      <c r="A2622" s="416" t="s">
        <v>5383</v>
      </c>
      <c r="B2622" s="58" t="s">
        <v>5384</v>
      </c>
      <c r="C2622" s="59" t="s">
        <v>14</v>
      </c>
      <c r="D2622" s="60">
        <v>148.68</v>
      </c>
      <c r="E2622" s="60">
        <v>20.84</v>
      </c>
      <c r="F2622" s="60">
        <v>169.52</v>
      </c>
      <c r="G2622" s="13">
        <v>15</v>
      </c>
    </row>
    <row r="2623" spans="1:7" ht="30">
      <c r="A2623" s="416" t="s">
        <v>5385</v>
      </c>
      <c r="B2623" s="58" t="s">
        <v>5386</v>
      </c>
      <c r="C2623" s="59" t="s">
        <v>14</v>
      </c>
      <c r="D2623" s="60">
        <v>82.19</v>
      </c>
      <c r="E2623" s="60">
        <v>26.06</v>
      </c>
      <c r="F2623" s="60">
        <v>108.25</v>
      </c>
      <c r="G2623" s="13">
        <v>15</v>
      </c>
    </row>
    <row r="2624" spans="1:7" ht="30">
      <c r="A2624" s="416" t="s">
        <v>5387</v>
      </c>
      <c r="B2624" s="58" t="s">
        <v>21470</v>
      </c>
      <c r="C2624" s="59" t="s">
        <v>14</v>
      </c>
      <c r="D2624" s="60">
        <v>118.98</v>
      </c>
      <c r="E2624" s="60">
        <v>26.06</v>
      </c>
      <c r="F2624" s="60">
        <v>145.04</v>
      </c>
      <c r="G2624" s="13">
        <v>15</v>
      </c>
    </row>
    <row r="2625" spans="1:7" ht="45">
      <c r="A2625" s="416" t="s">
        <v>5388</v>
      </c>
      <c r="B2625" s="58" t="s">
        <v>5389</v>
      </c>
      <c r="C2625" s="59" t="s">
        <v>14</v>
      </c>
      <c r="D2625" s="60">
        <v>174.8</v>
      </c>
      <c r="E2625" s="60">
        <v>26.06</v>
      </c>
      <c r="F2625" s="60">
        <v>200.86</v>
      </c>
      <c r="G2625" s="13">
        <v>15</v>
      </c>
    </row>
    <row r="2626" spans="1:7" ht="45">
      <c r="A2626" s="416" t="s">
        <v>5390</v>
      </c>
      <c r="B2626" s="58" t="s">
        <v>21471</v>
      </c>
      <c r="C2626" s="59" t="s">
        <v>14</v>
      </c>
      <c r="D2626" s="60">
        <v>144.51</v>
      </c>
      <c r="E2626" s="60">
        <v>26.06</v>
      </c>
      <c r="F2626" s="60">
        <v>170.57</v>
      </c>
      <c r="G2626" s="13">
        <v>15</v>
      </c>
    </row>
    <row r="2627" spans="1:7" ht="30">
      <c r="A2627" s="416" t="s">
        <v>5391</v>
      </c>
      <c r="B2627" s="58" t="s">
        <v>5392</v>
      </c>
      <c r="C2627" s="59" t="s">
        <v>14</v>
      </c>
      <c r="D2627" s="60">
        <v>72.31</v>
      </c>
      <c r="E2627" s="60">
        <v>26.06</v>
      </c>
      <c r="F2627" s="60">
        <v>98.37</v>
      </c>
      <c r="G2627" s="13">
        <v>15</v>
      </c>
    </row>
    <row r="2628" spans="1:7" ht="45">
      <c r="A2628" s="416" t="s">
        <v>5393</v>
      </c>
      <c r="B2628" s="58" t="s">
        <v>5394</v>
      </c>
      <c r="C2628" s="59" t="s">
        <v>14</v>
      </c>
      <c r="D2628" s="60">
        <v>61.22</v>
      </c>
      <c r="E2628" s="60">
        <v>20.84</v>
      </c>
      <c r="F2628" s="60">
        <v>82.06</v>
      </c>
      <c r="G2628" s="13">
        <v>15</v>
      </c>
    </row>
    <row r="2629" spans="1:7" ht="30">
      <c r="A2629" s="416" t="s">
        <v>5395</v>
      </c>
      <c r="B2629" s="58" t="s">
        <v>5396</v>
      </c>
      <c r="C2629" s="59" t="s">
        <v>14</v>
      </c>
      <c r="D2629" s="60">
        <v>96.62</v>
      </c>
      <c r="E2629" s="60">
        <v>20.84</v>
      </c>
      <c r="F2629" s="60">
        <v>117.46</v>
      </c>
      <c r="G2629" s="13">
        <v>15</v>
      </c>
    </row>
    <row r="2630" spans="1:7" ht="45">
      <c r="A2630" s="416" t="s">
        <v>5397</v>
      </c>
      <c r="B2630" s="58" t="s">
        <v>20796</v>
      </c>
      <c r="C2630" s="59" t="s">
        <v>14</v>
      </c>
      <c r="D2630" s="60">
        <v>84.81</v>
      </c>
      <c r="E2630" s="60">
        <v>20.84</v>
      </c>
      <c r="F2630" s="60">
        <v>105.65</v>
      </c>
      <c r="G2630" s="13">
        <v>15</v>
      </c>
    </row>
    <row r="2631" spans="1:7" ht="30">
      <c r="A2631" s="416" t="s">
        <v>5398</v>
      </c>
      <c r="B2631" s="58" t="s">
        <v>5399</v>
      </c>
      <c r="C2631" s="59" t="s">
        <v>14</v>
      </c>
      <c r="D2631" s="60">
        <v>116.02</v>
      </c>
      <c r="E2631" s="60">
        <v>20.84</v>
      </c>
      <c r="F2631" s="60">
        <v>136.86000000000001</v>
      </c>
      <c r="G2631" s="13">
        <v>15</v>
      </c>
    </row>
    <row r="2632" spans="1:7">
      <c r="A2632" s="416" t="s">
        <v>5400</v>
      </c>
      <c r="B2632" s="58" t="s">
        <v>5401</v>
      </c>
      <c r="C2632" s="59"/>
      <c r="D2632" s="60"/>
      <c r="E2632" s="60"/>
      <c r="F2632" s="60"/>
      <c r="G2632" s="13">
        <v>15</v>
      </c>
    </row>
    <row r="2633" spans="1:7" ht="30">
      <c r="A2633" s="416" t="s">
        <v>5402</v>
      </c>
      <c r="B2633" s="58" t="s">
        <v>5403</v>
      </c>
      <c r="C2633" s="59" t="s">
        <v>14</v>
      </c>
      <c r="D2633" s="60">
        <v>46.52</v>
      </c>
      <c r="E2633" s="60">
        <v>15.63</v>
      </c>
      <c r="F2633" s="60">
        <v>62.15</v>
      </c>
      <c r="G2633" s="13">
        <v>15</v>
      </c>
    </row>
    <row r="2634" spans="1:7">
      <c r="A2634" s="416" t="s">
        <v>5404</v>
      </c>
      <c r="B2634" s="58" t="s">
        <v>5405</v>
      </c>
      <c r="C2634" s="59"/>
      <c r="D2634" s="60"/>
      <c r="E2634" s="60"/>
      <c r="F2634" s="60"/>
    </row>
    <row r="2635" spans="1:7" ht="30">
      <c r="A2635" s="416" t="s">
        <v>5406</v>
      </c>
      <c r="B2635" s="58" t="s">
        <v>5407</v>
      </c>
      <c r="C2635" s="59" t="s">
        <v>14</v>
      </c>
      <c r="D2635" s="60">
        <v>0.48</v>
      </c>
      <c r="E2635" s="60">
        <v>20.84</v>
      </c>
      <c r="F2635" s="60">
        <v>21.32</v>
      </c>
      <c r="G2635" s="13">
        <v>15</v>
      </c>
    </row>
    <row r="2636" spans="1:7" ht="30">
      <c r="A2636" s="416" t="s">
        <v>5408</v>
      </c>
      <c r="B2636" s="58" t="s">
        <v>5409</v>
      </c>
      <c r="C2636" s="59" t="s">
        <v>14</v>
      </c>
      <c r="D2636" s="60">
        <v>7.01</v>
      </c>
      <c r="E2636" s="60">
        <v>4.24</v>
      </c>
      <c r="F2636" s="60">
        <v>11.25</v>
      </c>
    </row>
    <row r="2637" spans="1:7">
      <c r="A2637" s="416" t="s">
        <v>5410</v>
      </c>
      <c r="B2637" s="58" t="s">
        <v>5411</v>
      </c>
      <c r="C2637" s="59" t="s">
        <v>14</v>
      </c>
      <c r="D2637" s="60"/>
      <c r="E2637" s="60">
        <v>20.84</v>
      </c>
      <c r="F2637" s="60">
        <v>20.84</v>
      </c>
      <c r="G2637" s="13">
        <v>15</v>
      </c>
    </row>
    <row r="2638" spans="1:7">
      <c r="A2638" s="416" t="s">
        <v>5412</v>
      </c>
      <c r="B2638" s="58" t="s">
        <v>5413</v>
      </c>
      <c r="C2638" s="59" t="s">
        <v>14</v>
      </c>
      <c r="D2638" s="60"/>
      <c r="E2638" s="60">
        <v>4.24</v>
      </c>
      <c r="F2638" s="60">
        <v>4.24</v>
      </c>
      <c r="G2638" s="13">
        <v>15</v>
      </c>
    </row>
    <row r="2639" spans="1:7">
      <c r="A2639" s="416" t="s">
        <v>5414</v>
      </c>
      <c r="B2639" s="58" t="s">
        <v>5415</v>
      </c>
      <c r="C2639" s="59"/>
      <c r="D2639" s="60"/>
      <c r="E2639" s="60"/>
      <c r="F2639" s="60"/>
      <c r="G2639" s="13">
        <v>15</v>
      </c>
    </row>
    <row r="2640" spans="1:7" ht="45">
      <c r="A2640" s="416" t="s">
        <v>5416</v>
      </c>
      <c r="B2640" s="58" t="s">
        <v>5417</v>
      </c>
      <c r="C2640" s="59" t="s">
        <v>14</v>
      </c>
      <c r="D2640" s="60">
        <v>333.65</v>
      </c>
      <c r="E2640" s="60">
        <v>20.84</v>
      </c>
      <c r="F2640" s="60">
        <v>354.49</v>
      </c>
      <c r="G2640" s="13">
        <v>15</v>
      </c>
    </row>
    <row r="2641" spans="1:7" ht="45">
      <c r="A2641" s="416" t="s">
        <v>5418</v>
      </c>
      <c r="B2641" s="58" t="s">
        <v>5419</v>
      </c>
      <c r="C2641" s="59" t="s">
        <v>14</v>
      </c>
      <c r="D2641" s="60">
        <v>211.93</v>
      </c>
      <c r="E2641" s="60">
        <v>15.63</v>
      </c>
      <c r="F2641" s="60">
        <v>227.56</v>
      </c>
    </row>
    <row r="2642" spans="1:7" ht="45">
      <c r="A2642" s="416" t="s">
        <v>5420</v>
      </c>
      <c r="B2642" s="58" t="s">
        <v>5421</v>
      </c>
      <c r="C2642" s="59" t="s">
        <v>14</v>
      </c>
      <c r="D2642" s="60">
        <v>152.94999999999999</v>
      </c>
      <c r="E2642" s="60">
        <v>20.84</v>
      </c>
      <c r="F2642" s="60">
        <v>173.79</v>
      </c>
      <c r="G2642" s="13">
        <v>15</v>
      </c>
    </row>
    <row r="2643" spans="1:7" ht="45">
      <c r="A2643" s="416" t="s">
        <v>5422</v>
      </c>
      <c r="B2643" s="58" t="s">
        <v>21472</v>
      </c>
      <c r="C2643" s="59" t="s">
        <v>14</v>
      </c>
      <c r="D2643" s="60">
        <v>264.01</v>
      </c>
      <c r="E2643" s="60">
        <v>15.63</v>
      </c>
      <c r="F2643" s="60">
        <v>279.64</v>
      </c>
      <c r="G2643" s="13">
        <v>15</v>
      </c>
    </row>
    <row r="2644" spans="1:7" ht="30">
      <c r="A2644" s="416" t="s">
        <v>5423</v>
      </c>
      <c r="B2644" s="58" t="s">
        <v>5424</v>
      </c>
      <c r="C2644" s="59" t="s">
        <v>14</v>
      </c>
      <c r="D2644" s="60">
        <v>79.08</v>
      </c>
      <c r="E2644" s="60">
        <v>26.06</v>
      </c>
      <c r="F2644" s="60">
        <v>105.14</v>
      </c>
      <c r="G2644" s="13">
        <v>15</v>
      </c>
    </row>
    <row r="2645" spans="1:7">
      <c r="A2645" s="416" t="s">
        <v>32187</v>
      </c>
      <c r="B2645" s="58" t="s">
        <v>5425</v>
      </c>
      <c r="C2645" s="59"/>
      <c r="D2645" s="60"/>
      <c r="E2645" s="60"/>
      <c r="F2645" s="60"/>
      <c r="G2645" s="13">
        <v>15</v>
      </c>
    </row>
    <row r="2646" spans="1:7">
      <c r="A2646" s="416" t="s">
        <v>5426</v>
      </c>
      <c r="B2646" s="58" t="s">
        <v>5427</v>
      </c>
      <c r="C2646" s="59"/>
      <c r="D2646" s="60"/>
      <c r="E2646" s="60"/>
      <c r="F2646" s="60"/>
      <c r="G2646" s="13">
        <v>15</v>
      </c>
    </row>
    <row r="2647" spans="1:7" ht="30">
      <c r="A2647" s="416" t="s">
        <v>5428</v>
      </c>
      <c r="B2647" s="58" t="s">
        <v>5429</v>
      </c>
      <c r="C2647" s="59" t="s">
        <v>14</v>
      </c>
      <c r="D2647" s="60">
        <v>84.43</v>
      </c>
      <c r="E2647" s="60">
        <v>13.03</v>
      </c>
      <c r="F2647" s="60">
        <v>97.46</v>
      </c>
    </row>
    <row r="2648" spans="1:7" ht="30">
      <c r="A2648" s="416" t="s">
        <v>5430</v>
      </c>
      <c r="B2648" s="58" t="s">
        <v>5431</v>
      </c>
      <c r="C2648" s="59" t="s">
        <v>14</v>
      </c>
      <c r="D2648" s="60">
        <v>91.12</v>
      </c>
      <c r="E2648" s="60">
        <v>13.03</v>
      </c>
      <c r="F2648" s="60">
        <v>104.15</v>
      </c>
    </row>
    <row r="2649" spans="1:7">
      <c r="A2649" s="416" t="s">
        <v>5432</v>
      </c>
      <c r="B2649" s="58" t="s">
        <v>5433</v>
      </c>
      <c r="C2649" s="59" t="s">
        <v>14</v>
      </c>
      <c r="D2649" s="60">
        <v>70.92</v>
      </c>
      <c r="E2649" s="60">
        <v>13.03</v>
      </c>
      <c r="F2649" s="60">
        <v>83.95</v>
      </c>
      <c r="G2649" s="13">
        <v>15</v>
      </c>
    </row>
    <row r="2650" spans="1:7">
      <c r="A2650" s="416" t="s">
        <v>5434</v>
      </c>
      <c r="B2650" s="58" t="s">
        <v>5435</v>
      </c>
      <c r="C2650" s="59" t="s">
        <v>14</v>
      </c>
      <c r="D2650" s="60">
        <v>47.76</v>
      </c>
      <c r="E2650" s="60">
        <v>13.03</v>
      </c>
      <c r="F2650" s="60">
        <v>60.79</v>
      </c>
      <c r="G2650" s="13">
        <v>15</v>
      </c>
    </row>
    <row r="2651" spans="1:7">
      <c r="A2651" s="416" t="s">
        <v>5436</v>
      </c>
      <c r="B2651" s="58" t="s">
        <v>5437</v>
      </c>
      <c r="C2651" s="59" t="s">
        <v>14</v>
      </c>
      <c r="D2651" s="60">
        <v>4.28</v>
      </c>
      <c r="E2651" s="60">
        <v>13.03</v>
      </c>
      <c r="F2651" s="60">
        <v>17.309999999999999</v>
      </c>
      <c r="G2651" s="13">
        <v>15</v>
      </c>
    </row>
    <row r="2652" spans="1:7" ht="30">
      <c r="A2652" s="416" t="s">
        <v>5438</v>
      </c>
      <c r="B2652" s="58" t="s">
        <v>5439</v>
      </c>
      <c r="C2652" s="59" t="s">
        <v>14</v>
      </c>
      <c r="D2652" s="60">
        <v>29.55</v>
      </c>
      <c r="E2652" s="60">
        <v>13.03</v>
      </c>
      <c r="F2652" s="60">
        <v>42.58</v>
      </c>
      <c r="G2652" s="13">
        <v>15</v>
      </c>
    </row>
    <row r="2653" spans="1:7" ht="30">
      <c r="A2653" s="416" t="s">
        <v>5440</v>
      </c>
      <c r="B2653" s="58" t="s">
        <v>5441</v>
      </c>
      <c r="C2653" s="59" t="s">
        <v>14</v>
      </c>
      <c r="D2653" s="60">
        <v>9.44</v>
      </c>
      <c r="E2653" s="60">
        <v>13.03</v>
      </c>
      <c r="F2653" s="60">
        <v>22.47</v>
      </c>
      <c r="G2653" s="13">
        <v>15</v>
      </c>
    </row>
    <row r="2654" spans="1:7" ht="30">
      <c r="A2654" s="416" t="s">
        <v>5442</v>
      </c>
      <c r="B2654" s="58" t="s">
        <v>5443</v>
      </c>
      <c r="C2654" s="59" t="s">
        <v>14</v>
      </c>
      <c r="D2654" s="60">
        <v>13.52</v>
      </c>
      <c r="E2654" s="60">
        <v>13.03</v>
      </c>
      <c r="F2654" s="60">
        <v>26.55</v>
      </c>
      <c r="G2654" s="13">
        <v>15</v>
      </c>
    </row>
    <row r="2655" spans="1:7">
      <c r="A2655" s="416" t="s">
        <v>5444</v>
      </c>
      <c r="B2655" s="58" t="s">
        <v>5445</v>
      </c>
      <c r="C2655" s="59"/>
      <c r="D2655" s="60"/>
      <c r="E2655" s="60"/>
      <c r="F2655" s="60"/>
      <c r="G2655" s="13">
        <v>15</v>
      </c>
    </row>
    <row r="2656" spans="1:7">
      <c r="A2656" s="416" t="s">
        <v>5446</v>
      </c>
      <c r="B2656" s="58" t="s">
        <v>5447</v>
      </c>
      <c r="C2656" s="59" t="s">
        <v>14</v>
      </c>
      <c r="D2656" s="60">
        <v>6.16</v>
      </c>
      <c r="E2656" s="60">
        <v>13.03</v>
      </c>
      <c r="F2656" s="60">
        <v>19.190000000000001</v>
      </c>
      <c r="G2656" s="13">
        <v>15</v>
      </c>
    </row>
    <row r="2657" spans="1:7">
      <c r="A2657" s="416" t="s">
        <v>5448</v>
      </c>
      <c r="B2657" s="58" t="s">
        <v>5449</v>
      </c>
      <c r="C2657" s="59" t="s">
        <v>14</v>
      </c>
      <c r="D2657" s="60">
        <v>17.25</v>
      </c>
      <c r="E2657" s="60">
        <v>13.03</v>
      </c>
      <c r="F2657" s="60">
        <v>30.28</v>
      </c>
    </row>
    <row r="2658" spans="1:7">
      <c r="A2658" s="416" t="s">
        <v>5450</v>
      </c>
      <c r="B2658" s="58" t="s">
        <v>5451</v>
      </c>
      <c r="C2658" s="59" t="s">
        <v>14</v>
      </c>
      <c r="D2658" s="60">
        <v>5.85</v>
      </c>
      <c r="E2658" s="60">
        <v>13.03</v>
      </c>
      <c r="F2658" s="60">
        <v>18.88</v>
      </c>
      <c r="G2658" s="13">
        <v>15</v>
      </c>
    </row>
    <row r="2659" spans="1:7" ht="30">
      <c r="A2659" s="416" t="s">
        <v>5452</v>
      </c>
      <c r="B2659" s="58" t="s">
        <v>5453</v>
      </c>
      <c r="C2659" s="59" t="s">
        <v>14</v>
      </c>
      <c r="D2659" s="60">
        <v>8.99</v>
      </c>
      <c r="E2659" s="60">
        <v>13.03</v>
      </c>
      <c r="F2659" s="60">
        <v>22.02</v>
      </c>
      <c r="G2659" s="13">
        <v>15</v>
      </c>
    </row>
    <row r="2660" spans="1:7" ht="30">
      <c r="A2660" s="416" t="s">
        <v>5454</v>
      </c>
      <c r="B2660" s="58" t="s">
        <v>5455</v>
      </c>
      <c r="C2660" s="59" t="s">
        <v>14</v>
      </c>
      <c r="D2660" s="60">
        <v>14.7</v>
      </c>
      <c r="E2660" s="60">
        <v>13.03</v>
      </c>
      <c r="F2660" s="60">
        <v>27.73</v>
      </c>
      <c r="G2660" s="13">
        <v>15</v>
      </c>
    </row>
    <row r="2661" spans="1:7" ht="30">
      <c r="A2661" s="416" t="s">
        <v>5456</v>
      </c>
      <c r="B2661" s="58" t="s">
        <v>5457</v>
      </c>
      <c r="C2661" s="59" t="s">
        <v>14</v>
      </c>
      <c r="D2661" s="60">
        <v>18.760000000000002</v>
      </c>
      <c r="E2661" s="60">
        <v>13.03</v>
      </c>
      <c r="F2661" s="60">
        <v>31.79</v>
      </c>
      <c r="G2661" s="13">
        <v>15</v>
      </c>
    </row>
    <row r="2662" spans="1:7">
      <c r="A2662" s="416" t="s">
        <v>5458</v>
      </c>
      <c r="B2662" s="58" t="s">
        <v>5459</v>
      </c>
      <c r="C2662" s="59"/>
      <c r="D2662" s="60"/>
      <c r="E2662" s="60"/>
      <c r="F2662" s="60"/>
      <c r="G2662" s="13">
        <v>15</v>
      </c>
    </row>
    <row r="2663" spans="1:7" ht="30">
      <c r="A2663" s="416" t="s">
        <v>5460</v>
      </c>
      <c r="B2663" s="58" t="s">
        <v>5461</v>
      </c>
      <c r="C2663" s="59" t="s">
        <v>14</v>
      </c>
      <c r="D2663" s="60">
        <v>11.27</v>
      </c>
      <c r="E2663" s="60">
        <v>13.03</v>
      </c>
      <c r="F2663" s="60">
        <v>24.3</v>
      </c>
      <c r="G2663" s="13">
        <v>15</v>
      </c>
    </row>
    <row r="2664" spans="1:7" ht="30">
      <c r="A2664" s="416" t="s">
        <v>5462</v>
      </c>
      <c r="B2664" s="58" t="s">
        <v>5463</v>
      </c>
      <c r="C2664" s="59" t="s">
        <v>14</v>
      </c>
      <c r="D2664" s="60">
        <v>17.13</v>
      </c>
      <c r="E2664" s="60">
        <v>13.03</v>
      </c>
      <c r="F2664" s="60">
        <v>30.16</v>
      </c>
    </row>
    <row r="2665" spans="1:7" ht="30">
      <c r="A2665" s="416" t="s">
        <v>5464</v>
      </c>
      <c r="B2665" s="58" t="s">
        <v>5465</v>
      </c>
      <c r="C2665" s="59" t="s">
        <v>14</v>
      </c>
      <c r="D2665" s="60">
        <v>15.28</v>
      </c>
      <c r="E2665" s="60">
        <v>13.03</v>
      </c>
      <c r="F2665" s="60">
        <v>28.31</v>
      </c>
      <c r="G2665" s="13">
        <v>15</v>
      </c>
    </row>
    <row r="2666" spans="1:7" ht="30">
      <c r="A2666" s="416" t="s">
        <v>5466</v>
      </c>
      <c r="B2666" s="58" t="s">
        <v>5467</v>
      </c>
      <c r="C2666" s="59" t="s">
        <v>14</v>
      </c>
      <c r="D2666" s="60">
        <v>19.559999999999999</v>
      </c>
      <c r="E2666" s="60">
        <v>13.03</v>
      </c>
      <c r="F2666" s="60">
        <v>32.590000000000003</v>
      </c>
      <c r="G2666" s="13">
        <v>15</v>
      </c>
    </row>
    <row r="2667" spans="1:7">
      <c r="A2667" s="416" t="s">
        <v>5468</v>
      </c>
      <c r="B2667" s="58" t="s">
        <v>5469</v>
      </c>
      <c r="C2667" s="59"/>
      <c r="D2667" s="60"/>
      <c r="E2667" s="60"/>
      <c r="F2667" s="60"/>
      <c r="G2667" s="13">
        <v>15</v>
      </c>
    </row>
    <row r="2668" spans="1:7">
      <c r="A2668" s="416" t="s">
        <v>5470</v>
      </c>
      <c r="B2668" s="58" t="s">
        <v>5471</v>
      </c>
      <c r="C2668" s="59" t="s">
        <v>14</v>
      </c>
      <c r="D2668" s="60">
        <v>12.93</v>
      </c>
      <c r="E2668" s="60">
        <v>13.03</v>
      </c>
      <c r="F2668" s="60">
        <v>25.96</v>
      </c>
      <c r="G2668" s="13">
        <v>15</v>
      </c>
    </row>
    <row r="2669" spans="1:7">
      <c r="A2669" s="416" t="s">
        <v>5472</v>
      </c>
      <c r="B2669" s="58" t="s">
        <v>5473</v>
      </c>
      <c r="C2669" s="59" t="s">
        <v>14</v>
      </c>
      <c r="D2669" s="60">
        <v>11.66</v>
      </c>
      <c r="E2669" s="60">
        <v>13.03</v>
      </c>
      <c r="F2669" s="60">
        <v>24.69</v>
      </c>
    </row>
    <row r="2670" spans="1:7">
      <c r="A2670" s="416" t="s">
        <v>5474</v>
      </c>
      <c r="B2670" s="58" t="s">
        <v>5475</v>
      </c>
      <c r="C2670" s="59" t="s">
        <v>14</v>
      </c>
      <c r="D2670" s="60">
        <v>53.56</v>
      </c>
      <c r="E2670" s="60">
        <v>13.03</v>
      </c>
      <c r="F2670" s="60">
        <v>66.59</v>
      </c>
      <c r="G2670" s="13">
        <v>15</v>
      </c>
    </row>
    <row r="2671" spans="1:7">
      <c r="A2671" s="416" t="s">
        <v>5476</v>
      </c>
      <c r="B2671" s="58" t="s">
        <v>5477</v>
      </c>
      <c r="C2671" s="59" t="s">
        <v>14</v>
      </c>
      <c r="D2671" s="60">
        <v>145.81</v>
      </c>
      <c r="E2671" s="60">
        <v>15.63</v>
      </c>
      <c r="F2671" s="60">
        <v>161.44</v>
      </c>
      <c r="G2671" s="13">
        <v>15</v>
      </c>
    </row>
    <row r="2672" spans="1:7">
      <c r="A2672" s="416" t="s">
        <v>5478</v>
      </c>
      <c r="B2672" s="58" t="s">
        <v>5479</v>
      </c>
      <c r="C2672" s="59" t="s">
        <v>13</v>
      </c>
      <c r="D2672" s="60">
        <v>70.28</v>
      </c>
      <c r="E2672" s="60">
        <v>15.63</v>
      </c>
      <c r="F2672" s="60">
        <v>85.91</v>
      </c>
      <c r="G2672" s="13">
        <v>15</v>
      </c>
    </row>
    <row r="2673" spans="1:7">
      <c r="A2673" s="416" t="s">
        <v>5480</v>
      </c>
      <c r="B2673" s="58" t="s">
        <v>5481</v>
      </c>
      <c r="C2673" s="59" t="s">
        <v>14</v>
      </c>
      <c r="D2673" s="60">
        <v>17.87</v>
      </c>
      <c r="E2673" s="60">
        <v>13.03</v>
      </c>
      <c r="F2673" s="60">
        <v>30.9</v>
      </c>
      <c r="G2673" s="13">
        <v>15</v>
      </c>
    </row>
    <row r="2674" spans="1:7">
      <c r="A2674" s="416" t="s">
        <v>5482</v>
      </c>
      <c r="B2674" s="58" t="s">
        <v>5483</v>
      </c>
      <c r="C2674" s="59" t="s">
        <v>14</v>
      </c>
      <c r="D2674" s="60">
        <v>28.87</v>
      </c>
      <c r="E2674" s="60">
        <v>13.03</v>
      </c>
      <c r="F2674" s="60">
        <v>41.9</v>
      </c>
      <c r="G2674" s="13">
        <v>15</v>
      </c>
    </row>
    <row r="2675" spans="1:7">
      <c r="A2675" s="416" t="s">
        <v>5484</v>
      </c>
      <c r="B2675" s="58" t="s">
        <v>5485</v>
      </c>
      <c r="C2675" s="59"/>
      <c r="D2675" s="60"/>
      <c r="E2675" s="60"/>
      <c r="F2675" s="60"/>
      <c r="G2675" s="13">
        <v>15</v>
      </c>
    </row>
    <row r="2676" spans="1:7">
      <c r="A2676" s="416" t="s">
        <v>5486</v>
      </c>
      <c r="B2676" s="58" t="s">
        <v>5487</v>
      </c>
      <c r="C2676" s="59" t="s">
        <v>14</v>
      </c>
      <c r="D2676" s="60">
        <v>36.35</v>
      </c>
      <c r="E2676" s="60">
        <v>13.03</v>
      </c>
      <c r="F2676" s="60">
        <v>49.38</v>
      </c>
      <c r="G2676" s="13">
        <v>15</v>
      </c>
    </row>
    <row r="2677" spans="1:7" ht="30">
      <c r="A2677" s="416" t="s">
        <v>5488</v>
      </c>
      <c r="B2677" s="58" t="s">
        <v>5489</v>
      </c>
      <c r="C2677" s="59" t="s">
        <v>14</v>
      </c>
      <c r="D2677" s="60">
        <v>14.69</v>
      </c>
      <c r="E2677" s="60">
        <v>13.03</v>
      </c>
      <c r="F2677" s="60">
        <v>27.72</v>
      </c>
    </row>
    <row r="2678" spans="1:7">
      <c r="A2678" s="416" t="s">
        <v>5490</v>
      </c>
      <c r="B2678" s="58" t="s">
        <v>5491</v>
      </c>
      <c r="C2678" s="59" t="s">
        <v>14</v>
      </c>
      <c r="D2678" s="60">
        <v>82.53</v>
      </c>
      <c r="E2678" s="60">
        <v>13.03</v>
      </c>
      <c r="F2678" s="60">
        <v>95.56</v>
      </c>
      <c r="G2678" s="13">
        <v>15</v>
      </c>
    </row>
    <row r="2679" spans="1:7">
      <c r="A2679" s="416" t="s">
        <v>5492</v>
      </c>
      <c r="B2679" s="58" t="s">
        <v>5493</v>
      </c>
      <c r="C2679" s="59" t="s">
        <v>14</v>
      </c>
      <c r="D2679" s="60">
        <v>67.45</v>
      </c>
      <c r="E2679" s="60">
        <v>13.03</v>
      </c>
      <c r="F2679" s="60">
        <v>80.48</v>
      </c>
      <c r="G2679" s="13">
        <v>15</v>
      </c>
    </row>
    <row r="2680" spans="1:7">
      <c r="A2680" s="416" t="s">
        <v>5494</v>
      </c>
      <c r="B2680" s="58" t="s">
        <v>5495</v>
      </c>
      <c r="C2680" s="59" t="s">
        <v>14</v>
      </c>
      <c r="D2680" s="60">
        <v>143.97999999999999</v>
      </c>
      <c r="E2680" s="60">
        <v>13.03</v>
      </c>
      <c r="F2680" s="60">
        <v>157.01</v>
      </c>
      <c r="G2680" s="13">
        <v>15</v>
      </c>
    </row>
    <row r="2681" spans="1:7">
      <c r="A2681" s="416" t="s">
        <v>5496</v>
      </c>
      <c r="B2681" s="58" t="s">
        <v>5497</v>
      </c>
      <c r="C2681" s="59" t="s">
        <v>14</v>
      </c>
      <c r="D2681" s="60">
        <v>19.82</v>
      </c>
      <c r="E2681" s="60">
        <v>52.1</v>
      </c>
      <c r="F2681" s="60">
        <v>71.92</v>
      </c>
      <c r="G2681" s="13">
        <v>15</v>
      </c>
    </row>
    <row r="2682" spans="1:7">
      <c r="A2682" s="416" t="s">
        <v>5498</v>
      </c>
      <c r="B2682" s="58" t="s">
        <v>5499</v>
      </c>
      <c r="C2682" s="59" t="s">
        <v>14</v>
      </c>
      <c r="D2682" s="60">
        <v>20.37</v>
      </c>
      <c r="E2682" s="60">
        <v>5.21</v>
      </c>
      <c r="F2682" s="60">
        <v>25.58</v>
      </c>
      <c r="G2682" s="13">
        <v>15</v>
      </c>
    </row>
    <row r="2683" spans="1:7" ht="30">
      <c r="A2683" s="416" t="s">
        <v>143</v>
      </c>
      <c r="B2683" s="58" t="s">
        <v>144</v>
      </c>
      <c r="C2683" s="59" t="s">
        <v>14</v>
      </c>
      <c r="D2683" s="60">
        <v>26.04</v>
      </c>
      <c r="E2683" s="60">
        <v>5.21</v>
      </c>
      <c r="F2683" s="60">
        <v>31.25</v>
      </c>
      <c r="G2683" s="13">
        <v>15</v>
      </c>
    </row>
    <row r="2684" spans="1:7">
      <c r="A2684" s="416" t="s">
        <v>5500</v>
      </c>
      <c r="B2684" s="58" t="s">
        <v>5501</v>
      </c>
      <c r="C2684" s="59" t="s">
        <v>14</v>
      </c>
      <c r="D2684" s="60">
        <v>17.38</v>
      </c>
      <c r="E2684" s="60">
        <v>5.21</v>
      </c>
      <c r="F2684" s="60">
        <v>22.59</v>
      </c>
      <c r="G2684" s="13">
        <v>15</v>
      </c>
    </row>
    <row r="2685" spans="1:7">
      <c r="A2685" s="416" t="s">
        <v>5502</v>
      </c>
      <c r="B2685" s="58" t="s">
        <v>5503</v>
      </c>
      <c r="C2685" s="59" t="s">
        <v>14</v>
      </c>
      <c r="D2685" s="60">
        <v>3.82</v>
      </c>
      <c r="E2685" s="60">
        <v>5.21</v>
      </c>
      <c r="F2685" s="60">
        <v>9.0299999999999994</v>
      </c>
      <c r="G2685" s="13">
        <v>15</v>
      </c>
    </row>
    <row r="2686" spans="1:7">
      <c r="A2686" s="416" t="s">
        <v>5504</v>
      </c>
      <c r="B2686" s="58" t="s">
        <v>5505</v>
      </c>
      <c r="C2686" s="59" t="s">
        <v>13</v>
      </c>
      <c r="D2686" s="60">
        <v>13.2</v>
      </c>
      <c r="E2686" s="60">
        <v>20.84</v>
      </c>
      <c r="F2686" s="60">
        <v>34.04</v>
      </c>
      <c r="G2686" s="13">
        <v>15</v>
      </c>
    </row>
    <row r="2687" spans="1:7">
      <c r="A2687" s="416" t="s">
        <v>5506</v>
      </c>
      <c r="B2687" s="58" t="s">
        <v>5507</v>
      </c>
      <c r="C2687" s="59" t="s">
        <v>14</v>
      </c>
      <c r="D2687" s="60">
        <v>20.58</v>
      </c>
      <c r="E2687" s="60">
        <v>13.03</v>
      </c>
      <c r="F2687" s="60">
        <v>33.61</v>
      </c>
      <c r="G2687" s="13">
        <v>15</v>
      </c>
    </row>
    <row r="2688" spans="1:7">
      <c r="A2688" s="416" t="s">
        <v>5508</v>
      </c>
      <c r="B2688" s="58" t="s">
        <v>5509</v>
      </c>
      <c r="C2688" s="59" t="s">
        <v>14</v>
      </c>
      <c r="D2688" s="60">
        <v>285.63</v>
      </c>
      <c r="E2688" s="60">
        <v>26.06</v>
      </c>
      <c r="F2688" s="60">
        <v>311.69</v>
      </c>
      <c r="G2688" s="13">
        <v>15</v>
      </c>
    </row>
    <row r="2689" spans="1:7">
      <c r="A2689" s="416" t="s">
        <v>5510</v>
      </c>
      <c r="B2689" s="58" t="s">
        <v>5511</v>
      </c>
      <c r="C2689" s="59" t="s">
        <v>14</v>
      </c>
      <c r="D2689" s="60">
        <v>182.18</v>
      </c>
      <c r="E2689" s="60">
        <v>26.06</v>
      </c>
      <c r="F2689" s="60">
        <v>208.24</v>
      </c>
      <c r="G2689" s="13">
        <v>15</v>
      </c>
    </row>
    <row r="2690" spans="1:7">
      <c r="A2690" s="416" t="s">
        <v>5512</v>
      </c>
      <c r="B2690" s="58" t="s">
        <v>5513</v>
      </c>
      <c r="C2690" s="59" t="s">
        <v>14</v>
      </c>
      <c r="D2690" s="60">
        <v>174.1</v>
      </c>
      <c r="E2690" s="60">
        <v>26.06</v>
      </c>
      <c r="F2690" s="60">
        <v>200.16</v>
      </c>
      <c r="G2690" s="13">
        <v>15</v>
      </c>
    </row>
    <row r="2691" spans="1:7">
      <c r="A2691" s="416" t="s">
        <v>5514</v>
      </c>
      <c r="B2691" s="58" t="s">
        <v>5515</v>
      </c>
      <c r="C2691" s="59" t="s">
        <v>14</v>
      </c>
      <c r="D2691" s="60">
        <v>50.1</v>
      </c>
      <c r="E2691" s="60">
        <v>13.03</v>
      </c>
      <c r="F2691" s="60">
        <v>63.13</v>
      </c>
      <c r="G2691" s="13">
        <v>15</v>
      </c>
    </row>
    <row r="2692" spans="1:7">
      <c r="A2692" s="416" t="s">
        <v>5516</v>
      </c>
      <c r="B2692" s="58" t="s">
        <v>5517</v>
      </c>
      <c r="C2692" s="59" t="s">
        <v>14</v>
      </c>
      <c r="D2692" s="60">
        <v>2.71</v>
      </c>
      <c r="E2692" s="60">
        <v>10.42</v>
      </c>
      <c r="F2692" s="60">
        <v>13.13</v>
      </c>
      <c r="G2692" s="13">
        <v>15</v>
      </c>
    </row>
    <row r="2693" spans="1:7" ht="30">
      <c r="A2693" s="416" t="s">
        <v>5518</v>
      </c>
      <c r="B2693" s="58" t="s">
        <v>5519</v>
      </c>
      <c r="C2693" s="59" t="s">
        <v>14</v>
      </c>
      <c r="D2693" s="60">
        <v>10.81</v>
      </c>
      <c r="E2693" s="60">
        <v>13.03</v>
      </c>
      <c r="F2693" s="60">
        <v>23.84</v>
      </c>
      <c r="G2693" s="13">
        <v>15</v>
      </c>
    </row>
    <row r="2694" spans="1:7" ht="30">
      <c r="A2694" s="416" t="s">
        <v>5520</v>
      </c>
      <c r="B2694" s="58" t="s">
        <v>5521</v>
      </c>
      <c r="C2694" s="59" t="s">
        <v>13</v>
      </c>
      <c r="D2694" s="60">
        <v>19.88</v>
      </c>
      <c r="E2694" s="60">
        <v>26.06</v>
      </c>
      <c r="F2694" s="60">
        <v>45.94</v>
      </c>
      <c r="G2694" s="13">
        <v>15</v>
      </c>
    </row>
    <row r="2695" spans="1:7" ht="30">
      <c r="A2695" s="416" t="s">
        <v>5522</v>
      </c>
      <c r="B2695" s="58" t="s">
        <v>5523</v>
      </c>
      <c r="C2695" s="59" t="s">
        <v>14</v>
      </c>
      <c r="D2695" s="60">
        <v>10.14</v>
      </c>
      <c r="E2695" s="60">
        <v>13.03</v>
      </c>
      <c r="F2695" s="60">
        <v>23.17</v>
      </c>
      <c r="G2695" s="13">
        <v>15</v>
      </c>
    </row>
    <row r="2696" spans="1:7" ht="30">
      <c r="A2696" s="416" t="s">
        <v>5524</v>
      </c>
      <c r="B2696" s="58" t="s">
        <v>5525</v>
      </c>
      <c r="C2696" s="59" t="s">
        <v>14</v>
      </c>
      <c r="D2696" s="60">
        <v>51.16</v>
      </c>
      <c r="E2696" s="60">
        <v>10.42</v>
      </c>
      <c r="F2696" s="60">
        <v>61.58</v>
      </c>
      <c r="G2696" s="13">
        <v>15</v>
      </c>
    </row>
    <row r="2697" spans="1:7" ht="30">
      <c r="A2697" s="416" t="s">
        <v>5526</v>
      </c>
      <c r="B2697" s="58" t="s">
        <v>5527</v>
      </c>
      <c r="C2697" s="59" t="s">
        <v>14</v>
      </c>
      <c r="D2697" s="60">
        <v>5.38</v>
      </c>
      <c r="E2697" s="60">
        <v>13.03</v>
      </c>
      <c r="F2697" s="60">
        <v>18.41</v>
      </c>
      <c r="G2697" s="13">
        <v>15</v>
      </c>
    </row>
    <row r="2698" spans="1:7">
      <c r="A2698" s="416" t="s">
        <v>5528</v>
      </c>
      <c r="B2698" s="58" t="s">
        <v>5529</v>
      </c>
      <c r="C2698" s="59" t="s">
        <v>14</v>
      </c>
      <c r="D2698" s="60">
        <v>48.17</v>
      </c>
      <c r="E2698" s="60">
        <v>2.61</v>
      </c>
      <c r="F2698" s="60">
        <v>50.78</v>
      </c>
      <c r="G2698" s="13">
        <v>15</v>
      </c>
    </row>
    <row r="2699" spans="1:7" ht="30">
      <c r="A2699" s="416" t="s">
        <v>5530</v>
      </c>
      <c r="B2699" s="58" t="s">
        <v>5531</v>
      </c>
      <c r="C2699" s="59" t="s">
        <v>14</v>
      </c>
      <c r="D2699" s="60">
        <v>17.89</v>
      </c>
      <c r="E2699" s="60">
        <v>13.03</v>
      </c>
      <c r="F2699" s="60">
        <v>30.92</v>
      </c>
      <c r="G2699" s="13">
        <v>15</v>
      </c>
    </row>
    <row r="2700" spans="1:7" ht="30">
      <c r="A2700" s="416" t="s">
        <v>5532</v>
      </c>
      <c r="B2700" s="58" t="s">
        <v>5533</v>
      </c>
      <c r="C2700" s="59" t="s">
        <v>14</v>
      </c>
      <c r="D2700" s="60">
        <v>31.05</v>
      </c>
      <c r="E2700" s="60">
        <v>13.03</v>
      </c>
      <c r="F2700" s="60">
        <v>44.08</v>
      </c>
      <c r="G2700" s="13">
        <v>15</v>
      </c>
    </row>
    <row r="2701" spans="1:7" ht="30">
      <c r="A2701" s="416" t="s">
        <v>5534</v>
      </c>
      <c r="B2701" s="58" t="s">
        <v>5535</v>
      </c>
      <c r="C2701" s="59" t="s">
        <v>14</v>
      </c>
      <c r="D2701" s="60">
        <v>54.3</v>
      </c>
      <c r="E2701" s="60">
        <v>13.03</v>
      </c>
      <c r="F2701" s="60">
        <v>67.33</v>
      </c>
      <c r="G2701" s="13">
        <v>15</v>
      </c>
    </row>
    <row r="2702" spans="1:7" ht="30">
      <c r="A2702" s="416" t="s">
        <v>5536</v>
      </c>
      <c r="B2702" s="58" t="s">
        <v>5537</v>
      </c>
      <c r="C2702" s="59" t="s">
        <v>13</v>
      </c>
      <c r="D2702" s="60">
        <v>201.03</v>
      </c>
      <c r="E2702" s="60">
        <v>26.06</v>
      </c>
      <c r="F2702" s="60">
        <v>227.09</v>
      </c>
      <c r="G2702" s="13">
        <v>15</v>
      </c>
    </row>
    <row r="2703" spans="1:7" ht="30">
      <c r="A2703" s="416" t="s">
        <v>5538</v>
      </c>
      <c r="B2703" s="58" t="s">
        <v>5539</v>
      </c>
      <c r="C2703" s="59" t="s">
        <v>14</v>
      </c>
      <c r="D2703" s="60">
        <v>427.69</v>
      </c>
      <c r="E2703" s="60">
        <v>52.1</v>
      </c>
      <c r="F2703" s="60">
        <v>479.79</v>
      </c>
      <c r="G2703" s="13">
        <v>15</v>
      </c>
    </row>
    <row r="2704" spans="1:7" ht="30">
      <c r="A2704" s="416" t="s">
        <v>147</v>
      </c>
      <c r="B2704" s="58" t="s">
        <v>148</v>
      </c>
      <c r="C2704" s="59" t="s">
        <v>14</v>
      </c>
      <c r="D2704" s="60">
        <v>290.31</v>
      </c>
      <c r="E2704" s="60">
        <v>52.1</v>
      </c>
      <c r="F2704" s="60">
        <v>342.41</v>
      </c>
      <c r="G2704" s="13">
        <v>15</v>
      </c>
    </row>
    <row r="2705" spans="1:7">
      <c r="A2705" s="416" t="s">
        <v>5540</v>
      </c>
      <c r="B2705" s="58" t="s">
        <v>5541</v>
      </c>
      <c r="C2705" s="59" t="s">
        <v>14</v>
      </c>
      <c r="D2705" s="60">
        <v>1.08</v>
      </c>
      <c r="E2705" s="60">
        <v>2.12</v>
      </c>
      <c r="F2705" s="60">
        <v>3.2</v>
      </c>
      <c r="G2705" s="13">
        <v>15</v>
      </c>
    </row>
    <row r="2706" spans="1:7" ht="30">
      <c r="A2706" s="416" t="s">
        <v>5542</v>
      </c>
      <c r="B2706" s="58" t="s">
        <v>5543</v>
      </c>
      <c r="C2706" s="59" t="s">
        <v>14</v>
      </c>
      <c r="D2706" s="60">
        <v>7.81</v>
      </c>
      <c r="E2706" s="60">
        <v>13.03</v>
      </c>
      <c r="F2706" s="60">
        <v>20.84</v>
      </c>
      <c r="G2706" s="13">
        <v>15</v>
      </c>
    </row>
    <row r="2707" spans="1:7" ht="30">
      <c r="A2707" s="416" t="s">
        <v>110</v>
      </c>
      <c r="B2707" s="58" t="s">
        <v>111</v>
      </c>
      <c r="C2707" s="59" t="s">
        <v>13</v>
      </c>
      <c r="D2707" s="60">
        <v>9.36</v>
      </c>
      <c r="E2707" s="60">
        <v>26.06</v>
      </c>
      <c r="F2707" s="60">
        <v>35.42</v>
      </c>
      <c r="G2707" s="13">
        <v>15</v>
      </c>
    </row>
    <row r="2708" spans="1:7" ht="30">
      <c r="A2708" s="416" t="s">
        <v>5544</v>
      </c>
      <c r="B2708" s="58" t="s">
        <v>5545</v>
      </c>
      <c r="C2708" s="59" t="s">
        <v>14</v>
      </c>
      <c r="D2708" s="60">
        <v>16.39</v>
      </c>
      <c r="E2708" s="60">
        <v>5.21</v>
      </c>
      <c r="F2708" s="60">
        <v>21.6</v>
      </c>
      <c r="G2708" s="13">
        <v>15</v>
      </c>
    </row>
    <row r="2709" spans="1:7" ht="30">
      <c r="A2709" s="416" t="s">
        <v>5546</v>
      </c>
      <c r="B2709" s="58" t="s">
        <v>5547</v>
      </c>
      <c r="C2709" s="59" t="s">
        <v>14</v>
      </c>
      <c r="D2709" s="60">
        <v>7.66</v>
      </c>
      <c r="E2709" s="60">
        <v>13.03</v>
      </c>
      <c r="F2709" s="60">
        <v>20.69</v>
      </c>
      <c r="G2709" s="13">
        <v>15</v>
      </c>
    </row>
    <row r="2710" spans="1:7" ht="30">
      <c r="A2710" s="416" t="s">
        <v>5548</v>
      </c>
      <c r="B2710" s="58" t="s">
        <v>5549</v>
      </c>
      <c r="C2710" s="59" t="s">
        <v>14</v>
      </c>
      <c r="D2710" s="60">
        <v>6.77</v>
      </c>
      <c r="E2710" s="60">
        <v>13.03</v>
      </c>
      <c r="F2710" s="60">
        <v>19.8</v>
      </c>
      <c r="G2710" s="13">
        <v>15</v>
      </c>
    </row>
    <row r="2711" spans="1:7">
      <c r="A2711" s="416" t="s">
        <v>5550</v>
      </c>
      <c r="B2711" s="58" t="s">
        <v>30107</v>
      </c>
      <c r="C2711" s="59" t="s">
        <v>13</v>
      </c>
      <c r="D2711" s="60">
        <v>61.42</v>
      </c>
      <c r="E2711" s="60">
        <v>13.03</v>
      </c>
      <c r="F2711" s="60">
        <v>74.45</v>
      </c>
      <c r="G2711" s="13">
        <v>15</v>
      </c>
    </row>
    <row r="2712" spans="1:7" ht="30">
      <c r="A2712" s="416" t="s">
        <v>5551</v>
      </c>
      <c r="B2712" s="58" t="s">
        <v>5552</v>
      </c>
      <c r="C2712" s="59" t="s">
        <v>14</v>
      </c>
      <c r="D2712" s="60">
        <v>46.77</v>
      </c>
      <c r="E2712" s="60">
        <v>13.03</v>
      </c>
      <c r="F2712" s="60">
        <v>59.8</v>
      </c>
      <c r="G2712" s="13">
        <v>15</v>
      </c>
    </row>
    <row r="2713" spans="1:7" ht="30">
      <c r="A2713" s="416" t="s">
        <v>5553</v>
      </c>
      <c r="B2713" s="58" t="s">
        <v>5554</v>
      </c>
      <c r="C2713" s="59" t="s">
        <v>14</v>
      </c>
      <c r="D2713" s="60">
        <v>60.95</v>
      </c>
      <c r="E2713" s="60">
        <v>13.03</v>
      </c>
      <c r="F2713" s="60">
        <v>73.98</v>
      </c>
      <c r="G2713" s="13">
        <v>15</v>
      </c>
    </row>
    <row r="2714" spans="1:7">
      <c r="A2714" s="416" t="s">
        <v>5555</v>
      </c>
      <c r="B2714" s="58" t="s">
        <v>5556</v>
      </c>
      <c r="C2714" s="59" t="s">
        <v>14</v>
      </c>
      <c r="D2714" s="60">
        <v>4.2300000000000004</v>
      </c>
      <c r="E2714" s="60">
        <v>13.03</v>
      </c>
      <c r="F2714" s="60">
        <v>17.260000000000002</v>
      </c>
      <c r="G2714" s="13">
        <v>15</v>
      </c>
    </row>
    <row r="2715" spans="1:7">
      <c r="A2715" s="416" t="s">
        <v>5557</v>
      </c>
      <c r="B2715" s="58" t="s">
        <v>5558</v>
      </c>
      <c r="C2715" s="59" t="s">
        <v>14</v>
      </c>
      <c r="D2715" s="60">
        <v>6.26</v>
      </c>
      <c r="E2715" s="60">
        <v>13.03</v>
      </c>
      <c r="F2715" s="60">
        <v>19.29</v>
      </c>
      <c r="G2715" s="13">
        <v>15</v>
      </c>
    </row>
    <row r="2716" spans="1:7">
      <c r="A2716" s="416" t="s">
        <v>5559</v>
      </c>
      <c r="B2716" s="58" t="s">
        <v>5560</v>
      </c>
      <c r="C2716" s="59" t="s">
        <v>14</v>
      </c>
      <c r="D2716" s="60">
        <v>9.07</v>
      </c>
      <c r="E2716" s="60">
        <v>13.03</v>
      </c>
      <c r="F2716" s="60">
        <v>22.1</v>
      </c>
      <c r="G2716" s="13">
        <v>15</v>
      </c>
    </row>
    <row r="2717" spans="1:7">
      <c r="A2717" s="416" t="s">
        <v>150</v>
      </c>
      <c r="B2717" s="58" t="s">
        <v>149</v>
      </c>
      <c r="C2717" s="59" t="s">
        <v>14</v>
      </c>
      <c r="D2717" s="60">
        <v>9.18</v>
      </c>
      <c r="E2717" s="60">
        <v>13.03</v>
      </c>
      <c r="F2717" s="60">
        <v>22.21</v>
      </c>
      <c r="G2717" s="13">
        <v>15</v>
      </c>
    </row>
    <row r="2718" spans="1:7" ht="30">
      <c r="A2718" s="416" t="s">
        <v>5561</v>
      </c>
      <c r="B2718" s="58" t="s">
        <v>5562</v>
      </c>
      <c r="C2718" s="59" t="s">
        <v>14</v>
      </c>
      <c r="D2718" s="60">
        <v>99.19</v>
      </c>
      <c r="E2718" s="60">
        <v>13.03</v>
      </c>
      <c r="F2718" s="60">
        <v>112.22</v>
      </c>
      <c r="G2718" s="13">
        <v>15</v>
      </c>
    </row>
    <row r="2719" spans="1:7" ht="30">
      <c r="A2719" s="416" t="s">
        <v>5563</v>
      </c>
      <c r="B2719" s="58" t="s">
        <v>5564</v>
      </c>
      <c r="C2719" s="59" t="s">
        <v>16</v>
      </c>
      <c r="D2719" s="60">
        <v>276</v>
      </c>
      <c r="E2719" s="60">
        <v>5.3</v>
      </c>
      <c r="F2719" s="60">
        <v>281.3</v>
      </c>
      <c r="G2719" s="13">
        <v>15</v>
      </c>
    </row>
    <row r="2720" spans="1:7">
      <c r="A2720" s="416" t="s">
        <v>5565</v>
      </c>
      <c r="B2720" s="58" t="s">
        <v>5566</v>
      </c>
      <c r="C2720" s="59"/>
      <c r="D2720" s="60"/>
      <c r="E2720" s="60"/>
      <c r="F2720" s="60"/>
      <c r="G2720" s="13">
        <v>15</v>
      </c>
    </row>
    <row r="2721" spans="1:7" ht="30">
      <c r="A2721" s="416" t="s">
        <v>5567</v>
      </c>
      <c r="B2721" s="58" t="s">
        <v>5568</v>
      </c>
      <c r="C2721" s="59" t="s">
        <v>14</v>
      </c>
      <c r="D2721" s="60">
        <v>11.71</v>
      </c>
      <c r="E2721" s="60">
        <v>26.06</v>
      </c>
      <c r="F2721" s="60">
        <v>37.770000000000003</v>
      </c>
      <c r="G2721" s="13">
        <v>15</v>
      </c>
    </row>
    <row r="2722" spans="1:7" ht="30">
      <c r="A2722" s="416" t="s">
        <v>5569</v>
      </c>
      <c r="B2722" s="58" t="s">
        <v>5570</v>
      </c>
      <c r="C2722" s="59" t="s">
        <v>14</v>
      </c>
      <c r="D2722" s="60">
        <v>21.71</v>
      </c>
      <c r="E2722" s="60">
        <v>26.06</v>
      </c>
      <c r="F2722" s="60">
        <v>47.77</v>
      </c>
    </row>
    <row r="2723" spans="1:7" ht="30">
      <c r="A2723" s="416" t="s">
        <v>5571</v>
      </c>
      <c r="B2723" s="58" t="s">
        <v>5572</v>
      </c>
      <c r="C2723" s="59" t="s">
        <v>14</v>
      </c>
      <c r="D2723" s="60">
        <v>22.04</v>
      </c>
      <c r="E2723" s="60">
        <v>26.06</v>
      </c>
      <c r="F2723" s="60">
        <v>48.1</v>
      </c>
      <c r="G2723" s="13">
        <v>15</v>
      </c>
    </row>
    <row r="2724" spans="1:7" ht="30">
      <c r="A2724" s="416" t="s">
        <v>5573</v>
      </c>
      <c r="B2724" s="58" t="s">
        <v>5574</v>
      </c>
      <c r="C2724" s="59" t="s">
        <v>14</v>
      </c>
      <c r="D2724" s="60">
        <v>43.8</v>
      </c>
      <c r="E2724" s="60">
        <v>26.06</v>
      </c>
      <c r="F2724" s="60">
        <v>69.86</v>
      </c>
      <c r="G2724" s="13">
        <v>15</v>
      </c>
    </row>
    <row r="2725" spans="1:7" ht="30">
      <c r="A2725" s="416" t="s">
        <v>5575</v>
      </c>
      <c r="B2725" s="58" t="s">
        <v>5576</v>
      </c>
      <c r="C2725" s="59" t="s">
        <v>14</v>
      </c>
      <c r="D2725" s="60">
        <v>11.58</v>
      </c>
      <c r="E2725" s="60">
        <v>26.06</v>
      </c>
      <c r="F2725" s="60">
        <v>37.64</v>
      </c>
      <c r="G2725" s="13">
        <v>15</v>
      </c>
    </row>
    <row r="2726" spans="1:7" ht="30">
      <c r="A2726" s="416" t="s">
        <v>112</v>
      </c>
      <c r="B2726" s="58" t="s">
        <v>113</v>
      </c>
      <c r="C2726" s="59" t="s">
        <v>14</v>
      </c>
      <c r="D2726" s="60">
        <v>21.21</v>
      </c>
      <c r="E2726" s="60">
        <v>26.06</v>
      </c>
      <c r="F2726" s="60">
        <v>47.27</v>
      </c>
      <c r="G2726" s="13">
        <v>15</v>
      </c>
    </row>
    <row r="2727" spans="1:7" ht="30">
      <c r="A2727" s="416" t="s">
        <v>5577</v>
      </c>
      <c r="B2727" s="58" t="s">
        <v>5578</v>
      </c>
      <c r="C2727" s="59" t="s">
        <v>14</v>
      </c>
      <c r="D2727" s="60">
        <v>11.72</v>
      </c>
      <c r="E2727" s="60">
        <v>26.06</v>
      </c>
      <c r="F2727" s="60">
        <v>37.78</v>
      </c>
      <c r="G2727" s="13">
        <v>15</v>
      </c>
    </row>
    <row r="2728" spans="1:7" ht="30">
      <c r="A2728" s="416" t="s">
        <v>5579</v>
      </c>
      <c r="B2728" s="58" t="s">
        <v>5580</v>
      </c>
      <c r="C2728" s="59" t="s">
        <v>14</v>
      </c>
      <c r="D2728" s="60">
        <v>44.16</v>
      </c>
      <c r="E2728" s="60">
        <v>26.06</v>
      </c>
      <c r="F2728" s="60">
        <v>70.22</v>
      </c>
      <c r="G2728" s="13">
        <v>15</v>
      </c>
    </row>
    <row r="2729" spans="1:7" ht="30">
      <c r="A2729" s="416" t="s">
        <v>5581</v>
      </c>
      <c r="B2729" s="58" t="s">
        <v>5582</v>
      </c>
      <c r="C2729" s="59" t="s">
        <v>14</v>
      </c>
      <c r="D2729" s="60">
        <v>22.44</v>
      </c>
      <c r="E2729" s="60">
        <v>26.06</v>
      </c>
      <c r="F2729" s="60">
        <v>48.5</v>
      </c>
      <c r="G2729" s="13">
        <v>15</v>
      </c>
    </row>
    <row r="2730" spans="1:7" ht="30">
      <c r="A2730" s="416" t="s">
        <v>5583</v>
      </c>
      <c r="B2730" s="58" t="s">
        <v>5584</v>
      </c>
      <c r="C2730" s="59" t="s">
        <v>14</v>
      </c>
      <c r="D2730" s="60">
        <v>44.21</v>
      </c>
      <c r="E2730" s="60">
        <v>26.06</v>
      </c>
      <c r="F2730" s="60">
        <v>70.27</v>
      </c>
      <c r="G2730" s="13">
        <v>15</v>
      </c>
    </row>
    <row r="2731" spans="1:7" ht="30">
      <c r="A2731" s="416" t="s">
        <v>5585</v>
      </c>
      <c r="B2731" s="58" t="s">
        <v>5586</v>
      </c>
      <c r="C2731" s="59" t="s">
        <v>14</v>
      </c>
      <c r="D2731" s="60">
        <v>22.62</v>
      </c>
      <c r="E2731" s="60">
        <v>26.06</v>
      </c>
      <c r="F2731" s="60">
        <v>48.68</v>
      </c>
      <c r="G2731" s="13">
        <v>15</v>
      </c>
    </row>
    <row r="2732" spans="1:7" ht="30">
      <c r="A2732" s="416" t="s">
        <v>5587</v>
      </c>
      <c r="B2732" s="58" t="s">
        <v>5588</v>
      </c>
      <c r="C2732" s="59" t="s">
        <v>14</v>
      </c>
      <c r="D2732" s="60">
        <v>21.48</v>
      </c>
      <c r="E2732" s="60">
        <v>26.06</v>
      </c>
      <c r="F2732" s="60">
        <v>47.54</v>
      </c>
      <c r="G2732" s="13">
        <v>15</v>
      </c>
    </row>
    <row r="2733" spans="1:7" ht="30">
      <c r="A2733" s="416" t="s">
        <v>5589</v>
      </c>
      <c r="B2733" s="58" t="s">
        <v>5590</v>
      </c>
      <c r="C2733" s="59" t="s">
        <v>14</v>
      </c>
      <c r="D2733" s="60">
        <v>21.24</v>
      </c>
      <c r="E2733" s="60">
        <v>26.06</v>
      </c>
      <c r="F2733" s="60">
        <v>47.3</v>
      </c>
      <c r="G2733" s="13">
        <v>15</v>
      </c>
    </row>
    <row r="2734" spans="1:7" ht="30">
      <c r="A2734" s="416" t="s">
        <v>5591</v>
      </c>
      <c r="B2734" s="58" t="s">
        <v>5592</v>
      </c>
      <c r="C2734" s="59" t="s">
        <v>14</v>
      </c>
      <c r="D2734" s="60">
        <v>11.35</v>
      </c>
      <c r="E2734" s="60">
        <v>26.06</v>
      </c>
      <c r="F2734" s="60">
        <v>37.409999999999997</v>
      </c>
      <c r="G2734" s="13">
        <v>15</v>
      </c>
    </row>
    <row r="2735" spans="1:7" ht="45">
      <c r="A2735" s="416" t="s">
        <v>5593</v>
      </c>
      <c r="B2735" s="58" t="s">
        <v>5594</v>
      </c>
      <c r="C2735" s="59" t="s">
        <v>14</v>
      </c>
      <c r="D2735" s="60">
        <v>24</v>
      </c>
      <c r="E2735" s="60">
        <v>26.06</v>
      </c>
      <c r="F2735" s="60">
        <v>50.06</v>
      </c>
      <c r="G2735" s="13">
        <v>15</v>
      </c>
    </row>
    <row r="2736" spans="1:7" ht="45">
      <c r="A2736" s="416" t="s">
        <v>5595</v>
      </c>
      <c r="B2736" s="58" t="s">
        <v>5596</v>
      </c>
      <c r="C2736" s="59" t="s">
        <v>14</v>
      </c>
      <c r="D2736" s="60">
        <v>22.04</v>
      </c>
      <c r="E2736" s="60">
        <v>26.06</v>
      </c>
      <c r="F2736" s="60">
        <v>48.1</v>
      </c>
      <c r="G2736" s="13">
        <v>15</v>
      </c>
    </row>
    <row r="2737" spans="1:7" ht="45">
      <c r="A2737" s="416" t="s">
        <v>5597</v>
      </c>
      <c r="B2737" s="58" t="s">
        <v>5598</v>
      </c>
      <c r="C2737" s="59" t="s">
        <v>14</v>
      </c>
      <c r="D2737" s="60">
        <v>22.01</v>
      </c>
      <c r="E2737" s="60">
        <v>26.06</v>
      </c>
      <c r="F2737" s="60">
        <v>48.07</v>
      </c>
      <c r="G2737" s="13">
        <v>15</v>
      </c>
    </row>
    <row r="2738" spans="1:7" ht="30">
      <c r="A2738" s="416" t="s">
        <v>5599</v>
      </c>
      <c r="B2738" s="58" t="s">
        <v>5600</v>
      </c>
      <c r="C2738" s="59" t="s">
        <v>14</v>
      </c>
      <c r="D2738" s="60">
        <v>11.7</v>
      </c>
      <c r="E2738" s="60">
        <v>26.06</v>
      </c>
      <c r="F2738" s="60">
        <v>37.76</v>
      </c>
      <c r="G2738" s="13">
        <v>15</v>
      </c>
    </row>
    <row r="2739" spans="1:7" ht="30">
      <c r="A2739" s="416" t="s">
        <v>5601</v>
      </c>
      <c r="B2739" s="58" t="s">
        <v>5602</v>
      </c>
      <c r="C2739" s="59" t="s">
        <v>14</v>
      </c>
      <c r="D2739" s="60">
        <v>11.22</v>
      </c>
      <c r="E2739" s="60">
        <v>26.06</v>
      </c>
      <c r="F2739" s="60">
        <v>37.28</v>
      </c>
      <c r="G2739" s="13">
        <v>15</v>
      </c>
    </row>
    <row r="2740" spans="1:7" ht="30">
      <c r="A2740" s="416" t="s">
        <v>5603</v>
      </c>
      <c r="B2740" s="58" t="s">
        <v>5604</v>
      </c>
      <c r="C2740" s="59" t="s">
        <v>14</v>
      </c>
      <c r="D2740" s="60">
        <v>21.27</v>
      </c>
      <c r="E2740" s="60">
        <v>26.06</v>
      </c>
      <c r="F2740" s="60">
        <v>47.33</v>
      </c>
      <c r="G2740" s="13">
        <v>15</v>
      </c>
    </row>
    <row r="2741" spans="1:7">
      <c r="A2741" s="416" t="s">
        <v>32188</v>
      </c>
      <c r="B2741" s="58" t="s">
        <v>5605</v>
      </c>
      <c r="C2741" s="59"/>
      <c r="D2741" s="60"/>
      <c r="E2741" s="60"/>
      <c r="F2741" s="60"/>
      <c r="G2741" s="13">
        <v>15</v>
      </c>
    </row>
    <row r="2742" spans="1:7">
      <c r="A2742" s="416" t="s">
        <v>5606</v>
      </c>
      <c r="B2742" s="58" t="s">
        <v>5607</v>
      </c>
      <c r="C2742" s="59"/>
      <c r="D2742" s="60"/>
      <c r="E2742" s="60"/>
      <c r="F2742" s="60"/>
      <c r="G2742" s="13">
        <v>15</v>
      </c>
    </row>
    <row r="2743" spans="1:7" ht="45">
      <c r="A2743" s="416" t="s">
        <v>5608</v>
      </c>
      <c r="B2743" s="58" t="s">
        <v>5609</v>
      </c>
      <c r="C2743" s="59" t="s">
        <v>14</v>
      </c>
      <c r="D2743" s="60">
        <v>1418.16</v>
      </c>
      <c r="E2743" s="60">
        <v>73.290000000000006</v>
      </c>
      <c r="F2743" s="60">
        <v>1491.45</v>
      </c>
    </row>
    <row r="2744" spans="1:7" ht="45">
      <c r="A2744" s="416" t="s">
        <v>5610</v>
      </c>
      <c r="B2744" s="58" t="s">
        <v>5611</v>
      </c>
      <c r="C2744" s="59" t="s">
        <v>14</v>
      </c>
      <c r="D2744" s="60">
        <v>1678.78</v>
      </c>
      <c r="E2744" s="60">
        <v>73.290000000000006</v>
      </c>
      <c r="F2744" s="60">
        <v>1752.07</v>
      </c>
    </row>
    <row r="2745" spans="1:7">
      <c r="A2745" s="416" t="s">
        <v>5612</v>
      </c>
      <c r="B2745" s="58" t="s">
        <v>5613</v>
      </c>
      <c r="C2745" s="59"/>
      <c r="D2745" s="60"/>
      <c r="E2745" s="60"/>
      <c r="F2745" s="60"/>
      <c r="G2745" s="13">
        <v>15</v>
      </c>
    </row>
    <row r="2746" spans="1:7">
      <c r="A2746" s="416" t="s">
        <v>5614</v>
      </c>
      <c r="B2746" s="58" t="s">
        <v>5615</v>
      </c>
      <c r="C2746" s="59" t="s">
        <v>14</v>
      </c>
      <c r="D2746" s="60">
        <v>25.93</v>
      </c>
      <c r="E2746" s="60">
        <v>26.06</v>
      </c>
      <c r="F2746" s="60">
        <v>51.99</v>
      </c>
      <c r="G2746" s="13">
        <v>15</v>
      </c>
    </row>
    <row r="2747" spans="1:7" ht="30">
      <c r="A2747" s="416" t="s">
        <v>5616</v>
      </c>
      <c r="B2747" s="58" t="s">
        <v>5617</v>
      </c>
      <c r="C2747" s="59" t="s">
        <v>14</v>
      </c>
      <c r="D2747" s="60">
        <v>1254.21</v>
      </c>
      <c r="E2747" s="60">
        <v>49.49</v>
      </c>
      <c r="F2747" s="60">
        <v>1303.7</v>
      </c>
    </row>
    <row r="2748" spans="1:7">
      <c r="A2748" s="416" t="s">
        <v>5618</v>
      </c>
      <c r="B2748" s="58" t="s">
        <v>5619</v>
      </c>
      <c r="C2748" s="59" t="s">
        <v>14</v>
      </c>
      <c r="D2748" s="60">
        <v>322.75</v>
      </c>
      <c r="E2748" s="60">
        <v>41.52</v>
      </c>
      <c r="F2748" s="60">
        <v>364.27</v>
      </c>
      <c r="G2748" s="13">
        <v>15</v>
      </c>
    </row>
    <row r="2749" spans="1:7" ht="30">
      <c r="A2749" s="416" t="s">
        <v>5620</v>
      </c>
      <c r="B2749" s="58" t="s">
        <v>5621</v>
      </c>
      <c r="C2749" s="59" t="s">
        <v>14</v>
      </c>
      <c r="D2749" s="60">
        <v>168.93</v>
      </c>
      <c r="E2749" s="60">
        <v>26.06</v>
      </c>
      <c r="F2749" s="60">
        <v>194.99</v>
      </c>
      <c r="G2749" s="13">
        <v>15</v>
      </c>
    </row>
    <row r="2750" spans="1:7" ht="30">
      <c r="A2750" s="416" t="s">
        <v>5622</v>
      </c>
      <c r="B2750" s="58" t="s">
        <v>5623</v>
      </c>
      <c r="C2750" s="59" t="s">
        <v>14</v>
      </c>
      <c r="D2750" s="60">
        <v>16.059999999999999</v>
      </c>
      <c r="E2750" s="60">
        <v>31.35</v>
      </c>
      <c r="F2750" s="60">
        <v>47.41</v>
      </c>
      <c r="G2750" s="13">
        <v>15</v>
      </c>
    </row>
    <row r="2751" spans="1:7">
      <c r="A2751" s="416" t="s">
        <v>5624</v>
      </c>
      <c r="B2751" s="58" t="s">
        <v>5625</v>
      </c>
      <c r="C2751" s="59" t="s">
        <v>14</v>
      </c>
      <c r="D2751" s="60">
        <v>96.26</v>
      </c>
      <c r="E2751" s="60">
        <v>41.52</v>
      </c>
      <c r="F2751" s="60">
        <v>137.78</v>
      </c>
      <c r="G2751" s="13">
        <v>15</v>
      </c>
    </row>
    <row r="2752" spans="1:7" ht="30">
      <c r="A2752" s="416" t="s">
        <v>5626</v>
      </c>
      <c r="B2752" s="58" t="s">
        <v>5627</v>
      </c>
      <c r="C2752" s="59" t="s">
        <v>14</v>
      </c>
      <c r="D2752" s="60">
        <v>2113.9499999999998</v>
      </c>
      <c r="E2752" s="60">
        <v>104.2</v>
      </c>
      <c r="F2752" s="60">
        <v>2218.15</v>
      </c>
      <c r="G2752" s="13">
        <v>15</v>
      </c>
    </row>
    <row r="2753" spans="1:7">
      <c r="A2753" s="416" t="s">
        <v>5628</v>
      </c>
      <c r="B2753" s="58" t="s">
        <v>5629</v>
      </c>
      <c r="C2753" s="59" t="s">
        <v>14</v>
      </c>
      <c r="D2753" s="60">
        <v>172.99</v>
      </c>
      <c r="E2753" s="60">
        <v>41.52</v>
      </c>
      <c r="F2753" s="60">
        <v>214.51</v>
      </c>
      <c r="G2753" s="13">
        <v>15</v>
      </c>
    </row>
    <row r="2754" spans="1:7">
      <c r="A2754" s="416" t="s">
        <v>5630</v>
      </c>
      <c r="B2754" s="58" t="s">
        <v>5631</v>
      </c>
      <c r="C2754" s="59"/>
      <c r="D2754" s="60"/>
      <c r="E2754" s="60"/>
      <c r="F2754" s="60"/>
      <c r="G2754" s="13">
        <v>15</v>
      </c>
    </row>
    <row r="2755" spans="1:7">
      <c r="A2755" s="416" t="s">
        <v>5632</v>
      </c>
      <c r="B2755" s="58" t="s">
        <v>5633</v>
      </c>
      <c r="C2755" s="59" t="s">
        <v>14</v>
      </c>
      <c r="D2755" s="60">
        <v>40566.69</v>
      </c>
      <c r="E2755" s="60">
        <v>208.4</v>
      </c>
      <c r="F2755" s="60">
        <v>40775.089999999997</v>
      </c>
      <c r="G2755" s="13">
        <v>15</v>
      </c>
    </row>
    <row r="2756" spans="1:7">
      <c r="A2756" s="416" t="s">
        <v>5634</v>
      </c>
      <c r="B2756" s="58" t="s">
        <v>5635</v>
      </c>
      <c r="C2756" s="59" t="s">
        <v>14</v>
      </c>
      <c r="D2756" s="60">
        <v>48738.6</v>
      </c>
      <c r="E2756" s="60">
        <v>234.46</v>
      </c>
      <c r="F2756" s="60">
        <v>48973.06</v>
      </c>
    </row>
    <row r="2757" spans="1:7" ht="30">
      <c r="A2757" s="416" t="s">
        <v>5636</v>
      </c>
      <c r="B2757" s="58" t="s">
        <v>5637</v>
      </c>
      <c r="C2757" s="59" t="s">
        <v>14</v>
      </c>
      <c r="D2757" s="60">
        <v>591.45000000000005</v>
      </c>
      <c r="E2757" s="60">
        <v>260.5</v>
      </c>
      <c r="F2757" s="60">
        <v>851.95</v>
      </c>
      <c r="G2757" s="13">
        <v>15</v>
      </c>
    </row>
    <row r="2758" spans="1:7" ht="30">
      <c r="A2758" s="416" t="s">
        <v>5638</v>
      </c>
      <c r="B2758" s="58" t="s">
        <v>5639</v>
      </c>
      <c r="C2758" s="59" t="s">
        <v>102</v>
      </c>
      <c r="D2758" s="60">
        <v>20433.61</v>
      </c>
      <c r="E2758" s="60">
        <v>5524.16</v>
      </c>
      <c r="F2758" s="60">
        <v>25957.77</v>
      </c>
      <c r="G2758" s="13">
        <v>15</v>
      </c>
    </row>
    <row r="2759" spans="1:7" ht="30">
      <c r="A2759" s="416" t="s">
        <v>30108</v>
      </c>
      <c r="B2759" s="58" t="s">
        <v>30109</v>
      </c>
      <c r="C2759" s="59" t="s">
        <v>102</v>
      </c>
      <c r="D2759" s="60">
        <v>12482.98</v>
      </c>
      <c r="E2759" s="60">
        <v>4910.33</v>
      </c>
      <c r="F2759" s="60">
        <v>17393.310000000001</v>
      </c>
      <c r="G2759" s="13">
        <v>15</v>
      </c>
    </row>
    <row r="2760" spans="1:7" ht="30">
      <c r="A2760" s="416" t="s">
        <v>5640</v>
      </c>
      <c r="B2760" s="58" t="s">
        <v>5641</v>
      </c>
      <c r="C2760" s="59" t="s">
        <v>14</v>
      </c>
      <c r="D2760" s="60">
        <v>1283.31</v>
      </c>
      <c r="E2760" s="60">
        <v>54.04</v>
      </c>
      <c r="F2760" s="60">
        <v>1337.35</v>
      </c>
      <c r="G2760" s="13">
        <v>15</v>
      </c>
    </row>
    <row r="2761" spans="1:7" ht="30">
      <c r="A2761" s="416" t="s">
        <v>5642</v>
      </c>
      <c r="B2761" s="58" t="s">
        <v>5643</v>
      </c>
      <c r="C2761" s="59" t="s">
        <v>14</v>
      </c>
      <c r="D2761" s="60">
        <v>1871.16</v>
      </c>
      <c r="E2761" s="60">
        <v>67.56</v>
      </c>
      <c r="F2761" s="60">
        <v>1938.72</v>
      </c>
      <c r="G2761" s="13">
        <v>15</v>
      </c>
    </row>
    <row r="2762" spans="1:7" ht="30">
      <c r="A2762" s="416" t="s">
        <v>5644</v>
      </c>
      <c r="B2762" s="58" t="s">
        <v>5645</v>
      </c>
      <c r="C2762" s="59" t="s">
        <v>14</v>
      </c>
      <c r="D2762" s="60">
        <v>3359.96</v>
      </c>
      <c r="E2762" s="60">
        <v>73.290000000000006</v>
      </c>
      <c r="F2762" s="60">
        <v>3433.25</v>
      </c>
      <c r="G2762" s="13">
        <v>15</v>
      </c>
    </row>
    <row r="2763" spans="1:7">
      <c r="A2763" s="416" t="s">
        <v>5646</v>
      </c>
      <c r="B2763" s="58" t="s">
        <v>5647</v>
      </c>
      <c r="C2763" s="59"/>
      <c r="D2763" s="60"/>
      <c r="E2763" s="60"/>
      <c r="F2763" s="60"/>
      <c r="G2763" s="13">
        <v>15</v>
      </c>
    </row>
    <row r="2764" spans="1:7">
      <c r="A2764" s="416" t="s">
        <v>5648</v>
      </c>
      <c r="B2764" s="58" t="s">
        <v>5649</v>
      </c>
      <c r="C2764" s="59" t="s">
        <v>14</v>
      </c>
      <c r="D2764" s="60">
        <v>220.31</v>
      </c>
      <c r="E2764" s="60">
        <v>41.52</v>
      </c>
      <c r="F2764" s="60">
        <v>261.83</v>
      </c>
      <c r="G2764" s="13">
        <v>15</v>
      </c>
    </row>
    <row r="2765" spans="1:7">
      <c r="A2765" s="416" t="s">
        <v>5650</v>
      </c>
      <c r="B2765" s="58" t="s">
        <v>5651</v>
      </c>
      <c r="C2765" s="59"/>
      <c r="D2765" s="60"/>
      <c r="E2765" s="60"/>
      <c r="F2765" s="60"/>
    </row>
    <row r="2766" spans="1:7">
      <c r="A2766" s="416" t="s">
        <v>5652</v>
      </c>
      <c r="B2766" s="58" t="s">
        <v>5653</v>
      </c>
      <c r="C2766" s="59" t="s">
        <v>14</v>
      </c>
      <c r="D2766" s="60">
        <v>408.37</v>
      </c>
      <c r="E2766" s="60">
        <v>52.1</v>
      </c>
      <c r="F2766" s="60">
        <v>460.47</v>
      </c>
      <c r="G2766" s="13">
        <v>15</v>
      </c>
    </row>
    <row r="2767" spans="1:7" ht="30">
      <c r="A2767" s="416" t="s">
        <v>5654</v>
      </c>
      <c r="B2767" s="58" t="s">
        <v>5655</v>
      </c>
      <c r="C2767" s="59" t="s">
        <v>14</v>
      </c>
      <c r="D2767" s="60">
        <v>294.89999999999998</v>
      </c>
      <c r="E2767" s="60">
        <v>52.1</v>
      </c>
      <c r="F2767" s="60">
        <v>347</v>
      </c>
    </row>
    <row r="2768" spans="1:7">
      <c r="A2768" s="416" t="s">
        <v>5656</v>
      </c>
      <c r="B2768" s="58" t="s">
        <v>5657</v>
      </c>
      <c r="C2768" s="59"/>
      <c r="D2768" s="60"/>
      <c r="E2768" s="60"/>
      <c r="F2768" s="60"/>
      <c r="G2768" s="13">
        <v>15</v>
      </c>
    </row>
    <row r="2769" spans="1:7">
      <c r="A2769" s="416" t="s">
        <v>5658</v>
      </c>
      <c r="B2769" s="58" t="s">
        <v>5659</v>
      </c>
      <c r="C2769" s="59" t="s">
        <v>14</v>
      </c>
      <c r="D2769" s="60">
        <v>39.89</v>
      </c>
      <c r="E2769" s="60">
        <v>26.06</v>
      </c>
      <c r="F2769" s="60">
        <v>65.95</v>
      </c>
      <c r="G2769" s="13">
        <v>15</v>
      </c>
    </row>
    <row r="2770" spans="1:7">
      <c r="A2770" s="416" t="s">
        <v>5660</v>
      </c>
      <c r="B2770" s="58" t="s">
        <v>5661</v>
      </c>
      <c r="C2770" s="59"/>
      <c r="D2770" s="60"/>
      <c r="E2770" s="60"/>
      <c r="F2770" s="60"/>
    </row>
    <row r="2771" spans="1:7" ht="30">
      <c r="A2771" s="416" t="s">
        <v>5662</v>
      </c>
      <c r="B2771" s="58" t="s">
        <v>5663</v>
      </c>
      <c r="C2771" s="59" t="s">
        <v>102</v>
      </c>
      <c r="D2771" s="60">
        <v>13109.09</v>
      </c>
      <c r="E2771" s="60">
        <v>422.85</v>
      </c>
      <c r="F2771" s="60">
        <v>13531.94</v>
      </c>
      <c r="G2771" s="13">
        <v>15</v>
      </c>
    </row>
    <row r="2772" spans="1:7" ht="30">
      <c r="A2772" s="416" t="s">
        <v>5664</v>
      </c>
      <c r="B2772" s="58" t="s">
        <v>5665</v>
      </c>
      <c r="C2772" s="59" t="s">
        <v>102</v>
      </c>
      <c r="D2772" s="60">
        <v>8715.26</v>
      </c>
      <c r="E2772" s="60">
        <v>409.56</v>
      </c>
      <c r="F2772" s="60">
        <v>9124.82</v>
      </c>
    </row>
    <row r="2773" spans="1:7" ht="30">
      <c r="A2773" s="416" t="s">
        <v>5666</v>
      </c>
      <c r="B2773" s="58" t="s">
        <v>5667</v>
      </c>
      <c r="C2773" s="59" t="s">
        <v>102</v>
      </c>
      <c r="D2773" s="60">
        <v>10656.3</v>
      </c>
      <c r="E2773" s="60">
        <v>422.85</v>
      </c>
      <c r="F2773" s="60">
        <v>11079.15</v>
      </c>
      <c r="G2773" s="13">
        <v>15</v>
      </c>
    </row>
    <row r="2774" spans="1:7" ht="30">
      <c r="A2774" s="416" t="s">
        <v>5668</v>
      </c>
      <c r="B2774" s="58" t="s">
        <v>5669</v>
      </c>
      <c r="C2774" s="59" t="s">
        <v>102</v>
      </c>
      <c r="D2774" s="60">
        <v>14598.58</v>
      </c>
      <c r="E2774" s="60">
        <v>422.85</v>
      </c>
      <c r="F2774" s="60">
        <v>15021.43</v>
      </c>
      <c r="G2774" s="13">
        <v>15</v>
      </c>
    </row>
    <row r="2775" spans="1:7" ht="30">
      <c r="A2775" s="416" t="s">
        <v>5670</v>
      </c>
      <c r="B2775" s="58" t="s">
        <v>5671</v>
      </c>
      <c r="C2775" s="59" t="s">
        <v>102</v>
      </c>
      <c r="D2775" s="60">
        <v>3726.82</v>
      </c>
      <c r="E2775" s="60">
        <v>409.56</v>
      </c>
      <c r="F2775" s="60">
        <v>4136.38</v>
      </c>
      <c r="G2775" s="13">
        <v>15</v>
      </c>
    </row>
    <row r="2776" spans="1:7" ht="30">
      <c r="A2776" s="416" t="s">
        <v>5672</v>
      </c>
      <c r="B2776" s="58" t="s">
        <v>5673</v>
      </c>
      <c r="C2776" s="59" t="s">
        <v>102</v>
      </c>
      <c r="D2776" s="60">
        <v>4796.21</v>
      </c>
      <c r="E2776" s="60">
        <v>409.56</v>
      </c>
      <c r="F2776" s="60">
        <v>5205.7700000000004</v>
      </c>
      <c r="G2776" s="13">
        <v>15</v>
      </c>
    </row>
    <row r="2777" spans="1:7" ht="30">
      <c r="A2777" s="416" t="s">
        <v>5674</v>
      </c>
      <c r="B2777" s="58" t="s">
        <v>5675</v>
      </c>
      <c r="C2777" s="59" t="s">
        <v>102</v>
      </c>
      <c r="D2777" s="60">
        <v>7689.87</v>
      </c>
      <c r="E2777" s="60">
        <v>422.85</v>
      </c>
      <c r="F2777" s="60">
        <v>8112.72</v>
      </c>
      <c r="G2777" s="13">
        <v>15</v>
      </c>
    </row>
    <row r="2778" spans="1:7" ht="30">
      <c r="A2778" s="416" t="s">
        <v>5676</v>
      </c>
      <c r="B2778" s="58" t="s">
        <v>5677</v>
      </c>
      <c r="C2778" s="59" t="s">
        <v>102</v>
      </c>
      <c r="D2778" s="60">
        <v>8652.33</v>
      </c>
      <c r="E2778" s="60">
        <v>422.85</v>
      </c>
      <c r="F2778" s="60">
        <v>9075.18</v>
      </c>
      <c r="G2778" s="13">
        <v>15</v>
      </c>
    </row>
    <row r="2779" spans="1:7" ht="30">
      <c r="A2779" s="416" t="s">
        <v>5678</v>
      </c>
      <c r="B2779" s="58" t="s">
        <v>5679</v>
      </c>
      <c r="C2779" s="59" t="s">
        <v>102</v>
      </c>
      <c r="D2779" s="60">
        <v>7916.64</v>
      </c>
      <c r="E2779" s="60">
        <v>422.85</v>
      </c>
      <c r="F2779" s="60">
        <v>8339.49</v>
      </c>
      <c r="G2779" s="13">
        <v>15</v>
      </c>
    </row>
    <row r="2780" spans="1:7" ht="30">
      <c r="A2780" s="416" t="s">
        <v>5680</v>
      </c>
      <c r="B2780" s="58" t="s">
        <v>5681</v>
      </c>
      <c r="C2780" s="59" t="s">
        <v>102</v>
      </c>
      <c r="D2780" s="60">
        <v>11861.55</v>
      </c>
      <c r="E2780" s="60">
        <v>422.85</v>
      </c>
      <c r="F2780" s="60">
        <v>12284.4</v>
      </c>
      <c r="G2780" s="13">
        <v>15</v>
      </c>
    </row>
    <row r="2781" spans="1:7">
      <c r="A2781" s="416" t="s">
        <v>5682</v>
      </c>
      <c r="B2781" s="58" t="s">
        <v>5683</v>
      </c>
      <c r="C2781" s="59"/>
      <c r="D2781" s="60"/>
      <c r="E2781" s="60"/>
      <c r="F2781" s="60"/>
      <c r="G2781" s="13">
        <v>15</v>
      </c>
    </row>
    <row r="2782" spans="1:7" ht="30">
      <c r="A2782" s="416" t="s">
        <v>5684</v>
      </c>
      <c r="B2782" s="58" t="s">
        <v>5685</v>
      </c>
      <c r="C2782" s="59" t="s">
        <v>14</v>
      </c>
      <c r="D2782" s="60">
        <v>45653.72</v>
      </c>
      <c r="E2782" s="60">
        <v>956.32</v>
      </c>
      <c r="F2782" s="60">
        <v>46610.04</v>
      </c>
      <c r="G2782" s="13">
        <v>15</v>
      </c>
    </row>
    <row r="2783" spans="1:7" ht="30">
      <c r="A2783" s="416" t="s">
        <v>5686</v>
      </c>
      <c r="B2783" s="58" t="s">
        <v>5687</v>
      </c>
      <c r="C2783" s="59" t="s">
        <v>14</v>
      </c>
      <c r="D2783" s="60">
        <v>52773.67</v>
      </c>
      <c r="E2783" s="60">
        <v>956.32</v>
      </c>
      <c r="F2783" s="60">
        <v>53729.99</v>
      </c>
    </row>
    <row r="2784" spans="1:7" ht="30">
      <c r="A2784" s="416" t="s">
        <v>5688</v>
      </c>
      <c r="B2784" s="58" t="s">
        <v>5689</v>
      </c>
      <c r="C2784" s="59" t="s">
        <v>14</v>
      </c>
      <c r="D2784" s="60">
        <v>60976.09</v>
      </c>
      <c r="E2784" s="60">
        <v>956.32</v>
      </c>
      <c r="F2784" s="60">
        <v>61932.41</v>
      </c>
      <c r="G2784" s="13">
        <v>15</v>
      </c>
    </row>
    <row r="2785" spans="1:7" ht="30">
      <c r="A2785" s="416" t="s">
        <v>5690</v>
      </c>
      <c r="B2785" s="58" t="s">
        <v>5691</v>
      </c>
      <c r="C2785" s="59" t="s">
        <v>14</v>
      </c>
      <c r="D2785" s="60">
        <v>67950.960000000006</v>
      </c>
      <c r="E2785" s="60">
        <v>956.32</v>
      </c>
      <c r="F2785" s="60">
        <v>68907.28</v>
      </c>
      <c r="G2785" s="13">
        <v>15</v>
      </c>
    </row>
    <row r="2786" spans="1:7" ht="30">
      <c r="A2786" s="416" t="s">
        <v>5692</v>
      </c>
      <c r="B2786" s="58" t="s">
        <v>5693</v>
      </c>
      <c r="C2786" s="59" t="s">
        <v>14</v>
      </c>
      <c r="D2786" s="60">
        <v>4389.62</v>
      </c>
      <c r="E2786" s="60">
        <v>836.78</v>
      </c>
      <c r="F2786" s="60">
        <v>5226.3999999999996</v>
      </c>
      <c r="G2786" s="13">
        <v>15</v>
      </c>
    </row>
    <row r="2787" spans="1:7" ht="30">
      <c r="A2787" s="416" t="s">
        <v>5694</v>
      </c>
      <c r="B2787" s="58" t="s">
        <v>5695</v>
      </c>
      <c r="C2787" s="59" t="s">
        <v>14</v>
      </c>
      <c r="D2787" s="60">
        <v>5675.02</v>
      </c>
      <c r="E2787" s="60">
        <v>836.78</v>
      </c>
      <c r="F2787" s="60">
        <v>6511.8</v>
      </c>
      <c r="G2787" s="13">
        <v>15</v>
      </c>
    </row>
    <row r="2788" spans="1:7" ht="30">
      <c r="A2788" s="416" t="s">
        <v>5696</v>
      </c>
      <c r="B2788" s="58" t="s">
        <v>5697</v>
      </c>
      <c r="C2788" s="59" t="s">
        <v>14</v>
      </c>
      <c r="D2788" s="60">
        <v>7630.65</v>
      </c>
      <c r="E2788" s="60">
        <v>836.78</v>
      </c>
      <c r="F2788" s="60">
        <v>8467.43</v>
      </c>
      <c r="G2788" s="13">
        <v>15</v>
      </c>
    </row>
    <row r="2789" spans="1:7" ht="30">
      <c r="A2789" s="416" t="s">
        <v>5698</v>
      </c>
      <c r="B2789" s="58" t="s">
        <v>5699</v>
      </c>
      <c r="C2789" s="59" t="s">
        <v>14</v>
      </c>
      <c r="D2789" s="60">
        <v>4886.66</v>
      </c>
      <c r="E2789" s="60">
        <v>836.78</v>
      </c>
      <c r="F2789" s="60">
        <v>5723.44</v>
      </c>
      <c r="G2789" s="13">
        <v>15</v>
      </c>
    </row>
    <row r="2790" spans="1:7" ht="30">
      <c r="A2790" s="416" t="s">
        <v>5700</v>
      </c>
      <c r="B2790" s="58" t="s">
        <v>5701</v>
      </c>
      <c r="C2790" s="59" t="s">
        <v>14</v>
      </c>
      <c r="D2790" s="60">
        <v>5626.81</v>
      </c>
      <c r="E2790" s="60">
        <v>836.78</v>
      </c>
      <c r="F2790" s="60">
        <v>6463.59</v>
      </c>
      <c r="G2790" s="13">
        <v>15</v>
      </c>
    </row>
    <row r="2791" spans="1:7" ht="30">
      <c r="A2791" s="416" t="s">
        <v>5702</v>
      </c>
      <c r="B2791" s="58" t="s">
        <v>5703</v>
      </c>
      <c r="C2791" s="59" t="s">
        <v>14</v>
      </c>
      <c r="D2791" s="60">
        <v>6680.42</v>
      </c>
      <c r="E2791" s="60">
        <v>836.78</v>
      </c>
      <c r="F2791" s="60">
        <v>7517.2</v>
      </c>
      <c r="G2791" s="13">
        <v>15</v>
      </c>
    </row>
    <row r="2792" spans="1:7" ht="30">
      <c r="A2792" s="416" t="s">
        <v>5704</v>
      </c>
      <c r="B2792" s="58" t="s">
        <v>5705</v>
      </c>
      <c r="C2792" s="59" t="s">
        <v>14</v>
      </c>
      <c r="D2792" s="60">
        <v>7737.41</v>
      </c>
      <c r="E2792" s="60">
        <v>836.78</v>
      </c>
      <c r="F2792" s="60">
        <v>8574.19</v>
      </c>
      <c r="G2792" s="13">
        <v>15</v>
      </c>
    </row>
    <row r="2793" spans="1:7" ht="30">
      <c r="A2793" s="416" t="s">
        <v>5706</v>
      </c>
      <c r="B2793" s="58" t="s">
        <v>5707</v>
      </c>
      <c r="C2793" s="59" t="s">
        <v>14</v>
      </c>
      <c r="D2793" s="60">
        <v>4509.9399999999996</v>
      </c>
      <c r="E2793" s="60">
        <v>836.78</v>
      </c>
      <c r="F2793" s="60">
        <v>5346.72</v>
      </c>
      <c r="G2793" s="13">
        <v>15</v>
      </c>
    </row>
    <row r="2794" spans="1:7" ht="30">
      <c r="A2794" s="416" t="s">
        <v>5708</v>
      </c>
      <c r="B2794" s="58" t="s">
        <v>5709</v>
      </c>
      <c r="C2794" s="59" t="s">
        <v>14</v>
      </c>
      <c r="D2794" s="60">
        <v>5123.88</v>
      </c>
      <c r="E2794" s="60">
        <v>836.78</v>
      </c>
      <c r="F2794" s="60">
        <v>5960.66</v>
      </c>
      <c r="G2794" s="13">
        <v>15</v>
      </c>
    </row>
    <row r="2795" spans="1:7" ht="30">
      <c r="A2795" s="416" t="s">
        <v>5710</v>
      </c>
      <c r="B2795" s="58" t="s">
        <v>5711</v>
      </c>
      <c r="C2795" s="59" t="s">
        <v>14</v>
      </c>
      <c r="D2795" s="60">
        <v>5561.41</v>
      </c>
      <c r="E2795" s="60">
        <v>836.78</v>
      </c>
      <c r="F2795" s="60">
        <v>6398.19</v>
      </c>
      <c r="G2795" s="13">
        <v>15</v>
      </c>
    </row>
    <row r="2796" spans="1:7" ht="30">
      <c r="A2796" s="416" t="s">
        <v>5712</v>
      </c>
      <c r="B2796" s="58" t="s">
        <v>5713</v>
      </c>
      <c r="C2796" s="59" t="s">
        <v>14</v>
      </c>
      <c r="D2796" s="60">
        <v>5743.82</v>
      </c>
      <c r="E2796" s="60">
        <v>836.78</v>
      </c>
      <c r="F2796" s="60">
        <v>6580.6</v>
      </c>
      <c r="G2796" s="13">
        <v>15</v>
      </c>
    </row>
    <row r="2797" spans="1:7">
      <c r="A2797" s="416" t="s">
        <v>5714</v>
      </c>
      <c r="B2797" s="58" t="s">
        <v>5715</v>
      </c>
      <c r="C2797" s="59"/>
      <c r="D2797" s="60"/>
      <c r="E2797" s="60"/>
      <c r="F2797" s="60"/>
      <c r="G2797" s="13">
        <v>15</v>
      </c>
    </row>
    <row r="2798" spans="1:7" ht="30">
      <c r="A2798" s="416" t="s">
        <v>5716</v>
      </c>
      <c r="B2798" s="58" t="s">
        <v>5717</v>
      </c>
      <c r="C2798" s="59" t="s">
        <v>14</v>
      </c>
      <c r="D2798" s="60">
        <v>11389.52</v>
      </c>
      <c r="E2798" s="60">
        <v>293.16000000000003</v>
      </c>
      <c r="F2798" s="60">
        <v>11682.68</v>
      </c>
      <c r="G2798" s="13">
        <v>15</v>
      </c>
    </row>
    <row r="2799" spans="1:7" ht="30">
      <c r="A2799" s="416" t="s">
        <v>5718</v>
      </c>
      <c r="B2799" s="58" t="s">
        <v>5719</v>
      </c>
      <c r="C2799" s="59" t="s">
        <v>14</v>
      </c>
      <c r="D2799" s="60">
        <v>19901.86</v>
      </c>
      <c r="E2799" s="60">
        <v>293.16000000000003</v>
      </c>
      <c r="F2799" s="60">
        <v>20195.02</v>
      </c>
    </row>
    <row r="2800" spans="1:7" ht="30">
      <c r="A2800" s="416" t="s">
        <v>5720</v>
      </c>
      <c r="B2800" s="58" t="s">
        <v>5721</v>
      </c>
      <c r="C2800" s="59" t="s">
        <v>14</v>
      </c>
      <c r="D2800" s="60">
        <v>5572.46</v>
      </c>
      <c r="E2800" s="60">
        <v>293.16000000000003</v>
      </c>
      <c r="F2800" s="60">
        <v>5865.62</v>
      </c>
      <c r="G2800" s="13">
        <v>15</v>
      </c>
    </row>
    <row r="2801" spans="1:7" ht="30">
      <c r="A2801" s="416" t="s">
        <v>5722</v>
      </c>
      <c r="B2801" s="58" t="s">
        <v>5723</v>
      </c>
      <c r="C2801" s="59" t="s">
        <v>14</v>
      </c>
      <c r="D2801" s="60">
        <v>2653.89</v>
      </c>
      <c r="E2801" s="60">
        <v>293.16000000000003</v>
      </c>
      <c r="F2801" s="60">
        <v>2947.05</v>
      </c>
      <c r="G2801" s="13">
        <v>15</v>
      </c>
    </row>
    <row r="2802" spans="1:7" ht="30">
      <c r="A2802" s="416" t="s">
        <v>5724</v>
      </c>
      <c r="B2802" s="58" t="s">
        <v>5725</v>
      </c>
      <c r="C2802" s="59" t="s">
        <v>14</v>
      </c>
      <c r="D2802" s="60">
        <v>52734.81</v>
      </c>
      <c r="E2802" s="60">
        <v>293.16000000000003</v>
      </c>
      <c r="F2802" s="60">
        <v>53027.97</v>
      </c>
      <c r="G2802" s="13">
        <v>15</v>
      </c>
    </row>
    <row r="2803" spans="1:7" ht="30">
      <c r="A2803" s="416" t="s">
        <v>5726</v>
      </c>
      <c r="B2803" s="58" t="s">
        <v>5727</v>
      </c>
      <c r="C2803" s="59" t="s">
        <v>14</v>
      </c>
      <c r="D2803" s="60">
        <v>3873.74</v>
      </c>
      <c r="E2803" s="60">
        <v>293.16000000000003</v>
      </c>
      <c r="F2803" s="60">
        <v>4166.8999999999996</v>
      </c>
      <c r="G2803" s="13">
        <v>15</v>
      </c>
    </row>
    <row r="2804" spans="1:7" ht="30">
      <c r="A2804" s="416" t="s">
        <v>5728</v>
      </c>
      <c r="B2804" s="58" t="s">
        <v>5729</v>
      </c>
      <c r="C2804" s="59" t="s">
        <v>14</v>
      </c>
      <c r="D2804" s="60">
        <v>12014.28</v>
      </c>
      <c r="E2804" s="60">
        <v>293.16000000000003</v>
      </c>
      <c r="F2804" s="60">
        <v>12307.44</v>
      </c>
      <c r="G2804" s="13">
        <v>15</v>
      </c>
    </row>
    <row r="2805" spans="1:7" ht="30">
      <c r="A2805" s="416" t="s">
        <v>5730</v>
      </c>
      <c r="B2805" s="58" t="s">
        <v>5731</v>
      </c>
      <c r="C2805" s="59" t="s">
        <v>14</v>
      </c>
      <c r="D2805" s="60">
        <v>5360.67</v>
      </c>
      <c r="E2805" s="60">
        <v>293.16000000000003</v>
      </c>
      <c r="F2805" s="60">
        <v>5653.83</v>
      </c>
      <c r="G2805" s="13">
        <v>15</v>
      </c>
    </row>
    <row r="2806" spans="1:7" ht="30">
      <c r="A2806" s="416" t="s">
        <v>5732</v>
      </c>
      <c r="B2806" s="58" t="s">
        <v>5733</v>
      </c>
      <c r="C2806" s="59" t="s">
        <v>14</v>
      </c>
      <c r="D2806" s="60">
        <v>18776.419999999998</v>
      </c>
      <c r="E2806" s="60">
        <v>293.16000000000003</v>
      </c>
      <c r="F2806" s="60">
        <v>19069.580000000002</v>
      </c>
      <c r="G2806" s="13">
        <v>15</v>
      </c>
    </row>
    <row r="2807" spans="1:7" ht="30">
      <c r="A2807" s="416" t="s">
        <v>5734</v>
      </c>
      <c r="B2807" s="58" t="s">
        <v>5735</v>
      </c>
      <c r="C2807" s="59" t="s">
        <v>14</v>
      </c>
      <c r="D2807" s="60">
        <v>3901.68</v>
      </c>
      <c r="E2807" s="60">
        <v>293.16000000000003</v>
      </c>
      <c r="F2807" s="60">
        <v>4194.84</v>
      </c>
      <c r="G2807" s="13">
        <v>15</v>
      </c>
    </row>
    <row r="2808" spans="1:7" ht="30">
      <c r="A2808" s="416" t="s">
        <v>5736</v>
      </c>
      <c r="B2808" s="58" t="s">
        <v>5737</v>
      </c>
      <c r="C2808" s="59" t="s">
        <v>14</v>
      </c>
      <c r="D2808" s="60">
        <v>6069.49</v>
      </c>
      <c r="E2808" s="60">
        <v>293.16000000000003</v>
      </c>
      <c r="F2808" s="60">
        <v>6362.65</v>
      </c>
      <c r="G2808" s="13">
        <v>15</v>
      </c>
    </row>
    <row r="2809" spans="1:7" ht="30">
      <c r="A2809" s="416" t="s">
        <v>5738</v>
      </c>
      <c r="B2809" s="58" t="s">
        <v>5739</v>
      </c>
      <c r="C2809" s="59" t="s">
        <v>14</v>
      </c>
      <c r="D2809" s="60">
        <v>6093.25</v>
      </c>
      <c r="E2809" s="60">
        <v>293.16000000000003</v>
      </c>
      <c r="F2809" s="60">
        <v>6386.41</v>
      </c>
      <c r="G2809" s="13">
        <v>15</v>
      </c>
    </row>
    <row r="2810" spans="1:7" ht="30">
      <c r="A2810" s="416" t="s">
        <v>483</v>
      </c>
      <c r="B2810" s="58" t="s">
        <v>5740</v>
      </c>
      <c r="C2810" s="59" t="s">
        <v>14</v>
      </c>
      <c r="D2810" s="60">
        <v>9464.68</v>
      </c>
      <c r="E2810" s="60">
        <v>293.16000000000003</v>
      </c>
      <c r="F2810" s="60">
        <v>9757.84</v>
      </c>
      <c r="G2810" s="13">
        <v>15</v>
      </c>
    </row>
    <row r="2811" spans="1:7" ht="30">
      <c r="A2811" s="416" t="s">
        <v>5741</v>
      </c>
      <c r="B2811" s="58" t="s">
        <v>5742</v>
      </c>
      <c r="C2811" s="59" t="s">
        <v>14</v>
      </c>
      <c r="D2811" s="60">
        <v>6578.57</v>
      </c>
      <c r="E2811" s="60">
        <v>293.16000000000003</v>
      </c>
      <c r="F2811" s="60">
        <v>6871.73</v>
      </c>
      <c r="G2811" s="13">
        <v>15</v>
      </c>
    </row>
    <row r="2812" spans="1:7" ht="30">
      <c r="A2812" s="416" t="s">
        <v>5743</v>
      </c>
      <c r="B2812" s="58" t="s">
        <v>5744</v>
      </c>
      <c r="C2812" s="59" t="s">
        <v>14</v>
      </c>
      <c r="D2812" s="60">
        <v>2171.15</v>
      </c>
      <c r="E2812" s="60">
        <v>293.16000000000003</v>
      </c>
      <c r="F2812" s="60">
        <v>2464.31</v>
      </c>
      <c r="G2812" s="13">
        <v>15</v>
      </c>
    </row>
    <row r="2813" spans="1:7" ht="30">
      <c r="A2813" s="416" t="s">
        <v>5745</v>
      </c>
      <c r="B2813" s="58" t="s">
        <v>5746</v>
      </c>
      <c r="C2813" s="59" t="s">
        <v>14</v>
      </c>
      <c r="D2813" s="60">
        <v>1865.04</v>
      </c>
      <c r="E2813" s="60">
        <v>293.16000000000003</v>
      </c>
      <c r="F2813" s="60">
        <v>2158.1999999999998</v>
      </c>
      <c r="G2813" s="13">
        <v>15</v>
      </c>
    </row>
    <row r="2814" spans="1:7" ht="30">
      <c r="A2814" s="416" t="s">
        <v>5747</v>
      </c>
      <c r="B2814" s="58" t="s">
        <v>5748</v>
      </c>
      <c r="C2814" s="59" t="s">
        <v>14</v>
      </c>
      <c r="D2814" s="60">
        <v>22145.24</v>
      </c>
      <c r="E2814" s="60">
        <v>293.16000000000003</v>
      </c>
      <c r="F2814" s="60">
        <v>22438.400000000001</v>
      </c>
      <c r="G2814" s="13">
        <v>15</v>
      </c>
    </row>
    <row r="2815" spans="1:7" ht="30">
      <c r="A2815" s="416" t="s">
        <v>5749</v>
      </c>
      <c r="B2815" s="58" t="s">
        <v>5750</v>
      </c>
      <c r="C2815" s="59" t="s">
        <v>14</v>
      </c>
      <c r="D2815" s="60">
        <v>16195.04</v>
      </c>
      <c r="E2815" s="60">
        <v>293.16000000000003</v>
      </c>
      <c r="F2815" s="60">
        <v>16488.2</v>
      </c>
      <c r="G2815" s="13">
        <v>15</v>
      </c>
    </row>
    <row r="2816" spans="1:7" ht="30">
      <c r="A2816" s="416" t="s">
        <v>5751</v>
      </c>
      <c r="B2816" s="58" t="s">
        <v>5752</v>
      </c>
      <c r="C2816" s="59" t="s">
        <v>14</v>
      </c>
      <c r="D2816" s="60">
        <v>2743.11</v>
      </c>
      <c r="E2816" s="60">
        <v>293.16000000000003</v>
      </c>
      <c r="F2816" s="60">
        <v>3036.27</v>
      </c>
      <c r="G2816" s="13">
        <v>15</v>
      </c>
    </row>
    <row r="2817" spans="1:7" ht="30">
      <c r="A2817" s="416" t="s">
        <v>5753</v>
      </c>
      <c r="B2817" s="58" t="s">
        <v>5754</v>
      </c>
      <c r="C2817" s="59" t="s">
        <v>14</v>
      </c>
      <c r="D2817" s="60">
        <v>26518.7</v>
      </c>
      <c r="E2817" s="60">
        <v>293.16000000000003</v>
      </c>
      <c r="F2817" s="60">
        <v>26811.86</v>
      </c>
      <c r="G2817" s="13">
        <v>15</v>
      </c>
    </row>
    <row r="2818" spans="1:7" ht="30">
      <c r="A2818" s="416" t="s">
        <v>5755</v>
      </c>
      <c r="B2818" s="58" t="s">
        <v>5756</v>
      </c>
      <c r="C2818" s="59" t="s">
        <v>14</v>
      </c>
      <c r="D2818" s="60">
        <v>31029.17</v>
      </c>
      <c r="E2818" s="60">
        <v>293.16000000000003</v>
      </c>
      <c r="F2818" s="60">
        <v>31322.33</v>
      </c>
      <c r="G2818" s="13">
        <v>15</v>
      </c>
    </row>
    <row r="2819" spans="1:7" ht="30">
      <c r="A2819" s="416" t="s">
        <v>5757</v>
      </c>
      <c r="B2819" s="58" t="s">
        <v>5758</v>
      </c>
      <c r="C2819" s="59" t="s">
        <v>14</v>
      </c>
      <c r="D2819" s="60">
        <v>2274.83</v>
      </c>
      <c r="E2819" s="60">
        <v>293.16000000000003</v>
      </c>
      <c r="F2819" s="60">
        <v>2567.9899999999998</v>
      </c>
      <c r="G2819" s="13">
        <v>15</v>
      </c>
    </row>
    <row r="2820" spans="1:7" ht="30">
      <c r="A2820" s="416" t="s">
        <v>5759</v>
      </c>
      <c r="B2820" s="58" t="s">
        <v>5760</v>
      </c>
      <c r="C2820" s="59" t="s">
        <v>14</v>
      </c>
      <c r="D2820" s="60">
        <v>4620.03</v>
      </c>
      <c r="E2820" s="60">
        <v>293.16000000000003</v>
      </c>
      <c r="F2820" s="60">
        <v>4913.1899999999996</v>
      </c>
      <c r="G2820" s="13">
        <v>15</v>
      </c>
    </row>
    <row r="2821" spans="1:7">
      <c r="A2821" s="416" t="s">
        <v>5761</v>
      </c>
      <c r="B2821" s="58" t="s">
        <v>5762</v>
      </c>
      <c r="C2821" s="59"/>
      <c r="D2821" s="60"/>
      <c r="E2821" s="60"/>
      <c r="F2821" s="60"/>
      <c r="G2821" s="13">
        <v>15</v>
      </c>
    </row>
    <row r="2822" spans="1:7" ht="30">
      <c r="A2822" s="416" t="s">
        <v>5763</v>
      </c>
      <c r="B2822" s="58" t="s">
        <v>5764</v>
      </c>
      <c r="C2822" s="59" t="s">
        <v>14</v>
      </c>
      <c r="D2822" s="60">
        <v>10793.85</v>
      </c>
      <c r="E2822" s="60">
        <v>625.20000000000005</v>
      </c>
      <c r="F2822" s="60">
        <v>11419.05</v>
      </c>
      <c r="G2822" s="13">
        <v>15</v>
      </c>
    </row>
    <row r="2823" spans="1:7" ht="30">
      <c r="A2823" s="416" t="s">
        <v>5765</v>
      </c>
      <c r="B2823" s="58" t="s">
        <v>5766</v>
      </c>
      <c r="C2823" s="59" t="s">
        <v>14</v>
      </c>
      <c r="D2823" s="60">
        <v>10000.44</v>
      </c>
      <c r="E2823" s="60">
        <v>625.20000000000005</v>
      </c>
      <c r="F2823" s="60">
        <v>10625.64</v>
      </c>
    </row>
    <row r="2824" spans="1:7" ht="30">
      <c r="A2824" s="416" t="s">
        <v>5767</v>
      </c>
      <c r="B2824" s="58" t="s">
        <v>5768</v>
      </c>
      <c r="C2824" s="59" t="s">
        <v>14</v>
      </c>
      <c r="D2824" s="60">
        <v>19743.25</v>
      </c>
      <c r="E2824" s="60">
        <v>625.20000000000005</v>
      </c>
      <c r="F2824" s="60">
        <v>20368.45</v>
      </c>
      <c r="G2824" s="13">
        <v>15</v>
      </c>
    </row>
    <row r="2825" spans="1:7" ht="30">
      <c r="A2825" s="416" t="s">
        <v>5769</v>
      </c>
      <c r="B2825" s="58" t="s">
        <v>5770</v>
      </c>
      <c r="C2825" s="59" t="s">
        <v>14</v>
      </c>
      <c r="D2825" s="60">
        <v>11065.08</v>
      </c>
      <c r="E2825" s="60">
        <v>625.20000000000005</v>
      </c>
      <c r="F2825" s="60">
        <v>11690.28</v>
      </c>
      <c r="G2825" s="13">
        <v>15</v>
      </c>
    </row>
    <row r="2826" spans="1:7" ht="30">
      <c r="A2826" s="416" t="s">
        <v>5771</v>
      </c>
      <c r="B2826" s="58" t="s">
        <v>5772</v>
      </c>
      <c r="C2826" s="59" t="s">
        <v>14</v>
      </c>
      <c r="D2826" s="60">
        <v>12707.15</v>
      </c>
      <c r="E2826" s="60">
        <v>625.20000000000005</v>
      </c>
      <c r="F2826" s="60">
        <v>13332.35</v>
      </c>
      <c r="G2826" s="13">
        <v>15</v>
      </c>
    </row>
    <row r="2827" spans="1:7" ht="30">
      <c r="A2827" s="416" t="s">
        <v>5773</v>
      </c>
      <c r="B2827" s="58" t="s">
        <v>5774</v>
      </c>
      <c r="C2827" s="59" t="s">
        <v>14</v>
      </c>
      <c r="D2827" s="60">
        <v>17805.57</v>
      </c>
      <c r="E2827" s="60">
        <v>625.20000000000005</v>
      </c>
      <c r="F2827" s="60">
        <v>18430.77</v>
      </c>
      <c r="G2827" s="13">
        <v>15</v>
      </c>
    </row>
    <row r="2828" spans="1:7" ht="45">
      <c r="A2828" s="416" t="s">
        <v>5775</v>
      </c>
      <c r="B2828" s="58" t="s">
        <v>5776</v>
      </c>
      <c r="C2828" s="59" t="s">
        <v>14</v>
      </c>
      <c r="D2828" s="60">
        <v>8716.2999999999993</v>
      </c>
      <c r="E2828" s="60">
        <v>416.8</v>
      </c>
      <c r="F2828" s="60">
        <v>9133.1</v>
      </c>
      <c r="G2828" s="13">
        <v>15</v>
      </c>
    </row>
    <row r="2829" spans="1:7" ht="45">
      <c r="A2829" s="416" t="s">
        <v>5777</v>
      </c>
      <c r="B2829" s="58" t="s">
        <v>5778</v>
      </c>
      <c r="C2829" s="59" t="s">
        <v>14</v>
      </c>
      <c r="D2829" s="60">
        <v>12141.57</v>
      </c>
      <c r="E2829" s="60">
        <v>416.8</v>
      </c>
      <c r="F2829" s="60">
        <v>12558.37</v>
      </c>
      <c r="G2829" s="13">
        <v>15</v>
      </c>
    </row>
    <row r="2830" spans="1:7" ht="30">
      <c r="A2830" s="416" t="s">
        <v>5779</v>
      </c>
      <c r="B2830" s="58" t="s">
        <v>5780</v>
      </c>
      <c r="C2830" s="59" t="s">
        <v>14</v>
      </c>
      <c r="D2830" s="60">
        <v>3036.96</v>
      </c>
      <c r="E2830" s="60">
        <v>416.8</v>
      </c>
      <c r="F2830" s="60">
        <v>3453.76</v>
      </c>
      <c r="G2830" s="13">
        <v>15</v>
      </c>
    </row>
    <row r="2831" spans="1:7" ht="30">
      <c r="A2831" s="416" t="s">
        <v>5781</v>
      </c>
      <c r="B2831" s="58" t="s">
        <v>5782</v>
      </c>
      <c r="C2831" s="59" t="s">
        <v>14</v>
      </c>
      <c r="D2831" s="60">
        <v>3778.04</v>
      </c>
      <c r="E2831" s="60">
        <v>416.8</v>
      </c>
      <c r="F2831" s="60">
        <v>4194.84</v>
      </c>
      <c r="G2831" s="13">
        <v>15</v>
      </c>
    </row>
    <row r="2832" spans="1:7" ht="30">
      <c r="A2832" s="416" t="s">
        <v>5783</v>
      </c>
      <c r="B2832" s="58" t="s">
        <v>5784</v>
      </c>
      <c r="C2832" s="59" t="s">
        <v>14</v>
      </c>
      <c r="D2832" s="60">
        <v>7555.79</v>
      </c>
      <c r="E2832" s="60">
        <v>416.8</v>
      </c>
      <c r="F2832" s="60">
        <v>7972.59</v>
      </c>
      <c r="G2832" s="13">
        <v>15</v>
      </c>
    </row>
    <row r="2833" spans="1:7" ht="30">
      <c r="A2833" s="416" t="s">
        <v>5785</v>
      </c>
      <c r="B2833" s="58" t="s">
        <v>5786</v>
      </c>
      <c r="C2833" s="59" t="s">
        <v>14</v>
      </c>
      <c r="D2833" s="60">
        <v>4380.43</v>
      </c>
      <c r="E2833" s="60">
        <v>416.8</v>
      </c>
      <c r="F2833" s="60">
        <v>4797.2299999999996</v>
      </c>
      <c r="G2833" s="13">
        <v>15</v>
      </c>
    </row>
    <row r="2834" spans="1:7" ht="30">
      <c r="A2834" s="416" t="s">
        <v>5787</v>
      </c>
      <c r="B2834" s="58" t="s">
        <v>5788</v>
      </c>
      <c r="C2834" s="59" t="s">
        <v>14</v>
      </c>
      <c r="D2834" s="60">
        <v>14469.98</v>
      </c>
      <c r="E2834" s="60">
        <v>416.8</v>
      </c>
      <c r="F2834" s="60">
        <v>14886.78</v>
      </c>
      <c r="G2834" s="13">
        <v>15</v>
      </c>
    </row>
    <row r="2835" spans="1:7" ht="30">
      <c r="A2835" s="416" t="s">
        <v>5789</v>
      </c>
      <c r="B2835" s="58" t="s">
        <v>5790</v>
      </c>
      <c r="C2835" s="59" t="s">
        <v>14</v>
      </c>
      <c r="D2835" s="60">
        <v>30282.560000000001</v>
      </c>
      <c r="E2835" s="60">
        <v>416.8</v>
      </c>
      <c r="F2835" s="60">
        <v>30699.360000000001</v>
      </c>
      <c r="G2835" s="13">
        <v>15</v>
      </c>
    </row>
    <row r="2836" spans="1:7" ht="45">
      <c r="A2836" s="416" t="s">
        <v>5791</v>
      </c>
      <c r="B2836" s="58" t="s">
        <v>5792</v>
      </c>
      <c r="C2836" s="59" t="s">
        <v>14</v>
      </c>
      <c r="D2836" s="60">
        <v>8481.2099999999991</v>
      </c>
      <c r="E2836" s="60">
        <v>416.8</v>
      </c>
      <c r="F2836" s="60">
        <v>8898.01</v>
      </c>
      <c r="G2836" s="13">
        <v>15</v>
      </c>
    </row>
    <row r="2837" spans="1:7" ht="30">
      <c r="A2837" s="416" t="s">
        <v>5793</v>
      </c>
      <c r="B2837" s="58" t="s">
        <v>5794</v>
      </c>
      <c r="C2837" s="59" t="s">
        <v>14</v>
      </c>
      <c r="D2837" s="60">
        <v>34029.79</v>
      </c>
      <c r="E2837" s="60">
        <v>416.8</v>
      </c>
      <c r="F2837" s="60">
        <v>34446.589999999997</v>
      </c>
      <c r="G2837" s="13">
        <v>15</v>
      </c>
    </row>
    <row r="2838" spans="1:7">
      <c r="A2838" s="416" t="s">
        <v>5795</v>
      </c>
      <c r="B2838" s="58" t="s">
        <v>5796</v>
      </c>
      <c r="C2838" s="59"/>
      <c r="D2838" s="60"/>
      <c r="E2838" s="60"/>
      <c r="F2838" s="60"/>
      <c r="G2838" s="13">
        <v>15</v>
      </c>
    </row>
    <row r="2839" spans="1:7">
      <c r="A2839" s="416" t="s">
        <v>5797</v>
      </c>
      <c r="B2839" s="58" t="s">
        <v>5798</v>
      </c>
      <c r="C2839" s="59" t="s">
        <v>14</v>
      </c>
      <c r="D2839" s="60">
        <v>3824.56</v>
      </c>
      <c r="E2839" s="60">
        <v>146.58000000000001</v>
      </c>
      <c r="F2839" s="60">
        <v>3971.14</v>
      </c>
      <c r="G2839" s="13">
        <v>15</v>
      </c>
    </row>
    <row r="2840" spans="1:7">
      <c r="A2840" s="416" t="s">
        <v>5799</v>
      </c>
      <c r="B2840" s="58" t="s">
        <v>5800</v>
      </c>
      <c r="C2840" s="59"/>
      <c r="D2840" s="60"/>
      <c r="E2840" s="60"/>
      <c r="F2840" s="60"/>
    </row>
    <row r="2841" spans="1:7" ht="30">
      <c r="A2841" s="416" t="s">
        <v>5801</v>
      </c>
      <c r="B2841" s="58" t="s">
        <v>5802</v>
      </c>
      <c r="C2841" s="59" t="s">
        <v>14</v>
      </c>
      <c r="D2841" s="60">
        <v>29.41</v>
      </c>
      <c r="E2841" s="60">
        <v>14.1</v>
      </c>
      <c r="F2841" s="60">
        <v>43.51</v>
      </c>
      <c r="G2841" s="13">
        <v>15</v>
      </c>
    </row>
    <row r="2842" spans="1:7" ht="30">
      <c r="A2842" s="416" t="s">
        <v>5803</v>
      </c>
      <c r="B2842" s="58" t="s">
        <v>5804</v>
      </c>
      <c r="C2842" s="59" t="s">
        <v>14</v>
      </c>
      <c r="D2842" s="60">
        <v>600.45000000000005</v>
      </c>
      <c r="E2842" s="60">
        <v>52.1</v>
      </c>
      <c r="F2842" s="60">
        <v>652.54999999999995</v>
      </c>
    </row>
    <row r="2843" spans="1:7">
      <c r="A2843" s="416" t="s">
        <v>5805</v>
      </c>
      <c r="B2843" s="58" t="s">
        <v>5806</v>
      </c>
      <c r="C2843" s="59" t="s">
        <v>14</v>
      </c>
      <c r="D2843" s="60">
        <v>206.79</v>
      </c>
      <c r="E2843" s="60">
        <v>26.06</v>
      </c>
      <c r="F2843" s="60">
        <v>232.85</v>
      </c>
      <c r="G2843" s="13">
        <v>15</v>
      </c>
    </row>
    <row r="2844" spans="1:7">
      <c r="A2844" s="416" t="s">
        <v>5807</v>
      </c>
      <c r="B2844" s="58" t="s">
        <v>5808</v>
      </c>
      <c r="C2844" s="59" t="s">
        <v>14</v>
      </c>
      <c r="D2844" s="60">
        <v>638.25</v>
      </c>
      <c r="E2844" s="60">
        <v>26.06</v>
      </c>
      <c r="F2844" s="60">
        <v>664.31</v>
      </c>
      <c r="G2844" s="13">
        <v>15</v>
      </c>
    </row>
    <row r="2845" spans="1:7" ht="30">
      <c r="A2845" s="416" t="s">
        <v>5809</v>
      </c>
      <c r="B2845" s="58" t="s">
        <v>5810</v>
      </c>
      <c r="C2845" s="59" t="s">
        <v>14</v>
      </c>
      <c r="D2845" s="60">
        <v>85.28</v>
      </c>
      <c r="E2845" s="60">
        <v>10.42</v>
      </c>
      <c r="F2845" s="60">
        <v>95.7</v>
      </c>
      <c r="G2845" s="13">
        <v>15</v>
      </c>
    </row>
    <row r="2846" spans="1:7" ht="30">
      <c r="A2846" s="416" t="s">
        <v>5811</v>
      </c>
      <c r="B2846" s="58" t="s">
        <v>5812</v>
      </c>
      <c r="C2846" s="59" t="s">
        <v>14</v>
      </c>
      <c r="D2846" s="60">
        <v>439.9</v>
      </c>
      <c r="E2846" s="60">
        <v>26.06</v>
      </c>
      <c r="F2846" s="60">
        <v>465.96</v>
      </c>
      <c r="G2846" s="13">
        <v>15</v>
      </c>
    </row>
    <row r="2847" spans="1:7">
      <c r="A2847" s="416" t="s">
        <v>32189</v>
      </c>
      <c r="B2847" s="58" t="s">
        <v>5813</v>
      </c>
      <c r="C2847" s="59"/>
      <c r="D2847" s="60"/>
      <c r="E2847" s="60"/>
      <c r="F2847" s="60"/>
      <c r="G2847" s="13">
        <v>15</v>
      </c>
    </row>
    <row r="2848" spans="1:7">
      <c r="A2848" s="416" t="s">
        <v>5814</v>
      </c>
      <c r="B2848" s="58" t="s">
        <v>5815</v>
      </c>
      <c r="C2848" s="59"/>
      <c r="D2848" s="60"/>
      <c r="E2848" s="60"/>
      <c r="F2848" s="60"/>
      <c r="G2848" s="13">
        <v>15</v>
      </c>
    </row>
    <row r="2849" spans="1:7">
      <c r="A2849" s="416" t="s">
        <v>5816</v>
      </c>
      <c r="B2849" s="58" t="s">
        <v>5817</v>
      </c>
      <c r="C2849" s="59" t="s">
        <v>14</v>
      </c>
      <c r="D2849" s="60">
        <v>862.52</v>
      </c>
      <c r="E2849" s="60">
        <v>62.7</v>
      </c>
      <c r="F2849" s="60">
        <v>925.22</v>
      </c>
    </row>
    <row r="2850" spans="1:7" ht="30">
      <c r="A2850" s="416" t="s">
        <v>5818</v>
      </c>
      <c r="B2850" s="58" t="s">
        <v>32190</v>
      </c>
      <c r="C2850" s="59" t="s">
        <v>14</v>
      </c>
      <c r="D2850" s="60">
        <v>1064.27</v>
      </c>
      <c r="E2850" s="60">
        <v>73.290000000000006</v>
      </c>
      <c r="F2850" s="60">
        <v>1137.56</v>
      </c>
    </row>
    <row r="2851" spans="1:7">
      <c r="A2851" s="416" t="s">
        <v>5819</v>
      </c>
      <c r="B2851" s="58" t="s">
        <v>5820</v>
      </c>
      <c r="C2851" s="59" t="s">
        <v>14</v>
      </c>
      <c r="D2851" s="60">
        <v>246.23</v>
      </c>
      <c r="E2851" s="60">
        <v>62.7</v>
      </c>
      <c r="F2851" s="60">
        <v>308.93</v>
      </c>
      <c r="G2851" s="13">
        <v>15</v>
      </c>
    </row>
    <row r="2852" spans="1:7">
      <c r="A2852" s="416" t="s">
        <v>21473</v>
      </c>
      <c r="B2852" s="58" t="s">
        <v>21474</v>
      </c>
      <c r="C2852" s="59" t="s">
        <v>14</v>
      </c>
      <c r="D2852" s="60">
        <v>284.02</v>
      </c>
      <c r="E2852" s="60">
        <v>65.87</v>
      </c>
      <c r="F2852" s="60">
        <v>349.89</v>
      </c>
      <c r="G2852" s="13">
        <v>15</v>
      </c>
    </row>
    <row r="2853" spans="1:7" ht="30">
      <c r="A2853" s="416" t="s">
        <v>5821</v>
      </c>
      <c r="B2853" s="58" t="s">
        <v>21475</v>
      </c>
      <c r="C2853" s="59" t="s">
        <v>14</v>
      </c>
      <c r="D2853" s="60">
        <v>443.11</v>
      </c>
      <c r="E2853" s="60">
        <v>62.7</v>
      </c>
      <c r="F2853" s="60">
        <v>505.81</v>
      </c>
      <c r="G2853" s="13">
        <v>15</v>
      </c>
    </row>
    <row r="2854" spans="1:7" ht="30">
      <c r="A2854" s="416" t="s">
        <v>21476</v>
      </c>
      <c r="B2854" s="58" t="s">
        <v>21477</v>
      </c>
      <c r="C2854" s="59" t="s">
        <v>14</v>
      </c>
      <c r="D2854" s="60">
        <v>480.9</v>
      </c>
      <c r="E2854" s="60">
        <v>65.87</v>
      </c>
      <c r="F2854" s="60">
        <v>546.77</v>
      </c>
      <c r="G2854" s="13">
        <v>15</v>
      </c>
    </row>
    <row r="2855" spans="1:7">
      <c r="A2855" s="416" t="s">
        <v>5822</v>
      </c>
      <c r="B2855" s="58" t="s">
        <v>5823</v>
      </c>
      <c r="C2855" s="59" t="s">
        <v>14</v>
      </c>
      <c r="D2855" s="60">
        <v>97.35</v>
      </c>
      <c r="E2855" s="60">
        <v>73.290000000000006</v>
      </c>
      <c r="F2855" s="60">
        <v>170.64</v>
      </c>
      <c r="G2855" s="13">
        <v>15</v>
      </c>
    </row>
    <row r="2856" spans="1:7">
      <c r="A2856" s="416" t="s">
        <v>5824</v>
      </c>
      <c r="B2856" s="58" t="s">
        <v>5825</v>
      </c>
      <c r="C2856" s="59" t="s">
        <v>14</v>
      </c>
      <c r="D2856" s="60">
        <v>494.43</v>
      </c>
      <c r="E2856" s="60">
        <v>73.290000000000006</v>
      </c>
      <c r="F2856" s="60">
        <v>567.72</v>
      </c>
      <c r="G2856" s="13">
        <v>15</v>
      </c>
    </row>
    <row r="2857" spans="1:7" ht="30">
      <c r="A2857" s="416" t="s">
        <v>5826</v>
      </c>
      <c r="B2857" s="58" t="s">
        <v>5827</v>
      </c>
      <c r="C2857" s="59" t="s">
        <v>14</v>
      </c>
      <c r="D2857" s="60">
        <v>932.99</v>
      </c>
      <c r="E2857" s="60">
        <v>73.290000000000006</v>
      </c>
      <c r="F2857" s="60">
        <v>1006.28</v>
      </c>
      <c r="G2857" s="13">
        <v>15</v>
      </c>
    </row>
    <row r="2858" spans="1:7">
      <c r="A2858" s="416" t="s">
        <v>5828</v>
      </c>
      <c r="B2858" s="58" t="s">
        <v>5829</v>
      </c>
      <c r="C2858" s="59" t="s">
        <v>14</v>
      </c>
      <c r="D2858" s="60">
        <v>49.06</v>
      </c>
      <c r="E2858" s="60">
        <v>26.06</v>
      </c>
      <c r="F2858" s="60">
        <v>75.12</v>
      </c>
      <c r="G2858" s="13">
        <v>15</v>
      </c>
    </row>
    <row r="2859" spans="1:7">
      <c r="A2859" s="416" t="s">
        <v>5830</v>
      </c>
      <c r="B2859" s="58" t="s">
        <v>5831</v>
      </c>
      <c r="C2859" s="59" t="s">
        <v>14</v>
      </c>
      <c r="D2859" s="60">
        <v>490.76</v>
      </c>
      <c r="E2859" s="60">
        <v>73.290000000000006</v>
      </c>
      <c r="F2859" s="60">
        <v>564.04999999999995</v>
      </c>
      <c r="G2859" s="13">
        <v>15</v>
      </c>
    </row>
    <row r="2860" spans="1:7">
      <c r="A2860" s="416" t="s">
        <v>5832</v>
      </c>
      <c r="B2860" s="58" t="s">
        <v>5833</v>
      </c>
      <c r="C2860" s="59" t="s">
        <v>14</v>
      </c>
      <c r="D2860" s="60">
        <v>547.59</v>
      </c>
      <c r="E2860" s="60">
        <v>73.290000000000006</v>
      </c>
      <c r="F2860" s="60">
        <v>620.88</v>
      </c>
      <c r="G2860" s="13">
        <v>15</v>
      </c>
    </row>
    <row r="2861" spans="1:7">
      <c r="A2861" s="416" t="s">
        <v>5834</v>
      </c>
      <c r="B2861" s="58" t="s">
        <v>5835</v>
      </c>
      <c r="C2861" s="59" t="s">
        <v>14</v>
      </c>
      <c r="D2861" s="60">
        <v>112.73</v>
      </c>
      <c r="E2861" s="60">
        <v>26.06</v>
      </c>
      <c r="F2861" s="60">
        <v>138.79</v>
      </c>
      <c r="G2861" s="13">
        <v>15</v>
      </c>
    </row>
    <row r="2862" spans="1:7">
      <c r="A2862" s="416" t="s">
        <v>5836</v>
      </c>
      <c r="B2862" s="58" t="s">
        <v>5837</v>
      </c>
      <c r="C2862" s="59" t="s">
        <v>14</v>
      </c>
      <c r="D2862" s="60">
        <v>836.77</v>
      </c>
      <c r="E2862" s="60">
        <v>156.30000000000001</v>
      </c>
      <c r="F2862" s="60">
        <v>993.07</v>
      </c>
      <c r="G2862" s="13">
        <v>15</v>
      </c>
    </row>
    <row r="2863" spans="1:7">
      <c r="A2863" s="416" t="s">
        <v>5838</v>
      </c>
      <c r="B2863" s="58" t="s">
        <v>5839</v>
      </c>
      <c r="C2863" s="59" t="s">
        <v>14</v>
      </c>
      <c r="D2863" s="60">
        <v>585.37</v>
      </c>
      <c r="E2863" s="60">
        <v>156.30000000000001</v>
      </c>
      <c r="F2863" s="60">
        <v>741.67</v>
      </c>
      <c r="G2863" s="13">
        <v>15</v>
      </c>
    </row>
    <row r="2864" spans="1:7">
      <c r="A2864" s="416" t="s">
        <v>5840</v>
      </c>
      <c r="B2864" s="58" t="s">
        <v>5841</v>
      </c>
      <c r="C2864" s="59" t="s">
        <v>14</v>
      </c>
      <c r="D2864" s="60">
        <v>210.54</v>
      </c>
      <c r="E2864" s="60">
        <v>52.1</v>
      </c>
      <c r="F2864" s="60">
        <v>262.64</v>
      </c>
      <c r="G2864" s="13">
        <v>15</v>
      </c>
    </row>
    <row r="2865" spans="1:7">
      <c r="A2865" s="416" t="s">
        <v>5842</v>
      </c>
      <c r="B2865" s="58" t="s">
        <v>5843</v>
      </c>
      <c r="C2865" s="59" t="s">
        <v>14</v>
      </c>
      <c r="D2865" s="60">
        <v>249.05</v>
      </c>
      <c r="E2865" s="60">
        <v>26.06</v>
      </c>
      <c r="F2865" s="60">
        <v>275.11</v>
      </c>
      <c r="G2865" s="13">
        <v>15</v>
      </c>
    </row>
    <row r="2866" spans="1:7" ht="30">
      <c r="A2866" s="416" t="s">
        <v>5844</v>
      </c>
      <c r="B2866" s="58" t="s">
        <v>5845</v>
      </c>
      <c r="C2866" s="59" t="s">
        <v>14</v>
      </c>
      <c r="D2866" s="60">
        <v>81.69</v>
      </c>
      <c r="E2866" s="60">
        <v>17.190000000000001</v>
      </c>
      <c r="F2866" s="60">
        <v>98.88</v>
      </c>
      <c r="G2866" s="13">
        <v>15</v>
      </c>
    </row>
    <row r="2867" spans="1:7">
      <c r="A2867" s="416" t="s">
        <v>5846</v>
      </c>
      <c r="B2867" s="58" t="s">
        <v>5847</v>
      </c>
      <c r="C2867" s="59" t="s">
        <v>14</v>
      </c>
      <c r="D2867" s="60">
        <v>685.34</v>
      </c>
      <c r="E2867" s="60">
        <v>156.30000000000001</v>
      </c>
      <c r="F2867" s="60">
        <v>841.64</v>
      </c>
      <c r="G2867" s="13">
        <v>15</v>
      </c>
    </row>
    <row r="2868" spans="1:7" ht="30">
      <c r="A2868" s="416" t="s">
        <v>5848</v>
      </c>
      <c r="B2868" s="58" t="s">
        <v>5849</v>
      </c>
      <c r="C2868" s="59" t="s">
        <v>14</v>
      </c>
      <c r="D2868" s="60">
        <v>1045.5999999999999</v>
      </c>
      <c r="E2868" s="60">
        <v>62.7</v>
      </c>
      <c r="F2868" s="60">
        <v>1108.3</v>
      </c>
      <c r="G2868" s="13">
        <v>15</v>
      </c>
    </row>
    <row r="2869" spans="1:7" ht="30">
      <c r="A2869" s="416" t="s">
        <v>21478</v>
      </c>
      <c r="B2869" s="58" t="s">
        <v>21479</v>
      </c>
      <c r="C2869" s="59" t="s">
        <v>14</v>
      </c>
      <c r="D2869" s="60">
        <v>1083.3900000000001</v>
      </c>
      <c r="E2869" s="60">
        <v>65.87</v>
      </c>
      <c r="F2869" s="60">
        <v>1149.26</v>
      </c>
      <c r="G2869" s="13">
        <v>15</v>
      </c>
    </row>
    <row r="2870" spans="1:7">
      <c r="A2870" s="416" t="s">
        <v>5850</v>
      </c>
      <c r="B2870" s="58" t="s">
        <v>5851</v>
      </c>
      <c r="C2870" s="59" t="s">
        <v>14</v>
      </c>
      <c r="D2870" s="60">
        <v>107.03</v>
      </c>
      <c r="E2870" s="60">
        <v>26.06</v>
      </c>
      <c r="F2870" s="60">
        <v>133.09</v>
      </c>
      <c r="G2870" s="13">
        <v>15</v>
      </c>
    </row>
    <row r="2871" spans="1:7">
      <c r="A2871" s="416" t="s">
        <v>5852</v>
      </c>
      <c r="B2871" s="58" t="s">
        <v>5853</v>
      </c>
      <c r="C2871" s="59"/>
      <c r="D2871" s="60"/>
      <c r="E2871" s="60"/>
      <c r="F2871" s="60"/>
      <c r="G2871" s="13">
        <v>15</v>
      </c>
    </row>
    <row r="2872" spans="1:7" ht="30">
      <c r="A2872" s="416" t="s">
        <v>5854</v>
      </c>
      <c r="B2872" s="58" t="s">
        <v>5855</v>
      </c>
      <c r="C2872" s="59" t="s">
        <v>16</v>
      </c>
      <c r="D2872" s="60">
        <v>928.97</v>
      </c>
      <c r="E2872" s="60">
        <v>86.1</v>
      </c>
      <c r="F2872" s="60">
        <v>1015.07</v>
      </c>
      <c r="G2872" s="13">
        <v>15</v>
      </c>
    </row>
    <row r="2873" spans="1:7">
      <c r="A2873" s="416" t="s">
        <v>5856</v>
      </c>
      <c r="B2873" s="58" t="s">
        <v>5857</v>
      </c>
      <c r="C2873" s="59" t="s">
        <v>16</v>
      </c>
      <c r="D2873" s="60">
        <v>1874.88</v>
      </c>
      <c r="E2873" s="60"/>
      <c r="F2873" s="60">
        <v>1874.88</v>
      </c>
    </row>
    <row r="2874" spans="1:7" ht="30">
      <c r="A2874" s="416" t="s">
        <v>5858</v>
      </c>
      <c r="B2874" s="58" t="s">
        <v>5859</v>
      </c>
      <c r="C2874" s="59" t="s">
        <v>16</v>
      </c>
      <c r="D2874" s="60">
        <v>1545.7</v>
      </c>
      <c r="E2874" s="60">
        <v>190.33</v>
      </c>
      <c r="F2874" s="60">
        <v>1736.03</v>
      </c>
      <c r="G2874" s="13">
        <v>15</v>
      </c>
    </row>
    <row r="2875" spans="1:7" ht="30">
      <c r="A2875" s="416" t="s">
        <v>5860</v>
      </c>
      <c r="B2875" s="58" t="s">
        <v>5861</v>
      </c>
      <c r="C2875" s="59" t="s">
        <v>16</v>
      </c>
      <c r="D2875" s="60">
        <v>2918.42</v>
      </c>
      <c r="E2875" s="60"/>
      <c r="F2875" s="60">
        <v>2918.42</v>
      </c>
      <c r="G2875" s="13">
        <v>15</v>
      </c>
    </row>
    <row r="2876" spans="1:7">
      <c r="A2876" s="416" t="s">
        <v>5862</v>
      </c>
      <c r="B2876" s="58" t="s">
        <v>5863</v>
      </c>
      <c r="C2876" s="59"/>
      <c r="D2876" s="60"/>
      <c r="E2876" s="60"/>
      <c r="F2876" s="60"/>
      <c r="G2876" s="13">
        <v>15</v>
      </c>
    </row>
    <row r="2877" spans="1:7" ht="30">
      <c r="A2877" s="416" t="s">
        <v>5864</v>
      </c>
      <c r="B2877" s="58" t="s">
        <v>5865</v>
      </c>
      <c r="C2877" s="59" t="s">
        <v>14</v>
      </c>
      <c r="D2877" s="60">
        <v>251.01</v>
      </c>
      <c r="E2877" s="60">
        <v>6.45</v>
      </c>
      <c r="F2877" s="60">
        <v>257.45999999999998</v>
      </c>
      <c r="G2877" s="13">
        <v>15</v>
      </c>
    </row>
    <row r="2878" spans="1:7">
      <c r="A2878" s="416" t="s">
        <v>5866</v>
      </c>
      <c r="B2878" s="58" t="s">
        <v>5867</v>
      </c>
      <c r="C2878" s="59" t="s">
        <v>14</v>
      </c>
      <c r="D2878" s="60">
        <v>31.31</v>
      </c>
      <c r="E2878" s="60">
        <v>15.5</v>
      </c>
      <c r="F2878" s="60">
        <v>46.81</v>
      </c>
    </row>
    <row r="2879" spans="1:7" ht="30">
      <c r="A2879" s="416" t="s">
        <v>5868</v>
      </c>
      <c r="B2879" s="58" t="s">
        <v>5869</v>
      </c>
      <c r="C2879" s="59" t="s">
        <v>14</v>
      </c>
      <c r="D2879" s="60">
        <v>99.81</v>
      </c>
      <c r="E2879" s="60">
        <v>6.45</v>
      </c>
      <c r="F2879" s="60">
        <v>106.26</v>
      </c>
      <c r="G2879" s="13">
        <v>15</v>
      </c>
    </row>
    <row r="2880" spans="1:7">
      <c r="A2880" s="416" t="s">
        <v>5870</v>
      </c>
      <c r="B2880" s="58" t="s">
        <v>5871</v>
      </c>
      <c r="C2880" s="59" t="s">
        <v>14</v>
      </c>
      <c r="D2880" s="60">
        <v>46.66</v>
      </c>
      <c r="E2880" s="60">
        <v>15.5</v>
      </c>
      <c r="F2880" s="60">
        <v>62.16</v>
      </c>
      <c r="G2880" s="13">
        <v>15</v>
      </c>
    </row>
    <row r="2881" spans="1:7" ht="30">
      <c r="A2881" s="416" t="s">
        <v>427</v>
      </c>
      <c r="B2881" s="58" t="s">
        <v>428</v>
      </c>
      <c r="C2881" s="59" t="s">
        <v>14</v>
      </c>
      <c r="D2881" s="60">
        <v>70.55</v>
      </c>
      <c r="E2881" s="60">
        <v>6.45</v>
      </c>
      <c r="F2881" s="60">
        <v>77</v>
      </c>
      <c r="G2881" s="13">
        <v>15</v>
      </c>
    </row>
    <row r="2882" spans="1:7">
      <c r="A2882" s="416" t="s">
        <v>5872</v>
      </c>
      <c r="B2882" s="58" t="s">
        <v>5873</v>
      </c>
      <c r="C2882" s="59" t="s">
        <v>14</v>
      </c>
      <c r="D2882" s="60">
        <v>67.27</v>
      </c>
      <c r="E2882" s="60">
        <v>15.5</v>
      </c>
      <c r="F2882" s="60">
        <v>82.77</v>
      </c>
      <c r="G2882" s="13">
        <v>15</v>
      </c>
    </row>
    <row r="2883" spans="1:7">
      <c r="A2883" s="416" t="s">
        <v>5874</v>
      </c>
      <c r="B2883" s="58" t="s">
        <v>5875</v>
      </c>
      <c r="C2883" s="59" t="s">
        <v>14</v>
      </c>
      <c r="D2883" s="60">
        <v>26.09</v>
      </c>
      <c r="E2883" s="60">
        <v>6.45</v>
      </c>
      <c r="F2883" s="60">
        <v>32.54</v>
      </c>
      <c r="G2883" s="13">
        <v>15</v>
      </c>
    </row>
    <row r="2884" spans="1:7">
      <c r="A2884" s="416" t="s">
        <v>5876</v>
      </c>
      <c r="B2884" s="58" t="s">
        <v>5877</v>
      </c>
      <c r="C2884" s="59" t="s">
        <v>14</v>
      </c>
      <c r="D2884" s="60">
        <v>62.37</v>
      </c>
      <c r="E2884" s="60">
        <v>6.45</v>
      </c>
      <c r="F2884" s="60">
        <v>68.819999999999993</v>
      </c>
      <c r="G2884" s="13">
        <v>15</v>
      </c>
    </row>
    <row r="2885" spans="1:7">
      <c r="A2885" s="416" t="s">
        <v>5878</v>
      </c>
      <c r="B2885" s="58" t="s">
        <v>5879</v>
      </c>
      <c r="C2885" s="59" t="s">
        <v>14</v>
      </c>
      <c r="D2885" s="60">
        <v>60.66</v>
      </c>
      <c r="E2885" s="60">
        <v>6.45</v>
      </c>
      <c r="F2885" s="60">
        <v>67.11</v>
      </c>
      <c r="G2885" s="13">
        <v>15</v>
      </c>
    </row>
    <row r="2886" spans="1:7">
      <c r="A2886" s="416" t="s">
        <v>5880</v>
      </c>
      <c r="B2886" s="58" t="s">
        <v>5881</v>
      </c>
      <c r="C2886" s="59" t="s">
        <v>14</v>
      </c>
      <c r="D2886" s="60">
        <v>68.7</v>
      </c>
      <c r="E2886" s="60">
        <v>26.06</v>
      </c>
      <c r="F2886" s="60">
        <v>94.76</v>
      </c>
      <c r="G2886" s="13">
        <v>15</v>
      </c>
    </row>
    <row r="2887" spans="1:7">
      <c r="A2887" s="416" t="s">
        <v>5882</v>
      </c>
      <c r="B2887" s="58" t="s">
        <v>5883</v>
      </c>
      <c r="C2887" s="59" t="s">
        <v>14</v>
      </c>
      <c r="D2887" s="60">
        <v>107.89</v>
      </c>
      <c r="E2887" s="60">
        <v>46.98</v>
      </c>
      <c r="F2887" s="60">
        <v>154.87</v>
      </c>
      <c r="G2887" s="13">
        <v>15</v>
      </c>
    </row>
    <row r="2888" spans="1:7">
      <c r="A2888" s="416" t="s">
        <v>5884</v>
      </c>
      <c r="B2888" s="58" t="s">
        <v>5885</v>
      </c>
      <c r="C2888" s="59" t="s">
        <v>14</v>
      </c>
      <c r="D2888" s="60">
        <v>356.64</v>
      </c>
      <c r="E2888" s="60">
        <v>19.87</v>
      </c>
      <c r="F2888" s="60">
        <v>376.51</v>
      </c>
      <c r="G2888" s="13">
        <v>15</v>
      </c>
    </row>
    <row r="2889" spans="1:7">
      <c r="A2889" s="416" t="s">
        <v>5886</v>
      </c>
      <c r="B2889" s="58" t="s">
        <v>5887</v>
      </c>
      <c r="C2889" s="59" t="s">
        <v>14</v>
      </c>
      <c r="D2889" s="60">
        <v>86.09</v>
      </c>
      <c r="E2889" s="60">
        <v>19.87</v>
      </c>
      <c r="F2889" s="60">
        <v>105.96</v>
      </c>
      <c r="G2889" s="13">
        <v>15</v>
      </c>
    </row>
    <row r="2890" spans="1:7" ht="30">
      <c r="A2890" s="416" t="s">
        <v>5888</v>
      </c>
      <c r="B2890" s="58" t="s">
        <v>5889</v>
      </c>
      <c r="C2890" s="59" t="s">
        <v>14</v>
      </c>
      <c r="D2890" s="60">
        <v>314.02</v>
      </c>
      <c r="E2890" s="60">
        <v>72.94</v>
      </c>
      <c r="F2890" s="60">
        <v>386.96</v>
      </c>
      <c r="G2890" s="13">
        <v>15</v>
      </c>
    </row>
    <row r="2891" spans="1:7">
      <c r="A2891" s="416" t="s">
        <v>5890</v>
      </c>
      <c r="B2891" s="58" t="s">
        <v>5891</v>
      </c>
      <c r="C2891" s="59" t="s">
        <v>14</v>
      </c>
      <c r="D2891" s="60">
        <v>474.58</v>
      </c>
      <c r="E2891" s="60">
        <v>26.06</v>
      </c>
      <c r="F2891" s="60">
        <v>500.64</v>
      </c>
      <c r="G2891" s="13">
        <v>15</v>
      </c>
    </row>
    <row r="2892" spans="1:7" ht="30">
      <c r="A2892" s="416" t="s">
        <v>5892</v>
      </c>
      <c r="B2892" s="58" t="s">
        <v>5893</v>
      </c>
      <c r="C2892" s="59" t="s">
        <v>14</v>
      </c>
      <c r="D2892" s="60">
        <v>44.49</v>
      </c>
      <c r="E2892" s="60">
        <v>18.329999999999998</v>
      </c>
      <c r="F2892" s="60">
        <v>62.82</v>
      </c>
      <c r="G2892" s="13">
        <v>15</v>
      </c>
    </row>
    <row r="2893" spans="1:7" ht="30">
      <c r="A2893" s="416" t="s">
        <v>5894</v>
      </c>
      <c r="B2893" s="58" t="s">
        <v>5895</v>
      </c>
      <c r="C2893" s="59" t="s">
        <v>14</v>
      </c>
      <c r="D2893" s="60">
        <v>48.12</v>
      </c>
      <c r="E2893" s="60">
        <v>18.329999999999998</v>
      </c>
      <c r="F2893" s="60">
        <v>66.45</v>
      </c>
      <c r="G2893" s="13">
        <v>15</v>
      </c>
    </row>
    <row r="2894" spans="1:7" ht="30">
      <c r="A2894" s="416" t="s">
        <v>5896</v>
      </c>
      <c r="B2894" s="58" t="s">
        <v>5897</v>
      </c>
      <c r="C2894" s="59" t="s">
        <v>14</v>
      </c>
      <c r="D2894" s="60">
        <v>40.14</v>
      </c>
      <c r="E2894" s="60">
        <v>18.329999999999998</v>
      </c>
      <c r="F2894" s="60">
        <v>58.47</v>
      </c>
      <c r="G2894" s="13">
        <v>15</v>
      </c>
    </row>
    <row r="2895" spans="1:7" ht="30">
      <c r="A2895" s="416" t="s">
        <v>5898</v>
      </c>
      <c r="B2895" s="58" t="s">
        <v>5899</v>
      </c>
      <c r="C2895" s="59" t="s">
        <v>14</v>
      </c>
      <c r="D2895" s="60">
        <v>34.18</v>
      </c>
      <c r="E2895" s="60">
        <v>18.329999999999998</v>
      </c>
      <c r="F2895" s="60">
        <v>52.51</v>
      </c>
      <c r="G2895" s="13">
        <v>15</v>
      </c>
    </row>
    <row r="2896" spans="1:7" ht="30">
      <c r="A2896" s="416" t="s">
        <v>5900</v>
      </c>
      <c r="B2896" s="58" t="s">
        <v>5901</v>
      </c>
      <c r="C2896" s="59" t="s">
        <v>14</v>
      </c>
      <c r="D2896" s="60">
        <v>31.23</v>
      </c>
      <c r="E2896" s="60">
        <v>18.329999999999998</v>
      </c>
      <c r="F2896" s="60">
        <v>49.56</v>
      </c>
      <c r="G2896" s="13">
        <v>15</v>
      </c>
    </row>
    <row r="2897" spans="1:7" ht="30">
      <c r="A2897" s="416" t="s">
        <v>5902</v>
      </c>
      <c r="B2897" s="58" t="s">
        <v>5903</v>
      </c>
      <c r="C2897" s="59" t="s">
        <v>14</v>
      </c>
      <c r="D2897" s="60">
        <v>35.56</v>
      </c>
      <c r="E2897" s="60">
        <v>18.329999999999998</v>
      </c>
      <c r="F2897" s="60">
        <v>53.89</v>
      </c>
      <c r="G2897" s="13">
        <v>15</v>
      </c>
    </row>
    <row r="2898" spans="1:7" ht="30">
      <c r="A2898" s="416" t="s">
        <v>5904</v>
      </c>
      <c r="B2898" s="58" t="s">
        <v>5905</v>
      </c>
      <c r="C2898" s="59" t="s">
        <v>14</v>
      </c>
      <c r="D2898" s="60">
        <v>62.35</v>
      </c>
      <c r="E2898" s="60">
        <v>18.329999999999998</v>
      </c>
      <c r="F2898" s="60">
        <v>80.680000000000007</v>
      </c>
      <c r="G2898" s="13">
        <v>15</v>
      </c>
    </row>
    <row r="2899" spans="1:7" ht="30">
      <c r="A2899" s="416" t="s">
        <v>5906</v>
      </c>
      <c r="B2899" s="58" t="s">
        <v>5907</v>
      </c>
      <c r="C2899" s="59" t="s">
        <v>14</v>
      </c>
      <c r="D2899" s="60">
        <v>66.040000000000006</v>
      </c>
      <c r="E2899" s="60">
        <v>18.329999999999998</v>
      </c>
      <c r="F2899" s="60">
        <v>84.37</v>
      </c>
      <c r="G2899" s="13">
        <v>15</v>
      </c>
    </row>
    <row r="2900" spans="1:7" ht="30">
      <c r="A2900" s="416" t="s">
        <v>5908</v>
      </c>
      <c r="B2900" s="58" t="s">
        <v>5909</v>
      </c>
      <c r="C2900" s="59" t="s">
        <v>14</v>
      </c>
      <c r="D2900" s="60">
        <v>447.62</v>
      </c>
      <c r="E2900" s="60">
        <v>72.94</v>
      </c>
      <c r="F2900" s="60">
        <v>520.55999999999995</v>
      </c>
      <c r="G2900" s="13">
        <v>15</v>
      </c>
    </row>
    <row r="2901" spans="1:7">
      <c r="A2901" s="416" t="s">
        <v>5910</v>
      </c>
      <c r="B2901" s="58" t="s">
        <v>5911</v>
      </c>
      <c r="C2901" s="59" t="s">
        <v>14</v>
      </c>
      <c r="D2901" s="60">
        <v>707.34</v>
      </c>
      <c r="E2901" s="60">
        <v>41.77</v>
      </c>
      <c r="F2901" s="60">
        <v>749.11</v>
      </c>
      <c r="G2901" s="13">
        <v>15</v>
      </c>
    </row>
    <row r="2902" spans="1:7" ht="30">
      <c r="A2902" s="416" t="s">
        <v>5912</v>
      </c>
      <c r="B2902" s="58" t="s">
        <v>5913</v>
      </c>
      <c r="C2902" s="59" t="s">
        <v>14</v>
      </c>
      <c r="D2902" s="60">
        <v>186.71</v>
      </c>
      <c r="E2902" s="60">
        <v>19.87</v>
      </c>
      <c r="F2902" s="60">
        <v>206.58</v>
      </c>
      <c r="G2902" s="13">
        <v>15</v>
      </c>
    </row>
    <row r="2903" spans="1:7" ht="30">
      <c r="A2903" s="416" t="s">
        <v>5914</v>
      </c>
      <c r="B2903" s="58" t="s">
        <v>5915</v>
      </c>
      <c r="C2903" s="59" t="s">
        <v>14</v>
      </c>
      <c r="D2903" s="60">
        <v>90.72</v>
      </c>
      <c r="E2903" s="60">
        <v>18.329999999999998</v>
      </c>
      <c r="F2903" s="60">
        <v>109.05</v>
      </c>
      <c r="G2903" s="13">
        <v>15</v>
      </c>
    </row>
    <row r="2904" spans="1:7" ht="30">
      <c r="A2904" s="416" t="s">
        <v>5916</v>
      </c>
      <c r="B2904" s="58" t="s">
        <v>5917</v>
      </c>
      <c r="C2904" s="59" t="s">
        <v>14</v>
      </c>
      <c r="D2904" s="60">
        <v>623.73</v>
      </c>
      <c r="E2904" s="60">
        <v>18.329999999999998</v>
      </c>
      <c r="F2904" s="60">
        <v>642.05999999999995</v>
      </c>
      <c r="G2904" s="13">
        <v>15</v>
      </c>
    </row>
    <row r="2905" spans="1:7" ht="30">
      <c r="A2905" s="416" t="s">
        <v>5918</v>
      </c>
      <c r="B2905" s="58" t="s">
        <v>5919</v>
      </c>
      <c r="C2905" s="59" t="s">
        <v>14</v>
      </c>
      <c r="D2905" s="60">
        <v>137.47999999999999</v>
      </c>
      <c r="E2905" s="60">
        <v>19.87</v>
      </c>
      <c r="F2905" s="60">
        <v>157.35</v>
      </c>
      <c r="G2905" s="13">
        <v>15</v>
      </c>
    </row>
    <row r="2906" spans="1:7">
      <c r="A2906" s="416" t="s">
        <v>5920</v>
      </c>
      <c r="B2906" s="58" t="s">
        <v>5921</v>
      </c>
      <c r="C2906" s="59" t="s">
        <v>102</v>
      </c>
      <c r="D2906" s="60">
        <v>2180.6</v>
      </c>
      <c r="E2906" s="60">
        <v>73.040000000000006</v>
      </c>
      <c r="F2906" s="60">
        <v>2253.64</v>
      </c>
      <c r="G2906" s="13">
        <v>15</v>
      </c>
    </row>
    <row r="2907" spans="1:7">
      <c r="A2907" s="416" t="s">
        <v>5922</v>
      </c>
      <c r="B2907" s="58" t="s">
        <v>5923</v>
      </c>
      <c r="C2907" s="59" t="s">
        <v>14</v>
      </c>
      <c r="D2907" s="60">
        <v>2.5299999999999998</v>
      </c>
      <c r="E2907" s="60">
        <v>18.329999999999998</v>
      </c>
      <c r="F2907" s="60">
        <v>20.86</v>
      </c>
      <c r="G2907" s="13">
        <v>15</v>
      </c>
    </row>
    <row r="2908" spans="1:7">
      <c r="A2908" s="416" t="s">
        <v>5924</v>
      </c>
      <c r="B2908" s="58" t="s">
        <v>5925</v>
      </c>
      <c r="C2908" s="59" t="s">
        <v>14</v>
      </c>
      <c r="D2908" s="60">
        <v>4.07</v>
      </c>
      <c r="E2908" s="60">
        <v>18.329999999999998</v>
      </c>
      <c r="F2908" s="60">
        <v>22.4</v>
      </c>
      <c r="G2908" s="13">
        <v>15</v>
      </c>
    </row>
    <row r="2909" spans="1:7" ht="45">
      <c r="A2909" s="416" t="s">
        <v>5926</v>
      </c>
      <c r="B2909" s="58" t="s">
        <v>5927</v>
      </c>
      <c r="C2909" s="59" t="s">
        <v>14</v>
      </c>
      <c r="D2909" s="60">
        <v>840.04</v>
      </c>
      <c r="E2909" s="60">
        <v>19.87</v>
      </c>
      <c r="F2909" s="60">
        <v>859.91</v>
      </c>
      <c r="G2909" s="13">
        <v>15</v>
      </c>
    </row>
    <row r="2910" spans="1:7" ht="30">
      <c r="A2910" s="416" t="s">
        <v>5928</v>
      </c>
      <c r="B2910" s="58" t="s">
        <v>5929</v>
      </c>
      <c r="C2910" s="59" t="s">
        <v>14</v>
      </c>
      <c r="D2910" s="60">
        <v>996.68</v>
      </c>
      <c r="E2910" s="60">
        <v>72.94</v>
      </c>
      <c r="F2910" s="60">
        <v>1069.6199999999999</v>
      </c>
      <c r="G2910" s="13">
        <v>15</v>
      </c>
    </row>
    <row r="2911" spans="1:7" ht="30">
      <c r="A2911" s="416" t="s">
        <v>5930</v>
      </c>
      <c r="B2911" s="58" t="s">
        <v>5931</v>
      </c>
      <c r="C2911" s="59" t="s">
        <v>14</v>
      </c>
      <c r="D2911" s="60">
        <v>3455.51</v>
      </c>
      <c r="E2911" s="60">
        <v>72.94</v>
      </c>
      <c r="F2911" s="60">
        <v>3528.45</v>
      </c>
      <c r="G2911" s="13">
        <v>15</v>
      </c>
    </row>
    <row r="2912" spans="1:7">
      <c r="A2912" s="416" t="s">
        <v>5932</v>
      </c>
      <c r="B2912" s="58" t="s">
        <v>5933</v>
      </c>
      <c r="C2912" s="59" t="s">
        <v>14</v>
      </c>
      <c r="D2912" s="60">
        <v>1372.65</v>
      </c>
      <c r="E2912" s="60">
        <v>6.45</v>
      </c>
      <c r="F2912" s="60">
        <v>1379.1</v>
      </c>
      <c r="G2912" s="13">
        <v>15</v>
      </c>
    </row>
    <row r="2913" spans="1:7">
      <c r="A2913" s="416" t="s">
        <v>5934</v>
      </c>
      <c r="B2913" s="58" t="s">
        <v>5935</v>
      </c>
      <c r="C2913" s="59" t="s">
        <v>14</v>
      </c>
      <c r="D2913" s="60">
        <v>206.04</v>
      </c>
      <c r="E2913" s="60">
        <v>26.06</v>
      </c>
      <c r="F2913" s="60">
        <v>232.1</v>
      </c>
      <c r="G2913" s="13">
        <v>15</v>
      </c>
    </row>
    <row r="2914" spans="1:7">
      <c r="A2914" s="416" t="s">
        <v>5936</v>
      </c>
      <c r="B2914" s="58" t="s">
        <v>5937</v>
      </c>
      <c r="C2914" s="59" t="s">
        <v>14</v>
      </c>
      <c r="D2914" s="60">
        <v>48.4</v>
      </c>
      <c r="E2914" s="60">
        <v>30.91</v>
      </c>
      <c r="F2914" s="60">
        <v>79.31</v>
      </c>
      <c r="G2914" s="13">
        <v>15</v>
      </c>
    </row>
    <row r="2915" spans="1:7" ht="30">
      <c r="A2915" s="416" t="s">
        <v>5938</v>
      </c>
      <c r="B2915" s="58" t="s">
        <v>5939</v>
      </c>
      <c r="C2915" s="59" t="s">
        <v>14</v>
      </c>
      <c r="D2915" s="60">
        <v>310.69</v>
      </c>
      <c r="E2915" s="60">
        <v>26.06</v>
      </c>
      <c r="F2915" s="60">
        <v>336.75</v>
      </c>
      <c r="G2915" s="13">
        <v>15</v>
      </c>
    </row>
    <row r="2916" spans="1:7" ht="30">
      <c r="A2916" s="416" t="s">
        <v>5940</v>
      </c>
      <c r="B2916" s="58" t="s">
        <v>5941</v>
      </c>
      <c r="C2916" s="59" t="s">
        <v>14</v>
      </c>
      <c r="D2916" s="60">
        <v>499.49</v>
      </c>
      <c r="E2916" s="60">
        <v>26.06</v>
      </c>
      <c r="F2916" s="60">
        <v>525.54999999999995</v>
      </c>
      <c r="G2916" s="13">
        <v>15</v>
      </c>
    </row>
    <row r="2917" spans="1:7">
      <c r="A2917" s="416" t="s">
        <v>5942</v>
      </c>
      <c r="B2917" s="58" t="s">
        <v>5943</v>
      </c>
      <c r="C2917" s="59"/>
      <c r="D2917" s="60"/>
      <c r="E2917" s="60"/>
      <c r="F2917" s="60"/>
      <c r="G2917" s="13">
        <v>15</v>
      </c>
    </row>
    <row r="2918" spans="1:7">
      <c r="A2918" s="416" t="s">
        <v>5944</v>
      </c>
      <c r="B2918" s="58" t="s">
        <v>5945</v>
      </c>
      <c r="C2918" s="59" t="s">
        <v>16</v>
      </c>
      <c r="D2918" s="60">
        <v>585.41</v>
      </c>
      <c r="E2918" s="60">
        <v>30.53</v>
      </c>
      <c r="F2918" s="60">
        <v>615.94000000000005</v>
      </c>
      <c r="G2918" s="13">
        <v>15</v>
      </c>
    </row>
    <row r="2919" spans="1:7">
      <c r="A2919" s="416" t="s">
        <v>5946</v>
      </c>
      <c r="B2919" s="58" t="s">
        <v>5947</v>
      </c>
      <c r="C2919" s="59" t="s">
        <v>16</v>
      </c>
      <c r="D2919" s="60">
        <v>289.75</v>
      </c>
      <c r="E2919" s="60">
        <v>93.96</v>
      </c>
      <c r="F2919" s="60">
        <v>383.71</v>
      </c>
    </row>
    <row r="2920" spans="1:7">
      <c r="A2920" s="416" t="s">
        <v>5948</v>
      </c>
      <c r="B2920" s="58" t="s">
        <v>5949</v>
      </c>
      <c r="C2920" s="59" t="s">
        <v>16</v>
      </c>
      <c r="D2920" s="60">
        <v>893.16</v>
      </c>
      <c r="E2920" s="60">
        <v>30.53</v>
      </c>
      <c r="F2920" s="60">
        <v>923.69</v>
      </c>
      <c r="G2920" s="13">
        <v>15</v>
      </c>
    </row>
    <row r="2921" spans="1:7">
      <c r="A2921" s="416" t="s">
        <v>5950</v>
      </c>
      <c r="B2921" s="58" t="s">
        <v>5951</v>
      </c>
      <c r="C2921" s="59"/>
      <c r="D2921" s="60"/>
      <c r="E2921" s="60"/>
      <c r="F2921" s="60"/>
      <c r="G2921" s="13">
        <v>15</v>
      </c>
    </row>
    <row r="2922" spans="1:7">
      <c r="A2922" s="416" t="s">
        <v>5952</v>
      </c>
      <c r="B2922" s="58" t="s">
        <v>5953</v>
      </c>
      <c r="C2922" s="59" t="s">
        <v>13</v>
      </c>
      <c r="D2922" s="60">
        <v>2274.61</v>
      </c>
      <c r="E2922" s="60">
        <v>73.290000000000006</v>
      </c>
      <c r="F2922" s="60">
        <v>2347.9</v>
      </c>
      <c r="G2922" s="13">
        <v>15</v>
      </c>
    </row>
    <row r="2923" spans="1:7">
      <c r="A2923" s="416" t="s">
        <v>5954</v>
      </c>
      <c r="B2923" s="58" t="s">
        <v>5955</v>
      </c>
      <c r="C2923" s="59" t="s">
        <v>13</v>
      </c>
      <c r="D2923" s="60">
        <v>814.38</v>
      </c>
      <c r="E2923" s="60">
        <v>73.290000000000006</v>
      </c>
      <c r="F2923" s="60">
        <v>887.67</v>
      </c>
    </row>
    <row r="2924" spans="1:7">
      <c r="A2924" s="416" t="s">
        <v>5956</v>
      </c>
      <c r="B2924" s="58" t="s">
        <v>5957</v>
      </c>
      <c r="C2924" s="59" t="s">
        <v>14</v>
      </c>
      <c r="D2924" s="60">
        <v>1211.4000000000001</v>
      </c>
      <c r="E2924" s="60">
        <v>156.30000000000001</v>
      </c>
      <c r="F2924" s="60">
        <v>1367.7</v>
      </c>
      <c r="G2924" s="13">
        <v>15</v>
      </c>
    </row>
    <row r="2925" spans="1:7">
      <c r="A2925" s="416" t="s">
        <v>5958</v>
      </c>
      <c r="B2925" s="58" t="s">
        <v>5959</v>
      </c>
      <c r="C2925" s="59" t="s">
        <v>14</v>
      </c>
      <c r="D2925" s="60">
        <v>212.41</v>
      </c>
      <c r="E2925" s="60">
        <v>26.06</v>
      </c>
      <c r="F2925" s="60">
        <v>238.47</v>
      </c>
      <c r="G2925" s="13">
        <v>15</v>
      </c>
    </row>
    <row r="2926" spans="1:7">
      <c r="A2926" s="416" t="s">
        <v>5960</v>
      </c>
      <c r="B2926" s="58" t="s">
        <v>5961</v>
      </c>
      <c r="C2926" s="59" t="s">
        <v>14</v>
      </c>
      <c r="D2926" s="60">
        <v>263.11</v>
      </c>
      <c r="E2926" s="60">
        <v>26.06</v>
      </c>
      <c r="F2926" s="60">
        <v>289.17</v>
      </c>
      <c r="G2926" s="13">
        <v>15</v>
      </c>
    </row>
    <row r="2927" spans="1:7">
      <c r="A2927" s="416" t="s">
        <v>5962</v>
      </c>
      <c r="B2927" s="58" t="s">
        <v>5963</v>
      </c>
      <c r="C2927" s="59" t="s">
        <v>14</v>
      </c>
      <c r="D2927" s="60">
        <v>279.22000000000003</v>
      </c>
      <c r="E2927" s="60">
        <v>26.06</v>
      </c>
      <c r="F2927" s="60">
        <v>305.27999999999997</v>
      </c>
      <c r="G2927" s="13">
        <v>15</v>
      </c>
    </row>
    <row r="2928" spans="1:7">
      <c r="A2928" s="416" t="s">
        <v>422</v>
      </c>
      <c r="B2928" s="58" t="s">
        <v>423</v>
      </c>
      <c r="C2928" s="59" t="s">
        <v>14</v>
      </c>
      <c r="D2928" s="60">
        <v>437.41</v>
      </c>
      <c r="E2928" s="60">
        <v>26.06</v>
      </c>
      <c r="F2928" s="60">
        <v>463.47</v>
      </c>
      <c r="G2928" s="13">
        <v>15</v>
      </c>
    </row>
    <row r="2929" spans="1:7">
      <c r="A2929" s="416" t="s">
        <v>5964</v>
      </c>
      <c r="B2929" s="58" t="s">
        <v>5965</v>
      </c>
      <c r="C2929" s="59" t="s">
        <v>14</v>
      </c>
      <c r="D2929" s="60">
        <v>1109.01</v>
      </c>
      <c r="E2929" s="60">
        <v>26.06</v>
      </c>
      <c r="F2929" s="60">
        <v>1135.07</v>
      </c>
      <c r="G2929" s="13">
        <v>15</v>
      </c>
    </row>
    <row r="2930" spans="1:7">
      <c r="A2930" s="416" t="s">
        <v>5966</v>
      </c>
      <c r="B2930" s="58" t="s">
        <v>5967</v>
      </c>
      <c r="C2930" s="59" t="s">
        <v>14</v>
      </c>
      <c r="D2930" s="60">
        <v>358.6</v>
      </c>
      <c r="E2930" s="60">
        <v>26.06</v>
      </c>
      <c r="F2930" s="60">
        <v>384.66</v>
      </c>
      <c r="G2930" s="13">
        <v>15</v>
      </c>
    </row>
    <row r="2931" spans="1:7">
      <c r="A2931" s="416" t="s">
        <v>5968</v>
      </c>
      <c r="B2931" s="58" t="s">
        <v>5969</v>
      </c>
      <c r="C2931" s="59" t="s">
        <v>14</v>
      </c>
      <c r="D2931" s="60">
        <v>429.42</v>
      </c>
      <c r="E2931" s="60">
        <v>26.06</v>
      </c>
      <c r="F2931" s="60">
        <v>455.48</v>
      </c>
      <c r="G2931" s="13">
        <v>15</v>
      </c>
    </row>
    <row r="2932" spans="1:7">
      <c r="A2932" s="416" t="s">
        <v>5970</v>
      </c>
      <c r="B2932" s="58" t="s">
        <v>5971</v>
      </c>
      <c r="C2932" s="59" t="s">
        <v>14</v>
      </c>
      <c r="D2932" s="60">
        <v>682.89</v>
      </c>
      <c r="E2932" s="60">
        <v>26.06</v>
      </c>
      <c r="F2932" s="60">
        <v>708.95</v>
      </c>
      <c r="G2932" s="13">
        <v>15</v>
      </c>
    </row>
    <row r="2933" spans="1:7">
      <c r="A2933" s="416" t="s">
        <v>5972</v>
      </c>
      <c r="B2933" s="58" t="s">
        <v>5973</v>
      </c>
      <c r="C2933" s="59" t="s">
        <v>14</v>
      </c>
      <c r="D2933" s="60">
        <v>771.86</v>
      </c>
      <c r="E2933" s="60">
        <v>26.06</v>
      </c>
      <c r="F2933" s="60">
        <v>797.92</v>
      </c>
      <c r="G2933" s="13">
        <v>15</v>
      </c>
    </row>
    <row r="2934" spans="1:7">
      <c r="A2934" s="416" t="s">
        <v>5974</v>
      </c>
      <c r="B2934" s="58" t="s">
        <v>5975</v>
      </c>
      <c r="C2934" s="59" t="s">
        <v>14</v>
      </c>
      <c r="D2934" s="60">
        <v>1364.23</v>
      </c>
      <c r="E2934" s="60">
        <v>26.06</v>
      </c>
      <c r="F2934" s="60">
        <v>1390.29</v>
      </c>
      <c r="G2934" s="13">
        <v>15</v>
      </c>
    </row>
    <row r="2935" spans="1:7">
      <c r="A2935" s="416" t="s">
        <v>5976</v>
      </c>
      <c r="B2935" s="58" t="s">
        <v>5977</v>
      </c>
      <c r="C2935" s="59" t="s">
        <v>14</v>
      </c>
      <c r="D2935" s="60">
        <v>1495.95</v>
      </c>
      <c r="E2935" s="60">
        <v>26.06</v>
      </c>
      <c r="F2935" s="60">
        <v>1522.01</v>
      </c>
      <c r="G2935" s="13">
        <v>15</v>
      </c>
    </row>
    <row r="2936" spans="1:7">
      <c r="A2936" s="416" t="s">
        <v>5978</v>
      </c>
      <c r="B2936" s="58" t="s">
        <v>5979</v>
      </c>
      <c r="C2936" s="59" t="s">
        <v>14</v>
      </c>
      <c r="D2936" s="60">
        <v>1631.49</v>
      </c>
      <c r="E2936" s="60">
        <v>26.06</v>
      </c>
      <c r="F2936" s="60">
        <v>1657.55</v>
      </c>
      <c r="G2936" s="13">
        <v>15</v>
      </c>
    </row>
    <row r="2937" spans="1:7">
      <c r="A2937" s="416" t="s">
        <v>5980</v>
      </c>
      <c r="B2937" s="58" t="s">
        <v>5981</v>
      </c>
      <c r="C2937" s="59" t="s">
        <v>14</v>
      </c>
      <c r="D2937" s="60">
        <v>4819.07</v>
      </c>
      <c r="E2937" s="60">
        <v>26.06</v>
      </c>
      <c r="F2937" s="60">
        <v>4845.13</v>
      </c>
      <c r="G2937" s="13">
        <v>15</v>
      </c>
    </row>
    <row r="2938" spans="1:7">
      <c r="A2938" s="416" t="s">
        <v>5982</v>
      </c>
      <c r="B2938" s="58" t="s">
        <v>5983</v>
      </c>
      <c r="C2938" s="59" t="s">
        <v>14</v>
      </c>
      <c r="D2938" s="60">
        <v>2264.9299999999998</v>
      </c>
      <c r="E2938" s="60">
        <v>26.06</v>
      </c>
      <c r="F2938" s="60">
        <v>2290.9899999999998</v>
      </c>
      <c r="G2938" s="13">
        <v>15</v>
      </c>
    </row>
    <row r="2939" spans="1:7">
      <c r="A2939" s="416" t="s">
        <v>5984</v>
      </c>
      <c r="B2939" s="58" t="s">
        <v>5985</v>
      </c>
      <c r="C2939" s="59" t="s">
        <v>14</v>
      </c>
      <c r="D2939" s="60">
        <v>769.78</v>
      </c>
      <c r="E2939" s="60">
        <v>26.06</v>
      </c>
      <c r="F2939" s="60">
        <v>795.84</v>
      </c>
      <c r="G2939" s="13">
        <v>15</v>
      </c>
    </row>
    <row r="2940" spans="1:7">
      <c r="A2940" s="416" t="s">
        <v>5986</v>
      </c>
      <c r="B2940" s="58" t="s">
        <v>5987</v>
      </c>
      <c r="C2940" s="59" t="s">
        <v>14</v>
      </c>
      <c r="D2940" s="60">
        <v>772.65</v>
      </c>
      <c r="E2940" s="60">
        <v>26.06</v>
      </c>
      <c r="F2940" s="60">
        <v>798.71</v>
      </c>
      <c r="G2940" s="13">
        <v>15</v>
      </c>
    </row>
    <row r="2941" spans="1:7">
      <c r="A2941" s="416" t="s">
        <v>5988</v>
      </c>
      <c r="B2941" s="58" t="s">
        <v>5989</v>
      </c>
      <c r="C2941" s="59" t="s">
        <v>14</v>
      </c>
      <c r="D2941" s="60">
        <v>965.98</v>
      </c>
      <c r="E2941" s="60">
        <v>26.06</v>
      </c>
      <c r="F2941" s="60">
        <v>992.04</v>
      </c>
      <c r="G2941" s="13">
        <v>15</v>
      </c>
    </row>
    <row r="2942" spans="1:7">
      <c r="A2942" s="416" t="s">
        <v>5990</v>
      </c>
      <c r="B2942" s="58" t="s">
        <v>5991</v>
      </c>
      <c r="C2942" s="59"/>
      <c r="D2942" s="60"/>
      <c r="E2942" s="60"/>
      <c r="F2942" s="60"/>
      <c r="G2942" s="13">
        <v>15</v>
      </c>
    </row>
    <row r="2943" spans="1:7">
      <c r="A2943" s="416" t="s">
        <v>5992</v>
      </c>
      <c r="B2943" s="58" t="s">
        <v>5993</v>
      </c>
      <c r="C2943" s="59" t="s">
        <v>14</v>
      </c>
      <c r="D2943" s="60">
        <v>10.27</v>
      </c>
      <c r="E2943" s="60">
        <v>20.84</v>
      </c>
      <c r="F2943" s="60">
        <v>31.11</v>
      </c>
      <c r="G2943" s="13">
        <v>15</v>
      </c>
    </row>
    <row r="2944" spans="1:7">
      <c r="A2944" s="416" t="s">
        <v>5994</v>
      </c>
      <c r="B2944" s="58" t="s">
        <v>5995</v>
      </c>
      <c r="C2944" s="59" t="s">
        <v>14</v>
      </c>
      <c r="D2944" s="60">
        <v>0.06</v>
      </c>
      <c r="E2944" s="60">
        <v>26.06</v>
      </c>
      <c r="F2944" s="60">
        <v>26.12</v>
      </c>
    </row>
    <row r="2945" spans="1:7">
      <c r="A2945" s="416" t="s">
        <v>5996</v>
      </c>
      <c r="B2945" s="58" t="s">
        <v>5997</v>
      </c>
      <c r="C2945" s="59" t="s">
        <v>14</v>
      </c>
      <c r="D2945" s="60">
        <v>0.06</v>
      </c>
      <c r="E2945" s="60">
        <v>26.06</v>
      </c>
      <c r="F2945" s="60">
        <v>26.12</v>
      </c>
      <c r="G2945" s="13">
        <v>15</v>
      </c>
    </row>
    <row r="2946" spans="1:7">
      <c r="A2946" s="416" t="s">
        <v>5998</v>
      </c>
      <c r="B2946" s="58" t="s">
        <v>5999</v>
      </c>
      <c r="C2946" s="59" t="s">
        <v>14</v>
      </c>
      <c r="D2946" s="60">
        <v>1.88</v>
      </c>
      <c r="E2946" s="60">
        <v>73.290000000000006</v>
      </c>
      <c r="F2946" s="60">
        <v>75.17</v>
      </c>
      <c r="G2946" s="13">
        <v>15</v>
      </c>
    </row>
    <row r="2947" spans="1:7">
      <c r="A2947" s="416" t="s">
        <v>6000</v>
      </c>
      <c r="B2947" s="58" t="s">
        <v>6001</v>
      </c>
      <c r="C2947" s="59" t="s">
        <v>14</v>
      </c>
      <c r="D2947" s="60"/>
      <c r="E2947" s="60">
        <v>130.26</v>
      </c>
      <c r="F2947" s="60">
        <v>130.26</v>
      </c>
      <c r="G2947" s="13">
        <v>15</v>
      </c>
    </row>
    <row r="2948" spans="1:7">
      <c r="A2948" s="416" t="s">
        <v>6002</v>
      </c>
      <c r="B2948" s="58" t="s">
        <v>6003</v>
      </c>
      <c r="C2948" s="59" t="s">
        <v>14</v>
      </c>
      <c r="D2948" s="60">
        <v>26.21</v>
      </c>
      <c r="E2948" s="60">
        <v>6.36</v>
      </c>
      <c r="F2948" s="60">
        <v>32.57</v>
      </c>
      <c r="G2948" s="13">
        <v>15</v>
      </c>
    </row>
    <row r="2949" spans="1:7">
      <c r="A2949" s="416" t="s">
        <v>204</v>
      </c>
      <c r="B2949" s="58" t="s">
        <v>205</v>
      </c>
      <c r="C2949" s="59" t="s">
        <v>14</v>
      </c>
      <c r="D2949" s="60">
        <v>7.12</v>
      </c>
      <c r="E2949" s="60">
        <v>6.36</v>
      </c>
      <c r="F2949" s="60">
        <v>13.48</v>
      </c>
      <c r="G2949" s="13">
        <v>15</v>
      </c>
    </row>
    <row r="2950" spans="1:7">
      <c r="A2950" s="416" t="s">
        <v>6004</v>
      </c>
      <c r="B2950" s="58" t="s">
        <v>6005</v>
      </c>
      <c r="C2950" s="59" t="s">
        <v>14</v>
      </c>
      <c r="D2950" s="60">
        <v>133.09</v>
      </c>
      <c r="E2950" s="60">
        <v>3.6</v>
      </c>
      <c r="F2950" s="60">
        <v>136.69</v>
      </c>
      <c r="G2950" s="13">
        <v>15</v>
      </c>
    </row>
    <row r="2951" spans="1:7" ht="30">
      <c r="A2951" s="416" t="s">
        <v>6006</v>
      </c>
      <c r="B2951" s="58" t="s">
        <v>6007</v>
      </c>
      <c r="C2951" s="59" t="s">
        <v>14</v>
      </c>
      <c r="D2951" s="60">
        <v>49.85</v>
      </c>
      <c r="E2951" s="60">
        <v>2.12</v>
      </c>
      <c r="F2951" s="60">
        <v>51.97</v>
      </c>
      <c r="G2951" s="13">
        <v>15</v>
      </c>
    </row>
    <row r="2952" spans="1:7">
      <c r="A2952" s="416" t="s">
        <v>6008</v>
      </c>
      <c r="B2952" s="58" t="s">
        <v>6009</v>
      </c>
      <c r="C2952" s="59" t="s">
        <v>14</v>
      </c>
      <c r="D2952" s="60">
        <v>80.849999999999994</v>
      </c>
      <c r="E2952" s="60">
        <v>6.36</v>
      </c>
      <c r="F2952" s="60">
        <v>87.21</v>
      </c>
      <c r="G2952" s="13">
        <v>15</v>
      </c>
    </row>
    <row r="2953" spans="1:7">
      <c r="A2953" s="416" t="s">
        <v>6010</v>
      </c>
      <c r="B2953" s="58" t="s">
        <v>6011</v>
      </c>
      <c r="C2953" s="59" t="s">
        <v>14</v>
      </c>
      <c r="D2953" s="60">
        <v>55.62</v>
      </c>
      <c r="E2953" s="60">
        <v>3.6</v>
      </c>
      <c r="F2953" s="60">
        <v>59.22</v>
      </c>
      <c r="G2953" s="13">
        <v>15</v>
      </c>
    </row>
    <row r="2954" spans="1:7">
      <c r="A2954" s="416" t="s">
        <v>6012</v>
      </c>
      <c r="B2954" s="58" t="s">
        <v>6013</v>
      </c>
      <c r="C2954" s="59" t="s">
        <v>14</v>
      </c>
      <c r="D2954" s="60">
        <v>49.36</v>
      </c>
      <c r="E2954" s="60">
        <v>3.6</v>
      </c>
      <c r="F2954" s="60">
        <v>52.96</v>
      </c>
      <c r="G2954" s="13">
        <v>15</v>
      </c>
    </row>
    <row r="2955" spans="1:7">
      <c r="A2955" s="416" t="s">
        <v>6014</v>
      </c>
      <c r="B2955" s="58" t="s">
        <v>6015</v>
      </c>
      <c r="C2955" s="59" t="s">
        <v>14</v>
      </c>
      <c r="D2955" s="60">
        <v>77.28</v>
      </c>
      <c r="E2955" s="60">
        <v>46.89</v>
      </c>
      <c r="F2955" s="60">
        <v>124.17</v>
      </c>
      <c r="G2955" s="13">
        <v>15</v>
      </c>
    </row>
    <row r="2956" spans="1:7">
      <c r="A2956" s="416" t="s">
        <v>6016</v>
      </c>
      <c r="B2956" s="58" t="s">
        <v>6017</v>
      </c>
      <c r="C2956" s="59" t="s">
        <v>14</v>
      </c>
      <c r="D2956" s="60">
        <v>124.56</v>
      </c>
      <c r="E2956" s="60">
        <v>26.06</v>
      </c>
      <c r="F2956" s="60">
        <v>150.62</v>
      </c>
      <c r="G2956" s="13">
        <v>15</v>
      </c>
    </row>
    <row r="2957" spans="1:7">
      <c r="A2957" s="416" t="s">
        <v>6018</v>
      </c>
      <c r="B2957" s="58" t="s">
        <v>6019</v>
      </c>
      <c r="C2957" s="59" t="s">
        <v>14</v>
      </c>
      <c r="D2957" s="60">
        <v>167.28</v>
      </c>
      <c r="E2957" s="60">
        <v>26.06</v>
      </c>
      <c r="F2957" s="60">
        <v>193.34</v>
      </c>
      <c r="G2957" s="13">
        <v>15</v>
      </c>
    </row>
    <row r="2958" spans="1:7">
      <c r="A2958" s="416" t="s">
        <v>6020</v>
      </c>
      <c r="B2958" s="58" t="s">
        <v>6021</v>
      </c>
      <c r="C2958" s="59" t="s">
        <v>14</v>
      </c>
      <c r="D2958" s="60">
        <v>32.99</v>
      </c>
      <c r="E2958" s="60">
        <v>6.36</v>
      </c>
      <c r="F2958" s="60">
        <v>39.35</v>
      </c>
      <c r="G2958" s="13">
        <v>15</v>
      </c>
    </row>
    <row r="2959" spans="1:7">
      <c r="A2959" s="416" t="s">
        <v>6022</v>
      </c>
      <c r="B2959" s="58" t="s">
        <v>6023</v>
      </c>
      <c r="C2959" s="59" t="s">
        <v>14</v>
      </c>
      <c r="D2959" s="60">
        <v>22.31</v>
      </c>
      <c r="E2959" s="60">
        <v>20.84</v>
      </c>
      <c r="F2959" s="60">
        <v>43.15</v>
      </c>
      <c r="G2959" s="13">
        <v>15</v>
      </c>
    </row>
    <row r="2960" spans="1:7">
      <c r="A2960" s="416" t="s">
        <v>6024</v>
      </c>
      <c r="B2960" s="58" t="s">
        <v>6025</v>
      </c>
      <c r="C2960" s="59" t="s">
        <v>14</v>
      </c>
      <c r="D2960" s="60">
        <v>14.46</v>
      </c>
      <c r="E2960" s="60">
        <v>20.84</v>
      </c>
      <c r="F2960" s="60">
        <v>35.299999999999997</v>
      </c>
      <c r="G2960" s="13">
        <v>15</v>
      </c>
    </row>
    <row r="2961" spans="1:7">
      <c r="A2961" s="416" t="s">
        <v>6026</v>
      </c>
      <c r="B2961" s="58" t="s">
        <v>6027</v>
      </c>
      <c r="C2961" s="59" t="s">
        <v>14</v>
      </c>
      <c r="D2961" s="60">
        <v>37.79</v>
      </c>
      <c r="E2961" s="60">
        <v>3.18</v>
      </c>
      <c r="F2961" s="60">
        <v>40.97</v>
      </c>
      <c r="G2961" s="13">
        <v>15</v>
      </c>
    </row>
    <row r="2962" spans="1:7">
      <c r="A2962" s="416" t="s">
        <v>6028</v>
      </c>
      <c r="B2962" s="58" t="s">
        <v>6029</v>
      </c>
      <c r="C2962" s="59" t="s">
        <v>14</v>
      </c>
      <c r="D2962" s="60">
        <v>9.27</v>
      </c>
      <c r="E2962" s="60">
        <v>8.85</v>
      </c>
      <c r="F2962" s="60">
        <v>18.12</v>
      </c>
      <c r="G2962" s="13">
        <v>15</v>
      </c>
    </row>
    <row r="2963" spans="1:7">
      <c r="A2963" s="416" t="s">
        <v>6030</v>
      </c>
      <c r="B2963" s="58" t="s">
        <v>6031</v>
      </c>
      <c r="C2963" s="59" t="s">
        <v>14</v>
      </c>
      <c r="D2963" s="60">
        <v>383.89</v>
      </c>
      <c r="E2963" s="60">
        <v>36.65</v>
      </c>
      <c r="F2963" s="60">
        <v>420.54</v>
      </c>
      <c r="G2963" s="13">
        <v>15</v>
      </c>
    </row>
    <row r="2964" spans="1:7">
      <c r="A2964" s="416" t="s">
        <v>6032</v>
      </c>
      <c r="B2964" s="58" t="s">
        <v>6033</v>
      </c>
      <c r="C2964" s="59" t="s">
        <v>14</v>
      </c>
      <c r="D2964" s="60">
        <v>7.74</v>
      </c>
      <c r="E2964" s="60">
        <v>2.12</v>
      </c>
      <c r="F2964" s="60">
        <v>9.86</v>
      </c>
      <c r="G2964" s="13">
        <v>15</v>
      </c>
    </row>
    <row r="2965" spans="1:7">
      <c r="A2965" s="416" t="s">
        <v>6034</v>
      </c>
      <c r="B2965" s="58" t="s">
        <v>6035</v>
      </c>
      <c r="C2965" s="59" t="s">
        <v>14</v>
      </c>
      <c r="D2965" s="60">
        <v>72.06</v>
      </c>
      <c r="E2965" s="60">
        <v>2.12</v>
      </c>
      <c r="F2965" s="60">
        <v>74.180000000000007</v>
      </c>
      <c r="G2965" s="13">
        <v>15</v>
      </c>
    </row>
    <row r="2966" spans="1:7">
      <c r="A2966" s="416" t="s">
        <v>6036</v>
      </c>
      <c r="B2966" s="58" t="s">
        <v>6037</v>
      </c>
      <c r="C2966" s="59" t="s">
        <v>14</v>
      </c>
      <c r="D2966" s="60">
        <v>89.14</v>
      </c>
      <c r="E2966" s="60">
        <v>10.42</v>
      </c>
      <c r="F2966" s="60">
        <v>99.56</v>
      </c>
      <c r="G2966" s="13">
        <v>15</v>
      </c>
    </row>
    <row r="2967" spans="1:7">
      <c r="A2967" s="416" t="s">
        <v>6038</v>
      </c>
      <c r="B2967" s="58" t="s">
        <v>6039</v>
      </c>
      <c r="C2967" s="59" t="s">
        <v>14</v>
      </c>
      <c r="D2967" s="60">
        <v>36.29</v>
      </c>
      <c r="E2967" s="60">
        <v>10.42</v>
      </c>
      <c r="F2967" s="60">
        <v>46.71</v>
      </c>
      <c r="G2967" s="13">
        <v>15</v>
      </c>
    </row>
    <row r="2968" spans="1:7">
      <c r="A2968" s="416" t="s">
        <v>32191</v>
      </c>
      <c r="B2968" s="58" t="s">
        <v>6040</v>
      </c>
      <c r="C2968" s="59"/>
      <c r="D2968" s="60"/>
      <c r="E2968" s="60"/>
      <c r="F2968" s="60"/>
      <c r="G2968" s="13">
        <v>15</v>
      </c>
    </row>
    <row r="2969" spans="1:7">
      <c r="A2969" s="416" t="s">
        <v>6041</v>
      </c>
      <c r="B2969" s="58" t="s">
        <v>6042</v>
      </c>
      <c r="C2969" s="59"/>
      <c r="D2969" s="60"/>
      <c r="E2969" s="60"/>
      <c r="F2969" s="60"/>
      <c r="G2969" s="13">
        <v>15</v>
      </c>
    </row>
    <row r="2970" spans="1:7" ht="30">
      <c r="A2970" s="416" t="s">
        <v>6043</v>
      </c>
      <c r="B2970" s="58" t="s">
        <v>6044</v>
      </c>
      <c r="C2970" s="59" t="s">
        <v>14</v>
      </c>
      <c r="D2970" s="60">
        <v>869.59</v>
      </c>
      <c r="E2970" s="60">
        <v>641.04999999999995</v>
      </c>
      <c r="F2970" s="60">
        <v>1510.64</v>
      </c>
    </row>
    <row r="2971" spans="1:7" ht="30">
      <c r="A2971" s="416" t="s">
        <v>6045</v>
      </c>
      <c r="B2971" s="58" t="s">
        <v>6046</v>
      </c>
      <c r="C2971" s="59" t="s">
        <v>14</v>
      </c>
      <c r="D2971" s="60">
        <v>906.35</v>
      </c>
      <c r="E2971" s="60">
        <v>641.04999999999995</v>
      </c>
      <c r="F2971" s="60">
        <v>1547.4</v>
      </c>
    </row>
    <row r="2972" spans="1:7" ht="30">
      <c r="A2972" s="416" t="s">
        <v>6047</v>
      </c>
      <c r="B2972" s="58" t="s">
        <v>6048</v>
      </c>
      <c r="C2972" s="59" t="s">
        <v>14</v>
      </c>
      <c r="D2972" s="60">
        <v>2582.38</v>
      </c>
      <c r="E2972" s="60">
        <v>1130.42</v>
      </c>
      <c r="F2972" s="60">
        <v>3712.8</v>
      </c>
      <c r="G2972" s="13">
        <v>15</v>
      </c>
    </row>
    <row r="2973" spans="1:7" ht="30">
      <c r="A2973" s="416" t="s">
        <v>6049</v>
      </c>
      <c r="B2973" s="58" t="s">
        <v>6050</v>
      </c>
      <c r="C2973" s="59" t="s">
        <v>14</v>
      </c>
      <c r="D2973" s="60">
        <v>2728.42</v>
      </c>
      <c r="E2973" s="60">
        <v>1130.42</v>
      </c>
      <c r="F2973" s="60">
        <v>3858.84</v>
      </c>
      <c r="G2973" s="13">
        <v>15</v>
      </c>
    </row>
    <row r="2974" spans="1:7" ht="30">
      <c r="A2974" s="416" t="s">
        <v>6051</v>
      </c>
      <c r="B2974" s="58" t="s">
        <v>6052</v>
      </c>
      <c r="C2974" s="59" t="s">
        <v>14</v>
      </c>
      <c r="D2974" s="60">
        <v>3031.67</v>
      </c>
      <c r="E2974" s="60">
        <v>1130.42</v>
      </c>
      <c r="F2974" s="60">
        <v>4162.09</v>
      </c>
      <c r="G2974" s="13">
        <v>15</v>
      </c>
    </row>
    <row r="2975" spans="1:7" ht="30">
      <c r="A2975" s="416" t="s">
        <v>6053</v>
      </c>
      <c r="B2975" s="58" t="s">
        <v>6054</v>
      </c>
      <c r="C2975" s="59" t="s">
        <v>14</v>
      </c>
      <c r="D2975" s="60">
        <v>3375.73</v>
      </c>
      <c r="E2975" s="60">
        <v>1130.42</v>
      </c>
      <c r="F2975" s="60">
        <v>4506.1499999999996</v>
      </c>
      <c r="G2975" s="13">
        <v>15</v>
      </c>
    </row>
    <row r="2976" spans="1:7">
      <c r="A2976" s="416" t="s">
        <v>6055</v>
      </c>
      <c r="B2976" s="58" t="s">
        <v>6056</v>
      </c>
      <c r="C2976" s="59"/>
      <c r="D2976" s="60"/>
      <c r="E2976" s="60"/>
      <c r="F2976" s="60"/>
      <c r="G2976" s="13">
        <v>15</v>
      </c>
    </row>
    <row r="2977" spans="1:7">
      <c r="A2977" s="416" t="s">
        <v>6057</v>
      </c>
      <c r="B2977" s="58" t="s">
        <v>24934</v>
      </c>
      <c r="C2977" s="59" t="s">
        <v>14</v>
      </c>
      <c r="D2977" s="60">
        <v>2490.0300000000002</v>
      </c>
      <c r="E2977" s="60">
        <v>817.14</v>
      </c>
      <c r="F2977" s="60">
        <v>3307.17</v>
      </c>
      <c r="G2977" s="13">
        <v>15</v>
      </c>
    </row>
    <row r="2978" spans="1:7">
      <c r="A2978" s="416" t="s">
        <v>6058</v>
      </c>
      <c r="B2978" s="58" t="s">
        <v>6059</v>
      </c>
      <c r="C2978" s="59" t="s">
        <v>14</v>
      </c>
      <c r="D2978" s="60">
        <v>5816.28</v>
      </c>
      <c r="E2978" s="60">
        <v>1745.49</v>
      </c>
      <c r="F2978" s="60">
        <v>7561.77</v>
      </c>
    </row>
    <row r="2979" spans="1:7">
      <c r="A2979" s="416" t="s">
        <v>6060</v>
      </c>
      <c r="B2979" s="58" t="s">
        <v>6061</v>
      </c>
      <c r="C2979" s="59" t="s">
        <v>14</v>
      </c>
      <c r="D2979" s="60">
        <v>9636.2099999999991</v>
      </c>
      <c r="E2979" s="60">
        <v>2300.85</v>
      </c>
      <c r="F2979" s="60">
        <v>11937.06</v>
      </c>
      <c r="G2979" s="13">
        <v>15</v>
      </c>
    </row>
    <row r="2980" spans="1:7">
      <c r="A2980" s="416" t="s">
        <v>471</v>
      </c>
      <c r="B2980" s="58" t="s">
        <v>472</v>
      </c>
      <c r="C2980" s="59" t="s">
        <v>14</v>
      </c>
      <c r="D2980" s="60">
        <v>13437.22</v>
      </c>
      <c r="E2980" s="60">
        <v>2789.57</v>
      </c>
      <c r="F2980" s="60">
        <v>16226.79</v>
      </c>
      <c r="G2980" s="13">
        <v>15</v>
      </c>
    </row>
    <row r="2981" spans="1:7">
      <c r="A2981" s="416" t="s">
        <v>6062</v>
      </c>
      <c r="B2981" s="58" t="s">
        <v>6063</v>
      </c>
      <c r="C2981" s="59" t="s">
        <v>14</v>
      </c>
      <c r="D2981" s="60">
        <v>603.47</v>
      </c>
      <c r="E2981" s="60">
        <v>555.23</v>
      </c>
      <c r="F2981" s="60">
        <v>1158.7</v>
      </c>
      <c r="G2981" s="13">
        <v>15</v>
      </c>
    </row>
    <row r="2982" spans="1:7">
      <c r="A2982" s="416" t="s">
        <v>6064</v>
      </c>
      <c r="B2982" s="58" t="s">
        <v>6065</v>
      </c>
      <c r="C2982" s="59"/>
      <c r="D2982" s="60"/>
      <c r="E2982" s="60"/>
      <c r="F2982" s="60"/>
      <c r="G2982" s="13">
        <v>15</v>
      </c>
    </row>
    <row r="2983" spans="1:7">
      <c r="A2983" s="416" t="s">
        <v>6066</v>
      </c>
      <c r="B2983" s="58" t="s">
        <v>6067</v>
      </c>
      <c r="C2983" s="59" t="s">
        <v>14</v>
      </c>
      <c r="D2983" s="60">
        <v>1863.95</v>
      </c>
      <c r="E2983" s="60">
        <v>39.07</v>
      </c>
      <c r="F2983" s="60">
        <v>1903.02</v>
      </c>
      <c r="G2983" s="13">
        <v>15</v>
      </c>
    </row>
    <row r="2984" spans="1:7">
      <c r="A2984" s="416" t="s">
        <v>6068</v>
      </c>
      <c r="B2984" s="58" t="s">
        <v>6069</v>
      </c>
      <c r="C2984" s="59" t="s">
        <v>14</v>
      </c>
      <c r="D2984" s="60">
        <v>3279.8</v>
      </c>
      <c r="E2984" s="60">
        <v>39.07</v>
      </c>
      <c r="F2984" s="60">
        <v>3318.87</v>
      </c>
    </row>
    <row r="2985" spans="1:7">
      <c r="A2985" s="416" t="s">
        <v>6070</v>
      </c>
      <c r="B2985" s="58" t="s">
        <v>6071</v>
      </c>
      <c r="C2985" s="59" t="s">
        <v>14</v>
      </c>
      <c r="D2985" s="60">
        <v>608.80999999999995</v>
      </c>
      <c r="E2985" s="60">
        <v>62.52</v>
      </c>
      <c r="F2985" s="60">
        <v>671.33</v>
      </c>
      <c r="G2985" s="13">
        <v>15</v>
      </c>
    </row>
    <row r="2986" spans="1:7">
      <c r="A2986" s="416" t="s">
        <v>6072</v>
      </c>
      <c r="B2986" s="58" t="s">
        <v>6073</v>
      </c>
      <c r="C2986" s="59" t="s">
        <v>14</v>
      </c>
      <c r="D2986" s="60">
        <v>1022.77</v>
      </c>
      <c r="E2986" s="60">
        <v>62.52</v>
      </c>
      <c r="F2986" s="60">
        <v>1085.29</v>
      </c>
      <c r="G2986" s="13">
        <v>15</v>
      </c>
    </row>
    <row r="2987" spans="1:7">
      <c r="A2987" s="416" t="s">
        <v>200</v>
      </c>
      <c r="B2987" s="58" t="s">
        <v>201</v>
      </c>
      <c r="C2987" s="59" t="s">
        <v>14</v>
      </c>
      <c r="D2987" s="60">
        <v>2437.5500000000002</v>
      </c>
      <c r="E2987" s="60">
        <v>39.07</v>
      </c>
      <c r="F2987" s="60">
        <v>2476.62</v>
      </c>
      <c r="G2987" s="13">
        <v>15</v>
      </c>
    </row>
    <row r="2988" spans="1:7">
      <c r="A2988" s="416" t="s">
        <v>6074</v>
      </c>
      <c r="B2988" s="58" t="s">
        <v>6075</v>
      </c>
      <c r="C2988" s="59"/>
      <c r="D2988" s="60"/>
      <c r="E2988" s="60"/>
      <c r="F2988" s="60"/>
      <c r="G2988" s="13">
        <v>15</v>
      </c>
    </row>
    <row r="2989" spans="1:7">
      <c r="A2989" s="416" t="s">
        <v>6076</v>
      </c>
      <c r="B2989" s="58" t="s">
        <v>6077</v>
      </c>
      <c r="C2989" s="59" t="s">
        <v>14</v>
      </c>
      <c r="D2989" s="60">
        <v>1058.8800000000001</v>
      </c>
      <c r="E2989" s="60"/>
      <c r="F2989" s="60">
        <v>1058.8800000000001</v>
      </c>
      <c r="G2989" s="13">
        <v>15</v>
      </c>
    </row>
    <row r="2990" spans="1:7">
      <c r="A2990" s="416" t="s">
        <v>32192</v>
      </c>
      <c r="B2990" s="58" t="s">
        <v>6078</v>
      </c>
      <c r="C2990" s="59"/>
      <c r="D2990" s="60"/>
      <c r="E2990" s="60"/>
      <c r="F2990" s="60"/>
    </row>
    <row r="2991" spans="1:7" ht="30">
      <c r="A2991" s="416" t="s">
        <v>6079</v>
      </c>
      <c r="B2991" s="58" t="s">
        <v>6080</v>
      </c>
      <c r="C2991" s="59"/>
      <c r="D2991" s="60"/>
      <c r="E2991" s="60"/>
      <c r="F2991" s="60"/>
      <c r="G2991" s="13">
        <v>15</v>
      </c>
    </row>
    <row r="2992" spans="1:7" ht="30">
      <c r="A2992" s="416" t="s">
        <v>6081</v>
      </c>
      <c r="B2992" s="58" t="s">
        <v>6082</v>
      </c>
      <c r="C2992" s="59" t="s">
        <v>13</v>
      </c>
      <c r="D2992" s="60">
        <v>6.02</v>
      </c>
      <c r="E2992" s="60">
        <v>26.06</v>
      </c>
      <c r="F2992" s="60">
        <v>32.08</v>
      </c>
    </row>
    <row r="2993" spans="1:7" ht="30">
      <c r="A2993" s="416" t="s">
        <v>103</v>
      </c>
      <c r="B2993" s="58" t="s">
        <v>104</v>
      </c>
      <c r="C2993" s="59" t="s">
        <v>13</v>
      </c>
      <c r="D2993" s="60">
        <v>6.27</v>
      </c>
      <c r="E2993" s="60">
        <v>26.06</v>
      </c>
      <c r="F2993" s="60">
        <v>32.33</v>
      </c>
    </row>
    <row r="2994" spans="1:7" ht="30">
      <c r="A2994" s="416" t="s">
        <v>299</v>
      </c>
      <c r="B2994" s="58" t="s">
        <v>300</v>
      </c>
      <c r="C2994" s="59" t="s">
        <v>13</v>
      </c>
      <c r="D2994" s="60">
        <v>13.12</v>
      </c>
      <c r="E2994" s="60">
        <v>26.06</v>
      </c>
      <c r="F2994" s="60">
        <v>39.18</v>
      </c>
      <c r="G2994" s="13">
        <v>15</v>
      </c>
    </row>
    <row r="2995" spans="1:7" ht="30">
      <c r="A2995" s="416" t="s">
        <v>6083</v>
      </c>
      <c r="B2995" s="58" t="s">
        <v>6084</v>
      </c>
      <c r="C2995" s="59" t="s">
        <v>13</v>
      </c>
      <c r="D2995" s="60">
        <v>24.09</v>
      </c>
      <c r="E2995" s="60">
        <v>26.06</v>
      </c>
      <c r="F2995" s="60">
        <v>50.15</v>
      </c>
      <c r="G2995" s="13">
        <v>15</v>
      </c>
    </row>
    <row r="2996" spans="1:7" ht="30">
      <c r="A2996" s="416" t="s">
        <v>378</v>
      </c>
      <c r="B2996" s="58" t="s">
        <v>379</v>
      </c>
      <c r="C2996" s="59" t="s">
        <v>13</v>
      </c>
      <c r="D2996" s="60">
        <v>21.06</v>
      </c>
      <c r="E2996" s="60">
        <v>31.26</v>
      </c>
      <c r="F2996" s="60">
        <v>52.32</v>
      </c>
      <c r="G2996" s="13">
        <v>15</v>
      </c>
    </row>
    <row r="2997" spans="1:7" ht="30">
      <c r="A2997" s="416" t="s">
        <v>6085</v>
      </c>
      <c r="B2997" s="58" t="s">
        <v>6086</v>
      </c>
      <c r="C2997" s="59" t="s">
        <v>13</v>
      </c>
      <c r="D2997" s="60">
        <v>46.13</v>
      </c>
      <c r="E2997" s="60">
        <v>36.47</v>
      </c>
      <c r="F2997" s="60">
        <v>82.6</v>
      </c>
      <c r="G2997" s="13">
        <v>15</v>
      </c>
    </row>
    <row r="2998" spans="1:7" ht="30">
      <c r="A2998" s="416" t="s">
        <v>6087</v>
      </c>
      <c r="B2998" s="58" t="s">
        <v>6088</v>
      </c>
      <c r="C2998" s="59" t="s">
        <v>13</v>
      </c>
      <c r="D2998" s="60">
        <v>64.52</v>
      </c>
      <c r="E2998" s="60">
        <v>46.89</v>
      </c>
      <c r="F2998" s="60">
        <v>111.41</v>
      </c>
      <c r="G2998" s="13">
        <v>15</v>
      </c>
    </row>
    <row r="2999" spans="1:7" ht="30">
      <c r="A2999" s="416" t="s">
        <v>6089</v>
      </c>
      <c r="B2999" s="58" t="s">
        <v>6090</v>
      </c>
      <c r="C2999" s="59" t="s">
        <v>13</v>
      </c>
      <c r="D2999" s="60">
        <v>75.16</v>
      </c>
      <c r="E2999" s="60">
        <v>52.1</v>
      </c>
      <c r="F2999" s="60">
        <v>127.26</v>
      </c>
      <c r="G2999" s="13">
        <v>15</v>
      </c>
    </row>
    <row r="3000" spans="1:7" ht="30">
      <c r="A3000" s="416" t="s">
        <v>6091</v>
      </c>
      <c r="B3000" s="58" t="s">
        <v>6092</v>
      </c>
      <c r="C3000" s="59" t="s">
        <v>13</v>
      </c>
      <c r="D3000" s="60">
        <v>149.52000000000001</v>
      </c>
      <c r="E3000" s="60">
        <v>57.31</v>
      </c>
      <c r="F3000" s="60">
        <v>206.83</v>
      </c>
      <c r="G3000" s="13">
        <v>15</v>
      </c>
    </row>
    <row r="3001" spans="1:7">
      <c r="A3001" s="416" t="s">
        <v>6093</v>
      </c>
      <c r="B3001" s="58" t="s">
        <v>6094</v>
      </c>
      <c r="C3001" s="59"/>
      <c r="D3001" s="60"/>
      <c r="E3001" s="60"/>
      <c r="F3001" s="60"/>
      <c r="G3001" s="13">
        <v>15</v>
      </c>
    </row>
    <row r="3002" spans="1:7" ht="30">
      <c r="A3002" s="416" t="s">
        <v>306</v>
      </c>
      <c r="B3002" s="58" t="s">
        <v>307</v>
      </c>
      <c r="C3002" s="59" t="s">
        <v>13</v>
      </c>
      <c r="D3002" s="60">
        <v>12.37</v>
      </c>
      <c r="E3002" s="60">
        <v>26.06</v>
      </c>
      <c r="F3002" s="60">
        <v>38.43</v>
      </c>
      <c r="G3002" s="13">
        <v>15</v>
      </c>
    </row>
    <row r="3003" spans="1:7" ht="30">
      <c r="A3003" s="416" t="s">
        <v>415</v>
      </c>
      <c r="B3003" s="58" t="s">
        <v>416</v>
      </c>
      <c r="C3003" s="59" t="s">
        <v>13</v>
      </c>
      <c r="D3003" s="60">
        <v>16.21</v>
      </c>
      <c r="E3003" s="60">
        <v>31.26</v>
      </c>
      <c r="F3003" s="60">
        <v>47.47</v>
      </c>
    </row>
    <row r="3004" spans="1:7" ht="30">
      <c r="A3004" s="416" t="s">
        <v>310</v>
      </c>
      <c r="B3004" s="58" t="s">
        <v>311</v>
      </c>
      <c r="C3004" s="59" t="s">
        <v>13</v>
      </c>
      <c r="D3004" s="60">
        <v>28.27</v>
      </c>
      <c r="E3004" s="60">
        <v>46.89</v>
      </c>
      <c r="F3004" s="60">
        <v>75.16</v>
      </c>
      <c r="G3004" s="13">
        <v>15</v>
      </c>
    </row>
    <row r="3005" spans="1:7" ht="30">
      <c r="A3005" s="416" t="s">
        <v>413</v>
      </c>
      <c r="B3005" s="58" t="s">
        <v>414</v>
      </c>
      <c r="C3005" s="59" t="s">
        <v>13</v>
      </c>
      <c r="D3005" s="60">
        <v>24.43</v>
      </c>
      <c r="E3005" s="60">
        <v>57.31</v>
      </c>
      <c r="F3005" s="60">
        <v>81.739999999999995</v>
      </c>
      <c r="G3005" s="13">
        <v>15</v>
      </c>
    </row>
    <row r="3006" spans="1:7" ht="30">
      <c r="A3006" s="416" t="s">
        <v>6095</v>
      </c>
      <c r="B3006" s="58" t="s">
        <v>6096</v>
      </c>
      <c r="C3006" s="59"/>
      <c r="D3006" s="60"/>
      <c r="E3006" s="60"/>
      <c r="F3006" s="60"/>
      <c r="G3006" s="13">
        <v>15</v>
      </c>
    </row>
    <row r="3007" spans="1:7" ht="30">
      <c r="A3007" s="416" t="s">
        <v>304</v>
      </c>
      <c r="B3007" s="58" t="s">
        <v>305</v>
      </c>
      <c r="C3007" s="59" t="s">
        <v>13</v>
      </c>
      <c r="D3007" s="60">
        <v>25.18</v>
      </c>
      <c r="E3007" s="60">
        <v>31.26</v>
      </c>
      <c r="F3007" s="60">
        <v>56.44</v>
      </c>
      <c r="G3007" s="13">
        <v>15</v>
      </c>
    </row>
    <row r="3008" spans="1:7" ht="30">
      <c r="A3008" s="416" t="s">
        <v>248</v>
      </c>
      <c r="B3008" s="58" t="s">
        <v>252</v>
      </c>
      <c r="C3008" s="59" t="s">
        <v>13</v>
      </c>
      <c r="D3008" s="60">
        <v>45.61</v>
      </c>
      <c r="E3008" s="60">
        <v>46.89</v>
      </c>
      <c r="F3008" s="60">
        <v>92.5</v>
      </c>
    </row>
    <row r="3009" spans="1:7" ht="30">
      <c r="A3009" s="416" t="s">
        <v>249</v>
      </c>
      <c r="B3009" s="58" t="s">
        <v>253</v>
      </c>
      <c r="C3009" s="59" t="s">
        <v>13</v>
      </c>
      <c r="D3009" s="60">
        <v>58.78</v>
      </c>
      <c r="E3009" s="60">
        <v>57.31</v>
      </c>
      <c r="F3009" s="60">
        <v>116.09</v>
      </c>
      <c r="G3009" s="13">
        <v>15</v>
      </c>
    </row>
    <row r="3010" spans="1:7" ht="30">
      <c r="A3010" s="416" t="s">
        <v>308</v>
      </c>
      <c r="B3010" s="58" t="s">
        <v>309</v>
      </c>
      <c r="C3010" s="59" t="s">
        <v>13</v>
      </c>
      <c r="D3010" s="60">
        <v>111.32</v>
      </c>
      <c r="E3010" s="60">
        <v>57.31</v>
      </c>
      <c r="F3010" s="60">
        <v>168.63</v>
      </c>
      <c r="G3010" s="13">
        <v>15</v>
      </c>
    </row>
    <row r="3011" spans="1:7" ht="30">
      <c r="A3011" s="416" t="s">
        <v>247</v>
      </c>
      <c r="B3011" s="58" t="s">
        <v>251</v>
      </c>
      <c r="C3011" s="59" t="s">
        <v>13</v>
      </c>
      <c r="D3011" s="60">
        <v>21.79</v>
      </c>
      <c r="E3011" s="60">
        <v>26.06</v>
      </c>
      <c r="F3011" s="60">
        <v>47.85</v>
      </c>
      <c r="G3011" s="13">
        <v>15</v>
      </c>
    </row>
    <row r="3012" spans="1:7" ht="30">
      <c r="A3012" s="416" t="s">
        <v>6097</v>
      </c>
      <c r="B3012" s="58" t="s">
        <v>6098</v>
      </c>
      <c r="C3012" s="59"/>
      <c r="D3012" s="60"/>
      <c r="E3012" s="60"/>
      <c r="F3012" s="60"/>
      <c r="G3012" s="13">
        <v>15</v>
      </c>
    </row>
    <row r="3013" spans="1:7" ht="30">
      <c r="A3013" s="416" t="s">
        <v>6099</v>
      </c>
      <c r="B3013" s="58" t="s">
        <v>6100</v>
      </c>
      <c r="C3013" s="59" t="s">
        <v>13</v>
      </c>
      <c r="D3013" s="60">
        <v>27.85</v>
      </c>
      <c r="E3013" s="60">
        <v>18.329999999999998</v>
      </c>
      <c r="F3013" s="60">
        <v>46.18</v>
      </c>
      <c r="G3013" s="13">
        <v>15</v>
      </c>
    </row>
    <row r="3014" spans="1:7" ht="30">
      <c r="A3014" s="416" t="s">
        <v>6101</v>
      </c>
      <c r="B3014" s="58" t="s">
        <v>6102</v>
      </c>
      <c r="C3014" s="59" t="s">
        <v>13</v>
      </c>
      <c r="D3014" s="60">
        <v>53.26</v>
      </c>
      <c r="E3014" s="60">
        <v>18.329999999999998</v>
      </c>
      <c r="F3014" s="60">
        <v>71.59</v>
      </c>
    </row>
    <row r="3015" spans="1:7" ht="30">
      <c r="A3015" s="416" t="s">
        <v>6103</v>
      </c>
      <c r="B3015" s="58" t="s">
        <v>6104</v>
      </c>
      <c r="C3015" s="59" t="s">
        <v>13</v>
      </c>
      <c r="D3015" s="60">
        <v>101.31</v>
      </c>
      <c r="E3015" s="60">
        <v>18.329999999999998</v>
      </c>
      <c r="F3015" s="60">
        <v>119.64</v>
      </c>
      <c r="G3015" s="13">
        <v>15</v>
      </c>
    </row>
    <row r="3016" spans="1:7" ht="30">
      <c r="A3016" s="416" t="s">
        <v>6105</v>
      </c>
      <c r="B3016" s="58" t="s">
        <v>6106</v>
      </c>
      <c r="C3016" s="59" t="s">
        <v>13</v>
      </c>
      <c r="D3016" s="60">
        <v>82.54</v>
      </c>
      <c r="E3016" s="60">
        <v>18.329999999999998</v>
      </c>
      <c r="F3016" s="60">
        <v>100.87</v>
      </c>
      <c r="G3016" s="13">
        <v>15</v>
      </c>
    </row>
    <row r="3017" spans="1:7" ht="30">
      <c r="A3017" s="416" t="s">
        <v>6107</v>
      </c>
      <c r="B3017" s="58" t="s">
        <v>6108</v>
      </c>
      <c r="C3017" s="59" t="s">
        <v>13</v>
      </c>
      <c r="D3017" s="60">
        <v>159.53</v>
      </c>
      <c r="E3017" s="60">
        <v>18.329999999999998</v>
      </c>
      <c r="F3017" s="60">
        <v>177.86</v>
      </c>
      <c r="G3017" s="13">
        <v>15</v>
      </c>
    </row>
    <row r="3018" spans="1:7" ht="30">
      <c r="A3018" s="416" t="s">
        <v>6109</v>
      </c>
      <c r="B3018" s="58" t="s">
        <v>6110</v>
      </c>
      <c r="C3018" s="59" t="s">
        <v>13</v>
      </c>
      <c r="D3018" s="60">
        <v>249.21</v>
      </c>
      <c r="E3018" s="60">
        <v>36.65</v>
      </c>
      <c r="F3018" s="60">
        <v>285.86</v>
      </c>
      <c r="G3018" s="13">
        <v>15</v>
      </c>
    </row>
    <row r="3019" spans="1:7" ht="30">
      <c r="A3019" s="416" t="s">
        <v>6111</v>
      </c>
      <c r="B3019" s="58" t="s">
        <v>6112</v>
      </c>
      <c r="C3019" s="59" t="s">
        <v>13</v>
      </c>
      <c r="D3019" s="60">
        <v>407.49</v>
      </c>
      <c r="E3019" s="60">
        <v>36.65</v>
      </c>
      <c r="F3019" s="60">
        <v>444.14</v>
      </c>
      <c r="G3019" s="13">
        <v>15</v>
      </c>
    </row>
    <row r="3020" spans="1:7" ht="30">
      <c r="A3020" s="416" t="s">
        <v>6113</v>
      </c>
      <c r="B3020" s="58" t="s">
        <v>6114</v>
      </c>
      <c r="C3020" s="59" t="s">
        <v>13</v>
      </c>
      <c r="D3020" s="60">
        <v>555.23</v>
      </c>
      <c r="E3020" s="60">
        <v>36.65</v>
      </c>
      <c r="F3020" s="60">
        <v>591.88</v>
      </c>
      <c r="G3020" s="13">
        <v>15</v>
      </c>
    </row>
    <row r="3021" spans="1:7">
      <c r="A3021" s="416" t="s">
        <v>6115</v>
      </c>
      <c r="B3021" s="58" t="s">
        <v>6116</v>
      </c>
      <c r="C3021" s="59"/>
      <c r="D3021" s="60"/>
      <c r="E3021" s="60"/>
      <c r="F3021" s="60"/>
      <c r="G3021" s="13">
        <v>15</v>
      </c>
    </row>
    <row r="3022" spans="1:7" ht="30">
      <c r="A3022" s="416" t="s">
        <v>179</v>
      </c>
      <c r="B3022" s="58" t="s">
        <v>180</v>
      </c>
      <c r="C3022" s="59" t="s">
        <v>13</v>
      </c>
      <c r="D3022" s="60">
        <v>28.86</v>
      </c>
      <c r="E3022" s="60">
        <v>18.329999999999998</v>
      </c>
      <c r="F3022" s="60">
        <v>47.19</v>
      </c>
      <c r="G3022" s="13">
        <v>15</v>
      </c>
    </row>
    <row r="3023" spans="1:7" ht="30">
      <c r="A3023" s="416" t="s">
        <v>189</v>
      </c>
      <c r="B3023" s="58" t="s">
        <v>190</v>
      </c>
      <c r="C3023" s="59" t="s">
        <v>13</v>
      </c>
      <c r="D3023" s="60">
        <v>57.18</v>
      </c>
      <c r="E3023" s="60">
        <v>18.329999999999998</v>
      </c>
      <c r="F3023" s="60">
        <v>75.510000000000005</v>
      </c>
    </row>
    <row r="3024" spans="1:7" ht="30">
      <c r="A3024" s="416" t="s">
        <v>6117</v>
      </c>
      <c r="B3024" s="58" t="s">
        <v>6118</v>
      </c>
      <c r="C3024" s="59" t="s">
        <v>13</v>
      </c>
      <c r="D3024" s="60">
        <v>92.53</v>
      </c>
      <c r="E3024" s="60">
        <v>36.65</v>
      </c>
      <c r="F3024" s="60">
        <v>129.18</v>
      </c>
      <c r="G3024" s="13">
        <v>15</v>
      </c>
    </row>
    <row r="3025" spans="1:7" ht="30">
      <c r="A3025" s="416" t="s">
        <v>6119</v>
      </c>
      <c r="B3025" s="58" t="s">
        <v>6120</v>
      </c>
      <c r="C3025" s="59" t="s">
        <v>13</v>
      </c>
      <c r="D3025" s="60">
        <v>165.45</v>
      </c>
      <c r="E3025" s="60">
        <v>36.65</v>
      </c>
      <c r="F3025" s="60">
        <v>202.1</v>
      </c>
      <c r="G3025" s="13">
        <v>15</v>
      </c>
    </row>
    <row r="3026" spans="1:7" ht="30">
      <c r="A3026" s="416" t="s">
        <v>6121</v>
      </c>
      <c r="B3026" s="58" t="s">
        <v>6122</v>
      </c>
      <c r="C3026" s="59" t="s">
        <v>13</v>
      </c>
      <c r="D3026" s="60">
        <v>255.49</v>
      </c>
      <c r="E3026" s="60">
        <v>36.65</v>
      </c>
      <c r="F3026" s="60">
        <v>292.14</v>
      </c>
      <c r="G3026" s="13">
        <v>15</v>
      </c>
    </row>
    <row r="3027" spans="1:7" ht="30">
      <c r="A3027" s="416" t="s">
        <v>6123</v>
      </c>
      <c r="B3027" s="58" t="s">
        <v>6124</v>
      </c>
      <c r="C3027" s="59" t="s">
        <v>13</v>
      </c>
      <c r="D3027" s="60">
        <v>425.81</v>
      </c>
      <c r="E3027" s="60">
        <v>36.65</v>
      </c>
      <c r="F3027" s="60">
        <v>462.46</v>
      </c>
      <c r="G3027" s="13">
        <v>15</v>
      </c>
    </row>
    <row r="3028" spans="1:7">
      <c r="A3028" s="416" t="s">
        <v>6125</v>
      </c>
      <c r="B3028" s="58" t="s">
        <v>6126</v>
      </c>
      <c r="C3028" s="59"/>
      <c r="D3028" s="60"/>
      <c r="E3028" s="60"/>
      <c r="F3028" s="60"/>
      <c r="G3028" s="13">
        <v>15</v>
      </c>
    </row>
    <row r="3029" spans="1:7">
      <c r="A3029" s="416" t="s">
        <v>6127</v>
      </c>
      <c r="B3029" s="58" t="s">
        <v>6128</v>
      </c>
      <c r="C3029" s="59" t="s">
        <v>13</v>
      </c>
      <c r="D3029" s="60">
        <v>33.659999999999997</v>
      </c>
      <c r="E3029" s="60">
        <v>52.1</v>
      </c>
      <c r="F3029" s="60">
        <v>85.76</v>
      </c>
      <c r="G3029" s="13">
        <v>15</v>
      </c>
    </row>
    <row r="3030" spans="1:7">
      <c r="A3030" s="416" t="s">
        <v>6129</v>
      </c>
      <c r="B3030" s="58" t="s">
        <v>6130</v>
      </c>
      <c r="C3030" s="59" t="s">
        <v>13</v>
      </c>
      <c r="D3030" s="60">
        <v>39.450000000000003</v>
      </c>
      <c r="E3030" s="60">
        <v>57.31</v>
      </c>
      <c r="F3030" s="60">
        <v>96.76</v>
      </c>
    </row>
    <row r="3031" spans="1:7">
      <c r="A3031" s="416" t="s">
        <v>6131</v>
      </c>
      <c r="B3031" s="58" t="s">
        <v>6132</v>
      </c>
      <c r="C3031" s="59" t="s">
        <v>13</v>
      </c>
      <c r="D3031" s="60">
        <v>53.58</v>
      </c>
      <c r="E3031" s="60">
        <v>67.73</v>
      </c>
      <c r="F3031" s="60">
        <v>121.31</v>
      </c>
      <c r="G3031" s="13">
        <v>15</v>
      </c>
    </row>
    <row r="3032" spans="1:7">
      <c r="A3032" s="416" t="s">
        <v>6133</v>
      </c>
      <c r="B3032" s="58" t="s">
        <v>6134</v>
      </c>
      <c r="C3032" s="59" t="s">
        <v>13</v>
      </c>
      <c r="D3032" s="60">
        <v>69.31</v>
      </c>
      <c r="E3032" s="60">
        <v>72.94</v>
      </c>
      <c r="F3032" s="60">
        <v>142.25</v>
      </c>
      <c r="G3032" s="13">
        <v>15</v>
      </c>
    </row>
    <row r="3033" spans="1:7">
      <c r="A3033" s="416" t="s">
        <v>6135</v>
      </c>
      <c r="B3033" s="58" t="s">
        <v>6136</v>
      </c>
      <c r="C3033" s="59" t="s">
        <v>13</v>
      </c>
      <c r="D3033" s="60">
        <v>78.069999999999993</v>
      </c>
      <c r="E3033" s="60">
        <v>83.36</v>
      </c>
      <c r="F3033" s="60">
        <v>161.43</v>
      </c>
      <c r="G3033" s="13">
        <v>15</v>
      </c>
    </row>
    <row r="3034" spans="1:7">
      <c r="A3034" s="416" t="s">
        <v>6137</v>
      </c>
      <c r="B3034" s="58" t="s">
        <v>6138</v>
      </c>
      <c r="C3034" s="59" t="s">
        <v>13</v>
      </c>
      <c r="D3034" s="60">
        <v>104.34</v>
      </c>
      <c r="E3034" s="60">
        <v>93.78</v>
      </c>
      <c r="F3034" s="60">
        <v>198.12</v>
      </c>
      <c r="G3034" s="13">
        <v>15</v>
      </c>
    </row>
    <row r="3035" spans="1:7">
      <c r="A3035" s="416" t="s">
        <v>6139</v>
      </c>
      <c r="B3035" s="58" t="s">
        <v>6140</v>
      </c>
      <c r="C3035" s="59" t="s">
        <v>13</v>
      </c>
      <c r="D3035" s="60">
        <v>133.4</v>
      </c>
      <c r="E3035" s="60">
        <v>104.2</v>
      </c>
      <c r="F3035" s="60">
        <v>237.6</v>
      </c>
      <c r="G3035" s="13">
        <v>15</v>
      </c>
    </row>
    <row r="3036" spans="1:7">
      <c r="A3036" s="416" t="s">
        <v>6141</v>
      </c>
      <c r="B3036" s="58" t="s">
        <v>6142</v>
      </c>
      <c r="C3036" s="59" t="s">
        <v>13</v>
      </c>
      <c r="D3036" s="60">
        <v>149.44999999999999</v>
      </c>
      <c r="E3036" s="60">
        <v>117.23</v>
      </c>
      <c r="F3036" s="60">
        <v>266.68</v>
      </c>
      <c r="G3036" s="13">
        <v>15</v>
      </c>
    </row>
    <row r="3037" spans="1:7">
      <c r="A3037" s="416" t="s">
        <v>6143</v>
      </c>
      <c r="B3037" s="58" t="s">
        <v>6144</v>
      </c>
      <c r="C3037" s="59" t="s">
        <v>13</v>
      </c>
      <c r="D3037" s="60">
        <v>221.3</v>
      </c>
      <c r="E3037" s="60">
        <v>130.26</v>
      </c>
      <c r="F3037" s="60">
        <v>351.56</v>
      </c>
      <c r="G3037" s="13">
        <v>15</v>
      </c>
    </row>
    <row r="3038" spans="1:7">
      <c r="A3038" s="416" t="s">
        <v>6145</v>
      </c>
      <c r="B3038" s="58" t="s">
        <v>6146</v>
      </c>
      <c r="C3038" s="59" t="s">
        <v>13</v>
      </c>
      <c r="D3038" s="60">
        <v>377.94</v>
      </c>
      <c r="E3038" s="60">
        <v>143.27000000000001</v>
      </c>
      <c r="F3038" s="60">
        <v>521.21</v>
      </c>
      <c r="G3038" s="13">
        <v>15</v>
      </c>
    </row>
    <row r="3039" spans="1:7">
      <c r="A3039" s="416" t="s">
        <v>6147</v>
      </c>
      <c r="B3039" s="58" t="s">
        <v>6148</v>
      </c>
      <c r="C3039" s="59"/>
      <c r="D3039" s="60"/>
      <c r="E3039" s="60"/>
      <c r="F3039" s="60"/>
      <c r="G3039" s="13">
        <v>15</v>
      </c>
    </row>
    <row r="3040" spans="1:7" ht="30">
      <c r="A3040" s="416" t="s">
        <v>6149</v>
      </c>
      <c r="B3040" s="58" t="s">
        <v>6150</v>
      </c>
      <c r="C3040" s="59" t="s">
        <v>13</v>
      </c>
      <c r="D3040" s="60">
        <v>67.3</v>
      </c>
      <c r="E3040" s="60">
        <v>52.1</v>
      </c>
      <c r="F3040" s="60">
        <v>119.4</v>
      </c>
      <c r="G3040" s="13">
        <v>15</v>
      </c>
    </row>
    <row r="3041" spans="1:7" ht="30">
      <c r="A3041" s="416" t="s">
        <v>6151</v>
      </c>
      <c r="B3041" s="58" t="s">
        <v>6152</v>
      </c>
      <c r="C3041" s="59" t="s">
        <v>13</v>
      </c>
      <c r="D3041" s="60">
        <v>90.74</v>
      </c>
      <c r="E3041" s="60">
        <v>57.31</v>
      </c>
      <c r="F3041" s="60">
        <v>148.05000000000001</v>
      </c>
    </row>
    <row r="3042" spans="1:7" ht="30">
      <c r="A3042" s="416" t="s">
        <v>6153</v>
      </c>
      <c r="B3042" s="58" t="s">
        <v>6154</v>
      </c>
      <c r="C3042" s="59" t="s">
        <v>13</v>
      </c>
      <c r="D3042" s="60">
        <v>95.16</v>
      </c>
      <c r="E3042" s="60">
        <v>67.73</v>
      </c>
      <c r="F3042" s="60">
        <v>162.88999999999999</v>
      </c>
      <c r="G3042" s="13">
        <v>15</v>
      </c>
    </row>
    <row r="3043" spans="1:7" ht="30">
      <c r="A3043" s="416" t="s">
        <v>6155</v>
      </c>
      <c r="B3043" s="58" t="s">
        <v>6156</v>
      </c>
      <c r="C3043" s="59" t="s">
        <v>13</v>
      </c>
      <c r="D3043" s="60">
        <v>127.18</v>
      </c>
      <c r="E3043" s="60">
        <v>72.94</v>
      </c>
      <c r="F3043" s="60">
        <v>200.12</v>
      </c>
      <c r="G3043" s="13">
        <v>15</v>
      </c>
    </row>
    <row r="3044" spans="1:7" ht="30">
      <c r="A3044" s="416" t="s">
        <v>6157</v>
      </c>
      <c r="B3044" s="58" t="s">
        <v>6158</v>
      </c>
      <c r="C3044" s="59" t="s">
        <v>13</v>
      </c>
      <c r="D3044" s="60">
        <v>128.9</v>
      </c>
      <c r="E3044" s="60">
        <v>83.36</v>
      </c>
      <c r="F3044" s="60">
        <v>212.26</v>
      </c>
      <c r="G3044" s="13">
        <v>15</v>
      </c>
    </row>
    <row r="3045" spans="1:7" ht="30">
      <c r="A3045" s="416" t="s">
        <v>6159</v>
      </c>
      <c r="B3045" s="58" t="s">
        <v>6160</v>
      </c>
      <c r="C3045" s="59" t="s">
        <v>13</v>
      </c>
      <c r="D3045" s="60">
        <v>155.05000000000001</v>
      </c>
      <c r="E3045" s="60">
        <v>93.78</v>
      </c>
      <c r="F3045" s="60">
        <v>248.83</v>
      </c>
      <c r="G3045" s="13">
        <v>15</v>
      </c>
    </row>
    <row r="3046" spans="1:7" ht="30">
      <c r="A3046" s="416" t="s">
        <v>6161</v>
      </c>
      <c r="B3046" s="58" t="s">
        <v>6162</v>
      </c>
      <c r="C3046" s="59" t="s">
        <v>13</v>
      </c>
      <c r="D3046" s="60">
        <v>243.2</v>
      </c>
      <c r="E3046" s="60">
        <v>104.2</v>
      </c>
      <c r="F3046" s="60">
        <v>347.4</v>
      </c>
      <c r="G3046" s="13">
        <v>15</v>
      </c>
    </row>
    <row r="3047" spans="1:7" ht="30">
      <c r="A3047" s="416" t="s">
        <v>6163</v>
      </c>
      <c r="B3047" s="58" t="s">
        <v>6164</v>
      </c>
      <c r="C3047" s="59" t="s">
        <v>13</v>
      </c>
      <c r="D3047" s="60">
        <v>283.24</v>
      </c>
      <c r="E3047" s="60">
        <v>117.23</v>
      </c>
      <c r="F3047" s="60">
        <v>400.47</v>
      </c>
      <c r="G3047" s="13">
        <v>15</v>
      </c>
    </row>
    <row r="3048" spans="1:7" ht="30">
      <c r="A3048" s="416" t="s">
        <v>6165</v>
      </c>
      <c r="B3048" s="58" t="s">
        <v>6166</v>
      </c>
      <c r="C3048" s="59" t="s">
        <v>13</v>
      </c>
      <c r="D3048" s="60">
        <v>400.14</v>
      </c>
      <c r="E3048" s="60">
        <v>130.26</v>
      </c>
      <c r="F3048" s="60">
        <v>530.4</v>
      </c>
      <c r="G3048" s="13">
        <v>15</v>
      </c>
    </row>
    <row r="3049" spans="1:7" ht="30">
      <c r="A3049" s="416" t="s">
        <v>6167</v>
      </c>
      <c r="B3049" s="58" t="s">
        <v>6168</v>
      </c>
      <c r="C3049" s="59" t="s">
        <v>13</v>
      </c>
      <c r="D3049" s="60">
        <v>673.44</v>
      </c>
      <c r="E3049" s="60">
        <v>143.27000000000001</v>
      </c>
      <c r="F3049" s="60">
        <v>816.71</v>
      </c>
      <c r="G3049" s="13">
        <v>15</v>
      </c>
    </row>
    <row r="3050" spans="1:7" ht="30">
      <c r="A3050" s="416" t="s">
        <v>6169</v>
      </c>
      <c r="B3050" s="58" t="s">
        <v>6170</v>
      </c>
      <c r="C3050" s="59"/>
      <c r="D3050" s="60"/>
      <c r="E3050" s="60"/>
      <c r="F3050" s="60"/>
      <c r="G3050" s="13">
        <v>15</v>
      </c>
    </row>
    <row r="3051" spans="1:7" ht="30">
      <c r="A3051" s="416" t="s">
        <v>6171</v>
      </c>
      <c r="B3051" s="58" t="s">
        <v>6172</v>
      </c>
      <c r="C3051" s="59" t="s">
        <v>14</v>
      </c>
      <c r="D3051" s="60">
        <v>91.45</v>
      </c>
      <c r="E3051" s="60">
        <v>15.63</v>
      </c>
      <c r="F3051" s="60">
        <v>107.08</v>
      </c>
      <c r="G3051" s="13">
        <v>15</v>
      </c>
    </row>
    <row r="3052" spans="1:7" ht="30">
      <c r="A3052" s="416" t="s">
        <v>6173</v>
      </c>
      <c r="B3052" s="58" t="s">
        <v>6174</v>
      </c>
      <c r="C3052" s="59" t="s">
        <v>14</v>
      </c>
      <c r="D3052" s="60">
        <v>132.19</v>
      </c>
      <c r="E3052" s="60">
        <v>15.63</v>
      </c>
      <c r="F3052" s="60">
        <v>147.82</v>
      </c>
    </row>
    <row r="3053" spans="1:7" ht="30">
      <c r="A3053" s="416" t="s">
        <v>6175</v>
      </c>
      <c r="B3053" s="58" t="s">
        <v>6176</v>
      </c>
      <c r="C3053" s="59" t="s">
        <v>14</v>
      </c>
      <c r="D3053" s="60">
        <v>143.88999999999999</v>
      </c>
      <c r="E3053" s="60">
        <v>20.84</v>
      </c>
      <c r="F3053" s="60">
        <v>164.73</v>
      </c>
      <c r="G3053" s="13">
        <v>15</v>
      </c>
    </row>
    <row r="3054" spans="1:7" ht="30">
      <c r="A3054" s="416" t="s">
        <v>6177</v>
      </c>
      <c r="B3054" s="58" t="s">
        <v>6178</v>
      </c>
      <c r="C3054" s="59" t="s">
        <v>14</v>
      </c>
      <c r="D3054" s="60">
        <v>252.85</v>
      </c>
      <c r="E3054" s="60">
        <v>20.84</v>
      </c>
      <c r="F3054" s="60">
        <v>273.69</v>
      </c>
      <c r="G3054" s="13">
        <v>15</v>
      </c>
    </row>
    <row r="3055" spans="1:7" ht="30">
      <c r="A3055" s="416" t="s">
        <v>6179</v>
      </c>
      <c r="B3055" s="58" t="s">
        <v>6180</v>
      </c>
      <c r="C3055" s="59" t="s">
        <v>14</v>
      </c>
      <c r="D3055" s="60">
        <v>120.25</v>
      </c>
      <c r="E3055" s="60">
        <v>15.63</v>
      </c>
      <c r="F3055" s="60">
        <v>135.88</v>
      </c>
      <c r="G3055" s="13">
        <v>15</v>
      </c>
    </row>
    <row r="3056" spans="1:7" ht="30">
      <c r="A3056" s="416" t="s">
        <v>6181</v>
      </c>
      <c r="B3056" s="58" t="s">
        <v>6182</v>
      </c>
      <c r="C3056" s="59" t="s">
        <v>14</v>
      </c>
      <c r="D3056" s="60">
        <v>176.61</v>
      </c>
      <c r="E3056" s="60">
        <v>15.63</v>
      </c>
      <c r="F3056" s="60">
        <v>192.24</v>
      </c>
      <c r="G3056" s="13">
        <v>15</v>
      </c>
    </row>
    <row r="3057" spans="1:7" ht="30">
      <c r="A3057" s="416" t="s">
        <v>6183</v>
      </c>
      <c r="B3057" s="58" t="s">
        <v>6184</v>
      </c>
      <c r="C3057" s="59" t="s">
        <v>14</v>
      </c>
      <c r="D3057" s="60">
        <v>233.34</v>
      </c>
      <c r="E3057" s="60">
        <v>20.84</v>
      </c>
      <c r="F3057" s="60">
        <v>254.18</v>
      </c>
      <c r="G3057" s="13">
        <v>15</v>
      </c>
    </row>
    <row r="3058" spans="1:7" ht="30">
      <c r="A3058" s="416" t="s">
        <v>6185</v>
      </c>
      <c r="B3058" s="58" t="s">
        <v>6186</v>
      </c>
      <c r="C3058" s="59" t="s">
        <v>14</v>
      </c>
      <c r="D3058" s="60">
        <v>388.89</v>
      </c>
      <c r="E3058" s="60">
        <v>20.84</v>
      </c>
      <c r="F3058" s="60">
        <v>409.73</v>
      </c>
      <c r="G3058" s="13">
        <v>15</v>
      </c>
    </row>
    <row r="3059" spans="1:7" ht="30">
      <c r="A3059" s="416" t="s">
        <v>6187</v>
      </c>
      <c r="B3059" s="58" t="s">
        <v>6188</v>
      </c>
      <c r="C3059" s="59" t="s">
        <v>14</v>
      </c>
      <c r="D3059" s="60">
        <v>83.01</v>
      </c>
      <c r="E3059" s="60">
        <v>15.63</v>
      </c>
      <c r="F3059" s="60">
        <v>98.64</v>
      </c>
      <c r="G3059" s="13">
        <v>15</v>
      </c>
    </row>
    <row r="3060" spans="1:7" ht="30">
      <c r="A3060" s="416" t="s">
        <v>6189</v>
      </c>
      <c r="B3060" s="58" t="s">
        <v>6190</v>
      </c>
      <c r="C3060" s="59" t="s">
        <v>14</v>
      </c>
      <c r="D3060" s="60">
        <v>93.85</v>
      </c>
      <c r="E3060" s="60">
        <v>15.63</v>
      </c>
      <c r="F3060" s="60">
        <v>109.48</v>
      </c>
      <c r="G3060" s="13">
        <v>15</v>
      </c>
    </row>
    <row r="3061" spans="1:7" ht="30">
      <c r="A3061" s="416" t="s">
        <v>6191</v>
      </c>
      <c r="B3061" s="58" t="s">
        <v>6192</v>
      </c>
      <c r="C3061" s="59" t="s">
        <v>14</v>
      </c>
      <c r="D3061" s="60">
        <v>121.36</v>
      </c>
      <c r="E3061" s="60">
        <v>20.84</v>
      </c>
      <c r="F3061" s="60">
        <v>142.19999999999999</v>
      </c>
      <c r="G3061" s="13">
        <v>15</v>
      </c>
    </row>
    <row r="3062" spans="1:7" ht="30">
      <c r="A3062" s="416" t="s">
        <v>6193</v>
      </c>
      <c r="B3062" s="58" t="s">
        <v>6194</v>
      </c>
      <c r="C3062" s="59" t="s">
        <v>14</v>
      </c>
      <c r="D3062" s="60">
        <v>167.41</v>
      </c>
      <c r="E3062" s="60">
        <v>20.84</v>
      </c>
      <c r="F3062" s="60">
        <v>188.25</v>
      </c>
      <c r="G3062" s="13">
        <v>15</v>
      </c>
    </row>
    <row r="3063" spans="1:7" ht="30">
      <c r="A3063" s="416" t="s">
        <v>6195</v>
      </c>
      <c r="B3063" s="58" t="s">
        <v>6196</v>
      </c>
      <c r="C3063" s="59" t="s">
        <v>14</v>
      </c>
      <c r="D3063" s="60">
        <v>63.75</v>
      </c>
      <c r="E3063" s="60">
        <v>15.63</v>
      </c>
      <c r="F3063" s="60">
        <v>79.38</v>
      </c>
      <c r="G3063" s="13">
        <v>15</v>
      </c>
    </row>
    <row r="3064" spans="1:7" ht="30">
      <c r="A3064" s="416" t="s">
        <v>6197</v>
      </c>
      <c r="B3064" s="58" t="s">
        <v>6198</v>
      </c>
      <c r="C3064" s="59" t="s">
        <v>14</v>
      </c>
      <c r="D3064" s="60">
        <v>88.01</v>
      </c>
      <c r="E3064" s="60">
        <v>20.84</v>
      </c>
      <c r="F3064" s="60">
        <v>108.85</v>
      </c>
      <c r="G3064" s="13">
        <v>15</v>
      </c>
    </row>
    <row r="3065" spans="1:7" ht="30">
      <c r="A3065" s="416" t="s">
        <v>6199</v>
      </c>
      <c r="B3065" s="58" t="s">
        <v>6200</v>
      </c>
      <c r="C3065" s="59" t="s">
        <v>14</v>
      </c>
      <c r="D3065" s="60">
        <v>163.15</v>
      </c>
      <c r="E3065" s="60">
        <v>15.63</v>
      </c>
      <c r="F3065" s="60">
        <v>178.78</v>
      </c>
      <c r="G3065" s="13">
        <v>15</v>
      </c>
    </row>
    <row r="3066" spans="1:7" ht="30">
      <c r="A3066" s="416" t="s">
        <v>6201</v>
      </c>
      <c r="B3066" s="58" t="s">
        <v>6202</v>
      </c>
      <c r="C3066" s="59" t="s">
        <v>14</v>
      </c>
      <c r="D3066" s="60">
        <v>208.91</v>
      </c>
      <c r="E3066" s="60">
        <v>20.84</v>
      </c>
      <c r="F3066" s="60">
        <v>229.75</v>
      </c>
      <c r="G3066" s="13">
        <v>15</v>
      </c>
    </row>
    <row r="3067" spans="1:7" ht="30">
      <c r="A3067" s="416" t="s">
        <v>6203</v>
      </c>
      <c r="B3067" s="58" t="s">
        <v>6204</v>
      </c>
      <c r="C3067" s="59" t="s">
        <v>14</v>
      </c>
      <c r="D3067" s="60">
        <v>227.5</v>
      </c>
      <c r="E3067" s="60">
        <v>20.84</v>
      </c>
      <c r="F3067" s="60">
        <v>248.34</v>
      </c>
      <c r="G3067" s="13">
        <v>15</v>
      </c>
    </row>
    <row r="3068" spans="1:7" ht="30">
      <c r="A3068" s="416" t="s">
        <v>6205</v>
      </c>
      <c r="B3068" s="58" t="s">
        <v>6206</v>
      </c>
      <c r="C3068" s="59" t="s">
        <v>14</v>
      </c>
      <c r="D3068" s="60">
        <v>240.18</v>
      </c>
      <c r="E3068" s="60">
        <v>20.84</v>
      </c>
      <c r="F3068" s="60">
        <v>261.02</v>
      </c>
      <c r="G3068" s="13">
        <v>15</v>
      </c>
    </row>
    <row r="3069" spans="1:7" ht="30">
      <c r="A3069" s="416" t="s">
        <v>6207</v>
      </c>
      <c r="B3069" s="58" t="s">
        <v>6208</v>
      </c>
      <c r="C3069" s="59" t="s">
        <v>14</v>
      </c>
      <c r="D3069" s="60">
        <v>273.38</v>
      </c>
      <c r="E3069" s="60">
        <v>20.84</v>
      </c>
      <c r="F3069" s="60">
        <v>294.22000000000003</v>
      </c>
      <c r="G3069" s="13">
        <v>15</v>
      </c>
    </row>
    <row r="3070" spans="1:7" ht="30">
      <c r="A3070" s="416" t="s">
        <v>6209</v>
      </c>
      <c r="B3070" s="58" t="s">
        <v>6210</v>
      </c>
      <c r="C3070" s="59" t="s">
        <v>14</v>
      </c>
      <c r="D3070" s="60">
        <v>282.75</v>
      </c>
      <c r="E3070" s="60">
        <v>20.84</v>
      </c>
      <c r="F3070" s="60">
        <v>303.58999999999997</v>
      </c>
      <c r="G3070" s="13">
        <v>15</v>
      </c>
    </row>
    <row r="3071" spans="1:7" ht="30">
      <c r="A3071" s="416" t="s">
        <v>6211</v>
      </c>
      <c r="B3071" s="58" t="s">
        <v>6212</v>
      </c>
      <c r="C3071" s="59" t="s">
        <v>14</v>
      </c>
      <c r="D3071" s="60">
        <v>384.22</v>
      </c>
      <c r="E3071" s="60">
        <v>26.06</v>
      </c>
      <c r="F3071" s="60">
        <v>410.28</v>
      </c>
      <c r="G3071" s="13">
        <v>15</v>
      </c>
    </row>
    <row r="3072" spans="1:7" ht="30">
      <c r="A3072" s="416" t="s">
        <v>6213</v>
      </c>
      <c r="B3072" s="58" t="s">
        <v>6214</v>
      </c>
      <c r="C3072" s="59" t="s">
        <v>14</v>
      </c>
      <c r="D3072" s="60">
        <v>304.56</v>
      </c>
      <c r="E3072" s="60">
        <v>20.84</v>
      </c>
      <c r="F3072" s="60">
        <v>325.39999999999998</v>
      </c>
      <c r="G3072" s="13">
        <v>15</v>
      </c>
    </row>
    <row r="3073" spans="1:7" ht="30">
      <c r="A3073" s="416" t="s">
        <v>6215</v>
      </c>
      <c r="B3073" s="58" t="s">
        <v>6216</v>
      </c>
      <c r="C3073" s="59" t="s">
        <v>14</v>
      </c>
      <c r="D3073" s="60">
        <v>146.66999999999999</v>
      </c>
      <c r="E3073" s="60">
        <v>15.63</v>
      </c>
      <c r="F3073" s="60">
        <v>162.30000000000001</v>
      </c>
      <c r="G3073" s="13">
        <v>15</v>
      </c>
    </row>
    <row r="3074" spans="1:7" ht="30">
      <c r="A3074" s="416" t="s">
        <v>6217</v>
      </c>
      <c r="B3074" s="58" t="s">
        <v>6218</v>
      </c>
      <c r="C3074" s="59" t="s">
        <v>14</v>
      </c>
      <c r="D3074" s="60">
        <v>185.74</v>
      </c>
      <c r="E3074" s="60">
        <v>20.84</v>
      </c>
      <c r="F3074" s="60">
        <v>206.58</v>
      </c>
      <c r="G3074" s="13">
        <v>15</v>
      </c>
    </row>
    <row r="3075" spans="1:7" ht="30">
      <c r="A3075" s="416" t="s">
        <v>6219</v>
      </c>
      <c r="B3075" s="58" t="s">
        <v>6220</v>
      </c>
      <c r="C3075" s="59" t="s">
        <v>14</v>
      </c>
      <c r="D3075" s="60">
        <v>222.78</v>
      </c>
      <c r="E3075" s="60">
        <v>20.84</v>
      </c>
      <c r="F3075" s="60">
        <v>243.62</v>
      </c>
      <c r="G3075" s="13">
        <v>15</v>
      </c>
    </row>
    <row r="3076" spans="1:7" ht="30">
      <c r="A3076" s="416" t="s">
        <v>6221</v>
      </c>
      <c r="B3076" s="58" t="s">
        <v>6222</v>
      </c>
      <c r="C3076" s="59" t="s">
        <v>14</v>
      </c>
      <c r="D3076" s="60">
        <v>229.04</v>
      </c>
      <c r="E3076" s="60">
        <v>20.84</v>
      </c>
      <c r="F3076" s="60">
        <v>249.88</v>
      </c>
      <c r="G3076" s="13">
        <v>15</v>
      </c>
    </row>
    <row r="3077" spans="1:7" ht="30">
      <c r="A3077" s="416" t="s">
        <v>6223</v>
      </c>
      <c r="B3077" s="58" t="s">
        <v>6224</v>
      </c>
      <c r="C3077" s="59" t="s">
        <v>14</v>
      </c>
      <c r="D3077" s="60">
        <v>240.95</v>
      </c>
      <c r="E3077" s="60">
        <v>20.84</v>
      </c>
      <c r="F3077" s="60">
        <v>261.79000000000002</v>
      </c>
      <c r="G3077" s="13">
        <v>15</v>
      </c>
    </row>
    <row r="3078" spans="1:7" ht="30">
      <c r="A3078" s="416" t="s">
        <v>6225</v>
      </c>
      <c r="B3078" s="58" t="s">
        <v>6226</v>
      </c>
      <c r="C3078" s="59" t="s">
        <v>14</v>
      </c>
      <c r="D3078" s="60">
        <v>287</v>
      </c>
      <c r="E3078" s="60">
        <v>20.84</v>
      </c>
      <c r="F3078" s="60">
        <v>307.83999999999997</v>
      </c>
      <c r="G3078" s="13">
        <v>15</v>
      </c>
    </row>
    <row r="3079" spans="1:7" ht="30">
      <c r="A3079" s="416" t="s">
        <v>6227</v>
      </c>
      <c r="B3079" s="58" t="s">
        <v>6228</v>
      </c>
      <c r="C3079" s="59" t="s">
        <v>14</v>
      </c>
      <c r="D3079" s="60">
        <v>56.29</v>
      </c>
      <c r="E3079" s="60">
        <v>20.84</v>
      </c>
      <c r="F3079" s="60">
        <v>77.13</v>
      </c>
      <c r="G3079" s="13">
        <v>15</v>
      </c>
    </row>
    <row r="3080" spans="1:7" ht="30">
      <c r="A3080" s="416" t="s">
        <v>6229</v>
      </c>
      <c r="B3080" s="58" t="s">
        <v>6230</v>
      </c>
      <c r="C3080" s="59" t="s">
        <v>14</v>
      </c>
      <c r="D3080" s="60">
        <v>67.099999999999994</v>
      </c>
      <c r="E3080" s="60">
        <v>20.84</v>
      </c>
      <c r="F3080" s="60">
        <v>87.94</v>
      </c>
      <c r="G3080" s="13">
        <v>15</v>
      </c>
    </row>
    <row r="3081" spans="1:7" ht="30">
      <c r="A3081" s="416" t="s">
        <v>6231</v>
      </c>
      <c r="B3081" s="58" t="s">
        <v>6232</v>
      </c>
      <c r="C3081" s="59" t="s">
        <v>14</v>
      </c>
      <c r="D3081" s="60">
        <v>161.55000000000001</v>
      </c>
      <c r="E3081" s="60">
        <v>26.06</v>
      </c>
      <c r="F3081" s="60">
        <v>187.61</v>
      </c>
      <c r="G3081" s="13">
        <v>15</v>
      </c>
    </row>
    <row r="3082" spans="1:7">
      <c r="A3082" s="416" t="s">
        <v>6233</v>
      </c>
      <c r="B3082" s="58" t="s">
        <v>6234</v>
      </c>
      <c r="C3082" s="59"/>
      <c r="D3082" s="60"/>
      <c r="E3082" s="60"/>
      <c r="F3082" s="60"/>
      <c r="G3082" s="13">
        <v>15</v>
      </c>
    </row>
    <row r="3083" spans="1:7">
      <c r="A3083" s="416" t="s">
        <v>6235</v>
      </c>
      <c r="B3083" s="58" t="s">
        <v>6236</v>
      </c>
      <c r="C3083" s="59" t="s">
        <v>13</v>
      </c>
      <c r="D3083" s="60">
        <v>85.38</v>
      </c>
      <c r="E3083" s="60">
        <v>17.190000000000001</v>
      </c>
      <c r="F3083" s="60">
        <v>102.57</v>
      </c>
      <c r="G3083" s="13">
        <v>15</v>
      </c>
    </row>
    <row r="3084" spans="1:7">
      <c r="A3084" s="416" t="s">
        <v>6237</v>
      </c>
      <c r="B3084" s="58" t="s">
        <v>6238</v>
      </c>
      <c r="C3084" s="59" t="s">
        <v>13</v>
      </c>
      <c r="D3084" s="60">
        <v>127.14</v>
      </c>
      <c r="E3084" s="60">
        <v>18.760000000000002</v>
      </c>
      <c r="F3084" s="60">
        <v>145.9</v>
      </c>
    </row>
    <row r="3085" spans="1:7">
      <c r="A3085" s="416" t="s">
        <v>6239</v>
      </c>
      <c r="B3085" s="58" t="s">
        <v>6240</v>
      </c>
      <c r="C3085" s="59" t="s">
        <v>13</v>
      </c>
      <c r="D3085" s="60">
        <v>154.51</v>
      </c>
      <c r="E3085" s="60">
        <v>23.45</v>
      </c>
      <c r="F3085" s="60">
        <v>177.96</v>
      </c>
      <c r="G3085" s="13">
        <v>15</v>
      </c>
    </row>
    <row r="3086" spans="1:7">
      <c r="A3086" s="416" t="s">
        <v>6241</v>
      </c>
      <c r="B3086" s="58" t="s">
        <v>6242</v>
      </c>
      <c r="C3086" s="59" t="s">
        <v>13</v>
      </c>
      <c r="D3086" s="60">
        <v>260.54000000000002</v>
      </c>
      <c r="E3086" s="60">
        <v>26.57</v>
      </c>
      <c r="F3086" s="60">
        <v>287.11</v>
      </c>
      <c r="G3086" s="13">
        <v>15</v>
      </c>
    </row>
    <row r="3087" spans="1:7">
      <c r="A3087" s="416" t="s">
        <v>6243</v>
      </c>
      <c r="B3087" s="58" t="s">
        <v>6244</v>
      </c>
      <c r="C3087" s="59" t="s">
        <v>13</v>
      </c>
      <c r="D3087" s="60">
        <v>300.02</v>
      </c>
      <c r="E3087" s="60">
        <v>26.57</v>
      </c>
      <c r="F3087" s="60">
        <v>326.58999999999997</v>
      </c>
      <c r="G3087" s="13">
        <v>15</v>
      </c>
    </row>
    <row r="3088" spans="1:7">
      <c r="A3088" s="416" t="s">
        <v>6245</v>
      </c>
      <c r="B3088" s="58" t="s">
        <v>6246</v>
      </c>
      <c r="C3088" s="59" t="s">
        <v>13</v>
      </c>
      <c r="D3088" s="60">
        <v>399.33</v>
      </c>
      <c r="E3088" s="60">
        <v>35.950000000000003</v>
      </c>
      <c r="F3088" s="60">
        <v>435.28</v>
      </c>
      <c r="G3088" s="13">
        <v>15</v>
      </c>
    </row>
    <row r="3089" spans="1:7">
      <c r="A3089" s="416" t="s">
        <v>6247</v>
      </c>
      <c r="B3089" s="58" t="s">
        <v>6248</v>
      </c>
      <c r="C3089" s="59" t="s">
        <v>13</v>
      </c>
      <c r="D3089" s="60">
        <v>528.15</v>
      </c>
      <c r="E3089" s="60">
        <v>42.2</v>
      </c>
      <c r="F3089" s="60">
        <v>570.35</v>
      </c>
      <c r="G3089" s="13">
        <v>15</v>
      </c>
    </row>
    <row r="3090" spans="1:7">
      <c r="A3090" s="416" t="s">
        <v>6249</v>
      </c>
      <c r="B3090" s="58" t="s">
        <v>6250</v>
      </c>
      <c r="C3090" s="59" t="s">
        <v>13</v>
      </c>
      <c r="D3090" s="60">
        <v>709.58</v>
      </c>
      <c r="E3090" s="60">
        <v>45.33</v>
      </c>
      <c r="F3090" s="60">
        <v>754.91</v>
      </c>
      <c r="G3090" s="13">
        <v>15</v>
      </c>
    </row>
    <row r="3091" spans="1:7">
      <c r="A3091" s="416" t="s">
        <v>6251</v>
      </c>
      <c r="B3091" s="58" t="s">
        <v>6252</v>
      </c>
      <c r="C3091" s="59" t="s">
        <v>13</v>
      </c>
      <c r="D3091" s="60">
        <v>897.85</v>
      </c>
      <c r="E3091" s="60">
        <v>51.58</v>
      </c>
      <c r="F3091" s="60">
        <v>949.43</v>
      </c>
      <c r="G3091" s="13">
        <v>15</v>
      </c>
    </row>
    <row r="3092" spans="1:7">
      <c r="A3092" s="416" t="s">
        <v>6253</v>
      </c>
      <c r="B3092" s="58" t="s">
        <v>6254</v>
      </c>
      <c r="C3092" s="59" t="s">
        <v>13</v>
      </c>
      <c r="D3092" s="60">
        <v>91.73</v>
      </c>
      <c r="E3092" s="60">
        <v>18.760000000000002</v>
      </c>
      <c r="F3092" s="60">
        <v>110.49</v>
      </c>
      <c r="G3092" s="13">
        <v>15</v>
      </c>
    </row>
    <row r="3093" spans="1:7">
      <c r="A3093" s="416" t="s">
        <v>6255</v>
      </c>
      <c r="B3093" s="58" t="s">
        <v>6256</v>
      </c>
      <c r="C3093" s="59" t="s">
        <v>13</v>
      </c>
      <c r="D3093" s="60">
        <v>108.08</v>
      </c>
      <c r="E3093" s="60">
        <v>23.45</v>
      </c>
      <c r="F3093" s="60">
        <v>131.53</v>
      </c>
      <c r="G3093" s="13">
        <v>15</v>
      </c>
    </row>
    <row r="3094" spans="1:7">
      <c r="A3094" s="416" t="s">
        <v>6257</v>
      </c>
      <c r="B3094" s="58" t="s">
        <v>6258</v>
      </c>
      <c r="C3094" s="59" t="s">
        <v>13</v>
      </c>
      <c r="D3094" s="60">
        <v>202.38</v>
      </c>
      <c r="E3094" s="60">
        <v>26.57</v>
      </c>
      <c r="F3094" s="60">
        <v>228.95</v>
      </c>
      <c r="G3094" s="13">
        <v>15</v>
      </c>
    </row>
    <row r="3095" spans="1:7">
      <c r="A3095" s="416" t="s">
        <v>6259</v>
      </c>
      <c r="B3095" s="58" t="s">
        <v>6260</v>
      </c>
      <c r="C3095" s="59" t="s">
        <v>13</v>
      </c>
      <c r="D3095" s="60">
        <v>257.86</v>
      </c>
      <c r="E3095" s="60">
        <v>26.57</v>
      </c>
      <c r="F3095" s="60">
        <v>284.43</v>
      </c>
      <c r="G3095" s="13">
        <v>15</v>
      </c>
    </row>
    <row r="3096" spans="1:7">
      <c r="A3096" s="416" t="s">
        <v>6261</v>
      </c>
      <c r="B3096" s="58" t="s">
        <v>6262</v>
      </c>
      <c r="C3096" s="59" t="s">
        <v>13</v>
      </c>
      <c r="D3096" s="60">
        <v>274.52999999999997</v>
      </c>
      <c r="E3096" s="60">
        <v>35.950000000000003</v>
      </c>
      <c r="F3096" s="60">
        <v>310.48</v>
      </c>
      <c r="G3096" s="13">
        <v>15</v>
      </c>
    </row>
    <row r="3097" spans="1:7">
      <c r="A3097" s="416" t="s">
        <v>6263</v>
      </c>
      <c r="B3097" s="58" t="s">
        <v>6264</v>
      </c>
      <c r="C3097" s="59" t="s">
        <v>13</v>
      </c>
      <c r="D3097" s="60">
        <v>456.57</v>
      </c>
      <c r="E3097" s="60">
        <v>42.2</v>
      </c>
      <c r="F3097" s="60">
        <v>498.77</v>
      </c>
      <c r="G3097" s="13">
        <v>15</v>
      </c>
    </row>
    <row r="3098" spans="1:7">
      <c r="A3098" s="416" t="s">
        <v>6265</v>
      </c>
      <c r="B3098" s="58" t="s">
        <v>6266</v>
      </c>
      <c r="C3098" s="59"/>
      <c r="D3098" s="60"/>
      <c r="E3098" s="60"/>
      <c r="F3098" s="60"/>
      <c r="G3098" s="13">
        <v>15</v>
      </c>
    </row>
    <row r="3099" spans="1:7">
      <c r="A3099" s="416" t="s">
        <v>6267</v>
      </c>
      <c r="B3099" s="58" t="s">
        <v>6268</v>
      </c>
      <c r="C3099" s="59" t="s">
        <v>13</v>
      </c>
      <c r="D3099" s="60">
        <v>72.760000000000005</v>
      </c>
      <c r="E3099" s="60">
        <v>34.46</v>
      </c>
      <c r="F3099" s="60">
        <v>107.22</v>
      </c>
      <c r="G3099" s="13">
        <v>15</v>
      </c>
    </row>
    <row r="3100" spans="1:7">
      <c r="A3100" s="416" t="s">
        <v>6269</v>
      </c>
      <c r="B3100" s="58" t="s">
        <v>6270</v>
      </c>
      <c r="C3100" s="59" t="s">
        <v>13</v>
      </c>
      <c r="D3100" s="60">
        <v>92.37</v>
      </c>
      <c r="E3100" s="60">
        <v>39.99</v>
      </c>
      <c r="F3100" s="60">
        <v>132.36000000000001</v>
      </c>
    </row>
    <row r="3101" spans="1:7">
      <c r="A3101" s="416" t="s">
        <v>6271</v>
      </c>
      <c r="B3101" s="58" t="s">
        <v>6272</v>
      </c>
      <c r="C3101" s="59" t="s">
        <v>13</v>
      </c>
      <c r="D3101" s="60">
        <v>76.77</v>
      </c>
      <c r="E3101" s="60">
        <v>34.46</v>
      </c>
      <c r="F3101" s="60">
        <v>111.23</v>
      </c>
      <c r="G3101" s="13">
        <v>15</v>
      </c>
    </row>
    <row r="3102" spans="1:7">
      <c r="A3102" s="416" t="s">
        <v>6273</v>
      </c>
      <c r="B3102" s="58" t="s">
        <v>6274</v>
      </c>
      <c r="C3102" s="59" t="s">
        <v>13</v>
      </c>
      <c r="D3102" s="60">
        <v>94.76</v>
      </c>
      <c r="E3102" s="60">
        <v>39.99</v>
      </c>
      <c r="F3102" s="60">
        <v>134.75</v>
      </c>
      <c r="G3102" s="13">
        <v>15</v>
      </c>
    </row>
    <row r="3103" spans="1:7">
      <c r="A3103" s="416" t="s">
        <v>6275</v>
      </c>
      <c r="B3103" s="58" t="s">
        <v>6276</v>
      </c>
      <c r="C3103" s="59" t="s">
        <v>13</v>
      </c>
      <c r="D3103" s="60">
        <v>132.07</v>
      </c>
      <c r="E3103" s="60">
        <v>49.37</v>
      </c>
      <c r="F3103" s="60">
        <v>181.44</v>
      </c>
      <c r="G3103" s="13">
        <v>15</v>
      </c>
    </row>
    <row r="3104" spans="1:7">
      <c r="A3104" s="416" t="s">
        <v>6277</v>
      </c>
      <c r="B3104" s="58" t="s">
        <v>6278</v>
      </c>
      <c r="C3104" s="59" t="s">
        <v>13</v>
      </c>
      <c r="D3104" s="60">
        <v>259.72000000000003</v>
      </c>
      <c r="E3104" s="60">
        <v>56.19</v>
      </c>
      <c r="F3104" s="60">
        <v>315.91000000000003</v>
      </c>
      <c r="G3104" s="13">
        <v>15</v>
      </c>
    </row>
    <row r="3105" spans="1:7">
      <c r="A3105" s="416" t="s">
        <v>6279</v>
      </c>
      <c r="B3105" s="58" t="s">
        <v>6280</v>
      </c>
      <c r="C3105" s="59" t="s">
        <v>13</v>
      </c>
      <c r="D3105" s="60">
        <v>401.03</v>
      </c>
      <c r="E3105" s="60">
        <v>72.41</v>
      </c>
      <c r="F3105" s="60">
        <v>473.44</v>
      </c>
      <c r="G3105" s="13">
        <v>15</v>
      </c>
    </row>
    <row r="3106" spans="1:7">
      <c r="A3106" s="416" t="s">
        <v>6281</v>
      </c>
      <c r="B3106" s="58" t="s">
        <v>6282</v>
      </c>
      <c r="C3106" s="59" t="s">
        <v>13</v>
      </c>
      <c r="D3106" s="60">
        <v>551.4</v>
      </c>
      <c r="E3106" s="60">
        <v>91.2</v>
      </c>
      <c r="F3106" s="60">
        <v>642.6</v>
      </c>
      <c r="G3106" s="13">
        <v>15</v>
      </c>
    </row>
    <row r="3107" spans="1:7">
      <c r="A3107" s="416" t="s">
        <v>6283</v>
      </c>
      <c r="B3107" s="58" t="s">
        <v>6284</v>
      </c>
      <c r="C3107" s="59" t="s">
        <v>13</v>
      </c>
      <c r="D3107" s="60">
        <v>831.15</v>
      </c>
      <c r="E3107" s="60">
        <v>136.34</v>
      </c>
      <c r="F3107" s="60">
        <v>967.49</v>
      </c>
      <c r="G3107" s="13">
        <v>15</v>
      </c>
    </row>
    <row r="3108" spans="1:7">
      <c r="A3108" s="416" t="s">
        <v>6285</v>
      </c>
      <c r="B3108" s="58" t="s">
        <v>6286</v>
      </c>
      <c r="C3108" s="59" t="s">
        <v>13</v>
      </c>
      <c r="D3108" s="60">
        <v>196.8</v>
      </c>
      <c r="E3108" s="60">
        <v>56.19</v>
      </c>
      <c r="F3108" s="60">
        <v>252.99</v>
      </c>
      <c r="G3108" s="13">
        <v>15</v>
      </c>
    </row>
    <row r="3109" spans="1:7">
      <c r="A3109" s="416" t="s">
        <v>6287</v>
      </c>
      <c r="B3109" s="58" t="s">
        <v>6288</v>
      </c>
      <c r="C3109" s="59" t="s">
        <v>13</v>
      </c>
      <c r="D3109" s="60">
        <v>399.83</v>
      </c>
      <c r="E3109" s="60">
        <v>72.41</v>
      </c>
      <c r="F3109" s="60">
        <v>472.24</v>
      </c>
      <c r="G3109" s="13">
        <v>15</v>
      </c>
    </row>
    <row r="3110" spans="1:7">
      <c r="A3110" s="416" t="s">
        <v>6289</v>
      </c>
      <c r="B3110" s="58" t="s">
        <v>6290</v>
      </c>
      <c r="C3110" s="59" t="s">
        <v>13</v>
      </c>
      <c r="D3110" s="60">
        <v>557.89</v>
      </c>
      <c r="E3110" s="60">
        <v>91.2</v>
      </c>
      <c r="F3110" s="60">
        <v>649.09</v>
      </c>
      <c r="G3110" s="13">
        <v>15</v>
      </c>
    </row>
    <row r="3111" spans="1:7">
      <c r="A3111" s="416" t="s">
        <v>6291</v>
      </c>
      <c r="B3111" s="58" t="s">
        <v>6292</v>
      </c>
      <c r="C3111" s="59" t="s">
        <v>13</v>
      </c>
      <c r="D3111" s="60">
        <v>306.97000000000003</v>
      </c>
      <c r="E3111" s="60">
        <v>56.19</v>
      </c>
      <c r="F3111" s="60">
        <v>363.16</v>
      </c>
      <c r="G3111" s="13">
        <v>15</v>
      </c>
    </row>
    <row r="3112" spans="1:7">
      <c r="A3112" s="416" t="s">
        <v>6293</v>
      </c>
      <c r="B3112" s="58" t="s">
        <v>6294</v>
      </c>
      <c r="C3112" s="59" t="s">
        <v>13</v>
      </c>
      <c r="D3112" s="60">
        <v>489.84</v>
      </c>
      <c r="E3112" s="60">
        <v>72.41</v>
      </c>
      <c r="F3112" s="60">
        <v>562.25</v>
      </c>
      <c r="G3112" s="13">
        <v>15</v>
      </c>
    </row>
    <row r="3113" spans="1:7">
      <c r="A3113" s="416" t="s">
        <v>6295</v>
      </c>
      <c r="B3113" s="58" t="s">
        <v>6296</v>
      </c>
      <c r="C3113" s="59" t="s">
        <v>13</v>
      </c>
      <c r="D3113" s="60">
        <v>715.58</v>
      </c>
      <c r="E3113" s="60">
        <v>91.2</v>
      </c>
      <c r="F3113" s="60">
        <v>806.78</v>
      </c>
      <c r="G3113" s="13">
        <v>15</v>
      </c>
    </row>
    <row r="3114" spans="1:7">
      <c r="A3114" s="416" t="s">
        <v>6297</v>
      </c>
      <c r="B3114" s="58" t="s">
        <v>6298</v>
      </c>
      <c r="C3114" s="59" t="s">
        <v>13</v>
      </c>
      <c r="D3114" s="60">
        <v>36.630000000000003</v>
      </c>
      <c r="E3114" s="60">
        <v>33.380000000000003</v>
      </c>
      <c r="F3114" s="60">
        <v>70.010000000000005</v>
      </c>
      <c r="G3114" s="13">
        <v>15</v>
      </c>
    </row>
    <row r="3115" spans="1:7">
      <c r="A3115" s="416" t="s">
        <v>6299</v>
      </c>
      <c r="B3115" s="58" t="s">
        <v>6300</v>
      </c>
      <c r="C3115" s="59" t="s">
        <v>13</v>
      </c>
      <c r="D3115" s="60">
        <v>48.04</v>
      </c>
      <c r="E3115" s="60">
        <v>42.53</v>
      </c>
      <c r="F3115" s="60">
        <v>90.57</v>
      </c>
      <c r="G3115" s="13">
        <v>15</v>
      </c>
    </row>
    <row r="3116" spans="1:7">
      <c r="A3116" s="416" t="s">
        <v>6301</v>
      </c>
      <c r="B3116" s="58" t="s">
        <v>6302</v>
      </c>
      <c r="C3116" s="59" t="s">
        <v>13</v>
      </c>
      <c r="D3116" s="60">
        <v>85.57</v>
      </c>
      <c r="E3116" s="60">
        <v>71.87</v>
      </c>
      <c r="F3116" s="60">
        <v>157.44</v>
      </c>
      <c r="G3116" s="13">
        <v>15</v>
      </c>
    </row>
    <row r="3117" spans="1:7">
      <c r="A3117" s="416" t="s">
        <v>6303</v>
      </c>
      <c r="B3117" s="58" t="s">
        <v>6304</v>
      </c>
      <c r="C3117" s="59" t="s">
        <v>13</v>
      </c>
      <c r="D3117" s="60">
        <v>1190.04</v>
      </c>
      <c r="E3117" s="60">
        <v>204.51</v>
      </c>
      <c r="F3117" s="60">
        <v>1394.55</v>
      </c>
      <c r="G3117" s="13">
        <v>15</v>
      </c>
    </row>
    <row r="3118" spans="1:7">
      <c r="A3118" s="416" t="s">
        <v>6305</v>
      </c>
      <c r="B3118" s="58" t="s">
        <v>6306</v>
      </c>
      <c r="C3118" s="59" t="s">
        <v>13</v>
      </c>
      <c r="D3118" s="60">
        <v>144.02000000000001</v>
      </c>
      <c r="E3118" s="60">
        <v>39.99</v>
      </c>
      <c r="F3118" s="60">
        <v>184.01</v>
      </c>
      <c r="G3118" s="13">
        <v>15</v>
      </c>
    </row>
    <row r="3119" spans="1:7">
      <c r="A3119" s="416" t="s">
        <v>6307</v>
      </c>
      <c r="B3119" s="58" t="s">
        <v>6308</v>
      </c>
      <c r="C3119" s="59" t="s">
        <v>13</v>
      </c>
      <c r="D3119" s="60">
        <v>112.97</v>
      </c>
      <c r="E3119" s="60">
        <v>39.99</v>
      </c>
      <c r="F3119" s="60">
        <v>152.96</v>
      </c>
      <c r="G3119" s="13">
        <v>15</v>
      </c>
    </row>
    <row r="3120" spans="1:7">
      <c r="A3120" s="416" t="s">
        <v>6309</v>
      </c>
      <c r="B3120" s="58" t="s">
        <v>6310</v>
      </c>
      <c r="C3120" s="59" t="s">
        <v>13</v>
      </c>
      <c r="D3120" s="60">
        <v>154.87</v>
      </c>
      <c r="E3120" s="60">
        <v>39.99</v>
      </c>
      <c r="F3120" s="60">
        <v>194.86</v>
      </c>
      <c r="G3120" s="13">
        <v>15</v>
      </c>
    </row>
    <row r="3121" spans="1:7">
      <c r="A3121" s="416" t="s">
        <v>6311</v>
      </c>
      <c r="B3121" s="58" t="s">
        <v>6312</v>
      </c>
      <c r="C3121" s="59" t="s">
        <v>13</v>
      </c>
      <c r="D3121" s="60">
        <v>260.41000000000003</v>
      </c>
      <c r="E3121" s="60">
        <v>63.01</v>
      </c>
      <c r="F3121" s="60">
        <v>323.42</v>
      </c>
      <c r="G3121" s="13">
        <v>15</v>
      </c>
    </row>
    <row r="3122" spans="1:7">
      <c r="A3122" s="416" t="s">
        <v>6313</v>
      </c>
      <c r="B3122" s="58" t="s">
        <v>6314</v>
      </c>
      <c r="C3122" s="59" t="s">
        <v>13</v>
      </c>
      <c r="D3122" s="60">
        <v>154.19999999999999</v>
      </c>
      <c r="E3122" s="60">
        <v>49.37</v>
      </c>
      <c r="F3122" s="60">
        <v>203.57</v>
      </c>
      <c r="G3122" s="13">
        <v>15</v>
      </c>
    </row>
    <row r="3123" spans="1:7">
      <c r="A3123" s="416" t="s">
        <v>6315</v>
      </c>
      <c r="B3123" s="58" t="s">
        <v>6316</v>
      </c>
      <c r="C3123" s="59" t="s">
        <v>13</v>
      </c>
      <c r="D3123" s="60">
        <v>473.4</v>
      </c>
      <c r="E3123" s="60">
        <v>81.81</v>
      </c>
      <c r="F3123" s="60">
        <v>555.21</v>
      </c>
      <c r="G3123" s="13">
        <v>15</v>
      </c>
    </row>
    <row r="3124" spans="1:7">
      <c r="A3124" s="416" t="s">
        <v>6317</v>
      </c>
      <c r="B3124" s="58" t="s">
        <v>6318</v>
      </c>
      <c r="C3124" s="59" t="s">
        <v>13</v>
      </c>
      <c r="D3124" s="60">
        <v>115.41</v>
      </c>
      <c r="E3124" s="60">
        <v>34.46</v>
      </c>
      <c r="F3124" s="60">
        <v>149.87</v>
      </c>
      <c r="G3124" s="13">
        <v>15</v>
      </c>
    </row>
    <row r="3125" spans="1:7">
      <c r="A3125" s="416" t="s">
        <v>6319</v>
      </c>
      <c r="B3125" s="58" t="s">
        <v>6320</v>
      </c>
      <c r="C3125" s="59" t="s">
        <v>13</v>
      </c>
      <c r="D3125" s="60">
        <v>105.38</v>
      </c>
      <c r="E3125" s="60">
        <v>34.46</v>
      </c>
      <c r="F3125" s="60">
        <v>139.84</v>
      </c>
      <c r="G3125" s="13">
        <v>15</v>
      </c>
    </row>
    <row r="3126" spans="1:7">
      <c r="A3126" s="416" t="s">
        <v>6321</v>
      </c>
      <c r="B3126" s="58" t="s">
        <v>6322</v>
      </c>
      <c r="C3126" s="59" t="s">
        <v>13</v>
      </c>
      <c r="D3126" s="60">
        <v>25.53</v>
      </c>
      <c r="E3126" s="60">
        <v>12.15</v>
      </c>
      <c r="F3126" s="60">
        <v>37.68</v>
      </c>
      <c r="G3126" s="13">
        <v>15</v>
      </c>
    </row>
    <row r="3127" spans="1:7">
      <c r="A3127" s="416" t="s">
        <v>6323</v>
      </c>
      <c r="B3127" s="58" t="s">
        <v>6324</v>
      </c>
      <c r="C3127" s="59"/>
      <c r="D3127" s="60"/>
      <c r="E3127" s="60"/>
      <c r="F3127" s="60"/>
      <c r="G3127" s="13">
        <v>15</v>
      </c>
    </row>
    <row r="3128" spans="1:7" ht="30">
      <c r="A3128" s="416" t="s">
        <v>6325</v>
      </c>
      <c r="B3128" s="58" t="s">
        <v>6326</v>
      </c>
      <c r="C3128" s="59" t="s">
        <v>13</v>
      </c>
      <c r="D3128" s="60">
        <v>7.63</v>
      </c>
      <c r="E3128" s="60">
        <v>1.74</v>
      </c>
      <c r="F3128" s="60">
        <v>9.3699999999999992</v>
      </c>
      <c r="G3128" s="13">
        <v>15</v>
      </c>
    </row>
    <row r="3129" spans="1:7" ht="30">
      <c r="A3129" s="416" t="s">
        <v>6327</v>
      </c>
      <c r="B3129" s="58" t="s">
        <v>6328</v>
      </c>
      <c r="C3129" s="59" t="s">
        <v>13</v>
      </c>
      <c r="D3129" s="60">
        <v>8.7200000000000006</v>
      </c>
      <c r="E3129" s="60">
        <v>1.74</v>
      </c>
      <c r="F3129" s="60">
        <v>10.46</v>
      </c>
    </row>
    <row r="3130" spans="1:7" ht="30">
      <c r="A3130" s="416" t="s">
        <v>6329</v>
      </c>
      <c r="B3130" s="58" t="s">
        <v>6330</v>
      </c>
      <c r="C3130" s="59" t="s">
        <v>13</v>
      </c>
      <c r="D3130" s="60">
        <v>10.9</v>
      </c>
      <c r="E3130" s="60">
        <v>1.74</v>
      </c>
      <c r="F3130" s="60">
        <v>12.64</v>
      </c>
      <c r="G3130" s="13">
        <v>15</v>
      </c>
    </row>
    <row r="3131" spans="1:7" ht="30">
      <c r="A3131" s="416" t="s">
        <v>6331</v>
      </c>
      <c r="B3131" s="58" t="s">
        <v>6332</v>
      </c>
      <c r="C3131" s="59" t="s">
        <v>13</v>
      </c>
      <c r="D3131" s="60">
        <v>22.31</v>
      </c>
      <c r="E3131" s="60">
        <v>1.74</v>
      </c>
      <c r="F3131" s="60">
        <v>24.05</v>
      </c>
      <c r="G3131" s="13">
        <v>15</v>
      </c>
    </row>
    <row r="3132" spans="1:7" ht="30">
      <c r="A3132" s="416" t="s">
        <v>6333</v>
      </c>
      <c r="B3132" s="58" t="s">
        <v>6334</v>
      </c>
      <c r="C3132" s="59" t="s">
        <v>13</v>
      </c>
      <c r="D3132" s="60">
        <v>35.69</v>
      </c>
      <c r="E3132" s="60">
        <v>1.74</v>
      </c>
      <c r="F3132" s="60">
        <v>37.43</v>
      </c>
      <c r="G3132" s="13">
        <v>15</v>
      </c>
    </row>
    <row r="3133" spans="1:7" ht="30">
      <c r="A3133" s="416" t="s">
        <v>6335</v>
      </c>
      <c r="B3133" s="58" t="s">
        <v>6336</v>
      </c>
      <c r="C3133" s="59" t="s">
        <v>13</v>
      </c>
      <c r="D3133" s="60">
        <v>85.65</v>
      </c>
      <c r="E3133" s="60">
        <v>2.61</v>
      </c>
      <c r="F3133" s="60">
        <v>88.26</v>
      </c>
      <c r="G3133" s="13">
        <v>15</v>
      </c>
    </row>
    <row r="3134" spans="1:7" ht="30">
      <c r="A3134" s="416" t="s">
        <v>6337</v>
      </c>
      <c r="B3134" s="58" t="s">
        <v>6338</v>
      </c>
      <c r="C3134" s="59" t="s">
        <v>13</v>
      </c>
      <c r="D3134" s="60">
        <v>115.15</v>
      </c>
      <c r="E3134" s="60">
        <v>2.61</v>
      </c>
      <c r="F3134" s="60">
        <v>117.76</v>
      </c>
      <c r="G3134" s="13">
        <v>15</v>
      </c>
    </row>
    <row r="3135" spans="1:7" ht="30">
      <c r="A3135" s="416" t="s">
        <v>6339</v>
      </c>
      <c r="B3135" s="58" t="s">
        <v>6340</v>
      </c>
      <c r="C3135" s="59" t="s">
        <v>13</v>
      </c>
      <c r="D3135" s="60">
        <v>196.59</v>
      </c>
      <c r="E3135" s="60">
        <v>2.61</v>
      </c>
      <c r="F3135" s="60">
        <v>199.2</v>
      </c>
      <c r="G3135" s="13">
        <v>15</v>
      </c>
    </row>
    <row r="3136" spans="1:7" ht="30">
      <c r="A3136" s="416" t="s">
        <v>6341</v>
      </c>
      <c r="B3136" s="58" t="s">
        <v>6342</v>
      </c>
      <c r="C3136" s="59" t="s">
        <v>13</v>
      </c>
      <c r="D3136" s="60">
        <v>324.67</v>
      </c>
      <c r="E3136" s="60">
        <v>2.61</v>
      </c>
      <c r="F3136" s="60">
        <v>327.27999999999997</v>
      </c>
      <c r="G3136" s="13">
        <v>15</v>
      </c>
    </row>
    <row r="3137" spans="1:7" ht="30">
      <c r="A3137" s="416" t="s">
        <v>6343</v>
      </c>
      <c r="B3137" s="58" t="s">
        <v>6344</v>
      </c>
      <c r="C3137" s="59" t="s">
        <v>13</v>
      </c>
      <c r="D3137" s="60">
        <v>435.63</v>
      </c>
      <c r="E3137" s="60">
        <v>2.61</v>
      </c>
      <c r="F3137" s="60">
        <v>438.24</v>
      </c>
      <c r="G3137" s="13">
        <v>15</v>
      </c>
    </row>
    <row r="3138" spans="1:7" ht="30">
      <c r="A3138" s="416" t="s">
        <v>6345</v>
      </c>
      <c r="B3138" s="58" t="s">
        <v>6346</v>
      </c>
      <c r="C3138" s="59" t="s">
        <v>13</v>
      </c>
      <c r="D3138" s="60">
        <v>696.18</v>
      </c>
      <c r="E3138" s="60">
        <v>2.61</v>
      </c>
      <c r="F3138" s="60">
        <v>698.79</v>
      </c>
      <c r="G3138" s="13">
        <v>15</v>
      </c>
    </row>
    <row r="3139" spans="1:7" ht="30">
      <c r="A3139" s="416" t="s">
        <v>6347</v>
      </c>
      <c r="B3139" s="58" t="s">
        <v>6348</v>
      </c>
      <c r="C3139" s="59" t="s">
        <v>13</v>
      </c>
      <c r="D3139" s="60">
        <v>1009.08</v>
      </c>
      <c r="E3139" s="60">
        <v>2.61</v>
      </c>
      <c r="F3139" s="60">
        <v>1011.69</v>
      </c>
      <c r="G3139" s="13">
        <v>15</v>
      </c>
    </row>
    <row r="3140" spans="1:7" ht="30">
      <c r="A3140" s="416" t="s">
        <v>6349</v>
      </c>
      <c r="B3140" s="58" t="s">
        <v>6350</v>
      </c>
      <c r="C3140" s="59" t="s">
        <v>13</v>
      </c>
      <c r="D3140" s="60">
        <v>1376.2</v>
      </c>
      <c r="E3140" s="60">
        <v>2.61</v>
      </c>
      <c r="F3140" s="60">
        <v>1378.81</v>
      </c>
      <c r="G3140" s="13">
        <v>15</v>
      </c>
    </row>
    <row r="3141" spans="1:7">
      <c r="A3141" s="416" t="s">
        <v>6351</v>
      </c>
      <c r="B3141" s="58" t="s">
        <v>6352</v>
      </c>
      <c r="C3141" s="59"/>
      <c r="D3141" s="60"/>
      <c r="E3141" s="60"/>
      <c r="F3141" s="60"/>
      <c r="G3141" s="13">
        <v>15</v>
      </c>
    </row>
    <row r="3142" spans="1:7" ht="30">
      <c r="A3142" s="416" t="s">
        <v>6353</v>
      </c>
      <c r="B3142" s="58" t="s">
        <v>6354</v>
      </c>
      <c r="C3142" s="59" t="s">
        <v>13</v>
      </c>
      <c r="D3142" s="60">
        <v>582.54</v>
      </c>
      <c r="E3142" s="60">
        <v>36.65</v>
      </c>
      <c r="F3142" s="60">
        <v>619.19000000000005</v>
      </c>
      <c r="G3142" s="13">
        <v>15</v>
      </c>
    </row>
    <row r="3143" spans="1:7" ht="30">
      <c r="A3143" s="416" t="s">
        <v>6355</v>
      </c>
      <c r="B3143" s="58" t="s">
        <v>6356</v>
      </c>
      <c r="C3143" s="59" t="s">
        <v>13</v>
      </c>
      <c r="D3143" s="60">
        <v>678.49</v>
      </c>
      <c r="E3143" s="60">
        <v>36.65</v>
      </c>
      <c r="F3143" s="60">
        <v>715.14</v>
      </c>
    </row>
    <row r="3144" spans="1:7" ht="30">
      <c r="A3144" s="416" t="s">
        <v>6357</v>
      </c>
      <c r="B3144" s="58" t="s">
        <v>6358</v>
      </c>
      <c r="C3144" s="59" t="s">
        <v>13</v>
      </c>
      <c r="D3144" s="60">
        <v>862.94</v>
      </c>
      <c r="E3144" s="60">
        <v>36.65</v>
      </c>
      <c r="F3144" s="60">
        <v>899.59</v>
      </c>
      <c r="G3144" s="13">
        <v>15</v>
      </c>
    </row>
    <row r="3145" spans="1:7" ht="30">
      <c r="A3145" s="416" t="s">
        <v>6359</v>
      </c>
      <c r="B3145" s="58" t="s">
        <v>6360</v>
      </c>
      <c r="C3145" s="59" t="s">
        <v>13</v>
      </c>
      <c r="D3145" s="60">
        <v>1283.6600000000001</v>
      </c>
      <c r="E3145" s="60">
        <v>36.65</v>
      </c>
      <c r="F3145" s="60">
        <v>1320.31</v>
      </c>
      <c r="G3145" s="13">
        <v>15</v>
      </c>
    </row>
    <row r="3146" spans="1:7" ht="30">
      <c r="A3146" s="416" t="s">
        <v>6361</v>
      </c>
      <c r="B3146" s="58" t="s">
        <v>6362</v>
      </c>
      <c r="C3146" s="59" t="s">
        <v>13</v>
      </c>
      <c r="D3146" s="60">
        <v>1035.55</v>
      </c>
      <c r="E3146" s="60">
        <v>36.65</v>
      </c>
      <c r="F3146" s="60">
        <v>1072.2</v>
      </c>
      <c r="G3146" s="13">
        <v>15</v>
      </c>
    </row>
    <row r="3147" spans="1:7" ht="30">
      <c r="A3147" s="416" t="s">
        <v>6363</v>
      </c>
      <c r="B3147" s="58" t="s">
        <v>6364</v>
      </c>
      <c r="C3147" s="59" t="s">
        <v>13</v>
      </c>
      <c r="D3147" s="60">
        <v>524.35</v>
      </c>
      <c r="E3147" s="60">
        <v>36.65</v>
      </c>
      <c r="F3147" s="60">
        <v>561</v>
      </c>
      <c r="G3147" s="13">
        <v>15</v>
      </c>
    </row>
    <row r="3148" spans="1:7" ht="30">
      <c r="A3148" s="416" t="s">
        <v>6365</v>
      </c>
      <c r="B3148" s="58" t="s">
        <v>6366</v>
      </c>
      <c r="C3148" s="59" t="s">
        <v>13</v>
      </c>
      <c r="D3148" s="60">
        <v>537.53</v>
      </c>
      <c r="E3148" s="60">
        <v>36.65</v>
      </c>
      <c r="F3148" s="60">
        <v>574.17999999999995</v>
      </c>
      <c r="G3148" s="13">
        <v>15</v>
      </c>
    </row>
    <row r="3149" spans="1:7" ht="30">
      <c r="A3149" s="416" t="s">
        <v>6367</v>
      </c>
      <c r="B3149" s="58" t="s">
        <v>6368</v>
      </c>
      <c r="C3149" s="59" t="s">
        <v>13</v>
      </c>
      <c r="D3149" s="60">
        <v>631.07000000000005</v>
      </c>
      <c r="E3149" s="60">
        <v>36.65</v>
      </c>
      <c r="F3149" s="60">
        <v>667.72</v>
      </c>
      <c r="G3149" s="13">
        <v>15</v>
      </c>
    </row>
    <row r="3150" spans="1:7" ht="30">
      <c r="A3150" s="416" t="s">
        <v>6369</v>
      </c>
      <c r="B3150" s="58" t="s">
        <v>6370</v>
      </c>
      <c r="C3150" s="59" t="s">
        <v>13</v>
      </c>
      <c r="D3150" s="60">
        <v>763.89</v>
      </c>
      <c r="E3150" s="60">
        <v>36.65</v>
      </c>
      <c r="F3150" s="60">
        <v>800.54</v>
      </c>
      <c r="G3150" s="13">
        <v>15</v>
      </c>
    </row>
    <row r="3151" spans="1:7" ht="30">
      <c r="A3151" s="416" t="s">
        <v>6371</v>
      </c>
      <c r="B3151" s="58" t="s">
        <v>6372</v>
      </c>
      <c r="C3151" s="59" t="s">
        <v>13</v>
      </c>
      <c r="D3151" s="60">
        <v>956.35</v>
      </c>
      <c r="E3151" s="60">
        <v>36.65</v>
      </c>
      <c r="F3151" s="60">
        <v>993</v>
      </c>
      <c r="G3151" s="13">
        <v>15</v>
      </c>
    </row>
    <row r="3152" spans="1:7" ht="30">
      <c r="A3152" s="416" t="s">
        <v>6373</v>
      </c>
      <c r="B3152" s="58" t="s">
        <v>6374</v>
      </c>
      <c r="C3152" s="59" t="s">
        <v>13</v>
      </c>
      <c r="D3152" s="60">
        <v>1145.05</v>
      </c>
      <c r="E3152" s="60">
        <v>36.65</v>
      </c>
      <c r="F3152" s="60">
        <v>1181.7</v>
      </c>
      <c r="G3152" s="13">
        <v>15</v>
      </c>
    </row>
    <row r="3153" spans="1:7" ht="30">
      <c r="A3153" s="416" t="s">
        <v>6375</v>
      </c>
      <c r="B3153" s="58" t="s">
        <v>6376</v>
      </c>
      <c r="C3153" s="59" t="s">
        <v>13</v>
      </c>
      <c r="D3153" s="60">
        <v>1481.5</v>
      </c>
      <c r="E3153" s="60">
        <v>36.65</v>
      </c>
      <c r="F3153" s="60">
        <v>1518.15</v>
      </c>
      <c r="G3153" s="13">
        <v>15</v>
      </c>
    </row>
    <row r="3154" spans="1:7">
      <c r="A3154" s="416" t="s">
        <v>6377</v>
      </c>
      <c r="B3154" s="58" t="s">
        <v>6378</v>
      </c>
      <c r="C3154" s="59"/>
      <c r="D3154" s="60"/>
      <c r="E3154" s="60"/>
      <c r="F3154" s="60"/>
      <c r="G3154" s="13">
        <v>15</v>
      </c>
    </row>
    <row r="3155" spans="1:7" ht="30">
      <c r="A3155" s="416" t="s">
        <v>6379</v>
      </c>
      <c r="B3155" s="58" t="s">
        <v>6380</v>
      </c>
      <c r="C3155" s="59" t="s">
        <v>13</v>
      </c>
      <c r="D3155" s="60">
        <v>133.37</v>
      </c>
      <c r="E3155" s="60">
        <v>21.98</v>
      </c>
      <c r="F3155" s="60">
        <v>155.35</v>
      </c>
      <c r="G3155" s="13">
        <v>15</v>
      </c>
    </row>
    <row r="3156" spans="1:7" ht="30">
      <c r="A3156" s="416" t="s">
        <v>6381</v>
      </c>
      <c r="B3156" s="58" t="s">
        <v>6382</v>
      </c>
      <c r="C3156" s="59" t="s">
        <v>13</v>
      </c>
      <c r="D3156" s="60">
        <v>185.1</v>
      </c>
      <c r="E3156" s="60">
        <v>29.31</v>
      </c>
      <c r="F3156" s="60">
        <v>214.41</v>
      </c>
    </row>
    <row r="3157" spans="1:7" ht="30">
      <c r="A3157" s="416" t="s">
        <v>6383</v>
      </c>
      <c r="B3157" s="58" t="s">
        <v>6384</v>
      </c>
      <c r="C3157" s="59" t="s">
        <v>13</v>
      </c>
      <c r="D3157" s="60">
        <v>222.09</v>
      </c>
      <c r="E3157" s="60">
        <v>29.31</v>
      </c>
      <c r="F3157" s="60">
        <v>251.4</v>
      </c>
      <c r="G3157" s="13">
        <v>15</v>
      </c>
    </row>
    <row r="3158" spans="1:7" ht="30">
      <c r="A3158" s="416" t="s">
        <v>6385</v>
      </c>
      <c r="B3158" s="58" t="s">
        <v>6386</v>
      </c>
      <c r="C3158" s="59"/>
      <c r="D3158" s="60"/>
      <c r="E3158" s="60"/>
      <c r="F3158" s="60"/>
      <c r="G3158" s="13">
        <v>15</v>
      </c>
    </row>
    <row r="3159" spans="1:7" ht="30">
      <c r="A3159" s="416" t="s">
        <v>6387</v>
      </c>
      <c r="B3159" s="58" t="s">
        <v>6388</v>
      </c>
      <c r="C3159" s="59" t="s">
        <v>13</v>
      </c>
      <c r="D3159" s="60">
        <v>770.16</v>
      </c>
      <c r="E3159" s="60">
        <v>41.86</v>
      </c>
      <c r="F3159" s="60">
        <v>812.02</v>
      </c>
      <c r="G3159" s="13">
        <v>15</v>
      </c>
    </row>
    <row r="3160" spans="1:7" ht="30">
      <c r="A3160" s="416" t="s">
        <v>6389</v>
      </c>
      <c r="B3160" s="58" t="s">
        <v>6390</v>
      </c>
      <c r="C3160" s="59" t="s">
        <v>13</v>
      </c>
      <c r="D3160" s="60">
        <v>820.41</v>
      </c>
      <c r="E3160" s="60">
        <v>41.86</v>
      </c>
      <c r="F3160" s="60">
        <v>862.27</v>
      </c>
    </row>
    <row r="3161" spans="1:7" ht="30">
      <c r="A3161" s="416" t="s">
        <v>6391</v>
      </c>
      <c r="B3161" s="58" t="s">
        <v>6392</v>
      </c>
      <c r="C3161" s="59" t="s">
        <v>13</v>
      </c>
      <c r="D3161" s="60">
        <v>791.96</v>
      </c>
      <c r="E3161" s="60">
        <v>41.86</v>
      </c>
      <c r="F3161" s="60">
        <v>833.82</v>
      </c>
      <c r="G3161" s="13">
        <v>15</v>
      </c>
    </row>
    <row r="3162" spans="1:7" ht="30">
      <c r="A3162" s="416" t="s">
        <v>6393</v>
      </c>
      <c r="B3162" s="58" t="s">
        <v>6394</v>
      </c>
      <c r="C3162" s="59" t="s">
        <v>13</v>
      </c>
      <c r="D3162" s="60">
        <v>942.77</v>
      </c>
      <c r="E3162" s="60">
        <v>41.86</v>
      </c>
      <c r="F3162" s="60">
        <v>984.63</v>
      </c>
      <c r="G3162" s="13">
        <v>15</v>
      </c>
    </row>
    <row r="3163" spans="1:7" ht="30">
      <c r="A3163" s="416" t="s">
        <v>6395</v>
      </c>
      <c r="B3163" s="58" t="s">
        <v>6396</v>
      </c>
      <c r="C3163" s="59" t="s">
        <v>13</v>
      </c>
      <c r="D3163" s="60">
        <v>1298.3800000000001</v>
      </c>
      <c r="E3163" s="60">
        <v>44.98</v>
      </c>
      <c r="F3163" s="60">
        <v>1343.36</v>
      </c>
      <c r="G3163" s="13">
        <v>15</v>
      </c>
    </row>
    <row r="3164" spans="1:7" ht="30">
      <c r="A3164" s="416" t="s">
        <v>6397</v>
      </c>
      <c r="B3164" s="58" t="s">
        <v>6398</v>
      </c>
      <c r="C3164" s="59" t="s">
        <v>13</v>
      </c>
      <c r="D3164" s="60">
        <v>1451.1</v>
      </c>
      <c r="E3164" s="60">
        <v>44.98</v>
      </c>
      <c r="F3164" s="60">
        <v>1496.08</v>
      </c>
      <c r="G3164" s="13">
        <v>15</v>
      </c>
    </row>
    <row r="3165" spans="1:7">
      <c r="A3165" s="416" t="s">
        <v>6399</v>
      </c>
      <c r="B3165" s="58" t="s">
        <v>6400</v>
      </c>
      <c r="C3165" s="59" t="s">
        <v>14</v>
      </c>
      <c r="D3165" s="60">
        <v>148.12</v>
      </c>
      <c r="E3165" s="60">
        <v>22.92</v>
      </c>
      <c r="F3165" s="60">
        <v>171.04</v>
      </c>
      <c r="G3165" s="13">
        <v>15</v>
      </c>
    </row>
    <row r="3166" spans="1:7">
      <c r="A3166" s="416" t="s">
        <v>6401</v>
      </c>
      <c r="B3166" s="58" t="s">
        <v>6402</v>
      </c>
      <c r="C3166" s="59" t="s">
        <v>14</v>
      </c>
      <c r="D3166" s="60">
        <v>181.72</v>
      </c>
      <c r="E3166" s="60">
        <v>22.92</v>
      </c>
      <c r="F3166" s="60">
        <v>204.64</v>
      </c>
      <c r="G3166" s="13">
        <v>15</v>
      </c>
    </row>
    <row r="3167" spans="1:7">
      <c r="A3167" s="416" t="s">
        <v>6403</v>
      </c>
      <c r="B3167" s="58" t="s">
        <v>6404</v>
      </c>
      <c r="C3167" s="59" t="s">
        <v>14</v>
      </c>
      <c r="D3167" s="60">
        <v>224.63</v>
      </c>
      <c r="E3167" s="60">
        <v>25.01</v>
      </c>
      <c r="F3167" s="60">
        <v>249.64</v>
      </c>
      <c r="G3167" s="13">
        <v>15</v>
      </c>
    </row>
    <row r="3168" spans="1:7">
      <c r="A3168" s="416" t="s">
        <v>6405</v>
      </c>
      <c r="B3168" s="58" t="s">
        <v>6406</v>
      </c>
      <c r="C3168" s="59" t="s">
        <v>14</v>
      </c>
      <c r="D3168" s="60">
        <v>332.8</v>
      </c>
      <c r="E3168" s="60">
        <v>27.09</v>
      </c>
      <c r="F3168" s="60">
        <v>359.89</v>
      </c>
      <c r="G3168" s="13">
        <v>15</v>
      </c>
    </row>
    <row r="3169" spans="1:7">
      <c r="A3169" s="416" t="s">
        <v>6407</v>
      </c>
      <c r="B3169" s="58" t="s">
        <v>6408</v>
      </c>
      <c r="C3169" s="59" t="s">
        <v>14</v>
      </c>
      <c r="D3169" s="60">
        <v>417.32</v>
      </c>
      <c r="E3169" s="60">
        <v>29.18</v>
      </c>
      <c r="F3169" s="60">
        <v>446.5</v>
      </c>
      <c r="G3169" s="13">
        <v>15</v>
      </c>
    </row>
    <row r="3170" spans="1:7">
      <c r="A3170" s="416" t="s">
        <v>6409</v>
      </c>
      <c r="B3170" s="58" t="s">
        <v>6410</v>
      </c>
      <c r="C3170" s="59" t="s">
        <v>14</v>
      </c>
      <c r="D3170" s="60">
        <v>594.82000000000005</v>
      </c>
      <c r="E3170" s="60">
        <v>31.26</v>
      </c>
      <c r="F3170" s="60">
        <v>626.08000000000004</v>
      </c>
      <c r="G3170" s="13">
        <v>15</v>
      </c>
    </row>
    <row r="3171" spans="1:7">
      <c r="A3171" s="416" t="s">
        <v>6411</v>
      </c>
      <c r="B3171" s="58" t="s">
        <v>6412</v>
      </c>
      <c r="C3171" s="59" t="s">
        <v>14</v>
      </c>
      <c r="D3171" s="60">
        <v>771.59</v>
      </c>
      <c r="E3171" s="60">
        <v>33.340000000000003</v>
      </c>
      <c r="F3171" s="60">
        <v>804.93</v>
      </c>
      <c r="G3171" s="13">
        <v>15</v>
      </c>
    </row>
    <row r="3172" spans="1:7" ht="30">
      <c r="A3172" s="416" t="s">
        <v>6413</v>
      </c>
      <c r="B3172" s="58" t="s">
        <v>6414</v>
      </c>
      <c r="C3172" s="59" t="s">
        <v>14</v>
      </c>
      <c r="D3172" s="60">
        <v>291.06</v>
      </c>
      <c r="E3172" s="60">
        <v>29.18</v>
      </c>
      <c r="F3172" s="60">
        <v>320.24</v>
      </c>
      <c r="G3172" s="13">
        <v>15</v>
      </c>
    </row>
    <row r="3173" spans="1:7" ht="30">
      <c r="A3173" s="416" t="s">
        <v>6415</v>
      </c>
      <c r="B3173" s="58" t="s">
        <v>6416</v>
      </c>
      <c r="C3173" s="59" t="s">
        <v>14</v>
      </c>
      <c r="D3173" s="60">
        <v>321.74</v>
      </c>
      <c r="E3173" s="60">
        <v>22.92</v>
      </c>
      <c r="F3173" s="60">
        <v>344.66</v>
      </c>
      <c r="G3173" s="13">
        <v>15</v>
      </c>
    </row>
    <row r="3174" spans="1:7" ht="30">
      <c r="A3174" s="416" t="s">
        <v>6417</v>
      </c>
      <c r="B3174" s="58" t="s">
        <v>6418</v>
      </c>
      <c r="C3174" s="59" t="s">
        <v>14</v>
      </c>
      <c r="D3174" s="60">
        <v>421.7</v>
      </c>
      <c r="E3174" s="60">
        <v>29.18</v>
      </c>
      <c r="F3174" s="60">
        <v>450.88</v>
      </c>
      <c r="G3174" s="13">
        <v>15</v>
      </c>
    </row>
    <row r="3175" spans="1:7" ht="30">
      <c r="A3175" s="416" t="s">
        <v>6419</v>
      </c>
      <c r="B3175" s="58" t="s">
        <v>6420</v>
      </c>
      <c r="C3175" s="59" t="s">
        <v>14</v>
      </c>
      <c r="D3175" s="60">
        <v>740.44</v>
      </c>
      <c r="E3175" s="60">
        <v>33.340000000000003</v>
      </c>
      <c r="F3175" s="60">
        <v>773.78</v>
      </c>
      <c r="G3175" s="13">
        <v>15</v>
      </c>
    </row>
    <row r="3176" spans="1:7" ht="30">
      <c r="A3176" s="416" t="s">
        <v>6421</v>
      </c>
      <c r="B3176" s="58" t="s">
        <v>6422</v>
      </c>
      <c r="C3176" s="59" t="s">
        <v>14</v>
      </c>
      <c r="D3176" s="60">
        <v>568.03</v>
      </c>
      <c r="E3176" s="60">
        <v>25.01</v>
      </c>
      <c r="F3176" s="60">
        <v>593.04</v>
      </c>
      <c r="G3176" s="13">
        <v>15</v>
      </c>
    </row>
    <row r="3177" spans="1:7" ht="30">
      <c r="A3177" s="416" t="s">
        <v>6423</v>
      </c>
      <c r="B3177" s="58" t="s">
        <v>6424</v>
      </c>
      <c r="C3177" s="59" t="s">
        <v>14</v>
      </c>
      <c r="D3177" s="60">
        <v>694.22</v>
      </c>
      <c r="E3177" s="60">
        <v>29.18</v>
      </c>
      <c r="F3177" s="60">
        <v>723.4</v>
      </c>
      <c r="G3177" s="13">
        <v>15</v>
      </c>
    </row>
    <row r="3178" spans="1:7" ht="30">
      <c r="A3178" s="416" t="s">
        <v>6425</v>
      </c>
      <c r="B3178" s="58" t="s">
        <v>6426</v>
      </c>
      <c r="C3178" s="59" t="s">
        <v>14</v>
      </c>
      <c r="D3178" s="60">
        <v>1113.1600000000001</v>
      </c>
      <c r="E3178" s="60">
        <v>33.340000000000003</v>
      </c>
      <c r="F3178" s="60">
        <v>1146.5</v>
      </c>
      <c r="G3178" s="13">
        <v>15</v>
      </c>
    </row>
    <row r="3179" spans="1:7">
      <c r="A3179" s="416" t="s">
        <v>6427</v>
      </c>
      <c r="B3179" s="58" t="s">
        <v>6428</v>
      </c>
      <c r="C3179" s="59" t="s">
        <v>14</v>
      </c>
      <c r="D3179" s="60">
        <v>375.8</v>
      </c>
      <c r="E3179" s="60">
        <v>22.92</v>
      </c>
      <c r="F3179" s="60">
        <v>398.72</v>
      </c>
      <c r="G3179" s="13">
        <v>15</v>
      </c>
    </row>
    <row r="3180" spans="1:7">
      <c r="A3180" s="416" t="s">
        <v>6429</v>
      </c>
      <c r="B3180" s="58" t="s">
        <v>6430</v>
      </c>
      <c r="C3180" s="59" t="s">
        <v>14</v>
      </c>
      <c r="D3180" s="60">
        <v>428</v>
      </c>
      <c r="E3180" s="60">
        <v>25.01</v>
      </c>
      <c r="F3180" s="60">
        <v>453.01</v>
      </c>
      <c r="G3180" s="13">
        <v>15</v>
      </c>
    </row>
    <row r="3181" spans="1:7" ht="30">
      <c r="A3181" s="416" t="s">
        <v>6431</v>
      </c>
      <c r="B3181" s="58" t="s">
        <v>6432</v>
      </c>
      <c r="C3181" s="59"/>
      <c r="D3181" s="60"/>
      <c r="E3181" s="60"/>
      <c r="F3181" s="60"/>
      <c r="G3181" s="13">
        <v>15</v>
      </c>
    </row>
    <row r="3182" spans="1:7" ht="30">
      <c r="A3182" s="416" t="s">
        <v>6433</v>
      </c>
      <c r="B3182" s="58" t="s">
        <v>6434</v>
      </c>
      <c r="C3182" s="59" t="s">
        <v>14</v>
      </c>
      <c r="D3182" s="60">
        <v>440.45</v>
      </c>
      <c r="E3182" s="60">
        <v>29.18</v>
      </c>
      <c r="F3182" s="60">
        <v>469.63</v>
      </c>
      <c r="G3182" s="13">
        <v>15</v>
      </c>
    </row>
    <row r="3183" spans="1:7" ht="30">
      <c r="A3183" s="416" t="s">
        <v>6435</v>
      </c>
      <c r="B3183" s="58" t="s">
        <v>6436</v>
      </c>
      <c r="C3183" s="59" t="s">
        <v>14</v>
      </c>
      <c r="D3183" s="60">
        <v>642.65</v>
      </c>
      <c r="E3183" s="60">
        <v>33.340000000000003</v>
      </c>
      <c r="F3183" s="60">
        <v>675.99</v>
      </c>
    </row>
    <row r="3184" spans="1:7" ht="30">
      <c r="A3184" s="416" t="s">
        <v>6437</v>
      </c>
      <c r="B3184" s="58" t="s">
        <v>6438</v>
      </c>
      <c r="C3184" s="59" t="s">
        <v>14</v>
      </c>
      <c r="D3184" s="60">
        <v>951.15</v>
      </c>
      <c r="E3184" s="60">
        <v>37.520000000000003</v>
      </c>
      <c r="F3184" s="60">
        <v>988.67</v>
      </c>
      <c r="G3184" s="13">
        <v>15</v>
      </c>
    </row>
    <row r="3185" spans="1:7" ht="30">
      <c r="A3185" s="416" t="s">
        <v>6439</v>
      </c>
      <c r="B3185" s="58" t="s">
        <v>6440</v>
      </c>
      <c r="C3185" s="59" t="s">
        <v>14</v>
      </c>
      <c r="D3185" s="60">
        <v>1497.71</v>
      </c>
      <c r="E3185" s="60">
        <v>41.68</v>
      </c>
      <c r="F3185" s="60">
        <v>1539.39</v>
      </c>
      <c r="G3185" s="13">
        <v>15</v>
      </c>
    </row>
    <row r="3186" spans="1:7" ht="30">
      <c r="A3186" s="416" t="s">
        <v>6441</v>
      </c>
      <c r="B3186" s="58" t="s">
        <v>6442</v>
      </c>
      <c r="C3186" s="59" t="s">
        <v>14</v>
      </c>
      <c r="D3186" s="60">
        <v>345.27</v>
      </c>
      <c r="E3186" s="60">
        <v>29.18</v>
      </c>
      <c r="F3186" s="60">
        <v>374.45</v>
      </c>
      <c r="G3186" s="13">
        <v>15</v>
      </c>
    </row>
    <row r="3187" spans="1:7" ht="30">
      <c r="A3187" s="416" t="s">
        <v>6443</v>
      </c>
      <c r="B3187" s="58" t="s">
        <v>6444</v>
      </c>
      <c r="C3187" s="59" t="s">
        <v>14</v>
      </c>
      <c r="D3187" s="60">
        <v>401.86</v>
      </c>
      <c r="E3187" s="60">
        <v>29.18</v>
      </c>
      <c r="F3187" s="60">
        <v>431.04</v>
      </c>
      <c r="G3187" s="13">
        <v>15</v>
      </c>
    </row>
    <row r="3188" spans="1:7" ht="30">
      <c r="A3188" s="416" t="s">
        <v>6445</v>
      </c>
      <c r="B3188" s="58" t="s">
        <v>6446</v>
      </c>
      <c r="C3188" s="59" t="s">
        <v>14</v>
      </c>
      <c r="D3188" s="60">
        <v>749.56</v>
      </c>
      <c r="E3188" s="60">
        <v>33.340000000000003</v>
      </c>
      <c r="F3188" s="60">
        <v>782.9</v>
      </c>
      <c r="G3188" s="13">
        <v>15</v>
      </c>
    </row>
    <row r="3189" spans="1:7" ht="30">
      <c r="A3189" s="416" t="s">
        <v>6447</v>
      </c>
      <c r="B3189" s="58" t="s">
        <v>6448</v>
      </c>
      <c r="C3189" s="59" t="s">
        <v>14</v>
      </c>
      <c r="D3189" s="60">
        <v>855.24</v>
      </c>
      <c r="E3189" s="60">
        <v>37.520000000000003</v>
      </c>
      <c r="F3189" s="60">
        <v>892.76</v>
      </c>
      <c r="G3189" s="13">
        <v>15</v>
      </c>
    </row>
    <row r="3190" spans="1:7" ht="30">
      <c r="A3190" s="416" t="s">
        <v>6449</v>
      </c>
      <c r="B3190" s="58" t="s">
        <v>6450</v>
      </c>
      <c r="C3190" s="59" t="s">
        <v>14</v>
      </c>
      <c r="D3190" s="60">
        <v>1344.74</v>
      </c>
      <c r="E3190" s="60">
        <v>41.68</v>
      </c>
      <c r="F3190" s="60">
        <v>1386.42</v>
      </c>
      <c r="G3190" s="13">
        <v>15</v>
      </c>
    </row>
    <row r="3191" spans="1:7">
      <c r="A3191" s="416" t="s">
        <v>6451</v>
      </c>
      <c r="B3191" s="58" t="s">
        <v>6452</v>
      </c>
      <c r="C3191" s="59"/>
      <c r="D3191" s="60"/>
      <c r="E3191" s="60"/>
      <c r="F3191" s="60"/>
      <c r="G3191" s="13">
        <v>15</v>
      </c>
    </row>
    <row r="3192" spans="1:7">
      <c r="A3192" s="416" t="s">
        <v>6453</v>
      </c>
      <c r="B3192" s="58" t="s">
        <v>6454</v>
      </c>
      <c r="C3192" s="59" t="s">
        <v>13</v>
      </c>
      <c r="D3192" s="60">
        <v>1.93</v>
      </c>
      <c r="E3192" s="60">
        <v>71.87</v>
      </c>
      <c r="F3192" s="60">
        <v>73.8</v>
      </c>
      <c r="G3192" s="13">
        <v>15</v>
      </c>
    </row>
    <row r="3193" spans="1:7" ht="30">
      <c r="A3193" s="416" t="s">
        <v>6455</v>
      </c>
      <c r="B3193" s="58" t="s">
        <v>6456</v>
      </c>
      <c r="C3193" s="59" t="s">
        <v>13</v>
      </c>
      <c r="D3193" s="60">
        <v>71.58</v>
      </c>
      <c r="E3193" s="60">
        <v>41.82</v>
      </c>
      <c r="F3193" s="60">
        <v>113.4</v>
      </c>
    </row>
    <row r="3194" spans="1:7">
      <c r="A3194" s="416" t="s">
        <v>6457</v>
      </c>
      <c r="B3194" s="58" t="s">
        <v>6458</v>
      </c>
      <c r="C3194" s="59"/>
      <c r="D3194" s="60"/>
      <c r="E3194" s="60"/>
      <c r="F3194" s="60"/>
      <c r="G3194" s="13">
        <v>15</v>
      </c>
    </row>
    <row r="3195" spans="1:7" ht="30">
      <c r="A3195" s="416" t="s">
        <v>6459</v>
      </c>
      <c r="B3195" s="58" t="s">
        <v>6460</v>
      </c>
      <c r="C3195" s="59" t="s">
        <v>13</v>
      </c>
      <c r="D3195" s="60">
        <v>81.069999999999993</v>
      </c>
      <c r="E3195" s="60">
        <v>72.94</v>
      </c>
      <c r="F3195" s="60">
        <v>154.01</v>
      </c>
      <c r="G3195" s="13">
        <v>15</v>
      </c>
    </row>
    <row r="3196" spans="1:7" ht="30">
      <c r="A3196" s="416" t="s">
        <v>6461</v>
      </c>
      <c r="B3196" s="58" t="s">
        <v>6462</v>
      </c>
      <c r="C3196" s="59" t="s">
        <v>13</v>
      </c>
      <c r="D3196" s="60">
        <v>97.78</v>
      </c>
      <c r="E3196" s="60">
        <v>83.36</v>
      </c>
      <c r="F3196" s="60">
        <v>181.14</v>
      </c>
    </row>
    <row r="3197" spans="1:7" ht="30">
      <c r="A3197" s="416" t="s">
        <v>6463</v>
      </c>
      <c r="B3197" s="58" t="s">
        <v>6464</v>
      </c>
      <c r="C3197" s="59" t="s">
        <v>13</v>
      </c>
      <c r="D3197" s="60">
        <v>102.44</v>
      </c>
      <c r="E3197" s="60">
        <v>83.36</v>
      </c>
      <c r="F3197" s="60">
        <v>185.8</v>
      </c>
      <c r="G3197" s="13">
        <v>15</v>
      </c>
    </row>
    <row r="3198" spans="1:7" ht="30">
      <c r="A3198" s="416" t="s">
        <v>6465</v>
      </c>
      <c r="B3198" s="58" t="s">
        <v>6466</v>
      </c>
      <c r="C3198" s="59" t="s">
        <v>13</v>
      </c>
      <c r="D3198" s="60">
        <v>129.05000000000001</v>
      </c>
      <c r="E3198" s="60">
        <v>93.78</v>
      </c>
      <c r="F3198" s="60">
        <v>222.83</v>
      </c>
      <c r="G3198" s="13">
        <v>15</v>
      </c>
    </row>
    <row r="3199" spans="1:7" ht="30">
      <c r="A3199" s="416" t="s">
        <v>6467</v>
      </c>
      <c r="B3199" s="58" t="s">
        <v>6468</v>
      </c>
      <c r="C3199" s="59" t="s">
        <v>13</v>
      </c>
      <c r="D3199" s="60">
        <v>203.06</v>
      </c>
      <c r="E3199" s="60">
        <v>104.2</v>
      </c>
      <c r="F3199" s="60">
        <v>307.26</v>
      </c>
      <c r="G3199" s="13">
        <v>15</v>
      </c>
    </row>
    <row r="3200" spans="1:7" ht="30">
      <c r="A3200" s="416" t="s">
        <v>6469</v>
      </c>
      <c r="B3200" s="58" t="s">
        <v>6470</v>
      </c>
      <c r="C3200" s="59" t="s">
        <v>13</v>
      </c>
      <c r="D3200" s="60">
        <v>231.5</v>
      </c>
      <c r="E3200" s="60">
        <v>117.23</v>
      </c>
      <c r="F3200" s="60">
        <v>348.73</v>
      </c>
      <c r="G3200" s="13">
        <v>15</v>
      </c>
    </row>
    <row r="3201" spans="1:7" ht="30">
      <c r="A3201" s="416" t="s">
        <v>6471</v>
      </c>
      <c r="B3201" s="58" t="s">
        <v>6472</v>
      </c>
      <c r="C3201" s="59" t="s">
        <v>13</v>
      </c>
      <c r="D3201" s="60">
        <v>286.07</v>
      </c>
      <c r="E3201" s="60">
        <v>125.04</v>
      </c>
      <c r="F3201" s="60">
        <v>411.11</v>
      </c>
      <c r="G3201" s="13">
        <v>15</v>
      </c>
    </row>
    <row r="3202" spans="1:7" ht="30">
      <c r="A3202" s="416" t="s">
        <v>6473</v>
      </c>
      <c r="B3202" s="58" t="s">
        <v>6474</v>
      </c>
      <c r="C3202" s="59" t="s">
        <v>13</v>
      </c>
      <c r="D3202" s="60">
        <v>322.69</v>
      </c>
      <c r="E3202" s="60">
        <v>130.26</v>
      </c>
      <c r="F3202" s="60">
        <v>452.95</v>
      </c>
      <c r="G3202" s="13">
        <v>15</v>
      </c>
    </row>
    <row r="3203" spans="1:7" ht="30">
      <c r="A3203" s="416" t="s">
        <v>6475</v>
      </c>
      <c r="B3203" s="58" t="s">
        <v>6476</v>
      </c>
      <c r="C3203" s="59" t="s">
        <v>13</v>
      </c>
      <c r="D3203" s="60">
        <v>436.27</v>
      </c>
      <c r="E3203" s="60">
        <v>138.06</v>
      </c>
      <c r="F3203" s="60">
        <v>574.33000000000004</v>
      </c>
      <c r="G3203" s="13">
        <v>15</v>
      </c>
    </row>
    <row r="3204" spans="1:7" ht="30">
      <c r="A3204" s="416" t="s">
        <v>6477</v>
      </c>
      <c r="B3204" s="58" t="s">
        <v>6478</v>
      </c>
      <c r="C3204" s="59" t="s">
        <v>13</v>
      </c>
      <c r="D3204" s="60">
        <v>542.73</v>
      </c>
      <c r="E3204" s="60">
        <v>143.27000000000001</v>
      </c>
      <c r="F3204" s="60">
        <v>686</v>
      </c>
      <c r="G3204" s="13">
        <v>15</v>
      </c>
    </row>
    <row r="3205" spans="1:7" ht="30">
      <c r="A3205" s="416" t="s">
        <v>6479</v>
      </c>
      <c r="B3205" s="58" t="s">
        <v>6480</v>
      </c>
      <c r="C3205" s="59" t="s">
        <v>13</v>
      </c>
      <c r="D3205" s="60">
        <v>810.34</v>
      </c>
      <c r="E3205" s="60">
        <v>156.30000000000001</v>
      </c>
      <c r="F3205" s="60">
        <v>966.64</v>
      </c>
      <c r="G3205" s="13">
        <v>15</v>
      </c>
    </row>
    <row r="3206" spans="1:7" ht="30">
      <c r="A3206" s="416" t="s">
        <v>6481</v>
      </c>
      <c r="B3206" s="58" t="s">
        <v>6482</v>
      </c>
      <c r="C3206" s="59" t="s">
        <v>13</v>
      </c>
      <c r="D3206" s="60">
        <v>692.12</v>
      </c>
      <c r="E3206" s="60">
        <v>171.93</v>
      </c>
      <c r="F3206" s="60">
        <v>864.05</v>
      </c>
      <c r="G3206" s="13">
        <v>15</v>
      </c>
    </row>
    <row r="3207" spans="1:7" ht="30">
      <c r="A3207" s="416" t="s">
        <v>6483</v>
      </c>
      <c r="B3207" s="58" t="s">
        <v>6484</v>
      </c>
      <c r="C3207" s="59" t="s">
        <v>13</v>
      </c>
      <c r="D3207" s="60">
        <v>929.76</v>
      </c>
      <c r="E3207" s="60">
        <v>182.36</v>
      </c>
      <c r="F3207" s="60">
        <v>1112.1199999999999</v>
      </c>
      <c r="G3207" s="13">
        <v>15</v>
      </c>
    </row>
    <row r="3208" spans="1:7">
      <c r="A3208" s="416" t="s">
        <v>6485</v>
      </c>
      <c r="B3208" s="58" t="s">
        <v>6486</v>
      </c>
      <c r="C3208" s="59"/>
      <c r="D3208" s="60"/>
      <c r="E3208" s="60"/>
      <c r="F3208" s="60"/>
      <c r="G3208" s="13">
        <v>15</v>
      </c>
    </row>
    <row r="3209" spans="1:7">
      <c r="A3209" s="416" t="s">
        <v>6487</v>
      </c>
      <c r="B3209" s="58" t="s">
        <v>6488</v>
      </c>
      <c r="C3209" s="59" t="s">
        <v>13</v>
      </c>
      <c r="D3209" s="60">
        <v>149.91</v>
      </c>
      <c r="E3209" s="60">
        <v>16.95</v>
      </c>
      <c r="F3209" s="60">
        <v>166.86</v>
      </c>
      <c r="G3209" s="13">
        <v>15</v>
      </c>
    </row>
    <row r="3210" spans="1:7">
      <c r="A3210" s="416" t="s">
        <v>6489</v>
      </c>
      <c r="B3210" s="58" t="s">
        <v>6490</v>
      </c>
      <c r="C3210" s="59" t="s">
        <v>13</v>
      </c>
      <c r="D3210" s="60">
        <v>206.94</v>
      </c>
      <c r="E3210" s="60">
        <v>25.43</v>
      </c>
      <c r="F3210" s="60">
        <v>232.37</v>
      </c>
    </row>
    <row r="3211" spans="1:7">
      <c r="A3211" s="416" t="s">
        <v>6491</v>
      </c>
      <c r="B3211" s="58" t="s">
        <v>6492</v>
      </c>
      <c r="C3211" s="59" t="s">
        <v>13</v>
      </c>
      <c r="D3211" s="60">
        <v>326.5</v>
      </c>
      <c r="E3211" s="60">
        <v>29.67</v>
      </c>
      <c r="F3211" s="60">
        <v>356.17</v>
      </c>
      <c r="G3211" s="13">
        <v>15</v>
      </c>
    </row>
    <row r="3212" spans="1:7">
      <c r="A3212" s="416" t="s">
        <v>6493</v>
      </c>
      <c r="B3212" s="58" t="s">
        <v>6494</v>
      </c>
      <c r="C3212" s="59" t="s">
        <v>13</v>
      </c>
      <c r="D3212" s="60">
        <v>446.03</v>
      </c>
      <c r="E3212" s="60">
        <v>33.9</v>
      </c>
      <c r="F3212" s="60">
        <v>479.93</v>
      </c>
      <c r="G3212" s="13">
        <v>15</v>
      </c>
    </row>
    <row r="3213" spans="1:7">
      <c r="A3213" s="416" t="s">
        <v>6495</v>
      </c>
      <c r="B3213" s="58" t="s">
        <v>6496</v>
      </c>
      <c r="C3213" s="59" t="s">
        <v>13</v>
      </c>
      <c r="D3213" s="60">
        <v>543.1</v>
      </c>
      <c r="E3213" s="60">
        <v>42.38</v>
      </c>
      <c r="F3213" s="60">
        <v>585.48</v>
      </c>
      <c r="G3213" s="13">
        <v>15</v>
      </c>
    </row>
    <row r="3214" spans="1:7">
      <c r="A3214" s="416" t="s">
        <v>6497</v>
      </c>
      <c r="B3214" s="58" t="s">
        <v>6498</v>
      </c>
      <c r="C3214" s="59" t="s">
        <v>13</v>
      </c>
      <c r="D3214" s="60">
        <v>844.16</v>
      </c>
      <c r="E3214" s="60">
        <v>50.86</v>
      </c>
      <c r="F3214" s="60">
        <v>895.02</v>
      </c>
      <c r="G3214" s="13">
        <v>15</v>
      </c>
    </row>
    <row r="3215" spans="1:7">
      <c r="A3215" s="416" t="s">
        <v>6499</v>
      </c>
      <c r="B3215" s="58" t="s">
        <v>6500</v>
      </c>
      <c r="C3215" s="59" t="s">
        <v>13</v>
      </c>
      <c r="D3215" s="60">
        <v>812.76</v>
      </c>
      <c r="E3215" s="60">
        <v>63.57</v>
      </c>
      <c r="F3215" s="60">
        <v>876.33</v>
      </c>
      <c r="G3215" s="13">
        <v>15</v>
      </c>
    </row>
    <row r="3216" spans="1:7">
      <c r="A3216" s="416" t="s">
        <v>6501</v>
      </c>
      <c r="B3216" s="58" t="s">
        <v>6502</v>
      </c>
      <c r="C3216" s="59" t="s">
        <v>13</v>
      </c>
      <c r="D3216" s="60">
        <v>1211.1300000000001</v>
      </c>
      <c r="E3216" s="60">
        <v>127.14</v>
      </c>
      <c r="F3216" s="60">
        <v>1338.27</v>
      </c>
      <c r="G3216" s="13">
        <v>15</v>
      </c>
    </row>
    <row r="3217" spans="1:7">
      <c r="A3217" s="416" t="s">
        <v>6503</v>
      </c>
      <c r="B3217" s="58" t="s">
        <v>6504</v>
      </c>
      <c r="C3217" s="59"/>
      <c r="D3217" s="60"/>
      <c r="E3217" s="60"/>
      <c r="F3217" s="60"/>
      <c r="G3217" s="13">
        <v>15</v>
      </c>
    </row>
    <row r="3218" spans="1:7">
      <c r="A3218" s="416" t="s">
        <v>6505</v>
      </c>
      <c r="B3218" s="58" t="s">
        <v>6506</v>
      </c>
      <c r="C3218" s="59" t="s">
        <v>13</v>
      </c>
      <c r="D3218" s="60">
        <v>73.12</v>
      </c>
      <c r="E3218" s="60">
        <v>43.25</v>
      </c>
      <c r="F3218" s="60">
        <v>116.37</v>
      </c>
      <c r="G3218" s="13">
        <v>15</v>
      </c>
    </row>
    <row r="3219" spans="1:7">
      <c r="A3219" s="416" t="s">
        <v>6507</v>
      </c>
      <c r="B3219" s="58" t="s">
        <v>6508</v>
      </c>
      <c r="C3219" s="59"/>
      <c r="D3219" s="60"/>
      <c r="E3219" s="60"/>
      <c r="F3219" s="60"/>
    </row>
    <row r="3220" spans="1:7" ht="30">
      <c r="A3220" s="416" t="s">
        <v>6509</v>
      </c>
      <c r="B3220" s="58" t="s">
        <v>6510</v>
      </c>
      <c r="C3220" s="59" t="s">
        <v>13</v>
      </c>
      <c r="D3220" s="60">
        <v>169.74</v>
      </c>
      <c r="E3220" s="60">
        <v>26.06</v>
      </c>
      <c r="F3220" s="60">
        <v>195.8</v>
      </c>
      <c r="G3220" s="13">
        <v>15</v>
      </c>
    </row>
    <row r="3221" spans="1:7" ht="30">
      <c r="A3221" s="416" t="s">
        <v>6511</v>
      </c>
      <c r="B3221" s="58" t="s">
        <v>6512</v>
      </c>
      <c r="C3221" s="59" t="s">
        <v>13</v>
      </c>
      <c r="D3221" s="60">
        <v>254.56</v>
      </c>
      <c r="E3221" s="60">
        <v>26.06</v>
      </c>
      <c r="F3221" s="60">
        <v>280.62</v>
      </c>
    </row>
    <row r="3222" spans="1:7" ht="30">
      <c r="A3222" s="416" t="s">
        <v>6513</v>
      </c>
      <c r="B3222" s="58" t="s">
        <v>6514</v>
      </c>
      <c r="C3222" s="59" t="s">
        <v>13</v>
      </c>
      <c r="D3222" s="60">
        <v>268.89</v>
      </c>
      <c r="E3222" s="60">
        <v>36.65</v>
      </c>
      <c r="F3222" s="60">
        <v>305.54000000000002</v>
      </c>
      <c r="G3222" s="13">
        <v>15</v>
      </c>
    </row>
    <row r="3223" spans="1:7" ht="30">
      <c r="A3223" s="416" t="s">
        <v>6515</v>
      </c>
      <c r="B3223" s="58" t="s">
        <v>6516</v>
      </c>
      <c r="C3223" s="59" t="s">
        <v>13</v>
      </c>
      <c r="D3223" s="60">
        <v>360.43</v>
      </c>
      <c r="E3223" s="60">
        <v>36.65</v>
      </c>
      <c r="F3223" s="60">
        <v>397.08</v>
      </c>
      <c r="G3223" s="13">
        <v>15</v>
      </c>
    </row>
    <row r="3224" spans="1:7" ht="30">
      <c r="A3224" s="416" t="s">
        <v>6517</v>
      </c>
      <c r="B3224" s="58" t="s">
        <v>6518</v>
      </c>
      <c r="C3224" s="59" t="s">
        <v>13</v>
      </c>
      <c r="D3224" s="60">
        <v>634.58000000000004</v>
      </c>
      <c r="E3224" s="60">
        <v>36.65</v>
      </c>
      <c r="F3224" s="60">
        <v>671.23</v>
      </c>
      <c r="G3224" s="13">
        <v>15</v>
      </c>
    </row>
    <row r="3225" spans="1:7" ht="30">
      <c r="A3225" s="416" t="s">
        <v>6519</v>
      </c>
      <c r="B3225" s="58" t="s">
        <v>6520</v>
      </c>
      <c r="C3225" s="59" t="s">
        <v>14</v>
      </c>
      <c r="D3225" s="60">
        <v>59.43</v>
      </c>
      <c r="E3225" s="60">
        <v>20.84</v>
      </c>
      <c r="F3225" s="60">
        <v>80.27</v>
      </c>
      <c r="G3225" s="13">
        <v>15</v>
      </c>
    </row>
    <row r="3226" spans="1:7" ht="30">
      <c r="A3226" s="416" t="s">
        <v>6521</v>
      </c>
      <c r="B3226" s="58" t="s">
        <v>6522</v>
      </c>
      <c r="C3226" s="59" t="s">
        <v>14</v>
      </c>
      <c r="D3226" s="60">
        <v>67.510000000000005</v>
      </c>
      <c r="E3226" s="60">
        <v>20.84</v>
      </c>
      <c r="F3226" s="60">
        <v>88.35</v>
      </c>
      <c r="G3226" s="13">
        <v>15</v>
      </c>
    </row>
    <row r="3227" spans="1:7" ht="30">
      <c r="A3227" s="416" t="s">
        <v>6523</v>
      </c>
      <c r="B3227" s="58" t="s">
        <v>6524</v>
      </c>
      <c r="C3227" s="59" t="s">
        <v>14</v>
      </c>
      <c r="D3227" s="60">
        <v>86.82</v>
      </c>
      <c r="E3227" s="60">
        <v>26.06</v>
      </c>
      <c r="F3227" s="60">
        <v>112.88</v>
      </c>
      <c r="G3227" s="13">
        <v>15</v>
      </c>
    </row>
    <row r="3228" spans="1:7" ht="30">
      <c r="A3228" s="416" t="s">
        <v>6525</v>
      </c>
      <c r="B3228" s="58" t="s">
        <v>6526</v>
      </c>
      <c r="C3228" s="59" t="s">
        <v>14</v>
      </c>
      <c r="D3228" s="60">
        <v>138.65</v>
      </c>
      <c r="E3228" s="60">
        <v>26.06</v>
      </c>
      <c r="F3228" s="60">
        <v>164.71</v>
      </c>
      <c r="G3228" s="13">
        <v>15</v>
      </c>
    </row>
    <row r="3229" spans="1:7" ht="30">
      <c r="A3229" s="416" t="s">
        <v>6527</v>
      </c>
      <c r="B3229" s="58" t="s">
        <v>6528</v>
      </c>
      <c r="C3229" s="59" t="s">
        <v>14</v>
      </c>
      <c r="D3229" s="60">
        <v>195.5</v>
      </c>
      <c r="E3229" s="60">
        <v>26.06</v>
      </c>
      <c r="F3229" s="60">
        <v>221.56</v>
      </c>
      <c r="G3229" s="13">
        <v>15</v>
      </c>
    </row>
    <row r="3230" spans="1:7" ht="30">
      <c r="A3230" s="416" t="s">
        <v>6529</v>
      </c>
      <c r="B3230" s="58" t="s">
        <v>6530</v>
      </c>
      <c r="C3230" s="59" t="s">
        <v>102</v>
      </c>
      <c r="D3230" s="60">
        <v>936.59</v>
      </c>
      <c r="E3230" s="60">
        <v>20.84</v>
      </c>
      <c r="F3230" s="60">
        <v>957.43</v>
      </c>
      <c r="G3230" s="13">
        <v>15</v>
      </c>
    </row>
    <row r="3231" spans="1:7" ht="30">
      <c r="A3231" s="416" t="s">
        <v>6531</v>
      </c>
      <c r="B3231" s="58" t="s">
        <v>6532</v>
      </c>
      <c r="C3231" s="59" t="s">
        <v>102</v>
      </c>
      <c r="D3231" s="60">
        <v>980.09</v>
      </c>
      <c r="E3231" s="60">
        <v>20.84</v>
      </c>
      <c r="F3231" s="60">
        <v>1000.93</v>
      </c>
      <c r="G3231" s="13">
        <v>15</v>
      </c>
    </row>
    <row r="3232" spans="1:7" ht="30">
      <c r="A3232" s="416" t="s">
        <v>6533</v>
      </c>
      <c r="B3232" s="58" t="s">
        <v>6534</v>
      </c>
      <c r="C3232" s="59" t="s">
        <v>102</v>
      </c>
      <c r="D3232" s="60">
        <v>935.47</v>
      </c>
      <c r="E3232" s="60">
        <v>26.06</v>
      </c>
      <c r="F3232" s="60">
        <v>961.53</v>
      </c>
      <c r="G3232" s="13">
        <v>15</v>
      </c>
    </row>
    <row r="3233" spans="1:7" ht="30">
      <c r="A3233" s="416" t="s">
        <v>6535</v>
      </c>
      <c r="B3233" s="58" t="s">
        <v>6536</v>
      </c>
      <c r="C3233" s="59" t="s">
        <v>102</v>
      </c>
      <c r="D3233" s="60">
        <v>973.19</v>
      </c>
      <c r="E3233" s="60">
        <v>26.06</v>
      </c>
      <c r="F3233" s="60">
        <v>999.25</v>
      </c>
      <c r="G3233" s="13">
        <v>15</v>
      </c>
    </row>
    <row r="3234" spans="1:7" ht="30">
      <c r="A3234" s="416" t="s">
        <v>6537</v>
      </c>
      <c r="B3234" s="58" t="s">
        <v>6538</v>
      </c>
      <c r="C3234" s="59" t="s">
        <v>102</v>
      </c>
      <c r="D3234" s="60">
        <v>1162.44</v>
      </c>
      <c r="E3234" s="60">
        <v>26.06</v>
      </c>
      <c r="F3234" s="60">
        <v>1188.5</v>
      </c>
      <c r="G3234" s="13">
        <v>15</v>
      </c>
    </row>
    <row r="3235" spans="1:7" ht="30">
      <c r="A3235" s="416" t="s">
        <v>6539</v>
      </c>
      <c r="B3235" s="58" t="s">
        <v>6540</v>
      </c>
      <c r="C3235" s="59" t="s">
        <v>102</v>
      </c>
      <c r="D3235" s="60">
        <v>1886.45</v>
      </c>
      <c r="E3235" s="60">
        <v>26.06</v>
      </c>
      <c r="F3235" s="60">
        <v>1912.51</v>
      </c>
      <c r="G3235" s="13">
        <v>15</v>
      </c>
    </row>
    <row r="3236" spans="1:7" ht="30">
      <c r="A3236" s="416" t="s">
        <v>6541</v>
      </c>
      <c r="B3236" s="58" t="s">
        <v>6542</v>
      </c>
      <c r="C3236" s="59" t="s">
        <v>13</v>
      </c>
      <c r="D3236" s="60">
        <v>373.01</v>
      </c>
      <c r="E3236" s="60">
        <v>36.65</v>
      </c>
      <c r="F3236" s="60">
        <v>409.66</v>
      </c>
      <c r="G3236" s="13">
        <v>15</v>
      </c>
    </row>
    <row r="3237" spans="1:7" ht="30">
      <c r="A3237" s="416" t="s">
        <v>6543</v>
      </c>
      <c r="B3237" s="58" t="s">
        <v>6544</v>
      </c>
      <c r="C3237" s="59" t="s">
        <v>13</v>
      </c>
      <c r="D3237" s="60">
        <v>1035.8699999999999</v>
      </c>
      <c r="E3237" s="60">
        <v>36.65</v>
      </c>
      <c r="F3237" s="60">
        <v>1072.52</v>
      </c>
      <c r="G3237" s="13">
        <v>15</v>
      </c>
    </row>
    <row r="3238" spans="1:7">
      <c r="A3238" s="416" t="s">
        <v>6545</v>
      </c>
      <c r="B3238" s="58" t="s">
        <v>6546</v>
      </c>
      <c r="C3238" s="59" t="s">
        <v>14</v>
      </c>
      <c r="D3238" s="60">
        <v>105.79</v>
      </c>
      <c r="E3238" s="60">
        <v>20.84</v>
      </c>
      <c r="F3238" s="60">
        <v>126.63</v>
      </c>
      <c r="G3238" s="13">
        <v>15</v>
      </c>
    </row>
    <row r="3239" spans="1:7">
      <c r="A3239" s="416" t="s">
        <v>6547</v>
      </c>
      <c r="B3239" s="58" t="s">
        <v>6548</v>
      </c>
      <c r="C3239" s="59" t="s">
        <v>14</v>
      </c>
      <c r="D3239" s="60">
        <v>142.09</v>
      </c>
      <c r="E3239" s="60">
        <v>20.84</v>
      </c>
      <c r="F3239" s="60">
        <v>162.93</v>
      </c>
      <c r="G3239" s="13">
        <v>15</v>
      </c>
    </row>
    <row r="3240" spans="1:7">
      <c r="A3240" s="416" t="s">
        <v>6549</v>
      </c>
      <c r="B3240" s="58" t="s">
        <v>6550</v>
      </c>
      <c r="C3240" s="59" t="s">
        <v>14</v>
      </c>
      <c r="D3240" s="60">
        <v>158.07</v>
      </c>
      <c r="E3240" s="60">
        <v>26.06</v>
      </c>
      <c r="F3240" s="60">
        <v>184.13</v>
      </c>
      <c r="G3240" s="13">
        <v>15</v>
      </c>
    </row>
    <row r="3241" spans="1:7">
      <c r="A3241" s="416" t="s">
        <v>6551</v>
      </c>
      <c r="B3241" s="58" t="s">
        <v>6552</v>
      </c>
      <c r="C3241" s="59" t="s">
        <v>14</v>
      </c>
      <c r="D3241" s="60">
        <v>258.72000000000003</v>
      </c>
      <c r="E3241" s="60">
        <v>26.06</v>
      </c>
      <c r="F3241" s="60">
        <v>284.77999999999997</v>
      </c>
      <c r="G3241" s="13">
        <v>15</v>
      </c>
    </row>
    <row r="3242" spans="1:7">
      <c r="A3242" s="416" t="s">
        <v>6553</v>
      </c>
      <c r="B3242" s="58" t="s">
        <v>6554</v>
      </c>
      <c r="C3242" s="59" t="s">
        <v>14</v>
      </c>
      <c r="D3242" s="60">
        <v>283.83999999999997</v>
      </c>
      <c r="E3242" s="60">
        <v>26.06</v>
      </c>
      <c r="F3242" s="60">
        <v>309.89999999999998</v>
      </c>
      <c r="G3242" s="13">
        <v>15</v>
      </c>
    </row>
    <row r="3243" spans="1:7">
      <c r="A3243" s="416" t="s">
        <v>6555</v>
      </c>
      <c r="B3243" s="58" t="s">
        <v>6556</v>
      </c>
      <c r="C3243" s="59" t="s">
        <v>14</v>
      </c>
      <c r="D3243" s="60">
        <v>605.98</v>
      </c>
      <c r="E3243" s="60">
        <v>26.06</v>
      </c>
      <c r="F3243" s="60">
        <v>632.04</v>
      </c>
      <c r="G3243" s="13">
        <v>15</v>
      </c>
    </row>
    <row r="3244" spans="1:7">
      <c r="A3244" s="416" t="s">
        <v>6557</v>
      </c>
      <c r="B3244" s="58" t="s">
        <v>6558</v>
      </c>
      <c r="C3244" s="59" t="s">
        <v>14</v>
      </c>
      <c r="D3244" s="60">
        <v>178.48</v>
      </c>
      <c r="E3244" s="60">
        <v>20.84</v>
      </c>
      <c r="F3244" s="60">
        <v>199.32</v>
      </c>
      <c r="G3244" s="13">
        <v>15</v>
      </c>
    </row>
    <row r="3245" spans="1:7">
      <c r="A3245" s="416" t="s">
        <v>6559</v>
      </c>
      <c r="B3245" s="58" t="s">
        <v>6560</v>
      </c>
      <c r="C3245" s="59" t="s">
        <v>14</v>
      </c>
      <c r="D3245" s="60">
        <v>180.1</v>
      </c>
      <c r="E3245" s="60">
        <v>20.84</v>
      </c>
      <c r="F3245" s="60">
        <v>200.94</v>
      </c>
      <c r="G3245" s="13">
        <v>15</v>
      </c>
    </row>
    <row r="3246" spans="1:7">
      <c r="A3246" s="416" t="s">
        <v>6561</v>
      </c>
      <c r="B3246" s="58" t="s">
        <v>6562</v>
      </c>
      <c r="C3246" s="59" t="s">
        <v>14</v>
      </c>
      <c r="D3246" s="60">
        <v>186.38</v>
      </c>
      <c r="E3246" s="60">
        <v>26.06</v>
      </c>
      <c r="F3246" s="60">
        <v>212.44</v>
      </c>
      <c r="G3246" s="13">
        <v>15</v>
      </c>
    </row>
    <row r="3247" spans="1:7">
      <c r="A3247" s="416" t="s">
        <v>6563</v>
      </c>
      <c r="B3247" s="58" t="s">
        <v>6564</v>
      </c>
      <c r="C3247" s="59" t="s">
        <v>14</v>
      </c>
      <c r="D3247" s="60">
        <v>244.38</v>
      </c>
      <c r="E3247" s="60">
        <v>26.06</v>
      </c>
      <c r="F3247" s="60">
        <v>270.44</v>
      </c>
      <c r="G3247" s="13">
        <v>15</v>
      </c>
    </row>
    <row r="3248" spans="1:7">
      <c r="A3248" s="416" t="s">
        <v>6565</v>
      </c>
      <c r="B3248" s="58" t="s">
        <v>6566</v>
      </c>
      <c r="C3248" s="59" t="s">
        <v>14</v>
      </c>
      <c r="D3248" s="60">
        <v>396.09</v>
      </c>
      <c r="E3248" s="60">
        <v>26.06</v>
      </c>
      <c r="F3248" s="60">
        <v>422.15</v>
      </c>
      <c r="G3248" s="13">
        <v>15</v>
      </c>
    </row>
    <row r="3249" spans="1:7">
      <c r="A3249" s="416" t="s">
        <v>6567</v>
      </c>
      <c r="B3249" s="58" t="s">
        <v>6568</v>
      </c>
      <c r="C3249" s="59" t="s">
        <v>14</v>
      </c>
      <c r="D3249" s="60">
        <v>128.71</v>
      </c>
      <c r="E3249" s="60">
        <v>20.84</v>
      </c>
      <c r="F3249" s="60">
        <v>149.55000000000001</v>
      </c>
      <c r="G3249" s="13">
        <v>15</v>
      </c>
    </row>
    <row r="3250" spans="1:7">
      <c r="A3250" s="416" t="s">
        <v>6569</v>
      </c>
      <c r="B3250" s="58" t="s">
        <v>6570</v>
      </c>
      <c r="C3250" s="59" t="s">
        <v>14</v>
      </c>
      <c r="D3250" s="60">
        <v>199.05</v>
      </c>
      <c r="E3250" s="60">
        <v>20.84</v>
      </c>
      <c r="F3250" s="60">
        <v>219.89</v>
      </c>
      <c r="G3250" s="13">
        <v>15</v>
      </c>
    </row>
    <row r="3251" spans="1:7">
      <c r="A3251" s="416" t="s">
        <v>6571</v>
      </c>
      <c r="B3251" s="58" t="s">
        <v>6572</v>
      </c>
      <c r="C3251" s="59" t="s">
        <v>14</v>
      </c>
      <c r="D3251" s="60">
        <v>239.95</v>
      </c>
      <c r="E3251" s="60">
        <v>20.84</v>
      </c>
      <c r="F3251" s="60">
        <v>260.79000000000002</v>
      </c>
      <c r="G3251" s="13">
        <v>15</v>
      </c>
    </row>
    <row r="3252" spans="1:7">
      <c r="A3252" s="416" t="s">
        <v>6573</v>
      </c>
      <c r="B3252" s="58" t="s">
        <v>6574</v>
      </c>
      <c r="C3252" s="59" t="s">
        <v>14</v>
      </c>
      <c r="D3252" s="60">
        <v>291.27999999999997</v>
      </c>
      <c r="E3252" s="60">
        <v>26.06</v>
      </c>
      <c r="F3252" s="60">
        <v>317.33999999999997</v>
      </c>
      <c r="G3252" s="13">
        <v>15</v>
      </c>
    </row>
    <row r="3253" spans="1:7">
      <c r="A3253" s="416" t="s">
        <v>6575</v>
      </c>
      <c r="B3253" s="58" t="s">
        <v>6576</v>
      </c>
      <c r="C3253" s="59" t="s">
        <v>14</v>
      </c>
      <c r="D3253" s="60">
        <v>347.17</v>
      </c>
      <c r="E3253" s="60">
        <v>26.06</v>
      </c>
      <c r="F3253" s="60">
        <v>373.23</v>
      </c>
      <c r="G3253" s="13">
        <v>15</v>
      </c>
    </row>
    <row r="3254" spans="1:7">
      <c r="A3254" s="416" t="s">
        <v>6577</v>
      </c>
      <c r="B3254" s="58" t="s">
        <v>6578</v>
      </c>
      <c r="C3254" s="59" t="s">
        <v>14</v>
      </c>
      <c r="D3254" s="60">
        <v>962.19</v>
      </c>
      <c r="E3254" s="60">
        <v>26.06</v>
      </c>
      <c r="F3254" s="60">
        <v>988.25</v>
      </c>
      <c r="G3254" s="13">
        <v>15</v>
      </c>
    </row>
    <row r="3255" spans="1:7" ht="30">
      <c r="A3255" s="416" t="s">
        <v>6579</v>
      </c>
      <c r="B3255" s="58" t="s">
        <v>6580</v>
      </c>
      <c r="C3255" s="59" t="s">
        <v>14</v>
      </c>
      <c r="D3255" s="60">
        <v>111.21</v>
      </c>
      <c r="E3255" s="60">
        <v>26.06</v>
      </c>
      <c r="F3255" s="60">
        <v>137.27000000000001</v>
      </c>
      <c r="G3255" s="13">
        <v>15</v>
      </c>
    </row>
    <row r="3256" spans="1:7" ht="30">
      <c r="A3256" s="416" t="s">
        <v>6581</v>
      </c>
      <c r="B3256" s="58" t="s">
        <v>6582</v>
      </c>
      <c r="C3256" s="59" t="s">
        <v>14</v>
      </c>
      <c r="D3256" s="60">
        <v>579.78</v>
      </c>
      <c r="E3256" s="60">
        <v>26.06</v>
      </c>
      <c r="F3256" s="60">
        <v>605.84</v>
      </c>
      <c r="G3256" s="13">
        <v>15</v>
      </c>
    </row>
    <row r="3257" spans="1:7" ht="30">
      <c r="A3257" s="416" t="s">
        <v>6583</v>
      </c>
      <c r="B3257" s="58" t="s">
        <v>6584</v>
      </c>
      <c r="C3257" s="59" t="s">
        <v>14</v>
      </c>
      <c r="D3257" s="60">
        <v>137.22</v>
      </c>
      <c r="E3257" s="60">
        <v>20.84</v>
      </c>
      <c r="F3257" s="60">
        <v>158.06</v>
      </c>
      <c r="G3257" s="13">
        <v>15</v>
      </c>
    </row>
    <row r="3258" spans="1:7" ht="30">
      <c r="A3258" s="416" t="s">
        <v>6585</v>
      </c>
      <c r="B3258" s="58" t="s">
        <v>6586</v>
      </c>
      <c r="C3258" s="59" t="s">
        <v>14</v>
      </c>
      <c r="D3258" s="60">
        <v>203.48</v>
      </c>
      <c r="E3258" s="60">
        <v>26.06</v>
      </c>
      <c r="F3258" s="60">
        <v>229.54</v>
      </c>
      <c r="G3258" s="13">
        <v>15</v>
      </c>
    </row>
    <row r="3259" spans="1:7" ht="30">
      <c r="A3259" s="416" t="s">
        <v>6587</v>
      </c>
      <c r="B3259" s="58" t="s">
        <v>6588</v>
      </c>
      <c r="C3259" s="59" t="s">
        <v>14</v>
      </c>
      <c r="D3259" s="60">
        <v>230.05</v>
      </c>
      <c r="E3259" s="60">
        <v>26.06</v>
      </c>
      <c r="F3259" s="60">
        <v>256.11</v>
      </c>
      <c r="G3259" s="13">
        <v>15</v>
      </c>
    </row>
    <row r="3260" spans="1:7" ht="30">
      <c r="A3260" s="416" t="s">
        <v>6589</v>
      </c>
      <c r="B3260" s="58" t="s">
        <v>6590</v>
      </c>
      <c r="C3260" s="59" t="s">
        <v>14</v>
      </c>
      <c r="D3260" s="60">
        <v>241.12</v>
      </c>
      <c r="E3260" s="60">
        <v>26.06</v>
      </c>
      <c r="F3260" s="60">
        <v>267.18</v>
      </c>
      <c r="G3260" s="13">
        <v>15</v>
      </c>
    </row>
    <row r="3261" spans="1:7" ht="30">
      <c r="A3261" s="416" t="s">
        <v>6591</v>
      </c>
      <c r="B3261" s="58" t="s">
        <v>6592</v>
      </c>
      <c r="C3261" s="59" t="s">
        <v>14</v>
      </c>
      <c r="D3261" s="60">
        <v>494.42</v>
      </c>
      <c r="E3261" s="60">
        <v>26.06</v>
      </c>
      <c r="F3261" s="60">
        <v>520.48</v>
      </c>
      <c r="G3261" s="13">
        <v>15</v>
      </c>
    </row>
    <row r="3262" spans="1:7" ht="30">
      <c r="A3262" s="416" t="s">
        <v>6593</v>
      </c>
      <c r="B3262" s="58" t="s">
        <v>6594</v>
      </c>
      <c r="C3262" s="59" t="s">
        <v>14</v>
      </c>
      <c r="D3262" s="60">
        <v>521.51</v>
      </c>
      <c r="E3262" s="60">
        <v>26.06</v>
      </c>
      <c r="F3262" s="60">
        <v>547.57000000000005</v>
      </c>
      <c r="G3262" s="13">
        <v>15</v>
      </c>
    </row>
    <row r="3263" spans="1:7" ht="30">
      <c r="A3263" s="416" t="s">
        <v>6595</v>
      </c>
      <c r="B3263" s="58" t="s">
        <v>6596</v>
      </c>
      <c r="C3263" s="59" t="s">
        <v>14</v>
      </c>
      <c r="D3263" s="60">
        <v>538.5</v>
      </c>
      <c r="E3263" s="60">
        <v>26.06</v>
      </c>
      <c r="F3263" s="60">
        <v>564.55999999999995</v>
      </c>
      <c r="G3263" s="13">
        <v>15</v>
      </c>
    </row>
    <row r="3264" spans="1:7" ht="30">
      <c r="A3264" s="416" t="s">
        <v>6597</v>
      </c>
      <c r="B3264" s="58" t="s">
        <v>6598</v>
      </c>
      <c r="C3264" s="59" t="s">
        <v>14</v>
      </c>
      <c r="D3264" s="60">
        <v>592.04999999999995</v>
      </c>
      <c r="E3264" s="60">
        <v>26.06</v>
      </c>
      <c r="F3264" s="60">
        <v>618.11</v>
      </c>
      <c r="G3264" s="13">
        <v>15</v>
      </c>
    </row>
    <row r="3265" spans="1:7" ht="30">
      <c r="A3265" s="416" t="s">
        <v>6599</v>
      </c>
      <c r="B3265" s="58" t="s">
        <v>6600</v>
      </c>
      <c r="C3265" s="59" t="s">
        <v>14</v>
      </c>
      <c r="D3265" s="60">
        <v>631.70000000000005</v>
      </c>
      <c r="E3265" s="60">
        <v>26.06</v>
      </c>
      <c r="F3265" s="60">
        <v>657.76</v>
      </c>
      <c r="G3265" s="13">
        <v>15</v>
      </c>
    </row>
    <row r="3266" spans="1:7" ht="30">
      <c r="A3266" s="416" t="s">
        <v>6601</v>
      </c>
      <c r="B3266" s="58" t="s">
        <v>6602</v>
      </c>
      <c r="C3266" s="59" t="s">
        <v>14</v>
      </c>
      <c r="D3266" s="60">
        <v>1399.58</v>
      </c>
      <c r="E3266" s="60">
        <v>26.06</v>
      </c>
      <c r="F3266" s="60">
        <v>1425.64</v>
      </c>
      <c r="G3266" s="13">
        <v>15</v>
      </c>
    </row>
    <row r="3267" spans="1:7">
      <c r="A3267" s="416" t="s">
        <v>6603</v>
      </c>
      <c r="B3267" s="58" t="s">
        <v>6604</v>
      </c>
      <c r="C3267" s="59" t="s">
        <v>14</v>
      </c>
      <c r="D3267" s="60">
        <v>479.15</v>
      </c>
      <c r="E3267" s="60">
        <v>20.84</v>
      </c>
      <c r="F3267" s="60">
        <v>499.99</v>
      </c>
      <c r="G3267" s="13">
        <v>15</v>
      </c>
    </row>
    <row r="3268" spans="1:7">
      <c r="A3268" s="416" t="s">
        <v>6605</v>
      </c>
      <c r="B3268" s="58" t="s">
        <v>6606</v>
      </c>
      <c r="C3268" s="59" t="s">
        <v>14</v>
      </c>
      <c r="D3268" s="60">
        <v>898.92</v>
      </c>
      <c r="E3268" s="60">
        <v>26.06</v>
      </c>
      <c r="F3268" s="60">
        <v>924.98</v>
      </c>
      <c r="G3268" s="13">
        <v>15</v>
      </c>
    </row>
    <row r="3269" spans="1:7">
      <c r="A3269" s="416" t="s">
        <v>6607</v>
      </c>
      <c r="B3269" s="58" t="s">
        <v>6608</v>
      </c>
      <c r="C3269" s="59" t="s">
        <v>14</v>
      </c>
      <c r="D3269" s="60">
        <v>1187.0999999999999</v>
      </c>
      <c r="E3269" s="60">
        <v>26.06</v>
      </c>
      <c r="F3269" s="60">
        <v>1213.1600000000001</v>
      </c>
      <c r="G3269" s="13">
        <v>15</v>
      </c>
    </row>
    <row r="3270" spans="1:7">
      <c r="A3270" s="416" t="s">
        <v>6609</v>
      </c>
      <c r="B3270" s="58" t="s">
        <v>6610</v>
      </c>
      <c r="C3270" s="59" t="s">
        <v>14</v>
      </c>
      <c r="D3270" s="60">
        <v>1458.11</v>
      </c>
      <c r="E3270" s="60">
        <v>26.06</v>
      </c>
      <c r="F3270" s="60">
        <v>1484.17</v>
      </c>
      <c r="G3270" s="13">
        <v>15</v>
      </c>
    </row>
    <row r="3271" spans="1:7">
      <c r="A3271" s="416" t="s">
        <v>6611</v>
      </c>
      <c r="B3271" s="58" t="s">
        <v>6612</v>
      </c>
      <c r="C3271" s="59" t="s">
        <v>14</v>
      </c>
      <c r="D3271" s="60">
        <v>3149.17</v>
      </c>
      <c r="E3271" s="60">
        <v>26.06</v>
      </c>
      <c r="F3271" s="60">
        <v>3175.23</v>
      </c>
      <c r="G3271" s="13">
        <v>15</v>
      </c>
    </row>
    <row r="3272" spans="1:7" ht="45">
      <c r="A3272" s="416" t="s">
        <v>6613</v>
      </c>
      <c r="B3272" s="58" t="s">
        <v>6614</v>
      </c>
      <c r="C3272" s="59" t="s">
        <v>14</v>
      </c>
      <c r="D3272" s="60">
        <v>206.71</v>
      </c>
      <c r="E3272" s="60">
        <v>20.84</v>
      </c>
      <c r="F3272" s="60">
        <v>227.55</v>
      </c>
      <c r="G3272" s="13">
        <v>15</v>
      </c>
    </row>
    <row r="3273" spans="1:7" ht="45">
      <c r="A3273" s="416" t="s">
        <v>6615</v>
      </c>
      <c r="B3273" s="58" t="s">
        <v>6616</v>
      </c>
      <c r="C3273" s="59" t="s">
        <v>14</v>
      </c>
      <c r="D3273" s="60">
        <v>220.27</v>
      </c>
      <c r="E3273" s="60">
        <v>20.84</v>
      </c>
      <c r="F3273" s="60">
        <v>241.11</v>
      </c>
      <c r="G3273" s="13">
        <v>15</v>
      </c>
    </row>
    <row r="3274" spans="1:7" ht="45">
      <c r="A3274" s="416" t="s">
        <v>6617</v>
      </c>
      <c r="B3274" s="58" t="s">
        <v>6618</v>
      </c>
      <c r="C3274" s="59" t="s">
        <v>14</v>
      </c>
      <c r="D3274" s="60">
        <v>491.27</v>
      </c>
      <c r="E3274" s="60">
        <v>26.06</v>
      </c>
      <c r="F3274" s="60">
        <v>517.33000000000004</v>
      </c>
      <c r="G3274" s="13">
        <v>15</v>
      </c>
    </row>
    <row r="3275" spans="1:7" ht="45">
      <c r="A3275" s="416" t="s">
        <v>6619</v>
      </c>
      <c r="B3275" s="58" t="s">
        <v>6620</v>
      </c>
      <c r="C3275" s="59" t="s">
        <v>14</v>
      </c>
      <c r="D3275" s="60">
        <v>595.13</v>
      </c>
      <c r="E3275" s="60">
        <v>26.06</v>
      </c>
      <c r="F3275" s="60">
        <v>621.19000000000005</v>
      </c>
      <c r="G3275" s="13">
        <v>15</v>
      </c>
    </row>
    <row r="3276" spans="1:7" ht="45">
      <c r="A3276" s="416" t="s">
        <v>6621</v>
      </c>
      <c r="B3276" s="58" t="s">
        <v>6622</v>
      </c>
      <c r="C3276" s="59" t="s">
        <v>14</v>
      </c>
      <c r="D3276" s="60">
        <v>870.52</v>
      </c>
      <c r="E3276" s="60">
        <v>26.06</v>
      </c>
      <c r="F3276" s="60">
        <v>896.58</v>
      </c>
      <c r="G3276" s="13">
        <v>15</v>
      </c>
    </row>
    <row r="3277" spans="1:7">
      <c r="A3277" s="416" t="s">
        <v>6623</v>
      </c>
      <c r="B3277" s="58" t="s">
        <v>6624</v>
      </c>
      <c r="C3277" s="59" t="s">
        <v>14</v>
      </c>
      <c r="D3277" s="60">
        <v>177.14</v>
      </c>
      <c r="E3277" s="60">
        <v>26.06</v>
      </c>
      <c r="F3277" s="60">
        <v>203.2</v>
      </c>
      <c r="G3277" s="13">
        <v>15</v>
      </c>
    </row>
    <row r="3278" spans="1:7">
      <c r="A3278" s="416" t="s">
        <v>6625</v>
      </c>
      <c r="B3278" s="58" t="s">
        <v>6626</v>
      </c>
      <c r="C3278" s="59" t="s">
        <v>14</v>
      </c>
      <c r="D3278" s="60">
        <v>524.01</v>
      </c>
      <c r="E3278" s="60">
        <v>26.06</v>
      </c>
      <c r="F3278" s="60">
        <v>550.07000000000005</v>
      </c>
      <c r="G3278" s="13">
        <v>15</v>
      </c>
    </row>
    <row r="3279" spans="1:7">
      <c r="A3279" s="416" t="s">
        <v>6627</v>
      </c>
      <c r="B3279" s="58" t="s">
        <v>6628</v>
      </c>
      <c r="C3279" s="59" t="s">
        <v>14</v>
      </c>
      <c r="D3279" s="60">
        <v>532.71</v>
      </c>
      <c r="E3279" s="60">
        <v>26.06</v>
      </c>
      <c r="F3279" s="60">
        <v>558.77</v>
      </c>
      <c r="G3279" s="13">
        <v>15</v>
      </c>
    </row>
    <row r="3280" spans="1:7">
      <c r="A3280" s="416" t="s">
        <v>6629</v>
      </c>
      <c r="B3280" s="58" t="s">
        <v>6630</v>
      </c>
      <c r="C3280" s="59" t="s">
        <v>14</v>
      </c>
      <c r="D3280" s="60">
        <v>761.39</v>
      </c>
      <c r="E3280" s="60">
        <v>26.06</v>
      </c>
      <c r="F3280" s="60">
        <v>787.45</v>
      </c>
      <c r="G3280" s="13">
        <v>15</v>
      </c>
    </row>
    <row r="3281" spans="1:7">
      <c r="A3281" s="416" t="s">
        <v>6631</v>
      </c>
      <c r="B3281" s="58" t="s">
        <v>6632</v>
      </c>
      <c r="C3281" s="59" t="s">
        <v>14</v>
      </c>
      <c r="D3281" s="60">
        <v>1024.56</v>
      </c>
      <c r="E3281" s="60">
        <v>26.06</v>
      </c>
      <c r="F3281" s="60">
        <v>1050.6199999999999</v>
      </c>
      <c r="G3281" s="13">
        <v>15</v>
      </c>
    </row>
    <row r="3282" spans="1:7">
      <c r="A3282" s="416" t="s">
        <v>6633</v>
      </c>
      <c r="B3282" s="58" t="s">
        <v>6634</v>
      </c>
      <c r="C3282" s="59" t="s">
        <v>14</v>
      </c>
      <c r="D3282" s="60">
        <v>3320.29</v>
      </c>
      <c r="E3282" s="60">
        <v>26.06</v>
      </c>
      <c r="F3282" s="60">
        <v>3346.35</v>
      </c>
      <c r="G3282" s="13">
        <v>15</v>
      </c>
    </row>
    <row r="3283" spans="1:7">
      <c r="A3283" s="416" t="s">
        <v>6635</v>
      </c>
      <c r="B3283" s="58" t="s">
        <v>6636</v>
      </c>
      <c r="C3283" s="59"/>
      <c r="D3283" s="60"/>
      <c r="E3283" s="60"/>
      <c r="F3283" s="60"/>
      <c r="G3283" s="13">
        <v>15</v>
      </c>
    </row>
    <row r="3284" spans="1:7" ht="30">
      <c r="A3284" s="416" t="s">
        <v>6637</v>
      </c>
      <c r="B3284" s="58" t="s">
        <v>6638</v>
      </c>
      <c r="C3284" s="59" t="s">
        <v>13</v>
      </c>
      <c r="D3284" s="60">
        <v>9.9600000000000009</v>
      </c>
      <c r="E3284" s="60">
        <v>8.6</v>
      </c>
      <c r="F3284" s="60">
        <v>18.559999999999999</v>
      </c>
      <c r="G3284" s="13">
        <v>15</v>
      </c>
    </row>
    <row r="3285" spans="1:7" ht="30">
      <c r="A3285" s="416" t="s">
        <v>6639</v>
      </c>
      <c r="B3285" s="58" t="s">
        <v>6640</v>
      </c>
      <c r="C3285" s="59" t="s">
        <v>13</v>
      </c>
      <c r="D3285" s="60">
        <v>14.8</v>
      </c>
      <c r="E3285" s="60">
        <v>8.6</v>
      </c>
      <c r="F3285" s="60">
        <v>23.4</v>
      </c>
    </row>
    <row r="3286" spans="1:7" ht="30">
      <c r="A3286" s="416" t="s">
        <v>6641</v>
      </c>
      <c r="B3286" s="58" t="s">
        <v>6642</v>
      </c>
      <c r="C3286" s="59" t="s">
        <v>13</v>
      </c>
      <c r="D3286" s="60">
        <v>18.670000000000002</v>
      </c>
      <c r="E3286" s="60">
        <v>8.6</v>
      </c>
      <c r="F3286" s="60">
        <v>27.27</v>
      </c>
      <c r="G3286" s="13">
        <v>15</v>
      </c>
    </row>
    <row r="3287" spans="1:7" ht="30">
      <c r="A3287" s="416" t="s">
        <v>6643</v>
      </c>
      <c r="B3287" s="58" t="s">
        <v>6644</v>
      </c>
      <c r="C3287" s="59" t="s">
        <v>13</v>
      </c>
      <c r="D3287" s="60">
        <v>23.21</v>
      </c>
      <c r="E3287" s="60">
        <v>13.03</v>
      </c>
      <c r="F3287" s="60">
        <v>36.24</v>
      </c>
      <c r="G3287" s="13">
        <v>15</v>
      </c>
    </row>
    <row r="3288" spans="1:7" ht="30">
      <c r="A3288" s="416" t="s">
        <v>6645</v>
      </c>
      <c r="B3288" s="58" t="s">
        <v>6646</v>
      </c>
      <c r="C3288" s="59" t="s">
        <v>13</v>
      </c>
      <c r="D3288" s="60">
        <v>30.83</v>
      </c>
      <c r="E3288" s="60">
        <v>13.03</v>
      </c>
      <c r="F3288" s="60">
        <v>43.86</v>
      </c>
      <c r="G3288" s="13">
        <v>15</v>
      </c>
    </row>
    <row r="3289" spans="1:7" ht="30">
      <c r="A3289" s="416" t="s">
        <v>6647</v>
      </c>
      <c r="B3289" s="58" t="s">
        <v>6648</v>
      </c>
      <c r="C3289" s="59" t="s">
        <v>13</v>
      </c>
      <c r="D3289" s="60">
        <v>39.659999999999997</v>
      </c>
      <c r="E3289" s="60">
        <v>13.03</v>
      </c>
      <c r="F3289" s="60">
        <v>52.69</v>
      </c>
      <c r="G3289" s="13">
        <v>15</v>
      </c>
    </row>
    <row r="3290" spans="1:7" ht="30">
      <c r="A3290" s="416" t="s">
        <v>6649</v>
      </c>
      <c r="B3290" s="58" t="s">
        <v>6650</v>
      </c>
      <c r="C3290" s="59" t="s">
        <v>13</v>
      </c>
      <c r="D3290" s="60">
        <v>48.94</v>
      </c>
      <c r="E3290" s="60">
        <v>13.03</v>
      </c>
      <c r="F3290" s="60">
        <v>61.97</v>
      </c>
      <c r="G3290" s="13">
        <v>15</v>
      </c>
    </row>
    <row r="3291" spans="1:7" ht="30">
      <c r="A3291" s="416" t="s">
        <v>6651</v>
      </c>
      <c r="B3291" s="58" t="s">
        <v>6652</v>
      </c>
      <c r="C3291" s="59"/>
      <c r="D3291" s="60"/>
      <c r="E3291" s="60"/>
      <c r="F3291" s="60"/>
      <c r="G3291" s="13">
        <v>15</v>
      </c>
    </row>
    <row r="3292" spans="1:7" ht="30">
      <c r="A3292" s="416" t="s">
        <v>6653</v>
      </c>
      <c r="B3292" s="58" t="s">
        <v>6654</v>
      </c>
      <c r="C3292" s="59" t="s">
        <v>13</v>
      </c>
      <c r="D3292" s="60">
        <v>58.48</v>
      </c>
      <c r="E3292" s="60">
        <v>18.760000000000002</v>
      </c>
      <c r="F3292" s="60">
        <v>77.239999999999995</v>
      </c>
      <c r="G3292" s="13">
        <v>15</v>
      </c>
    </row>
    <row r="3293" spans="1:7" ht="30">
      <c r="A3293" s="416" t="s">
        <v>6655</v>
      </c>
      <c r="B3293" s="58" t="s">
        <v>6656</v>
      </c>
      <c r="C3293" s="59" t="s">
        <v>13</v>
      </c>
      <c r="D3293" s="60">
        <v>82.91</v>
      </c>
      <c r="E3293" s="60">
        <v>18.760000000000002</v>
      </c>
      <c r="F3293" s="60">
        <v>101.67</v>
      </c>
    </row>
    <row r="3294" spans="1:7" ht="30">
      <c r="A3294" s="416" t="s">
        <v>6657</v>
      </c>
      <c r="B3294" s="58" t="s">
        <v>6658</v>
      </c>
      <c r="C3294" s="59" t="s">
        <v>13</v>
      </c>
      <c r="D3294" s="60">
        <v>102.95</v>
      </c>
      <c r="E3294" s="60">
        <v>18.760000000000002</v>
      </c>
      <c r="F3294" s="60">
        <v>121.71</v>
      </c>
      <c r="G3294" s="13">
        <v>15</v>
      </c>
    </row>
    <row r="3295" spans="1:7" ht="30">
      <c r="A3295" s="416" t="s">
        <v>6659</v>
      </c>
      <c r="B3295" s="58" t="s">
        <v>6660</v>
      </c>
      <c r="C3295" s="59" t="s">
        <v>13</v>
      </c>
      <c r="D3295" s="60">
        <v>123.04</v>
      </c>
      <c r="E3295" s="60">
        <v>18.760000000000002</v>
      </c>
      <c r="F3295" s="60">
        <v>141.80000000000001</v>
      </c>
      <c r="G3295" s="13">
        <v>15</v>
      </c>
    </row>
    <row r="3296" spans="1:7" ht="30">
      <c r="A3296" s="416" t="s">
        <v>6661</v>
      </c>
      <c r="B3296" s="58" t="s">
        <v>6662</v>
      </c>
      <c r="C3296" s="59" t="s">
        <v>13</v>
      </c>
      <c r="D3296" s="60">
        <v>150.19999999999999</v>
      </c>
      <c r="E3296" s="60">
        <v>18.760000000000002</v>
      </c>
      <c r="F3296" s="60">
        <v>168.96</v>
      </c>
      <c r="G3296" s="13">
        <v>15</v>
      </c>
    </row>
    <row r="3297" spans="1:7" ht="30">
      <c r="A3297" s="416" t="s">
        <v>6663</v>
      </c>
      <c r="B3297" s="58" t="s">
        <v>6664</v>
      </c>
      <c r="C3297" s="59" t="s">
        <v>13</v>
      </c>
      <c r="D3297" s="60">
        <v>168.52</v>
      </c>
      <c r="E3297" s="60">
        <v>18.760000000000002</v>
      </c>
      <c r="F3297" s="60">
        <v>187.28</v>
      </c>
      <c r="G3297" s="13">
        <v>15</v>
      </c>
    </row>
    <row r="3298" spans="1:7" ht="30">
      <c r="A3298" s="416" t="s">
        <v>6665</v>
      </c>
      <c r="B3298" s="58" t="s">
        <v>6666</v>
      </c>
      <c r="C3298" s="59" t="s">
        <v>13</v>
      </c>
      <c r="D3298" s="60">
        <v>202.57</v>
      </c>
      <c r="E3298" s="60">
        <v>18.760000000000002</v>
      </c>
      <c r="F3298" s="60">
        <v>221.33</v>
      </c>
      <c r="G3298" s="13">
        <v>15</v>
      </c>
    </row>
    <row r="3299" spans="1:7" ht="30">
      <c r="A3299" s="416" t="s">
        <v>6667</v>
      </c>
      <c r="B3299" s="58" t="s">
        <v>6668</v>
      </c>
      <c r="C3299" s="59" t="s">
        <v>13</v>
      </c>
      <c r="D3299" s="60">
        <v>226.83</v>
      </c>
      <c r="E3299" s="60">
        <v>18.760000000000002</v>
      </c>
      <c r="F3299" s="60">
        <v>245.59</v>
      </c>
      <c r="G3299" s="13">
        <v>15</v>
      </c>
    </row>
    <row r="3300" spans="1:7" ht="30">
      <c r="A3300" s="416" t="s">
        <v>6669</v>
      </c>
      <c r="B3300" s="58" t="s">
        <v>6670</v>
      </c>
      <c r="C3300" s="59" t="s">
        <v>13</v>
      </c>
      <c r="D3300" s="60">
        <v>241.7</v>
      </c>
      <c r="E3300" s="60">
        <v>18.760000000000002</v>
      </c>
      <c r="F3300" s="60">
        <v>260.45999999999998</v>
      </c>
      <c r="G3300" s="13">
        <v>15</v>
      </c>
    </row>
    <row r="3301" spans="1:7" ht="30">
      <c r="A3301" s="416" t="s">
        <v>6671</v>
      </c>
      <c r="B3301" s="58" t="s">
        <v>6672</v>
      </c>
      <c r="C3301" s="59" t="s">
        <v>13</v>
      </c>
      <c r="D3301" s="60">
        <v>277.26</v>
      </c>
      <c r="E3301" s="60">
        <v>18.760000000000002</v>
      </c>
      <c r="F3301" s="60">
        <v>296.02</v>
      </c>
      <c r="G3301" s="13">
        <v>15</v>
      </c>
    </row>
    <row r="3302" spans="1:7" ht="30">
      <c r="A3302" s="416" t="s">
        <v>6673</v>
      </c>
      <c r="B3302" s="58" t="s">
        <v>6674</v>
      </c>
      <c r="C3302" s="59" t="s">
        <v>13</v>
      </c>
      <c r="D3302" s="60">
        <v>295.04000000000002</v>
      </c>
      <c r="E3302" s="60">
        <v>18.760000000000002</v>
      </c>
      <c r="F3302" s="60">
        <v>313.8</v>
      </c>
      <c r="G3302" s="13">
        <v>15</v>
      </c>
    </row>
    <row r="3303" spans="1:7">
      <c r="A3303" s="416" t="s">
        <v>6675</v>
      </c>
      <c r="B3303" s="58" t="s">
        <v>6676</v>
      </c>
      <c r="C3303" s="59"/>
      <c r="D3303" s="60"/>
      <c r="E3303" s="60"/>
      <c r="F3303" s="60"/>
      <c r="G3303" s="13">
        <v>15</v>
      </c>
    </row>
    <row r="3304" spans="1:7" ht="45">
      <c r="A3304" s="416" t="s">
        <v>6677</v>
      </c>
      <c r="B3304" s="58" t="s">
        <v>6678</v>
      </c>
      <c r="C3304" s="59" t="s">
        <v>13</v>
      </c>
      <c r="D3304" s="60">
        <v>38.6</v>
      </c>
      <c r="E3304" s="60">
        <v>18.329999999999998</v>
      </c>
      <c r="F3304" s="60">
        <v>56.93</v>
      </c>
      <c r="G3304" s="13">
        <v>15</v>
      </c>
    </row>
    <row r="3305" spans="1:7" ht="45">
      <c r="A3305" s="416" t="s">
        <v>6679</v>
      </c>
      <c r="B3305" s="58" t="s">
        <v>6680</v>
      </c>
      <c r="C3305" s="59" t="s">
        <v>13</v>
      </c>
      <c r="D3305" s="60">
        <v>45.93</v>
      </c>
      <c r="E3305" s="60">
        <v>18.329999999999998</v>
      </c>
      <c r="F3305" s="60">
        <v>64.260000000000005</v>
      </c>
    </row>
    <row r="3306" spans="1:7" ht="45">
      <c r="A3306" s="416" t="s">
        <v>6681</v>
      </c>
      <c r="B3306" s="58" t="s">
        <v>6682</v>
      </c>
      <c r="C3306" s="59" t="s">
        <v>13</v>
      </c>
      <c r="D3306" s="60">
        <v>52.67</v>
      </c>
      <c r="E3306" s="60">
        <v>18.329999999999998</v>
      </c>
      <c r="F3306" s="60">
        <v>71</v>
      </c>
      <c r="G3306" s="13">
        <v>15</v>
      </c>
    </row>
    <row r="3307" spans="1:7" ht="45">
      <c r="A3307" s="416" t="s">
        <v>6683</v>
      </c>
      <c r="B3307" s="58" t="s">
        <v>6684</v>
      </c>
      <c r="C3307" s="59" t="s">
        <v>13</v>
      </c>
      <c r="D3307" s="60">
        <v>125.9</v>
      </c>
      <c r="E3307" s="60">
        <v>27.48</v>
      </c>
      <c r="F3307" s="60">
        <v>153.38</v>
      </c>
      <c r="G3307" s="13">
        <v>15</v>
      </c>
    </row>
    <row r="3308" spans="1:7" ht="30">
      <c r="A3308" s="416" t="s">
        <v>6685</v>
      </c>
      <c r="B3308" s="58" t="s">
        <v>6686</v>
      </c>
      <c r="C3308" s="59" t="s">
        <v>14</v>
      </c>
      <c r="D3308" s="60">
        <v>13.08</v>
      </c>
      <c r="E3308" s="60">
        <v>11.98</v>
      </c>
      <c r="F3308" s="60">
        <v>25.06</v>
      </c>
      <c r="G3308" s="13">
        <v>15</v>
      </c>
    </row>
    <row r="3309" spans="1:7" ht="30">
      <c r="A3309" s="416" t="s">
        <v>6687</v>
      </c>
      <c r="B3309" s="58" t="s">
        <v>6688</v>
      </c>
      <c r="C3309" s="59" t="s">
        <v>14</v>
      </c>
      <c r="D3309" s="60">
        <v>19.75</v>
      </c>
      <c r="E3309" s="60">
        <v>11.98</v>
      </c>
      <c r="F3309" s="60">
        <v>31.73</v>
      </c>
      <c r="G3309" s="13">
        <v>15</v>
      </c>
    </row>
    <row r="3310" spans="1:7" ht="30">
      <c r="A3310" s="416" t="s">
        <v>6689</v>
      </c>
      <c r="B3310" s="58" t="s">
        <v>6690</v>
      </c>
      <c r="C3310" s="59" t="s">
        <v>14</v>
      </c>
      <c r="D3310" s="60">
        <v>20.48</v>
      </c>
      <c r="E3310" s="60">
        <v>18.239999999999998</v>
      </c>
      <c r="F3310" s="60">
        <v>38.72</v>
      </c>
      <c r="G3310" s="13">
        <v>15</v>
      </c>
    </row>
    <row r="3311" spans="1:7" ht="30">
      <c r="A3311" s="416" t="s">
        <v>6691</v>
      </c>
      <c r="B3311" s="58" t="s">
        <v>6692</v>
      </c>
      <c r="C3311" s="59" t="s">
        <v>14</v>
      </c>
      <c r="D3311" s="60">
        <v>30.54</v>
      </c>
      <c r="E3311" s="60">
        <v>20.84</v>
      </c>
      <c r="F3311" s="60">
        <v>51.38</v>
      </c>
      <c r="G3311" s="13">
        <v>15</v>
      </c>
    </row>
    <row r="3312" spans="1:7" ht="30">
      <c r="A3312" s="416" t="s">
        <v>6693</v>
      </c>
      <c r="B3312" s="58" t="s">
        <v>6694</v>
      </c>
      <c r="C3312" s="59" t="s">
        <v>14</v>
      </c>
      <c r="D3312" s="60">
        <v>13.06</v>
      </c>
      <c r="E3312" s="60">
        <v>11.98</v>
      </c>
      <c r="F3312" s="60">
        <v>25.04</v>
      </c>
      <c r="G3312" s="13">
        <v>15</v>
      </c>
    </row>
    <row r="3313" spans="1:7" ht="30">
      <c r="A3313" s="416" t="s">
        <v>6695</v>
      </c>
      <c r="B3313" s="58" t="s">
        <v>6696</v>
      </c>
      <c r="C3313" s="59" t="s">
        <v>14</v>
      </c>
      <c r="D3313" s="60">
        <v>18.34</v>
      </c>
      <c r="E3313" s="60">
        <v>11.98</v>
      </c>
      <c r="F3313" s="60">
        <v>30.32</v>
      </c>
      <c r="G3313" s="13">
        <v>15</v>
      </c>
    </row>
    <row r="3314" spans="1:7" ht="30">
      <c r="A3314" s="416" t="s">
        <v>6697</v>
      </c>
      <c r="B3314" s="58" t="s">
        <v>6698</v>
      </c>
      <c r="C3314" s="59" t="s">
        <v>14</v>
      </c>
      <c r="D3314" s="60">
        <v>24.97</v>
      </c>
      <c r="E3314" s="60">
        <v>18.239999999999998</v>
      </c>
      <c r="F3314" s="60">
        <v>43.21</v>
      </c>
      <c r="G3314" s="13">
        <v>15</v>
      </c>
    </row>
    <row r="3315" spans="1:7" ht="30">
      <c r="A3315" s="416" t="s">
        <v>6699</v>
      </c>
      <c r="B3315" s="58" t="s">
        <v>6700</v>
      </c>
      <c r="C3315" s="59" t="s">
        <v>14</v>
      </c>
      <c r="D3315" s="60">
        <v>41.82</v>
      </c>
      <c r="E3315" s="60">
        <v>20.84</v>
      </c>
      <c r="F3315" s="60">
        <v>62.66</v>
      </c>
      <c r="G3315" s="13">
        <v>15</v>
      </c>
    </row>
    <row r="3316" spans="1:7" ht="30">
      <c r="A3316" s="416" t="s">
        <v>6701</v>
      </c>
      <c r="B3316" s="58" t="s">
        <v>6702</v>
      </c>
      <c r="C3316" s="59" t="s">
        <v>14</v>
      </c>
      <c r="D3316" s="60">
        <v>16.54</v>
      </c>
      <c r="E3316" s="60">
        <v>11.98</v>
      </c>
      <c r="F3316" s="60">
        <v>28.52</v>
      </c>
      <c r="G3316" s="13">
        <v>15</v>
      </c>
    </row>
    <row r="3317" spans="1:7" ht="30">
      <c r="A3317" s="416" t="s">
        <v>6703</v>
      </c>
      <c r="B3317" s="58" t="s">
        <v>6704</v>
      </c>
      <c r="C3317" s="59" t="s">
        <v>14</v>
      </c>
      <c r="D3317" s="60">
        <v>20.61</v>
      </c>
      <c r="E3317" s="60">
        <v>11.98</v>
      </c>
      <c r="F3317" s="60">
        <v>32.590000000000003</v>
      </c>
      <c r="G3317" s="13">
        <v>15</v>
      </c>
    </row>
    <row r="3318" spans="1:7" ht="30">
      <c r="A3318" s="416" t="s">
        <v>6705</v>
      </c>
      <c r="B3318" s="58" t="s">
        <v>6706</v>
      </c>
      <c r="C3318" s="59" t="s">
        <v>14</v>
      </c>
      <c r="D3318" s="60">
        <v>24.2</v>
      </c>
      <c r="E3318" s="60">
        <v>18.239999999999998</v>
      </c>
      <c r="F3318" s="60">
        <v>42.44</v>
      </c>
      <c r="G3318" s="13">
        <v>15</v>
      </c>
    </row>
    <row r="3319" spans="1:7" ht="30">
      <c r="A3319" s="416" t="s">
        <v>6707</v>
      </c>
      <c r="B3319" s="58" t="s">
        <v>6708</v>
      </c>
      <c r="C3319" s="59" t="s">
        <v>14</v>
      </c>
      <c r="D3319" s="60">
        <v>38.950000000000003</v>
      </c>
      <c r="E3319" s="60">
        <v>20.84</v>
      </c>
      <c r="F3319" s="60">
        <v>59.79</v>
      </c>
      <c r="G3319" s="13">
        <v>15</v>
      </c>
    </row>
    <row r="3320" spans="1:7" ht="30">
      <c r="A3320" s="416" t="s">
        <v>6709</v>
      </c>
      <c r="B3320" s="58" t="s">
        <v>6710</v>
      </c>
      <c r="C3320" s="59" t="s">
        <v>14</v>
      </c>
      <c r="D3320" s="60">
        <v>12.65</v>
      </c>
      <c r="E3320" s="60">
        <v>11.98</v>
      </c>
      <c r="F3320" s="60">
        <v>24.63</v>
      </c>
      <c r="G3320" s="13">
        <v>15</v>
      </c>
    </row>
    <row r="3321" spans="1:7" ht="30">
      <c r="A3321" s="416" t="s">
        <v>6711</v>
      </c>
      <c r="B3321" s="58" t="s">
        <v>6712</v>
      </c>
      <c r="C3321" s="59" t="s">
        <v>14</v>
      </c>
      <c r="D3321" s="60">
        <v>18.72</v>
      </c>
      <c r="E3321" s="60">
        <v>18.239999999999998</v>
      </c>
      <c r="F3321" s="60">
        <v>36.96</v>
      </c>
      <c r="G3321" s="13">
        <v>15</v>
      </c>
    </row>
    <row r="3322" spans="1:7" ht="30">
      <c r="A3322" s="416" t="s">
        <v>6713</v>
      </c>
      <c r="B3322" s="58" t="s">
        <v>6714</v>
      </c>
      <c r="C3322" s="59" t="s">
        <v>14</v>
      </c>
      <c r="D3322" s="60">
        <v>31.91</v>
      </c>
      <c r="E3322" s="60">
        <v>20.84</v>
      </c>
      <c r="F3322" s="60">
        <v>52.75</v>
      </c>
      <c r="G3322" s="13">
        <v>15</v>
      </c>
    </row>
    <row r="3323" spans="1:7" ht="30">
      <c r="A3323" s="416" t="s">
        <v>6715</v>
      </c>
      <c r="B3323" s="58" t="s">
        <v>6716</v>
      </c>
      <c r="C3323" s="59" t="s">
        <v>14</v>
      </c>
      <c r="D3323" s="60">
        <v>40.22</v>
      </c>
      <c r="E3323" s="60">
        <v>11.98</v>
      </c>
      <c r="F3323" s="60">
        <v>52.2</v>
      </c>
      <c r="G3323" s="13">
        <v>15</v>
      </c>
    </row>
    <row r="3324" spans="1:7" ht="30">
      <c r="A3324" s="416" t="s">
        <v>6717</v>
      </c>
      <c r="B3324" s="58" t="s">
        <v>6718</v>
      </c>
      <c r="C3324" s="59" t="s">
        <v>14</v>
      </c>
      <c r="D3324" s="60">
        <v>50.93</v>
      </c>
      <c r="E3324" s="60">
        <v>18.239999999999998</v>
      </c>
      <c r="F3324" s="60">
        <v>69.17</v>
      </c>
      <c r="G3324" s="13">
        <v>15</v>
      </c>
    </row>
    <row r="3325" spans="1:7" ht="30">
      <c r="A3325" s="416" t="s">
        <v>6719</v>
      </c>
      <c r="B3325" s="58" t="s">
        <v>6720</v>
      </c>
      <c r="C3325" s="59" t="s">
        <v>14</v>
      </c>
      <c r="D3325" s="60">
        <v>90.31</v>
      </c>
      <c r="E3325" s="60">
        <v>20.84</v>
      </c>
      <c r="F3325" s="60">
        <v>111.15</v>
      </c>
      <c r="G3325" s="13">
        <v>15</v>
      </c>
    </row>
    <row r="3326" spans="1:7" ht="30">
      <c r="A3326" s="416" t="s">
        <v>6721</v>
      </c>
      <c r="B3326" s="58" t="s">
        <v>6722</v>
      </c>
      <c r="C3326" s="59" t="s">
        <v>14</v>
      </c>
      <c r="D3326" s="60">
        <v>73.66</v>
      </c>
      <c r="E3326" s="60">
        <v>20.84</v>
      </c>
      <c r="F3326" s="60">
        <v>94.5</v>
      </c>
      <c r="G3326" s="13">
        <v>15</v>
      </c>
    </row>
    <row r="3327" spans="1:7" ht="30">
      <c r="A3327" s="416" t="s">
        <v>6723</v>
      </c>
      <c r="B3327" s="58" t="s">
        <v>6724</v>
      </c>
      <c r="C3327" s="59" t="s">
        <v>14</v>
      </c>
      <c r="D3327" s="60">
        <v>219.26</v>
      </c>
      <c r="E3327" s="60">
        <v>18.239999999999998</v>
      </c>
      <c r="F3327" s="60">
        <v>237.5</v>
      </c>
      <c r="G3327" s="13">
        <v>15</v>
      </c>
    </row>
    <row r="3328" spans="1:7" ht="30">
      <c r="A3328" s="416" t="s">
        <v>6725</v>
      </c>
      <c r="B3328" s="58" t="s">
        <v>6726</v>
      </c>
      <c r="C3328" s="59" t="s">
        <v>14</v>
      </c>
      <c r="D3328" s="60">
        <v>36.53</v>
      </c>
      <c r="E3328" s="60">
        <v>11.98</v>
      </c>
      <c r="F3328" s="60">
        <v>48.51</v>
      </c>
      <c r="G3328" s="13">
        <v>15</v>
      </c>
    </row>
    <row r="3329" spans="1:7" ht="30">
      <c r="A3329" s="416" t="s">
        <v>6727</v>
      </c>
      <c r="B3329" s="58" t="s">
        <v>6728</v>
      </c>
      <c r="C3329" s="59" t="s">
        <v>14</v>
      </c>
      <c r="D3329" s="60">
        <v>43.58</v>
      </c>
      <c r="E3329" s="60">
        <v>18.239999999999998</v>
      </c>
      <c r="F3329" s="60">
        <v>61.82</v>
      </c>
      <c r="G3329" s="13">
        <v>15</v>
      </c>
    </row>
    <row r="3330" spans="1:7" ht="30">
      <c r="A3330" s="416" t="s">
        <v>6729</v>
      </c>
      <c r="B3330" s="58" t="s">
        <v>6730</v>
      </c>
      <c r="C3330" s="59" t="s">
        <v>14</v>
      </c>
      <c r="D3330" s="60">
        <v>80.75</v>
      </c>
      <c r="E3330" s="60">
        <v>20.84</v>
      </c>
      <c r="F3330" s="60">
        <v>101.59</v>
      </c>
      <c r="G3330" s="13">
        <v>15</v>
      </c>
    </row>
    <row r="3331" spans="1:7" ht="30">
      <c r="A3331" s="416" t="s">
        <v>6731</v>
      </c>
      <c r="B3331" s="58" t="s">
        <v>6732</v>
      </c>
      <c r="C3331" s="59" t="s">
        <v>14</v>
      </c>
      <c r="D3331" s="60">
        <v>36.64</v>
      </c>
      <c r="E3331" s="60">
        <v>18.239999999999998</v>
      </c>
      <c r="F3331" s="60">
        <v>54.88</v>
      </c>
      <c r="G3331" s="13">
        <v>15</v>
      </c>
    </row>
    <row r="3332" spans="1:7" ht="30">
      <c r="A3332" s="416" t="s">
        <v>6733</v>
      </c>
      <c r="B3332" s="58" t="s">
        <v>6734</v>
      </c>
      <c r="C3332" s="59" t="s">
        <v>14</v>
      </c>
      <c r="D3332" s="60">
        <v>67</v>
      </c>
      <c r="E3332" s="60">
        <v>20.84</v>
      </c>
      <c r="F3332" s="60">
        <v>87.84</v>
      </c>
      <c r="G3332" s="13">
        <v>15</v>
      </c>
    </row>
    <row r="3333" spans="1:7" ht="30">
      <c r="A3333" s="416" t="s">
        <v>6735</v>
      </c>
      <c r="B3333" s="58" t="s">
        <v>6736</v>
      </c>
      <c r="C3333" s="59" t="s">
        <v>14</v>
      </c>
      <c r="D3333" s="60">
        <v>52.63</v>
      </c>
      <c r="E3333" s="60">
        <v>20.84</v>
      </c>
      <c r="F3333" s="60">
        <v>73.47</v>
      </c>
      <c r="G3333" s="13">
        <v>15</v>
      </c>
    </row>
    <row r="3334" spans="1:7" ht="30">
      <c r="A3334" s="416" t="s">
        <v>6737</v>
      </c>
      <c r="B3334" s="58" t="s">
        <v>6738</v>
      </c>
      <c r="C3334" s="59" t="s">
        <v>14</v>
      </c>
      <c r="D3334" s="60">
        <v>68.77</v>
      </c>
      <c r="E3334" s="60">
        <v>20.84</v>
      </c>
      <c r="F3334" s="60">
        <v>89.61</v>
      </c>
      <c r="G3334" s="13">
        <v>15</v>
      </c>
    </row>
    <row r="3335" spans="1:7" ht="30">
      <c r="A3335" s="416" t="s">
        <v>6739</v>
      </c>
      <c r="B3335" s="58" t="s">
        <v>6740</v>
      </c>
      <c r="C3335" s="59" t="s">
        <v>14</v>
      </c>
      <c r="D3335" s="60">
        <v>120.51</v>
      </c>
      <c r="E3335" s="60">
        <v>18.239999999999998</v>
      </c>
      <c r="F3335" s="60">
        <v>138.75</v>
      </c>
      <c r="G3335" s="13">
        <v>15</v>
      </c>
    </row>
    <row r="3336" spans="1:7" ht="30">
      <c r="A3336" s="416" t="s">
        <v>6741</v>
      </c>
      <c r="B3336" s="58" t="s">
        <v>6742</v>
      </c>
      <c r="C3336" s="59" t="s">
        <v>14</v>
      </c>
      <c r="D3336" s="60">
        <v>82.47</v>
      </c>
      <c r="E3336" s="60">
        <v>20.84</v>
      </c>
      <c r="F3336" s="60">
        <v>103.31</v>
      </c>
      <c r="G3336" s="13">
        <v>15</v>
      </c>
    </row>
    <row r="3337" spans="1:7" ht="30">
      <c r="A3337" s="416" t="s">
        <v>6743</v>
      </c>
      <c r="B3337" s="58" t="s">
        <v>6744</v>
      </c>
      <c r="C3337" s="59" t="s">
        <v>14</v>
      </c>
      <c r="D3337" s="60">
        <v>75.22</v>
      </c>
      <c r="E3337" s="60">
        <v>11.98</v>
      </c>
      <c r="F3337" s="60">
        <v>87.2</v>
      </c>
      <c r="G3337" s="13">
        <v>15</v>
      </c>
    </row>
    <row r="3338" spans="1:7" ht="30">
      <c r="A3338" s="416" t="s">
        <v>6745</v>
      </c>
      <c r="B3338" s="58" t="s">
        <v>6746</v>
      </c>
      <c r="C3338" s="59" t="s">
        <v>14</v>
      </c>
      <c r="D3338" s="60">
        <v>12.57</v>
      </c>
      <c r="E3338" s="60">
        <v>11.98</v>
      </c>
      <c r="F3338" s="60">
        <v>24.55</v>
      </c>
      <c r="G3338" s="13">
        <v>15</v>
      </c>
    </row>
    <row r="3339" spans="1:7" ht="30">
      <c r="A3339" s="416" t="s">
        <v>6747</v>
      </c>
      <c r="B3339" s="58" t="s">
        <v>6748</v>
      </c>
      <c r="C3339" s="59" t="s">
        <v>14</v>
      </c>
      <c r="D3339" s="60">
        <v>31.32</v>
      </c>
      <c r="E3339" s="60">
        <v>11.98</v>
      </c>
      <c r="F3339" s="60">
        <v>43.3</v>
      </c>
      <c r="G3339" s="13">
        <v>15</v>
      </c>
    </row>
    <row r="3340" spans="1:7" ht="30">
      <c r="A3340" s="416" t="s">
        <v>6749</v>
      </c>
      <c r="B3340" s="58" t="s">
        <v>6750</v>
      </c>
      <c r="C3340" s="59" t="s">
        <v>14</v>
      </c>
      <c r="D3340" s="60">
        <v>46.83</v>
      </c>
      <c r="E3340" s="60">
        <v>18.239999999999998</v>
      </c>
      <c r="F3340" s="60">
        <v>65.069999999999993</v>
      </c>
      <c r="G3340" s="13">
        <v>15</v>
      </c>
    </row>
    <row r="3341" spans="1:7">
      <c r="A3341" s="416" t="s">
        <v>6751</v>
      </c>
      <c r="B3341" s="58" t="s">
        <v>6752</v>
      </c>
      <c r="C3341" s="59" t="s">
        <v>102</v>
      </c>
      <c r="D3341" s="60">
        <v>74.73</v>
      </c>
      <c r="E3341" s="60">
        <v>5.21</v>
      </c>
      <c r="F3341" s="60">
        <v>79.94</v>
      </c>
      <c r="G3341" s="13">
        <v>15</v>
      </c>
    </row>
    <row r="3342" spans="1:7" ht="30">
      <c r="A3342" s="416" t="s">
        <v>32193</v>
      </c>
      <c r="B3342" s="58" t="s">
        <v>6753</v>
      </c>
      <c r="C3342" s="59"/>
      <c r="D3342" s="60"/>
      <c r="E3342" s="60"/>
      <c r="F3342" s="60"/>
      <c r="G3342" s="13">
        <v>15</v>
      </c>
    </row>
    <row r="3343" spans="1:7">
      <c r="A3343" s="416" t="s">
        <v>6754</v>
      </c>
      <c r="B3343" s="58" t="s">
        <v>6755</v>
      </c>
      <c r="C3343" s="59"/>
      <c r="D3343" s="60"/>
      <c r="E3343" s="60"/>
      <c r="F3343" s="60"/>
      <c r="G3343" s="13">
        <v>15</v>
      </c>
    </row>
    <row r="3344" spans="1:7" ht="30">
      <c r="A3344" s="416" t="s">
        <v>6756</v>
      </c>
      <c r="B3344" s="58" t="s">
        <v>6757</v>
      </c>
      <c r="C3344" s="59" t="s">
        <v>14</v>
      </c>
      <c r="D3344" s="60">
        <v>44.27</v>
      </c>
      <c r="E3344" s="60">
        <v>23.45</v>
      </c>
      <c r="F3344" s="60">
        <v>67.72</v>
      </c>
    </row>
    <row r="3345" spans="1:7" ht="30">
      <c r="A3345" s="416" t="s">
        <v>295</v>
      </c>
      <c r="B3345" s="58" t="s">
        <v>296</v>
      </c>
      <c r="C3345" s="59" t="s">
        <v>14</v>
      </c>
      <c r="D3345" s="60">
        <v>59.25</v>
      </c>
      <c r="E3345" s="60">
        <v>31.26</v>
      </c>
      <c r="F3345" s="60">
        <v>90.51</v>
      </c>
    </row>
    <row r="3346" spans="1:7">
      <c r="A3346" s="416" t="s">
        <v>6758</v>
      </c>
      <c r="B3346" s="58" t="s">
        <v>6759</v>
      </c>
      <c r="C3346" s="59" t="s">
        <v>14</v>
      </c>
      <c r="D3346" s="60">
        <v>71.180000000000007</v>
      </c>
      <c r="E3346" s="60">
        <v>39.07</v>
      </c>
      <c r="F3346" s="60">
        <v>110.25</v>
      </c>
      <c r="G3346" s="13">
        <v>15</v>
      </c>
    </row>
    <row r="3347" spans="1:7" ht="30">
      <c r="A3347" s="416" t="s">
        <v>6760</v>
      </c>
      <c r="B3347" s="58" t="s">
        <v>6761</v>
      </c>
      <c r="C3347" s="59" t="s">
        <v>14</v>
      </c>
      <c r="D3347" s="60">
        <v>95.15</v>
      </c>
      <c r="E3347" s="60">
        <v>46.89</v>
      </c>
      <c r="F3347" s="60">
        <v>142.04</v>
      </c>
      <c r="G3347" s="13">
        <v>15</v>
      </c>
    </row>
    <row r="3348" spans="1:7" ht="30">
      <c r="A3348" s="416" t="s">
        <v>6762</v>
      </c>
      <c r="B3348" s="58" t="s">
        <v>6763</v>
      </c>
      <c r="C3348" s="59" t="s">
        <v>14</v>
      </c>
      <c r="D3348" s="60">
        <v>115.77</v>
      </c>
      <c r="E3348" s="60">
        <v>52.1</v>
      </c>
      <c r="F3348" s="60">
        <v>167.87</v>
      </c>
      <c r="G3348" s="13">
        <v>15</v>
      </c>
    </row>
    <row r="3349" spans="1:7">
      <c r="A3349" s="416" t="s">
        <v>376</v>
      </c>
      <c r="B3349" s="58" t="s">
        <v>377</v>
      </c>
      <c r="C3349" s="59" t="s">
        <v>14</v>
      </c>
      <c r="D3349" s="60">
        <v>187.02</v>
      </c>
      <c r="E3349" s="60">
        <v>65.13</v>
      </c>
      <c r="F3349" s="60">
        <v>252.15</v>
      </c>
      <c r="G3349" s="13">
        <v>15</v>
      </c>
    </row>
    <row r="3350" spans="1:7" ht="30">
      <c r="A3350" s="416" t="s">
        <v>6764</v>
      </c>
      <c r="B3350" s="58" t="s">
        <v>6765</v>
      </c>
      <c r="C3350" s="59" t="s">
        <v>14</v>
      </c>
      <c r="D3350" s="60">
        <v>407.52</v>
      </c>
      <c r="E3350" s="60">
        <v>78.16</v>
      </c>
      <c r="F3350" s="60">
        <v>485.68</v>
      </c>
      <c r="G3350" s="13">
        <v>15</v>
      </c>
    </row>
    <row r="3351" spans="1:7">
      <c r="A3351" s="416" t="s">
        <v>6766</v>
      </c>
      <c r="B3351" s="58" t="s">
        <v>6767</v>
      </c>
      <c r="C3351" s="59" t="s">
        <v>14</v>
      </c>
      <c r="D3351" s="60">
        <v>673.27</v>
      </c>
      <c r="E3351" s="60">
        <v>104.2</v>
      </c>
      <c r="F3351" s="60">
        <v>777.47</v>
      </c>
      <c r="G3351" s="13">
        <v>15</v>
      </c>
    </row>
    <row r="3352" spans="1:7">
      <c r="A3352" s="416" t="s">
        <v>6768</v>
      </c>
      <c r="B3352" s="58" t="s">
        <v>6769</v>
      </c>
      <c r="C3352" s="59" t="s">
        <v>14</v>
      </c>
      <c r="D3352" s="60">
        <v>1161.9100000000001</v>
      </c>
      <c r="E3352" s="60">
        <v>156.30000000000001</v>
      </c>
      <c r="F3352" s="60">
        <v>1318.21</v>
      </c>
      <c r="G3352" s="13">
        <v>15</v>
      </c>
    </row>
    <row r="3353" spans="1:7" ht="30">
      <c r="A3353" s="416" t="s">
        <v>6770</v>
      </c>
      <c r="B3353" s="58" t="s">
        <v>6771</v>
      </c>
      <c r="C3353" s="59" t="s">
        <v>14</v>
      </c>
      <c r="D3353" s="60">
        <v>70.099999999999994</v>
      </c>
      <c r="E3353" s="60">
        <v>31.26</v>
      </c>
      <c r="F3353" s="60">
        <v>101.36</v>
      </c>
      <c r="G3353" s="13">
        <v>15</v>
      </c>
    </row>
    <row r="3354" spans="1:7" ht="30">
      <c r="A3354" s="416" t="s">
        <v>6772</v>
      </c>
      <c r="B3354" s="58" t="s">
        <v>6773</v>
      </c>
      <c r="C3354" s="59" t="s">
        <v>14</v>
      </c>
      <c r="D3354" s="60">
        <v>35.33</v>
      </c>
      <c r="E3354" s="60">
        <v>23.45</v>
      </c>
      <c r="F3354" s="60">
        <v>58.78</v>
      </c>
      <c r="G3354" s="13">
        <v>15</v>
      </c>
    </row>
    <row r="3355" spans="1:7" ht="30">
      <c r="A3355" s="416" t="s">
        <v>6774</v>
      </c>
      <c r="B3355" s="58" t="s">
        <v>6775</v>
      </c>
      <c r="C3355" s="59" t="s">
        <v>14</v>
      </c>
      <c r="D3355" s="60">
        <v>81.61</v>
      </c>
      <c r="E3355" s="60">
        <v>23.45</v>
      </c>
      <c r="F3355" s="60">
        <v>105.06</v>
      </c>
      <c r="G3355" s="13">
        <v>15</v>
      </c>
    </row>
    <row r="3356" spans="1:7" ht="30">
      <c r="A3356" s="416" t="s">
        <v>6776</v>
      </c>
      <c r="B3356" s="58" t="s">
        <v>6777</v>
      </c>
      <c r="C3356" s="59" t="s">
        <v>14</v>
      </c>
      <c r="D3356" s="60">
        <v>72.5</v>
      </c>
      <c r="E3356" s="60">
        <v>23.45</v>
      </c>
      <c r="F3356" s="60">
        <v>95.95</v>
      </c>
      <c r="G3356" s="13">
        <v>15</v>
      </c>
    </row>
    <row r="3357" spans="1:7" ht="30">
      <c r="A3357" s="416" t="s">
        <v>6778</v>
      </c>
      <c r="B3357" s="58" t="s">
        <v>6779</v>
      </c>
      <c r="C3357" s="59" t="s">
        <v>14</v>
      </c>
      <c r="D3357" s="60">
        <v>100.75</v>
      </c>
      <c r="E3357" s="60">
        <v>26.06</v>
      </c>
      <c r="F3357" s="60">
        <v>126.81</v>
      </c>
      <c r="G3357" s="13">
        <v>15</v>
      </c>
    </row>
    <row r="3358" spans="1:7" ht="30">
      <c r="A3358" s="416" t="s">
        <v>6780</v>
      </c>
      <c r="B3358" s="58" t="s">
        <v>6781</v>
      </c>
      <c r="C3358" s="59" t="s">
        <v>14</v>
      </c>
      <c r="D3358" s="60">
        <v>253.38</v>
      </c>
      <c r="E3358" s="60">
        <v>23.45</v>
      </c>
      <c r="F3358" s="60">
        <v>276.83</v>
      </c>
      <c r="G3358" s="13">
        <v>15</v>
      </c>
    </row>
    <row r="3359" spans="1:7" ht="30">
      <c r="A3359" s="416" t="s">
        <v>6782</v>
      </c>
      <c r="B3359" s="58" t="s">
        <v>6783</v>
      </c>
      <c r="C3359" s="59" t="s">
        <v>14</v>
      </c>
      <c r="D3359" s="60">
        <v>1248.98</v>
      </c>
      <c r="E3359" s="60">
        <v>52.1</v>
      </c>
      <c r="F3359" s="60">
        <v>1301.08</v>
      </c>
      <c r="G3359" s="13">
        <v>15</v>
      </c>
    </row>
    <row r="3360" spans="1:7" ht="30">
      <c r="A3360" s="416" t="s">
        <v>6784</v>
      </c>
      <c r="B3360" s="58" t="s">
        <v>6785</v>
      </c>
      <c r="C3360" s="59"/>
      <c r="D3360" s="60"/>
      <c r="E3360" s="60"/>
      <c r="F3360" s="60"/>
      <c r="G3360" s="13">
        <v>15</v>
      </c>
    </row>
    <row r="3361" spans="1:7" ht="30">
      <c r="A3361" s="416" t="s">
        <v>6786</v>
      </c>
      <c r="B3361" s="58" t="s">
        <v>6787</v>
      </c>
      <c r="C3361" s="59" t="s">
        <v>14</v>
      </c>
      <c r="D3361" s="60">
        <v>59.03</v>
      </c>
      <c r="E3361" s="60">
        <v>23.45</v>
      </c>
      <c r="F3361" s="60">
        <v>82.48</v>
      </c>
      <c r="G3361" s="13">
        <v>15</v>
      </c>
    </row>
    <row r="3362" spans="1:7" ht="30">
      <c r="A3362" s="416" t="s">
        <v>202</v>
      </c>
      <c r="B3362" s="58" t="s">
        <v>203</v>
      </c>
      <c r="C3362" s="59" t="s">
        <v>14</v>
      </c>
      <c r="D3362" s="60">
        <v>44.44</v>
      </c>
      <c r="E3362" s="60">
        <v>23.45</v>
      </c>
      <c r="F3362" s="60">
        <v>67.89</v>
      </c>
    </row>
    <row r="3363" spans="1:7" ht="30">
      <c r="A3363" s="416" t="s">
        <v>6788</v>
      </c>
      <c r="B3363" s="58" t="s">
        <v>6789</v>
      </c>
      <c r="C3363" s="59" t="s">
        <v>14</v>
      </c>
      <c r="D3363" s="60">
        <v>89.54</v>
      </c>
      <c r="E3363" s="60">
        <v>23.45</v>
      </c>
      <c r="F3363" s="60">
        <v>112.99</v>
      </c>
      <c r="G3363" s="13">
        <v>15</v>
      </c>
    </row>
    <row r="3364" spans="1:7" ht="30">
      <c r="A3364" s="416" t="s">
        <v>6790</v>
      </c>
      <c r="B3364" s="58" t="s">
        <v>6791</v>
      </c>
      <c r="C3364" s="59" t="s">
        <v>14</v>
      </c>
      <c r="D3364" s="60">
        <v>143.11000000000001</v>
      </c>
      <c r="E3364" s="60">
        <v>23.45</v>
      </c>
      <c r="F3364" s="60">
        <v>166.56</v>
      </c>
      <c r="G3364" s="13">
        <v>15</v>
      </c>
    </row>
    <row r="3365" spans="1:7" ht="30">
      <c r="A3365" s="416" t="s">
        <v>6792</v>
      </c>
      <c r="B3365" s="58" t="s">
        <v>6793</v>
      </c>
      <c r="C3365" s="59" t="s">
        <v>14</v>
      </c>
      <c r="D3365" s="60">
        <v>179.32</v>
      </c>
      <c r="E3365" s="60">
        <v>23.45</v>
      </c>
      <c r="F3365" s="60">
        <v>202.77</v>
      </c>
      <c r="G3365" s="13">
        <v>15</v>
      </c>
    </row>
    <row r="3366" spans="1:7" ht="30">
      <c r="A3366" s="416" t="s">
        <v>6794</v>
      </c>
      <c r="B3366" s="58" t="s">
        <v>6795</v>
      </c>
      <c r="C3366" s="59" t="s">
        <v>14</v>
      </c>
      <c r="D3366" s="60">
        <v>58.26</v>
      </c>
      <c r="E3366" s="60">
        <v>23.45</v>
      </c>
      <c r="F3366" s="60">
        <v>81.709999999999994</v>
      </c>
      <c r="G3366" s="13">
        <v>15</v>
      </c>
    </row>
    <row r="3367" spans="1:7" ht="30">
      <c r="A3367" s="416" t="s">
        <v>297</v>
      </c>
      <c r="B3367" s="58" t="s">
        <v>298</v>
      </c>
      <c r="C3367" s="59" t="s">
        <v>14</v>
      </c>
      <c r="D3367" s="60">
        <v>49.35</v>
      </c>
      <c r="E3367" s="60">
        <v>23.45</v>
      </c>
      <c r="F3367" s="60">
        <v>72.8</v>
      </c>
      <c r="G3367" s="13">
        <v>15</v>
      </c>
    </row>
    <row r="3368" spans="1:7" ht="30">
      <c r="A3368" s="416" t="s">
        <v>6796</v>
      </c>
      <c r="B3368" s="58" t="s">
        <v>6797</v>
      </c>
      <c r="C3368" s="59" t="s">
        <v>14</v>
      </c>
      <c r="D3368" s="60">
        <v>92.51</v>
      </c>
      <c r="E3368" s="60">
        <v>23.45</v>
      </c>
      <c r="F3368" s="60">
        <v>115.96</v>
      </c>
      <c r="G3368" s="13">
        <v>15</v>
      </c>
    </row>
    <row r="3369" spans="1:7" ht="30">
      <c r="A3369" s="416" t="s">
        <v>6798</v>
      </c>
      <c r="B3369" s="58" t="s">
        <v>6799</v>
      </c>
      <c r="C3369" s="59" t="s">
        <v>14</v>
      </c>
      <c r="D3369" s="60">
        <v>99.8</v>
      </c>
      <c r="E3369" s="60">
        <v>23.45</v>
      </c>
      <c r="F3369" s="60">
        <v>123.25</v>
      </c>
      <c r="G3369" s="13">
        <v>15</v>
      </c>
    </row>
    <row r="3370" spans="1:7">
      <c r="A3370" s="416" t="s">
        <v>6800</v>
      </c>
      <c r="B3370" s="58" t="s">
        <v>6801</v>
      </c>
      <c r="C3370" s="59"/>
      <c r="D3370" s="60"/>
      <c r="E3370" s="60"/>
      <c r="F3370" s="60"/>
      <c r="G3370" s="13">
        <v>15</v>
      </c>
    </row>
    <row r="3371" spans="1:7" ht="30">
      <c r="A3371" s="416" t="s">
        <v>6802</v>
      </c>
      <c r="B3371" s="58" t="s">
        <v>6803</v>
      </c>
      <c r="C3371" s="59" t="s">
        <v>14</v>
      </c>
      <c r="D3371" s="60">
        <v>357.53</v>
      </c>
      <c r="E3371" s="60">
        <v>78.16</v>
      </c>
      <c r="F3371" s="60">
        <v>435.69</v>
      </c>
      <c r="G3371" s="13">
        <v>15</v>
      </c>
    </row>
    <row r="3372" spans="1:7">
      <c r="A3372" s="416" t="s">
        <v>6804</v>
      </c>
      <c r="B3372" s="58" t="s">
        <v>6805</v>
      </c>
      <c r="C3372" s="59" t="s">
        <v>14</v>
      </c>
      <c r="D3372" s="60">
        <v>255.69</v>
      </c>
      <c r="E3372" s="60">
        <v>78.16</v>
      </c>
      <c r="F3372" s="60">
        <v>333.85</v>
      </c>
    </row>
    <row r="3373" spans="1:7">
      <c r="A3373" s="416" t="s">
        <v>6806</v>
      </c>
      <c r="B3373" s="58" t="s">
        <v>6807</v>
      </c>
      <c r="C3373" s="59" t="s">
        <v>14</v>
      </c>
      <c r="D3373" s="60">
        <v>335.65</v>
      </c>
      <c r="E3373" s="60">
        <v>78.16</v>
      </c>
      <c r="F3373" s="60">
        <v>413.81</v>
      </c>
      <c r="G3373" s="13">
        <v>15</v>
      </c>
    </row>
    <row r="3374" spans="1:7">
      <c r="A3374" s="416" t="s">
        <v>6808</v>
      </c>
      <c r="B3374" s="58" t="s">
        <v>6809</v>
      </c>
      <c r="C3374" s="59" t="s">
        <v>14</v>
      </c>
      <c r="D3374" s="60">
        <v>481.19</v>
      </c>
      <c r="E3374" s="60">
        <v>78.16</v>
      </c>
      <c r="F3374" s="60">
        <v>559.35</v>
      </c>
      <c r="G3374" s="13">
        <v>15</v>
      </c>
    </row>
    <row r="3375" spans="1:7" ht="30">
      <c r="A3375" s="416" t="s">
        <v>6810</v>
      </c>
      <c r="B3375" s="58" t="s">
        <v>6811</v>
      </c>
      <c r="C3375" s="59" t="s">
        <v>14</v>
      </c>
      <c r="D3375" s="60">
        <v>1888.72</v>
      </c>
      <c r="E3375" s="60">
        <v>78.16</v>
      </c>
      <c r="F3375" s="60">
        <v>1966.88</v>
      </c>
      <c r="G3375" s="13">
        <v>15</v>
      </c>
    </row>
    <row r="3376" spans="1:7">
      <c r="A3376" s="416" t="s">
        <v>6812</v>
      </c>
      <c r="B3376" s="58" t="s">
        <v>6813</v>
      </c>
      <c r="C3376" s="59" t="s">
        <v>14</v>
      </c>
      <c r="D3376" s="60">
        <v>574.78</v>
      </c>
      <c r="E3376" s="60">
        <v>31.26</v>
      </c>
      <c r="F3376" s="60">
        <v>606.04</v>
      </c>
      <c r="G3376" s="13">
        <v>15</v>
      </c>
    </row>
    <row r="3377" spans="1:7">
      <c r="A3377" s="416" t="s">
        <v>6814</v>
      </c>
      <c r="B3377" s="58" t="s">
        <v>6815</v>
      </c>
      <c r="C3377" s="59" t="s">
        <v>14</v>
      </c>
      <c r="D3377" s="60">
        <v>487.84</v>
      </c>
      <c r="E3377" s="60">
        <v>31.26</v>
      </c>
      <c r="F3377" s="60">
        <v>519.1</v>
      </c>
      <c r="G3377" s="13">
        <v>15</v>
      </c>
    </row>
    <row r="3378" spans="1:7">
      <c r="A3378" s="416" t="s">
        <v>6816</v>
      </c>
      <c r="B3378" s="58" t="s">
        <v>6817</v>
      </c>
      <c r="C3378" s="59" t="s">
        <v>14</v>
      </c>
      <c r="D3378" s="60">
        <v>1125.97</v>
      </c>
      <c r="E3378" s="60">
        <v>78.16</v>
      </c>
      <c r="F3378" s="60">
        <v>1204.1300000000001</v>
      </c>
      <c r="G3378" s="13">
        <v>15</v>
      </c>
    </row>
    <row r="3379" spans="1:7" ht="30">
      <c r="A3379" s="416" t="s">
        <v>6818</v>
      </c>
      <c r="B3379" s="58" t="s">
        <v>6819</v>
      </c>
      <c r="C3379" s="59" t="s">
        <v>14</v>
      </c>
      <c r="D3379" s="60">
        <v>678.34</v>
      </c>
      <c r="E3379" s="60">
        <v>23.45</v>
      </c>
      <c r="F3379" s="60">
        <v>701.79</v>
      </c>
      <c r="G3379" s="13">
        <v>15</v>
      </c>
    </row>
    <row r="3380" spans="1:7" ht="30">
      <c r="A3380" s="416" t="s">
        <v>6820</v>
      </c>
      <c r="B3380" s="58" t="s">
        <v>6821</v>
      </c>
      <c r="C3380" s="59" t="s">
        <v>14</v>
      </c>
      <c r="D3380" s="60">
        <v>402.29</v>
      </c>
      <c r="E3380" s="60">
        <v>78.16</v>
      </c>
      <c r="F3380" s="60">
        <v>480.45</v>
      </c>
      <c r="G3380" s="13">
        <v>15</v>
      </c>
    </row>
    <row r="3381" spans="1:7">
      <c r="A3381" s="416" t="s">
        <v>6822</v>
      </c>
      <c r="B3381" s="58" t="s">
        <v>6823</v>
      </c>
      <c r="C3381" s="59"/>
      <c r="D3381" s="60"/>
      <c r="E3381" s="60"/>
      <c r="F3381" s="60"/>
      <c r="G3381" s="13">
        <v>15</v>
      </c>
    </row>
    <row r="3382" spans="1:7">
      <c r="A3382" s="416" t="s">
        <v>6824</v>
      </c>
      <c r="B3382" s="58" t="s">
        <v>6825</v>
      </c>
      <c r="C3382" s="59" t="s">
        <v>14</v>
      </c>
      <c r="D3382" s="60">
        <v>124.06</v>
      </c>
      <c r="E3382" s="60">
        <v>23.45</v>
      </c>
      <c r="F3382" s="60">
        <v>147.51</v>
      </c>
      <c r="G3382" s="13">
        <v>15</v>
      </c>
    </row>
    <row r="3383" spans="1:7">
      <c r="A3383" s="416" t="s">
        <v>6826</v>
      </c>
      <c r="B3383" s="58" t="s">
        <v>6827</v>
      </c>
      <c r="C3383" s="59" t="s">
        <v>14</v>
      </c>
      <c r="D3383" s="60">
        <v>149.13</v>
      </c>
      <c r="E3383" s="60">
        <v>23.45</v>
      </c>
      <c r="F3383" s="60">
        <v>172.58</v>
      </c>
    </row>
    <row r="3384" spans="1:7">
      <c r="A3384" s="416" t="s">
        <v>6828</v>
      </c>
      <c r="B3384" s="58" t="s">
        <v>6829</v>
      </c>
      <c r="C3384" s="59" t="s">
        <v>14</v>
      </c>
      <c r="D3384" s="60">
        <v>208.09</v>
      </c>
      <c r="E3384" s="60">
        <v>23.45</v>
      </c>
      <c r="F3384" s="60">
        <v>231.54</v>
      </c>
      <c r="G3384" s="13">
        <v>15</v>
      </c>
    </row>
    <row r="3385" spans="1:7">
      <c r="A3385" s="416" t="s">
        <v>6830</v>
      </c>
      <c r="B3385" s="58" t="s">
        <v>6831</v>
      </c>
      <c r="C3385" s="59" t="s">
        <v>14</v>
      </c>
      <c r="D3385" s="60">
        <v>244.94</v>
      </c>
      <c r="E3385" s="60">
        <v>23.45</v>
      </c>
      <c r="F3385" s="60">
        <v>268.39</v>
      </c>
      <c r="G3385" s="13">
        <v>15</v>
      </c>
    </row>
    <row r="3386" spans="1:7">
      <c r="A3386" s="416" t="s">
        <v>6832</v>
      </c>
      <c r="B3386" s="58" t="s">
        <v>6833</v>
      </c>
      <c r="C3386" s="59" t="s">
        <v>14</v>
      </c>
      <c r="D3386" s="60">
        <v>368.44</v>
      </c>
      <c r="E3386" s="60">
        <v>23.45</v>
      </c>
      <c r="F3386" s="60">
        <v>391.89</v>
      </c>
      <c r="G3386" s="13">
        <v>15</v>
      </c>
    </row>
    <row r="3387" spans="1:7">
      <c r="A3387" s="416" t="s">
        <v>6834</v>
      </c>
      <c r="B3387" s="58" t="s">
        <v>6835</v>
      </c>
      <c r="C3387" s="59" t="s">
        <v>14</v>
      </c>
      <c r="D3387" s="60">
        <v>641.09</v>
      </c>
      <c r="E3387" s="60">
        <v>23.45</v>
      </c>
      <c r="F3387" s="60">
        <v>664.54</v>
      </c>
      <c r="G3387" s="13">
        <v>15</v>
      </c>
    </row>
    <row r="3388" spans="1:7">
      <c r="A3388" s="416" t="s">
        <v>6836</v>
      </c>
      <c r="B3388" s="58" t="s">
        <v>6837</v>
      </c>
      <c r="C3388" s="59" t="s">
        <v>14</v>
      </c>
      <c r="D3388" s="60">
        <v>772.31</v>
      </c>
      <c r="E3388" s="60">
        <v>23.45</v>
      </c>
      <c r="F3388" s="60">
        <v>795.76</v>
      </c>
      <c r="G3388" s="13">
        <v>15</v>
      </c>
    </row>
    <row r="3389" spans="1:7">
      <c r="A3389" s="416" t="s">
        <v>6838</v>
      </c>
      <c r="B3389" s="58" t="s">
        <v>6839</v>
      </c>
      <c r="C3389" s="59" t="s">
        <v>14</v>
      </c>
      <c r="D3389" s="60">
        <v>109.76</v>
      </c>
      <c r="E3389" s="60">
        <v>23.45</v>
      </c>
      <c r="F3389" s="60">
        <v>133.21</v>
      </c>
      <c r="G3389" s="13">
        <v>15</v>
      </c>
    </row>
    <row r="3390" spans="1:7">
      <c r="A3390" s="416" t="s">
        <v>6840</v>
      </c>
      <c r="B3390" s="58" t="s">
        <v>6841</v>
      </c>
      <c r="C3390" s="59" t="s">
        <v>14</v>
      </c>
      <c r="D3390" s="60">
        <v>147.74</v>
      </c>
      <c r="E3390" s="60">
        <v>23.45</v>
      </c>
      <c r="F3390" s="60">
        <v>171.19</v>
      </c>
      <c r="G3390" s="13">
        <v>15</v>
      </c>
    </row>
    <row r="3391" spans="1:7">
      <c r="A3391" s="416" t="s">
        <v>6842</v>
      </c>
      <c r="B3391" s="58" t="s">
        <v>6843</v>
      </c>
      <c r="C3391" s="59" t="s">
        <v>14</v>
      </c>
      <c r="D3391" s="60">
        <v>181.23</v>
      </c>
      <c r="E3391" s="60">
        <v>23.45</v>
      </c>
      <c r="F3391" s="60">
        <v>204.68</v>
      </c>
      <c r="G3391" s="13">
        <v>15</v>
      </c>
    </row>
    <row r="3392" spans="1:7">
      <c r="A3392" s="416" t="s">
        <v>6844</v>
      </c>
      <c r="B3392" s="58" t="s">
        <v>6845</v>
      </c>
      <c r="C3392" s="59" t="s">
        <v>14</v>
      </c>
      <c r="D3392" s="60">
        <v>256.74</v>
      </c>
      <c r="E3392" s="60">
        <v>23.45</v>
      </c>
      <c r="F3392" s="60">
        <v>280.19</v>
      </c>
      <c r="G3392" s="13">
        <v>15</v>
      </c>
    </row>
    <row r="3393" spans="1:7">
      <c r="A3393" s="416" t="s">
        <v>6846</v>
      </c>
      <c r="B3393" s="58" t="s">
        <v>6847</v>
      </c>
      <c r="C3393" s="59" t="s">
        <v>14</v>
      </c>
      <c r="D3393" s="60">
        <v>421.2</v>
      </c>
      <c r="E3393" s="60">
        <v>23.45</v>
      </c>
      <c r="F3393" s="60">
        <v>444.65</v>
      </c>
      <c r="G3393" s="13">
        <v>15</v>
      </c>
    </row>
    <row r="3394" spans="1:7">
      <c r="A3394" s="416" t="s">
        <v>6848</v>
      </c>
      <c r="B3394" s="58" t="s">
        <v>6849</v>
      </c>
      <c r="C3394" s="59" t="s">
        <v>14</v>
      </c>
      <c r="D3394" s="60">
        <v>610.15</v>
      </c>
      <c r="E3394" s="60">
        <v>23.45</v>
      </c>
      <c r="F3394" s="60">
        <v>633.6</v>
      </c>
      <c r="G3394" s="13">
        <v>15</v>
      </c>
    </row>
    <row r="3395" spans="1:7">
      <c r="A3395" s="416" t="s">
        <v>6850</v>
      </c>
      <c r="B3395" s="58" t="s">
        <v>6851</v>
      </c>
      <c r="C3395" s="59" t="s">
        <v>14</v>
      </c>
      <c r="D3395" s="60">
        <v>1044.07</v>
      </c>
      <c r="E3395" s="60">
        <v>31.26</v>
      </c>
      <c r="F3395" s="60">
        <v>1075.33</v>
      </c>
      <c r="G3395" s="13">
        <v>15</v>
      </c>
    </row>
    <row r="3396" spans="1:7">
      <c r="A3396" s="416" t="s">
        <v>6852</v>
      </c>
      <c r="B3396" s="58" t="s">
        <v>6853</v>
      </c>
      <c r="C3396" s="59" t="s">
        <v>14</v>
      </c>
      <c r="D3396" s="60">
        <v>104.89</v>
      </c>
      <c r="E3396" s="60">
        <v>23.45</v>
      </c>
      <c r="F3396" s="60">
        <v>128.34</v>
      </c>
      <c r="G3396" s="13">
        <v>15</v>
      </c>
    </row>
    <row r="3397" spans="1:7">
      <c r="A3397" s="416" t="s">
        <v>6854</v>
      </c>
      <c r="B3397" s="58" t="s">
        <v>6855</v>
      </c>
      <c r="C3397" s="59" t="s">
        <v>14</v>
      </c>
      <c r="D3397" s="60">
        <v>143.97</v>
      </c>
      <c r="E3397" s="60">
        <v>23.45</v>
      </c>
      <c r="F3397" s="60">
        <v>167.42</v>
      </c>
      <c r="G3397" s="13">
        <v>15</v>
      </c>
    </row>
    <row r="3398" spans="1:7">
      <c r="A3398" s="416" t="s">
        <v>6856</v>
      </c>
      <c r="B3398" s="58" t="s">
        <v>6857</v>
      </c>
      <c r="C3398" s="59" t="s">
        <v>14</v>
      </c>
      <c r="D3398" s="60">
        <v>168.03</v>
      </c>
      <c r="E3398" s="60">
        <v>23.45</v>
      </c>
      <c r="F3398" s="60">
        <v>191.48</v>
      </c>
      <c r="G3398" s="13">
        <v>15</v>
      </c>
    </row>
    <row r="3399" spans="1:7">
      <c r="A3399" s="416" t="s">
        <v>6858</v>
      </c>
      <c r="B3399" s="58" t="s">
        <v>6859</v>
      </c>
      <c r="C3399" s="59" t="s">
        <v>14</v>
      </c>
      <c r="D3399" s="60">
        <v>230.96</v>
      </c>
      <c r="E3399" s="60">
        <v>23.45</v>
      </c>
      <c r="F3399" s="60">
        <v>254.41</v>
      </c>
      <c r="G3399" s="13">
        <v>15</v>
      </c>
    </row>
    <row r="3400" spans="1:7">
      <c r="A3400" s="416" t="s">
        <v>6860</v>
      </c>
      <c r="B3400" s="58" t="s">
        <v>6861</v>
      </c>
      <c r="C3400" s="59" t="s">
        <v>14</v>
      </c>
      <c r="D3400" s="60">
        <v>381.16</v>
      </c>
      <c r="E3400" s="60">
        <v>23.45</v>
      </c>
      <c r="F3400" s="60">
        <v>404.61</v>
      </c>
      <c r="G3400" s="13">
        <v>15</v>
      </c>
    </row>
    <row r="3401" spans="1:7" ht="45">
      <c r="A3401" s="416" t="s">
        <v>6862</v>
      </c>
      <c r="B3401" s="58" t="s">
        <v>6863</v>
      </c>
      <c r="C3401" s="59" t="s">
        <v>14</v>
      </c>
      <c r="D3401" s="60">
        <v>9289.92</v>
      </c>
      <c r="E3401" s="60">
        <v>39.07</v>
      </c>
      <c r="F3401" s="60">
        <v>9328.99</v>
      </c>
      <c r="G3401" s="13">
        <v>15</v>
      </c>
    </row>
    <row r="3402" spans="1:7" ht="45">
      <c r="A3402" s="416" t="s">
        <v>6864</v>
      </c>
      <c r="B3402" s="58" t="s">
        <v>6865</v>
      </c>
      <c r="C3402" s="59" t="s">
        <v>14</v>
      </c>
      <c r="D3402" s="60">
        <v>216.73</v>
      </c>
      <c r="E3402" s="60">
        <v>23.45</v>
      </c>
      <c r="F3402" s="60">
        <v>240.18</v>
      </c>
      <c r="G3402" s="13">
        <v>15</v>
      </c>
    </row>
    <row r="3403" spans="1:7" ht="30">
      <c r="A3403" s="416" t="s">
        <v>6866</v>
      </c>
      <c r="B3403" s="58" t="s">
        <v>6867</v>
      </c>
      <c r="C3403" s="59" t="s">
        <v>14</v>
      </c>
      <c r="D3403" s="60">
        <v>587.28</v>
      </c>
      <c r="E3403" s="60">
        <v>23.45</v>
      </c>
      <c r="F3403" s="60">
        <v>610.73</v>
      </c>
      <c r="G3403" s="13">
        <v>15</v>
      </c>
    </row>
    <row r="3404" spans="1:7">
      <c r="A3404" s="416" t="s">
        <v>6868</v>
      </c>
      <c r="B3404" s="58" t="s">
        <v>6869</v>
      </c>
      <c r="C3404" s="59" t="s">
        <v>14</v>
      </c>
      <c r="D3404" s="60">
        <v>561.66</v>
      </c>
      <c r="E3404" s="60">
        <v>23.45</v>
      </c>
      <c r="F3404" s="60">
        <v>585.11</v>
      </c>
      <c r="G3404" s="13">
        <v>15</v>
      </c>
    </row>
    <row r="3405" spans="1:7">
      <c r="A3405" s="416" t="s">
        <v>6870</v>
      </c>
      <c r="B3405" s="58" t="s">
        <v>6871</v>
      </c>
      <c r="C3405" s="59" t="s">
        <v>14</v>
      </c>
      <c r="D3405" s="60">
        <v>1070.54</v>
      </c>
      <c r="E3405" s="60">
        <v>31.26</v>
      </c>
      <c r="F3405" s="60">
        <v>1101.8</v>
      </c>
      <c r="G3405" s="13">
        <v>15</v>
      </c>
    </row>
    <row r="3406" spans="1:7">
      <c r="A3406" s="416" t="s">
        <v>6872</v>
      </c>
      <c r="B3406" s="58" t="s">
        <v>6873</v>
      </c>
      <c r="C3406" s="59" t="s">
        <v>14</v>
      </c>
      <c r="D3406" s="60">
        <v>435.33</v>
      </c>
      <c r="E3406" s="60">
        <v>23.45</v>
      </c>
      <c r="F3406" s="60">
        <v>458.78</v>
      </c>
      <c r="G3406" s="13">
        <v>15</v>
      </c>
    </row>
    <row r="3407" spans="1:7" ht="45">
      <c r="A3407" s="416" t="s">
        <v>6874</v>
      </c>
      <c r="B3407" s="58" t="s">
        <v>6875</v>
      </c>
      <c r="C3407" s="59" t="s">
        <v>14</v>
      </c>
      <c r="D3407" s="60">
        <v>180.76</v>
      </c>
      <c r="E3407" s="60">
        <v>13.03</v>
      </c>
      <c r="F3407" s="60">
        <v>193.79</v>
      </c>
      <c r="G3407" s="13">
        <v>15</v>
      </c>
    </row>
    <row r="3408" spans="1:7" ht="45">
      <c r="A3408" s="416" t="s">
        <v>6876</v>
      </c>
      <c r="B3408" s="58" t="s">
        <v>6877</v>
      </c>
      <c r="C3408" s="59" t="s">
        <v>14</v>
      </c>
      <c r="D3408" s="60">
        <v>6451.55</v>
      </c>
      <c r="E3408" s="60">
        <v>31.26</v>
      </c>
      <c r="F3408" s="60">
        <v>6482.81</v>
      </c>
      <c r="G3408" s="13">
        <v>15</v>
      </c>
    </row>
    <row r="3409" spans="1:7" ht="45">
      <c r="A3409" s="416" t="s">
        <v>6878</v>
      </c>
      <c r="B3409" s="58" t="s">
        <v>6879</v>
      </c>
      <c r="C3409" s="59" t="s">
        <v>14</v>
      </c>
      <c r="D3409" s="60">
        <v>1755.1</v>
      </c>
      <c r="E3409" s="60">
        <v>31.26</v>
      </c>
      <c r="F3409" s="60">
        <v>1786.36</v>
      </c>
      <c r="G3409" s="13">
        <v>15</v>
      </c>
    </row>
    <row r="3410" spans="1:7" ht="45">
      <c r="A3410" s="416" t="s">
        <v>6880</v>
      </c>
      <c r="B3410" s="58" t="s">
        <v>6881</v>
      </c>
      <c r="C3410" s="59" t="s">
        <v>14</v>
      </c>
      <c r="D3410" s="60">
        <v>480.74</v>
      </c>
      <c r="E3410" s="60">
        <v>23.45</v>
      </c>
      <c r="F3410" s="60">
        <v>504.19</v>
      </c>
      <c r="G3410" s="13">
        <v>15</v>
      </c>
    </row>
    <row r="3411" spans="1:7" ht="30">
      <c r="A3411" s="416" t="s">
        <v>6882</v>
      </c>
      <c r="B3411" s="58" t="s">
        <v>6883</v>
      </c>
      <c r="C3411" s="59" t="s">
        <v>14</v>
      </c>
      <c r="D3411" s="60">
        <v>224.01</v>
      </c>
      <c r="E3411" s="60">
        <v>23.45</v>
      </c>
      <c r="F3411" s="60">
        <v>247.46</v>
      </c>
      <c r="G3411" s="13">
        <v>15</v>
      </c>
    </row>
    <row r="3412" spans="1:7" ht="30">
      <c r="A3412" s="416" t="s">
        <v>6884</v>
      </c>
      <c r="B3412" s="58" t="s">
        <v>6885</v>
      </c>
      <c r="C3412" s="59" t="s">
        <v>14</v>
      </c>
      <c r="D3412" s="60">
        <v>319.39999999999998</v>
      </c>
      <c r="E3412" s="60">
        <v>23.45</v>
      </c>
      <c r="F3412" s="60">
        <v>342.85</v>
      </c>
      <c r="G3412" s="13">
        <v>15</v>
      </c>
    </row>
    <row r="3413" spans="1:7" ht="30">
      <c r="A3413" s="416" t="s">
        <v>6886</v>
      </c>
      <c r="B3413" s="58" t="s">
        <v>6887</v>
      </c>
      <c r="C3413" s="59" t="s">
        <v>14</v>
      </c>
      <c r="D3413" s="60">
        <v>624.38</v>
      </c>
      <c r="E3413" s="60">
        <v>23.45</v>
      </c>
      <c r="F3413" s="60">
        <v>647.83000000000004</v>
      </c>
      <c r="G3413" s="13">
        <v>15</v>
      </c>
    </row>
    <row r="3414" spans="1:7" ht="30">
      <c r="A3414" s="416" t="s">
        <v>6888</v>
      </c>
      <c r="B3414" s="58" t="s">
        <v>6889</v>
      </c>
      <c r="C3414" s="59" t="s">
        <v>14</v>
      </c>
      <c r="D3414" s="60">
        <v>878.76</v>
      </c>
      <c r="E3414" s="60">
        <v>23.45</v>
      </c>
      <c r="F3414" s="60">
        <v>902.21</v>
      </c>
      <c r="G3414" s="13">
        <v>15</v>
      </c>
    </row>
    <row r="3415" spans="1:7" ht="30">
      <c r="A3415" s="416" t="s">
        <v>6890</v>
      </c>
      <c r="B3415" s="58" t="s">
        <v>6891</v>
      </c>
      <c r="C3415" s="59" t="s">
        <v>14</v>
      </c>
      <c r="D3415" s="60">
        <v>1358.88</v>
      </c>
      <c r="E3415" s="60">
        <v>23.45</v>
      </c>
      <c r="F3415" s="60">
        <v>1382.33</v>
      </c>
      <c r="G3415" s="13">
        <v>15</v>
      </c>
    </row>
    <row r="3416" spans="1:7" ht="30">
      <c r="A3416" s="416" t="s">
        <v>6892</v>
      </c>
      <c r="B3416" s="58" t="s">
        <v>6893</v>
      </c>
      <c r="C3416" s="59" t="s">
        <v>14</v>
      </c>
      <c r="D3416" s="60">
        <v>2620.75</v>
      </c>
      <c r="E3416" s="60">
        <v>31.26</v>
      </c>
      <c r="F3416" s="60">
        <v>2652.01</v>
      </c>
      <c r="G3416" s="13">
        <v>15</v>
      </c>
    </row>
    <row r="3417" spans="1:7" ht="30">
      <c r="A3417" s="416" t="s">
        <v>6894</v>
      </c>
      <c r="B3417" s="58" t="s">
        <v>6895</v>
      </c>
      <c r="C3417" s="59" t="s">
        <v>14</v>
      </c>
      <c r="D3417" s="60">
        <v>7092.05</v>
      </c>
      <c r="E3417" s="60">
        <v>31.26</v>
      </c>
      <c r="F3417" s="60">
        <v>7123.31</v>
      </c>
      <c r="G3417" s="13">
        <v>15</v>
      </c>
    </row>
    <row r="3418" spans="1:7" ht="45">
      <c r="A3418" s="416" t="s">
        <v>6896</v>
      </c>
      <c r="B3418" s="58" t="s">
        <v>6897</v>
      </c>
      <c r="C3418" s="59" t="s">
        <v>14</v>
      </c>
      <c r="D3418" s="60">
        <v>80.52</v>
      </c>
      <c r="E3418" s="60">
        <v>15.63</v>
      </c>
      <c r="F3418" s="60">
        <v>96.15</v>
      </c>
      <c r="G3418" s="13">
        <v>15</v>
      </c>
    </row>
    <row r="3419" spans="1:7" ht="45">
      <c r="A3419" s="416" t="s">
        <v>6898</v>
      </c>
      <c r="B3419" s="58" t="s">
        <v>6899</v>
      </c>
      <c r="C3419" s="59" t="s">
        <v>14</v>
      </c>
      <c r="D3419" s="60">
        <v>99.73</v>
      </c>
      <c r="E3419" s="60">
        <v>23.45</v>
      </c>
      <c r="F3419" s="60">
        <v>123.18</v>
      </c>
      <c r="G3419" s="13">
        <v>15</v>
      </c>
    </row>
    <row r="3420" spans="1:7" ht="45">
      <c r="A3420" s="416" t="s">
        <v>6900</v>
      </c>
      <c r="B3420" s="58" t="s">
        <v>6901</v>
      </c>
      <c r="C3420" s="59" t="s">
        <v>14</v>
      </c>
      <c r="D3420" s="60">
        <v>126.64</v>
      </c>
      <c r="E3420" s="60">
        <v>20.84</v>
      </c>
      <c r="F3420" s="60">
        <v>147.47999999999999</v>
      </c>
      <c r="G3420" s="13">
        <v>15</v>
      </c>
    </row>
    <row r="3421" spans="1:7" ht="45">
      <c r="A3421" s="416" t="s">
        <v>6902</v>
      </c>
      <c r="B3421" s="58" t="s">
        <v>6903</v>
      </c>
      <c r="C3421" s="59" t="s">
        <v>14</v>
      </c>
      <c r="D3421" s="60">
        <v>137.19999999999999</v>
      </c>
      <c r="E3421" s="60">
        <v>23.45</v>
      </c>
      <c r="F3421" s="60">
        <v>160.65</v>
      </c>
      <c r="G3421" s="13">
        <v>15</v>
      </c>
    </row>
    <row r="3422" spans="1:7" ht="45">
      <c r="A3422" s="416" t="s">
        <v>6904</v>
      </c>
      <c r="B3422" s="58" t="s">
        <v>6905</v>
      </c>
      <c r="C3422" s="59" t="s">
        <v>14</v>
      </c>
      <c r="D3422" s="60">
        <v>528.97</v>
      </c>
      <c r="E3422" s="60">
        <v>23.45</v>
      </c>
      <c r="F3422" s="60">
        <v>552.41999999999996</v>
      </c>
      <c r="G3422" s="13">
        <v>15</v>
      </c>
    </row>
    <row r="3423" spans="1:7" ht="45">
      <c r="A3423" s="416" t="s">
        <v>6906</v>
      </c>
      <c r="B3423" s="58" t="s">
        <v>6907</v>
      </c>
      <c r="C3423" s="59" t="s">
        <v>14</v>
      </c>
      <c r="D3423" s="60">
        <v>762.11</v>
      </c>
      <c r="E3423" s="60">
        <v>23.45</v>
      </c>
      <c r="F3423" s="60">
        <v>785.56</v>
      </c>
      <c r="G3423" s="13">
        <v>15</v>
      </c>
    </row>
    <row r="3424" spans="1:7" ht="45">
      <c r="A3424" s="416" t="s">
        <v>6908</v>
      </c>
      <c r="B3424" s="58" t="s">
        <v>6909</v>
      </c>
      <c r="C3424" s="59" t="s">
        <v>14</v>
      </c>
      <c r="D3424" s="60">
        <v>6336.24</v>
      </c>
      <c r="E3424" s="60">
        <v>104.2</v>
      </c>
      <c r="F3424" s="60">
        <v>6440.44</v>
      </c>
      <c r="G3424" s="13">
        <v>15</v>
      </c>
    </row>
    <row r="3425" spans="1:7" ht="45">
      <c r="A3425" s="416" t="s">
        <v>6910</v>
      </c>
      <c r="B3425" s="58" t="s">
        <v>6911</v>
      </c>
      <c r="C3425" s="59" t="s">
        <v>14</v>
      </c>
      <c r="D3425" s="60">
        <v>7470.8</v>
      </c>
      <c r="E3425" s="60">
        <v>104.2</v>
      </c>
      <c r="F3425" s="60">
        <v>7575</v>
      </c>
      <c r="G3425" s="13">
        <v>15</v>
      </c>
    </row>
    <row r="3426" spans="1:7">
      <c r="A3426" s="416" t="s">
        <v>6912</v>
      </c>
      <c r="B3426" s="58" t="s">
        <v>6913</v>
      </c>
      <c r="C3426" s="59" t="s">
        <v>14</v>
      </c>
      <c r="D3426" s="60">
        <v>571.76</v>
      </c>
      <c r="E3426" s="60">
        <v>52.1</v>
      </c>
      <c r="F3426" s="60">
        <v>623.86</v>
      </c>
      <c r="G3426" s="13">
        <v>15</v>
      </c>
    </row>
    <row r="3427" spans="1:7">
      <c r="A3427" s="416" t="s">
        <v>6914</v>
      </c>
      <c r="B3427" s="58" t="s">
        <v>6915</v>
      </c>
      <c r="C3427" s="59"/>
      <c r="D3427" s="60"/>
      <c r="E3427" s="60"/>
      <c r="F3427" s="60"/>
      <c r="G3427" s="13">
        <v>15</v>
      </c>
    </row>
    <row r="3428" spans="1:7" ht="30">
      <c r="A3428" s="416" t="s">
        <v>6916</v>
      </c>
      <c r="B3428" s="58" t="s">
        <v>6917</v>
      </c>
      <c r="C3428" s="59" t="s">
        <v>14</v>
      </c>
      <c r="D3428" s="60">
        <v>1400.17</v>
      </c>
      <c r="E3428" s="60">
        <v>65.13</v>
      </c>
      <c r="F3428" s="60">
        <v>1465.3</v>
      </c>
      <c r="G3428" s="13">
        <v>15</v>
      </c>
    </row>
    <row r="3429" spans="1:7" ht="30">
      <c r="A3429" s="416" t="s">
        <v>6918</v>
      </c>
      <c r="B3429" s="58" t="s">
        <v>6919</v>
      </c>
      <c r="C3429" s="59" t="s">
        <v>14</v>
      </c>
      <c r="D3429" s="60">
        <v>2288.12</v>
      </c>
      <c r="E3429" s="60">
        <v>182.36</v>
      </c>
      <c r="F3429" s="60">
        <v>2470.48</v>
      </c>
    </row>
    <row r="3430" spans="1:7" ht="30">
      <c r="A3430" s="416" t="s">
        <v>6920</v>
      </c>
      <c r="B3430" s="58" t="s">
        <v>6921</v>
      </c>
      <c r="C3430" s="59" t="s">
        <v>14</v>
      </c>
      <c r="D3430" s="60">
        <v>1386.57</v>
      </c>
      <c r="E3430" s="60">
        <v>182.36</v>
      </c>
      <c r="F3430" s="60">
        <v>1568.93</v>
      </c>
      <c r="G3430" s="13">
        <v>15</v>
      </c>
    </row>
    <row r="3431" spans="1:7" ht="30">
      <c r="A3431" s="416" t="s">
        <v>6922</v>
      </c>
      <c r="B3431" s="58" t="s">
        <v>6923</v>
      </c>
      <c r="C3431" s="59" t="s">
        <v>14</v>
      </c>
      <c r="D3431" s="60">
        <v>3726.21</v>
      </c>
      <c r="E3431" s="60">
        <v>182.36</v>
      </c>
      <c r="F3431" s="60">
        <v>3908.57</v>
      </c>
      <c r="G3431" s="13">
        <v>15</v>
      </c>
    </row>
    <row r="3432" spans="1:7">
      <c r="A3432" s="416" t="s">
        <v>6924</v>
      </c>
      <c r="B3432" s="58" t="s">
        <v>6925</v>
      </c>
      <c r="C3432" s="59" t="s">
        <v>14</v>
      </c>
      <c r="D3432" s="60">
        <v>1868.05</v>
      </c>
      <c r="E3432" s="60">
        <v>104.2</v>
      </c>
      <c r="F3432" s="60">
        <v>1972.25</v>
      </c>
      <c r="G3432" s="13">
        <v>15</v>
      </c>
    </row>
    <row r="3433" spans="1:7">
      <c r="A3433" s="416" t="s">
        <v>6926</v>
      </c>
      <c r="B3433" s="58" t="s">
        <v>6927</v>
      </c>
      <c r="C3433" s="59" t="s">
        <v>14</v>
      </c>
      <c r="D3433" s="60">
        <v>3193.67</v>
      </c>
      <c r="E3433" s="60">
        <v>104.2</v>
      </c>
      <c r="F3433" s="60">
        <v>3297.87</v>
      </c>
      <c r="G3433" s="13">
        <v>15</v>
      </c>
    </row>
    <row r="3434" spans="1:7" ht="30">
      <c r="A3434" s="416" t="s">
        <v>6928</v>
      </c>
      <c r="B3434" s="58" t="s">
        <v>6929</v>
      </c>
      <c r="C3434" s="59" t="s">
        <v>14</v>
      </c>
      <c r="D3434" s="60">
        <v>974.39</v>
      </c>
      <c r="E3434" s="60">
        <v>104.2</v>
      </c>
      <c r="F3434" s="60">
        <v>1078.5899999999999</v>
      </c>
      <c r="G3434" s="13">
        <v>15</v>
      </c>
    </row>
    <row r="3435" spans="1:7" ht="30">
      <c r="A3435" s="416" t="s">
        <v>6930</v>
      </c>
      <c r="B3435" s="58" t="s">
        <v>6931</v>
      </c>
      <c r="C3435" s="59" t="s">
        <v>14</v>
      </c>
      <c r="D3435" s="60">
        <v>828.54</v>
      </c>
      <c r="E3435" s="60">
        <v>104.2</v>
      </c>
      <c r="F3435" s="60">
        <v>932.74</v>
      </c>
      <c r="G3435" s="13">
        <v>15</v>
      </c>
    </row>
    <row r="3436" spans="1:7" ht="30">
      <c r="A3436" s="416" t="s">
        <v>6932</v>
      </c>
      <c r="B3436" s="58" t="s">
        <v>6933</v>
      </c>
      <c r="C3436" s="59" t="s">
        <v>14</v>
      </c>
      <c r="D3436" s="60">
        <v>6600.69</v>
      </c>
      <c r="E3436" s="60">
        <v>65.13</v>
      </c>
      <c r="F3436" s="60">
        <v>6665.82</v>
      </c>
      <c r="G3436" s="13">
        <v>15</v>
      </c>
    </row>
    <row r="3437" spans="1:7" ht="30">
      <c r="A3437" s="416" t="s">
        <v>6934</v>
      </c>
      <c r="B3437" s="58" t="s">
        <v>6935</v>
      </c>
      <c r="C3437" s="59" t="s">
        <v>14</v>
      </c>
      <c r="D3437" s="60">
        <v>3308.74</v>
      </c>
      <c r="E3437" s="60">
        <v>31.26</v>
      </c>
      <c r="F3437" s="60">
        <v>3340</v>
      </c>
      <c r="G3437" s="13">
        <v>15</v>
      </c>
    </row>
    <row r="3438" spans="1:7">
      <c r="A3438" s="416" t="s">
        <v>6936</v>
      </c>
      <c r="B3438" s="58" t="s">
        <v>6937</v>
      </c>
      <c r="C3438" s="59" t="s">
        <v>14</v>
      </c>
      <c r="D3438" s="60">
        <v>1092.47</v>
      </c>
      <c r="E3438" s="60">
        <v>104.2</v>
      </c>
      <c r="F3438" s="60">
        <v>1196.67</v>
      </c>
      <c r="G3438" s="13">
        <v>15</v>
      </c>
    </row>
    <row r="3439" spans="1:7" ht="30">
      <c r="A3439" s="416" t="s">
        <v>6938</v>
      </c>
      <c r="B3439" s="58" t="s">
        <v>6939</v>
      </c>
      <c r="C3439" s="59" t="s">
        <v>14</v>
      </c>
      <c r="D3439" s="60">
        <v>939.58</v>
      </c>
      <c r="E3439" s="60">
        <v>39.07</v>
      </c>
      <c r="F3439" s="60">
        <v>978.65</v>
      </c>
      <c r="G3439" s="13">
        <v>15</v>
      </c>
    </row>
    <row r="3440" spans="1:7" ht="30">
      <c r="A3440" s="416" t="s">
        <v>6940</v>
      </c>
      <c r="B3440" s="58" t="s">
        <v>6941</v>
      </c>
      <c r="C3440" s="59" t="s">
        <v>14</v>
      </c>
      <c r="D3440" s="60">
        <v>6434.24</v>
      </c>
      <c r="E3440" s="60">
        <v>156.30000000000001</v>
      </c>
      <c r="F3440" s="60">
        <v>6590.54</v>
      </c>
      <c r="G3440" s="13">
        <v>15</v>
      </c>
    </row>
    <row r="3441" spans="1:7" ht="30">
      <c r="A3441" s="416" t="s">
        <v>6942</v>
      </c>
      <c r="B3441" s="58" t="s">
        <v>6943</v>
      </c>
      <c r="C3441" s="59" t="s">
        <v>14</v>
      </c>
      <c r="D3441" s="60">
        <v>2196.64</v>
      </c>
      <c r="E3441" s="60">
        <v>104.2</v>
      </c>
      <c r="F3441" s="60">
        <v>2300.84</v>
      </c>
      <c r="G3441" s="13">
        <v>15</v>
      </c>
    </row>
    <row r="3442" spans="1:7" ht="30">
      <c r="A3442" s="416" t="s">
        <v>6944</v>
      </c>
      <c r="B3442" s="58" t="s">
        <v>6945</v>
      </c>
      <c r="C3442" s="59" t="s">
        <v>14</v>
      </c>
      <c r="D3442" s="60">
        <v>3407</v>
      </c>
      <c r="E3442" s="60">
        <v>104.2</v>
      </c>
      <c r="F3442" s="60">
        <v>3511.2</v>
      </c>
      <c r="G3442" s="13">
        <v>15</v>
      </c>
    </row>
    <row r="3443" spans="1:7" ht="30">
      <c r="A3443" s="416" t="s">
        <v>6946</v>
      </c>
      <c r="B3443" s="58" t="s">
        <v>6947</v>
      </c>
      <c r="C3443" s="59" t="s">
        <v>14</v>
      </c>
      <c r="D3443" s="60">
        <v>2319.5100000000002</v>
      </c>
      <c r="E3443" s="60">
        <v>104.2</v>
      </c>
      <c r="F3443" s="60">
        <v>2423.71</v>
      </c>
      <c r="G3443" s="13">
        <v>15</v>
      </c>
    </row>
    <row r="3444" spans="1:7">
      <c r="A3444" s="416" t="s">
        <v>6948</v>
      </c>
      <c r="B3444" s="58" t="s">
        <v>6949</v>
      </c>
      <c r="C3444" s="59"/>
      <c r="D3444" s="60"/>
      <c r="E3444" s="60"/>
      <c r="F3444" s="60"/>
      <c r="G3444" s="13">
        <v>15</v>
      </c>
    </row>
    <row r="3445" spans="1:7" ht="45">
      <c r="A3445" s="416" t="s">
        <v>6950</v>
      </c>
      <c r="B3445" s="58" t="s">
        <v>6951</v>
      </c>
      <c r="C3445" s="59" t="s">
        <v>14</v>
      </c>
      <c r="D3445" s="60">
        <v>97.9</v>
      </c>
      <c r="E3445" s="60">
        <v>23.45</v>
      </c>
      <c r="F3445" s="60">
        <v>121.35</v>
      </c>
      <c r="G3445" s="13">
        <v>15</v>
      </c>
    </row>
    <row r="3446" spans="1:7" ht="45">
      <c r="A3446" s="416" t="s">
        <v>6952</v>
      </c>
      <c r="B3446" s="58" t="s">
        <v>6953</v>
      </c>
      <c r="C3446" s="59" t="s">
        <v>14</v>
      </c>
      <c r="D3446" s="60">
        <v>133.96</v>
      </c>
      <c r="E3446" s="60">
        <v>31.26</v>
      </c>
      <c r="F3446" s="60">
        <v>165.22</v>
      </c>
    </row>
    <row r="3447" spans="1:7" ht="45">
      <c r="A3447" s="416" t="s">
        <v>6954</v>
      </c>
      <c r="B3447" s="58" t="s">
        <v>6955</v>
      </c>
      <c r="C3447" s="59" t="s">
        <v>14</v>
      </c>
      <c r="D3447" s="60">
        <v>199.34</v>
      </c>
      <c r="E3447" s="60">
        <v>39.07</v>
      </c>
      <c r="F3447" s="60">
        <v>238.41</v>
      </c>
      <c r="G3447" s="13">
        <v>15</v>
      </c>
    </row>
    <row r="3448" spans="1:7" ht="45">
      <c r="A3448" s="416" t="s">
        <v>6956</v>
      </c>
      <c r="B3448" s="58" t="s">
        <v>6957</v>
      </c>
      <c r="C3448" s="59" t="s">
        <v>14</v>
      </c>
      <c r="D3448" s="60">
        <v>256.67</v>
      </c>
      <c r="E3448" s="60">
        <v>41.68</v>
      </c>
      <c r="F3448" s="60">
        <v>298.35000000000002</v>
      </c>
      <c r="G3448" s="13">
        <v>15</v>
      </c>
    </row>
    <row r="3449" spans="1:7" ht="45">
      <c r="A3449" s="416" t="s">
        <v>6958</v>
      </c>
      <c r="B3449" s="58" t="s">
        <v>6959</v>
      </c>
      <c r="C3449" s="59" t="s">
        <v>14</v>
      </c>
      <c r="D3449" s="60">
        <v>580.03</v>
      </c>
      <c r="E3449" s="60">
        <v>65.13</v>
      </c>
      <c r="F3449" s="60">
        <v>645.16</v>
      </c>
      <c r="G3449" s="13">
        <v>15</v>
      </c>
    </row>
    <row r="3450" spans="1:7">
      <c r="A3450" s="416" t="s">
        <v>6960</v>
      </c>
      <c r="B3450" s="58" t="s">
        <v>6961</v>
      </c>
      <c r="C3450" s="59"/>
      <c r="D3450" s="60"/>
      <c r="E3450" s="60"/>
      <c r="F3450" s="60"/>
      <c r="G3450" s="13">
        <v>15</v>
      </c>
    </row>
    <row r="3451" spans="1:7" ht="30">
      <c r="A3451" s="416" t="s">
        <v>6962</v>
      </c>
      <c r="B3451" s="58" t="s">
        <v>6963</v>
      </c>
      <c r="C3451" s="59" t="s">
        <v>14</v>
      </c>
      <c r="D3451" s="60">
        <v>434.73</v>
      </c>
      <c r="E3451" s="60">
        <v>31.26</v>
      </c>
      <c r="F3451" s="60">
        <v>465.99</v>
      </c>
      <c r="G3451" s="13">
        <v>15</v>
      </c>
    </row>
    <row r="3452" spans="1:7" ht="30">
      <c r="A3452" s="416" t="s">
        <v>6964</v>
      </c>
      <c r="B3452" s="58" t="s">
        <v>6965</v>
      </c>
      <c r="C3452" s="59" t="s">
        <v>14</v>
      </c>
      <c r="D3452" s="60">
        <v>541.54</v>
      </c>
      <c r="E3452" s="60">
        <v>39.07</v>
      </c>
      <c r="F3452" s="60">
        <v>580.61</v>
      </c>
    </row>
    <row r="3453" spans="1:7" ht="30">
      <c r="A3453" s="416" t="s">
        <v>6966</v>
      </c>
      <c r="B3453" s="58" t="s">
        <v>6967</v>
      </c>
      <c r="C3453" s="59" t="s">
        <v>14</v>
      </c>
      <c r="D3453" s="60">
        <v>1068.47</v>
      </c>
      <c r="E3453" s="60">
        <v>52.1</v>
      </c>
      <c r="F3453" s="60">
        <v>1120.57</v>
      </c>
      <c r="G3453" s="13">
        <v>15</v>
      </c>
    </row>
    <row r="3454" spans="1:7" ht="30">
      <c r="A3454" s="416" t="s">
        <v>6968</v>
      </c>
      <c r="B3454" s="58" t="s">
        <v>6969</v>
      </c>
      <c r="C3454" s="59" t="s">
        <v>14</v>
      </c>
      <c r="D3454" s="60">
        <v>1386.41</v>
      </c>
      <c r="E3454" s="60">
        <v>65.13</v>
      </c>
      <c r="F3454" s="60">
        <v>1451.54</v>
      </c>
      <c r="G3454" s="13">
        <v>15</v>
      </c>
    </row>
    <row r="3455" spans="1:7">
      <c r="A3455" s="416" t="s">
        <v>6970</v>
      </c>
      <c r="B3455" s="58" t="s">
        <v>6971</v>
      </c>
      <c r="C3455" s="59"/>
      <c r="D3455" s="60"/>
      <c r="E3455" s="60"/>
      <c r="F3455" s="60"/>
      <c r="G3455" s="13">
        <v>15</v>
      </c>
    </row>
    <row r="3456" spans="1:7" ht="45">
      <c r="A3456" s="416" t="s">
        <v>6972</v>
      </c>
      <c r="B3456" s="58" t="s">
        <v>6973</v>
      </c>
      <c r="C3456" s="59" t="s">
        <v>14</v>
      </c>
      <c r="D3456" s="60">
        <v>606.1</v>
      </c>
      <c r="E3456" s="60">
        <v>23.45</v>
      </c>
      <c r="F3456" s="60">
        <v>629.54999999999995</v>
      </c>
      <c r="G3456" s="13">
        <v>15</v>
      </c>
    </row>
    <row r="3457" spans="1:7">
      <c r="A3457" s="416" t="s">
        <v>6974</v>
      </c>
      <c r="B3457" s="58" t="s">
        <v>6975</v>
      </c>
      <c r="C3457" s="59"/>
      <c r="D3457" s="60"/>
      <c r="E3457" s="60"/>
      <c r="F3457" s="60"/>
    </row>
    <row r="3458" spans="1:7" ht="30">
      <c r="A3458" s="416" t="s">
        <v>6976</v>
      </c>
      <c r="B3458" s="58" t="s">
        <v>6977</v>
      </c>
      <c r="C3458" s="59" t="s">
        <v>14</v>
      </c>
      <c r="D3458" s="60">
        <v>490.56</v>
      </c>
      <c r="E3458" s="60">
        <v>109.07</v>
      </c>
      <c r="F3458" s="60">
        <v>599.63</v>
      </c>
      <c r="G3458" s="13">
        <v>15</v>
      </c>
    </row>
    <row r="3459" spans="1:7" ht="30">
      <c r="A3459" s="416" t="s">
        <v>6978</v>
      </c>
      <c r="B3459" s="58" t="s">
        <v>6979</v>
      </c>
      <c r="C3459" s="59" t="s">
        <v>14</v>
      </c>
      <c r="D3459" s="60">
        <v>211.29</v>
      </c>
      <c r="E3459" s="60">
        <v>10.42</v>
      </c>
      <c r="F3459" s="60">
        <v>221.71</v>
      </c>
    </row>
    <row r="3460" spans="1:7" ht="30">
      <c r="A3460" s="416" t="s">
        <v>6980</v>
      </c>
      <c r="B3460" s="58" t="s">
        <v>6981</v>
      </c>
      <c r="C3460" s="59" t="s">
        <v>14</v>
      </c>
      <c r="D3460" s="60">
        <v>252.27</v>
      </c>
      <c r="E3460" s="60">
        <v>26.06</v>
      </c>
      <c r="F3460" s="60">
        <v>278.33</v>
      </c>
      <c r="G3460" s="13">
        <v>15</v>
      </c>
    </row>
    <row r="3461" spans="1:7" ht="45">
      <c r="A3461" s="416" t="s">
        <v>6982</v>
      </c>
      <c r="B3461" s="58" t="s">
        <v>6983</v>
      </c>
      <c r="C3461" s="59" t="s">
        <v>14</v>
      </c>
      <c r="D3461" s="60">
        <v>13689.1</v>
      </c>
      <c r="E3461" s="60">
        <v>109.07</v>
      </c>
      <c r="F3461" s="60">
        <v>13798.17</v>
      </c>
      <c r="G3461" s="13">
        <v>15</v>
      </c>
    </row>
    <row r="3462" spans="1:7">
      <c r="A3462" s="416" t="s">
        <v>6984</v>
      </c>
      <c r="B3462" s="58" t="s">
        <v>6985</v>
      </c>
      <c r="C3462" s="59"/>
      <c r="D3462" s="60"/>
      <c r="E3462" s="60"/>
      <c r="F3462" s="60"/>
      <c r="G3462" s="13">
        <v>15</v>
      </c>
    </row>
    <row r="3463" spans="1:7" ht="30">
      <c r="A3463" s="416" t="s">
        <v>6986</v>
      </c>
      <c r="B3463" s="58" t="s">
        <v>6987</v>
      </c>
      <c r="C3463" s="59" t="s">
        <v>14</v>
      </c>
      <c r="D3463" s="60">
        <v>3103.66</v>
      </c>
      <c r="E3463" s="60">
        <v>180.36</v>
      </c>
      <c r="F3463" s="60">
        <v>3284.02</v>
      </c>
      <c r="G3463" s="13">
        <v>15</v>
      </c>
    </row>
    <row r="3464" spans="1:7" ht="30">
      <c r="A3464" s="416" t="s">
        <v>6988</v>
      </c>
      <c r="B3464" s="58" t="s">
        <v>6989</v>
      </c>
      <c r="C3464" s="59" t="s">
        <v>14</v>
      </c>
      <c r="D3464" s="60">
        <v>1039.94</v>
      </c>
      <c r="E3464" s="60">
        <v>180.36</v>
      </c>
      <c r="F3464" s="60">
        <v>1220.3</v>
      </c>
    </row>
    <row r="3465" spans="1:7" ht="30">
      <c r="A3465" s="416" t="s">
        <v>6990</v>
      </c>
      <c r="B3465" s="58" t="s">
        <v>6991</v>
      </c>
      <c r="C3465" s="59" t="s">
        <v>14</v>
      </c>
      <c r="D3465" s="60">
        <v>1208.99</v>
      </c>
      <c r="E3465" s="60">
        <v>65.13</v>
      </c>
      <c r="F3465" s="60">
        <v>1274.1199999999999</v>
      </c>
      <c r="G3465" s="13">
        <v>15</v>
      </c>
    </row>
    <row r="3466" spans="1:7" ht="30">
      <c r="A3466" s="416" t="s">
        <v>6992</v>
      </c>
      <c r="B3466" s="58" t="s">
        <v>6993</v>
      </c>
      <c r="C3466" s="59" t="s">
        <v>14</v>
      </c>
      <c r="D3466" s="60">
        <v>1602.38</v>
      </c>
      <c r="E3466" s="60">
        <v>117.23</v>
      </c>
      <c r="F3466" s="60">
        <v>1719.61</v>
      </c>
      <c r="G3466" s="13">
        <v>15</v>
      </c>
    </row>
    <row r="3467" spans="1:7" ht="30">
      <c r="A3467" s="416" t="s">
        <v>6994</v>
      </c>
      <c r="B3467" s="58" t="s">
        <v>6995</v>
      </c>
      <c r="C3467" s="59" t="s">
        <v>14</v>
      </c>
      <c r="D3467" s="60">
        <v>2365.4</v>
      </c>
      <c r="E3467" s="60">
        <v>117.23</v>
      </c>
      <c r="F3467" s="60">
        <v>2482.63</v>
      </c>
      <c r="G3467" s="13">
        <v>15</v>
      </c>
    </row>
    <row r="3468" spans="1:7" ht="30">
      <c r="A3468" s="416" t="s">
        <v>6996</v>
      </c>
      <c r="B3468" s="58" t="s">
        <v>6997</v>
      </c>
      <c r="C3468" s="59" t="s">
        <v>14</v>
      </c>
      <c r="D3468" s="60">
        <v>7416.49</v>
      </c>
      <c r="E3468" s="60">
        <v>180.36</v>
      </c>
      <c r="F3468" s="60">
        <v>7596.85</v>
      </c>
      <c r="G3468" s="13">
        <v>15</v>
      </c>
    </row>
    <row r="3469" spans="1:7" ht="30">
      <c r="A3469" s="416" t="s">
        <v>6998</v>
      </c>
      <c r="B3469" s="58" t="s">
        <v>6999</v>
      </c>
      <c r="C3469" s="59" t="s">
        <v>14</v>
      </c>
      <c r="D3469" s="60">
        <v>1272.98</v>
      </c>
      <c r="E3469" s="60">
        <v>180.36</v>
      </c>
      <c r="F3469" s="60">
        <v>1453.34</v>
      </c>
      <c r="G3469" s="13">
        <v>15</v>
      </c>
    </row>
    <row r="3470" spans="1:7" ht="30">
      <c r="A3470" s="416" t="s">
        <v>7000</v>
      </c>
      <c r="B3470" s="58" t="s">
        <v>7001</v>
      </c>
      <c r="C3470" s="59" t="s">
        <v>14</v>
      </c>
      <c r="D3470" s="60">
        <v>1922.24</v>
      </c>
      <c r="E3470" s="60">
        <v>180.36</v>
      </c>
      <c r="F3470" s="60">
        <v>2102.6</v>
      </c>
      <c r="G3470" s="13">
        <v>15</v>
      </c>
    </row>
    <row r="3471" spans="1:7" ht="30">
      <c r="A3471" s="416" t="s">
        <v>7002</v>
      </c>
      <c r="B3471" s="58" t="s">
        <v>7003</v>
      </c>
      <c r="C3471" s="59" t="s">
        <v>14</v>
      </c>
      <c r="D3471" s="60">
        <v>1188.03</v>
      </c>
      <c r="E3471" s="60">
        <v>15.63</v>
      </c>
      <c r="F3471" s="60">
        <v>1203.6600000000001</v>
      </c>
      <c r="G3471" s="13">
        <v>15</v>
      </c>
    </row>
    <row r="3472" spans="1:7" ht="30">
      <c r="A3472" s="416" t="s">
        <v>7004</v>
      </c>
      <c r="B3472" s="58" t="s">
        <v>7005</v>
      </c>
      <c r="C3472" s="59" t="s">
        <v>14</v>
      </c>
      <c r="D3472" s="60">
        <v>2957.01</v>
      </c>
      <c r="E3472" s="60">
        <v>22.92</v>
      </c>
      <c r="F3472" s="60">
        <v>2979.93</v>
      </c>
      <c r="G3472" s="13">
        <v>15</v>
      </c>
    </row>
    <row r="3473" spans="1:7">
      <c r="A3473" s="416" t="s">
        <v>7006</v>
      </c>
      <c r="B3473" s="58" t="s">
        <v>7007</v>
      </c>
      <c r="C3473" s="59"/>
      <c r="D3473" s="60"/>
      <c r="E3473" s="60"/>
      <c r="F3473" s="60"/>
      <c r="G3473" s="13">
        <v>15</v>
      </c>
    </row>
    <row r="3474" spans="1:7">
      <c r="A3474" s="416" t="s">
        <v>7008</v>
      </c>
      <c r="B3474" s="58" t="s">
        <v>7009</v>
      </c>
      <c r="C3474" s="59" t="s">
        <v>14</v>
      </c>
      <c r="D3474" s="60">
        <v>12.66</v>
      </c>
      <c r="E3474" s="60">
        <v>23.45</v>
      </c>
      <c r="F3474" s="60">
        <v>36.11</v>
      </c>
      <c r="G3474" s="13">
        <v>15</v>
      </c>
    </row>
    <row r="3475" spans="1:7" ht="30">
      <c r="A3475" s="416" t="s">
        <v>7010</v>
      </c>
      <c r="B3475" s="58" t="s">
        <v>7011</v>
      </c>
      <c r="C3475" s="59" t="s">
        <v>14</v>
      </c>
      <c r="D3475" s="60">
        <v>56.4</v>
      </c>
      <c r="E3475" s="60">
        <v>23.45</v>
      </c>
      <c r="F3475" s="60">
        <v>79.849999999999994</v>
      </c>
    </row>
    <row r="3476" spans="1:7">
      <c r="A3476" s="416" t="s">
        <v>7012</v>
      </c>
      <c r="B3476" s="58" t="s">
        <v>7013</v>
      </c>
      <c r="C3476" s="59"/>
      <c r="D3476" s="60"/>
      <c r="E3476" s="60"/>
      <c r="F3476" s="60"/>
      <c r="G3476" s="13">
        <v>15</v>
      </c>
    </row>
    <row r="3477" spans="1:7">
      <c r="A3477" s="416" t="s">
        <v>7014</v>
      </c>
      <c r="B3477" s="58" t="s">
        <v>7015</v>
      </c>
      <c r="C3477" s="59" t="s">
        <v>14</v>
      </c>
      <c r="D3477" s="60">
        <v>135.5</v>
      </c>
      <c r="E3477" s="60">
        <v>7.82</v>
      </c>
      <c r="F3477" s="60">
        <v>143.32</v>
      </c>
      <c r="G3477" s="13">
        <v>15</v>
      </c>
    </row>
    <row r="3478" spans="1:7">
      <c r="A3478" s="416" t="s">
        <v>7016</v>
      </c>
      <c r="B3478" s="58" t="s">
        <v>7017</v>
      </c>
      <c r="C3478" s="59" t="s">
        <v>14</v>
      </c>
      <c r="D3478" s="60">
        <v>551.62</v>
      </c>
      <c r="E3478" s="60">
        <v>65.13</v>
      </c>
      <c r="F3478" s="60">
        <v>616.75</v>
      </c>
    </row>
    <row r="3479" spans="1:7" ht="30">
      <c r="A3479" s="416" t="s">
        <v>7018</v>
      </c>
      <c r="B3479" s="58" t="s">
        <v>7019</v>
      </c>
      <c r="C3479" s="59" t="s">
        <v>14</v>
      </c>
      <c r="D3479" s="60">
        <v>489.34</v>
      </c>
      <c r="E3479" s="60">
        <v>65.13</v>
      </c>
      <c r="F3479" s="60">
        <v>554.47</v>
      </c>
      <c r="G3479" s="13">
        <v>15</v>
      </c>
    </row>
    <row r="3480" spans="1:7" ht="30">
      <c r="A3480" s="416" t="s">
        <v>7020</v>
      </c>
      <c r="B3480" s="58" t="s">
        <v>7021</v>
      </c>
      <c r="C3480" s="59" t="s">
        <v>14</v>
      </c>
      <c r="D3480" s="60">
        <v>28.59</v>
      </c>
      <c r="E3480" s="60">
        <v>11</v>
      </c>
      <c r="F3480" s="60">
        <v>39.590000000000003</v>
      </c>
      <c r="G3480" s="13">
        <v>15</v>
      </c>
    </row>
    <row r="3481" spans="1:7" ht="30">
      <c r="A3481" s="416" t="s">
        <v>7022</v>
      </c>
      <c r="B3481" s="58" t="s">
        <v>7023</v>
      </c>
      <c r="C3481" s="59" t="s">
        <v>14</v>
      </c>
      <c r="D3481" s="60">
        <v>637.58000000000004</v>
      </c>
      <c r="E3481" s="60">
        <v>36.65</v>
      </c>
      <c r="F3481" s="60">
        <v>674.23</v>
      </c>
      <c r="G3481" s="13">
        <v>15</v>
      </c>
    </row>
    <row r="3482" spans="1:7" ht="30">
      <c r="A3482" s="416" t="s">
        <v>7024</v>
      </c>
      <c r="B3482" s="58" t="s">
        <v>7025</v>
      </c>
      <c r="C3482" s="59" t="s">
        <v>14</v>
      </c>
      <c r="D3482" s="60">
        <v>327.92</v>
      </c>
      <c r="E3482" s="60">
        <v>36.65</v>
      </c>
      <c r="F3482" s="60">
        <v>364.57</v>
      </c>
      <c r="G3482" s="13">
        <v>15</v>
      </c>
    </row>
    <row r="3483" spans="1:7" ht="30">
      <c r="A3483" s="416" t="s">
        <v>7026</v>
      </c>
      <c r="B3483" s="58" t="s">
        <v>7027</v>
      </c>
      <c r="C3483" s="59" t="s">
        <v>14</v>
      </c>
      <c r="D3483" s="60">
        <v>97.6</v>
      </c>
      <c r="E3483" s="60">
        <v>26.06</v>
      </c>
      <c r="F3483" s="60">
        <v>123.66</v>
      </c>
      <c r="G3483" s="13">
        <v>15</v>
      </c>
    </row>
    <row r="3484" spans="1:7" ht="30">
      <c r="A3484" s="416" t="s">
        <v>7028</v>
      </c>
      <c r="B3484" s="58" t="s">
        <v>7029</v>
      </c>
      <c r="C3484" s="59" t="s">
        <v>14</v>
      </c>
      <c r="D3484" s="60">
        <v>4213.1499999999996</v>
      </c>
      <c r="E3484" s="60">
        <v>156.30000000000001</v>
      </c>
      <c r="F3484" s="60">
        <v>4369.45</v>
      </c>
      <c r="G3484" s="13">
        <v>15</v>
      </c>
    </row>
    <row r="3485" spans="1:7">
      <c r="A3485" s="416" t="s">
        <v>7030</v>
      </c>
      <c r="B3485" s="58" t="s">
        <v>7031</v>
      </c>
      <c r="C3485" s="59" t="s">
        <v>14</v>
      </c>
      <c r="D3485" s="60">
        <v>128.47</v>
      </c>
      <c r="E3485" s="60">
        <v>20.84</v>
      </c>
      <c r="F3485" s="60">
        <v>149.31</v>
      </c>
      <c r="G3485" s="13">
        <v>15</v>
      </c>
    </row>
    <row r="3486" spans="1:7" ht="30">
      <c r="A3486" s="416" t="s">
        <v>7032</v>
      </c>
      <c r="B3486" s="58" t="s">
        <v>7033</v>
      </c>
      <c r="C3486" s="59" t="s">
        <v>14</v>
      </c>
      <c r="D3486" s="60">
        <v>456.13</v>
      </c>
      <c r="E3486" s="60">
        <v>61.82</v>
      </c>
      <c r="F3486" s="60">
        <v>517.95000000000005</v>
      </c>
      <c r="G3486" s="13">
        <v>15</v>
      </c>
    </row>
    <row r="3487" spans="1:7" ht="30">
      <c r="A3487" s="416" t="s">
        <v>7034</v>
      </c>
      <c r="B3487" s="58" t="s">
        <v>7035</v>
      </c>
      <c r="C3487" s="59" t="s">
        <v>14</v>
      </c>
      <c r="D3487" s="60">
        <v>335.38</v>
      </c>
      <c r="E3487" s="60">
        <v>65.13</v>
      </c>
      <c r="F3487" s="60">
        <v>400.51</v>
      </c>
      <c r="G3487" s="13">
        <v>15</v>
      </c>
    </row>
    <row r="3488" spans="1:7" ht="30">
      <c r="A3488" s="416" t="s">
        <v>7036</v>
      </c>
      <c r="B3488" s="58" t="s">
        <v>7037</v>
      </c>
      <c r="C3488" s="59" t="s">
        <v>14</v>
      </c>
      <c r="D3488" s="60">
        <v>427.47</v>
      </c>
      <c r="E3488" s="60">
        <v>65.13</v>
      </c>
      <c r="F3488" s="60">
        <v>492.6</v>
      </c>
      <c r="G3488" s="13">
        <v>15</v>
      </c>
    </row>
    <row r="3489" spans="1:7">
      <c r="A3489" s="416" t="s">
        <v>32194</v>
      </c>
      <c r="B3489" s="58" t="s">
        <v>7038</v>
      </c>
      <c r="C3489" s="59"/>
      <c r="D3489" s="60"/>
      <c r="E3489" s="60"/>
      <c r="F3489" s="60"/>
      <c r="G3489" s="13">
        <v>15</v>
      </c>
    </row>
    <row r="3490" spans="1:7">
      <c r="A3490" s="416" t="s">
        <v>7039</v>
      </c>
      <c r="B3490" s="58" t="s">
        <v>7040</v>
      </c>
      <c r="C3490" s="59"/>
      <c r="D3490" s="60"/>
      <c r="E3490" s="60"/>
      <c r="F3490" s="60"/>
      <c r="G3490" s="13">
        <v>15</v>
      </c>
    </row>
    <row r="3491" spans="1:7">
      <c r="A3491" s="416" t="s">
        <v>7041</v>
      </c>
      <c r="B3491" s="58" t="s">
        <v>7042</v>
      </c>
      <c r="C3491" s="59" t="s">
        <v>14</v>
      </c>
      <c r="D3491" s="60">
        <v>9120.58</v>
      </c>
      <c r="E3491" s="60">
        <v>115.67</v>
      </c>
      <c r="F3491" s="60">
        <v>9236.25</v>
      </c>
    </row>
    <row r="3492" spans="1:7">
      <c r="A3492" s="416" t="s">
        <v>7043</v>
      </c>
      <c r="B3492" s="58" t="s">
        <v>7044</v>
      </c>
      <c r="C3492" s="59" t="s">
        <v>14</v>
      </c>
      <c r="D3492" s="60">
        <v>11483.28</v>
      </c>
      <c r="E3492" s="60">
        <v>158.05000000000001</v>
      </c>
      <c r="F3492" s="60">
        <v>11641.33</v>
      </c>
    </row>
    <row r="3493" spans="1:7" ht="30">
      <c r="A3493" s="416" t="s">
        <v>7045</v>
      </c>
      <c r="B3493" s="58" t="s">
        <v>7046</v>
      </c>
      <c r="C3493" s="59" t="s">
        <v>14</v>
      </c>
      <c r="D3493" s="60">
        <v>1080.83</v>
      </c>
      <c r="E3493" s="60">
        <v>62.7</v>
      </c>
      <c r="F3493" s="60">
        <v>1143.53</v>
      </c>
      <c r="G3493" s="13">
        <v>15</v>
      </c>
    </row>
    <row r="3494" spans="1:7" ht="30">
      <c r="A3494" s="416" t="s">
        <v>7047</v>
      </c>
      <c r="B3494" s="58" t="s">
        <v>7048</v>
      </c>
      <c r="C3494" s="59" t="s">
        <v>14</v>
      </c>
      <c r="D3494" s="60">
        <v>1989.09</v>
      </c>
      <c r="E3494" s="60">
        <v>62.7</v>
      </c>
      <c r="F3494" s="60">
        <v>2051.79</v>
      </c>
      <c r="G3494" s="13">
        <v>15</v>
      </c>
    </row>
    <row r="3495" spans="1:7" ht="30">
      <c r="A3495" s="416" t="s">
        <v>7049</v>
      </c>
      <c r="B3495" s="58" t="s">
        <v>7050</v>
      </c>
      <c r="C3495" s="59" t="s">
        <v>14</v>
      </c>
      <c r="D3495" s="60">
        <v>3169.81</v>
      </c>
      <c r="E3495" s="60">
        <v>73.290000000000006</v>
      </c>
      <c r="F3495" s="60">
        <v>3243.1</v>
      </c>
      <c r="G3495" s="13">
        <v>15</v>
      </c>
    </row>
    <row r="3496" spans="1:7" ht="30">
      <c r="A3496" s="416" t="s">
        <v>7051</v>
      </c>
      <c r="B3496" s="58" t="s">
        <v>7052</v>
      </c>
      <c r="C3496" s="59" t="s">
        <v>14</v>
      </c>
      <c r="D3496" s="60">
        <v>5680.69</v>
      </c>
      <c r="E3496" s="60">
        <v>94.48</v>
      </c>
      <c r="F3496" s="60">
        <v>5775.17</v>
      </c>
      <c r="G3496" s="13">
        <v>15</v>
      </c>
    </row>
    <row r="3497" spans="1:7" ht="45">
      <c r="A3497" s="416" t="s">
        <v>374</v>
      </c>
      <c r="B3497" s="58" t="s">
        <v>375</v>
      </c>
      <c r="C3497" s="59" t="s">
        <v>14</v>
      </c>
      <c r="D3497" s="60">
        <v>6984.26</v>
      </c>
      <c r="E3497" s="60">
        <v>83.89</v>
      </c>
      <c r="F3497" s="60">
        <v>7068.15</v>
      </c>
      <c r="G3497" s="13">
        <v>15</v>
      </c>
    </row>
    <row r="3498" spans="1:7" ht="45">
      <c r="A3498" s="416" t="s">
        <v>7053</v>
      </c>
      <c r="B3498" s="58" t="s">
        <v>7054</v>
      </c>
      <c r="C3498" s="59" t="s">
        <v>14</v>
      </c>
      <c r="D3498" s="60">
        <v>15132.75</v>
      </c>
      <c r="E3498" s="60">
        <v>115.67</v>
      </c>
      <c r="F3498" s="60">
        <v>15248.42</v>
      </c>
      <c r="G3498" s="13">
        <v>15</v>
      </c>
    </row>
    <row r="3499" spans="1:7" ht="30">
      <c r="A3499" s="416" t="s">
        <v>291</v>
      </c>
      <c r="B3499" s="58" t="s">
        <v>292</v>
      </c>
      <c r="C3499" s="59" t="s">
        <v>14</v>
      </c>
      <c r="D3499" s="60">
        <v>897.77</v>
      </c>
      <c r="E3499" s="60">
        <v>73.290000000000006</v>
      </c>
      <c r="F3499" s="60">
        <v>971.06</v>
      </c>
      <c r="G3499" s="13">
        <v>15</v>
      </c>
    </row>
    <row r="3500" spans="1:7" ht="30">
      <c r="A3500" s="416" t="s">
        <v>410</v>
      </c>
      <c r="B3500" s="58" t="s">
        <v>411</v>
      </c>
      <c r="C3500" s="59" t="s">
        <v>14</v>
      </c>
      <c r="D3500" s="60">
        <v>551.58000000000004</v>
      </c>
      <c r="E3500" s="60">
        <v>73.290000000000006</v>
      </c>
      <c r="F3500" s="60">
        <v>624.87</v>
      </c>
      <c r="G3500" s="13">
        <v>15</v>
      </c>
    </row>
    <row r="3501" spans="1:7">
      <c r="A3501" s="416" t="s">
        <v>7055</v>
      </c>
      <c r="B3501" s="58" t="s">
        <v>7056</v>
      </c>
      <c r="C3501" s="59"/>
      <c r="D3501" s="60"/>
      <c r="E3501" s="60"/>
      <c r="F3501" s="60"/>
      <c r="G3501" s="13">
        <v>15</v>
      </c>
    </row>
    <row r="3502" spans="1:7" ht="30">
      <c r="A3502" s="416" t="s">
        <v>7057</v>
      </c>
      <c r="B3502" s="58" t="s">
        <v>7058</v>
      </c>
      <c r="C3502" s="59" t="s">
        <v>102</v>
      </c>
      <c r="D3502" s="60">
        <v>5097.1000000000004</v>
      </c>
      <c r="E3502" s="60">
        <v>73.290000000000006</v>
      </c>
      <c r="F3502" s="60">
        <v>5170.3900000000003</v>
      </c>
      <c r="G3502" s="13">
        <v>15</v>
      </c>
    </row>
    <row r="3503" spans="1:7" ht="30">
      <c r="A3503" s="416" t="s">
        <v>7059</v>
      </c>
      <c r="B3503" s="58" t="s">
        <v>7060</v>
      </c>
      <c r="C3503" s="59" t="s">
        <v>102</v>
      </c>
      <c r="D3503" s="60">
        <v>7103.47</v>
      </c>
      <c r="E3503" s="60">
        <v>73.290000000000006</v>
      </c>
      <c r="F3503" s="60">
        <v>7176.76</v>
      </c>
    </row>
    <row r="3504" spans="1:7" ht="30">
      <c r="A3504" s="416" t="s">
        <v>7061</v>
      </c>
      <c r="B3504" s="58" t="s">
        <v>7062</v>
      </c>
      <c r="C3504" s="59" t="s">
        <v>102</v>
      </c>
      <c r="D3504" s="60">
        <v>13134.17</v>
      </c>
      <c r="E3504" s="60">
        <v>73.290000000000006</v>
      </c>
      <c r="F3504" s="60">
        <v>13207.46</v>
      </c>
      <c r="G3504" s="13">
        <v>15</v>
      </c>
    </row>
    <row r="3505" spans="1:7">
      <c r="A3505" s="416" t="s">
        <v>7063</v>
      </c>
      <c r="B3505" s="58" t="s">
        <v>7064</v>
      </c>
      <c r="C3505" s="59"/>
      <c r="D3505" s="60"/>
      <c r="E3505" s="60"/>
      <c r="F3505" s="60"/>
      <c r="G3505" s="13">
        <v>15</v>
      </c>
    </row>
    <row r="3506" spans="1:7" ht="45">
      <c r="A3506" s="416" t="s">
        <v>7065</v>
      </c>
      <c r="B3506" s="58" t="s">
        <v>7066</v>
      </c>
      <c r="C3506" s="59" t="s">
        <v>13</v>
      </c>
      <c r="D3506" s="60">
        <v>18005.96</v>
      </c>
      <c r="E3506" s="60">
        <v>3907.81</v>
      </c>
      <c r="F3506" s="60">
        <v>21913.77</v>
      </c>
      <c r="G3506" s="13">
        <v>15</v>
      </c>
    </row>
    <row r="3507" spans="1:7" ht="45">
      <c r="A3507" s="416" t="s">
        <v>7067</v>
      </c>
      <c r="B3507" s="58" t="s">
        <v>7068</v>
      </c>
      <c r="C3507" s="59" t="s">
        <v>13</v>
      </c>
      <c r="D3507" s="60">
        <v>34255.64</v>
      </c>
      <c r="E3507" s="60">
        <v>8369.8799999999992</v>
      </c>
      <c r="F3507" s="60">
        <v>42625.52</v>
      </c>
    </row>
    <row r="3508" spans="1:7">
      <c r="A3508" s="416" t="s">
        <v>7069</v>
      </c>
      <c r="B3508" s="58" t="s">
        <v>7070</v>
      </c>
      <c r="C3508" s="59"/>
      <c r="D3508" s="60"/>
      <c r="E3508" s="60"/>
      <c r="F3508" s="60"/>
      <c r="G3508" s="13">
        <v>15</v>
      </c>
    </row>
    <row r="3509" spans="1:7">
      <c r="A3509" s="416" t="s">
        <v>293</v>
      </c>
      <c r="B3509" s="58" t="s">
        <v>294</v>
      </c>
      <c r="C3509" s="59" t="s">
        <v>14</v>
      </c>
      <c r="D3509" s="60">
        <v>93.41</v>
      </c>
      <c r="E3509" s="60">
        <v>15.63</v>
      </c>
      <c r="F3509" s="60">
        <v>109.04</v>
      </c>
      <c r="G3509" s="13">
        <v>15</v>
      </c>
    </row>
    <row r="3510" spans="1:7">
      <c r="A3510" s="416" t="s">
        <v>7071</v>
      </c>
      <c r="B3510" s="58" t="s">
        <v>7072</v>
      </c>
      <c r="C3510" s="59" t="s">
        <v>14</v>
      </c>
      <c r="D3510" s="60">
        <v>119.93</v>
      </c>
      <c r="E3510" s="60">
        <v>20.84</v>
      </c>
      <c r="F3510" s="60">
        <v>140.77000000000001</v>
      </c>
    </row>
    <row r="3511" spans="1:7">
      <c r="A3511" s="416" t="s">
        <v>7073</v>
      </c>
      <c r="B3511" s="58" t="s">
        <v>7074</v>
      </c>
      <c r="C3511" s="59" t="s">
        <v>14</v>
      </c>
      <c r="D3511" s="60">
        <v>232</v>
      </c>
      <c r="E3511" s="60">
        <v>23.45</v>
      </c>
      <c r="F3511" s="60">
        <v>255.45</v>
      </c>
      <c r="G3511" s="13">
        <v>15</v>
      </c>
    </row>
    <row r="3512" spans="1:7">
      <c r="A3512" s="416" t="s">
        <v>7075</v>
      </c>
      <c r="B3512" s="58" t="s">
        <v>7076</v>
      </c>
      <c r="C3512" s="59" t="s">
        <v>14</v>
      </c>
      <c r="D3512" s="60">
        <v>246.29</v>
      </c>
      <c r="E3512" s="60">
        <v>23.45</v>
      </c>
      <c r="F3512" s="60">
        <v>269.74</v>
      </c>
      <c r="G3512" s="13">
        <v>15</v>
      </c>
    </row>
    <row r="3513" spans="1:7">
      <c r="A3513" s="416" t="s">
        <v>7077</v>
      </c>
      <c r="B3513" s="58" t="s">
        <v>7078</v>
      </c>
      <c r="C3513" s="59" t="s">
        <v>14</v>
      </c>
      <c r="D3513" s="60">
        <v>316.48</v>
      </c>
      <c r="E3513" s="60">
        <v>31.26</v>
      </c>
      <c r="F3513" s="60">
        <v>347.74</v>
      </c>
      <c r="G3513" s="13">
        <v>15</v>
      </c>
    </row>
    <row r="3514" spans="1:7">
      <c r="A3514" s="416" t="s">
        <v>7079</v>
      </c>
      <c r="B3514" s="58" t="s">
        <v>7080</v>
      </c>
      <c r="C3514" s="59" t="s">
        <v>14</v>
      </c>
      <c r="D3514" s="60">
        <v>1504.16</v>
      </c>
      <c r="E3514" s="60">
        <v>23.45</v>
      </c>
      <c r="F3514" s="60">
        <v>1527.61</v>
      </c>
      <c r="G3514" s="13">
        <v>15</v>
      </c>
    </row>
    <row r="3515" spans="1:7">
      <c r="A3515" s="416" t="s">
        <v>7081</v>
      </c>
      <c r="B3515" s="58" t="s">
        <v>7082</v>
      </c>
      <c r="C3515" s="59" t="s">
        <v>14</v>
      </c>
      <c r="D3515" s="60">
        <v>2205.5</v>
      </c>
      <c r="E3515" s="60">
        <v>104.2</v>
      </c>
      <c r="F3515" s="60">
        <v>2309.6999999999998</v>
      </c>
      <c r="G3515" s="13">
        <v>15</v>
      </c>
    </row>
    <row r="3516" spans="1:7">
      <c r="A3516" s="416" t="s">
        <v>7083</v>
      </c>
      <c r="B3516" s="58" t="s">
        <v>7084</v>
      </c>
      <c r="C3516" s="59"/>
      <c r="D3516" s="60"/>
      <c r="E3516" s="60"/>
      <c r="F3516" s="60"/>
      <c r="G3516" s="13">
        <v>15</v>
      </c>
    </row>
    <row r="3517" spans="1:7">
      <c r="A3517" s="416" t="s">
        <v>7085</v>
      </c>
      <c r="B3517" s="58" t="s">
        <v>7086</v>
      </c>
      <c r="C3517" s="59" t="s">
        <v>14</v>
      </c>
      <c r="D3517" s="60"/>
      <c r="E3517" s="60">
        <v>63.57</v>
      </c>
      <c r="F3517" s="60">
        <v>63.57</v>
      </c>
      <c r="G3517" s="13">
        <v>15</v>
      </c>
    </row>
    <row r="3518" spans="1:7">
      <c r="A3518" s="416" t="s">
        <v>7087</v>
      </c>
      <c r="B3518" s="58" t="s">
        <v>7088</v>
      </c>
      <c r="C3518" s="59" t="s">
        <v>14</v>
      </c>
      <c r="D3518" s="60"/>
      <c r="E3518" s="60">
        <v>169.52</v>
      </c>
      <c r="F3518" s="60">
        <v>169.52</v>
      </c>
    </row>
    <row r="3519" spans="1:7">
      <c r="A3519" s="416" t="s">
        <v>7089</v>
      </c>
      <c r="B3519" s="58" t="s">
        <v>7090</v>
      </c>
      <c r="C3519" s="59" t="s">
        <v>14</v>
      </c>
      <c r="D3519" s="60"/>
      <c r="E3519" s="60">
        <v>381.42</v>
      </c>
      <c r="F3519" s="60">
        <v>381.42</v>
      </c>
      <c r="G3519" s="13">
        <v>15</v>
      </c>
    </row>
    <row r="3520" spans="1:7">
      <c r="A3520" s="416" t="s">
        <v>32195</v>
      </c>
      <c r="B3520" s="58" t="s">
        <v>7091</v>
      </c>
      <c r="C3520" s="59"/>
      <c r="D3520" s="60"/>
      <c r="E3520" s="60"/>
      <c r="F3520" s="60"/>
      <c r="G3520" s="13">
        <v>15</v>
      </c>
    </row>
    <row r="3521" spans="1:7">
      <c r="A3521" s="416" t="s">
        <v>7092</v>
      </c>
      <c r="B3521" s="58" t="s">
        <v>7093</v>
      </c>
      <c r="C3521" s="59"/>
      <c r="D3521" s="60"/>
      <c r="E3521" s="60"/>
      <c r="F3521" s="60"/>
      <c r="G3521" s="13">
        <v>15</v>
      </c>
    </row>
    <row r="3522" spans="1:7">
      <c r="A3522" s="416" t="s">
        <v>7094</v>
      </c>
      <c r="B3522" s="58" t="s">
        <v>7095</v>
      </c>
      <c r="C3522" s="59" t="s">
        <v>14</v>
      </c>
      <c r="D3522" s="60">
        <v>39.67</v>
      </c>
      <c r="E3522" s="60">
        <v>52.1</v>
      </c>
      <c r="F3522" s="60">
        <v>91.77</v>
      </c>
    </row>
    <row r="3523" spans="1:7">
      <c r="A3523" s="416" t="s">
        <v>7096</v>
      </c>
      <c r="B3523" s="58" t="s">
        <v>7097</v>
      </c>
      <c r="C3523" s="59" t="s">
        <v>14</v>
      </c>
      <c r="D3523" s="60">
        <v>54.6</v>
      </c>
      <c r="E3523" s="60">
        <v>52.1</v>
      </c>
      <c r="F3523" s="60">
        <v>106.7</v>
      </c>
    </row>
    <row r="3524" spans="1:7">
      <c r="A3524" s="416" t="s">
        <v>246</v>
      </c>
      <c r="B3524" s="58" t="s">
        <v>250</v>
      </c>
      <c r="C3524" s="59" t="s">
        <v>14</v>
      </c>
      <c r="D3524" s="60">
        <v>69.06</v>
      </c>
      <c r="E3524" s="60">
        <v>52.1</v>
      </c>
      <c r="F3524" s="60">
        <v>121.16</v>
      </c>
      <c r="G3524" s="13">
        <v>15</v>
      </c>
    </row>
    <row r="3525" spans="1:7">
      <c r="A3525" s="416" t="s">
        <v>7098</v>
      </c>
      <c r="B3525" s="58" t="s">
        <v>7099</v>
      </c>
      <c r="C3525" s="59" t="s">
        <v>14</v>
      </c>
      <c r="D3525" s="60">
        <v>77.36</v>
      </c>
      <c r="E3525" s="60">
        <v>52.1</v>
      </c>
      <c r="F3525" s="60">
        <v>129.46</v>
      </c>
      <c r="G3525" s="13">
        <v>15</v>
      </c>
    </row>
    <row r="3526" spans="1:7" ht="30">
      <c r="A3526" s="416" t="s">
        <v>7100</v>
      </c>
      <c r="B3526" s="58" t="s">
        <v>7101</v>
      </c>
      <c r="C3526" s="59" t="s">
        <v>14</v>
      </c>
      <c r="D3526" s="60">
        <v>88.8</v>
      </c>
      <c r="E3526" s="60">
        <v>52.1</v>
      </c>
      <c r="F3526" s="60">
        <v>140.9</v>
      </c>
      <c r="G3526" s="13">
        <v>15</v>
      </c>
    </row>
    <row r="3527" spans="1:7" ht="30">
      <c r="A3527" s="416" t="s">
        <v>7102</v>
      </c>
      <c r="B3527" s="58" t="s">
        <v>7103</v>
      </c>
      <c r="C3527" s="59" t="s">
        <v>14</v>
      </c>
      <c r="D3527" s="60">
        <v>119.14</v>
      </c>
      <c r="E3527" s="60">
        <v>52.1</v>
      </c>
      <c r="F3527" s="60">
        <v>171.24</v>
      </c>
      <c r="G3527" s="13">
        <v>15</v>
      </c>
    </row>
    <row r="3528" spans="1:7">
      <c r="A3528" s="416" t="s">
        <v>7104</v>
      </c>
      <c r="B3528" s="58" t="s">
        <v>7105</v>
      </c>
      <c r="C3528" s="59"/>
      <c r="D3528" s="60"/>
      <c r="E3528" s="60"/>
      <c r="F3528" s="60"/>
      <c r="G3528" s="13">
        <v>15</v>
      </c>
    </row>
    <row r="3529" spans="1:7">
      <c r="A3529" s="416" t="s">
        <v>301</v>
      </c>
      <c r="B3529" s="58" t="s">
        <v>302</v>
      </c>
      <c r="C3529" s="59" t="s">
        <v>14</v>
      </c>
      <c r="D3529" s="60">
        <v>124.7</v>
      </c>
      <c r="E3529" s="60">
        <v>235.64</v>
      </c>
      <c r="F3529" s="60">
        <v>360.34</v>
      </c>
      <c r="G3529" s="13">
        <v>15</v>
      </c>
    </row>
    <row r="3530" spans="1:7">
      <c r="A3530" s="416" t="s">
        <v>7106</v>
      </c>
      <c r="B3530" s="58" t="s">
        <v>7107</v>
      </c>
      <c r="C3530" s="59" t="s">
        <v>14</v>
      </c>
      <c r="D3530" s="60">
        <v>84.42</v>
      </c>
      <c r="E3530" s="60">
        <v>57.26</v>
      </c>
      <c r="F3530" s="60">
        <v>141.68</v>
      </c>
    </row>
    <row r="3531" spans="1:7" ht="30">
      <c r="A3531" s="416" t="s">
        <v>7108</v>
      </c>
      <c r="B3531" s="58" t="s">
        <v>7109</v>
      </c>
      <c r="C3531" s="59" t="s">
        <v>14</v>
      </c>
      <c r="D3531" s="60">
        <v>381.96</v>
      </c>
      <c r="E3531" s="60">
        <v>52.1</v>
      </c>
      <c r="F3531" s="60">
        <v>434.06</v>
      </c>
      <c r="G3531" s="13">
        <v>15</v>
      </c>
    </row>
    <row r="3532" spans="1:7">
      <c r="A3532" s="416" t="s">
        <v>7110</v>
      </c>
      <c r="B3532" s="58" t="s">
        <v>7111</v>
      </c>
      <c r="C3532" s="59"/>
      <c r="D3532" s="60"/>
      <c r="E3532" s="60"/>
      <c r="F3532" s="60"/>
      <c r="G3532" s="13">
        <v>15</v>
      </c>
    </row>
    <row r="3533" spans="1:7">
      <c r="A3533" s="416" t="s">
        <v>7112</v>
      </c>
      <c r="B3533" s="58" t="s">
        <v>7113</v>
      </c>
      <c r="C3533" s="59" t="s">
        <v>14</v>
      </c>
      <c r="D3533" s="60">
        <v>34.96</v>
      </c>
      <c r="E3533" s="60">
        <v>52.1</v>
      </c>
      <c r="F3533" s="60">
        <v>87.06</v>
      </c>
      <c r="G3533" s="13">
        <v>15</v>
      </c>
    </row>
    <row r="3534" spans="1:7">
      <c r="A3534" s="416" t="s">
        <v>7114</v>
      </c>
      <c r="B3534" s="58" t="s">
        <v>7115</v>
      </c>
      <c r="C3534" s="59"/>
      <c r="D3534" s="60"/>
      <c r="E3534" s="60"/>
      <c r="F3534" s="60"/>
    </row>
    <row r="3535" spans="1:7" ht="30">
      <c r="A3535" s="416" t="s">
        <v>7116</v>
      </c>
      <c r="B3535" s="58" t="s">
        <v>7117</v>
      </c>
      <c r="C3535" s="59" t="s">
        <v>14</v>
      </c>
      <c r="D3535" s="60">
        <v>143.61000000000001</v>
      </c>
      <c r="E3535" s="60">
        <v>62.52</v>
      </c>
      <c r="F3535" s="60">
        <v>206.13</v>
      </c>
      <c r="G3535" s="13">
        <v>15</v>
      </c>
    </row>
    <row r="3536" spans="1:7" ht="30">
      <c r="A3536" s="416" t="s">
        <v>7118</v>
      </c>
      <c r="B3536" s="58" t="s">
        <v>7119</v>
      </c>
      <c r="C3536" s="59" t="s">
        <v>14</v>
      </c>
      <c r="D3536" s="60">
        <v>543.91</v>
      </c>
      <c r="E3536" s="60">
        <v>78.16</v>
      </c>
      <c r="F3536" s="60">
        <v>622.07000000000005</v>
      </c>
    </row>
    <row r="3537" spans="1:7">
      <c r="A3537" s="416" t="s">
        <v>7120</v>
      </c>
      <c r="B3537" s="58" t="s">
        <v>7121</v>
      </c>
      <c r="C3537" s="59"/>
      <c r="D3537" s="60"/>
      <c r="E3537" s="60"/>
      <c r="F3537" s="60"/>
      <c r="G3537" s="13">
        <v>15</v>
      </c>
    </row>
    <row r="3538" spans="1:7">
      <c r="A3538" s="416" t="s">
        <v>7122</v>
      </c>
      <c r="B3538" s="58" t="s">
        <v>7123</v>
      </c>
      <c r="C3538" s="59" t="s">
        <v>14</v>
      </c>
      <c r="D3538" s="60">
        <v>12.65</v>
      </c>
      <c r="E3538" s="60">
        <v>3.12</v>
      </c>
      <c r="F3538" s="60">
        <v>15.77</v>
      </c>
      <c r="G3538" s="13">
        <v>15</v>
      </c>
    </row>
    <row r="3539" spans="1:7">
      <c r="A3539" s="416" t="s">
        <v>7124</v>
      </c>
      <c r="B3539" s="58" t="s">
        <v>7125</v>
      </c>
      <c r="C3539" s="59" t="s">
        <v>16</v>
      </c>
      <c r="D3539" s="60">
        <v>1203.31</v>
      </c>
      <c r="E3539" s="60">
        <v>34.090000000000003</v>
      </c>
      <c r="F3539" s="60">
        <v>1237.4000000000001</v>
      </c>
    </row>
    <row r="3540" spans="1:7">
      <c r="A3540" s="416" t="s">
        <v>7126</v>
      </c>
      <c r="B3540" s="58" t="s">
        <v>7127</v>
      </c>
      <c r="C3540" s="59" t="s">
        <v>14</v>
      </c>
      <c r="D3540" s="60">
        <v>10.43</v>
      </c>
      <c r="E3540" s="60">
        <v>3.12</v>
      </c>
      <c r="F3540" s="60">
        <v>13.55</v>
      </c>
      <c r="G3540" s="13">
        <v>15</v>
      </c>
    </row>
    <row r="3541" spans="1:7">
      <c r="A3541" s="416" t="s">
        <v>7128</v>
      </c>
      <c r="B3541" s="58" t="s">
        <v>7129</v>
      </c>
      <c r="C3541" s="59" t="s">
        <v>14</v>
      </c>
      <c r="D3541" s="60">
        <v>344.52</v>
      </c>
      <c r="E3541" s="60">
        <v>27.27</v>
      </c>
      <c r="F3541" s="60">
        <v>371.79</v>
      </c>
      <c r="G3541" s="13">
        <v>15</v>
      </c>
    </row>
    <row r="3542" spans="1:7">
      <c r="A3542" s="416" t="s">
        <v>7130</v>
      </c>
      <c r="B3542" s="58" t="s">
        <v>7131</v>
      </c>
      <c r="C3542" s="59" t="s">
        <v>14</v>
      </c>
      <c r="D3542" s="60">
        <v>31.61</v>
      </c>
      <c r="E3542" s="60">
        <v>3.12</v>
      </c>
      <c r="F3542" s="60">
        <v>34.729999999999997</v>
      </c>
      <c r="G3542" s="13">
        <v>15</v>
      </c>
    </row>
    <row r="3543" spans="1:7">
      <c r="A3543" s="416" t="s">
        <v>7132</v>
      </c>
      <c r="B3543" s="58" t="s">
        <v>7133</v>
      </c>
      <c r="C3543" s="59" t="s">
        <v>14</v>
      </c>
      <c r="D3543" s="60">
        <v>7.65</v>
      </c>
      <c r="E3543" s="60">
        <v>3.12</v>
      </c>
      <c r="F3543" s="60">
        <v>10.77</v>
      </c>
      <c r="G3543" s="13">
        <v>15</v>
      </c>
    </row>
    <row r="3544" spans="1:7">
      <c r="A3544" s="416" t="s">
        <v>7134</v>
      </c>
      <c r="B3544" s="58" t="s">
        <v>7135</v>
      </c>
      <c r="C3544" s="59" t="s">
        <v>16</v>
      </c>
      <c r="D3544" s="60">
        <v>1171.6199999999999</v>
      </c>
      <c r="E3544" s="60">
        <v>34.090000000000003</v>
      </c>
      <c r="F3544" s="60">
        <v>1205.71</v>
      </c>
      <c r="G3544" s="13">
        <v>15</v>
      </c>
    </row>
    <row r="3545" spans="1:7" ht="30">
      <c r="A3545" s="416" t="s">
        <v>7136</v>
      </c>
      <c r="B3545" s="58" t="s">
        <v>7137</v>
      </c>
      <c r="C3545" s="59" t="s">
        <v>16</v>
      </c>
      <c r="D3545" s="60">
        <v>1352.89</v>
      </c>
      <c r="E3545" s="60">
        <v>34.090000000000003</v>
      </c>
      <c r="F3545" s="60">
        <v>1386.98</v>
      </c>
      <c r="G3545" s="13">
        <v>15</v>
      </c>
    </row>
    <row r="3546" spans="1:7" ht="30">
      <c r="A3546" s="416" t="s">
        <v>7138</v>
      </c>
      <c r="B3546" s="58" t="s">
        <v>7139</v>
      </c>
      <c r="C3546" s="59" t="s">
        <v>14</v>
      </c>
      <c r="D3546" s="60">
        <v>83.65</v>
      </c>
      <c r="E3546" s="60">
        <v>17.05</v>
      </c>
      <c r="F3546" s="60">
        <v>100.7</v>
      </c>
      <c r="G3546" s="13">
        <v>15</v>
      </c>
    </row>
    <row r="3547" spans="1:7">
      <c r="A3547" s="416" t="s">
        <v>21480</v>
      </c>
      <c r="B3547" s="58" t="s">
        <v>21399</v>
      </c>
      <c r="C3547" s="59" t="s">
        <v>14</v>
      </c>
      <c r="D3547" s="60">
        <v>10.53</v>
      </c>
      <c r="E3547" s="60">
        <v>3.12</v>
      </c>
      <c r="F3547" s="60">
        <v>13.65</v>
      </c>
      <c r="G3547" s="13">
        <v>15</v>
      </c>
    </row>
    <row r="3548" spans="1:7">
      <c r="A3548" s="416" t="s">
        <v>21481</v>
      </c>
      <c r="B3548" s="58" t="s">
        <v>21400</v>
      </c>
      <c r="C3548" s="59" t="s">
        <v>14</v>
      </c>
      <c r="D3548" s="60">
        <v>22.52</v>
      </c>
      <c r="E3548" s="60">
        <v>3.12</v>
      </c>
      <c r="F3548" s="60">
        <v>25.64</v>
      </c>
      <c r="G3548" s="13">
        <v>15</v>
      </c>
    </row>
    <row r="3549" spans="1:7" ht="30">
      <c r="A3549" s="416" t="s">
        <v>7140</v>
      </c>
      <c r="B3549" s="58" t="s">
        <v>7141</v>
      </c>
      <c r="C3549" s="59" t="s">
        <v>14</v>
      </c>
      <c r="D3549" s="60">
        <v>4267.38</v>
      </c>
      <c r="E3549" s="60">
        <v>62.52</v>
      </c>
      <c r="F3549" s="60">
        <v>4329.8999999999996</v>
      </c>
      <c r="G3549" s="13">
        <v>15</v>
      </c>
    </row>
    <row r="3550" spans="1:7" ht="30">
      <c r="A3550" s="416" t="s">
        <v>7142</v>
      </c>
      <c r="B3550" s="58" t="s">
        <v>7143</v>
      </c>
      <c r="C3550" s="59" t="s">
        <v>14</v>
      </c>
      <c r="D3550" s="60">
        <v>5222.7700000000004</v>
      </c>
      <c r="E3550" s="60">
        <v>62.52</v>
      </c>
      <c r="F3550" s="60">
        <v>5285.29</v>
      </c>
      <c r="G3550" s="13">
        <v>15</v>
      </c>
    </row>
    <row r="3551" spans="1:7" ht="30">
      <c r="A3551" s="416" t="s">
        <v>7144</v>
      </c>
      <c r="B3551" s="58" t="s">
        <v>7145</v>
      </c>
      <c r="C3551" s="59" t="s">
        <v>14</v>
      </c>
      <c r="D3551" s="60">
        <v>401.47</v>
      </c>
      <c r="E3551" s="60">
        <v>70.48</v>
      </c>
      <c r="F3551" s="60">
        <v>471.95</v>
      </c>
      <c r="G3551" s="13">
        <v>15</v>
      </c>
    </row>
    <row r="3552" spans="1:7" ht="30">
      <c r="A3552" s="416" t="s">
        <v>7146</v>
      </c>
      <c r="B3552" s="58" t="s">
        <v>7147</v>
      </c>
      <c r="C3552" s="59" t="s">
        <v>14</v>
      </c>
      <c r="D3552" s="60">
        <v>453.93</v>
      </c>
      <c r="E3552" s="60">
        <v>70.48</v>
      </c>
      <c r="F3552" s="60">
        <v>524.41</v>
      </c>
      <c r="G3552" s="13">
        <v>15</v>
      </c>
    </row>
    <row r="3553" spans="1:7" ht="30">
      <c r="A3553" s="416" t="s">
        <v>7148</v>
      </c>
      <c r="B3553" s="58" t="s">
        <v>7149</v>
      </c>
      <c r="C3553" s="59" t="s">
        <v>14</v>
      </c>
      <c r="D3553" s="60">
        <v>597.49</v>
      </c>
      <c r="E3553" s="60">
        <v>70.48</v>
      </c>
      <c r="F3553" s="60">
        <v>667.97</v>
      </c>
      <c r="G3553" s="13">
        <v>15</v>
      </c>
    </row>
    <row r="3554" spans="1:7" ht="30">
      <c r="A3554" s="416" t="s">
        <v>7150</v>
      </c>
      <c r="B3554" s="58" t="s">
        <v>7151</v>
      </c>
      <c r="C3554" s="59" t="s">
        <v>14</v>
      </c>
      <c r="D3554" s="60">
        <v>144.22999999999999</v>
      </c>
      <c r="E3554" s="60">
        <v>70.48</v>
      </c>
      <c r="F3554" s="60">
        <v>214.71</v>
      </c>
      <c r="G3554" s="13">
        <v>15</v>
      </c>
    </row>
    <row r="3555" spans="1:7" ht="30">
      <c r="A3555" s="416" t="s">
        <v>7152</v>
      </c>
      <c r="B3555" s="58" t="s">
        <v>7153</v>
      </c>
      <c r="C3555" s="59" t="s">
        <v>14</v>
      </c>
      <c r="D3555" s="60">
        <v>195.31</v>
      </c>
      <c r="E3555" s="60">
        <v>70.48</v>
      </c>
      <c r="F3555" s="60">
        <v>265.79000000000002</v>
      </c>
      <c r="G3555" s="13">
        <v>15</v>
      </c>
    </row>
    <row r="3556" spans="1:7" ht="30">
      <c r="A3556" s="416" t="s">
        <v>7154</v>
      </c>
      <c r="B3556" s="58" t="s">
        <v>7155</v>
      </c>
      <c r="C3556" s="59" t="s">
        <v>14</v>
      </c>
      <c r="D3556" s="60">
        <v>332.9</v>
      </c>
      <c r="E3556" s="60">
        <v>70.48</v>
      </c>
      <c r="F3556" s="60">
        <v>403.38</v>
      </c>
      <c r="G3556" s="13">
        <v>15</v>
      </c>
    </row>
    <row r="3557" spans="1:7" ht="30">
      <c r="A3557" s="416" t="s">
        <v>7156</v>
      </c>
      <c r="B3557" s="58" t="s">
        <v>7157</v>
      </c>
      <c r="C3557" s="59" t="s">
        <v>14</v>
      </c>
      <c r="D3557" s="60">
        <v>409.72</v>
      </c>
      <c r="E3557" s="60">
        <v>70.48</v>
      </c>
      <c r="F3557" s="60">
        <v>480.2</v>
      </c>
      <c r="G3557" s="13">
        <v>15</v>
      </c>
    </row>
    <row r="3558" spans="1:7" ht="30">
      <c r="A3558" s="416" t="s">
        <v>7158</v>
      </c>
      <c r="B3558" s="58" t="s">
        <v>7159</v>
      </c>
      <c r="C3558" s="59" t="s">
        <v>14</v>
      </c>
      <c r="D3558" s="60">
        <v>355.75</v>
      </c>
      <c r="E3558" s="60">
        <v>70.48</v>
      </c>
      <c r="F3558" s="60">
        <v>426.23</v>
      </c>
      <c r="G3558" s="13">
        <v>15</v>
      </c>
    </row>
    <row r="3559" spans="1:7" ht="30">
      <c r="A3559" s="416" t="s">
        <v>7160</v>
      </c>
      <c r="B3559" s="58" t="s">
        <v>7161</v>
      </c>
      <c r="C3559" s="59" t="s">
        <v>14</v>
      </c>
      <c r="D3559" s="60">
        <v>1749.14</v>
      </c>
      <c r="E3559" s="60">
        <v>70.48</v>
      </c>
      <c r="F3559" s="60">
        <v>1819.62</v>
      </c>
      <c r="G3559" s="13">
        <v>15</v>
      </c>
    </row>
    <row r="3560" spans="1:7" ht="30">
      <c r="A3560" s="416" t="s">
        <v>7162</v>
      </c>
      <c r="B3560" s="58" t="s">
        <v>7163</v>
      </c>
      <c r="C3560" s="59" t="s">
        <v>13</v>
      </c>
      <c r="D3560" s="60">
        <v>1127.77</v>
      </c>
      <c r="E3560" s="60">
        <v>22.08</v>
      </c>
      <c r="F3560" s="60">
        <v>1149.8499999999999</v>
      </c>
      <c r="G3560" s="13">
        <v>15</v>
      </c>
    </row>
    <row r="3561" spans="1:7" ht="30">
      <c r="A3561" s="416" t="s">
        <v>7164</v>
      </c>
      <c r="B3561" s="58" t="s">
        <v>7165</v>
      </c>
      <c r="C3561" s="59" t="s">
        <v>13</v>
      </c>
      <c r="D3561" s="60">
        <v>1062.03</v>
      </c>
      <c r="E3561" s="60">
        <v>29.13</v>
      </c>
      <c r="F3561" s="60">
        <v>1091.1600000000001</v>
      </c>
      <c r="G3561" s="13">
        <v>15</v>
      </c>
    </row>
    <row r="3562" spans="1:7">
      <c r="A3562" s="416" t="s">
        <v>7166</v>
      </c>
      <c r="B3562" s="58" t="s">
        <v>7167</v>
      </c>
      <c r="C3562" s="59"/>
      <c r="D3562" s="60"/>
      <c r="E3562" s="60"/>
      <c r="F3562" s="60"/>
      <c r="G3562" s="13">
        <v>15</v>
      </c>
    </row>
    <row r="3563" spans="1:7">
      <c r="A3563" s="416" t="s">
        <v>7168</v>
      </c>
      <c r="B3563" s="58" t="s">
        <v>7169</v>
      </c>
      <c r="C3563" s="59" t="s">
        <v>14</v>
      </c>
      <c r="D3563" s="60">
        <v>477.58</v>
      </c>
      <c r="E3563" s="60">
        <v>52.1</v>
      </c>
      <c r="F3563" s="60">
        <v>529.67999999999995</v>
      </c>
      <c r="G3563" s="13">
        <v>15</v>
      </c>
    </row>
    <row r="3564" spans="1:7">
      <c r="A3564" s="416" t="s">
        <v>7170</v>
      </c>
      <c r="B3564" s="58" t="s">
        <v>7171</v>
      </c>
      <c r="C3564" s="59"/>
      <c r="D3564" s="60"/>
      <c r="E3564" s="60"/>
      <c r="F3564" s="60"/>
    </row>
    <row r="3565" spans="1:7">
      <c r="A3565" s="416" t="s">
        <v>7172</v>
      </c>
      <c r="B3565" s="58" t="s">
        <v>7173</v>
      </c>
      <c r="C3565" s="59" t="s">
        <v>13</v>
      </c>
      <c r="D3565" s="60">
        <v>446.32</v>
      </c>
      <c r="E3565" s="60">
        <v>11.75</v>
      </c>
      <c r="F3565" s="60">
        <v>458.07</v>
      </c>
      <c r="G3565" s="13">
        <v>15</v>
      </c>
    </row>
    <row r="3566" spans="1:7" ht="30">
      <c r="A3566" s="416" t="s">
        <v>7174</v>
      </c>
      <c r="B3566" s="58" t="s">
        <v>7175</v>
      </c>
      <c r="C3566" s="59" t="s">
        <v>13</v>
      </c>
      <c r="D3566" s="60">
        <v>242.97</v>
      </c>
      <c r="E3566" s="60">
        <v>11.75</v>
      </c>
      <c r="F3566" s="60">
        <v>254.72</v>
      </c>
    </row>
    <row r="3567" spans="1:7" ht="30">
      <c r="A3567" s="416" t="s">
        <v>7176</v>
      </c>
      <c r="B3567" s="58" t="s">
        <v>7177</v>
      </c>
      <c r="C3567" s="59" t="s">
        <v>13</v>
      </c>
      <c r="D3567" s="60">
        <v>364.29</v>
      </c>
      <c r="E3567" s="60">
        <v>11.75</v>
      </c>
      <c r="F3567" s="60">
        <v>376.04</v>
      </c>
      <c r="G3567" s="13">
        <v>15</v>
      </c>
    </row>
    <row r="3568" spans="1:7">
      <c r="A3568" s="416" t="s">
        <v>7178</v>
      </c>
      <c r="B3568" s="58" t="s">
        <v>7179</v>
      </c>
      <c r="C3568" s="59"/>
      <c r="D3568" s="60"/>
      <c r="E3568" s="60"/>
      <c r="F3568" s="60"/>
      <c r="G3568" s="13">
        <v>15</v>
      </c>
    </row>
    <row r="3569" spans="1:7">
      <c r="A3569" s="416" t="s">
        <v>7180</v>
      </c>
      <c r="B3569" s="58" t="s">
        <v>7181</v>
      </c>
      <c r="C3569" s="59" t="s">
        <v>14</v>
      </c>
      <c r="D3569" s="60">
        <v>1902.45</v>
      </c>
      <c r="E3569" s="60">
        <v>1682.29</v>
      </c>
      <c r="F3569" s="60">
        <v>3584.74</v>
      </c>
      <c r="G3569" s="13">
        <v>15</v>
      </c>
    </row>
    <row r="3570" spans="1:7">
      <c r="A3570" s="416" t="s">
        <v>7182</v>
      </c>
      <c r="B3570" s="58" t="s">
        <v>7183</v>
      </c>
      <c r="C3570" s="59" t="s">
        <v>14</v>
      </c>
      <c r="D3570" s="60">
        <v>3224.34</v>
      </c>
      <c r="E3570" s="60">
        <v>2614.65</v>
      </c>
      <c r="F3570" s="60">
        <v>5838.99</v>
      </c>
    </row>
    <row r="3571" spans="1:7">
      <c r="A3571" s="416" t="s">
        <v>7184</v>
      </c>
      <c r="B3571" s="58" t="s">
        <v>7185</v>
      </c>
      <c r="C3571" s="59" t="s">
        <v>14</v>
      </c>
      <c r="D3571" s="60">
        <v>4486.49</v>
      </c>
      <c r="E3571" s="60">
        <v>3540.25</v>
      </c>
      <c r="F3571" s="60">
        <v>8026.74</v>
      </c>
      <c r="G3571" s="13">
        <v>15</v>
      </c>
    </row>
    <row r="3572" spans="1:7">
      <c r="A3572" s="416" t="s">
        <v>7186</v>
      </c>
      <c r="B3572" s="58" t="s">
        <v>7187</v>
      </c>
      <c r="C3572" s="59" t="s">
        <v>14</v>
      </c>
      <c r="D3572" s="60">
        <v>1512.74</v>
      </c>
      <c r="E3572" s="60">
        <v>1206.44</v>
      </c>
      <c r="F3572" s="60">
        <v>2719.18</v>
      </c>
      <c r="G3572" s="13">
        <v>15</v>
      </c>
    </row>
    <row r="3573" spans="1:7">
      <c r="A3573" s="416" t="s">
        <v>32196</v>
      </c>
      <c r="B3573" s="58" t="s">
        <v>32197</v>
      </c>
      <c r="C3573" s="59" t="s">
        <v>14</v>
      </c>
      <c r="D3573" s="60">
        <v>2565.11</v>
      </c>
      <c r="E3573" s="60">
        <v>1906.7</v>
      </c>
      <c r="F3573" s="60">
        <v>4471.8100000000004</v>
      </c>
      <c r="G3573" s="13">
        <v>15</v>
      </c>
    </row>
    <row r="3574" spans="1:7">
      <c r="A3574" s="416" t="s">
        <v>7188</v>
      </c>
      <c r="B3574" s="58" t="s">
        <v>7189</v>
      </c>
      <c r="C3574" s="59" t="s">
        <v>14</v>
      </c>
      <c r="D3574" s="60">
        <v>3940.92</v>
      </c>
      <c r="E3574" s="60">
        <v>2846.63</v>
      </c>
      <c r="F3574" s="60">
        <v>6787.55</v>
      </c>
      <c r="G3574" s="13">
        <v>15</v>
      </c>
    </row>
    <row r="3575" spans="1:7" ht="30">
      <c r="A3575" s="416" t="s">
        <v>7190</v>
      </c>
      <c r="B3575" s="58" t="s">
        <v>7191</v>
      </c>
      <c r="C3575" s="59" t="s">
        <v>13</v>
      </c>
      <c r="D3575" s="60">
        <v>337.24</v>
      </c>
      <c r="E3575" s="60">
        <v>413.54</v>
      </c>
      <c r="F3575" s="60">
        <v>750.78</v>
      </c>
      <c r="G3575" s="13">
        <v>15</v>
      </c>
    </row>
    <row r="3576" spans="1:7">
      <c r="A3576" s="416" t="s">
        <v>7192</v>
      </c>
      <c r="B3576" s="58" t="s">
        <v>7193</v>
      </c>
      <c r="C3576" s="59" t="s">
        <v>14</v>
      </c>
      <c r="D3576" s="60">
        <v>2441.36</v>
      </c>
      <c r="E3576" s="60">
        <v>2636.31</v>
      </c>
      <c r="F3576" s="60">
        <v>5077.67</v>
      </c>
      <c r="G3576" s="13">
        <v>15</v>
      </c>
    </row>
    <row r="3577" spans="1:7">
      <c r="A3577" s="416" t="s">
        <v>7194</v>
      </c>
      <c r="B3577" s="58" t="s">
        <v>7195</v>
      </c>
      <c r="C3577" s="59"/>
      <c r="D3577" s="60"/>
      <c r="E3577" s="60"/>
      <c r="F3577" s="60"/>
      <c r="G3577" s="13">
        <v>15</v>
      </c>
    </row>
    <row r="3578" spans="1:7" ht="30">
      <c r="A3578" s="416" t="s">
        <v>7196</v>
      </c>
      <c r="B3578" s="58" t="s">
        <v>7197</v>
      </c>
      <c r="C3578" s="59" t="s">
        <v>14</v>
      </c>
      <c r="D3578" s="60">
        <v>3705.12</v>
      </c>
      <c r="E3578" s="60">
        <v>3309.6</v>
      </c>
      <c r="F3578" s="60">
        <v>7014.72</v>
      </c>
      <c r="G3578" s="13">
        <v>15</v>
      </c>
    </row>
    <row r="3579" spans="1:7" ht="30">
      <c r="A3579" s="416" t="s">
        <v>7198</v>
      </c>
      <c r="B3579" s="58" t="s">
        <v>7199</v>
      </c>
      <c r="C3579" s="59" t="s">
        <v>14</v>
      </c>
      <c r="D3579" s="60">
        <v>6586.16</v>
      </c>
      <c r="E3579" s="60">
        <v>5379.37</v>
      </c>
      <c r="F3579" s="60">
        <v>11965.53</v>
      </c>
    </row>
    <row r="3580" spans="1:7" ht="30">
      <c r="A3580" s="416" t="s">
        <v>7200</v>
      </c>
      <c r="B3580" s="58" t="s">
        <v>7201</v>
      </c>
      <c r="C3580" s="59" t="s">
        <v>14</v>
      </c>
      <c r="D3580" s="60">
        <v>8489.4599999999991</v>
      </c>
      <c r="E3580" s="60">
        <v>7103.97</v>
      </c>
      <c r="F3580" s="60">
        <v>15593.43</v>
      </c>
      <c r="G3580" s="13">
        <v>15</v>
      </c>
    </row>
    <row r="3581" spans="1:7" ht="30">
      <c r="A3581" s="416" t="s">
        <v>7202</v>
      </c>
      <c r="B3581" s="58" t="s">
        <v>7203</v>
      </c>
      <c r="C3581" s="59" t="s">
        <v>14</v>
      </c>
      <c r="D3581" s="60">
        <v>12822.65</v>
      </c>
      <c r="E3581" s="60">
        <v>8854.92</v>
      </c>
      <c r="F3581" s="60">
        <v>21677.57</v>
      </c>
      <c r="G3581" s="13">
        <v>15</v>
      </c>
    </row>
    <row r="3582" spans="1:7">
      <c r="A3582" s="416" t="s">
        <v>7204</v>
      </c>
      <c r="B3582" s="58" t="s">
        <v>7205</v>
      </c>
      <c r="C3582" s="59"/>
      <c r="D3582" s="60"/>
      <c r="E3582" s="60"/>
      <c r="F3582" s="60"/>
      <c r="G3582" s="13">
        <v>15</v>
      </c>
    </row>
    <row r="3583" spans="1:7" ht="30">
      <c r="A3583" s="416" t="s">
        <v>7206</v>
      </c>
      <c r="B3583" s="58" t="s">
        <v>7207</v>
      </c>
      <c r="C3583" s="59" t="s">
        <v>14</v>
      </c>
      <c r="D3583" s="60">
        <v>2500.0500000000002</v>
      </c>
      <c r="E3583" s="60">
        <v>1656.06</v>
      </c>
      <c r="F3583" s="60">
        <v>4156.1099999999997</v>
      </c>
      <c r="G3583" s="13">
        <v>15</v>
      </c>
    </row>
    <row r="3584" spans="1:7" ht="30">
      <c r="A3584" s="416" t="s">
        <v>7208</v>
      </c>
      <c r="B3584" s="58" t="s">
        <v>7209</v>
      </c>
      <c r="C3584" s="59" t="s">
        <v>14</v>
      </c>
      <c r="D3584" s="60">
        <v>6875.25</v>
      </c>
      <c r="E3584" s="60">
        <v>2473.46</v>
      </c>
      <c r="F3584" s="60">
        <v>9348.7099999999991</v>
      </c>
    </row>
    <row r="3585" spans="1:7" ht="30">
      <c r="A3585" s="416" t="s">
        <v>7210</v>
      </c>
      <c r="B3585" s="58" t="s">
        <v>7211</v>
      </c>
      <c r="C3585" s="59" t="s">
        <v>14</v>
      </c>
      <c r="D3585" s="60">
        <v>10138.42</v>
      </c>
      <c r="E3585" s="60">
        <v>4946.91</v>
      </c>
      <c r="F3585" s="60">
        <v>15085.33</v>
      </c>
      <c r="G3585" s="13">
        <v>15</v>
      </c>
    </row>
    <row r="3586" spans="1:7">
      <c r="A3586" s="416" t="s">
        <v>7212</v>
      </c>
      <c r="B3586" s="58" t="s">
        <v>7213</v>
      </c>
      <c r="C3586" s="59" t="s">
        <v>13</v>
      </c>
      <c r="D3586" s="60">
        <v>1613.47</v>
      </c>
      <c r="E3586" s="60">
        <v>823.36</v>
      </c>
      <c r="F3586" s="60">
        <v>2436.83</v>
      </c>
      <c r="G3586" s="13">
        <v>15</v>
      </c>
    </row>
    <row r="3587" spans="1:7" ht="30">
      <c r="A3587" s="416" t="s">
        <v>7214</v>
      </c>
      <c r="B3587" s="58" t="s">
        <v>7215</v>
      </c>
      <c r="C3587" s="59" t="s">
        <v>14</v>
      </c>
      <c r="D3587" s="60">
        <v>899.77</v>
      </c>
      <c r="E3587" s="60">
        <v>46.98</v>
      </c>
      <c r="F3587" s="60">
        <v>946.75</v>
      </c>
      <c r="G3587" s="13">
        <v>15</v>
      </c>
    </row>
    <row r="3588" spans="1:7">
      <c r="A3588" s="416" t="s">
        <v>7216</v>
      </c>
      <c r="B3588" s="58" t="s">
        <v>7217</v>
      </c>
      <c r="C3588" s="59"/>
      <c r="D3588" s="60"/>
      <c r="E3588" s="60"/>
      <c r="F3588" s="60"/>
      <c r="G3588" s="13">
        <v>15</v>
      </c>
    </row>
    <row r="3589" spans="1:7">
      <c r="A3589" s="416" t="s">
        <v>7218</v>
      </c>
      <c r="B3589" s="58" t="s">
        <v>7219</v>
      </c>
      <c r="C3589" s="59" t="s">
        <v>13</v>
      </c>
      <c r="D3589" s="60">
        <v>374.59</v>
      </c>
      <c r="E3589" s="60">
        <v>34.090000000000003</v>
      </c>
      <c r="F3589" s="60">
        <v>408.68</v>
      </c>
      <c r="G3589" s="13">
        <v>15</v>
      </c>
    </row>
    <row r="3590" spans="1:7">
      <c r="A3590" s="416" t="s">
        <v>7220</v>
      </c>
      <c r="B3590" s="58" t="s">
        <v>7221</v>
      </c>
      <c r="C3590" s="59" t="s">
        <v>13</v>
      </c>
      <c r="D3590" s="60">
        <v>626.46</v>
      </c>
      <c r="E3590" s="60">
        <v>51.13</v>
      </c>
      <c r="F3590" s="60">
        <v>677.59</v>
      </c>
    </row>
    <row r="3591" spans="1:7">
      <c r="A3591" s="416" t="s">
        <v>7222</v>
      </c>
      <c r="B3591" s="58" t="s">
        <v>7223</v>
      </c>
      <c r="C3591" s="59" t="s">
        <v>13</v>
      </c>
      <c r="D3591" s="60">
        <v>631.41</v>
      </c>
      <c r="E3591" s="60">
        <v>68.17</v>
      </c>
      <c r="F3591" s="60">
        <v>699.58</v>
      </c>
      <c r="G3591" s="13">
        <v>15</v>
      </c>
    </row>
    <row r="3592" spans="1:7">
      <c r="A3592" s="416" t="s">
        <v>7224</v>
      </c>
      <c r="B3592" s="58" t="s">
        <v>7225</v>
      </c>
      <c r="C3592" s="59" t="s">
        <v>13</v>
      </c>
      <c r="D3592" s="60">
        <v>872.16</v>
      </c>
      <c r="E3592" s="60">
        <v>85.22</v>
      </c>
      <c r="F3592" s="60">
        <v>957.38</v>
      </c>
      <c r="G3592" s="13">
        <v>15</v>
      </c>
    </row>
    <row r="3593" spans="1:7">
      <c r="A3593" s="416" t="s">
        <v>7226</v>
      </c>
      <c r="B3593" s="58" t="s">
        <v>7227</v>
      </c>
      <c r="C3593" s="59" t="s">
        <v>13</v>
      </c>
      <c r="D3593" s="60">
        <v>1033.76</v>
      </c>
      <c r="E3593" s="60">
        <v>102.26</v>
      </c>
      <c r="F3593" s="60">
        <v>1136.02</v>
      </c>
      <c r="G3593" s="13">
        <v>15</v>
      </c>
    </row>
    <row r="3594" spans="1:7">
      <c r="A3594" s="416" t="s">
        <v>7228</v>
      </c>
      <c r="B3594" s="58" t="s">
        <v>7229</v>
      </c>
      <c r="C3594" s="59" t="s">
        <v>13</v>
      </c>
      <c r="D3594" s="60">
        <v>2478.33</v>
      </c>
      <c r="E3594" s="60">
        <v>170.43</v>
      </c>
      <c r="F3594" s="60">
        <v>2648.76</v>
      </c>
      <c r="G3594" s="13">
        <v>15</v>
      </c>
    </row>
    <row r="3595" spans="1:7">
      <c r="A3595" s="416" t="s">
        <v>7230</v>
      </c>
      <c r="B3595" s="58" t="s">
        <v>7231</v>
      </c>
      <c r="C3595" s="59"/>
      <c r="D3595" s="60"/>
      <c r="E3595" s="60"/>
      <c r="F3595" s="60"/>
      <c r="G3595" s="13">
        <v>15</v>
      </c>
    </row>
    <row r="3596" spans="1:7">
      <c r="A3596" s="416" t="s">
        <v>7232</v>
      </c>
      <c r="B3596" s="58" t="s">
        <v>7233</v>
      </c>
      <c r="C3596" s="59" t="s">
        <v>14</v>
      </c>
      <c r="D3596" s="60">
        <v>467.79</v>
      </c>
      <c r="E3596" s="60">
        <v>20.84</v>
      </c>
      <c r="F3596" s="60">
        <v>488.63</v>
      </c>
      <c r="G3596" s="13">
        <v>15</v>
      </c>
    </row>
    <row r="3597" spans="1:7" ht="30">
      <c r="A3597" s="416" t="s">
        <v>7234</v>
      </c>
      <c r="B3597" s="58" t="s">
        <v>7235</v>
      </c>
      <c r="C3597" s="59" t="s">
        <v>14</v>
      </c>
      <c r="D3597" s="60">
        <v>228.58</v>
      </c>
      <c r="E3597" s="60">
        <v>26.06</v>
      </c>
      <c r="F3597" s="60">
        <v>254.64</v>
      </c>
    </row>
    <row r="3598" spans="1:7">
      <c r="A3598" s="416" t="s">
        <v>32198</v>
      </c>
      <c r="B3598" s="58" t="s">
        <v>7236</v>
      </c>
      <c r="C3598" s="59"/>
      <c r="D3598" s="60"/>
      <c r="E3598" s="60"/>
      <c r="F3598" s="60"/>
      <c r="G3598" s="13">
        <v>15</v>
      </c>
    </row>
    <row r="3599" spans="1:7">
      <c r="A3599" s="416" t="s">
        <v>7237</v>
      </c>
      <c r="B3599" s="58" t="s">
        <v>7238</v>
      </c>
      <c r="C3599" s="59"/>
      <c r="D3599" s="60"/>
      <c r="E3599" s="60"/>
      <c r="F3599" s="60"/>
      <c r="G3599" s="13">
        <v>15</v>
      </c>
    </row>
    <row r="3600" spans="1:7" ht="30">
      <c r="A3600" s="416" t="s">
        <v>7239</v>
      </c>
      <c r="B3600" s="58" t="s">
        <v>7240</v>
      </c>
      <c r="C3600" s="59" t="s">
        <v>14</v>
      </c>
      <c r="D3600" s="60">
        <v>1028.94</v>
      </c>
      <c r="E3600" s="60">
        <v>182.36</v>
      </c>
      <c r="F3600" s="60">
        <v>1211.3</v>
      </c>
    </row>
    <row r="3601" spans="1:7">
      <c r="A3601" s="416" t="s">
        <v>7241</v>
      </c>
      <c r="B3601" s="58" t="s">
        <v>7242</v>
      </c>
      <c r="C3601" s="59" t="s">
        <v>14</v>
      </c>
      <c r="D3601" s="60">
        <v>398.64</v>
      </c>
      <c r="E3601" s="60">
        <v>182.36</v>
      </c>
      <c r="F3601" s="60">
        <v>581</v>
      </c>
    </row>
    <row r="3602" spans="1:7">
      <c r="A3602" s="416" t="s">
        <v>30110</v>
      </c>
      <c r="B3602" s="58" t="s">
        <v>30111</v>
      </c>
      <c r="C3602" s="59" t="s">
        <v>14</v>
      </c>
      <c r="D3602" s="60">
        <v>147.74</v>
      </c>
      <c r="E3602" s="60">
        <v>182.36</v>
      </c>
      <c r="F3602" s="60">
        <v>330.1</v>
      </c>
      <c r="G3602" s="13">
        <v>15</v>
      </c>
    </row>
    <row r="3603" spans="1:7">
      <c r="A3603" s="416" t="s">
        <v>7243</v>
      </c>
      <c r="B3603" s="58" t="s">
        <v>7244</v>
      </c>
      <c r="C3603" s="59" t="s">
        <v>13</v>
      </c>
      <c r="D3603" s="60">
        <v>18.37</v>
      </c>
      <c r="E3603" s="60">
        <v>5.21</v>
      </c>
      <c r="F3603" s="60">
        <v>23.58</v>
      </c>
      <c r="G3603" s="13">
        <v>15</v>
      </c>
    </row>
    <row r="3604" spans="1:7" ht="30">
      <c r="A3604" s="416" t="s">
        <v>479</v>
      </c>
      <c r="B3604" s="58" t="s">
        <v>480</v>
      </c>
      <c r="C3604" s="59" t="s">
        <v>14</v>
      </c>
      <c r="D3604" s="60">
        <v>59.94</v>
      </c>
      <c r="E3604" s="60">
        <v>15.63</v>
      </c>
      <c r="F3604" s="60">
        <v>75.569999999999993</v>
      </c>
      <c r="G3604" s="13">
        <v>15</v>
      </c>
    </row>
    <row r="3605" spans="1:7">
      <c r="A3605" s="416" t="s">
        <v>7245</v>
      </c>
      <c r="B3605" s="58" t="s">
        <v>7246</v>
      </c>
      <c r="C3605" s="59" t="s">
        <v>13</v>
      </c>
      <c r="D3605" s="60">
        <v>28.15</v>
      </c>
      <c r="E3605" s="60">
        <v>5.21</v>
      </c>
      <c r="F3605" s="60">
        <v>33.36</v>
      </c>
      <c r="G3605" s="13">
        <v>15</v>
      </c>
    </row>
    <row r="3606" spans="1:7" ht="30">
      <c r="A3606" s="416" t="s">
        <v>7247</v>
      </c>
      <c r="B3606" s="58" t="s">
        <v>7248</v>
      </c>
      <c r="C3606" s="59" t="s">
        <v>14</v>
      </c>
      <c r="D3606" s="60">
        <v>239.85</v>
      </c>
      <c r="E3606" s="60">
        <v>5.21</v>
      </c>
      <c r="F3606" s="60">
        <v>245.06</v>
      </c>
      <c r="G3606" s="13">
        <v>15</v>
      </c>
    </row>
    <row r="3607" spans="1:7" ht="45">
      <c r="A3607" s="416" t="s">
        <v>7249</v>
      </c>
      <c r="B3607" s="58" t="s">
        <v>7250</v>
      </c>
      <c r="C3607" s="59" t="s">
        <v>14</v>
      </c>
      <c r="D3607" s="60">
        <v>3791.01</v>
      </c>
      <c r="E3607" s="60">
        <v>286.55</v>
      </c>
      <c r="F3607" s="60">
        <v>4077.56</v>
      </c>
      <c r="G3607" s="13">
        <v>15</v>
      </c>
    </row>
    <row r="3608" spans="1:7">
      <c r="A3608" s="416" t="s">
        <v>7251</v>
      </c>
      <c r="B3608" s="58" t="s">
        <v>7252</v>
      </c>
      <c r="C3608" s="59" t="s">
        <v>14</v>
      </c>
      <c r="D3608" s="60">
        <v>64.89</v>
      </c>
      <c r="E3608" s="60">
        <v>5.21</v>
      </c>
      <c r="F3608" s="60">
        <v>70.099999999999994</v>
      </c>
      <c r="G3608" s="13">
        <v>15</v>
      </c>
    </row>
    <row r="3609" spans="1:7">
      <c r="A3609" s="416" t="s">
        <v>7253</v>
      </c>
      <c r="B3609" s="58" t="s">
        <v>7254</v>
      </c>
      <c r="C3609" s="59" t="s">
        <v>14</v>
      </c>
      <c r="D3609" s="60">
        <v>88.52</v>
      </c>
      <c r="E3609" s="60">
        <v>5.21</v>
      </c>
      <c r="F3609" s="60">
        <v>93.73</v>
      </c>
      <c r="G3609" s="13">
        <v>15</v>
      </c>
    </row>
    <row r="3610" spans="1:7">
      <c r="A3610" s="416" t="s">
        <v>7255</v>
      </c>
      <c r="B3610" s="58" t="s">
        <v>7256</v>
      </c>
      <c r="C3610" s="59" t="s">
        <v>14</v>
      </c>
      <c r="D3610" s="60">
        <v>2224.02</v>
      </c>
      <c r="E3610" s="60">
        <v>66.86</v>
      </c>
      <c r="F3610" s="60">
        <v>2290.88</v>
      </c>
      <c r="G3610" s="13">
        <v>15</v>
      </c>
    </row>
    <row r="3611" spans="1:7">
      <c r="A3611" s="416" t="s">
        <v>7257</v>
      </c>
      <c r="B3611" s="58" t="s">
        <v>7258</v>
      </c>
      <c r="C3611" s="59" t="s">
        <v>14</v>
      </c>
      <c r="D3611" s="60">
        <v>118.07</v>
      </c>
      <c r="E3611" s="60">
        <v>5.21</v>
      </c>
      <c r="F3611" s="60">
        <v>123.28</v>
      </c>
      <c r="G3611" s="13">
        <v>15</v>
      </c>
    </row>
    <row r="3612" spans="1:7">
      <c r="A3612" s="416" t="s">
        <v>7259</v>
      </c>
      <c r="B3612" s="58" t="s">
        <v>7260</v>
      </c>
      <c r="C3612" s="59" t="s">
        <v>14</v>
      </c>
      <c r="D3612" s="60">
        <v>82.81</v>
      </c>
      <c r="E3612" s="60">
        <v>5.21</v>
      </c>
      <c r="F3612" s="60">
        <v>88.02</v>
      </c>
      <c r="G3612" s="13">
        <v>15</v>
      </c>
    </row>
    <row r="3613" spans="1:7">
      <c r="A3613" s="416" t="s">
        <v>7261</v>
      </c>
      <c r="B3613" s="58" t="s">
        <v>7262</v>
      </c>
      <c r="C3613" s="59" t="s">
        <v>14</v>
      </c>
      <c r="D3613" s="60">
        <v>18.670000000000002</v>
      </c>
      <c r="E3613" s="60">
        <v>0.7</v>
      </c>
      <c r="F3613" s="60">
        <v>19.37</v>
      </c>
      <c r="G3613" s="13">
        <v>15</v>
      </c>
    </row>
    <row r="3614" spans="1:7">
      <c r="A3614" s="416" t="s">
        <v>7263</v>
      </c>
      <c r="B3614" s="58" t="s">
        <v>7264</v>
      </c>
      <c r="C3614" s="59" t="s">
        <v>14</v>
      </c>
      <c r="D3614" s="60">
        <v>173.88</v>
      </c>
      <c r="E3614" s="60">
        <v>5.21</v>
      </c>
      <c r="F3614" s="60">
        <v>179.09</v>
      </c>
      <c r="G3614" s="13">
        <v>15</v>
      </c>
    </row>
    <row r="3615" spans="1:7" ht="30">
      <c r="A3615" s="416" t="s">
        <v>7265</v>
      </c>
      <c r="B3615" s="58" t="s">
        <v>7266</v>
      </c>
      <c r="C3615" s="59" t="s">
        <v>14</v>
      </c>
      <c r="D3615" s="60">
        <v>1972.18</v>
      </c>
      <c r="E3615" s="60">
        <v>270.92</v>
      </c>
      <c r="F3615" s="60">
        <v>2243.1</v>
      </c>
      <c r="G3615" s="13">
        <v>15</v>
      </c>
    </row>
    <row r="3616" spans="1:7" ht="30">
      <c r="A3616" s="416" t="s">
        <v>475</v>
      </c>
      <c r="B3616" s="58" t="s">
        <v>476</v>
      </c>
      <c r="C3616" s="59" t="s">
        <v>14</v>
      </c>
      <c r="D3616" s="60">
        <v>2547.0100000000002</v>
      </c>
      <c r="E3616" s="60">
        <v>270.92</v>
      </c>
      <c r="F3616" s="60">
        <v>2817.93</v>
      </c>
      <c r="G3616" s="13">
        <v>15</v>
      </c>
    </row>
    <row r="3617" spans="1:7" ht="30">
      <c r="A3617" s="416" t="s">
        <v>7267</v>
      </c>
      <c r="B3617" s="58" t="s">
        <v>7268</v>
      </c>
      <c r="C3617" s="59" t="s">
        <v>14</v>
      </c>
      <c r="D3617" s="60">
        <v>2924.45</v>
      </c>
      <c r="E3617" s="60">
        <v>848.2</v>
      </c>
      <c r="F3617" s="60">
        <v>3772.65</v>
      </c>
      <c r="G3617" s="13">
        <v>15</v>
      </c>
    </row>
    <row r="3618" spans="1:7">
      <c r="A3618" s="416" t="s">
        <v>7269</v>
      </c>
      <c r="B3618" s="58" t="s">
        <v>7270</v>
      </c>
      <c r="C3618" s="59"/>
      <c r="D3618" s="60"/>
      <c r="E3618" s="60"/>
      <c r="F3618" s="60"/>
      <c r="G3618" s="13">
        <v>15</v>
      </c>
    </row>
    <row r="3619" spans="1:7" ht="30">
      <c r="A3619" s="416" t="s">
        <v>7271</v>
      </c>
      <c r="B3619" s="58" t="s">
        <v>30112</v>
      </c>
      <c r="C3619" s="59" t="s">
        <v>14</v>
      </c>
      <c r="D3619" s="60">
        <v>27.31</v>
      </c>
      <c r="E3619" s="60">
        <v>18.329999999999998</v>
      </c>
      <c r="F3619" s="60">
        <v>45.64</v>
      </c>
      <c r="G3619" s="13">
        <v>15</v>
      </c>
    </row>
    <row r="3620" spans="1:7">
      <c r="A3620" s="416" t="s">
        <v>7272</v>
      </c>
      <c r="B3620" s="58" t="s">
        <v>7273</v>
      </c>
      <c r="C3620" s="59" t="s">
        <v>14</v>
      </c>
      <c r="D3620" s="60">
        <v>890.31</v>
      </c>
      <c r="E3620" s="60">
        <v>26.06</v>
      </c>
      <c r="F3620" s="60">
        <v>916.37</v>
      </c>
    </row>
    <row r="3621" spans="1:7" ht="30">
      <c r="A3621" s="416" t="s">
        <v>7274</v>
      </c>
      <c r="B3621" s="58" t="s">
        <v>30113</v>
      </c>
      <c r="C3621" s="59" t="s">
        <v>14</v>
      </c>
      <c r="D3621" s="60">
        <v>29.38</v>
      </c>
      <c r="E3621" s="60">
        <v>18.329999999999998</v>
      </c>
      <c r="F3621" s="60">
        <v>47.71</v>
      </c>
      <c r="G3621" s="13">
        <v>15</v>
      </c>
    </row>
    <row r="3622" spans="1:7" ht="30">
      <c r="A3622" s="416" t="s">
        <v>7275</v>
      </c>
      <c r="B3622" s="58" t="s">
        <v>7276</v>
      </c>
      <c r="C3622" s="59" t="s">
        <v>14</v>
      </c>
      <c r="D3622" s="60">
        <v>7890.47</v>
      </c>
      <c r="E3622" s="60">
        <v>156.30000000000001</v>
      </c>
      <c r="F3622" s="60">
        <v>8046.77</v>
      </c>
      <c r="G3622" s="13">
        <v>15</v>
      </c>
    </row>
    <row r="3623" spans="1:7">
      <c r="A3623" s="416" t="s">
        <v>7277</v>
      </c>
      <c r="B3623" s="58" t="s">
        <v>7278</v>
      </c>
      <c r="C3623" s="59"/>
      <c r="D3623" s="60"/>
      <c r="E3623" s="60"/>
      <c r="F3623" s="60"/>
      <c r="G3623" s="13">
        <v>15</v>
      </c>
    </row>
    <row r="3624" spans="1:7" ht="30">
      <c r="A3624" s="416" t="s">
        <v>7279</v>
      </c>
      <c r="B3624" s="58" t="s">
        <v>7280</v>
      </c>
      <c r="C3624" s="59" t="s">
        <v>14</v>
      </c>
      <c r="D3624" s="60">
        <v>243.35</v>
      </c>
      <c r="E3624" s="60">
        <v>41.68</v>
      </c>
      <c r="F3624" s="60">
        <v>285.02999999999997</v>
      </c>
      <c r="G3624" s="13">
        <v>15</v>
      </c>
    </row>
    <row r="3625" spans="1:7" ht="30">
      <c r="A3625" s="416" t="s">
        <v>7281</v>
      </c>
      <c r="B3625" s="58" t="s">
        <v>7282</v>
      </c>
      <c r="C3625" s="59" t="s">
        <v>14</v>
      </c>
      <c r="D3625" s="60">
        <v>23301.68</v>
      </c>
      <c r="E3625" s="60">
        <v>16.600000000000001</v>
      </c>
      <c r="F3625" s="60">
        <v>23318.28</v>
      </c>
    </row>
    <row r="3626" spans="1:7" ht="30">
      <c r="A3626" s="416" t="s">
        <v>7283</v>
      </c>
      <c r="B3626" s="58" t="s">
        <v>7284</v>
      </c>
      <c r="C3626" s="59" t="s">
        <v>14</v>
      </c>
      <c r="D3626" s="60">
        <v>73.459999999999994</v>
      </c>
      <c r="E3626" s="60">
        <v>26.06</v>
      </c>
      <c r="F3626" s="60">
        <v>99.52</v>
      </c>
      <c r="G3626" s="13">
        <v>15</v>
      </c>
    </row>
    <row r="3627" spans="1:7" ht="30">
      <c r="A3627" s="416" t="s">
        <v>7285</v>
      </c>
      <c r="B3627" s="58" t="s">
        <v>7286</v>
      </c>
      <c r="C3627" s="59" t="s">
        <v>14</v>
      </c>
      <c r="D3627" s="60">
        <v>538.04999999999995</v>
      </c>
      <c r="E3627" s="60">
        <v>15.63</v>
      </c>
      <c r="F3627" s="60">
        <v>553.67999999999995</v>
      </c>
      <c r="G3627" s="13">
        <v>15</v>
      </c>
    </row>
    <row r="3628" spans="1:7">
      <c r="A3628" s="416" t="s">
        <v>7287</v>
      </c>
      <c r="B3628" s="58" t="s">
        <v>7288</v>
      </c>
      <c r="C3628" s="59" t="s">
        <v>14</v>
      </c>
      <c r="D3628" s="60">
        <v>79.78</v>
      </c>
      <c r="E3628" s="60">
        <v>15.63</v>
      </c>
      <c r="F3628" s="60">
        <v>95.41</v>
      </c>
      <c r="G3628" s="13">
        <v>15</v>
      </c>
    </row>
    <row r="3629" spans="1:7" ht="30">
      <c r="A3629" s="416" t="s">
        <v>7289</v>
      </c>
      <c r="B3629" s="58" t="s">
        <v>7290</v>
      </c>
      <c r="C3629" s="59" t="s">
        <v>14</v>
      </c>
      <c r="D3629" s="60">
        <v>190.65</v>
      </c>
      <c r="E3629" s="60">
        <v>15.63</v>
      </c>
      <c r="F3629" s="60">
        <v>206.28</v>
      </c>
      <c r="G3629" s="13">
        <v>15</v>
      </c>
    </row>
    <row r="3630" spans="1:7" ht="30">
      <c r="A3630" s="416" t="s">
        <v>7291</v>
      </c>
      <c r="B3630" s="58" t="s">
        <v>7292</v>
      </c>
      <c r="C3630" s="59" t="s">
        <v>14</v>
      </c>
      <c r="D3630" s="60">
        <v>276.17</v>
      </c>
      <c r="E3630" s="60">
        <v>15.63</v>
      </c>
      <c r="F3630" s="60">
        <v>291.8</v>
      </c>
      <c r="G3630" s="13">
        <v>15</v>
      </c>
    </row>
    <row r="3631" spans="1:7">
      <c r="A3631" s="416" t="s">
        <v>7293</v>
      </c>
      <c r="B3631" s="58" t="s">
        <v>7294</v>
      </c>
      <c r="C3631" s="59" t="s">
        <v>14</v>
      </c>
      <c r="D3631" s="60">
        <v>325.33</v>
      </c>
      <c r="E3631" s="60">
        <v>15.63</v>
      </c>
      <c r="F3631" s="60">
        <v>340.96</v>
      </c>
      <c r="G3631" s="13">
        <v>15</v>
      </c>
    </row>
    <row r="3632" spans="1:7" ht="30">
      <c r="A3632" s="416" t="s">
        <v>7295</v>
      </c>
      <c r="B3632" s="58" t="s">
        <v>7296</v>
      </c>
      <c r="C3632" s="59" t="s">
        <v>14</v>
      </c>
      <c r="D3632" s="60">
        <v>742.64</v>
      </c>
      <c r="E3632" s="60">
        <v>16.600000000000001</v>
      </c>
      <c r="F3632" s="60">
        <v>759.24</v>
      </c>
      <c r="G3632" s="13">
        <v>15</v>
      </c>
    </row>
    <row r="3633" spans="1:7" ht="30">
      <c r="A3633" s="416" t="s">
        <v>7297</v>
      </c>
      <c r="B3633" s="58" t="s">
        <v>7298</v>
      </c>
      <c r="C3633" s="59" t="s">
        <v>14</v>
      </c>
      <c r="D3633" s="60">
        <v>815.11</v>
      </c>
      <c r="E3633" s="60">
        <v>16.600000000000001</v>
      </c>
      <c r="F3633" s="60">
        <v>831.71</v>
      </c>
      <c r="G3633" s="13">
        <v>15</v>
      </c>
    </row>
    <row r="3634" spans="1:7">
      <c r="A3634" s="416" t="s">
        <v>7299</v>
      </c>
      <c r="B3634" s="58" t="s">
        <v>7300</v>
      </c>
      <c r="C3634" s="59" t="s">
        <v>14</v>
      </c>
      <c r="D3634" s="60">
        <v>81.290000000000006</v>
      </c>
      <c r="E3634" s="60">
        <v>15.63</v>
      </c>
      <c r="F3634" s="60">
        <v>96.92</v>
      </c>
      <c r="G3634" s="13">
        <v>15</v>
      </c>
    </row>
    <row r="3635" spans="1:7" ht="45">
      <c r="A3635" s="416" t="s">
        <v>108</v>
      </c>
      <c r="B3635" s="58" t="s">
        <v>109</v>
      </c>
      <c r="C3635" s="59" t="s">
        <v>14</v>
      </c>
      <c r="D3635" s="60">
        <v>199.97</v>
      </c>
      <c r="E3635" s="60">
        <v>16.600000000000001</v>
      </c>
      <c r="F3635" s="60">
        <v>216.57</v>
      </c>
      <c r="G3635" s="13">
        <v>15</v>
      </c>
    </row>
    <row r="3636" spans="1:7">
      <c r="A3636" s="416" t="s">
        <v>7301</v>
      </c>
      <c r="B3636" s="58" t="s">
        <v>7302</v>
      </c>
      <c r="C3636" s="59" t="s">
        <v>14</v>
      </c>
      <c r="D3636" s="60">
        <v>80.44</v>
      </c>
      <c r="E3636" s="60">
        <v>57.31</v>
      </c>
      <c r="F3636" s="60">
        <v>137.75</v>
      </c>
      <c r="G3636" s="13">
        <v>15</v>
      </c>
    </row>
    <row r="3637" spans="1:7">
      <c r="A3637" s="416" t="s">
        <v>7303</v>
      </c>
      <c r="B3637" s="58" t="s">
        <v>7304</v>
      </c>
      <c r="C3637" s="59" t="s">
        <v>14</v>
      </c>
      <c r="D3637" s="60">
        <v>188.26</v>
      </c>
      <c r="E3637" s="60">
        <v>52.1</v>
      </c>
      <c r="F3637" s="60">
        <v>240.36</v>
      </c>
      <c r="G3637" s="13">
        <v>15</v>
      </c>
    </row>
    <row r="3638" spans="1:7" ht="30">
      <c r="A3638" s="416" t="s">
        <v>7305</v>
      </c>
      <c r="B3638" s="58" t="s">
        <v>7306</v>
      </c>
      <c r="C3638" s="59" t="s">
        <v>14</v>
      </c>
      <c r="D3638" s="60">
        <v>1315.39</v>
      </c>
      <c r="E3638" s="60">
        <v>15.63</v>
      </c>
      <c r="F3638" s="60">
        <v>1331.02</v>
      </c>
      <c r="G3638" s="13">
        <v>15</v>
      </c>
    </row>
    <row r="3639" spans="1:7">
      <c r="A3639" s="416" t="s">
        <v>7307</v>
      </c>
      <c r="B3639" s="58" t="s">
        <v>7308</v>
      </c>
      <c r="C3639" s="59" t="s">
        <v>14</v>
      </c>
      <c r="D3639" s="60">
        <v>180.37</v>
      </c>
      <c r="E3639" s="60">
        <v>15.63</v>
      </c>
      <c r="F3639" s="60">
        <v>196</v>
      </c>
      <c r="G3639" s="13">
        <v>15</v>
      </c>
    </row>
    <row r="3640" spans="1:7">
      <c r="A3640" s="416" t="s">
        <v>7309</v>
      </c>
      <c r="B3640" s="58" t="s">
        <v>7310</v>
      </c>
      <c r="C3640" s="59" t="s">
        <v>14</v>
      </c>
      <c r="D3640" s="60">
        <v>167.66</v>
      </c>
      <c r="E3640" s="60">
        <v>26.06</v>
      </c>
      <c r="F3640" s="60">
        <v>193.72</v>
      </c>
      <c r="G3640" s="13">
        <v>15</v>
      </c>
    </row>
    <row r="3641" spans="1:7">
      <c r="A3641" s="416" t="s">
        <v>7311</v>
      </c>
      <c r="B3641" s="58" t="s">
        <v>7312</v>
      </c>
      <c r="C3641" s="59" t="s">
        <v>14</v>
      </c>
      <c r="D3641" s="60">
        <v>379.81</v>
      </c>
      <c r="E3641" s="60">
        <v>15.63</v>
      </c>
      <c r="F3641" s="60">
        <v>395.44</v>
      </c>
      <c r="G3641" s="13">
        <v>15</v>
      </c>
    </row>
    <row r="3642" spans="1:7">
      <c r="A3642" s="416" t="s">
        <v>7313</v>
      </c>
      <c r="B3642" s="58" t="s">
        <v>7314</v>
      </c>
      <c r="C3642" s="59" t="s">
        <v>14</v>
      </c>
      <c r="D3642" s="60">
        <v>275.69</v>
      </c>
      <c r="E3642" s="60">
        <v>13.03</v>
      </c>
      <c r="F3642" s="60">
        <v>288.72000000000003</v>
      </c>
      <c r="G3642" s="13">
        <v>15</v>
      </c>
    </row>
    <row r="3643" spans="1:7">
      <c r="A3643" s="416" t="s">
        <v>7315</v>
      </c>
      <c r="B3643" s="58" t="s">
        <v>7316</v>
      </c>
      <c r="C3643" s="59" t="s">
        <v>14</v>
      </c>
      <c r="D3643" s="60">
        <v>272.12</v>
      </c>
      <c r="E3643" s="60">
        <v>13.03</v>
      </c>
      <c r="F3643" s="60">
        <v>285.14999999999998</v>
      </c>
      <c r="G3643" s="13">
        <v>15</v>
      </c>
    </row>
    <row r="3644" spans="1:7">
      <c r="A3644" s="416" t="s">
        <v>7317</v>
      </c>
      <c r="B3644" s="58" t="s">
        <v>7318</v>
      </c>
      <c r="C3644" s="59"/>
      <c r="D3644" s="60"/>
      <c r="E3644" s="60"/>
      <c r="F3644" s="60"/>
      <c r="G3644" s="13">
        <v>15</v>
      </c>
    </row>
    <row r="3645" spans="1:7">
      <c r="A3645" s="416" t="s">
        <v>7319</v>
      </c>
      <c r="B3645" s="58" t="s">
        <v>7320</v>
      </c>
      <c r="C3645" s="59" t="s">
        <v>14</v>
      </c>
      <c r="D3645" s="60">
        <v>1555.78</v>
      </c>
      <c r="E3645" s="60">
        <v>21.64</v>
      </c>
      <c r="F3645" s="60">
        <v>1577.42</v>
      </c>
      <c r="G3645" s="13">
        <v>15</v>
      </c>
    </row>
    <row r="3646" spans="1:7">
      <c r="A3646" s="416" t="s">
        <v>7321</v>
      </c>
      <c r="B3646" s="58" t="s">
        <v>7322</v>
      </c>
      <c r="C3646" s="59" t="s">
        <v>14</v>
      </c>
      <c r="D3646" s="60">
        <v>5756.45</v>
      </c>
      <c r="E3646" s="60">
        <v>21.64</v>
      </c>
      <c r="F3646" s="60">
        <v>5778.09</v>
      </c>
    </row>
    <row r="3647" spans="1:7">
      <c r="A3647" s="416" t="s">
        <v>7323</v>
      </c>
      <c r="B3647" s="58" t="s">
        <v>7324</v>
      </c>
      <c r="C3647" s="59" t="s">
        <v>14</v>
      </c>
      <c r="D3647" s="60">
        <v>161.55000000000001</v>
      </c>
      <c r="E3647" s="60">
        <v>21.64</v>
      </c>
      <c r="F3647" s="60">
        <v>183.19</v>
      </c>
      <c r="G3647" s="13">
        <v>15</v>
      </c>
    </row>
    <row r="3648" spans="1:7">
      <c r="A3648" s="416" t="s">
        <v>7325</v>
      </c>
      <c r="B3648" s="58" t="s">
        <v>7326</v>
      </c>
      <c r="C3648" s="59" t="s">
        <v>14</v>
      </c>
      <c r="D3648" s="60">
        <v>222.72</v>
      </c>
      <c r="E3648" s="60">
        <v>21.64</v>
      </c>
      <c r="F3648" s="60">
        <v>244.36</v>
      </c>
      <c r="G3648" s="13">
        <v>15</v>
      </c>
    </row>
    <row r="3649" spans="1:7" ht="30">
      <c r="A3649" s="416" t="s">
        <v>7327</v>
      </c>
      <c r="B3649" s="58" t="s">
        <v>7328</v>
      </c>
      <c r="C3649" s="59" t="s">
        <v>14</v>
      </c>
      <c r="D3649" s="60">
        <v>258.88</v>
      </c>
      <c r="E3649" s="60">
        <v>21.64</v>
      </c>
      <c r="F3649" s="60">
        <v>280.52</v>
      </c>
      <c r="G3649" s="13">
        <v>15</v>
      </c>
    </row>
    <row r="3650" spans="1:7" ht="30">
      <c r="A3650" s="416" t="s">
        <v>7329</v>
      </c>
      <c r="B3650" s="58" t="s">
        <v>7330</v>
      </c>
      <c r="C3650" s="59" t="s">
        <v>14</v>
      </c>
      <c r="D3650" s="60">
        <v>1670.55</v>
      </c>
      <c r="E3650" s="60"/>
      <c r="F3650" s="60">
        <v>1670.55</v>
      </c>
      <c r="G3650" s="13">
        <v>15</v>
      </c>
    </row>
    <row r="3651" spans="1:7">
      <c r="A3651" s="416" t="s">
        <v>7331</v>
      </c>
      <c r="B3651" s="58" t="s">
        <v>7332</v>
      </c>
      <c r="C3651" s="59" t="s">
        <v>14</v>
      </c>
      <c r="D3651" s="60">
        <v>181.31</v>
      </c>
      <c r="E3651" s="60">
        <v>21.64</v>
      </c>
      <c r="F3651" s="60">
        <v>202.95</v>
      </c>
      <c r="G3651" s="13">
        <v>15</v>
      </c>
    </row>
    <row r="3652" spans="1:7">
      <c r="A3652" s="416" t="s">
        <v>7333</v>
      </c>
      <c r="B3652" s="58" t="s">
        <v>7334</v>
      </c>
      <c r="C3652" s="59" t="s">
        <v>14</v>
      </c>
      <c r="D3652" s="60">
        <v>160.99</v>
      </c>
      <c r="E3652" s="60">
        <v>21.64</v>
      </c>
      <c r="F3652" s="60">
        <v>182.63</v>
      </c>
      <c r="G3652" s="13">
        <v>15</v>
      </c>
    </row>
    <row r="3653" spans="1:7">
      <c r="A3653" s="416" t="s">
        <v>119</v>
      </c>
      <c r="B3653" s="58" t="s">
        <v>120</v>
      </c>
      <c r="C3653" s="59" t="s">
        <v>14</v>
      </c>
      <c r="D3653" s="60">
        <v>225.24</v>
      </c>
      <c r="E3653" s="60">
        <v>21.64</v>
      </c>
      <c r="F3653" s="60">
        <v>246.88</v>
      </c>
      <c r="G3653" s="13">
        <v>15</v>
      </c>
    </row>
    <row r="3654" spans="1:7">
      <c r="A3654" s="416" t="s">
        <v>7335</v>
      </c>
      <c r="B3654" s="58" t="s">
        <v>7336</v>
      </c>
      <c r="C3654" s="59" t="s">
        <v>14</v>
      </c>
      <c r="D3654" s="60">
        <v>627.65</v>
      </c>
      <c r="E3654" s="60">
        <v>21.64</v>
      </c>
      <c r="F3654" s="60">
        <v>649.29</v>
      </c>
      <c r="G3654" s="13">
        <v>15</v>
      </c>
    </row>
    <row r="3655" spans="1:7">
      <c r="A3655" s="416" t="s">
        <v>7337</v>
      </c>
      <c r="B3655" s="58" t="s">
        <v>7338</v>
      </c>
      <c r="C3655" s="59" t="s">
        <v>14</v>
      </c>
      <c r="D3655" s="60">
        <v>225.84</v>
      </c>
      <c r="E3655" s="60">
        <v>2.12</v>
      </c>
      <c r="F3655" s="60">
        <v>227.96</v>
      </c>
      <c r="G3655" s="13">
        <v>15</v>
      </c>
    </row>
    <row r="3656" spans="1:7">
      <c r="A3656" s="416" t="s">
        <v>216</v>
      </c>
      <c r="B3656" s="58" t="s">
        <v>217</v>
      </c>
      <c r="C3656" s="59" t="s">
        <v>14</v>
      </c>
      <c r="D3656" s="60">
        <v>296.26</v>
      </c>
      <c r="E3656" s="60">
        <v>2.12</v>
      </c>
      <c r="F3656" s="60">
        <v>298.38</v>
      </c>
      <c r="G3656" s="13">
        <v>15</v>
      </c>
    </row>
    <row r="3657" spans="1:7">
      <c r="A3657" s="416" t="s">
        <v>7339</v>
      </c>
      <c r="B3657" s="58" t="s">
        <v>7340</v>
      </c>
      <c r="C3657" s="59"/>
      <c r="D3657" s="60"/>
      <c r="E3657" s="60"/>
      <c r="F3657" s="60"/>
      <c r="G3657" s="13">
        <v>15</v>
      </c>
    </row>
    <row r="3658" spans="1:7">
      <c r="A3658" s="416" t="s">
        <v>7341</v>
      </c>
      <c r="B3658" s="58" t="s">
        <v>7342</v>
      </c>
      <c r="C3658" s="59" t="s">
        <v>11</v>
      </c>
      <c r="D3658" s="60">
        <v>2.5499999999999998</v>
      </c>
      <c r="E3658" s="60"/>
      <c r="F3658" s="60">
        <v>2.5499999999999998</v>
      </c>
      <c r="G3658" s="13">
        <v>15</v>
      </c>
    </row>
    <row r="3659" spans="1:7">
      <c r="A3659" s="416" t="s">
        <v>7343</v>
      </c>
      <c r="B3659" s="58" t="s">
        <v>7344</v>
      </c>
      <c r="C3659" s="59" t="s">
        <v>15</v>
      </c>
      <c r="D3659" s="60">
        <v>13.78</v>
      </c>
      <c r="E3659" s="60"/>
      <c r="F3659" s="60">
        <v>13.78</v>
      </c>
    </row>
    <row r="3660" spans="1:7">
      <c r="A3660" s="416" t="s">
        <v>7345</v>
      </c>
      <c r="B3660" s="58" t="s">
        <v>7346</v>
      </c>
      <c r="C3660" s="59" t="s">
        <v>15</v>
      </c>
      <c r="D3660" s="60">
        <v>8.39</v>
      </c>
      <c r="E3660" s="60"/>
      <c r="F3660" s="60">
        <v>8.39</v>
      </c>
      <c r="G3660" s="13">
        <v>15</v>
      </c>
    </row>
    <row r="3661" spans="1:7" ht="30">
      <c r="A3661" s="416" t="s">
        <v>7347</v>
      </c>
      <c r="B3661" s="58" t="s">
        <v>7348</v>
      </c>
      <c r="C3661" s="59" t="s">
        <v>14</v>
      </c>
      <c r="D3661" s="60">
        <v>36.18</v>
      </c>
      <c r="E3661" s="60"/>
      <c r="F3661" s="60">
        <v>36.18</v>
      </c>
      <c r="G3661" s="13">
        <v>15</v>
      </c>
    </row>
    <row r="3662" spans="1:7" ht="30">
      <c r="A3662" s="416" t="s">
        <v>7349</v>
      </c>
      <c r="B3662" s="58" t="s">
        <v>7350</v>
      </c>
      <c r="C3662" s="59" t="s">
        <v>14</v>
      </c>
      <c r="D3662" s="60">
        <v>29.58</v>
      </c>
      <c r="E3662" s="60"/>
      <c r="F3662" s="60">
        <v>29.58</v>
      </c>
      <c r="G3662" s="13">
        <v>15</v>
      </c>
    </row>
    <row r="3663" spans="1:7">
      <c r="A3663" s="416" t="s">
        <v>7351</v>
      </c>
      <c r="B3663" s="58" t="s">
        <v>7352</v>
      </c>
      <c r="C3663" s="59" t="s">
        <v>14</v>
      </c>
      <c r="D3663" s="60">
        <v>0.06</v>
      </c>
      <c r="E3663" s="60">
        <v>18.329999999999998</v>
      </c>
      <c r="F3663" s="60">
        <v>18.39</v>
      </c>
      <c r="G3663" s="13">
        <v>15</v>
      </c>
    </row>
    <row r="3664" spans="1:7">
      <c r="A3664" s="416" t="s">
        <v>32199</v>
      </c>
      <c r="B3664" s="58" t="s">
        <v>7353</v>
      </c>
      <c r="C3664" s="59"/>
      <c r="D3664" s="60"/>
      <c r="E3664" s="60"/>
      <c r="F3664" s="60"/>
      <c r="G3664" s="13">
        <v>15</v>
      </c>
    </row>
    <row r="3665" spans="1:7">
      <c r="A3665" s="416" t="s">
        <v>7354</v>
      </c>
      <c r="B3665" s="58" t="s">
        <v>7355</v>
      </c>
      <c r="C3665" s="59"/>
      <c r="D3665" s="60"/>
      <c r="E3665" s="60"/>
      <c r="F3665" s="60"/>
      <c r="G3665" s="13">
        <v>15</v>
      </c>
    </row>
    <row r="3666" spans="1:7" ht="30">
      <c r="A3666" s="416" t="s">
        <v>7356</v>
      </c>
      <c r="B3666" s="58" t="s">
        <v>7357</v>
      </c>
      <c r="C3666" s="59" t="s">
        <v>16</v>
      </c>
      <c r="D3666" s="60">
        <v>3.46</v>
      </c>
      <c r="E3666" s="60">
        <v>0.17</v>
      </c>
      <c r="F3666" s="60">
        <v>3.63</v>
      </c>
    </row>
    <row r="3667" spans="1:7" ht="30">
      <c r="A3667" s="416" t="s">
        <v>76</v>
      </c>
      <c r="B3667" s="58" t="s">
        <v>84</v>
      </c>
      <c r="C3667" s="59" t="s">
        <v>16</v>
      </c>
      <c r="D3667" s="60">
        <v>29.12</v>
      </c>
      <c r="E3667" s="60">
        <v>0.34</v>
      </c>
      <c r="F3667" s="60">
        <v>29.46</v>
      </c>
    </row>
    <row r="3668" spans="1:7">
      <c r="A3668" s="416" t="s">
        <v>7358</v>
      </c>
      <c r="B3668" s="58" t="s">
        <v>7359</v>
      </c>
      <c r="C3668" s="59" t="s">
        <v>18</v>
      </c>
      <c r="D3668" s="60">
        <v>21.19</v>
      </c>
      <c r="E3668" s="60">
        <v>0.68</v>
      </c>
      <c r="F3668" s="60">
        <v>21.87</v>
      </c>
      <c r="G3668" s="13">
        <v>15</v>
      </c>
    </row>
    <row r="3669" spans="1:7">
      <c r="A3669" s="416" t="s">
        <v>7360</v>
      </c>
      <c r="B3669" s="58" t="s">
        <v>7361</v>
      </c>
      <c r="C3669" s="59" t="s">
        <v>18</v>
      </c>
      <c r="D3669" s="60">
        <v>336.96</v>
      </c>
      <c r="E3669" s="60">
        <v>31.79</v>
      </c>
      <c r="F3669" s="60">
        <v>368.75</v>
      </c>
      <c r="G3669" s="13">
        <v>15</v>
      </c>
    </row>
    <row r="3670" spans="1:7">
      <c r="A3670" s="416" t="s">
        <v>437</v>
      </c>
      <c r="B3670" s="58" t="s">
        <v>438</v>
      </c>
      <c r="C3670" s="59" t="s">
        <v>18</v>
      </c>
      <c r="D3670" s="60">
        <v>276.77</v>
      </c>
      <c r="E3670" s="60">
        <v>3.26</v>
      </c>
      <c r="F3670" s="60">
        <v>280.02999999999997</v>
      </c>
      <c r="G3670" s="13">
        <v>15</v>
      </c>
    </row>
    <row r="3671" spans="1:7">
      <c r="A3671" s="416" t="s">
        <v>7362</v>
      </c>
      <c r="B3671" s="58" t="s">
        <v>7363</v>
      </c>
      <c r="C3671" s="59" t="s">
        <v>18</v>
      </c>
      <c r="D3671" s="60">
        <v>227.8</v>
      </c>
      <c r="E3671" s="60">
        <v>3.27</v>
      </c>
      <c r="F3671" s="60">
        <v>231.07</v>
      </c>
      <c r="G3671" s="13">
        <v>15</v>
      </c>
    </row>
    <row r="3672" spans="1:7">
      <c r="A3672" s="416" t="s">
        <v>7364</v>
      </c>
      <c r="B3672" s="58" t="s">
        <v>7365</v>
      </c>
      <c r="C3672" s="59" t="s">
        <v>18</v>
      </c>
      <c r="D3672" s="60">
        <v>1035.6300000000001</v>
      </c>
      <c r="E3672" s="60">
        <v>15.89</v>
      </c>
      <c r="F3672" s="60">
        <v>1051.52</v>
      </c>
      <c r="G3672" s="13">
        <v>15</v>
      </c>
    </row>
    <row r="3673" spans="1:7" ht="30">
      <c r="A3673" s="416" t="s">
        <v>130</v>
      </c>
      <c r="B3673" s="58" t="s">
        <v>131</v>
      </c>
      <c r="C3673" s="59" t="s">
        <v>16</v>
      </c>
      <c r="D3673" s="60">
        <v>24.2</v>
      </c>
      <c r="E3673" s="60">
        <v>0.48</v>
      </c>
      <c r="F3673" s="60">
        <v>24.68</v>
      </c>
      <c r="G3673" s="13">
        <v>15</v>
      </c>
    </row>
    <row r="3674" spans="1:7">
      <c r="A3674" s="416" t="s">
        <v>7366</v>
      </c>
      <c r="B3674" s="58" t="s">
        <v>7367</v>
      </c>
      <c r="C3674" s="59" t="s">
        <v>16</v>
      </c>
      <c r="D3674" s="60"/>
      <c r="E3674" s="60">
        <v>0.85</v>
      </c>
      <c r="F3674" s="60">
        <v>0.85</v>
      </c>
      <c r="G3674" s="13">
        <v>15</v>
      </c>
    </row>
    <row r="3675" spans="1:7">
      <c r="A3675" s="416" t="s">
        <v>7368</v>
      </c>
      <c r="B3675" s="58" t="s">
        <v>7369</v>
      </c>
      <c r="C3675" s="59"/>
      <c r="D3675" s="60"/>
      <c r="E3675" s="60"/>
      <c r="F3675" s="60"/>
      <c r="G3675" s="13">
        <v>15</v>
      </c>
    </row>
    <row r="3676" spans="1:7" ht="30">
      <c r="A3676" s="416" t="s">
        <v>7370</v>
      </c>
      <c r="B3676" s="58" t="s">
        <v>7371</v>
      </c>
      <c r="C3676" s="59" t="s">
        <v>18</v>
      </c>
      <c r="D3676" s="60">
        <v>125.45</v>
      </c>
      <c r="E3676" s="60">
        <v>13.56</v>
      </c>
      <c r="F3676" s="60">
        <v>139.01</v>
      </c>
      <c r="G3676" s="13">
        <v>15</v>
      </c>
    </row>
    <row r="3677" spans="1:7" ht="30">
      <c r="A3677" s="416" t="s">
        <v>7372</v>
      </c>
      <c r="B3677" s="58" t="s">
        <v>7373</v>
      </c>
      <c r="C3677" s="59" t="s">
        <v>18</v>
      </c>
      <c r="D3677" s="60">
        <v>210.22</v>
      </c>
      <c r="E3677" s="60">
        <v>99.96</v>
      </c>
      <c r="F3677" s="60">
        <v>310.18</v>
      </c>
    </row>
    <row r="3678" spans="1:7">
      <c r="A3678" s="416" t="s">
        <v>7374</v>
      </c>
      <c r="B3678" s="58" t="s">
        <v>7375</v>
      </c>
      <c r="C3678" s="59"/>
      <c r="D3678" s="60"/>
      <c r="E3678" s="60"/>
      <c r="F3678" s="60"/>
      <c r="G3678" s="13">
        <v>15</v>
      </c>
    </row>
    <row r="3679" spans="1:7">
      <c r="A3679" s="416" t="s">
        <v>7376</v>
      </c>
      <c r="B3679" s="58" t="s">
        <v>7377</v>
      </c>
      <c r="C3679" s="59" t="s">
        <v>18</v>
      </c>
      <c r="D3679" s="60">
        <v>1187.8800000000001</v>
      </c>
      <c r="E3679" s="60">
        <v>17.66</v>
      </c>
      <c r="F3679" s="60">
        <v>1205.54</v>
      </c>
      <c r="G3679" s="13">
        <v>15</v>
      </c>
    </row>
    <row r="3680" spans="1:7" ht="30">
      <c r="A3680" s="416" t="s">
        <v>7378</v>
      </c>
      <c r="B3680" s="58" t="s">
        <v>7379</v>
      </c>
      <c r="C3680" s="59" t="s">
        <v>18</v>
      </c>
      <c r="D3680" s="60">
        <v>1520.4</v>
      </c>
      <c r="E3680" s="60">
        <v>17.66</v>
      </c>
      <c r="F3680" s="60">
        <v>1538.06</v>
      </c>
    </row>
    <row r="3681" spans="1:7" ht="30">
      <c r="A3681" s="416" t="s">
        <v>7380</v>
      </c>
      <c r="B3681" s="58" t="s">
        <v>7381</v>
      </c>
      <c r="C3681" s="59" t="s">
        <v>18</v>
      </c>
      <c r="D3681" s="60">
        <v>1520.4</v>
      </c>
      <c r="E3681" s="60">
        <v>17.66</v>
      </c>
      <c r="F3681" s="60">
        <v>1538.06</v>
      </c>
      <c r="G3681" s="13">
        <v>15</v>
      </c>
    </row>
    <row r="3682" spans="1:7">
      <c r="A3682" s="416" t="s">
        <v>233</v>
      </c>
      <c r="B3682" s="58" t="s">
        <v>234</v>
      </c>
      <c r="C3682" s="59" t="s">
        <v>16</v>
      </c>
      <c r="D3682" s="60">
        <v>6.43</v>
      </c>
      <c r="E3682" s="60">
        <v>0.11</v>
      </c>
      <c r="F3682" s="60">
        <v>6.54</v>
      </c>
      <c r="G3682" s="13">
        <v>15</v>
      </c>
    </row>
    <row r="3683" spans="1:7">
      <c r="A3683" s="416" t="s">
        <v>7382</v>
      </c>
      <c r="B3683" s="58" t="s">
        <v>7383</v>
      </c>
      <c r="C3683" s="59" t="s">
        <v>16</v>
      </c>
      <c r="D3683" s="60">
        <v>12.86</v>
      </c>
      <c r="E3683" s="60">
        <v>0.13</v>
      </c>
      <c r="F3683" s="60">
        <v>12.99</v>
      </c>
      <c r="G3683" s="13">
        <v>15</v>
      </c>
    </row>
    <row r="3684" spans="1:7">
      <c r="A3684" s="416" t="s">
        <v>7384</v>
      </c>
      <c r="B3684" s="58" t="s">
        <v>7385</v>
      </c>
      <c r="C3684" s="59" t="s">
        <v>18</v>
      </c>
      <c r="D3684" s="60">
        <v>1617.04</v>
      </c>
      <c r="E3684" s="60">
        <v>17.66</v>
      </c>
      <c r="F3684" s="60">
        <v>1634.7</v>
      </c>
      <c r="G3684" s="13">
        <v>15</v>
      </c>
    </row>
    <row r="3685" spans="1:7">
      <c r="A3685" s="416" t="s">
        <v>7386</v>
      </c>
      <c r="B3685" s="58" t="s">
        <v>7387</v>
      </c>
      <c r="C3685" s="59" t="s">
        <v>18</v>
      </c>
      <c r="D3685" s="60">
        <v>1476.74</v>
      </c>
      <c r="E3685" s="60">
        <v>42.38</v>
      </c>
      <c r="F3685" s="60">
        <v>1519.12</v>
      </c>
      <c r="G3685" s="13">
        <v>15</v>
      </c>
    </row>
    <row r="3686" spans="1:7">
      <c r="A3686" s="416" t="s">
        <v>7388</v>
      </c>
      <c r="B3686" s="58" t="s">
        <v>7389</v>
      </c>
      <c r="C3686" s="59"/>
      <c r="D3686" s="60"/>
      <c r="E3686" s="60"/>
      <c r="F3686" s="60"/>
      <c r="G3686" s="13">
        <v>15</v>
      </c>
    </row>
    <row r="3687" spans="1:7">
      <c r="A3687" s="416" t="s">
        <v>7390</v>
      </c>
      <c r="B3687" s="58" t="s">
        <v>7391</v>
      </c>
      <c r="C3687" s="59" t="s">
        <v>16</v>
      </c>
      <c r="D3687" s="60">
        <v>310.60000000000002</v>
      </c>
      <c r="E3687" s="60">
        <v>27.1</v>
      </c>
      <c r="F3687" s="60">
        <v>337.7</v>
      </c>
      <c r="G3687" s="13">
        <v>15</v>
      </c>
    </row>
    <row r="3688" spans="1:7">
      <c r="A3688" s="416" t="s">
        <v>7392</v>
      </c>
      <c r="B3688" s="58" t="s">
        <v>7393</v>
      </c>
      <c r="C3688" s="59" t="s">
        <v>16</v>
      </c>
      <c r="D3688" s="60">
        <v>15.46</v>
      </c>
      <c r="E3688" s="60">
        <v>2.12</v>
      </c>
      <c r="F3688" s="60">
        <v>17.579999999999998</v>
      </c>
    </row>
    <row r="3689" spans="1:7" ht="30">
      <c r="A3689" s="416" t="s">
        <v>7394</v>
      </c>
      <c r="B3689" s="58" t="s">
        <v>7395</v>
      </c>
      <c r="C3689" s="59" t="s">
        <v>16</v>
      </c>
      <c r="D3689" s="60">
        <v>11.19</v>
      </c>
      <c r="E3689" s="60">
        <v>6.57</v>
      </c>
      <c r="F3689" s="60">
        <v>17.760000000000002</v>
      </c>
      <c r="G3689" s="13">
        <v>15</v>
      </c>
    </row>
    <row r="3690" spans="1:7">
      <c r="A3690" s="416" t="s">
        <v>7396</v>
      </c>
      <c r="B3690" s="58" t="s">
        <v>7397</v>
      </c>
      <c r="C3690" s="59" t="s">
        <v>16</v>
      </c>
      <c r="D3690" s="60">
        <v>50.55</v>
      </c>
      <c r="E3690" s="60">
        <v>5.3</v>
      </c>
      <c r="F3690" s="60">
        <v>55.85</v>
      </c>
      <c r="G3690" s="13">
        <v>15</v>
      </c>
    </row>
    <row r="3691" spans="1:7" ht="45">
      <c r="A3691" s="416" t="s">
        <v>7398</v>
      </c>
      <c r="B3691" s="58" t="s">
        <v>7399</v>
      </c>
      <c r="C3691" s="59" t="s">
        <v>16</v>
      </c>
      <c r="D3691" s="60">
        <v>99.55</v>
      </c>
      <c r="E3691" s="60">
        <v>20.45</v>
      </c>
      <c r="F3691" s="60">
        <v>120</v>
      </c>
      <c r="G3691" s="13">
        <v>15</v>
      </c>
    </row>
    <row r="3692" spans="1:7" ht="45">
      <c r="A3692" s="416" t="s">
        <v>7400</v>
      </c>
      <c r="B3692" s="58" t="s">
        <v>7401</v>
      </c>
      <c r="C3692" s="59" t="s">
        <v>16</v>
      </c>
      <c r="D3692" s="60">
        <v>104.57</v>
      </c>
      <c r="E3692" s="60">
        <v>20.45</v>
      </c>
      <c r="F3692" s="60">
        <v>125.02</v>
      </c>
      <c r="G3692" s="13">
        <v>15</v>
      </c>
    </row>
    <row r="3693" spans="1:7" ht="45">
      <c r="A3693" s="416" t="s">
        <v>7402</v>
      </c>
      <c r="B3693" s="58" t="s">
        <v>7403</v>
      </c>
      <c r="C3693" s="59" t="s">
        <v>16</v>
      </c>
      <c r="D3693" s="60">
        <v>100.03</v>
      </c>
      <c r="E3693" s="60">
        <v>27.27</v>
      </c>
      <c r="F3693" s="60">
        <v>127.3</v>
      </c>
      <c r="G3693" s="13">
        <v>15</v>
      </c>
    </row>
    <row r="3694" spans="1:7" ht="30">
      <c r="A3694" s="416" t="s">
        <v>7404</v>
      </c>
      <c r="B3694" s="58" t="s">
        <v>20797</v>
      </c>
      <c r="C3694" s="59" t="s">
        <v>16</v>
      </c>
      <c r="D3694" s="60">
        <v>196.88</v>
      </c>
      <c r="E3694" s="60">
        <v>10.02</v>
      </c>
      <c r="F3694" s="60">
        <v>206.9</v>
      </c>
      <c r="G3694" s="13">
        <v>15</v>
      </c>
    </row>
    <row r="3695" spans="1:7" ht="30">
      <c r="A3695" s="416" t="s">
        <v>7405</v>
      </c>
      <c r="B3695" s="58" t="s">
        <v>7406</v>
      </c>
      <c r="C3695" s="59" t="s">
        <v>16</v>
      </c>
      <c r="D3695" s="60">
        <v>123.54</v>
      </c>
      <c r="E3695" s="60">
        <v>21.2</v>
      </c>
      <c r="F3695" s="60">
        <v>144.74</v>
      </c>
      <c r="G3695" s="13">
        <v>15</v>
      </c>
    </row>
    <row r="3696" spans="1:7" ht="30">
      <c r="A3696" s="416" t="s">
        <v>7407</v>
      </c>
      <c r="B3696" s="58" t="s">
        <v>7408</v>
      </c>
      <c r="C3696" s="59" t="s">
        <v>16</v>
      </c>
      <c r="D3696" s="60">
        <v>131.91</v>
      </c>
      <c r="E3696" s="60">
        <v>21.2</v>
      </c>
      <c r="F3696" s="60">
        <v>153.11000000000001</v>
      </c>
      <c r="G3696" s="13">
        <v>15</v>
      </c>
    </row>
    <row r="3697" spans="1:7">
      <c r="A3697" s="416" t="s">
        <v>7409</v>
      </c>
      <c r="B3697" s="58" t="s">
        <v>7410</v>
      </c>
      <c r="C3697" s="59"/>
      <c r="D3697" s="60"/>
      <c r="E3697" s="60"/>
      <c r="F3697" s="60"/>
      <c r="G3697" s="13">
        <v>15</v>
      </c>
    </row>
    <row r="3698" spans="1:7">
      <c r="A3698" s="416" t="s">
        <v>7411</v>
      </c>
      <c r="B3698" s="58" t="s">
        <v>7412</v>
      </c>
      <c r="C3698" s="59" t="s">
        <v>13</v>
      </c>
      <c r="D3698" s="60">
        <v>52.67</v>
      </c>
      <c r="E3698" s="60">
        <v>12.79</v>
      </c>
      <c r="F3698" s="60">
        <v>65.459999999999994</v>
      </c>
      <c r="G3698" s="13">
        <v>15</v>
      </c>
    </row>
    <row r="3699" spans="1:7">
      <c r="A3699" s="416" t="s">
        <v>445</v>
      </c>
      <c r="B3699" s="58" t="s">
        <v>7413</v>
      </c>
      <c r="C3699" s="59" t="s">
        <v>13</v>
      </c>
      <c r="D3699" s="60">
        <v>48.82</v>
      </c>
      <c r="E3699" s="60">
        <v>12.79</v>
      </c>
      <c r="F3699" s="60">
        <v>61.61</v>
      </c>
    </row>
    <row r="3700" spans="1:7" ht="30">
      <c r="A3700" s="416" t="s">
        <v>7414</v>
      </c>
      <c r="B3700" s="58" t="s">
        <v>7415</v>
      </c>
      <c r="C3700" s="59" t="s">
        <v>18</v>
      </c>
      <c r="D3700" s="60">
        <v>558.59</v>
      </c>
      <c r="E3700" s="60">
        <v>46.06</v>
      </c>
      <c r="F3700" s="60">
        <v>604.65</v>
      </c>
      <c r="G3700" s="13">
        <v>15</v>
      </c>
    </row>
    <row r="3701" spans="1:7" ht="30">
      <c r="A3701" s="416" t="s">
        <v>7416</v>
      </c>
      <c r="B3701" s="58" t="s">
        <v>7417</v>
      </c>
      <c r="C3701" s="59" t="s">
        <v>18</v>
      </c>
      <c r="D3701" s="60">
        <v>581.69000000000005</v>
      </c>
      <c r="E3701" s="60">
        <v>46.06</v>
      </c>
      <c r="F3701" s="60">
        <v>627.75</v>
      </c>
      <c r="G3701" s="13">
        <v>15</v>
      </c>
    </row>
    <row r="3702" spans="1:7">
      <c r="A3702" s="416" t="s">
        <v>7418</v>
      </c>
      <c r="B3702" s="58" t="s">
        <v>7419</v>
      </c>
      <c r="C3702" s="59" t="s">
        <v>18</v>
      </c>
      <c r="D3702" s="60">
        <v>93.13</v>
      </c>
      <c r="E3702" s="60">
        <v>331.75</v>
      </c>
      <c r="F3702" s="60">
        <v>424.88</v>
      </c>
      <c r="G3702" s="13">
        <v>15</v>
      </c>
    </row>
    <row r="3703" spans="1:7" ht="30">
      <c r="A3703" s="416" t="s">
        <v>7420</v>
      </c>
      <c r="B3703" s="58" t="s">
        <v>7421</v>
      </c>
      <c r="C3703" s="59" t="s">
        <v>18</v>
      </c>
      <c r="D3703" s="60">
        <v>780.92</v>
      </c>
      <c r="E3703" s="60">
        <v>93.96</v>
      </c>
      <c r="F3703" s="60">
        <v>874.88</v>
      </c>
      <c r="G3703" s="13">
        <v>15</v>
      </c>
    </row>
    <row r="3704" spans="1:7" ht="30">
      <c r="A3704" s="416" t="s">
        <v>446</v>
      </c>
      <c r="B3704" s="58" t="s">
        <v>7422</v>
      </c>
      <c r="C3704" s="59" t="s">
        <v>18</v>
      </c>
      <c r="D3704" s="60">
        <v>804.02</v>
      </c>
      <c r="E3704" s="60">
        <v>93.96</v>
      </c>
      <c r="F3704" s="60">
        <v>897.98</v>
      </c>
      <c r="G3704" s="13">
        <v>15</v>
      </c>
    </row>
    <row r="3705" spans="1:7">
      <c r="A3705" s="416" t="s">
        <v>7423</v>
      </c>
      <c r="B3705" s="58" t="s">
        <v>7424</v>
      </c>
      <c r="C3705" s="59"/>
      <c r="D3705" s="60"/>
      <c r="E3705" s="60"/>
      <c r="F3705" s="60"/>
      <c r="G3705" s="13">
        <v>15</v>
      </c>
    </row>
    <row r="3706" spans="1:7">
      <c r="A3706" s="416" t="s">
        <v>7425</v>
      </c>
      <c r="B3706" s="58" t="s">
        <v>7426</v>
      </c>
      <c r="C3706" s="59" t="s">
        <v>16</v>
      </c>
      <c r="D3706" s="60">
        <v>403.3</v>
      </c>
      <c r="E3706" s="60"/>
      <c r="F3706" s="60">
        <v>403.3</v>
      </c>
      <c r="G3706" s="13">
        <v>15</v>
      </c>
    </row>
    <row r="3707" spans="1:7" ht="30">
      <c r="A3707" s="416" t="s">
        <v>7427</v>
      </c>
      <c r="B3707" s="58" t="s">
        <v>7428</v>
      </c>
      <c r="C3707" s="59" t="s">
        <v>16</v>
      </c>
      <c r="D3707" s="60">
        <v>125.49</v>
      </c>
      <c r="E3707" s="60">
        <v>11.98</v>
      </c>
      <c r="F3707" s="60">
        <v>137.47</v>
      </c>
    </row>
    <row r="3708" spans="1:7" ht="30">
      <c r="A3708" s="416" t="s">
        <v>7429</v>
      </c>
      <c r="B3708" s="58" t="s">
        <v>7430</v>
      </c>
      <c r="C3708" s="59" t="s">
        <v>16</v>
      </c>
      <c r="D3708" s="60">
        <v>93.8</v>
      </c>
      <c r="E3708" s="60">
        <v>11.98</v>
      </c>
      <c r="F3708" s="60">
        <v>105.78</v>
      </c>
      <c r="G3708" s="13">
        <v>15</v>
      </c>
    </row>
    <row r="3709" spans="1:7" ht="30">
      <c r="A3709" s="416" t="s">
        <v>7431</v>
      </c>
      <c r="B3709" s="58" t="s">
        <v>7432</v>
      </c>
      <c r="C3709" s="59" t="s">
        <v>16</v>
      </c>
      <c r="D3709" s="60">
        <v>5.21</v>
      </c>
      <c r="E3709" s="60">
        <v>10.69</v>
      </c>
      <c r="F3709" s="60">
        <v>15.9</v>
      </c>
      <c r="G3709" s="13">
        <v>15</v>
      </c>
    </row>
    <row r="3710" spans="1:7" ht="30">
      <c r="A3710" s="416" t="s">
        <v>7433</v>
      </c>
      <c r="B3710" s="58" t="s">
        <v>7434</v>
      </c>
      <c r="C3710" s="59" t="s">
        <v>16</v>
      </c>
      <c r="D3710" s="60">
        <v>2.02</v>
      </c>
      <c r="E3710" s="60">
        <v>10.69</v>
      </c>
      <c r="F3710" s="60">
        <v>12.71</v>
      </c>
      <c r="G3710" s="13">
        <v>15</v>
      </c>
    </row>
    <row r="3711" spans="1:7" ht="30">
      <c r="A3711" s="416" t="s">
        <v>7435</v>
      </c>
      <c r="B3711" s="58" t="s">
        <v>7436</v>
      </c>
      <c r="C3711" s="59" t="s">
        <v>16</v>
      </c>
      <c r="D3711" s="60">
        <v>136.66</v>
      </c>
      <c r="E3711" s="60">
        <v>30.3</v>
      </c>
      <c r="F3711" s="60">
        <v>166.96</v>
      </c>
      <c r="G3711" s="13">
        <v>15</v>
      </c>
    </row>
    <row r="3712" spans="1:7">
      <c r="A3712" s="416" t="s">
        <v>7437</v>
      </c>
      <c r="B3712" s="58" t="s">
        <v>7438</v>
      </c>
      <c r="C3712" s="59"/>
      <c r="D3712" s="60"/>
      <c r="E3712" s="60"/>
      <c r="F3712" s="60"/>
      <c r="G3712" s="13">
        <v>15</v>
      </c>
    </row>
    <row r="3713" spans="1:7" ht="45">
      <c r="A3713" s="416" t="s">
        <v>7439</v>
      </c>
      <c r="B3713" s="58" t="s">
        <v>7440</v>
      </c>
      <c r="C3713" s="59" t="s">
        <v>16</v>
      </c>
      <c r="D3713" s="60">
        <v>0.26</v>
      </c>
      <c r="E3713" s="60">
        <v>0.28000000000000003</v>
      </c>
      <c r="F3713" s="60">
        <v>0.54</v>
      </c>
      <c r="G3713" s="13">
        <v>15</v>
      </c>
    </row>
    <row r="3714" spans="1:7" ht="30">
      <c r="A3714" s="416" t="s">
        <v>7441</v>
      </c>
      <c r="B3714" s="58" t="s">
        <v>7442</v>
      </c>
      <c r="C3714" s="59" t="s">
        <v>16</v>
      </c>
      <c r="D3714" s="60">
        <v>1.01</v>
      </c>
      <c r="E3714" s="60">
        <v>0.28000000000000003</v>
      </c>
      <c r="F3714" s="60">
        <v>1.29</v>
      </c>
    </row>
    <row r="3715" spans="1:7" ht="30">
      <c r="A3715" s="416" t="s">
        <v>21482</v>
      </c>
      <c r="B3715" s="58" t="s">
        <v>21483</v>
      </c>
      <c r="C3715" s="59" t="s">
        <v>13</v>
      </c>
      <c r="D3715" s="60">
        <v>3.42</v>
      </c>
      <c r="E3715" s="60">
        <v>0.18</v>
      </c>
      <c r="F3715" s="60">
        <v>3.6</v>
      </c>
      <c r="G3715" s="13">
        <v>15</v>
      </c>
    </row>
    <row r="3716" spans="1:7" ht="30">
      <c r="A3716" s="416" t="s">
        <v>7443</v>
      </c>
      <c r="B3716" s="58" t="s">
        <v>7444</v>
      </c>
      <c r="C3716" s="59" t="s">
        <v>15</v>
      </c>
      <c r="D3716" s="60">
        <v>43.51</v>
      </c>
      <c r="E3716" s="60">
        <v>0.17</v>
      </c>
      <c r="F3716" s="60">
        <v>43.68</v>
      </c>
      <c r="G3716" s="13">
        <v>15</v>
      </c>
    </row>
    <row r="3717" spans="1:7" ht="30">
      <c r="A3717" s="416" t="s">
        <v>7445</v>
      </c>
      <c r="B3717" s="58" t="s">
        <v>7446</v>
      </c>
      <c r="C3717" s="59" t="s">
        <v>15</v>
      </c>
      <c r="D3717" s="60">
        <v>32.79</v>
      </c>
      <c r="E3717" s="60">
        <v>0.17</v>
      </c>
      <c r="F3717" s="60">
        <v>32.96</v>
      </c>
      <c r="G3717" s="13">
        <v>15</v>
      </c>
    </row>
    <row r="3718" spans="1:7">
      <c r="A3718" s="416" t="s">
        <v>30114</v>
      </c>
      <c r="B3718" s="58" t="s">
        <v>30115</v>
      </c>
      <c r="C3718" s="59"/>
      <c r="D3718" s="60"/>
      <c r="E3718" s="60"/>
      <c r="F3718" s="60"/>
      <c r="G3718" s="13">
        <v>15</v>
      </c>
    </row>
    <row r="3719" spans="1:7">
      <c r="A3719" s="416" t="s">
        <v>30116</v>
      </c>
      <c r="B3719" s="58" t="s">
        <v>30117</v>
      </c>
      <c r="C3719" s="59" t="s">
        <v>18</v>
      </c>
      <c r="D3719" s="60">
        <v>1774.09</v>
      </c>
      <c r="E3719" s="60">
        <v>17.66</v>
      </c>
      <c r="F3719" s="60">
        <v>1791.75</v>
      </c>
      <c r="G3719" s="13">
        <v>15</v>
      </c>
    </row>
    <row r="3720" spans="1:7">
      <c r="A3720" s="416" t="s">
        <v>7447</v>
      </c>
      <c r="B3720" s="58" t="s">
        <v>7448</v>
      </c>
      <c r="C3720" s="59"/>
      <c r="D3720" s="60"/>
      <c r="E3720" s="60"/>
      <c r="F3720" s="60"/>
    </row>
    <row r="3721" spans="1:7">
      <c r="A3721" s="416" t="s">
        <v>7449</v>
      </c>
      <c r="B3721" s="58" t="s">
        <v>7450</v>
      </c>
      <c r="C3721" s="59" t="s">
        <v>13</v>
      </c>
      <c r="D3721" s="60">
        <v>71.37</v>
      </c>
      <c r="E3721" s="60">
        <v>14.62</v>
      </c>
      <c r="F3721" s="60">
        <v>85.99</v>
      </c>
      <c r="G3721" s="13">
        <v>15</v>
      </c>
    </row>
    <row r="3722" spans="1:7">
      <c r="A3722" s="416" t="s">
        <v>7451</v>
      </c>
      <c r="B3722" s="58" t="s">
        <v>7452</v>
      </c>
      <c r="C3722" s="59" t="s">
        <v>14</v>
      </c>
      <c r="D3722" s="60">
        <v>129.30000000000001</v>
      </c>
      <c r="E3722" s="60">
        <v>20.54</v>
      </c>
      <c r="F3722" s="60">
        <v>149.84</v>
      </c>
    </row>
    <row r="3723" spans="1:7">
      <c r="A3723" s="416" t="s">
        <v>7453</v>
      </c>
      <c r="B3723" s="58" t="s">
        <v>7454</v>
      </c>
      <c r="C3723" s="59" t="s">
        <v>13</v>
      </c>
      <c r="D3723" s="60">
        <v>10.91</v>
      </c>
      <c r="E3723" s="60">
        <v>12.79</v>
      </c>
      <c r="F3723" s="60">
        <v>23.7</v>
      </c>
      <c r="G3723" s="13">
        <v>15</v>
      </c>
    </row>
    <row r="3724" spans="1:7">
      <c r="A3724" s="416" t="s">
        <v>7455</v>
      </c>
      <c r="B3724" s="58" t="s">
        <v>7456</v>
      </c>
      <c r="C3724" s="59" t="s">
        <v>16</v>
      </c>
      <c r="D3724" s="60">
        <v>17.89</v>
      </c>
      <c r="E3724" s="60">
        <v>27.1</v>
      </c>
      <c r="F3724" s="60">
        <v>44.99</v>
      </c>
      <c r="G3724" s="13">
        <v>15</v>
      </c>
    </row>
    <row r="3725" spans="1:7" ht="30">
      <c r="A3725" s="416" t="s">
        <v>7457</v>
      </c>
      <c r="B3725" s="58" t="s">
        <v>7458</v>
      </c>
      <c r="C3725" s="59" t="s">
        <v>16</v>
      </c>
      <c r="D3725" s="60">
        <v>11.05</v>
      </c>
      <c r="E3725" s="60">
        <v>16.73</v>
      </c>
      <c r="F3725" s="60">
        <v>27.78</v>
      </c>
      <c r="G3725" s="13">
        <v>15</v>
      </c>
    </row>
    <row r="3726" spans="1:7" ht="30">
      <c r="A3726" s="416" t="s">
        <v>7459</v>
      </c>
      <c r="B3726" s="58" t="s">
        <v>7460</v>
      </c>
      <c r="C3726" s="59" t="s">
        <v>16</v>
      </c>
      <c r="D3726" s="60">
        <v>11.18</v>
      </c>
      <c r="E3726" s="60">
        <v>19.39</v>
      </c>
      <c r="F3726" s="60">
        <v>30.57</v>
      </c>
      <c r="G3726" s="13">
        <v>15</v>
      </c>
    </row>
    <row r="3727" spans="1:7" ht="30">
      <c r="A3727" s="416" t="s">
        <v>7461</v>
      </c>
      <c r="B3727" s="58" t="s">
        <v>7462</v>
      </c>
      <c r="C3727" s="59" t="s">
        <v>16</v>
      </c>
      <c r="D3727" s="60">
        <v>11.38</v>
      </c>
      <c r="E3727" s="60">
        <v>23.29</v>
      </c>
      <c r="F3727" s="60">
        <v>34.67</v>
      </c>
      <c r="G3727" s="13">
        <v>15</v>
      </c>
    </row>
    <row r="3728" spans="1:7" ht="45">
      <c r="A3728" s="416" t="s">
        <v>21484</v>
      </c>
      <c r="B3728" s="58" t="s">
        <v>21485</v>
      </c>
      <c r="C3728" s="59" t="s">
        <v>13</v>
      </c>
      <c r="D3728" s="60">
        <v>7.0000000000000007E-2</v>
      </c>
      <c r="E3728" s="60">
        <v>0.43</v>
      </c>
      <c r="F3728" s="60">
        <v>0.5</v>
      </c>
      <c r="G3728" s="13">
        <v>15</v>
      </c>
    </row>
    <row r="3729" spans="1:7">
      <c r="A3729" s="416" t="s">
        <v>32200</v>
      </c>
      <c r="B3729" s="58" t="s">
        <v>7463</v>
      </c>
      <c r="C3729" s="59"/>
      <c r="D3729" s="60"/>
      <c r="E3729" s="60"/>
      <c r="F3729" s="60"/>
      <c r="G3729" s="13">
        <v>15</v>
      </c>
    </row>
    <row r="3730" spans="1:7">
      <c r="A3730" s="416" t="s">
        <v>7464</v>
      </c>
      <c r="B3730" s="58" t="s">
        <v>7465</v>
      </c>
      <c r="C3730" s="59"/>
      <c r="D3730" s="60"/>
      <c r="E3730" s="60"/>
      <c r="F3730" s="60"/>
      <c r="G3730" s="13">
        <v>15</v>
      </c>
    </row>
    <row r="3731" spans="1:7">
      <c r="A3731" s="416" t="s">
        <v>116</v>
      </c>
      <c r="B3731" s="58" t="s">
        <v>117</v>
      </c>
      <c r="C3731" s="59" t="s">
        <v>16</v>
      </c>
      <c r="D3731" s="60"/>
      <c r="E3731" s="60">
        <v>14.83</v>
      </c>
      <c r="F3731" s="60">
        <v>14.83</v>
      </c>
    </row>
    <row r="3732" spans="1:7">
      <c r="A3732" s="416" t="s">
        <v>7466</v>
      </c>
      <c r="B3732" s="58" t="s">
        <v>7467</v>
      </c>
      <c r="C3732" s="59" t="s">
        <v>16</v>
      </c>
      <c r="D3732" s="60">
        <v>2.9</v>
      </c>
      <c r="E3732" s="60">
        <v>6.12</v>
      </c>
      <c r="F3732" s="60">
        <v>9.02</v>
      </c>
    </row>
    <row r="3733" spans="1:7" ht="30">
      <c r="A3733" s="416" t="s">
        <v>7468</v>
      </c>
      <c r="B3733" s="58" t="s">
        <v>7469</v>
      </c>
      <c r="C3733" s="59" t="s">
        <v>16</v>
      </c>
      <c r="D3733" s="60">
        <v>2.23</v>
      </c>
      <c r="E3733" s="60">
        <v>4.24</v>
      </c>
      <c r="F3733" s="60">
        <v>6.47</v>
      </c>
      <c r="G3733" s="13">
        <v>15</v>
      </c>
    </row>
    <row r="3734" spans="1:7" ht="30">
      <c r="A3734" s="416" t="s">
        <v>7470</v>
      </c>
      <c r="B3734" s="58" t="s">
        <v>7471</v>
      </c>
      <c r="C3734" s="59" t="s">
        <v>14</v>
      </c>
      <c r="D3734" s="60"/>
      <c r="E3734" s="60">
        <v>16.95</v>
      </c>
      <c r="F3734" s="60">
        <v>16.95</v>
      </c>
      <c r="G3734" s="13">
        <v>15</v>
      </c>
    </row>
    <row r="3735" spans="1:7">
      <c r="A3735" s="416" t="s">
        <v>7472</v>
      </c>
      <c r="B3735" s="58" t="s">
        <v>7473</v>
      </c>
      <c r="C3735" s="59" t="s">
        <v>16</v>
      </c>
      <c r="D3735" s="60"/>
      <c r="E3735" s="60">
        <v>15.89</v>
      </c>
      <c r="F3735" s="60">
        <v>15.89</v>
      </c>
      <c r="G3735" s="13">
        <v>15</v>
      </c>
    </row>
    <row r="3736" spans="1:7" ht="30">
      <c r="A3736" s="416" t="s">
        <v>7474</v>
      </c>
      <c r="B3736" s="58" t="s">
        <v>7475</v>
      </c>
      <c r="C3736" s="59" t="s">
        <v>16</v>
      </c>
      <c r="D3736" s="60">
        <v>10.08</v>
      </c>
      <c r="E3736" s="60">
        <v>6.12</v>
      </c>
      <c r="F3736" s="60">
        <v>16.2</v>
      </c>
      <c r="G3736" s="13">
        <v>15</v>
      </c>
    </row>
    <row r="3737" spans="1:7">
      <c r="A3737" s="416" t="s">
        <v>7476</v>
      </c>
      <c r="B3737" s="58" t="s">
        <v>33233</v>
      </c>
      <c r="C3737" s="59" t="s">
        <v>16</v>
      </c>
      <c r="D3737" s="60">
        <v>0.7</v>
      </c>
      <c r="E3737" s="60">
        <v>11.14</v>
      </c>
      <c r="F3737" s="60">
        <v>11.84</v>
      </c>
      <c r="G3737" s="13">
        <v>15</v>
      </c>
    </row>
    <row r="3738" spans="1:7">
      <c r="A3738" s="416" t="s">
        <v>7477</v>
      </c>
      <c r="B3738" s="58" t="s">
        <v>7478</v>
      </c>
      <c r="C3738" s="59"/>
      <c r="D3738" s="60"/>
      <c r="E3738" s="60"/>
      <c r="F3738" s="60"/>
      <c r="G3738" s="13">
        <v>15</v>
      </c>
    </row>
    <row r="3739" spans="1:7">
      <c r="A3739" s="416" t="s">
        <v>7479</v>
      </c>
      <c r="B3739" s="58" t="s">
        <v>7480</v>
      </c>
      <c r="C3739" s="59" t="s">
        <v>14</v>
      </c>
      <c r="D3739" s="60"/>
      <c r="E3739" s="60">
        <v>6.36</v>
      </c>
      <c r="F3739" s="60">
        <v>6.36</v>
      </c>
      <c r="G3739" s="13">
        <v>15</v>
      </c>
    </row>
    <row r="3740" spans="1:7">
      <c r="A3740" s="416" t="s">
        <v>7481</v>
      </c>
      <c r="B3740" s="58" t="s">
        <v>7482</v>
      </c>
      <c r="C3740" s="59" t="s">
        <v>14</v>
      </c>
      <c r="D3740" s="60">
        <v>25.96</v>
      </c>
      <c r="E3740" s="60">
        <v>21.19</v>
      </c>
      <c r="F3740" s="60">
        <v>47.15</v>
      </c>
    </row>
    <row r="3741" spans="1:7">
      <c r="A3741" s="416" t="s">
        <v>7483</v>
      </c>
      <c r="B3741" s="58" t="s">
        <v>7484</v>
      </c>
      <c r="C3741" s="59" t="s">
        <v>18</v>
      </c>
      <c r="D3741" s="60">
        <v>204.88</v>
      </c>
      <c r="E3741" s="60"/>
      <c r="F3741" s="60">
        <v>204.88</v>
      </c>
      <c r="G3741" s="13">
        <v>15</v>
      </c>
    </row>
    <row r="3742" spans="1:7">
      <c r="A3742" s="416" t="s">
        <v>7485</v>
      </c>
      <c r="B3742" s="58" t="s">
        <v>7486</v>
      </c>
      <c r="C3742" s="59" t="s">
        <v>14</v>
      </c>
      <c r="D3742" s="60"/>
      <c r="E3742" s="60">
        <v>23.5</v>
      </c>
      <c r="F3742" s="60">
        <v>23.5</v>
      </c>
      <c r="G3742" s="13">
        <v>15</v>
      </c>
    </row>
    <row r="3743" spans="1:7" ht="30">
      <c r="A3743" s="416" t="s">
        <v>7487</v>
      </c>
      <c r="B3743" s="58" t="s">
        <v>7488</v>
      </c>
      <c r="C3743" s="59" t="s">
        <v>13</v>
      </c>
      <c r="D3743" s="60"/>
      <c r="E3743" s="60">
        <v>11.75</v>
      </c>
      <c r="F3743" s="60">
        <v>11.75</v>
      </c>
      <c r="G3743" s="13">
        <v>15</v>
      </c>
    </row>
    <row r="3744" spans="1:7" ht="30">
      <c r="A3744" s="416" t="s">
        <v>7489</v>
      </c>
      <c r="B3744" s="58" t="s">
        <v>7490</v>
      </c>
      <c r="C3744" s="59" t="s">
        <v>13</v>
      </c>
      <c r="D3744" s="60"/>
      <c r="E3744" s="60">
        <v>12.54</v>
      </c>
      <c r="F3744" s="60">
        <v>12.54</v>
      </c>
      <c r="G3744" s="13">
        <v>15</v>
      </c>
    </row>
    <row r="3745" spans="1:7">
      <c r="A3745" s="416" t="s">
        <v>7491</v>
      </c>
      <c r="B3745" s="58" t="s">
        <v>7492</v>
      </c>
      <c r="C3745" s="59"/>
      <c r="D3745" s="60"/>
      <c r="E3745" s="60"/>
      <c r="F3745" s="60"/>
      <c r="G3745" s="13">
        <v>15</v>
      </c>
    </row>
    <row r="3746" spans="1:7">
      <c r="A3746" s="416" t="s">
        <v>7493</v>
      </c>
      <c r="B3746" s="58" t="s">
        <v>7494</v>
      </c>
      <c r="C3746" s="59" t="s">
        <v>879</v>
      </c>
      <c r="D3746" s="60">
        <v>95.51</v>
      </c>
      <c r="E3746" s="60"/>
      <c r="F3746" s="60">
        <v>95.51</v>
      </c>
      <c r="G3746" s="13">
        <v>15</v>
      </c>
    </row>
    <row r="3747" spans="1:7">
      <c r="A3747" s="416" t="s">
        <v>32201</v>
      </c>
      <c r="B3747" s="58" t="s">
        <v>7495</v>
      </c>
      <c r="C3747" s="59"/>
      <c r="D3747" s="60"/>
      <c r="E3747" s="60"/>
      <c r="F3747" s="60"/>
    </row>
    <row r="3748" spans="1:7">
      <c r="A3748" s="416" t="s">
        <v>7496</v>
      </c>
      <c r="B3748" s="58" t="s">
        <v>7497</v>
      </c>
      <c r="C3748" s="59"/>
      <c r="D3748" s="60"/>
      <c r="E3748" s="60"/>
      <c r="F3748" s="60"/>
      <c r="G3748" s="13">
        <v>15</v>
      </c>
    </row>
    <row r="3749" spans="1:7" ht="30">
      <c r="A3749" s="416" t="s">
        <v>7498</v>
      </c>
      <c r="B3749" s="58" t="s">
        <v>7499</v>
      </c>
      <c r="C3749" s="59" t="s">
        <v>102</v>
      </c>
      <c r="D3749" s="60">
        <v>201668.27</v>
      </c>
      <c r="E3749" s="60"/>
      <c r="F3749" s="60">
        <v>201668.27</v>
      </c>
    </row>
    <row r="3750" spans="1:7" ht="30">
      <c r="A3750" s="416" t="s">
        <v>7500</v>
      </c>
      <c r="B3750" s="58" t="s">
        <v>7501</v>
      </c>
      <c r="C3750" s="59" t="s">
        <v>102</v>
      </c>
      <c r="D3750" s="60">
        <v>203033.33</v>
      </c>
      <c r="E3750" s="60"/>
      <c r="F3750" s="60">
        <v>203033.33</v>
      </c>
    </row>
    <row r="3751" spans="1:7" ht="30">
      <c r="A3751" s="416" t="s">
        <v>7502</v>
      </c>
      <c r="B3751" s="58" t="s">
        <v>7503</v>
      </c>
      <c r="C3751" s="59" t="s">
        <v>102</v>
      </c>
      <c r="D3751" s="60">
        <v>230553.53</v>
      </c>
      <c r="E3751" s="60"/>
      <c r="F3751" s="60">
        <v>230553.53</v>
      </c>
      <c r="G3751" s="13">
        <v>15</v>
      </c>
    </row>
    <row r="3752" spans="1:7" ht="30">
      <c r="A3752" s="416" t="s">
        <v>7504</v>
      </c>
      <c r="B3752" s="58" t="s">
        <v>7505</v>
      </c>
      <c r="C3752" s="59" t="s">
        <v>102</v>
      </c>
      <c r="D3752" s="60">
        <v>244829.05</v>
      </c>
      <c r="E3752" s="60"/>
      <c r="F3752" s="60">
        <v>244829.05</v>
      </c>
      <c r="G3752" s="13">
        <v>15</v>
      </c>
    </row>
    <row r="3753" spans="1:7" ht="30">
      <c r="A3753" s="416" t="s">
        <v>7506</v>
      </c>
      <c r="B3753" s="58" t="s">
        <v>7507</v>
      </c>
      <c r="C3753" s="59" t="s">
        <v>102</v>
      </c>
      <c r="D3753" s="60">
        <v>213633.33</v>
      </c>
      <c r="E3753" s="60"/>
      <c r="F3753" s="60">
        <v>213633.33</v>
      </c>
      <c r="G3753" s="13">
        <v>15</v>
      </c>
    </row>
    <row r="3754" spans="1:7">
      <c r="A3754" s="416" t="s">
        <v>7508</v>
      </c>
      <c r="B3754" s="58" t="s">
        <v>7509</v>
      </c>
      <c r="C3754" s="59" t="s">
        <v>16</v>
      </c>
      <c r="D3754" s="60">
        <v>1716.39</v>
      </c>
      <c r="E3754" s="60"/>
      <c r="F3754" s="60">
        <v>1716.39</v>
      </c>
      <c r="G3754" s="13">
        <v>15</v>
      </c>
    </row>
    <row r="3755" spans="1:7">
      <c r="A3755" s="416" t="s">
        <v>7510</v>
      </c>
      <c r="B3755" s="58" t="s">
        <v>7511</v>
      </c>
      <c r="C3755" s="59"/>
      <c r="D3755" s="60"/>
      <c r="E3755" s="60"/>
      <c r="F3755" s="60"/>
      <c r="G3755" s="13">
        <v>15</v>
      </c>
    </row>
    <row r="3756" spans="1:7" ht="30">
      <c r="A3756" s="416" t="s">
        <v>7512</v>
      </c>
      <c r="B3756" s="58" t="s">
        <v>7513</v>
      </c>
      <c r="C3756" s="59" t="s">
        <v>14</v>
      </c>
      <c r="D3756" s="60">
        <v>456723.64</v>
      </c>
      <c r="E3756" s="60">
        <v>32299.3</v>
      </c>
      <c r="F3756" s="60">
        <v>489022.94</v>
      </c>
      <c r="G3756" s="13">
        <v>15</v>
      </c>
    </row>
    <row r="3757" spans="1:7" ht="30">
      <c r="A3757" s="416" t="s">
        <v>7514</v>
      </c>
      <c r="B3757" s="58" t="s">
        <v>7515</v>
      </c>
      <c r="C3757" s="59" t="s">
        <v>14</v>
      </c>
      <c r="D3757" s="60">
        <v>481425.77</v>
      </c>
      <c r="E3757" s="60">
        <v>34406.589999999997</v>
      </c>
      <c r="F3757" s="60">
        <v>515832.36</v>
      </c>
    </row>
    <row r="3758" spans="1:7" ht="30">
      <c r="A3758" s="416" t="s">
        <v>7516</v>
      </c>
      <c r="B3758" s="58" t="s">
        <v>7517</v>
      </c>
      <c r="C3758" s="59" t="s">
        <v>14</v>
      </c>
      <c r="D3758" s="60">
        <v>676482.13</v>
      </c>
      <c r="E3758" s="60">
        <v>31281.3</v>
      </c>
      <c r="F3758" s="60">
        <v>707763.43</v>
      </c>
      <c r="G3758" s="13">
        <v>15</v>
      </c>
    </row>
    <row r="3759" spans="1:7" ht="30">
      <c r="A3759" s="416" t="s">
        <v>7518</v>
      </c>
      <c r="B3759" s="58" t="s">
        <v>7519</v>
      </c>
      <c r="C3759" s="59" t="s">
        <v>14</v>
      </c>
      <c r="D3759" s="60">
        <v>275719.57</v>
      </c>
      <c r="E3759" s="60">
        <v>25839.439999999999</v>
      </c>
      <c r="F3759" s="60">
        <v>301559.01</v>
      </c>
      <c r="G3759" s="13">
        <v>15</v>
      </c>
    </row>
    <row r="3760" spans="1:7" ht="30">
      <c r="A3760" s="416" t="s">
        <v>7520</v>
      </c>
      <c r="B3760" s="58" t="s">
        <v>7521</v>
      </c>
      <c r="C3760" s="59" t="s">
        <v>14</v>
      </c>
      <c r="D3760" s="60">
        <v>87106.54</v>
      </c>
      <c r="E3760" s="60">
        <v>16149.66</v>
      </c>
      <c r="F3760" s="60">
        <v>103256.2</v>
      </c>
      <c r="G3760" s="13">
        <v>15</v>
      </c>
    </row>
    <row r="3761" spans="1:7" ht="30">
      <c r="A3761" s="416" t="s">
        <v>7522</v>
      </c>
      <c r="B3761" s="58" t="s">
        <v>7523</v>
      </c>
      <c r="C3761" s="59" t="s">
        <v>14</v>
      </c>
      <c r="D3761" s="60">
        <v>23681.3</v>
      </c>
      <c r="E3761" s="60">
        <v>3823.5</v>
      </c>
      <c r="F3761" s="60">
        <v>27504.799999999999</v>
      </c>
      <c r="G3761" s="13">
        <v>15</v>
      </c>
    </row>
    <row r="3762" spans="1:7" ht="30">
      <c r="A3762" s="416" t="s">
        <v>7524</v>
      </c>
      <c r="B3762" s="58" t="s">
        <v>7525</v>
      </c>
      <c r="C3762" s="59" t="s">
        <v>14</v>
      </c>
      <c r="D3762" s="60">
        <v>20092.82</v>
      </c>
      <c r="E3762" s="60">
        <v>3823.5</v>
      </c>
      <c r="F3762" s="60">
        <v>23916.32</v>
      </c>
      <c r="G3762" s="13">
        <v>15</v>
      </c>
    </row>
    <row r="3763" spans="1:7" ht="30">
      <c r="A3763" s="416" t="s">
        <v>7526</v>
      </c>
      <c r="B3763" s="58" t="s">
        <v>7527</v>
      </c>
      <c r="C3763" s="59" t="s">
        <v>14</v>
      </c>
      <c r="D3763" s="60">
        <v>65207.71</v>
      </c>
      <c r="E3763" s="60">
        <v>8352.4</v>
      </c>
      <c r="F3763" s="60">
        <v>73560.11</v>
      </c>
      <c r="G3763" s="13">
        <v>15</v>
      </c>
    </row>
    <row r="3764" spans="1:7" ht="30">
      <c r="A3764" s="416" t="s">
        <v>7528</v>
      </c>
      <c r="B3764" s="58" t="s">
        <v>7529</v>
      </c>
      <c r="C3764" s="59" t="s">
        <v>14</v>
      </c>
      <c r="D3764" s="60">
        <v>59454.47</v>
      </c>
      <c r="E3764" s="60">
        <v>10192</v>
      </c>
      <c r="F3764" s="60">
        <v>69646.47</v>
      </c>
      <c r="G3764" s="13">
        <v>15</v>
      </c>
    </row>
    <row r="3765" spans="1:7" ht="45">
      <c r="A3765" s="416" t="s">
        <v>7530</v>
      </c>
      <c r="B3765" s="58" t="s">
        <v>7531</v>
      </c>
      <c r="C3765" s="59" t="s">
        <v>14</v>
      </c>
      <c r="D3765" s="60">
        <v>5998.85</v>
      </c>
      <c r="E3765" s="60">
        <v>644.88</v>
      </c>
      <c r="F3765" s="60">
        <v>6643.73</v>
      </c>
      <c r="G3765" s="13">
        <v>15</v>
      </c>
    </row>
    <row r="3766" spans="1:7" ht="45">
      <c r="A3766" s="416" t="s">
        <v>7532</v>
      </c>
      <c r="B3766" s="58" t="s">
        <v>7533</v>
      </c>
      <c r="C3766" s="59" t="s">
        <v>14</v>
      </c>
      <c r="D3766" s="60">
        <v>6236</v>
      </c>
      <c r="E3766" s="60">
        <v>806.1</v>
      </c>
      <c r="F3766" s="60">
        <v>7042.1</v>
      </c>
      <c r="G3766" s="13">
        <v>15</v>
      </c>
    </row>
    <row r="3767" spans="1:7" ht="45">
      <c r="A3767" s="416" t="s">
        <v>7534</v>
      </c>
      <c r="B3767" s="58" t="s">
        <v>7535</v>
      </c>
      <c r="C3767" s="59" t="s">
        <v>14</v>
      </c>
      <c r="D3767" s="60">
        <v>7074.36</v>
      </c>
      <c r="E3767" s="60">
        <v>967.32</v>
      </c>
      <c r="F3767" s="60">
        <v>8041.68</v>
      </c>
      <c r="G3767" s="13">
        <v>15</v>
      </c>
    </row>
    <row r="3768" spans="1:7" ht="45">
      <c r="A3768" s="416" t="s">
        <v>7536</v>
      </c>
      <c r="B3768" s="58" t="s">
        <v>7537</v>
      </c>
      <c r="C3768" s="59" t="s">
        <v>14</v>
      </c>
      <c r="D3768" s="60">
        <v>7260.3</v>
      </c>
      <c r="E3768" s="60">
        <v>1047.93</v>
      </c>
      <c r="F3768" s="60">
        <v>8308.23</v>
      </c>
      <c r="G3768" s="13">
        <v>15</v>
      </c>
    </row>
    <row r="3769" spans="1:7" ht="30">
      <c r="A3769" s="416" t="s">
        <v>7538</v>
      </c>
      <c r="B3769" s="58" t="s">
        <v>7539</v>
      </c>
      <c r="C3769" s="59" t="s">
        <v>14</v>
      </c>
      <c r="D3769" s="60">
        <v>5276.42</v>
      </c>
      <c r="E3769" s="60">
        <v>504.85</v>
      </c>
      <c r="F3769" s="60">
        <v>5781.27</v>
      </c>
      <c r="G3769" s="13">
        <v>15</v>
      </c>
    </row>
    <row r="3770" spans="1:7" ht="30">
      <c r="A3770" s="416" t="s">
        <v>7540</v>
      </c>
      <c r="B3770" s="58" t="s">
        <v>7541</v>
      </c>
      <c r="C3770" s="59" t="s">
        <v>14</v>
      </c>
      <c r="D3770" s="60">
        <v>5501</v>
      </c>
      <c r="E3770" s="60">
        <v>504.85</v>
      </c>
      <c r="F3770" s="60">
        <v>6005.85</v>
      </c>
      <c r="G3770" s="13">
        <v>15</v>
      </c>
    </row>
    <row r="3771" spans="1:7" ht="30">
      <c r="A3771" s="416" t="s">
        <v>7542</v>
      </c>
      <c r="B3771" s="58" t="s">
        <v>7543</v>
      </c>
      <c r="C3771" s="59" t="s">
        <v>14</v>
      </c>
      <c r="D3771" s="60">
        <v>5792.92</v>
      </c>
      <c r="E3771" s="60">
        <v>504.85</v>
      </c>
      <c r="F3771" s="60">
        <v>6297.77</v>
      </c>
      <c r="G3771" s="13">
        <v>15</v>
      </c>
    </row>
    <row r="3772" spans="1:7">
      <c r="A3772" s="416" t="s">
        <v>7544</v>
      </c>
      <c r="B3772" s="58" t="s">
        <v>7545</v>
      </c>
      <c r="C3772" s="59" t="s">
        <v>13</v>
      </c>
      <c r="D3772" s="60">
        <v>13.88</v>
      </c>
      <c r="E3772" s="60">
        <v>14.01</v>
      </c>
      <c r="F3772" s="60">
        <v>27.89</v>
      </c>
      <c r="G3772" s="13">
        <v>15</v>
      </c>
    </row>
    <row r="3773" spans="1:7">
      <c r="A3773" s="416" t="s">
        <v>7546</v>
      </c>
      <c r="B3773" s="58" t="s">
        <v>7547</v>
      </c>
      <c r="C3773" s="59" t="s">
        <v>13</v>
      </c>
      <c r="D3773" s="60">
        <v>20.9</v>
      </c>
      <c r="E3773" s="60">
        <v>14.01</v>
      </c>
      <c r="F3773" s="60">
        <v>34.909999999999997</v>
      </c>
      <c r="G3773" s="13">
        <v>15</v>
      </c>
    </row>
    <row r="3774" spans="1:7">
      <c r="A3774" s="416" t="s">
        <v>7548</v>
      </c>
      <c r="B3774" s="58" t="s">
        <v>7549</v>
      </c>
      <c r="C3774" s="59" t="s">
        <v>13</v>
      </c>
      <c r="D3774" s="60">
        <v>26.15</v>
      </c>
      <c r="E3774" s="60">
        <v>14.01</v>
      </c>
      <c r="F3774" s="60">
        <v>40.159999999999997</v>
      </c>
      <c r="G3774" s="13">
        <v>15</v>
      </c>
    </row>
    <row r="3775" spans="1:7">
      <c r="A3775" s="416" t="s">
        <v>7550</v>
      </c>
      <c r="B3775" s="58" t="s">
        <v>7551</v>
      </c>
      <c r="C3775" s="59" t="s">
        <v>16</v>
      </c>
      <c r="D3775" s="60">
        <v>100.1</v>
      </c>
      <c r="E3775" s="60">
        <v>100.77</v>
      </c>
      <c r="F3775" s="60">
        <v>200.87</v>
      </c>
      <c r="G3775" s="13">
        <v>15</v>
      </c>
    </row>
    <row r="3776" spans="1:7" ht="30">
      <c r="A3776" s="416" t="s">
        <v>7552</v>
      </c>
      <c r="B3776" s="58" t="s">
        <v>7553</v>
      </c>
      <c r="C3776" s="59" t="s">
        <v>16</v>
      </c>
      <c r="D3776" s="60">
        <v>6895.72</v>
      </c>
      <c r="E3776" s="60"/>
      <c r="F3776" s="60">
        <v>6895.72</v>
      </c>
      <c r="G3776" s="13">
        <v>15</v>
      </c>
    </row>
    <row r="3777" spans="1:7">
      <c r="A3777" s="416" t="s">
        <v>7554</v>
      </c>
      <c r="B3777" s="58" t="s">
        <v>7555</v>
      </c>
      <c r="C3777" s="59" t="s">
        <v>16</v>
      </c>
      <c r="D3777" s="60">
        <v>2056.15</v>
      </c>
      <c r="E3777" s="60">
        <v>130.72999999999999</v>
      </c>
      <c r="F3777" s="60">
        <v>2186.88</v>
      </c>
      <c r="G3777" s="13">
        <v>15</v>
      </c>
    </row>
    <row r="3778" spans="1:7">
      <c r="A3778" s="416" t="s">
        <v>7556</v>
      </c>
      <c r="B3778" s="58" t="s">
        <v>7557</v>
      </c>
      <c r="C3778" s="59" t="s">
        <v>16</v>
      </c>
      <c r="D3778" s="60">
        <v>1729.49</v>
      </c>
      <c r="E3778" s="60">
        <v>101.01</v>
      </c>
      <c r="F3778" s="60">
        <v>1830.5</v>
      </c>
      <c r="G3778" s="13">
        <v>15</v>
      </c>
    </row>
    <row r="3779" spans="1:7">
      <c r="A3779" s="416" t="s">
        <v>7558</v>
      </c>
      <c r="B3779" s="58" t="s">
        <v>7559</v>
      </c>
      <c r="C3779" s="59" t="s">
        <v>16</v>
      </c>
      <c r="D3779" s="60">
        <v>1354.62</v>
      </c>
      <c r="E3779" s="60">
        <v>89.14</v>
      </c>
      <c r="F3779" s="60">
        <v>1443.76</v>
      </c>
      <c r="G3779" s="13">
        <v>15</v>
      </c>
    </row>
    <row r="3780" spans="1:7">
      <c r="A3780" s="416" t="s">
        <v>7560</v>
      </c>
      <c r="B3780" s="58" t="s">
        <v>7561</v>
      </c>
      <c r="C3780" s="59" t="s">
        <v>14</v>
      </c>
      <c r="D3780" s="60"/>
      <c r="E3780" s="60">
        <v>379.72</v>
      </c>
      <c r="F3780" s="60">
        <v>379.72</v>
      </c>
      <c r="G3780" s="13">
        <v>15</v>
      </c>
    </row>
    <row r="3781" spans="1:7" ht="30">
      <c r="A3781" s="416" t="s">
        <v>7562</v>
      </c>
      <c r="B3781" s="58" t="s">
        <v>7563</v>
      </c>
      <c r="C3781" s="59" t="s">
        <v>14</v>
      </c>
      <c r="D3781" s="60">
        <v>9596.89</v>
      </c>
      <c r="E3781" s="60">
        <v>1612.2</v>
      </c>
      <c r="F3781" s="60">
        <v>11209.09</v>
      </c>
      <c r="G3781" s="13">
        <v>15</v>
      </c>
    </row>
    <row r="3782" spans="1:7">
      <c r="A3782" s="416" t="s">
        <v>7564</v>
      </c>
      <c r="B3782" s="58" t="s">
        <v>7565</v>
      </c>
      <c r="C3782" s="59" t="s">
        <v>14</v>
      </c>
      <c r="D3782" s="60">
        <v>187.26</v>
      </c>
      <c r="E3782" s="60">
        <v>47.53</v>
      </c>
      <c r="F3782" s="60">
        <v>234.79</v>
      </c>
      <c r="G3782" s="13">
        <v>15</v>
      </c>
    </row>
    <row r="3783" spans="1:7" ht="30">
      <c r="A3783" s="416" t="s">
        <v>7566</v>
      </c>
      <c r="B3783" s="58" t="s">
        <v>7567</v>
      </c>
      <c r="C3783" s="59" t="s">
        <v>14</v>
      </c>
      <c r="D3783" s="60">
        <v>1245.22</v>
      </c>
      <c r="E3783" s="60">
        <v>136.66999999999999</v>
      </c>
      <c r="F3783" s="60">
        <v>1381.89</v>
      </c>
      <c r="G3783" s="13">
        <v>15</v>
      </c>
    </row>
    <row r="3784" spans="1:7" ht="30">
      <c r="A3784" s="416" t="s">
        <v>7568</v>
      </c>
      <c r="B3784" s="58" t="s">
        <v>7569</v>
      </c>
      <c r="C3784" s="59" t="s">
        <v>16</v>
      </c>
      <c r="D3784" s="60">
        <v>4553.7700000000004</v>
      </c>
      <c r="E3784" s="60">
        <v>207.98</v>
      </c>
      <c r="F3784" s="60">
        <v>4761.75</v>
      </c>
      <c r="G3784" s="13">
        <v>15</v>
      </c>
    </row>
    <row r="3785" spans="1:7">
      <c r="A3785" s="416" t="s">
        <v>7570</v>
      </c>
      <c r="B3785" s="58" t="s">
        <v>7571</v>
      </c>
      <c r="C3785" s="59" t="s">
        <v>13</v>
      </c>
      <c r="D3785" s="60">
        <v>4769.45</v>
      </c>
      <c r="E3785" s="60">
        <v>52.1</v>
      </c>
      <c r="F3785" s="60">
        <v>4821.55</v>
      </c>
      <c r="G3785" s="13">
        <v>15</v>
      </c>
    </row>
    <row r="3786" spans="1:7">
      <c r="A3786" s="416" t="s">
        <v>7572</v>
      </c>
      <c r="B3786" s="58" t="s">
        <v>7573</v>
      </c>
      <c r="C3786" s="59" t="s">
        <v>14</v>
      </c>
      <c r="D3786" s="60">
        <v>93</v>
      </c>
      <c r="E3786" s="60">
        <v>47.53</v>
      </c>
      <c r="F3786" s="60">
        <v>140.53</v>
      </c>
      <c r="G3786" s="13">
        <v>15</v>
      </c>
    </row>
    <row r="3787" spans="1:7">
      <c r="A3787" s="416" t="s">
        <v>7574</v>
      </c>
      <c r="B3787" s="58" t="s">
        <v>7575</v>
      </c>
      <c r="C3787" s="59" t="s">
        <v>14</v>
      </c>
      <c r="D3787" s="60">
        <v>122.39</v>
      </c>
      <c r="E3787" s="60">
        <v>47.53</v>
      </c>
      <c r="F3787" s="60">
        <v>169.92</v>
      </c>
      <c r="G3787" s="13">
        <v>15</v>
      </c>
    </row>
    <row r="3788" spans="1:7">
      <c r="A3788" s="416" t="s">
        <v>7576</v>
      </c>
      <c r="B3788" s="58" t="s">
        <v>7577</v>
      </c>
      <c r="C3788" s="59" t="s">
        <v>14</v>
      </c>
      <c r="D3788" s="60">
        <v>376.96</v>
      </c>
      <c r="E3788" s="60">
        <v>47.53</v>
      </c>
      <c r="F3788" s="60">
        <v>424.49</v>
      </c>
      <c r="G3788" s="13">
        <v>15</v>
      </c>
    </row>
    <row r="3789" spans="1:7">
      <c r="A3789" s="416" t="s">
        <v>7578</v>
      </c>
      <c r="B3789" s="58" t="s">
        <v>7579</v>
      </c>
      <c r="C3789" s="59" t="s">
        <v>14</v>
      </c>
      <c r="D3789" s="60">
        <v>295.23</v>
      </c>
      <c r="E3789" s="60">
        <v>47.53</v>
      </c>
      <c r="F3789" s="60">
        <v>342.76</v>
      </c>
      <c r="G3789" s="13">
        <v>15</v>
      </c>
    </row>
    <row r="3790" spans="1:7" ht="30">
      <c r="A3790" s="416" t="s">
        <v>7580</v>
      </c>
      <c r="B3790" s="58" t="s">
        <v>7581</v>
      </c>
      <c r="C3790" s="59" t="s">
        <v>16</v>
      </c>
      <c r="D3790" s="60">
        <v>4068.95</v>
      </c>
      <c r="E3790" s="60">
        <v>291.16000000000003</v>
      </c>
      <c r="F3790" s="60">
        <v>4360.1099999999997</v>
      </c>
      <c r="G3790" s="13">
        <v>15</v>
      </c>
    </row>
    <row r="3791" spans="1:7" ht="30">
      <c r="A3791" s="416" t="s">
        <v>7582</v>
      </c>
      <c r="B3791" s="58" t="s">
        <v>7583</v>
      </c>
      <c r="C3791" s="59" t="s">
        <v>16</v>
      </c>
      <c r="D3791" s="60">
        <v>2321.94</v>
      </c>
      <c r="E3791" s="60">
        <v>118.84</v>
      </c>
      <c r="F3791" s="60">
        <v>2440.7800000000002</v>
      </c>
      <c r="G3791" s="13">
        <v>15</v>
      </c>
    </row>
    <row r="3792" spans="1:7" ht="30">
      <c r="A3792" s="416" t="s">
        <v>7584</v>
      </c>
      <c r="B3792" s="58" t="s">
        <v>7585</v>
      </c>
      <c r="C3792" s="59" t="s">
        <v>16</v>
      </c>
      <c r="D3792" s="60">
        <v>1851.3</v>
      </c>
      <c r="E3792" s="60">
        <v>59.42</v>
      </c>
      <c r="F3792" s="60">
        <v>1910.72</v>
      </c>
      <c r="G3792" s="13">
        <v>15</v>
      </c>
    </row>
    <row r="3793" spans="1:7">
      <c r="A3793" s="416" t="s">
        <v>7586</v>
      </c>
      <c r="B3793" s="58" t="s">
        <v>7587</v>
      </c>
      <c r="C3793" s="59" t="s">
        <v>16</v>
      </c>
      <c r="D3793" s="60">
        <v>1832.66</v>
      </c>
      <c r="E3793" s="60">
        <v>130.72999999999999</v>
      </c>
      <c r="F3793" s="60">
        <v>1963.39</v>
      </c>
      <c r="G3793" s="13">
        <v>15</v>
      </c>
    </row>
    <row r="3794" spans="1:7">
      <c r="A3794" s="416" t="s">
        <v>7588</v>
      </c>
      <c r="B3794" s="58" t="s">
        <v>7589</v>
      </c>
      <c r="C3794" s="59" t="s">
        <v>16</v>
      </c>
      <c r="D3794" s="60">
        <v>2359.8000000000002</v>
      </c>
      <c r="E3794" s="60">
        <v>172.32</v>
      </c>
      <c r="F3794" s="60">
        <v>2532.12</v>
      </c>
      <c r="G3794" s="13">
        <v>15</v>
      </c>
    </row>
    <row r="3795" spans="1:7">
      <c r="A3795" s="416" t="s">
        <v>7590</v>
      </c>
      <c r="B3795" s="58" t="s">
        <v>7591</v>
      </c>
      <c r="C3795" s="59" t="s">
        <v>16</v>
      </c>
      <c r="D3795" s="60">
        <v>4098.01</v>
      </c>
      <c r="E3795" s="60">
        <v>285.20999999999998</v>
      </c>
      <c r="F3795" s="60">
        <v>4383.22</v>
      </c>
      <c r="G3795" s="13">
        <v>15</v>
      </c>
    </row>
    <row r="3796" spans="1:7" ht="30">
      <c r="A3796" s="416" t="s">
        <v>7592</v>
      </c>
      <c r="B3796" s="58" t="s">
        <v>7593</v>
      </c>
      <c r="C3796" s="59" t="s">
        <v>16</v>
      </c>
      <c r="D3796" s="60">
        <v>2696.18</v>
      </c>
      <c r="E3796" s="60">
        <v>213.91</v>
      </c>
      <c r="F3796" s="60">
        <v>2910.09</v>
      </c>
      <c r="G3796" s="13">
        <v>15</v>
      </c>
    </row>
    <row r="3797" spans="1:7" ht="30">
      <c r="A3797" s="416" t="s">
        <v>7594</v>
      </c>
      <c r="B3797" s="58" t="s">
        <v>7595</v>
      </c>
      <c r="C3797" s="59" t="s">
        <v>16</v>
      </c>
      <c r="D3797" s="60">
        <v>1971.05</v>
      </c>
      <c r="E3797" s="60">
        <v>148.56</v>
      </c>
      <c r="F3797" s="60">
        <v>2119.61</v>
      </c>
      <c r="G3797" s="13">
        <v>15</v>
      </c>
    </row>
    <row r="3798" spans="1:7" ht="30">
      <c r="A3798" s="416" t="s">
        <v>7596</v>
      </c>
      <c r="B3798" s="58" t="s">
        <v>7597</v>
      </c>
      <c r="C3798" s="59" t="s">
        <v>16</v>
      </c>
      <c r="D3798" s="60">
        <v>1564.17</v>
      </c>
      <c r="E3798" s="60">
        <v>118.84</v>
      </c>
      <c r="F3798" s="60">
        <v>1683.01</v>
      </c>
      <c r="G3798" s="13">
        <v>15</v>
      </c>
    </row>
    <row r="3799" spans="1:7" ht="30">
      <c r="A3799" s="416" t="s">
        <v>7598</v>
      </c>
      <c r="B3799" s="58" t="s">
        <v>7599</v>
      </c>
      <c r="C3799" s="59" t="s">
        <v>16</v>
      </c>
      <c r="D3799" s="60">
        <v>1421.87</v>
      </c>
      <c r="E3799" s="60">
        <v>101.01</v>
      </c>
      <c r="F3799" s="60">
        <v>1522.88</v>
      </c>
      <c r="G3799" s="13">
        <v>15</v>
      </c>
    </row>
    <row r="3800" spans="1:7" ht="30">
      <c r="A3800" s="416" t="s">
        <v>7600</v>
      </c>
      <c r="B3800" s="58" t="s">
        <v>7601</v>
      </c>
      <c r="C3800" s="59" t="s">
        <v>16</v>
      </c>
      <c r="D3800" s="60">
        <v>1238.43</v>
      </c>
      <c r="E3800" s="60">
        <v>89.14</v>
      </c>
      <c r="F3800" s="60">
        <v>1327.57</v>
      </c>
      <c r="G3800" s="13">
        <v>15</v>
      </c>
    </row>
    <row r="3801" spans="1:7">
      <c r="A3801" s="416" t="s">
        <v>7602</v>
      </c>
      <c r="B3801" s="58" t="s">
        <v>7603</v>
      </c>
      <c r="C3801" s="59" t="s">
        <v>16</v>
      </c>
      <c r="D3801" s="60">
        <v>1528.66</v>
      </c>
      <c r="E3801" s="60">
        <v>118.84</v>
      </c>
      <c r="F3801" s="60">
        <v>1647.5</v>
      </c>
      <c r="G3801" s="13">
        <v>15</v>
      </c>
    </row>
    <row r="3802" spans="1:7">
      <c r="A3802" s="416" t="s">
        <v>7604</v>
      </c>
      <c r="B3802" s="58" t="s">
        <v>7605</v>
      </c>
      <c r="C3802" s="59" t="s">
        <v>16</v>
      </c>
      <c r="D3802" s="60">
        <v>1405.2</v>
      </c>
      <c r="E3802" s="60">
        <v>71.31</v>
      </c>
      <c r="F3802" s="60">
        <v>1476.51</v>
      </c>
      <c r="G3802" s="13">
        <v>15</v>
      </c>
    </row>
    <row r="3803" spans="1:7">
      <c r="A3803" s="416" t="s">
        <v>7606</v>
      </c>
      <c r="B3803" s="58" t="s">
        <v>7607</v>
      </c>
      <c r="C3803" s="59" t="s">
        <v>14</v>
      </c>
      <c r="D3803" s="60">
        <v>207.3</v>
      </c>
      <c r="E3803" s="60">
        <v>53.48</v>
      </c>
      <c r="F3803" s="60">
        <v>260.77999999999997</v>
      </c>
      <c r="G3803" s="13">
        <v>15</v>
      </c>
    </row>
    <row r="3804" spans="1:7">
      <c r="A3804" s="416" t="s">
        <v>7608</v>
      </c>
      <c r="B3804" s="58" t="s">
        <v>7609</v>
      </c>
      <c r="C3804" s="59" t="s">
        <v>14</v>
      </c>
      <c r="D3804" s="60">
        <v>321.10000000000002</v>
      </c>
      <c r="E3804" s="60">
        <v>71.31</v>
      </c>
      <c r="F3804" s="60">
        <v>392.41</v>
      </c>
      <c r="G3804" s="13">
        <v>15</v>
      </c>
    </row>
    <row r="3805" spans="1:7">
      <c r="A3805" s="416" t="s">
        <v>7610</v>
      </c>
      <c r="B3805" s="58" t="s">
        <v>7611</v>
      </c>
      <c r="C3805" s="59"/>
      <c r="D3805" s="60"/>
      <c r="E3805" s="60"/>
      <c r="F3805" s="60"/>
      <c r="G3805" s="13">
        <v>15</v>
      </c>
    </row>
    <row r="3806" spans="1:7" ht="30">
      <c r="A3806" s="416" t="s">
        <v>7612</v>
      </c>
      <c r="B3806" s="58" t="s">
        <v>7613</v>
      </c>
      <c r="C3806" s="59" t="s">
        <v>14</v>
      </c>
      <c r="D3806" s="60">
        <v>5184.63</v>
      </c>
      <c r="E3806" s="60">
        <v>356.52</v>
      </c>
      <c r="F3806" s="60">
        <v>5541.15</v>
      </c>
      <c r="G3806" s="13">
        <v>15</v>
      </c>
    </row>
    <row r="3807" spans="1:7" ht="30">
      <c r="A3807" s="416" t="s">
        <v>7614</v>
      </c>
      <c r="B3807" s="58" t="s">
        <v>7615</v>
      </c>
      <c r="C3807" s="59" t="s">
        <v>14</v>
      </c>
      <c r="D3807" s="60">
        <v>19629.599999999999</v>
      </c>
      <c r="E3807" s="60">
        <v>356.52</v>
      </c>
      <c r="F3807" s="60">
        <v>19986.12</v>
      </c>
    </row>
    <row r="3808" spans="1:7" ht="30">
      <c r="A3808" s="416" t="s">
        <v>7616</v>
      </c>
      <c r="B3808" s="58" t="s">
        <v>7617</v>
      </c>
      <c r="C3808" s="59" t="s">
        <v>14</v>
      </c>
      <c r="D3808" s="60">
        <v>10407.91</v>
      </c>
      <c r="E3808" s="60">
        <v>312.60000000000002</v>
      </c>
      <c r="F3808" s="60">
        <v>10720.51</v>
      </c>
      <c r="G3808" s="13">
        <v>15</v>
      </c>
    </row>
    <row r="3809" spans="1:7" ht="30">
      <c r="A3809" s="416" t="s">
        <v>7618</v>
      </c>
      <c r="B3809" s="58" t="s">
        <v>7619</v>
      </c>
      <c r="C3809" s="59" t="s">
        <v>14</v>
      </c>
      <c r="D3809" s="60">
        <v>6740.05</v>
      </c>
      <c r="E3809" s="60">
        <v>312.60000000000002</v>
      </c>
      <c r="F3809" s="60">
        <v>7052.65</v>
      </c>
      <c r="G3809" s="13">
        <v>15</v>
      </c>
    </row>
    <row r="3810" spans="1:7" ht="30">
      <c r="A3810" s="416" t="s">
        <v>7620</v>
      </c>
      <c r="B3810" s="58" t="s">
        <v>7621</v>
      </c>
      <c r="C3810" s="59" t="s">
        <v>14</v>
      </c>
      <c r="D3810" s="60">
        <v>3458.39</v>
      </c>
      <c r="E3810" s="60">
        <v>312.60000000000002</v>
      </c>
      <c r="F3810" s="60">
        <v>3770.99</v>
      </c>
      <c r="G3810" s="13">
        <v>15</v>
      </c>
    </row>
    <row r="3811" spans="1:7" ht="30">
      <c r="A3811" s="416" t="s">
        <v>7622</v>
      </c>
      <c r="B3811" s="58" t="s">
        <v>7623</v>
      </c>
      <c r="C3811" s="59" t="s">
        <v>14</v>
      </c>
      <c r="D3811" s="60">
        <v>4030.21</v>
      </c>
      <c r="E3811" s="60">
        <v>312.60000000000002</v>
      </c>
      <c r="F3811" s="60">
        <v>4342.8100000000004</v>
      </c>
      <c r="G3811" s="13">
        <v>15</v>
      </c>
    </row>
    <row r="3812" spans="1:7" ht="30">
      <c r="A3812" s="416" t="s">
        <v>7624</v>
      </c>
      <c r="B3812" s="58" t="s">
        <v>7625</v>
      </c>
      <c r="C3812" s="59" t="s">
        <v>14</v>
      </c>
      <c r="D3812" s="60">
        <v>15013.16</v>
      </c>
      <c r="E3812" s="60">
        <v>732.9</v>
      </c>
      <c r="F3812" s="60">
        <v>15746.06</v>
      </c>
      <c r="G3812" s="13">
        <v>15</v>
      </c>
    </row>
    <row r="3813" spans="1:7">
      <c r="A3813" s="416" t="s">
        <v>7626</v>
      </c>
      <c r="B3813" s="58" t="s">
        <v>7627</v>
      </c>
      <c r="C3813" s="59"/>
      <c r="D3813" s="60"/>
      <c r="E3813" s="60"/>
      <c r="F3813" s="60"/>
      <c r="G3813" s="13">
        <v>15</v>
      </c>
    </row>
    <row r="3814" spans="1:7" ht="30">
      <c r="A3814" s="416" t="s">
        <v>7628</v>
      </c>
      <c r="B3814" s="58" t="s">
        <v>7629</v>
      </c>
      <c r="C3814" s="59" t="s">
        <v>14</v>
      </c>
      <c r="D3814" s="60">
        <v>151.13999999999999</v>
      </c>
      <c r="E3814" s="60">
        <v>2.61</v>
      </c>
      <c r="F3814" s="60">
        <v>153.75</v>
      </c>
      <c r="G3814" s="13">
        <v>15</v>
      </c>
    </row>
    <row r="3815" spans="1:7">
      <c r="A3815" s="416" t="s">
        <v>7630</v>
      </c>
      <c r="B3815" s="58" t="s">
        <v>7631</v>
      </c>
      <c r="C3815" s="59" t="s">
        <v>14</v>
      </c>
      <c r="D3815" s="60">
        <v>9.6999999999999993</v>
      </c>
      <c r="E3815" s="60">
        <v>15.63</v>
      </c>
      <c r="F3815" s="60">
        <v>25.33</v>
      </c>
    </row>
    <row r="3816" spans="1:7" ht="30">
      <c r="A3816" s="416" t="s">
        <v>7632</v>
      </c>
      <c r="B3816" s="58" t="s">
        <v>7633</v>
      </c>
      <c r="C3816" s="59" t="s">
        <v>14</v>
      </c>
      <c r="D3816" s="60">
        <v>219.23</v>
      </c>
      <c r="E3816" s="60">
        <v>2.61</v>
      </c>
      <c r="F3816" s="60">
        <v>221.84</v>
      </c>
      <c r="G3816" s="13">
        <v>15</v>
      </c>
    </row>
    <row r="3817" spans="1:7" ht="30">
      <c r="A3817" s="416" t="s">
        <v>7634</v>
      </c>
      <c r="B3817" s="58" t="s">
        <v>7635</v>
      </c>
      <c r="C3817" s="59" t="s">
        <v>14</v>
      </c>
      <c r="D3817" s="60">
        <v>2565.1799999999998</v>
      </c>
      <c r="E3817" s="60">
        <v>15.82</v>
      </c>
      <c r="F3817" s="60">
        <v>2581</v>
      </c>
      <c r="G3817" s="13">
        <v>15</v>
      </c>
    </row>
    <row r="3818" spans="1:7" ht="30">
      <c r="A3818" s="416" t="s">
        <v>7636</v>
      </c>
      <c r="B3818" s="58" t="s">
        <v>7637</v>
      </c>
      <c r="C3818" s="59" t="s">
        <v>14</v>
      </c>
      <c r="D3818" s="60">
        <v>2538.08</v>
      </c>
      <c r="E3818" s="60">
        <v>23.74</v>
      </c>
      <c r="F3818" s="60">
        <v>2561.8200000000002</v>
      </c>
      <c r="G3818" s="13">
        <v>15</v>
      </c>
    </row>
    <row r="3819" spans="1:7">
      <c r="A3819" s="416" t="s">
        <v>7638</v>
      </c>
      <c r="B3819" s="58" t="s">
        <v>7639</v>
      </c>
      <c r="C3819" s="59" t="s">
        <v>14</v>
      </c>
      <c r="D3819" s="60">
        <v>1068.9100000000001</v>
      </c>
      <c r="E3819" s="60">
        <v>18.440000000000001</v>
      </c>
      <c r="F3819" s="60">
        <v>1087.3499999999999</v>
      </c>
      <c r="G3819" s="13">
        <v>15</v>
      </c>
    </row>
    <row r="3820" spans="1:7" ht="30">
      <c r="A3820" s="416" t="s">
        <v>7640</v>
      </c>
      <c r="B3820" s="58" t="s">
        <v>7641</v>
      </c>
      <c r="C3820" s="59" t="s">
        <v>14</v>
      </c>
      <c r="D3820" s="60">
        <v>3027.47</v>
      </c>
      <c r="E3820" s="60">
        <v>23.74</v>
      </c>
      <c r="F3820" s="60">
        <v>3051.21</v>
      </c>
      <c r="G3820" s="13">
        <v>15</v>
      </c>
    </row>
    <row r="3821" spans="1:7">
      <c r="A3821" s="416" t="s">
        <v>7642</v>
      </c>
      <c r="B3821" s="58" t="s">
        <v>7643</v>
      </c>
      <c r="C3821" s="59" t="s">
        <v>14</v>
      </c>
      <c r="D3821" s="60">
        <v>395.72</v>
      </c>
      <c r="E3821" s="60">
        <v>23.74</v>
      </c>
      <c r="F3821" s="60">
        <v>419.46</v>
      </c>
      <c r="G3821" s="13">
        <v>15</v>
      </c>
    </row>
    <row r="3822" spans="1:7" ht="30">
      <c r="A3822" s="416" t="s">
        <v>7644</v>
      </c>
      <c r="B3822" s="58" t="s">
        <v>7645</v>
      </c>
      <c r="C3822" s="59" t="s">
        <v>14</v>
      </c>
      <c r="D3822" s="60">
        <v>2514.92</v>
      </c>
      <c r="E3822" s="60">
        <v>23.74</v>
      </c>
      <c r="F3822" s="60">
        <v>2538.66</v>
      </c>
      <c r="G3822" s="13">
        <v>15</v>
      </c>
    </row>
    <row r="3823" spans="1:7" ht="30">
      <c r="A3823" s="416" t="s">
        <v>7646</v>
      </c>
      <c r="B3823" s="58" t="s">
        <v>7647</v>
      </c>
      <c r="C3823" s="59" t="s">
        <v>14</v>
      </c>
      <c r="D3823" s="60">
        <v>1150.6500000000001</v>
      </c>
      <c r="E3823" s="60">
        <v>15.82</v>
      </c>
      <c r="F3823" s="60">
        <v>1166.47</v>
      </c>
      <c r="G3823" s="13">
        <v>15</v>
      </c>
    </row>
    <row r="3824" spans="1:7">
      <c r="A3824" s="416" t="s">
        <v>7648</v>
      </c>
      <c r="B3824" s="58" t="s">
        <v>7649</v>
      </c>
      <c r="C3824" s="59" t="s">
        <v>14</v>
      </c>
      <c r="D3824" s="60">
        <v>2559.9499999999998</v>
      </c>
      <c r="E3824" s="60">
        <v>18.440000000000001</v>
      </c>
      <c r="F3824" s="60">
        <v>2578.39</v>
      </c>
      <c r="G3824" s="13">
        <v>15</v>
      </c>
    </row>
    <row r="3825" spans="1:7">
      <c r="A3825" s="416" t="s">
        <v>7650</v>
      </c>
      <c r="B3825" s="58" t="s">
        <v>7651</v>
      </c>
      <c r="C3825" s="59" t="s">
        <v>14</v>
      </c>
      <c r="D3825" s="60">
        <v>117.35</v>
      </c>
      <c r="E3825" s="60">
        <v>7.82</v>
      </c>
      <c r="F3825" s="60">
        <v>125.17</v>
      </c>
      <c r="G3825" s="13">
        <v>15</v>
      </c>
    </row>
    <row r="3826" spans="1:7">
      <c r="A3826" s="416" t="s">
        <v>7652</v>
      </c>
      <c r="B3826" s="58" t="s">
        <v>7653</v>
      </c>
      <c r="C3826" s="59" t="s">
        <v>14</v>
      </c>
      <c r="D3826" s="60">
        <v>270.5</v>
      </c>
      <c r="E3826" s="60">
        <v>78.489999999999995</v>
      </c>
      <c r="F3826" s="60">
        <v>348.99</v>
      </c>
      <c r="G3826" s="13">
        <v>15</v>
      </c>
    </row>
    <row r="3827" spans="1:7">
      <c r="A3827" s="416" t="s">
        <v>7654</v>
      </c>
      <c r="B3827" s="58" t="s">
        <v>7655</v>
      </c>
      <c r="C3827" s="59" t="s">
        <v>14</v>
      </c>
      <c r="D3827" s="60">
        <v>1766.1</v>
      </c>
      <c r="E3827" s="60">
        <v>53.74</v>
      </c>
      <c r="F3827" s="60">
        <v>1819.84</v>
      </c>
      <c r="G3827" s="13">
        <v>15</v>
      </c>
    </row>
    <row r="3828" spans="1:7">
      <c r="A3828" s="416" t="s">
        <v>7656</v>
      </c>
      <c r="B3828" s="58" t="s">
        <v>7657</v>
      </c>
      <c r="C3828" s="59" t="s">
        <v>14</v>
      </c>
      <c r="D3828" s="60">
        <v>346.29</v>
      </c>
      <c r="E3828" s="60">
        <v>39.07</v>
      </c>
      <c r="F3828" s="60">
        <v>385.36</v>
      </c>
      <c r="G3828" s="13">
        <v>15</v>
      </c>
    </row>
    <row r="3829" spans="1:7">
      <c r="A3829" s="416" t="s">
        <v>7658</v>
      </c>
      <c r="B3829" s="58" t="s">
        <v>24935</v>
      </c>
      <c r="C3829" s="59" t="s">
        <v>14</v>
      </c>
      <c r="D3829" s="60">
        <v>367.59</v>
      </c>
      <c r="E3829" s="60">
        <v>78.489999999999995</v>
      </c>
      <c r="F3829" s="60">
        <v>446.08</v>
      </c>
      <c r="G3829" s="13">
        <v>15</v>
      </c>
    </row>
    <row r="3830" spans="1:7" ht="30">
      <c r="A3830" s="416" t="s">
        <v>7659</v>
      </c>
      <c r="B3830" s="58" t="s">
        <v>7660</v>
      </c>
      <c r="C3830" s="59" t="s">
        <v>14</v>
      </c>
      <c r="D3830" s="60">
        <v>74.28</v>
      </c>
      <c r="E3830" s="60">
        <v>85.82</v>
      </c>
      <c r="F3830" s="60">
        <v>160.1</v>
      </c>
      <c r="G3830" s="13">
        <v>15</v>
      </c>
    </row>
    <row r="3831" spans="1:7">
      <c r="A3831" s="416" t="s">
        <v>7661</v>
      </c>
      <c r="B3831" s="58" t="s">
        <v>7662</v>
      </c>
      <c r="C3831" s="59" t="s">
        <v>14</v>
      </c>
      <c r="D3831" s="60">
        <v>1801.74</v>
      </c>
      <c r="E3831" s="60">
        <v>78.489999999999995</v>
      </c>
      <c r="F3831" s="60">
        <v>1880.23</v>
      </c>
      <c r="G3831" s="13">
        <v>15</v>
      </c>
    </row>
    <row r="3832" spans="1:7" ht="30">
      <c r="A3832" s="416" t="s">
        <v>7663</v>
      </c>
      <c r="B3832" s="58" t="s">
        <v>7664</v>
      </c>
      <c r="C3832" s="59" t="s">
        <v>14</v>
      </c>
      <c r="D3832" s="60">
        <v>1019.18</v>
      </c>
      <c r="E3832" s="60">
        <v>78.489999999999995</v>
      </c>
      <c r="F3832" s="60">
        <v>1097.67</v>
      </c>
      <c r="G3832" s="13">
        <v>15</v>
      </c>
    </row>
    <row r="3833" spans="1:7" ht="30">
      <c r="A3833" s="416" t="s">
        <v>7665</v>
      </c>
      <c r="B3833" s="58" t="s">
        <v>7666</v>
      </c>
      <c r="C3833" s="59" t="s">
        <v>14</v>
      </c>
      <c r="D3833" s="60">
        <v>1885.24</v>
      </c>
      <c r="E3833" s="60">
        <v>78.489999999999995</v>
      </c>
      <c r="F3833" s="60">
        <v>1963.73</v>
      </c>
      <c r="G3833" s="13">
        <v>15</v>
      </c>
    </row>
    <row r="3834" spans="1:7">
      <c r="A3834" s="416" t="s">
        <v>7667</v>
      </c>
      <c r="B3834" s="58" t="s">
        <v>7668</v>
      </c>
      <c r="C3834" s="59" t="s">
        <v>14</v>
      </c>
      <c r="D3834" s="60">
        <v>4849.8599999999997</v>
      </c>
      <c r="E3834" s="60">
        <v>356.5</v>
      </c>
      <c r="F3834" s="60">
        <v>5206.3599999999997</v>
      </c>
      <c r="G3834" s="13">
        <v>15</v>
      </c>
    </row>
    <row r="3835" spans="1:7">
      <c r="A3835" s="416" t="s">
        <v>7669</v>
      </c>
      <c r="B3835" s="58" t="s">
        <v>7670</v>
      </c>
      <c r="C3835" s="59" t="s">
        <v>14</v>
      </c>
      <c r="D3835" s="60">
        <v>3091.46</v>
      </c>
      <c r="E3835" s="60">
        <v>209.16</v>
      </c>
      <c r="F3835" s="60">
        <v>3300.62</v>
      </c>
      <c r="G3835" s="13">
        <v>15</v>
      </c>
    </row>
    <row r="3836" spans="1:7">
      <c r="A3836" s="416" t="s">
        <v>7671</v>
      </c>
      <c r="B3836" s="58" t="s">
        <v>7672</v>
      </c>
      <c r="C3836" s="59" t="s">
        <v>14</v>
      </c>
      <c r="D3836" s="60">
        <v>3192.43</v>
      </c>
      <c r="E3836" s="60">
        <v>209.16</v>
      </c>
      <c r="F3836" s="60">
        <v>3401.59</v>
      </c>
      <c r="G3836" s="13">
        <v>15</v>
      </c>
    </row>
    <row r="3837" spans="1:7">
      <c r="A3837" s="416" t="s">
        <v>7673</v>
      </c>
      <c r="B3837" s="58" t="s">
        <v>7674</v>
      </c>
      <c r="C3837" s="59" t="s">
        <v>14</v>
      </c>
      <c r="D3837" s="60">
        <v>953.75</v>
      </c>
      <c r="E3837" s="60">
        <v>239.93</v>
      </c>
      <c r="F3837" s="60">
        <v>1193.68</v>
      </c>
      <c r="G3837" s="13">
        <v>15</v>
      </c>
    </row>
    <row r="3838" spans="1:7">
      <c r="A3838" s="416" t="s">
        <v>7675</v>
      </c>
      <c r="B3838" s="58" t="s">
        <v>7676</v>
      </c>
      <c r="C3838" s="59"/>
      <c r="D3838" s="60"/>
      <c r="E3838" s="60"/>
      <c r="F3838" s="60"/>
      <c r="G3838" s="13">
        <v>15</v>
      </c>
    </row>
    <row r="3839" spans="1:7">
      <c r="A3839" s="416" t="s">
        <v>7677</v>
      </c>
      <c r="B3839" s="58" t="s">
        <v>7678</v>
      </c>
      <c r="C3839" s="59" t="s">
        <v>102</v>
      </c>
      <c r="D3839" s="60">
        <v>989.24</v>
      </c>
      <c r="E3839" s="60">
        <v>13.69</v>
      </c>
      <c r="F3839" s="60">
        <v>1002.93</v>
      </c>
      <c r="G3839" s="13">
        <v>15</v>
      </c>
    </row>
    <row r="3840" spans="1:7">
      <c r="A3840" s="416" t="s">
        <v>7679</v>
      </c>
      <c r="B3840" s="58" t="s">
        <v>7680</v>
      </c>
      <c r="C3840" s="59" t="s">
        <v>102</v>
      </c>
      <c r="D3840" s="60">
        <v>1220.1099999999999</v>
      </c>
      <c r="E3840" s="60">
        <v>13.69</v>
      </c>
      <c r="F3840" s="60">
        <v>1233.8</v>
      </c>
    </row>
    <row r="3841" spans="1:7" ht="30">
      <c r="A3841" s="416" t="s">
        <v>7681</v>
      </c>
      <c r="B3841" s="58" t="s">
        <v>7682</v>
      </c>
      <c r="C3841" s="59" t="s">
        <v>102</v>
      </c>
      <c r="D3841" s="60">
        <v>1508.11</v>
      </c>
      <c r="E3841" s="60">
        <v>553.34</v>
      </c>
      <c r="F3841" s="60">
        <v>2061.4499999999998</v>
      </c>
      <c r="G3841" s="13">
        <v>15</v>
      </c>
    </row>
    <row r="3842" spans="1:7" ht="30">
      <c r="A3842" s="416" t="s">
        <v>7683</v>
      </c>
      <c r="B3842" s="58" t="s">
        <v>7684</v>
      </c>
      <c r="C3842" s="59" t="s">
        <v>102</v>
      </c>
      <c r="D3842" s="60">
        <v>1785.44</v>
      </c>
      <c r="E3842" s="60">
        <v>589.99</v>
      </c>
      <c r="F3842" s="60">
        <v>2375.4299999999998</v>
      </c>
      <c r="G3842" s="13">
        <v>15</v>
      </c>
    </row>
    <row r="3843" spans="1:7" ht="30">
      <c r="A3843" s="416" t="s">
        <v>7685</v>
      </c>
      <c r="B3843" s="58" t="s">
        <v>7686</v>
      </c>
      <c r="C3843" s="59" t="s">
        <v>102</v>
      </c>
      <c r="D3843" s="60">
        <v>2022.84</v>
      </c>
      <c r="E3843" s="60">
        <v>663.28</v>
      </c>
      <c r="F3843" s="60">
        <v>2686.12</v>
      </c>
      <c r="G3843" s="13">
        <v>15</v>
      </c>
    </row>
    <row r="3844" spans="1:7" ht="30">
      <c r="A3844" s="416" t="s">
        <v>7687</v>
      </c>
      <c r="B3844" s="58" t="s">
        <v>7688</v>
      </c>
      <c r="C3844" s="59" t="s">
        <v>102</v>
      </c>
      <c r="D3844" s="60">
        <v>2893.07</v>
      </c>
      <c r="E3844" s="60">
        <v>699.92</v>
      </c>
      <c r="F3844" s="60">
        <v>3592.99</v>
      </c>
      <c r="G3844" s="13">
        <v>15</v>
      </c>
    </row>
    <row r="3845" spans="1:7">
      <c r="A3845" s="416" t="s">
        <v>7689</v>
      </c>
      <c r="B3845" s="58" t="s">
        <v>7690</v>
      </c>
      <c r="C3845" s="59" t="s">
        <v>15</v>
      </c>
      <c r="D3845" s="60">
        <v>19.86</v>
      </c>
      <c r="E3845" s="60">
        <v>30.16</v>
      </c>
      <c r="F3845" s="60">
        <v>50.02</v>
      </c>
      <c r="G3845" s="13">
        <v>15</v>
      </c>
    </row>
    <row r="3846" spans="1:7">
      <c r="A3846" s="416" t="s">
        <v>7691</v>
      </c>
      <c r="B3846" s="58" t="s">
        <v>7692</v>
      </c>
      <c r="C3846" s="59" t="s">
        <v>14</v>
      </c>
      <c r="D3846" s="60">
        <v>188.69</v>
      </c>
      <c r="E3846" s="60">
        <v>16.829999999999998</v>
      </c>
      <c r="F3846" s="60">
        <v>205.52</v>
      </c>
      <c r="G3846" s="13">
        <v>15</v>
      </c>
    </row>
    <row r="3847" spans="1:7" ht="30">
      <c r="A3847" s="416" t="s">
        <v>32202</v>
      </c>
      <c r="B3847" s="58" t="s">
        <v>7693</v>
      </c>
      <c r="C3847" s="59"/>
      <c r="D3847" s="60"/>
      <c r="E3847" s="60"/>
      <c r="F3847" s="60"/>
      <c r="G3847" s="13">
        <v>15</v>
      </c>
    </row>
    <row r="3848" spans="1:7">
      <c r="A3848" s="416" t="s">
        <v>7694</v>
      </c>
      <c r="B3848" s="58" t="s">
        <v>7695</v>
      </c>
      <c r="C3848" s="59"/>
      <c r="D3848" s="60"/>
      <c r="E3848" s="60"/>
      <c r="F3848" s="60"/>
      <c r="G3848" s="13">
        <v>15</v>
      </c>
    </row>
    <row r="3849" spans="1:7" ht="30">
      <c r="A3849" s="416" t="s">
        <v>7696</v>
      </c>
      <c r="B3849" s="58" t="s">
        <v>7697</v>
      </c>
      <c r="C3849" s="59" t="s">
        <v>14</v>
      </c>
      <c r="D3849" s="60">
        <v>6206.16</v>
      </c>
      <c r="E3849" s="60">
        <v>26.06</v>
      </c>
      <c r="F3849" s="60">
        <v>6232.22</v>
      </c>
    </row>
    <row r="3850" spans="1:7">
      <c r="A3850" s="416" t="s">
        <v>7698</v>
      </c>
      <c r="B3850" s="58" t="s">
        <v>7699</v>
      </c>
      <c r="C3850" s="59" t="s">
        <v>13</v>
      </c>
      <c r="D3850" s="60">
        <v>2512.58</v>
      </c>
      <c r="E3850" s="60"/>
      <c r="F3850" s="60">
        <v>2512.58</v>
      </c>
    </row>
    <row r="3851" spans="1:7" ht="30">
      <c r="A3851" s="416" t="s">
        <v>7700</v>
      </c>
      <c r="B3851" s="58" t="s">
        <v>7701</v>
      </c>
      <c r="C3851" s="59" t="s">
        <v>13</v>
      </c>
      <c r="D3851" s="60">
        <v>2725.94</v>
      </c>
      <c r="E3851" s="60"/>
      <c r="F3851" s="60">
        <v>2725.94</v>
      </c>
      <c r="G3851" s="13">
        <v>15</v>
      </c>
    </row>
    <row r="3852" spans="1:7">
      <c r="A3852" s="416" t="s">
        <v>7702</v>
      </c>
      <c r="B3852" s="58" t="s">
        <v>7703</v>
      </c>
      <c r="C3852" s="59"/>
      <c r="D3852" s="60"/>
      <c r="E3852" s="60"/>
      <c r="F3852" s="60"/>
      <c r="G3852" s="13">
        <v>15</v>
      </c>
    </row>
    <row r="3853" spans="1:7" ht="30">
      <c r="A3853" s="416" t="s">
        <v>7704</v>
      </c>
      <c r="B3853" s="58" t="s">
        <v>7705</v>
      </c>
      <c r="C3853" s="59" t="s">
        <v>16</v>
      </c>
      <c r="D3853" s="60">
        <v>10615.42</v>
      </c>
      <c r="E3853" s="60"/>
      <c r="F3853" s="60">
        <v>10615.42</v>
      </c>
      <c r="G3853" s="13">
        <v>15</v>
      </c>
    </row>
    <row r="3854" spans="1:7" ht="30">
      <c r="A3854" s="416" t="s">
        <v>7706</v>
      </c>
      <c r="B3854" s="58" t="s">
        <v>7707</v>
      </c>
      <c r="C3854" s="59" t="s">
        <v>16</v>
      </c>
      <c r="D3854" s="60">
        <v>8859.23</v>
      </c>
      <c r="E3854" s="60"/>
      <c r="F3854" s="60">
        <v>8859.23</v>
      </c>
    </row>
    <row r="3855" spans="1:7" ht="30">
      <c r="A3855" s="416" t="s">
        <v>7708</v>
      </c>
      <c r="B3855" s="58" t="s">
        <v>7709</v>
      </c>
      <c r="C3855" s="59" t="s">
        <v>16</v>
      </c>
      <c r="D3855" s="60">
        <v>4549.53</v>
      </c>
      <c r="E3855" s="60"/>
      <c r="F3855" s="60">
        <v>4549.53</v>
      </c>
      <c r="G3855" s="13">
        <v>15</v>
      </c>
    </row>
    <row r="3856" spans="1:7">
      <c r="A3856" s="416" t="s">
        <v>32203</v>
      </c>
      <c r="B3856" s="58" t="s">
        <v>7710</v>
      </c>
      <c r="C3856" s="59"/>
      <c r="D3856" s="60"/>
      <c r="E3856" s="60"/>
      <c r="F3856" s="60"/>
      <c r="G3856" s="13">
        <v>15</v>
      </c>
    </row>
    <row r="3857" spans="1:7">
      <c r="A3857" s="416" t="s">
        <v>7711</v>
      </c>
      <c r="B3857" s="58" t="s">
        <v>7712</v>
      </c>
      <c r="C3857" s="59"/>
      <c r="D3857" s="60"/>
      <c r="E3857" s="60"/>
      <c r="F3857" s="60"/>
      <c r="G3857" s="13">
        <v>15</v>
      </c>
    </row>
    <row r="3858" spans="1:7">
      <c r="A3858" s="416" t="s">
        <v>7713</v>
      </c>
      <c r="B3858" s="58" t="s">
        <v>7714</v>
      </c>
      <c r="C3858" s="59" t="s">
        <v>16</v>
      </c>
      <c r="D3858" s="60">
        <v>2143.16</v>
      </c>
      <c r="E3858" s="60"/>
      <c r="F3858" s="60">
        <v>2143.16</v>
      </c>
    </row>
    <row r="3859" spans="1:7">
      <c r="A3859" s="416" t="s">
        <v>7715</v>
      </c>
      <c r="B3859" s="58" t="s">
        <v>7716</v>
      </c>
      <c r="C3859" s="59"/>
      <c r="D3859" s="60"/>
      <c r="E3859" s="60"/>
      <c r="F3859" s="60"/>
    </row>
    <row r="3860" spans="1:7">
      <c r="A3860" s="416" t="s">
        <v>7717</v>
      </c>
      <c r="B3860" s="58" t="s">
        <v>7718</v>
      </c>
      <c r="C3860" s="59" t="s">
        <v>16</v>
      </c>
      <c r="D3860" s="60">
        <v>2583.02</v>
      </c>
      <c r="E3860" s="60"/>
      <c r="F3860" s="60">
        <v>2583.02</v>
      </c>
      <c r="G3860" s="13">
        <v>15</v>
      </c>
    </row>
    <row r="3861" spans="1:7" ht="30">
      <c r="A3861" s="416" t="s">
        <v>32204</v>
      </c>
      <c r="B3861" s="58" t="s">
        <v>7719</v>
      </c>
      <c r="C3861" s="59"/>
      <c r="D3861" s="60"/>
      <c r="E3861" s="60"/>
      <c r="F3861" s="60"/>
    </row>
    <row r="3862" spans="1:7">
      <c r="A3862" s="416" t="s">
        <v>7720</v>
      </c>
      <c r="B3862" s="58" t="s">
        <v>7721</v>
      </c>
      <c r="C3862" s="59"/>
      <c r="D3862" s="60"/>
      <c r="E3862" s="60"/>
      <c r="F3862" s="60"/>
      <c r="G3862" s="13">
        <v>15</v>
      </c>
    </row>
    <row r="3863" spans="1:7" ht="30">
      <c r="A3863" s="416" t="s">
        <v>7722</v>
      </c>
      <c r="B3863" s="58" t="s">
        <v>7723</v>
      </c>
      <c r="C3863" s="59" t="s">
        <v>14</v>
      </c>
      <c r="D3863" s="60">
        <v>865.65</v>
      </c>
      <c r="E3863" s="60">
        <v>15.63</v>
      </c>
      <c r="F3863" s="60">
        <v>881.28</v>
      </c>
    </row>
    <row r="3864" spans="1:7">
      <c r="A3864" s="416" t="s">
        <v>7724</v>
      </c>
      <c r="B3864" s="58" t="s">
        <v>7725</v>
      </c>
      <c r="C3864" s="59" t="s">
        <v>14</v>
      </c>
      <c r="D3864" s="60">
        <v>14845.8</v>
      </c>
      <c r="E3864" s="60"/>
      <c r="F3864" s="60">
        <v>14845.8</v>
      </c>
    </row>
    <row r="3865" spans="1:7">
      <c r="A3865" s="416" t="s">
        <v>389</v>
      </c>
      <c r="B3865" s="58" t="s">
        <v>390</v>
      </c>
      <c r="C3865" s="59" t="s">
        <v>102</v>
      </c>
      <c r="D3865" s="60">
        <v>213.99</v>
      </c>
      <c r="E3865" s="60">
        <v>52.1</v>
      </c>
      <c r="F3865" s="60">
        <v>266.08999999999997</v>
      </c>
      <c r="G3865" s="13">
        <v>15</v>
      </c>
    </row>
    <row r="3866" spans="1:7" ht="30">
      <c r="A3866" s="416" t="s">
        <v>7726</v>
      </c>
      <c r="B3866" s="58" t="s">
        <v>7727</v>
      </c>
      <c r="C3866" s="59" t="s">
        <v>102</v>
      </c>
      <c r="D3866" s="60">
        <v>2138.9499999999998</v>
      </c>
      <c r="E3866" s="60"/>
      <c r="F3866" s="60">
        <v>2138.9499999999998</v>
      </c>
      <c r="G3866" s="13">
        <v>15</v>
      </c>
    </row>
    <row r="3867" spans="1:7" ht="30">
      <c r="A3867" s="416" t="s">
        <v>7728</v>
      </c>
      <c r="B3867" s="58" t="s">
        <v>7729</v>
      </c>
      <c r="C3867" s="59" t="s">
        <v>102</v>
      </c>
      <c r="D3867" s="60">
        <v>6208.89</v>
      </c>
      <c r="E3867" s="60"/>
      <c r="F3867" s="60">
        <v>6208.89</v>
      </c>
      <c r="G3867" s="13">
        <v>15</v>
      </c>
    </row>
    <row r="3868" spans="1:7">
      <c r="A3868" s="416" t="s">
        <v>7730</v>
      </c>
      <c r="B3868" s="58" t="s">
        <v>7731</v>
      </c>
      <c r="C3868" s="59" t="s">
        <v>102</v>
      </c>
      <c r="D3868" s="60">
        <v>1772.49</v>
      </c>
      <c r="E3868" s="60">
        <v>130.26</v>
      </c>
      <c r="F3868" s="60">
        <v>1902.75</v>
      </c>
      <c r="G3868" s="13">
        <v>15</v>
      </c>
    </row>
    <row r="3869" spans="1:7">
      <c r="A3869" s="416" t="s">
        <v>481</v>
      </c>
      <c r="B3869" s="58" t="s">
        <v>482</v>
      </c>
      <c r="C3869" s="59" t="s">
        <v>14</v>
      </c>
      <c r="D3869" s="60">
        <v>2746.54</v>
      </c>
      <c r="E3869" s="60">
        <v>15.63</v>
      </c>
      <c r="F3869" s="60">
        <v>2762.17</v>
      </c>
      <c r="G3869" s="13">
        <v>15</v>
      </c>
    </row>
    <row r="3870" spans="1:7" ht="30">
      <c r="A3870" s="416" t="s">
        <v>7732</v>
      </c>
      <c r="B3870" s="58" t="s">
        <v>7733</v>
      </c>
      <c r="C3870" s="59" t="s">
        <v>102</v>
      </c>
      <c r="D3870" s="60">
        <v>2271.33</v>
      </c>
      <c r="E3870" s="60">
        <v>709.5</v>
      </c>
      <c r="F3870" s="60">
        <v>2980.83</v>
      </c>
      <c r="G3870" s="13">
        <v>15</v>
      </c>
    </row>
    <row r="3871" spans="1:7">
      <c r="A3871" s="416" t="s">
        <v>7734</v>
      </c>
      <c r="B3871" s="58" t="s">
        <v>7735</v>
      </c>
      <c r="C3871" s="59"/>
      <c r="D3871" s="60"/>
      <c r="E3871" s="60"/>
      <c r="F3871" s="60"/>
      <c r="G3871" s="13">
        <v>15</v>
      </c>
    </row>
    <row r="3872" spans="1:7" ht="45">
      <c r="A3872" s="416" t="s">
        <v>7736</v>
      </c>
      <c r="B3872" s="58" t="s">
        <v>7737</v>
      </c>
      <c r="C3872" s="59" t="s">
        <v>14</v>
      </c>
      <c r="D3872" s="60">
        <v>3858.45</v>
      </c>
      <c r="E3872" s="60">
        <v>1152</v>
      </c>
      <c r="F3872" s="60">
        <v>5010.45</v>
      </c>
      <c r="G3872" s="13">
        <v>15</v>
      </c>
    </row>
    <row r="3873" spans="1:7">
      <c r="A3873" s="416" t="s">
        <v>7738</v>
      </c>
      <c r="B3873" s="58" t="s">
        <v>7739</v>
      </c>
      <c r="C3873" s="59" t="s">
        <v>14</v>
      </c>
      <c r="D3873" s="60">
        <v>921.66</v>
      </c>
      <c r="E3873" s="60">
        <v>360</v>
      </c>
      <c r="F3873" s="60">
        <v>1281.6600000000001</v>
      </c>
    </row>
    <row r="3874" spans="1:7">
      <c r="A3874" s="416" t="s">
        <v>7740</v>
      </c>
      <c r="B3874" s="58" t="s">
        <v>7741</v>
      </c>
      <c r="C3874" s="59" t="s">
        <v>14</v>
      </c>
      <c r="D3874" s="60">
        <v>1480.48</v>
      </c>
      <c r="E3874" s="60">
        <v>360</v>
      </c>
      <c r="F3874" s="60">
        <v>1840.48</v>
      </c>
      <c r="G3874" s="13">
        <v>15</v>
      </c>
    </row>
    <row r="3875" spans="1:7">
      <c r="A3875" s="416" t="s">
        <v>7742</v>
      </c>
      <c r="B3875" s="58" t="s">
        <v>7743</v>
      </c>
      <c r="C3875" s="59" t="s">
        <v>14</v>
      </c>
      <c r="D3875" s="60">
        <v>1848.06</v>
      </c>
      <c r="E3875" s="60">
        <v>360</v>
      </c>
      <c r="F3875" s="60">
        <v>2208.06</v>
      </c>
      <c r="G3875" s="13">
        <v>15</v>
      </c>
    </row>
    <row r="3876" spans="1:7">
      <c r="A3876" s="416" t="s">
        <v>7744</v>
      </c>
      <c r="B3876" s="58" t="s">
        <v>7745</v>
      </c>
      <c r="C3876" s="59" t="s">
        <v>14</v>
      </c>
      <c r="D3876" s="60">
        <v>2952.99</v>
      </c>
      <c r="E3876" s="60">
        <v>720</v>
      </c>
      <c r="F3876" s="60">
        <v>3672.99</v>
      </c>
      <c r="G3876" s="13">
        <v>15</v>
      </c>
    </row>
    <row r="3877" spans="1:7">
      <c r="A3877" s="416" t="s">
        <v>7746</v>
      </c>
      <c r="B3877" s="58" t="s">
        <v>7747</v>
      </c>
      <c r="C3877" s="59" t="s">
        <v>14</v>
      </c>
      <c r="D3877" s="60">
        <v>663.27</v>
      </c>
      <c r="E3877" s="60">
        <v>11.48</v>
      </c>
      <c r="F3877" s="60">
        <v>674.75</v>
      </c>
      <c r="G3877" s="13">
        <v>15</v>
      </c>
    </row>
    <row r="3878" spans="1:7" ht="30">
      <c r="A3878" s="416" t="s">
        <v>7748</v>
      </c>
      <c r="B3878" s="58" t="s">
        <v>7749</v>
      </c>
      <c r="C3878" s="59" t="s">
        <v>14</v>
      </c>
      <c r="D3878" s="60">
        <v>1091.95</v>
      </c>
      <c r="E3878" s="60">
        <v>208.4</v>
      </c>
      <c r="F3878" s="60">
        <v>1300.3499999999999</v>
      </c>
      <c r="G3878" s="13">
        <v>15</v>
      </c>
    </row>
    <row r="3879" spans="1:7">
      <c r="A3879" s="416" t="s">
        <v>7750</v>
      </c>
      <c r="B3879" s="58" t="s">
        <v>7751</v>
      </c>
      <c r="C3879" s="59" t="s">
        <v>14</v>
      </c>
      <c r="D3879" s="60">
        <v>226.61</v>
      </c>
      <c r="E3879" s="60">
        <v>52.1</v>
      </c>
      <c r="F3879" s="60">
        <v>278.70999999999998</v>
      </c>
      <c r="G3879" s="13">
        <v>15</v>
      </c>
    </row>
    <row r="3880" spans="1:7">
      <c r="A3880" s="416" t="s">
        <v>7752</v>
      </c>
      <c r="B3880" s="58" t="s">
        <v>7753</v>
      </c>
      <c r="C3880" s="59" t="s">
        <v>14</v>
      </c>
      <c r="D3880" s="60">
        <v>534.57000000000005</v>
      </c>
      <c r="E3880" s="60">
        <v>15.63</v>
      </c>
      <c r="F3880" s="60">
        <v>550.20000000000005</v>
      </c>
      <c r="G3880" s="13">
        <v>15</v>
      </c>
    </row>
    <row r="3881" spans="1:7" ht="30">
      <c r="A3881" s="416" t="s">
        <v>7754</v>
      </c>
      <c r="B3881" s="58" t="s">
        <v>7755</v>
      </c>
      <c r="C3881" s="59" t="s">
        <v>14</v>
      </c>
      <c r="D3881" s="60">
        <v>1139.52</v>
      </c>
      <c r="E3881" s="60">
        <v>211.44</v>
      </c>
      <c r="F3881" s="60">
        <v>1350.96</v>
      </c>
      <c r="G3881" s="13">
        <v>15</v>
      </c>
    </row>
    <row r="3882" spans="1:7" ht="30">
      <c r="A3882" s="416" t="s">
        <v>7756</v>
      </c>
      <c r="B3882" s="58" t="s">
        <v>7757</v>
      </c>
      <c r="C3882" s="59" t="s">
        <v>14</v>
      </c>
      <c r="D3882" s="60">
        <v>4305.57</v>
      </c>
      <c r="E3882" s="60">
        <v>211.44</v>
      </c>
      <c r="F3882" s="60">
        <v>4517.01</v>
      </c>
      <c r="G3882" s="13">
        <v>15</v>
      </c>
    </row>
    <row r="3883" spans="1:7" ht="30">
      <c r="A3883" s="416" t="s">
        <v>7758</v>
      </c>
      <c r="B3883" s="58" t="s">
        <v>7759</v>
      </c>
      <c r="C3883" s="59" t="s">
        <v>14</v>
      </c>
      <c r="D3883" s="60">
        <v>12315.55</v>
      </c>
      <c r="E3883" s="60">
        <v>211.44</v>
      </c>
      <c r="F3883" s="60">
        <v>12526.99</v>
      </c>
      <c r="G3883" s="13">
        <v>15</v>
      </c>
    </row>
    <row r="3884" spans="1:7">
      <c r="A3884" s="416" t="s">
        <v>7760</v>
      </c>
      <c r="B3884" s="58" t="s">
        <v>7761</v>
      </c>
      <c r="C3884" s="59" t="s">
        <v>14</v>
      </c>
      <c r="D3884" s="60">
        <v>1098.93</v>
      </c>
      <c r="E3884" s="60">
        <v>3.83</v>
      </c>
      <c r="F3884" s="60">
        <v>1102.76</v>
      </c>
      <c r="G3884" s="13">
        <v>15</v>
      </c>
    </row>
    <row r="3885" spans="1:7" ht="30">
      <c r="A3885" s="416" t="s">
        <v>7762</v>
      </c>
      <c r="B3885" s="58" t="s">
        <v>7763</v>
      </c>
      <c r="C3885" s="59" t="s">
        <v>102</v>
      </c>
      <c r="D3885" s="60">
        <v>12607.32</v>
      </c>
      <c r="E3885" s="60">
        <v>273.42</v>
      </c>
      <c r="F3885" s="60">
        <v>12880.74</v>
      </c>
      <c r="G3885" s="13">
        <v>15</v>
      </c>
    </row>
    <row r="3886" spans="1:7" ht="30">
      <c r="A3886" s="416" t="s">
        <v>7764</v>
      </c>
      <c r="B3886" s="58" t="s">
        <v>7765</v>
      </c>
      <c r="C3886" s="59" t="s">
        <v>102</v>
      </c>
      <c r="D3886" s="60">
        <v>19057.63</v>
      </c>
      <c r="E3886" s="60">
        <v>273.42</v>
      </c>
      <c r="F3886" s="60">
        <v>19331.05</v>
      </c>
      <c r="G3886" s="13">
        <v>15</v>
      </c>
    </row>
    <row r="3887" spans="1:7" ht="45">
      <c r="A3887" s="416" t="s">
        <v>7766</v>
      </c>
      <c r="B3887" s="58" t="s">
        <v>7767</v>
      </c>
      <c r="C3887" s="59" t="s">
        <v>14</v>
      </c>
      <c r="D3887" s="60">
        <v>1629.49</v>
      </c>
      <c r="E3887" s="60">
        <v>182.28</v>
      </c>
      <c r="F3887" s="60">
        <v>1811.77</v>
      </c>
      <c r="G3887" s="13">
        <v>15</v>
      </c>
    </row>
    <row r="3888" spans="1:7" ht="45">
      <c r="A3888" s="416" t="s">
        <v>7768</v>
      </c>
      <c r="B3888" s="58" t="s">
        <v>7769</v>
      </c>
      <c r="C3888" s="59" t="s">
        <v>14</v>
      </c>
      <c r="D3888" s="60">
        <v>2571.31</v>
      </c>
      <c r="E3888" s="60">
        <v>273.42</v>
      </c>
      <c r="F3888" s="60">
        <v>2844.73</v>
      </c>
      <c r="G3888" s="13">
        <v>15</v>
      </c>
    </row>
    <row r="3889" spans="1:7" ht="45">
      <c r="A3889" s="416" t="s">
        <v>7770</v>
      </c>
      <c r="B3889" s="58" t="s">
        <v>7771</v>
      </c>
      <c r="C3889" s="59" t="s">
        <v>14</v>
      </c>
      <c r="D3889" s="60">
        <v>5823.01</v>
      </c>
      <c r="E3889" s="60">
        <v>360</v>
      </c>
      <c r="F3889" s="60">
        <v>6183.01</v>
      </c>
      <c r="G3889" s="13">
        <v>15</v>
      </c>
    </row>
    <row r="3890" spans="1:7">
      <c r="A3890" s="416" t="s">
        <v>7772</v>
      </c>
      <c r="B3890" s="58" t="s">
        <v>7773</v>
      </c>
      <c r="C3890" s="59"/>
      <c r="D3890" s="60"/>
      <c r="E3890" s="60"/>
      <c r="F3890" s="60"/>
      <c r="G3890" s="13">
        <v>15</v>
      </c>
    </row>
    <row r="3891" spans="1:7">
      <c r="A3891" s="416" t="s">
        <v>7774</v>
      </c>
      <c r="B3891" s="58" t="s">
        <v>7775</v>
      </c>
      <c r="C3891" s="59" t="s">
        <v>14</v>
      </c>
      <c r="D3891" s="60">
        <v>23.98</v>
      </c>
      <c r="E3891" s="60">
        <v>14.4</v>
      </c>
      <c r="F3891" s="60">
        <v>38.380000000000003</v>
      </c>
      <c r="G3891" s="13">
        <v>15</v>
      </c>
    </row>
    <row r="3892" spans="1:7">
      <c r="A3892" s="416" t="s">
        <v>7776</v>
      </c>
      <c r="B3892" s="58" t="s">
        <v>7777</v>
      </c>
      <c r="C3892" s="59" t="s">
        <v>14</v>
      </c>
      <c r="D3892" s="60">
        <v>40.33</v>
      </c>
      <c r="E3892" s="60">
        <v>14.4</v>
      </c>
      <c r="F3892" s="60">
        <v>54.73</v>
      </c>
    </row>
    <row r="3893" spans="1:7">
      <c r="A3893" s="416" t="s">
        <v>7778</v>
      </c>
      <c r="B3893" s="58" t="s">
        <v>7779</v>
      </c>
      <c r="C3893" s="59" t="s">
        <v>14</v>
      </c>
      <c r="D3893" s="60"/>
      <c r="E3893" s="60">
        <v>211.44</v>
      </c>
      <c r="F3893" s="60">
        <v>211.44</v>
      </c>
      <c r="G3893" s="13">
        <v>15</v>
      </c>
    </row>
    <row r="3894" spans="1:7">
      <c r="A3894" s="416" t="s">
        <v>7780</v>
      </c>
      <c r="B3894" s="58" t="s">
        <v>7781</v>
      </c>
      <c r="C3894" s="59" t="s">
        <v>14</v>
      </c>
      <c r="D3894" s="60"/>
      <c r="E3894" s="60">
        <v>211.44</v>
      </c>
      <c r="F3894" s="60">
        <v>211.44</v>
      </c>
      <c r="G3894" s="13">
        <v>15</v>
      </c>
    </row>
    <row r="3895" spans="1:7" ht="30">
      <c r="A3895" s="416" t="s">
        <v>7782</v>
      </c>
      <c r="B3895" s="58" t="s">
        <v>24936</v>
      </c>
      <c r="C3895" s="59" t="s">
        <v>14</v>
      </c>
      <c r="D3895" s="60">
        <v>15117.18</v>
      </c>
      <c r="E3895" s="60">
        <v>19.14</v>
      </c>
      <c r="F3895" s="60">
        <v>15136.32</v>
      </c>
      <c r="G3895" s="13">
        <v>15</v>
      </c>
    </row>
    <row r="3896" spans="1:7">
      <c r="A3896" s="416" t="s">
        <v>7783</v>
      </c>
      <c r="B3896" s="58" t="s">
        <v>7784</v>
      </c>
      <c r="C3896" s="59" t="s">
        <v>14</v>
      </c>
      <c r="D3896" s="60">
        <v>2047.72</v>
      </c>
      <c r="E3896" s="60">
        <v>19.14</v>
      </c>
      <c r="F3896" s="60">
        <v>2066.86</v>
      </c>
      <c r="G3896" s="13">
        <v>15</v>
      </c>
    </row>
    <row r="3897" spans="1:7" ht="30">
      <c r="A3897" s="416" t="s">
        <v>32205</v>
      </c>
      <c r="B3897" s="58" t="s">
        <v>7785</v>
      </c>
      <c r="C3897" s="59"/>
      <c r="D3897" s="60"/>
      <c r="E3897" s="60"/>
      <c r="F3897" s="60"/>
      <c r="G3897" s="13">
        <v>15</v>
      </c>
    </row>
    <row r="3898" spans="1:7">
      <c r="A3898" s="416" t="s">
        <v>7786</v>
      </c>
      <c r="B3898" s="58" t="s">
        <v>7787</v>
      </c>
      <c r="C3898" s="59"/>
      <c r="D3898" s="60"/>
      <c r="E3898" s="60"/>
      <c r="F3898" s="60"/>
      <c r="G3898" s="13">
        <v>15</v>
      </c>
    </row>
    <row r="3899" spans="1:7">
      <c r="A3899" s="416" t="s">
        <v>7788</v>
      </c>
      <c r="B3899" s="58" t="s">
        <v>7789</v>
      </c>
      <c r="C3899" s="59" t="s">
        <v>14</v>
      </c>
      <c r="D3899" s="60">
        <v>3106.69</v>
      </c>
      <c r="E3899" s="60">
        <v>93.96</v>
      </c>
      <c r="F3899" s="60">
        <v>3200.65</v>
      </c>
    </row>
    <row r="3900" spans="1:7">
      <c r="A3900" s="416" t="s">
        <v>7790</v>
      </c>
      <c r="B3900" s="58" t="s">
        <v>7791</v>
      </c>
      <c r="C3900" s="59" t="s">
        <v>16</v>
      </c>
      <c r="D3900" s="60">
        <v>1104.73</v>
      </c>
      <c r="E3900" s="60">
        <v>10.6</v>
      </c>
      <c r="F3900" s="60">
        <v>1115.33</v>
      </c>
    </row>
    <row r="3901" spans="1:7" ht="30">
      <c r="A3901" s="416" t="s">
        <v>7792</v>
      </c>
      <c r="B3901" s="58" t="s">
        <v>7793</v>
      </c>
      <c r="C3901" s="59" t="s">
        <v>16</v>
      </c>
      <c r="D3901" s="60">
        <v>4042.74</v>
      </c>
      <c r="E3901" s="60">
        <v>10.6</v>
      </c>
      <c r="F3901" s="60">
        <v>4053.34</v>
      </c>
      <c r="G3901" s="13">
        <v>15</v>
      </c>
    </row>
    <row r="3902" spans="1:7" ht="30">
      <c r="A3902" s="416" t="s">
        <v>7794</v>
      </c>
      <c r="B3902" s="58" t="s">
        <v>7795</v>
      </c>
      <c r="C3902" s="59" t="s">
        <v>14</v>
      </c>
      <c r="D3902" s="60">
        <v>1012.92</v>
      </c>
      <c r="E3902" s="60">
        <v>5.3</v>
      </c>
      <c r="F3902" s="60">
        <v>1018.22</v>
      </c>
      <c r="G3902" s="13">
        <v>15</v>
      </c>
    </row>
    <row r="3903" spans="1:7" ht="45">
      <c r="A3903" s="416" t="s">
        <v>7796</v>
      </c>
      <c r="B3903" s="58" t="s">
        <v>7797</v>
      </c>
      <c r="C3903" s="59" t="s">
        <v>14</v>
      </c>
      <c r="D3903" s="60">
        <v>23797.99</v>
      </c>
      <c r="E3903" s="60">
        <v>188.44</v>
      </c>
      <c r="F3903" s="60">
        <v>23986.43</v>
      </c>
      <c r="G3903" s="13">
        <v>15</v>
      </c>
    </row>
    <row r="3904" spans="1:7">
      <c r="A3904" s="416" t="s">
        <v>7798</v>
      </c>
      <c r="B3904" s="58" t="s">
        <v>7799</v>
      </c>
      <c r="C3904" s="59" t="s">
        <v>16</v>
      </c>
      <c r="D3904" s="60">
        <v>5714.5</v>
      </c>
      <c r="E3904" s="60">
        <v>34.090000000000003</v>
      </c>
      <c r="F3904" s="60">
        <v>5748.59</v>
      </c>
      <c r="G3904" s="13">
        <v>15</v>
      </c>
    </row>
    <row r="3905" spans="1:7" ht="45">
      <c r="A3905" s="416" t="s">
        <v>7800</v>
      </c>
      <c r="B3905" s="58" t="s">
        <v>7801</v>
      </c>
      <c r="C3905" s="59" t="s">
        <v>14</v>
      </c>
      <c r="D3905" s="60">
        <v>112668.85</v>
      </c>
      <c r="E3905" s="60"/>
      <c r="F3905" s="60">
        <v>112668.85</v>
      </c>
      <c r="G3905" s="13">
        <v>15</v>
      </c>
    </row>
    <row r="3906" spans="1:7" ht="45">
      <c r="A3906" s="416" t="s">
        <v>7802</v>
      </c>
      <c r="B3906" s="58" t="s">
        <v>7803</v>
      </c>
      <c r="C3906" s="59" t="s">
        <v>14</v>
      </c>
      <c r="D3906" s="60">
        <v>59502.9</v>
      </c>
      <c r="E3906" s="60">
        <v>304.63</v>
      </c>
      <c r="F3906" s="60">
        <v>59807.53</v>
      </c>
      <c r="G3906" s="13">
        <v>15</v>
      </c>
    </row>
    <row r="3907" spans="1:7" ht="45">
      <c r="A3907" s="416" t="s">
        <v>7804</v>
      </c>
      <c r="B3907" s="58" t="s">
        <v>7805</v>
      </c>
      <c r="C3907" s="59" t="s">
        <v>102</v>
      </c>
      <c r="D3907" s="60">
        <v>510694.6</v>
      </c>
      <c r="E3907" s="60"/>
      <c r="F3907" s="60">
        <v>510694.6</v>
      </c>
      <c r="G3907" s="13">
        <v>15</v>
      </c>
    </row>
    <row r="3908" spans="1:7" ht="60">
      <c r="A3908" s="416" t="s">
        <v>7806</v>
      </c>
      <c r="B3908" s="58" t="s">
        <v>7807</v>
      </c>
      <c r="C3908" s="59" t="s">
        <v>102</v>
      </c>
      <c r="D3908" s="60">
        <v>6481.51</v>
      </c>
      <c r="E3908" s="60">
        <v>65699.539999999994</v>
      </c>
      <c r="F3908" s="60">
        <v>72181.05</v>
      </c>
      <c r="G3908" s="13">
        <v>15</v>
      </c>
    </row>
    <row r="3909" spans="1:7" ht="60">
      <c r="A3909" s="416" t="s">
        <v>7808</v>
      </c>
      <c r="B3909" s="58" t="s">
        <v>7809</v>
      </c>
      <c r="C3909" s="59" t="s">
        <v>102</v>
      </c>
      <c r="D3909" s="60">
        <v>8971.27</v>
      </c>
      <c r="E3909" s="60">
        <v>79304.25</v>
      </c>
      <c r="F3909" s="60">
        <v>88275.520000000004</v>
      </c>
      <c r="G3909" s="13">
        <v>15</v>
      </c>
    </row>
    <row r="3910" spans="1:7">
      <c r="A3910" s="416" t="s">
        <v>32206</v>
      </c>
      <c r="B3910" s="58" t="s">
        <v>7810</v>
      </c>
      <c r="C3910" s="59"/>
      <c r="D3910" s="60"/>
      <c r="E3910" s="60"/>
      <c r="F3910" s="60"/>
      <c r="G3910" s="13">
        <v>15</v>
      </c>
    </row>
    <row r="3911" spans="1:7">
      <c r="A3911" s="416" t="s">
        <v>7811</v>
      </c>
      <c r="B3911" s="58" t="s">
        <v>7812</v>
      </c>
      <c r="C3911" s="59"/>
      <c r="D3911" s="60"/>
      <c r="E3911" s="60"/>
      <c r="F3911" s="60"/>
      <c r="G3911" s="13">
        <v>15</v>
      </c>
    </row>
    <row r="3912" spans="1:7">
      <c r="A3912" s="416" t="s">
        <v>7813</v>
      </c>
      <c r="B3912" s="58" t="s">
        <v>7814</v>
      </c>
      <c r="C3912" s="59" t="s">
        <v>14</v>
      </c>
      <c r="D3912" s="60">
        <v>1406.46</v>
      </c>
      <c r="E3912" s="60">
        <v>318.17</v>
      </c>
      <c r="F3912" s="60">
        <v>1724.63</v>
      </c>
    </row>
    <row r="3913" spans="1:7">
      <c r="A3913" s="416" t="s">
        <v>7815</v>
      </c>
      <c r="B3913" s="58" t="s">
        <v>7816</v>
      </c>
      <c r="C3913" s="59" t="s">
        <v>14</v>
      </c>
      <c r="D3913" s="60">
        <v>1601.44</v>
      </c>
      <c r="E3913" s="60">
        <v>318.17</v>
      </c>
      <c r="F3913" s="60">
        <v>1919.61</v>
      </c>
    </row>
    <row r="3914" spans="1:7">
      <c r="A3914" s="416" t="s">
        <v>7817</v>
      </c>
      <c r="B3914" s="58" t="s">
        <v>7818</v>
      </c>
      <c r="C3914" s="59" t="s">
        <v>14</v>
      </c>
      <c r="D3914" s="60">
        <v>1945.16</v>
      </c>
      <c r="E3914" s="60">
        <v>318.17</v>
      </c>
      <c r="F3914" s="60">
        <v>2263.33</v>
      </c>
      <c r="G3914" s="13">
        <v>15</v>
      </c>
    </row>
    <row r="3915" spans="1:7">
      <c r="A3915" s="416" t="s">
        <v>7819</v>
      </c>
      <c r="B3915" s="58" t="s">
        <v>7820</v>
      </c>
      <c r="C3915" s="59" t="s">
        <v>14</v>
      </c>
      <c r="D3915" s="60">
        <v>2075.35</v>
      </c>
      <c r="E3915" s="60">
        <v>318.17</v>
      </c>
      <c r="F3915" s="60">
        <v>2393.52</v>
      </c>
      <c r="G3915" s="13">
        <v>15</v>
      </c>
    </row>
    <row r="3916" spans="1:7">
      <c r="A3916" s="416" t="s">
        <v>7821</v>
      </c>
      <c r="B3916" s="58" t="s">
        <v>7822</v>
      </c>
      <c r="C3916" s="59" t="s">
        <v>14</v>
      </c>
      <c r="D3916" s="60">
        <v>2334.87</v>
      </c>
      <c r="E3916" s="60">
        <v>318.17</v>
      </c>
      <c r="F3916" s="60">
        <v>2653.04</v>
      </c>
      <c r="G3916" s="13">
        <v>15</v>
      </c>
    </row>
    <row r="3917" spans="1:7">
      <c r="A3917" s="416" t="s">
        <v>7823</v>
      </c>
      <c r="B3917" s="58" t="s">
        <v>7824</v>
      </c>
      <c r="C3917" s="59" t="s">
        <v>14</v>
      </c>
      <c r="D3917" s="60">
        <v>1525.74</v>
      </c>
      <c r="E3917" s="60">
        <v>318.17</v>
      </c>
      <c r="F3917" s="60">
        <v>1843.91</v>
      </c>
      <c r="G3917" s="13">
        <v>15</v>
      </c>
    </row>
    <row r="3918" spans="1:7">
      <c r="A3918" s="416" t="s">
        <v>7825</v>
      </c>
      <c r="B3918" s="58" t="s">
        <v>7826</v>
      </c>
      <c r="C3918" s="59" t="s">
        <v>14</v>
      </c>
      <c r="D3918" s="60">
        <v>1704.14</v>
      </c>
      <c r="E3918" s="60">
        <v>318.17</v>
      </c>
      <c r="F3918" s="60">
        <v>2022.31</v>
      </c>
      <c r="G3918" s="13">
        <v>15</v>
      </c>
    </row>
    <row r="3919" spans="1:7">
      <c r="A3919" s="416" t="s">
        <v>7827</v>
      </c>
      <c r="B3919" s="58" t="s">
        <v>7828</v>
      </c>
      <c r="C3919" s="59" t="s">
        <v>14</v>
      </c>
      <c r="D3919" s="60">
        <v>2271.86</v>
      </c>
      <c r="E3919" s="60">
        <v>318.17</v>
      </c>
      <c r="F3919" s="60">
        <v>2590.0300000000002</v>
      </c>
      <c r="G3919" s="13">
        <v>15</v>
      </c>
    </row>
    <row r="3920" spans="1:7">
      <c r="A3920" s="416" t="s">
        <v>7829</v>
      </c>
      <c r="B3920" s="58" t="s">
        <v>7830</v>
      </c>
      <c r="C3920" s="59" t="s">
        <v>14</v>
      </c>
      <c r="D3920" s="60">
        <v>2540.85</v>
      </c>
      <c r="E3920" s="60">
        <v>318.17</v>
      </c>
      <c r="F3920" s="60">
        <v>2859.02</v>
      </c>
      <c r="G3920" s="13">
        <v>15</v>
      </c>
    </row>
    <row r="3921" spans="1:7">
      <c r="A3921" s="416" t="s">
        <v>7831</v>
      </c>
      <c r="B3921" s="58" t="s">
        <v>7832</v>
      </c>
      <c r="C3921" s="59" t="s">
        <v>14</v>
      </c>
      <c r="D3921" s="60">
        <v>2845.36</v>
      </c>
      <c r="E3921" s="60">
        <v>318.17</v>
      </c>
      <c r="F3921" s="60">
        <v>3163.53</v>
      </c>
      <c r="G3921" s="13">
        <v>15</v>
      </c>
    </row>
    <row r="3922" spans="1:7">
      <c r="A3922" s="416" t="s">
        <v>7833</v>
      </c>
      <c r="B3922" s="58" t="s">
        <v>7834</v>
      </c>
      <c r="C3922" s="59" t="s">
        <v>14</v>
      </c>
      <c r="D3922" s="60">
        <v>2974.62</v>
      </c>
      <c r="E3922" s="60">
        <v>318.17</v>
      </c>
      <c r="F3922" s="60">
        <v>3292.79</v>
      </c>
      <c r="G3922" s="13">
        <v>15</v>
      </c>
    </row>
    <row r="3923" spans="1:7">
      <c r="A3923" s="416" t="s">
        <v>7835</v>
      </c>
      <c r="B3923" s="58" t="s">
        <v>7836</v>
      </c>
      <c r="C3923" s="59" t="s">
        <v>14</v>
      </c>
      <c r="D3923" s="60">
        <v>3316.75</v>
      </c>
      <c r="E3923" s="60">
        <v>318.17</v>
      </c>
      <c r="F3923" s="60">
        <v>3634.92</v>
      </c>
      <c r="G3923" s="13">
        <v>15</v>
      </c>
    </row>
    <row r="3924" spans="1:7">
      <c r="A3924" s="416" t="s">
        <v>7837</v>
      </c>
      <c r="B3924" s="58" t="s">
        <v>7838</v>
      </c>
      <c r="C3924" s="59" t="s">
        <v>14</v>
      </c>
      <c r="D3924" s="60">
        <v>5084.1000000000004</v>
      </c>
      <c r="E3924" s="60">
        <v>318.17</v>
      </c>
      <c r="F3924" s="60">
        <v>5402.27</v>
      </c>
      <c r="G3924" s="13">
        <v>15</v>
      </c>
    </row>
    <row r="3925" spans="1:7">
      <c r="A3925" s="416" t="s">
        <v>7839</v>
      </c>
      <c r="B3925" s="58" t="s">
        <v>7840</v>
      </c>
      <c r="C3925" s="59"/>
      <c r="D3925" s="60"/>
      <c r="E3925" s="60"/>
      <c r="F3925" s="60"/>
      <c r="G3925" s="13">
        <v>15</v>
      </c>
    </row>
    <row r="3926" spans="1:7">
      <c r="A3926" s="416" t="s">
        <v>7841</v>
      </c>
      <c r="B3926" s="58" t="s">
        <v>7842</v>
      </c>
      <c r="C3926" s="59" t="s">
        <v>14</v>
      </c>
      <c r="D3926" s="60">
        <v>652.45000000000005</v>
      </c>
      <c r="E3926" s="60">
        <v>206.73</v>
      </c>
      <c r="F3926" s="60">
        <v>859.18</v>
      </c>
      <c r="G3926" s="13">
        <v>15</v>
      </c>
    </row>
    <row r="3927" spans="1:7">
      <c r="A3927" s="416" t="s">
        <v>7843</v>
      </c>
      <c r="B3927" s="58" t="s">
        <v>7844</v>
      </c>
      <c r="C3927" s="59" t="s">
        <v>14</v>
      </c>
      <c r="D3927" s="60">
        <v>639.33000000000004</v>
      </c>
      <c r="E3927" s="60">
        <v>222.87</v>
      </c>
      <c r="F3927" s="60">
        <v>862.2</v>
      </c>
    </row>
    <row r="3928" spans="1:7">
      <c r="A3928" s="416" t="s">
        <v>7845</v>
      </c>
      <c r="B3928" s="58" t="s">
        <v>7846</v>
      </c>
      <c r="C3928" s="59" t="s">
        <v>14</v>
      </c>
      <c r="D3928" s="60">
        <v>1359.44</v>
      </c>
      <c r="E3928" s="60">
        <v>222.87</v>
      </c>
      <c r="F3928" s="60">
        <v>1582.31</v>
      </c>
      <c r="G3928" s="13">
        <v>15</v>
      </c>
    </row>
    <row r="3929" spans="1:7">
      <c r="A3929" s="416" t="s">
        <v>7847</v>
      </c>
      <c r="B3929" s="58" t="s">
        <v>7848</v>
      </c>
      <c r="C3929" s="59" t="s">
        <v>14</v>
      </c>
      <c r="D3929" s="60">
        <v>1554.34</v>
      </c>
      <c r="E3929" s="60">
        <v>334.31</v>
      </c>
      <c r="F3929" s="60">
        <v>1888.65</v>
      </c>
      <c r="G3929" s="13">
        <v>15</v>
      </c>
    </row>
    <row r="3930" spans="1:7">
      <c r="A3930" s="416" t="s">
        <v>7849</v>
      </c>
      <c r="B3930" s="58" t="s">
        <v>7850</v>
      </c>
      <c r="C3930" s="59" t="s">
        <v>14</v>
      </c>
      <c r="D3930" s="60">
        <v>1825.01</v>
      </c>
      <c r="E3930" s="60">
        <v>445.74</v>
      </c>
      <c r="F3930" s="60">
        <v>2270.75</v>
      </c>
      <c r="G3930" s="13">
        <v>15</v>
      </c>
    </row>
    <row r="3931" spans="1:7">
      <c r="A3931" s="416" t="s">
        <v>7851</v>
      </c>
      <c r="B3931" s="58" t="s">
        <v>7852</v>
      </c>
      <c r="C3931" s="59" t="s">
        <v>14</v>
      </c>
      <c r="D3931" s="60">
        <v>2778.47</v>
      </c>
      <c r="E3931" s="60">
        <v>334.31</v>
      </c>
      <c r="F3931" s="60">
        <v>3112.78</v>
      </c>
      <c r="G3931" s="13">
        <v>15</v>
      </c>
    </row>
    <row r="3932" spans="1:7">
      <c r="A3932" s="416" t="s">
        <v>7853</v>
      </c>
      <c r="B3932" s="58" t="s">
        <v>7854</v>
      </c>
      <c r="C3932" s="59" t="s">
        <v>14</v>
      </c>
      <c r="D3932" s="60">
        <v>1539.65</v>
      </c>
      <c r="E3932" s="60">
        <v>334.31</v>
      </c>
      <c r="F3932" s="60">
        <v>1873.96</v>
      </c>
      <c r="G3932" s="13">
        <v>15</v>
      </c>
    </row>
    <row r="3933" spans="1:7">
      <c r="A3933" s="416" t="s">
        <v>7855</v>
      </c>
      <c r="B3933" s="58" t="s">
        <v>7856</v>
      </c>
      <c r="C3933" s="59" t="s">
        <v>14</v>
      </c>
      <c r="D3933" s="60">
        <v>2765.06</v>
      </c>
      <c r="E3933" s="60">
        <v>445.74</v>
      </c>
      <c r="F3933" s="60">
        <v>3210.8</v>
      </c>
      <c r="G3933" s="13">
        <v>15</v>
      </c>
    </row>
    <row r="3934" spans="1:7">
      <c r="A3934" s="416" t="s">
        <v>7857</v>
      </c>
      <c r="B3934" s="58" t="s">
        <v>7858</v>
      </c>
      <c r="C3934" s="59" t="s">
        <v>14</v>
      </c>
      <c r="D3934" s="60">
        <v>153.31</v>
      </c>
      <c r="E3934" s="60">
        <v>148.58000000000001</v>
      </c>
      <c r="F3934" s="60">
        <v>301.89</v>
      </c>
      <c r="G3934" s="13">
        <v>15</v>
      </c>
    </row>
    <row r="3935" spans="1:7">
      <c r="A3935" s="416" t="s">
        <v>7859</v>
      </c>
      <c r="B3935" s="58" t="s">
        <v>7860</v>
      </c>
      <c r="C3935" s="59" t="s">
        <v>14</v>
      </c>
      <c r="D3935" s="60">
        <v>163.49</v>
      </c>
      <c r="E3935" s="60">
        <v>148.58000000000001</v>
      </c>
      <c r="F3935" s="60">
        <v>312.07</v>
      </c>
      <c r="G3935" s="13">
        <v>15</v>
      </c>
    </row>
    <row r="3936" spans="1:7">
      <c r="A3936" s="416" t="s">
        <v>7861</v>
      </c>
      <c r="B3936" s="58" t="s">
        <v>7862</v>
      </c>
      <c r="C3936" s="59" t="s">
        <v>14</v>
      </c>
      <c r="D3936" s="60">
        <v>277.75</v>
      </c>
      <c r="E3936" s="60">
        <v>185.73</v>
      </c>
      <c r="F3936" s="60">
        <v>463.48</v>
      </c>
      <c r="G3936" s="13">
        <v>15</v>
      </c>
    </row>
    <row r="3937" spans="1:7">
      <c r="A3937" s="416" t="s">
        <v>7863</v>
      </c>
      <c r="B3937" s="58" t="s">
        <v>7864</v>
      </c>
      <c r="C3937" s="59" t="s">
        <v>14</v>
      </c>
      <c r="D3937" s="60">
        <v>555.5</v>
      </c>
      <c r="E3937" s="60">
        <v>222.87</v>
      </c>
      <c r="F3937" s="60">
        <v>778.37</v>
      </c>
      <c r="G3937" s="13">
        <v>15</v>
      </c>
    </row>
    <row r="3938" spans="1:7">
      <c r="A3938" s="416" t="s">
        <v>7865</v>
      </c>
      <c r="B3938" s="58" t="s">
        <v>7866</v>
      </c>
      <c r="C3938" s="59"/>
      <c r="D3938" s="60"/>
      <c r="E3938" s="60"/>
      <c r="F3938" s="60"/>
      <c r="G3938" s="13">
        <v>15</v>
      </c>
    </row>
    <row r="3939" spans="1:7">
      <c r="A3939" s="416" t="s">
        <v>7867</v>
      </c>
      <c r="B3939" s="58" t="s">
        <v>7868</v>
      </c>
      <c r="C3939" s="59" t="s">
        <v>14</v>
      </c>
      <c r="D3939" s="60">
        <v>270.81</v>
      </c>
      <c r="E3939" s="60">
        <v>251.13</v>
      </c>
      <c r="F3939" s="60">
        <v>521.94000000000005</v>
      </c>
      <c r="G3939" s="13">
        <v>15</v>
      </c>
    </row>
    <row r="3940" spans="1:7" ht="30">
      <c r="A3940" s="416" t="s">
        <v>7869</v>
      </c>
      <c r="B3940" s="58" t="s">
        <v>7870</v>
      </c>
      <c r="C3940" s="59" t="s">
        <v>14</v>
      </c>
      <c r="D3940" s="60">
        <v>80.39</v>
      </c>
      <c r="E3940" s="60">
        <v>18.329999999999998</v>
      </c>
      <c r="F3940" s="60">
        <v>98.72</v>
      </c>
    </row>
    <row r="3941" spans="1:7" ht="30">
      <c r="A3941" s="416" t="s">
        <v>7871</v>
      </c>
      <c r="B3941" s="58" t="s">
        <v>7872</v>
      </c>
      <c r="C3941" s="59" t="s">
        <v>14</v>
      </c>
      <c r="D3941" s="60">
        <v>902.4</v>
      </c>
      <c r="E3941" s="60">
        <v>36.65</v>
      </c>
      <c r="F3941" s="60">
        <v>939.05</v>
      </c>
      <c r="G3941" s="13">
        <v>15</v>
      </c>
    </row>
    <row r="3942" spans="1:7">
      <c r="A3942" s="416" t="s">
        <v>7873</v>
      </c>
      <c r="B3942" s="58" t="s">
        <v>7874</v>
      </c>
      <c r="C3942" s="59" t="s">
        <v>14</v>
      </c>
      <c r="D3942" s="60">
        <v>38.020000000000003</v>
      </c>
      <c r="E3942" s="60">
        <v>36.47</v>
      </c>
      <c r="F3942" s="60">
        <v>74.489999999999995</v>
      </c>
      <c r="G3942" s="13">
        <v>15</v>
      </c>
    </row>
    <row r="3943" spans="1:7" ht="30">
      <c r="A3943" s="416" t="s">
        <v>32207</v>
      </c>
      <c r="B3943" s="58" t="s">
        <v>7875</v>
      </c>
      <c r="C3943" s="59"/>
      <c r="D3943" s="60"/>
      <c r="E3943" s="60"/>
      <c r="F3943" s="60"/>
      <c r="G3943" s="13">
        <v>15</v>
      </c>
    </row>
    <row r="3944" spans="1:7">
      <c r="A3944" s="416" t="s">
        <v>7876</v>
      </c>
      <c r="B3944" s="58" t="s">
        <v>7877</v>
      </c>
      <c r="C3944" s="59"/>
      <c r="D3944" s="60"/>
      <c r="E3944" s="60"/>
      <c r="F3944" s="60"/>
      <c r="G3944" s="13">
        <v>15</v>
      </c>
    </row>
    <row r="3945" spans="1:7" ht="30">
      <c r="A3945" s="416" t="s">
        <v>7878</v>
      </c>
      <c r="B3945" s="58" t="s">
        <v>7879</v>
      </c>
      <c r="C3945" s="59" t="s">
        <v>14</v>
      </c>
      <c r="D3945" s="60">
        <v>82.66</v>
      </c>
      <c r="E3945" s="60"/>
      <c r="F3945" s="60">
        <v>82.66</v>
      </c>
    </row>
    <row r="3946" spans="1:7" ht="30">
      <c r="A3946" s="416" t="s">
        <v>333</v>
      </c>
      <c r="B3946" s="58" t="s">
        <v>21486</v>
      </c>
      <c r="C3946" s="59" t="s">
        <v>14</v>
      </c>
      <c r="D3946" s="60">
        <v>465.38</v>
      </c>
      <c r="E3946" s="60">
        <v>151.59</v>
      </c>
      <c r="F3946" s="60">
        <v>616.97</v>
      </c>
    </row>
    <row r="3947" spans="1:7" ht="30">
      <c r="A3947" s="416" t="s">
        <v>334</v>
      </c>
      <c r="B3947" s="58" t="s">
        <v>21487</v>
      </c>
      <c r="C3947" s="59" t="s">
        <v>14</v>
      </c>
      <c r="D3947" s="60">
        <v>1128.23</v>
      </c>
      <c r="E3947" s="60">
        <v>383.23</v>
      </c>
      <c r="F3947" s="60">
        <v>1511.46</v>
      </c>
      <c r="G3947" s="13">
        <v>15</v>
      </c>
    </row>
    <row r="3948" spans="1:7">
      <c r="A3948" s="416" t="s">
        <v>7880</v>
      </c>
      <c r="B3948" s="58" t="s">
        <v>7881</v>
      </c>
      <c r="C3948" s="59" t="s">
        <v>14</v>
      </c>
      <c r="D3948" s="60">
        <v>2454.6799999999998</v>
      </c>
      <c r="E3948" s="60">
        <v>7.33</v>
      </c>
      <c r="F3948" s="60">
        <v>2462.0100000000002</v>
      </c>
      <c r="G3948" s="13">
        <v>15</v>
      </c>
    </row>
    <row r="3949" spans="1:7" ht="45">
      <c r="A3949" s="416" t="s">
        <v>7882</v>
      </c>
      <c r="B3949" s="58" t="s">
        <v>7883</v>
      </c>
      <c r="C3949" s="59" t="s">
        <v>14</v>
      </c>
      <c r="D3949" s="60">
        <v>158.66</v>
      </c>
      <c r="E3949" s="60">
        <v>20.84</v>
      </c>
      <c r="F3949" s="60">
        <v>179.5</v>
      </c>
      <c r="G3949" s="13">
        <v>15</v>
      </c>
    </row>
    <row r="3950" spans="1:7">
      <c r="A3950" s="416" t="s">
        <v>7884</v>
      </c>
      <c r="B3950" s="58" t="s">
        <v>7885</v>
      </c>
      <c r="C3950" s="59" t="s">
        <v>14</v>
      </c>
      <c r="D3950" s="60">
        <v>37.97</v>
      </c>
      <c r="E3950" s="60">
        <v>7.82</v>
      </c>
      <c r="F3950" s="60">
        <v>45.79</v>
      </c>
      <c r="G3950" s="13">
        <v>15</v>
      </c>
    </row>
    <row r="3951" spans="1:7">
      <c r="A3951" s="416" t="s">
        <v>7886</v>
      </c>
      <c r="B3951" s="58" t="s">
        <v>7887</v>
      </c>
      <c r="C3951" s="59" t="s">
        <v>14</v>
      </c>
      <c r="D3951" s="60">
        <v>134.69999999999999</v>
      </c>
      <c r="E3951" s="60">
        <v>7.82</v>
      </c>
      <c r="F3951" s="60">
        <v>142.52000000000001</v>
      </c>
      <c r="G3951" s="13">
        <v>15</v>
      </c>
    </row>
    <row r="3952" spans="1:7" ht="30">
      <c r="A3952" s="416" t="s">
        <v>7888</v>
      </c>
      <c r="B3952" s="58" t="s">
        <v>7889</v>
      </c>
      <c r="C3952" s="59" t="s">
        <v>102</v>
      </c>
      <c r="D3952" s="60">
        <v>3521.95</v>
      </c>
      <c r="E3952" s="60"/>
      <c r="F3952" s="60">
        <v>3521.95</v>
      </c>
      <c r="G3952" s="13">
        <v>15</v>
      </c>
    </row>
    <row r="3953" spans="1:7" ht="30">
      <c r="A3953" s="416" t="s">
        <v>7890</v>
      </c>
      <c r="B3953" s="58" t="s">
        <v>7891</v>
      </c>
      <c r="C3953" s="59" t="s">
        <v>102</v>
      </c>
      <c r="D3953" s="60">
        <v>37367.410000000003</v>
      </c>
      <c r="E3953" s="60"/>
      <c r="F3953" s="60">
        <v>37367.410000000003</v>
      </c>
      <c r="G3953" s="13">
        <v>15</v>
      </c>
    </row>
    <row r="3954" spans="1:7">
      <c r="A3954" s="416" t="s">
        <v>7892</v>
      </c>
      <c r="B3954" s="58" t="s">
        <v>7893</v>
      </c>
      <c r="C3954" s="59"/>
      <c r="D3954" s="60"/>
      <c r="E3954" s="60"/>
      <c r="F3954" s="60"/>
      <c r="G3954" s="13">
        <v>15</v>
      </c>
    </row>
    <row r="3955" spans="1:7" ht="30">
      <c r="A3955" s="416" t="s">
        <v>7894</v>
      </c>
      <c r="B3955" s="58" t="s">
        <v>7895</v>
      </c>
      <c r="C3955" s="59" t="s">
        <v>14</v>
      </c>
      <c r="D3955" s="60">
        <v>9761.23</v>
      </c>
      <c r="E3955" s="60">
        <v>78.16</v>
      </c>
      <c r="F3955" s="60">
        <v>9839.39</v>
      </c>
      <c r="G3955" s="13">
        <v>15</v>
      </c>
    </row>
    <row r="3956" spans="1:7" ht="30">
      <c r="A3956" s="416" t="s">
        <v>7896</v>
      </c>
      <c r="B3956" s="58" t="s">
        <v>7897</v>
      </c>
      <c r="C3956" s="59" t="s">
        <v>14</v>
      </c>
      <c r="D3956" s="60">
        <v>13183.19</v>
      </c>
      <c r="E3956" s="60">
        <v>78.16</v>
      </c>
      <c r="F3956" s="60">
        <v>13261.35</v>
      </c>
    </row>
    <row r="3957" spans="1:7" ht="30">
      <c r="A3957" s="416" t="s">
        <v>7898</v>
      </c>
      <c r="B3957" s="58" t="s">
        <v>7899</v>
      </c>
      <c r="C3957" s="59" t="s">
        <v>14</v>
      </c>
      <c r="D3957" s="60">
        <v>44363.75</v>
      </c>
      <c r="E3957" s="60">
        <v>78.16</v>
      </c>
      <c r="F3957" s="60">
        <v>44441.91</v>
      </c>
      <c r="G3957" s="13">
        <v>15</v>
      </c>
    </row>
    <row r="3958" spans="1:7">
      <c r="A3958" s="416" t="s">
        <v>7900</v>
      </c>
      <c r="B3958" s="58" t="s">
        <v>7901</v>
      </c>
      <c r="C3958" s="59"/>
      <c r="D3958" s="60"/>
      <c r="E3958" s="60"/>
      <c r="F3958" s="60"/>
      <c r="G3958" s="13">
        <v>15</v>
      </c>
    </row>
    <row r="3959" spans="1:7" ht="30">
      <c r="A3959" s="416" t="s">
        <v>7902</v>
      </c>
      <c r="B3959" s="58" t="s">
        <v>7903</v>
      </c>
      <c r="C3959" s="59" t="s">
        <v>14</v>
      </c>
      <c r="D3959" s="60">
        <v>38203.360000000001</v>
      </c>
      <c r="E3959" s="60">
        <v>146.58000000000001</v>
      </c>
      <c r="F3959" s="60">
        <v>38349.94</v>
      </c>
      <c r="G3959" s="13">
        <v>15</v>
      </c>
    </row>
    <row r="3960" spans="1:7" ht="30">
      <c r="A3960" s="416" t="s">
        <v>7904</v>
      </c>
      <c r="B3960" s="58" t="s">
        <v>7905</v>
      </c>
      <c r="C3960" s="59" t="s">
        <v>14</v>
      </c>
      <c r="D3960" s="60">
        <v>46162.89</v>
      </c>
      <c r="E3960" s="60">
        <v>146.58000000000001</v>
      </c>
      <c r="F3960" s="60">
        <v>46309.47</v>
      </c>
    </row>
    <row r="3961" spans="1:7" ht="30">
      <c r="A3961" s="416" t="s">
        <v>7906</v>
      </c>
      <c r="B3961" s="58" t="s">
        <v>7907</v>
      </c>
      <c r="C3961" s="59" t="s">
        <v>14</v>
      </c>
      <c r="D3961" s="60">
        <v>48403.85</v>
      </c>
      <c r="E3961" s="60">
        <v>146.58000000000001</v>
      </c>
      <c r="F3961" s="60">
        <v>48550.43</v>
      </c>
      <c r="G3961" s="13">
        <v>15</v>
      </c>
    </row>
    <row r="3962" spans="1:7" ht="30">
      <c r="A3962" s="416" t="s">
        <v>7908</v>
      </c>
      <c r="B3962" s="58" t="s">
        <v>7909</v>
      </c>
      <c r="C3962" s="59" t="s">
        <v>14</v>
      </c>
      <c r="D3962" s="60">
        <v>6153.05</v>
      </c>
      <c r="E3962" s="60">
        <v>104.2</v>
      </c>
      <c r="F3962" s="60">
        <v>6257.25</v>
      </c>
      <c r="G3962" s="13">
        <v>15</v>
      </c>
    </row>
    <row r="3963" spans="1:7" ht="30">
      <c r="A3963" s="416" t="s">
        <v>7910</v>
      </c>
      <c r="B3963" s="58" t="s">
        <v>7911</v>
      </c>
      <c r="C3963" s="59" t="s">
        <v>14</v>
      </c>
      <c r="D3963" s="60">
        <v>14871.02</v>
      </c>
      <c r="E3963" s="60">
        <v>146.58000000000001</v>
      </c>
      <c r="F3963" s="60">
        <v>15017.6</v>
      </c>
      <c r="G3963" s="13">
        <v>15</v>
      </c>
    </row>
    <row r="3964" spans="1:7" ht="30">
      <c r="A3964" s="416" t="s">
        <v>7912</v>
      </c>
      <c r="B3964" s="58" t="s">
        <v>7913</v>
      </c>
      <c r="C3964" s="59" t="s">
        <v>14</v>
      </c>
      <c r="D3964" s="60">
        <v>21683.439999999999</v>
      </c>
      <c r="E3964" s="60">
        <v>104.2</v>
      </c>
      <c r="F3964" s="60">
        <v>21787.64</v>
      </c>
      <c r="G3964" s="13">
        <v>15</v>
      </c>
    </row>
    <row r="3965" spans="1:7" ht="30">
      <c r="A3965" s="416" t="s">
        <v>7914</v>
      </c>
      <c r="B3965" s="58" t="s">
        <v>7915</v>
      </c>
      <c r="C3965" s="59" t="s">
        <v>14</v>
      </c>
      <c r="D3965" s="60">
        <v>995.94</v>
      </c>
      <c r="E3965" s="60">
        <v>52.1</v>
      </c>
      <c r="F3965" s="60">
        <v>1048.04</v>
      </c>
      <c r="G3965" s="13">
        <v>15</v>
      </c>
    </row>
    <row r="3966" spans="1:7" ht="30">
      <c r="A3966" s="416" t="s">
        <v>7916</v>
      </c>
      <c r="B3966" s="58" t="s">
        <v>7917</v>
      </c>
      <c r="C3966" s="59" t="s">
        <v>14</v>
      </c>
      <c r="D3966" s="60">
        <v>39076.199999999997</v>
      </c>
      <c r="E3966" s="60">
        <v>146.58000000000001</v>
      </c>
      <c r="F3966" s="60">
        <v>39222.78</v>
      </c>
      <c r="G3966" s="13">
        <v>15</v>
      </c>
    </row>
    <row r="3967" spans="1:7" ht="30">
      <c r="A3967" s="416" t="s">
        <v>7918</v>
      </c>
      <c r="B3967" s="58" t="s">
        <v>7919</v>
      </c>
      <c r="C3967" s="59" t="s">
        <v>14</v>
      </c>
      <c r="D3967" s="60">
        <v>57496.45</v>
      </c>
      <c r="E3967" s="60">
        <v>146.58000000000001</v>
      </c>
      <c r="F3967" s="60">
        <v>57643.03</v>
      </c>
      <c r="G3967" s="13">
        <v>15</v>
      </c>
    </row>
    <row r="3968" spans="1:7" ht="30">
      <c r="A3968" s="416" t="s">
        <v>7920</v>
      </c>
      <c r="B3968" s="58" t="s">
        <v>7921</v>
      </c>
      <c r="C3968" s="59" t="s">
        <v>14</v>
      </c>
      <c r="D3968" s="60">
        <v>124615.16</v>
      </c>
      <c r="E3968" s="60">
        <v>146.58000000000001</v>
      </c>
      <c r="F3968" s="60">
        <v>124761.74</v>
      </c>
      <c r="G3968" s="13">
        <v>15</v>
      </c>
    </row>
    <row r="3969" spans="1:7" ht="30">
      <c r="A3969" s="416" t="s">
        <v>7922</v>
      </c>
      <c r="B3969" s="58" t="s">
        <v>7923</v>
      </c>
      <c r="C3969" s="59" t="s">
        <v>14</v>
      </c>
      <c r="D3969" s="60">
        <v>144964.48000000001</v>
      </c>
      <c r="E3969" s="60">
        <v>146.58000000000001</v>
      </c>
      <c r="F3969" s="60">
        <v>145111.06</v>
      </c>
      <c r="G3969" s="13">
        <v>15</v>
      </c>
    </row>
    <row r="3970" spans="1:7" ht="30">
      <c r="A3970" s="416" t="s">
        <v>7924</v>
      </c>
      <c r="B3970" s="58" t="s">
        <v>7925</v>
      </c>
      <c r="C3970" s="59" t="s">
        <v>14</v>
      </c>
      <c r="D3970" s="60">
        <v>51839</v>
      </c>
      <c r="E3970" s="60">
        <v>146.58000000000001</v>
      </c>
      <c r="F3970" s="60">
        <v>51985.58</v>
      </c>
      <c r="G3970" s="13">
        <v>15</v>
      </c>
    </row>
    <row r="3971" spans="1:7" ht="30">
      <c r="A3971" s="416" t="s">
        <v>7926</v>
      </c>
      <c r="B3971" s="58" t="s">
        <v>7927</v>
      </c>
      <c r="C3971" s="59" t="s">
        <v>14</v>
      </c>
      <c r="D3971" s="60">
        <v>31050.36</v>
      </c>
      <c r="E3971" s="60">
        <v>146.58000000000001</v>
      </c>
      <c r="F3971" s="60">
        <v>31196.94</v>
      </c>
      <c r="G3971" s="13">
        <v>15</v>
      </c>
    </row>
    <row r="3972" spans="1:7" ht="30">
      <c r="A3972" s="416" t="s">
        <v>7928</v>
      </c>
      <c r="B3972" s="58" t="s">
        <v>7929</v>
      </c>
      <c r="C3972" s="59" t="s">
        <v>14</v>
      </c>
      <c r="D3972" s="60">
        <v>36605.440000000002</v>
      </c>
      <c r="E3972" s="60">
        <v>146.58000000000001</v>
      </c>
      <c r="F3972" s="60">
        <v>36752.019999999997</v>
      </c>
      <c r="G3972" s="13">
        <v>15</v>
      </c>
    </row>
    <row r="3973" spans="1:7" ht="30">
      <c r="A3973" s="416" t="s">
        <v>7930</v>
      </c>
      <c r="B3973" s="58" t="s">
        <v>7931</v>
      </c>
      <c r="C3973" s="59" t="s">
        <v>14</v>
      </c>
      <c r="D3973" s="60">
        <v>66861.98</v>
      </c>
      <c r="E3973" s="60">
        <v>146.58000000000001</v>
      </c>
      <c r="F3973" s="60">
        <v>67008.56</v>
      </c>
      <c r="G3973" s="13">
        <v>15</v>
      </c>
    </row>
    <row r="3974" spans="1:7" ht="30">
      <c r="A3974" s="416" t="s">
        <v>7932</v>
      </c>
      <c r="B3974" s="58" t="s">
        <v>7933</v>
      </c>
      <c r="C3974" s="59" t="s">
        <v>14</v>
      </c>
      <c r="D3974" s="60">
        <v>43030.7</v>
      </c>
      <c r="E3974" s="60">
        <v>146.58000000000001</v>
      </c>
      <c r="F3974" s="60">
        <v>43177.279999999999</v>
      </c>
      <c r="G3974" s="13">
        <v>15</v>
      </c>
    </row>
    <row r="3975" spans="1:7" ht="30">
      <c r="A3975" s="416" t="s">
        <v>7934</v>
      </c>
      <c r="B3975" s="58" t="s">
        <v>7935</v>
      </c>
      <c r="C3975" s="59" t="s">
        <v>14</v>
      </c>
      <c r="D3975" s="60">
        <v>97863.27</v>
      </c>
      <c r="E3975" s="60">
        <v>146.58000000000001</v>
      </c>
      <c r="F3975" s="60">
        <v>98009.85</v>
      </c>
      <c r="G3975" s="13">
        <v>15</v>
      </c>
    </row>
    <row r="3976" spans="1:7">
      <c r="A3976" s="416" t="s">
        <v>7936</v>
      </c>
      <c r="B3976" s="58" t="s">
        <v>7937</v>
      </c>
      <c r="C3976" s="59"/>
      <c r="D3976" s="60"/>
      <c r="E3976" s="60"/>
      <c r="F3976" s="60"/>
      <c r="G3976" s="13">
        <v>15</v>
      </c>
    </row>
    <row r="3977" spans="1:7">
      <c r="A3977" s="416" t="s">
        <v>24937</v>
      </c>
      <c r="B3977" s="58" t="s">
        <v>24938</v>
      </c>
      <c r="C3977" s="59" t="s">
        <v>14</v>
      </c>
      <c r="D3977" s="60">
        <v>732.67</v>
      </c>
      <c r="E3977" s="60">
        <v>59.47</v>
      </c>
      <c r="F3977" s="60">
        <v>792.14</v>
      </c>
      <c r="G3977" s="13">
        <v>15</v>
      </c>
    </row>
    <row r="3978" spans="1:7">
      <c r="A3978" s="416" t="s">
        <v>7938</v>
      </c>
      <c r="B3978" s="58" t="s">
        <v>7939</v>
      </c>
      <c r="C3978" s="59"/>
      <c r="D3978" s="60"/>
      <c r="E3978" s="60"/>
      <c r="F3978" s="60"/>
    </row>
    <row r="3979" spans="1:7">
      <c r="A3979" s="416" t="s">
        <v>7940</v>
      </c>
      <c r="B3979" s="58" t="s">
        <v>7941</v>
      </c>
      <c r="C3979" s="59" t="s">
        <v>14</v>
      </c>
      <c r="D3979" s="60">
        <v>49.56</v>
      </c>
      <c r="E3979" s="60">
        <v>10.42</v>
      </c>
      <c r="F3979" s="60">
        <v>59.98</v>
      </c>
      <c r="G3979" s="13">
        <v>15</v>
      </c>
    </row>
    <row r="3980" spans="1:7">
      <c r="A3980" s="416" t="s">
        <v>7942</v>
      </c>
      <c r="B3980" s="58" t="s">
        <v>7943</v>
      </c>
      <c r="C3980" s="59" t="s">
        <v>14</v>
      </c>
      <c r="D3980" s="60">
        <v>746.61</v>
      </c>
      <c r="E3980" s="60">
        <v>41.68</v>
      </c>
      <c r="F3980" s="60">
        <v>788.29</v>
      </c>
    </row>
    <row r="3981" spans="1:7">
      <c r="A3981" s="416" t="s">
        <v>7944</v>
      </c>
      <c r="B3981" s="58" t="s">
        <v>7945</v>
      </c>
      <c r="C3981" s="59" t="s">
        <v>14</v>
      </c>
      <c r="D3981" s="60">
        <v>661.51</v>
      </c>
      <c r="E3981" s="60">
        <v>41.68</v>
      </c>
      <c r="F3981" s="60">
        <v>703.19</v>
      </c>
      <c r="G3981" s="13">
        <v>15</v>
      </c>
    </row>
    <row r="3982" spans="1:7">
      <c r="A3982" s="416" t="s">
        <v>7946</v>
      </c>
      <c r="B3982" s="58" t="s">
        <v>7947</v>
      </c>
      <c r="C3982" s="59" t="s">
        <v>14</v>
      </c>
      <c r="D3982" s="60">
        <v>217.96</v>
      </c>
      <c r="E3982" s="60">
        <v>10.42</v>
      </c>
      <c r="F3982" s="60">
        <v>228.38</v>
      </c>
      <c r="G3982" s="13">
        <v>15</v>
      </c>
    </row>
    <row r="3983" spans="1:7" ht="30">
      <c r="A3983" s="416" t="s">
        <v>7948</v>
      </c>
      <c r="B3983" s="58" t="s">
        <v>7949</v>
      </c>
      <c r="C3983" s="59" t="s">
        <v>14</v>
      </c>
      <c r="D3983" s="60">
        <v>950.67</v>
      </c>
      <c r="E3983" s="60">
        <v>3.83</v>
      </c>
      <c r="F3983" s="60">
        <v>954.5</v>
      </c>
      <c r="G3983" s="13">
        <v>15</v>
      </c>
    </row>
    <row r="3984" spans="1:7">
      <c r="A3984" s="416" t="s">
        <v>7950</v>
      </c>
      <c r="B3984" s="58" t="s">
        <v>7951</v>
      </c>
      <c r="C3984" s="59"/>
      <c r="D3984" s="60"/>
      <c r="E3984" s="60"/>
      <c r="F3984" s="60"/>
      <c r="G3984" s="13">
        <v>15</v>
      </c>
    </row>
    <row r="3985" spans="1:7" ht="30">
      <c r="A3985" s="416" t="s">
        <v>7952</v>
      </c>
      <c r="B3985" s="58" t="s">
        <v>7953</v>
      </c>
      <c r="C3985" s="59" t="s">
        <v>14</v>
      </c>
      <c r="D3985" s="60">
        <v>559.25</v>
      </c>
      <c r="E3985" s="60">
        <v>23.79</v>
      </c>
      <c r="F3985" s="60">
        <v>583.04</v>
      </c>
      <c r="G3985" s="13">
        <v>15</v>
      </c>
    </row>
    <row r="3986" spans="1:7" ht="30">
      <c r="A3986" s="416" t="s">
        <v>7954</v>
      </c>
      <c r="B3986" s="58" t="s">
        <v>7955</v>
      </c>
      <c r="C3986" s="59" t="s">
        <v>14</v>
      </c>
      <c r="D3986" s="60">
        <v>866.68</v>
      </c>
      <c r="E3986" s="60">
        <v>30.46</v>
      </c>
      <c r="F3986" s="60">
        <v>897.14</v>
      </c>
    </row>
    <row r="3987" spans="1:7">
      <c r="A3987" s="416" t="s">
        <v>7956</v>
      </c>
      <c r="B3987" s="58" t="s">
        <v>7957</v>
      </c>
      <c r="C3987" s="59"/>
      <c r="D3987" s="60"/>
      <c r="E3987" s="60"/>
      <c r="F3987" s="60"/>
      <c r="G3987" s="13">
        <v>15</v>
      </c>
    </row>
    <row r="3988" spans="1:7">
      <c r="A3988" s="416" t="s">
        <v>7958</v>
      </c>
      <c r="B3988" s="58" t="s">
        <v>7959</v>
      </c>
      <c r="C3988" s="59" t="s">
        <v>13</v>
      </c>
      <c r="D3988" s="60">
        <v>0.36</v>
      </c>
      <c r="E3988" s="60">
        <v>5.21</v>
      </c>
      <c r="F3988" s="60">
        <v>5.57</v>
      </c>
      <c r="G3988" s="13">
        <v>15</v>
      </c>
    </row>
    <row r="3989" spans="1:7">
      <c r="A3989" s="416" t="s">
        <v>7960</v>
      </c>
      <c r="B3989" s="58" t="s">
        <v>7961</v>
      </c>
      <c r="C3989" s="59" t="s">
        <v>14</v>
      </c>
      <c r="D3989" s="60">
        <v>6.14</v>
      </c>
      <c r="E3989" s="60">
        <v>10.42</v>
      </c>
      <c r="F3989" s="60">
        <v>16.559999999999999</v>
      </c>
    </row>
    <row r="3990" spans="1:7">
      <c r="A3990" s="416" t="s">
        <v>7962</v>
      </c>
      <c r="B3990" s="58" t="s">
        <v>7963</v>
      </c>
      <c r="C3990" s="59" t="s">
        <v>14</v>
      </c>
      <c r="D3990" s="60">
        <v>1.92</v>
      </c>
      <c r="E3990" s="60">
        <v>10.42</v>
      </c>
      <c r="F3990" s="60">
        <v>12.34</v>
      </c>
      <c r="G3990" s="13">
        <v>15</v>
      </c>
    </row>
    <row r="3991" spans="1:7" ht="30">
      <c r="A3991" s="416" t="s">
        <v>7964</v>
      </c>
      <c r="B3991" s="58" t="s">
        <v>7965</v>
      </c>
      <c r="C3991" s="59" t="s">
        <v>14</v>
      </c>
      <c r="D3991" s="60">
        <v>2.41</v>
      </c>
      <c r="E3991" s="60">
        <v>10.42</v>
      </c>
      <c r="F3991" s="60">
        <v>12.83</v>
      </c>
      <c r="G3991" s="13">
        <v>15</v>
      </c>
    </row>
    <row r="3992" spans="1:7">
      <c r="A3992" s="416" t="s">
        <v>7966</v>
      </c>
      <c r="B3992" s="58" t="s">
        <v>7967</v>
      </c>
      <c r="C3992" s="59" t="s">
        <v>14</v>
      </c>
      <c r="D3992" s="60">
        <v>297.2</v>
      </c>
      <c r="E3992" s="60">
        <v>11.57</v>
      </c>
      <c r="F3992" s="60">
        <v>308.77</v>
      </c>
      <c r="G3992" s="13">
        <v>15</v>
      </c>
    </row>
    <row r="3993" spans="1:7">
      <c r="A3993" s="416" t="s">
        <v>7968</v>
      </c>
      <c r="B3993" s="58" t="s">
        <v>7969</v>
      </c>
      <c r="C3993" s="59" t="s">
        <v>14</v>
      </c>
      <c r="D3993" s="60">
        <v>702.92</v>
      </c>
      <c r="E3993" s="60">
        <v>11.57</v>
      </c>
      <c r="F3993" s="60">
        <v>714.49</v>
      </c>
      <c r="G3993" s="13">
        <v>15</v>
      </c>
    </row>
    <row r="3994" spans="1:7">
      <c r="A3994" s="416" t="s">
        <v>7970</v>
      </c>
      <c r="B3994" s="58" t="s">
        <v>7971</v>
      </c>
      <c r="C3994" s="59" t="s">
        <v>14</v>
      </c>
      <c r="D3994" s="60">
        <v>6.38</v>
      </c>
      <c r="E3994" s="60">
        <v>18.329999999999998</v>
      </c>
      <c r="F3994" s="60">
        <v>24.71</v>
      </c>
      <c r="G3994" s="13">
        <v>15</v>
      </c>
    </row>
    <row r="3995" spans="1:7">
      <c r="A3995" s="416" t="s">
        <v>7972</v>
      </c>
      <c r="B3995" s="58" t="s">
        <v>7973</v>
      </c>
      <c r="C3995" s="59" t="s">
        <v>14</v>
      </c>
      <c r="D3995" s="60">
        <v>18.91</v>
      </c>
      <c r="E3995" s="60">
        <v>18.329999999999998</v>
      </c>
      <c r="F3995" s="60">
        <v>37.24</v>
      </c>
      <c r="G3995" s="13">
        <v>15</v>
      </c>
    </row>
    <row r="3996" spans="1:7">
      <c r="A3996" s="416" t="s">
        <v>7974</v>
      </c>
      <c r="B3996" s="58" t="s">
        <v>7975</v>
      </c>
      <c r="C3996" s="59" t="s">
        <v>14</v>
      </c>
      <c r="D3996" s="60">
        <v>81.73</v>
      </c>
      <c r="E3996" s="60">
        <v>2.12</v>
      </c>
      <c r="F3996" s="60">
        <v>83.85</v>
      </c>
      <c r="G3996" s="13">
        <v>15</v>
      </c>
    </row>
    <row r="3997" spans="1:7">
      <c r="A3997" s="416" t="s">
        <v>7976</v>
      </c>
      <c r="B3997" s="58" t="s">
        <v>7977</v>
      </c>
      <c r="C3997" s="59" t="s">
        <v>14</v>
      </c>
      <c r="D3997" s="60">
        <v>358.22</v>
      </c>
      <c r="E3997" s="60">
        <v>11.9</v>
      </c>
      <c r="F3997" s="60">
        <v>370.12</v>
      </c>
      <c r="G3997" s="13">
        <v>15</v>
      </c>
    </row>
    <row r="3998" spans="1:7">
      <c r="A3998" s="416" t="s">
        <v>7978</v>
      </c>
      <c r="B3998" s="58" t="s">
        <v>7979</v>
      </c>
      <c r="C3998" s="59" t="s">
        <v>14</v>
      </c>
      <c r="D3998" s="60">
        <v>95.72</v>
      </c>
      <c r="E3998" s="60">
        <v>7.66</v>
      </c>
      <c r="F3998" s="60">
        <v>103.38</v>
      </c>
      <c r="G3998" s="13">
        <v>15</v>
      </c>
    </row>
    <row r="3999" spans="1:7">
      <c r="A3999" s="416" t="s">
        <v>7980</v>
      </c>
      <c r="B3999" s="58" t="s">
        <v>7981</v>
      </c>
      <c r="C3999" s="59" t="s">
        <v>14</v>
      </c>
      <c r="D3999" s="60">
        <v>124.31</v>
      </c>
      <c r="E3999" s="60">
        <v>7.66</v>
      </c>
      <c r="F3999" s="60">
        <v>131.97</v>
      </c>
      <c r="G3999" s="13">
        <v>15</v>
      </c>
    </row>
    <row r="4000" spans="1:7">
      <c r="A4000" s="416" t="s">
        <v>7982</v>
      </c>
      <c r="B4000" s="58" t="s">
        <v>7983</v>
      </c>
      <c r="C4000" s="59" t="s">
        <v>14</v>
      </c>
      <c r="D4000" s="60">
        <v>199.68</v>
      </c>
      <c r="E4000" s="60">
        <v>7.66</v>
      </c>
      <c r="F4000" s="60">
        <v>207.34</v>
      </c>
      <c r="G4000" s="13">
        <v>15</v>
      </c>
    </row>
    <row r="4001" spans="1:7">
      <c r="A4001" s="416" t="s">
        <v>7984</v>
      </c>
      <c r="B4001" s="58" t="s">
        <v>7985</v>
      </c>
      <c r="C4001" s="59" t="s">
        <v>14</v>
      </c>
      <c r="D4001" s="60">
        <v>94.35</v>
      </c>
      <c r="E4001" s="60">
        <v>2.12</v>
      </c>
      <c r="F4001" s="60">
        <v>96.47</v>
      </c>
      <c r="G4001" s="13">
        <v>15</v>
      </c>
    </row>
    <row r="4002" spans="1:7">
      <c r="A4002" s="416" t="s">
        <v>7986</v>
      </c>
      <c r="B4002" s="58" t="s">
        <v>7987</v>
      </c>
      <c r="C4002" s="59" t="s">
        <v>14</v>
      </c>
      <c r="D4002" s="60">
        <v>105.93</v>
      </c>
      <c r="E4002" s="60">
        <v>2.12</v>
      </c>
      <c r="F4002" s="60">
        <v>108.05</v>
      </c>
      <c r="G4002" s="13">
        <v>15</v>
      </c>
    </row>
    <row r="4003" spans="1:7">
      <c r="A4003" s="416" t="s">
        <v>7988</v>
      </c>
      <c r="B4003" s="58" t="s">
        <v>7989</v>
      </c>
      <c r="C4003" s="59" t="s">
        <v>14</v>
      </c>
      <c r="D4003" s="60">
        <v>9.73</v>
      </c>
      <c r="E4003" s="60">
        <v>4.24</v>
      </c>
      <c r="F4003" s="60">
        <v>13.97</v>
      </c>
      <c r="G4003" s="13">
        <v>15</v>
      </c>
    </row>
    <row r="4004" spans="1:7">
      <c r="A4004" s="416" t="s">
        <v>7990</v>
      </c>
      <c r="B4004" s="58" t="s">
        <v>7991</v>
      </c>
      <c r="C4004" s="59" t="s">
        <v>14</v>
      </c>
      <c r="D4004" s="60">
        <v>15.4</v>
      </c>
      <c r="E4004" s="60">
        <v>4.24</v>
      </c>
      <c r="F4004" s="60">
        <v>19.64</v>
      </c>
      <c r="G4004" s="13">
        <v>15</v>
      </c>
    </row>
    <row r="4005" spans="1:7">
      <c r="A4005" s="416" t="s">
        <v>7992</v>
      </c>
      <c r="B4005" s="58" t="s">
        <v>7993</v>
      </c>
      <c r="C4005" s="59" t="s">
        <v>14</v>
      </c>
      <c r="D4005" s="60">
        <v>19.010000000000002</v>
      </c>
      <c r="E4005" s="60">
        <v>19.62</v>
      </c>
      <c r="F4005" s="60">
        <v>38.630000000000003</v>
      </c>
      <c r="G4005" s="13">
        <v>15</v>
      </c>
    </row>
    <row r="4006" spans="1:7">
      <c r="A4006" s="416" t="s">
        <v>7994</v>
      </c>
      <c r="B4006" s="58" t="s">
        <v>7995</v>
      </c>
      <c r="C4006" s="59" t="s">
        <v>14</v>
      </c>
      <c r="D4006" s="60">
        <v>10.56</v>
      </c>
      <c r="E4006" s="60">
        <v>11.9</v>
      </c>
      <c r="F4006" s="60">
        <v>22.46</v>
      </c>
      <c r="G4006" s="13">
        <v>15</v>
      </c>
    </row>
    <row r="4007" spans="1:7">
      <c r="A4007" s="416" t="s">
        <v>7996</v>
      </c>
      <c r="B4007" s="58" t="s">
        <v>7997</v>
      </c>
      <c r="C4007" s="59" t="s">
        <v>14</v>
      </c>
      <c r="D4007" s="60">
        <v>11.61</v>
      </c>
      <c r="E4007" s="60">
        <v>11.9</v>
      </c>
      <c r="F4007" s="60">
        <v>23.51</v>
      </c>
      <c r="G4007" s="13">
        <v>15</v>
      </c>
    </row>
    <row r="4008" spans="1:7" ht="30">
      <c r="A4008" s="416" t="s">
        <v>7998</v>
      </c>
      <c r="B4008" s="58" t="s">
        <v>7999</v>
      </c>
      <c r="C4008" s="59" t="s">
        <v>14</v>
      </c>
      <c r="D4008" s="60">
        <v>11.31</v>
      </c>
      <c r="E4008" s="60">
        <v>11.9</v>
      </c>
      <c r="F4008" s="60">
        <v>23.21</v>
      </c>
      <c r="G4008" s="13">
        <v>15</v>
      </c>
    </row>
    <row r="4009" spans="1:7">
      <c r="A4009" s="416" t="s">
        <v>8000</v>
      </c>
      <c r="B4009" s="58" t="s">
        <v>30118</v>
      </c>
      <c r="C4009" s="59" t="s">
        <v>14</v>
      </c>
      <c r="D4009" s="60">
        <v>10.93</v>
      </c>
      <c r="E4009" s="60">
        <v>20.170000000000002</v>
      </c>
      <c r="F4009" s="60">
        <v>31.1</v>
      </c>
      <c r="G4009" s="13">
        <v>15</v>
      </c>
    </row>
    <row r="4010" spans="1:7">
      <c r="A4010" s="416" t="s">
        <v>8001</v>
      </c>
      <c r="B4010" s="58" t="s">
        <v>8002</v>
      </c>
      <c r="C4010" s="59" t="s">
        <v>14</v>
      </c>
      <c r="D4010" s="60">
        <v>8.18</v>
      </c>
      <c r="E4010" s="60">
        <v>10.42</v>
      </c>
      <c r="F4010" s="60">
        <v>18.600000000000001</v>
      </c>
      <c r="G4010" s="13">
        <v>15</v>
      </c>
    </row>
    <row r="4011" spans="1:7" ht="30">
      <c r="A4011" s="416" t="s">
        <v>8003</v>
      </c>
      <c r="B4011" s="58" t="s">
        <v>8004</v>
      </c>
      <c r="C4011" s="59" t="s">
        <v>14</v>
      </c>
      <c r="D4011" s="60">
        <v>86.65</v>
      </c>
      <c r="E4011" s="60">
        <v>36.65</v>
      </c>
      <c r="F4011" s="60">
        <v>123.3</v>
      </c>
      <c r="G4011" s="13">
        <v>15</v>
      </c>
    </row>
    <row r="4012" spans="1:7">
      <c r="A4012" s="416" t="s">
        <v>32208</v>
      </c>
      <c r="B4012" s="58" t="s">
        <v>8005</v>
      </c>
      <c r="C4012" s="59"/>
      <c r="D4012" s="60"/>
      <c r="E4012" s="60"/>
      <c r="F4012" s="60"/>
      <c r="G4012" s="13">
        <v>15</v>
      </c>
    </row>
    <row r="4013" spans="1:7">
      <c r="A4013" s="416" t="s">
        <v>8006</v>
      </c>
      <c r="B4013" s="58" t="s">
        <v>8007</v>
      </c>
      <c r="C4013" s="59"/>
      <c r="D4013" s="60"/>
      <c r="E4013" s="60"/>
      <c r="F4013" s="60"/>
      <c r="G4013" s="13">
        <v>15</v>
      </c>
    </row>
    <row r="4014" spans="1:7" ht="30">
      <c r="A4014" s="416" t="s">
        <v>8008</v>
      </c>
      <c r="B4014" s="58" t="s">
        <v>8009</v>
      </c>
      <c r="C4014" s="59" t="s">
        <v>16</v>
      </c>
      <c r="D4014" s="60">
        <v>265.82</v>
      </c>
      <c r="E4014" s="60">
        <v>3.56</v>
      </c>
      <c r="F4014" s="60">
        <v>269.38</v>
      </c>
    </row>
    <row r="4015" spans="1:7" ht="30">
      <c r="A4015" s="416" t="s">
        <v>8010</v>
      </c>
      <c r="B4015" s="58" t="s">
        <v>8011</v>
      </c>
      <c r="C4015" s="59" t="s">
        <v>16</v>
      </c>
      <c r="D4015" s="60">
        <v>216.86</v>
      </c>
      <c r="E4015" s="60">
        <v>2.99</v>
      </c>
      <c r="F4015" s="60">
        <v>219.85</v>
      </c>
    </row>
    <row r="4016" spans="1:7" ht="30">
      <c r="A4016" s="416" t="s">
        <v>8012</v>
      </c>
      <c r="B4016" s="58" t="s">
        <v>8013</v>
      </c>
      <c r="C4016" s="59" t="s">
        <v>16</v>
      </c>
      <c r="D4016" s="60">
        <v>217.58</v>
      </c>
      <c r="E4016" s="60">
        <v>3.01</v>
      </c>
      <c r="F4016" s="60">
        <v>220.59</v>
      </c>
      <c r="G4016" s="13">
        <v>15</v>
      </c>
    </row>
    <row r="4017" spans="1:7">
      <c r="A4017" s="416" t="s">
        <v>8014</v>
      </c>
      <c r="B4017" s="58" t="s">
        <v>8015</v>
      </c>
      <c r="C4017" s="59" t="s">
        <v>13</v>
      </c>
      <c r="D4017" s="60">
        <v>417.47</v>
      </c>
      <c r="E4017" s="60">
        <v>14.86</v>
      </c>
      <c r="F4017" s="60">
        <v>432.33</v>
      </c>
      <c r="G4017" s="13">
        <v>15</v>
      </c>
    </row>
    <row r="4018" spans="1:7">
      <c r="A4018" s="416" t="s">
        <v>8016</v>
      </c>
      <c r="B4018" s="58" t="s">
        <v>8017</v>
      </c>
      <c r="C4018" s="59"/>
      <c r="D4018" s="60"/>
      <c r="E4018" s="60"/>
      <c r="F4018" s="60"/>
      <c r="G4018" s="13">
        <v>15</v>
      </c>
    </row>
    <row r="4019" spans="1:7">
      <c r="A4019" s="416" t="s">
        <v>8018</v>
      </c>
      <c r="B4019" s="58" t="s">
        <v>8019</v>
      </c>
      <c r="C4019" s="59" t="s">
        <v>16</v>
      </c>
      <c r="D4019" s="60">
        <v>81.45</v>
      </c>
      <c r="E4019" s="60"/>
      <c r="F4019" s="60">
        <v>81.45</v>
      </c>
      <c r="G4019" s="13">
        <v>15</v>
      </c>
    </row>
    <row r="4020" spans="1:7">
      <c r="A4020" s="416" t="s">
        <v>8020</v>
      </c>
      <c r="B4020" s="58" t="s">
        <v>8021</v>
      </c>
      <c r="C4020" s="59" t="s">
        <v>16</v>
      </c>
      <c r="D4020" s="60">
        <v>35.47</v>
      </c>
      <c r="E4020" s="60"/>
      <c r="F4020" s="60">
        <v>35.47</v>
      </c>
    </row>
    <row r="4021" spans="1:7" ht="30">
      <c r="A4021" s="416" t="s">
        <v>8022</v>
      </c>
      <c r="B4021" s="58" t="s">
        <v>8023</v>
      </c>
      <c r="C4021" s="59" t="s">
        <v>16</v>
      </c>
      <c r="D4021" s="60">
        <v>200.5</v>
      </c>
      <c r="E4021" s="60"/>
      <c r="F4021" s="60">
        <v>200.5</v>
      </c>
      <c r="G4021" s="13">
        <v>15</v>
      </c>
    </row>
    <row r="4022" spans="1:7" ht="30">
      <c r="A4022" s="416" t="s">
        <v>8024</v>
      </c>
      <c r="B4022" s="58" t="s">
        <v>8025</v>
      </c>
      <c r="C4022" s="59" t="s">
        <v>16</v>
      </c>
      <c r="D4022" s="60">
        <v>250.63</v>
      </c>
      <c r="E4022" s="60"/>
      <c r="F4022" s="60">
        <v>250.63</v>
      </c>
      <c r="G4022" s="13">
        <v>15</v>
      </c>
    </row>
    <row r="4023" spans="1:7" ht="30">
      <c r="A4023" s="416" t="s">
        <v>8026</v>
      </c>
      <c r="B4023" s="58" t="s">
        <v>8027</v>
      </c>
      <c r="C4023" s="59" t="s">
        <v>16</v>
      </c>
      <c r="D4023" s="60">
        <v>92.13</v>
      </c>
      <c r="E4023" s="60"/>
      <c r="F4023" s="60">
        <v>92.13</v>
      </c>
      <c r="G4023" s="13">
        <v>15</v>
      </c>
    </row>
    <row r="4024" spans="1:7" ht="30">
      <c r="A4024" s="416" t="s">
        <v>8028</v>
      </c>
      <c r="B4024" s="58" t="s">
        <v>8029</v>
      </c>
      <c r="C4024" s="59" t="s">
        <v>16</v>
      </c>
      <c r="D4024" s="60">
        <v>134.97999999999999</v>
      </c>
      <c r="E4024" s="60"/>
      <c r="F4024" s="60">
        <v>134.97999999999999</v>
      </c>
      <c r="G4024" s="13">
        <v>15</v>
      </c>
    </row>
    <row r="4025" spans="1:7" ht="30">
      <c r="A4025" s="416" t="s">
        <v>8030</v>
      </c>
      <c r="B4025" s="58" t="s">
        <v>8031</v>
      </c>
      <c r="C4025" s="59" t="s">
        <v>16</v>
      </c>
      <c r="D4025" s="60">
        <v>147.71</v>
      </c>
      <c r="E4025" s="60"/>
      <c r="F4025" s="60">
        <v>147.71</v>
      </c>
      <c r="G4025" s="13">
        <v>15</v>
      </c>
    </row>
    <row r="4026" spans="1:7">
      <c r="A4026" s="416" t="s">
        <v>8032</v>
      </c>
      <c r="B4026" s="58" t="s">
        <v>8033</v>
      </c>
      <c r="C4026" s="59" t="s">
        <v>16</v>
      </c>
      <c r="D4026" s="60">
        <v>255.89</v>
      </c>
      <c r="E4026" s="60"/>
      <c r="F4026" s="60">
        <v>255.89</v>
      </c>
      <c r="G4026" s="13">
        <v>15</v>
      </c>
    </row>
    <row r="4027" spans="1:7">
      <c r="A4027" s="416" t="s">
        <v>8034</v>
      </c>
      <c r="B4027" s="58" t="s">
        <v>8035</v>
      </c>
      <c r="C4027" s="59" t="s">
        <v>16</v>
      </c>
      <c r="D4027" s="60">
        <v>287.17</v>
      </c>
      <c r="E4027" s="60"/>
      <c r="F4027" s="60">
        <v>287.17</v>
      </c>
      <c r="G4027" s="13">
        <v>15</v>
      </c>
    </row>
    <row r="4028" spans="1:7" ht="30">
      <c r="A4028" s="416" t="s">
        <v>8036</v>
      </c>
      <c r="B4028" s="58" t="s">
        <v>8037</v>
      </c>
      <c r="C4028" s="59" t="s">
        <v>16</v>
      </c>
      <c r="D4028" s="60">
        <v>48.74</v>
      </c>
      <c r="E4028" s="60"/>
      <c r="F4028" s="60">
        <v>48.74</v>
      </c>
      <c r="G4028" s="13">
        <v>15</v>
      </c>
    </row>
    <row r="4029" spans="1:7">
      <c r="A4029" s="416" t="s">
        <v>8038</v>
      </c>
      <c r="B4029" s="58" t="s">
        <v>8039</v>
      </c>
      <c r="C4029" s="59"/>
      <c r="D4029" s="60"/>
      <c r="E4029" s="60"/>
      <c r="F4029" s="60"/>
      <c r="G4029" s="13">
        <v>15</v>
      </c>
    </row>
    <row r="4030" spans="1:7" ht="30">
      <c r="A4030" s="416" t="s">
        <v>8040</v>
      </c>
      <c r="B4030" s="58" t="s">
        <v>8041</v>
      </c>
      <c r="C4030" s="59" t="s">
        <v>16</v>
      </c>
      <c r="D4030" s="60">
        <v>1628.53</v>
      </c>
      <c r="E4030" s="60">
        <v>26.87</v>
      </c>
      <c r="F4030" s="60">
        <v>1655.4</v>
      </c>
      <c r="G4030" s="13">
        <v>15</v>
      </c>
    </row>
    <row r="4031" spans="1:7" ht="30">
      <c r="A4031" s="416" t="s">
        <v>8042</v>
      </c>
      <c r="B4031" s="58" t="s">
        <v>8043</v>
      </c>
      <c r="C4031" s="59" t="s">
        <v>16</v>
      </c>
      <c r="D4031" s="60">
        <v>1696.82</v>
      </c>
      <c r="E4031" s="60">
        <v>26.87</v>
      </c>
      <c r="F4031" s="60">
        <v>1723.69</v>
      </c>
    </row>
    <row r="4032" spans="1:7" ht="30">
      <c r="A4032" s="416" t="s">
        <v>8044</v>
      </c>
      <c r="B4032" s="58" t="s">
        <v>8045</v>
      </c>
      <c r="C4032" s="59" t="s">
        <v>16</v>
      </c>
      <c r="D4032" s="60">
        <v>1830.22</v>
      </c>
      <c r="E4032" s="60">
        <v>26.87</v>
      </c>
      <c r="F4032" s="60">
        <v>1857.09</v>
      </c>
      <c r="G4032" s="13">
        <v>15</v>
      </c>
    </row>
    <row r="4033" spans="1:7" ht="30">
      <c r="A4033" s="416" t="s">
        <v>8046</v>
      </c>
      <c r="B4033" s="58" t="s">
        <v>8047</v>
      </c>
      <c r="C4033" s="59" t="s">
        <v>16</v>
      </c>
      <c r="D4033" s="60">
        <v>1888.9</v>
      </c>
      <c r="E4033" s="60">
        <v>26.87</v>
      </c>
      <c r="F4033" s="60">
        <v>1915.77</v>
      </c>
      <c r="G4033" s="13">
        <v>15</v>
      </c>
    </row>
    <row r="4034" spans="1:7" ht="30">
      <c r="A4034" s="416" t="s">
        <v>8048</v>
      </c>
      <c r="B4034" s="58" t="s">
        <v>8049</v>
      </c>
      <c r="C4034" s="59" t="s">
        <v>16</v>
      </c>
      <c r="D4034" s="60">
        <v>2291.81</v>
      </c>
      <c r="E4034" s="60">
        <v>26.87</v>
      </c>
      <c r="F4034" s="60">
        <v>2318.6799999999998</v>
      </c>
      <c r="G4034" s="13">
        <v>15</v>
      </c>
    </row>
    <row r="4035" spans="1:7" ht="30">
      <c r="A4035" s="416" t="s">
        <v>8050</v>
      </c>
      <c r="B4035" s="58" t="s">
        <v>8051</v>
      </c>
      <c r="C4035" s="59" t="s">
        <v>16</v>
      </c>
      <c r="D4035" s="60">
        <v>1849.77</v>
      </c>
      <c r="E4035" s="60">
        <v>40.31</v>
      </c>
      <c r="F4035" s="60">
        <v>1890.08</v>
      </c>
      <c r="G4035" s="13">
        <v>15</v>
      </c>
    </row>
    <row r="4036" spans="1:7" ht="30">
      <c r="A4036" s="416" t="s">
        <v>8052</v>
      </c>
      <c r="B4036" s="58" t="s">
        <v>8053</v>
      </c>
      <c r="C4036" s="59" t="s">
        <v>16</v>
      </c>
      <c r="D4036" s="60">
        <v>1769.89</v>
      </c>
      <c r="E4036" s="60">
        <v>40.31</v>
      </c>
      <c r="F4036" s="60">
        <v>1810.2</v>
      </c>
      <c r="G4036" s="13">
        <v>15</v>
      </c>
    </row>
    <row r="4037" spans="1:7" ht="30">
      <c r="A4037" s="416" t="s">
        <v>8054</v>
      </c>
      <c r="B4037" s="58" t="s">
        <v>8055</v>
      </c>
      <c r="C4037" s="59" t="s">
        <v>16</v>
      </c>
      <c r="D4037" s="60">
        <v>2084.5500000000002</v>
      </c>
      <c r="E4037" s="60">
        <v>40.31</v>
      </c>
      <c r="F4037" s="60">
        <v>2124.86</v>
      </c>
      <c r="G4037" s="13">
        <v>15</v>
      </c>
    </row>
    <row r="4038" spans="1:7">
      <c r="A4038" s="416" t="s">
        <v>8056</v>
      </c>
      <c r="B4038" s="58" t="s">
        <v>8057</v>
      </c>
      <c r="C4038" s="59"/>
      <c r="D4038" s="60"/>
      <c r="E4038" s="60"/>
      <c r="F4038" s="60"/>
      <c r="G4038" s="13">
        <v>15</v>
      </c>
    </row>
    <row r="4039" spans="1:7" ht="30">
      <c r="A4039" s="416" t="s">
        <v>8058</v>
      </c>
      <c r="B4039" s="58" t="s">
        <v>8059</v>
      </c>
      <c r="C4039" s="59" t="s">
        <v>14</v>
      </c>
      <c r="D4039" s="60">
        <v>1226.05</v>
      </c>
      <c r="E4039" s="60">
        <v>117.72</v>
      </c>
      <c r="F4039" s="60">
        <v>1343.77</v>
      </c>
      <c r="G4039" s="13">
        <v>15</v>
      </c>
    </row>
    <row r="4040" spans="1:7">
      <c r="A4040" s="416" t="s">
        <v>8060</v>
      </c>
      <c r="B4040" s="58" t="s">
        <v>8061</v>
      </c>
      <c r="C4040" s="59" t="s">
        <v>14</v>
      </c>
      <c r="D4040" s="60">
        <v>3569.58</v>
      </c>
      <c r="E4040" s="60">
        <v>117.72</v>
      </c>
      <c r="F4040" s="60">
        <v>3687.3</v>
      </c>
    </row>
    <row r="4041" spans="1:7">
      <c r="A4041" s="416" t="s">
        <v>8062</v>
      </c>
      <c r="B4041" s="58" t="s">
        <v>8063</v>
      </c>
      <c r="C4041" s="59" t="s">
        <v>14</v>
      </c>
      <c r="D4041" s="60">
        <v>6065.4</v>
      </c>
      <c r="E4041" s="60">
        <v>201.34</v>
      </c>
      <c r="F4041" s="60">
        <v>6266.74</v>
      </c>
      <c r="G4041" s="13">
        <v>15</v>
      </c>
    </row>
    <row r="4042" spans="1:7" ht="30">
      <c r="A4042" s="416" t="s">
        <v>8064</v>
      </c>
      <c r="B4042" s="58" t="s">
        <v>8065</v>
      </c>
      <c r="C4042" s="59" t="s">
        <v>14</v>
      </c>
      <c r="D4042" s="60">
        <v>6085.02</v>
      </c>
      <c r="E4042" s="60">
        <v>117.72</v>
      </c>
      <c r="F4042" s="60">
        <v>6202.74</v>
      </c>
      <c r="G4042" s="13">
        <v>15</v>
      </c>
    </row>
    <row r="4043" spans="1:7">
      <c r="A4043" s="416" t="s">
        <v>8066</v>
      </c>
      <c r="B4043" s="58" t="s">
        <v>8067</v>
      </c>
      <c r="C4043" s="59" t="s">
        <v>14</v>
      </c>
      <c r="D4043" s="60">
        <v>2989.18</v>
      </c>
      <c r="E4043" s="60">
        <v>73.290000000000006</v>
      </c>
      <c r="F4043" s="60">
        <v>3062.47</v>
      </c>
      <c r="G4043" s="13">
        <v>15</v>
      </c>
    </row>
    <row r="4044" spans="1:7" ht="30">
      <c r="A4044" s="416" t="s">
        <v>8068</v>
      </c>
      <c r="B4044" s="58" t="s">
        <v>8069</v>
      </c>
      <c r="C4044" s="59" t="s">
        <v>14</v>
      </c>
      <c r="D4044" s="60">
        <v>2017.4</v>
      </c>
      <c r="E4044" s="60">
        <v>117.72</v>
      </c>
      <c r="F4044" s="60">
        <v>2135.12</v>
      </c>
      <c r="G4044" s="13">
        <v>15</v>
      </c>
    </row>
    <row r="4045" spans="1:7">
      <c r="A4045" s="416" t="s">
        <v>8070</v>
      </c>
      <c r="B4045" s="58" t="s">
        <v>8071</v>
      </c>
      <c r="C4045" s="59" t="s">
        <v>14</v>
      </c>
      <c r="D4045" s="60">
        <v>2985.85</v>
      </c>
      <c r="E4045" s="60">
        <v>117.72</v>
      </c>
      <c r="F4045" s="60">
        <v>3103.57</v>
      </c>
      <c r="G4045" s="13">
        <v>15</v>
      </c>
    </row>
    <row r="4046" spans="1:7">
      <c r="A4046" s="416" t="s">
        <v>8072</v>
      </c>
      <c r="B4046" s="58" t="s">
        <v>8073</v>
      </c>
      <c r="C4046" s="59"/>
      <c r="D4046" s="60"/>
      <c r="E4046" s="60"/>
      <c r="F4046" s="60"/>
      <c r="G4046" s="13">
        <v>15</v>
      </c>
    </row>
    <row r="4047" spans="1:7">
      <c r="A4047" s="416" t="s">
        <v>8074</v>
      </c>
      <c r="B4047" s="58" t="s">
        <v>8075</v>
      </c>
      <c r="C4047" s="59" t="s">
        <v>14</v>
      </c>
      <c r="D4047" s="60">
        <v>461.29</v>
      </c>
      <c r="E4047" s="60">
        <v>24.68</v>
      </c>
      <c r="F4047" s="60">
        <v>485.97</v>
      </c>
      <c r="G4047" s="13">
        <v>15</v>
      </c>
    </row>
    <row r="4048" spans="1:7">
      <c r="A4048" s="416" t="s">
        <v>8076</v>
      </c>
      <c r="B4048" s="58" t="s">
        <v>8077</v>
      </c>
      <c r="C4048" s="59" t="s">
        <v>14</v>
      </c>
      <c r="D4048" s="60">
        <v>3156.12</v>
      </c>
      <c r="E4048" s="60">
        <v>54.84</v>
      </c>
      <c r="F4048" s="60">
        <v>3210.96</v>
      </c>
    </row>
    <row r="4049" spans="1:7">
      <c r="A4049" s="416" t="s">
        <v>8078</v>
      </c>
      <c r="B4049" s="58" t="s">
        <v>8079</v>
      </c>
      <c r="C4049" s="59" t="s">
        <v>14</v>
      </c>
      <c r="D4049" s="60">
        <v>1557.55</v>
      </c>
      <c r="E4049" s="60">
        <v>36.65</v>
      </c>
      <c r="F4049" s="60">
        <v>1594.2</v>
      </c>
      <c r="G4049" s="13">
        <v>15</v>
      </c>
    </row>
    <row r="4050" spans="1:7" ht="30">
      <c r="A4050" s="416" t="s">
        <v>8080</v>
      </c>
      <c r="B4050" s="58" t="s">
        <v>8081</v>
      </c>
      <c r="C4050" s="59" t="s">
        <v>14</v>
      </c>
      <c r="D4050" s="60">
        <v>3276.83</v>
      </c>
      <c r="E4050" s="60">
        <v>626.95000000000005</v>
      </c>
      <c r="F4050" s="60">
        <v>3903.78</v>
      </c>
      <c r="G4050" s="13">
        <v>15</v>
      </c>
    </row>
    <row r="4051" spans="1:7" ht="30">
      <c r="A4051" s="416" t="s">
        <v>8082</v>
      </c>
      <c r="B4051" s="58" t="s">
        <v>8083</v>
      </c>
      <c r="C4051" s="59" t="s">
        <v>14</v>
      </c>
      <c r="D4051" s="60">
        <v>8618.7999999999993</v>
      </c>
      <c r="E4051" s="60">
        <v>731.15</v>
      </c>
      <c r="F4051" s="60">
        <v>9349.9500000000007</v>
      </c>
      <c r="G4051" s="13">
        <v>15</v>
      </c>
    </row>
    <row r="4052" spans="1:7">
      <c r="A4052" s="416" t="s">
        <v>8084</v>
      </c>
      <c r="B4052" s="58" t="s">
        <v>8085</v>
      </c>
      <c r="C4052" s="59"/>
      <c r="D4052" s="60"/>
      <c r="E4052" s="60"/>
      <c r="F4052" s="60"/>
      <c r="G4052" s="13">
        <v>15</v>
      </c>
    </row>
    <row r="4053" spans="1:7">
      <c r="A4053" s="416" t="s">
        <v>8086</v>
      </c>
      <c r="B4053" s="58" t="s">
        <v>8087</v>
      </c>
      <c r="C4053" s="59" t="s">
        <v>14</v>
      </c>
      <c r="D4053" s="60">
        <v>103.64</v>
      </c>
      <c r="E4053" s="60">
        <v>11.89</v>
      </c>
      <c r="F4053" s="60">
        <v>115.53</v>
      </c>
      <c r="G4053" s="13">
        <v>15</v>
      </c>
    </row>
    <row r="4054" spans="1:7">
      <c r="A4054" s="416" t="s">
        <v>8088</v>
      </c>
      <c r="B4054" s="58" t="s">
        <v>8089</v>
      </c>
      <c r="C4054" s="59" t="s">
        <v>14</v>
      </c>
      <c r="D4054" s="60">
        <v>24.77</v>
      </c>
      <c r="E4054" s="60">
        <v>8.91</v>
      </c>
      <c r="F4054" s="60">
        <v>33.68</v>
      </c>
    </row>
    <row r="4055" spans="1:7">
      <c r="A4055" s="416" t="s">
        <v>8090</v>
      </c>
      <c r="B4055" s="58" t="s">
        <v>8091</v>
      </c>
      <c r="C4055" s="59" t="s">
        <v>14</v>
      </c>
      <c r="D4055" s="60">
        <v>20.99</v>
      </c>
      <c r="E4055" s="60">
        <v>8.91</v>
      </c>
      <c r="F4055" s="60">
        <v>29.9</v>
      </c>
      <c r="G4055" s="13">
        <v>15</v>
      </c>
    </row>
    <row r="4056" spans="1:7">
      <c r="A4056" s="416" t="s">
        <v>8092</v>
      </c>
      <c r="B4056" s="58" t="s">
        <v>8093</v>
      </c>
      <c r="C4056" s="59" t="s">
        <v>14</v>
      </c>
      <c r="D4056" s="60">
        <v>28.36</v>
      </c>
      <c r="E4056" s="60">
        <v>8.91</v>
      </c>
      <c r="F4056" s="60">
        <v>37.270000000000003</v>
      </c>
      <c r="G4056" s="13">
        <v>15</v>
      </c>
    </row>
    <row r="4057" spans="1:7">
      <c r="A4057" s="416" t="s">
        <v>8094</v>
      </c>
      <c r="B4057" s="58" t="s">
        <v>8095</v>
      </c>
      <c r="C4057" s="59" t="s">
        <v>14</v>
      </c>
      <c r="D4057" s="60">
        <v>25.55</v>
      </c>
      <c r="E4057" s="60">
        <v>8.91</v>
      </c>
      <c r="F4057" s="60">
        <v>34.46</v>
      </c>
      <c r="G4057" s="13">
        <v>15</v>
      </c>
    </row>
    <row r="4058" spans="1:7">
      <c r="A4058" s="416" t="s">
        <v>8096</v>
      </c>
      <c r="B4058" s="58" t="s">
        <v>8097</v>
      </c>
      <c r="C4058" s="59" t="s">
        <v>14</v>
      </c>
      <c r="D4058" s="60">
        <v>66.319999999999993</v>
      </c>
      <c r="E4058" s="60">
        <v>9.9700000000000006</v>
      </c>
      <c r="F4058" s="60">
        <v>76.290000000000006</v>
      </c>
      <c r="G4058" s="13">
        <v>15</v>
      </c>
    </row>
    <row r="4059" spans="1:7">
      <c r="A4059" s="416" t="s">
        <v>8098</v>
      </c>
      <c r="B4059" s="58" t="s">
        <v>8099</v>
      </c>
      <c r="C4059" s="59" t="s">
        <v>14</v>
      </c>
      <c r="D4059" s="60">
        <v>64.08</v>
      </c>
      <c r="E4059" s="60">
        <v>9.9700000000000006</v>
      </c>
      <c r="F4059" s="60">
        <v>74.05</v>
      </c>
      <c r="G4059" s="13">
        <v>15</v>
      </c>
    </row>
    <row r="4060" spans="1:7">
      <c r="A4060" s="416" t="s">
        <v>8100</v>
      </c>
      <c r="B4060" s="58" t="s">
        <v>8101</v>
      </c>
      <c r="C4060" s="59" t="s">
        <v>14</v>
      </c>
      <c r="D4060" s="60">
        <v>55.98</v>
      </c>
      <c r="E4060" s="60">
        <v>8.91</v>
      </c>
      <c r="F4060" s="60">
        <v>64.89</v>
      </c>
      <c r="G4060" s="13">
        <v>15</v>
      </c>
    </row>
    <row r="4061" spans="1:7">
      <c r="A4061" s="416" t="s">
        <v>8102</v>
      </c>
      <c r="B4061" s="58" t="s">
        <v>8103</v>
      </c>
      <c r="C4061" s="59" t="s">
        <v>14</v>
      </c>
      <c r="D4061" s="60">
        <v>33.049999999999997</v>
      </c>
      <c r="E4061" s="60">
        <v>8.91</v>
      </c>
      <c r="F4061" s="60">
        <v>41.96</v>
      </c>
      <c r="G4061" s="13">
        <v>15</v>
      </c>
    </row>
    <row r="4062" spans="1:7">
      <c r="A4062" s="416" t="s">
        <v>8104</v>
      </c>
      <c r="B4062" s="58" t="s">
        <v>8105</v>
      </c>
      <c r="C4062" s="59" t="s">
        <v>14</v>
      </c>
      <c r="D4062" s="60">
        <v>40.159999999999997</v>
      </c>
      <c r="E4062" s="60">
        <v>8.91</v>
      </c>
      <c r="F4062" s="60">
        <v>49.07</v>
      </c>
      <c r="G4062" s="13">
        <v>15</v>
      </c>
    </row>
    <row r="4063" spans="1:7">
      <c r="A4063" s="416" t="s">
        <v>8106</v>
      </c>
      <c r="B4063" s="58" t="s">
        <v>8107</v>
      </c>
      <c r="C4063" s="59" t="s">
        <v>14</v>
      </c>
      <c r="D4063" s="60">
        <v>40.159999999999997</v>
      </c>
      <c r="E4063" s="60">
        <v>8.91</v>
      </c>
      <c r="F4063" s="60">
        <v>49.07</v>
      </c>
      <c r="G4063" s="13">
        <v>15</v>
      </c>
    </row>
    <row r="4064" spans="1:7">
      <c r="A4064" s="416" t="s">
        <v>8108</v>
      </c>
      <c r="B4064" s="58" t="s">
        <v>8109</v>
      </c>
      <c r="C4064" s="59" t="s">
        <v>14</v>
      </c>
      <c r="D4064" s="60">
        <v>56.43</v>
      </c>
      <c r="E4064" s="60">
        <v>9.9700000000000006</v>
      </c>
      <c r="F4064" s="60">
        <v>66.400000000000006</v>
      </c>
      <c r="G4064" s="13">
        <v>15</v>
      </c>
    </row>
    <row r="4065" spans="1:7">
      <c r="A4065" s="416" t="s">
        <v>8110</v>
      </c>
      <c r="B4065" s="58" t="s">
        <v>8111</v>
      </c>
      <c r="C4065" s="59" t="s">
        <v>14</v>
      </c>
      <c r="D4065" s="60">
        <v>54.47</v>
      </c>
      <c r="E4065" s="60">
        <v>9.9700000000000006</v>
      </c>
      <c r="F4065" s="60">
        <v>64.44</v>
      </c>
      <c r="G4065" s="13">
        <v>15</v>
      </c>
    </row>
    <row r="4066" spans="1:7">
      <c r="A4066" s="416" t="s">
        <v>8112</v>
      </c>
      <c r="B4066" s="58" t="s">
        <v>8113</v>
      </c>
      <c r="C4066" s="59"/>
      <c r="D4066" s="60"/>
      <c r="E4066" s="60"/>
      <c r="F4066" s="60"/>
      <c r="G4066" s="13">
        <v>15</v>
      </c>
    </row>
    <row r="4067" spans="1:7" ht="45">
      <c r="A4067" s="416" t="s">
        <v>8114</v>
      </c>
      <c r="B4067" s="58" t="s">
        <v>8115</v>
      </c>
      <c r="C4067" s="59" t="s">
        <v>16</v>
      </c>
      <c r="D4067" s="60">
        <v>336.67</v>
      </c>
      <c r="E4067" s="60">
        <v>14.28</v>
      </c>
      <c r="F4067" s="60">
        <v>350.95</v>
      </c>
      <c r="G4067" s="13">
        <v>15</v>
      </c>
    </row>
    <row r="4068" spans="1:7" ht="30">
      <c r="A4068" s="416" t="s">
        <v>8116</v>
      </c>
      <c r="B4068" s="58" t="s">
        <v>8117</v>
      </c>
      <c r="C4068" s="59" t="s">
        <v>16</v>
      </c>
      <c r="D4068" s="60">
        <v>244.51</v>
      </c>
      <c r="E4068" s="60">
        <v>13.18</v>
      </c>
      <c r="F4068" s="60">
        <v>257.69</v>
      </c>
    </row>
    <row r="4069" spans="1:7" ht="30">
      <c r="A4069" s="416" t="s">
        <v>8118</v>
      </c>
      <c r="B4069" s="58" t="s">
        <v>8119</v>
      </c>
      <c r="C4069" s="59" t="s">
        <v>16</v>
      </c>
      <c r="D4069" s="60">
        <v>246.15</v>
      </c>
      <c r="E4069" s="60">
        <v>13.26</v>
      </c>
      <c r="F4069" s="60">
        <v>259.41000000000003</v>
      </c>
      <c r="G4069" s="13">
        <v>15</v>
      </c>
    </row>
    <row r="4070" spans="1:7" ht="30">
      <c r="A4070" s="416" t="s">
        <v>8120</v>
      </c>
      <c r="B4070" s="58" t="s">
        <v>8121</v>
      </c>
      <c r="C4070" s="59" t="s">
        <v>602</v>
      </c>
      <c r="D4070" s="60">
        <v>8.27</v>
      </c>
      <c r="E4070" s="60">
        <v>2.29</v>
      </c>
      <c r="F4070" s="60">
        <v>10.56</v>
      </c>
      <c r="G4070" s="13">
        <v>15</v>
      </c>
    </row>
    <row r="4071" spans="1:7">
      <c r="A4071" s="416" t="s">
        <v>8122</v>
      </c>
      <c r="B4071" s="58" t="s">
        <v>8123</v>
      </c>
      <c r="C4071" s="59" t="s">
        <v>24939</v>
      </c>
      <c r="D4071" s="60">
        <v>575.25</v>
      </c>
      <c r="E4071" s="60">
        <v>1411.04</v>
      </c>
      <c r="F4071" s="60">
        <v>1986.29</v>
      </c>
      <c r="G4071" s="13">
        <v>15</v>
      </c>
    </row>
    <row r="4072" spans="1:7">
      <c r="A4072" s="416" t="s">
        <v>32209</v>
      </c>
      <c r="B4072" s="58" t="s">
        <v>8124</v>
      </c>
      <c r="C4072" s="59"/>
      <c r="D4072" s="60"/>
      <c r="E4072" s="60"/>
      <c r="F4072" s="60"/>
      <c r="G4072" s="13">
        <v>15</v>
      </c>
    </row>
    <row r="4073" spans="1:7">
      <c r="A4073" s="416" t="s">
        <v>8125</v>
      </c>
      <c r="B4073" s="58" t="s">
        <v>8126</v>
      </c>
      <c r="C4073" s="59"/>
      <c r="D4073" s="60"/>
      <c r="E4073" s="60"/>
      <c r="F4073" s="60"/>
      <c r="G4073" s="13">
        <v>15</v>
      </c>
    </row>
    <row r="4074" spans="1:7">
      <c r="A4074" s="416" t="s">
        <v>8127</v>
      </c>
      <c r="B4074" s="58" t="s">
        <v>8128</v>
      </c>
      <c r="C4074" s="59" t="s">
        <v>16</v>
      </c>
      <c r="D4074" s="60">
        <v>8196.6299999999992</v>
      </c>
      <c r="E4074" s="60">
        <v>93.96</v>
      </c>
      <c r="F4074" s="60">
        <v>8290.59</v>
      </c>
    </row>
    <row r="4075" spans="1:7">
      <c r="A4075" s="416" t="s">
        <v>8129</v>
      </c>
      <c r="B4075" s="58" t="s">
        <v>8130</v>
      </c>
      <c r="C4075" s="59" t="s">
        <v>16</v>
      </c>
      <c r="D4075" s="60">
        <v>300.02999999999997</v>
      </c>
      <c r="E4075" s="60">
        <v>93.96</v>
      </c>
      <c r="F4075" s="60">
        <v>393.99</v>
      </c>
    </row>
    <row r="4076" spans="1:7">
      <c r="A4076" s="416" t="s">
        <v>8131</v>
      </c>
      <c r="B4076" s="58" t="s">
        <v>8132</v>
      </c>
      <c r="C4076" s="59" t="s">
        <v>16</v>
      </c>
      <c r="D4076" s="60">
        <v>1614.69</v>
      </c>
      <c r="E4076" s="60">
        <v>93.96</v>
      </c>
      <c r="F4076" s="60">
        <v>1708.65</v>
      </c>
      <c r="G4076" s="13">
        <v>15</v>
      </c>
    </row>
    <row r="4077" spans="1:7" ht="45">
      <c r="A4077" s="416" t="s">
        <v>8133</v>
      </c>
      <c r="B4077" s="58" t="s">
        <v>8134</v>
      </c>
      <c r="C4077" s="59" t="s">
        <v>14</v>
      </c>
      <c r="D4077" s="60">
        <v>15.05</v>
      </c>
      <c r="E4077" s="60">
        <v>6.82</v>
      </c>
      <c r="F4077" s="60">
        <v>21.87</v>
      </c>
      <c r="G4077" s="13">
        <v>15</v>
      </c>
    </row>
    <row r="4078" spans="1:7" ht="45">
      <c r="A4078" s="416" t="s">
        <v>8135</v>
      </c>
      <c r="B4078" s="58" t="s">
        <v>8136</v>
      </c>
      <c r="C4078" s="59" t="s">
        <v>14</v>
      </c>
      <c r="D4078" s="60">
        <v>11.24</v>
      </c>
      <c r="E4078" s="60">
        <v>6.82</v>
      </c>
      <c r="F4078" s="60">
        <v>18.059999999999999</v>
      </c>
      <c r="G4078" s="13">
        <v>15</v>
      </c>
    </row>
    <row r="4079" spans="1:7" ht="30">
      <c r="A4079" s="416" t="s">
        <v>121</v>
      </c>
      <c r="B4079" s="58" t="s">
        <v>122</v>
      </c>
      <c r="C4079" s="59" t="s">
        <v>14</v>
      </c>
      <c r="D4079" s="60">
        <v>18.8</v>
      </c>
      <c r="E4079" s="60">
        <v>6.82</v>
      </c>
      <c r="F4079" s="60">
        <v>25.62</v>
      </c>
      <c r="G4079" s="13">
        <v>15</v>
      </c>
    </row>
    <row r="4080" spans="1:7" ht="30">
      <c r="A4080" s="416" t="s">
        <v>8137</v>
      </c>
      <c r="B4080" s="58" t="s">
        <v>8138</v>
      </c>
      <c r="C4080" s="59" t="s">
        <v>14</v>
      </c>
      <c r="D4080" s="60">
        <v>11.67</v>
      </c>
      <c r="E4080" s="60">
        <v>6.82</v>
      </c>
      <c r="F4080" s="60">
        <v>18.489999999999998</v>
      </c>
      <c r="G4080" s="13">
        <v>15</v>
      </c>
    </row>
    <row r="4081" spans="1:7">
      <c r="A4081" s="416" t="s">
        <v>8139</v>
      </c>
      <c r="B4081" s="58" t="s">
        <v>8140</v>
      </c>
      <c r="C4081" s="59" t="s">
        <v>14</v>
      </c>
      <c r="D4081" s="60">
        <v>22.88</v>
      </c>
      <c r="E4081" s="60">
        <v>6.82</v>
      </c>
      <c r="F4081" s="60">
        <v>29.7</v>
      </c>
      <c r="G4081" s="13">
        <v>15</v>
      </c>
    </row>
    <row r="4082" spans="1:7" ht="30">
      <c r="A4082" s="416" t="s">
        <v>8141</v>
      </c>
      <c r="B4082" s="58" t="s">
        <v>8142</v>
      </c>
      <c r="C4082" s="59" t="s">
        <v>14</v>
      </c>
      <c r="D4082" s="60">
        <v>8.2799999999999994</v>
      </c>
      <c r="E4082" s="60">
        <v>6.82</v>
      </c>
      <c r="F4082" s="60">
        <v>15.1</v>
      </c>
      <c r="G4082" s="13">
        <v>15</v>
      </c>
    </row>
    <row r="4083" spans="1:7">
      <c r="A4083" s="416" t="s">
        <v>8143</v>
      </c>
      <c r="B4083" s="58" t="s">
        <v>8144</v>
      </c>
      <c r="C4083" s="59" t="s">
        <v>14</v>
      </c>
      <c r="D4083" s="60">
        <v>265.3</v>
      </c>
      <c r="E4083" s="60">
        <v>3.87</v>
      </c>
      <c r="F4083" s="60">
        <v>269.17</v>
      </c>
      <c r="G4083" s="13">
        <v>15</v>
      </c>
    </row>
    <row r="4084" spans="1:7">
      <c r="A4084" s="416" t="s">
        <v>8145</v>
      </c>
      <c r="B4084" s="58" t="s">
        <v>8146</v>
      </c>
      <c r="C4084" s="59"/>
      <c r="D4084" s="60"/>
      <c r="E4084" s="60"/>
      <c r="F4084" s="60"/>
      <c r="G4084" s="13">
        <v>15</v>
      </c>
    </row>
    <row r="4085" spans="1:7">
      <c r="A4085" s="416" t="s">
        <v>8147</v>
      </c>
      <c r="B4085" s="58" t="s">
        <v>8148</v>
      </c>
      <c r="C4085" s="59" t="s">
        <v>14</v>
      </c>
      <c r="D4085" s="60">
        <v>8.35</v>
      </c>
      <c r="E4085" s="60">
        <v>59.43</v>
      </c>
      <c r="F4085" s="60">
        <v>67.78</v>
      </c>
      <c r="G4085" s="13">
        <v>15</v>
      </c>
    </row>
    <row r="4086" spans="1:7">
      <c r="A4086" s="416" t="s">
        <v>8149</v>
      </c>
      <c r="B4086" s="58" t="s">
        <v>8150</v>
      </c>
      <c r="C4086" s="59"/>
      <c r="D4086" s="60"/>
      <c r="E4086" s="60"/>
      <c r="F4086" s="60"/>
    </row>
    <row r="4087" spans="1:7" ht="45">
      <c r="A4087" s="416" t="s">
        <v>8151</v>
      </c>
      <c r="B4087" s="58" t="s">
        <v>8152</v>
      </c>
      <c r="C4087" s="59" t="s">
        <v>14</v>
      </c>
      <c r="D4087" s="60">
        <v>89.92</v>
      </c>
      <c r="E4087" s="60">
        <v>7.98</v>
      </c>
      <c r="F4087" s="60">
        <v>97.9</v>
      </c>
      <c r="G4087" s="13">
        <v>15</v>
      </c>
    </row>
    <row r="4088" spans="1:7" ht="30">
      <c r="A4088" s="416" t="s">
        <v>8153</v>
      </c>
      <c r="B4088" s="58" t="s">
        <v>8154</v>
      </c>
      <c r="C4088" s="59" t="s">
        <v>14</v>
      </c>
      <c r="D4088" s="60">
        <v>31.64</v>
      </c>
      <c r="E4088" s="60">
        <v>1.64</v>
      </c>
      <c r="F4088" s="60">
        <v>33.28</v>
      </c>
    </row>
    <row r="4089" spans="1:7">
      <c r="A4089" s="416" t="s">
        <v>8155</v>
      </c>
      <c r="B4089" s="58" t="s">
        <v>8156</v>
      </c>
      <c r="C4089" s="59" t="s">
        <v>16</v>
      </c>
      <c r="D4089" s="60">
        <v>68.459999999999994</v>
      </c>
      <c r="E4089" s="60"/>
      <c r="F4089" s="60">
        <v>68.459999999999994</v>
      </c>
      <c r="G4089" s="13">
        <v>15</v>
      </c>
    </row>
    <row r="4090" spans="1:7">
      <c r="A4090" s="416" t="s">
        <v>8157</v>
      </c>
      <c r="B4090" s="58" t="s">
        <v>8158</v>
      </c>
      <c r="C4090" s="59" t="s">
        <v>15</v>
      </c>
      <c r="D4090" s="60">
        <v>30.83</v>
      </c>
      <c r="E4090" s="60"/>
      <c r="F4090" s="60">
        <v>30.83</v>
      </c>
      <c r="G4090" s="13">
        <v>15</v>
      </c>
    </row>
    <row r="4091" spans="1:7">
      <c r="A4091" s="416" t="s">
        <v>32210</v>
      </c>
      <c r="B4091" s="58" t="s">
        <v>8159</v>
      </c>
      <c r="C4091" s="59"/>
      <c r="D4091" s="60"/>
      <c r="E4091" s="60"/>
      <c r="F4091" s="60"/>
      <c r="G4091" s="13">
        <v>15</v>
      </c>
    </row>
    <row r="4092" spans="1:7">
      <c r="A4092" s="416" t="s">
        <v>8160</v>
      </c>
      <c r="B4092" s="58" t="s">
        <v>8161</v>
      </c>
      <c r="C4092" s="59"/>
      <c r="D4092" s="60"/>
      <c r="E4092" s="60"/>
      <c r="F4092" s="60"/>
      <c r="G4092" s="13">
        <v>15</v>
      </c>
    </row>
    <row r="4093" spans="1:7">
      <c r="A4093" s="416" t="s">
        <v>8162</v>
      </c>
      <c r="B4093" s="58" t="s">
        <v>8163</v>
      </c>
      <c r="C4093" s="59" t="s">
        <v>14</v>
      </c>
      <c r="D4093" s="60">
        <v>895.11</v>
      </c>
      <c r="E4093" s="60"/>
      <c r="F4093" s="60">
        <v>895.11</v>
      </c>
    </row>
    <row r="4095" spans="1:7">
      <c r="G4095" s="13">
        <v>15</v>
      </c>
    </row>
  </sheetData>
  <autoFilter ref="A10:H4109"/>
  <mergeCells count="4">
    <mergeCell ref="B1:F1"/>
    <mergeCell ref="A2:F2"/>
    <mergeCell ref="A3:F3"/>
    <mergeCell ref="A4:F4"/>
  </mergeCells>
  <conditionalFormatting sqref="A9:A4093">
    <cfRule type="expression" dxfId="33" priority="6" stopIfTrue="1">
      <formula>G9&lt;6</formula>
    </cfRule>
  </conditionalFormatting>
  <conditionalFormatting sqref="B9:B4093">
    <cfRule type="expression" dxfId="32" priority="5" stopIfTrue="1">
      <formula>G9&lt;6</formula>
    </cfRule>
  </conditionalFormatting>
  <conditionalFormatting sqref="C9:C4093">
    <cfRule type="expression" dxfId="31" priority="4" stopIfTrue="1">
      <formula>G9&lt;6</formula>
    </cfRule>
  </conditionalFormatting>
  <conditionalFormatting sqref="D9:D4093">
    <cfRule type="expression" dxfId="30" priority="3" stopIfTrue="1">
      <formula>G9&lt;6</formula>
    </cfRule>
  </conditionalFormatting>
  <conditionalFormatting sqref="E9:E4093">
    <cfRule type="expression" dxfId="29" priority="2" stopIfTrue="1">
      <formula>G9&lt;6</formula>
    </cfRule>
  </conditionalFormatting>
  <conditionalFormatting sqref="F9:F4093">
    <cfRule type="expression" dxfId="28" priority="1" stopIfTrue="1">
      <formula>G9&lt;6</formula>
    </cfRule>
  </conditionalFormatting>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sheetPr codeName="Planilha9">
    <tabColor rgb="FFCCCCFF"/>
  </sheetPr>
  <dimension ref="A1:E3546"/>
  <sheetViews>
    <sheetView zoomScale="145" zoomScaleNormal="145" workbookViewId="0">
      <selection activeCell="K13" sqref="K13"/>
    </sheetView>
  </sheetViews>
  <sheetFormatPr defaultColWidth="9.140625" defaultRowHeight="15"/>
  <cols>
    <col min="1" max="1" width="17.140625" style="420" customWidth="1"/>
    <col min="2" max="2" width="90.42578125" style="70" customWidth="1"/>
    <col min="3" max="4" width="9.140625" style="70"/>
    <col min="5" max="5" width="13.140625" style="559" customWidth="1"/>
    <col min="6" max="16384" width="9.140625" style="70"/>
  </cols>
  <sheetData>
    <row r="1" spans="1:5" ht="65.45" customHeight="1">
      <c r="A1" s="417" t="s">
        <v>33234</v>
      </c>
      <c r="B1" s="418"/>
      <c r="C1" s="418"/>
      <c r="E1" s="550"/>
    </row>
    <row r="2" spans="1:5" ht="21" customHeight="1">
      <c r="A2" s="373" t="s">
        <v>33235</v>
      </c>
      <c r="B2" s="373" t="s">
        <v>14652</v>
      </c>
      <c r="C2" s="373" t="s">
        <v>33236</v>
      </c>
      <c r="D2" s="373"/>
      <c r="E2" s="551" t="s">
        <v>33237</v>
      </c>
    </row>
    <row r="3" spans="1:5" ht="21" customHeight="1">
      <c r="A3" s="421"/>
      <c r="B3" s="421"/>
      <c r="C3" s="421"/>
      <c r="D3" s="421"/>
      <c r="E3" s="421"/>
    </row>
    <row r="4" spans="1:5" ht="12" customHeight="1">
      <c r="A4" s="375" t="s">
        <v>33238</v>
      </c>
      <c r="B4" s="80" t="s">
        <v>33239</v>
      </c>
      <c r="C4" s="375" t="s">
        <v>16</v>
      </c>
      <c r="D4" s="81">
        <v>5.49</v>
      </c>
      <c r="E4" s="81">
        <f>ROUNDUP(D4/1.23,2)</f>
        <v>4.47</v>
      </c>
    </row>
    <row r="5" spans="1:5" ht="11.45" customHeight="1">
      <c r="A5" s="375" t="s">
        <v>33240</v>
      </c>
      <c r="B5" s="80" t="s">
        <v>33241</v>
      </c>
      <c r="C5" s="375" t="s">
        <v>14</v>
      </c>
      <c r="D5" s="81">
        <v>214.67</v>
      </c>
      <c r="E5" s="81">
        <f t="shared" ref="E5:E68" si="0">ROUNDUP(D5/1.23,2)</f>
        <v>174.53</v>
      </c>
    </row>
    <row r="6" spans="1:5" ht="12" customHeight="1">
      <c r="A6" s="375" t="s">
        <v>33242</v>
      </c>
      <c r="B6" s="80" t="s">
        <v>33243</v>
      </c>
      <c r="C6" s="375" t="s">
        <v>14</v>
      </c>
      <c r="D6" s="81">
        <v>1046.43</v>
      </c>
      <c r="E6" s="81">
        <f t="shared" si="0"/>
        <v>850.76</v>
      </c>
    </row>
    <row r="7" spans="1:5" ht="12" customHeight="1">
      <c r="A7" s="375" t="s">
        <v>33244</v>
      </c>
      <c r="B7" s="80" t="s">
        <v>33245</v>
      </c>
      <c r="C7" s="375" t="s">
        <v>14</v>
      </c>
      <c r="D7" s="81">
        <v>3498.57</v>
      </c>
      <c r="E7" s="81">
        <f t="shared" si="0"/>
        <v>2844.37</v>
      </c>
    </row>
    <row r="8" spans="1:5" ht="12" customHeight="1">
      <c r="A8" s="375" t="s">
        <v>33246</v>
      </c>
      <c r="B8" s="80" t="s">
        <v>33247</v>
      </c>
      <c r="C8" s="375" t="s">
        <v>14</v>
      </c>
      <c r="D8" s="81">
        <v>5254.73</v>
      </c>
      <c r="E8" s="81">
        <f t="shared" si="0"/>
        <v>4272.1400000000003</v>
      </c>
    </row>
    <row r="9" spans="1:5" ht="12" customHeight="1">
      <c r="A9" s="552" t="s">
        <v>33248</v>
      </c>
      <c r="B9" s="553" t="s">
        <v>33249</v>
      </c>
      <c r="C9" s="552" t="s">
        <v>14</v>
      </c>
      <c r="D9" s="554">
        <v>10529.71</v>
      </c>
      <c r="E9" s="554">
        <f t="shared" si="0"/>
        <v>8560.74</v>
      </c>
    </row>
    <row r="10" spans="1:5" ht="11.45" customHeight="1">
      <c r="A10" s="375" t="s">
        <v>33250</v>
      </c>
      <c r="B10" s="80" t="s">
        <v>33251</v>
      </c>
      <c r="C10" s="375" t="s">
        <v>14</v>
      </c>
      <c r="D10" s="81">
        <v>14620.13</v>
      </c>
      <c r="E10" s="81">
        <f t="shared" si="0"/>
        <v>11886.29</v>
      </c>
    </row>
    <row r="11" spans="1:5" ht="12" customHeight="1">
      <c r="A11" s="375" t="s">
        <v>33252</v>
      </c>
      <c r="B11" s="80" t="s">
        <v>33253</v>
      </c>
      <c r="C11" s="375" t="s">
        <v>14</v>
      </c>
      <c r="D11" s="81">
        <v>159.72999999999999</v>
      </c>
      <c r="E11" s="81">
        <f t="shared" si="0"/>
        <v>129.87</v>
      </c>
    </row>
    <row r="12" spans="1:5" ht="12" customHeight="1">
      <c r="A12" s="375" t="s">
        <v>33254</v>
      </c>
      <c r="B12" s="80" t="s">
        <v>33255</v>
      </c>
      <c r="C12" s="375" t="s">
        <v>14</v>
      </c>
      <c r="D12" s="81">
        <v>751.02</v>
      </c>
      <c r="E12" s="81">
        <f t="shared" si="0"/>
        <v>610.59</v>
      </c>
    </row>
    <row r="13" spans="1:5" ht="12" customHeight="1">
      <c r="A13" s="375" t="s">
        <v>33256</v>
      </c>
      <c r="B13" s="80" t="s">
        <v>33257</v>
      </c>
      <c r="C13" s="375" t="s">
        <v>14</v>
      </c>
      <c r="D13" s="81">
        <v>2907.75</v>
      </c>
      <c r="E13" s="81">
        <f t="shared" si="0"/>
        <v>2364.0300000000002</v>
      </c>
    </row>
    <row r="14" spans="1:5" ht="11.45" customHeight="1">
      <c r="A14" s="375" t="s">
        <v>33258</v>
      </c>
      <c r="B14" s="80" t="s">
        <v>33259</v>
      </c>
      <c r="C14" s="375" t="s">
        <v>14</v>
      </c>
      <c r="D14" s="81">
        <v>4368.5</v>
      </c>
      <c r="E14" s="81">
        <f t="shared" si="0"/>
        <v>3551.63</v>
      </c>
    </row>
    <row r="15" spans="1:5" ht="12" customHeight="1">
      <c r="A15" s="375" t="s">
        <v>33260</v>
      </c>
      <c r="B15" s="80" t="s">
        <v>33261</v>
      </c>
      <c r="C15" s="375" t="s">
        <v>14</v>
      </c>
      <c r="D15" s="81">
        <v>9348.08</v>
      </c>
      <c r="E15" s="81">
        <f t="shared" si="0"/>
        <v>7600.07</v>
      </c>
    </row>
    <row r="16" spans="1:5" ht="21.95" customHeight="1">
      <c r="A16" s="375" t="s">
        <v>33262</v>
      </c>
      <c r="B16" s="80" t="s">
        <v>33263</v>
      </c>
      <c r="C16" s="375" t="s">
        <v>14</v>
      </c>
      <c r="D16" s="81">
        <v>13143.08</v>
      </c>
      <c r="E16" s="81">
        <f t="shared" si="0"/>
        <v>10685.44</v>
      </c>
    </row>
    <row r="17" spans="1:5" ht="21.95" customHeight="1">
      <c r="A17" s="375" t="s">
        <v>33264</v>
      </c>
      <c r="B17" s="80" t="s">
        <v>33265</v>
      </c>
      <c r="C17" s="375" t="s">
        <v>14</v>
      </c>
      <c r="D17" s="81">
        <v>26286.17</v>
      </c>
      <c r="E17" s="81">
        <f t="shared" si="0"/>
        <v>21370.87</v>
      </c>
    </row>
    <row r="18" spans="1:5" ht="21.95" customHeight="1">
      <c r="A18" s="375" t="s">
        <v>33266</v>
      </c>
      <c r="B18" s="80" t="s">
        <v>33267</v>
      </c>
      <c r="C18" s="375" t="s">
        <v>14</v>
      </c>
      <c r="D18" s="81">
        <v>39429.26</v>
      </c>
      <c r="E18" s="81">
        <f t="shared" si="0"/>
        <v>32056.31</v>
      </c>
    </row>
    <row r="19" spans="1:5" ht="21.95" customHeight="1">
      <c r="A19" s="375" t="s">
        <v>33268</v>
      </c>
      <c r="B19" s="80" t="s">
        <v>33269</v>
      </c>
      <c r="C19" s="375" t="s">
        <v>14</v>
      </c>
      <c r="D19" s="81">
        <v>2738.16</v>
      </c>
      <c r="E19" s="81">
        <f t="shared" si="0"/>
        <v>2226.15</v>
      </c>
    </row>
    <row r="20" spans="1:5" ht="32.450000000000003" customHeight="1">
      <c r="A20" s="375" t="s">
        <v>33270</v>
      </c>
      <c r="B20" s="80" t="s">
        <v>33271</v>
      </c>
      <c r="C20" s="375" t="s">
        <v>14</v>
      </c>
      <c r="D20" s="81">
        <v>3571.44</v>
      </c>
      <c r="E20" s="81">
        <f t="shared" si="0"/>
        <v>2903.61</v>
      </c>
    </row>
    <row r="21" spans="1:5" ht="33" customHeight="1">
      <c r="A21" s="374" t="s">
        <v>33272</v>
      </c>
      <c r="B21" s="80" t="s">
        <v>33273</v>
      </c>
      <c r="C21" s="374" t="s">
        <v>14</v>
      </c>
      <c r="D21" s="82">
        <v>4801.22</v>
      </c>
      <c r="E21" s="81">
        <f t="shared" si="0"/>
        <v>3903.44</v>
      </c>
    </row>
    <row r="22" spans="1:5" ht="11.45" customHeight="1">
      <c r="A22" s="374" t="s">
        <v>33274</v>
      </c>
      <c r="B22" s="80" t="s">
        <v>33275</v>
      </c>
      <c r="C22" s="374" t="s">
        <v>14</v>
      </c>
      <c r="D22" s="82">
        <v>5440.17</v>
      </c>
      <c r="E22" s="81">
        <f t="shared" si="0"/>
        <v>4422.91</v>
      </c>
    </row>
    <row r="23" spans="1:5" ht="12" customHeight="1">
      <c r="A23" s="375" t="s">
        <v>33276</v>
      </c>
      <c r="B23" s="80" t="s">
        <v>33277</v>
      </c>
      <c r="C23" s="375" t="s">
        <v>33278</v>
      </c>
      <c r="D23" s="81">
        <v>710.02</v>
      </c>
      <c r="E23" s="81">
        <f t="shared" si="0"/>
        <v>577.26</v>
      </c>
    </row>
    <row r="24" spans="1:5" ht="12" customHeight="1">
      <c r="A24" s="375" t="s">
        <v>33279</v>
      </c>
      <c r="B24" s="80" t="s">
        <v>33280</v>
      </c>
      <c r="C24" s="375" t="s">
        <v>18</v>
      </c>
      <c r="D24" s="81">
        <v>68.67</v>
      </c>
      <c r="E24" s="81">
        <f t="shared" si="0"/>
        <v>55.83</v>
      </c>
    </row>
    <row r="25" spans="1:5" ht="12" customHeight="1">
      <c r="A25" s="375" t="s">
        <v>33281</v>
      </c>
      <c r="B25" s="80" t="s">
        <v>33282</v>
      </c>
      <c r="C25" s="375" t="s">
        <v>18</v>
      </c>
      <c r="D25" s="81">
        <v>61.22</v>
      </c>
      <c r="E25" s="81">
        <f t="shared" si="0"/>
        <v>49.78</v>
      </c>
    </row>
    <row r="26" spans="1:5" ht="12" customHeight="1">
      <c r="A26" s="375" t="s">
        <v>33283</v>
      </c>
      <c r="B26" s="80" t="s">
        <v>33284</v>
      </c>
      <c r="C26" s="375" t="s">
        <v>18</v>
      </c>
      <c r="D26" s="81">
        <v>61.22</v>
      </c>
      <c r="E26" s="81">
        <f t="shared" si="0"/>
        <v>49.78</v>
      </c>
    </row>
    <row r="27" spans="1:5" ht="11.45" customHeight="1">
      <c r="A27" s="375" t="s">
        <v>33285</v>
      </c>
      <c r="B27" s="80" t="s">
        <v>33286</v>
      </c>
      <c r="C27" s="375" t="s">
        <v>602</v>
      </c>
      <c r="D27" s="81">
        <v>2.4700000000000002</v>
      </c>
      <c r="E27" s="81">
        <f t="shared" si="0"/>
        <v>2.0099999999999998</v>
      </c>
    </row>
    <row r="28" spans="1:5" ht="12" customHeight="1">
      <c r="A28" s="375" t="s">
        <v>33287</v>
      </c>
      <c r="B28" s="80" t="s">
        <v>33288</v>
      </c>
      <c r="C28" s="375" t="s">
        <v>33278</v>
      </c>
      <c r="D28" s="81">
        <v>710.02</v>
      </c>
      <c r="E28" s="81">
        <f t="shared" si="0"/>
        <v>577.26</v>
      </c>
    </row>
    <row r="29" spans="1:5" ht="12" customHeight="1">
      <c r="A29" s="375" t="s">
        <v>33289</v>
      </c>
      <c r="B29" s="80" t="s">
        <v>33280</v>
      </c>
      <c r="C29" s="375" t="s">
        <v>18</v>
      </c>
      <c r="D29" s="81">
        <v>18.100000000000001</v>
      </c>
      <c r="E29" s="81">
        <f t="shared" si="0"/>
        <v>14.72</v>
      </c>
    </row>
    <row r="30" spans="1:5" ht="12" customHeight="1">
      <c r="A30" s="375" t="s">
        <v>33290</v>
      </c>
      <c r="B30" s="80" t="s">
        <v>33282</v>
      </c>
      <c r="C30" s="375" t="s">
        <v>18</v>
      </c>
      <c r="D30" s="81">
        <v>34.96</v>
      </c>
      <c r="E30" s="81">
        <f t="shared" si="0"/>
        <v>28.43</v>
      </c>
    </row>
    <row r="31" spans="1:5" ht="11.45" customHeight="1">
      <c r="A31" s="375" t="s">
        <v>33291</v>
      </c>
      <c r="B31" s="80" t="s">
        <v>33284</v>
      </c>
      <c r="C31" s="375" t="s">
        <v>18</v>
      </c>
      <c r="D31" s="81">
        <v>37.53</v>
      </c>
      <c r="E31" s="81">
        <f t="shared" si="0"/>
        <v>30.52</v>
      </c>
    </row>
    <row r="32" spans="1:5" ht="12" customHeight="1">
      <c r="A32" s="375" t="s">
        <v>33292</v>
      </c>
      <c r="B32" s="80" t="s">
        <v>33286</v>
      </c>
      <c r="C32" s="375" t="s">
        <v>602</v>
      </c>
      <c r="D32" s="81">
        <v>3.46</v>
      </c>
      <c r="E32" s="81">
        <f t="shared" si="0"/>
        <v>2.82</v>
      </c>
    </row>
    <row r="33" spans="1:5" ht="12" customHeight="1">
      <c r="A33" s="375" t="s">
        <v>33293</v>
      </c>
      <c r="B33" s="80" t="s">
        <v>33294</v>
      </c>
      <c r="C33" s="375" t="s">
        <v>33278</v>
      </c>
      <c r="D33" s="81">
        <v>710.02</v>
      </c>
      <c r="E33" s="81">
        <f t="shared" si="0"/>
        <v>577.26</v>
      </c>
    </row>
    <row r="34" spans="1:5" ht="12" customHeight="1">
      <c r="A34" s="375" t="s">
        <v>33295</v>
      </c>
      <c r="B34" s="80" t="s">
        <v>33296</v>
      </c>
      <c r="C34" s="375" t="s">
        <v>16</v>
      </c>
      <c r="D34" s="81">
        <v>115.46</v>
      </c>
      <c r="E34" s="81">
        <f t="shared" si="0"/>
        <v>93.87</v>
      </c>
    </row>
    <row r="35" spans="1:5" ht="11.45" customHeight="1">
      <c r="A35" s="375" t="s">
        <v>33297</v>
      </c>
      <c r="B35" s="80" t="s">
        <v>33298</v>
      </c>
      <c r="C35" s="375" t="s">
        <v>16</v>
      </c>
      <c r="D35" s="81">
        <v>153.07</v>
      </c>
      <c r="E35" s="81">
        <f t="shared" si="0"/>
        <v>124.45</v>
      </c>
    </row>
    <row r="36" spans="1:5" ht="12" customHeight="1">
      <c r="A36" s="375" t="s">
        <v>33299</v>
      </c>
      <c r="B36" s="80" t="s">
        <v>33300</v>
      </c>
      <c r="C36" s="375" t="s">
        <v>16</v>
      </c>
      <c r="D36" s="81">
        <v>101.21</v>
      </c>
      <c r="E36" s="81">
        <f t="shared" si="0"/>
        <v>82.29</v>
      </c>
    </row>
    <row r="37" spans="1:5" ht="12" customHeight="1">
      <c r="A37" s="375" t="s">
        <v>33301</v>
      </c>
      <c r="B37" s="80" t="s">
        <v>33302</v>
      </c>
      <c r="C37" s="375" t="s">
        <v>33278</v>
      </c>
      <c r="D37" s="81">
        <v>710.02</v>
      </c>
      <c r="E37" s="81">
        <f t="shared" si="0"/>
        <v>577.26</v>
      </c>
    </row>
    <row r="38" spans="1:5" ht="12" customHeight="1">
      <c r="A38" s="375" t="s">
        <v>33303</v>
      </c>
      <c r="B38" s="80" t="s">
        <v>33304</v>
      </c>
      <c r="C38" s="375" t="s">
        <v>18</v>
      </c>
      <c r="D38" s="81">
        <v>63.18</v>
      </c>
      <c r="E38" s="81">
        <f t="shared" si="0"/>
        <v>51.37</v>
      </c>
    </row>
    <row r="39" spans="1:5" ht="12" customHeight="1">
      <c r="A39" s="375" t="s">
        <v>33305</v>
      </c>
      <c r="B39" s="80" t="s">
        <v>33306</v>
      </c>
      <c r="C39" s="375" t="s">
        <v>18</v>
      </c>
      <c r="D39" s="81">
        <v>82.4</v>
      </c>
      <c r="E39" s="81">
        <f t="shared" si="0"/>
        <v>67</v>
      </c>
    </row>
    <row r="40" spans="1:5" ht="11.45" customHeight="1">
      <c r="A40" s="375" t="s">
        <v>33307</v>
      </c>
      <c r="B40" s="80" t="s">
        <v>33308</v>
      </c>
      <c r="C40" s="375" t="s">
        <v>33278</v>
      </c>
      <c r="D40" s="81">
        <v>710.02</v>
      </c>
      <c r="E40" s="81">
        <f t="shared" si="0"/>
        <v>577.26</v>
      </c>
    </row>
    <row r="41" spans="1:5" ht="12" customHeight="1">
      <c r="A41" s="375" t="s">
        <v>33309</v>
      </c>
      <c r="B41" s="80" t="s">
        <v>33310</v>
      </c>
      <c r="C41" s="375" t="s">
        <v>16</v>
      </c>
      <c r="D41" s="81">
        <v>10.98</v>
      </c>
      <c r="E41" s="81">
        <f t="shared" si="0"/>
        <v>8.93</v>
      </c>
    </row>
    <row r="42" spans="1:5" ht="12" customHeight="1">
      <c r="A42" s="375" t="s">
        <v>33311</v>
      </c>
      <c r="B42" s="80" t="s">
        <v>33312</v>
      </c>
      <c r="C42" s="375" t="s">
        <v>18</v>
      </c>
      <c r="D42" s="81">
        <v>96.14</v>
      </c>
      <c r="E42" s="81">
        <f t="shared" si="0"/>
        <v>78.17</v>
      </c>
    </row>
    <row r="43" spans="1:5" ht="12" customHeight="1">
      <c r="A43" s="375" t="s">
        <v>33313</v>
      </c>
      <c r="B43" s="80" t="s">
        <v>33314</v>
      </c>
      <c r="C43" s="375" t="s">
        <v>33278</v>
      </c>
      <c r="D43" s="81">
        <v>710.02</v>
      </c>
      <c r="E43" s="81">
        <f t="shared" si="0"/>
        <v>577.26</v>
      </c>
    </row>
    <row r="44" spans="1:5" ht="12" customHeight="1">
      <c r="A44" s="375" t="s">
        <v>33315</v>
      </c>
      <c r="B44" s="80" t="s">
        <v>33316</v>
      </c>
      <c r="C44" s="375" t="s">
        <v>16</v>
      </c>
      <c r="D44" s="81">
        <v>14.6</v>
      </c>
      <c r="E44" s="81">
        <f t="shared" si="0"/>
        <v>11.87</v>
      </c>
    </row>
    <row r="45" spans="1:5" ht="11.45" customHeight="1">
      <c r="A45" s="375" t="s">
        <v>33317</v>
      </c>
      <c r="B45" s="80" t="s">
        <v>33318</v>
      </c>
      <c r="C45" s="375" t="s">
        <v>16</v>
      </c>
      <c r="D45" s="81">
        <v>54.24</v>
      </c>
      <c r="E45" s="81">
        <f t="shared" si="0"/>
        <v>44.1</v>
      </c>
    </row>
    <row r="46" spans="1:5" ht="12.95" customHeight="1">
      <c r="A46" s="375" t="s">
        <v>33319</v>
      </c>
      <c r="B46" s="80" t="s">
        <v>33320</v>
      </c>
      <c r="C46" s="375" t="s">
        <v>33278</v>
      </c>
      <c r="D46" s="81">
        <v>710.02</v>
      </c>
      <c r="E46" s="81">
        <f t="shared" si="0"/>
        <v>577.26</v>
      </c>
    </row>
    <row r="47" spans="1:5" ht="169.5" customHeight="1">
      <c r="A47" s="375" t="s">
        <v>33321</v>
      </c>
      <c r="B47" s="80" t="s">
        <v>33322</v>
      </c>
      <c r="C47" s="375" t="s">
        <v>13</v>
      </c>
      <c r="D47" s="81">
        <v>99.88</v>
      </c>
      <c r="E47" s="81">
        <f t="shared" si="0"/>
        <v>81.209999999999994</v>
      </c>
    </row>
    <row r="48" spans="1:5" ht="45.95" customHeight="1">
      <c r="A48" s="417" t="s">
        <v>33234</v>
      </c>
      <c r="B48" s="418"/>
      <c r="C48" s="418"/>
      <c r="E48" s="81">
        <f t="shared" si="0"/>
        <v>0</v>
      </c>
    </row>
    <row r="49" spans="1:5" ht="12" customHeight="1">
      <c r="A49" s="419" t="s">
        <v>33235</v>
      </c>
      <c r="B49" s="376" t="s">
        <v>14652</v>
      </c>
      <c r="C49" s="377" t="s">
        <v>33236</v>
      </c>
      <c r="E49" s="81">
        <f t="shared" si="0"/>
        <v>0</v>
      </c>
    </row>
    <row r="50" spans="1:5" ht="12" customHeight="1">
      <c r="E50" s="81">
        <f t="shared" si="0"/>
        <v>0</v>
      </c>
    </row>
    <row r="51" spans="1:5" ht="11.45" customHeight="1">
      <c r="A51" s="375" t="s">
        <v>33323</v>
      </c>
      <c r="B51" s="80" t="s">
        <v>33324</v>
      </c>
      <c r="C51" s="375" t="s">
        <v>13</v>
      </c>
      <c r="D51" s="81">
        <v>148.91</v>
      </c>
      <c r="E51" s="81">
        <f t="shared" si="0"/>
        <v>121.07</v>
      </c>
    </row>
    <row r="52" spans="1:5" ht="12" customHeight="1">
      <c r="A52" s="375" t="s">
        <v>33325</v>
      </c>
      <c r="B52" s="80" t="s">
        <v>33326</v>
      </c>
      <c r="C52" s="375" t="s">
        <v>13</v>
      </c>
      <c r="D52" s="81">
        <v>182.62</v>
      </c>
      <c r="E52" s="81">
        <f t="shared" si="0"/>
        <v>148.47999999999999</v>
      </c>
    </row>
    <row r="53" spans="1:5" ht="12" customHeight="1">
      <c r="A53" s="375" t="s">
        <v>33327</v>
      </c>
      <c r="B53" s="80" t="s">
        <v>33328</v>
      </c>
      <c r="C53" s="375" t="s">
        <v>13</v>
      </c>
      <c r="D53" s="81">
        <v>226.93</v>
      </c>
      <c r="E53" s="81">
        <f t="shared" si="0"/>
        <v>184.5</v>
      </c>
    </row>
    <row r="54" spans="1:5" ht="12" customHeight="1">
      <c r="A54" s="375" t="s">
        <v>33329</v>
      </c>
      <c r="B54" s="80" t="s">
        <v>33330</v>
      </c>
      <c r="C54" s="375" t="s">
        <v>16</v>
      </c>
      <c r="D54" s="81">
        <v>25.18</v>
      </c>
      <c r="E54" s="81">
        <f t="shared" si="0"/>
        <v>20.48</v>
      </c>
    </row>
    <row r="55" spans="1:5" ht="12" customHeight="1">
      <c r="A55" s="375" t="s">
        <v>33331</v>
      </c>
      <c r="B55" s="80" t="s">
        <v>33332</v>
      </c>
      <c r="C55" s="375" t="s">
        <v>16</v>
      </c>
      <c r="D55" s="81">
        <v>28.59</v>
      </c>
      <c r="E55" s="81">
        <f t="shared" si="0"/>
        <v>23.25</v>
      </c>
    </row>
    <row r="56" spans="1:5" ht="11.45" customHeight="1">
      <c r="A56" s="375" t="s">
        <v>33333</v>
      </c>
      <c r="B56" s="80" t="s">
        <v>33334</v>
      </c>
      <c r="C56" s="375" t="s">
        <v>16</v>
      </c>
      <c r="D56" s="81">
        <v>38.35</v>
      </c>
      <c r="E56" s="81">
        <f t="shared" si="0"/>
        <v>31.18</v>
      </c>
    </row>
    <row r="57" spans="1:5" ht="12" customHeight="1">
      <c r="A57" s="375" t="s">
        <v>33335</v>
      </c>
      <c r="B57" s="80" t="s">
        <v>33336</v>
      </c>
      <c r="C57" s="375" t="s">
        <v>18</v>
      </c>
      <c r="D57" s="81">
        <v>278.33999999999997</v>
      </c>
      <c r="E57" s="81">
        <f t="shared" si="0"/>
        <v>226.3</v>
      </c>
    </row>
    <row r="58" spans="1:5" ht="12" customHeight="1">
      <c r="A58" s="375" t="s">
        <v>33337</v>
      </c>
      <c r="B58" s="80" t="s">
        <v>33338</v>
      </c>
      <c r="C58" s="375" t="s">
        <v>18</v>
      </c>
      <c r="D58" s="81">
        <v>289.95</v>
      </c>
      <c r="E58" s="81">
        <f t="shared" si="0"/>
        <v>235.74</v>
      </c>
    </row>
    <row r="59" spans="1:5" ht="12" customHeight="1">
      <c r="A59" s="375" t="s">
        <v>33339</v>
      </c>
      <c r="B59" s="80" t="s">
        <v>33340</v>
      </c>
      <c r="C59" s="375" t="s">
        <v>13</v>
      </c>
      <c r="D59" s="81">
        <v>352.3</v>
      </c>
      <c r="E59" s="81">
        <f t="shared" si="0"/>
        <v>286.43</v>
      </c>
    </row>
    <row r="60" spans="1:5" ht="11.45" customHeight="1">
      <c r="A60" s="375" t="s">
        <v>33341</v>
      </c>
      <c r="B60" s="80" t="s">
        <v>33342</v>
      </c>
      <c r="C60" s="375" t="s">
        <v>13</v>
      </c>
      <c r="D60" s="81">
        <v>357.83</v>
      </c>
      <c r="E60" s="81">
        <f t="shared" si="0"/>
        <v>290.92</v>
      </c>
    </row>
    <row r="61" spans="1:5" ht="12" customHeight="1">
      <c r="A61" s="375" t="s">
        <v>33343</v>
      </c>
      <c r="B61" s="80" t="s">
        <v>33344</v>
      </c>
      <c r="C61" s="375" t="s">
        <v>16</v>
      </c>
      <c r="D61" s="81">
        <v>338.7</v>
      </c>
      <c r="E61" s="81">
        <f t="shared" si="0"/>
        <v>275.37</v>
      </c>
    </row>
    <row r="62" spans="1:5" ht="12" customHeight="1">
      <c r="A62" s="375" t="s">
        <v>33345</v>
      </c>
      <c r="B62" s="80" t="s">
        <v>33346</v>
      </c>
      <c r="C62" s="375" t="s">
        <v>16</v>
      </c>
      <c r="D62" s="81">
        <v>533.19000000000005</v>
      </c>
      <c r="E62" s="81">
        <f t="shared" si="0"/>
        <v>433.49</v>
      </c>
    </row>
    <row r="63" spans="1:5" ht="12" customHeight="1">
      <c r="A63" s="375" t="s">
        <v>33347</v>
      </c>
      <c r="B63" s="80" t="s">
        <v>33348</v>
      </c>
      <c r="C63" s="375" t="s">
        <v>16</v>
      </c>
      <c r="D63" s="81">
        <v>310.79000000000002</v>
      </c>
      <c r="E63" s="81">
        <f t="shared" si="0"/>
        <v>252.68</v>
      </c>
    </row>
    <row r="64" spans="1:5" ht="11.45" customHeight="1">
      <c r="A64" s="375" t="s">
        <v>33349</v>
      </c>
      <c r="B64" s="80" t="s">
        <v>33350</v>
      </c>
      <c r="C64" s="375" t="s">
        <v>13</v>
      </c>
      <c r="D64" s="81">
        <v>183.9</v>
      </c>
      <c r="E64" s="81">
        <f t="shared" si="0"/>
        <v>149.52000000000001</v>
      </c>
    </row>
    <row r="65" spans="1:5" ht="12" customHeight="1">
      <c r="A65" s="375" t="s">
        <v>33351</v>
      </c>
      <c r="B65" s="80" t="s">
        <v>33352</v>
      </c>
      <c r="C65" s="375" t="s">
        <v>13</v>
      </c>
      <c r="D65" s="81">
        <v>148.44</v>
      </c>
      <c r="E65" s="81">
        <f t="shared" si="0"/>
        <v>120.69</v>
      </c>
    </row>
    <row r="66" spans="1:5" ht="12" customHeight="1">
      <c r="A66" s="375" t="s">
        <v>33353</v>
      </c>
      <c r="B66" s="80" t="s">
        <v>33354</v>
      </c>
      <c r="C66" s="375" t="s">
        <v>13</v>
      </c>
      <c r="D66" s="81">
        <v>188.96</v>
      </c>
      <c r="E66" s="81">
        <f t="shared" si="0"/>
        <v>153.63</v>
      </c>
    </row>
    <row r="67" spans="1:5" ht="12" customHeight="1">
      <c r="A67" s="375" t="s">
        <v>33355</v>
      </c>
      <c r="B67" s="80" t="s">
        <v>33356</v>
      </c>
      <c r="C67" s="375" t="s">
        <v>13</v>
      </c>
      <c r="D67" s="81">
        <v>232.36</v>
      </c>
      <c r="E67" s="81">
        <f t="shared" si="0"/>
        <v>188.92</v>
      </c>
    </row>
    <row r="68" spans="1:5" ht="12" customHeight="1">
      <c r="A68" s="375" t="s">
        <v>33357</v>
      </c>
      <c r="B68" s="80" t="s">
        <v>33358</v>
      </c>
      <c r="C68" s="375" t="s">
        <v>13</v>
      </c>
      <c r="D68" s="81">
        <v>469.52</v>
      </c>
      <c r="E68" s="81">
        <f t="shared" si="0"/>
        <v>381.73</v>
      </c>
    </row>
    <row r="69" spans="1:5" ht="11.45" customHeight="1">
      <c r="A69" s="375" t="s">
        <v>33359</v>
      </c>
      <c r="B69" s="80" t="s">
        <v>33360</v>
      </c>
      <c r="C69" s="375" t="s">
        <v>13</v>
      </c>
      <c r="D69" s="81">
        <v>672.55</v>
      </c>
      <c r="E69" s="81">
        <f t="shared" ref="E69:E132" si="1">ROUNDUP(D69/1.23,2)</f>
        <v>546.79</v>
      </c>
    </row>
    <row r="70" spans="1:5" ht="12" customHeight="1">
      <c r="A70" s="375" t="s">
        <v>33361</v>
      </c>
      <c r="B70" s="80" t="s">
        <v>33362</v>
      </c>
      <c r="C70" s="375" t="s">
        <v>13</v>
      </c>
      <c r="D70" s="81">
        <v>1018.76</v>
      </c>
      <c r="E70" s="81">
        <f t="shared" si="1"/>
        <v>828.27</v>
      </c>
    </row>
    <row r="71" spans="1:5" ht="12" customHeight="1">
      <c r="A71" s="375" t="s">
        <v>33363</v>
      </c>
      <c r="B71" s="80" t="s">
        <v>33364</v>
      </c>
      <c r="C71" s="375" t="s">
        <v>13</v>
      </c>
      <c r="D71" s="81">
        <v>94.69</v>
      </c>
      <c r="E71" s="81">
        <f t="shared" si="1"/>
        <v>76.989999999999995</v>
      </c>
    </row>
    <row r="72" spans="1:5" ht="12" customHeight="1">
      <c r="A72" s="375" t="s">
        <v>33365</v>
      </c>
      <c r="B72" s="80" t="s">
        <v>33366</v>
      </c>
      <c r="C72" s="375" t="s">
        <v>13</v>
      </c>
      <c r="D72" s="81">
        <v>105.62</v>
      </c>
      <c r="E72" s="81">
        <f t="shared" si="1"/>
        <v>85.87</v>
      </c>
    </row>
    <row r="73" spans="1:5" ht="12" customHeight="1">
      <c r="A73" s="375" t="s">
        <v>33367</v>
      </c>
      <c r="B73" s="80" t="s">
        <v>33368</v>
      </c>
      <c r="C73" s="375" t="s">
        <v>13</v>
      </c>
      <c r="D73" s="81">
        <v>117.5</v>
      </c>
      <c r="E73" s="81">
        <f t="shared" si="1"/>
        <v>95.53</v>
      </c>
    </row>
    <row r="74" spans="1:5" ht="11.45" customHeight="1">
      <c r="A74" s="375" t="s">
        <v>33369</v>
      </c>
      <c r="B74" s="80" t="s">
        <v>33370</v>
      </c>
      <c r="C74" s="375" t="s">
        <v>13</v>
      </c>
      <c r="D74" s="81">
        <v>157.47999999999999</v>
      </c>
      <c r="E74" s="81">
        <f t="shared" si="1"/>
        <v>128.04</v>
      </c>
    </row>
    <row r="75" spans="1:5" ht="12" customHeight="1">
      <c r="A75" s="375" t="s">
        <v>33371</v>
      </c>
      <c r="B75" s="80" t="s">
        <v>33372</v>
      </c>
      <c r="C75" s="375" t="s">
        <v>13</v>
      </c>
      <c r="D75" s="81">
        <v>92.08</v>
      </c>
      <c r="E75" s="81">
        <f t="shared" si="1"/>
        <v>74.87</v>
      </c>
    </row>
    <row r="76" spans="1:5" ht="12" customHeight="1">
      <c r="A76" s="375" t="s">
        <v>33373</v>
      </c>
      <c r="B76" s="80" t="s">
        <v>33374</v>
      </c>
      <c r="C76" s="375" t="s">
        <v>13</v>
      </c>
      <c r="D76" s="81">
        <v>114.58</v>
      </c>
      <c r="E76" s="81">
        <f t="shared" si="1"/>
        <v>93.16</v>
      </c>
    </row>
    <row r="77" spans="1:5" ht="12" customHeight="1">
      <c r="A77" s="375" t="s">
        <v>33375</v>
      </c>
      <c r="B77" s="80" t="s">
        <v>33376</v>
      </c>
      <c r="C77" s="375" t="s">
        <v>33278</v>
      </c>
      <c r="D77" s="81">
        <v>710.02</v>
      </c>
      <c r="E77" s="81">
        <f t="shared" si="1"/>
        <v>577.26</v>
      </c>
    </row>
    <row r="78" spans="1:5" ht="11.45" customHeight="1">
      <c r="A78" s="375" t="s">
        <v>33377</v>
      </c>
      <c r="B78" s="80" t="s">
        <v>33378</v>
      </c>
      <c r="C78" s="375" t="s">
        <v>13</v>
      </c>
      <c r="D78" s="81">
        <v>31.51</v>
      </c>
      <c r="E78" s="81">
        <f t="shared" si="1"/>
        <v>25.62</v>
      </c>
    </row>
    <row r="79" spans="1:5" ht="12" customHeight="1">
      <c r="A79" s="375" t="s">
        <v>33379</v>
      </c>
      <c r="B79" s="80" t="s">
        <v>33380</v>
      </c>
      <c r="C79" s="375" t="s">
        <v>33278</v>
      </c>
      <c r="D79" s="81">
        <v>710.02</v>
      </c>
      <c r="E79" s="81">
        <f t="shared" si="1"/>
        <v>577.26</v>
      </c>
    </row>
    <row r="80" spans="1:5" ht="12" customHeight="1">
      <c r="A80" s="375" t="s">
        <v>33381</v>
      </c>
      <c r="B80" s="80" t="s">
        <v>8165</v>
      </c>
      <c r="C80" s="375" t="s">
        <v>33278</v>
      </c>
      <c r="D80" s="81">
        <v>710.02</v>
      </c>
      <c r="E80" s="81">
        <f t="shared" si="1"/>
        <v>577.26</v>
      </c>
    </row>
    <row r="81" spans="1:5" ht="12" customHeight="1">
      <c r="A81" s="375" t="s">
        <v>33382</v>
      </c>
      <c r="B81" s="80" t="s">
        <v>33383</v>
      </c>
      <c r="C81" s="375" t="s">
        <v>33278</v>
      </c>
      <c r="D81" s="81">
        <v>710.02</v>
      </c>
      <c r="E81" s="81">
        <f t="shared" si="1"/>
        <v>577.26</v>
      </c>
    </row>
    <row r="82" spans="1:5" ht="12" customHeight="1">
      <c r="A82" s="375" t="s">
        <v>33384</v>
      </c>
      <c r="B82" s="80" t="s">
        <v>33385</v>
      </c>
      <c r="C82" s="375" t="s">
        <v>33278</v>
      </c>
      <c r="D82" s="81">
        <v>710.02</v>
      </c>
      <c r="E82" s="81">
        <f t="shared" si="1"/>
        <v>577.26</v>
      </c>
    </row>
    <row r="83" spans="1:5" ht="11.45" customHeight="1">
      <c r="A83" s="375" t="s">
        <v>33386</v>
      </c>
      <c r="B83" s="80" t="s">
        <v>33304</v>
      </c>
      <c r="C83" s="375" t="s">
        <v>18</v>
      </c>
      <c r="D83" s="81">
        <v>109.87</v>
      </c>
      <c r="E83" s="81">
        <f t="shared" si="1"/>
        <v>89.33</v>
      </c>
    </row>
    <row r="84" spans="1:5" ht="12" customHeight="1">
      <c r="A84" s="375" t="s">
        <v>33387</v>
      </c>
      <c r="B84" s="80" t="s">
        <v>33306</v>
      </c>
      <c r="C84" s="375" t="s">
        <v>18</v>
      </c>
      <c r="D84" s="81">
        <v>123.61</v>
      </c>
      <c r="E84" s="81">
        <f t="shared" si="1"/>
        <v>100.5</v>
      </c>
    </row>
    <row r="85" spans="1:5" ht="12" customHeight="1">
      <c r="A85" s="375" t="s">
        <v>33388</v>
      </c>
      <c r="B85" s="80" t="s">
        <v>33389</v>
      </c>
      <c r="C85" s="375" t="s">
        <v>16</v>
      </c>
      <c r="D85" s="81">
        <v>262.48</v>
      </c>
      <c r="E85" s="81">
        <f t="shared" si="1"/>
        <v>213.4</v>
      </c>
    </row>
    <row r="86" spans="1:5" ht="12" customHeight="1">
      <c r="A86" s="375" t="s">
        <v>33390</v>
      </c>
      <c r="B86" s="80" t="s">
        <v>33391</v>
      </c>
      <c r="C86" s="375" t="s">
        <v>16</v>
      </c>
      <c r="D86" s="81">
        <v>134.38999999999999</v>
      </c>
      <c r="E86" s="81">
        <f t="shared" si="1"/>
        <v>109.27</v>
      </c>
    </row>
    <row r="87" spans="1:5" ht="12" customHeight="1">
      <c r="A87" s="375" t="s">
        <v>33392</v>
      </c>
      <c r="B87" s="80" t="s">
        <v>33310</v>
      </c>
      <c r="C87" s="375" t="s">
        <v>16</v>
      </c>
      <c r="D87" s="81">
        <v>10.98</v>
      </c>
      <c r="E87" s="81">
        <f t="shared" si="1"/>
        <v>8.93</v>
      </c>
    </row>
    <row r="88" spans="1:5" ht="11.45" customHeight="1">
      <c r="A88" s="375" t="s">
        <v>33393</v>
      </c>
      <c r="B88" s="80" t="s">
        <v>33316</v>
      </c>
      <c r="C88" s="375" t="s">
        <v>16</v>
      </c>
      <c r="D88" s="81">
        <v>14.6</v>
      </c>
      <c r="E88" s="81">
        <f t="shared" si="1"/>
        <v>11.87</v>
      </c>
    </row>
    <row r="89" spans="1:5" ht="12" customHeight="1">
      <c r="A89" s="375" t="s">
        <v>33394</v>
      </c>
      <c r="B89" s="80" t="s">
        <v>33318</v>
      </c>
      <c r="C89" s="375" t="s">
        <v>16</v>
      </c>
      <c r="D89" s="81">
        <v>54.24</v>
      </c>
      <c r="E89" s="81">
        <f t="shared" si="1"/>
        <v>44.1</v>
      </c>
    </row>
    <row r="90" spans="1:5" ht="12" customHeight="1">
      <c r="A90" s="375" t="s">
        <v>33395</v>
      </c>
      <c r="B90" s="80" t="s">
        <v>33312</v>
      </c>
      <c r="C90" s="375" t="s">
        <v>18</v>
      </c>
      <c r="D90" s="81">
        <v>82.4</v>
      </c>
      <c r="E90" s="81">
        <f t="shared" si="1"/>
        <v>67</v>
      </c>
    </row>
    <row r="91" spans="1:5" ht="12" customHeight="1">
      <c r="A91" s="375" t="s">
        <v>33396</v>
      </c>
      <c r="B91" s="80" t="s">
        <v>33397</v>
      </c>
      <c r="C91" s="375" t="s">
        <v>18</v>
      </c>
      <c r="D91" s="81">
        <v>256.89</v>
      </c>
      <c r="E91" s="81">
        <f t="shared" si="1"/>
        <v>208.86</v>
      </c>
    </row>
    <row r="92" spans="1:5" ht="21.95" customHeight="1">
      <c r="A92" s="375" t="s">
        <v>33398</v>
      </c>
      <c r="B92" s="80" t="s">
        <v>33399</v>
      </c>
      <c r="C92" s="375" t="s">
        <v>33278</v>
      </c>
      <c r="D92" s="81">
        <v>710.02</v>
      </c>
      <c r="E92" s="81">
        <f t="shared" si="1"/>
        <v>577.26</v>
      </c>
    </row>
    <row r="93" spans="1:5" ht="11.45" customHeight="1">
      <c r="A93" s="375" t="s">
        <v>33400</v>
      </c>
      <c r="B93" s="80" t="s">
        <v>33401</v>
      </c>
      <c r="C93" s="375" t="s">
        <v>18</v>
      </c>
      <c r="D93" s="81">
        <v>538.20000000000005</v>
      </c>
      <c r="E93" s="81">
        <f t="shared" si="1"/>
        <v>437.57</v>
      </c>
    </row>
    <row r="94" spans="1:5" ht="21.95" customHeight="1">
      <c r="A94" s="375" t="s">
        <v>33402</v>
      </c>
      <c r="B94" s="80" t="s">
        <v>33403</v>
      </c>
      <c r="C94" s="375" t="s">
        <v>13</v>
      </c>
      <c r="D94" s="81">
        <v>267.62</v>
      </c>
      <c r="E94" s="81">
        <f t="shared" si="1"/>
        <v>217.58</v>
      </c>
    </row>
    <row r="95" spans="1:5" ht="12" customHeight="1">
      <c r="A95" s="375" t="s">
        <v>33404</v>
      </c>
      <c r="B95" s="80" t="s">
        <v>33405</v>
      </c>
      <c r="C95" s="375" t="s">
        <v>18</v>
      </c>
      <c r="D95" s="81">
        <v>754.39</v>
      </c>
      <c r="E95" s="81">
        <f t="shared" si="1"/>
        <v>613.33000000000004</v>
      </c>
    </row>
    <row r="96" spans="1:5" ht="12" customHeight="1">
      <c r="A96" s="375" t="s">
        <v>33406</v>
      </c>
      <c r="B96" s="80" t="s">
        <v>33407</v>
      </c>
      <c r="C96" s="375" t="s">
        <v>18</v>
      </c>
      <c r="D96" s="81">
        <v>496.97</v>
      </c>
      <c r="E96" s="81">
        <f t="shared" si="1"/>
        <v>404.05</v>
      </c>
    </row>
    <row r="97" spans="1:5" ht="12.2" customHeight="1">
      <c r="A97" s="375" t="s">
        <v>33408</v>
      </c>
      <c r="B97" s="80" t="s">
        <v>33409</v>
      </c>
      <c r="C97" s="375" t="s">
        <v>15</v>
      </c>
      <c r="D97" s="81">
        <v>15.59</v>
      </c>
      <c r="E97" s="81">
        <f t="shared" si="1"/>
        <v>12.68</v>
      </c>
    </row>
    <row r="98" spans="1:5" ht="169.5" customHeight="1">
      <c r="A98" s="375" t="s">
        <v>33410</v>
      </c>
      <c r="B98" s="80" t="s">
        <v>33411</v>
      </c>
      <c r="C98" s="375" t="s">
        <v>15</v>
      </c>
      <c r="D98" s="81">
        <v>16.420000000000002</v>
      </c>
      <c r="E98" s="81">
        <f t="shared" si="1"/>
        <v>13.35</v>
      </c>
    </row>
    <row r="99" spans="1:5" ht="45.95" customHeight="1">
      <c r="A99" s="375" t="s">
        <v>33412</v>
      </c>
      <c r="B99" s="80" t="s">
        <v>33413</v>
      </c>
      <c r="C99" s="375" t="s">
        <v>13</v>
      </c>
      <c r="D99" s="81">
        <v>106.6</v>
      </c>
      <c r="E99" s="81">
        <f t="shared" si="1"/>
        <v>86.67</v>
      </c>
    </row>
    <row r="100" spans="1:5" ht="12" customHeight="1">
      <c r="A100" s="417" t="s">
        <v>33234</v>
      </c>
      <c r="B100" s="418"/>
      <c r="C100" s="418"/>
      <c r="E100" s="81">
        <f t="shared" si="1"/>
        <v>0</v>
      </c>
    </row>
    <row r="101" spans="1:5" ht="12" customHeight="1">
      <c r="A101" s="419" t="s">
        <v>33235</v>
      </c>
      <c r="B101" s="376" t="s">
        <v>14652</v>
      </c>
      <c r="C101" s="377" t="s">
        <v>33236</v>
      </c>
      <c r="E101" s="81">
        <f t="shared" si="1"/>
        <v>0</v>
      </c>
    </row>
    <row r="102" spans="1:5" ht="11.45" customHeight="1">
      <c r="E102" s="81">
        <f t="shared" si="1"/>
        <v>0</v>
      </c>
    </row>
    <row r="103" spans="1:5" ht="12" customHeight="1">
      <c r="A103" s="375" t="s">
        <v>33414</v>
      </c>
      <c r="B103" s="80" t="s">
        <v>33415</v>
      </c>
      <c r="C103" s="375" t="s">
        <v>13</v>
      </c>
      <c r="D103" s="81">
        <v>155.97</v>
      </c>
      <c r="E103" s="81">
        <f t="shared" si="1"/>
        <v>126.81</v>
      </c>
    </row>
    <row r="104" spans="1:5" ht="12" customHeight="1">
      <c r="A104" s="375" t="s">
        <v>33416</v>
      </c>
      <c r="B104" s="80" t="s">
        <v>33417</v>
      </c>
      <c r="C104" s="375" t="s">
        <v>13</v>
      </c>
      <c r="D104" s="81">
        <v>87.27</v>
      </c>
      <c r="E104" s="81">
        <f t="shared" si="1"/>
        <v>70.959999999999994</v>
      </c>
    </row>
    <row r="105" spans="1:5" ht="12" customHeight="1">
      <c r="A105" s="375" t="s">
        <v>33418</v>
      </c>
      <c r="B105" s="80" t="s">
        <v>33419</v>
      </c>
      <c r="C105" s="375" t="s">
        <v>13</v>
      </c>
      <c r="D105" s="81">
        <v>116.76</v>
      </c>
      <c r="E105" s="81">
        <f t="shared" si="1"/>
        <v>94.93</v>
      </c>
    </row>
    <row r="106" spans="1:5" ht="12" customHeight="1">
      <c r="A106" s="375" t="s">
        <v>33420</v>
      </c>
      <c r="B106" s="80" t="s">
        <v>33421</v>
      </c>
      <c r="C106" s="375" t="s">
        <v>13</v>
      </c>
      <c r="D106" s="81">
        <v>148.38999999999999</v>
      </c>
      <c r="E106" s="81">
        <f t="shared" si="1"/>
        <v>120.65</v>
      </c>
    </row>
    <row r="107" spans="1:5" ht="11.45" customHeight="1">
      <c r="A107" s="375" t="s">
        <v>33422</v>
      </c>
      <c r="B107" s="80" t="s">
        <v>33423</v>
      </c>
      <c r="C107" s="375" t="s">
        <v>13</v>
      </c>
      <c r="D107" s="81">
        <v>208.62</v>
      </c>
      <c r="E107" s="81">
        <f t="shared" si="1"/>
        <v>169.61</v>
      </c>
    </row>
    <row r="108" spans="1:5" ht="12" customHeight="1">
      <c r="A108" s="375" t="s">
        <v>33424</v>
      </c>
      <c r="B108" s="80" t="s">
        <v>33425</v>
      </c>
      <c r="C108" s="375" t="s">
        <v>13</v>
      </c>
      <c r="D108" s="81">
        <v>81.319999999999993</v>
      </c>
      <c r="E108" s="81">
        <f t="shared" si="1"/>
        <v>66.12</v>
      </c>
    </row>
    <row r="109" spans="1:5" ht="12" customHeight="1">
      <c r="A109" s="375" t="s">
        <v>33426</v>
      </c>
      <c r="B109" s="80" t="s">
        <v>33427</v>
      </c>
      <c r="C109" s="375" t="s">
        <v>13</v>
      </c>
      <c r="D109" s="81">
        <v>109.17</v>
      </c>
      <c r="E109" s="81">
        <f t="shared" si="1"/>
        <v>88.76</v>
      </c>
    </row>
    <row r="110" spans="1:5" ht="12" customHeight="1">
      <c r="A110" s="375" t="s">
        <v>33428</v>
      </c>
      <c r="B110" s="80" t="s">
        <v>33429</v>
      </c>
      <c r="C110" s="375" t="s">
        <v>13</v>
      </c>
      <c r="D110" s="81">
        <v>127.6</v>
      </c>
      <c r="E110" s="81">
        <f t="shared" si="1"/>
        <v>103.74</v>
      </c>
    </row>
    <row r="111" spans="1:5" ht="11.45" customHeight="1">
      <c r="A111" s="375" t="s">
        <v>33430</v>
      </c>
      <c r="B111" s="80" t="s">
        <v>33431</v>
      </c>
      <c r="C111" s="375" t="s">
        <v>13</v>
      </c>
      <c r="D111" s="81">
        <v>158.82</v>
      </c>
      <c r="E111" s="81">
        <f t="shared" si="1"/>
        <v>129.13</v>
      </c>
    </row>
    <row r="112" spans="1:5" ht="12" customHeight="1">
      <c r="A112" s="375" t="s">
        <v>33432</v>
      </c>
      <c r="B112" s="80" t="s">
        <v>33433</v>
      </c>
      <c r="C112" s="375" t="s">
        <v>13</v>
      </c>
      <c r="D112" s="81">
        <v>232.23</v>
      </c>
      <c r="E112" s="81">
        <f t="shared" si="1"/>
        <v>188.81</v>
      </c>
    </row>
    <row r="113" spans="1:5" ht="12" customHeight="1">
      <c r="A113" s="375" t="s">
        <v>33434</v>
      </c>
      <c r="B113" s="80" t="s">
        <v>33435</v>
      </c>
      <c r="C113" s="375" t="s">
        <v>13</v>
      </c>
      <c r="D113" s="81">
        <v>301.2</v>
      </c>
      <c r="E113" s="81">
        <f t="shared" si="1"/>
        <v>244.88</v>
      </c>
    </row>
    <row r="114" spans="1:5" ht="21.95" customHeight="1">
      <c r="A114" s="375" t="s">
        <v>33436</v>
      </c>
      <c r="B114" s="80" t="s">
        <v>33437</v>
      </c>
      <c r="C114" s="375" t="s">
        <v>13</v>
      </c>
      <c r="D114" s="81">
        <v>411.9</v>
      </c>
      <c r="E114" s="81">
        <f t="shared" si="1"/>
        <v>334.88</v>
      </c>
    </row>
    <row r="115" spans="1:5" ht="12" customHeight="1">
      <c r="A115" s="375" t="s">
        <v>33438</v>
      </c>
      <c r="B115" s="80" t="s">
        <v>33439</v>
      </c>
      <c r="C115" s="375" t="s">
        <v>13</v>
      </c>
      <c r="D115" s="81">
        <v>524.79</v>
      </c>
      <c r="E115" s="81">
        <f t="shared" si="1"/>
        <v>426.66</v>
      </c>
    </row>
    <row r="116" spans="1:5" ht="12" customHeight="1">
      <c r="A116" s="375" t="s">
        <v>33440</v>
      </c>
      <c r="B116" s="80" t="s">
        <v>33441</v>
      </c>
      <c r="C116" s="375" t="s">
        <v>13</v>
      </c>
      <c r="D116" s="81">
        <v>626.79999999999995</v>
      </c>
      <c r="E116" s="81">
        <f t="shared" si="1"/>
        <v>509.6</v>
      </c>
    </row>
    <row r="117" spans="1:5" ht="11.45" customHeight="1">
      <c r="A117" s="375" t="s">
        <v>33442</v>
      </c>
      <c r="B117" s="80" t="s">
        <v>33443</v>
      </c>
      <c r="C117" s="375" t="s">
        <v>18</v>
      </c>
      <c r="D117" s="81">
        <v>101.63</v>
      </c>
      <c r="E117" s="81">
        <f t="shared" si="1"/>
        <v>82.63</v>
      </c>
    </row>
    <row r="118" spans="1:5" ht="12" customHeight="1">
      <c r="A118" s="375" t="s">
        <v>33444</v>
      </c>
      <c r="B118" s="80" t="s">
        <v>33445</v>
      </c>
      <c r="C118" s="375" t="s">
        <v>14</v>
      </c>
      <c r="D118" s="81">
        <v>14401.57</v>
      </c>
      <c r="E118" s="81">
        <f t="shared" si="1"/>
        <v>11708.6</v>
      </c>
    </row>
    <row r="119" spans="1:5" ht="12" customHeight="1">
      <c r="A119" s="375" t="s">
        <v>33446</v>
      </c>
      <c r="B119" s="80" t="s">
        <v>33447</v>
      </c>
      <c r="C119" s="375" t="s">
        <v>14</v>
      </c>
      <c r="D119" s="81">
        <v>3401.4</v>
      </c>
      <c r="E119" s="81">
        <f t="shared" si="1"/>
        <v>2765.37</v>
      </c>
    </row>
    <row r="120" spans="1:5" ht="12" customHeight="1">
      <c r="A120" s="375" t="s">
        <v>33448</v>
      </c>
      <c r="B120" s="80" t="s">
        <v>33449</v>
      </c>
      <c r="C120" s="375" t="s">
        <v>14</v>
      </c>
      <c r="D120" s="81">
        <v>40169.08</v>
      </c>
      <c r="E120" s="81">
        <f t="shared" si="1"/>
        <v>32657.79</v>
      </c>
    </row>
    <row r="121" spans="1:5" ht="11.45" customHeight="1">
      <c r="A121" s="375" t="s">
        <v>33450</v>
      </c>
      <c r="B121" s="80" t="s">
        <v>33451</v>
      </c>
      <c r="C121" s="375" t="s">
        <v>14</v>
      </c>
      <c r="D121" s="81">
        <v>54740.480000000003</v>
      </c>
      <c r="E121" s="81">
        <f t="shared" si="1"/>
        <v>44504.46</v>
      </c>
    </row>
    <row r="122" spans="1:5" ht="12" customHeight="1">
      <c r="A122" s="375" t="s">
        <v>33452</v>
      </c>
      <c r="B122" s="80" t="s">
        <v>33453</v>
      </c>
      <c r="C122" s="375" t="s">
        <v>14</v>
      </c>
      <c r="D122" s="81">
        <v>773.6</v>
      </c>
      <c r="E122" s="81">
        <f t="shared" si="1"/>
        <v>628.95000000000005</v>
      </c>
    </row>
    <row r="123" spans="1:5" ht="12" customHeight="1">
      <c r="A123" s="375" t="s">
        <v>33454</v>
      </c>
      <c r="B123" s="80" t="s">
        <v>33455</v>
      </c>
      <c r="C123" s="375" t="s">
        <v>14</v>
      </c>
      <c r="D123" s="81">
        <v>9049.76</v>
      </c>
      <c r="E123" s="81">
        <f t="shared" si="1"/>
        <v>7357.53</v>
      </c>
    </row>
    <row r="124" spans="1:5" ht="12" customHeight="1">
      <c r="A124" s="375" t="s">
        <v>33456</v>
      </c>
      <c r="B124" s="80" t="s">
        <v>33457</v>
      </c>
      <c r="C124" s="375" t="s">
        <v>14</v>
      </c>
      <c r="D124" s="81">
        <v>3812.79</v>
      </c>
      <c r="E124" s="81">
        <f t="shared" si="1"/>
        <v>3099.83</v>
      </c>
    </row>
    <row r="125" spans="1:5" ht="12" customHeight="1">
      <c r="A125" s="375" t="s">
        <v>33458</v>
      </c>
      <c r="B125" s="80" t="s">
        <v>33459</v>
      </c>
      <c r="C125" s="375" t="s">
        <v>33278</v>
      </c>
      <c r="D125" s="81">
        <v>710.02</v>
      </c>
      <c r="E125" s="81">
        <f t="shared" si="1"/>
        <v>577.26</v>
      </c>
    </row>
    <row r="126" spans="1:5" ht="11.45" customHeight="1">
      <c r="A126" s="375" t="s">
        <v>33460</v>
      </c>
      <c r="B126" s="80" t="s">
        <v>33461</v>
      </c>
      <c r="C126" s="375" t="s">
        <v>13</v>
      </c>
      <c r="D126" s="81">
        <v>62.37</v>
      </c>
      <c r="E126" s="81">
        <f t="shared" si="1"/>
        <v>50.71</v>
      </c>
    </row>
    <row r="127" spans="1:5" ht="12" customHeight="1">
      <c r="A127" s="375" t="s">
        <v>33462</v>
      </c>
      <c r="B127" s="80" t="s">
        <v>33463</v>
      </c>
      <c r="C127" s="375" t="s">
        <v>13</v>
      </c>
      <c r="D127" s="81">
        <v>79.599999999999994</v>
      </c>
      <c r="E127" s="81">
        <f t="shared" si="1"/>
        <v>64.72</v>
      </c>
    </row>
    <row r="128" spans="1:5" ht="12" customHeight="1">
      <c r="A128" s="375" t="s">
        <v>33464</v>
      </c>
      <c r="B128" s="80" t="s">
        <v>33465</v>
      </c>
      <c r="C128" s="375" t="s">
        <v>13</v>
      </c>
      <c r="D128" s="81">
        <v>101.31</v>
      </c>
      <c r="E128" s="81">
        <f t="shared" si="1"/>
        <v>82.37</v>
      </c>
    </row>
    <row r="129" spans="1:5" ht="12" customHeight="1">
      <c r="A129" s="375" t="s">
        <v>33466</v>
      </c>
      <c r="B129" s="80" t="s">
        <v>33467</v>
      </c>
      <c r="C129" s="375" t="s">
        <v>13</v>
      </c>
      <c r="D129" s="81">
        <v>126.46</v>
      </c>
      <c r="E129" s="81">
        <f t="shared" si="1"/>
        <v>102.82</v>
      </c>
    </row>
    <row r="130" spans="1:5" ht="11.45" customHeight="1">
      <c r="A130" s="375" t="s">
        <v>33468</v>
      </c>
      <c r="B130" s="80" t="s">
        <v>33469</v>
      </c>
      <c r="C130" s="375" t="s">
        <v>13</v>
      </c>
      <c r="D130" s="81">
        <v>181.02</v>
      </c>
      <c r="E130" s="81">
        <f t="shared" si="1"/>
        <v>147.18</v>
      </c>
    </row>
    <row r="131" spans="1:5" ht="12" customHeight="1">
      <c r="A131" s="375" t="s">
        <v>33470</v>
      </c>
      <c r="B131" s="80" t="s">
        <v>33471</v>
      </c>
      <c r="C131" s="375" t="s">
        <v>13</v>
      </c>
      <c r="D131" s="81">
        <v>245.92</v>
      </c>
      <c r="E131" s="81">
        <f t="shared" si="1"/>
        <v>199.94</v>
      </c>
    </row>
    <row r="132" spans="1:5" ht="12" customHeight="1">
      <c r="A132" s="375" t="s">
        <v>33472</v>
      </c>
      <c r="B132" s="80" t="s">
        <v>33473</v>
      </c>
      <c r="C132" s="375" t="s">
        <v>13</v>
      </c>
      <c r="D132" s="81">
        <v>323.27</v>
      </c>
      <c r="E132" s="81">
        <f t="shared" si="1"/>
        <v>262.83</v>
      </c>
    </row>
    <row r="133" spans="1:5" ht="12" customHeight="1">
      <c r="A133" s="375" t="s">
        <v>33474</v>
      </c>
      <c r="B133" s="80" t="s">
        <v>33475</v>
      </c>
      <c r="C133" s="375" t="s">
        <v>13</v>
      </c>
      <c r="D133" s="81">
        <v>163.84</v>
      </c>
      <c r="E133" s="81">
        <f t="shared" ref="E133:E196" si="2">ROUNDUP(D133/1.23,2)</f>
        <v>133.21</v>
      </c>
    </row>
    <row r="134" spans="1:5" ht="12" customHeight="1">
      <c r="A134" s="375" t="s">
        <v>33476</v>
      </c>
      <c r="B134" s="80" t="s">
        <v>33477</v>
      </c>
      <c r="C134" s="375" t="s">
        <v>13</v>
      </c>
      <c r="D134" s="81">
        <v>184.71</v>
      </c>
      <c r="E134" s="81">
        <f t="shared" si="2"/>
        <v>150.18</v>
      </c>
    </row>
    <row r="135" spans="1:5" ht="11.45" customHeight="1">
      <c r="A135" s="375" t="s">
        <v>33478</v>
      </c>
      <c r="B135" s="80" t="s">
        <v>33479</v>
      </c>
      <c r="C135" s="375" t="s">
        <v>13</v>
      </c>
      <c r="D135" s="81">
        <v>219.18</v>
      </c>
      <c r="E135" s="81">
        <f t="shared" si="2"/>
        <v>178.2</v>
      </c>
    </row>
    <row r="136" spans="1:5" ht="12" customHeight="1">
      <c r="A136" s="375" t="s">
        <v>33480</v>
      </c>
      <c r="B136" s="80" t="s">
        <v>33481</v>
      </c>
      <c r="C136" s="375" t="s">
        <v>13</v>
      </c>
      <c r="D136" s="81">
        <v>268.37</v>
      </c>
      <c r="E136" s="81">
        <f t="shared" si="2"/>
        <v>218.19</v>
      </c>
    </row>
    <row r="137" spans="1:5" ht="12" customHeight="1">
      <c r="A137" s="375" t="s">
        <v>33482</v>
      </c>
      <c r="B137" s="80" t="s">
        <v>33483</v>
      </c>
      <c r="C137" s="375" t="s">
        <v>13</v>
      </c>
      <c r="D137" s="81">
        <v>316.86</v>
      </c>
      <c r="E137" s="81">
        <f t="shared" si="2"/>
        <v>257.61</v>
      </c>
    </row>
    <row r="138" spans="1:5" ht="12" customHeight="1">
      <c r="A138" s="375" t="s">
        <v>33484</v>
      </c>
      <c r="B138" s="80" t="s">
        <v>33485</v>
      </c>
      <c r="C138" s="375" t="s">
        <v>13</v>
      </c>
      <c r="D138" s="81">
        <v>398.13</v>
      </c>
      <c r="E138" s="81">
        <f t="shared" si="2"/>
        <v>323.69</v>
      </c>
    </row>
    <row r="139" spans="1:5" ht="12" customHeight="1">
      <c r="A139" s="375" t="s">
        <v>33486</v>
      </c>
      <c r="B139" s="80" t="s">
        <v>33487</v>
      </c>
      <c r="C139" s="375" t="s">
        <v>13</v>
      </c>
      <c r="D139" s="81">
        <v>407.81</v>
      </c>
      <c r="E139" s="81">
        <f t="shared" si="2"/>
        <v>331.56</v>
      </c>
    </row>
    <row r="140" spans="1:5" ht="11.45" customHeight="1">
      <c r="A140" s="375" t="s">
        <v>33488</v>
      </c>
      <c r="B140" s="80" t="s">
        <v>33489</v>
      </c>
      <c r="C140" s="375" t="s">
        <v>13</v>
      </c>
      <c r="D140" s="81">
        <v>431.91</v>
      </c>
      <c r="E140" s="81">
        <f t="shared" si="2"/>
        <v>351.15</v>
      </c>
    </row>
    <row r="141" spans="1:5" ht="12" customHeight="1">
      <c r="A141" s="375" t="s">
        <v>33490</v>
      </c>
      <c r="B141" s="80" t="s">
        <v>33491</v>
      </c>
      <c r="C141" s="375" t="s">
        <v>13</v>
      </c>
      <c r="D141" s="81">
        <v>495.09</v>
      </c>
      <c r="E141" s="81">
        <f t="shared" si="2"/>
        <v>402.52</v>
      </c>
    </row>
    <row r="142" spans="1:5" ht="12" customHeight="1">
      <c r="A142" s="375" t="s">
        <v>33492</v>
      </c>
      <c r="B142" s="80" t="s">
        <v>33493</v>
      </c>
      <c r="C142" s="375" t="s">
        <v>13</v>
      </c>
      <c r="D142" s="81">
        <v>615.19000000000005</v>
      </c>
      <c r="E142" s="81">
        <f t="shared" si="2"/>
        <v>500.16</v>
      </c>
    </row>
    <row r="143" spans="1:5" ht="12" customHeight="1">
      <c r="A143" s="375" t="s">
        <v>33494</v>
      </c>
      <c r="B143" s="80" t="s">
        <v>33495</v>
      </c>
      <c r="C143" s="375" t="s">
        <v>13</v>
      </c>
      <c r="D143" s="81">
        <v>764.07</v>
      </c>
      <c r="E143" s="81">
        <f t="shared" si="2"/>
        <v>621.20000000000005</v>
      </c>
    </row>
    <row r="144" spans="1:5" ht="11.45" customHeight="1">
      <c r="A144" s="555" t="s">
        <v>33496</v>
      </c>
      <c r="B144" s="556" t="s">
        <v>33497</v>
      </c>
      <c r="C144" s="555" t="s">
        <v>16</v>
      </c>
      <c r="D144" s="557">
        <v>117.97</v>
      </c>
      <c r="E144" s="557">
        <f t="shared" si="2"/>
        <v>95.92</v>
      </c>
    </row>
    <row r="145" spans="1:5" ht="21.95" customHeight="1">
      <c r="A145" s="375" t="s">
        <v>33498</v>
      </c>
      <c r="B145" s="80" t="s">
        <v>33499</v>
      </c>
      <c r="C145" s="375" t="s">
        <v>33278</v>
      </c>
      <c r="D145" s="81">
        <v>710.02</v>
      </c>
      <c r="E145" s="81">
        <f t="shared" si="2"/>
        <v>577.26</v>
      </c>
    </row>
    <row r="146" spans="1:5" ht="12.95" customHeight="1">
      <c r="A146" s="375" t="s">
        <v>33500</v>
      </c>
      <c r="B146" s="80" t="s">
        <v>33501</v>
      </c>
      <c r="C146" s="375" t="s">
        <v>15</v>
      </c>
      <c r="D146" s="81">
        <v>15.59</v>
      </c>
      <c r="E146" s="81">
        <f t="shared" si="2"/>
        <v>12.68</v>
      </c>
    </row>
    <row r="147" spans="1:5" ht="169.5" customHeight="1">
      <c r="A147" s="375" t="s">
        <v>33502</v>
      </c>
      <c r="B147" s="80" t="s">
        <v>33411</v>
      </c>
      <c r="C147" s="375" t="s">
        <v>15</v>
      </c>
      <c r="D147" s="81">
        <v>16.420000000000002</v>
      </c>
      <c r="E147" s="81">
        <f t="shared" si="2"/>
        <v>13.35</v>
      </c>
    </row>
    <row r="148" spans="1:5" ht="45.95" customHeight="1">
      <c r="A148" s="375" t="s">
        <v>33503</v>
      </c>
      <c r="B148" s="80" t="s">
        <v>33504</v>
      </c>
      <c r="C148" s="375" t="s">
        <v>15</v>
      </c>
      <c r="D148" s="81">
        <v>44.11</v>
      </c>
      <c r="E148" s="81">
        <f t="shared" si="2"/>
        <v>35.869999999999997</v>
      </c>
    </row>
    <row r="149" spans="1:5" ht="32.450000000000003" customHeight="1">
      <c r="A149" s="375" t="s">
        <v>33505</v>
      </c>
      <c r="B149" s="80" t="s">
        <v>33506</v>
      </c>
      <c r="C149" s="375" t="s">
        <v>15</v>
      </c>
      <c r="D149" s="81">
        <v>12.1</v>
      </c>
      <c r="E149" s="81">
        <f t="shared" si="2"/>
        <v>9.84</v>
      </c>
    </row>
    <row r="150" spans="1:5" ht="32.450000000000003" customHeight="1">
      <c r="A150" s="417" t="s">
        <v>33234</v>
      </c>
      <c r="B150" s="418"/>
      <c r="C150" s="418"/>
      <c r="E150" s="81">
        <f t="shared" si="2"/>
        <v>0</v>
      </c>
    </row>
    <row r="151" spans="1:5" ht="33" customHeight="1">
      <c r="A151" s="419" t="s">
        <v>33235</v>
      </c>
      <c r="B151" s="376" t="s">
        <v>14652</v>
      </c>
      <c r="C151" s="377" t="s">
        <v>33236</v>
      </c>
      <c r="E151" s="81">
        <f t="shared" si="2"/>
        <v>0</v>
      </c>
    </row>
    <row r="152" spans="1:5" ht="32.450000000000003" customHeight="1">
      <c r="E152" s="81">
        <f t="shared" si="2"/>
        <v>0</v>
      </c>
    </row>
    <row r="153" spans="1:5" ht="12" customHeight="1">
      <c r="A153" s="374" t="s">
        <v>33507</v>
      </c>
      <c r="B153" s="80" t="s">
        <v>33508</v>
      </c>
      <c r="C153" s="374" t="s">
        <v>16</v>
      </c>
      <c r="D153" s="82">
        <v>19.12</v>
      </c>
      <c r="E153" s="81">
        <f t="shared" si="2"/>
        <v>15.55</v>
      </c>
    </row>
    <row r="154" spans="1:5" ht="11.45" customHeight="1">
      <c r="A154" s="374" t="s">
        <v>33509</v>
      </c>
      <c r="B154" s="80" t="s">
        <v>33510</v>
      </c>
      <c r="C154" s="374" t="s">
        <v>16</v>
      </c>
      <c r="D154" s="82">
        <v>25.23</v>
      </c>
      <c r="E154" s="81">
        <f t="shared" si="2"/>
        <v>20.52</v>
      </c>
    </row>
    <row r="155" spans="1:5" ht="12" customHeight="1">
      <c r="A155" s="374" t="s">
        <v>33511</v>
      </c>
      <c r="B155" s="80" t="s">
        <v>33512</v>
      </c>
      <c r="C155" s="374" t="s">
        <v>16</v>
      </c>
      <c r="D155" s="82">
        <v>36.58</v>
      </c>
      <c r="E155" s="81">
        <f t="shared" si="2"/>
        <v>29.74</v>
      </c>
    </row>
    <row r="156" spans="1:5" ht="12" customHeight="1">
      <c r="A156" s="374" t="s">
        <v>33513</v>
      </c>
      <c r="B156" s="80" t="s">
        <v>33514</v>
      </c>
      <c r="C156" s="374" t="s">
        <v>16</v>
      </c>
      <c r="D156" s="82">
        <v>60.14</v>
      </c>
      <c r="E156" s="81">
        <f t="shared" si="2"/>
        <v>48.9</v>
      </c>
    </row>
    <row r="157" spans="1:5" ht="12" customHeight="1">
      <c r="A157" s="375" t="s">
        <v>33515</v>
      </c>
      <c r="B157" s="80" t="s">
        <v>33516</v>
      </c>
      <c r="C157" s="375" t="s">
        <v>33278</v>
      </c>
      <c r="D157" s="81">
        <v>710.02</v>
      </c>
      <c r="E157" s="81">
        <f t="shared" si="2"/>
        <v>577.26</v>
      </c>
    </row>
    <row r="158" spans="1:5" ht="12" customHeight="1">
      <c r="A158" s="375" t="s">
        <v>33517</v>
      </c>
      <c r="B158" s="80" t="s">
        <v>33518</v>
      </c>
      <c r="C158" s="375" t="s">
        <v>18</v>
      </c>
      <c r="D158" s="81">
        <v>688.31</v>
      </c>
      <c r="E158" s="81">
        <f t="shared" si="2"/>
        <v>559.61</v>
      </c>
    </row>
    <row r="159" spans="1:5" ht="11.45" customHeight="1">
      <c r="A159" s="375" t="s">
        <v>33519</v>
      </c>
      <c r="B159" s="80" t="s">
        <v>33520</v>
      </c>
      <c r="C159" s="375" t="s">
        <v>18</v>
      </c>
      <c r="D159" s="81">
        <v>718.2</v>
      </c>
      <c r="E159" s="81">
        <f t="shared" si="2"/>
        <v>583.91</v>
      </c>
    </row>
    <row r="160" spans="1:5" ht="12" customHeight="1">
      <c r="A160" s="375" t="s">
        <v>33521</v>
      </c>
      <c r="B160" s="80" t="s">
        <v>33522</v>
      </c>
      <c r="C160" s="375" t="s">
        <v>18</v>
      </c>
      <c r="D160" s="81">
        <v>745.95</v>
      </c>
      <c r="E160" s="81">
        <f t="shared" si="2"/>
        <v>606.47</v>
      </c>
    </row>
    <row r="161" spans="1:5" ht="12" customHeight="1">
      <c r="A161" s="375" t="s">
        <v>33523</v>
      </c>
      <c r="B161" s="80" t="s">
        <v>33524</v>
      </c>
      <c r="C161" s="375" t="s">
        <v>18</v>
      </c>
      <c r="D161" s="81">
        <v>734.71</v>
      </c>
      <c r="E161" s="81">
        <f t="shared" si="2"/>
        <v>597.33000000000004</v>
      </c>
    </row>
    <row r="162" spans="1:5" ht="12" customHeight="1">
      <c r="A162" s="375" t="s">
        <v>33525</v>
      </c>
      <c r="B162" s="80" t="s">
        <v>33526</v>
      </c>
      <c r="C162" s="375" t="s">
        <v>18</v>
      </c>
      <c r="D162" s="81">
        <v>760.41</v>
      </c>
      <c r="E162" s="81">
        <f t="shared" si="2"/>
        <v>618.22</v>
      </c>
    </row>
    <row r="163" spans="1:5" ht="11.45" customHeight="1">
      <c r="A163" s="375" t="s">
        <v>33527</v>
      </c>
      <c r="B163" s="80" t="s">
        <v>33528</v>
      </c>
      <c r="C163" s="375" t="s">
        <v>18</v>
      </c>
      <c r="D163" s="81">
        <v>789.99</v>
      </c>
      <c r="E163" s="81">
        <f t="shared" si="2"/>
        <v>642.27</v>
      </c>
    </row>
    <row r="164" spans="1:5" ht="12" customHeight="1">
      <c r="A164" s="375" t="s">
        <v>33529</v>
      </c>
      <c r="B164" s="80" t="s">
        <v>33530</v>
      </c>
      <c r="C164" s="375" t="s">
        <v>18</v>
      </c>
      <c r="D164" s="81">
        <v>735.19</v>
      </c>
      <c r="E164" s="81">
        <f t="shared" si="2"/>
        <v>597.72</v>
      </c>
    </row>
    <row r="165" spans="1:5" ht="21.95" customHeight="1">
      <c r="A165" s="375" t="s">
        <v>33531</v>
      </c>
      <c r="B165" s="80" t="s">
        <v>33532</v>
      </c>
      <c r="C165" s="375" t="s">
        <v>18</v>
      </c>
      <c r="D165" s="81">
        <v>7493.51</v>
      </c>
      <c r="E165" s="81">
        <f t="shared" si="2"/>
        <v>6092.29</v>
      </c>
    </row>
    <row r="166" spans="1:5" ht="21.95" customHeight="1">
      <c r="A166" s="375" t="s">
        <v>33533</v>
      </c>
      <c r="B166" s="80" t="s">
        <v>33534</v>
      </c>
      <c r="C166" s="375" t="s">
        <v>33278</v>
      </c>
      <c r="D166" s="81">
        <v>710.02</v>
      </c>
      <c r="E166" s="81">
        <f t="shared" si="2"/>
        <v>577.26</v>
      </c>
    </row>
    <row r="167" spans="1:5" ht="12" customHeight="1">
      <c r="A167" s="375" t="s">
        <v>33535</v>
      </c>
      <c r="B167" s="80" t="s">
        <v>33536</v>
      </c>
      <c r="C167" s="375" t="s">
        <v>16</v>
      </c>
      <c r="D167" s="81">
        <v>175.72</v>
      </c>
      <c r="E167" s="81">
        <f t="shared" si="2"/>
        <v>142.87</v>
      </c>
    </row>
    <row r="168" spans="1:5" ht="12" customHeight="1">
      <c r="A168" s="375" t="s">
        <v>33537</v>
      </c>
      <c r="B168" s="80" t="s">
        <v>33538</v>
      </c>
      <c r="C168" s="375" t="s">
        <v>16</v>
      </c>
      <c r="D168" s="81">
        <v>314.31</v>
      </c>
      <c r="E168" s="81">
        <f t="shared" si="2"/>
        <v>255.54</v>
      </c>
    </row>
    <row r="169" spans="1:5" ht="12" customHeight="1">
      <c r="A169" s="375" t="s">
        <v>33539</v>
      </c>
      <c r="B169" s="80" t="s">
        <v>33540</v>
      </c>
      <c r="C169" s="375" t="s">
        <v>16</v>
      </c>
      <c r="D169" s="81">
        <v>141.51</v>
      </c>
      <c r="E169" s="81">
        <f t="shared" si="2"/>
        <v>115.05</v>
      </c>
    </row>
    <row r="170" spans="1:5" ht="11.45" customHeight="1">
      <c r="A170" s="375" t="s">
        <v>33541</v>
      </c>
      <c r="B170" s="80" t="s">
        <v>33542</v>
      </c>
      <c r="C170" s="375" t="s">
        <v>16</v>
      </c>
      <c r="D170" s="81">
        <v>178.14</v>
      </c>
      <c r="E170" s="81">
        <f t="shared" si="2"/>
        <v>144.83000000000001</v>
      </c>
    </row>
    <row r="171" spans="1:5" ht="12" customHeight="1">
      <c r="A171" s="375" t="s">
        <v>33543</v>
      </c>
      <c r="B171" s="80" t="s">
        <v>33544</v>
      </c>
      <c r="C171" s="375" t="s">
        <v>33278</v>
      </c>
      <c r="D171" s="81">
        <v>710.02</v>
      </c>
      <c r="E171" s="81">
        <f t="shared" si="2"/>
        <v>577.26</v>
      </c>
    </row>
    <row r="172" spans="1:5" ht="12" customHeight="1">
      <c r="A172" s="375" t="s">
        <v>33545</v>
      </c>
      <c r="B172" s="80" t="s">
        <v>33546</v>
      </c>
      <c r="C172" s="375" t="s">
        <v>16</v>
      </c>
      <c r="D172" s="81">
        <v>80.739999999999995</v>
      </c>
      <c r="E172" s="81">
        <f t="shared" si="2"/>
        <v>65.650000000000006</v>
      </c>
    </row>
    <row r="173" spans="1:5" ht="12" customHeight="1">
      <c r="A173" s="375" t="s">
        <v>33547</v>
      </c>
      <c r="B173" s="80" t="s">
        <v>33548</v>
      </c>
      <c r="C173" s="375" t="s">
        <v>16</v>
      </c>
      <c r="D173" s="81">
        <v>108.45</v>
      </c>
      <c r="E173" s="81">
        <f t="shared" si="2"/>
        <v>88.18</v>
      </c>
    </row>
    <row r="174" spans="1:5" ht="11.45" customHeight="1">
      <c r="A174" s="375" t="s">
        <v>33549</v>
      </c>
      <c r="B174" s="80" t="s">
        <v>33550</v>
      </c>
      <c r="C174" s="375" t="s">
        <v>16</v>
      </c>
      <c r="D174" s="81">
        <v>15.27</v>
      </c>
      <c r="E174" s="81">
        <f t="shared" si="2"/>
        <v>12.42</v>
      </c>
    </row>
    <row r="175" spans="1:5" ht="12" customHeight="1">
      <c r="A175" s="375" t="s">
        <v>33551</v>
      </c>
      <c r="B175" s="80" t="s">
        <v>8166</v>
      </c>
      <c r="C175" s="375" t="s">
        <v>33278</v>
      </c>
      <c r="D175" s="81">
        <v>710.02</v>
      </c>
      <c r="E175" s="81">
        <f t="shared" si="2"/>
        <v>577.26</v>
      </c>
    </row>
    <row r="176" spans="1:5" ht="12" customHeight="1">
      <c r="A176" s="375" t="s">
        <v>33552</v>
      </c>
      <c r="B176" s="80" t="s">
        <v>33553</v>
      </c>
      <c r="C176" s="375" t="s">
        <v>18</v>
      </c>
      <c r="D176" s="81">
        <v>302.16000000000003</v>
      </c>
      <c r="E176" s="81">
        <f t="shared" si="2"/>
        <v>245.66</v>
      </c>
    </row>
    <row r="177" spans="1:5" ht="12" customHeight="1">
      <c r="A177" s="375" t="s">
        <v>33554</v>
      </c>
      <c r="B177" s="80" t="s">
        <v>33555</v>
      </c>
      <c r="C177" s="375" t="s">
        <v>18</v>
      </c>
      <c r="D177" s="81">
        <v>357.1</v>
      </c>
      <c r="E177" s="81">
        <f t="shared" si="2"/>
        <v>290.33</v>
      </c>
    </row>
    <row r="178" spans="1:5" ht="12" customHeight="1">
      <c r="A178" s="375" t="s">
        <v>33556</v>
      </c>
      <c r="B178" s="80" t="s">
        <v>33557</v>
      </c>
      <c r="C178" s="375" t="s">
        <v>18</v>
      </c>
      <c r="D178" s="81">
        <v>164.81</v>
      </c>
      <c r="E178" s="81">
        <f t="shared" si="2"/>
        <v>134</v>
      </c>
    </row>
    <row r="179" spans="1:5" ht="11.45" customHeight="1">
      <c r="A179" s="375" t="s">
        <v>33558</v>
      </c>
      <c r="B179" s="80" t="s">
        <v>33380</v>
      </c>
      <c r="C179" s="375" t="s">
        <v>33278</v>
      </c>
      <c r="D179" s="81">
        <v>710.02</v>
      </c>
      <c r="E179" s="81">
        <f t="shared" si="2"/>
        <v>577.26</v>
      </c>
    </row>
    <row r="180" spans="1:5" ht="12" customHeight="1">
      <c r="A180" s="375" t="s">
        <v>33559</v>
      </c>
      <c r="B180" s="80" t="s">
        <v>8165</v>
      </c>
      <c r="C180" s="375" t="s">
        <v>33278</v>
      </c>
      <c r="D180" s="81">
        <v>710.02</v>
      </c>
      <c r="E180" s="81">
        <f t="shared" si="2"/>
        <v>577.26</v>
      </c>
    </row>
    <row r="181" spans="1:5" ht="12" customHeight="1">
      <c r="A181" s="375" t="s">
        <v>33560</v>
      </c>
      <c r="B181" s="80" t="s">
        <v>33383</v>
      </c>
      <c r="C181" s="375" t="s">
        <v>33278</v>
      </c>
      <c r="D181" s="81">
        <v>710.02</v>
      </c>
      <c r="E181" s="81">
        <f t="shared" si="2"/>
        <v>577.26</v>
      </c>
    </row>
    <row r="182" spans="1:5" ht="21.95" customHeight="1">
      <c r="A182" s="375" t="s">
        <v>33561</v>
      </c>
      <c r="B182" s="80" t="s">
        <v>33562</v>
      </c>
      <c r="C182" s="375" t="s">
        <v>33278</v>
      </c>
      <c r="D182" s="81">
        <v>710.02</v>
      </c>
      <c r="E182" s="81">
        <f t="shared" si="2"/>
        <v>577.26</v>
      </c>
    </row>
    <row r="183" spans="1:5" ht="12" customHeight="1">
      <c r="A183" s="375" t="s">
        <v>33563</v>
      </c>
      <c r="B183" s="80" t="s">
        <v>33564</v>
      </c>
      <c r="C183" s="375" t="s">
        <v>16</v>
      </c>
      <c r="D183" s="81">
        <v>159.22</v>
      </c>
      <c r="E183" s="81">
        <f t="shared" si="2"/>
        <v>129.44999999999999</v>
      </c>
    </row>
    <row r="184" spans="1:5" ht="11.45" customHeight="1">
      <c r="A184" s="375" t="s">
        <v>33565</v>
      </c>
      <c r="B184" s="80" t="s">
        <v>33566</v>
      </c>
      <c r="C184" s="375" t="s">
        <v>16</v>
      </c>
      <c r="D184" s="81">
        <v>190.05</v>
      </c>
      <c r="E184" s="81">
        <f t="shared" si="2"/>
        <v>154.52000000000001</v>
      </c>
    </row>
    <row r="185" spans="1:5" ht="21.95" customHeight="1">
      <c r="A185" s="375" t="s">
        <v>33567</v>
      </c>
      <c r="B185" s="80" t="s">
        <v>33568</v>
      </c>
      <c r="C185" s="375" t="s">
        <v>16</v>
      </c>
      <c r="D185" s="81">
        <v>250.12</v>
      </c>
      <c r="E185" s="81">
        <f t="shared" si="2"/>
        <v>203.35</v>
      </c>
    </row>
    <row r="186" spans="1:5" ht="23.45" customHeight="1">
      <c r="A186" s="375" t="s">
        <v>33569</v>
      </c>
      <c r="B186" s="80" t="s">
        <v>33570</v>
      </c>
      <c r="C186" s="375" t="s">
        <v>18</v>
      </c>
      <c r="D186" s="81">
        <v>52.48</v>
      </c>
      <c r="E186" s="81">
        <f t="shared" si="2"/>
        <v>42.67</v>
      </c>
    </row>
    <row r="187" spans="1:5" ht="22.5" customHeight="1">
      <c r="A187" s="375" t="s">
        <v>33571</v>
      </c>
      <c r="B187" s="80" t="s">
        <v>33572</v>
      </c>
      <c r="C187" s="375" t="s">
        <v>13</v>
      </c>
      <c r="D187" s="81">
        <v>109.35</v>
      </c>
      <c r="E187" s="81">
        <f t="shared" si="2"/>
        <v>88.91</v>
      </c>
    </row>
    <row r="188" spans="1:5" ht="169.5" customHeight="1">
      <c r="A188" s="375" t="s">
        <v>33573</v>
      </c>
      <c r="B188" s="80" t="s">
        <v>33574</v>
      </c>
      <c r="C188" s="375" t="s">
        <v>13</v>
      </c>
      <c r="D188" s="81">
        <v>131.26</v>
      </c>
      <c r="E188" s="81">
        <f t="shared" si="2"/>
        <v>106.72</v>
      </c>
    </row>
    <row r="189" spans="1:5" ht="45.95" customHeight="1">
      <c r="A189" s="375" t="s">
        <v>33575</v>
      </c>
      <c r="B189" s="80" t="s">
        <v>33576</v>
      </c>
      <c r="C189" s="375" t="s">
        <v>13</v>
      </c>
      <c r="D189" s="81">
        <v>157.99</v>
      </c>
      <c r="E189" s="81">
        <f t="shared" si="2"/>
        <v>128.44999999999999</v>
      </c>
    </row>
    <row r="190" spans="1:5" ht="21.95" customHeight="1">
      <c r="A190" s="375" t="s">
        <v>33577</v>
      </c>
      <c r="B190" s="80" t="s">
        <v>33578</v>
      </c>
      <c r="C190" s="375" t="s">
        <v>13</v>
      </c>
      <c r="D190" s="81">
        <v>186.54</v>
      </c>
      <c r="E190" s="81">
        <f t="shared" si="2"/>
        <v>151.66</v>
      </c>
    </row>
    <row r="191" spans="1:5" ht="21.95" customHeight="1">
      <c r="A191" s="375" t="s">
        <v>33234</v>
      </c>
      <c r="B191" s="80"/>
      <c r="C191" s="375"/>
      <c r="D191" s="81"/>
      <c r="E191" s="81">
        <f t="shared" si="2"/>
        <v>0</v>
      </c>
    </row>
    <row r="192" spans="1:5" ht="21.95" customHeight="1">
      <c r="A192" s="417" t="s">
        <v>33235</v>
      </c>
      <c r="B192" s="418" t="s">
        <v>14652</v>
      </c>
      <c r="C192" s="418" t="s">
        <v>33236</v>
      </c>
      <c r="E192" s="81">
        <f t="shared" si="2"/>
        <v>0</v>
      </c>
    </row>
    <row r="193" spans="1:5" ht="21.95" customHeight="1">
      <c r="A193" s="419"/>
      <c r="B193" s="376"/>
      <c r="C193" s="377"/>
      <c r="E193" s="81">
        <f t="shared" si="2"/>
        <v>0</v>
      </c>
    </row>
    <row r="194" spans="1:5" ht="21.95" customHeight="1">
      <c r="A194" s="420" t="s">
        <v>33579</v>
      </c>
      <c r="B194" s="70" t="s">
        <v>33580</v>
      </c>
      <c r="C194" s="70" t="s">
        <v>13</v>
      </c>
      <c r="D194" s="70">
        <v>215.85</v>
      </c>
      <c r="E194" s="81">
        <f t="shared" si="2"/>
        <v>175.49</v>
      </c>
    </row>
    <row r="195" spans="1:5" ht="21.95" customHeight="1">
      <c r="A195" s="375" t="s">
        <v>33581</v>
      </c>
      <c r="B195" s="80" t="s">
        <v>33582</v>
      </c>
      <c r="C195" s="375" t="s">
        <v>13</v>
      </c>
      <c r="D195" s="81">
        <v>239.96</v>
      </c>
      <c r="E195" s="81">
        <f t="shared" si="2"/>
        <v>195.09</v>
      </c>
    </row>
    <row r="196" spans="1:5" ht="21.95" customHeight="1">
      <c r="A196" s="375" t="s">
        <v>33583</v>
      </c>
      <c r="B196" s="80" t="s">
        <v>33584</v>
      </c>
      <c r="C196" s="375" t="s">
        <v>13</v>
      </c>
      <c r="D196" s="81">
        <v>286.77</v>
      </c>
      <c r="E196" s="81">
        <f t="shared" si="2"/>
        <v>233.15</v>
      </c>
    </row>
    <row r="197" spans="1:5" ht="12" customHeight="1">
      <c r="A197" s="375" t="s">
        <v>33585</v>
      </c>
      <c r="B197" s="80" t="s">
        <v>33586</v>
      </c>
      <c r="C197" s="375" t="s">
        <v>13</v>
      </c>
      <c r="D197" s="81">
        <v>313.26</v>
      </c>
      <c r="E197" s="81">
        <f t="shared" ref="E197:E260" si="3">ROUNDUP(D197/1.23,2)</f>
        <v>254.69</v>
      </c>
    </row>
    <row r="198" spans="1:5" ht="12" customHeight="1">
      <c r="A198" s="375" t="s">
        <v>33587</v>
      </c>
      <c r="B198" s="80" t="s">
        <v>33588</v>
      </c>
      <c r="C198" s="375" t="s">
        <v>13</v>
      </c>
      <c r="D198" s="81">
        <v>378.43</v>
      </c>
      <c r="E198" s="81">
        <f t="shared" si="3"/>
        <v>307.67</v>
      </c>
    </row>
    <row r="199" spans="1:5" ht="11.45" customHeight="1">
      <c r="A199" s="375" t="s">
        <v>33589</v>
      </c>
      <c r="B199" s="80" t="s">
        <v>33590</v>
      </c>
      <c r="C199" s="375" t="s">
        <v>13</v>
      </c>
      <c r="D199" s="81">
        <v>460.99</v>
      </c>
      <c r="E199" s="81">
        <f t="shared" si="3"/>
        <v>374.79</v>
      </c>
    </row>
    <row r="200" spans="1:5" ht="12" customHeight="1">
      <c r="A200" s="375" t="s">
        <v>33591</v>
      </c>
      <c r="B200" s="80" t="s">
        <v>33499</v>
      </c>
      <c r="C200" s="375" t="s">
        <v>33278</v>
      </c>
      <c r="D200" s="81">
        <v>710.02</v>
      </c>
      <c r="E200" s="81">
        <f t="shared" si="3"/>
        <v>577.26</v>
      </c>
    </row>
    <row r="201" spans="1:5" ht="21.95" customHeight="1">
      <c r="A201" s="375" t="s">
        <v>33592</v>
      </c>
      <c r="B201" s="80" t="s">
        <v>33501</v>
      </c>
      <c r="C201" s="375" t="s">
        <v>15</v>
      </c>
      <c r="D201" s="81">
        <v>15.59</v>
      </c>
      <c r="E201" s="81">
        <f t="shared" si="3"/>
        <v>12.68</v>
      </c>
    </row>
    <row r="202" spans="1:5" ht="32.450000000000003" customHeight="1">
      <c r="A202" s="375" t="s">
        <v>33593</v>
      </c>
      <c r="B202" s="80" t="s">
        <v>33411</v>
      </c>
      <c r="C202" s="375" t="s">
        <v>15</v>
      </c>
      <c r="D202" s="81">
        <v>16.420000000000002</v>
      </c>
      <c r="E202" s="81">
        <f t="shared" si="3"/>
        <v>13.35</v>
      </c>
    </row>
    <row r="203" spans="1:5" ht="32.450000000000003" customHeight="1">
      <c r="A203" s="375" t="s">
        <v>33594</v>
      </c>
      <c r="B203" s="80" t="s">
        <v>33506</v>
      </c>
      <c r="C203" s="375" t="s">
        <v>15</v>
      </c>
      <c r="D203" s="81">
        <v>12.1</v>
      </c>
      <c r="E203" s="81">
        <f t="shared" si="3"/>
        <v>9.84</v>
      </c>
    </row>
    <row r="204" spans="1:5" ht="33" customHeight="1">
      <c r="A204" s="375" t="s">
        <v>33595</v>
      </c>
      <c r="B204" s="80" t="s">
        <v>33596</v>
      </c>
      <c r="C204" s="375" t="s">
        <v>15</v>
      </c>
      <c r="D204" s="81">
        <v>44.11</v>
      </c>
      <c r="E204" s="81">
        <f t="shared" si="3"/>
        <v>35.869999999999997</v>
      </c>
    </row>
    <row r="205" spans="1:5" ht="21.95" customHeight="1">
      <c r="A205" s="375" t="s">
        <v>33597</v>
      </c>
      <c r="B205" s="80" t="s">
        <v>33508</v>
      </c>
      <c r="C205" s="375" t="s">
        <v>16</v>
      </c>
      <c r="D205" s="81">
        <v>19.12</v>
      </c>
      <c r="E205" s="81">
        <f t="shared" si="3"/>
        <v>15.55</v>
      </c>
    </row>
    <row r="206" spans="1:5" ht="32.450000000000003" customHeight="1">
      <c r="A206" s="375" t="s">
        <v>33598</v>
      </c>
      <c r="B206" s="80" t="s">
        <v>33510</v>
      </c>
      <c r="C206" s="375" t="s">
        <v>16</v>
      </c>
      <c r="D206" s="81">
        <v>25.23</v>
      </c>
      <c r="E206" s="81">
        <f t="shared" si="3"/>
        <v>20.52</v>
      </c>
    </row>
    <row r="207" spans="1:5" ht="12" customHeight="1">
      <c r="A207" s="374" t="s">
        <v>33599</v>
      </c>
      <c r="B207" s="80" t="s">
        <v>33512</v>
      </c>
      <c r="C207" s="374" t="s">
        <v>16</v>
      </c>
      <c r="D207" s="82">
        <v>36.58</v>
      </c>
      <c r="E207" s="81">
        <f t="shared" si="3"/>
        <v>29.74</v>
      </c>
    </row>
    <row r="208" spans="1:5" ht="21.95" customHeight="1">
      <c r="A208" s="374" t="s">
        <v>33600</v>
      </c>
      <c r="B208" s="80" t="s">
        <v>33601</v>
      </c>
      <c r="C208" s="374" t="s">
        <v>15</v>
      </c>
      <c r="D208" s="82">
        <v>85.37</v>
      </c>
      <c r="E208" s="81">
        <f t="shared" si="3"/>
        <v>69.41</v>
      </c>
    </row>
    <row r="209" spans="1:5" ht="21.95" customHeight="1">
      <c r="A209" s="374" t="s">
        <v>33602</v>
      </c>
      <c r="B209" s="80" t="s">
        <v>33514</v>
      </c>
      <c r="C209" s="374" t="s">
        <v>16</v>
      </c>
      <c r="D209" s="82">
        <v>60.14</v>
      </c>
      <c r="E209" s="81">
        <f t="shared" si="3"/>
        <v>48.9</v>
      </c>
    </row>
    <row r="210" spans="1:5" ht="21.95" customHeight="1">
      <c r="A210" s="375" t="s">
        <v>33603</v>
      </c>
      <c r="B210" s="80" t="s">
        <v>33604</v>
      </c>
      <c r="C210" s="375" t="s">
        <v>33605</v>
      </c>
      <c r="D210" s="81">
        <v>157.26</v>
      </c>
      <c r="E210" s="81">
        <f t="shared" si="3"/>
        <v>127.86</v>
      </c>
    </row>
    <row r="211" spans="1:5" ht="21.95" customHeight="1">
      <c r="A211" s="374" t="s">
        <v>941</v>
      </c>
      <c r="B211" s="80" t="s">
        <v>33606</v>
      </c>
      <c r="C211" s="374" t="s">
        <v>14</v>
      </c>
      <c r="D211" s="82">
        <v>117.85</v>
      </c>
      <c r="E211" s="81">
        <f t="shared" si="3"/>
        <v>95.82</v>
      </c>
    </row>
    <row r="212" spans="1:5" ht="21.95" customHeight="1">
      <c r="A212" s="375" t="s">
        <v>33607</v>
      </c>
      <c r="B212" s="80" t="s">
        <v>33608</v>
      </c>
      <c r="C212" s="375" t="s">
        <v>14</v>
      </c>
      <c r="D212" s="81">
        <v>137.71</v>
      </c>
      <c r="E212" s="81">
        <f t="shared" si="3"/>
        <v>111.96</v>
      </c>
    </row>
    <row r="213" spans="1:5" ht="11.45" customHeight="1">
      <c r="A213" s="375" t="s">
        <v>33609</v>
      </c>
      <c r="B213" s="80" t="s">
        <v>33610</v>
      </c>
      <c r="C213" s="375" t="s">
        <v>14</v>
      </c>
      <c r="D213" s="81">
        <v>169.38</v>
      </c>
      <c r="E213" s="81">
        <f t="shared" si="3"/>
        <v>137.71</v>
      </c>
    </row>
    <row r="214" spans="1:5" ht="12" customHeight="1">
      <c r="A214" s="375" t="s">
        <v>33611</v>
      </c>
      <c r="B214" s="80" t="s">
        <v>33612</v>
      </c>
      <c r="C214" s="375" t="s">
        <v>14</v>
      </c>
      <c r="D214" s="81">
        <v>242.68</v>
      </c>
      <c r="E214" s="81">
        <f t="shared" si="3"/>
        <v>197.31</v>
      </c>
    </row>
    <row r="215" spans="1:5" ht="12" customHeight="1">
      <c r="A215" s="375" t="s">
        <v>33613</v>
      </c>
      <c r="B215" s="80" t="s">
        <v>33614</v>
      </c>
      <c r="C215" s="375" t="s">
        <v>14</v>
      </c>
      <c r="D215" s="81">
        <v>365.7</v>
      </c>
      <c r="E215" s="81">
        <f t="shared" si="3"/>
        <v>297.32</v>
      </c>
    </row>
    <row r="216" spans="1:5" ht="12" customHeight="1">
      <c r="A216" s="375" t="s">
        <v>33615</v>
      </c>
      <c r="B216" s="80" t="s">
        <v>33516</v>
      </c>
      <c r="C216" s="375" t="s">
        <v>33278</v>
      </c>
      <c r="D216" s="81">
        <v>710.02</v>
      </c>
      <c r="E216" s="81">
        <f t="shared" si="3"/>
        <v>577.26</v>
      </c>
    </row>
    <row r="217" spans="1:5" ht="12" customHeight="1">
      <c r="A217" s="375" t="s">
        <v>33616</v>
      </c>
      <c r="B217" s="80" t="s">
        <v>33617</v>
      </c>
      <c r="C217" s="375" t="s">
        <v>16</v>
      </c>
      <c r="D217" s="81">
        <v>223.68</v>
      </c>
      <c r="E217" s="81">
        <f t="shared" si="3"/>
        <v>181.86</v>
      </c>
    </row>
    <row r="218" spans="1:5" ht="11.45" customHeight="1">
      <c r="A218" s="375" t="s">
        <v>33618</v>
      </c>
      <c r="B218" s="80" t="s">
        <v>33619</v>
      </c>
      <c r="C218" s="375" t="s">
        <v>16</v>
      </c>
      <c r="D218" s="81">
        <v>224.34</v>
      </c>
      <c r="E218" s="81">
        <f t="shared" si="3"/>
        <v>182.4</v>
      </c>
    </row>
    <row r="219" spans="1:5" ht="12" customHeight="1">
      <c r="A219" s="375" t="s">
        <v>33620</v>
      </c>
      <c r="B219" s="80" t="s">
        <v>33621</v>
      </c>
      <c r="C219" s="375" t="s">
        <v>16</v>
      </c>
      <c r="D219" s="81">
        <v>244.58</v>
      </c>
      <c r="E219" s="81">
        <f t="shared" si="3"/>
        <v>198.85</v>
      </c>
    </row>
    <row r="220" spans="1:5" ht="12" customHeight="1">
      <c r="A220" s="375" t="s">
        <v>33622</v>
      </c>
      <c r="B220" s="80" t="s">
        <v>33623</v>
      </c>
      <c r="C220" s="375" t="s">
        <v>16</v>
      </c>
      <c r="D220" s="81">
        <v>255.02</v>
      </c>
      <c r="E220" s="81">
        <f t="shared" si="3"/>
        <v>207.34</v>
      </c>
    </row>
    <row r="221" spans="1:5" ht="12" customHeight="1">
      <c r="A221" s="375" t="s">
        <v>33624</v>
      </c>
      <c r="B221" s="80" t="s">
        <v>33625</v>
      </c>
      <c r="C221" s="375" t="s">
        <v>16</v>
      </c>
      <c r="D221" s="81">
        <v>253.09</v>
      </c>
      <c r="E221" s="81">
        <f t="shared" si="3"/>
        <v>205.77</v>
      </c>
    </row>
    <row r="222" spans="1:5" ht="169.5" customHeight="1">
      <c r="A222" s="375" t="s">
        <v>33626</v>
      </c>
      <c r="B222" s="80" t="s">
        <v>33627</v>
      </c>
      <c r="C222" s="375" t="s">
        <v>16</v>
      </c>
      <c r="D222" s="81">
        <v>273.10000000000002</v>
      </c>
      <c r="E222" s="81">
        <f t="shared" si="3"/>
        <v>222.04</v>
      </c>
    </row>
    <row r="223" spans="1:5" ht="45.95" customHeight="1">
      <c r="A223" s="375" t="s">
        <v>33628</v>
      </c>
      <c r="B223" s="80" t="s">
        <v>33629</v>
      </c>
      <c r="C223" s="375" t="s">
        <v>16</v>
      </c>
      <c r="D223" s="81">
        <v>272.19</v>
      </c>
      <c r="E223" s="81">
        <f t="shared" si="3"/>
        <v>221.3</v>
      </c>
    </row>
    <row r="224" spans="1:5" ht="12" customHeight="1">
      <c r="A224" s="375" t="s">
        <v>33630</v>
      </c>
      <c r="B224" s="80" t="s">
        <v>33631</v>
      </c>
      <c r="C224" s="375" t="s">
        <v>16</v>
      </c>
      <c r="D224" s="81">
        <v>267.64</v>
      </c>
      <c r="E224" s="81">
        <f t="shared" si="3"/>
        <v>217.6</v>
      </c>
    </row>
    <row r="225" spans="1:5" ht="12" customHeight="1">
      <c r="A225" s="375" t="s">
        <v>33632</v>
      </c>
      <c r="B225" s="80" t="s">
        <v>33633</v>
      </c>
      <c r="C225" s="375" t="s">
        <v>18</v>
      </c>
      <c r="D225" s="81">
        <v>688.31</v>
      </c>
      <c r="E225" s="81">
        <f t="shared" si="3"/>
        <v>559.61</v>
      </c>
    </row>
    <row r="226" spans="1:5" ht="11.45" customHeight="1">
      <c r="A226" s="375" t="s">
        <v>33634</v>
      </c>
      <c r="B226" s="80" t="s">
        <v>33635</v>
      </c>
      <c r="C226" s="375" t="s">
        <v>16</v>
      </c>
      <c r="D226" s="81">
        <v>270.07</v>
      </c>
      <c r="E226" s="81">
        <f t="shared" si="3"/>
        <v>219.57</v>
      </c>
    </row>
    <row r="227" spans="1:5" ht="12" customHeight="1">
      <c r="A227" s="417" t="s">
        <v>33234</v>
      </c>
      <c r="B227" s="418"/>
      <c r="C227" s="418"/>
      <c r="E227" s="81">
        <f t="shared" si="3"/>
        <v>0</v>
      </c>
    </row>
    <row r="228" spans="1:5" ht="12" customHeight="1">
      <c r="A228" s="419" t="s">
        <v>33235</v>
      </c>
      <c r="B228" s="376" t="s">
        <v>14652</v>
      </c>
      <c r="C228" s="377" t="s">
        <v>33236</v>
      </c>
      <c r="E228" s="81">
        <f t="shared" si="3"/>
        <v>0</v>
      </c>
    </row>
    <row r="229" spans="1:5" ht="12" customHeight="1">
      <c r="E229" s="81">
        <f t="shared" si="3"/>
        <v>0</v>
      </c>
    </row>
    <row r="230" spans="1:5" ht="12" customHeight="1">
      <c r="A230" s="375" t="s">
        <v>33636</v>
      </c>
      <c r="B230" s="80" t="s">
        <v>33637</v>
      </c>
      <c r="C230" s="375" t="s">
        <v>18</v>
      </c>
      <c r="D230" s="81">
        <v>718.2</v>
      </c>
      <c r="E230" s="81">
        <f t="shared" si="3"/>
        <v>583.91</v>
      </c>
    </row>
    <row r="231" spans="1:5" ht="11.45" customHeight="1">
      <c r="A231" s="375" t="s">
        <v>33638</v>
      </c>
      <c r="B231" s="80" t="s">
        <v>33639</v>
      </c>
      <c r="C231" s="375" t="s">
        <v>16</v>
      </c>
      <c r="D231" s="81">
        <v>283.17</v>
      </c>
      <c r="E231" s="81">
        <f t="shared" si="3"/>
        <v>230.22</v>
      </c>
    </row>
    <row r="232" spans="1:5" ht="12" customHeight="1">
      <c r="A232" s="375" t="s">
        <v>33640</v>
      </c>
      <c r="B232" s="80" t="s">
        <v>33641</v>
      </c>
      <c r="C232" s="375" t="s">
        <v>16</v>
      </c>
      <c r="D232" s="81">
        <v>195.11</v>
      </c>
      <c r="E232" s="81">
        <f t="shared" si="3"/>
        <v>158.63</v>
      </c>
    </row>
    <row r="233" spans="1:5" ht="12" customHeight="1">
      <c r="A233" s="375" t="s">
        <v>33642</v>
      </c>
      <c r="B233" s="80" t="s">
        <v>33643</v>
      </c>
      <c r="C233" s="375" t="s">
        <v>16</v>
      </c>
      <c r="D233" s="81">
        <v>230.24</v>
      </c>
      <c r="E233" s="81">
        <f t="shared" si="3"/>
        <v>187.19</v>
      </c>
    </row>
    <row r="234" spans="1:5" ht="12" customHeight="1">
      <c r="A234" s="375" t="s">
        <v>947</v>
      </c>
      <c r="B234" s="80" t="s">
        <v>33522</v>
      </c>
      <c r="C234" s="375" t="s">
        <v>18</v>
      </c>
      <c r="D234" s="81">
        <v>745.95</v>
      </c>
      <c r="E234" s="81">
        <f t="shared" si="3"/>
        <v>606.47</v>
      </c>
    </row>
    <row r="235" spans="1:5" ht="11.45" customHeight="1">
      <c r="A235" s="375" t="s">
        <v>33644</v>
      </c>
      <c r="B235" s="80" t="s">
        <v>33645</v>
      </c>
      <c r="C235" s="375" t="s">
        <v>16</v>
      </c>
      <c r="D235" s="81">
        <v>242.35</v>
      </c>
      <c r="E235" s="81">
        <f t="shared" si="3"/>
        <v>197.04</v>
      </c>
    </row>
    <row r="236" spans="1:5" ht="12" customHeight="1">
      <c r="A236" s="375" t="s">
        <v>33646</v>
      </c>
      <c r="B236" s="80" t="s">
        <v>33647</v>
      </c>
      <c r="C236" s="375" t="s">
        <v>18</v>
      </c>
      <c r="D236" s="81">
        <v>734.71</v>
      </c>
      <c r="E236" s="81">
        <f t="shared" si="3"/>
        <v>597.33000000000004</v>
      </c>
    </row>
    <row r="237" spans="1:5" ht="12" customHeight="1">
      <c r="A237" s="375" t="s">
        <v>33648</v>
      </c>
      <c r="B237" s="80" t="s">
        <v>33649</v>
      </c>
      <c r="C237" s="375" t="s">
        <v>18</v>
      </c>
      <c r="D237" s="81">
        <v>760.41</v>
      </c>
      <c r="E237" s="81">
        <f t="shared" si="3"/>
        <v>618.22</v>
      </c>
    </row>
    <row r="238" spans="1:5" ht="12" customHeight="1">
      <c r="A238" s="375" t="s">
        <v>33650</v>
      </c>
      <c r="B238" s="80" t="s">
        <v>33651</v>
      </c>
      <c r="C238" s="375" t="s">
        <v>16</v>
      </c>
      <c r="D238" s="81">
        <v>271.72000000000003</v>
      </c>
      <c r="E238" s="81">
        <f t="shared" si="3"/>
        <v>220.92</v>
      </c>
    </row>
    <row r="239" spans="1:5" ht="11.45" customHeight="1">
      <c r="A239" s="375" t="s">
        <v>33652</v>
      </c>
      <c r="B239" s="80" t="s">
        <v>33653</v>
      </c>
      <c r="C239" s="375" t="s">
        <v>16</v>
      </c>
      <c r="D239" s="81">
        <v>295.32</v>
      </c>
      <c r="E239" s="81">
        <f t="shared" si="3"/>
        <v>240.1</v>
      </c>
    </row>
    <row r="240" spans="1:5" ht="12" customHeight="1">
      <c r="A240" s="375" t="s">
        <v>33654</v>
      </c>
      <c r="B240" s="80" t="s">
        <v>33655</v>
      </c>
      <c r="C240" s="375" t="s">
        <v>16</v>
      </c>
      <c r="D240" s="81">
        <v>304.72000000000003</v>
      </c>
      <c r="E240" s="81">
        <f t="shared" si="3"/>
        <v>247.74</v>
      </c>
    </row>
    <row r="241" spans="1:5" ht="12" customHeight="1">
      <c r="A241" s="375" t="s">
        <v>33656</v>
      </c>
      <c r="B241" s="80" t="s">
        <v>33528</v>
      </c>
      <c r="C241" s="375" t="s">
        <v>18</v>
      </c>
      <c r="D241" s="81">
        <v>789.99</v>
      </c>
      <c r="E241" s="81">
        <f t="shared" si="3"/>
        <v>642.27</v>
      </c>
    </row>
    <row r="242" spans="1:5" ht="12" customHeight="1">
      <c r="A242" s="375" t="s">
        <v>33657</v>
      </c>
      <c r="B242" s="80" t="s">
        <v>33658</v>
      </c>
      <c r="C242" s="375" t="s">
        <v>16</v>
      </c>
      <c r="D242" s="81">
        <v>319.05</v>
      </c>
      <c r="E242" s="81">
        <f t="shared" si="3"/>
        <v>259.39999999999998</v>
      </c>
    </row>
    <row r="243" spans="1:5" ht="12" customHeight="1">
      <c r="A243" s="375" t="s">
        <v>33659</v>
      </c>
      <c r="B243" s="80" t="s">
        <v>33660</v>
      </c>
      <c r="C243" s="375" t="s">
        <v>16</v>
      </c>
      <c r="D243" s="81">
        <v>332.97</v>
      </c>
      <c r="E243" s="81">
        <f t="shared" si="3"/>
        <v>270.70999999999998</v>
      </c>
    </row>
    <row r="244" spans="1:5" ht="11.45" customHeight="1">
      <c r="A244" s="375" t="s">
        <v>33661</v>
      </c>
      <c r="B244" s="80" t="s">
        <v>33662</v>
      </c>
      <c r="C244" s="375" t="s">
        <v>16</v>
      </c>
      <c r="D244" s="81">
        <v>413.04</v>
      </c>
      <c r="E244" s="81">
        <f t="shared" si="3"/>
        <v>335.81</v>
      </c>
    </row>
    <row r="245" spans="1:5" ht="12" customHeight="1">
      <c r="A245" s="375" t="s">
        <v>33663</v>
      </c>
      <c r="B245" s="80" t="s">
        <v>33664</v>
      </c>
      <c r="C245" s="375" t="s">
        <v>16</v>
      </c>
      <c r="D245" s="81">
        <v>380.33</v>
      </c>
      <c r="E245" s="81">
        <f t="shared" si="3"/>
        <v>309.22000000000003</v>
      </c>
    </row>
    <row r="246" spans="1:5" ht="12" customHeight="1">
      <c r="A246" s="375" t="s">
        <v>33665</v>
      </c>
      <c r="B246" s="80" t="s">
        <v>33666</v>
      </c>
      <c r="C246" s="375" t="s">
        <v>16</v>
      </c>
      <c r="D246" s="81">
        <v>407.88</v>
      </c>
      <c r="E246" s="81">
        <f t="shared" si="3"/>
        <v>331.61</v>
      </c>
    </row>
    <row r="247" spans="1:5" ht="12" customHeight="1">
      <c r="A247" s="375" t="s">
        <v>33667</v>
      </c>
      <c r="B247" s="80" t="s">
        <v>33668</v>
      </c>
      <c r="C247" s="375" t="s">
        <v>16</v>
      </c>
      <c r="D247" s="81">
        <v>428.66</v>
      </c>
      <c r="E247" s="81">
        <f t="shared" si="3"/>
        <v>348.51</v>
      </c>
    </row>
    <row r="248" spans="1:5" ht="12" customHeight="1">
      <c r="A248" s="375" t="s">
        <v>33669</v>
      </c>
      <c r="B248" s="80" t="s">
        <v>33670</v>
      </c>
      <c r="C248" s="375" t="s">
        <v>16</v>
      </c>
      <c r="D248" s="81">
        <v>428.69</v>
      </c>
      <c r="E248" s="81">
        <f t="shared" si="3"/>
        <v>348.53</v>
      </c>
    </row>
    <row r="249" spans="1:5" ht="11.45" customHeight="1">
      <c r="A249" s="375" t="s">
        <v>33671</v>
      </c>
      <c r="B249" s="80" t="s">
        <v>33672</v>
      </c>
      <c r="C249" s="375" t="s">
        <v>16</v>
      </c>
      <c r="D249" s="81">
        <v>276.68</v>
      </c>
      <c r="E249" s="81">
        <f t="shared" si="3"/>
        <v>224.95</v>
      </c>
    </row>
    <row r="250" spans="1:5" ht="12" customHeight="1">
      <c r="A250" s="375" t="s">
        <v>33673</v>
      </c>
      <c r="B250" s="80" t="s">
        <v>33674</v>
      </c>
      <c r="C250" s="375" t="s">
        <v>16</v>
      </c>
      <c r="D250" s="81">
        <v>305.42</v>
      </c>
      <c r="E250" s="81">
        <f t="shared" si="3"/>
        <v>248.31</v>
      </c>
    </row>
    <row r="251" spans="1:5" ht="12" customHeight="1">
      <c r="A251" s="375" t="s">
        <v>33675</v>
      </c>
      <c r="B251" s="80" t="s">
        <v>33676</v>
      </c>
      <c r="C251" s="375" t="s">
        <v>16</v>
      </c>
      <c r="D251" s="81">
        <v>318.98</v>
      </c>
      <c r="E251" s="81">
        <f t="shared" si="3"/>
        <v>259.33999999999997</v>
      </c>
    </row>
    <row r="252" spans="1:5" ht="12" customHeight="1">
      <c r="A252" s="375" t="s">
        <v>33677</v>
      </c>
      <c r="B252" s="80" t="s">
        <v>33678</v>
      </c>
      <c r="C252" s="375" t="s">
        <v>16</v>
      </c>
      <c r="D252" s="81">
        <v>342.52</v>
      </c>
      <c r="E252" s="81">
        <f t="shared" si="3"/>
        <v>278.48</v>
      </c>
    </row>
    <row r="253" spans="1:5" ht="11.45" customHeight="1">
      <c r="A253" s="375" t="s">
        <v>33679</v>
      </c>
      <c r="B253" s="80" t="s">
        <v>33680</v>
      </c>
      <c r="C253" s="375" t="s">
        <v>18</v>
      </c>
      <c r="D253" s="81">
        <v>557.08000000000004</v>
      </c>
      <c r="E253" s="81">
        <f t="shared" si="3"/>
        <v>452.92</v>
      </c>
    </row>
    <row r="254" spans="1:5" ht="12" customHeight="1">
      <c r="A254" s="375" t="s">
        <v>33681</v>
      </c>
      <c r="B254" s="80" t="s">
        <v>33682</v>
      </c>
      <c r="C254" s="375" t="s">
        <v>18</v>
      </c>
      <c r="D254" s="81">
        <v>1291.42</v>
      </c>
      <c r="E254" s="81">
        <f t="shared" si="3"/>
        <v>1049.94</v>
      </c>
    </row>
    <row r="255" spans="1:5" ht="12" customHeight="1">
      <c r="A255" s="375" t="s">
        <v>33683</v>
      </c>
      <c r="B255" s="80" t="s">
        <v>33684</v>
      </c>
      <c r="C255" s="375" t="s">
        <v>16</v>
      </c>
      <c r="D255" s="81">
        <v>355.88</v>
      </c>
      <c r="E255" s="81">
        <f t="shared" si="3"/>
        <v>289.33999999999997</v>
      </c>
    </row>
    <row r="256" spans="1:5" ht="12" customHeight="1">
      <c r="A256" s="375" t="s">
        <v>33685</v>
      </c>
      <c r="B256" s="80" t="s">
        <v>33686</v>
      </c>
      <c r="C256" s="375" t="s">
        <v>16</v>
      </c>
      <c r="D256" s="81">
        <v>371.29</v>
      </c>
      <c r="E256" s="81">
        <f t="shared" si="3"/>
        <v>301.87</v>
      </c>
    </row>
    <row r="257" spans="1:5" ht="12" customHeight="1">
      <c r="A257" s="375" t="s">
        <v>33687</v>
      </c>
      <c r="B257" s="80" t="s">
        <v>33688</v>
      </c>
      <c r="C257" s="375" t="s">
        <v>16</v>
      </c>
      <c r="D257" s="81">
        <v>383.29</v>
      </c>
      <c r="E257" s="81">
        <f t="shared" si="3"/>
        <v>311.62</v>
      </c>
    </row>
    <row r="258" spans="1:5" ht="11.45" customHeight="1">
      <c r="A258" s="375" t="s">
        <v>33689</v>
      </c>
      <c r="B258" s="80" t="s">
        <v>33690</v>
      </c>
      <c r="C258" s="375" t="s">
        <v>16</v>
      </c>
      <c r="D258" s="81">
        <v>409.15</v>
      </c>
      <c r="E258" s="81">
        <f t="shared" si="3"/>
        <v>332.65</v>
      </c>
    </row>
    <row r="259" spans="1:5" ht="12" customHeight="1">
      <c r="A259" s="375" t="s">
        <v>33691</v>
      </c>
      <c r="B259" s="80" t="s">
        <v>33692</v>
      </c>
      <c r="C259" s="375" t="s">
        <v>13</v>
      </c>
      <c r="D259" s="81">
        <v>109.97</v>
      </c>
      <c r="E259" s="81">
        <f t="shared" si="3"/>
        <v>89.41</v>
      </c>
    </row>
    <row r="260" spans="1:5" ht="12" customHeight="1">
      <c r="A260" s="375" t="s">
        <v>33693</v>
      </c>
      <c r="B260" s="80" t="s">
        <v>33694</v>
      </c>
      <c r="C260" s="375" t="s">
        <v>16</v>
      </c>
      <c r="D260" s="81">
        <v>297.29000000000002</v>
      </c>
      <c r="E260" s="81">
        <f t="shared" si="3"/>
        <v>241.7</v>
      </c>
    </row>
    <row r="261" spans="1:5" ht="12" customHeight="1">
      <c r="A261" s="375" t="s">
        <v>33695</v>
      </c>
      <c r="B261" s="80" t="s">
        <v>33696</v>
      </c>
      <c r="C261" s="375" t="s">
        <v>16</v>
      </c>
      <c r="D261" s="81">
        <v>345.07</v>
      </c>
      <c r="E261" s="81">
        <f t="shared" ref="E261:E324" si="4">ROUNDUP(D261/1.23,2)</f>
        <v>280.55</v>
      </c>
    </row>
    <row r="262" spans="1:5" ht="12" customHeight="1">
      <c r="A262" s="375" t="s">
        <v>33697</v>
      </c>
      <c r="B262" s="80" t="s">
        <v>33698</v>
      </c>
      <c r="C262" s="375" t="s">
        <v>16</v>
      </c>
      <c r="D262" s="81">
        <v>322.22000000000003</v>
      </c>
      <c r="E262" s="81">
        <f t="shared" si="4"/>
        <v>261.97000000000003</v>
      </c>
    </row>
    <row r="263" spans="1:5" ht="11.45" customHeight="1">
      <c r="A263" s="375" t="s">
        <v>33699</v>
      </c>
      <c r="B263" s="80" t="s">
        <v>33700</v>
      </c>
      <c r="C263" s="375" t="s">
        <v>16</v>
      </c>
      <c r="D263" s="81">
        <v>370.45</v>
      </c>
      <c r="E263" s="81">
        <f t="shared" si="4"/>
        <v>301.18</v>
      </c>
    </row>
    <row r="264" spans="1:5" ht="21.95" customHeight="1">
      <c r="A264" s="375" t="s">
        <v>33701</v>
      </c>
      <c r="B264" s="80" t="s">
        <v>33702</v>
      </c>
      <c r="C264" s="375" t="s">
        <v>16</v>
      </c>
      <c r="D264" s="81">
        <v>367.61</v>
      </c>
      <c r="E264" s="81">
        <f t="shared" si="4"/>
        <v>298.87</v>
      </c>
    </row>
    <row r="265" spans="1:5" ht="12" customHeight="1">
      <c r="A265" s="375" t="s">
        <v>33703</v>
      </c>
      <c r="B265" s="80" t="s">
        <v>33704</v>
      </c>
      <c r="C265" s="375" t="s">
        <v>16</v>
      </c>
      <c r="D265" s="81">
        <v>412.36</v>
      </c>
      <c r="E265" s="81">
        <f t="shared" si="4"/>
        <v>335.26</v>
      </c>
    </row>
    <row r="266" spans="1:5" ht="12" customHeight="1">
      <c r="A266" s="375" t="s">
        <v>33705</v>
      </c>
      <c r="B266" s="80" t="s">
        <v>33706</v>
      </c>
      <c r="C266" s="375" t="s">
        <v>16</v>
      </c>
      <c r="D266" s="81">
        <v>426.98</v>
      </c>
      <c r="E266" s="81">
        <f t="shared" si="4"/>
        <v>347.14</v>
      </c>
    </row>
    <row r="267" spans="1:5" ht="12" customHeight="1">
      <c r="A267" s="375" t="s">
        <v>33707</v>
      </c>
      <c r="B267" s="80" t="s">
        <v>33708</v>
      </c>
      <c r="C267" s="375" t="s">
        <v>16</v>
      </c>
      <c r="D267" s="81">
        <v>464.52</v>
      </c>
      <c r="E267" s="81">
        <f t="shared" si="4"/>
        <v>377.66</v>
      </c>
    </row>
    <row r="268" spans="1:5" ht="11.45" customHeight="1">
      <c r="A268" s="375" t="s">
        <v>33709</v>
      </c>
      <c r="B268" s="80" t="s">
        <v>33710</v>
      </c>
      <c r="C268" s="375" t="s">
        <v>18</v>
      </c>
      <c r="D268" s="81">
        <v>7748.4</v>
      </c>
      <c r="E268" s="81">
        <f t="shared" si="4"/>
        <v>6299.52</v>
      </c>
    </row>
    <row r="269" spans="1:5" ht="21.95" customHeight="1">
      <c r="A269" s="375" t="s">
        <v>33711</v>
      </c>
      <c r="B269" s="80" t="s">
        <v>33532</v>
      </c>
      <c r="C269" s="375" t="s">
        <v>18</v>
      </c>
      <c r="D269" s="81">
        <v>7493.51</v>
      </c>
      <c r="E269" s="81">
        <f t="shared" si="4"/>
        <v>6092.29</v>
      </c>
    </row>
    <row r="270" spans="1:5" ht="22.7" customHeight="1">
      <c r="A270" s="375" t="s">
        <v>33712</v>
      </c>
      <c r="B270" s="80" t="s">
        <v>33534</v>
      </c>
      <c r="C270" s="375" t="s">
        <v>33278</v>
      </c>
      <c r="D270" s="81">
        <v>710.02</v>
      </c>
      <c r="E270" s="81">
        <f t="shared" si="4"/>
        <v>577.26</v>
      </c>
    </row>
    <row r="271" spans="1:5" ht="169.5" customHeight="1">
      <c r="A271" s="375" t="s">
        <v>33713</v>
      </c>
      <c r="B271" s="80" t="s">
        <v>33714</v>
      </c>
      <c r="C271" s="375" t="s">
        <v>16</v>
      </c>
      <c r="D271" s="81">
        <v>226.71</v>
      </c>
      <c r="E271" s="81">
        <f t="shared" si="4"/>
        <v>184.32</v>
      </c>
    </row>
    <row r="272" spans="1:5" ht="45.95" customHeight="1">
      <c r="A272" s="375" t="s">
        <v>33715</v>
      </c>
      <c r="B272" s="80" t="s">
        <v>33716</v>
      </c>
      <c r="C272" s="375" t="s">
        <v>13</v>
      </c>
      <c r="D272" s="81">
        <v>99.89</v>
      </c>
      <c r="E272" s="81">
        <f t="shared" si="4"/>
        <v>81.22</v>
      </c>
    </row>
    <row r="273" spans="1:5" ht="21.95" customHeight="1">
      <c r="A273" s="375" t="s">
        <v>33717</v>
      </c>
      <c r="B273" s="80" t="s">
        <v>33718</v>
      </c>
      <c r="C273" s="375" t="s">
        <v>16</v>
      </c>
      <c r="D273" s="81">
        <v>27.1</v>
      </c>
      <c r="E273" s="81">
        <f t="shared" si="4"/>
        <v>22.04</v>
      </c>
    </row>
    <row r="274" spans="1:5" ht="32.450000000000003" customHeight="1">
      <c r="A274" s="375" t="s">
        <v>33719</v>
      </c>
      <c r="B274" s="80" t="s">
        <v>33720</v>
      </c>
      <c r="C274" s="375" t="s">
        <v>15</v>
      </c>
      <c r="D274" s="81">
        <v>32.42</v>
      </c>
      <c r="E274" s="81">
        <f t="shared" si="4"/>
        <v>26.36</v>
      </c>
    </row>
    <row r="275" spans="1:5" ht="12" customHeight="1">
      <c r="A275" s="375" t="s">
        <v>33721</v>
      </c>
      <c r="B275" s="80" t="s">
        <v>33722</v>
      </c>
      <c r="C275" s="375" t="s">
        <v>15</v>
      </c>
      <c r="D275" s="81">
        <v>35.75</v>
      </c>
      <c r="E275" s="81">
        <f t="shared" si="4"/>
        <v>29.07</v>
      </c>
    </row>
    <row r="276" spans="1:5" ht="12" customHeight="1">
      <c r="A276" s="375" t="s">
        <v>33234</v>
      </c>
      <c r="B276" s="80"/>
      <c r="C276" s="375"/>
      <c r="D276" s="81"/>
      <c r="E276" s="81">
        <f t="shared" si="4"/>
        <v>0</v>
      </c>
    </row>
    <row r="277" spans="1:5" ht="12" customHeight="1">
      <c r="A277" s="417" t="s">
        <v>33235</v>
      </c>
      <c r="B277" s="418" t="s">
        <v>14652</v>
      </c>
      <c r="C277" s="418" t="s">
        <v>33236</v>
      </c>
      <c r="E277" s="81">
        <f t="shared" si="4"/>
        <v>0</v>
      </c>
    </row>
    <row r="278" spans="1:5" ht="11.45" customHeight="1">
      <c r="A278" s="419"/>
      <c r="B278" s="376"/>
      <c r="C278" s="377"/>
      <c r="E278" s="81">
        <f t="shared" si="4"/>
        <v>0</v>
      </c>
    </row>
    <row r="279" spans="1:5" ht="12" customHeight="1">
      <c r="A279" s="420" t="s">
        <v>957</v>
      </c>
      <c r="B279" s="70" t="s">
        <v>33723</v>
      </c>
      <c r="C279" s="70" t="s">
        <v>15</v>
      </c>
      <c r="D279" s="70">
        <v>5.97</v>
      </c>
      <c r="E279" s="81">
        <f t="shared" si="4"/>
        <v>4.8600000000000003</v>
      </c>
    </row>
    <row r="280" spans="1:5" ht="12" customHeight="1">
      <c r="A280" s="375" t="s">
        <v>33724</v>
      </c>
      <c r="B280" s="80" t="s">
        <v>33725</v>
      </c>
      <c r="C280" s="375" t="s">
        <v>33278</v>
      </c>
      <c r="D280" s="81">
        <v>710.02</v>
      </c>
      <c r="E280" s="81">
        <f t="shared" si="4"/>
        <v>577.26</v>
      </c>
    </row>
    <row r="281" spans="1:5" ht="12" customHeight="1">
      <c r="A281" s="374" t="s">
        <v>33726</v>
      </c>
      <c r="B281" s="80" t="s">
        <v>33727</v>
      </c>
      <c r="C281" s="374" t="s">
        <v>14</v>
      </c>
      <c r="D281" s="82">
        <v>781.44</v>
      </c>
      <c r="E281" s="81">
        <f t="shared" si="4"/>
        <v>635.32000000000005</v>
      </c>
    </row>
    <row r="282" spans="1:5" ht="21.95" customHeight="1">
      <c r="A282" s="375" t="s">
        <v>33728</v>
      </c>
      <c r="B282" s="80" t="s">
        <v>33729</v>
      </c>
      <c r="C282" s="375" t="s">
        <v>13</v>
      </c>
      <c r="D282" s="81">
        <v>53.59</v>
      </c>
      <c r="E282" s="81">
        <f t="shared" si="4"/>
        <v>43.57</v>
      </c>
    </row>
    <row r="283" spans="1:5" ht="11.45" customHeight="1">
      <c r="A283" s="375" t="s">
        <v>33730</v>
      </c>
      <c r="B283" s="80" t="s">
        <v>33731</v>
      </c>
      <c r="C283" s="375" t="s">
        <v>13</v>
      </c>
      <c r="D283" s="81">
        <v>73.61</v>
      </c>
      <c r="E283" s="81">
        <f t="shared" si="4"/>
        <v>59.85</v>
      </c>
    </row>
    <row r="284" spans="1:5" ht="12" customHeight="1">
      <c r="A284" s="375" t="s">
        <v>33732</v>
      </c>
      <c r="B284" s="80" t="s">
        <v>33733</v>
      </c>
      <c r="C284" s="375" t="s">
        <v>33278</v>
      </c>
      <c r="D284" s="81">
        <v>710.02</v>
      </c>
      <c r="E284" s="81">
        <f t="shared" si="4"/>
        <v>577.26</v>
      </c>
    </row>
    <row r="285" spans="1:5" ht="12" customHeight="1">
      <c r="A285" s="375" t="s">
        <v>33734</v>
      </c>
      <c r="B285" s="80" t="s">
        <v>33735</v>
      </c>
      <c r="C285" s="375" t="s">
        <v>18</v>
      </c>
      <c r="D285" s="81">
        <v>549.39</v>
      </c>
      <c r="E285" s="81">
        <f t="shared" si="4"/>
        <v>446.66</v>
      </c>
    </row>
    <row r="286" spans="1:5" ht="12" customHeight="1">
      <c r="A286" s="375" t="s">
        <v>33736</v>
      </c>
      <c r="B286" s="80" t="s">
        <v>33737</v>
      </c>
      <c r="C286" s="375" t="s">
        <v>16</v>
      </c>
      <c r="D286" s="81">
        <v>41.2</v>
      </c>
      <c r="E286" s="81">
        <f t="shared" si="4"/>
        <v>33.5</v>
      </c>
    </row>
    <row r="287" spans="1:5" ht="12" customHeight="1">
      <c r="A287" s="375" t="s">
        <v>33738</v>
      </c>
      <c r="B287" s="80" t="s">
        <v>33380</v>
      </c>
      <c r="C287" s="375" t="s">
        <v>33278</v>
      </c>
      <c r="D287" s="81">
        <v>710.02</v>
      </c>
      <c r="E287" s="81">
        <f t="shared" si="4"/>
        <v>577.26</v>
      </c>
    </row>
    <row r="288" spans="1:5" ht="11.45" customHeight="1">
      <c r="A288" s="375" t="s">
        <v>33739</v>
      </c>
      <c r="B288" s="80" t="s">
        <v>8165</v>
      </c>
      <c r="C288" s="375" t="s">
        <v>33278</v>
      </c>
      <c r="D288" s="81">
        <v>710.02</v>
      </c>
      <c r="E288" s="81">
        <f t="shared" si="4"/>
        <v>577.26</v>
      </c>
    </row>
    <row r="289" spans="1:5" ht="12" customHeight="1">
      <c r="A289" s="375" t="s">
        <v>33740</v>
      </c>
      <c r="B289" s="80" t="s">
        <v>33383</v>
      </c>
      <c r="C289" s="375" t="s">
        <v>33278</v>
      </c>
      <c r="D289" s="81">
        <v>710.02</v>
      </c>
      <c r="E289" s="81">
        <f t="shared" si="4"/>
        <v>577.26</v>
      </c>
    </row>
    <row r="290" spans="1:5" ht="12" customHeight="1">
      <c r="A290" s="375" t="s">
        <v>33741</v>
      </c>
      <c r="B290" s="80" t="s">
        <v>33742</v>
      </c>
      <c r="C290" s="375" t="s">
        <v>33278</v>
      </c>
      <c r="D290" s="81">
        <v>710.02</v>
      </c>
      <c r="E290" s="81">
        <f t="shared" si="4"/>
        <v>577.26</v>
      </c>
    </row>
    <row r="291" spans="1:5" ht="12" customHeight="1">
      <c r="A291" s="375" t="s">
        <v>33743</v>
      </c>
      <c r="B291" s="80" t="s">
        <v>33744</v>
      </c>
      <c r="C291" s="375" t="s">
        <v>16</v>
      </c>
      <c r="D291" s="81">
        <v>101.1</v>
      </c>
      <c r="E291" s="81">
        <f t="shared" si="4"/>
        <v>82.2</v>
      </c>
    </row>
    <row r="292" spans="1:5" ht="12" customHeight="1">
      <c r="A292" s="375" t="s">
        <v>33745</v>
      </c>
      <c r="B292" s="80" t="s">
        <v>33746</v>
      </c>
      <c r="C292" s="375" t="s">
        <v>16</v>
      </c>
      <c r="D292" s="81">
        <v>175.72</v>
      </c>
      <c r="E292" s="81">
        <f t="shared" si="4"/>
        <v>142.87</v>
      </c>
    </row>
    <row r="293" spans="1:5" ht="11.45" customHeight="1">
      <c r="A293" s="375" t="s">
        <v>33747</v>
      </c>
      <c r="B293" s="80" t="s">
        <v>33748</v>
      </c>
      <c r="C293" s="375" t="s">
        <v>16</v>
      </c>
      <c r="D293" s="81">
        <v>319.52</v>
      </c>
      <c r="E293" s="81">
        <f t="shared" si="4"/>
        <v>259.77999999999997</v>
      </c>
    </row>
    <row r="294" spans="1:5" ht="12" customHeight="1">
      <c r="A294" s="375" t="s">
        <v>33749</v>
      </c>
      <c r="B294" s="80" t="s">
        <v>33750</v>
      </c>
      <c r="C294" s="375" t="s">
        <v>16</v>
      </c>
      <c r="D294" s="81">
        <v>133.63</v>
      </c>
      <c r="E294" s="81">
        <f t="shared" si="4"/>
        <v>108.65</v>
      </c>
    </row>
    <row r="295" spans="1:5" ht="12" customHeight="1">
      <c r="A295" s="375" t="s">
        <v>33751</v>
      </c>
      <c r="B295" s="80" t="s">
        <v>33752</v>
      </c>
      <c r="C295" s="375" t="s">
        <v>16</v>
      </c>
      <c r="D295" s="81">
        <v>206.88</v>
      </c>
      <c r="E295" s="81">
        <f t="shared" si="4"/>
        <v>168.2</v>
      </c>
    </row>
    <row r="296" spans="1:5" ht="12" customHeight="1">
      <c r="A296" s="375" t="s">
        <v>33753</v>
      </c>
      <c r="B296" s="80" t="s">
        <v>33754</v>
      </c>
      <c r="C296" s="375" t="s">
        <v>16</v>
      </c>
      <c r="D296" s="81">
        <v>271.49</v>
      </c>
      <c r="E296" s="81">
        <f t="shared" si="4"/>
        <v>220.73</v>
      </c>
    </row>
    <row r="297" spans="1:5" ht="11.45" customHeight="1">
      <c r="A297" s="375" t="s">
        <v>33755</v>
      </c>
      <c r="B297" s="80" t="s">
        <v>33756</v>
      </c>
      <c r="C297" s="375" t="s">
        <v>16</v>
      </c>
      <c r="D297" s="81">
        <v>448.67</v>
      </c>
      <c r="E297" s="81">
        <f t="shared" si="4"/>
        <v>364.78</v>
      </c>
    </row>
    <row r="298" spans="1:5" ht="12" customHeight="1">
      <c r="A298" s="375" t="s">
        <v>33757</v>
      </c>
      <c r="B298" s="80" t="s">
        <v>33758</v>
      </c>
      <c r="C298" s="375" t="s">
        <v>16</v>
      </c>
      <c r="D298" s="81">
        <v>255.59</v>
      </c>
      <c r="E298" s="81">
        <f t="shared" si="4"/>
        <v>207.8</v>
      </c>
    </row>
    <row r="299" spans="1:5" ht="12" customHeight="1">
      <c r="A299" s="375" t="s">
        <v>33759</v>
      </c>
      <c r="B299" s="80" t="s">
        <v>33760</v>
      </c>
      <c r="C299" s="375" t="s">
        <v>16</v>
      </c>
      <c r="D299" s="81">
        <v>205.2</v>
      </c>
      <c r="E299" s="81">
        <f t="shared" si="4"/>
        <v>166.83</v>
      </c>
    </row>
    <row r="300" spans="1:5" ht="12" customHeight="1">
      <c r="A300" s="375" t="s">
        <v>33761</v>
      </c>
      <c r="B300" s="80" t="s">
        <v>33762</v>
      </c>
      <c r="C300" s="375" t="s">
        <v>16</v>
      </c>
      <c r="D300" s="81">
        <v>355.94</v>
      </c>
      <c r="E300" s="81">
        <f t="shared" si="4"/>
        <v>289.39</v>
      </c>
    </row>
    <row r="301" spans="1:5" ht="12" customHeight="1">
      <c r="A301" s="375" t="s">
        <v>1024</v>
      </c>
      <c r="B301" s="80" t="s">
        <v>33763</v>
      </c>
      <c r="C301" s="375" t="s">
        <v>16</v>
      </c>
      <c r="D301" s="81">
        <v>650.79</v>
      </c>
      <c r="E301" s="81">
        <f t="shared" si="4"/>
        <v>529.1</v>
      </c>
    </row>
    <row r="302" spans="1:5" ht="11.45" customHeight="1">
      <c r="A302" s="375" t="s">
        <v>33764</v>
      </c>
      <c r="B302" s="80" t="s">
        <v>33765</v>
      </c>
      <c r="C302" s="375" t="s">
        <v>16</v>
      </c>
      <c r="D302" s="81">
        <v>103.28</v>
      </c>
      <c r="E302" s="81">
        <f t="shared" si="4"/>
        <v>83.97</v>
      </c>
    </row>
    <row r="303" spans="1:5" ht="33" customHeight="1">
      <c r="A303" s="375" t="s">
        <v>33766</v>
      </c>
      <c r="B303" s="80" t="s">
        <v>33767</v>
      </c>
      <c r="C303" s="375" t="s">
        <v>16</v>
      </c>
      <c r="D303" s="81">
        <v>122.06</v>
      </c>
      <c r="E303" s="81">
        <f t="shared" si="4"/>
        <v>99.24</v>
      </c>
    </row>
    <row r="304" spans="1:5" ht="11.45" customHeight="1">
      <c r="A304" s="375" t="s">
        <v>33768</v>
      </c>
      <c r="B304" s="80" t="s">
        <v>33769</v>
      </c>
      <c r="C304" s="375" t="s">
        <v>16</v>
      </c>
      <c r="D304" s="81">
        <v>148.86000000000001</v>
      </c>
      <c r="E304" s="81">
        <f t="shared" si="4"/>
        <v>121.03</v>
      </c>
    </row>
    <row r="305" spans="1:5" ht="12" customHeight="1">
      <c r="A305" s="375" t="s">
        <v>33770</v>
      </c>
      <c r="B305" s="80" t="s">
        <v>33771</v>
      </c>
      <c r="C305" s="375" t="s">
        <v>16</v>
      </c>
      <c r="D305" s="81">
        <v>103.21</v>
      </c>
      <c r="E305" s="81">
        <f t="shared" si="4"/>
        <v>83.92</v>
      </c>
    </row>
    <row r="306" spans="1:5" ht="12" customHeight="1">
      <c r="A306" s="375" t="s">
        <v>33772</v>
      </c>
      <c r="B306" s="80" t="s">
        <v>33773</v>
      </c>
      <c r="C306" s="375" t="s">
        <v>16</v>
      </c>
      <c r="D306" s="81">
        <v>125.75</v>
      </c>
      <c r="E306" s="81">
        <f t="shared" si="4"/>
        <v>102.24</v>
      </c>
    </row>
    <row r="307" spans="1:5" ht="21.95" customHeight="1">
      <c r="A307" s="375" t="s">
        <v>33774</v>
      </c>
      <c r="B307" s="80" t="s">
        <v>33530</v>
      </c>
      <c r="C307" s="375" t="s">
        <v>18</v>
      </c>
      <c r="D307" s="81">
        <v>735.19</v>
      </c>
      <c r="E307" s="81">
        <f t="shared" si="4"/>
        <v>597.72</v>
      </c>
    </row>
    <row r="308" spans="1:5" ht="21.95" customHeight="1">
      <c r="A308" s="375" t="s">
        <v>33775</v>
      </c>
      <c r="B308" s="80" t="s">
        <v>33776</v>
      </c>
      <c r="C308" s="375" t="s">
        <v>15</v>
      </c>
      <c r="D308" s="81">
        <v>15.59</v>
      </c>
      <c r="E308" s="81">
        <f t="shared" si="4"/>
        <v>12.68</v>
      </c>
    </row>
    <row r="309" spans="1:5" ht="21.95" customHeight="1">
      <c r="A309" s="375" t="s">
        <v>33777</v>
      </c>
      <c r="B309" s="80" t="s">
        <v>33778</v>
      </c>
      <c r="C309" s="375" t="s">
        <v>15</v>
      </c>
      <c r="D309" s="81">
        <v>16.420000000000002</v>
      </c>
      <c r="E309" s="81">
        <f t="shared" si="4"/>
        <v>13.35</v>
      </c>
    </row>
    <row r="310" spans="1:5" ht="12" customHeight="1">
      <c r="A310" s="374" t="s">
        <v>33779</v>
      </c>
      <c r="B310" s="80" t="s">
        <v>33780</v>
      </c>
      <c r="C310" s="374" t="s">
        <v>16</v>
      </c>
      <c r="D310" s="82">
        <v>223.71</v>
      </c>
      <c r="E310" s="81">
        <f t="shared" si="4"/>
        <v>181.88</v>
      </c>
    </row>
    <row r="311" spans="1:5" ht="11.45" customHeight="1">
      <c r="A311" s="375" t="s">
        <v>33781</v>
      </c>
      <c r="B311" s="80" t="s">
        <v>33782</v>
      </c>
      <c r="C311" s="375" t="s">
        <v>16</v>
      </c>
      <c r="D311" s="81">
        <v>134.16</v>
      </c>
      <c r="E311" s="81">
        <f t="shared" si="4"/>
        <v>109.08</v>
      </c>
    </row>
    <row r="312" spans="1:5" ht="12" customHeight="1">
      <c r="A312" s="375" t="s">
        <v>33783</v>
      </c>
      <c r="B312" s="80" t="s">
        <v>33784</v>
      </c>
      <c r="C312" s="375" t="s">
        <v>16</v>
      </c>
      <c r="D312" s="81">
        <v>167.27</v>
      </c>
      <c r="E312" s="81">
        <f t="shared" si="4"/>
        <v>136</v>
      </c>
    </row>
    <row r="313" spans="1:5" ht="12" customHeight="1">
      <c r="A313" s="375" t="s">
        <v>33785</v>
      </c>
      <c r="B313" s="80" t="s">
        <v>33786</v>
      </c>
      <c r="C313" s="375" t="s">
        <v>13</v>
      </c>
      <c r="D313" s="81">
        <v>56.81</v>
      </c>
      <c r="E313" s="81">
        <f t="shared" si="4"/>
        <v>46.19</v>
      </c>
    </row>
    <row r="314" spans="1:5" ht="12" customHeight="1">
      <c r="A314" s="375" t="s">
        <v>33787</v>
      </c>
      <c r="B314" s="80" t="s">
        <v>33788</v>
      </c>
      <c r="C314" s="375" t="s">
        <v>13</v>
      </c>
      <c r="D314" s="81">
        <v>63.16</v>
      </c>
      <c r="E314" s="81">
        <f t="shared" si="4"/>
        <v>51.35</v>
      </c>
    </row>
    <row r="315" spans="1:5" ht="12" customHeight="1">
      <c r="A315" s="375" t="s">
        <v>33789</v>
      </c>
      <c r="B315" s="80" t="s">
        <v>33790</v>
      </c>
      <c r="C315" s="375" t="s">
        <v>16</v>
      </c>
      <c r="D315" s="81">
        <v>154.83000000000001</v>
      </c>
      <c r="E315" s="81">
        <f t="shared" si="4"/>
        <v>125.88</v>
      </c>
    </row>
    <row r="316" spans="1:5" ht="169.5" customHeight="1">
      <c r="A316" s="375" t="s">
        <v>33791</v>
      </c>
      <c r="B316" s="80" t="s">
        <v>33792</v>
      </c>
      <c r="C316" s="375" t="s">
        <v>16</v>
      </c>
      <c r="D316" s="81">
        <v>192.43</v>
      </c>
      <c r="E316" s="81">
        <f t="shared" si="4"/>
        <v>156.44999999999999</v>
      </c>
    </row>
    <row r="317" spans="1:5" ht="45.95" customHeight="1">
      <c r="A317" s="375" t="s">
        <v>33793</v>
      </c>
      <c r="B317" s="80" t="s">
        <v>33794</v>
      </c>
      <c r="C317" s="375" t="s">
        <v>16</v>
      </c>
      <c r="D317" s="81">
        <v>251.7</v>
      </c>
      <c r="E317" s="81">
        <f t="shared" si="4"/>
        <v>204.64</v>
      </c>
    </row>
    <row r="318" spans="1:5" ht="12" customHeight="1">
      <c r="A318" s="375" t="s">
        <v>33795</v>
      </c>
      <c r="B318" s="80" t="s">
        <v>33796</v>
      </c>
      <c r="C318" s="375" t="s">
        <v>13</v>
      </c>
      <c r="D318" s="81">
        <v>135.52000000000001</v>
      </c>
      <c r="E318" s="81">
        <f t="shared" si="4"/>
        <v>110.18</v>
      </c>
    </row>
    <row r="319" spans="1:5" ht="12" customHeight="1">
      <c r="A319" s="375" t="s">
        <v>33797</v>
      </c>
      <c r="B319" s="80" t="s">
        <v>33798</v>
      </c>
      <c r="C319" s="375" t="s">
        <v>16</v>
      </c>
      <c r="D319" s="81">
        <v>109.18</v>
      </c>
      <c r="E319" s="81">
        <f t="shared" si="4"/>
        <v>88.77</v>
      </c>
    </row>
    <row r="320" spans="1:5" ht="11.45" customHeight="1">
      <c r="A320" s="375" t="s">
        <v>33799</v>
      </c>
      <c r="B320" s="80" t="s">
        <v>33800</v>
      </c>
      <c r="C320" s="375" t="s">
        <v>16</v>
      </c>
      <c r="D320" s="81">
        <v>125.22</v>
      </c>
      <c r="E320" s="81">
        <f t="shared" si="4"/>
        <v>101.81</v>
      </c>
    </row>
    <row r="321" spans="1:5" ht="12" customHeight="1">
      <c r="A321" s="375" t="s">
        <v>33801</v>
      </c>
      <c r="B321" s="80" t="s">
        <v>33802</v>
      </c>
      <c r="C321" s="375" t="s">
        <v>16</v>
      </c>
      <c r="D321" s="81">
        <v>101.03</v>
      </c>
      <c r="E321" s="81">
        <f t="shared" si="4"/>
        <v>82.14</v>
      </c>
    </row>
    <row r="322" spans="1:5" ht="12" customHeight="1">
      <c r="A322" s="375" t="s">
        <v>33803</v>
      </c>
      <c r="B322" s="80" t="s">
        <v>33804</v>
      </c>
      <c r="C322" s="375" t="s">
        <v>16</v>
      </c>
      <c r="D322" s="81">
        <v>123.28</v>
      </c>
      <c r="E322" s="81">
        <f t="shared" si="4"/>
        <v>100.23</v>
      </c>
    </row>
    <row r="323" spans="1:5" ht="32.450000000000003" customHeight="1">
      <c r="A323" s="417" t="s">
        <v>33805</v>
      </c>
      <c r="B323" s="418" t="s">
        <v>33806</v>
      </c>
      <c r="C323" s="418" t="s">
        <v>33278</v>
      </c>
      <c r="D323" s="70">
        <v>710.02</v>
      </c>
      <c r="E323" s="81">
        <f t="shared" si="4"/>
        <v>577.26</v>
      </c>
    </row>
    <row r="324" spans="1:5" ht="21.95" customHeight="1">
      <c r="A324" s="419" t="s">
        <v>33807</v>
      </c>
      <c r="B324" s="376" t="s">
        <v>33808</v>
      </c>
      <c r="C324" s="377" t="s">
        <v>16</v>
      </c>
      <c r="D324" s="70">
        <v>240.51</v>
      </c>
      <c r="E324" s="81">
        <f t="shared" si="4"/>
        <v>195.54</v>
      </c>
    </row>
    <row r="325" spans="1:5" ht="12" customHeight="1">
      <c r="A325" s="420" t="s">
        <v>33234</v>
      </c>
      <c r="E325" s="81">
        <f t="shared" ref="E325:E388" si="5">ROUNDUP(D325/1.23,2)</f>
        <v>0</v>
      </c>
    </row>
    <row r="326" spans="1:5" ht="12" customHeight="1">
      <c r="A326" s="375" t="s">
        <v>33235</v>
      </c>
      <c r="B326" s="80" t="s">
        <v>14652</v>
      </c>
      <c r="C326" s="375" t="s">
        <v>33236</v>
      </c>
      <c r="D326" s="81"/>
      <c r="E326" s="81">
        <f t="shared" si="5"/>
        <v>0</v>
      </c>
    </row>
    <row r="327" spans="1:5" ht="12" customHeight="1">
      <c r="A327" s="375"/>
      <c r="B327" s="80"/>
      <c r="C327" s="375"/>
      <c r="D327" s="81"/>
      <c r="E327" s="81">
        <f t="shared" si="5"/>
        <v>0</v>
      </c>
    </row>
    <row r="328" spans="1:5" ht="11.45" customHeight="1">
      <c r="A328" s="375" t="s">
        <v>33809</v>
      </c>
      <c r="B328" s="80" t="s">
        <v>33810</v>
      </c>
      <c r="C328" s="375" t="s">
        <v>16</v>
      </c>
      <c r="D328" s="81">
        <v>241.82</v>
      </c>
      <c r="E328" s="81">
        <f t="shared" si="5"/>
        <v>196.61</v>
      </c>
    </row>
    <row r="329" spans="1:5" ht="12" customHeight="1">
      <c r="A329" s="375" t="s">
        <v>33811</v>
      </c>
      <c r="B329" s="80" t="s">
        <v>33812</v>
      </c>
      <c r="C329" s="375" t="s">
        <v>16</v>
      </c>
      <c r="D329" s="81">
        <v>883.59</v>
      </c>
      <c r="E329" s="81">
        <f t="shared" si="5"/>
        <v>718.37</v>
      </c>
    </row>
    <row r="330" spans="1:5" ht="12" customHeight="1">
      <c r="A330" s="375" t="s">
        <v>33813</v>
      </c>
      <c r="B330" s="80" t="s">
        <v>33814</v>
      </c>
      <c r="C330" s="375" t="s">
        <v>16</v>
      </c>
      <c r="D330" s="81">
        <v>141.75</v>
      </c>
      <c r="E330" s="81">
        <f t="shared" si="5"/>
        <v>115.25</v>
      </c>
    </row>
    <row r="331" spans="1:5" ht="12" customHeight="1">
      <c r="A331" s="374" t="s">
        <v>1038</v>
      </c>
      <c r="B331" s="80" t="s">
        <v>33815</v>
      </c>
      <c r="C331" s="374" t="s">
        <v>16</v>
      </c>
      <c r="D331" s="82">
        <v>206.55</v>
      </c>
      <c r="E331" s="81">
        <f t="shared" si="5"/>
        <v>167.93</v>
      </c>
    </row>
    <row r="332" spans="1:5" ht="11.45" customHeight="1">
      <c r="A332" s="375" t="s">
        <v>33816</v>
      </c>
      <c r="B332" s="80" t="s">
        <v>33817</v>
      </c>
      <c r="C332" s="375" t="s">
        <v>16</v>
      </c>
      <c r="D332" s="81">
        <v>665.22</v>
      </c>
      <c r="E332" s="81">
        <f t="shared" si="5"/>
        <v>540.83000000000004</v>
      </c>
    </row>
    <row r="333" spans="1:5" ht="12" customHeight="1">
      <c r="A333" s="375" t="s">
        <v>33818</v>
      </c>
      <c r="B333" s="80" t="s">
        <v>33819</v>
      </c>
      <c r="C333" s="375" t="s">
        <v>33278</v>
      </c>
      <c r="D333" s="81">
        <v>710.02</v>
      </c>
      <c r="E333" s="81">
        <f t="shared" si="5"/>
        <v>577.26</v>
      </c>
    </row>
    <row r="334" spans="1:5" ht="12" customHeight="1">
      <c r="A334" s="375" t="s">
        <v>33820</v>
      </c>
      <c r="B334" s="80" t="s">
        <v>33821</v>
      </c>
      <c r="C334" s="375" t="s">
        <v>13</v>
      </c>
      <c r="D334" s="81">
        <v>900.75</v>
      </c>
      <c r="E334" s="81">
        <f t="shared" si="5"/>
        <v>732.32</v>
      </c>
    </row>
    <row r="335" spans="1:5" ht="12" customHeight="1">
      <c r="A335" s="375" t="s">
        <v>33822</v>
      </c>
      <c r="B335" s="80" t="s">
        <v>33823</v>
      </c>
      <c r="C335" s="375" t="s">
        <v>13</v>
      </c>
      <c r="D335" s="81">
        <v>900.75</v>
      </c>
      <c r="E335" s="81">
        <f t="shared" si="5"/>
        <v>732.32</v>
      </c>
    </row>
    <row r="336" spans="1:5" ht="32.450000000000003" customHeight="1">
      <c r="A336" s="375" t="s">
        <v>33824</v>
      </c>
      <c r="B336" s="80" t="s">
        <v>33825</v>
      </c>
      <c r="C336" s="375" t="s">
        <v>13</v>
      </c>
      <c r="D336" s="81">
        <v>2353.1999999999998</v>
      </c>
      <c r="E336" s="81">
        <f t="shared" si="5"/>
        <v>1913.18</v>
      </c>
    </row>
    <row r="337" spans="1:5" ht="12" customHeight="1">
      <c r="A337" s="375" t="s">
        <v>33826</v>
      </c>
      <c r="B337" s="80" t="s">
        <v>33827</v>
      </c>
      <c r="C337" s="375" t="s">
        <v>13</v>
      </c>
      <c r="D337" s="81">
        <v>625.69000000000005</v>
      </c>
      <c r="E337" s="81">
        <f t="shared" si="5"/>
        <v>508.7</v>
      </c>
    </row>
    <row r="338" spans="1:5" ht="12" customHeight="1">
      <c r="A338" s="375" t="s">
        <v>33828</v>
      </c>
      <c r="B338" s="80" t="s">
        <v>33829</v>
      </c>
      <c r="C338" s="375" t="s">
        <v>13</v>
      </c>
      <c r="D338" s="81">
        <v>937.18</v>
      </c>
      <c r="E338" s="81">
        <f t="shared" si="5"/>
        <v>761.94</v>
      </c>
    </row>
    <row r="339" spans="1:5" ht="11.45" customHeight="1">
      <c r="A339" s="375" t="s">
        <v>33830</v>
      </c>
      <c r="B339" s="80" t="s">
        <v>33831</v>
      </c>
      <c r="C339" s="375" t="s">
        <v>16</v>
      </c>
      <c r="D339" s="81">
        <v>308.05</v>
      </c>
      <c r="E339" s="81">
        <f t="shared" si="5"/>
        <v>250.45</v>
      </c>
    </row>
    <row r="340" spans="1:5" ht="12" customHeight="1">
      <c r="A340" s="375" t="s">
        <v>33832</v>
      </c>
      <c r="B340" s="80" t="s">
        <v>33833</v>
      </c>
      <c r="C340" s="375" t="s">
        <v>13</v>
      </c>
      <c r="D340" s="81">
        <v>914.1</v>
      </c>
      <c r="E340" s="81">
        <f t="shared" si="5"/>
        <v>743.18</v>
      </c>
    </row>
    <row r="341" spans="1:5" ht="12" customHeight="1">
      <c r="A341" s="375" t="s">
        <v>1052</v>
      </c>
      <c r="B341" s="80" t="s">
        <v>33834</v>
      </c>
      <c r="C341" s="375" t="s">
        <v>16</v>
      </c>
      <c r="D341" s="81">
        <v>453.11</v>
      </c>
      <c r="E341" s="81">
        <f t="shared" si="5"/>
        <v>368.39</v>
      </c>
    </row>
    <row r="342" spans="1:5" ht="21.95" customHeight="1">
      <c r="A342" s="375" t="s">
        <v>33835</v>
      </c>
      <c r="B342" s="80" t="s">
        <v>33836</v>
      </c>
      <c r="C342" s="375" t="s">
        <v>16</v>
      </c>
      <c r="D342" s="81">
        <v>302.01</v>
      </c>
      <c r="E342" s="81">
        <f t="shared" si="5"/>
        <v>245.54</v>
      </c>
    </row>
    <row r="343" spans="1:5" ht="21.95" customHeight="1">
      <c r="A343" s="375" t="s">
        <v>33837</v>
      </c>
      <c r="B343" s="80" t="s">
        <v>33838</v>
      </c>
      <c r="C343" s="375" t="s">
        <v>16</v>
      </c>
      <c r="D343" s="81">
        <v>299.23</v>
      </c>
      <c r="E343" s="81">
        <f t="shared" si="5"/>
        <v>243.28</v>
      </c>
    </row>
    <row r="344" spans="1:5" ht="12" customHeight="1">
      <c r="A344" s="374" t="s">
        <v>33839</v>
      </c>
      <c r="B344" s="80" t="s">
        <v>33840</v>
      </c>
      <c r="C344" s="374" t="s">
        <v>16</v>
      </c>
      <c r="D344" s="82">
        <v>273.07</v>
      </c>
      <c r="E344" s="81">
        <f t="shared" si="5"/>
        <v>222.01</v>
      </c>
    </row>
    <row r="345" spans="1:5" ht="21.95" customHeight="1">
      <c r="A345" s="375" t="s">
        <v>33841</v>
      </c>
      <c r="B345" s="80" t="s">
        <v>33842</v>
      </c>
      <c r="C345" s="375" t="s">
        <v>16</v>
      </c>
      <c r="D345" s="81">
        <v>237.68</v>
      </c>
      <c r="E345" s="81">
        <f t="shared" si="5"/>
        <v>193.24</v>
      </c>
    </row>
    <row r="346" spans="1:5" ht="11.45" customHeight="1">
      <c r="A346" s="375" t="s">
        <v>33843</v>
      </c>
      <c r="B346" s="80" t="s">
        <v>33844</v>
      </c>
      <c r="C346" s="375" t="s">
        <v>16</v>
      </c>
      <c r="D346" s="81">
        <v>313.72000000000003</v>
      </c>
      <c r="E346" s="81">
        <f t="shared" si="5"/>
        <v>255.06</v>
      </c>
    </row>
    <row r="347" spans="1:5" ht="12" customHeight="1">
      <c r="A347" s="375" t="s">
        <v>33845</v>
      </c>
      <c r="B347" s="80" t="s">
        <v>33846</v>
      </c>
      <c r="C347" s="375" t="s">
        <v>16</v>
      </c>
      <c r="D347" s="81">
        <v>266.7</v>
      </c>
      <c r="E347" s="81">
        <f t="shared" si="5"/>
        <v>216.83</v>
      </c>
    </row>
    <row r="348" spans="1:5" ht="12" customHeight="1">
      <c r="A348" s="375" t="s">
        <v>33847</v>
      </c>
      <c r="B348" s="80" t="s">
        <v>33848</v>
      </c>
      <c r="C348" s="375" t="s">
        <v>16</v>
      </c>
      <c r="D348" s="81">
        <v>1012.29</v>
      </c>
      <c r="E348" s="81">
        <f t="shared" si="5"/>
        <v>823</v>
      </c>
    </row>
    <row r="349" spans="1:5" ht="12" customHeight="1">
      <c r="A349" s="375" t="s">
        <v>33849</v>
      </c>
      <c r="B349" s="80" t="s">
        <v>33850</v>
      </c>
      <c r="C349" s="375" t="s">
        <v>33278</v>
      </c>
      <c r="D349" s="81">
        <v>710.02</v>
      </c>
      <c r="E349" s="81">
        <f t="shared" si="5"/>
        <v>577.26</v>
      </c>
    </row>
    <row r="350" spans="1:5" ht="11.45" customHeight="1">
      <c r="A350" s="375" t="s">
        <v>33851</v>
      </c>
      <c r="B350" s="80" t="s">
        <v>33852</v>
      </c>
      <c r="C350" s="375" t="s">
        <v>18</v>
      </c>
      <c r="D350" s="81">
        <v>127.13</v>
      </c>
      <c r="E350" s="81">
        <f t="shared" si="5"/>
        <v>103.36</v>
      </c>
    </row>
    <row r="351" spans="1:5" ht="12" customHeight="1">
      <c r="A351" s="375" t="s">
        <v>33853</v>
      </c>
      <c r="B351" s="80" t="s">
        <v>33854</v>
      </c>
      <c r="C351" s="375" t="s">
        <v>16</v>
      </c>
      <c r="D351" s="81">
        <v>8.24</v>
      </c>
      <c r="E351" s="81">
        <f t="shared" si="5"/>
        <v>6.7</v>
      </c>
    </row>
    <row r="352" spans="1:5" ht="12" customHeight="1">
      <c r="A352" s="374" t="s">
        <v>33855</v>
      </c>
      <c r="B352" s="80" t="s">
        <v>33856</v>
      </c>
      <c r="C352" s="374" t="s">
        <v>16</v>
      </c>
      <c r="D352" s="82">
        <v>8.24</v>
      </c>
      <c r="E352" s="81">
        <f t="shared" si="5"/>
        <v>6.7</v>
      </c>
    </row>
    <row r="353" spans="1:5" ht="12" customHeight="1">
      <c r="A353" s="375" t="s">
        <v>33857</v>
      </c>
      <c r="B353" s="80" t="s">
        <v>33858</v>
      </c>
      <c r="C353" s="375" t="s">
        <v>16</v>
      </c>
      <c r="D353" s="81">
        <v>10.51</v>
      </c>
      <c r="E353" s="81">
        <f t="shared" si="5"/>
        <v>8.5500000000000007</v>
      </c>
    </row>
    <row r="354" spans="1:5" ht="21.95" customHeight="1">
      <c r="A354" s="375" t="s">
        <v>33859</v>
      </c>
      <c r="B354" s="80" t="s">
        <v>33380</v>
      </c>
      <c r="C354" s="375" t="s">
        <v>33278</v>
      </c>
      <c r="D354" s="81">
        <v>710.02</v>
      </c>
      <c r="E354" s="81">
        <f t="shared" si="5"/>
        <v>577.26</v>
      </c>
    </row>
    <row r="355" spans="1:5" ht="21.95" customHeight="1">
      <c r="A355" s="375" t="s">
        <v>33860</v>
      </c>
      <c r="B355" s="80" t="s">
        <v>33861</v>
      </c>
      <c r="C355" s="375" t="s">
        <v>16</v>
      </c>
      <c r="D355" s="81">
        <v>21.02</v>
      </c>
      <c r="E355" s="81">
        <f t="shared" si="5"/>
        <v>17.09</v>
      </c>
    </row>
    <row r="356" spans="1:5" ht="12" customHeight="1">
      <c r="A356" s="375" t="s">
        <v>33862</v>
      </c>
      <c r="B356" s="80" t="s">
        <v>33863</v>
      </c>
      <c r="C356" s="375" t="s">
        <v>16</v>
      </c>
      <c r="D356" s="81">
        <v>7</v>
      </c>
      <c r="E356" s="81">
        <f t="shared" si="5"/>
        <v>5.7</v>
      </c>
    </row>
    <row r="357" spans="1:5" ht="11.45" customHeight="1">
      <c r="A357" s="375" t="s">
        <v>33864</v>
      </c>
      <c r="B357" s="80" t="s">
        <v>33865</v>
      </c>
      <c r="C357" s="375" t="s">
        <v>16</v>
      </c>
      <c r="D357" s="81">
        <v>9.25</v>
      </c>
      <c r="E357" s="81">
        <f t="shared" si="5"/>
        <v>7.53</v>
      </c>
    </row>
    <row r="358" spans="1:5" ht="12" customHeight="1">
      <c r="A358" s="375" t="s">
        <v>33866</v>
      </c>
      <c r="B358" s="80" t="s">
        <v>8165</v>
      </c>
      <c r="C358" s="375" t="s">
        <v>33278</v>
      </c>
      <c r="D358" s="81">
        <v>710.02</v>
      </c>
      <c r="E358" s="81">
        <f t="shared" si="5"/>
        <v>577.26</v>
      </c>
    </row>
    <row r="359" spans="1:5" ht="12.95" customHeight="1">
      <c r="A359" s="375" t="s">
        <v>33867</v>
      </c>
      <c r="B359" s="80" t="s">
        <v>33868</v>
      </c>
      <c r="C359" s="375" t="s">
        <v>16</v>
      </c>
      <c r="D359" s="81">
        <v>78.180000000000007</v>
      </c>
      <c r="E359" s="81">
        <f t="shared" si="5"/>
        <v>63.57</v>
      </c>
    </row>
    <row r="360" spans="1:5" ht="169.5" customHeight="1">
      <c r="A360" s="375" t="s">
        <v>33869</v>
      </c>
      <c r="B360" s="80" t="s">
        <v>33870</v>
      </c>
      <c r="C360" s="375" t="s">
        <v>16</v>
      </c>
      <c r="D360" s="81">
        <v>25.23</v>
      </c>
      <c r="E360" s="81">
        <f t="shared" si="5"/>
        <v>20.52</v>
      </c>
    </row>
    <row r="361" spans="1:5" ht="45.95" customHeight="1">
      <c r="A361" s="375" t="s">
        <v>33871</v>
      </c>
      <c r="B361" s="80" t="s">
        <v>33872</v>
      </c>
      <c r="C361" s="375" t="s">
        <v>16</v>
      </c>
      <c r="D361" s="81">
        <v>62.44</v>
      </c>
      <c r="E361" s="81">
        <f t="shared" si="5"/>
        <v>50.77</v>
      </c>
    </row>
    <row r="362" spans="1:5" ht="12" customHeight="1">
      <c r="A362" s="375" t="s">
        <v>33873</v>
      </c>
      <c r="B362" s="80" t="s">
        <v>33874</v>
      </c>
      <c r="C362" s="375" t="s">
        <v>33278</v>
      </c>
      <c r="D362" s="81">
        <v>710.02</v>
      </c>
      <c r="E362" s="81">
        <f t="shared" si="5"/>
        <v>577.26</v>
      </c>
    </row>
    <row r="363" spans="1:5" ht="21.95" customHeight="1">
      <c r="A363" s="375" t="s">
        <v>33875</v>
      </c>
      <c r="B363" s="80" t="s">
        <v>33876</v>
      </c>
      <c r="C363" s="375" t="s">
        <v>16</v>
      </c>
      <c r="D363" s="81">
        <v>374.01</v>
      </c>
      <c r="E363" s="81">
        <f t="shared" si="5"/>
        <v>304.08</v>
      </c>
    </row>
    <row r="364" spans="1:5" ht="12" customHeight="1">
      <c r="A364" s="375" t="s">
        <v>33877</v>
      </c>
      <c r="B364" s="80" t="s">
        <v>33878</v>
      </c>
      <c r="C364" s="375" t="s">
        <v>16</v>
      </c>
      <c r="D364" s="81">
        <v>830.34</v>
      </c>
      <c r="E364" s="81">
        <f t="shared" si="5"/>
        <v>675.08</v>
      </c>
    </row>
    <row r="365" spans="1:5" ht="11.45" customHeight="1">
      <c r="A365" s="375" t="s">
        <v>33879</v>
      </c>
      <c r="B365" s="80" t="s">
        <v>33880</v>
      </c>
      <c r="C365" s="375" t="s">
        <v>16</v>
      </c>
      <c r="D365" s="81">
        <v>201.54</v>
      </c>
      <c r="E365" s="81">
        <f t="shared" si="5"/>
        <v>163.86</v>
      </c>
    </row>
    <row r="366" spans="1:5" ht="12" customHeight="1">
      <c r="A366" s="417" t="s">
        <v>33881</v>
      </c>
      <c r="B366" s="418" t="s">
        <v>33882</v>
      </c>
      <c r="C366" s="418" t="s">
        <v>16</v>
      </c>
      <c r="D366" s="70">
        <v>166.15</v>
      </c>
      <c r="E366" s="81">
        <f t="shared" si="5"/>
        <v>135.09</v>
      </c>
    </row>
    <row r="367" spans="1:5" ht="12" customHeight="1">
      <c r="A367" s="419" t="s">
        <v>33883</v>
      </c>
      <c r="B367" s="376" t="s">
        <v>33884</v>
      </c>
      <c r="C367" s="377" t="s">
        <v>16</v>
      </c>
      <c r="D367" s="70">
        <v>298.95</v>
      </c>
      <c r="E367" s="81">
        <f t="shared" si="5"/>
        <v>243.05</v>
      </c>
    </row>
    <row r="368" spans="1:5" ht="12" customHeight="1">
      <c r="A368" s="420" t="s">
        <v>33885</v>
      </c>
      <c r="B368" s="70" t="s">
        <v>33886</v>
      </c>
      <c r="C368" s="70" t="s">
        <v>33278</v>
      </c>
      <c r="D368" s="70">
        <v>710.02</v>
      </c>
      <c r="E368" s="81">
        <f t="shared" si="5"/>
        <v>577.26</v>
      </c>
    </row>
    <row r="369" spans="1:5" ht="11.45" customHeight="1">
      <c r="A369" s="375" t="s">
        <v>33234</v>
      </c>
      <c r="B369" s="80"/>
      <c r="C369" s="375"/>
      <c r="D369" s="81"/>
      <c r="E369" s="81">
        <f t="shared" si="5"/>
        <v>0</v>
      </c>
    </row>
    <row r="370" spans="1:5" ht="12" customHeight="1">
      <c r="A370" s="375" t="s">
        <v>33235</v>
      </c>
      <c r="B370" s="80" t="s">
        <v>14652</v>
      </c>
      <c r="C370" s="375" t="s">
        <v>33236</v>
      </c>
      <c r="D370" s="81"/>
      <c r="E370" s="81">
        <f t="shared" si="5"/>
        <v>0</v>
      </c>
    </row>
    <row r="371" spans="1:5" ht="12" customHeight="1">
      <c r="A371" s="375"/>
      <c r="B371" s="80"/>
      <c r="C371" s="375"/>
      <c r="D371" s="81"/>
      <c r="E371" s="81">
        <f t="shared" si="5"/>
        <v>0</v>
      </c>
    </row>
    <row r="372" spans="1:5" ht="12" customHeight="1">
      <c r="A372" s="375" t="s">
        <v>33887</v>
      </c>
      <c r="B372" s="80" t="s">
        <v>33888</v>
      </c>
      <c r="C372" s="375" t="s">
        <v>14</v>
      </c>
      <c r="D372" s="81">
        <v>3607.39</v>
      </c>
      <c r="E372" s="81">
        <f t="shared" si="5"/>
        <v>2932.84</v>
      </c>
    </row>
    <row r="373" spans="1:5" ht="12" customHeight="1">
      <c r="A373" s="375" t="s">
        <v>33889</v>
      </c>
      <c r="B373" s="80" t="s">
        <v>33890</v>
      </c>
      <c r="C373" s="375" t="s">
        <v>14</v>
      </c>
      <c r="D373" s="81">
        <v>3796.43</v>
      </c>
      <c r="E373" s="81">
        <f t="shared" si="5"/>
        <v>3086.53</v>
      </c>
    </row>
    <row r="374" spans="1:5" ht="11.45" customHeight="1">
      <c r="A374" s="375" t="s">
        <v>33891</v>
      </c>
      <c r="B374" s="80" t="s">
        <v>33892</v>
      </c>
      <c r="C374" s="375" t="s">
        <v>14</v>
      </c>
      <c r="D374" s="81">
        <v>1383.05</v>
      </c>
      <c r="E374" s="81">
        <f t="shared" si="5"/>
        <v>1124.44</v>
      </c>
    </row>
    <row r="375" spans="1:5" ht="12" customHeight="1">
      <c r="A375" s="375" t="s">
        <v>33893</v>
      </c>
      <c r="B375" s="80" t="s">
        <v>33894</v>
      </c>
      <c r="C375" s="375" t="s">
        <v>14</v>
      </c>
      <c r="D375" s="81">
        <v>1428.82</v>
      </c>
      <c r="E375" s="81">
        <f t="shared" si="5"/>
        <v>1161.6500000000001</v>
      </c>
    </row>
    <row r="376" spans="1:5" ht="12" customHeight="1">
      <c r="A376" s="375" t="s">
        <v>33895</v>
      </c>
      <c r="B376" s="80" t="s">
        <v>33896</v>
      </c>
      <c r="C376" s="375" t="s">
        <v>14</v>
      </c>
      <c r="D376" s="81">
        <v>2306.75</v>
      </c>
      <c r="E376" s="81">
        <f t="shared" si="5"/>
        <v>1875.41</v>
      </c>
    </row>
    <row r="377" spans="1:5" ht="12" customHeight="1">
      <c r="A377" s="375" t="s">
        <v>33897</v>
      </c>
      <c r="B377" s="80" t="s">
        <v>33898</v>
      </c>
      <c r="C377" s="375" t="s">
        <v>14</v>
      </c>
      <c r="D377" s="81">
        <v>2432.94</v>
      </c>
      <c r="E377" s="81">
        <f t="shared" si="5"/>
        <v>1978</v>
      </c>
    </row>
    <row r="378" spans="1:5" ht="12" customHeight="1">
      <c r="A378" s="375" t="s">
        <v>33899</v>
      </c>
      <c r="B378" s="80" t="s">
        <v>33900</v>
      </c>
      <c r="C378" s="375" t="s">
        <v>14</v>
      </c>
      <c r="D378" s="81">
        <v>2593.67</v>
      </c>
      <c r="E378" s="81">
        <f t="shared" si="5"/>
        <v>2108.6799999999998</v>
      </c>
    </row>
    <row r="379" spans="1:5" ht="11.45" customHeight="1">
      <c r="A379" s="375" t="s">
        <v>33901</v>
      </c>
      <c r="B379" s="80" t="s">
        <v>33902</v>
      </c>
      <c r="C379" s="375" t="s">
        <v>14</v>
      </c>
      <c r="D379" s="81">
        <v>2530.11</v>
      </c>
      <c r="E379" s="81">
        <f t="shared" si="5"/>
        <v>2057</v>
      </c>
    </row>
    <row r="380" spans="1:5" ht="21.95" customHeight="1">
      <c r="A380" s="375" t="s">
        <v>33903</v>
      </c>
      <c r="B380" s="80" t="s">
        <v>33904</v>
      </c>
      <c r="C380" s="375" t="s">
        <v>14</v>
      </c>
      <c r="D380" s="81">
        <v>1378.33</v>
      </c>
      <c r="E380" s="81">
        <f t="shared" si="5"/>
        <v>1120.5999999999999</v>
      </c>
    </row>
    <row r="381" spans="1:5" ht="12" customHeight="1">
      <c r="A381" s="375" t="s">
        <v>33905</v>
      </c>
      <c r="B381" s="80" t="s">
        <v>33906</v>
      </c>
      <c r="C381" s="375" t="s">
        <v>14</v>
      </c>
      <c r="D381" s="81">
        <v>4053.47</v>
      </c>
      <c r="E381" s="81">
        <f t="shared" si="5"/>
        <v>3295.51</v>
      </c>
    </row>
    <row r="382" spans="1:5" ht="12" customHeight="1">
      <c r="A382" s="375" t="s">
        <v>33907</v>
      </c>
      <c r="B382" s="80" t="s">
        <v>33908</v>
      </c>
      <c r="C382" s="375" t="s">
        <v>14</v>
      </c>
      <c r="D382" s="81">
        <v>4038.15</v>
      </c>
      <c r="E382" s="81">
        <f t="shared" si="5"/>
        <v>3283.05</v>
      </c>
    </row>
    <row r="383" spans="1:5" ht="12" customHeight="1">
      <c r="A383" s="375" t="s">
        <v>33909</v>
      </c>
      <c r="B383" s="80" t="s">
        <v>33910</v>
      </c>
      <c r="C383" s="375" t="s">
        <v>14</v>
      </c>
      <c r="D383" s="81">
        <v>4280.7299999999996</v>
      </c>
      <c r="E383" s="81">
        <f t="shared" si="5"/>
        <v>3480.27</v>
      </c>
    </row>
    <row r="384" spans="1:5" ht="11.45" customHeight="1">
      <c r="A384" s="375" t="s">
        <v>33911</v>
      </c>
      <c r="B384" s="80" t="s">
        <v>33912</v>
      </c>
      <c r="C384" s="375" t="s">
        <v>14</v>
      </c>
      <c r="D384" s="81">
        <v>748.34</v>
      </c>
      <c r="E384" s="81">
        <f t="shared" si="5"/>
        <v>608.41</v>
      </c>
    </row>
    <row r="385" spans="1:5" ht="12" customHeight="1">
      <c r="A385" s="375" t="s">
        <v>33913</v>
      </c>
      <c r="B385" s="80" t="s">
        <v>33914</v>
      </c>
      <c r="C385" s="375" t="s">
        <v>14</v>
      </c>
      <c r="D385" s="81">
        <v>911.7</v>
      </c>
      <c r="E385" s="81">
        <f t="shared" si="5"/>
        <v>741.22</v>
      </c>
    </row>
    <row r="386" spans="1:5" ht="12" customHeight="1">
      <c r="A386" s="375" t="s">
        <v>33915</v>
      </c>
      <c r="B386" s="80" t="s">
        <v>33916</v>
      </c>
      <c r="C386" s="375" t="s">
        <v>14</v>
      </c>
      <c r="D386" s="81">
        <v>1765.06</v>
      </c>
      <c r="E386" s="81">
        <f t="shared" si="5"/>
        <v>1435.01</v>
      </c>
    </row>
    <row r="387" spans="1:5" ht="12" customHeight="1">
      <c r="A387" s="375" t="s">
        <v>33917</v>
      </c>
      <c r="B387" s="80" t="s">
        <v>33918</v>
      </c>
      <c r="C387" s="375" t="s">
        <v>14</v>
      </c>
      <c r="D387" s="81">
        <v>2828</v>
      </c>
      <c r="E387" s="81">
        <f t="shared" si="5"/>
        <v>2299.19</v>
      </c>
    </row>
    <row r="388" spans="1:5" ht="12" customHeight="1">
      <c r="A388" s="375" t="s">
        <v>33919</v>
      </c>
      <c r="B388" s="80" t="s">
        <v>33920</v>
      </c>
      <c r="C388" s="375" t="s">
        <v>14</v>
      </c>
      <c r="D388" s="81">
        <v>2773.34</v>
      </c>
      <c r="E388" s="81">
        <f t="shared" si="5"/>
        <v>2254.75</v>
      </c>
    </row>
    <row r="389" spans="1:5" ht="11.45" customHeight="1">
      <c r="A389" s="375" t="s">
        <v>33921</v>
      </c>
      <c r="B389" s="80" t="s">
        <v>33922</v>
      </c>
      <c r="C389" s="375" t="s">
        <v>14</v>
      </c>
      <c r="D389" s="81">
        <v>2976.59</v>
      </c>
      <c r="E389" s="81">
        <f t="shared" ref="E389:E452" si="6">ROUNDUP(D389/1.23,2)</f>
        <v>2420</v>
      </c>
    </row>
    <row r="390" spans="1:5" ht="21.95" customHeight="1">
      <c r="A390" s="375" t="s">
        <v>33923</v>
      </c>
      <c r="B390" s="80" t="s">
        <v>33924</v>
      </c>
      <c r="C390" s="375" t="s">
        <v>14</v>
      </c>
      <c r="D390" s="81">
        <v>2524.4499999999998</v>
      </c>
      <c r="E390" s="81">
        <f t="shared" si="6"/>
        <v>2052.4</v>
      </c>
    </row>
    <row r="391" spans="1:5" ht="21.95" customHeight="1">
      <c r="A391" s="375" t="s">
        <v>33925</v>
      </c>
      <c r="B391" s="80" t="s">
        <v>33926</v>
      </c>
      <c r="C391" s="375" t="s">
        <v>14</v>
      </c>
      <c r="D391" s="81">
        <v>2557.4899999999998</v>
      </c>
      <c r="E391" s="81">
        <f t="shared" si="6"/>
        <v>2079.27</v>
      </c>
    </row>
    <row r="392" spans="1:5" ht="21.95" customHeight="1">
      <c r="A392" s="375" t="s">
        <v>33927</v>
      </c>
      <c r="B392" s="80" t="s">
        <v>33928</v>
      </c>
      <c r="C392" s="375" t="s">
        <v>14</v>
      </c>
      <c r="D392" s="81">
        <v>2631.58</v>
      </c>
      <c r="E392" s="81">
        <f t="shared" si="6"/>
        <v>2139.5</v>
      </c>
    </row>
    <row r="393" spans="1:5" ht="21.95" customHeight="1">
      <c r="A393" s="375" t="s">
        <v>33929</v>
      </c>
      <c r="B393" s="80" t="s">
        <v>33930</v>
      </c>
      <c r="C393" s="375" t="s">
        <v>14</v>
      </c>
      <c r="D393" s="81">
        <v>1707.26</v>
      </c>
      <c r="E393" s="81">
        <f t="shared" si="6"/>
        <v>1388.02</v>
      </c>
    </row>
    <row r="394" spans="1:5" ht="21.95" customHeight="1">
      <c r="A394" s="375" t="s">
        <v>33931</v>
      </c>
      <c r="B394" s="80" t="s">
        <v>33932</v>
      </c>
      <c r="C394" s="375" t="s">
        <v>14</v>
      </c>
      <c r="D394" s="81">
        <v>3033.29</v>
      </c>
      <c r="E394" s="81">
        <f t="shared" si="6"/>
        <v>2466.09</v>
      </c>
    </row>
    <row r="395" spans="1:5" ht="21.95" customHeight="1">
      <c r="A395" s="375" t="s">
        <v>33933</v>
      </c>
      <c r="B395" s="80" t="s">
        <v>33934</v>
      </c>
      <c r="C395" s="375" t="s">
        <v>14</v>
      </c>
      <c r="D395" s="81">
        <v>4237.6400000000003</v>
      </c>
      <c r="E395" s="81">
        <f t="shared" si="6"/>
        <v>3445.24</v>
      </c>
    </row>
    <row r="396" spans="1:5" ht="21.95" customHeight="1">
      <c r="A396" s="375" t="s">
        <v>33935</v>
      </c>
      <c r="B396" s="80" t="s">
        <v>33936</v>
      </c>
      <c r="C396" s="375" t="s">
        <v>14</v>
      </c>
      <c r="D396" s="81">
        <v>4088.77</v>
      </c>
      <c r="E396" s="81">
        <f t="shared" si="6"/>
        <v>3324.21</v>
      </c>
    </row>
    <row r="397" spans="1:5" ht="12" customHeight="1">
      <c r="A397" s="375" t="s">
        <v>33937</v>
      </c>
      <c r="B397" s="80" t="s">
        <v>33938</v>
      </c>
      <c r="C397" s="375" t="s">
        <v>14</v>
      </c>
      <c r="D397" s="81">
        <v>2667.93</v>
      </c>
      <c r="E397" s="81">
        <f t="shared" si="6"/>
        <v>2169.0500000000002</v>
      </c>
    </row>
    <row r="398" spans="1:5" ht="12" customHeight="1">
      <c r="A398" s="375" t="s">
        <v>33939</v>
      </c>
      <c r="B398" s="80" t="s">
        <v>33940</v>
      </c>
      <c r="C398" s="375" t="s">
        <v>14</v>
      </c>
      <c r="D398" s="81">
        <v>2721.11</v>
      </c>
      <c r="E398" s="81">
        <f t="shared" si="6"/>
        <v>2212.29</v>
      </c>
    </row>
    <row r="399" spans="1:5" ht="12" customHeight="1">
      <c r="A399" s="375" t="s">
        <v>33941</v>
      </c>
      <c r="B399" s="80" t="s">
        <v>33942</v>
      </c>
      <c r="C399" s="375" t="s">
        <v>14</v>
      </c>
      <c r="D399" s="81">
        <v>2815.34</v>
      </c>
      <c r="E399" s="81">
        <f t="shared" si="6"/>
        <v>2288.9</v>
      </c>
    </row>
    <row r="400" spans="1:5" ht="21.95" customHeight="1">
      <c r="A400" s="375" t="s">
        <v>33943</v>
      </c>
      <c r="B400" s="80" t="s">
        <v>33944</v>
      </c>
      <c r="C400" s="375" t="s">
        <v>14</v>
      </c>
      <c r="D400" s="81">
        <v>1442.46</v>
      </c>
      <c r="E400" s="81">
        <f t="shared" si="6"/>
        <v>1172.74</v>
      </c>
    </row>
    <row r="401" spans="1:5" ht="11.45" customHeight="1">
      <c r="A401" s="375" t="s">
        <v>33945</v>
      </c>
      <c r="B401" s="80" t="s">
        <v>33946</v>
      </c>
      <c r="C401" s="375" t="s">
        <v>14</v>
      </c>
      <c r="D401" s="81">
        <v>1456.31</v>
      </c>
      <c r="E401" s="81">
        <f t="shared" si="6"/>
        <v>1184</v>
      </c>
    </row>
    <row r="402" spans="1:5" ht="12" customHeight="1">
      <c r="A402" s="375" t="s">
        <v>33947</v>
      </c>
      <c r="B402" s="80" t="s">
        <v>33948</v>
      </c>
      <c r="C402" s="375" t="s">
        <v>14</v>
      </c>
      <c r="D402" s="81">
        <v>1511.2</v>
      </c>
      <c r="E402" s="81">
        <f t="shared" si="6"/>
        <v>1228.6199999999999</v>
      </c>
    </row>
    <row r="403" spans="1:5" ht="12.95" customHeight="1">
      <c r="A403" s="375" t="s">
        <v>33949</v>
      </c>
      <c r="B403" s="80" t="s">
        <v>33950</v>
      </c>
      <c r="C403" s="375" t="s">
        <v>14</v>
      </c>
      <c r="D403" s="81">
        <v>3676.24</v>
      </c>
      <c r="E403" s="81">
        <f t="shared" si="6"/>
        <v>2988.82</v>
      </c>
    </row>
    <row r="404" spans="1:5" ht="169.5" customHeight="1">
      <c r="A404" s="375" t="s">
        <v>33951</v>
      </c>
      <c r="B404" s="80" t="s">
        <v>33952</v>
      </c>
      <c r="C404" s="375" t="s">
        <v>33278</v>
      </c>
      <c r="D404" s="81">
        <v>710.02</v>
      </c>
      <c r="E404" s="81">
        <f t="shared" si="6"/>
        <v>577.26</v>
      </c>
    </row>
    <row r="405" spans="1:5" ht="45.95" customHeight="1">
      <c r="A405" s="375" t="s">
        <v>33953</v>
      </c>
      <c r="B405" s="80" t="s">
        <v>33954</v>
      </c>
      <c r="C405" s="375" t="s">
        <v>14</v>
      </c>
      <c r="D405" s="81">
        <v>5562.44</v>
      </c>
      <c r="E405" s="81">
        <f t="shared" si="6"/>
        <v>4522.3100000000004</v>
      </c>
    </row>
    <row r="406" spans="1:5" ht="21.95" customHeight="1">
      <c r="A406" s="375" t="s">
        <v>33955</v>
      </c>
      <c r="B406" s="80" t="s">
        <v>33956</v>
      </c>
      <c r="C406" s="375" t="s">
        <v>14</v>
      </c>
      <c r="D406" s="81">
        <v>2215.46</v>
      </c>
      <c r="E406" s="81">
        <f t="shared" si="6"/>
        <v>1801.19</v>
      </c>
    </row>
    <row r="407" spans="1:5" ht="21.95" customHeight="1">
      <c r="A407" s="375" t="s">
        <v>33957</v>
      </c>
      <c r="B407" s="80" t="s">
        <v>33958</v>
      </c>
      <c r="C407" s="375" t="s">
        <v>14</v>
      </c>
      <c r="D407" s="81">
        <v>4413.0600000000004</v>
      </c>
      <c r="E407" s="81">
        <f t="shared" si="6"/>
        <v>3587.86</v>
      </c>
    </row>
    <row r="408" spans="1:5" ht="21.95" customHeight="1">
      <c r="A408" s="375" t="s">
        <v>33959</v>
      </c>
      <c r="B408" s="80" t="s">
        <v>33960</v>
      </c>
      <c r="C408" s="375" t="s">
        <v>14</v>
      </c>
      <c r="D408" s="81">
        <v>6209.82</v>
      </c>
      <c r="E408" s="81">
        <f t="shared" si="6"/>
        <v>5048.6400000000003</v>
      </c>
    </row>
    <row r="409" spans="1:5" ht="12" customHeight="1">
      <c r="A409" s="375" t="s">
        <v>33961</v>
      </c>
      <c r="B409" s="80" t="s">
        <v>33962</v>
      </c>
      <c r="C409" s="375" t="s">
        <v>14</v>
      </c>
      <c r="D409" s="81">
        <v>4923.8</v>
      </c>
      <c r="E409" s="81">
        <f t="shared" si="6"/>
        <v>4003.09</v>
      </c>
    </row>
    <row r="410" spans="1:5" ht="12" customHeight="1">
      <c r="A410" s="375" t="s">
        <v>33963</v>
      </c>
      <c r="B410" s="80" t="s">
        <v>33964</v>
      </c>
      <c r="C410" s="375" t="s">
        <v>14</v>
      </c>
      <c r="D410" s="81">
        <v>3364.83</v>
      </c>
      <c r="E410" s="81">
        <f t="shared" si="6"/>
        <v>2735.64</v>
      </c>
    </row>
    <row r="411" spans="1:5" ht="11.45" customHeight="1">
      <c r="A411" s="417" t="s">
        <v>33965</v>
      </c>
      <c r="B411" s="418" t="s">
        <v>33966</v>
      </c>
      <c r="C411" s="418" t="s">
        <v>14</v>
      </c>
      <c r="D411" s="70">
        <v>3611.5</v>
      </c>
      <c r="E411" s="81">
        <f t="shared" si="6"/>
        <v>2936.18</v>
      </c>
    </row>
    <row r="412" spans="1:5" ht="21.95" customHeight="1">
      <c r="A412" s="419" t="s">
        <v>33234</v>
      </c>
      <c r="B412" s="376"/>
      <c r="C412" s="377"/>
      <c r="E412" s="81">
        <f t="shared" si="6"/>
        <v>0</v>
      </c>
    </row>
    <row r="413" spans="1:5" ht="12" customHeight="1">
      <c r="A413" s="420" t="s">
        <v>33235</v>
      </c>
      <c r="B413" s="70" t="s">
        <v>14652</v>
      </c>
      <c r="C413" s="70" t="s">
        <v>33236</v>
      </c>
      <c r="E413" s="81">
        <f t="shared" si="6"/>
        <v>0</v>
      </c>
    </row>
    <row r="414" spans="1:5" ht="12" customHeight="1">
      <c r="A414" s="375"/>
      <c r="B414" s="80"/>
      <c r="C414" s="375"/>
      <c r="D414" s="81"/>
      <c r="E414" s="81">
        <f t="shared" si="6"/>
        <v>0</v>
      </c>
    </row>
    <row r="415" spans="1:5" ht="12" customHeight="1">
      <c r="A415" s="375" t="s">
        <v>33967</v>
      </c>
      <c r="B415" s="80" t="s">
        <v>33968</v>
      </c>
      <c r="C415" s="375" t="s">
        <v>14</v>
      </c>
      <c r="D415" s="81">
        <v>2325.4699999999998</v>
      </c>
      <c r="E415" s="81">
        <f t="shared" si="6"/>
        <v>1890.63</v>
      </c>
    </row>
    <row r="416" spans="1:5" ht="11.45" customHeight="1">
      <c r="A416" s="375" t="s">
        <v>33969</v>
      </c>
      <c r="B416" s="80" t="s">
        <v>33970</v>
      </c>
      <c r="C416" s="375" t="s">
        <v>14</v>
      </c>
      <c r="D416" s="81">
        <v>1828.04</v>
      </c>
      <c r="E416" s="81">
        <f t="shared" si="6"/>
        <v>1486.22</v>
      </c>
    </row>
    <row r="417" spans="1:5" ht="12" customHeight="1">
      <c r="A417" s="375" t="s">
        <v>33971</v>
      </c>
      <c r="B417" s="80" t="s">
        <v>33972</v>
      </c>
      <c r="C417" s="375" t="s">
        <v>14</v>
      </c>
      <c r="D417" s="81">
        <v>3033.29</v>
      </c>
      <c r="E417" s="81">
        <f t="shared" si="6"/>
        <v>2466.09</v>
      </c>
    </row>
    <row r="418" spans="1:5" ht="12" customHeight="1">
      <c r="A418" s="375" t="s">
        <v>33973</v>
      </c>
      <c r="B418" s="80" t="s">
        <v>33974</v>
      </c>
      <c r="C418" s="375" t="s">
        <v>14</v>
      </c>
      <c r="D418" s="81">
        <v>1828.04</v>
      </c>
      <c r="E418" s="81">
        <f t="shared" si="6"/>
        <v>1486.22</v>
      </c>
    </row>
    <row r="419" spans="1:5" ht="12" customHeight="1">
      <c r="A419" s="375" t="s">
        <v>33975</v>
      </c>
      <c r="B419" s="80" t="s">
        <v>33976</v>
      </c>
      <c r="C419" s="375" t="s">
        <v>14</v>
      </c>
      <c r="D419" s="81">
        <v>4404.47</v>
      </c>
      <c r="E419" s="81">
        <f t="shared" si="6"/>
        <v>3580.87</v>
      </c>
    </row>
    <row r="420" spans="1:5" ht="12" customHeight="1">
      <c r="A420" s="375" t="s">
        <v>33977</v>
      </c>
      <c r="B420" s="80" t="s">
        <v>33952</v>
      </c>
      <c r="C420" s="375" t="s">
        <v>33278</v>
      </c>
      <c r="D420" s="81">
        <v>710.02</v>
      </c>
      <c r="E420" s="81">
        <f t="shared" si="6"/>
        <v>577.26</v>
      </c>
    </row>
    <row r="421" spans="1:5" ht="11.45" customHeight="1">
      <c r="A421" s="375" t="s">
        <v>33978</v>
      </c>
      <c r="B421" s="80" t="s">
        <v>33979</v>
      </c>
      <c r="C421" s="375" t="s">
        <v>33278</v>
      </c>
      <c r="D421" s="81">
        <v>710.02</v>
      </c>
      <c r="E421" s="81">
        <f t="shared" si="6"/>
        <v>577.26</v>
      </c>
    </row>
    <row r="422" spans="1:5" ht="12" customHeight="1">
      <c r="A422" s="375" t="s">
        <v>33980</v>
      </c>
      <c r="B422" s="80" t="s">
        <v>33981</v>
      </c>
      <c r="C422" s="375" t="s">
        <v>33278</v>
      </c>
      <c r="D422" s="81">
        <v>710.02</v>
      </c>
      <c r="E422" s="81">
        <f t="shared" si="6"/>
        <v>577.26</v>
      </c>
    </row>
    <row r="423" spans="1:5" ht="12" customHeight="1">
      <c r="A423" s="375" t="s">
        <v>33982</v>
      </c>
      <c r="B423" s="80" t="s">
        <v>33983</v>
      </c>
      <c r="C423" s="375" t="s">
        <v>13</v>
      </c>
      <c r="D423" s="81">
        <v>1421.55</v>
      </c>
      <c r="E423" s="81">
        <f t="shared" si="6"/>
        <v>1155.74</v>
      </c>
    </row>
    <row r="424" spans="1:5" ht="12" customHeight="1">
      <c r="A424" s="375" t="s">
        <v>33984</v>
      </c>
      <c r="B424" s="80" t="s">
        <v>33985</v>
      </c>
      <c r="C424" s="375" t="s">
        <v>13</v>
      </c>
      <c r="D424" s="81">
        <v>627.99</v>
      </c>
      <c r="E424" s="81">
        <f t="shared" si="6"/>
        <v>510.57</v>
      </c>
    </row>
    <row r="425" spans="1:5" ht="12" customHeight="1">
      <c r="A425" s="375" t="s">
        <v>33986</v>
      </c>
      <c r="B425" s="80" t="s">
        <v>33987</v>
      </c>
      <c r="C425" s="375" t="s">
        <v>14</v>
      </c>
      <c r="D425" s="81">
        <v>2224.1799999999998</v>
      </c>
      <c r="E425" s="81">
        <f t="shared" si="6"/>
        <v>1808.28</v>
      </c>
    </row>
    <row r="426" spans="1:5" ht="11.45" customHeight="1">
      <c r="A426" s="375" t="s">
        <v>33988</v>
      </c>
      <c r="B426" s="80" t="s">
        <v>33989</v>
      </c>
      <c r="C426" s="375" t="s">
        <v>13</v>
      </c>
      <c r="D426" s="81">
        <v>924.21</v>
      </c>
      <c r="E426" s="81">
        <f t="shared" si="6"/>
        <v>751.4</v>
      </c>
    </row>
    <row r="427" spans="1:5" ht="12" customHeight="1">
      <c r="A427" s="375" t="s">
        <v>33990</v>
      </c>
      <c r="B427" s="80" t="s">
        <v>33991</v>
      </c>
      <c r="C427" s="375" t="s">
        <v>14</v>
      </c>
      <c r="D427" s="81">
        <v>2331.5700000000002</v>
      </c>
      <c r="E427" s="81">
        <f t="shared" si="6"/>
        <v>1895.59</v>
      </c>
    </row>
    <row r="428" spans="1:5" ht="12" customHeight="1">
      <c r="A428" s="375" t="s">
        <v>33992</v>
      </c>
      <c r="B428" s="80" t="s">
        <v>33993</v>
      </c>
      <c r="C428" s="375" t="s">
        <v>14</v>
      </c>
      <c r="D428" s="81">
        <v>2681.54</v>
      </c>
      <c r="E428" s="81">
        <f t="shared" si="6"/>
        <v>2180.12</v>
      </c>
    </row>
    <row r="429" spans="1:5" ht="12" customHeight="1">
      <c r="A429" s="375" t="s">
        <v>33994</v>
      </c>
      <c r="B429" s="80" t="s">
        <v>33995</v>
      </c>
      <c r="C429" s="375" t="s">
        <v>14</v>
      </c>
      <c r="D429" s="81">
        <v>4186.7299999999996</v>
      </c>
      <c r="E429" s="81">
        <f t="shared" si="6"/>
        <v>3403.85</v>
      </c>
    </row>
    <row r="430" spans="1:5" ht="11.45" customHeight="1">
      <c r="A430" s="375" t="s">
        <v>33996</v>
      </c>
      <c r="B430" s="80" t="s">
        <v>33997</v>
      </c>
      <c r="C430" s="375" t="s">
        <v>14</v>
      </c>
      <c r="D430" s="81">
        <v>1984.45</v>
      </c>
      <c r="E430" s="81">
        <f t="shared" si="6"/>
        <v>1613.38</v>
      </c>
    </row>
    <row r="431" spans="1:5" ht="12" customHeight="1">
      <c r="A431" s="375" t="s">
        <v>33998</v>
      </c>
      <c r="B431" s="80" t="s">
        <v>33999</v>
      </c>
      <c r="C431" s="375" t="s">
        <v>14</v>
      </c>
      <c r="D431" s="81">
        <v>2334.86</v>
      </c>
      <c r="E431" s="81">
        <f t="shared" si="6"/>
        <v>1898.27</v>
      </c>
    </row>
    <row r="432" spans="1:5" ht="12" customHeight="1">
      <c r="A432" s="375" t="s">
        <v>34000</v>
      </c>
      <c r="B432" s="80" t="s">
        <v>34001</v>
      </c>
      <c r="C432" s="375" t="s">
        <v>14</v>
      </c>
      <c r="D432" s="81">
        <v>3538.1</v>
      </c>
      <c r="E432" s="81">
        <f t="shared" si="6"/>
        <v>2876.51</v>
      </c>
    </row>
    <row r="433" spans="1:5" ht="12" customHeight="1">
      <c r="A433" s="375" t="s">
        <v>34002</v>
      </c>
      <c r="B433" s="80" t="s">
        <v>34003</v>
      </c>
      <c r="C433" s="375" t="s">
        <v>14</v>
      </c>
      <c r="D433" s="81">
        <v>1350.2</v>
      </c>
      <c r="E433" s="81">
        <f t="shared" si="6"/>
        <v>1097.73</v>
      </c>
    </row>
    <row r="434" spans="1:5" ht="12" customHeight="1">
      <c r="A434" s="375" t="s">
        <v>34004</v>
      </c>
      <c r="B434" s="80" t="s">
        <v>34005</v>
      </c>
      <c r="C434" s="375" t="s">
        <v>13</v>
      </c>
      <c r="D434" s="81">
        <v>2104.4299999999998</v>
      </c>
      <c r="E434" s="81">
        <f t="shared" si="6"/>
        <v>1710.92</v>
      </c>
    </row>
    <row r="435" spans="1:5" ht="11.45" customHeight="1">
      <c r="A435" s="375" t="s">
        <v>34006</v>
      </c>
      <c r="B435" s="80" t="s">
        <v>34007</v>
      </c>
      <c r="C435" s="375" t="s">
        <v>14</v>
      </c>
      <c r="D435" s="81">
        <v>5720.39</v>
      </c>
      <c r="E435" s="81">
        <f t="shared" si="6"/>
        <v>4650.7299999999996</v>
      </c>
    </row>
    <row r="436" spans="1:5" ht="12" customHeight="1">
      <c r="A436" s="375" t="s">
        <v>34008</v>
      </c>
      <c r="B436" s="80" t="s">
        <v>34009</v>
      </c>
      <c r="C436" s="375" t="s">
        <v>14</v>
      </c>
      <c r="D436" s="81">
        <v>3300.5</v>
      </c>
      <c r="E436" s="81">
        <f t="shared" si="6"/>
        <v>2683.34</v>
      </c>
    </row>
    <row r="437" spans="1:5" ht="12" customHeight="1">
      <c r="A437" s="375" t="s">
        <v>34010</v>
      </c>
      <c r="B437" s="80" t="s">
        <v>34011</v>
      </c>
      <c r="C437" s="375" t="s">
        <v>13</v>
      </c>
      <c r="D437" s="81">
        <v>303.89</v>
      </c>
      <c r="E437" s="81">
        <f t="shared" si="6"/>
        <v>247.07</v>
      </c>
    </row>
    <row r="438" spans="1:5" ht="12" customHeight="1">
      <c r="A438" s="375" t="s">
        <v>34012</v>
      </c>
      <c r="B438" s="80" t="s">
        <v>34013</v>
      </c>
      <c r="C438" s="375" t="s">
        <v>13</v>
      </c>
      <c r="D438" s="81">
        <v>1532.39</v>
      </c>
      <c r="E438" s="81">
        <f t="shared" si="6"/>
        <v>1245.8499999999999</v>
      </c>
    </row>
    <row r="439" spans="1:5" ht="11.45" customHeight="1">
      <c r="A439" s="375" t="s">
        <v>34014</v>
      </c>
      <c r="B439" s="80" t="s">
        <v>34015</v>
      </c>
      <c r="C439" s="375" t="s">
        <v>14</v>
      </c>
      <c r="D439" s="81">
        <v>4717.72</v>
      </c>
      <c r="E439" s="81">
        <f t="shared" si="6"/>
        <v>3835.55</v>
      </c>
    </row>
    <row r="440" spans="1:5" ht="12" customHeight="1">
      <c r="A440" s="375" t="s">
        <v>34016</v>
      </c>
      <c r="B440" s="80" t="s">
        <v>34017</v>
      </c>
      <c r="C440" s="375" t="s">
        <v>13</v>
      </c>
      <c r="D440" s="81">
        <v>1017.29</v>
      </c>
      <c r="E440" s="81">
        <f t="shared" si="6"/>
        <v>827.07</v>
      </c>
    </row>
    <row r="441" spans="1:5" ht="12" customHeight="1">
      <c r="A441" s="375" t="s">
        <v>34018</v>
      </c>
      <c r="B441" s="80" t="s">
        <v>34019</v>
      </c>
      <c r="C441" s="375" t="s">
        <v>13</v>
      </c>
      <c r="D441" s="81">
        <v>1797.82</v>
      </c>
      <c r="E441" s="81">
        <f t="shared" si="6"/>
        <v>1461.65</v>
      </c>
    </row>
    <row r="442" spans="1:5" ht="12" customHeight="1">
      <c r="A442" s="375" t="s">
        <v>34020</v>
      </c>
      <c r="B442" s="80" t="s">
        <v>34021</v>
      </c>
      <c r="C442" s="375" t="s">
        <v>14</v>
      </c>
      <c r="D442" s="81">
        <v>5077.18</v>
      </c>
      <c r="E442" s="81">
        <f t="shared" si="6"/>
        <v>4127.79</v>
      </c>
    </row>
    <row r="443" spans="1:5" ht="12" customHeight="1">
      <c r="A443" s="375" t="s">
        <v>34022</v>
      </c>
      <c r="B443" s="80" t="s">
        <v>34023</v>
      </c>
      <c r="C443" s="375" t="s">
        <v>13</v>
      </c>
      <c r="D443" s="81">
        <v>2453.89</v>
      </c>
      <c r="E443" s="81">
        <f t="shared" si="6"/>
        <v>1995.04</v>
      </c>
    </row>
    <row r="444" spans="1:5" ht="11.45" customHeight="1">
      <c r="A444" s="375" t="s">
        <v>34024</v>
      </c>
      <c r="B444" s="80" t="s">
        <v>34025</v>
      </c>
      <c r="C444" s="375" t="s">
        <v>13</v>
      </c>
      <c r="D444" s="81">
        <v>97.67</v>
      </c>
      <c r="E444" s="81">
        <f t="shared" si="6"/>
        <v>79.41</v>
      </c>
    </row>
    <row r="445" spans="1:5" ht="12" customHeight="1">
      <c r="A445" s="375" t="s">
        <v>34026</v>
      </c>
      <c r="B445" s="80" t="s">
        <v>34027</v>
      </c>
      <c r="C445" s="375" t="s">
        <v>14</v>
      </c>
      <c r="D445" s="81">
        <v>9748.24</v>
      </c>
      <c r="E445" s="81">
        <f t="shared" si="6"/>
        <v>7925.4</v>
      </c>
    </row>
    <row r="446" spans="1:5" ht="21.95" customHeight="1">
      <c r="A446" s="375" t="s">
        <v>34028</v>
      </c>
      <c r="B446" s="80" t="s">
        <v>34029</v>
      </c>
      <c r="C446" s="375" t="s">
        <v>14</v>
      </c>
      <c r="D446" s="81">
        <v>6961.19</v>
      </c>
      <c r="E446" s="81">
        <f t="shared" si="6"/>
        <v>5659.51</v>
      </c>
    </row>
    <row r="447" spans="1:5" ht="21.95" customHeight="1">
      <c r="A447" s="375" t="s">
        <v>34030</v>
      </c>
      <c r="B447" s="80" t="s">
        <v>34031</v>
      </c>
      <c r="C447" s="375" t="s">
        <v>14</v>
      </c>
      <c r="D447" s="81">
        <v>6356.28</v>
      </c>
      <c r="E447" s="81">
        <f t="shared" si="6"/>
        <v>5167.71</v>
      </c>
    </row>
    <row r="448" spans="1:5" ht="21.95" customHeight="1">
      <c r="A448" s="375" t="s">
        <v>34032</v>
      </c>
      <c r="B448" s="80" t="s">
        <v>34033</v>
      </c>
      <c r="C448" s="375" t="s">
        <v>14</v>
      </c>
      <c r="D448" s="81">
        <v>10416.23</v>
      </c>
      <c r="E448" s="81">
        <f t="shared" si="6"/>
        <v>8468.48</v>
      </c>
    </row>
    <row r="449" spans="1:5" ht="22.5" customHeight="1">
      <c r="A449" s="375" t="s">
        <v>34034</v>
      </c>
      <c r="B449" s="80" t="s">
        <v>34035</v>
      </c>
      <c r="C449" s="375" t="s">
        <v>14</v>
      </c>
      <c r="D449" s="81">
        <v>3528.23</v>
      </c>
      <c r="E449" s="81">
        <f t="shared" si="6"/>
        <v>2868.48</v>
      </c>
    </row>
    <row r="450" spans="1:5" ht="169.5" customHeight="1">
      <c r="A450" s="375" t="s">
        <v>34036</v>
      </c>
      <c r="B450" s="80" t="s">
        <v>34037</v>
      </c>
      <c r="C450" s="375" t="s">
        <v>14</v>
      </c>
      <c r="D450" s="81">
        <v>3124.07</v>
      </c>
      <c r="E450" s="81">
        <f t="shared" si="6"/>
        <v>2539.9</v>
      </c>
    </row>
    <row r="451" spans="1:5" ht="45.95" customHeight="1">
      <c r="A451" s="375" t="s">
        <v>34038</v>
      </c>
      <c r="B451" s="80" t="s">
        <v>34039</v>
      </c>
      <c r="C451" s="375" t="s">
        <v>33278</v>
      </c>
      <c r="D451" s="81">
        <v>710.02</v>
      </c>
      <c r="E451" s="81">
        <f t="shared" si="6"/>
        <v>577.26</v>
      </c>
    </row>
    <row r="452" spans="1:5" ht="32.450000000000003" customHeight="1">
      <c r="A452" s="375" t="s">
        <v>34040</v>
      </c>
      <c r="B452" s="80" t="s">
        <v>34041</v>
      </c>
      <c r="C452" s="375" t="s">
        <v>14</v>
      </c>
      <c r="D452" s="81">
        <v>4036.7</v>
      </c>
      <c r="E452" s="81">
        <f t="shared" si="6"/>
        <v>3281.87</v>
      </c>
    </row>
    <row r="453" spans="1:5" ht="12" customHeight="1">
      <c r="A453" s="375" t="s">
        <v>34042</v>
      </c>
      <c r="B453" s="80" t="s">
        <v>34043</v>
      </c>
      <c r="C453" s="375" t="s">
        <v>14</v>
      </c>
      <c r="D453" s="81">
        <v>3523.77</v>
      </c>
      <c r="E453" s="81">
        <f t="shared" ref="E453:E516" si="7">ROUNDUP(D453/1.23,2)</f>
        <v>2864.86</v>
      </c>
    </row>
    <row r="454" spans="1:5" ht="12" customHeight="1">
      <c r="A454" s="375" t="s">
        <v>34044</v>
      </c>
      <c r="B454" s="80" t="s">
        <v>34045</v>
      </c>
      <c r="C454" s="375" t="s">
        <v>14</v>
      </c>
      <c r="D454" s="81">
        <v>6644.15</v>
      </c>
      <c r="E454" s="81">
        <f t="shared" si="7"/>
        <v>5401.75</v>
      </c>
    </row>
    <row r="455" spans="1:5" ht="12" customHeight="1">
      <c r="A455" s="375" t="s">
        <v>34046</v>
      </c>
      <c r="B455" s="80" t="s">
        <v>34047</v>
      </c>
      <c r="C455" s="375" t="s">
        <v>14</v>
      </c>
      <c r="D455" s="81">
        <v>4028.12</v>
      </c>
      <c r="E455" s="81">
        <f t="shared" si="7"/>
        <v>3274.9</v>
      </c>
    </row>
    <row r="456" spans="1:5" ht="11.45" customHeight="1">
      <c r="A456" s="375" t="s">
        <v>34048</v>
      </c>
      <c r="B456" s="80" t="s">
        <v>34049</v>
      </c>
      <c r="C456" s="375" t="s">
        <v>14</v>
      </c>
      <c r="D456" s="81">
        <v>4515.5200000000004</v>
      </c>
      <c r="E456" s="81">
        <f t="shared" si="7"/>
        <v>3671.16</v>
      </c>
    </row>
    <row r="457" spans="1:5" ht="12" customHeight="1">
      <c r="A457" s="375" t="s">
        <v>34050</v>
      </c>
      <c r="B457" s="80" t="s">
        <v>34051</v>
      </c>
      <c r="C457" s="375" t="s">
        <v>16</v>
      </c>
      <c r="D457" s="81">
        <v>672.05</v>
      </c>
      <c r="E457" s="81">
        <f t="shared" si="7"/>
        <v>546.39</v>
      </c>
    </row>
    <row r="458" spans="1:5" ht="12" customHeight="1">
      <c r="A458" s="375" t="s">
        <v>34052</v>
      </c>
      <c r="B458" s="80" t="s">
        <v>34053</v>
      </c>
      <c r="C458" s="375" t="s">
        <v>14</v>
      </c>
      <c r="D458" s="81">
        <v>115.94</v>
      </c>
      <c r="E458" s="81">
        <f t="shared" si="7"/>
        <v>94.27</v>
      </c>
    </row>
    <row r="459" spans="1:5" ht="12" customHeight="1">
      <c r="A459" s="417" t="s">
        <v>33234</v>
      </c>
      <c r="B459" s="418"/>
      <c r="C459" s="418"/>
      <c r="E459" s="81">
        <f t="shared" si="7"/>
        <v>0</v>
      </c>
    </row>
    <row r="460" spans="1:5" ht="11.45" customHeight="1">
      <c r="A460" s="419" t="s">
        <v>33235</v>
      </c>
      <c r="B460" s="376" t="s">
        <v>14652</v>
      </c>
      <c r="C460" s="377" t="s">
        <v>33236</v>
      </c>
      <c r="E460" s="81">
        <f t="shared" si="7"/>
        <v>0</v>
      </c>
    </row>
    <row r="461" spans="1:5" ht="12" customHeight="1">
      <c r="E461" s="81">
        <f t="shared" si="7"/>
        <v>0</v>
      </c>
    </row>
    <row r="462" spans="1:5" ht="21.95" customHeight="1">
      <c r="A462" s="375" t="s">
        <v>34054</v>
      </c>
      <c r="B462" s="80" t="s">
        <v>34039</v>
      </c>
      <c r="C462" s="375" t="s">
        <v>33278</v>
      </c>
      <c r="D462" s="81">
        <v>710.02</v>
      </c>
      <c r="E462" s="81">
        <f t="shared" si="7"/>
        <v>577.26</v>
      </c>
    </row>
    <row r="463" spans="1:5" ht="12" customHeight="1">
      <c r="A463" s="375" t="s">
        <v>34055</v>
      </c>
      <c r="B463" s="80" t="s">
        <v>34056</v>
      </c>
      <c r="C463" s="375" t="s">
        <v>16</v>
      </c>
      <c r="D463" s="81">
        <v>8.24</v>
      </c>
      <c r="E463" s="81">
        <f t="shared" si="7"/>
        <v>6.7</v>
      </c>
    </row>
    <row r="464" spans="1:5" ht="12" customHeight="1">
      <c r="A464" s="374" t="s">
        <v>34057</v>
      </c>
      <c r="B464" s="80" t="s">
        <v>33380</v>
      </c>
      <c r="C464" s="374" t="s">
        <v>33278</v>
      </c>
      <c r="D464" s="82">
        <v>710.02</v>
      </c>
      <c r="E464" s="81">
        <f t="shared" si="7"/>
        <v>577.26</v>
      </c>
    </row>
    <row r="465" spans="1:5" ht="12" customHeight="1">
      <c r="A465" s="375" t="s">
        <v>34058</v>
      </c>
      <c r="B465" s="80" t="s">
        <v>34059</v>
      </c>
      <c r="C465" s="375" t="s">
        <v>14</v>
      </c>
      <c r="D465" s="81">
        <v>17.510000000000002</v>
      </c>
      <c r="E465" s="81">
        <f t="shared" si="7"/>
        <v>14.24</v>
      </c>
    </row>
    <row r="466" spans="1:5" ht="11.45" customHeight="1">
      <c r="A466" s="375" t="s">
        <v>34060</v>
      </c>
      <c r="B466" s="80" t="s">
        <v>34061</v>
      </c>
      <c r="C466" s="375" t="s">
        <v>14</v>
      </c>
      <c r="D466" s="81">
        <v>72.930000000000007</v>
      </c>
      <c r="E466" s="81">
        <f t="shared" si="7"/>
        <v>59.3</v>
      </c>
    </row>
    <row r="467" spans="1:5" ht="12" customHeight="1">
      <c r="A467" s="375" t="s">
        <v>34062</v>
      </c>
      <c r="B467" s="80" t="s">
        <v>34063</v>
      </c>
      <c r="C467" s="375" t="s">
        <v>13</v>
      </c>
      <c r="D467" s="81">
        <v>2.4500000000000002</v>
      </c>
      <c r="E467" s="81">
        <f t="shared" si="7"/>
        <v>2</v>
      </c>
    </row>
    <row r="468" spans="1:5" ht="12" customHeight="1">
      <c r="A468" s="375" t="s">
        <v>34064</v>
      </c>
      <c r="B468" s="80" t="s">
        <v>34065</v>
      </c>
      <c r="C468" s="375" t="s">
        <v>13</v>
      </c>
      <c r="D468" s="81">
        <v>14.01</v>
      </c>
      <c r="E468" s="81">
        <f t="shared" si="7"/>
        <v>11.4</v>
      </c>
    </row>
    <row r="469" spans="1:5" ht="12" customHeight="1">
      <c r="A469" s="375" t="s">
        <v>34066</v>
      </c>
      <c r="B469" s="80" t="s">
        <v>34067</v>
      </c>
      <c r="C469" s="375" t="s">
        <v>14</v>
      </c>
      <c r="D469" s="81">
        <v>17.510000000000002</v>
      </c>
      <c r="E469" s="81">
        <f t="shared" si="7"/>
        <v>14.24</v>
      </c>
    </row>
    <row r="470" spans="1:5" ht="21.95" customHeight="1">
      <c r="A470" s="375" t="s">
        <v>34068</v>
      </c>
      <c r="B470" s="80" t="s">
        <v>34069</v>
      </c>
      <c r="C470" s="375" t="s">
        <v>14</v>
      </c>
      <c r="D470" s="81">
        <v>7</v>
      </c>
      <c r="E470" s="81">
        <f t="shared" si="7"/>
        <v>5.7</v>
      </c>
    </row>
    <row r="471" spans="1:5" ht="12" customHeight="1">
      <c r="A471" s="375" t="s">
        <v>34070</v>
      </c>
      <c r="B471" s="80" t="s">
        <v>8167</v>
      </c>
      <c r="C471" s="375" t="s">
        <v>14</v>
      </c>
      <c r="D471" s="81">
        <v>7</v>
      </c>
      <c r="E471" s="81">
        <f t="shared" si="7"/>
        <v>5.7</v>
      </c>
    </row>
    <row r="472" spans="1:5" ht="11.45" customHeight="1">
      <c r="A472" s="375" t="s">
        <v>34071</v>
      </c>
      <c r="B472" s="80" t="s">
        <v>8165</v>
      </c>
      <c r="C472" s="375" t="s">
        <v>33278</v>
      </c>
      <c r="D472" s="81">
        <v>710.02</v>
      </c>
      <c r="E472" s="81">
        <f t="shared" si="7"/>
        <v>577.26</v>
      </c>
    </row>
    <row r="473" spans="1:5" ht="12" customHeight="1">
      <c r="A473" s="375" t="s">
        <v>34072</v>
      </c>
      <c r="B473" s="80" t="s">
        <v>34073</v>
      </c>
      <c r="C473" s="375" t="s">
        <v>14</v>
      </c>
      <c r="D473" s="81">
        <v>138.76</v>
      </c>
      <c r="E473" s="81">
        <f t="shared" si="7"/>
        <v>112.82</v>
      </c>
    </row>
    <row r="474" spans="1:5" ht="12" customHeight="1">
      <c r="A474" s="375" t="s">
        <v>34074</v>
      </c>
      <c r="B474" s="80" t="s">
        <v>34075</v>
      </c>
      <c r="C474" s="375" t="s">
        <v>14</v>
      </c>
      <c r="D474" s="81">
        <v>81.510000000000005</v>
      </c>
      <c r="E474" s="81">
        <f t="shared" si="7"/>
        <v>66.27</v>
      </c>
    </row>
    <row r="475" spans="1:5" ht="12" customHeight="1">
      <c r="A475" s="375" t="s">
        <v>34076</v>
      </c>
      <c r="B475" s="80" t="s">
        <v>34077</v>
      </c>
      <c r="C475" s="375" t="s">
        <v>13</v>
      </c>
      <c r="D475" s="81">
        <v>3.15</v>
      </c>
      <c r="E475" s="81">
        <f t="shared" si="7"/>
        <v>2.57</v>
      </c>
    </row>
    <row r="476" spans="1:5" ht="11.45" customHeight="1">
      <c r="A476" s="375" t="s">
        <v>34078</v>
      </c>
      <c r="B476" s="80" t="s">
        <v>34079</v>
      </c>
      <c r="C476" s="375" t="s">
        <v>13</v>
      </c>
      <c r="D476" s="81">
        <v>33.97</v>
      </c>
      <c r="E476" s="81">
        <f t="shared" si="7"/>
        <v>27.62</v>
      </c>
    </row>
    <row r="477" spans="1:5" ht="12" customHeight="1">
      <c r="A477" s="375" t="s">
        <v>34080</v>
      </c>
      <c r="B477" s="80" t="s">
        <v>34081</v>
      </c>
      <c r="C477" s="375" t="s">
        <v>14</v>
      </c>
      <c r="D477" s="81">
        <v>100.29</v>
      </c>
      <c r="E477" s="81">
        <f t="shared" si="7"/>
        <v>81.540000000000006</v>
      </c>
    </row>
    <row r="478" spans="1:5" ht="12" customHeight="1">
      <c r="A478" s="375" t="s">
        <v>34082</v>
      </c>
      <c r="B478" s="80" t="s">
        <v>34083</v>
      </c>
      <c r="C478" s="375" t="s">
        <v>14</v>
      </c>
      <c r="D478" s="81">
        <v>81.36</v>
      </c>
      <c r="E478" s="81">
        <f t="shared" si="7"/>
        <v>66.150000000000006</v>
      </c>
    </row>
    <row r="479" spans="1:5" ht="12" customHeight="1">
      <c r="A479" s="375" t="s">
        <v>34084</v>
      </c>
      <c r="B479" s="80" t="s">
        <v>34085</v>
      </c>
      <c r="C479" s="375" t="s">
        <v>14</v>
      </c>
      <c r="D479" s="81">
        <v>10.72</v>
      </c>
      <c r="E479" s="81">
        <f t="shared" si="7"/>
        <v>8.7200000000000006</v>
      </c>
    </row>
    <row r="480" spans="1:5" ht="12" customHeight="1">
      <c r="A480" s="375" t="s">
        <v>34086</v>
      </c>
      <c r="B480" s="80" t="s">
        <v>34087</v>
      </c>
      <c r="C480" s="375" t="s">
        <v>33278</v>
      </c>
      <c r="D480" s="81">
        <v>710.02</v>
      </c>
      <c r="E480" s="81">
        <f t="shared" si="7"/>
        <v>577.26</v>
      </c>
    </row>
    <row r="481" spans="1:5" ht="11.45" customHeight="1">
      <c r="A481" s="375" t="s">
        <v>34088</v>
      </c>
      <c r="B481" s="80" t="s">
        <v>34089</v>
      </c>
      <c r="C481" s="375" t="s">
        <v>16</v>
      </c>
      <c r="D481" s="81">
        <v>242.89</v>
      </c>
      <c r="E481" s="81">
        <f t="shared" si="7"/>
        <v>197.48</v>
      </c>
    </row>
    <row r="482" spans="1:5" ht="12" customHeight="1">
      <c r="A482" s="375" t="s">
        <v>34090</v>
      </c>
      <c r="B482" s="80" t="s">
        <v>34091</v>
      </c>
      <c r="C482" s="375" t="s">
        <v>16</v>
      </c>
      <c r="D482" s="81">
        <v>779.69</v>
      </c>
      <c r="E482" s="81">
        <f t="shared" si="7"/>
        <v>633.9</v>
      </c>
    </row>
    <row r="483" spans="1:5" ht="12" customHeight="1">
      <c r="A483" s="375" t="s">
        <v>34092</v>
      </c>
      <c r="B483" s="80" t="s">
        <v>34093</v>
      </c>
      <c r="C483" s="375" t="s">
        <v>16</v>
      </c>
      <c r="D483" s="81">
        <v>717.86</v>
      </c>
      <c r="E483" s="81">
        <f t="shared" si="7"/>
        <v>583.63</v>
      </c>
    </row>
    <row r="484" spans="1:5" ht="12" customHeight="1">
      <c r="A484" s="375" t="s">
        <v>34094</v>
      </c>
      <c r="B484" s="80" t="s">
        <v>34095</v>
      </c>
      <c r="C484" s="375" t="s">
        <v>16</v>
      </c>
      <c r="D484" s="81">
        <v>932.93</v>
      </c>
      <c r="E484" s="81">
        <f t="shared" si="7"/>
        <v>758.48</v>
      </c>
    </row>
    <row r="485" spans="1:5" ht="11.45" customHeight="1">
      <c r="A485" s="375" t="s">
        <v>34096</v>
      </c>
      <c r="B485" s="80" t="s">
        <v>34097</v>
      </c>
      <c r="C485" s="375" t="s">
        <v>16</v>
      </c>
      <c r="D485" s="81">
        <v>994.73</v>
      </c>
      <c r="E485" s="81">
        <f t="shared" si="7"/>
        <v>808.73</v>
      </c>
    </row>
    <row r="486" spans="1:5" ht="12" customHeight="1">
      <c r="A486" s="375" t="s">
        <v>34098</v>
      </c>
      <c r="B486" s="80" t="s">
        <v>34099</v>
      </c>
      <c r="C486" s="375" t="s">
        <v>16</v>
      </c>
      <c r="D486" s="81">
        <v>1054.76</v>
      </c>
      <c r="E486" s="81">
        <f t="shared" si="7"/>
        <v>857.53</v>
      </c>
    </row>
    <row r="487" spans="1:5" ht="12" customHeight="1">
      <c r="A487" s="375" t="s">
        <v>34100</v>
      </c>
      <c r="B487" s="80" t="s">
        <v>34101</v>
      </c>
      <c r="C487" s="375" t="s">
        <v>16</v>
      </c>
      <c r="D487" s="81">
        <v>218.8</v>
      </c>
      <c r="E487" s="81">
        <f t="shared" si="7"/>
        <v>177.89</v>
      </c>
    </row>
    <row r="488" spans="1:5" ht="12" customHeight="1">
      <c r="A488" s="375" t="s">
        <v>34102</v>
      </c>
      <c r="B488" s="80" t="s">
        <v>34103</v>
      </c>
      <c r="C488" s="375" t="s">
        <v>102</v>
      </c>
      <c r="D488" s="81">
        <v>319.98</v>
      </c>
      <c r="E488" s="81">
        <f t="shared" si="7"/>
        <v>260.14999999999998</v>
      </c>
    </row>
    <row r="489" spans="1:5" ht="12" customHeight="1">
      <c r="A489" s="375" t="s">
        <v>34104</v>
      </c>
      <c r="B489" s="80" t="s">
        <v>34105</v>
      </c>
      <c r="C489" s="375" t="s">
        <v>102</v>
      </c>
      <c r="D489" s="81">
        <v>320.85000000000002</v>
      </c>
      <c r="E489" s="81">
        <f t="shared" si="7"/>
        <v>260.86</v>
      </c>
    </row>
    <row r="490" spans="1:5" ht="11.45" customHeight="1">
      <c r="A490" s="375" t="s">
        <v>34106</v>
      </c>
      <c r="B490" s="80" t="s">
        <v>34107</v>
      </c>
      <c r="C490" s="375" t="s">
        <v>102</v>
      </c>
      <c r="D490" s="81">
        <v>516.86</v>
      </c>
      <c r="E490" s="81">
        <f t="shared" si="7"/>
        <v>420.22</v>
      </c>
    </row>
    <row r="491" spans="1:5" ht="12" customHeight="1">
      <c r="A491" s="375" t="s">
        <v>34108</v>
      </c>
      <c r="B491" s="80" t="s">
        <v>34109</v>
      </c>
      <c r="C491" s="375" t="s">
        <v>102</v>
      </c>
      <c r="D491" s="81">
        <v>517.98</v>
      </c>
      <c r="E491" s="81">
        <f t="shared" si="7"/>
        <v>421.13</v>
      </c>
    </row>
    <row r="492" spans="1:5" ht="12" customHeight="1">
      <c r="A492" s="375" t="s">
        <v>34110</v>
      </c>
      <c r="B492" s="80" t="s">
        <v>34111</v>
      </c>
      <c r="C492" s="375" t="s">
        <v>13</v>
      </c>
      <c r="D492" s="81">
        <v>301.39999999999998</v>
      </c>
      <c r="E492" s="81">
        <f t="shared" si="7"/>
        <v>245.05</v>
      </c>
    </row>
    <row r="493" spans="1:5" ht="12" customHeight="1">
      <c r="A493" s="375" t="s">
        <v>34112</v>
      </c>
      <c r="B493" s="80" t="s">
        <v>34113</v>
      </c>
      <c r="C493" s="375" t="s">
        <v>102</v>
      </c>
      <c r="D493" s="81">
        <v>40.159999999999997</v>
      </c>
      <c r="E493" s="81">
        <f t="shared" si="7"/>
        <v>32.659999999999997</v>
      </c>
    </row>
    <row r="494" spans="1:5" ht="12" customHeight="1">
      <c r="A494" s="375" t="s">
        <v>34114</v>
      </c>
      <c r="B494" s="80" t="s">
        <v>34115</v>
      </c>
      <c r="C494" s="375" t="s">
        <v>102</v>
      </c>
      <c r="D494" s="81">
        <v>57.19</v>
      </c>
      <c r="E494" s="81">
        <f t="shared" si="7"/>
        <v>46.5</v>
      </c>
    </row>
    <row r="495" spans="1:5" ht="11.45" customHeight="1">
      <c r="A495" s="375" t="s">
        <v>34116</v>
      </c>
      <c r="B495" s="80" t="s">
        <v>34117</v>
      </c>
      <c r="C495" s="375" t="s">
        <v>13</v>
      </c>
      <c r="D495" s="81">
        <v>14.96</v>
      </c>
      <c r="E495" s="81">
        <f t="shared" si="7"/>
        <v>12.17</v>
      </c>
    </row>
    <row r="496" spans="1:5" ht="12" customHeight="1">
      <c r="A496" s="375" t="s">
        <v>34118</v>
      </c>
      <c r="B496" s="80" t="s">
        <v>34119</v>
      </c>
      <c r="C496" s="375" t="s">
        <v>13</v>
      </c>
      <c r="D496" s="81">
        <v>17.829999999999998</v>
      </c>
      <c r="E496" s="81">
        <f t="shared" si="7"/>
        <v>14.5</v>
      </c>
    </row>
    <row r="497" spans="1:5" ht="12" customHeight="1">
      <c r="A497" s="375" t="s">
        <v>34120</v>
      </c>
      <c r="B497" s="80" t="s">
        <v>34121</v>
      </c>
      <c r="C497" s="375" t="s">
        <v>13</v>
      </c>
      <c r="D497" s="81">
        <v>25.89</v>
      </c>
      <c r="E497" s="81">
        <f t="shared" si="7"/>
        <v>21.05</v>
      </c>
    </row>
    <row r="498" spans="1:5" ht="12.2" customHeight="1">
      <c r="A498" s="375" t="s">
        <v>34122</v>
      </c>
      <c r="B498" s="80" t="s">
        <v>34123</v>
      </c>
      <c r="C498" s="375" t="s">
        <v>13</v>
      </c>
      <c r="D498" s="81">
        <v>26.19</v>
      </c>
      <c r="E498" s="81">
        <f t="shared" si="7"/>
        <v>21.3</v>
      </c>
    </row>
    <row r="499" spans="1:5" ht="169.5" customHeight="1">
      <c r="A499" s="375" t="s">
        <v>34124</v>
      </c>
      <c r="B499" s="80" t="s">
        <v>34125</v>
      </c>
      <c r="C499" s="375" t="s">
        <v>13</v>
      </c>
      <c r="D499" s="81">
        <v>359.97</v>
      </c>
      <c r="E499" s="81">
        <f t="shared" si="7"/>
        <v>292.66000000000003</v>
      </c>
    </row>
    <row r="500" spans="1:5" ht="45.95" customHeight="1">
      <c r="A500" s="375" t="s">
        <v>34126</v>
      </c>
      <c r="B500" s="80" t="s">
        <v>34127</v>
      </c>
      <c r="C500" s="375" t="s">
        <v>14</v>
      </c>
      <c r="D500" s="81">
        <v>3580.77</v>
      </c>
      <c r="E500" s="81">
        <f t="shared" si="7"/>
        <v>2911.2</v>
      </c>
    </row>
    <row r="501" spans="1:5" ht="12" customHeight="1">
      <c r="A501" s="375" t="s">
        <v>34128</v>
      </c>
      <c r="B501" s="80" t="s">
        <v>34129</v>
      </c>
      <c r="C501" s="375" t="s">
        <v>16</v>
      </c>
      <c r="D501" s="81">
        <v>280.8</v>
      </c>
      <c r="E501" s="81">
        <f t="shared" si="7"/>
        <v>228.3</v>
      </c>
    </row>
    <row r="502" spans="1:5" ht="12" customHeight="1">
      <c r="A502" s="375" t="s">
        <v>34130</v>
      </c>
      <c r="B502" s="80" t="s">
        <v>34131</v>
      </c>
      <c r="C502" s="375" t="s">
        <v>14</v>
      </c>
      <c r="D502" s="81">
        <v>1915.76</v>
      </c>
      <c r="E502" s="81">
        <f t="shared" si="7"/>
        <v>1557.53</v>
      </c>
    </row>
    <row r="503" spans="1:5" ht="11.45" customHeight="1">
      <c r="A503" s="375" t="s">
        <v>34132</v>
      </c>
      <c r="B503" s="80" t="s">
        <v>34133</v>
      </c>
      <c r="C503" s="375" t="s">
        <v>14</v>
      </c>
      <c r="D503" s="81">
        <v>2638.3</v>
      </c>
      <c r="E503" s="81">
        <f t="shared" si="7"/>
        <v>2144.96</v>
      </c>
    </row>
    <row r="504" spans="1:5" ht="12" customHeight="1">
      <c r="A504" s="375" t="s">
        <v>34134</v>
      </c>
      <c r="B504" s="80" t="s">
        <v>34135</v>
      </c>
      <c r="C504" s="375" t="s">
        <v>16</v>
      </c>
      <c r="D504" s="81">
        <v>463.95</v>
      </c>
      <c r="E504" s="81">
        <f t="shared" si="7"/>
        <v>377.2</v>
      </c>
    </row>
    <row r="505" spans="1:5" ht="12" customHeight="1">
      <c r="A505" s="375" t="s">
        <v>34136</v>
      </c>
      <c r="B505" s="80" t="s">
        <v>34137</v>
      </c>
      <c r="C505" s="375" t="s">
        <v>8168</v>
      </c>
      <c r="D505" s="81">
        <v>357.17</v>
      </c>
      <c r="E505" s="81">
        <f t="shared" si="7"/>
        <v>290.39</v>
      </c>
    </row>
    <row r="506" spans="1:5" ht="12" customHeight="1">
      <c r="A506" s="375" t="s">
        <v>34138</v>
      </c>
      <c r="B506" s="80" t="s">
        <v>34139</v>
      </c>
      <c r="C506" s="375" t="s">
        <v>8168</v>
      </c>
      <c r="D506" s="81">
        <v>240.02</v>
      </c>
      <c r="E506" s="81">
        <f t="shared" si="7"/>
        <v>195.14</v>
      </c>
    </row>
    <row r="507" spans="1:5" ht="12" customHeight="1">
      <c r="A507" s="375" t="s">
        <v>34140</v>
      </c>
      <c r="B507" s="80" t="s">
        <v>34141</v>
      </c>
      <c r="C507" s="375" t="s">
        <v>8168</v>
      </c>
      <c r="D507" s="81">
        <v>184.77</v>
      </c>
      <c r="E507" s="81">
        <f t="shared" si="7"/>
        <v>150.22</v>
      </c>
    </row>
    <row r="508" spans="1:5" ht="11.45" customHeight="1">
      <c r="A508" s="417" t="s">
        <v>34142</v>
      </c>
      <c r="B508" s="418" t="s">
        <v>34143</v>
      </c>
      <c r="C508" s="418" t="s">
        <v>14</v>
      </c>
      <c r="D508" s="70">
        <v>182.56</v>
      </c>
      <c r="E508" s="81">
        <f t="shared" si="7"/>
        <v>148.43</v>
      </c>
    </row>
    <row r="509" spans="1:5" ht="12" customHeight="1">
      <c r="A509" s="419" t="s">
        <v>34144</v>
      </c>
      <c r="B509" s="376" t="s">
        <v>34145</v>
      </c>
      <c r="C509" s="377" t="s">
        <v>14</v>
      </c>
      <c r="D509" s="70">
        <v>61.35</v>
      </c>
      <c r="E509" s="81">
        <f t="shared" si="7"/>
        <v>49.88</v>
      </c>
    </row>
    <row r="510" spans="1:5" ht="12" customHeight="1">
      <c r="A510" s="420" t="s">
        <v>34146</v>
      </c>
      <c r="B510" s="70" t="s">
        <v>34147</v>
      </c>
      <c r="C510" s="70" t="s">
        <v>14</v>
      </c>
      <c r="D510" s="70">
        <v>30.93</v>
      </c>
      <c r="E510" s="81">
        <f t="shared" si="7"/>
        <v>25.15</v>
      </c>
    </row>
    <row r="511" spans="1:5" ht="12" customHeight="1">
      <c r="A511" s="375" t="s">
        <v>33234</v>
      </c>
      <c r="B511" s="80"/>
      <c r="C511" s="375"/>
      <c r="D511" s="81"/>
      <c r="E511" s="81">
        <f t="shared" si="7"/>
        <v>0</v>
      </c>
    </row>
    <row r="512" spans="1:5" ht="11.45" customHeight="1">
      <c r="A512" s="375" t="s">
        <v>33235</v>
      </c>
      <c r="B512" s="80" t="s">
        <v>14652</v>
      </c>
      <c r="C512" s="375" t="s">
        <v>33236</v>
      </c>
      <c r="D512" s="81"/>
      <c r="E512" s="81">
        <f t="shared" si="7"/>
        <v>0</v>
      </c>
    </row>
    <row r="513" spans="1:5" ht="12" customHeight="1">
      <c r="A513" s="375"/>
      <c r="B513" s="80"/>
      <c r="C513" s="375"/>
      <c r="D513" s="81"/>
      <c r="E513" s="81">
        <f t="shared" si="7"/>
        <v>0</v>
      </c>
    </row>
    <row r="514" spans="1:5" ht="12" customHeight="1">
      <c r="A514" s="375" t="s">
        <v>34148</v>
      </c>
      <c r="B514" s="80" t="s">
        <v>34149</v>
      </c>
      <c r="C514" s="375" t="s">
        <v>14</v>
      </c>
      <c r="D514" s="81">
        <v>46.87</v>
      </c>
      <c r="E514" s="81">
        <f t="shared" si="7"/>
        <v>38.11</v>
      </c>
    </row>
    <row r="515" spans="1:5" ht="12" customHeight="1">
      <c r="A515" s="375" t="s">
        <v>34150</v>
      </c>
      <c r="B515" s="80" t="s">
        <v>34151</v>
      </c>
      <c r="C515" s="375" t="s">
        <v>14</v>
      </c>
      <c r="D515" s="81">
        <v>46.87</v>
      </c>
      <c r="E515" s="81">
        <f t="shared" si="7"/>
        <v>38.11</v>
      </c>
    </row>
    <row r="516" spans="1:5" ht="11.45" customHeight="1">
      <c r="A516" s="375" t="s">
        <v>34152</v>
      </c>
      <c r="B516" s="80" t="s">
        <v>34153</v>
      </c>
      <c r="C516" s="375" t="s">
        <v>14</v>
      </c>
      <c r="D516" s="81">
        <v>177.9</v>
      </c>
      <c r="E516" s="81">
        <f t="shared" si="7"/>
        <v>144.63999999999999</v>
      </c>
    </row>
    <row r="517" spans="1:5" ht="12" customHeight="1">
      <c r="A517" s="375" t="s">
        <v>34154</v>
      </c>
      <c r="B517" s="80" t="s">
        <v>34155</v>
      </c>
      <c r="C517" s="375" t="s">
        <v>8168</v>
      </c>
      <c r="D517" s="81">
        <v>591.73</v>
      </c>
      <c r="E517" s="81">
        <f t="shared" ref="E517:E580" si="8">ROUNDUP(D517/1.23,2)</f>
        <v>481.09</v>
      </c>
    </row>
    <row r="518" spans="1:5" ht="12" customHeight="1">
      <c r="A518" s="375" t="s">
        <v>34156</v>
      </c>
      <c r="B518" s="80" t="s">
        <v>34157</v>
      </c>
      <c r="C518" s="375" t="s">
        <v>13</v>
      </c>
      <c r="D518" s="81">
        <v>67.16</v>
      </c>
      <c r="E518" s="81">
        <f t="shared" si="8"/>
        <v>54.61</v>
      </c>
    </row>
    <row r="519" spans="1:5" ht="12" customHeight="1">
      <c r="A519" s="375" t="s">
        <v>34158</v>
      </c>
      <c r="B519" s="80" t="s">
        <v>34159</v>
      </c>
      <c r="C519" s="375" t="s">
        <v>14</v>
      </c>
      <c r="D519" s="81">
        <v>35.01</v>
      </c>
      <c r="E519" s="81">
        <f t="shared" si="8"/>
        <v>28.47</v>
      </c>
    </row>
    <row r="520" spans="1:5" ht="12" customHeight="1">
      <c r="A520" s="375" t="s">
        <v>34160</v>
      </c>
      <c r="B520" s="80" t="s">
        <v>34161</v>
      </c>
      <c r="C520" s="375" t="s">
        <v>14</v>
      </c>
      <c r="D520" s="81">
        <v>56.3</v>
      </c>
      <c r="E520" s="81">
        <f t="shared" si="8"/>
        <v>45.78</v>
      </c>
    </row>
    <row r="521" spans="1:5" ht="11.45" customHeight="1">
      <c r="A521" s="375" t="s">
        <v>34162</v>
      </c>
      <c r="B521" s="80" t="s">
        <v>34163</v>
      </c>
      <c r="C521" s="375" t="s">
        <v>14</v>
      </c>
      <c r="D521" s="81">
        <v>357.17</v>
      </c>
      <c r="E521" s="81">
        <f t="shared" si="8"/>
        <v>290.39</v>
      </c>
    </row>
    <row r="522" spans="1:5" ht="12" customHeight="1">
      <c r="A522" s="375" t="s">
        <v>34164</v>
      </c>
      <c r="B522" s="80" t="s">
        <v>34165</v>
      </c>
      <c r="C522" s="375" t="s">
        <v>14</v>
      </c>
      <c r="D522" s="81">
        <v>117.6</v>
      </c>
      <c r="E522" s="81">
        <f t="shared" si="8"/>
        <v>95.61</v>
      </c>
    </row>
    <row r="523" spans="1:5" ht="12" customHeight="1">
      <c r="A523" s="375" t="s">
        <v>34166</v>
      </c>
      <c r="B523" s="80" t="s">
        <v>34167</v>
      </c>
      <c r="C523" s="375" t="s">
        <v>33278</v>
      </c>
      <c r="D523" s="81">
        <v>710.02</v>
      </c>
      <c r="E523" s="81">
        <f t="shared" si="8"/>
        <v>577.26</v>
      </c>
    </row>
    <row r="524" spans="1:5" ht="12" customHeight="1">
      <c r="A524" s="375" t="s">
        <v>34168</v>
      </c>
      <c r="B524" s="80" t="s">
        <v>34169</v>
      </c>
      <c r="C524" s="375" t="s">
        <v>14</v>
      </c>
      <c r="D524" s="81">
        <v>436.38</v>
      </c>
      <c r="E524" s="81">
        <f t="shared" si="8"/>
        <v>354.79</v>
      </c>
    </row>
    <row r="525" spans="1:5" ht="12" customHeight="1">
      <c r="A525" s="375" t="s">
        <v>34170</v>
      </c>
      <c r="B525" s="80" t="s">
        <v>34171</v>
      </c>
      <c r="C525" s="375" t="s">
        <v>14</v>
      </c>
      <c r="D525" s="81">
        <v>444.32</v>
      </c>
      <c r="E525" s="81">
        <f t="shared" si="8"/>
        <v>361.24</v>
      </c>
    </row>
    <row r="526" spans="1:5" ht="11.45" customHeight="1">
      <c r="A526" s="375" t="s">
        <v>34172</v>
      </c>
      <c r="B526" s="80" t="s">
        <v>34173</v>
      </c>
      <c r="C526" s="375" t="s">
        <v>14</v>
      </c>
      <c r="D526" s="81">
        <v>480.21</v>
      </c>
      <c r="E526" s="81">
        <f t="shared" si="8"/>
        <v>390.42</v>
      </c>
    </row>
    <row r="527" spans="1:5" ht="12" customHeight="1">
      <c r="A527" s="375" t="s">
        <v>34174</v>
      </c>
      <c r="B527" s="80" t="s">
        <v>34175</v>
      </c>
      <c r="C527" s="375" t="s">
        <v>14</v>
      </c>
      <c r="D527" s="81">
        <v>408.51</v>
      </c>
      <c r="E527" s="81">
        <f t="shared" si="8"/>
        <v>332.13</v>
      </c>
    </row>
    <row r="528" spans="1:5" ht="21.95" customHeight="1">
      <c r="A528" s="375" t="s">
        <v>34176</v>
      </c>
      <c r="B528" s="80" t="s">
        <v>34177</v>
      </c>
      <c r="C528" s="375" t="s">
        <v>14</v>
      </c>
      <c r="D528" s="81">
        <v>413.24</v>
      </c>
      <c r="E528" s="81">
        <f t="shared" si="8"/>
        <v>335.97</v>
      </c>
    </row>
    <row r="529" spans="1:5" ht="12" customHeight="1">
      <c r="A529" s="375" t="s">
        <v>34178</v>
      </c>
      <c r="B529" s="80" t="s">
        <v>34179</v>
      </c>
      <c r="C529" s="375" t="s">
        <v>14</v>
      </c>
      <c r="D529" s="81">
        <v>459</v>
      </c>
      <c r="E529" s="81">
        <f t="shared" si="8"/>
        <v>373.18</v>
      </c>
    </row>
    <row r="530" spans="1:5" ht="12" customHeight="1">
      <c r="A530" s="375" t="s">
        <v>34180</v>
      </c>
      <c r="B530" s="80" t="s">
        <v>34181</v>
      </c>
      <c r="C530" s="375" t="s">
        <v>14</v>
      </c>
      <c r="D530" s="81">
        <v>1660.47</v>
      </c>
      <c r="E530" s="81">
        <f t="shared" si="8"/>
        <v>1349.98</v>
      </c>
    </row>
    <row r="531" spans="1:5" ht="11.45" customHeight="1">
      <c r="A531" s="375" t="s">
        <v>34182</v>
      </c>
      <c r="B531" s="80" t="s">
        <v>34183</v>
      </c>
      <c r="C531" s="375" t="s">
        <v>14</v>
      </c>
      <c r="D531" s="81">
        <v>1563.3</v>
      </c>
      <c r="E531" s="81">
        <f t="shared" si="8"/>
        <v>1270.98</v>
      </c>
    </row>
    <row r="532" spans="1:5" ht="12" customHeight="1">
      <c r="A532" s="375" t="s">
        <v>34184</v>
      </c>
      <c r="B532" s="80" t="s">
        <v>34185</v>
      </c>
      <c r="C532" s="375" t="s">
        <v>14</v>
      </c>
      <c r="D532" s="81">
        <v>1724.02</v>
      </c>
      <c r="E532" s="81">
        <f t="shared" si="8"/>
        <v>1401.65</v>
      </c>
    </row>
    <row r="533" spans="1:5" ht="12" customHeight="1">
      <c r="A533" s="375" t="s">
        <v>34186</v>
      </c>
      <c r="B533" s="80" t="s">
        <v>34187</v>
      </c>
      <c r="C533" s="375" t="s">
        <v>16</v>
      </c>
      <c r="D533" s="81">
        <v>1090.57</v>
      </c>
      <c r="E533" s="81">
        <f t="shared" si="8"/>
        <v>886.65</v>
      </c>
    </row>
    <row r="534" spans="1:5" ht="12" customHeight="1">
      <c r="A534" s="375" t="s">
        <v>34188</v>
      </c>
      <c r="B534" s="80" t="s">
        <v>34189</v>
      </c>
      <c r="C534" s="375" t="s">
        <v>102</v>
      </c>
      <c r="D534" s="81">
        <v>160.16999999999999</v>
      </c>
      <c r="E534" s="81">
        <f t="shared" si="8"/>
        <v>130.22</v>
      </c>
    </row>
    <row r="535" spans="1:5" ht="12" customHeight="1">
      <c r="A535" s="375" t="s">
        <v>34190</v>
      </c>
      <c r="B535" s="80" t="s">
        <v>34191</v>
      </c>
      <c r="C535" s="375" t="s">
        <v>34192</v>
      </c>
      <c r="D535" s="81">
        <v>254.04</v>
      </c>
      <c r="E535" s="81">
        <f t="shared" si="8"/>
        <v>206.54</v>
      </c>
    </row>
    <row r="536" spans="1:5" ht="11.45" customHeight="1">
      <c r="A536" s="375" t="s">
        <v>34193</v>
      </c>
      <c r="B536" s="80" t="s">
        <v>34194</v>
      </c>
      <c r="C536" s="375" t="s">
        <v>16</v>
      </c>
      <c r="D536" s="81">
        <v>147.69999999999999</v>
      </c>
      <c r="E536" s="81">
        <f t="shared" si="8"/>
        <v>120.09</v>
      </c>
    </row>
    <row r="537" spans="1:5" ht="12" customHeight="1">
      <c r="A537" s="375" t="s">
        <v>34195</v>
      </c>
      <c r="B537" s="80" t="s">
        <v>34196</v>
      </c>
      <c r="C537" s="375" t="s">
        <v>14</v>
      </c>
      <c r="D537" s="81">
        <v>195.12</v>
      </c>
      <c r="E537" s="81">
        <f t="shared" si="8"/>
        <v>158.63999999999999</v>
      </c>
    </row>
    <row r="538" spans="1:5" ht="12" customHeight="1">
      <c r="A538" s="375" t="s">
        <v>34197</v>
      </c>
      <c r="B538" s="80" t="s">
        <v>34198</v>
      </c>
      <c r="C538" s="375" t="s">
        <v>102</v>
      </c>
      <c r="D538" s="81">
        <v>145.94</v>
      </c>
      <c r="E538" s="81">
        <f t="shared" si="8"/>
        <v>118.66</v>
      </c>
    </row>
    <row r="539" spans="1:5" ht="12" customHeight="1">
      <c r="A539" s="375" t="s">
        <v>34199</v>
      </c>
      <c r="B539" s="80" t="s">
        <v>34200</v>
      </c>
      <c r="C539" s="375" t="s">
        <v>14</v>
      </c>
      <c r="D539" s="81">
        <v>26.08</v>
      </c>
      <c r="E539" s="81">
        <f t="shared" si="8"/>
        <v>21.21</v>
      </c>
    </row>
    <row r="540" spans="1:5" ht="12" customHeight="1">
      <c r="A540" s="375" t="s">
        <v>34201</v>
      </c>
      <c r="B540" s="80" t="s">
        <v>34202</v>
      </c>
      <c r="C540" s="375" t="s">
        <v>14</v>
      </c>
      <c r="D540" s="81">
        <v>39.79</v>
      </c>
      <c r="E540" s="81">
        <f t="shared" si="8"/>
        <v>32.35</v>
      </c>
    </row>
    <row r="541" spans="1:5" ht="11.45" customHeight="1">
      <c r="A541" s="375" t="s">
        <v>34203</v>
      </c>
      <c r="B541" s="80" t="s">
        <v>34204</v>
      </c>
      <c r="C541" s="375" t="s">
        <v>14</v>
      </c>
      <c r="D541" s="81">
        <v>54.81</v>
      </c>
      <c r="E541" s="81">
        <f t="shared" si="8"/>
        <v>44.57</v>
      </c>
    </row>
    <row r="542" spans="1:5" ht="12" customHeight="1">
      <c r="A542" s="375" t="s">
        <v>34205</v>
      </c>
      <c r="B542" s="80" t="s">
        <v>34206</v>
      </c>
      <c r="C542" s="375" t="s">
        <v>14</v>
      </c>
      <c r="D542" s="81">
        <v>63.91</v>
      </c>
      <c r="E542" s="81">
        <f t="shared" si="8"/>
        <v>51.96</v>
      </c>
    </row>
    <row r="543" spans="1:5" ht="12" customHeight="1">
      <c r="A543" s="375" t="s">
        <v>34207</v>
      </c>
      <c r="B543" s="80" t="s">
        <v>34208</v>
      </c>
      <c r="C543" s="375" t="s">
        <v>14</v>
      </c>
      <c r="D543" s="81">
        <v>30.29</v>
      </c>
      <c r="E543" s="81">
        <f t="shared" si="8"/>
        <v>24.63</v>
      </c>
    </row>
    <row r="544" spans="1:5" ht="12" customHeight="1">
      <c r="A544" s="375" t="s">
        <v>34209</v>
      </c>
      <c r="B544" s="80" t="s">
        <v>34210</v>
      </c>
      <c r="C544" s="375" t="s">
        <v>14</v>
      </c>
      <c r="D544" s="81">
        <v>15.72</v>
      </c>
      <c r="E544" s="81">
        <f t="shared" si="8"/>
        <v>12.79</v>
      </c>
    </row>
    <row r="545" spans="1:5" ht="11.45" customHeight="1">
      <c r="A545" s="375" t="s">
        <v>34211</v>
      </c>
      <c r="B545" s="80" t="s">
        <v>34212</v>
      </c>
      <c r="C545" s="375" t="s">
        <v>14</v>
      </c>
      <c r="D545" s="81">
        <v>21.69</v>
      </c>
      <c r="E545" s="81">
        <f t="shared" si="8"/>
        <v>17.64</v>
      </c>
    </row>
    <row r="546" spans="1:5" ht="12" customHeight="1">
      <c r="A546" s="375" t="s">
        <v>34213</v>
      </c>
      <c r="B546" s="80" t="s">
        <v>34214</v>
      </c>
      <c r="C546" s="375" t="s">
        <v>14</v>
      </c>
      <c r="D546" s="81">
        <v>22.95</v>
      </c>
      <c r="E546" s="81">
        <f t="shared" si="8"/>
        <v>18.66</v>
      </c>
    </row>
    <row r="547" spans="1:5" ht="12" customHeight="1">
      <c r="A547" s="375" t="s">
        <v>34215</v>
      </c>
      <c r="B547" s="80" t="s">
        <v>34216</v>
      </c>
      <c r="C547" s="375" t="s">
        <v>33278</v>
      </c>
      <c r="D547" s="81">
        <v>710.02</v>
      </c>
      <c r="E547" s="81">
        <f t="shared" si="8"/>
        <v>577.26</v>
      </c>
    </row>
    <row r="548" spans="1:5" ht="12" customHeight="1">
      <c r="A548" s="375" t="s">
        <v>34217</v>
      </c>
      <c r="B548" s="80" t="s">
        <v>34218</v>
      </c>
      <c r="C548" s="375" t="s">
        <v>13</v>
      </c>
      <c r="D548" s="81">
        <v>483.3</v>
      </c>
      <c r="E548" s="81">
        <f t="shared" si="8"/>
        <v>392.93</v>
      </c>
    </row>
    <row r="549" spans="1:5" ht="12" customHeight="1">
      <c r="A549" s="375" t="s">
        <v>34219</v>
      </c>
      <c r="B549" s="80" t="s">
        <v>34220</v>
      </c>
      <c r="C549" s="375" t="s">
        <v>33278</v>
      </c>
      <c r="D549" s="81">
        <v>710.02</v>
      </c>
      <c r="E549" s="81">
        <f t="shared" si="8"/>
        <v>577.26</v>
      </c>
    </row>
    <row r="550" spans="1:5" ht="11.85" customHeight="1">
      <c r="A550" s="375" t="s">
        <v>34221</v>
      </c>
      <c r="B550" s="80" t="s">
        <v>34222</v>
      </c>
      <c r="C550" s="375" t="s">
        <v>14</v>
      </c>
      <c r="D550" s="81">
        <v>981.02</v>
      </c>
      <c r="E550" s="81">
        <f t="shared" si="8"/>
        <v>797.58</v>
      </c>
    </row>
    <row r="551" spans="1:5" ht="169.5" customHeight="1">
      <c r="A551" s="375" t="s">
        <v>34223</v>
      </c>
      <c r="B551" s="80" t="s">
        <v>34224</v>
      </c>
      <c r="C551" s="375" t="s">
        <v>14</v>
      </c>
      <c r="D551" s="81">
        <v>1710.96</v>
      </c>
      <c r="E551" s="81">
        <f t="shared" si="8"/>
        <v>1391.03</v>
      </c>
    </row>
    <row r="552" spans="1:5" ht="45.95" customHeight="1">
      <c r="A552" s="375" t="s">
        <v>34225</v>
      </c>
      <c r="B552" s="80" t="s">
        <v>34226</v>
      </c>
      <c r="C552" s="375" t="s">
        <v>14</v>
      </c>
      <c r="D552" s="81">
        <v>1989.3</v>
      </c>
      <c r="E552" s="81">
        <f t="shared" si="8"/>
        <v>1617.32</v>
      </c>
    </row>
    <row r="553" spans="1:5" ht="12" customHeight="1">
      <c r="A553" s="375" t="s">
        <v>34227</v>
      </c>
      <c r="B553" s="80" t="s">
        <v>34228</v>
      </c>
      <c r="C553" s="375" t="s">
        <v>14</v>
      </c>
      <c r="D553" s="81">
        <v>1899.88</v>
      </c>
      <c r="E553" s="81">
        <f t="shared" si="8"/>
        <v>1544.62</v>
      </c>
    </row>
    <row r="554" spans="1:5" ht="12" customHeight="1">
      <c r="A554" s="375" t="s">
        <v>34229</v>
      </c>
      <c r="B554" s="80" t="s">
        <v>34230</v>
      </c>
      <c r="C554" s="375" t="s">
        <v>14</v>
      </c>
      <c r="D554" s="81">
        <v>3153.05</v>
      </c>
      <c r="E554" s="81">
        <f t="shared" si="8"/>
        <v>2563.46</v>
      </c>
    </row>
    <row r="555" spans="1:5" ht="11.45" customHeight="1">
      <c r="A555" s="375" t="s">
        <v>34231</v>
      </c>
      <c r="B555" s="80" t="s">
        <v>34232</v>
      </c>
      <c r="C555" s="375" t="s">
        <v>14</v>
      </c>
      <c r="D555" s="81">
        <v>4736.12</v>
      </c>
      <c r="E555" s="81">
        <f t="shared" si="8"/>
        <v>3850.51</v>
      </c>
    </row>
    <row r="556" spans="1:5" ht="12" customHeight="1">
      <c r="A556" s="375" t="s">
        <v>34233</v>
      </c>
      <c r="B556" s="80" t="s">
        <v>34234</v>
      </c>
      <c r="C556" s="375" t="s">
        <v>14</v>
      </c>
      <c r="D556" s="81">
        <v>1716.62</v>
      </c>
      <c r="E556" s="81">
        <f t="shared" si="8"/>
        <v>1395.63</v>
      </c>
    </row>
    <row r="557" spans="1:5" ht="12" customHeight="1">
      <c r="A557" s="375" t="s">
        <v>34235</v>
      </c>
      <c r="B557" s="80" t="s">
        <v>34236</v>
      </c>
      <c r="C557" s="375" t="s">
        <v>14</v>
      </c>
      <c r="D557" s="81">
        <v>2464.9499999999998</v>
      </c>
      <c r="E557" s="81">
        <f t="shared" si="8"/>
        <v>2004.03</v>
      </c>
    </row>
    <row r="558" spans="1:5" ht="12" customHeight="1">
      <c r="A558" s="375" t="s">
        <v>34237</v>
      </c>
      <c r="B558" s="80" t="s">
        <v>34238</v>
      </c>
      <c r="C558" s="375" t="s">
        <v>16</v>
      </c>
      <c r="D558" s="81">
        <v>821.47</v>
      </c>
      <c r="E558" s="81">
        <f t="shared" si="8"/>
        <v>667.87</v>
      </c>
    </row>
    <row r="559" spans="1:5" ht="12" customHeight="1">
      <c r="A559" s="375" t="s">
        <v>34239</v>
      </c>
      <c r="B559" s="80" t="s">
        <v>34240</v>
      </c>
      <c r="C559" s="375" t="s">
        <v>14</v>
      </c>
      <c r="D559" s="81">
        <v>2761.18</v>
      </c>
      <c r="E559" s="81">
        <f t="shared" si="8"/>
        <v>2244.87</v>
      </c>
    </row>
    <row r="560" spans="1:5" ht="11.45" customHeight="1">
      <c r="A560" s="375" t="s">
        <v>34241</v>
      </c>
      <c r="B560" s="80" t="s">
        <v>34242</v>
      </c>
      <c r="C560" s="375" t="s">
        <v>14</v>
      </c>
      <c r="D560" s="81">
        <v>5455.73</v>
      </c>
      <c r="E560" s="81">
        <f t="shared" si="8"/>
        <v>4435.5600000000004</v>
      </c>
    </row>
    <row r="561" spans="1:5" ht="12" customHeight="1">
      <c r="A561" s="417" t="s">
        <v>34243</v>
      </c>
      <c r="B561" s="418" t="s">
        <v>34244</v>
      </c>
      <c r="C561" s="418" t="s">
        <v>14</v>
      </c>
      <c r="D561" s="70">
        <v>995.17</v>
      </c>
      <c r="E561" s="81">
        <f t="shared" si="8"/>
        <v>809.09</v>
      </c>
    </row>
    <row r="562" spans="1:5" ht="12" customHeight="1">
      <c r="A562" s="419" t="s">
        <v>1461</v>
      </c>
      <c r="B562" s="376" t="s">
        <v>34245</v>
      </c>
      <c r="C562" s="377" t="s">
        <v>14</v>
      </c>
      <c r="D562" s="70">
        <v>1230.0899999999999</v>
      </c>
      <c r="E562" s="81">
        <f t="shared" si="8"/>
        <v>1000.08</v>
      </c>
    </row>
    <row r="563" spans="1:5" ht="12" customHeight="1">
      <c r="A563" s="420" t="s">
        <v>34246</v>
      </c>
      <c r="B563" s="70" t="s">
        <v>34247</v>
      </c>
      <c r="C563" s="70" t="s">
        <v>14</v>
      </c>
      <c r="D563" s="70">
        <v>3001.22</v>
      </c>
      <c r="E563" s="81">
        <f t="shared" si="8"/>
        <v>2440.02</v>
      </c>
    </row>
    <row r="564" spans="1:5" ht="11.45" customHeight="1">
      <c r="A564" s="375" t="s">
        <v>33234</v>
      </c>
      <c r="B564" s="80"/>
      <c r="C564" s="375"/>
      <c r="D564" s="81"/>
      <c r="E564" s="81">
        <f t="shared" si="8"/>
        <v>0</v>
      </c>
    </row>
    <row r="565" spans="1:5" ht="12" customHeight="1">
      <c r="A565" s="375" t="s">
        <v>33235</v>
      </c>
      <c r="B565" s="80" t="s">
        <v>14652</v>
      </c>
      <c r="C565" s="375" t="s">
        <v>33236</v>
      </c>
      <c r="D565" s="81"/>
      <c r="E565" s="81">
        <f t="shared" si="8"/>
        <v>0</v>
      </c>
    </row>
    <row r="566" spans="1:5" ht="12" customHeight="1">
      <c r="A566" s="375"/>
      <c r="B566" s="80"/>
      <c r="C566" s="375"/>
      <c r="D566" s="81"/>
      <c r="E566" s="81">
        <f t="shared" si="8"/>
        <v>0</v>
      </c>
    </row>
    <row r="567" spans="1:5" ht="12" customHeight="1">
      <c r="A567" s="375" t="s">
        <v>34248</v>
      </c>
      <c r="B567" s="80" t="s">
        <v>34249</v>
      </c>
      <c r="C567" s="375" t="s">
        <v>14</v>
      </c>
      <c r="D567" s="81">
        <v>3452.77</v>
      </c>
      <c r="E567" s="81">
        <f t="shared" si="8"/>
        <v>2807.14</v>
      </c>
    </row>
    <row r="568" spans="1:5" ht="11.45" customHeight="1">
      <c r="A568" s="375" t="s">
        <v>34250</v>
      </c>
      <c r="B568" s="80" t="s">
        <v>34251</v>
      </c>
      <c r="C568" s="375" t="s">
        <v>14</v>
      </c>
      <c r="D568" s="81">
        <v>4702.91</v>
      </c>
      <c r="E568" s="81">
        <f t="shared" si="8"/>
        <v>3823.51</v>
      </c>
    </row>
    <row r="569" spans="1:5" ht="12" customHeight="1">
      <c r="A569" s="375" t="s">
        <v>34252</v>
      </c>
      <c r="B569" s="80" t="s">
        <v>34253</v>
      </c>
      <c r="C569" s="375" t="s">
        <v>16</v>
      </c>
      <c r="D569" s="81">
        <v>1756.37</v>
      </c>
      <c r="E569" s="81">
        <f t="shared" si="8"/>
        <v>1427.95</v>
      </c>
    </row>
    <row r="570" spans="1:5" ht="12" customHeight="1">
      <c r="A570" s="375" t="s">
        <v>34254</v>
      </c>
      <c r="B570" s="80" t="s">
        <v>34255</v>
      </c>
      <c r="C570" s="375" t="s">
        <v>16</v>
      </c>
      <c r="D570" s="81">
        <v>1595.94</v>
      </c>
      <c r="E570" s="81">
        <f t="shared" si="8"/>
        <v>1297.52</v>
      </c>
    </row>
    <row r="571" spans="1:5" ht="12" customHeight="1">
      <c r="A571" s="375" t="s">
        <v>34256</v>
      </c>
      <c r="B571" s="80" t="s">
        <v>34257</v>
      </c>
      <c r="C571" s="375" t="s">
        <v>16</v>
      </c>
      <c r="D571" s="81">
        <v>1137.8499999999999</v>
      </c>
      <c r="E571" s="81">
        <f t="shared" si="8"/>
        <v>925.09</v>
      </c>
    </row>
    <row r="572" spans="1:5" ht="12" customHeight="1">
      <c r="A572" s="375" t="s">
        <v>34258</v>
      </c>
      <c r="B572" s="80" t="s">
        <v>34259</v>
      </c>
      <c r="C572" s="375" t="s">
        <v>14</v>
      </c>
      <c r="D572" s="81">
        <v>9485.2199999999993</v>
      </c>
      <c r="E572" s="81">
        <f t="shared" si="8"/>
        <v>7711.57</v>
      </c>
    </row>
    <row r="573" spans="1:5" ht="11.45" customHeight="1">
      <c r="A573" s="375" t="s">
        <v>34260</v>
      </c>
      <c r="B573" s="80" t="s">
        <v>34261</v>
      </c>
      <c r="C573" s="375" t="s">
        <v>16</v>
      </c>
      <c r="D573" s="81">
        <v>423.43</v>
      </c>
      <c r="E573" s="81">
        <f t="shared" si="8"/>
        <v>344.26</v>
      </c>
    </row>
    <row r="574" spans="1:5" ht="12" customHeight="1">
      <c r="A574" s="375" t="s">
        <v>34262</v>
      </c>
      <c r="B574" s="80" t="s">
        <v>34263</v>
      </c>
      <c r="C574" s="375" t="s">
        <v>16</v>
      </c>
      <c r="D574" s="81">
        <v>3984.4</v>
      </c>
      <c r="E574" s="81">
        <f t="shared" si="8"/>
        <v>3239.35</v>
      </c>
    </row>
    <row r="575" spans="1:5" ht="12" customHeight="1">
      <c r="A575" s="375" t="s">
        <v>1463</v>
      </c>
      <c r="B575" s="80" t="s">
        <v>34264</v>
      </c>
      <c r="C575" s="375" t="s">
        <v>14</v>
      </c>
      <c r="D575" s="81">
        <v>1285.95</v>
      </c>
      <c r="E575" s="81">
        <f t="shared" si="8"/>
        <v>1045.49</v>
      </c>
    </row>
    <row r="576" spans="1:5" ht="12" customHeight="1">
      <c r="A576" s="375" t="s">
        <v>34265</v>
      </c>
      <c r="B576" s="80" t="s">
        <v>34266</v>
      </c>
      <c r="C576" s="375" t="s">
        <v>16</v>
      </c>
      <c r="D576" s="81">
        <v>1127.02</v>
      </c>
      <c r="E576" s="81">
        <f t="shared" si="8"/>
        <v>916.28</v>
      </c>
    </row>
    <row r="577" spans="1:5" ht="12" customHeight="1">
      <c r="A577" s="375" t="s">
        <v>34267</v>
      </c>
      <c r="B577" s="80" t="s">
        <v>34268</v>
      </c>
      <c r="C577" s="375" t="s">
        <v>14</v>
      </c>
      <c r="D577" s="81">
        <v>1319.89</v>
      </c>
      <c r="E577" s="81">
        <f t="shared" si="8"/>
        <v>1073.0899999999999</v>
      </c>
    </row>
    <row r="578" spans="1:5" ht="11.45" customHeight="1">
      <c r="A578" s="375" t="s">
        <v>34269</v>
      </c>
      <c r="B578" s="80" t="s">
        <v>34270</v>
      </c>
      <c r="C578" s="375" t="s">
        <v>14</v>
      </c>
      <c r="D578" s="81">
        <v>1538.75</v>
      </c>
      <c r="E578" s="81">
        <f t="shared" si="8"/>
        <v>1251.02</v>
      </c>
    </row>
    <row r="579" spans="1:5" ht="12" customHeight="1">
      <c r="A579" s="375" t="s">
        <v>34271</v>
      </c>
      <c r="B579" s="80" t="s">
        <v>34272</v>
      </c>
      <c r="C579" s="375" t="s">
        <v>14</v>
      </c>
      <c r="D579" s="81">
        <v>1730.8</v>
      </c>
      <c r="E579" s="81">
        <f t="shared" si="8"/>
        <v>1407.16</v>
      </c>
    </row>
    <row r="580" spans="1:5" ht="12" customHeight="1">
      <c r="A580" s="375" t="s">
        <v>34273</v>
      </c>
      <c r="B580" s="80" t="s">
        <v>34274</v>
      </c>
      <c r="C580" s="375" t="s">
        <v>14</v>
      </c>
      <c r="D580" s="81">
        <v>2028.34</v>
      </c>
      <c r="E580" s="81">
        <f t="shared" si="8"/>
        <v>1649.06</v>
      </c>
    </row>
    <row r="581" spans="1:5" ht="12" customHeight="1">
      <c r="A581" s="375" t="s">
        <v>34275</v>
      </c>
      <c r="B581" s="80" t="s">
        <v>34276</v>
      </c>
      <c r="C581" s="375" t="s">
        <v>16</v>
      </c>
      <c r="D581" s="81">
        <v>1457.4</v>
      </c>
      <c r="E581" s="81">
        <f t="shared" ref="E581:E644" si="9">ROUNDUP(D581/1.23,2)</f>
        <v>1184.8800000000001</v>
      </c>
    </row>
    <row r="582" spans="1:5" ht="11.45" customHeight="1">
      <c r="A582" s="375" t="s">
        <v>34277</v>
      </c>
      <c r="B582" s="80" t="s">
        <v>34278</v>
      </c>
      <c r="C582" s="375" t="s">
        <v>14</v>
      </c>
      <c r="D582" s="81">
        <v>1859.25</v>
      </c>
      <c r="E582" s="81">
        <f t="shared" si="9"/>
        <v>1511.59</v>
      </c>
    </row>
    <row r="583" spans="1:5" ht="12" customHeight="1">
      <c r="A583" s="375" t="s">
        <v>34279</v>
      </c>
      <c r="B583" s="80" t="s">
        <v>34280</v>
      </c>
      <c r="C583" s="375" t="s">
        <v>14</v>
      </c>
      <c r="D583" s="81">
        <v>725.91</v>
      </c>
      <c r="E583" s="81">
        <f t="shared" si="9"/>
        <v>590.17999999999995</v>
      </c>
    </row>
    <row r="584" spans="1:5" ht="12" customHeight="1">
      <c r="A584" s="375" t="s">
        <v>34281</v>
      </c>
      <c r="B584" s="80" t="s">
        <v>34282</v>
      </c>
      <c r="C584" s="375" t="s">
        <v>14</v>
      </c>
      <c r="D584" s="81">
        <v>764.84</v>
      </c>
      <c r="E584" s="81">
        <f t="shared" si="9"/>
        <v>621.83000000000004</v>
      </c>
    </row>
    <row r="585" spans="1:5" ht="12" customHeight="1">
      <c r="A585" s="375" t="s">
        <v>34283</v>
      </c>
      <c r="B585" s="80" t="s">
        <v>34284</v>
      </c>
      <c r="C585" s="375" t="s">
        <v>14</v>
      </c>
      <c r="D585" s="81">
        <v>4220.4799999999996</v>
      </c>
      <c r="E585" s="81">
        <f t="shared" si="9"/>
        <v>3431.29</v>
      </c>
    </row>
    <row r="586" spans="1:5" ht="12" customHeight="1">
      <c r="A586" s="375" t="s">
        <v>34285</v>
      </c>
      <c r="B586" s="80" t="s">
        <v>34286</v>
      </c>
      <c r="C586" s="375" t="s">
        <v>14</v>
      </c>
      <c r="D586" s="81">
        <v>3572.46</v>
      </c>
      <c r="E586" s="81">
        <f t="shared" si="9"/>
        <v>2904.44</v>
      </c>
    </row>
    <row r="587" spans="1:5" ht="11.45" customHeight="1">
      <c r="A587" s="375" t="s">
        <v>34287</v>
      </c>
      <c r="B587" s="80" t="s">
        <v>34288</v>
      </c>
      <c r="C587" s="375" t="s">
        <v>14</v>
      </c>
      <c r="D587" s="81">
        <v>1916.63</v>
      </c>
      <c r="E587" s="81">
        <f t="shared" si="9"/>
        <v>1558.24</v>
      </c>
    </row>
    <row r="588" spans="1:5" ht="12" customHeight="1">
      <c r="A588" s="375" t="s">
        <v>34289</v>
      </c>
      <c r="B588" s="80" t="s">
        <v>34290</v>
      </c>
      <c r="C588" s="375" t="s">
        <v>14</v>
      </c>
      <c r="D588" s="81">
        <v>1471.08</v>
      </c>
      <c r="E588" s="81">
        <f t="shared" si="9"/>
        <v>1196</v>
      </c>
    </row>
    <row r="589" spans="1:5" ht="12" customHeight="1">
      <c r="A589" s="375" t="s">
        <v>34291</v>
      </c>
      <c r="B589" s="80" t="s">
        <v>34292</v>
      </c>
      <c r="C589" s="375" t="s">
        <v>14</v>
      </c>
      <c r="D589" s="81">
        <v>2015.95</v>
      </c>
      <c r="E589" s="81">
        <f t="shared" si="9"/>
        <v>1638.99</v>
      </c>
    </row>
    <row r="590" spans="1:5" ht="12" customHeight="1">
      <c r="A590" s="375" t="s">
        <v>34293</v>
      </c>
      <c r="B590" s="80" t="s">
        <v>34294</v>
      </c>
      <c r="C590" s="375" t="s">
        <v>16</v>
      </c>
      <c r="D590" s="81">
        <v>1577.61</v>
      </c>
      <c r="E590" s="81">
        <f t="shared" si="9"/>
        <v>1282.6099999999999</v>
      </c>
    </row>
    <row r="591" spans="1:5" ht="12" customHeight="1">
      <c r="A591" s="375" t="s">
        <v>34295</v>
      </c>
      <c r="B591" s="80" t="s">
        <v>34296</v>
      </c>
      <c r="C591" s="375" t="s">
        <v>16</v>
      </c>
      <c r="D591" s="81">
        <v>1816.16</v>
      </c>
      <c r="E591" s="81">
        <f t="shared" si="9"/>
        <v>1476.56</v>
      </c>
    </row>
    <row r="592" spans="1:5" ht="11.45" customHeight="1">
      <c r="A592" s="375" t="s">
        <v>34297</v>
      </c>
      <c r="B592" s="80" t="s">
        <v>34298</v>
      </c>
      <c r="C592" s="375" t="s">
        <v>16</v>
      </c>
      <c r="D592" s="81">
        <v>1344.71</v>
      </c>
      <c r="E592" s="81">
        <f t="shared" si="9"/>
        <v>1093.27</v>
      </c>
    </row>
    <row r="593" spans="1:5" ht="12" customHeight="1">
      <c r="A593" s="375" t="s">
        <v>34299</v>
      </c>
      <c r="B593" s="80" t="s">
        <v>34300</v>
      </c>
      <c r="C593" s="375" t="s">
        <v>16</v>
      </c>
      <c r="D593" s="81">
        <v>321.66000000000003</v>
      </c>
      <c r="E593" s="81">
        <f t="shared" si="9"/>
        <v>261.52</v>
      </c>
    </row>
    <row r="594" spans="1:5" ht="12" customHeight="1">
      <c r="A594" s="375" t="s">
        <v>34301</v>
      </c>
      <c r="B594" s="80" t="s">
        <v>34302</v>
      </c>
      <c r="C594" s="375" t="s">
        <v>16</v>
      </c>
      <c r="D594" s="81">
        <v>622.99</v>
      </c>
      <c r="E594" s="81">
        <f t="shared" si="9"/>
        <v>506.5</v>
      </c>
    </row>
    <row r="595" spans="1:5" ht="12" customHeight="1">
      <c r="A595" s="375" t="s">
        <v>34303</v>
      </c>
      <c r="B595" s="80" t="s">
        <v>34304</v>
      </c>
      <c r="C595" s="375" t="s">
        <v>16</v>
      </c>
      <c r="D595" s="81">
        <v>481.56</v>
      </c>
      <c r="E595" s="81">
        <f t="shared" si="9"/>
        <v>391.52</v>
      </c>
    </row>
    <row r="596" spans="1:5" ht="11.45" customHeight="1">
      <c r="A596" s="375" t="s">
        <v>34305</v>
      </c>
      <c r="B596" s="80" t="s">
        <v>34306</v>
      </c>
      <c r="C596" s="375" t="s">
        <v>16</v>
      </c>
      <c r="D596" s="81">
        <v>622.99</v>
      </c>
      <c r="E596" s="81">
        <f t="shared" si="9"/>
        <v>506.5</v>
      </c>
    </row>
    <row r="597" spans="1:5" ht="12" customHeight="1">
      <c r="A597" s="375" t="s">
        <v>34307</v>
      </c>
      <c r="B597" s="80" t="s">
        <v>34308</v>
      </c>
      <c r="C597" s="375" t="s">
        <v>16</v>
      </c>
      <c r="D597" s="81">
        <v>837.97</v>
      </c>
      <c r="E597" s="81">
        <f t="shared" si="9"/>
        <v>681.28</v>
      </c>
    </row>
    <row r="598" spans="1:5" ht="12" customHeight="1">
      <c r="A598" s="375" t="s">
        <v>34309</v>
      </c>
      <c r="B598" s="80" t="s">
        <v>34310</v>
      </c>
      <c r="C598" s="375" t="s">
        <v>16</v>
      </c>
      <c r="D598" s="81">
        <v>622.99</v>
      </c>
      <c r="E598" s="81">
        <f t="shared" si="9"/>
        <v>506.5</v>
      </c>
    </row>
    <row r="599" spans="1:5" ht="12" customHeight="1">
      <c r="A599" s="375" t="s">
        <v>34311</v>
      </c>
      <c r="B599" s="80" t="s">
        <v>34312</v>
      </c>
      <c r="C599" s="375" t="s">
        <v>16</v>
      </c>
      <c r="D599" s="81">
        <v>352.78</v>
      </c>
      <c r="E599" s="81">
        <f t="shared" si="9"/>
        <v>286.82</v>
      </c>
    </row>
    <row r="600" spans="1:5" ht="12" customHeight="1">
      <c r="A600" s="375" t="s">
        <v>34313</v>
      </c>
      <c r="B600" s="80" t="s">
        <v>34314</v>
      </c>
      <c r="C600" s="375" t="s">
        <v>16</v>
      </c>
      <c r="D600" s="81">
        <v>834.88</v>
      </c>
      <c r="E600" s="81">
        <f t="shared" si="9"/>
        <v>678.77</v>
      </c>
    </row>
    <row r="601" spans="1:5" ht="11.45" customHeight="1">
      <c r="A601" s="375" t="s">
        <v>34315</v>
      </c>
      <c r="B601" s="80" t="s">
        <v>34316</v>
      </c>
      <c r="C601" s="375" t="s">
        <v>33278</v>
      </c>
      <c r="D601" s="81">
        <v>710.02</v>
      </c>
      <c r="E601" s="81">
        <f t="shared" si="9"/>
        <v>577.26</v>
      </c>
    </row>
    <row r="602" spans="1:5" ht="12" customHeight="1">
      <c r="A602" s="375" t="s">
        <v>34317</v>
      </c>
      <c r="B602" s="80" t="s">
        <v>34318</v>
      </c>
      <c r="C602" s="375" t="s">
        <v>14</v>
      </c>
      <c r="D602" s="81">
        <v>2387.7199999999998</v>
      </c>
      <c r="E602" s="81">
        <f t="shared" si="9"/>
        <v>1941.24</v>
      </c>
    </row>
    <row r="603" spans="1:5" ht="12.95" customHeight="1">
      <c r="A603" s="375" t="s">
        <v>34319</v>
      </c>
      <c r="B603" s="80" t="s">
        <v>34320</v>
      </c>
      <c r="C603" s="375" t="s">
        <v>14</v>
      </c>
      <c r="D603" s="81">
        <v>7376.22</v>
      </c>
      <c r="E603" s="81">
        <f t="shared" si="9"/>
        <v>5996.93</v>
      </c>
    </row>
    <row r="604" spans="1:5" ht="169.5" customHeight="1">
      <c r="A604" s="375" t="s">
        <v>34321</v>
      </c>
      <c r="B604" s="80" t="s">
        <v>34322</v>
      </c>
      <c r="C604" s="375" t="s">
        <v>14</v>
      </c>
      <c r="D604" s="81">
        <v>5167.1899999999996</v>
      </c>
      <c r="E604" s="81">
        <f t="shared" si="9"/>
        <v>4200.97</v>
      </c>
    </row>
    <row r="605" spans="1:5" ht="45.95" customHeight="1">
      <c r="A605" s="375" t="s">
        <v>34323</v>
      </c>
      <c r="B605" s="80" t="s">
        <v>34324</v>
      </c>
      <c r="C605" s="375" t="s">
        <v>14</v>
      </c>
      <c r="D605" s="81">
        <v>5535.39</v>
      </c>
      <c r="E605" s="81">
        <f t="shared" si="9"/>
        <v>4500.32</v>
      </c>
    </row>
    <row r="606" spans="1:5" ht="12" customHeight="1">
      <c r="A606" s="375" t="s">
        <v>34325</v>
      </c>
      <c r="B606" s="80" t="s">
        <v>34326</v>
      </c>
      <c r="C606" s="375" t="s">
        <v>14</v>
      </c>
      <c r="D606" s="81">
        <v>5980.66</v>
      </c>
      <c r="E606" s="81">
        <f t="shared" si="9"/>
        <v>4862.33</v>
      </c>
    </row>
    <row r="607" spans="1:5" ht="12" customHeight="1">
      <c r="A607" s="375" t="s">
        <v>34327</v>
      </c>
      <c r="B607" s="80" t="s">
        <v>34328</v>
      </c>
      <c r="C607" s="375" t="s">
        <v>14</v>
      </c>
      <c r="D607" s="81">
        <v>4376.1000000000004</v>
      </c>
      <c r="E607" s="81">
        <f t="shared" si="9"/>
        <v>3557.81</v>
      </c>
    </row>
    <row r="608" spans="1:5" ht="11.45" customHeight="1">
      <c r="A608" s="375" t="s">
        <v>1467</v>
      </c>
      <c r="B608" s="80" t="s">
        <v>34329</v>
      </c>
      <c r="C608" s="375" t="s">
        <v>16</v>
      </c>
      <c r="D608" s="81">
        <v>1624.34</v>
      </c>
      <c r="E608" s="81">
        <f t="shared" si="9"/>
        <v>1320.61</v>
      </c>
    </row>
    <row r="609" spans="1:5" ht="12" customHeight="1">
      <c r="A609" s="375" t="s">
        <v>34330</v>
      </c>
      <c r="B609" s="80" t="s">
        <v>34331</v>
      </c>
      <c r="C609" s="375" t="s">
        <v>14</v>
      </c>
      <c r="D609" s="81">
        <v>7267.81</v>
      </c>
      <c r="E609" s="81">
        <f t="shared" si="9"/>
        <v>5908.79</v>
      </c>
    </row>
    <row r="610" spans="1:5" ht="12" customHeight="1">
      <c r="A610" s="375" t="s">
        <v>34332</v>
      </c>
      <c r="B610" s="80" t="s">
        <v>34333</v>
      </c>
      <c r="C610" s="375" t="s">
        <v>14</v>
      </c>
      <c r="D610" s="81">
        <v>5270.1</v>
      </c>
      <c r="E610" s="81">
        <f t="shared" si="9"/>
        <v>4284.6400000000003</v>
      </c>
    </row>
    <row r="611" spans="1:5" ht="12" customHeight="1">
      <c r="A611" s="375" t="s">
        <v>34334</v>
      </c>
      <c r="B611" s="80" t="s">
        <v>34335</v>
      </c>
      <c r="C611" s="375" t="s">
        <v>14</v>
      </c>
      <c r="D611" s="81">
        <v>4658.8500000000004</v>
      </c>
      <c r="E611" s="81">
        <f t="shared" si="9"/>
        <v>3787.69</v>
      </c>
    </row>
    <row r="612" spans="1:5" ht="12" customHeight="1">
      <c r="A612" s="375" t="s">
        <v>34336</v>
      </c>
      <c r="B612" s="80" t="s">
        <v>34337</v>
      </c>
      <c r="C612" s="375" t="s">
        <v>14</v>
      </c>
      <c r="D612" s="81">
        <v>10000.68</v>
      </c>
      <c r="E612" s="81">
        <f t="shared" si="9"/>
        <v>8130.64</v>
      </c>
    </row>
    <row r="613" spans="1:5" ht="11.45" customHeight="1">
      <c r="A613" s="375" t="s">
        <v>34338</v>
      </c>
      <c r="B613" s="80" t="s">
        <v>34339</v>
      </c>
      <c r="C613" s="375" t="s">
        <v>14</v>
      </c>
      <c r="D613" s="81">
        <v>5358.3</v>
      </c>
      <c r="E613" s="81">
        <f t="shared" si="9"/>
        <v>4356.3500000000004</v>
      </c>
    </row>
    <row r="614" spans="1:5" ht="12" customHeight="1">
      <c r="A614" s="375" t="s">
        <v>34340</v>
      </c>
      <c r="B614" s="80" t="s">
        <v>34341</v>
      </c>
      <c r="C614" s="375" t="s">
        <v>14</v>
      </c>
      <c r="D614" s="81">
        <v>4170.67</v>
      </c>
      <c r="E614" s="81">
        <f t="shared" si="9"/>
        <v>3390.79</v>
      </c>
    </row>
    <row r="615" spans="1:5" ht="12" customHeight="1">
      <c r="A615" s="417" t="s">
        <v>34342</v>
      </c>
      <c r="B615" s="418" t="s">
        <v>34343</v>
      </c>
      <c r="C615" s="418" t="s">
        <v>14</v>
      </c>
      <c r="D615" s="70">
        <v>4894.99</v>
      </c>
      <c r="E615" s="81">
        <f t="shared" si="9"/>
        <v>3979.67</v>
      </c>
    </row>
    <row r="616" spans="1:5" ht="12" customHeight="1">
      <c r="A616" s="419" t="s">
        <v>34344</v>
      </c>
      <c r="B616" s="376" t="s">
        <v>34345</v>
      </c>
      <c r="C616" s="377" t="s">
        <v>14</v>
      </c>
      <c r="D616" s="70">
        <v>5117.88</v>
      </c>
      <c r="E616" s="81">
        <f t="shared" si="9"/>
        <v>4160.88</v>
      </c>
    </row>
    <row r="617" spans="1:5" ht="11.45" customHeight="1">
      <c r="A617" s="420" t="s">
        <v>34346</v>
      </c>
      <c r="B617" s="70" t="s">
        <v>34347</v>
      </c>
      <c r="C617" s="70" t="s">
        <v>14</v>
      </c>
      <c r="D617" s="70">
        <v>5985.12</v>
      </c>
      <c r="E617" s="81">
        <f t="shared" si="9"/>
        <v>4865.96</v>
      </c>
    </row>
    <row r="618" spans="1:5" ht="12" customHeight="1">
      <c r="A618" s="375" t="s">
        <v>33234</v>
      </c>
      <c r="B618" s="80"/>
      <c r="C618" s="375"/>
      <c r="D618" s="81"/>
      <c r="E618" s="81">
        <f t="shared" si="9"/>
        <v>0</v>
      </c>
    </row>
    <row r="619" spans="1:5" ht="12" customHeight="1">
      <c r="A619" s="375" t="s">
        <v>33235</v>
      </c>
      <c r="B619" s="80" t="s">
        <v>14652</v>
      </c>
      <c r="C619" s="375" t="s">
        <v>33236</v>
      </c>
      <c r="D619" s="81"/>
      <c r="E619" s="81">
        <f t="shared" si="9"/>
        <v>0</v>
      </c>
    </row>
    <row r="620" spans="1:5" ht="12" customHeight="1">
      <c r="A620" s="375"/>
      <c r="B620" s="80"/>
      <c r="C620" s="375"/>
      <c r="D620" s="81"/>
      <c r="E620" s="81">
        <f t="shared" si="9"/>
        <v>0</v>
      </c>
    </row>
    <row r="621" spans="1:5" ht="11.45" customHeight="1">
      <c r="A621" s="375" t="s">
        <v>34348</v>
      </c>
      <c r="B621" s="80" t="s">
        <v>34349</v>
      </c>
      <c r="C621" s="375" t="s">
        <v>14</v>
      </c>
      <c r="D621" s="81">
        <v>3864.24</v>
      </c>
      <c r="E621" s="81">
        <f t="shared" si="9"/>
        <v>3141.66</v>
      </c>
    </row>
    <row r="622" spans="1:5" ht="12" customHeight="1">
      <c r="A622" s="375" t="s">
        <v>34350</v>
      </c>
      <c r="B622" s="80" t="s">
        <v>34351</v>
      </c>
      <c r="C622" s="375" t="s">
        <v>14</v>
      </c>
      <c r="D622" s="81">
        <v>6826.89</v>
      </c>
      <c r="E622" s="81">
        <f t="shared" si="9"/>
        <v>5550.32</v>
      </c>
    </row>
    <row r="623" spans="1:5" ht="12" customHeight="1">
      <c r="A623" s="375" t="s">
        <v>34352</v>
      </c>
      <c r="B623" s="80" t="s">
        <v>34353</v>
      </c>
      <c r="C623" s="375" t="s">
        <v>16</v>
      </c>
      <c r="D623" s="81">
        <v>3000.32</v>
      </c>
      <c r="E623" s="81">
        <f t="shared" si="9"/>
        <v>2439.29</v>
      </c>
    </row>
    <row r="624" spans="1:5" ht="12" customHeight="1">
      <c r="A624" s="375" t="s">
        <v>34354</v>
      </c>
      <c r="B624" s="80" t="s">
        <v>34355</v>
      </c>
      <c r="C624" s="375" t="s">
        <v>14</v>
      </c>
      <c r="D624" s="81">
        <v>10786.9</v>
      </c>
      <c r="E624" s="81">
        <f t="shared" si="9"/>
        <v>8769.84</v>
      </c>
    </row>
    <row r="625" spans="1:5" ht="12" customHeight="1">
      <c r="A625" s="375" t="s">
        <v>34356</v>
      </c>
      <c r="B625" s="80" t="s">
        <v>34357</v>
      </c>
      <c r="C625" s="375" t="s">
        <v>14</v>
      </c>
      <c r="D625" s="81">
        <v>5648.65</v>
      </c>
      <c r="E625" s="81">
        <f t="shared" si="9"/>
        <v>4592.3999999999996</v>
      </c>
    </row>
    <row r="626" spans="1:5" ht="11.45" customHeight="1">
      <c r="A626" s="375" t="s">
        <v>34358</v>
      </c>
      <c r="B626" s="80" t="s">
        <v>34359</v>
      </c>
      <c r="C626" s="375" t="s">
        <v>16</v>
      </c>
      <c r="D626" s="81">
        <v>470.8</v>
      </c>
      <c r="E626" s="81">
        <f t="shared" si="9"/>
        <v>382.77</v>
      </c>
    </row>
    <row r="627" spans="1:5" ht="12" customHeight="1">
      <c r="A627" s="375" t="s">
        <v>34360</v>
      </c>
      <c r="B627" s="80" t="s">
        <v>34361</v>
      </c>
      <c r="C627" s="375" t="s">
        <v>16</v>
      </c>
      <c r="D627" s="81">
        <v>1353.92</v>
      </c>
      <c r="E627" s="81">
        <f t="shared" si="9"/>
        <v>1100.75</v>
      </c>
    </row>
    <row r="628" spans="1:5" ht="21.95" customHeight="1">
      <c r="A628" s="375" t="s">
        <v>34362</v>
      </c>
      <c r="B628" s="80" t="s">
        <v>34363</v>
      </c>
      <c r="C628" s="375" t="s">
        <v>14</v>
      </c>
      <c r="D628" s="81">
        <v>12766.51</v>
      </c>
      <c r="E628" s="81">
        <f t="shared" si="9"/>
        <v>10379.280000000001</v>
      </c>
    </row>
    <row r="629" spans="1:5" ht="12" customHeight="1">
      <c r="A629" s="375" t="s">
        <v>34364</v>
      </c>
      <c r="B629" s="80" t="s">
        <v>34365</v>
      </c>
      <c r="C629" s="375" t="s">
        <v>14</v>
      </c>
      <c r="D629" s="81">
        <v>24978.91</v>
      </c>
      <c r="E629" s="81">
        <f t="shared" si="9"/>
        <v>20308.060000000001</v>
      </c>
    </row>
    <row r="630" spans="1:5" ht="21.95" customHeight="1">
      <c r="A630" s="375" t="s">
        <v>34366</v>
      </c>
      <c r="B630" s="80" t="s">
        <v>34367</v>
      </c>
      <c r="C630" s="375" t="s">
        <v>14</v>
      </c>
      <c r="D630" s="81">
        <v>13182.72</v>
      </c>
      <c r="E630" s="81">
        <f t="shared" si="9"/>
        <v>10717.66</v>
      </c>
    </row>
    <row r="631" spans="1:5" ht="21.95" customHeight="1">
      <c r="A631" s="375" t="s">
        <v>34368</v>
      </c>
      <c r="B631" s="80" t="s">
        <v>34369</v>
      </c>
      <c r="C631" s="375" t="s">
        <v>14</v>
      </c>
      <c r="D631" s="81">
        <v>25393.54</v>
      </c>
      <c r="E631" s="81">
        <f t="shared" si="9"/>
        <v>20645.16</v>
      </c>
    </row>
    <row r="632" spans="1:5" ht="21.95" customHeight="1">
      <c r="A632" s="375" t="s">
        <v>34370</v>
      </c>
      <c r="B632" s="80" t="s">
        <v>34371</v>
      </c>
      <c r="C632" s="375" t="s">
        <v>14</v>
      </c>
      <c r="D632" s="81">
        <v>69884.91</v>
      </c>
      <c r="E632" s="81">
        <f t="shared" si="9"/>
        <v>56817</v>
      </c>
    </row>
    <row r="633" spans="1:5" ht="21.95" customHeight="1">
      <c r="A633" s="375" t="s">
        <v>34372</v>
      </c>
      <c r="B633" s="80" t="s">
        <v>34373</v>
      </c>
      <c r="C633" s="375" t="s">
        <v>14</v>
      </c>
      <c r="D633" s="81">
        <v>45980.85</v>
      </c>
      <c r="E633" s="81">
        <f t="shared" si="9"/>
        <v>37382.81</v>
      </c>
    </row>
    <row r="634" spans="1:5" ht="12" customHeight="1">
      <c r="A634" s="375" t="s">
        <v>34374</v>
      </c>
      <c r="B634" s="80" t="s">
        <v>34375</v>
      </c>
      <c r="C634" s="375" t="s">
        <v>14</v>
      </c>
      <c r="D634" s="81">
        <v>36486.01</v>
      </c>
      <c r="E634" s="81">
        <f t="shared" si="9"/>
        <v>29663.43</v>
      </c>
    </row>
    <row r="635" spans="1:5" ht="11.45" customHeight="1">
      <c r="A635" s="375" t="s">
        <v>34376</v>
      </c>
      <c r="B635" s="80" t="s">
        <v>34377</v>
      </c>
      <c r="C635" s="375" t="s">
        <v>16</v>
      </c>
      <c r="D635" s="81">
        <v>1543.64</v>
      </c>
      <c r="E635" s="81">
        <f t="shared" si="9"/>
        <v>1255</v>
      </c>
    </row>
    <row r="636" spans="1:5" ht="12" customHeight="1">
      <c r="A636" s="375" t="s">
        <v>34378</v>
      </c>
      <c r="B636" s="80" t="s">
        <v>34379</v>
      </c>
      <c r="C636" s="375" t="s">
        <v>16</v>
      </c>
      <c r="D636" s="81">
        <v>4311.8599999999997</v>
      </c>
      <c r="E636" s="81">
        <f t="shared" si="9"/>
        <v>3505.58</v>
      </c>
    </row>
    <row r="637" spans="1:5" ht="12" customHeight="1">
      <c r="A637" s="375" t="s">
        <v>34380</v>
      </c>
      <c r="B637" s="80" t="s">
        <v>34381</v>
      </c>
      <c r="C637" s="375" t="s">
        <v>13</v>
      </c>
      <c r="D637" s="81">
        <v>191.66</v>
      </c>
      <c r="E637" s="81">
        <f t="shared" si="9"/>
        <v>155.83000000000001</v>
      </c>
    </row>
    <row r="638" spans="1:5" ht="21.95" customHeight="1">
      <c r="A638" s="375" t="s">
        <v>34382</v>
      </c>
      <c r="B638" s="80" t="s">
        <v>34383</v>
      </c>
      <c r="C638" s="375" t="s">
        <v>13</v>
      </c>
      <c r="D638" s="81">
        <v>182.18</v>
      </c>
      <c r="E638" s="81">
        <f t="shared" si="9"/>
        <v>148.12</v>
      </c>
    </row>
    <row r="639" spans="1:5" ht="12" customHeight="1">
      <c r="A639" s="375" t="s">
        <v>34384</v>
      </c>
      <c r="B639" s="80" t="s">
        <v>34385</v>
      </c>
      <c r="C639" s="375" t="s">
        <v>13</v>
      </c>
      <c r="D639" s="81">
        <v>180.99</v>
      </c>
      <c r="E639" s="81">
        <f t="shared" si="9"/>
        <v>147.15</v>
      </c>
    </row>
    <row r="640" spans="1:5" ht="12" customHeight="1">
      <c r="A640" s="375" t="s">
        <v>34386</v>
      </c>
      <c r="B640" s="80" t="s">
        <v>34316</v>
      </c>
      <c r="C640" s="375" t="s">
        <v>33278</v>
      </c>
      <c r="D640" s="81">
        <v>710.02</v>
      </c>
      <c r="E640" s="81">
        <f t="shared" si="9"/>
        <v>577.26</v>
      </c>
    </row>
    <row r="641" spans="1:5" ht="11.45" customHeight="1">
      <c r="A641" s="375" t="s">
        <v>34387</v>
      </c>
      <c r="B641" s="80" t="s">
        <v>34388</v>
      </c>
      <c r="C641" s="375" t="s">
        <v>14</v>
      </c>
      <c r="D641" s="81">
        <v>6199.73</v>
      </c>
      <c r="E641" s="81">
        <f t="shared" si="9"/>
        <v>5040.4399999999996</v>
      </c>
    </row>
    <row r="642" spans="1:5" ht="12" customHeight="1">
      <c r="A642" s="375" t="s">
        <v>34389</v>
      </c>
      <c r="B642" s="80" t="s">
        <v>34390</v>
      </c>
      <c r="C642" s="375" t="s">
        <v>14</v>
      </c>
      <c r="D642" s="81">
        <v>12052.36</v>
      </c>
      <c r="E642" s="81">
        <f t="shared" si="9"/>
        <v>9798.67</v>
      </c>
    </row>
    <row r="643" spans="1:5" ht="12" customHeight="1">
      <c r="A643" s="375" t="s">
        <v>34391</v>
      </c>
      <c r="B643" s="80" t="s">
        <v>34392</v>
      </c>
      <c r="C643" s="375" t="s">
        <v>14</v>
      </c>
      <c r="D643" s="81">
        <v>34171.42</v>
      </c>
      <c r="E643" s="81">
        <f t="shared" si="9"/>
        <v>27781.65</v>
      </c>
    </row>
    <row r="644" spans="1:5" ht="21.95" customHeight="1">
      <c r="A644" s="375" t="s">
        <v>34393</v>
      </c>
      <c r="B644" s="80" t="s">
        <v>34394</v>
      </c>
      <c r="C644" s="375" t="s">
        <v>14</v>
      </c>
      <c r="D644" s="81">
        <v>5779.51</v>
      </c>
      <c r="E644" s="81">
        <f t="shared" si="9"/>
        <v>4698.79</v>
      </c>
    </row>
    <row r="645" spans="1:5" ht="12" customHeight="1">
      <c r="A645" s="375" t="s">
        <v>34395</v>
      </c>
      <c r="B645" s="80" t="s">
        <v>34396</v>
      </c>
      <c r="C645" s="375" t="s">
        <v>14</v>
      </c>
      <c r="D645" s="81">
        <v>867.81</v>
      </c>
      <c r="E645" s="81">
        <f t="shared" ref="E645:E708" si="10">ROUNDUP(D645/1.23,2)</f>
        <v>705.54</v>
      </c>
    </row>
    <row r="646" spans="1:5" ht="12" customHeight="1">
      <c r="A646" s="375" t="s">
        <v>34397</v>
      </c>
      <c r="B646" s="80" t="s">
        <v>34398</v>
      </c>
      <c r="C646" s="375" t="s">
        <v>14</v>
      </c>
      <c r="D646" s="81">
        <v>817.66</v>
      </c>
      <c r="E646" s="81">
        <f t="shared" si="10"/>
        <v>664.77</v>
      </c>
    </row>
    <row r="647" spans="1:5" ht="11.45" customHeight="1">
      <c r="A647" s="375" t="s">
        <v>34399</v>
      </c>
      <c r="B647" s="80" t="s">
        <v>34400</v>
      </c>
      <c r="C647" s="375" t="s">
        <v>14</v>
      </c>
      <c r="D647" s="81">
        <v>822.41</v>
      </c>
      <c r="E647" s="81">
        <f t="shared" si="10"/>
        <v>668.63</v>
      </c>
    </row>
    <row r="648" spans="1:5" ht="12" customHeight="1">
      <c r="A648" s="375" t="s">
        <v>34401</v>
      </c>
      <c r="B648" s="80" t="s">
        <v>34402</v>
      </c>
      <c r="C648" s="375" t="s">
        <v>14</v>
      </c>
      <c r="D648" s="81">
        <v>1561.41</v>
      </c>
      <c r="E648" s="81">
        <f t="shared" si="10"/>
        <v>1269.44</v>
      </c>
    </row>
    <row r="649" spans="1:5" ht="12.2" customHeight="1">
      <c r="A649" s="375" t="s">
        <v>34403</v>
      </c>
      <c r="B649" s="80" t="s">
        <v>34404</v>
      </c>
      <c r="C649" s="375" t="s">
        <v>16</v>
      </c>
      <c r="D649" s="81">
        <v>656.1</v>
      </c>
      <c r="E649" s="81">
        <f t="shared" si="10"/>
        <v>533.41999999999996</v>
      </c>
    </row>
    <row r="650" spans="1:5" ht="169.5" customHeight="1">
      <c r="A650" s="375" t="s">
        <v>34405</v>
      </c>
      <c r="B650" s="80" t="s">
        <v>34406</v>
      </c>
      <c r="C650" s="375" t="s">
        <v>13</v>
      </c>
      <c r="D650" s="81">
        <v>1057.96</v>
      </c>
      <c r="E650" s="81">
        <f t="shared" si="10"/>
        <v>860.14</v>
      </c>
    </row>
    <row r="651" spans="1:5" ht="45.95" customHeight="1">
      <c r="A651" s="375" t="s">
        <v>34407</v>
      </c>
      <c r="B651" s="80" t="s">
        <v>34408</v>
      </c>
      <c r="C651" s="375" t="s">
        <v>13</v>
      </c>
      <c r="D651" s="81">
        <v>1858.57</v>
      </c>
      <c r="E651" s="81">
        <f t="shared" si="10"/>
        <v>1511.04</v>
      </c>
    </row>
    <row r="652" spans="1:5" ht="21.95" customHeight="1">
      <c r="A652" s="375" t="s">
        <v>34409</v>
      </c>
      <c r="B652" s="80" t="s">
        <v>34410</v>
      </c>
      <c r="C652" s="375" t="s">
        <v>16</v>
      </c>
      <c r="D652" s="81">
        <v>1238.3800000000001</v>
      </c>
      <c r="E652" s="81">
        <f t="shared" si="10"/>
        <v>1006.82</v>
      </c>
    </row>
    <row r="653" spans="1:5" ht="12" customHeight="1">
      <c r="A653" s="375" t="s">
        <v>34411</v>
      </c>
      <c r="B653" s="80" t="s">
        <v>34412</v>
      </c>
      <c r="C653" s="375" t="s">
        <v>16</v>
      </c>
      <c r="D653" s="81">
        <v>1123.07</v>
      </c>
      <c r="E653" s="81">
        <f t="shared" si="10"/>
        <v>913.07</v>
      </c>
    </row>
    <row r="654" spans="1:5" ht="12" customHeight="1">
      <c r="A654" s="375" t="s">
        <v>34413</v>
      </c>
      <c r="B654" s="80" t="s">
        <v>34414</v>
      </c>
      <c r="C654" s="375" t="s">
        <v>14</v>
      </c>
      <c r="D654" s="81">
        <v>1001.04</v>
      </c>
      <c r="E654" s="81">
        <f t="shared" si="10"/>
        <v>813.86</v>
      </c>
    </row>
    <row r="655" spans="1:5" ht="32.450000000000003" customHeight="1">
      <c r="A655" s="375" t="s">
        <v>34415</v>
      </c>
      <c r="B655" s="80" t="s">
        <v>34416</v>
      </c>
      <c r="C655" s="375" t="s">
        <v>16</v>
      </c>
      <c r="D655" s="81">
        <v>660.66</v>
      </c>
      <c r="E655" s="81">
        <f t="shared" si="10"/>
        <v>537.13</v>
      </c>
    </row>
    <row r="656" spans="1:5" ht="12" customHeight="1">
      <c r="A656" s="375" t="s">
        <v>34417</v>
      </c>
      <c r="B656" s="80" t="s">
        <v>34418</v>
      </c>
      <c r="C656" s="375" t="s">
        <v>13</v>
      </c>
      <c r="D656" s="81">
        <v>204.21</v>
      </c>
      <c r="E656" s="81">
        <f t="shared" si="10"/>
        <v>166.03</v>
      </c>
    </row>
    <row r="657" spans="1:5" ht="11.45" customHeight="1">
      <c r="A657" s="375" t="s">
        <v>34419</v>
      </c>
      <c r="B657" s="80" t="s">
        <v>34420</v>
      </c>
      <c r="C657" s="375" t="s">
        <v>16</v>
      </c>
      <c r="D657" s="81">
        <v>81.45</v>
      </c>
      <c r="E657" s="81">
        <f t="shared" si="10"/>
        <v>66.22</v>
      </c>
    </row>
    <row r="658" spans="1:5" ht="12" customHeight="1">
      <c r="A658" s="375" t="s">
        <v>34421</v>
      </c>
      <c r="B658" s="80" t="s">
        <v>34422</v>
      </c>
      <c r="C658" s="375" t="s">
        <v>16</v>
      </c>
      <c r="D658" s="81">
        <v>444.83</v>
      </c>
      <c r="E658" s="81">
        <f t="shared" si="10"/>
        <v>361.66</v>
      </c>
    </row>
    <row r="659" spans="1:5" ht="12" customHeight="1">
      <c r="A659" s="375" t="s">
        <v>34423</v>
      </c>
      <c r="B659" s="80" t="s">
        <v>34424</v>
      </c>
      <c r="C659" s="375" t="s">
        <v>102</v>
      </c>
      <c r="D659" s="81">
        <v>889.93</v>
      </c>
      <c r="E659" s="81">
        <f t="shared" si="10"/>
        <v>723.53</v>
      </c>
    </row>
    <row r="660" spans="1:5" ht="12" customHeight="1">
      <c r="A660" s="375" t="s">
        <v>34425</v>
      </c>
      <c r="B660" s="80" t="s">
        <v>34426</v>
      </c>
      <c r="C660" s="375" t="s">
        <v>13</v>
      </c>
      <c r="D660" s="81">
        <v>766.38</v>
      </c>
      <c r="E660" s="81">
        <f t="shared" si="10"/>
        <v>623.08000000000004</v>
      </c>
    </row>
    <row r="661" spans="1:5" ht="12" customHeight="1">
      <c r="A661" s="375" t="s">
        <v>34427</v>
      </c>
      <c r="B661" s="80" t="s">
        <v>34428</v>
      </c>
      <c r="C661" s="375" t="s">
        <v>13</v>
      </c>
      <c r="D661" s="81">
        <v>1037.48</v>
      </c>
      <c r="E661" s="81">
        <f t="shared" si="10"/>
        <v>843.48</v>
      </c>
    </row>
    <row r="662" spans="1:5" ht="11.45" customHeight="1">
      <c r="A662" s="375" t="s">
        <v>34429</v>
      </c>
      <c r="B662" s="80" t="s">
        <v>34430</v>
      </c>
      <c r="C662" s="375" t="s">
        <v>13</v>
      </c>
      <c r="D662" s="81">
        <v>1301.9100000000001</v>
      </c>
      <c r="E662" s="81">
        <f t="shared" si="10"/>
        <v>1058.47</v>
      </c>
    </row>
    <row r="663" spans="1:5" ht="12" customHeight="1">
      <c r="A663" s="417" t="s">
        <v>34431</v>
      </c>
      <c r="B663" s="418" t="s">
        <v>34432</v>
      </c>
      <c r="C663" s="418" t="s">
        <v>13</v>
      </c>
      <c r="D663" s="70">
        <v>732.88</v>
      </c>
      <c r="E663" s="81">
        <f t="shared" si="10"/>
        <v>595.84</v>
      </c>
    </row>
    <row r="664" spans="1:5" ht="12" customHeight="1">
      <c r="A664" s="419" t="s">
        <v>33234</v>
      </c>
      <c r="B664" s="376"/>
      <c r="C664" s="377"/>
      <c r="E664" s="81">
        <f t="shared" si="10"/>
        <v>0</v>
      </c>
    </row>
    <row r="665" spans="1:5" ht="12" customHeight="1">
      <c r="A665" s="420" t="s">
        <v>33235</v>
      </c>
      <c r="B665" s="70" t="s">
        <v>14652</v>
      </c>
      <c r="C665" s="70" t="s">
        <v>33236</v>
      </c>
      <c r="E665" s="81">
        <f t="shared" si="10"/>
        <v>0</v>
      </c>
    </row>
    <row r="666" spans="1:5" ht="11.45" customHeight="1">
      <c r="A666" s="375"/>
      <c r="B666" s="80"/>
      <c r="C666" s="375"/>
      <c r="D666" s="81"/>
      <c r="E666" s="81">
        <f t="shared" si="10"/>
        <v>0</v>
      </c>
    </row>
    <row r="667" spans="1:5" ht="12" customHeight="1">
      <c r="A667" s="375" t="s">
        <v>34433</v>
      </c>
      <c r="B667" s="80" t="s">
        <v>34434</v>
      </c>
      <c r="C667" s="375" t="s">
        <v>13</v>
      </c>
      <c r="D667" s="81">
        <v>362.43</v>
      </c>
      <c r="E667" s="81">
        <f t="shared" si="10"/>
        <v>294.66000000000003</v>
      </c>
    </row>
    <row r="668" spans="1:5" ht="12" customHeight="1">
      <c r="A668" s="375" t="s">
        <v>34435</v>
      </c>
      <c r="B668" s="80" t="s">
        <v>34436</v>
      </c>
      <c r="C668" s="375" t="s">
        <v>13</v>
      </c>
      <c r="D668" s="81">
        <v>1529.03</v>
      </c>
      <c r="E668" s="81">
        <f t="shared" si="10"/>
        <v>1243.1199999999999</v>
      </c>
    </row>
    <row r="669" spans="1:5" ht="21.95" customHeight="1">
      <c r="A669" s="375" t="s">
        <v>34437</v>
      </c>
      <c r="B669" s="80" t="s">
        <v>34438</v>
      </c>
      <c r="C669" s="375" t="s">
        <v>13</v>
      </c>
      <c r="D669" s="81">
        <v>1440.99</v>
      </c>
      <c r="E669" s="81">
        <f t="shared" si="10"/>
        <v>1171.54</v>
      </c>
    </row>
    <row r="670" spans="1:5" ht="12" customHeight="1">
      <c r="A670" s="375" t="s">
        <v>34439</v>
      </c>
      <c r="B670" s="80" t="s">
        <v>34440</v>
      </c>
      <c r="C670" s="375" t="s">
        <v>16</v>
      </c>
      <c r="D670" s="81">
        <v>43.12</v>
      </c>
      <c r="E670" s="81">
        <f t="shared" si="10"/>
        <v>35.06</v>
      </c>
    </row>
    <row r="671" spans="1:5" ht="12" customHeight="1">
      <c r="A671" s="374" t="s">
        <v>34441</v>
      </c>
      <c r="B671" s="80" t="s">
        <v>34442</v>
      </c>
      <c r="C671" s="374" t="s">
        <v>14</v>
      </c>
      <c r="D671" s="82">
        <v>4605.58</v>
      </c>
      <c r="E671" s="81">
        <f t="shared" si="10"/>
        <v>3744.38</v>
      </c>
    </row>
    <row r="672" spans="1:5" ht="11.45" customHeight="1">
      <c r="A672" s="375" t="s">
        <v>34443</v>
      </c>
      <c r="B672" s="80" t="s">
        <v>34444</v>
      </c>
      <c r="C672" s="375" t="s">
        <v>34192</v>
      </c>
      <c r="D672" s="81">
        <v>2236.7199999999998</v>
      </c>
      <c r="E672" s="81">
        <f t="shared" si="10"/>
        <v>1818.48</v>
      </c>
    </row>
    <row r="673" spans="1:5" ht="12" customHeight="1">
      <c r="A673" s="375" t="s">
        <v>34445</v>
      </c>
      <c r="B673" s="80" t="s">
        <v>34446</v>
      </c>
      <c r="C673" s="375" t="s">
        <v>34192</v>
      </c>
      <c r="D673" s="81">
        <v>2268.66</v>
      </c>
      <c r="E673" s="81">
        <f t="shared" si="10"/>
        <v>1844.44</v>
      </c>
    </row>
    <row r="674" spans="1:5" ht="12" customHeight="1">
      <c r="A674" s="375" t="s">
        <v>34447</v>
      </c>
      <c r="B674" s="80" t="s">
        <v>34448</v>
      </c>
      <c r="C674" s="375" t="s">
        <v>34192</v>
      </c>
      <c r="D674" s="81">
        <v>2246.12</v>
      </c>
      <c r="E674" s="81">
        <f t="shared" si="10"/>
        <v>1826.12</v>
      </c>
    </row>
    <row r="675" spans="1:5" ht="12" customHeight="1">
      <c r="A675" s="375" t="s">
        <v>34449</v>
      </c>
      <c r="B675" s="80" t="s">
        <v>34450</v>
      </c>
      <c r="C675" s="375" t="s">
        <v>14</v>
      </c>
      <c r="D675" s="81">
        <v>2398.16</v>
      </c>
      <c r="E675" s="81">
        <f t="shared" si="10"/>
        <v>1949.73</v>
      </c>
    </row>
    <row r="676" spans="1:5" ht="11.45" customHeight="1">
      <c r="A676" s="375" t="s">
        <v>34451</v>
      </c>
      <c r="B676" s="80" t="s">
        <v>34452</v>
      </c>
      <c r="C676" s="375" t="s">
        <v>14</v>
      </c>
      <c r="D676" s="81">
        <v>2299.5300000000002</v>
      </c>
      <c r="E676" s="81">
        <f t="shared" si="10"/>
        <v>1869.54</v>
      </c>
    </row>
    <row r="677" spans="1:5" ht="12" customHeight="1">
      <c r="A677" s="375" t="s">
        <v>34453</v>
      </c>
      <c r="B677" s="80" t="s">
        <v>34454</v>
      </c>
      <c r="C677" s="375" t="s">
        <v>14</v>
      </c>
      <c r="D677" s="81">
        <v>2276.9899999999998</v>
      </c>
      <c r="E677" s="81">
        <f t="shared" si="10"/>
        <v>1851.22</v>
      </c>
    </row>
    <row r="678" spans="1:5" ht="21.95" customHeight="1">
      <c r="A678" s="375" t="s">
        <v>34455</v>
      </c>
      <c r="B678" s="80" t="s">
        <v>34456</v>
      </c>
      <c r="C678" s="375" t="s">
        <v>14</v>
      </c>
      <c r="D678" s="81">
        <v>6758.85</v>
      </c>
      <c r="E678" s="81">
        <f t="shared" si="10"/>
        <v>5495</v>
      </c>
    </row>
    <row r="679" spans="1:5" ht="21.95" customHeight="1">
      <c r="A679" s="375" t="s">
        <v>34457</v>
      </c>
      <c r="B679" s="80" t="s">
        <v>34458</v>
      </c>
      <c r="C679" s="375" t="s">
        <v>14</v>
      </c>
      <c r="D679" s="81">
        <v>6857.27</v>
      </c>
      <c r="E679" s="81">
        <f t="shared" si="10"/>
        <v>5575.02</v>
      </c>
    </row>
    <row r="680" spans="1:5" ht="12" customHeight="1">
      <c r="A680" s="375" t="s">
        <v>34459</v>
      </c>
      <c r="B680" s="80" t="s">
        <v>34460</v>
      </c>
      <c r="C680" s="375" t="s">
        <v>13</v>
      </c>
      <c r="D680" s="81">
        <v>400.43</v>
      </c>
      <c r="E680" s="81">
        <f t="shared" si="10"/>
        <v>325.56</v>
      </c>
    </row>
    <row r="681" spans="1:5" ht="21.95" customHeight="1">
      <c r="A681" s="375" t="s">
        <v>34461</v>
      </c>
      <c r="B681" s="80" t="s">
        <v>34462</v>
      </c>
      <c r="C681" s="375" t="s">
        <v>13</v>
      </c>
      <c r="D681" s="81">
        <v>935.32</v>
      </c>
      <c r="E681" s="81">
        <f t="shared" si="10"/>
        <v>760.43</v>
      </c>
    </row>
    <row r="682" spans="1:5" ht="21.95" customHeight="1">
      <c r="A682" s="375" t="s">
        <v>34463</v>
      </c>
      <c r="B682" s="80" t="s">
        <v>34464</v>
      </c>
      <c r="C682" s="375" t="s">
        <v>13</v>
      </c>
      <c r="D682" s="81">
        <v>1300.44</v>
      </c>
      <c r="E682" s="81">
        <f t="shared" si="10"/>
        <v>1057.27</v>
      </c>
    </row>
    <row r="683" spans="1:5" ht="21.95" customHeight="1">
      <c r="A683" s="375" t="s">
        <v>34465</v>
      </c>
      <c r="B683" s="80" t="s">
        <v>34466</v>
      </c>
      <c r="C683" s="375" t="s">
        <v>14</v>
      </c>
      <c r="D683" s="81">
        <v>1569.82</v>
      </c>
      <c r="E683" s="81">
        <f t="shared" si="10"/>
        <v>1276.28</v>
      </c>
    </row>
    <row r="684" spans="1:5" ht="21.95" customHeight="1">
      <c r="A684" s="375" t="s">
        <v>34467</v>
      </c>
      <c r="B684" s="80" t="s">
        <v>34468</v>
      </c>
      <c r="C684" s="375" t="s">
        <v>14</v>
      </c>
      <c r="D684" s="81">
        <v>312.64</v>
      </c>
      <c r="E684" s="81">
        <f t="shared" si="10"/>
        <v>254.18</v>
      </c>
    </row>
    <row r="685" spans="1:5" ht="21.95" customHeight="1">
      <c r="A685" s="375" t="s">
        <v>34469</v>
      </c>
      <c r="B685" s="80" t="s">
        <v>34470</v>
      </c>
      <c r="C685" s="375" t="s">
        <v>14</v>
      </c>
      <c r="D685" s="81">
        <v>868.19</v>
      </c>
      <c r="E685" s="81">
        <f t="shared" si="10"/>
        <v>705.85</v>
      </c>
    </row>
    <row r="686" spans="1:5" ht="21.95" customHeight="1">
      <c r="A686" s="375" t="s">
        <v>34471</v>
      </c>
      <c r="B686" s="80" t="s">
        <v>34472</v>
      </c>
      <c r="C686" s="375" t="s">
        <v>15</v>
      </c>
      <c r="D686" s="81">
        <v>179.78</v>
      </c>
      <c r="E686" s="81">
        <f t="shared" si="10"/>
        <v>146.16999999999999</v>
      </c>
    </row>
    <row r="687" spans="1:5" ht="21.95" customHeight="1">
      <c r="A687" s="375" t="s">
        <v>34473</v>
      </c>
      <c r="B687" s="80" t="s">
        <v>34474</v>
      </c>
      <c r="C687" s="375" t="s">
        <v>15</v>
      </c>
      <c r="D687" s="81">
        <v>77.180000000000007</v>
      </c>
      <c r="E687" s="81">
        <f t="shared" si="10"/>
        <v>62.75</v>
      </c>
    </row>
    <row r="688" spans="1:5" ht="21.95" customHeight="1">
      <c r="A688" s="375" t="s">
        <v>34475</v>
      </c>
      <c r="B688" s="80" t="s">
        <v>34316</v>
      </c>
      <c r="C688" s="375" t="s">
        <v>33278</v>
      </c>
      <c r="D688" s="81">
        <v>710.02</v>
      </c>
      <c r="E688" s="81">
        <f t="shared" si="10"/>
        <v>577.26</v>
      </c>
    </row>
    <row r="689" spans="1:5" ht="22.5" customHeight="1">
      <c r="A689" s="375" t="s">
        <v>34476</v>
      </c>
      <c r="B689" s="80" t="s">
        <v>34477</v>
      </c>
      <c r="C689" s="375" t="s">
        <v>13</v>
      </c>
      <c r="D689" s="81">
        <v>795.2</v>
      </c>
      <c r="E689" s="81">
        <f t="shared" si="10"/>
        <v>646.51</v>
      </c>
    </row>
    <row r="690" spans="1:5" ht="169.5" customHeight="1">
      <c r="A690" s="375" t="s">
        <v>34478</v>
      </c>
      <c r="B690" s="80" t="s">
        <v>34479</v>
      </c>
      <c r="C690" s="375" t="s">
        <v>13</v>
      </c>
      <c r="D690" s="81">
        <v>959.05</v>
      </c>
      <c r="E690" s="81">
        <f t="shared" si="10"/>
        <v>779.72</v>
      </c>
    </row>
    <row r="691" spans="1:5" ht="45.95" customHeight="1">
      <c r="A691" s="375" t="s">
        <v>34480</v>
      </c>
      <c r="B691" s="80" t="s">
        <v>34481</v>
      </c>
      <c r="C691" s="375" t="s">
        <v>13</v>
      </c>
      <c r="D691" s="81">
        <v>1021.91</v>
      </c>
      <c r="E691" s="81">
        <f t="shared" si="10"/>
        <v>830.83</v>
      </c>
    </row>
    <row r="692" spans="1:5" ht="21.95" customHeight="1">
      <c r="A692" s="375" t="s">
        <v>34482</v>
      </c>
      <c r="B692" s="80" t="s">
        <v>34483</v>
      </c>
      <c r="C692" s="375" t="s">
        <v>13</v>
      </c>
      <c r="D692" s="81">
        <v>478.85</v>
      </c>
      <c r="E692" s="81">
        <f t="shared" si="10"/>
        <v>389.31</v>
      </c>
    </row>
    <row r="693" spans="1:5" ht="32.450000000000003" customHeight="1">
      <c r="A693" s="375" t="s">
        <v>34484</v>
      </c>
      <c r="B693" s="80" t="s">
        <v>34485</v>
      </c>
      <c r="C693" s="375" t="s">
        <v>13</v>
      </c>
      <c r="D693" s="81">
        <v>675.64</v>
      </c>
      <c r="E693" s="81">
        <f t="shared" si="10"/>
        <v>549.30999999999995</v>
      </c>
    </row>
    <row r="694" spans="1:5" ht="12" customHeight="1">
      <c r="A694" s="375" t="s">
        <v>34486</v>
      </c>
      <c r="B694" s="80" t="s">
        <v>34487</v>
      </c>
      <c r="C694" s="375" t="s">
        <v>13</v>
      </c>
      <c r="D694" s="81">
        <v>1032.7</v>
      </c>
      <c r="E694" s="81">
        <f t="shared" si="10"/>
        <v>839.6</v>
      </c>
    </row>
    <row r="695" spans="1:5" ht="12" customHeight="1">
      <c r="A695" s="375" t="s">
        <v>34488</v>
      </c>
      <c r="B695" s="80" t="s">
        <v>34489</v>
      </c>
      <c r="C695" s="375" t="s">
        <v>13</v>
      </c>
      <c r="D695" s="81">
        <v>636.23</v>
      </c>
      <c r="E695" s="81">
        <f t="shared" si="10"/>
        <v>517.27</v>
      </c>
    </row>
    <row r="696" spans="1:5" ht="12" customHeight="1">
      <c r="A696" s="375" t="s">
        <v>34490</v>
      </c>
      <c r="B696" s="80" t="s">
        <v>34491</v>
      </c>
      <c r="C696" s="375" t="s">
        <v>13</v>
      </c>
      <c r="D696" s="81">
        <v>1916.34</v>
      </c>
      <c r="E696" s="81">
        <f t="shared" si="10"/>
        <v>1558</v>
      </c>
    </row>
    <row r="697" spans="1:5" ht="11.45" customHeight="1">
      <c r="A697" s="375" t="s">
        <v>34492</v>
      </c>
      <c r="B697" s="80" t="s">
        <v>34493</v>
      </c>
      <c r="C697" s="375" t="s">
        <v>13</v>
      </c>
      <c r="D697" s="81">
        <v>2207.19</v>
      </c>
      <c r="E697" s="81">
        <f t="shared" si="10"/>
        <v>1794.47</v>
      </c>
    </row>
    <row r="698" spans="1:5" ht="12" customHeight="1">
      <c r="A698" s="375" t="s">
        <v>34494</v>
      </c>
      <c r="B698" s="80" t="s">
        <v>34495</v>
      </c>
      <c r="C698" s="375" t="s">
        <v>13</v>
      </c>
      <c r="D698" s="81">
        <v>1336.28</v>
      </c>
      <c r="E698" s="81">
        <f t="shared" si="10"/>
        <v>1086.4100000000001</v>
      </c>
    </row>
    <row r="699" spans="1:5" ht="12" customHeight="1">
      <c r="A699" s="375" t="s">
        <v>34496</v>
      </c>
      <c r="B699" s="80" t="s">
        <v>34497</v>
      </c>
      <c r="C699" s="375" t="s">
        <v>13</v>
      </c>
      <c r="D699" s="81">
        <v>1423.8</v>
      </c>
      <c r="E699" s="81">
        <f t="shared" si="10"/>
        <v>1157.57</v>
      </c>
    </row>
    <row r="700" spans="1:5" ht="12" customHeight="1">
      <c r="A700" s="375" t="s">
        <v>34498</v>
      </c>
      <c r="B700" s="80" t="s">
        <v>34499</v>
      </c>
      <c r="C700" s="375" t="s">
        <v>13</v>
      </c>
      <c r="D700" s="81">
        <v>1244.0899999999999</v>
      </c>
      <c r="E700" s="81">
        <f t="shared" si="10"/>
        <v>1011.46</v>
      </c>
    </row>
    <row r="701" spans="1:5" ht="12" customHeight="1">
      <c r="A701" s="375" t="s">
        <v>34500</v>
      </c>
      <c r="B701" s="80" t="s">
        <v>34501</v>
      </c>
      <c r="C701" s="375" t="s">
        <v>13</v>
      </c>
      <c r="D701" s="81">
        <v>1397.05</v>
      </c>
      <c r="E701" s="81">
        <f t="shared" si="10"/>
        <v>1135.82</v>
      </c>
    </row>
    <row r="702" spans="1:5" ht="11.45" customHeight="1">
      <c r="A702" s="375" t="s">
        <v>34502</v>
      </c>
      <c r="B702" s="80" t="s">
        <v>34503</v>
      </c>
      <c r="C702" s="375" t="s">
        <v>13</v>
      </c>
      <c r="D702" s="81">
        <v>761.61</v>
      </c>
      <c r="E702" s="81">
        <f t="shared" si="10"/>
        <v>619.20000000000005</v>
      </c>
    </row>
    <row r="703" spans="1:5" ht="12" customHeight="1">
      <c r="A703" s="375" t="s">
        <v>33234</v>
      </c>
      <c r="B703" s="80"/>
      <c r="C703" s="375"/>
      <c r="D703" s="81"/>
      <c r="E703" s="81">
        <f t="shared" si="10"/>
        <v>0</v>
      </c>
    </row>
    <row r="704" spans="1:5" ht="12" customHeight="1">
      <c r="A704" s="375" t="s">
        <v>33235</v>
      </c>
      <c r="B704" s="80" t="s">
        <v>14652</v>
      </c>
      <c r="C704" s="375" t="s">
        <v>33236</v>
      </c>
      <c r="D704" s="81"/>
      <c r="E704" s="81">
        <f t="shared" si="10"/>
        <v>0</v>
      </c>
    </row>
    <row r="705" spans="1:5" ht="12" customHeight="1">
      <c r="A705" s="417"/>
      <c r="B705" s="418"/>
      <c r="C705" s="418"/>
      <c r="E705" s="81">
        <f t="shared" si="10"/>
        <v>0</v>
      </c>
    </row>
    <row r="706" spans="1:5" ht="11.45" customHeight="1">
      <c r="A706" s="419" t="s">
        <v>34504</v>
      </c>
      <c r="B706" s="376" t="s">
        <v>34505</v>
      </c>
      <c r="C706" s="377" t="s">
        <v>14</v>
      </c>
      <c r="D706" s="70">
        <v>8890.24</v>
      </c>
      <c r="E706" s="81">
        <f t="shared" si="10"/>
        <v>7227.84</v>
      </c>
    </row>
    <row r="707" spans="1:5" ht="12" customHeight="1">
      <c r="A707" s="420" t="s">
        <v>34506</v>
      </c>
      <c r="B707" s="70" t="s">
        <v>34507</v>
      </c>
      <c r="C707" s="70" t="s">
        <v>14</v>
      </c>
      <c r="D707" s="70">
        <v>5.49</v>
      </c>
      <c r="E707" s="81">
        <f t="shared" si="10"/>
        <v>4.47</v>
      </c>
    </row>
    <row r="708" spans="1:5" ht="12" customHeight="1">
      <c r="A708" s="375" t="s">
        <v>34508</v>
      </c>
      <c r="B708" s="80" t="s">
        <v>33380</v>
      </c>
      <c r="C708" s="375" t="s">
        <v>33278</v>
      </c>
      <c r="D708" s="81">
        <v>710.02</v>
      </c>
      <c r="E708" s="81">
        <f t="shared" si="10"/>
        <v>577.26</v>
      </c>
    </row>
    <row r="709" spans="1:5" ht="12" customHeight="1">
      <c r="A709" s="375" t="s">
        <v>34509</v>
      </c>
      <c r="B709" s="80" t="s">
        <v>34510</v>
      </c>
      <c r="C709" s="375" t="s">
        <v>16</v>
      </c>
      <c r="D709" s="81">
        <v>42.54</v>
      </c>
      <c r="E709" s="81">
        <f t="shared" ref="E709:E772" si="11">ROUNDUP(D709/1.23,2)</f>
        <v>34.590000000000003</v>
      </c>
    </row>
    <row r="710" spans="1:5" ht="11.45" customHeight="1">
      <c r="A710" s="374" t="s">
        <v>34511</v>
      </c>
      <c r="B710" s="80" t="s">
        <v>34512</v>
      </c>
      <c r="C710" s="374" t="s">
        <v>16</v>
      </c>
      <c r="D710" s="82">
        <v>13.25</v>
      </c>
      <c r="E710" s="81">
        <f t="shared" si="11"/>
        <v>10.78</v>
      </c>
    </row>
    <row r="711" spans="1:5" ht="12" customHeight="1">
      <c r="A711" s="375" t="s">
        <v>34513</v>
      </c>
      <c r="B711" s="80" t="s">
        <v>34514</v>
      </c>
      <c r="C711" s="375" t="s">
        <v>14</v>
      </c>
      <c r="D711" s="81">
        <v>72.930000000000007</v>
      </c>
      <c r="E711" s="81">
        <f t="shared" si="11"/>
        <v>59.3</v>
      </c>
    </row>
    <row r="712" spans="1:5" ht="12" customHeight="1">
      <c r="A712" s="375" t="s">
        <v>34515</v>
      </c>
      <c r="B712" s="80" t="s">
        <v>8169</v>
      </c>
      <c r="C712" s="375" t="s">
        <v>14</v>
      </c>
      <c r="D712" s="81">
        <v>23.26</v>
      </c>
      <c r="E712" s="81">
        <f t="shared" si="11"/>
        <v>18.920000000000002</v>
      </c>
    </row>
    <row r="713" spans="1:5" ht="12" customHeight="1">
      <c r="A713" s="375" t="s">
        <v>34516</v>
      </c>
      <c r="B713" s="80" t="s">
        <v>8170</v>
      </c>
      <c r="C713" s="375" t="s">
        <v>14</v>
      </c>
      <c r="D713" s="81">
        <v>18.61</v>
      </c>
      <c r="E713" s="81">
        <f t="shared" si="11"/>
        <v>15.14</v>
      </c>
    </row>
    <row r="714" spans="1:5" ht="12" customHeight="1">
      <c r="A714" s="375" t="s">
        <v>34517</v>
      </c>
      <c r="B714" s="80" t="s">
        <v>34518</v>
      </c>
      <c r="C714" s="375" t="s">
        <v>14</v>
      </c>
      <c r="D714" s="81">
        <v>6.51</v>
      </c>
      <c r="E714" s="81">
        <f t="shared" si="11"/>
        <v>5.3</v>
      </c>
    </row>
    <row r="715" spans="1:5" ht="11.45" customHeight="1">
      <c r="A715" s="375" t="s">
        <v>34519</v>
      </c>
      <c r="B715" s="80" t="s">
        <v>34520</v>
      </c>
      <c r="C715" s="375" t="s">
        <v>13</v>
      </c>
      <c r="D715" s="81">
        <v>48.62</v>
      </c>
      <c r="E715" s="81">
        <f t="shared" si="11"/>
        <v>39.53</v>
      </c>
    </row>
    <row r="716" spans="1:5" ht="12" customHeight="1">
      <c r="A716" s="375" t="s">
        <v>34521</v>
      </c>
      <c r="B716" s="80" t="s">
        <v>8165</v>
      </c>
      <c r="C716" s="375" t="s">
        <v>33278</v>
      </c>
      <c r="D716" s="81">
        <v>710.02</v>
      </c>
      <c r="E716" s="81">
        <f t="shared" si="11"/>
        <v>577.26</v>
      </c>
    </row>
    <row r="717" spans="1:5" ht="12" customHeight="1">
      <c r="A717" s="375" t="s">
        <v>34522</v>
      </c>
      <c r="B717" s="80" t="s">
        <v>34523</v>
      </c>
      <c r="C717" s="375" t="s">
        <v>16</v>
      </c>
      <c r="D717" s="81">
        <v>60.78</v>
      </c>
      <c r="E717" s="81">
        <f t="shared" si="11"/>
        <v>49.42</v>
      </c>
    </row>
    <row r="718" spans="1:5" ht="12" customHeight="1">
      <c r="A718" s="375" t="s">
        <v>34524</v>
      </c>
      <c r="B718" s="80" t="s">
        <v>34525</v>
      </c>
      <c r="C718" s="375" t="s">
        <v>14</v>
      </c>
      <c r="D718" s="81">
        <v>79.010000000000005</v>
      </c>
      <c r="E718" s="81">
        <f t="shared" si="11"/>
        <v>64.239999999999995</v>
      </c>
    </row>
    <row r="719" spans="1:5" ht="12" customHeight="1">
      <c r="A719" s="375" t="s">
        <v>34526</v>
      </c>
      <c r="B719" s="80" t="s">
        <v>34527</v>
      </c>
      <c r="C719" s="375" t="s">
        <v>16</v>
      </c>
      <c r="D719" s="81">
        <v>17.41</v>
      </c>
      <c r="E719" s="81">
        <f t="shared" si="11"/>
        <v>14.16</v>
      </c>
    </row>
    <row r="720" spans="1:5" ht="11.45" customHeight="1">
      <c r="A720" s="375" t="s">
        <v>34528</v>
      </c>
      <c r="B720" s="80" t="s">
        <v>8171</v>
      </c>
      <c r="C720" s="375" t="s">
        <v>13</v>
      </c>
      <c r="D720" s="81">
        <v>55.83</v>
      </c>
      <c r="E720" s="81">
        <f t="shared" si="11"/>
        <v>45.4</v>
      </c>
    </row>
    <row r="721" spans="1:5" ht="12" customHeight="1">
      <c r="A721" s="375" t="s">
        <v>34529</v>
      </c>
      <c r="B721" s="80" t="s">
        <v>8172</v>
      </c>
      <c r="C721" s="375" t="s">
        <v>14</v>
      </c>
      <c r="D721" s="81">
        <v>51.18</v>
      </c>
      <c r="E721" s="81">
        <f t="shared" si="11"/>
        <v>41.61</v>
      </c>
    </row>
    <row r="722" spans="1:5" ht="12" customHeight="1">
      <c r="A722" s="375" t="s">
        <v>34530</v>
      </c>
      <c r="B722" s="80" t="s">
        <v>34531</v>
      </c>
      <c r="C722" s="375" t="s">
        <v>14</v>
      </c>
      <c r="D722" s="81">
        <v>9.3000000000000007</v>
      </c>
      <c r="E722" s="81">
        <f t="shared" si="11"/>
        <v>7.57</v>
      </c>
    </row>
    <row r="723" spans="1:5" ht="12" customHeight="1">
      <c r="A723" s="375" t="s">
        <v>34532</v>
      </c>
      <c r="B723" s="80" t="s">
        <v>34533</v>
      </c>
      <c r="C723" s="375" t="s">
        <v>13</v>
      </c>
      <c r="D723" s="81">
        <v>48.62</v>
      </c>
      <c r="E723" s="81">
        <f t="shared" si="11"/>
        <v>39.53</v>
      </c>
    </row>
    <row r="724" spans="1:5" ht="11.45" customHeight="1">
      <c r="A724" s="375" t="s">
        <v>34534</v>
      </c>
      <c r="B724" s="80" t="s">
        <v>34535</v>
      </c>
      <c r="C724" s="375" t="s">
        <v>33278</v>
      </c>
      <c r="D724" s="81">
        <v>710.02</v>
      </c>
      <c r="E724" s="81">
        <f t="shared" si="11"/>
        <v>577.26</v>
      </c>
    </row>
    <row r="725" spans="1:5" ht="12" customHeight="1">
      <c r="A725" s="375" t="s">
        <v>34536</v>
      </c>
      <c r="B725" s="80" t="s">
        <v>34537</v>
      </c>
      <c r="C725" s="375" t="s">
        <v>16</v>
      </c>
      <c r="D725" s="81">
        <v>1756.37</v>
      </c>
      <c r="E725" s="81">
        <f t="shared" si="11"/>
        <v>1427.95</v>
      </c>
    </row>
    <row r="726" spans="1:5" ht="12" customHeight="1">
      <c r="A726" s="375" t="s">
        <v>34538</v>
      </c>
      <c r="B726" s="80" t="s">
        <v>34539</v>
      </c>
      <c r="C726" s="375" t="s">
        <v>16</v>
      </c>
      <c r="D726" s="81">
        <v>1595.94</v>
      </c>
      <c r="E726" s="81">
        <f t="shared" si="11"/>
        <v>1297.52</v>
      </c>
    </row>
    <row r="727" spans="1:5" ht="12" customHeight="1">
      <c r="A727" s="375" t="s">
        <v>34540</v>
      </c>
      <c r="B727" s="80" t="s">
        <v>34541</v>
      </c>
      <c r="C727" s="375" t="s">
        <v>16</v>
      </c>
      <c r="D727" s="81">
        <v>1264.83</v>
      </c>
      <c r="E727" s="81">
        <f t="shared" si="11"/>
        <v>1028.32</v>
      </c>
    </row>
    <row r="728" spans="1:5" ht="12" customHeight="1">
      <c r="A728" s="375" t="s">
        <v>34542</v>
      </c>
      <c r="B728" s="80" t="s">
        <v>34543</v>
      </c>
      <c r="C728" s="375" t="s">
        <v>16</v>
      </c>
      <c r="D728" s="81">
        <v>500.16</v>
      </c>
      <c r="E728" s="81">
        <f t="shared" si="11"/>
        <v>406.64</v>
      </c>
    </row>
    <row r="729" spans="1:5" ht="11.45" customHeight="1">
      <c r="A729" s="375" t="s">
        <v>34544</v>
      </c>
      <c r="B729" s="80" t="s">
        <v>34545</v>
      </c>
      <c r="C729" s="375" t="s">
        <v>16</v>
      </c>
      <c r="D729" s="81">
        <v>1334.29</v>
      </c>
      <c r="E729" s="81">
        <f t="shared" si="11"/>
        <v>1084.79</v>
      </c>
    </row>
    <row r="730" spans="1:5" ht="12" customHeight="1">
      <c r="A730" s="375" t="s">
        <v>34546</v>
      </c>
      <c r="B730" s="80" t="s">
        <v>34547</v>
      </c>
      <c r="C730" s="375" t="s">
        <v>16</v>
      </c>
      <c r="D730" s="81">
        <v>278.31</v>
      </c>
      <c r="E730" s="81">
        <f t="shared" si="11"/>
        <v>226.27</v>
      </c>
    </row>
    <row r="731" spans="1:5" ht="12" customHeight="1">
      <c r="A731" s="375" t="s">
        <v>34548</v>
      </c>
      <c r="B731" s="80" t="s">
        <v>34549</v>
      </c>
      <c r="C731" s="375" t="s">
        <v>16</v>
      </c>
      <c r="D731" s="81">
        <v>966.25</v>
      </c>
      <c r="E731" s="81">
        <f t="shared" si="11"/>
        <v>785.57</v>
      </c>
    </row>
    <row r="732" spans="1:5" ht="12" customHeight="1">
      <c r="A732" s="375" t="s">
        <v>34550</v>
      </c>
      <c r="B732" s="80" t="s">
        <v>34551</v>
      </c>
      <c r="C732" s="375" t="s">
        <v>16</v>
      </c>
      <c r="D732" s="81">
        <v>921.96</v>
      </c>
      <c r="E732" s="81">
        <f t="shared" si="11"/>
        <v>749.57</v>
      </c>
    </row>
    <row r="733" spans="1:5" ht="12" customHeight="1">
      <c r="A733" s="375" t="s">
        <v>34552</v>
      </c>
      <c r="B733" s="80" t="s">
        <v>34553</v>
      </c>
      <c r="C733" s="375" t="s">
        <v>16</v>
      </c>
      <c r="D733" s="81">
        <v>313.42</v>
      </c>
      <c r="E733" s="81">
        <f t="shared" si="11"/>
        <v>254.82</v>
      </c>
    </row>
    <row r="734" spans="1:5" ht="11.45" customHeight="1">
      <c r="A734" s="375" t="s">
        <v>34554</v>
      </c>
      <c r="B734" s="80" t="s">
        <v>34555</v>
      </c>
      <c r="C734" s="375" t="s">
        <v>16</v>
      </c>
      <c r="D734" s="81">
        <v>463.77</v>
      </c>
      <c r="E734" s="81">
        <f t="shared" si="11"/>
        <v>377.05</v>
      </c>
    </row>
    <row r="735" spans="1:5" ht="12" customHeight="1">
      <c r="A735" s="375" t="s">
        <v>34556</v>
      </c>
      <c r="B735" s="80" t="s">
        <v>34557</v>
      </c>
      <c r="C735" s="375" t="s">
        <v>13</v>
      </c>
      <c r="D735" s="81">
        <v>62.26</v>
      </c>
      <c r="E735" s="81">
        <f t="shared" si="11"/>
        <v>50.62</v>
      </c>
    </row>
    <row r="736" spans="1:5" ht="12" customHeight="1">
      <c r="A736" s="375" t="s">
        <v>34558</v>
      </c>
      <c r="B736" s="80" t="s">
        <v>34559</v>
      </c>
      <c r="C736" s="375" t="s">
        <v>14</v>
      </c>
      <c r="D736" s="81">
        <v>54.36</v>
      </c>
      <c r="E736" s="81">
        <f t="shared" si="11"/>
        <v>44.2</v>
      </c>
    </row>
    <row r="737" spans="1:5" ht="12" customHeight="1">
      <c r="A737" s="375" t="s">
        <v>34560</v>
      </c>
      <c r="B737" s="80" t="s">
        <v>34561</v>
      </c>
      <c r="C737" s="375" t="s">
        <v>14</v>
      </c>
      <c r="D737" s="81">
        <v>132.66999999999999</v>
      </c>
      <c r="E737" s="81">
        <f t="shared" si="11"/>
        <v>107.87</v>
      </c>
    </row>
    <row r="738" spans="1:5" ht="11.45" customHeight="1">
      <c r="A738" s="375" t="s">
        <v>34562</v>
      </c>
      <c r="B738" s="80" t="s">
        <v>34563</v>
      </c>
      <c r="C738" s="375" t="s">
        <v>14</v>
      </c>
      <c r="D738" s="81">
        <v>57.02</v>
      </c>
      <c r="E738" s="81">
        <f t="shared" si="11"/>
        <v>46.36</v>
      </c>
    </row>
    <row r="739" spans="1:5" ht="12.95" customHeight="1">
      <c r="A739" s="375" t="s">
        <v>34564</v>
      </c>
      <c r="B739" s="80" t="s">
        <v>34565</v>
      </c>
      <c r="C739" s="375" t="s">
        <v>16</v>
      </c>
      <c r="D739" s="81">
        <v>14.9</v>
      </c>
      <c r="E739" s="81">
        <f t="shared" si="11"/>
        <v>12.12</v>
      </c>
    </row>
    <row r="740" spans="1:5" ht="169.5" customHeight="1">
      <c r="A740" s="375" t="s">
        <v>34566</v>
      </c>
      <c r="B740" s="80" t="s">
        <v>34567</v>
      </c>
      <c r="C740" s="375" t="s">
        <v>15</v>
      </c>
      <c r="D740" s="81">
        <v>77.180000000000007</v>
      </c>
      <c r="E740" s="81">
        <f t="shared" si="11"/>
        <v>62.75</v>
      </c>
    </row>
    <row r="741" spans="1:5" ht="45.95" customHeight="1">
      <c r="A741" s="375" t="s">
        <v>34568</v>
      </c>
      <c r="B741" s="80" t="s">
        <v>34569</v>
      </c>
      <c r="C741" s="375" t="s">
        <v>16</v>
      </c>
      <c r="D741" s="81">
        <v>1314.32</v>
      </c>
      <c r="E741" s="81">
        <f t="shared" si="11"/>
        <v>1068.56</v>
      </c>
    </row>
    <row r="742" spans="1:5" ht="12" customHeight="1">
      <c r="A742" s="375" t="s">
        <v>34570</v>
      </c>
      <c r="B742" s="80" t="s">
        <v>34571</v>
      </c>
      <c r="C742" s="375" t="s">
        <v>16</v>
      </c>
      <c r="D742" s="81">
        <v>499.96</v>
      </c>
      <c r="E742" s="81">
        <f t="shared" si="11"/>
        <v>406.48</v>
      </c>
    </row>
    <row r="743" spans="1:5" ht="12" customHeight="1">
      <c r="A743" s="375" t="s">
        <v>34572</v>
      </c>
      <c r="B743" s="80" t="s">
        <v>34573</v>
      </c>
      <c r="C743" s="375" t="s">
        <v>16</v>
      </c>
      <c r="D743" s="81">
        <v>938.8</v>
      </c>
      <c r="E743" s="81">
        <f t="shared" si="11"/>
        <v>763.26</v>
      </c>
    </row>
    <row r="744" spans="1:5" ht="11.45" customHeight="1">
      <c r="A744" s="375" t="s">
        <v>34574</v>
      </c>
      <c r="B744" s="80" t="s">
        <v>34575</v>
      </c>
      <c r="C744" s="375" t="s">
        <v>16</v>
      </c>
      <c r="D744" s="81">
        <v>1913.78</v>
      </c>
      <c r="E744" s="81">
        <f t="shared" si="11"/>
        <v>1555.92</v>
      </c>
    </row>
    <row r="745" spans="1:5" ht="12" customHeight="1">
      <c r="A745" s="375" t="s">
        <v>34576</v>
      </c>
      <c r="B745" s="80" t="s">
        <v>34577</v>
      </c>
      <c r="C745" s="375" t="s">
        <v>13</v>
      </c>
      <c r="D745" s="81">
        <v>72.989999999999995</v>
      </c>
      <c r="E745" s="81">
        <f t="shared" si="11"/>
        <v>59.35</v>
      </c>
    </row>
    <row r="746" spans="1:5" ht="12" customHeight="1">
      <c r="A746" s="375" t="s">
        <v>34578</v>
      </c>
      <c r="B746" s="80" t="s">
        <v>34579</v>
      </c>
      <c r="C746" s="375" t="s">
        <v>14</v>
      </c>
      <c r="D746" s="81">
        <v>43.21</v>
      </c>
      <c r="E746" s="81">
        <f t="shared" si="11"/>
        <v>35.14</v>
      </c>
    </row>
    <row r="747" spans="1:5" ht="12" customHeight="1">
      <c r="A747" s="375" t="s">
        <v>34580</v>
      </c>
      <c r="B747" s="80" t="s">
        <v>34581</v>
      </c>
      <c r="C747" s="375" t="s">
        <v>33278</v>
      </c>
      <c r="D747" s="81">
        <v>710.02</v>
      </c>
      <c r="E747" s="81">
        <f t="shared" si="11"/>
        <v>577.26</v>
      </c>
    </row>
    <row r="748" spans="1:5" ht="21.95" customHeight="1">
      <c r="A748" s="375" t="s">
        <v>34582</v>
      </c>
      <c r="B748" s="80" t="s">
        <v>34583</v>
      </c>
      <c r="C748" s="375" t="s">
        <v>16</v>
      </c>
      <c r="D748" s="81">
        <v>212.95</v>
      </c>
      <c r="E748" s="81">
        <f t="shared" si="11"/>
        <v>173.14</v>
      </c>
    </row>
    <row r="749" spans="1:5" ht="11.45" customHeight="1">
      <c r="A749" s="375" t="s">
        <v>34584</v>
      </c>
      <c r="B749" s="80" t="s">
        <v>34585</v>
      </c>
      <c r="C749" s="375" t="s">
        <v>16</v>
      </c>
      <c r="D749" s="81">
        <v>225.66</v>
      </c>
      <c r="E749" s="81">
        <f t="shared" si="11"/>
        <v>183.47</v>
      </c>
    </row>
    <row r="750" spans="1:5" ht="12" customHeight="1">
      <c r="A750" s="375" t="s">
        <v>34586</v>
      </c>
      <c r="B750" s="80" t="s">
        <v>34587</v>
      </c>
      <c r="C750" s="375" t="s">
        <v>16</v>
      </c>
      <c r="D750" s="81">
        <v>238.36</v>
      </c>
      <c r="E750" s="81">
        <f t="shared" si="11"/>
        <v>193.79</v>
      </c>
    </row>
    <row r="751" spans="1:5" ht="33" customHeight="1">
      <c r="A751" s="375" t="s">
        <v>34588</v>
      </c>
      <c r="B751" s="80" t="s">
        <v>34589</v>
      </c>
      <c r="C751" s="375" t="s">
        <v>16</v>
      </c>
      <c r="D751" s="81">
        <v>259.38</v>
      </c>
      <c r="E751" s="81">
        <f t="shared" si="11"/>
        <v>210.88</v>
      </c>
    </row>
    <row r="752" spans="1:5" ht="32.450000000000003" customHeight="1">
      <c r="A752" s="375" t="s">
        <v>1490</v>
      </c>
      <c r="B752" s="80" t="s">
        <v>34590</v>
      </c>
      <c r="C752" s="375" t="s">
        <v>16</v>
      </c>
      <c r="D752" s="81">
        <v>154.29</v>
      </c>
      <c r="E752" s="81">
        <f t="shared" si="11"/>
        <v>125.44</v>
      </c>
    </row>
    <row r="753" spans="1:5" ht="11.45" customHeight="1">
      <c r="A753" s="375" t="s">
        <v>34591</v>
      </c>
      <c r="B753" s="80" t="s">
        <v>34592</v>
      </c>
      <c r="C753" s="375" t="s">
        <v>16</v>
      </c>
      <c r="D753" s="81">
        <v>167</v>
      </c>
      <c r="E753" s="81">
        <f t="shared" si="11"/>
        <v>135.78</v>
      </c>
    </row>
    <row r="754" spans="1:5" ht="12" customHeight="1">
      <c r="A754" s="375" t="s">
        <v>34593</v>
      </c>
      <c r="B754" s="80" t="s">
        <v>34594</v>
      </c>
      <c r="C754" s="375" t="s">
        <v>16</v>
      </c>
      <c r="D754" s="81">
        <v>179.7</v>
      </c>
      <c r="E754" s="81">
        <f t="shared" si="11"/>
        <v>146.1</v>
      </c>
    </row>
    <row r="755" spans="1:5" ht="12" customHeight="1">
      <c r="A755" s="417" t="s">
        <v>33234</v>
      </c>
      <c r="B755" s="418"/>
      <c r="C755" s="418"/>
      <c r="E755" s="81">
        <f t="shared" si="11"/>
        <v>0</v>
      </c>
    </row>
    <row r="756" spans="1:5" ht="12" customHeight="1">
      <c r="A756" s="419" t="s">
        <v>33235</v>
      </c>
      <c r="B756" s="376" t="s">
        <v>14652</v>
      </c>
      <c r="C756" s="377" t="s">
        <v>33236</v>
      </c>
      <c r="E756" s="81">
        <f t="shared" si="11"/>
        <v>0</v>
      </c>
    </row>
    <row r="757" spans="1:5" ht="12" customHeight="1">
      <c r="E757" s="81">
        <f t="shared" si="11"/>
        <v>0</v>
      </c>
    </row>
    <row r="758" spans="1:5" ht="11.45" customHeight="1">
      <c r="A758" s="375" t="s">
        <v>34595</v>
      </c>
      <c r="B758" s="80" t="s">
        <v>34596</v>
      </c>
      <c r="C758" s="375" t="s">
        <v>16</v>
      </c>
      <c r="D758" s="81">
        <v>196.33</v>
      </c>
      <c r="E758" s="81">
        <f t="shared" si="11"/>
        <v>159.62</v>
      </c>
    </row>
    <row r="759" spans="1:5" ht="12" customHeight="1">
      <c r="A759" s="375" t="s">
        <v>34597</v>
      </c>
      <c r="B759" s="80" t="s">
        <v>34598</v>
      </c>
      <c r="C759" s="375" t="s">
        <v>16</v>
      </c>
      <c r="D759" s="81">
        <v>116.33</v>
      </c>
      <c r="E759" s="81">
        <f t="shared" si="11"/>
        <v>94.58</v>
      </c>
    </row>
    <row r="760" spans="1:5" ht="12" customHeight="1">
      <c r="A760" s="375" t="s">
        <v>34599</v>
      </c>
      <c r="B760" s="80" t="s">
        <v>34600</v>
      </c>
      <c r="C760" s="375" t="s">
        <v>16</v>
      </c>
      <c r="D760" s="81">
        <v>35</v>
      </c>
      <c r="E760" s="81">
        <f t="shared" si="11"/>
        <v>28.46</v>
      </c>
    </row>
    <row r="761" spans="1:5" ht="12" customHeight="1">
      <c r="A761" s="375" t="s">
        <v>34601</v>
      </c>
      <c r="B761" s="80" t="s">
        <v>34602</v>
      </c>
      <c r="C761" s="375" t="s">
        <v>16</v>
      </c>
      <c r="D761" s="81">
        <v>24.91</v>
      </c>
      <c r="E761" s="81">
        <f t="shared" si="11"/>
        <v>20.260000000000002</v>
      </c>
    </row>
    <row r="762" spans="1:5" ht="12" customHeight="1">
      <c r="A762" s="375" t="s">
        <v>34603</v>
      </c>
      <c r="B762" s="80" t="s">
        <v>34604</v>
      </c>
      <c r="C762" s="375" t="s">
        <v>16</v>
      </c>
      <c r="D762" s="81">
        <v>73.3</v>
      </c>
      <c r="E762" s="81">
        <f t="shared" si="11"/>
        <v>59.6</v>
      </c>
    </row>
    <row r="763" spans="1:5" ht="11.45" customHeight="1">
      <c r="A763" s="375" t="s">
        <v>34605</v>
      </c>
      <c r="B763" s="80" t="s">
        <v>34606</v>
      </c>
      <c r="C763" s="375" t="s">
        <v>18</v>
      </c>
      <c r="D763" s="81">
        <v>7225.88</v>
      </c>
      <c r="E763" s="81">
        <f t="shared" si="11"/>
        <v>5874.7</v>
      </c>
    </row>
    <row r="764" spans="1:5" ht="12" customHeight="1">
      <c r="A764" s="375" t="s">
        <v>34607</v>
      </c>
      <c r="B764" s="80" t="s">
        <v>8173</v>
      </c>
      <c r="C764" s="375" t="s">
        <v>33278</v>
      </c>
      <c r="D764" s="81">
        <v>710.02</v>
      </c>
      <c r="E764" s="81">
        <f t="shared" si="11"/>
        <v>577.26</v>
      </c>
    </row>
    <row r="765" spans="1:5" ht="12" customHeight="1">
      <c r="A765" s="375" t="s">
        <v>34608</v>
      </c>
      <c r="B765" s="80" t="s">
        <v>33720</v>
      </c>
      <c r="C765" s="375" t="s">
        <v>15</v>
      </c>
      <c r="D765" s="81">
        <v>32.42</v>
      </c>
      <c r="E765" s="81">
        <f t="shared" si="11"/>
        <v>26.36</v>
      </c>
    </row>
    <row r="766" spans="1:5" ht="12" customHeight="1">
      <c r="A766" s="375" t="s">
        <v>34609</v>
      </c>
      <c r="B766" s="80" t="s">
        <v>33722</v>
      </c>
      <c r="C766" s="375" t="s">
        <v>15</v>
      </c>
      <c r="D766" s="81">
        <v>35.75</v>
      </c>
      <c r="E766" s="81">
        <f t="shared" si="11"/>
        <v>29.07</v>
      </c>
    </row>
    <row r="767" spans="1:5" ht="11.45" customHeight="1">
      <c r="A767" s="375" t="s">
        <v>34610</v>
      </c>
      <c r="B767" s="80" t="s">
        <v>8173</v>
      </c>
      <c r="C767" s="375" t="s">
        <v>33278</v>
      </c>
      <c r="D767" s="81">
        <v>710.02</v>
      </c>
      <c r="E767" s="81">
        <f t="shared" si="11"/>
        <v>577.26</v>
      </c>
    </row>
    <row r="768" spans="1:5" ht="21.95" customHeight="1">
      <c r="A768" s="375" t="s">
        <v>34611</v>
      </c>
      <c r="B768" s="80" t="s">
        <v>34612</v>
      </c>
      <c r="C768" s="375" t="s">
        <v>16</v>
      </c>
      <c r="D768" s="81">
        <v>108.37</v>
      </c>
      <c r="E768" s="81">
        <f t="shared" si="11"/>
        <v>88.11</v>
      </c>
    </row>
    <row r="769" spans="1:5" ht="21.95" customHeight="1">
      <c r="A769" s="374" t="s">
        <v>34613</v>
      </c>
      <c r="B769" s="80" t="s">
        <v>34614</v>
      </c>
      <c r="C769" s="374" t="s">
        <v>16</v>
      </c>
      <c r="D769" s="82">
        <v>100.35</v>
      </c>
      <c r="E769" s="81">
        <f t="shared" si="11"/>
        <v>81.59</v>
      </c>
    </row>
    <row r="770" spans="1:5" ht="21.95" customHeight="1">
      <c r="A770" s="374" t="s">
        <v>34615</v>
      </c>
      <c r="B770" s="80" t="s">
        <v>34616</v>
      </c>
      <c r="C770" s="374" t="s">
        <v>16</v>
      </c>
      <c r="D770" s="82">
        <v>145.06</v>
      </c>
      <c r="E770" s="81">
        <f t="shared" si="11"/>
        <v>117.94</v>
      </c>
    </row>
    <row r="771" spans="1:5" ht="12" customHeight="1">
      <c r="A771" s="375" t="s">
        <v>34617</v>
      </c>
      <c r="B771" s="80" t="s">
        <v>34618</v>
      </c>
      <c r="C771" s="375" t="s">
        <v>16</v>
      </c>
      <c r="D771" s="81">
        <v>119.47</v>
      </c>
      <c r="E771" s="81">
        <f t="shared" si="11"/>
        <v>97.14</v>
      </c>
    </row>
    <row r="772" spans="1:5" ht="22.5" customHeight="1">
      <c r="A772" s="375" t="s">
        <v>34619</v>
      </c>
      <c r="B772" s="80" t="s">
        <v>8174</v>
      </c>
      <c r="C772" s="375" t="s">
        <v>33278</v>
      </c>
      <c r="D772" s="81">
        <v>710.02</v>
      </c>
      <c r="E772" s="81">
        <f t="shared" si="11"/>
        <v>577.26</v>
      </c>
    </row>
    <row r="773" spans="1:5" ht="22.5" customHeight="1">
      <c r="A773" s="375" t="s">
        <v>34620</v>
      </c>
      <c r="B773" s="80" t="s">
        <v>34621</v>
      </c>
      <c r="C773" s="375" t="s">
        <v>16</v>
      </c>
      <c r="D773" s="81">
        <v>109.07</v>
      </c>
      <c r="E773" s="81">
        <f t="shared" ref="E773:E836" si="12">ROUNDUP(D773/1.23,2)</f>
        <v>88.68</v>
      </c>
    </row>
    <row r="774" spans="1:5" ht="21.95" customHeight="1">
      <c r="A774" s="375" t="s">
        <v>34622</v>
      </c>
      <c r="B774" s="80" t="s">
        <v>34623</v>
      </c>
      <c r="C774" s="375" t="s">
        <v>16</v>
      </c>
      <c r="D774" s="81">
        <v>187.79</v>
      </c>
      <c r="E774" s="81">
        <f t="shared" si="12"/>
        <v>152.68</v>
      </c>
    </row>
    <row r="775" spans="1:5" ht="21.95" customHeight="1">
      <c r="A775" s="375" t="s">
        <v>34624</v>
      </c>
      <c r="B775" s="80" t="s">
        <v>34625</v>
      </c>
      <c r="C775" s="375" t="s">
        <v>16</v>
      </c>
      <c r="D775" s="81">
        <v>170.21</v>
      </c>
      <c r="E775" s="81">
        <f t="shared" si="12"/>
        <v>138.38999999999999</v>
      </c>
    </row>
    <row r="776" spans="1:5" ht="21.95" customHeight="1">
      <c r="A776" s="375" t="s">
        <v>34626</v>
      </c>
      <c r="B776" s="80" t="s">
        <v>34627</v>
      </c>
      <c r="C776" s="375" t="s">
        <v>16</v>
      </c>
      <c r="D776" s="81">
        <v>75.03</v>
      </c>
      <c r="E776" s="81">
        <f t="shared" si="12"/>
        <v>61</v>
      </c>
    </row>
    <row r="777" spans="1:5" ht="21.95" customHeight="1">
      <c r="A777" s="375" t="s">
        <v>34628</v>
      </c>
      <c r="B777" s="80" t="s">
        <v>34629</v>
      </c>
      <c r="C777" s="375" t="s">
        <v>16</v>
      </c>
      <c r="D777" s="81">
        <v>127.41</v>
      </c>
      <c r="E777" s="81">
        <f t="shared" si="12"/>
        <v>103.59</v>
      </c>
    </row>
    <row r="778" spans="1:5" ht="32.85" customHeight="1">
      <c r="A778" s="375" t="s">
        <v>34630</v>
      </c>
      <c r="B778" s="80" t="s">
        <v>34631</v>
      </c>
      <c r="C778" s="375" t="s">
        <v>16</v>
      </c>
      <c r="D778" s="81">
        <v>53.49</v>
      </c>
      <c r="E778" s="81">
        <f t="shared" si="12"/>
        <v>43.49</v>
      </c>
    </row>
    <row r="779" spans="1:5" ht="169.5" customHeight="1">
      <c r="A779" s="375" t="s">
        <v>34632</v>
      </c>
      <c r="B779" s="80" t="s">
        <v>34633</v>
      </c>
      <c r="C779" s="375" t="s">
        <v>16</v>
      </c>
      <c r="D779" s="81">
        <v>76.33</v>
      </c>
      <c r="E779" s="81">
        <f t="shared" si="12"/>
        <v>62.06</v>
      </c>
    </row>
    <row r="780" spans="1:5" ht="45.95" customHeight="1">
      <c r="A780" s="375" t="s">
        <v>34634</v>
      </c>
      <c r="B780" s="80" t="s">
        <v>34635</v>
      </c>
      <c r="C780" s="375" t="s">
        <v>16</v>
      </c>
      <c r="D780" s="81">
        <v>100.2</v>
      </c>
      <c r="E780" s="81">
        <f t="shared" si="12"/>
        <v>81.47</v>
      </c>
    </row>
    <row r="781" spans="1:5" ht="21.95" customHeight="1">
      <c r="A781" s="375" t="s">
        <v>34636</v>
      </c>
      <c r="B781" s="80" t="s">
        <v>34637</v>
      </c>
      <c r="C781" s="375" t="s">
        <v>16</v>
      </c>
      <c r="D781" s="81">
        <v>140.94</v>
      </c>
      <c r="E781" s="81">
        <f t="shared" si="12"/>
        <v>114.59</v>
      </c>
    </row>
    <row r="782" spans="1:5" ht="21.95" customHeight="1">
      <c r="A782" s="375" t="s">
        <v>34638</v>
      </c>
      <c r="B782" s="80" t="s">
        <v>34639</v>
      </c>
      <c r="C782" s="375" t="s">
        <v>16</v>
      </c>
      <c r="D782" s="81">
        <v>136.69</v>
      </c>
      <c r="E782" s="81">
        <f t="shared" si="12"/>
        <v>111.14</v>
      </c>
    </row>
    <row r="783" spans="1:5" ht="21.95" customHeight="1">
      <c r="A783" s="375" t="s">
        <v>34640</v>
      </c>
      <c r="B783" s="80" t="s">
        <v>34641</v>
      </c>
      <c r="C783" s="375" t="s">
        <v>16</v>
      </c>
      <c r="D783" s="81">
        <v>156.13999999999999</v>
      </c>
      <c r="E783" s="81">
        <f t="shared" si="12"/>
        <v>126.95</v>
      </c>
    </row>
    <row r="784" spans="1:5" ht="22.5" customHeight="1">
      <c r="A784" s="375" t="s">
        <v>34642</v>
      </c>
      <c r="B784" s="80" t="s">
        <v>34643</v>
      </c>
      <c r="C784" s="375" t="s">
        <v>16</v>
      </c>
      <c r="D784" s="81">
        <v>200.2</v>
      </c>
      <c r="E784" s="81">
        <f t="shared" si="12"/>
        <v>162.77000000000001</v>
      </c>
    </row>
    <row r="785" spans="1:5" ht="22.5" customHeight="1">
      <c r="A785" s="375" t="s">
        <v>34644</v>
      </c>
      <c r="B785" s="80" t="s">
        <v>34645</v>
      </c>
      <c r="C785" s="375" t="s">
        <v>16</v>
      </c>
      <c r="D785" s="81">
        <v>126.49</v>
      </c>
      <c r="E785" s="81">
        <f t="shared" si="12"/>
        <v>102.84</v>
      </c>
    </row>
    <row r="786" spans="1:5" ht="21.95" customHeight="1">
      <c r="A786" s="375" t="s">
        <v>34646</v>
      </c>
      <c r="B786" s="80" t="s">
        <v>34647</v>
      </c>
      <c r="C786" s="375" t="s">
        <v>16</v>
      </c>
      <c r="D786" s="81">
        <v>135.53</v>
      </c>
      <c r="E786" s="81">
        <f t="shared" si="12"/>
        <v>110.19</v>
      </c>
    </row>
    <row r="787" spans="1:5" ht="12" customHeight="1">
      <c r="A787" s="375" t="s">
        <v>34648</v>
      </c>
      <c r="B787" s="80" t="s">
        <v>34649</v>
      </c>
      <c r="C787" s="375" t="s">
        <v>16</v>
      </c>
      <c r="D787" s="81">
        <v>189.59</v>
      </c>
      <c r="E787" s="81">
        <f t="shared" si="12"/>
        <v>154.13999999999999</v>
      </c>
    </row>
    <row r="788" spans="1:5" ht="11.45" customHeight="1">
      <c r="A788" s="555" t="s">
        <v>34650</v>
      </c>
      <c r="B788" s="556" t="s">
        <v>34651</v>
      </c>
      <c r="C788" s="555" t="s">
        <v>16</v>
      </c>
      <c r="D788" s="557">
        <v>366.77</v>
      </c>
      <c r="E788" s="557">
        <f t="shared" si="12"/>
        <v>298.19</v>
      </c>
    </row>
    <row r="789" spans="1:5" ht="12" customHeight="1">
      <c r="A789" s="375" t="s">
        <v>34652</v>
      </c>
      <c r="B789" s="80" t="s">
        <v>34653</v>
      </c>
      <c r="C789" s="375" t="s">
        <v>16</v>
      </c>
      <c r="D789" s="81">
        <v>398.95</v>
      </c>
      <c r="E789" s="81">
        <f t="shared" si="12"/>
        <v>324.35000000000002</v>
      </c>
    </row>
    <row r="790" spans="1:5" ht="12" customHeight="1">
      <c r="A790" s="375" t="s">
        <v>34654</v>
      </c>
      <c r="B790" s="378" t="s">
        <v>34655</v>
      </c>
      <c r="C790" s="375" t="s">
        <v>16</v>
      </c>
      <c r="D790" s="81">
        <v>270.85000000000002</v>
      </c>
      <c r="E790" s="81">
        <f t="shared" si="12"/>
        <v>220.21</v>
      </c>
    </row>
    <row r="791" spans="1:5" ht="12" customHeight="1">
      <c r="A791" s="375" t="s">
        <v>34656</v>
      </c>
      <c r="B791" s="378" t="s">
        <v>34657</v>
      </c>
      <c r="C791" s="375" t="s">
        <v>16</v>
      </c>
      <c r="D791" s="81">
        <v>332.2</v>
      </c>
      <c r="E791" s="81">
        <f t="shared" si="12"/>
        <v>270.08999999999997</v>
      </c>
    </row>
    <row r="792" spans="1:5" ht="12" customHeight="1">
      <c r="A792" s="375" t="s">
        <v>34658</v>
      </c>
      <c r="B792" s="80" t="s">
        <v>34659</v>
      </c>
      <c r="C792" s="375" t="s">
        <v>16</v>
      </c>
      <c r="D792" s="81">
        <v>185.66</v>
      </c>
      <c r="E792" s="81">
        <f t="shared" si="12"/>
        <v>150.94999999999999</v>
      </c>
    </row>
    <row r="793" spans="1:5" ht="11.45" customHeight="1">
      <c r="A793" s="375" t="s">
        <v>34660</v>
      </c>
      <c r="B793" s="80" t="s">
        <v>34661</v>
      </c>
      <c r="C793" s="375" t="s">
        <v>16</v>
      </c>
      <c r="D793" s="81">
        <v>189.59</v>
      </c>
      <c r="E793" s="81">
        <f t="shared" si="12"/>
        <v>154.13999999999999</v>
      </c>
    </row>
    <row r="794" spans="1:5" ht="12" customHeight="1">
      <c r="A794" s="375" t="s">
        <v>33234</v>
      </c>
      <c r="B794" s="80"/>
      <c r="C794" s="375"/>
      <c r="D794" s="81"/>
      <c r="E794" s="81">
        <f t="shared" si="12"/>
        <v>0</v>
      </c>
    </row>
    <row r="795" spans="1:5" ht="12" customHeight="1">
      <c r="A795" s="375" t="s">
        <v>33235</v>
      </c>
      <c r="B795" s="80" t="s">
        <v>14652</v>
      </c>
      <c r="C795" s="375" t="s">
        <v>33236</v>
      </c>
      <c r="D795" s="81"/>
      <c r="E795" s="81">
        <f t="shared" si="12"/>
        <v>0</v>
      </c>
    </row>
    <row r="796" spans="1:5" ht="12" customHeight="1">
      <c r="A796" s="417"/>
      <c r="B796" s="418"/>
      <c r="C796" s="418"/>
      <c r="E796" s="81">
        <f t="shared" si="12"/>
        <v>0</v>
      </c>
    </row>
    <row r="797" spans="1:5" ht="12" customHeight="1">
      <c r="A797" s="419" t="s">
        <v>34662</v>
      </c>
      <c r="B797" s="376" t="s">
        <v>34663</v>
      </c>
      <c r="C797" s="377" t="s">
        <v>16</v>
      </c>
      <c r="D797" s="70">
        <v>284.39</v>
      </c>
      <c r="E797" s="81">
        <f t="shared" si="12"/>
        <v>231.22</v>
      </c>
    </row>
    <row r="798" spans="1:5" ht="11.45" customHeight="1">
      <c r="A798" s="420" t="s">
        <v>34664</v>
      </c>
      <c r="B798" s="70" t="s">
        <v>34665</v>
      </c>
      <c r="C798" s="70" t="s">
        <v>16</v>
      </c>
      <c r="D798" s="70">
        <v>167.38</v>
      </c>
      <c r="E798" s="81">
        <f t="shared" si="12"/>
        <v>136.09</v>
      </c>
    </row>
    <row r="799" spans="1:5" ht="12" customHeight="1">
      <c r="A799" s="374" t="s">
        <v>34666</v>
      </c>
      <c r="B799" s="80" t="s">
        <v>34667</v>
      </c>
      <c r="C799" s="374" t="s">
        <v>16</v>
      </c>
      <c r="D799" s="82">
        <v>156.44999999999999</v>
      </c>
      <c r="E799" s="81">
        <f t="shared" si="12"/>
        <v>127.2</v>
      </c>
    </row>
    <row r="800" spans="1:5" ht="12" customHeight="1">
      <c r="A800" s="375" t="s">
        <v>34668</v>
      </c>
      <c r="B800" s="80" t="s">
        <v>34669</v>
      </c>
      <c r="C800" s="375" t="s">
        <v>16</v>
      </c>
      <c r="D800" s="81">
        <v>270.47000000000003</v>
      </c>
      <c r="E800" s="81">
        <f t="shared" si="12"/>
        <v>219.9</v>
      </c>
    </row>
    <row r="801" spans="1:5" ht="12" customHeight="1">
      <c r="A801" s="375" t="s">
        <v>34670</v>
      </c>
      <c r="B801" s="80" t="s">
        <v>34671</v>
      </c>
      <c r="C801" s="375" t="s">
        <v>13</v>
      </c>
      <c r="D801" s="81">
        <v>46.27</v>
      </c>
      <c r="E801" s="81">
        <f t="shared" si="12"/>
        <v>37.619999999999997</v>
      </c>
    </row>
    <row r="802" spans="1:5" ht="11.45" customHeight="1">
      <c r="A802" s="375" t="s">
        <v>34672</v>
      </c>
      <c r="B802" s="80" t="s">
        <v>34673</v>
      </c>
      <c r="C802" s="375" t="s">
        <v>13</v>
      </c>
      <c r="D802" s="81">
        <v>148.47999999999999</v>
      </c>
      <c r="E802" s="81">
        <f t="shared" si="12"/>
        <v>120.72</v>
      </c>
    </row>
    <row r="803" spans="1:5" ht="12" customHeight="1">
      <c r="A803" s="375" t="s">
        <v>34674</v>
      </c>
      <c r="B803" s="378" t="s">
        <v>34675</v>
      </c>
      <c r="C803" s="375" t="s">
        <v>16</v>
      </c>
      <c r="D803" s="81">
        <v>83.8</v>
      </c>
      <c r="E803" s="81">
        <f t="shared" si="12"/>
        <v>68.14</v>
      </c>
    </row>
    <row r="804" spans="1:5" ht="12" customHeight="1">
      <c r="A804" s="375" t="s">
        <v>34676</v>
      </c>
      <c r="B804" s="378" t="s">
        <v>34677</v>
      </c>
      <c r="C804" s="375" t="s">
        <v>13</v>
      </c>
      <c r="D804" s="81">
        <v>166.72</v>
      </c>
      <c r="E804" s="81">
        <f t="shared" si="12"/>
        <v>135.55000000000001</v>
      </c>
    </row>
    <row r="805" spans="1:5" ht="12" customHeight="1">
      <c r="A805" s="375" t="s">
        <v>34678</v>
      </c>
      <c r="B805" s="80" t="s">
        <v>34679</v>
      </c>
      <c r="C805" s="375" t="s">
        <v>13</v>
      </c>
      <c r="D805" s="81">
        <v>56.52</v>
      </c>
      <c r="E805" s="81">
        <f t="shared" si="12"/>
        <v>45.96</v>
      </c>
    </row>
    <row r="806" spans="1:5" ht="12" customHeight="1">
      <c r="A806" s="375" t="s">
        <v>34680</v>
      </c>
      <c r="B806" s="80" t="s">
        <v>34681</v>
      </c>
      <c r="C806" s="375" t="s">
        <v>13</v>
      </c>
      <c r="D806" s="81">
        <v>131.88</v>
      </c>
      <c r="E806" s="81">
        <f t="shared" si="12"/>
        <v>107.22</v>
      </c>
    </row>
    <row r="807" spans="1:5" ht="11.45" customHeight="1">
      <c r="A807" s="375" t="s">
        <v>34682</v>
      </c>
      <c r="B807" s="80" t="s">
        <v>34683</v>
      </c>
      <c r="C807" s="375" t="s">
        <v>13</v>
      </c>
      <c r="D807" s="81">
        <v>118.53</v>
      </c>
      <c r="E807" s="81">
        <f t="shared" si="12"/>
        <v>96.37</v>
      </c>
    </row>
    <row r="808" spans="1:5" ht="12" customHeight="1">
      <c r="A808" s="375" t="s">
        <v>34684</v>
      </c>
      <c r="B808" s="80" t="s">
        <v>34685</v>
      </c>
      <c r="C808" s="375" t="s">
        <v>13</v>
      </c>
      <c r="D808" s="81">
        <v>29.18</v>
      </c>
      <c r="E808" s="81">
        <f t="shared" si="12"/>
        <v>23.73</v>
      </c>
    </row>
    <row r="809" spans="1:5" ht="12" customHeight="1">
      <c r="A809" s="375" t="s">
        <v>34686</v>
      </c>
      <c r="B809" s="80" t="s">
        <v>34687</v>
      </c>
      <c r="C809" s="375" t="s">
        <v>16</v>
      </c>
      <c r="D809" s="81">
        <v>1138.19</v>
      </c>
      <c r="E809" s="81">
        <f t="shared" si="12"/>
        <v>925.36</v>
      </c>
    </row>
    <row r="810" spans="1:5" ht="12" customHeight="1">
      <c r="A810" s="375" t="s">
        <v>34688</v>
      </c>
      <c r="B810" s="80" t="s">
        <v>34689</v>
      </c>
      <c r="C810" s="375" t="s">
        <v>33278</v>
      </c>
      <c r="D810" s="81">
        <v>710.02</v>
      </c>
      <c r="E810" s="81">
        <f t="shared" si="12"/>
        <v>577.26</v>
      </c>
    </row>
    <row r="811" spans="1:5" ht="12" customHeight="1">
      <c r="A811" s="375" t="s">
        <v>34690</v>
      </c>
      <c r="B811" s="80" t="s">
        <v>34691</v>
      </c>
      <c r="C811" s="375" t="s">
        <v>13</v>
      </c>
      <c r="D811" s="81">
        <v>77.37</v>
      </c>
      <c r="E811" s="81">
        <f t="shared" si="12"/>
        <v>62.91</v>
      </c>
    </row>
    <row r="812" spans="1:5" ht="11.45" customHeight="1">
      <c r="A812" s="375" t="s">
        <v>34692</v>
      </c>
      <c r="B812" s="80" t="s">
        <v>34693</v>
      </c>
      <c r="C812" s="375" t="s">
        <v>13</v>
      </c>
      <c r="D812" s="81">
        <v>75.48</v>
      </c>
      <c r="E812" s="81">
        <f t="shared" si="12"/>
        <v>61.37</v>
      </c>
    </row>
    <row r="813" spans="1:5" ht="12" customHeight="1">
      <c r="A813" s="375" t="s">
        <v>34694</v>
      </c>
      <c r="B813" s="80" t="s">
        <v>34695</v>
      </c>
      <c r="C813" s="375" t="s">
        <v>13</v>
      </c>
      <c r="D813" s="81">
        <v>99.59</v>
      </c>
      <c r="E813" s="81">
        <f t="shared" si="12"/>
        <v>80.97</v>
      </c>
    </row>
    <row r="814" spans="1:5" ht="12" customHeight="1">
      <c r="A814" s="375" t="s">
        <v>34696</v>
      </c>
      <c r="B814" s="80" t="s">
        <v>34697</v>
      </c>
      <c r="C814" s="375" t="s">
        <v>13</v>
      </c>
      <c r="D814" s="81">
        <v>101.16</v>
      </c>
      <c r="E814" s="81">
        <f t="shared" si="12"/>
        <v>82.25</v>
      </c>
    </row>
    <row r="815" spans="1:5" ht="12" customHeight="1">
      <c r="A815" s="375" t="s">
        <v>34698</v>
      </c>
      <c r="B815" s="80" t="s">
        <v>34699</v>
      </c>
      <c r="C815" s="375" t="s">
        <v>13</v>
      </c>
      <c r="D815" s="81">
        <v>67.819999999999993</v>
      </c>
      <c r="E815" s="81">
        <f t="shared" si="12"/>
        <v>55.14</v>
      </c>
    </row>
    <row r="816" spans="1:5" ht="11.45" customHeight="1">
      <c r="A816" s="375" t="s">
        <v>34700</v>
      </c>
      <c r="B816" s="80" t="s">
        <v>34701</v>
      </c>
      <c r="C816" s="375" t="s">
        <v>13</v>
      </c>
      <c r="D816" s="81">
        <v>76.91</v>
      </c>
      <c r="E816" s="81">
        <f t="shared" si="12"/>
        <v>62.53</v>
      </c>
    </row>
    <row r="817" spans="1:5" ht="12" customHeight="1">
      <c r="A817" s="375" t="s">
        <v>34702</v>
      </c>
      <c r="B817" s="80" t="s">
        <v>34703</v>
      </c>
      <c r="C817" s="375" t="s">
        <v>13</v>
      </c>
      <c r="D817" s="81">
        <v>101.12</v>
      </c>
      <c r="E817" s="81">
        <f t="shared" si="12"/>
        <v>82.22</v>
      </c>
    </row>
    <row r="818" spans="1:5" ht="12" customHeight="1">
      <c r="A818" s="375" t="s">
        <v>34704</v>
      </c>
      <c r="B818" s="80" t="s">
        <v>34705</v>
      </c>
      <c r="C818" s="375" t="s">
        <v>13</v>
      </c>
      <c r="D818" s="81">
        <v>97.55</v>
      </c>
      <c r="E818" s="81">
        <f t="shared" si="12"/>
        <v>79.31</v>
      </c>
    </row>
    <row r="819" spans="1:5" ht="12" customHeight="1">
      <c r="A819" s="375" t="s">
        <v>34706</v>
      </c>
      <c r="B819" s="80" t="s">
        <v>34707</v>
      </c>
      <c r="C819" s="375" t="s">
        <v>14</v>
      </c>
      <c r="D819" s="81">
        <v>78.88</v>
      </c>
      <c r="E819" s="81">
        <f t="shared" si="12"/>
        <v>64.14</v>
      </c>
    </row>
    <row r="820" spans="1:5" ht="21.95" customHeight="1">
      <c r="A820" s="375" t="s">
        <v>34708</v>
      </c>
      <c r="B820" s="80" t="s">
        <v>34709</v>
      </c>
      <c r="C820" s="375" t="s">
        <v>14</v>
      </c>
      <c r="D820" s="81">
        <v>38.25</v>
      </c>
      <c r="E820" s="81">
        <f t="shared" si="12"/>
        <v>31.1</v>
      </c>
    </row>
    <row r="821" spans="1:5" ht="21.95" customHeight="1">
      <c r="A821" s="375" t="s">
        <v>34710</v>
      </c>
      <c r="B821" s="80" t="s">
        <v>34711</v>
      </c>
      <c r="C821" s="375" t="s">
        <v>13</v>
      </c>
      <c r="D821" s="81">
        <v>89.59</v>
      </c>
      <c r="E821" s="81">
        <f t="shared" si="12"/>
        <v>72.84</v>
      </c>
    </row>
    <row r="822" spans="1:5" ht="12" customHeight="1">
      <c r="A822" s="375" t="s">
        <v>34712</v>
      </c>
      <c r="B822" s="80" t="s">
        <v>34713</v>
      </c>
      <c r="C822" s="375" t="s">
        <v>13</v>
      </c>
      <c r="D822" s="81">
        <v>111.6</v>
      </c>
      <c r="E822" s="81">
        <f t="shared" si="12"/>
        <v>90.74</v>
      </c>
    </row>
    <row r="823" spans="1:5" ht="11.45" customHeight="1">
      <c r="A823" s="375" t="s">
        <v>34714</v>
      </c>
      <c r="B823" s="80" t="s">
        <v>34715</v>
      </c>
      <c r="C823" s="375" t="s">
        <v>13</v>
      </c>
      <c r="D823" s="81">
        <v>65.83</v>
      </c>
      <c r="E823" s="81">
        <f t="shared" si="12"/>
        <v>53.53</v>
      </c>
    </row>
    <row r="824" spans="1:5" ht="12.95" customHeight="1">
      <c r="A824" s="374" t="s">
        <v>34716</v>
      </c>
      <c r="B824" s="80" t="s">
        <v>34717</v>
      </c>
      <c r="C824" s="374" t="s">
        <v>13</v>
      </c>
      <c r="D824" s="82">
        <v>83.76</v>
      </c>
      <c r="E824" s="81">
        <f t="shared" si="12"/>
        <v>68.099999999999994</v>
      </c>
    </row>
    <row r="825" spans="1:5" ht="169.5" customHeight="1">
      <c r="A825" s="374" t="s">
        <v>34718</v>
      </c>
      <c r="B825" s="80" t="s">
        <v>34719</v>
      </c>
      <c r="C825" s="374" t="s">
        <v>13</v>
      </c>
      <c r="D825" s="82">
        <v>135.4</v>
      </c>
      <c r="E825" s="81">
        <f t="shared" si="12"/>
        <v>110.09</v>
      </c>
    </row>
    <row r="826" spans="1:5" ht="45.95" customHeight="1">
      <c r="A826" s="375" t="s">
        <v>34720</v>
      </c>
      <c r="B826" s="80" t="s">
        <v>34721</v>
      </c>
      <c r="C826" s="375" t="s">
        <v>13</v>
      </c>
      <c r="D826" s="81">
        <v>173.87</v>
      </c>
      <c r="E826" s="81">
        <f t="shared" si="12"/>
        <v>141.36000000000001</v>
      </c>
    </row>
    <row r="827" spans="1:5" ht="21.95" customHeight="1">
      <c r="A827" s="375" t="s">
        <v>34722</v>
      </c>
      <c r="B827" s="80" t="s">
        <v>34723</v>
      </c>
      <c r="C827" s="375" t="s">
        <v>13</v>
      </c>
      <c r="D827" s="81">
        <v>84.9</v>
      </c>
      <c r="E827" s="81">
        <f t="shared" si="12"/>
        <v>69.03</v>
      </c>
    </row>
    <row r="828" spans="1:5" ht="21.95" customHeight="1">
      <c r="A828" s="375" t="s">
        <v>34724</v>
      </c>
      <c r="B828" s="80" t="s">
        <v>34725</v>
      </c>
      <c r="C828" s="375" t="s">
        <v>13</v>
      </c>
      <c r="D828" s="81">
        <v>120.8</v>
      </c>
      <c r="E828" s="81">
        <f t="shared" si="12"/>
        <v>98.22</v>
      </c>
    </row>
    <row r="829" spans="1:5" ht="12" customHeight="1">
      <c r="A829" s="375" t="s">
        <v>34726</v>
      </c>
      <c r="B829" s="80" t="s">
        <v>34727</v>
      </c>
      <c r="C829" s="375" t="s">
        <v>13</v>
      </c>
      <c r="D829" s="81">
        <v>78.760000000000005</v>
      </c>
      <c r="E829" s="81">
        <f t="shared" si="12"/>
        <v>64.040000000000006</v>
      </c>
    </row>
    <row r="830" spans="1:5" ht="12" customHeight="1">
      <c r="A830" s="375" t="s">
        <v>34728</v>
      </c>
      <c r="B830" s="80" t="s">
        <v>34729</v>
      </c>
      <c r="C830" s="375" t="s">
        <v>13</v>
      </c>
      <c r="D830" s="81">
        <v>78.319999999999993</v>
      </c>
      <c r="E830" s="81">
        <f t="shared" si="12"/>
        <v>63.68</v>
      </c>
    </row>
    <row r="831" spans="1:5" ht="22.5" customHeight="1">
      <c r="A831" s="375" t="s">
        <v>34730</v>
      </c>
      <c r="B831" s="80" t="s">
        <v>34731</v>
      </c>
      <c r="C831" s="375" t="s">
        <v>13</v>
      </c>
      <c r="D831" s="81">
        <v>78.86</v>
      </c>
      <c r="E831" s="81">
        <f t="shared" si="12"/>
        <v>64.12</v>
      </c>
    </row>
    <row r="832" spans="1:5" ht="11.45" customHeight="1">
      <c r="A832" s="375" t="s">
        <v>34732</v>
      </c>
      <c r="B832" s="80" t="s">
        <v>34733</v>
      </c>
      <c r="C832" s="375" t="s">
        <v>13</v>
      </c>
      <c r="D832" s="81">
        <v>106.99</v>
      </c>
      <c r="E832" s="81">
        <f t="shared" si="12"/>
        <v>86.99</v>
      </c>
    </row>
    <row r="833" spans="1:5" ht="12" customHeight="1">
      <c r="A833" s="375" t="s">
        <v>34734</v>
      </c>
      <c r="B833" s="80" t="s">
        <v>34735</v>
      </c>
      <c r="C833" s="375" t="s">
        <v>13</v>
      </c>
      <c r="D833" s="81">
        <v>169.38</v>
      </c>
      <c r="E833" s="81">
        <f t="shared" si="12"/>
        <v>137.71</v>
      </c>
    </row>
    <row r="834" spans="1:5" ht="12" customHeight="1">
      <c r="A834" s="417" t="s">
        <v>34736</v>
      </c>
      <c r="B834" s="418" t="s">
        <v>34737</v>
      </c>
      <c r="C834" s="418" t="s">
        <v>13</v>
      </c>
      <c r="D834" s="70">
        <v>135.71</v>
      </c>
      <c r="E834" s="81">
        <f t="shared" si="12"/>
        <v>110.34</v>
      </c>
    </row>
    <row r="835" spans="1:5" ht="12" customHeight="1">
      <c r="A835" s="419" t="s">
        <v>34738</v>
      </c>
      <c r="B835" s="376" t="s">
        <v>34739</v>
      </c>
      <c r="C835" s="377" t="s">
        <v>13</v>
      </c>
      <c r="D835" s="70">
        <v>136.32</v>
      </c>
      <c r="E835" s="81">
        <f t="shared" si="12"/>
        <v>110.83</v>
      </c>
    </row>
    <row r="836" spans="1:5" ht="12" customHeight="1">
      <c r="A836" s="420" t="s">
        <v>33234</v>
      </c>
      <c r="E836" s="81">
        <f t="shared" si="12"/>
        <v>0</v>
      </c>
    </row>
    <row r="837" spans="1:5" ht="11.45" customHeight="1">
      <c r="A837" s="375" t="s">
        <v>33235</v>
      </c>
      <c r="B837" s="80" t="s">
        <v>14652</v>
      </c>
      <c r="C837" s="375" t="s">
        <v>33236</v>
      </c>
      <c r="D837" s="81"/>
      <c r="E837" s="81">
        <f t="shared" ref="E837:E900" si="13">ROUNDUP(D837/1.23,2)</f>
        <v>0</v>
      </c>
    </row>
    <row r="838" spans="1:5" ht="12" customHeight="1">
      <c r="A838" s="375"/>
      <c r="B838" s="80"/>
      <c r="C838" s="375"/>
      <c r="D838" s="81"/>
      <c r="E838" s="81">
        <f t="shared" si="13"/>
        <v>0</v>
      </c>
    </row>
    <row r="839" spans="1:5" ht="12" customHeight="1">
      <c r="A839" s="375" t="s">
        <v>34740</v>
      </c>
      <c r="B839" s="80" t="s">
        <v>34741</v>
      </c>
      <c r="C839" s="375" t="s">
        <v>14</v>
      </c>
      <c r="D839" s="81">
        <v>54.24</v>
      </c>
      <c r="E839" s="81">
        <f t="shared" si="13"/>
        <v>44.1</v>
      </c>
    </row>
    <row r="840" spans="1:5" ht="32.450000000000003" customHeight="1">
      <c r="A840" s="375" t="s">
        <v>34742</v>
      </c>
      <c r="B840" s="80" t="s">
        <v>34743</v>
      </c>
      <c r="C840" s="375" t="s">
        <v>13</v>
      </c>
      <c r="D840" s="81">
        <v>186.47</v>
      </c>
      <c r="E840" s="81">
        <f t="shared" si="13"/>
        <v>151.61000000000001</v>
      </c>
    </row>
    <row r="841" spans="1:5" ht="21.95" customHeight="1">
      <c r="A841" s="375" t="s">
        <v>34744</v>
      </c>
      <c r="B841" s="80" t="s">
        <v>34745</v>
      </c>
      <c r="C841" s="375" t="s">
        <v>13</v>
      </c>
      <c r="D841" s="81">
        <v>215.64</v>
      </c>
      <c r="E841" s="81">
        <f t="shared" si="13"/>
        <v>175.32</v>
      </c>
    </row>
    <row r="842" spans="1:5" ht="12" customHeight="1">
      <c r="A842" s="375" t="s">
        <v>34746</v>
      </c>
      <c r="B842" s="80" t="s">
        <v>34747</v>
      </c>
      <c r="C842" s="375" t="s">
        <v>13</v>
      </c>
      <c r="D842" s="81">
        <v>68.900000000000006</v>
      </c>
      <c r="E842" s="81">
        <f t="shared" si="13"/>
        <v>56.02</v>
      </c>
    </row>
    <row r="843" spans="1:5" ht="21.95" customHeight="1">
      <c r="A843" s="375" t="s">
        <v>34748</v>
      </c>
      <c r="B843" s="80" t="s">
        <v>34749</v>
      </c>
      <c r="C843" s="375" t="s">
        <v>13</v>
      </c>
      <c r="D843" s="81">
        <v>88.38</v>
      </c>
      <c r="E843" s="81">
        <f t="shared" si="13"/>
        <v>71.86</v>
      </c>
    </row>
    <row r="844" spans="1:5" ht="32.450000000000003" customHeight="1">
      <c r="A844" s="374" t="s">
        <v>34750</v>
      </c>
      <c r="B844" s="80" t="s">
        <v>34751</v>
      </c>
      <c r="C844" s="374" t="s">
        <v>13</v>
      </c>
      <c r="D844" s="82">
        <v>106.32</v>
      </c>
      <c r="E844" s="81">
        <f t="shared" si="13"/>
        <v>86.44</v>
      </c>
    </row>
    <row r="845" spans="1:5" ht="12" customHeight="1">
      <c r="A845" s="375" t="s">
        <v>34752</v>
      </c>
      <c r="B845" s="80" t="s">
        <v>34753</v>
      </c>
      <c r="C845" s="375" t="s">
        <v>13</v>
      </c>
      <c r="D845" s="81">
        <v>118.26</v>
      </c>
      <c r="E845" s="81">
        <f t="shared" si="13"/>
        <v>96.15</v>
      </c>
    </row>
    <row r="846" spans="1:5" ht="12" customHeight="1">
      <c r="A846" s="375" t="s">
        <v>34754</v>
      </c>
      <c r="B846" s="80" t="s">
        <v>34755</v>
      </c>
      <c r="C846" s="375" t="s">
        <v>13</v>
      </c>
      <c r="D846" s="81">
        <v>127.03</v>
      </c>
      <c r="E846" s="81">
        <f t="shared" si="13"/>
        <v>103.28</v>
      </c>
    </row>
    <row r="847" spans="1:5" ht="11.45" customHeight="1">
      <c r="A847" s="375" t="s">
        <v>34756</v>
      </c>
      <c r="B847" s="80" t="s">
        <v>34757</v>
      </c>
      <c r="C847" s="375" t="s">
        <v>13</v>
      </c>
      <c r="D847" s="81">
        <v>128.47999999999999</v>
      </c>
      <c r="E847" s="81">
        <f t="shared" si="13"/>
        <v>104.46</v>
      </c>
    </row>
    <row r="848" spans="1:5" ht="21.95" customHeight="1">
      <c r="A848" s="375" t="s">
        <v>34758</v>
      </c>
      <c r="B848" s="80" t="s">
        <v>34759</v>
      </c>
      <c r="C848" s="375" t="s">
        <v>13</v>
      </c>
      <c r="D848" s="81">
        <v>102.45</v>
      </c>
      <c r="E848" s="81">
        <f t="shared" si="13"/>
        <v>83.3</v>
      </c>
    </row>
    <row r="849" spans="1:5" ht="21.95" customHeight="1">
      <c r="A849" s="375" t="s">
        <v>34760</v>
      </c>
      <c r="B849" s="80" t="s">
        <v>34761</v>
      </c>
      <c r="C849" s="375" t="s">
        <v>13</v>
      </c>
      <c r="D849" s="81">
        <v>104.12</v>
      </c>
      <c r="E849" s="81">
        <f t="shared" si="13"/>
        <v>84.66</v>
      </c>
    </row>
    <row r="850" spans="1:5" ht="21.95" customHeight="1">
      <c r="A850" s="375" t="s">
        <v>34762</v>
      </c>
      <c r="B850" s="80" t="s">
        <v>34763</v>
      </c>
      <c r="C850" s="375" t="s">
        <v>13</v>
      </c>
      <c r="D850" s="81">
        <v>100.83</v>
      </c>
      <c r="E850" s="81">
        <f t="shared" si="13"/>
        <v>81.98</v>
      </c>
    </row>
    <row r="851" spans="1:5" ht="21.95" customHeight="1">
      <c r="A851" s="375" t="s">
        <v>34764</v>
      </c>
      <c r="B851" s="80" t="s">
        <v>34765</v>
      </c>
      <c r="C851" s="375" t="s">
        <v>13</v>
      </c>
      <c r="D851" s="81">
        <v>115.42</v>
      </c>
      <c r="E851" s="81">
        <f t="shared" si="13"/>
        <v>93.84</v>
      </c>
    </row>
    <row r="852" spans="1:5" ht="21.95" customHeight="1">
      <c r="A852" s="375" t="s">
        <v>34766</v>
      </c>
      <c r="B852" s="80" t="s">
        <v>34767</v>
      </c>
      <c r="C852" s="375" t="s">
        <v>13</v>
      </c>
      <c r="D852" s="81">
        <v>143.94</v>
      </c>
      <c r="E852" s="81">
        <f t="shared" si="13"/>
        <v>117.03</v>
      </c>
    </row>
    <row r="853" spans="1:5" ht="12" customHeight="1">
      <c r="A853" s="375" t="s">
        <v>34768</v>
      </c>
      <c r="B853" s="80" t="s">
        <v>34769</v>
      </c>
      <c r="C853" s="375" t="s">
        <v>13</v>
      </c>
      <c r="D853" s="81">
        <v>146.26</v>
      </c>
      <c r="E853" s="81">
        <f t="shared" si="13"/>
        <v>118.92</v>
      </c>
    </row>
    <row r="854" spans="1:5" ht="12" customHeight="1">
      <c r="A854" s="375" t="s">
        <v>34770</v>
      </c>
      <c r="B854" s="80" t="s">
        <v>34771</v>
      </c>
      <c r="C854" s="375" t="s">
        <v>13</v>
      </c>
      <c r="D854" s="81">
        <v>91.97</v>
      </c>
      <c r="E854" s="81">
        <f t="shared" si="13"/>
        <v>74.78</v>
      </c>
    </row>
    <row r="855" spans="1:5" ht="12" customHeight="1">
      <c r="A855" s="375" t="s">
        <v>34772</v>
      </c>
      <c r="B855" s="80" t="s">
        <v>34773</v>
      </c>
      <c r="C855" s="375" t="s">
        <v>13</v>
      </c>
      <c r="D855" s="81">
        <v>104.65</v>
      </c>
      <c r="E855" s="81">
        <f t="shared" si="13"/>
        <v>85.09</v>
      </c>
    </row>
    <row r="856" spans="1:5" ht="11.45" customHeight="1">
      <c r="A856" s="375" t="s">
        <v>34774</v>
      </c>
      <c r="B856" s="80" t="s">
        <v>34775</v>
      </c>
      <c r="C856" s="375" t="s">
        <v>13</v>
      </c>
      <c r="D856" s="81">
        <v>143.28</v>
      </c>
      <c r="E856" s="81">
        <f t="shared" si="13"/>
        <v>116.49</v>
      </c>
    </row>
    <row r="857" spans="1:5" ht="12" customHeight="1">
      <c r="A857" s="375" t="s">
        <v>34776</v>
      </c>
      <c r="B857" s="80" t="s">
        <v>34777</v>
      </c>
      <c r="C857" s="375" t="s">
        <v>13</v>
      </c>
      <c r="D857" s="81">
        <v>146.41999999999999</v>
      </c>
      <c r="E857" s="81">
        <f t="shared" si="13"/>
        <v>119.05</v>
      </c>
    </row>
    <row r="858" spans="1:5" ht="12" customHeight="1">
      <c r="A858" s="375" t="s">
        <v>34778</v>
      </c>
      <c r="B858" s="80" t="s">
        <v>34779</v>
      </c>
      <c r="C858" s="375" t="s">
        <v>16</v>
      </c>
      <c r="D858" s="81">
        <v>155.30000000000001</v>
      </c>
      <c r="E858" s="81">
        <f t="shared" si="13"/>
        <v>126.27</v>
      </c>
    </row>
    <row r="859" spans="1:5" ht="12" customHeight="1">
      <c r="A859" s="375" t="s">
        <v>34780</v>
      </c>
      <c r="B859" s="80" t="s">
        <v>34781</v>
      </c>
      <c r="C859" s="375" t="s">
        <v>16</v>
      </c>
      <c r="D859" s="81">
        <v>153.4</v>
      </c>
      <c r="E859" s="81">
        <f t="shared" si="13"/>
        <v>124.72</v>
      </c>
    </row>
    <row r="860" spans="1:5" ht="12" customHeight="1">
      <c r="A860" s="375" t="s">
        <v>1508</v>
      </c>
      <c r="B860" s="80" t="s">
        <v>34782</v>
      </c>
      <c r="C860" s="375" t="s">
        <v>16</v>
      </c>
      <c r="D860" s="81">
        <v>260.5</v>
      </c>
      <c r="E860" s="81">
        <f t="shared" si="13"/>
        <v>211.79</v>
      </c>
    </row>
    <row r="861" spans="1:5" ht="22.5" customHeight="1">
      <c r="A861" s="375" t="s">
        <v>34783</v>
      </c>
      <c r="B861" s="80" t="s">
        <v>34784</v>
      </c>
      <c r="C861" s="375" t="s">
        <v>16</v>
      </c>
      <c r="D861" s="81">
        <v>184.38</v>
      </c>
      <c r="E861" s="81">
        <f t="shared" si="13"/>
        <v>149.91</v>
      </c>
    </row>
    <row r="862" spans="1:5" ht="11.45" customHeight="1">
      <c r="A862" s="375" t="s">
        <v>34785</v>
      </c>
      <c r="B862" s="80" t="s">
        <v>34786</v>
      </c>
      <c r="C862" s="375" t="s">
        <v>16</v>
      </c>
      <c r="D862" s="81">
        <v>190.05</v>
      </c>
      <c r="E862" s="81">
        <f t="shared" si="13"/>
        <v>154.52000000000001</v>
      </c>
    </row>
    <row r="863" spans="1:5" ht="12" customHeight="1">
      <c r="A863" s="374" t="s">
        <v>34787</v>
      </c>
      <c r="B863" s="378" t="s">
        <v>34788</v>
      </c>
      <c r="C863" s="374" t="s">
        <v>16</v>
      </c>
      <c r="D863" s="82">
        <v>24.21</v>
      </c>
      <c r="E863" s="81">
        <f t="shared" si="13"/>
        <v>19.690000000000001</v>
      </c>
    </row>
    <row r="864" spans="1:5" ht="12.95" customHeight="1">
      <c r="A864" s="375" t="s">
        <v>34789</v>
      </c>
      <c r="B864" s="80" t="s">
        <v>34790</v>
      </c>
      <c r="C864" s="375" t="s">
        <v>33278</v>
      </c>
      <c r="D864" s="81">
        <v>710.02</v>
      </c>
      <c r="E864" s="81">
        <f t="shared" si="13"/>
        <v>577.26</v>
      </c>
    </row>
    <row r="865" spans="1:5" ht="169.5" customHeight="1">
      <c r="A865" s="375" t="s">
        <v>34791</v>
      </c>
      <c r="B865" s="80" t="s">
        <v>34792</v>
      </c>
      <c r="C865" s="375" t="s">
        <v>16</v>
      </c>
      <c r="D865" s="81">
        <v>8.41</v>
      </c>
      <c r="E865" s="81">
        <f t="shared" si="13"/>
        <v>6.84</v>
      </c>
    </row>
    <row r="866" spans="1:5" ht="45.95" customHeight="1">
      <c r="A866" s="375" t="s">
        <v>34793</v>
      </c>
      <c r="B866" s="80" t="s">
        <v>34794</v>
      </c>
      <c r="C866" s="375" t="s">
        <v>16</v>
      </c>
      <c r="D866" s="81">
        <v>37.840000000000003</v>
      </c>
      <c r="E866" s="81">
        <f t="shared" si="13"/>
        <v>30.77</v>
      </c>
    </row>
    <row r="867" spans="1:5" ht="12" customHeight="1">
      <c r="A867" s="374" t="s">
        <v>34795</v>
      </c>
      <c r="B867" s="80" t="s">
        <v>34796</v>
      </c>
      <c r="C867" s="374" t="s">
        <v>16</v>
      </c>
      <c r="D867" s="82">
        <v>53.61</v>
      </c>
      <c r="E867" s="81">
        <f t="shared" si="13"/>
        <v>43.59</v>
      </c>
    </row>
    <row r="868" spans="1:5" ht="12" customHeight="1">
      <c r="A868" s="375" t="s">
        <v>34797</v>
      </c>
      <c r="B868" s="80" t="s">
        <v>34798</v>
      </c>
      <c r="C868" s="375" t="s">
        <v>16</v>
      </c>
      <c r="D868" s="81">
        <v>25.23</v>
      </c>
      <c r="E868" s="81">
        <f t="shared" si="13"/>
        <v>20.52</v>
      </c>
    </row>
    <row r="869" spans="1:5" ht="11.45" customHeight="1">
      <c r="A869" s="375" t="s">
        <v>34799</v>
      </c>
      <c r="B869" s="80" t="s">
        <v>34800</v>
      </c>
      <c r="C869" s="375" t="s">
        <v>16</v>
      </c>
      <c r="D869" s="81">
        <v>40.99</v>
      </c>
      <c r="E869" s="81">
        <f t="shared" si="13"/>
        <v>33.33</v>
      </c>
    </row>
    <row r="870" spans="1:5" ht="12" customHeight="1">
      <c r="A870" s="375" t="s">
        <v>34801</v>
      </c>
      <c r="B870" s="80" t="s">
        <v>34802</v>
      </c>
      <c r="C870" s="375" t="s">
        <v>13</v>
      </c>
      <c r="D870" s="81">
        <v>6.3</v>
      </c>
      <c r="E870" s="81">
        <f t="shared" si="13"/>
        <v>5.13</v>
      </c>
    </row>
    <row r="871" spans="1:5" ht="12" customHeight="1">
      <c r="A871" s="375" t="s">
        <v>34803</v>
      </c>
      <c r="B871" s="80" t="s">
        <v>34804</v>
      </c>
      <c r="C871" s="375" t="s">
        <v>13</v>
      </c>
      <c r="D871" s="81">
        <v>3.78</v>
      </c>
      <c r="E871" s="81">
        <f t="shared" si="13"/>
        <v>3.08</v>
      </c>
    </row>
    <row r="872" spans="1:5" ht="12" customHeight="1">
      <c r="A872" s="375" t="s">
        <v>34805</v>
      </c>
      <c r="B872" s="80" t="s">
        <v>34806</v>
      </c>
      <c r="C872" s="375" t="s">
        <v>13</v>
      </c>
      <c r="D872" s="81">
        <v>0.63</v>
      </c>
      <c r="E872" s="81">
        <f t="shared" si="13"/>
        <v>0.52</v>
      </c>
    </row>
    <row r="873" spans="1:5" ht="12" customHeight="1">
      <c r="A873" s="375" t="s">
        <v>34807</v>
      </c>
      <c r="B873" s="80" t="s">
        <v>34808</v>
      </c>
      <c r="C873" s="375" t="s">
        <v>14</v>
      </c>
      <c r="D873" s="81">
        <v>9.4600000000000009</v>
      </c>
      <c r="E873" s="81">
        <f t="shared" si="13"/>
        <v>7.7</v>
      </c>
    </row>
    <row r="874" spans="1:5" ht="11.45" customHeight="1">
      <c r="A874" s="417" t="s">
        <v>33234</v>
      </c>
      <c r="B874" s="418"/>
      <c r="C874" s="418"/>
      <c r="E874" s="81">
        <f t="shared" si="13"/>
        <v>0</v>
      </c>
    </row>
    <row r="875" spans="1:5" ht="12" customHeight="1">
      <c r="A875" s="419" t="s">
        <v>33235</v>
      </c>
      <c r="B875" s="376" t="s">
        <v>14652</v>
      </c>
      <c r="C875" s="377" t="s">
        <v>33236</v>
      </c>
      <c r="E875" s="81">
        <f t="shared" si="13"/>
        <v>0</v>
      </c>
    </row>
    <row r="876" spans="1:5" ht="12" customHeight="1">
      <c r="E876" s="81">
        <f t="shared" si="13"/>
        <v>0</v>
      </c>
    </row>
    <row r="877" spans="1:5" ht="12" customHeight="1">
      <c r="A877" s="375" t="s">
        <v>34809</v>
      </c>
      <c r="B877" s="80" t="s">
        <v>34810</v>
      </c>
      <c r="C877" s="375" t="s">
        <v>16</v>
      </c>
      <c r="D877" s="81">
        <v>8.93</v>
      </c>
      <c r="E877" s="81">
        <f t="shared" si="13"/>
        <v>7.27</v>
      </c>
    </row>
    <row r="878" spans="1:5" ht="11.45" customHeight="1">
      <c r="A878" s="375" t="s">
        <v>34811</v>
      </c>
      <c r="B878" s="80" t="s">
        <v>34812</v>
      </c>
      <c r="C878" s="375" t="s">
        <v>16</v>
      </c>
      <c r="D878" s="81">
        <v>6.16</v>
      </c>
      <c r="E878" s="81">
        <f t="shared" si="13"/>
        <v>5.01</v>
      </c>
    </row>
    <row r="879" spans="1:5" ht="12" customHeight="1">
      <c r="A879" s="375" t="s">
        <v>34813</v>
      </c>
      <c r="B879" s="80" t="s">
        <v>34814</v>
      </c>
      <c r="C879" s="375" t="s">
        <v>13</v>
      </c>
      <c r="D879" s="81">
        <v>8.24</v>
      </c>
      <c r="E879" s="81">
        <f t="shared" si="13"/>
        <v>6.7</v>
      </c>
    </row>
    <row r="880" spans="1:5" ht="12" customHeight="1">
      <c r="A880" s="375" t="s">
        <v>34815</v>
      </c>
      <c r="B880" s="80" t="s">
        <v>34816</v>
      </c>
      <c r="C880" s="375" t="s">
        <v>13</v>
      </c>
      <c r="D880" s="81">
        <v>2.06</v>
      </c>
      <c r="E880" s="81">
        <f t="shared" si="13"/>
        <v>1.68</v>
      </c>
    </row>
    <row r="881" spans="1:5" ht="12" customHeight="1">
      <c r="A881" s="375" t="s">
        <v>34817</v>
      </c>
      <c r="B881" s="80" t="s">
        <v>34818</v>
      </c>
      <c r="C881" s="375" t="s">
        <v>16</v>
      </c>
      <c r="D881" s="81">
        <v>11.35</v>
      </c>
      <c r="E881" s="81">
        <f t="shared" si="13"/>
        <v>9.23</v>
      </c>
    </row>
    <row r="882" spans="1:5" ht="11.45" customHeight="1">
      <c r="A882" s="375" t="s">
        <v>34819</v>
      </c>
      <c r="B882" s="80" t="s">
        <v>34820</v>
      </c>
      <c r="C882" s="375" t="s">
        <v>16</v>
      </c>
      <c r="D882" s="81">
        <v>7.88</v>
      </c>
      <c r="E882" s="81">
        <f t="shared" si="13"/>
        <v>6.41</v>
      </c>
    </row>
    <row r="883" spans="1:5" ht="12" customHeight="1">
      <c r="A883" s="375" t="s">
        <v>34821</v>
      </c>
      <c r="B883" s="80" t="s">
        <v>34822</v>
      </c>
      <c r="C883" s="375" t="s">
        <v>13</v>
      </c>
      <c r="D883" s="81">
        <v>14.02</v>
      </c>
      <c r="E883" s="81">
        <f t="shared" si="13"/>
        <v>11.4</v>
      </c>
    </row>
    <row r="884" spans="1:5" ht="12" customHeight="1">
      <c r="A884" s="375" t="s">
        <v>34823</v>
      </c>
      <c r="B884" s="80" t="s">
        <v>34824</v>
      </c>
      <c r="C884" s="375" t="s">
        <v>13</v>
      </c>
      <c r="D884" s="81">
        <v>3.5</v>
      </c>
      <c r="E884" s="81">
        <f t="shared" si="13"/>
        <v>2.85</v>
      </c>
    </row>
    <row r="885" spans="1:5" ht="12" customHeight="1">
      <c r="A885" s="375" t="s">
        <v>34825</v>
      </c>
      <c r="B885" s="80" t="s">
        <v>8165</v>
      </c>
      <c r="C885" s="375" t="s">
        <v>33278</v>
      </c>
      <c r="D885" s="81">
        <v>710.02</v>
      </c>
      <c r="E885" s="81">
        <f t="shared" si="13"/>
        <v>577.26</v>
      </c>
    </row>
    <row r="886" spans="1:5" ht="21.95" customHeight="1">
      <c r="A886" s="375" t="s">
        <v>34826</v>
      </c>
      <c r="B886" s="80" t="s">
        <v>34827</v>
      </c>
      <c r="C886" s="375" t="s">
        <v>13</v>
      </c>
      <c r="D886" s="81">
        <v>1.27</v>
      </c>
      <c r="E886" s="81">
        <f t="shared" si="13"/>
        <v>1.04</v>
      </c>
    </row>
    <row r="887" spans="1:5" ht="12" customHeight="1">
      <c r="A887" s="375" t="s">
        <v>34828</v>
      </c>
      <c r="B887" s="80" t="s">
        <v>34829</v>
      </c>
      <c r="C887" s="375" t="s">
        <v>13</v>
      </c>
      <c r="D887" s="81">
        <v>8.9499999999999993</v>
      </c>
      <c r="E887" s="81">
        <f t="shared" si="13"/>
        <v>7.28</v>
      </c>
    </row>
    <row r="888" spans="1:5" ht="11.45" customHeight="1">
      <c r="A888" s="375" t="s">
        <v>34830</v>
      </c>
      <c r="B888" s="80" t="s">
        <v>34831</v>
      </c>
      <c r="C888" s="375" t="s">
        <v>13</v>
      </c>
      <c r="D888" s="81">
        <v>23.65</v>
      </c>
      <c r="E888" s="81">
        <f t="shared" si="13"/>
        <v>19.23</v>
      </c>
    </row>
    <row r="889" spans="1:5" ht="12" customHeight="1">
      <c r="A889" s="375" t="s">
        <v>34832</v>
      </c>
      <c r="B889" s="80" t="s">
        <v>34833</v>
      </c>
      <c r="C889" s="375" t="s">
        <v>14</v>
      </c>
      <c r="D889" s="81">
        <v>22.07</v>
      </c>
      <c r="E889" s="81">
        <f t="shared" si="13"/>
        <v>17.95</v>
      </c>
    </row>
    <row r="890" spans="1:5" ht="12" customHeight="1">
      <c r="A890" s="375" t="s">
        <v>34834</v>
      </c>
      <c r="B890" s="80" t="s">
        <v>34835</v>
      </c>
      <c r="C890" s="375" t="s">
        <v>16</v>
      </c>
      <c r="D890" s="81">
        <v>38.630000000000003</v>
      </c>
      <c r="E890" s="81">
        <f t="shared" si="13"/>
        <v>31.41</v>
      </c>
    </row>
    <row r="891" spans="1:5" ht="21.95" customHeight="1">
      <c r="A891" s="375" t="s">
        <v>34836</v>
      </c>
      <c r="B891" s="80" t="s">
        <v>34837</v>
      </c>
      <c r="C891" s="375" t="s">
        <v>16</v>
      </c>
      <c r="D891" s="81">
        <v>33.880000000000003</v>
      </c>
      <c r="E891" s="81">
        <f t="shared" si="13"/>
        <v>27.55</v>
      </c>
    </row>
    <row r="892" spans="1:5" ht="32.450000000000003" customHeight="1">
      <c r="A892" s="375" t="s">
        <v>34838</v>
      </c>
      <c r="B892" s="80" t="s">
        <v>34839</v>
      </c>
      <c r="C892" s="375" t="s">
        <v>16</v>
      </c>
      <c r="D892" s="81">
        <v>25.23</v>
      </c>
      <c r="E892" s="81">
        <f t="shared" si="13"/>
        <v>20.52</v>
      </c>
    </row>
    <row r="893" spans="1:5" ht="32.450000000000003" customHeight="1">
      <c r="A893" s="375" t="s">
        <v>34840</v>
      </c>
      <c r="B893" s="80" t="s">
        <v>34841</v>
      </c>
      <c r="C893" s="375" t="s">
        <v>13</v>
      </c>
      <c r="D893" s="81">
        <v>27.52</v>
      </c>
      <c r="E893" s="81">
        <f t="shared" si="13"/>
        <v>22.38</v>
      </c>
    </row>
    <row r="894" spans="1:5" ht="12" customHeight="1">
      <c r="A894" s="375" t="s">
        <v>34842</v>
      </c>
      <c r="B894" s="80" t="s">
        <v>34843</v>
      </c>
      <c r="C894" s="375" t="s">
        <v>13</v>
      </c>
      <c r="D894" s="81">
        <v>12.61</v>
      </c>
      <c r="E894" s="81">
        <f t="shared" si="13"/>
        <v>10.26</v>
      </c>
    </row>
    <row r="895" spans="1:5" ht="12" customHeight="1">
      <c r="A895" s="375" t="s">
        <v>34844</v>
      </c>
      <c r="B895" s="80" t="s">
        <v>34845</v>
      </c>
      <c r="C895" s="375" t="s">
        <v>33278</v>
      </c>
      <c r="D895" s="81">
        <v>710.02</v>
      </c>
      <c r="E895" s="81">
        <f t="shared" si="13"/>
        <v>577.26</v>
      </c>
    </row>
    <row r="896" spans="1:5" ht="12" customHeight="1">
      <c r="A896" s="375" t="s">
        <v>34846</v>
      </c>
      <c r="B896" s="80" t="s">
        <v>34847</v>
      </c>
      <c r="C896" s="375" t="s">
        <v>13</v>
      </c>
      <c r="D896" s="81">
        <v>10.039999999999999</v>
      </c>
      <c r="E896" s="81">
        <f t="shared" si="13"/>
        <v>8.17</v>
      </c>
    </row>
    <row r="897" spans="1:5" ht="12" customHeight="1">
      <c r="A897" s="375" t="s">
        <v>34848</v>
      </c>
      <c r="B897" s="80" t="s">
        <v>34849</v>
      </c>
      <c r="C897" s="375" t="s">
        <v>13</v>
      </c>
      <c r="D897" s="81">
        <v>22.18</v>
      </c>
      <c r="E897" s="81">
        <f t="shared" si="13"/>
        <v>18.04</v>
      </c>
    </row>
    <row r="898" spans="1:5" ht="11.45" customHeight="1">
      <c r="A898" s="375" t="s">
        <v>34850</v>
      </c>
      <c r="B898" s="80" t="s">
        <v>34851</v>
      </c>
      <c r="C898" s="375" t="s">
        <v>13</v>
      </c>
      <c r="D898" s="81">
        <v>36.33</v>
      </c>
      <c r="E898" s="81">
        <f t="shared" si="13"/>
        <v>29.54</v>
      </c>
    </row>
    <row r="899" spans="1:5" ht="12" customHeight="1">
      <c r="A899" s="375" t="s">
        <v>34852</v>
      </c>
      <c r="B899" s="80" t="s">
        <v>34853</v>
      </c>
      <c r="C899" s="375" t="s">
        <v>13</v>
      </c>
      <c r="D899" s="81">
        <v>53.59</v>
      </c>
      <c r="E899" s="81">
        <f t="shared" si="13"/>
        <v>43.57</v>
      </c>
    </row>
    <row r="900" spans="1:5" ht="12" customHeight="1">
      <c r="A900" s="375" t="s">
        <v>34854</v>
      </c>
      <c r="B900" s="80" t="s">
        <v>34855</v>
      </c>
      <c r="C900" s="375" t="s">
        <v>13</v>
      </c>
      <c r="D900" s="81">
        <v>73.61</v>
      </c>
      <c r="E900" s="81">
        <f t="shared" si="13"/>
        <v>59.85</v>
      </c>
    </row>
    <row r="901" spans="1:5" ht="12" customHeight="1">
      <c r="A901" s="375" t="s">
        <v>34856</v>
      </c>
      <c r="B901" s="80" t="s">
        <v>34857</v>
      </c>
      <c r="C901" s="375" t="s">
        <v>34858</v>
      </c>
      <c r="D901" s="81">
        <v>11.8</v>
      </c>
      <c r="E901" s="81">
        <f t="shared" ref="E901:E964" si="14">ROUNDUP(D901/1.23,2)</f>
        <v>9.6</v>
      </c>
    </row>
    <row r="902" spans="1:5" ht="11.45" customHeight="1">
      <c r="A902" s="375" t="s">
        <v>34859</v>
      </c>
      <c r="B902" s="80" t="s">
        <v>34860</v>
      </c>
      <c r="C902" s="375" t="s">
        <v>18</v>
      </c>
      <c r="D902" s="81">
        <v>7225.88</v>
      </c>
      <c r="E902" s="81">
        <f t="shared" si="14"/>
        <v>5874.7</v>
      </c>
    </row>
    <row r="903" spans="1:5" ht="12" customHeight="1">
      <c r="A903" s="375" t="s">
        <v>34861</v>
      </c>
      <c r="B903" s="80" t="s">
        <v>34862</v>
      </c>
      <c r="C903" s="375" t="s">
        <v>14</v>
      </c>
      <c r="D903" s="81">
        <v>7.75</v>
      </c>
      <c r="E903" s="81">
        <f t="shared" si="14"/>
        <v>6.31</v>
      </c>
    </row>
    <row r="904" spans="1:5" ht="12" customHeight="1">
      <c r="A904" s="375" t="s">
        <v>34863</v>
      </c>
      <c r="B904" s="80" t="s">
        <v>34864</v>
      </c>
      <c r="C904" s="375" t="s">
        <v>14</v>
      </c>
      <c r="D904" s="81">
        <v>8.39</v>
      </c>
      <c r="E904" s="81">
        <f t="shared" si="14"/>
        <v>6.83</v>
      </c>
    </row>
    <row r="905" spans="1:5" ht="12" customHeight="1">
      <c r="A905" s="375" t="s">
        <v>34865</v>
      </c>
      <c r="B905" s="80" t="s">
        <v>34866</v>
      </c>
      <c r="C905" s="375" t="s">
        <v>14</v>
      </c>
      <c r="D905" s="81">
        <v>326.7</v>
      </c>
      <c r="E905" s="81">
        <f t="shared" si="14"/>
        <v>265.61</v>
      </c>
    </row>
    <row r="906" spans="1:5" ht="12" customHeight="1">
      <c r="A906" s="375" t="s">
        <v>34867</v>
      </c>
      <c r="B906" s="80" t="s">
        <v>34868</v>
      </c>
      <c r="C906" s="375" t="s">
        <v>14</v>
      </c>
      <c r="D906" s="81">
        <v>95.04</v>
      </c>
      <c r="E906" s="81">
        <f t="shared" si="14"/>
        <v>77.27</v>
      </c>
    </row>
    <row r="907" spans="1:5" ht="11.45" customHeight="1">
      <c r="A907" s="375" t="s">
        <v>34869</v>
      </c>
      <c r="B907" s="80" t="s">
        <v>34870</v>
      </c>
      <c r="C907" s="375" t="s">
        <v>14</v>
      </c>
      <c r="D907" s="81">
        <v>185.05</v>
      </c>
      <c r="E907" s="81">
        <f t="shared" si="14"/>
        <v>150.44999999999999</v>
      </c>
    </row>
    <row r="908" spans="1:5" ht="12" customHeight="1">
      <c r="A908" s="375" t="s">
        <v>34871</v>
      </c>
      <c r="B908" s="80" t="s">
        <v>34872</v>
      </c>
      <c r="C908" s="375" t="s">
        <v>16</v>
      </c>
      <c r="D908" s="81">
        <v>92.33</v>
      </c>
      <c r="E908" s="81">
        <f t="shared" si="14"/>
        <v>75.069999999999993</v>
      </c>
    </row>
    <row r="909" spans="1:5" ht="12" customHeight="1">
      <c r="A909" s="375" t="s">
        <v>34873</v>
      </c>
      <c r="B909" s="80" t="s">
        <v>34874</v>
      </c>
      <c r="C909" s="375" t="s">
        <v>16</v>
      </c>
      <c r="D909" s="81">
        <v>81.61</v>
      </c>
      <c r="E909" s="81">
        <f t="shared" si="14"/>
        <v>66.349999999999994</v>
      </c>
    </row>
    <row r="910" spans="1:5" ht="12" customHeight="1">
      <c r="A910" s="375" t="s">
        <v>34875</v>
      </c>
      <c r="B910" s="80" t="s">
        <v>34876</v>
      </c>
      <c r="C910" s="375" t="s">
        <v>16</v>
      </c>
      <c r="D910" s="81">
        <v>168.24</v>
      </c>
      <c r="E910" s="81">
        <f t="shared" si="14"/>
        <v>136.79</v>
      </c>
    </row>
    <row r="911" spans="1:5" ht="11.45" customHeight="1">
      <c r="A911" s="375" t="s">
        <v>34877</v>
      </c>
      <c r="B911" s="80" t="s">
        <v>34878</v>
      </c>
      <c r="C911" s="375" t="s">
        <v>16</v>
      </c>
      <c r="D911" s="81">
        <v>364.12</v>
      </c>
      <c r="E911" s="81">
        <f t="shared" si="14"/>
        <v>296.04000000000002</v>
      </c>
    </row>
    <row r="912" spans="1:5" ht="12.95" customHeight="1">
      <c r="A912" s="375" t="s">
        <v>34879</v>
      </c>
      <c r="B912" s="80" t="s">
        <v>34880</v>
      </c>
      <c r="C912" s="375" t="s">
        <v>16</v>
      </c>
      <c r="D912" s="81">
        <v>394.92</v>
      </c>
      <c r="E912" s="81">
        <f t="shared" si="14"/>
        <v>321.08</v>
      </c>
    </row>
    <row r="913" spans="1:5" ht="169.5" customHeight="1">
      <c r="A913" s="375" t="s">
        <v>34881</v>
      </c>
      <c r="B913" s="80" t="s">
        <v>34882</v>
      </c>
      <c r="C913" s="375" t="s">
        <v>16</v>
      </c>
      <c r="D913" s="81">
        <v>109.07</v>
      </c>
      <c r="E913" s="81">
        <f t="shared" si="14"/>
        <v>88.68</v>
      </c>
    </row>
    <row r="914" spans="1:5" ht="45.95" customHeight="1">
      <c r="A914" s="375" t="s">
        <v>34883</v>
      </c>
      <c r="B914" s="80" t="s">
        <v>34884</v>
      </c>
      <c r="C914" s="375" t="s">
        <v>13</v>
      </c>
      <c r="D914" s="81">
        <v>46.27</v>
      </c>
      <c r="E914" s="81">
        <f t="shared" si="14"/>
        <v>37.619999999999997</v>
      </c>
    </row>
    <row r="915" spans="1:5" ht="12" customHeight="1">
      <c r="A915" s="375" t="s">
        <v>34885</v>
      </c>
      <c r="B915" s="80" t="s">
        <v>34886</v>
      </c>
      <c r="C915" s="375" t="s">
        <v>16</v>
      </c>
      <c r="D915" s="81">
        <v>143.22</v>
      </c>
      <c r="E915" s="81">
        <f t="shared" si="14"/>
        <v>116.44</v>
      </c>
    </row>
    <row r="916" spans="1:5" ht="12" customHeight="1">
      <c r="A916" s="374" t="s">
        <v>34887</v>
      </c>
      <c r="B916" s="80" t="s">
        <v>34888</v>
      </c>
      <c r="C916" s="374" t="s">
        <v>16</v>
      </c>
      <c r="D916" s="82">
        <v>10.98</v>
      </c>
      <c r="E916" s="81">
        <f t="shared" si="14"/>
        <v>8.93</v>
      </c>
    </row>
    <row r="917" spans="1:5" ht="11.45" customHeight="1">
      <c r="A917" s="374" t="s">
        <v>34889</v>
      </c>
      <c r="B917" s="80" t="s">
        <v>34890</v>
      </c>
      <c r="C917" s="374" t="s">
        <v>16</v>
      </c>
      <c r="D917" s="82">
        <v>223.31</v>
      </c>
      <c r="E917" s="81">
        <f t="shared" si="14"/>
        <v>181.56</v>
      </c>
    </row>
    <row r="918" spans="1:5" ht="12" customHeight="1">
      <c r="A918" s="375" t="s">
        <v>34891</v>
      </c>
      <c r="B918" s="80" t="s">
        <v>34892</v>
      </c>
      <c r="C918" s="375" t="s">
        <v>16</v>
      </c>
      <c r="D918" s="81">
        <v>200.84</v>
      </c>
      <c r="E918" s="81">
        <f t="shared" si="14"/>
        <v>163.29</v>
      </c>
    </row>
    <row r="919" spans="1:5" ht="21.95" customHeight="1">
      <c r="A919" s="375" t="s">
        <v>34893</v>
      </c>
      <c r="B919" s="80" t="s">
        <v>34637</v>
      </c>
      <c r="C919" s="375" t="s">
        <v>16</v>
      </c>
      <c r="D919" s="81">
        <v>140.94</v>
      </c>
      <c r="E919" s="81">
        <f t="shared" si="14"/>
        <v>114.59</v>
      </c>
    </row>
    <row r="920" spans="1:5" ht="12" customHeight="1">
      <c r="A920" s="417" t="s">
        <v>34894</v>
      </c>
      <c r="B920" s="418" t="s">
        <v>34895</v>
      </c>
      <c r="C920" s="418" t="s">
        <v>16</v>
      </c>
      <c r="D920" s="70">
        <v>53.49</v>
      </c>
      <c r="E920" s="81">
        <f t="shared" si="14"/>
        <v>43.49</v>
      </c>
    </row>
    <row r="921" spans="1:5" ht="12" customHeight="1">
      <c r="A921" s="419" t="s">
        <v>34896</v>
      </c>
      <c r="B921" s="376" t="s">
        <v>34633</v>
      </c>
      <c r="C921" s="377" t="s">
        <v>16</v>
      </c>
      <c r="D921" s="70">
        <v>76.33</v>
      </c>
      <c r="E921" s="81">
        <f t="shared" si="14"/>
        <v>62.06</v>
      </c>
    </row>
    <row r="922" spans="1:5" ht="11.45" customHeight="1">
      <c r="A922" s="420" t="s">
        <v>33234</v>
      </c>
      <c r="E922" s="81">
        <f t="shared" si="14"/>
        <v>0</v>
      </c>
    </row>
    <row r="923" spans="1:5" ht="12" customHeight="1">
      <c r="A923" s="375" t="s">
        <v>33235</v>
      </c>
      <c r="B923" s="80" t="s">
        <v>14652</v>
      </c>
      <c r="C923" s="375" t="s">
        <v>33236</v>
      </c>
      <c r="D923" s="81"/>
      <c r="E923" s="81">
        <f t="shared" si="14"/>
        <v>0</v>
      </c>
    </row>
    <row r="924" spans="1:5" ht="12" customHeight="1">
      <c r="A924" s="375"/>
      <c r="B924" s="80"/>
      <c r="C924" s="375"/>
      <c r="D924" s="81"/>
      <c r="E924" s="81">
        <f t="shared" si="14"/>
        <v>0</v>
      </c>
    </row>
    <row r="925" spans="1:5" ht="12" customHeight="1">
      <c r="A925" s="375" t="s">
        <v>34897</v>
      </c>
      <c r="B925" s="80" t="s">
        <v>34898</v>
      </c>
      <c r="C925" s="375" t="s">
        <v>13</v>
      </c>
      <c r="D925" s="81">
        <v>84.74</v>
      </c>
      <c r="E925" s="81">
        <f t="shared" si="14"/>
        <v>68.900000000000006</v>
      </c>
    </row>
    <row r="926" spans="1:5" ht="12" customHeight="1">
      <c r="A926" s="375" t="s">
        <v>34899</v>
      </c>
      <c r="B926" s="80" t="s">
        <v>34725</v>
      </c>
      <c r="C926" s="375" t="s">
        <v>13</v>
      </c>
      <c r="D926" s="81">
        <v>120.8</v>
      </c>
      <c r="E926" s="81">
        <f t="shared" si="14"/>
        <v>98.22</v>
      </c>
    </row>
    <row r="927" spans="1:5" ht="11.45" customHeight="1">
      <c r="A927" s="375" t="s">
        <v>34900</v>
      </c>
      <c r="B927" s="80" t="s">
        <v>34727</v>
      </c>
      <c r="C927" s="375" t="s">
        <v>13</v>
      </c>
      <c r="D927" s="81">
        <v>78.760000000000005</v>
      </c>
      <c r="E927" s="81">
        <f t="shared" si="14"/>
        <v>64.040000000000006</v>
      </c>
    </row>
    <row r="928" spans="1:5" ht="12" customHeight="1">
      <c r="A928" s="375" t="s">
        <v>34901</v>
      </c>
      <c r="B928" s="80" t="s">
        <v>34731</v>
      </c>
      <c r="C928" s="375" t="s">
        <v>13</v>
      </c>
      <c r="D928" s="81">
        <v>78.86</v>
      </c>
      <c r="E928" s="81">
        <f t="shared" si="14"/>
        <v>64.12</v>
      </c>
    </row>
    <row r="929" spans="1:5" ht="12" customHeight="1">
      <c r="A929" s="375" t="s">
        <v>34902</v>
      </c>
      <c r="B929" s="80" t="s">
        <v>34903</v>
      </c>
      <c r="C929" s="375" t="s">
        <v>13</v>
      </c>
      <c r="D929" s="81">
        <v>78.22</v>
      </c>
      <c r="E929" s="81">
        <f t="shared" si="14"/>
        <v>63.6</v>
      </c>
    </row>
    <row r="930" spans="1:5" ht="12" customHeight="1">
      <c r="A930" s="375" t="s">
        <v>34904</v>
      </c>
      <c r="B930" s="80" t="s">
        <v>34729</v>
      </c>
      <c r="C930" s="375" t="s">
        <v>13</v>
      </c>
      <c r="D930" s="81">
        <v>78.319999999999993</v>
      </c>
      <c r="E930" s="81">
        <f t="shared" si="14"/>
        <v>63.68</v>
      </c>
    </row>
    <row r="931" spans="1:5" ht="12" customHeight="1">
      <c r="A931" s="375" t="s">
        <v>34905</v>
      </c>
      <c r="B931" s="80" t="s">
        <v>34906</v>
      </c>
      <c r="C931" s="375" t="s">
        <v>16</v>
      </c>
      <c r="D931" s="81">
        <v>76.81</v>
      </c>
      <c r="E931" s="81">
        <f t="shared" si="14"/>
        <v>62.45</v>
      </c>
    </row>
    <row r="932" spans="1:5" ht="11.45" customHeight="1">
      <c r="A932" s="375" t="s">
        <v>34907</v>
      </c>
      <c r="B932" s="80" t="s">
        <v>34908</v>
      </c>
      <c r="C932" s="375" t="s">
        <v>13</v>
      </c>
      <c r="D932" s="81">
        <v>196.31</v>
      </c>
      <c r="E932" s="81">
        <f t="shared" si="14"/>
        <v>159.61000000000001</v>
      </c>
    </row>
    <row r="933" spans="1:5" ht="12" customHeight="1">
      <c r="A933" s="375" t="s">
        <v>34909</v>
      </c>
      <c r="B933" s="80" t="s">
        <v>34910</v>
      </c>
      <c r="C933" s="375" t="s">
        <v>13</v>
      </c>
      <c r="D933" s="81">
        <v>179.33</v>
      </c>
      <c r="E933" s="81">
        <f t="shared" si="14"/>
        <v>145.80000000000001</v>
      </c>
    </row>
    <row r="934" spans="1:5" ht="12" customHeight="1">
      <c r="A934" s="375" t="s">
        <v>34911</v>
      </c>
      <c r="B934" s="80" t="s">
        <v>34912</v>
      </c>
      <c r="C934" s="375" t="s">
        <v>13</v>
      </c>
      <c r="D934" s="81">
        <v>133.32</v>
      </c>
      <c r="E934" s="81">
        <f t="shared" si="14"/>
        <v>108.4</v>
      </c>
    </row>
    <row r="935" spans="1:5" ht="12" customHeight="1">
      <c r="A935" s="375" t="s">
        <v>34913</v>
      </c>
      <c r="B935" s="80" t="s">
        <v>34914</v>
      </c>
      <c r="C935" s="375" t="s">
        <v>13</v>
      </c>
      <c r="D935" s="81">
        <v>147.80000000000001</v>
      </c>
      <c r="E935" s="81">
        <f t="shared" si="14"/>
        <v>120.17</v>
      </c>
    </row>
    <row r="936" spans="1:5" ht="11.45" customHeight="1">
      <c r="A936" s="375" t="s">
        <v>34915</v>
      </c>
      <c r="B936" s="80" t="s">
        <v>34916</v>
      </c>
      <c r="C936" s="375" t="s">
        <v>13</v>
      </c>
      <c r="D936" s="81">
        <v>323.77</v>
      </c>
      <c r="E936" s="81">
        <f t="shared" si="14"/>
        <v>263.23</v>
      </c>
    </row>
    <row r="937" spans="1:5" ht="12" customHeight="1">
      <c r="A937" s="375" t="s">
        <v>34917</v>
      </c>
      <c r="B937" s="80" t="s">
        <v>34918</v>
      </c>
      <c r="C937" s="375" t="s">
        <v>13</v>
      </c>
      <c r="D937" s="81">
        <v>351.32</v>
      </c>
      <c r="E937" s="81">
        <f t="shared" si="14"/>
        <v>285.63</v>
      </c>
    </row>
    <row r="938" spans="1:5" ht="12" customHeight="1">
      <c r="A938" s="375" t="s">
        <v>34919</v>
      </c>
      <c r="B938" s="80" t="s">
        <v>34920</v>
      </c>
      <c r="C938" s="375" t="s">
        <v>13</v>
      </c>
      <c r="D938" s="81">
        <v>67.069999999999993</v>
      </c>
      <c r="E938" s="81">
        <f t="shared" si="14"/>
        <v>54.53</v>
      </c>
    </row>
    <row r="939" spans="1:5" ht="12" customHeight="1">
      <c r="A939" s="375" t="s">
        <v>34921</v>
      </c>
      <c r="B939" s="80" t="s">
        <v>34922</v>
      </c>
      <c r="C939" s="375" t="s">
        <v>16</v>
      </c>
      <c r="D939" s="81">
        <v>1424.29</v>
      </c>
      <c r="E939" s="81">
        <f t="shared" si="14"/>
        <v>1157.96</v>
      </c>
    </row>
    <row r="940" spans="1:5" ht="12" customHeight="1">
      <c r="A940" s="375" t="s">
        <v>34923</v>
      </c>
      <c r="B940" s="80" t="s">
        <v>34924</v>
      </c>
      <c r="C940" s="375" t="s">
        <v>16</v>
      </c>
      <c r="D940" s="81">
        <v>235.94</v>
      </c>
      <c r="E940" s="81">
        <f t="shared" si="14"/>
        <v>191.83</v>
      </c>
    </row>
    <row r="941" spans="1:5" ht="11.45" customHeight="1">
      <c r="A941" s="375" t="s">
        <v>34925</v>
      </c>
      <c r="B941" s="80" t="s">
        <v>34926</v>
      </c>
      <c r="C941" s="375" t="s">
        <v>16</v>
      </c>
      <c r="D941" s="81">
        <v>150.46</v>
      </c>
      <c r="E941" s="81">
        <f t="shared" si="14"/>
        <v>122.33</v>
      </c>
    </row>
    <row r="942" spans="1:5" ht="12" customHeight="1">
      <c r="A942" s="375" t="s">
        <v>34927</v>
      </c>
      <c r="B942" s="80" t="s">
        <v>34928</v>
      </c>
      <c r="C942" s="375" t="s">
        <v>16</v>
      </c>
      <c r="D942" s="81">
        <v>120.1</v>
      </c>
      <c r="E942" s="81">
        <f t="shared" si="14"/>
        <v>97.65</v>
      </c>
    </row>
    <row r="943" spans="1:5" ht="12" customHeight="1">
      <c r="A943" s="375" t="s">
        <v>34929</v>
      </c>
      <c r="B943" s="80" t="s">
        <v>34930</v>
      </c>
      <c r="C943" s="375" t="s">
        <v>16</v>
      </c>
      <c r="D943" s="81">
        <v>124.09</v>
      </c>
      <c r="E943" s="81">
        <f t="shared" si="14"/>
        <v>100.89</v>
      </c>
    </row>
    <row r="944" spans="1:5" ht="12" customHeight="1">
      <c r="A944" s="375" t="s">
        <v>34931</v>
      </c>
      <c r="B944" s="80" t="s">
        <v>34932</v>
      </c>
      <c r="C944" s="375" t="s">
        <v>14</v>
      </c>
      <c r="D944" s="81">
        <v>7.56</v>
      </c>
      <c r="E944" s="81">
        <f t="shared" si="14"/>
        <v>6.15</v>
      </c>
    </row>
    <row r="945" spans="1:5" ht="11.45" customHeight="1">
      <c r="A945" s="375" t="s">
        <v>34933</v>
      </c>
      <c r="B945" s="80" t="s">
        <v>34934</v>
      </c>
      <c r="C945" s="375" t="s">
        <v>14</v>
      </c>
      <c r="D945" s="81">
        <v>7.75</v>
      </c>
      <c r="E945" s="81">
        <f t="shared" si="14"/>
        <v>6.31</v>
      </c>
    </row>
    <row r="946" spans="1:5" ht="12" customHeight="1">
      <c r="A946" s="375" t="s">
        <v>34935</v>
      </c>
      <c r="B946" s="80" t="s">
        <v>34936</v>
      </c>
      <c r="C946" s="375" t="s">
        <v>14</v>
      </c>
      <c r="D946" s="81">
        <v>7.56</v>
      </c>
      <c r="E946" s="81">
        <f t="shared" si="14"/>
        <v>6.15</v>
      </c>
    </row>
    <row r="947" spans="1:5" ht="12" customHeight="1">
      <c r="A947" s="375" t="s">
        <v>34937</v>
      </c>
      <c r="B947" s="80" t="s">
        <v>34938</v>
      </c>
      <c r="C947" s="375" t="s">
        <v>16</v>
      </c>
      <c r="D947" s="81">
        <v>23.45</v>
      </c>
      <c r="E947" s="81">
        <f t="shared" si="14"/>
        <v>19.07</v>
      </c>
    </row>
    <row r="948" spans="1:5" ht="12" customHeight="1">
      <c r="A948" s="375" t="s">
        <v>34939</v>
      </c>
      <c r="B948" s="80" t="s">
        <v>34940</v>
      </c>
      <c r="C948" s="375" t="s">
        <v>13</v>
      </c>
      <c r="D948" s="81">
        <v>20.02</v>
      </c>
      <c r="E948" s="81">
        <f t="shared" si="14"/>
        <v>16.28</v>
      </c>
    </row>
    <row r="949" spans="1:5" ht="12" customHeight="1">
      <c r="A949" s="375" t="s">
        <v>34941</v>
      </c>
      <c r="B949" s="80" t="s">
        <v>34942</v>
      </c>
      <c r="C949" s="375" t="s">
        <v>33278</v>
      </c>
      <c r="D949" s="81">
        <v>710.02</v>
      </c>
      <c r="E949" s="81">
        <f t="shared" si="14"/>
        <v>577.26</v>
      </c>
    </row>
    <row r="950" spans="1:5" ht="11.45" customHeight="1">
      <c r="A950" s="375" t="s">
        <v>34943</v>
      </c>
      <c r="B950" s="80" t="s">
        <v>34944</v>
      </c>
      <c r="C950" s="375" t="s">
        <v>14</v>
      </c>
      <c r="D950" s="81">
        <v>2222.11</v>
      </c>
      <c r="E950" s="81">
        <f t="shared" si="14"/>
        <v>1806.6</v>
      </c>
    </row>
    <row r="951" spans="1:5" ht="12" customHeight="1">
      <c r="A951" s="375" t="s">
        <v>34945</v>
      </c>
      <c r="B951" s="80" t="s">
        <v>34946</v>
      </c>
      <c r="C951" s="375" t="s">
        <v>14</v>
      </c>
      <c r="D951" s="81">
        <v>2263.9899999999998</v>
      </c>
      <c r="E951" s="81">
        <f t="shared" si="14"/>
        <v>1840.65</v>
      </c>
    </row>
    <row r="952" spans="1:5" ht="12" customHeight="1">
      <c r="A952" s="375" t="s">
        <v>34947</v>
      </c>
      <c r="B952" s="80" t="s">
        <v>34948</v>
      </c>
      <c r="C952" s="375" t="s">
        <v>14</v>
      </c>
      <c r="D952" s="81">
        <v>15668.61</v>
      </c>
      <c r="E952" s="81">
        <f t="shared" si="14"/>
        <v>12738.71</v>
      </c>
    </row>
    <row r="953" spans="1:5" ht="12" customHeight="1">
      <c r="A953" s="375" t="s">
        <v>34949</v>
      </c>
      <c r="B953" s="80" t="s">
        <v>34950</v>
      </c>
      <c r="C953" s="375" t="s">
        <v>33278</v>
      </c>
      <c r="D953" s="81">
        <v>710.02</v>
      </c>
      <c r="E953" s="81">
        <f t="shared" si="14"/>
        <v>577.26</v>
      </c>
    </row>
    <row r="954" spans="1:5" ht="12" customHeight="1">
      <c r="A954" s="375" t="s">
        <v>34951</v>
      </c>
      <c r="B954" s="80" t="s">
        <v>34952</v>
      </c>
      <c r="C954" s="375" t="s">
        <v>14</v>
      </c>
      <c r="D954" s="81">
        <v>9967.34</v>
      </c>
      <c r="E954" s="81">
        <f t="shared" si="14"/>
        <v>8103.53</v>
      </c>
    </row>
    <row r="955" spans="1:5" ht="11.45" customHeight="1">
      <c r="A955" s="375" t="s">
        <v>34953</v>
      </c>
      <c r="B955" s="80" t="s">
        <v>34954</v>
      </c>
      <c r="C955" s="375" t="s">
        <v>14</v>
      </c>
      <c r="D955" s="81">
        <v>16163.53</v>
      </c>
      <c r="E955" s="81">
        <f t="shared" si="14"/>
        <v>13141.09</v>
      </c>
    </row>
    <row r="956" spans="1:5" ht="12" customHeight="1">
      <c r="A956" s="375" t="s">
        <v>34955</v>
      </c>
      <c r="B956" s="80" t="s">
        <v>34956</v>
      </c>
      <c r="C956" s="375" t="s">
        <v>14</v>
      </c>
      <c r="D956" s="81">
        <v>21184.03</v>
      </c>
      <c r="E956" s="81">
        <f t="shared" si="14"/>
        <v>17222.79</v>
      </c>
    </row>
    <row r="957" spans="1:5" ht="12" customHeight="1">
      <c r="A957" s="375" t="s">
        <v>34957</v>
      </c>
      <c r="B957" s="80" t="s">
        <v>34958</v>
      </c>
      <c r="C957" s="375" t="s">
        <v>14</v>
      </c>
      <c r="D957" s="81">
        <v>2317.79</v>
      </c>
      <c r="E957" s="81">
        <f t="shared" si="14"/>
        <v>1884.39</v>
      </c>
    </row>
    <row r="958" spans="1:5" ht="12" customHeight="1">
      <c r="A958" s="375" t="s">
        <v>34959</v>
      </c>
      <c r="B958" s="80" t="s">
        <v>34960</v>
      </c>
      <c r="C958" s="375" t="s">
        <v>14</v>
      </c>
      <c r="D958" s="81">
        <v>3374.71</v>
      </c>
      <c r="E958" s="81">
        <f t="shared" si="14"/>
        <v>2743.67</v>
      </c>
    </row>
    <row r="959" spans="1:5" ht="11.45" customHeight="1">
      <c r="A959" s="375" t="s">
        <v>34961</v>
      </c>
      <c r="B959" s="80" t="s">
        <v>34962</v>
      </c>
      <c r="C959" s="375" t="s">
        <v>13</v>
      </c>
      <c r="D959" s="81">
        <v>33.79</v>
      </c>
      <c r="E959" s="81">
        <f t="shared" si="14"/>
        <v>27.48</v>
      </c>
    </row>
    <row r="960" spans="1:5" ht="12" customHeight="1">
      <c r="A960" s="375" t="s">
        <v>34963</v>
      </c>
      <c r="B960" s="80" t="s">
        <v>34964</v>
      </c>
      <c r="C960" s="375" t="s">
        <v>13</v>
      </c>
      <c r="D960" s="81">
        <v>16.78</v>
      </c>
      <c r="E960" s="81">
        <f t="shared" si="14"/>
        <v>13.65</v>
      </c>
    </row>
    <row r="961" spans="1:5" ht="12" customHeight="1">
      <c r="A961" s="375" t="s">
        <v>34965</v>
      </c>
      <c r="B961" s="80" t="s">
        <v>34966</v>
      </c>
      <c r="C961" s="375" t="s">
        <v>14</v>
      </c>
      <c r="D961" s="81">
        <v>981.43</v>
      </c>
      <c r="E961" s="81">
        <f t="shared" si="14"/>
        <v>797.92</v>
      </c>
    </row>
    <row r="962" spans="1:5" ht="12" customHeight="1">
      <c r="A962" s="375" t="s">
        <v>1551</v>
      </c>
      <c r="B962" s="80" t="s">
        <v>34967</v>
      </c>
      <c r="C962" s="375" t="s">
        <v>13</v>
      </c>
      <c r="D962" s="81">
        <v>231.95</v>
      </c>
      <c r="E962" s="81">
        <f t="shared" si="14"/>
        <v>188.58</v>
      </c>
    </row>
    <row r="963" spans="1:5" ht="12" customHeight="1">
      <c r="A963" s="375" t="s">
        <v>34968</v>
      </c>
      <c r="B963" s="80" t="s">
        <v>34969</v>
      </c>
      <c r="C963" s="375" t="s">
        <v>13</v>
      </c>
      <c r="D963" s="81">
        <v>255.73</v>
      </c>
      <c r="E963" s="81">
        <f t="shared" si="14"/>
        <v>207.92</v>
      </c>
    </row>
    <row r="964" spans="1:5" ht="11.85" customHeight="1">
      <c r="A964" s="375" t="s">
        <v>34970</v>
      </c>
      <c r="B964" s="80" t="s">
        <v>34971</v>
      </c>
      <c r="C964" s="375" t="s">
        <v>13</v>
      </c>
      <c r="D964" s="81">
        <v>305.38</v>
      </c>
      <c r="E964" s="81">
        <f t="shared" si="14"/>
        <v>248.28</v>
      </c>
    </row>
    <row r="965" spans="1:5" ht="169.5" customHeight="1">
      <c r="A965" s="375" t="s">
        <v>34972</v>
      </c>
      <c r="B965" s="80" t="s">
        <v>34973</v>
      </c>
      <c r="C965" s="375" t="s">
        <v>13</v>
      </c>
      <c r="D965" s="81">
        <v>332.67</v>
      </c>
      <c r="E965" s="81">
        <f t="shared" ref="E965:E1028" si="15">ROUNDUP(D965/1.23,2)</f>
        <v>270.47000000000003</v>
      </c>
    </row>
    <row r="966" spans="1:5" ht="45.95" customHeight="1">
      <c r="A966" s="375" t="s">
        <v>1553</v>
      </c>
      <c r="B966" s="80" t="s">
        <v>34974</v>
      </c>
      <c r="C966" s="375" t="s">
        <v>13</v>
      </c>
      <c r="D966" s="81">
        <v>53.75</v>
      </c>
      <c r="E966" s="81">
        <f t="shared" si="15"/>
        <v>43.7</v>
      </c>
    </row>
    <row r="967" spans="1:5" ht="12" customHeight="1">
      <c r="A967" s="375" t="s">
        <v>1556</v>
      </c>
      <c r="B967" s="80" t="s">
        <v>34975</v>
      </c>
      <c r="C967" s="375" t="s">
        <v>13</v>
      </c>
      <c r="D967" s="81">
        <v>174.29</v>
      </c>
      <c r="E967" s="81">
        <f t="shared" si="15"/>
        <v>141.69999999999999</v>
      </c>
    </row>
    <row r="968" spans="1:5" ht="12" customHeight="1">
      <c r="A968" s="375" t="s">
        <v>34976</v>
      </c>
      <c r="B968" s="80" t="s">
        <v>34977</v>
      </c>
      <c r="C968" s="375" t="s">
        <v>13</v>
      </c>
      <c r="D968" s="81">
        <v>228.67</v>
      </c>
      <c r="E968" s="81">
        <f t="shared" si="15"/>
        <v>185.92</v>
      </c>
    </row>
    <row r="969" spans="1:5" ht="11.45" customHeight="1">
      <c r="A969" s="375" t="s">
        <v>34978</v>
      </c>
      <c r="B969" s="80" t="s">
        <v>34979</v>
      </c>
      <c r="C969" s="375" t="s">
        <v>13</v>
      </c>
      <c r="D969" s="81">
        <v>279.36</v>
      </c>
      <c r="E969" s="81">
        <f t="shared" si="15"/>
        <v>227.13</v>
      </c>
    </row>
    <row r="970" spans="1:5" ht="12" customHeight="1">
      <c r="A970" s="375" t="s">
        <v>34980</v>
      </c>
      <c r="B970" s="80" t="s">
        <v>34981</v>
      </c>
      <c r="C970" s="375" t="s">
        <v>13</v>
      </c>
      <c r="D970" s="81">
        <v>400.37</v>
      </c>
      <c r="E970" s="81">
        <f t="shared" si="15"/>
        <v>325.51</v>
      </c>
    </row>
    <row r="971" spans="1:5" ht="12" customHeight="1">
      <c r="A971" s="375" t="s">
        <v>34982</v>
      </c>
      <c r="B971" s="80" t="s">
        <v>34983</v>
      </c>
      <c r="C971" s="375" t="s">
        <v>13</v>
      </c>
      <c r="D971" s="81">
        <v>477.36</v>
      </c>
      <c r="E971" s="81">
        <f t="shared" si="15"/>
        <v>388.1</v>
      </c>
    </row>
    <row r="972" spans="1:5" ht="12" customHeight="1">
      <c r="A972" s="375" t="s">
        <v>34984</v>
      </c>
      <c r="B972" s="80" t="s">
        <v>34985</v>
      </c>
      <c r="C972" s="375" t="s">
        <v>33278</v>
      </c>
      <c r="D972" s="81">
        <v>710.02</v>
      </c>
      <c r="E972" s="81">
        <f t="shared" si="15"/>
        <v>577.26</v>
      </c>
    </row>
    <row r="973" spans="1:5" ht="12" customHeight="1">
      <c r="A973" s="417" t="s">
        <v>34986</v>
      </c>
      <c r="B973" s="418" t="s">
        <v>34987</v>
      </c>
      <c r="C973" s="418" t="s">
        <v>13</v>
      </c>
      <c r="D973" s="70">
        <v>87.47</v>
      </c>
      <c r="E973" s="81">
        <f t="shared" si="15"/>
        <v>71.12</v>
      </c>
    </row>
    <row r="974" spans="1:5" ht="11.45" customHeight="1">
      <c r="A974" s="419" t="s">
        <v>34988</v>
      </c>
      <c r="B974" s="376" t="s">
        <v>34989</v>
      </c>
      <c r="C974" s="377" t="s">
        <v>13</v>
      </c>
      <c r="D974" s="70">
        <v>98.86</v>
      </c>
      <c r="E974" s="81">
        <f t="shared" si="15"/>
        <v>80.38</v>
      </c>
    </row>
    <row r="975" spans="1:5" ht="12" customHeight="1">
      <c r="A975" s="420" t="s">
        <v>33234</v>
      </c>
      <c r="E975" s="81">
        <f t="shared" si="15"/>
        <v>0</v>
      </c>
    </row>
    <row r="976" spans="1:5" ht="12" customHeight="1">
      <c r="A976" s="375" t="s">
        <v>33235</v>
      </c>
      <c r="B976" s="80" t="s">
        <v>14652</v>
      </c>
      <c r="C976" s="375" t="s">
        <v>33236</v>
      </c>
      <c r="D976" s="81"/>
      <c r="E976" s="81">
        <f t="shared" si="15"/>
        <v>0</v>
      </c>
    </row>
    <row r="977" spans="1:5" ht="12" customHeight="1">
      <c r="A977" s="375"/>
      <c r="B977" s="80"/>
      <c r="C977" s="375"/>
      <c r="D977" s="81"/>
      <c r="E977" s="81">
        <f t="shared" si="15"/>
        <v>0</v>
      </c>
    </row>
    <row r="978" spans="1:5" ht="11.45" customHeight="1">
      <c r="A978" s="375" t="s">
        <v>34990</v>
      </c>
      <c r="B978" s="80" t="s">
        <v>34991</v>
      </c>
      <c r="C978" s="375" t="s">
        <v>13</v>
      </c>
      <c r="D978" s="81">
        <v>134.46</v>
      </c>
      <c r="E978" s="81">
        <f t="shared" si="15"/>
        <v>109.32</v>
      </c>
    </row>
    <row r="979" spans="1:5" ht="12" customHeight="1">
      <c r="A979" s="375" t="s">
        <v>34992</v>
      </c>
      <c r="B979" s="80" t="s">
        <v>34993</v>
      </c>
      <c r="C979" s="375" t="s">
        <v>13</v>
      </c>
      <c r="D979" s="81">
        <v>160.32</v>
      </c>
      <c r="E979" s="81">
        <f t="shared" si="15"/>
        <v>130.35</v>
      </c>
    </row>
    <row r="980" spans="1:5" ht="12" customHeight="1">
      <c r="A980" s="375" t="s">
        <v>34994</v>
      </c>
      <c r="B980" s="80" t="s">
        <v>34995</v>
      </c>
      <c r="C980" s="375" t="s">
        <v>13</v>
      </c>
      <c r="D980" s="81">
        <v>183.77</v>
      </c>
      <c r="E980" s="81">
        <f t="shared" si="15"/>
        <v>149.41</v>
      </c>
    </row>
    <row r="981" spans="1:5" ht="12" customHeight="1">
      <c r="A981" s="375" t="s">
        <v>34996</v>
      </c>
      <c r="B981" s="80" t="s">
        <v>34997</v>
      </c>
      <c r="C981" s="375" t="s">
        <v>13</v>
      </c>
      <c r="D981" s="81">
        <v>228.18</v>
      </c>
      <c r="E981" s="81">
        <f t="shared" si="15"/>
        <v>185.52</v>
      </c>
    </row>
    <row r="982" spans="1:5" ht="11.45" customHeight="1">
      <c r="A982" s="375" t="s">
        <v>34998</v>
      </c>
      <c r="B982" s="80" t="s">
        <v>34999</v>
      </c>
      <c r="C982" s="375" t="s">
        <v>13</v>
      </c>
      <c r="D982" s="81">
        <v>276.27999999999997</v>
      </c>
      <c r="E982" s="81">
        <f t="shared" si="15"/>
        <v>224.62</v>
      </c>
    </row>
    <row r="983" spans="1:5" ht="12" customHeight="1">
      <c r="A983" s="375" t="s">
        <v>35000</v>
      </c>
      <c r="B983" s="80" t="s">
        <v>35001</v>
      </c>
      <c r="C983" s="375" t="s">
        <v>13</v>
      </c>
      <c r="D983" s="81">
        <v>308.66000000000003</v>
      </c>
      <c r="E983" s="81">
        <f t="shared" si="15"/>
        <v>250.95</v>
      </c>
    </row>
    <row r="984" spans="1:5" ht="12" customHeight="1">
      <c r="A984" s="375" t="s">
        <v>35002</v>
      </c>
      <c r="B984" s="80" t="s">
        <v>35003</v>
      </c>
      <c r="C984" s="375" t="s">
        <v>13</v>
      </c>
      <c r="D984" s="81">
        <v>412.16</v>
      </c>
      <c r="E984" s="81">
        <f t="shared" si="15"/>
        <v>335.09</v>
      </c>
    </row>
    <row r="985" spans="1:5" ht="12" customHeight="1">
      <c r="A985" s="375" t="s">
        <v>35004</v>
      </c>
      <c r="B985" s="80" t="s">
        <v>35005</v>
      </c>
      <c r="C985" s="375" t="s">
        <v>13</v>
      </c>
      <c r="D985" s="81">
        <v>700.32</v>
      </c>
      <c r="E985" s="81">
        <f t="shared" si="15"/>
        <v>569.37</v>
      </c>
    </row>
    <row r="986" spans="1:5" ht="12" customHeight="1">
      <c r="A986" s="375" t="s">
        <v>35006</v>
      </c>
      <c r="B986" s="80" t="s">
        <v>34962</v>
      </c>
      <c r="C986" s="375" t="s">
        <v>13</v>
      </c>
      <c r="D986" s="81">
        <v>33.79</v>
      </c>
      <c r="E986" s="81">
        <f t="shared" si="15"/>
        <v>27.48</v>
      </c>
    </row>
    <row r="987" spans="1:5" ht="11.45" customHeight="1">
      <c r="A987" s="375" t="s">
        <v>35007</v>
      </c>
      <c r="B987" s="80" t="s">
        <v>35008</v>
      </c>
      <c r="C987" s="375" t="s">
        <v>13</v>
      </c>
      <c r="D987" s="81">
        <v>29.46</v>
      </c>
      <c r="E987" s="81">
        <f t="shared" si="15"/>
        <v>23.96</v>
      </c>
    </row>
    <row r="988" spans="1:5" ht="12" customHeight="1">
      <c r="A988" s="375" t="s">
        <v>35009</v>
      </c>
      <c r="B988" s="80" t="s">
        <v>35010</v>
      </c>
      <c r="C988" s="375" t="s">
        <v>13</v>
      </c>
      <c r="D988" s="81">
        <v>32.79</v>
      </c>
      <c r="E988" s="81">
        <f t="shared" si="15"/>
        <v>26.66</v>
      </c>
    </row>
    <row r="989" spans="1:5" ht="12" customHeight="1">
      <c r="A989" s="375" t="s">
        <v>35011</v>
      </c>
      <c r="B989" s="80" t="s">
        <v>35012</v>
      </c>
      <c r="C989" s="375" t="s">
        <v>13</v>
      </c>
      <c r="D989" s="81">
        <v>43.74</v>
      </c>
      <c r="E989" s="81">
        <f t="shared" si="15"/>
        <v>35.57</v>
      </c>
    </row>
    <row r="990" spans="1:5" ht="12" customHeight="1">
      <c r="A990" s="375" t="s">
        <v>35013</v>
      </c>
      <c r="B990" s="80" t="s">
        <v>35014</v>
      </c>
      <c r="C990" s="375" t="s">
        <v>13</v>
      </c>
      <c r="D990" s="81">
        <v>60.17</v>
      </c>
      <c r="E990" s="81">
        <f t="shared" si="15"/>
        <v>48.92</v>
      </c>
    </row>
    <row r="991" spans="1:5" ht="12" customHeight="1">
      <c r="A991" s="375" t="s">
        <v>35015</v>
      </c>
      <c r="B991" s="80" t="s">
        <v>35016</v>
      </c>
      <c r="C991" s="375" t="s">
        <v>13</v>
      </c>
      <c r="D991" s="81">
        <v>63.52</v>
      </c>
      <c r="E991" s="81">
        <f t="shared" si="15"/>
        <v>51.65</v>
      </c>
    </row>
    <row r="992" spans="1:5" ht="11.45" customHeight="1">
      <c r="A992" s="375" t="s">
        <v>1560</v>
      </c>
      <c r="B992" s="80" t="s">
        <v>35017</v>
      </c>
      <c r="C992" s="375" t="s">
        <v>13</v>
      </c>
      <c r="D992" s="81">
        <v>98.97</v>
      </c>
      <c r="E992" s="81">
        <f t="shared" si="15"/>
        <v>80.47</v>
      </c>
    </row>
    <row r="993" spans="1:5" ht="12" customHeight="1">
      <c r="A993" s="375" t="s">
        <v>35018</v>
      </c>
      <c r="B993" s="80" t="s">
        <v>35019</v>
      </c>
      <c r="C993" s="375" t="s">
        <v>13</v>
      </c>
      <c r="D993" s="81">
        <v>132.91</v>
      </c>
      <c r="E993" s="81">
        <f t="shared" si="15"/>
        <v>108.06</v>
      </c>
    </row>
    <row r="994" spans="1:5" ht="12" customHeight="1">
      <c r="A994" s="375" t="s">
        <v>35020</v>
      </c>
      <c r="B994" s="80" t="s">
        <v>35021</v>
      </c>
      <c r="C994" s="375" t="s">
        <v>13</v>
      </c>
      <c r="D994" s="81">
        <v>151.78</v>
      </c>
      <c r="E994" s="81">
        <f t="shared" si="15"/>
        <v>123.4</v>
      </c>
    </row>
    <row r="995" spans="1:5" ht="12" customHeight="1">
      <c r="A995" s="375" t="s">
        <v>35022</v>
      </c>
      <c r="B995" s="80" t="s">
        <v>35023</v>
      </c>
      <c r="C995" s="375" t="s">
        <v>13</v>
      </c>
      <c r="D995" s="81">
        <v>223.12</v>
      </c>
      <c r="E995" s="81">
        <f t="shared" si="15"/>
        <v>181.4</v>
      </c>
    </row>
    <row r="996" spans="1:5" ht="11.45" customHeight="1">
      <c r="A996" s="375" t="s">
        <v>35024</v>
      </c>
      <c r="B996" s="80" t="s">
        <v>35025</v>
      </c>
      <c r="C996" s="375" t="s">
        <v>33278</v>
      </c>
      <c r="D996" s="81">
        <v>710.02</v>
      </c>
      <c r="E996" s="81">
        <f t="shared" si="15"/>
        <v>577.26</v>
      </c>
    </row>
    <row r="997" spans="1:5" ht="12" customHeight="1">
      <c r="A997" s="375" t="s">
        <v>35026</v>
      </c>
      <c r="B997" s="80" t="s">
        <v>35027</v>
      </c>
      <c r="C997" s="375" t="s">
        <v>14</v>
      </c>
      <c r="D997" s="81">
        <v>86.54</v>
      </c>
      <c r="E997" s="81">
        <f t="shared" si="15"/>
        <v>70.36</v>
      </c>
    </row>
    <row r="998" spans="1:5" ht="12" customHeight="1">
      <c r="A998" s="375" t="s">
        <v>35028</v>
      </c>
      <c r="B998" s="80" t="s">
        <v>35029</v>
      </c>
      <c r="C998" s="375" t="s">
        <v>14</v>
      </c>
      <c r="D998" s="81">
        <v>104.04</v>
      </c>
      <c r="E998" s="81">
        <f t="shared" si="15"/>
        <v>84.59</v>
      </c>
    </row>
    <row r="999" spans="1:5" ht="21.95" customHeight="1">
      <c r="A999" s="375" t="s">
        <v>35030</v>
      </c>
      <c r="B999" s="80" t="s">
        <v>35031</v>
      </c>
      <c r="C999" s="375" t="s">
        <v>14</v>
      </c>
      <c r="D999" s="81">
        <v>116.27</v>
      </c>
      <c r="E999" s="81">
        <f t="shared" si="15"/>
        <v>94.53</v>
      </c>
    </row>
    <row r="1000" spans="1:5" ht="21.95" customHeight="1">
      <c r="A1000" s="375" t="s">
        <v>35032</v>
      </c>
      <c r="B1000" s="80" t="s">
        <v>35033</v>
      </c>
      <c r="C1000" s="375" t="s">
        <v>14</v>
      </c>
      <c r="D1000" s="81">
        <v>166.87</v>
      </c>
      <c r="E1000" s="81">
        <f t="shared" si="15"/>
        <v>135.66999999999999</v>
      </c>
    </row>
    <row r="1001" spans="1:5" ht="12" customHeight="1">
      <c r="A1001" s="375" t="s">
        <v>35034</v>
      </c>
      <c r="B1001" s="80" t="s">
        <v>35035</v>
      </c>
      <c r="C1001" s="375" t="s">
        <v>14</v>
      </c>
      <c r="D1001" s="81">
        <v>189.94</v>
      </c>
      <c r="E1001" s="81">
        <f t="shared" si="15"/>
        <v>154.43</v>
      </c>
    </row>
    <row r="1002" spans="1:5" ht="12" customHeight="1">
      <c r="A1002" s="375" t="s">
        <v>35036</v>
      </c>
      <c r="B1002" s="80" t="s">
        <v>35037</v>
      </c>
      <c r="C1002" s="375" t="s">
        <v>14</v>
      </c>
      <c r="D1002" s="81">
        <v>276.55</v>
      </c>
      <c r="E1002" s="81">
        <f t="shared" si="15"/>
        <v>224.84</v>
      </c>
    </row>
    <row r="1003" spans="1:5" ht="22.5" customHeight="1">
      <c r="A1003" s="375" t="s">
        <v>35038</v>
      </c>
      <c r="B1003" s="80" t="s">
        <v>35039</v>
      </c>
      <c r="C1003" s="375" t="s">
        <v>14</v>
      </c>
      <c r="D1003" s="81">
        <v>546.33000000000004</v>
      </c>
      <c r="E1003" s="81">
        <f t="shared" si="15"/>
        <v>444.18</v>
      </c>
    </row>
    <row r="1004" spans="1:5" ht="21.95" customHeight="1">
      <c r="A1004" s="375" t="s">
        <v>35040</v>
      </c>
      <c r="B1004" s="80" t="s">
        <v>35041</v>
      </c>
      <c r="C1004" s="375" t="s">
        <v>14</v>
      </c>
      <c r="D1004" s="81">
        <v>869.18</v>
      </c>
      <c r="E1004" s="81">
        <f t="shared" si="15"/>
        <v>706.66</v>
      </c>
    </row>
    <row r="1005" spans="1:5" ht="21.95" customHeight="1">
      <c r="A1005" s="375" t="s">
        <v>35042</v>
      </c>
      <c r="B1005" s="80" t="s">
        <v>35043</v>
      </c>
      <c r="C1005" s="375" t="s">
        <v>14</v>
      </c>
      <c r="D1005" s="81">
        <v>1475.99</v>
      </c>
      <c r="E1005" s="81">
        <f t="shared" si="15"/>
        <v>1200</v>
      </c>
    </row>
    <row r="1006" spans="1:5" ht="22.5" customHeight="1">
      <c r="A1006" s="375" t="s">
        <v>35044</v>
      </c>
      <c r="B1006" s="80" t="s">
        <v>35045</v>
      </c>
      <c r="C1006" s="375" t="s">
        <v>14</v>
      </c>
      <c r="D1006" s="81">
        <v>107.97</v>
      </c>
      <c r="E1006" s="81">
        <f t="shared" si="15"/>
        <v>87.79</v>
      </c>
    </row>
    <row r="1007" spans="1:5" ht="22.5" customHeight="1">
      <c r="A1007" s="375" t="s">
        <v>35046</v>
      </c>
      <c r="B1007" s="80" t="s">
        <v>35047</v>
      </c>
      <c r="C1007" s="375" t="s">
        <v>14</v>
      </c>
      <c r="D1007" s="81">
        <v>121.39</v>
      </c>
      <c r="E1007" s="81">
        <f t="shared" si="15"/>
        <v>98.7</v>
      </c>
    </row>
    <row r="1008" spans="1:5" ht="21.95" customHeight="1">
      <c r="A1008" s="375" t="s">
        <v>35048</v>
      </c>
      <c r="B1008" s="80" t="s">
        <v>35049</v>
      </c>
      <c r="C1008" s="375" t="s">
        <v>14</v>
      </c>
      <c r="D1008" s="81">
        <v>108.68</v>
      </c>
      <c r="E1008" s="81">
        <f t="shared" si="15"/>
        <v>88.36</v>
      </c>
    </row>
    <row r="1009" spans="1:5" ht="22.5" customHeight="1">
      <c r="A1009" s="375" t="s">
        <v>35050</v>
      </c>
      <c r="B1009" s="80" t="s">
        <v>35051</v>
      </c>
      <c r="C1009" s="375" t="s">
        <v>14</v>
      </c>
      <c r="D1009" s="81">
        <v>103.66</v>
      </c>
      <c r="E1009" s="81">
        <f t="shared" si="15"/>
        <v>84.28</v>
      </c>
    </row>
    <row r="1010" spans="1:5" ht="169.5" customHeight="1">
      <c r="A1010" s="375" t="s">
        <v>35052</v>
      </c>
      <c r="B1010" s="80" t="s">
        <v>35053</v>
      </c>
      <c r="C1010" s="375" t="s">
        <v>14</v>
      </c>
      <c r="D1010" s="81">
        <v>145.88</v>
      </c>
      <c r="E1010" s="81">
        <f t="shared" si="15"/>
        <v>118.61</v>
      </c>
    </row>
    <row r="1011" spans="1:5" ht="45.95" customHeight="1">
      <c r="A1011" s="375" t="s">
        <v>35054</v>
      </c>
      <c r="B1011" s="80" t="s">
        <v>35055</v>
      </c>
      <c r="C1011" s="375" t="s">
        <v>14</v>
      </c>
      <c r="D1011" s="81">
        <v>187.84</v>
      </c>
      <c r="E1011" s="81">
        <f t="shared" si="15"/>
        <v>152.72</v>
      </c>
    </row>
    <row r="1012" spans="1:5" ht="21.95" customHeight="1">
      <c r="A1012" s="375" t="s">
        <v>35056</v>
      </c>
      <c r="B1012" s="80" t="s">
        <v>35057</v>
      </c>
      <c r="C1012" s="375" t="s">
        <v>14</v>
      </c>
      <c r="D1012" s="81">
        <v>237.73</v>
      </c>
      <c r="E1012" s="81">
        <f t="shared" si="15"/>
        <v>193.28</v>
      </c>
    </row>
    <row r="1013" spans="1:5" ht="21.95" customHeight="1">
      <c r="A1013" s="375" t="s">
        <v>35058</v>
      </c>
      <c r="B1013" s="80" t="s">
        <v>35059</v>
      </c>
      <c r="C1013" s="375" t="s">
        <v>14</v>
      </c>
      <c r="D1013" s="81">
        <v>111.53</v>
      </c>
      <c r="E1013" s="81">
        <f t="shared" si="15"/>
        <v>90.68</v>
      </c>
    </row>
    <row r="1014" spans="1:5" ht="21.95" customHeight="1">
      <c r="A1014" s="375" t="s">
        <v>35060</v>
      </c>
      <c r="B1014" s="80" t="s">
        <v>35061</v>
      </c>
      <c r="C1014" s="375" t="s">
        <v>14</v>
      </c>
      <c r="D1014" s="81">
        <v>95.62</v>
      </c>
      <c r="E1014" s="81">
        <f t="shared" si="15"/>
        <v>77.739999999999995</v>
      </c>
    </row>
    <row r="1015" spans="1:5" ht="21.95" customHeight="1">
      <c r="A1015" s="375" t="s">
        <v>35062</v>
      </c>
      <c r="B1015" s="80" t="s">
        <v>35063</v>
      </c>
      <c r="C1015" s="375" t="s">
        <v>14</v>
      </c>
      <c r="D1015" s="81">
        <v>634.08000000000004</v>
      </c>
      <c r="E1015" s="81">
        <f t="shared" si="15"/>
        <v>515.52</v>
      </c>
    </row>
    <row r="1016" spans="1:5" ht="21.95" customHeight="1">
      <c r="A1016" s="375" t="s">
        <v>35064</v>
      </c>
      <c r="B1016" s="80" t="s">
        <v>35065</v>
      </c>
      <c r="C1016" s="375" t="s">
        <v>14</v>
      </c>
      <c r="D1016" s="81">
        <v>711.36</v>
      </c>
      <c r="E1016" s="81">
        <f t="shared" si="15"/>
        <v>578.35</v>
      </c>
    </row>
    <row r="1017" spans="1:5" ht="12" customHeight="1">
      <c r="A1017" s="375" t="s">
        <v>35066</v>
      </c>
      <c r="B1017" s="80" t="s">
        <v>35067</v>
      </c>
      <c r="C1017" s="375" t="s">
        <v>14</v>
      </c>
      <c r="D1017" s="81">
        <v>727.64</v>
      </c>
      <c r="E1017" s="81">
        <f t="shared" si="15"/>
        <v>591.58000000000004</v>
      </c>
    </row>
    <row r="1018" spans="1:5" ht="32.450000000000003" customHeight="1">
      <c r="A1018" s="375" t="s">
        <v>35068</v>
      </c>
      <c r="B1018" s="80" t="s">
        <v>35069</v>
      </c>
      <c r="C1018" s="375" t="s">
        <v>14</v>
      </c>
      <c r="D1018" s="81">
        <v>434.47</v>
      </c>
      <c r="E1018" s="81">
        <f t="shared" si="15"/>
        <v>353.23</v>
      </c>
    </row>
    <row r="1019" spans="1:5" ht="42" customHeight="1">
      <c r="A1019" s="375" t="s">
        <v>35070</v>
      </c>
      <c r="B1019" s="80" t="s">
        <v>35071</v>
      </c>
      <c r="C1019" s="375" t="s">
        <v>14</v>
      </c>
      <c r="D1019" s="81">
        <v>532.34</v>
      </c>
      <c r="E1019" s="81">
        <f t="shared" si="15"/>
        <v>432.8</v>
      </c>
    </row>
    <row r="1020" spans="1:5" ht="12" customHeight="1">
      <c r="A1020" s="375" t="s">
        <v>35072</v>
      </c>
      <c r="B1020" s="80" t="s">
        <v>35073</v>
      </c>
      <c r="C1020" s="375" t="s">
        <v>14</v>
      </c>
      <c r="D1020" s="81">
        <v>559.25</v>
      </c>
      <c r="E1020" s="81">
        <f t="shared" si="15"/>
        <v>454.68</v>
      </c>
    </row>
    <row r="1021" spans="1:5" ht="12" customHeight="1">
      <c r="A1021" s="375" t="s">
        <v>35074</v>
      </c>
      <c r="B1021" s="80" t="s">
        <v>35075</v>
      </c>
      <c r="C1021" s="375" t="s">
        <v>14</v>
      </c>
      <c r="D1021" s="81">
        <v>614.30999999999995</v>
      </c>
      <c r="E1021" s="81">
        <f t="shared" si="15"/>
        <v>499.44</v>
      </c>
    </row>
    <row r="1022" spans="1:5" ht="12" customHeight="1">
      <c r="A1022" s="375" t="s">
        <v>35076</v>
      </c>
      <c r="B1022" s="80" t="s">
        <v>35077</v>
      </c>
      <c r="C1022" s="375" t="s">
        <v>13</v>
      </c>
      <c r="D1022" s="81">
        <v>27.3</v>
      </c>
      <c r="E1022" s="81">
        <f t="shared" si="15"/>
        <v>22.2</v>
      </c>
    </row>
    <row r="1023" spans="1:5" ht="12" customHeight="1">
      <c r="A1023" s="375" t="s">
        <v>35078</v>
      </c>
      <c r="B1023" s="80" t="s">
        <v>35025</v>
      </c>
      <c r="C1023" s="375" t="s">
        <v>33278</v>
      </c>
      <c r="D1023" s="81">
        <v>710.02</v>
      </c>
      <c r="E1023" s="81">
        <f t="shared" si="15"/>
        <v>577.26</v>
      </c>
    </row>
    <row r="1024" spans="1:5" ht="11.45" customHeight="1">
      <c r="A1024" s="375" t="s">
        <v>35079</v>
      </c>
      <c r="B1024" s="80" t="s">
        <v>35080</v>
      </c>
      <c r="C1024" s="375" t="s">
        <v>13</v>
      </c>
      <c r="D1024" s="81">
        <v>63.68</v>
      </c>
      <c r="E1024" s="81">
        <f t="shared" si="15"/>
        <v>51.78</v>
      </c>
    </row>
    <row r="1025" spans="1:5" ht="12" customHeight="1">
      <c r="A1025" s="375" t="s">
        <v>33234</v>
      </c>
      <c r="B1025" s="80"/>
      <c r="C1025" s="375"/>
      <c r="D1025" s="81"/>
      <c r="E1025" s="81">
        <f t="shared" si="15"/>
        <v>0</v>
      </c>
    </row>
    <row r="1026" spans="1:5" ht="12" customHeight="1">
      <c r="A1026" s="417" t="s">
        <v>33235</v>
      </c>
      <c r="B1026" s="418" t="s">
        <v>14652</v>
      </c>
      <c r="C1026" s="418" t="s">
        <v>33236</v>
      </c>
      <c r="E1026" s="81">
        <f t="shared" si="15"/>
        <v>0</v>
      </c>
    </row>
    <row r="1027" spans="1:5" ht="12" customHeight="1">
      <c r="A1027" s="419"/>
      <c r="B1027" s="376"/>
      <c r="C1027" s="377"/>
      <c r="E1027" s="81">
        <f t="shared" si="15"/>
        <v>0</v>
      </c>
    </row>
    <row r="1028" spans="1:5" ht="11.45" customHeight="1">
      <c r="A1028" s="420" t="s">
        <v>35081</v>
      </c>
      <c r="B1028" s="70" t="s">
        <v>35082</v>
      </c>
      <c r="C1028" s="70" t="s">
        <v>13</v>
      </c>
      <c r="D1028" s="70">
        <v>95.26</v>
      </c>
      <c r="E1028" s="81">
        <f t="shared" si="15"/>
        <v>77.45</v>
      </c>
    </row>
    <row r="1029" spans="1:5" ht="12" customHeight="1">
      <c r="A1029" s="375" t="s">
        <v>35083</v>
      </c>
      <c r="B1029" s="80" t="s">
        <v>35084</v>
      </c>
      <c r="C1029" s="375" t="s">
        <v>13</v>
      </c>
      <c r="D1029" s="81">
        <v>125.09</v>
      </c>
      <c r="E1029" s="81">
        <f t="shared" ref="E1029:E1092" si="16">ROUNDUP(D1029/1.23,2)</f>
        <v>101.7</v>
      </c>
    </row>
    <row r="1030" spans="1:5" ht="12" customHeight="1">
      <c r="A1030" s="375" t="s">
        <v>35085</v>
      </c>
      <c r="B1030" s="80" t="s">
        <v>35086</v>
      </c>
      <c r="C1030" s="375" t="s">
        <v>13</v>
      </c>
      <c r="D1030" s="81">
        <v>210.13</v>
      </c>
      <c r="E1030" s="81">
        <f t="shared" si="16"/>
        <v>170.84</v>
      </c>
    </row>
    <row r="1031" spans="1:5" ht="12" customHeight="1">
      <c r="A1031" s="375" t="s">
        <v>35087</v>
      </c>
      <c r="B1031" s="80" t="s">
        <v>35088</v>
      </c>
      <c r="C1031" s="375" t="s">
        <v>13</v>
      </c>
      <c r="D1031" s="81">
        <v>70.56</v>
      </c>
      <c r="E1031" s="81">
        <f t="shared" si="16"/>
        <v>57.37</v>
      </c>
    </row>
    <row r="1032" spans="1:5" ht="12" customHeight="1">
      <c r="A1032" s="375" t="s">
        <v>1564</v>
      </c>
      <c r="B1032" s="80" t="s">
        <v>35089</v>
      </c>
      <c r="C1032" s="375" t="s">
        <v>13</v>
      </c>
      <c r="D1032" s="81">
        <v>102.14</v>
      </c>
      <c r="E1032" s="81">
        <f t="shared" si="16"/>
        <v>83.05</v>
      </c>
    </row>
    <row r="1033" spans="1:5" ht="11.45" customHeight="1">
      <c r="A1033" s="375" t="s">
        <v>35090</v>
      </c>
      <c r="B1033" s="80" t="s">
        <v>35091</v>
      </c>
      <c r="C1033" s="375" t="s">
        <v>13</v>
      </c>
      <c r="D1033" s="81">
        <v>133.43</v>
      </c>
      <c r="E1033" s="81">
        <f t="shared" si="16"/>
        <v>108.48</v>
      </c>
    </row>
    <row r="1034" spans="1:5" ht="12" customHeight="1">
      <c r="A1034" s="375" t="s">
        <v>35092</v>
      </c>
      <c r="B1034" s="80" t="s">
        <v>35093</v>
      </c>
      <c r="C1034" s="375" t="s">
        <v>13</v>
      </c>
      <c r="D1034" s="81">
        <v>220.64</v>
      </c>
      <c r="E1034" s="81">
        <f t="shared" si="16"/>
        <v>179.39</v>
      </c>
    </row>
    <row r="1035" spans="1:5" ht="12" customHeight="1">
      <c r="A1035" s="375" t="s">
        <v>35094</v>
      </c>
      <c r="B1035" s="80" t="s">
        <v>35095</v>
      </c>
      <c r="C1035" s="375" t="s">
        <v>13</v>
      </c>
      <c r="D1035" s="81">
        <v>24.52</v>
      </c>
      <c r="E1035" s="81">
        <f t="shared" si="16"/>
        <v>19.940000000000001</v>
      </c>
    </row>
    <row r="1036" spans="1:5" ht="12" customHeight="1">
      <c r="A1036" s="375" t="s">
        <v>35096</v>
      </c>
      <c r="B1036" s="80" t="s">
        <v>35097</v>
      </c>
      <c r="C1036" s="375" t="s">
        <v>13</v>
      </c>
      <c r="D1036" s="81">
        <v>26.97</v>
      </c>
      <c r="E1036" s="81">
        <f t="shared" si="16"/>
        <v>21.93</v>
      </c>
    </row>
    <row r="1037" spans="1:5" ht="11.45" customHeight="1">
      <c r="A1037" s="375" t="s">
        <v>35098</v>
      </c>
      <c r="B1037" s="80" t="s">
        <v>35099</v>
      </c>
      <c r="C1037" s="375" t="s">
        <v>13</v>
      </c>
      <c r="D1037" s="81">
        <v>32.9</v>
      </c>
      <c r="E1037" s="81">
        <f t="shared" si="16"/>
        <v>26.75</v>
      </c>
    </row>
    <row r="1038" spans="1:5" ht="12" customHeight="1">
      <c r="A1038" s="375" t="s">
        <v>35100</v>
      </c>
      <c r="B1038" s="80" t="s">
        <v>35101</v>
      </c>
      <c r="C1038" s="375" t="s">
        <v>13</v>
      </c>
      <c r="D1038" s="81">
        <v>37.229999999999997</v>
      </c>
      <c r="E1038" s="81">
        <f t="shared" si="16"/>
        <v>30.27</v>
      </c>
    </row>
    <row r="1039" spans="1:5" ht="12" customHeight="1">
      <c r="A1039" s="375" t="s">
        <v>35102</v>
      </c>
      <c r="B1039" s="80" t="s">
        <v>35103</v>
      </c>
      <c r="C1039" s="375" t="s">
        <v>33278</v>
      </c>
      <c r="D1039" s="81">
        <v>710.02</v>
      </c>
      <c r="E1039" s="81">
        <f t="shared" si="16"/>
        <v>577.26</v>
      </c>
    </row>
    <row r="1040" spans="1:5" ht="12" customHeight="1">
      <c r="A1040" s="375" t="s">
        <v>35104</v>
      </c>
      <c r="B1040" s="80" t="s">
        <v>35105</v>
      </c>
      <c r="C1040" s="375" t="s">
        <v>14</v>
      </c>
      <c r="D1040" s="81">
        <v>48035.64</v>
      </c>
      <c r="E1040" s="81">
        <f t="shared" si="16"/>
        <v>39053.370000000003</v>
      </c>
    </row>
    <row r="1041" spans="1:5" ht="12" customHeight="1">
      <c r="A1041" s="375" t="s">
        <v>35106</v>
      </c>
      <c r="B1041" s="80" t="s">
        <v>35107</v>
      </c>
      <c r="C1041" s="375" t="s">
        <v>14</v>
      </c>
      <c r="D1041" s="81">
        <v>115378.12</v>
      </c>
      <c r="E1041" s="81">
        <f t="shared" si="16"/>
        <v>93803.35</v>
      </c>
    </row>
    <row r="1042" spans="1:5" ht="11.45" customHeight="1">
      <c r="A1042" s="375" t="s">
        <v>35108</v>
      </c>
      <c r="B1042" s="80" t="s">
        <v>35109</v>
      </c>
      <c r="C1042" s="375" t="s">
        <v>13</v>
      </c>
      <c r="D1042" s="81">
        <v>276.27999999999997</v>
      </c>
      <c r="E1042" s="81">
        <f t="shared" si="16"/>
        <v>224.62</v>
      </c>
    </row>
    <row r="1043" spans="1:5" ht="12" customHeight="1">
      <c r="A1043" s="375" t="s">
        <v>35110</v>
      </c>
      <c r="B1043" s="80" t="s">
        <v>35001</v>
      </c>
      <c r="C1043" s="375" t="s">
        <v>13</v>
      </c>
      <c r="D1043" s="81">
        <v>308.66000000000003</v>
      </c>
      <c r="E1043" s="81">
        <f t="shared" si="16"/>
        <v>250.95</v>
      </c>
    </row>
    <row r="1044" spans="1:5" ht="12" customHeight="1">
      <c r="A1044" s="375" t="s">
        <v>35111</v>
      </c>
      <c r="B1044" s="80" t="s">
        <v>35112</v>
      </c>
      <c r="C1044" s="375" t="s">
        <v>13</v>
      </c>
      <c r="D1044" s="81">
        <v>412.16</v>
      </c>
      <c r="E1044" s="81">
        <f t="shared" si="16"/>
        <v>335.09</v>
      </c>
    </row>
    <row r="1045" spans="1:5" ht="12" customHeight="1">
      <c r="A1045" s="374" t="s">
        <v>35113</v>
      </c>
      <c r="B1045" s="378" t="s">
        <v>35005</v>
      </c>
      <c r="C1045" s="374" t="s">
        <v>13</v>
      </c>
      <c r="D1045" s="82">
        <v>700.32</v>
      </c>
      <c r="E1045" s="81">
        <f t="shared" si="16"/>
        <v>569.37</v>
      </c>
    </row>
    <row r="1046" spans="1:5" ht="12" customHeight="1">
      <c r="A1046" s="375" t="s">
        <v>35114</v>
      </c>
      <c r="B1046" s="80" t="s">
        <v>35115</v>
      </c>
      <c r="C1046" s="375" t="s">
        <v>13</v>
      </c>
      <c r="D1046" s="81">
        <v>61.84</v>
      </c>
      <c r="E1046" s="81">
        <f t="shared" si="16"/>
        <v>50.28</v>
      </c>
    </row>
    <row r="1047" spans="1:5" ht="11.45" customHeight="1">
      <c r="A1047" s="375" t="s">
        <v>35116</v>
      </c>
      <c r="B1047" s="80" t="s">
        <v>35117</v>
      </c>
      <c r="C1047" s="375" t="s">
        <v>33278</v>
      </c>
      <c r="D1047" s="81">
        <v>710.02</v>
      </c>
      <c r="E1047" s="81">
        <f t="shared" si="16"/>
        <v>577.26</v>
      </c>
    </row>
    <row r="1048" spans="1:5" ht="12" customHeight="1">
      <c r="A1048" s="375" t="s">
        <v>35118</v>
      </c>
      <c r="B1048" s="80" t="s">
        <v>35039</v>
      </c>
      <c r="C1048" s="375" t="s">
        <v>14</v>
      </c>
      <c r="D1048" s="81">
        <v>546.33000000000004</v>
      </c>
      <c r="E1048" s="81">
        <f t="shared" si="16"/>
        <v>444.18</v>
      </c>
    </row>
    <row r="1049" spans="1:5" ht="12" customHeight="1">
      <c r="A1049" s="375" t="s">
        <v>35119</v>
      </c>
      <c r="B1049" s="80" t="s">
        <v>35041</v>
      </c>
      <c r="C1049" s="375" t="s">
        <v>14</v>
      </c>
      <c r="D1049" s="81">
        <v>869.18</v>
      </c>
      <c r="E1049" s="81">
        <f t="shared" si="16"/>
        <v>706.66</v>
      </c>
    </row>
    <row r="1050" spans="1:5" ht="12" customHeight="1">
      <c r="A1050" s="375" t="s">
        <v>35120</v>
      </c>
      <c r="B1050" s="80" t="s">
        <v>35043</v>
      </c>
      <c r="C1050" s="375" t="s">
        <v>14</v>
      </c>
      <c r="D1050" s="81">
        <v>1475.99</v>
      </c>
      <c r="E1050" s="81">
        <f t="shared" si="16"/>
        <v>1200</v>
      </c>
    </row>
    <row r="1051" spans="1:5" ht="11.45" customHeight="1">
      <c r="A1051" s="375" t="s">
        <v>35121</v>
      </c>
      <c r="B1051" s="80" t="s">
        <v>35122</v>
      </c>
      <c r="C1051" s="375" t="s">
        <v>14</v>
      </c>
      <c r="D1051" s="81">
        <v>402.5</v>
      </c>
      <c r="E1051" s="81">
        <f t="shared" si="16"/>
        <v>327.24</v>
      </c>
    </row>
    <row r="1052" spans="1:5" ht="12" customHeight="1">
      <c r="A1052" s="375" t="s">
        <v>32532</v>
      </c>
      <c r="B1052" s="80" t="s">
        <v>35123</v>
      </c>
      <c r="C1052" s="375" t="s">
        <v>14</v>
      </c>
      <c r="D1052" s="81">
        <v>1252.17</v>
      </c>
      <c r="E1052" s="81">
        <f t="shared" si="16"/>
        <v>1018.03</v>
      </c>
    </row>
    <row r="1053" spans="1:5" ht="12.95" customHeight="1">
      <c r="A1053" s="375" t="s">
        <v>35124</v>
      </c>
      <c r="B1053" s="80" t="s">
        <v>35125</v>
      </c>
      <c r="C1053" s="375" t="s">
        <v>14</v>
      </c>
      <c r="D1053" s="81">
        <v>592.34</v>
      </c>
      <c r="E1053" s="81">
        <f t="shared" si="16"/>
        <v>481.58</v>
      </c>
    </row>
    <row r="1054" spans="1:5" ht="169.5" customHeight="1">
      <c r="A1054" s="375" t="s">
        <v>35126</v>
      </c>
      <c r="B1054" s="80" t="s">
        <v>35127</v>
      </c>
      <c r="C1054" s="375" t="s">
        <v>14</v>
      </c>
      <c r="D1054" s="81">
        <v>832.36</v>
      </c>
      <c r="E1054" s="81">
        <f t="shared" si="16"/>
        <v>676.72</v>
      </c>
    </row>
    <row r="1055" spans="1:5" ht="45.95" customHeight="1">
      <c r="A1055" s="375" t="s">
        <v>35128</v>
      </c>
      <c r="B1055" s="80" t="s">
        <v>35129</v>
      </c>
      <c r="C1055" s="375" t="s">
        <v>14</v>
      </c>
      <c r="D1055" s="81">
        <v>1349.16</v>
      </c>
      <c r="E1055" s="81">
        <f t="shared" si="16"/>
        <v>1096.8800000000001</v>
      </c>
    </row>
    <row r="1056" spans="1:5" ht="12" customHeight="1">
      <c r="A1056" s="375" t="s">
        <v>35130</v>
      </c>
      <c r="B1056" s="80" t="s">
        <v>35131</v>
      </c>
      <c r="C1056" s="375" t="s">
        <v>14</v>
      </c>
      <c r="D1056" s="81">
        <v>273.45</v>
      </c>
      <c r="E1056" s="81">
        <f t="shared" si="16"/>
        <v>222.32</v>
      </c>
    </row>
    <row r="1057" spans="1:5" ht="12" customHeight="1">
      <c r="A1057" s="375" t="s">
        <v>35132</v>
      </c>
      <c r="B1057" s="80" t="s">
        <v>35133</v>
      </c>
      <c r="C1057" s="375" t="s">
        <v>14</v>
      </c>
      <c r="D1057" s="81">
        <v>2187.86</v>
      </c>
      <c r="E1057" s="81">
        <f t="shared" si="16"/>
        <v>1778.75</v>
      </c>
    </row>
    <row r="1058" spans="1:5" ht="11.45" customHeight="1">
      <c r="A1058" s="375" t="s">
        <v>35134</v>
      </c>
      <c r="B1058" s="80" t="s">
        <v>35135</v>
      </c>
      <c r="C1058" s="375" t="s">
        <v>13</v>
      </c>
      <c r="D1058" s="81">
        <v>32.159999999999997</v>
      </c>
      <c r="E1058" s="81">
        <f t="shared" si="16"/>
        <v>26.15</v>
      </c>
    </row>
    <row r="1059" spans="1:5" ht="12" customHeight="1">
      <c r="A1059" s="375" t="s">
        <v>35136</v>
      </c>
      <c r="B1059" s="80" t="s">
        <v>35137</v>
      </c>
      <c r="C1059" s="375" t="s">
        <v>13</v>
      </c>
      <c r="D1059" s="81">
        <v>43.93</v>
      </c>
      <c r="E1059" s="81">
        <f t="shared" si="16"/>
        <v>35.72</v>
      </c>
    </row>
    <row r="1060" spans="1:5" ht="12" customHeight="1">
      <c r="A1060" s="375" t="s">
        <v>35138</v>
      </c>
      <c r="B1060" s="80" t="s">
        <v>35139</v>
      </c>
      <c r="C1060" s="375" t="s">
        <v>14</v>
      </c>
      <c r="D1060" s="81">
        <v>100.52</v>
      </c>
      <c r="E1060" s="81">
        <f t="shared" si="16"/>
        <v>81.73</v>
      </c>
    </row>
    <row r="1061" spans="1:5" ht="12" customHeight="1">
      <c r="A1061" s="375" t="s">
        <v>35140</v>
      </c>
      <c r="B1061" s="80" t="s">
        <v>35141</v>
      </c>
      <c r="C1061" s="375" t="s">
        <v>14</v>
      </c>
      <c r="D1061" s="81">
        <v>74.19</v>
      </c>
      <c r="E1061" s="81">
        <f t="shared" si="16"/>
        <v>60.32</v>
      </c>
    </row>
    <row r="1062" spans="1:5" ht="12" customHeight="1">
      <c r="A1062" s="375" t="s">
        <v>35142</v>
      </c>
      <c r="B1062" s="80" t="s">
        <v>35143</v>
      </c>
      <c r="C1062" s="375" t="s">
        <v>14</v>
      </c>
      <c r="D1062" s="81">
        <v>175.98</v>
      </c>
      <c r="E1062" s="81">
        <f t="shared" si="16"/>
        <v>143.08000000000001</v>
      </c>
    </row>
    <row r="1063" spans="1:5" ht="11.45" customHeight="1">
      <c r="A1063" s="375" t="s">
        <v>35144</v>
      </c>
      <c r="B1063" s="80" t="s">
        <v>35145</v>
      </c>
      <c r="C1063" s="375" t="s">
        <v>14</v>
      </c>
      <c r="D1063" s="81">
        <v>860.63</v>
      </c>
      <c r="E1063" s="81">
        <f t="shared" si="16"/>
        <v>699.7</v>
      </c>
    </row>
    <row r="1064" spans="1:5" ht="12" customHeight="1">
      <c r="A1064" s="417" t="s">
        <v>35146</v>
      </c>
      <c r="B1064" s="418" t="s">
        <v>35147</v>
      </c>
      <c r="C1064" s="418" t="s">
        <v>14</v>
      </c>
      <c r="D1064" s="70">
        <v>1022.03</v>
      </c>
      <c r="E1064" s="81">
        <f t="shared" si="16"/>
        <v>830.92</v>
      </c>
    </row>
    <row r="1065" spans="1:5" ht="12" customHeight="1">
      <c r="A1065" s="419" t="s">
        <v>33234</v>
      </c>
      <c r="B1065" s="376"/>
      <c r="C1065" s="377"/>
      <c r="E1065" s="81">
        <f t="shared" si="16"/>
        <v>0</v>
      </c>
    </row>
    <row r="1066" spans="1:5" ht="21.95" customHeight="1">
      <c r="A1066" s="420" t="s">
        <v>33235</v>
      </c>
      <c r="B1066" s="70" t="s">
        <v>14652</v>
      </c>
      <c r="C1066" s="70" t="s">
        <v>33236</v>
      </c>
      <c r="E1066" s="81">
        <f t="shared" si="16"/>
        <v>0</v>
      </c>
    </row>
    <row r="1067" spans="1:5" ht="12" customHeight="1">
      <c r="A1067" s="375"/>
      <c r="B1067" s="80"/>
      <c r="C1067" s="375"/>
      <c r="D1067" s="81"/>
      <c r="E1067" s="81">
        <f t="shared" si="16"/>
        <v>0</v>
      </c>
    </row>
    <row r="1068" spans="1:5" ht="11.45" customHeight="1">
      <c r="A1068" s="375" t="s">
        <v>35148</v>
      </c>
      <c r="B1068" s="80" t="s">
        <v>35149</v>
      </c>
      <c r="C1068" s="375" t="s">
        <v>14</v>
      </c>
      <c r="D1068" s="81">
        <v>1757.83</v>
      </c>
      <c r="E1068" s="81">
        <f t="shared" si="16"/>
        <v>1429.14</v>
      </c>
    </row>
    <row r="1069" spans="1:5" ht="12" customHeight="1">
      <c r="A1069" s="375" t="s">
        <v>35150</v>
      </c>
      <c r="B1069" s="80" t="s">
        <v>35151</v>
      </c>
      <c r="C1069" s="375" t="s">
        <v>14</v>
      </c>
      <c r="D1069" s="81">
        <v>760.97</v>
      </c>
      <c r="E1069" s="81">
        <f t="shared" si="16"/>
        <v>618.67999999999995</v>
      </c>
    </row>
    <row r="1070" spans="1:5" ht="12" customHeight="1">
      <c r="A1070" s="375" t="s">
        <v>35152</v>
      </c>
      <c r="B1070" s="80" t="s">
        <v>35153</v>
      </c>
      <c r="C1070" s="375" t="s">
        <v>14</v>
      </c>
      <c r="D1070" s="81">
        <v>749.61</v>
      </c>
      <c r="E1070" s="81">
        <f t="shared" si="16"/>
        <v>609.44000000000005</v>
      </c>
    </row>
    <row r="1071" spans="1:5" ht="12" customHeight="1">
      <c r="A1071" s="375" t="s">
        <v>35154</v>
      </c>
      <c r="B1071" s="80" t="s">
        <v>35155</v>
      </c>
      <c r="C1071" s="375" t="s">
        <v>14</v>
      </c>
      <c r="D1071" s="81">
        <v>205.64</v>
      </c>
      <c r="E1071" s="81">
        <f t="shared" si="16"/>
        <v>167.19</v>
      </c>
    </row>
    <row r="1072" spans="1:5" ht="12" customHeight="1">
      <c r="A1072" s="375" t="s">
        <v>35156</v>
      </c>
      <c r="B1072" s="80" t="s">
        <v>35157</v>
      </c>
      <c r="C1072" s="375" t="s">
        <v>14</v>
      </c>
      <c r="D1072" s="81">
        <v>333.29</v>
      </c>
      <c r="E1072" s="81">
        <f t="shared" si="16"/>
        <v>270.97000000000003</v>
      </c>
    </row>
    <row r="1073" spans="1:5" ht="11.45" customHeight="1">
      <c r="A1073" s="375" t="s">
        <v>35158</v>
      </c>
      <c r="B1073" s="80" t="s">
        <v>35159</v>
      </c>
      <c r="C1073" s="375" t="s">
        <v>14</v>
      </c>
      <c r="D1073" s="81">
        <v>241.85</v>
      </c>
      <c r="E1073" s="81">
        <f t="shared" si="16"/>
        <v>196.63</v>
      </c>
    </row>
    <row r="1074" spans="1:5" ht="12" customHeight="1">
      <c r="A1074" s="375" t="s">
        <v>35160</v>
      </c>
      <c r="B1074" s="80" t="s">
        <v>35161</v>
      </c>
      <c r="C1074" s="375" t="s">
        <v>14</v>
      </c>
      <c r="D1074" s="81">
        <v>252.77</v>
      </c>
      <c r="E1074" s="81">
        <f t="shared" si="16"/>
        <v>205.51</v>
      </c>
    </row>
    <row r="1075" spans="1:5" ht="12" customHeight="1">
      <c r="A1075" s="375" t="s">
        <v>35162</v>
      </c>
      <c r="B1075" s="80" t="s">
        <v>35163</v>
      </c>
      <c r="C1075" s="375" t="s">
        <v>14</v>
      </c>
      <c r="D1075" s="81">
        <v>295</v>
      </c>
      <c r="E1075" s="81">
        <f t="shared" si="16"/>
        <v>239.84</v>
      </c>
    </row>
    <row r="1076" spans="1:5" ht="12" customHeight="1">
      <c r="A1076" s="375" t="s">
        <v>35164</v>
      </c>
      <c r="B1076" s="80" t="s">
        <v>35165</v>
      </c>
      <c r="C1076" s="375" t="s">
        <v>14</v>
      </c>
      <c r="D1076" s="81">
        <v>685.5</v>
      </c>
      <c r="E1076" s="81">
        <f t="shared" si="16"/>
        <v>557.32000000000005</v>
      </c>
    </row>
    <row r="1077" spans="1:5" ht="11.45" customHeight="1">
      <c r="A1077" s="375" t="s">
        <v>35166</v>
      </c>
      <c r="B1077" s="80" t="s">
        <v>35167</v>
      </c>
      <c r="C1077" s="375" t="s">
        <v>14</v>
      </c>
      <c r="D1077" s="81">
        <v>3819.01</v>
      </c>
      <c r="E1077" s="81">
        <f t="shared" si="16"/>
        <v>3104.89</v>
      </c>
    </row>
    <row r="1078" spans="1:5" ht="12" customHeight="1">
      <c r="A1078" s="375" t="s">
        <v>35168</v>
      </c>
      <c r="B1078" s="80" t="s">
        <v>35169</v>
      </c>
      <c r="C1078" s="375" t="s">
        <v>14</v>
      </c>
      <c r="D1078" s="81">
        <v>3702.42</v>
      </c>
      <c r="E1078" s="81">
        <f t="shared" si="16"/>
        <v>3010.1</v>
      </c>
    </row>
    <row r="1079" spans="1:5" ht="12" customHeight="1">
      <c r="A1079" s="375" t="s">
        <v>35170</v>
      </c>
      <c r="B1079" s="80" t="s">
        <v>35171</v>
      </c>
      <c r="C1079" s="375" t="s">
        <v>14</v>
      </c>
      <c r="D1079" s="81">
        <v>2114.2199999999998</v>
      </c>
      <c r="E1079" s="81">
        <f t="shared" si="16"/>
        <v>1718.88</v>
      </c>
    </row>
    <row r="1080" spans="1:5" ht="12" customHeight="1">
      <c r="A1080" s="375" t="s">
        <v>35172</v>
      </c>
      <c r="B1080" s="80" t="s">
        <v>35173</v>
      </c>
      <c r="C1080" s="375" t="s">
        <v>14</v>
      </c>
      <c r="D1080" s="81">
        <v>2353.75</v>
      </c>
      <c r="E1080" s="81">
        <f t="shared" si="16"/>
        <v>1913.62</v>
      </c>
    </row>
    <row r="1081" spans="1:5" ht="12" customHeight="1">
      <c r="A1081" s="375" t="s">
        <v>35174</v>
      </c>
      <c r="B1081" s="80" t="s">
        <v>35175</v>
      </c>
      <c r="C1081" s="375" t="s">
        <v>14</v>
      </c>
      <c r="D1081" s="81">
        <v>2652.12</v>
      </c>
      <c r="E1081" s="81">
        <f t="shared" si="16"/>
        <v>2156.1999999999998</v>
      </c>
    </row>
    <row r="1082" spans="1:5" ht="11.45" customHeight="1">
      <c r="A1082" s="375" t="s">
        <v>35176</v>
      </c>
      <c r="B1082" s="80" t="s">
        <v>35177</v>
      </c>
      <c r="C1082" s="375" t="s">
        <v>14</v>
      </c>
      <c r="D1082" s="81">
        <v>3042.71</v>
      </c>
      <c r="E1082" s="81">
        <f t="shared" si="16"/>
        <v>2473.75</v>
      </c>
    </row>
    <row r="1083" spans="1:5" ht="21.95" customHeight="1">
      <c r="A1083" s="375" t="s">
        <v>35178</v>
      </c>
      <c r="B1083" s="80" t="s">
        <v>35179</v>
      </c>
      <c r="C1083" s="375" t="s">
        <v>14</v>
      </c>
      <c r="D1083" s="81">
        <v>3425.89</v>
      </c>
      <c r="E1083" s="81">
        <f t="shared" si="16"/>
        <v>2785.28</v>
      </c>
    </row>
    <row r="1084" spans="1:5" ht="12" customHeight="1">
      <c r="A1084" s="375" t="s">
        <v>35180</v>
      </c>
      <c r="B1084" s="80" t="s">
        <v>35181</v>
      </c>
      <c r="C1084" s="375" t="s">
        <v>14</v>
      </c>
      <c r="D1084" s="81">
        <v>4628.5600000000004</v>
      </c>
      <c r="E1084" s="81">
        <f t="shared" si="16"/>
        <v>3763.06</v>
      </c>
    </row>
    <row r="1085" spans="1:5" ht="12" customHeight="1">
      <c r="A1085" s="375" t="s">
        <v>35182</v>
      </c>
      <c r="B1085" s="80" t="s">
        <v>35183</v>
      </c>
      <c r="C1085" s="375" t="s">
        <v>14</v>
      </c>
      <c r="D1085" s="81">
        <v>5767.23</v>
      </c>
      <c r="E1085" s="81">
        <f t="shared" si="16"/>
        <v>4688.8100000000004</v>
      </c>
    </row>
    <row r="1086" spans="1:5" ht="21.95" customHeight="1">
      <c r="A1086" s="375" t="s">
        <v>35184</v>
      </c>
      <c r="B1086" s="80" t="s">
        <v>35185</v>
      </c>
      <c r="C1086" s="375" t="s">
        <v>14</v>
      </c>
      <c r="D1086" s="81">
        <v>6834.34</v>
      </c>
      <c r="E1086" s="81">
        <f t="shared" si="16"/>
        <v>5556.38</v>
      </c>
    </row>
    <row r="1087" spans="1:5" ht="21.95" customHeight="1">
      <c r="A1087" s="375" t="s">
        <v>35186</v>
      </c>
      <c r="B1087" s="80" t="s">
        <v>35187</v>
      </c>
      <c r="C1087" s="375" t="s">
        <v>14</v>
      </c>
      <c r="D1087" s="81">
        <v>8394.44</v>
      </c>
      <c r="E1087" s="81">
        <f t="shared" si="16"/>
        <v>6824.75</v>
      </c>
    </row>
    <row r="1088" spans="1:5" ht="12" customHeight="1">
      <c r="A1088" s="375" t="s">
        <v>35188</v>
      </c>
      <c r="B1088" s="80" t="s">
        <v>35189</v>
      </c>
      <c r="C1088" s="375" t="s">
        <v>14</v>
      </c>
      <c r="D1088" s="81">
        <v>11973.17</v>
      </c>
      <c r="E1088" s="81">
        <f t="shared" si="16"/>
        <v>9734.2900000000009</v>
      </c>
    </row>
    <row r="1089" spans="1:5" ht="11.45" customHeight="1">
      <c r="A1089" s="375" t="s">
        <v>35190</v>
      </c>
      <c r="B1089" s="80" t="s">
        <v>35191</v>
      </c>
      <c r="C1089" s="375" t="s">
        <v>14</v>
      </c>
      <c r="D1089" s="81">
        <v>177.52</v>
      </c>
      <c r="E1089" s="81">
        <f t="shared" si="16"/>
        <v>144.33000000000001</v>
      </c>
    </row>
    <row r="1090" spans="1:5" ht="12" customHeight="1">
      <c r="A1090" s="375" t="s">
        <v>35192</v>
      </c>
      <c r="B1090" s="80" t="s">
        <v>35117</v>
      </c>
      <c r="C1090" s="375" t="s">
        <v>33278</v>
      </c>
      <c r="D1090" s="81">
        <v>710.02</v>
      </c>
      <c r="E1090" s="81">
        <f t="shared" si="16"/>
        <v>577.26</v>
      </c>
    </row>
    <row r="1091" spans="1:5" ht="12" customHeight="1">
      <c r="A1091" s="375" t="s">
        <v>35193</v>
      </c>
      <c r="B1091" s="80" t="s">
        <v>35194</v>
      </c>
      <c r="C1091" s="375" t="s">
        <v>13</v>
      </c>
      <c r="D1091" s="81">
        <v>451.55</v>
      </c>
      <c r="E1091" s="81">
        <f t="shared" si="16"/>
        <v>367.12</v>
      </c>
    </row>
    <row r="1092" spans="1:5" ht="12" customHeight="1">
      <c r="A1092" s="375" t="s">
        <v>35195</v>
      </c>
      <c r="B1092" s="80" t="s">
        <v>35196</v>
      </c>
      <c r="C1092" s="375" t="s">
        <v>13</v>
      </c>
      <c r="D1092" s="81">
        <v>631.98</v>
      </c>
      <c r="E1092" s="81">
        <f t="shared" si="16"/>
        <v>513.80999999999995</v>
      </c>
    </row>
    <row r="1093" spans="1:5" ht="12" customHeight="1">
      <c r="A1093" s="375" t="s">
        <v>35197</v>
      </c>
      <c r="B1093" s="80" t="s">
        <v>35198</v>
      </c>
      <c r="C1093" s="375" t="s">
        <v>13</v>
      </c>
      <c r="D1093" s="81">
        <v>646.87</v>
      </c>
      <c r="E1093" s="81">
        <f t="shared" ref="E1093:E1156" si="17">ROUNDUP(D1093/1.23,2)</f>
        <v>525.91999999999996</v>
      </c>
    </row>
    <row r="1094" spans="1:5" ht="11.45" customHeight="1">
      <c r="A1094" s="375" t="s">
        <v>35199</v>
      </c>
      <c r="B1094" s="80" t="s">
        <v>35200</v>
      </c>
      <c r="C1094" s="375" t="s">
        <v>13</v>
      </c>
      <c r="D1094" s="81">
        <v>65.040000000000006</v>
      </c>
      <c r="E1094" s="81">
        <f t="shared" si="17"/>
        <v>52.88</v>
      </c>
    </row>
    <row r="1095" spans="1:5" ht="12" customHeight="1">
      <c r="A1095" s="375" t="s">
        <v>35201</v>
      </c>
      <c r="B1095" s="80" t="s">
        <v>35202</v>
      </c>
      <c r="C1095" s="375" t="s">
        <v>13</v>
      </c>
      <c r="D1095" s="81">
        <v>70.38</v>
      </c>
      <c r="E1095" s="81">
        <f t="shared" si="17"/>
        <v>57.22</v>
      </c>
    </row>
    <row r="1096" spans="1:5" ht="12" customHeight="1">
      <c r="A1096" s="375" t="s">
        <v>35203</v>
      </c>
      <c r="B1096" s="80" t="s">
        <v>35204</v>
      </c>
      <c r="C1096" s="375" t="s">
        <v>13</v>
      </c>
      <c r="D1096" s="81">
        <v>88.12</v>
      </c>
      <c r="E1096" s="81">
        <f t="shared" si="17"/>
        <v>71.650000000000006</v>
      </c>
    </row>
    <row r="1097" spans="1:5" ht="12" customHeight="1">
      <c r="A1097" s="375" t="s">
        <v>35205</v>
      </c>
      <c r="B1097" s="80" t="s">
        <v>35206</v>
      </c>
      <c r="C1097" s="375" t="s">
        <v>13</v>
      </c>
      <c r="D1097" s="81">
        <v>92.88</v>
      </c>
      <c r="E1097" s="81">
        <f t="shared" si="17"/>
        <v>75.52</v>
      </c>
    </row>
    <row r="1098" spans="1:5" ht="12" customHeight="1">
      <c r="A1098" s="375" t="s">
        <v>35207</v>
      </c>
      <c r="B1098" s="80" t="s">
        <v>35208</v>
      </c>
      <c r="C1098" s="375" t="s">
        <v>13</v>
      </c>
      <c r="D1098" s="81">
        <v>176.69</v>
      </c>
      <c r="E1098" s="81">
        <f t="shared" si="17"/>
        <v>143.66</v>
      </c>
    </row>
    <row r="1099" spans="1:5" ht="11.45" customHeight="1">
      <c r="A1099" s="375" t="s">
        <v>35209</v>
      </c>
      <c r="B1099" s="80" t="s">
        <v>35210</v>
      </c>
      <c r="C1099" s="375" t="s">
        <v>13</v>
      </c>
      <c r="D1099" s="81">
        <v>193.46</v>
      </c>
      <c r="E1099" s="81">
        <f t="shared" si="17"/>
        <v>157.29</v>
      </c>
    </row>
    <row r="1100" spans="1:5" ht="12" customHeight="1">
      <c r="A1100" s="375" t="s">
        <v>35211</v>
      </c>
      <c r="B1100" s="80" t="s">
        <v>35212</v>
      </c>
      <c r="C1100" s="375" t="s">
        <v>13</v>
      </c>
      <c r="D1100" s="81">
        <v>67.75</v>
      </c>
      <c r="E1100" s="81">
        <f t="shared" si="17"/>
        <v>55.09</v>
      </c>
    </row>
    <row r="1101" spans="1:5" ht="12.2" customHeight="1">
      <c r="A1101" s="375" t="s">
        <v>35213</v>
      </c>
      <c r="B1101" s="80" t="s">
        <v>35214</v>
      </c>
      <c r="C1101" s="375" t="s">
        <v>13</v>
      </c>
      <c r="D1101" s="81">
        <v>72.36</v>
      </c>
      <c r="E1101" s="81">
        <f t="shared" si="17"/>
        <v>58.83</v>
      </c>
    </row>
    <row r="1102" spans="1:5" ht="169.5" customHeight="1">
      <c r="A1102" s="375" t="s">
        <v>35215</v>
      </c>
      <c r="B1102" s="80" t="s">
        <v>35216</v>
      </c>
      <c r="C1102" s="375" t="s">
        <v>13</v>
      </c>
      <c r="D1102" s="81">
        <v>94.51</v>
      </c>
      <c r="E1102" s="81">
        <f t="shared" si="17"/>
        <v>76.84</v>
      </c>
    </row>
    <row r="1103" spans="1:5" ht="45.95" customHeight="1">
      <c r="A1103" s="375" t="s">
        <v>35217</v>
      </c>
      <c r="B1103" s="80" t="s">
        <v>35218</v>
      </c>
      <c r="C1103" s="375" t="s">
        <v>13</v>
      </c>
      <c r="D1103" s="81">
        <v>118.55</v>
      </c>
      <c r="E1103" s="81">
        <f t="shared" si="17"/>
        <v>96.39</v>
      </c>
    </row>
    <row r="1104" spans="1:5" ht="21.95" customHeight="1">
      <c r="A1104" s="375" t="s">
        <v>35219</v>
      </c>
      <c r="B1104" s="80" t="s">
        <v>35220</v>
      </c>
      <c r="C1104" s="375" t="s">
        <v>13</v>
      </c>
      <c r="D1104" s="81">
        <v>176.28</v>
      </c>
      <c r="E1104" s="81">
        <f t="shared" si="17"/>
        <v>143.32</v>
      </c>
    </row>
    <row r="1105" spans="1:5" ht="21.95" customHeight="1">
      <c r="A1105" s="375" t="s">
        <v>35221</v>
      </c>
      <c r="B1105" s="80" t="s">
        <v>35222</v>
      </c>
      <c r="C1105" s="375" t="s">
        <v>33278</v>
      </c>
      <c r="D1105" s="81">
        <v>710.02</v>
      </c>
      <c r="E1105" s="81">
        <f t="shared" si="17"/>
        <v>577.26</v>
      </c>
    </row>
    <row r="1106" spans="1:5" ht="21.95" customHeight="1">
      <c r="A1106" s="375" t="s">
        <v>35223</v>
      </c>
      <c r="B1106" s="80" t="s">
        <v>35224</v>
      </c>
      <c r="C1106" s="375" t="s">
        <v>14</v>
      </c>
      <c r="D1106" s="81">
        <v>102.27</v>
      </c>
      <c r="E1106" s="81">
        <f t="shared" si="17"/>
        <v>83.15</v>
      </c>
    </row>
    <row r="1107" spans="1:5" ht="12" customHeight="1">
      <c r="A1107" s="375" t="s">
        <v>35225</v>
      </c>
      <c r="B1107" s="80" t="s">
        <v>35226</v>
      </c>
      <c r="C1107" s="375" t="s">
        <v>14</v>
      </c>
      <c r="D1107" s="81">
        <v>107.25</v>
      </c>
      <c r="E1107" s="81">
        <f t="shared" si="17"/>
        <v>87.2</v>
      </c>
    </row>
    <row r="1108" spans="1:5" ht="12" customHeight="1">
      <c r="A1108" s="375" t="s">
        <v>35227</v>
      </c>
      <c r="B1108" s="80" t="s">
        <v>35228</v>
      </c>
      <c r="C1108" s="375" t="s">
        <v>14</v>
      </c>
      <c r="D1108" s="81">
        <v>147.68</v>
      </c>
      <c r="E1108" s="81">
        <f t="shared" si="17"/>
        <v>120.07</v>
      </c>
    </row>
    <row r="1109" spans="1:5" ht="11.45" customHeight="1">
      <c r="A1109" s="375" t="s">
        <v>35229</v>
      </c>
      <c r="B1109" s="80" t="s">
        <v>35230</v>
      </c>
      <c r="C1109" s="375" t="s">
        <v>14</v>
      </c>
      <c r="D1109" s="81">
        <v>76.569999999999993</v>
      </c>
      <c r="E1109" s="81">
        <f t="shared" si="17"/>
        <v>62.26</v>
      </c>
    </row>
    <row r="1110" spans="1:5" ht="12" customHeight="1">
      <c r="A1110" s="375" t="s">
        <v>35231</v>
      </c>
      <c r="B1110" s="80" t="s">
        <v>35232</v>
      </c>
      <c r="C1110" s="375" t="s">
        <v>14</v>
      </c>
      <c r="D1110" s="81">
        <v>101.68</v>
      </c>
      <c r="E1110" s="81">
        <f t="shared" si="17"/>
        <v>82.67</v>
      </c>
    </row>
    <row r="1111" spans="1:5" ht="12" customHeight="1">
      <c r="A1111" s="375" t="s">
        <v>35233</v>
      </c>
      <c r="B1111" s="80" t="s">
        <v>35234</v>
      </c>
      <c r="C1111" s="375" t="s">
        <v>14</v>
      </c>
      <c r="D1111" s="81">
        <v>83.89</v>
      </c>
      <c r="E1111" s="81">
        <f t="shared" si="17"/>
        <v>68.209999999999994</v>
      </c>
    </row>
    <row r="1112" spans="1:5" ht="12" customHeight="1">
      <c r="A1112" s="375" t="s">
        <v>35235</v>
      </c>
      <c r="B1112" s="80" t="s">
        <v>35236</v>
      </c>
      <c r="C1112" s="375" t="s">
        <v>14</v>
      </c>
      <c r="D1112" s="81">
        <v>138.66</v>
      </c>
      <c r="E1112" s="81">
        <f t="shared" si="17"/>
        <v>112.74</v>
      </c>
    </row>
    <row r="1113" spans="1:5" ht="12" customHeight="1">
      <c r="A1113" s="375" t="s">
        <v>35237</v>
      </c>
      <c r="B1113" s="80" t="s">
        <v>35238</v>
      </c>
      <c r="C1113" s="375" t="s">
        <v>14</v>
      </c>
      <c r="D1113" s="81">
        <v>117.45</v>
      </c>
      <c r="E1113" s="81">
        <f t="shared" si="17"/>
        <v>95.49</v>
      </c>
    </row>
    <row r="1114" spans="1:5" ht="11.45" customHeight="1">
      <c r="A1114" s="375" t="s">
        <v>35239</v>
      </c>
      <c r="B1114" s="80" t="s">
        <v>35240</v>
      </c>
      <c r="C1114" s="375" t="s">
        <v>14</v>
      </c>
      <c r="D1114" s="81">
        <v>780.72</v>
      </c>
      <c r="E1114" s="81">
        <f t="shared" si="17"/>
        <v>634.74</v>
      </c>
    </row>
    <row r="1115" spans="1:5" ht="12" customHeight="1">
      <c r="A1115" s="417" t="s">
        <v>33234</v>
      </c>
      <c r="B1115" s="418"/>
      <c r="C1115" s="418"/>
      <c r="E1115" s="81">
        <f t="shared" si="17"/>
        <v>0</v>
      </c>
    </row>
    <row r="1116" spans="1:5" ht="12" customHeight="1">
      <c r="A1116" s="419" t="s">
        <v>33235</v>
      </c>
      <c r="B1116" s="376" t="s">
        <v>14652</v>
      </c>
      <c r="C1116" s="377" t="s">
        <v>33236</v>
      </c>
      <c r="E1116" s="81">
        <f t="shared" si="17"/>
        <v>0</v>
      </c>
    </row>
    <row r="1117" spans="1:5" ht="12" customHeight="1">
      <c r="E1117" s="81">
        <f t="shared" si="17"/>
        <v>0</v>
      </c>
    </row>
    <row r="1118" spans="1:5" ht="11.45" customHeight="1">
      <c r="A1118" s="375" t="s">
        <v>35241</v>
      </c>
      <c r="B1118" s="80" t="s">
        <v>35242</v>
      </c>
      <c r="C1118" s="375" t="s">
        <v>14</v>
      </c>
      <c r="D1118" s="81">
        <v>115.39</v>
      </c>
      <c r="E1118" s="81">
        <f t="shared" si="17"/>
        <v>93.82</v>
      </c>
    </row>
    <row r="1119" spans="1:5" ht="12" customHeight="1">
      <c r="A1119" s="375" t="s">
        <v>35243</v>
      </c>
      <c r="B1119" s="80" t="s">
        <v>35244</v>
      </c>
      <c r="C1119" s="375" t="s">
        <v>14</v>
      </c>
      <c r="D1119" s="81">
        <v>310.13</v>
      </c>
      <c r="E1119" s="81">
        <f t="shared" si="17"/>
        <v>252.14</v>
      </c>
    </row>
    <row r="1120" spans="1:5" ht="12" customHeight="1">
      <c r="A1120" s="375" t="s">
        <v>35245</v>
      </c>
      <c r="B1120" s="80" t="s">
        <v>35246</v>
      </c>
      <c r="C1120" s="375" t="s">
        <v>14</v>
      </c>
      <c r="D1120" s="81">
        <v>21.85</v>
      </c>
      <c r="E1120" s="81">
        <f t="shared" si="17"/>
        <v>17.77</v>
      </c>
    </row>
    <row r="1121" spans="1:5" ht="12" customHeight="1">
      <c r="A1121" s="375" t="s">
        <v>35247</v>
      </c>
      <c r="B1121" s="80" t="s">
        <v>35248</v>
      </c>
      <c r="C1121" s="375" t="s">
        <v>14</v>
      </c>
      <c r="D1121" s="81">
        <v>40.369999999999997</v>
      </c>
      <c r="E1121" s="81">
        <f t="shared" si="17"/>
        <v>32.83</v>
      </c>
    </row>
    <row r="1122" spans="1:5" ht="11.45" customHeight="1">
      <c r="A1122" s="375" t="s">
        <v>35249</v>
      </c>
      <c r="B1122" s="80" t="s">
        <v>35250</v>
      </c>
      <c r="C1122" s="375" t="s">
        <v>14</v>
      </c>
      <c r="D1122" s="81">
        <v>45.46</v>
      </c>
      <c r="E1122" s="81">
        <f t="shared" si="17"/>
        <v>36.96</v>
      </c>
    </row>
    <row r="1123" spans="1:5" ht="12" customHeight="1">
      <c r="A1123" s="375" t="s">
        <v>35251</v>
      </c>
      <c r="B1123" s="80" t="s">
        <v>35222</v>
      </c>
      <c r="C1123" s="375" t="s">
        <v>33278</v>
      </c>
      <c r="D1123" s="81">
        <v>710.02</v>
      </c>
      <c r="E1123" s="81">
        <f t="shared" si="17"/>
        <v>577.26</v>
      </c>
    </row>
    <row r="1124" spans="1:5" ht="12" customHeight="1">
      <c r="A1124" s="375" t="s">
        <v>35252</v>
      </c>
      <c r="B1124" s="80" t="s">
        <v>35253</v>
      </c>
      <c r="C1124" s="375" t="s">
        <v>13</v>
      </c>
      <c r="D1124" s="81">
        <v>305.35000000000002</v>
      </c>
      <c r="E1124" s="81">
        <f t="shared" si="17"/>
        <v>248.26</v>
      </c>
    </row>
    <row r="1125" spans="1:5" ht="21.95" customHeight="1">
      <c r="A1125" s="375" t="s">
        <v>35254</v>
      </c>
      <c r="B1125" s="80" t="s">
        <v>35255</v>
      </c>
      <c r="C1125" s="375" t="s">
        <v>13</v>
      </c>
      <c r="D1125" s="81">
        <v>437.77</v>
      </c>
      <c r="E1125" s="81">
        <f t="shared" si="17"/>
        <v>355.92</v>
      </c>
    </row>
    <row r="1126" spans="1:5" ht="12" customHeight="1">
      <c r="A1126" s="375" t="s">
        <v>35256</v>
      </c>
      <c r="B1126" s="80" t="s">
        <v>35257</v>
      </c>
      <c r="C1126" s="375" t="s">
        <v>13</v>
      </c>
      <c r="D1126" s="81">
        <v>472.42</v>
      </c>
      <c r="E1126" s="81">
        <f t="shared" si="17"/>
        <v>384.09</v>
      </c>
    </row>
    <row r="1127" spans="1:5" ht="12" customHeight="1">
      <c r="A1127" s="375" t="s">
        <v>35258</v>
      </c>
      <c r="B1127" s="80" t="s">
        <v>35259</v>
      </c>
      <c r="C1127" s="375" t="s">
        <v>13</v>
      </c>
      <c r="D1127" s="81">
        <v>626.28</v>
      </c>
      <c r="E1127" s="81">
        <f t="shared" si="17"/>
        <v>509.18</v>
      </c>
    </row>
    <row r="1128" spans="1:5" ht="11.45" customHeight="1">
      <c r="A1128" s="375" t="s">
        <v>35260</v>
      </c>
      <c r="B1128" s="80" t="s">
        <v>35261</v>
      </c>
      <c r="C1128" s="375" t="s">
        <v>14</v>
      </c>
      <c r="D1128" s="81">
        <v>1134.47</v>
      </c>
      <c r="E1128" s="81">
        <f t="shared" si="17"/>
        <v>922.34</v>
      </c>
    </row>
    <row r="1129" spans="1:5" ht="21.95" customHeight="1">
      <c r="A1129" s="375" t="s">
        <v>35262</v>
      </c>
      <c r="B1129" s="80" t="s">
        <v>35263</v>
      </c>
      <c r="C1129" s="375" t="s">
        <v>14</v>
      </c>
      <c r="D1129" s="81">
        <v>1715.87</v>
      </c>
      <c r="E1129" s="81">
        <f t="shared" si="17"/>
        <v>1395.02</v>
      </c>
    </row>
    <row r="1130" spans="1:5" ht="12" customHeight="1">
      <c r="A1130" s="375" t="s">
        <v>35264</v>
      </c>
      <c r="B1130" s="80" t="s">
        <v>33350</v>
      </c>
      <c r="C1130" s="375" t="s">
        <v>13</v>
      </c>
      <c r="D1130" s="81">
        <v>186.9</v>
      </c>
      <c r="E1130" s="81">
        <f t="shared" si="17"/>
        <v>151.96</v>
      </c>
    </row>
    <row r="1131" spans="1:5" ht="12" customHeight="1">
      <c r="A1131" s="375" t="s">
        <v>35265</v>
      </c>
      <c r="B1131" s="80" t="s">
        <v>33352</v>
      </c>
      <c r="C1131" s="375" t="s">
        <v>13</v>
      </c>
      <c r="D1131" s="81">
        <v>218.45</v>
      </c>
      <c r="E1131" s="81">
        <f t="shared" si="17"/>
        <v>177.61</v>
      </c>
    </row>
    <row r="1132" spans="1:5" ht="12" customHeight="1">
      <c r="A1132" s="375" t="s">
        <v>35266</v>
      </c>
      <c r="B1132" s="80" t="s">
        <v>33354</v>
      </c>
      <c r="C1132" s="375" t="s">
        <v>13</v>
      </c>
      <c r="D1132" s="81">
        <v>272.04000000000002</v>
      </c>
      <c r="E1132" s="81">
        <f t="shared" si="17"/>
        <v>221.18</v>
      </c>
    </row>
    <row r="1133" spans="1:5" ht="11.45" customHeight="1">
      <c r="A1133" s="375" t="s">
        <v>35267</v>
      </c>
      <c r="B1133" s="80" t="s">
        <v>33356</v>
      </c>
      <c r="C1133" s="375" t="s">
        <v>13</v>
      </c>
      <c r="D1133" s="81">
        <v>332.29</v>
      </c>
      <c r="E1133" s="81">
        <f t="shared" si="17"/>
        <v>270.16000000000003</v>
      </c>
    </row>
    <row r="1134" spans="1:5" ht="12" customHeight="1">
      <c r="A1134" s="375" t="s">
        <v>35268</v>
      </c>
      <c r="B1134" s="80" t="s">
        <v>35269</v>
      </c>
      <c r="C1134" s="375" t="s">
        <v>13</v>
      </c>
      <c r="D1134" s="81">
        <v>67.75</v>
      </c>
      <c r="E1134" s="81">
        <f t="shared" si="17"/>
        <v>55.09</v>
      </c>
    </row>
    <row r="1135" spans="1:5" ht="12" customHeight="1">
      <c r="A1135" s="375" t="s">
        <v>35270</v>
      </c>
      <c r="B1135" s="80" t="s">
        <v>35271</v>
      </c>
      <c r="C1135" s="375" t="s">
        <v>13</v>
      </c>
      <c r="D1135" s="81">
        <v>72.36</v>
      </c>
      <c r="E1135" s="81">
        <f t="shared" si="17"/>
        <v>58.83</v>
      </c>
    </row>
    <row r="1136" spans="1:5" ht="12" customHeight="1">
      <c r="A1136" s="375" t="s">
        <v>35272</v>
      </c>
      <c r="B1136" s="80" t="s">
        <v>35273</v>
      </c>
      <c r="C1136" s="375" t="s">
        <v>13</v>
      </c>
      <c r="D1136" s="81">
        <v>94.51</v>
      </c>
      <c r="E1136" s="81">
        <f t="shared" si="17"/>
        <v>76.84</v>
      </c>
    </row>
    <row r="1137" spans="1:5" ht="12" customHeight="1">
      <c r="A1137" s="375" t="s">
        <v>35274</v>
      </c>
      <c r="B1137" s="80" t="s">
        <v>35275</v>
      </c>
      <c r="C1137" s="375" t="s">
        <v>13</v>
      </c>
      <c r="D1137" s="81">
        <v>118.55</v>
      </c>
      <c r="E1137" s="81">
        <f t="shared" si="17"/>
        <v>96.39</v>
      </c>
    </row>
    <row r="1138" spans="1:5" ht="11.45" customHeight="1">
      <c r="A1138" s="375" t="s">
        <v>35276</v>
      </c>
      <c r="B1138" s="80" t="s">
        <v>35277</v>
      </c>
      <c r="C1138" s="375" t="s">
        <v>13</v>
      </c>
      <c r="D1138" s="81">
        <v>176.28</v>
      </c>
      <c r="E1138" s="81">
        <f t="shared" si="17"/>
        <v>143.32</v>
      </c>
    </row>
    <row r="1139" spans="1:5" ht="12" customHeight="1">
      <c r="A1139" s="375" t="s">
        <v>35278</v>
      </c>
      <c r="B1139" s="80" t="s">
        <v>35279</v>
      </c>
      <c r="C1139" s="375" t="s">
        <v>33278</v>
      </c>
      <c r="D1139" s="81">
        <v>710.02</v>
      </c>
      <c r="E1139" s="81">
        <f t="shared" si="17"/>
        <v>577.26</v>
      </c>
    </row>
    <row r="1140" spans="1:5" ht="12" customHeight="1">
      <c r="A1140" s="375" t="s">
        <v>35280</v>
      </c>
      <c r="B1140" s="80" t="s">
        <v>35281</v>
      </c>
      <c r="C1140" s="375" t="s">
        <v>13</v>
      </c>
      <c r="D1140" s="81">
        <v>94.84</v>
      </c>
      <c r="E1140" s="81">
        <f t="shared" si="17"/>
        <v>77.11</v>
      </c>
    </row>
    <row r="1141" spans="1:5" ht="12" customHeight="1">
      <c r="A1141" s="375" t="s">
        <v>35282</v>
      </c>
      <c r="B1141" s="80" t="s">
        <v>35283</v>
      </c>
      <c r="C1141" s="375" t="s">
        <v>13</v>
      </c>
      <c r="D1141" s="81">
        <v>86.35</v>
      </c>
      <c r="E1141" s="81">
        <f t="shared" si="17"/>
        <v>70.209999999999994</v>
      </c>
    </row>
    <row r="1142" spans="1:5" ht="12" customHeight="1">
      <c r="A1142" s="375" t="s">
        <v>35284</v>
      </c>
      <c r="B1142" s="80" t="s">
        <v>35285</v>
      </c>
      <c r="C1142" s="375" t="s">
        <v>13</v>
      </c>
      <c r="D1142" s="81">
        <v>108.11</v>
      </c>
      <c r="E1142" s="81">
        <f t="shared" si="17"/>
        <v>87.9</v>
      </c>
    </row>
    <row r="1143" spans="1:5" ht="22.5" customHeight="1">
      <c r="A1143" s="375" t="s">
        <v>35286</v>
      </c>
      <c r="B1143" s="80" t="s">
        <v>35287</v>
      </c>
      <c r="C1143" s="375" t="s">
        <v>13</v>
      </c>
      <c r="D1143" s="81">
        <v>96.09</v>
      </c>
      <c r="E1143" s="81">
        <f t="shared" si="17"/>
        <v>78.13</v>
      </c>
    </row>
    <row r="1144" spans="1:5" ht="22.5" customHeight="1">
      <c r="A1144" s="375" t="s">
        <v>35288</v>
      </c>
      <c r="B1144" s="80" t="s">
        <v>35289</v>
      </c>
      <c r="C1144" s="375" t="s">
        <v>14</v>
      </c>
      <c r="D1144" s="81">
        <v>102.92</v>
      </c>
      <c r="E1144" s="81">
        <f t="shared" si="17"/>
        <v>83.68</v>
      </c>
    </row>
    <row r="1145" spans="1:5" ht="11.45" customHeight="1">
      <c r="A1145" s="375" t="s">
        <v>35290</v>
      </c>
      <c r="B1145" s="80" t="s">
        <v>35291</v>
      </c>
      <c r="C1145" s="375" t="s">
        <v>14</v>
      </c>
      <c r="D1145" s="81">
        <v>109</v>
      </c>
      <c r="E1145" s="81">
        <f t="shared" si="17"/>
        <v>88.62</v>
      </c>
    </row>
    <row r="1146" spans="1:5" ht="12" customHeight="1">
      <c r="A1146" s="375" t="s">
        <v>35292</v>
      </c>
      <c r="B1146" s="80" t="s">
        <v>35293</v>
      </c>
      <c r="C1146" s="375" t="s">
        <v>13</v>
      </c>
      <c r="D1146" s="81">
        <v>139.59</v>
      </c>
      <c r="E1146" s="81">
        <f t="shared" si="17"/>
        <v>113.49</v>
      </c>
    </row>
    <row r="1147" spans="1:5" ht="12" customHeight="1">
      <c r="A1147" s="375" t="s">
        <v>35294</v>
      </c>
      <c r="B1147" s="80" t="s">
        <v>35295</v>
      </c>
      <c r="C1147" s="375" t="s">
        <v>13</v>
      </c>
      <c r="D1147" s="81">
        <v>191.07</v>
      </c>
      <c r="E1147" s="81">
        <f t="shared" si="17"/>
        <v>155.35</v>
      </c>
    </row>
    <row r="1148" spans="1:5" ht="12" customHeight="1">
      <c r="A1148" s="375" t="s">
        <v>35296</v>
      </c>
      <c r="B1148" s="80" t="s">
        <v>35297</v>
      </c>
      <c r="C1148" s="375" t="s">
        <v>13</v>
      </c>
      <c r="D1148" s="81">
        <v>292.75</v>
      </c>
      <c r="E1148" s="81">
        <f t="shared" si="17"/>
        <v>238.01</v>
      </c>
    </row>
    <row r="1149" spans="1:5" ht="169.5" customHeight="1">
      <c r="A1149" s="375" t="s">
        <v>35298</v>
      </c>
      <c r="B1149" s="80" t="s">
        <v>35299</v>
      </c>
      <c r="C1149" s="375" t="s">
        <v>16</v>
      </c>
      <c r="D1149" s="81">
        <v>270.49</v>
      </c>
      <c r="E1149" s="81">
        <f t="shared" si="17"/>
        <v>219.92</v>
      </c>
    </row>
    <row r="1150" spans="1:5" ht="45.95" customHeight="1">
      <c r="A1150" s="375" t="s">
        <v>35300</v>
      </c>
      <c r="B1150" s="80" t="s">
        <v>35301</v>
      </c>
      <c r="C1150" s="375" t="s">
        <v>13</v>
      </c>
      <c r="D1150" s="81">
        <v>127.7</v>
      </c>
      <c r="E1150" s="81">
        <f t="shared" si="17"/>
        <v>103.83</v>
      </c>
    </row>
    <row r="1151" spans="1:5" ht="12" customHeight="1">
      <c r="A1151" s="375" t="s">
        <v>35302</v>
      </c>
      <c r="B1151" s="80" t="s">
        <v>35303</v>
      </c>
      <c r="C1151" s="375" t="s">
        <v>13</v>
      </c>
      <c r="D1151" s="81">
        <v>172.85</v>
      </c>
      <c r="E1151" s="81">
        <f t="shared" si="17"/>
        <v>140.53</v>
      </c>
    </row>
    <row r="1152" spans="1:5" ht="12" customHeight="1">
      <c r="A1152" s="375" t="s">
        <v>35304</v>
      </c>
      <c r="B1152" s="80" t="s">
        <v>35305</v>
      </c>
      <c r="C1152" s="375" t="s">
        <v>13</v>
      </c>
      <c r="D1152" s="81">
        <v>270.49</v>
      </c>
      <c r="E1152" s="81">
        <f t="shared" si="17"/>
        <v>219.92</v>
      </c>
    </row>
    <row r="1153" spans="1:5" ht="11.45" customHeight="1">
      <c r="A1153" s="375" t="s">
        <v>35306</v>
      </c>
      <c r="B1153" s="80" t="s">
        <v>35307</v>
      </c>
      <c r="C1153" s="375" t="s">
        <v>16</v>
      </c>
      <c r="D1153" s="81">
        <v>292.75</v>
      </c>
      <c r="E1153" s="81">
        <f t="shared" si="17"/>
        <v>238.01</v>
      </c>
    </row>
    <row r="1154" spans="1:5" ht="12" customHeight="1">
      <c r="A1154" s="375" t="s">
        <v>35308</v>
      </c>
      <c r="B1154" s="80" t="s">
        <v>35309</v>
      </c>
      <c r="C1154" s="375" t="s">
        <v>13</v>
      </c>
      <c r="D1154" s="81">
        <v>61.48</v>
      </c>
      <c r="E1154" s="81">
        <f t="shared" si="17"/>
        <v>49.99</v>
      </c>
    </row>
    <row r="1155" spans="1:5" ht="12" customHeight="1">
      <c r="A1155" s="375" t="s">
        <v>35310</v>
      </c>
      <c r="B1155" s="80" t="s">
        <v>35311</v>
      </c>
      <c r="C1155" s="375" t="s">
        <v>13</v>
      </c>
      <c r="D1155" s="81">
        <v>76.45</v>
      </c>
      <c r="E1155" s="81">
        <f t="shared" si="17"/>
        <v>62.16</v>
      </c>
    </row>
    <row r="1156" spans="1:5" ht="12" customHeight="1">
      <c r="A1156" s="375" t="s">
        <v>35312</v>
      </c>
      <c r="B1156" s="80" t="s">
        <v>35313</v>
      </c>
      <c r="C1156" s="375" t="s">
        <v>13</v>
      </c>
      <c r="D1156" s="81">
        <v>90.63</v>
      </c>
      <c r="E1156" s="81">
        <f t="shared" si="17"/>
        <v>73.69</v>
      </c>
    </row>
    <row r="1157" spans="1:5" ht="12" customHeight="1">
      <c r="A1157" s="375" t="s">
        <v>35314</v>
      </c>
      <c r="B1157" s="80" t="s">
        <v>35315</v>
      </c>
      <c r="C1157" s="375" t="s">
        <v>13</v>
      </c>
      <c r="D1157" s="81">
        <v>127.33</v>
      </c>
      <c r="E1157" s="81">
        <f t="shared" ref="E1157:E1220" si="18">ROUNDUP(D1157/1.23,2)</f>
        <v>103.53</v>
      </c>
    </row>
    <row r="1158" spans="1:5" ht="11.45" customHeight="1">
      <c r="A1158" s="375" t="s">
        <v>35316</v>
      </c>
      <c r="B1158" s="80" t="s">
        <v>35317</v>
      </c>
      <c r="C1158" s="375" t="s">
        <v>13</v>
      </c>
      <c r="D1158" s="81">
        <v>215</v>
      </c>
      <c r="E1158" s="81">
        <f t="shared" si="18"/>
        <v>174.8</v>
      </c>
    </row>
    <row r="1159" spans="1:5" ht="12" customHeight="1">
      <c r="A1159" s="375" t="s">
        <v>35318</v>
      </c>
      <c r="B1159" s="80" t="s">
        <v>35319</v>
      </c>
      <c r="C1159" s="375" t="s">
        <v>13</v>
      </c>
      <c r="D1159" s="81">
        <v>56.69</v>
      </c>
      <c r="E1159" s="81">
        <f t="shared" si="18"/>
        <v>46.09</v>
      </c>
    </row>
    <row r="1160" spans="1:5" ht="12" customHeight="1">
      <c r="A1160" s="375" t="s">
        <v>35320</v>
      </c>
      <c r="B1160" s="80" t="s">
        <v>35321</v>
      </c>
      <c r="C1160" s="375" t="s">
        <v>13</v>
      </c>
      <c r="D1160" s="81">
        <v>69.14</v>
      </c>
      <c r="E1160" s="81">
        <f t="shared" si="18"/>
        <v>56.22</v>
      </c>
    </row>
    <row r="1161" spans="1:5" ht="12" customHeight="1">
      <c r="A1161" s="375" t="s">
        <v>35322</v>
      </c>
      <c r="B1161" s="80" t="s">
        <v>35323</v>
      </c>
      <c r="C1161" s="375" t="s">
        <v>13</v>
      </c>
      <c r="D1161" s="81">
        <v>80.56</v>
      </c>
      <c r="E1161" s="81">
        <f t="shared" si="18"/>
        <v>65.5</v>
      </c>
    </row>
    <row r="1162" spans="1:5" ht="11.45" customHeight="1">
      <c r="A1162" s="375" t="s">
        <v>35324</v>
      </c>
      <c r="B1162" s="80" t="s">
        <v>35325</v>
      </c>
      <c r="C1162" s="375" t="s">
        <v>13</v>
      </c>
      <c r="D1162" s="81">
        <v>111.73</v>
      </c>
      <c r="E1162" s="81">
        <f t="shared" si="18"/>
        <v>90.84</v>
      </c>
    </row>
    <row r="1163" spans="1:5" ht="12" customHeight="1">
      <c r="A1163" s="375" t="s">
        <v>35326</v>
      </c>
      <c r="B1163" s="80" t="s">
        <v>35327</v>
      </c>
      <c r="C1163" s="375" t="s">
        <v>13</v>
      </c>
      <c r="D1163" s="81">
        <v>198.35</v>
      </c>
      <c r="E1163" s="81">
        <f t="shared" si="18"/>
        <v>161.27000000000001</v>
      </c>
    </row>
    <row r="1164" spans="1:5" ht="12" customHeight="1">
      <c r="A1164" s="417" t="s">
        <v>33234</v>
      </c>
      <c r="B1164" s="418"/>
      <c r="C1164" s="418"/>
      <c r="E1164" s="81">
        <f t="shared" si="18"/>
        <v>0</v>
      </c>
    </row>
    <row r="1165" spans="1:5" ht="12" customHeight="1">
      <c r="A1165" s="419" t="s">
        <v>33235</v>
      </c>
      <c r="B1165" s="376" t="s">
        <v>14652</v>
      </c>
      <c r="C1165" s="377" t="s">
        <v>33236</v>
      </c>
      <c r="E1165" s="81">
        <f t="shared" si="18"/>
        <v>0</v>
      </c>
    </row>
    <row r="1166" spans="1:5" ht="11.45" customHeight="1">
      <c r="E1166" s="81">
        <f t="shared" si="18"/>
        <v>0</v>
      </c>
    </row>
    <row r="1167" spans="1:5" ht="12" customHeight="1">
      <c r="A1167" s="375" t="s">
        <v>35328</v>
      </c>
      <c r="B1167" s="80" t="s">
        <v>35329</v>
      </c>
      <c r="C1167" s="375" t="s">
        <v>14</v>
      </c>
      <c r="D1167" s="81">
        <v>16.260000000000002</v>
      </c>
      <c r="E1167" s="81">
        <f t="shared" si="18"/>
        <v>13.22</v>
      </c>
    </row>
    <row r="1168" spans="1:5" ht="12" customHeight="1">
      <c r="A1168" s="375" t="s">
        <v>35330</v>
      </c>
      <c r="B1168" s="80" t="s">
        <v>35331</v>
      </c>
      <c r="C1168" s="375" t="s">
        <v>14</v>
      </c>
      <c r="D1168" s="81">
        <v>18.989999999999998</v>
      </c>
      <c r="E1168" s="81">
        <f t="shared" si="18"/>
        <v>15.44</v>
      </c>
    </row>
    <row r="1169" spans="1:5" ht="12" customHeight="1">
      <c r="A1169" s="375" t="s">
        <v>35332</v>
      </c>
      <c r="B1169" s="80" t="s">
        <v>35333</v>
      </c>
      <c r="C1169" s="375" t="s">
        <v>14</v>
      </c>
      <c r="D1169" s="81">
        <v>44.03</v>
      </c>
      <c r="E1169" s="81">
        <f t="shared" si="18"/>
        <v>35.799999999999997</v>
      </c>
    </row>
    <row r="1170" spans="1:5" ht="12" customHeight="1">
      <c r="A1170" s="375" t="s">
        <v>35334</v>
      </c>
      <c r="B1170" s="80" t="s">
        <v>35335</v>
      </c>
      <c r="C1170" s="375" t="s">
        <v>16</v>
      </c>
      <c r="D1170" s="81">
        <v>198.35</v>
      </c>
      <c r="E1170" s="81">
        <f t="shared" si="18"/>
        <v>161.27000000000001</v>
      </c>
    </row>
    <row r="1171" spans="1:5" ht="11.45" customHeight="1">
      <c r="A1171" s="375" t="s">
        <v>35336</v>
      </c>
      <c r="B1171" s="80" t="s">
        <v>35337</v>
      </c>
      <c r="C1171" s="375" t="s">
        <v>16</v>
      </c>
      <c r="D1171" s="81">
        <v>215</v>
      </c>
      <c r="E1171" s="81">
        <f t="shared" si="18"/>
        <v>174.8</v>
      </c>
    </row>
    <row r="1172" spans="1:5" ht="12" customHeight="1">
      <c r="A1172" s="375" t="s">
        <v>35338</v>
      </c>
      <c r="B1172" s="80" t="s">
        <v>35339</v>
      </c>
      <c r="C1172" s="375" t="s">
        <v>14</v>
      </c>
      <c r="D1172" s="81">
        <v>310.13</v>
      </c>
      <c r="E1172" s="81">
        <f t="shared" si="18"/>
        <v>252.14</v>
      </c>
    </row>
    <row r="1173" spans="1:5" ht="12" customHeight="1">
      <c r="A1173" s="375" t="s">
        <v>35340</v>
      </c>
      <c r="B1173" s="80" t="s">
        <v>35279</v>
      </c>
      <c r="C1173" s="375" t="s">
        <v>33278</v>
      </c>
      <c r="D1173" s="81">
        <v>710.02</v>
      </c>
      <c r="E1173" s="81">
        <f t="shared" si="18"/>
        <v>577.26</v>
      </c>
    </row>
    <row r="1174" spans="1:5" ht="12" customHeight="1">
      <c r="A1174" s="375" t="s">
        <v>35341</v>
      </c>
      <c r="B1174" s="80" t="s">
        <v>35010</v>
      </c>
      <c r="C1174" s="375" t="s">
        <v>13</v>
      </c>
      <c r="D1174" s="81">
        <v>32.79</v>
      </c>
      <c r="E1174" s="81">
        <f t="shared" si="18"/>
        <v>26.66</v>
      </c>
    </row>
    <row r="1175" spans="1:5" ht="12" customHeight="1">
      <c r="A1175" s="375" t="s">
        <v>35342</v>
      </c>
      <c r="B1175" s="80" t="s">
        <v>35012</v>
      </c>
      <c r="C1175" s="375" t="s">
        <v>13</v>
      </c>
      <c r="D1175" s="81">
        <v>43.74</v>
      </c>
      <c r="E1175" s="81">
        <f t="shared" si="18"/>
        <v>35.57</v>
      </c>
    </row>
    <row r="1176" spans="1:5" ht="11.45" customHeight="1">
      <c r="A1176" s="375" t="s">
        <v>35343</v>
      </c>
      <c r="B1176" s="80" t="s">
        <v>35014</v>
      </c>
      <c r="C1176" s="375" t="s">
        <v>13</v>
      </c>
      <c r="D1176" s="81">
        <v>60.17</v>
      </c>
      <c r="E1176" s="81">
        <f t="shared" si="18"/>
        <v>48.92</v>
      </c>
    </row>
    <row r="1177" spans="1:5" ht="12" customHeight="1">
      <c r="A1177" s="375" t="s">
        <v>35344</v>
      </c>
      <c r="B1177" s="80" t="s">
        <v>35016</v>
      </c>
      <c r="C1177" s="375" t="s">
        <v>13</v>
      </c>
      <c r="D1177" s="81">
        <v>63.52</v>
      </c>
      <c r="E1177" s="81">
        <f t="shared" si="18"/>
        <v>51.65</v>
      </c>
    </row>
    <row r="1178" spans="1:5" ht="12" customHeight="1">
      <c r="A1178" s="375" t="s">
        <v>35345</v>
      </c>
      <c r="B1178" s="80" t="s">
        <v>35017</v>
      </c>
      <c r="C1178" s="375" t="s">
        <v>13</v>
      </c>
      <c r="D1178" s="81">
        <v>98.97</v>
      </c>
      <c r="E1178" s="81">
        <f t="shared" si="18"/>
        <v>80.47</v>
      </c>
    </row>
    <row r="1179" spans="1:5" ht="12" customHeight="1">
      <c r="A1179" s="375" t="s">
        <v>35346</v>
      </c>
      <c r="B1179" s="80" t="s">
        <v>35019</v>
      </c>
      <c r="C1179" s="375" t="s">
        <v>13</v>
      </c>
      <c r="D1179" s="81">
        <v>132.91</v>
      </c>
      <c r="E1179" s="81">
        <f t="shared" si="18"/>
        <v>108.06</v>
      </c>
    </row>
    <row r="1180" spans="1:5" ht="11.45" customHeight="1">
      <c r="A1180" s="375" t="s">
        <v>35347</v>
      </c>
      <c r="B1180" s="80" t="s">
        <v>35021</v>
      </c>
      <c r="C1180" s="375" t="s">
        <v>13</v>
      </c>
      <c r="D1180" s="81">
        <v>151.78</v>
      </c>
      <c r="E1180" s="81">
        <f t="shared" si="18"/>
        <v>123.4</v>
      </c>
    </row>
    <row r="1181" spans="1:5" ht="12" customHeight="1">
      <c r="A1181" s="375" t="s">
        <v>35348</v>
      </c>
      <c r="B1181" s="80" t="s">
        <v>35023</v>
      </c>
      <c r="C1181" s="375" t="s">
        <v>13</v>
      </c>
      <c r="D1181" s="81">
        <v>223.12</v>
      </c>
      <c r="E1181" s="81">
        <f t="shared" si="18"/>
        <v>181.4</v>
      </c>
    </row>
    <row r="1182" spans="1:5" ht="12" customHeight="1">
      <c r="A1182" s="375" t="s">
        <v>35349</v>
      </c>
      <c r="B1182" s="80" t="s">
        <v>34989</v>
      </c>
      <c r="C1182" s="375" t="s">
        <v>13</v>
      </c>
      <c r="D1182" s="81">
        <v>98.86</v>
      </c>
      <c r="E1182" s="81">
        <f t="shared" si="18"/>
        <v>80.38</v>
      </c>
    </row>
    <row r="1183" spans="1:5" ht="12" customHeight="1">
      <c r="A1183" s="375" t="s">
        <v>35350</v>
      </c>
      <c r="B1183" s="80" t="s">
        <v>35351</v>
      </c>
      <c r="C1183" s="375" t="s">
        <v>13</v>
      </c>
      <c r="D1183" s="81">
        <v>134.46</v>
      </c>
      <c r="E1183" s="81">
        <f t="shared" si="18"/>
        <v>109.32</v>
      </c>
    </row>
    <row r="1184" spans="1:5" ht="12" customHeight="1">
      <c r="A1184" s="375" t="s">
        <v>35352</v>
      </c>
      <c r="B1184" s="80" t="s">
        <v>35353</v>
      </c>
      <c r="C1184" s="375" t="s">
        <v>13</v>
      </c>
      <c r="D1184" s="81">
        <v>160.32</v>
      </c>
      <c r="E1184" s="81">
        <f t="shared" si="18"/>
        <v>130.35</v>
      </c>
    </row>
    <row r="1185" spans="1:5" ht="11.45" customHeight="1">
      <c r="A1185" s="375" t="s">
        <v>35354</v>
      </c>
      <c r="B1185" s="80" t="s">
        <v>35355</v>
      </c>
      <c r="C1185" s="375" t="s">
        <v>13</v>
      </c>
      <c r="D1185" s="81">
        <v>183.77</v>
      </c>
      <c r="E1185" s="81">
        <f t="shared" si="18"/>
        <v>149.41</v>
      </c>
    </row>
    <row r="1186" spans="1:5" ht="12" customHeight="1">
      <c r="A1186" s="375" t="s">
        <v>35356</v>
      </c>
      <c r="B1186" s="80" t="s">
        <v>34997</v>
      </c>
      <c r="C1186" s="375" t="s">
        <v>13</v>
      </c>
      <c r="D1186" s="81">
        <v>228.18</v>
      </c>
      <c r="E1186" s="81">
        <f t="shared" si="18"/>
        <v>185.52</v>
      </c>
    </row>
    <row r="1187" spans="1:5" ht="12" customHeight="1">
      <c r="A1187" s="375" t="s">
        <v>35357</v>
      </c>
      <c r="B1187" s="80" t="s">
        <v>35358</v>
      </c>
      <c r="C1187" s="375" t="s">
        <v>13</v>
      </c>
      <c r="D1187" s="81">
        <v>276.27999999999997</v>
      </c>
      <c r="E1187" s="81">
        <f t="shared" si="18"/>
        <v>224.62</v>
      </c>
    </row>
    <row r="1188" spans="1:5" ht="12" customHeight="1">
      <c r="A1188" s="375" t="s">
        <v>35359</v>
      </c>
      <c r="B1188" s="80" t="s">
        <v>35001</v>
      </c>
      <c r="C1188" s="375" t="s">
        <v>13</v>
      </c>
      <c r="D1188" s="81">
        <v>308.66000000000003</v>
      </c>
      <c r="E1188" s="81">
        <f t="shared" si="18"/>
        <v>250.95</v>
      </c>
    </row>
    <row r="1189" spans="1:5" ht="12" customHeight="1">
      <c r="A1189" s="375" t="s">
        <v>35360</v>
      </c>
      <c r="B1189" s="80" t="s">
        <v>35003</v>
      </c>
      <c r="C1189" s="375" t="s">
        <v>13</v>
      </c>
      <c r="D1189" s="81">
        <v>412.16</v>
      </c>
      <c r="E1189" s="81">
        <f t="shared" si="18"/>
        <v>335.09</v>
      </c>
    </row>
    <row r="1190" spans="1:5" ht="11.45" customHeight="1">
      <c r="A1190" s="375" t="s">
        <v>35361</v>
      </c>
      <c r="B1190" s="80" t="s">
        <v>35362</v>
      </c>
      <c r="C1190" s="375" t="s">
        <v>33278</v>
      </c>
      <c r="D1190" s="81">
        <v>710.02</v>
      </c>
      <c r="E1190" s="81">
        <f t="shared" si="18"/>
        <v>577.26</v>
      </c>
    </row>
    <row r="1191" spans="1:5" ht="12" customHeight="1">
      <c r="A1191" s="375" t="s">
        <v>35363</v>
      </c>
      <c r="B1191" s="80" t="s">
        <v>35029</v>
      </c>
      <c r="C1191" s="375" t="s">
        <v>14</v>
      </c>
      <c r="D1191" s="81">
        <v>104.04</v>
      </c>
      <c r="E1191" s="81">
        <f t="shared" si="18"/>
        <v>84.59</v>
      </c>
    </row>
    <row r="1192" spans="1:5" ht="12" customHeight="1">
      <c r="A1192" s="375" t="s">
        <v>35364</v>
      </c>
      <c r="B1192" s="80" t="s">
        <v>35031</v>
      </c>
      <c r="C1192" s="375" t="s">
        <v>14</v>
      </c>
      <c r="D1192" s="81">
        <v>116.27</v>
      </c>
      <c r="E1192" s="81">
        <f t="shared" si="18"/>
        <v>94.53</v>
      </c>
    </row>
    <row r="1193" spans="1:5" ht="12" customHeight="1">
      <c r="A1193" s="375" t="s">
        <v>35365</v>
      </c>
      <c r="B1193" s="80" t="s">
        <v>35033</v>
      </c>
      <c r="C1193" s="375" t="s">
        <v>14</v>
      </c>
      <c r="D1193" s="81">
        <v>166.87</v>
      </c>
      <c r="E1193" s="81">
        <f t="shared" si="18"/>
        <v>135.66999999999999</v>
      </c>
    </row>
    <row r="1194" spans="1:5" ht="11.45" customHeight="1">
      <c r="A1194" s="375" t="s">
        <v>35366</v>
      </c>
      <c r="B1194" s="80" t="s">
        <v>35367</v>
      </c>
      <c r="C1194" s="375" t="s">
        <v>14</v>
      </c>
      <c r="D1194" s="81">
        <v>189.94</v>
      </c>
      <c r="E1194" s="81">
        <f t="shared" si="18"/>
        <v>154.43</v>
      </c>
    </row>
    <row r="1195" spans="1:5" ht="12" customHeight="1">
      <c r="A1195" s="375" t="s">
        <v>35368</v>
      </c>
      <c r="B1195" s="80" t="s">
        <v>35037</v>
      </c>
      <c r="C1195" s="375" t="s">
        <v>14</v>
      </c>
      <c r="D1195" s="81">
        <v>276.55</v>
      </c>
      <c r="E1195" s="81">
        <f t="shared" si="18"/>
        <v>224.84</v>
      </c>
    </row>
    <row r="1196" spans="1:5" ht="12" customHeight="1">
      <c r="A1196" s="375" t="s">
        <v>35369</v>
      </c>
      <c r="B1196" s="80" t="s">
        <v>35370</v>
      </c>
      <c r="C1196" s="375" t="s">
        <v>14</v>
      </c>
      <c r="D1196" s="81">
        <v>546.33000000000004</v>
      </c>
      <c r="E1196" s="81">
        <f t="shared" si="18"/>
        <v>444.18</v>
      </c>
    </row>
    <row r="1197" spans="1:5" ht="12" customHeight="1">
      <c r="A1197" s="375" t="s">
        <v>35371</v>
      </c>
      <c r="B1197" s="80" t="s">
        <v>35041</v>
      </c>
      <c r="C1197" s="375" t="s">
        <v>14</v>
      </c>
      <c r="D1197" s="81">
        <v>869.18</v>
      </c>
      <c r="E1197" s="81">
        <f t="shared" si="18"/>
        <v>706.66</v>
      </c>
    </row>
    <row r="1198" spans="1:5" ht="12" customHeight="1">
      <c r="A1198" s="375" t="s">
        <v>35372</v>
      </c>
      <c r="B1198" s="80" t="s">
        <v>35043</v>
      </c>
      <c r="C1198" s="375" t="s">
        <v>14</v>
      </c>
      <c r="D1198" s="81">
        <v>1475.99</v>
      </c>
      <c r="E1198" s="81">
        <f t="shared" si="18"/>
        <v>1200</v>
      </c>
    </row>
    <row r="1199" spans="1:5" ht="11.45" customHeight="1">
      <c r="A1199" s="375" t="s">
        <v>35373</v>
      </c>
      <c r="B1199" s="80" t="s">
        <v>35374</v>
      </c>
      <c r="C1199" s="375" t="s">
        <v>14</v>
      </c>
      <c r="D1199" s="81">
        <v>230.44</v>
      </c>
      <c r="E1199" s="81">
        <f t="shared" si="18"/>
        <v>187.35</v>
      </c>
    </row>
    <row r="1200" spans="1:5" ht="12" customHeight="1">
      <c r="A1200" s="375" t="s">
        <v>35375</v>
      </c>
      <c r="B1200" s="80" t="s">
        <v>35376</v>
      </c>
      <c r="C1200" s="375" t="s">
        <v>14</v>
      </c>
      <c r="D1200" s="81">
        <v>312.37</v>
      </c>
      <c r="E1200" s="81">
        <f t="shared" si="18"/>
        <v>253.96</v>
      </c>
    </row>
    <row r="1201" spans="1:5" ht="12.95" customHeight="1">
      <c r="A1201" s="375" t="s">
        <v>35377</v>
      </c>
      <c r="B1201" s="80" t="s">
        <v>35378</v>
      </c>
      <c r="C1201" s="375" t="s">
        <v>14</v>
      </c>
      <c r="D1201" s="81">
        <v>363.98</v>
      </c>
      <c r="E1201" s="81">
        <f t="shared" si="18"/>
        <v>295.92</v>
      </c>
    </row>
    <row r="1202" spans="1:5" ht="169.5" customHeight="1">
      <c r="A1202" s="375" t="s">
        <v>35379</v>
      </c>
      <c r="B1202" s="80" t="s">
        <v>35380</v>
      </c>
      <c r="C1202" s="375" t="s">
        <v>14</v>
      </c>
      <c r="D1202" s="81">
        <v>531.54</v>
      </c>
      <c r="E1202" s="81">
        <f t="shared" si="18"/>
        <v>432.15</v>
      </c>
    </row>
    <row r="1203" spans="1:5" ht="45.95" customHeight="1">
      <c r="A1203" s="375" t="s">
        <v>35381</v>
      </c>
      <c r="B1203" s="80" t="s">
        <v>35382</v>
      </c>
      <c r="C1203" s="375" t="s">
        <v>14</v>
      </c>
      <c r="D1203" s="81">
        <v>860.63</v>
      </c>
      <c r="E1203" s="81">
        <f t="shared" si="18"/>
        <v>699.7</v>
      </c>
    </row>
    <row r="1204" spans="1:5" ht="12" customHeight="1">
      <c r="A1204" s="375" t="s">
        <v>35383</v>
      </c>
      <c r="B1204" s="80" t="s">
        <v>35384</v>
      </c>
      <c r="C1204" s="375" t="s">
        <v>14</v>
      </c>
      <c r="D1204" s="81">
        <v>1022.03</v>
      </c>
      <c r="E1204" s="81">
        <f t="shared" si="18"/>
        <v>830.92</v>
      </c>
    </row>
    <row r="1205" spans="1:5" ht="12" customHeight="1">
      <c r="A1205" s="375" t="s">
        <v>35385</v>
      </c>
      <c r="B1205" s="80" t="s">
        <v>35386</v>
      </c>
      <c r="C1205" s="375" t="s">
        <v>14</v>
      </c>
      <c r="D1205" s="81">
        <v>1757.83</v>
      </c>
      <c r="E1205" s="81">
        <f t="shared" si="18"/>
        <v>1429.14</v>
      </c>
    </row>
    <row r="1206" spans="1:5" ht="11.45" customHeight="1">
      <c r="A1206" s="375" t="s">
        <v>35387</v>
      </c>
      <c r="B1206" s="80" t="s">
        <v>35388</v>
      </c>
      <c r="C1206" s="375" t="s">
        <v>14</v>
      </c>
      <c r="D1206" s="81">
        <v>164.05</v>
      </c>
      <c r="E1206" s="81">
        <f t="shared" si="18"/>
        <v>133.38</v>
      </c>
    </row>
    <row r="1207" spans="1:5" ht="12" customHeight="1">
      <c r="A1207" s="375" t="s">
        <v>35389</v>
      </c>
      <c r="B1207" s="80" t="s">
        <v>35390</v>
      </c>
      <c r="C1207" s="375" t="s">
        <v>14</v>
      </c>
      <c r="D1207" s="81">
        <v>234.83</v>
      </c>
      <c r="E1207" s="81">
        <f t="shared" si="18"/>
        <v>190.92</v>
      </c>
    </row>
    <row r="1208" spans="1:5" ht="12" customHeight="1">
      <c r="A1208" s="375" t="s">
        <v>35391</v>
      </c>
      <c r="B1208" s="80" t="s">
        <v>35392</v>
      </c>
      <c r="C1208" s="375" t="s">
        <v>14</v>
      </c>
      <c r="D1208" s="81">
        <v>271.05</v>
      </c>
      <c r="E1208" s="81">
        <f t="shared" si="18"/>
        <v>220.37</v>
      </c>
    </row>
    <row r="1209" spans="1:5" ht="12" customHeight="1">
      <c r="A1209" s="375" t="s">
        <v>35393</v>
      </c>
      <c r="B1209" s="80" t="s">
        <v>35394</v>
      </c>
      <c r="C1209" s="375" t="s">
        <v>14</v>
      </c>
      <c r="D1209" s="81">
        <v>378.47</v>
      </c>
      <c r="E1209" s="81">
        <f t="shared" si="18"/>
        <v>307.7</v>
      </c>
    </row>
    <row r="1210" spans="1:5" ht="12" customHeight="1">
      <c r="A1210" s="375" t="s">
        <v>35395</v>
      </c>
      <c r="B1210" s="80" t="s">
        <v>35396</v>
      </c>
      <c r="C1210" s="375" t="s">
        <v>14</v>
      </c>
      <c r="D1210" s="81">
        <v>592.34</v>
      </c>
      <c r="E1210" s="81">
        <f t="shared" si="18"/>
        <v>481.58</v>
      </c>
    </row>
    <row r="1211" spans="1:5" ht="11.45" customHeight="1">
      <c r="A1211" s="375" t="s">
        <v>35397</v>
      </c>
      <c r="B1211" s="80" t="s">
        <v>35398</v>
      </c>
      <c r="C1211" s="375" t="s">
        <v>14</v>
      </c>
      <c r="D1211" s="81">
        <v>832.36</v>
      </c>
      <c r="E1211" s="81">
        <f t="shared" si="18"/>
        <v>676.72</v>
      </c>
    </row>
    <row r="1212" spans="1:5" ht="12" customHeight="1">
      <c r="A1212" s="375" t="s">
        <v>35399</v>
      </c>
      <c r="B1212" s="80" t="s">
        <v>35400</v>
      </c>
      <c r="C1212" s="375" t="s">
        <v>14</v>
      </c>
      <c r="D1212" s="81">
        <v>1349.16</v>
      </c>
      <c r="E1212" s="81">
        <f t="shared" si="18"/>
        <v>1096.8800000000001</v>
      </c>
    </row>
    <row r="1213" spans="1:5" ht="12" customHeight="1">
      <c r="A1213" s="375" t="s">
        <v>35401</v>
      </c>
      <c r="B1213" s="80" t="s">
        <v>35402</v>
      </c>
      <c r="C1213" s="375" t="s">
        <v>14</v>
      </c>
      <c r="D1213" s="81">
        <v>154.19</v>
      </c>
      <c r="E1213" s="81">
        <f t="shared" si="18"/>
        <v>125.36</v>
      </c>
    </row>
    <row r="1214" spans="1:5" ht="12" customHeight="1">
      <c r="A1214" s="375" t="s">
        <v>35403</v>
      </c>
      <c r="B1214" s="80" t="s">
        <v>35404</v>
      </c>
      <c r="C1214" s="375" t="s">
        <v>14</v>
      </c>
      <c r="D1214" s="81">
        <v>220.37</v>
      </c>
      <c r="E1214" s="81">
        <f t="shared" si="18"/>
        <v>179.17</v>
      </c>
    </row>
    <row r="1215" spans="1:5" ht="11.45" customHeight="1">
      <c r="A1215" s="375" t="s">
        <v>35405</v>
      </c>
      <c r="B1215" s="80" t="s">
        <v>35406</v>
      </c>
      <c r="C1215" s="375" t="s">
        <v>14</v>
      </c>
      <c r="D1215" s="81">
        <v>257.74</v>
      </c>
      <c r="E1215" s="81">
        <f t="shared" si="18"/>
        <v>209.55</v>
      </c>
    </row>
    <row r="1216" spans="1:5" ht="12" customHeight="1">
      <c r="A1216" s="417" t="s">
        <v>33234</v>
      </c>
      <c r="B1216" s="418"/>
      <c r="C1216" s="418"/>
      <c r="E1216" s="81">
        <f t="shared" si="18"/>
        <v>0</v>
      </c>
    </row>
    <row r="1217" spans="1:5" ht="12" customHeight="1">
      <c r="A1217" s="419" t="s">
        <v>33235</v>
      </c>
      <c r="B1217" s="376" t="s">
        <v>14652</v>
      </c>
      <c r="C1217" s="377" t="s">
        <v>33236</v>
      </c>
      <c r="E1217" s="81">
        <f t="shared" si="18"/>
        <v>0</v>
      </c>
    </row>
    <row r="1218" spans="1:5" ht="21.95" customHeight="1">
      <c r="E1218" s="81">
        <f t="shared" si="18"/>
        <v>0</v>
      </c>
    </row>
    <row r="1219" spans="1:5" ht="12" customHeight="1">
      <c r="A1219" s="375" t="s">
        <v>35407</v>
      </c>
      <c r="B1219" s="80" t="s">
        <v>35408</v>
      </c>
      <c r="C1219" s="375" t="s">
        <v>14</v>
      </c>
      <c r="D1219" s="81">
        <v>328.24</v>
      </c>
      <c r="E1219" s="81">
        <f t="shared" si="18"/>
        <v>266.87</v>
      </c>
    </row>
    <row r="1220" spans="1:5" ht="12" customHeight="1">
      <c r="A1220" s="375" t="s">
        <v>35409</v>
      </c>
      <c r="B1220" s="80" t="s">
        <v>35410</v>
      </c>
      <c r="C1220" s="375" t="s">
        <v>14</v>
      </c>
      <c r="D1220" s="81">
        <v>544.92999999999995</v>
      </c>
      <c r="E1220" s="81">
        <f t="shared" si="18"/>
        <v>443.04</v>
      </c>
    </row>
    <row r="1221" spans="1:5" ht="11.45" customHeight="1">
      <c r="A1221" s="375" t="s">
        <v>35411</v>
      </c>
      <c r="B1221" s="80" t="s">
        <v>35412</v>
      </c>
      <c r="C1221" s="375" t="s">
        <v>14</v>
      </c>
      <c r="D1221" s="81">
        <v>756.77</v>
      </c>
      <c r="E1221" s="81">
        <f t="shared" ref="E1221:E1284" si="19">ROUNDUP(D1221/1.23,2)</f>
        <v>615.27</v>
      </c>
    </row>
    <row r="1222" spans="1:5" ht="12" customHeight="1">
      <c r="A1222" s="375" t="s">
        <v>35413</v>
      </c>
      <c r="B1222" s="80" t="s">
        <v>35414</v>
      </c>
      <c r="C1222" s="375" t="s">
        <v>14</v>
      </c>
      <c r="D1222" s="81">
        <v>133.75</v>
      </c>
      <c r="E1222" s="81">
        <f t="shared" si="19"/>
        <v>108.74</v>
      </c>
    </row>
    <row r="1223" spans="1:5" ht="12" customHeight="1">
      <c r="A1223" s="375" t="s">
        <v>35415</v>
      </c>
      <c r="B1223" s="80" t="s">
        <v>35416</v>
      </c>
      <c r="C1223" s="375" t="s">
        <v>14</v>
      </c>
      <c r="D1223" s="81">
        <v>172.69</v>
      </c>
      <c r="E1223" s="81">
        <f t="shared" si="19"/>
        <v>140.4</v>
      </c>
    </row>
    <row r="1224" spans="1:5" ht="12" customHeight="1">
      <c r="A1224" s="375" t="s">
        <v>35417</v>
      </c>
      <c r="B1224" s="80" t="s">
        <v>35418</v>
      </c>
      <c r="C1224" s="375" t="s">
        <v>14</v>
      </c>
      <c r="D1224" s="81">
        <v>427.01</v>
      </c>
      <c r="E1224" s="81">
        <f t="shared" si="19"/>
        <v>347.17</v>
      </c>
    </row>
    <row r="1225" spans="1:5" ht="11.45" customHeight="1">
      <c r="A1225" s="375" t="s">
        <v>35419</v>
      </c>
      <c r="B1225" s="80" t="s">
        <v>35420</v>
      </c>
      <c r="C1225" s="375" t="s">
        <v>13</v>
      </c>
      <c r="D1225" s="81">
        <v>28077.25</v>
      </c>
      <c r="E1225" s="81">
        <f t="shared" si="19"/>
        <v>22827.040000000001</v>
      </c>
    </row>
    <row r="1226" spans="1:5" ht="21.95" customHeight="1">
      <c r="A1226" s="375" t="s">
        <v>35421</v>
      </c>
      <c r="B1226" s="80" t="s">
        <v>35422</v>
      </c>
      <c r="C1226" s="375" t="s">
        <v>14</v>
      </c>
      <c r="D1226" s="81">
        <v>7215.73</v>
      </c>
      <c r="E1226" s="81">
        <f t="shared" si="19"/>
        <v>5866.45</v>
      </c>
    </row>
    <row r="1227" spans="1:5" ht="12" customHeight="1">
      <c r="A1227" s="375" t="s">
        <v>35423</v>
      </c>
      <c r="B1227" s="80" t="s">
        <v>35424</v>
      </c>
      <c r="C1227" s="375" t="s">
        <v>14</v>
      </c>
      <c r="D1227" s="81">
        <v>9430.18</v>
      </c>
      <c r="E1227" s="81">
        <f t="shared" si="19"/>
        <v>7666.82</v>
      </c>
    </row>
    <row r="1228" spans="1:5" ht="12" customHeight="1">
      <c r="A1228" s="375" t="s">
        <v>35425</v>
      </c>
      <c r="B1228" s="80" t="s">
        <v>35426</v>
      </c>
      <c r="C1228" s="375" t="s">
        <v>14</v>
      </c>
      <c r="D1228" s="81">
        <v>2114.2199999999998</v>
      </c>
      <c r="E1228" s="81">
        <f t="shared" si="19"/>
        <v>1718.88</v>
      </c>
    </row>
    <row r="1229" spans="1:5" ht="12" customHeight="1">
      <c r="A1229" s="375" t="s">
        <v>35427</v>
      </c>
      <c r="B1229" s="80" t="s">
        <v>35428</v>
      </c>
      <c r="C1229" s="375" t="s">
        <v>14</v>
      </c>
      <c r="D1229" s="81">
        <v>2353.75</v>
      </c>
      <c r="E1229" s="81">
        <f t="shared" si="19"/>
        <v>1913.62</v>
      </c>
    </row>
    <row r="1230" spans="1:5" ht="12" customHeight="1">
      <c r="A1230" s="375" t="s">
        <v>35429</v>
      </c>
      <c r="B1230" s="80" t="s">
        <v>35430</v>
      </c>
      <c r="C1230" s="375" t="s">
        <v>14</v>
      </c>
      <c r="D1230" s="81">
        <v>3129.14</v>
      </c>
      <c r="E1230" s="81">
        <f t="shared" si="19"/>
        <v>2544.02</v>
      </c>
    </row>
    <row r="1231" spans="1:5" ht="11.45" customHeight="1">
      <c r="A1231" s="375" t="s">
        <v>35431</v>
      </c>
      <c r="B1231" s="80" t="s">
        <v>35432</v>
      </c>
      <c r="C1231" s="375" t="s">
        <v>14</v>
      </c>
      <c r="D1231" s="81">
        <v>4984.63</v>
      </c>
      <c r="E1231" s="81">
        <f t="shared" si="19"/>
        <v>4052.55</v>
      </c>
    </row>
    <row r="1232" spans="1:5" ht="12" customHeight="1">
      <c r="A1232" s="375" t="s">
        <v>35433</v>
      </c>
      <c r="B1232" s="80" t="s">
        <v>35434</v>
      </c>
      <c r="C1232" s="375" t="s">
        <v>14</v>
      </c>
      <c r="D1232" s="81">
        <v>5340.17</v>
      </c>
      <c r="E1232" s="81">
        <f t="shared" si="19"/>
        <v>4341.6099999999997</v>
      </c>
    </row>
    <row r="1233" spans="1:5" ht="12" customHeight="1">
      <c r="A1233" s="375" t="s">
        <v>35435</v>
      </c>
      <c r="B1233" s="80" t="s">
        <v>35436</v>
      </c>
      <c r="C1233" s="375" t="s">
        <v>14</v>
      </c>
      <c r="D1233" s="81">
        <v>2652.12</v>
      </c>
      <c r="E1233" s="81">
        <f t="shared" si="19"/>
        <v>2156.1999999999998</v>
      </c>
    </row>
    <row r="1234" spans="1:5" ht="12" customHeight="1">
      <c r="A1234" s="375" t="s">
        <v>35437</v>
      </c>
      <c r="B1234" s="80" t="s">
        <v>35438</v>
      </c>
      <c r="C1234" s="375" t="s">
        <v>13</v>
      </c>
      <c r="D1234" s="81">
        <v>21558.7</v>
      </c>
      <c r="E1234" s="81">
        <f t="shared" si="19"/>
        <v>17527.400000000001</v>
      </c>
    </row>
    <row r="1235" spans="1:5" ht="12" customHeight="1">
      <c r="A1235" s="375" t="s">
        <v>35439</v>
      </c>
      <c r="B1235" s="80" t="s">
        <v>35440</v>
      </c>
      <c r="C1235" s="375" t="s">
        <v>14</v>
      </c>
      <c r="D1235" s="81">
        <v>5627.12</v>
      </c>
      <c r="E1235" s="81">
        <f t="shared" si="19"/>
        <v>4574.8999999999996</v>
      </c>
    </row>
    <row r="1236" spans="1:5" ht="11.45" customHeight="1">
      <c r="A1236" s="375" t="s">
        <v>35441</v>
      </c>
      <c r="B1236" s="80" t="s">
        <v>35442</v>
      </c>
      <c r="C1236" s="375" t="s">
        <v>14</v>
      </c>
      <c r="D1236" s="81">
        <v>8203.23</v>
      </c>
      <c r="E1236" s="81">
        <f t="shared" si="19"/>
        <v>6669.3</v>
      </c>
    </row>
    <row r="1237" spans="1:5" ht="12" customHeight="1">
      <c r="A1237" s="375" t="s">
        <v>35443</v>
      </c>
      <c r="B1237" s="80" t="s">
        <v>35444</v>
      </c>
      <c r="C1237" s="375" t="s">
        <v>33278</v>
      </c>
      <c r="D1237" s="81">
        <v>710.02</v>
      </c>
      <c r="E1237" s="81">
        <f t="shared" si="19"/>
        <v>577.26</v>
      </c>
    </row>
    <row r="1238" spans="1:5" ht="12" customHeight="1">
      <c r="A1238" s="375" t="s">
        <v>35445</v>
      </c>
      <c r="B1238" s="80" t="s">
        <v>35446</v>
      </c>
      <c r="C1238" s="375" t="s">
        <v>14</v>
      </c>
      <c r="D1238" s="81">
        <v>641.44000000000005</v>
      </c>
      <c r="E1238" s="81">
        <f t="shared" si="19"/>
        <v>521.5</v>
      </c>
    </row>
    <row r="1239" spans="1:5" ht="12" customHeight="1">
      <c r="A1239" s="375" t="s">
        <v>35447</v>
      </c>
      <c r="B1239" s="80" t="s">
        <v>35448</v>
      </c>
      <c r="C1239" s="375" t="s">
        <v>14</v>
      </c>
      <c r="D1239" s="81">
        <v>835.37</v>
      </c>
      <c r="E1239" s="81">
        <f t="shared" si="19"/>
        <v>679.17</v>
      </c>
    </row>
    <row r="1240" spans="1:5" ht="11.45" customHeight="1">
      <c r="A1240" s="375" t="s">
        <v>35449</v>
      </c>
      <c r="B1240" s="80" t="s">
        <v>35450</v>
      </c>
      <c r="C1240" s="375" t="s">
        <v>14</v>
      </c>
      <c r="D1240" s="81">
        <v>5116.05</v>
      </c>
      <c r="E1240" s="81">
        <f t="shared" si="19"/>
        <v>4159.3999999999996</v>
      </c>
    </row>
    <row r="1241" spans="1:5" ht="12" customHeight="1">
      <c r="A1241" s="375" t="s">
        <v>35451</v>
      </c>
      <c r="B1241" s="80" t="s">
        <v>35452</v>
      </c>
      <c r="C1241" s="375" t="s">
        <v>102</v>
      </c>
      <c r="D1241" s="81">
        <v>1598.48</v>
      </c>
      <c r="E1241" s="81">
        <f t="shared" si="19"/>
        <v>1299.58</v>
      </c>
    </row>
    <row r="1242" spans="1:5" ht="12" customHeight="1">
      <c r="A1242" s="375" t="s">
        <v>35453</v>
      </c>
      <c r="B1242" s="80" t="s">
        <v>35454</v>
      </c>
      <c r="C1242" s="375" t="s">
        <v>13</v>
      </c>
      <c r="D1242" s="81">
        <v>2426.81</v>
      </c>
      <c r="E1242" s="81">
        <f t="shared" si="19"/>
        <v>1973.02</v>
      </c>
    </row>
    <row r="1243" spans="1:5" ht="12" customHeight="1">
      <c r="A1243" s="375" t="s">
        <v>35455</v>
      </c>
      <c r="B1243" s="80" t="s">
        <v>35456</v>
      </c>
      <c r="C1243" s="375" t="s">
        <v>13</v>
      </c>
      <c r="D1243" s="81">
        <v>1334.26</v>
      </c>
      <c r="E1243" s="81">
        <f t="shared" si="19"/>
        <v>1084.77</v>
      </c>
    </row>
    <row r="1244" spans="1:5" ht="11.45" customHeight="1">
      <c r="A1244" s="375" t="s">
        <v>35457</v>
      </c>
      <c r="B1244" s="80" t="s">
        <v>35458</v>
      </c>
      <c r="C1244" s="375" t="s">
        <v>14</v>
      </c>
      <c r="D1244" s="81">
        <v>4091.09</v>
      </c>
      <c r="E1244" s="81">
        <f t="shared" si="19"/>
        <v>3326.09</v>
      </c>
    </row>
    <row r="1245" spans="1:5" ht="12" customHeight="1">
      <c r="A1245" s="375" t="s">
        <v>35459</v>
      </c>
      <c r="B1245" s="80" t="s">
        <v>35460</v>
      </c>
      <c r="C1245" s="375" t="s">
        <v>13</v>
      </c>
      <c r="D1245" s="81">
        <v>2833.14</v>
      </c>
      <c r="E1245" s="81">
        <f t="shared" si="19"/>
        <v>2303.37</v>
      </c>
    </row>
    <row r="1246" spans="1:5" ht="12" customHeight="1">
      <c r="A1246" s="375" t="s">
        <v>35461</v>
      </c>
      <c r="B1246" s="80" t="s">
        <v>35462</v>
      </c>
      <c r="C1246" s="375" t="s">
        <v>13</v>
      </c>
      <c r="D1246" s="81">
        <v>3363.71</v>
      </c>
      <c r="E1246" s="81">
        <f t="shared" si="19"/>
        <v>2734.73</v>
      </c>
    </row>
    <row r="1247" spans="1:5" ht="12" customHeight="1">
      <c r="A1247" s="375" t="s">
        <v>35463</v>
      </c>
      <c r="B1247" s="80" t="s">
        <v>35464</v>
      </c>
      <c r="C1247" s="375" t="s">
        <v>13</v>
      </c>
      <c r="D1247" s="81">
        <v>2639.2</v>
      </c>
      <c r="E1247" s="81">
        <f t="shared" si="19"/>
        <v>2145.6999999999998</v>
      </c>
    </row>
    <row r="1248" spans="1:5" ht="12" customHeight="1">
      <c r="A1248" s="375" t="s">
        <v>35465</v>
      </c>
      <c r="B1248" s="80" t="s">
        <v>35466</v>
      </c>
      <c r="C1248" s="375" t="s">
        <v>33278</v>
      </c>
      <c r="D1248" s="81">
        <v>710.02</v>
      </c>
      <c r="E1248" s="81">
        <f t="shared" si="19"/>
        <v>577.26</v>
      </c>
    </row>
    <row r="1249" spans="1:5" ht="11.45" customHeight="1">
      <c r="A1249" s="375" t="s">
        <v>35467</v>
      </c>
      <c r="B1249" s="80" t="s">
        <v>35468</v>
      </c>
      <c r="C1249" s="375" t="s">
        <v>14</v>
      </c>
      <c r="D1249" s="81">
        <v>388.35</v>
      </c>
      <c r="E1249" s="81">
        <f t="shared" si="19"/>
        <v>315.74</v>
      </c>
    </row>
    <row r="1250" spans="1:5" ht="12" customHeight="1">
      <c r="A1250" s="375" t="s">
        <v>35469</v>
      </c>
      <c r="B1250" s="80" t="s">
        <v>35470</v>
      </c>
      <c r="C1250" s="375" t="s">
        <v>14</v>
      </c>
      <c r="D1250" s="81">
        <v>741.05</v>
      </c>
      <c r="E1250" s="81">
        <f t="shared" si="19"/>
        <v>602.48</v>
      </c>
    </row>
    <row r="1251" spans="1:5" ht="12" customHeight="1">
      <c r="A1251" s="375" t="s">
        <v>35471</v>
      </c>
      <c r="B1251" s="80" t="s">
        <v>35472</v>
      </c>
      <c r="C1251" s="375" t="s">
        <v>14</v>
      </c>
      <c r="D1251" s="81">
        <v>789.03</v>
      </c>
      <c r="E1251" s="81">
        <f t="shared" si="19"/>
        <v>641.49</v>
      </c>
    </row>
    <row r="1252" spans="1:5" ht="12.2" customHeight="1">
      <c r="A1252" s="375" t="s">
        <v>35473</v>
      </c>
      <c r="B1252" s="80" t="s">
        <v>35474</v>
      </c>
      <c r="C1252" s="375" t="s">
        <v>14</v>
      </c>
      <c r="D1252" s="81">
        <v>1314.94</v>
      </c>
      <c r="E1252" s="81">
        <f t="shared" si="19"/>
        <v>1069.06</v>
      </c>
    </row>
    <row r="1253" spans="1:5" ht="169.5" customHeight="1">
      <c r="A1253" s="375" t="s">
        <v>35475</v>
      </c>
      <c r="B1253" s="80" t="s">
        <v>35476</v>
      </c>
      <c r="C1253" s="375" t="s">
        <v>14</v>
      </c>
      <c r="D1253" s="81">
        <v>754.54</v>
      </c>
      <c r="E1253" s="81">
        <f t="shared" si="19"/>
        <v>613.45000000000005</v>
      </c>
    </row>
    <row r="1254" spans="1:5" ht="45.95" customHeight="1">
      <c r="A1254" s="375" t="s">
        <v>35477</v>
      </c>
      <c r="B1254" s="80" t="s">
        <v>35478</v>
      </c>
      <c r="C1254" s="375" t="s">
        <v>14</v>
      </c>
      <c r="D1254" s="81">
        <v>1321.55</v>
      </c>
      <c r="E1254" s="81">
        <f t="shared" si="19"/>
        <v>1074.44</v>
      </c>
    </row>
    <row r="1255" spans="1:5" ht="12" customHeight="1">
      <c r="A1255" s="375" t="s">
        <v>35479</v>
      </c>
      <c r="B1255" s="80" t="s">
        <v>35480</v>
      </c>
      <c r="C1255" s="375" t="s">
        <v>14</v>
      </c>
      <c r="D1255" s="81">
        <v>1788.68</v>
      </c>
      <c r="E1255" s="81">
        <f t="shared" si="19"/>
        <v>1454.22</v>
      </c>
    </row>
    <row r="1256" spans="1:5" ht="12" customHeight="1">
      <c r="A1256" s="375" t="s">
        <v>35481</v>
      </c>
      <c r="B1256" s="80" t="s">
        <v>35482</v>
      </c>
      <c r="C1256" s="375" t="s">
        <v>14</v>
      </c>
      <c r="D1256" s="81">
        <v>106.42</v>
      </c>
      <c r="E1256" s="81">
        <f t="shared" si="19"/>
        <v>86.53</v>
      </c>
    </row>
    <row r="1257" spans="1:5" ht="11.45" customHeight="1">
      <c r="A1257" s="375" t="s">
        <v>35483</v>
      </c>
      <c r="B1257" s="80" t="s">
        <v>35484</v>
      </c>
      <c r="C1257" s="375" t="s">
        <v>14</v>
      </c>
      <c r="D1257" s="81">
        <v>125.3</v>
      </c>
      <c r="E1257" s="81">
        <f t="shared" si="19"/>
        <v>101.87</v>
      </c>
    </row>
    <row r="1258" spans="1:5" ht="12" customHeight="1">
      <c r="A1258" s="375" t="s">
        <v>35485</v>
      </c>
      <c r="B1258" s="80" t="s">
        <v>35486</v>
      </c>
      <c r="C1258" s="375" t="s">
        <v>102</v>
      </c>
      <c r="D1258" s="81">
        <v>3677.55</v>
      </c>
      <c r="E1258" s="81">
        <f t="shared" si="19"/>
        <v>2989.88</v>
      </c>
    </row>
    <row r="1259" spans="1:5" ht="12" customHeight="1">
      <c r="A1259" s="375" t="s">
        <v>35487</v>
      </c>
      <c r="B1259" s="80" t="s">
        <v>35488</v>
      </c>
      <c r="C1259" s="375" t="s">
        <v>102</v>
      </c>
      <c r="D1259" s="81">
        <v>3794.53</v>
      </c>
      <c r="E1259" s="81">
        <f t="shared" si="19"/>
        <v>3084.99</v>
      </c>
    </row>
    <row r="1260" spans="1:5" ht="12" customHeight="1">
      <c r="A1260" s="375" t="s">
        <v>35489</v>
      </c>
      <c r="B1260" s="80" t="s">
        <v>35490</v>
      </c>
      <c r="C1260" s="375" t="s">
        <v>102</v>
      </c>
      <c r="D1260" s="81">
        <v>2369.16</v>
      </c>
      <c r="E1260" s="81">
        <f t="shared" si="19"/>
        <v>1926.15</v>
      </c>
    </row>
    <row r="1261" spans="1:5" ht="12" customHeight="1">
      <c r="A1261" s="375" t="s">
        <v>35491</v>
      </c>
      <c r="B1261" s="80" t="s">
        <v>35492</v>
      </c>
      <c r="C1261" s="375" t="s">
        <v>102</v>
      </c>
      <c r="D1261" s="81">
        <v>1684.88</v>
      </c>
      <c r="E1261" s="81">
        <f t="shared" si="19"/>
        <v>1369.83</v>
      </c>
    </row>
    <row r="1262" spans="1:5" ht="11.45" customHeight="1">
      <c r="A1262" s="375" t="s">
        <v>35493</v>
      </c>
      <c r="B1262" s="80" t="s">
        <v>35494</v>
      </c>
      <c r="C1262" s="375" t="s">
        <v>14</v>
      </c>
      <c r="D1262" s="81">
        <v>144.59</v>
      </c>
      <c r="E1262" s="81">
        <f t="shared" si="19"/>
        <v>117.56</v>
      </c>
    </row>
    <row r="1263" spans="1:5" ht="12" customHeight="1">
      <c r="A1263" s="375" t="s">
        <v>35495</v>
      </c>
      <c r="B1263" s="80" t="s">
        <v>35496</v>
      </c>
      <c r="C1263" s="375" t="s">
        <v>14</v>
      </c>
      <c r="D1263" s="81">
        <v>79.209999999999994</v>
      </c>
      <c r="E1263" s="81">
        <f t="shared" si="19"/>
        <v>64.400000000000006</v>
      </c>
    </row>
    <row r="1264" spans="1:5" ht="12" customHeight="1">
      <c r="A1264" s="375" t="s">
        <v>35497</v>
      </c>
      <c r="B1264" s="80" t="s">
        <v>35498</v>
      </c>
      <c r="C1264" s="375" t="s">
        <v>13</v>
      </c>
      <c r="D1264" s="81">
        <v>515.49</v>
      </c>
      <c r="E1264" s="81">
        <f t="shared" si="19"/>
        <v>419.1</v>
      </c>
    </row>
    <row r="1265" spans="1:5" ht="12" customHeight="1">
      <c r="A1265" s="375" t="s">
        <v>35499</v>
      </c>
      <c r="B1265" s="80" t="s">
        <v>35500</v>
      </c>
      <c r="C1265" s="375" t="s">
        <v>14</v>
      </c>
      <c r="D1265" s="81">
        <v>672.97</v>
      </c>
      <c r="E1265" s="81">
        <f t="shared" si="19"/>
        <v>547.14</v>
      </c>
    </row>
    <row r="1266" spans="1:5" ht="11.45" customHeight="1">
      <c r="A1266" s="375" t="s">
        <v>35501</v>
      </c>
      <c r="B1266" s="80" t="s">
        <v>35502</v>
      </c>
      <c r="C1266" s="375" t="s">
        <v>102</v>
      </c>
      <c r="D1266" s="81">
        <v>3651.29</v>
      </c>
      <c r="E1266" s="81">
        <f t="shared" si="19"/>
        <v>2968.53</v>
      </c>
    </row>
    <row r="1267" spans="1:5" ht="12" customHeight="1">
      <c r="A1267" s="375" t="s">
        <v>35503</v>
      </c>
      <c r="B1267" s="80" t="s">
        <v>35504</v>
      </c>
      <c r="C1267" s="375" t="s">
        <v>102</v>
      </c>
      <c r="D1267" s="81">
        <v>2223.64</v>
      </c>
      <c r="E1267" s="81">
        <f t="shared" si="19"/>
        <v>1807.84</v>
      </c>
    </row>
    <row r="1268" spans="1:5" ht="12" customHeight="1">
      <c r="A1268" s="417" t="s">
        <v>33234</v>
      </c>
      <c r="B1268" s="418"/>
      <c r="C1268" s="418"/>
      <c r="E1268" s="81">
        <f t="shared" si="19"/>
        <v>0</v>
      </c>
    </row>
    <row r="1269" spans="1:5" ht="12" customHeight="1">
      <c r="A1269" s="419" t="s">
        <v>33235</v>
      </c>
      <c r="B1269" s="376" t="s">
        <v>14652</v>
      </c>
      <c r="C1269" s="377" t="s">
        <v>33236</v>
      </c>
      <c r="E1269" s="81">
        <f t="shared" si="19"/>
        <v>0</v>
      </c>
    </row>
    <row r="1270" spans="1:5" ht="11.45" customHeight="1">
      <c r="E1270" s="81">
        <f t="shared" si="19"/>
        <v>0</v>
      </c>
    </row>
    <row r="1271" spans="1:5" ht="12" customHeight="1">
      <c r="A1271" s="375" t="s">
        <v>35505</v>
      </c>
      <c r="B1271" s="80" t="s">
        <v>35506</v>
      </c>
      <c r="C1271" s="375" t="s">
        <v>102</v>
      </c>
      <c r="D1271" s="81">
        <v>4231.78</v>
      </c>
      <c r="E1271" s="81">
        <f t="shared" si="19"/>
        <v>3440.48</v>
      </c>
    </row>
    <row r="1272" spans="1:5" ht="12" customHeight="1">
      <c r="A1272" s="375" t="s">
        <v>35507</v>
      </c>
      <c r="B1272" s="80" t="s">
        <v>35508</v>
      </c>
      <c r="C1272" s="375" t="s">
        <v>14</v>
      </c>
      <c r="D1272" s="81">
        <v>493.62</v>
      </c>
      <c r="E1272" s="81">
        <f t="shared" si="19"/>
        <v>401.32</v>
      </c>
    </row>
    <row r="1273" spans="1:5" ht="12" customHeight="1">
      <c r="A1273" s="375" t="s">
        <v>35509</v>
      </c>
      <c r="B1273" s="80" t="s">
        <v>35510</v>
      </c>
      <c r="C1273" s="375" t="s">
        <v>14</v>
      </c>
      <c r="D1273" s="81">
        <v>4024.34</v>
      </c>
      <c r="E1273" s="81">
        <f t="shared" si="19"/>
        <v>3271.83</v>
      </c>
    </row>
    <row r="1274" spans="1:5" ht="12" customHeight="1">
      <c r="A1274" s="375" t="s">
        <v>35511</v>
      </c>
      <c r="B1274" s="80" t="s">
        <v>35512</v>
      </c>
      <c r="C1274" s="375" t="s">
        <v>102</v>
      </c>
      <c r="D1274" s="81">
        <v>3548.16</v>
      </c>
      <c r="E1274" s="81">
        <f t="shared" si="19"/>
        <v>2884.69</v>
      </c>
    </row>
    <row r="1275" spans="1:5" ht="11.45" customHeight="1">
      <c r="A1275" s="375" t="s">
        <v>35513</v>
      </c>
      <c r="B1275" s="80" t="s">
        <v>35514</v>
      </c>
      <c r="C1275" s="375" t="s">
        <v>33278</v>
      </c>
      <c r="D1275" s="81">
        <v>710.02</v>
      </c>
      <c r="E1275" s="81">
        <f t="shared" si="19"/>
        <v>577.26</v>
      </c>
    </row>
    <row r="1276" spans="1:5" ht="12" customHeight="1">
      <c r="A1276" s="375" t="s">
        <v>35515</v>
      </c>
      <c r="B1276" s="80" t="s">
        <v>35516</v>
      </c>
      <c r="C1276" s="375" t="s">
        <v>13</v>
      </c>
      <c r="D1276" s="81">
        <v>1631.97</v>
      </c>
      <c r="E1276" s="81">
        <f t="shared" si="19"/>
        <v>1326.81</v>
      </c>
    </row>
    <row r="1277" spans="1:5" ht="12" customHeight="1">
      <c r="A1277" s="375" t="s">
        <v>35517</v>
      </c>
      <c r="B1277" s="80" t="s">
        <v>35518</v>
      </c>
      <c r="C1277" s="375" t="s">
        <v>16</v>
      </c>
      <c r="D1277" s="81">
        <v>1554.96</v>
      </c>
      <c r="E1277" s="81">
        <f t="shared" si="19"/>
        <v>1264.2</v>
      </c>
    </row>
    <row r="1278" spans="1:5" ht="12" customHeight="1">
      <c r="A1278" s="375" t="s">
        <v>35519</v>
      </c>
      <c r="B1278" s="80" t="s">
        <v>35520</v>
      </c>
      <c r="C1278" s="375" t="s">
        <v>14</v>
      </c>
      <c r="D1278" s="81">
        <v>1636.56</v>
      </c>
      <c r="E1278" s="81">
        <f t="shared" si="19"/>
        <v>1330.54</v>
      </c>
    </row>
    <row r="1279" spans="1:5" ht="12" customHeight="1">
      <c r="A1279" s="375" t="s">
        <v>35521</v>
      </c>
      <c r="B1279" s="80" t="s">
        <v>35522</v>
      </c>
      <c r="C1279" s="375" t="s">
        <v>14</v>
      </c>
      <c r="D1279" s="81">
        <v>239.05</v>
      </c>
      <c r="E1279" s="81">
        <f t="shared" si="19"/>
        <v>194.35</v>
      </c>
    </row>
    <row r="1280" spans="1:5" ht="11.45" customHeight="1">
      <c r="A1280" s="375" t="s">
        <v>35523</v>
      </c>
      <c r="B1280" s="80" t="s">
        <v>35524</v>
      </c>
      <c r="C1280" s="375" t="s">
        <v>14</v>
      </c>
      <c r="D1280" s="81">
        <v>698.09</v>
      </c>
      <c r="E1280" s="81">
        <f t="shared" si="19"/>
        <v>567.55999999999995</v>
      </c>
    </row>
    <row r="1281" spans="1:5" ht="12" customHeight="1">
      <c r="A1281" s="375" t="s">
        <v>35525</v>
      </c>
      <c r="B1281" s="80" t="s">
        <v>35526</v>
      </c>
      <c r="C1281" s="375" t="s">
        <v>14</v>
      </c>
      <c r="D1281" s="81">
        <v>1068.17</v>
      </c>
      <c r="E1281" s="81">
        <f t="shared" si="19"/>
        <v>868.44</v>
      </c>
    </row>
    <row r="1282" spans="1:5" ht="12" customHeight="1">
      <c r="A1282" s="375" t="s">
        <v>35527</v>
      </c>
      <c r="B1282" s="80" t="s">
        <v>35528</v>
      </c>
      <c r="C1282" s="375" t="s">
        <v>14</v>
      </c>
      <c r="D1282" s="81">
        <v>4826.8599999999997</v>
      </c>
      <c r="E1282" s="81">
        <f t="shared" si="19"/>
        <v>3924.28</v>
      </c>
    </row>
    <row r="1283" spans="1:5" ht="12" customHeight="1">
      <c r="A1283" s="375" t="s">
        <v>35529</v>
      </c>
      <c r="B1283" s="80" t="s">
        <v>35530</v>
      </c>
      <c r="C1283" s="375" t="s">
        <v>14</v>
      </c>
      <c r="D1283" s="81">
        <v>1952.05</v>
      </c>
      <c r="E1283" s="81">
        <f t="shared" si="19"/>
        <v>1587.04</v>
      </c>
    </row>
    <row r="1284" spans="1:5" ht="11.45" customHeight="1">
      <c r="A1284" s="375" t="s">
        <v>35531</v>
      </c>
      <c r="B1284" s="80" t="s">
        <v>35532</v>
      </c>
      <c r="C1284" s="375" t="s">
        <v>14</v>
      </c>
      <c r="D1284" s="81">
        <v>1507.87</v>
      </c>
      <c r="E1284" s="81">
        <f t="shared" si="19"/>
        <v>1225.92</v>
      </c>
    </row>
    <row r="1285" spans="1:5" ht="12" customHeight="1">
      <c r="A1285" s="375" t="s">
        <v>35533</v>
      </c>
      <c r="B1285" s="80" t="s">
        <v>35534</v>
      </c>
      <c r="C1285" s="375" t="s">
        <v>14</v>
      </c>
      <c r="D1285" s="81">
        <v>539.88</v>
      </c>
      <c r="E1285" s="81">
        <f t="shared" ref="E1285:E1348" si="20">ROUNDUP(D1285/1.23,2)</f>
        <v>438.93</v>
      </c>
    </row>
    <row r="1286" spans="1:5" ht="12" customHeight="1">
      <c r="A1286" s="375" t="s">
        <v>35535</v>
      </c>
      <c r="B1286" s="80" t="s">
        <v>35536</v>
      </c>
      <c r="C1286" s="375" t="s">
        <v>14</v>
      </c>
      <c r="D1286" s="81">
        <v>764.84</v>
      </c>
      <c r="E1286" s="81">
        <f t="shared" si="20"/>
        <v>621.83000000000004</v>
      </c>
    </row>
    <row r="1287" spans="1:5" ht="12" customHeight="1">
      <c r="A1287" s="375" t="s">
        <v>35537</v>
      </c>
      <c r="B1287" s="80" t="s">
        <v>35538</v>
      </c>
      <c r="C1287" s="375" t="s">
        <v>14</v>
      </c>
      <c r="D1287" s="81">
        <v>817.68</v>
      </c>
      <c r="E1287" s="81">
        <f t="shared" si="20"/>
        <v>664.79</v>
      </c>
    </row>
    <row r="1288" spans="1:5" ht="12" customHeight="1">
      <c r="A1288" s="375" t="s">
        <v>35539</v>
      </c>
      <c r="B1288" s="80" t="s">
        <v>35540</v>
      </c>
      <c r="C1288" s="375" t="s">
        <v>14</v>
      </c>
      <c r="D1288" s="81">
        <v>75.3</v>
      </c>
      <c r="E1288" s="81">
        <f t="shared" si="20"/>
        <v>61.22</v>
      </c>
    </row>
    <row r="1289" spans="1:5" ht="11.45" customHeight="1">
      <c r="A1289" s="375" t="s">
        <v>35541</v>
      </c>
      <c r="B1289" s="80" t="s">
        <v>35542</v>
      </c>
      <c r="C1289" s="375" t="s">
        <v>14</v>
      </c>
      <c r="D1289" s="81">
        <v>76.27</v>
      </c>
      <c r="E1289" s="81">
        <f t="shared" si="20"/>
        <v>62.01</v>
      </c>
    </row>
    <row r="1290" spans="1:5" ht="12" customHeight="1">
      <c r="A1290" s="375" t="s">
        <v>35543</v>
      </c>
      <c r="B1290" s="80" t="s">
        <v>35544</v>
      </c>
      <c r="C1290" s="375" t="s">
        <v>14</v>
      </c>
      <c r="D1290" s="81">
        <v>841.67</v>
      </c>
      <c r="E1290" s="81">
        <f t="shared" si="20"/>
        <v>684.29</v>
      </c>
    </row>
    <row r="1291" spans="1:5" ht="12" customHeight="1">
      <c r="A1291" s="375" t="s">
        <v>35545</v>
      </c>
      <c r="B1291" s="80" t="s">
        <v>35546</v>
      </c>
      <c r="C1291" s="375" t="s">
        <v>14</v>
      </c>
      <c r="D1291" s="81">
        <v>95.34</v>
      </c>
      <c r="E1291" s="81">
        <f t="shared" si="20"/>
        <v>77.52</v>
      </c>
    </row>
    <row r="1292" spans="1:5" ht="12" customHeight="1">
      <c r="A1292" s="375" t="s">
        <v>35547</v>
      </c>
      <c r="B1292" s="80" t="s">
        <v>35548</v>
      </c>
      <c r="C1292" s="375" t="s">
        <v>14</v>
      </c>
      <c r="D1292" s="81">
        <v>734.54</v>
      </c>
      <c r="E1292" s="81">
        <f t="shared" si="20"/>
        <v>597.19000000000005</v>
      </c>
    </row>
    <row r="1293" spans="1:5" ht="12" customHeight="1">
      <c r="A1293" s="375" t="s">
        <v>35549</v>
      </c>
      <c r="B1293" s="80" t="s">
        <v>35550</v>
      </c>
      <c r="C1293" s="375" t="s">
        <v>14</v>
      </c>
      <c r="D1293" s="81">
        <v>977.79</v>
      </c>
      <c r="E1293" s="81">
        <f t="shared" si="20"/>
        <v>794.96</v>
      </c>
    </row>
    <row r="1294" spans="1:5" ht="11.45" customHeight="1">
      <c r="A1294" s="375" t="s">
        <v>35551</v>
      </c>
      <c r="B1294" s="80" t="s">
        <v>35552</v>
      </c>
      <c r="C1294" s="375" t="s">
        <v>14</v>
      </c>
      <c r="D1294" s="81">
        <v>772.87</v>
      </c>
      <c r="E1294" s="81">
        <f t="shared" si="20"/>
        <v>628.35</v>
      </c>
    </row>
    <row r="1295" spans="1:5" ht="12" customHeight="1">
      <c r="A1295" s="375" t="s">
        <v>35553</v>
      </c>
      <c r="B1295" s="80" t="s">
        <v>35554</v>
      </c>
      <c r="C1295" s="375" t="s">
        <v>14</v>
      </c>
      <c r="D1295" s="81">
        <v>817.76</v>
      </c>
      <c r="E1295" s="81">
        <f t="shared" si="20"/>
        <v>664.85</v>
      </c>
    </row>
    <row r="1296" spans="1:5" ht="12" customHeight="1">
      <c r="A1296" s="375" t="s">
        <v>35555</v>
      </c>
      <c r="B1296" s="80" t="s">
        <v>35556</v>
      </c>
      <c r="C1296" s="375" t="s">
        <v>14</v>
      </c>
      <c r="D1296" s="81">
        <v>894.89</v>
      </c>
      <c r="E1296" s="81">
        <f t="shared" si="20"/>
        <v>727.56</v>
      </c>
    </row>
    <row r="1297" spans="1:5" ht="12" customHeight="1">
      <c r="A1297" s="375" t="s">
        <v>35557</v>
      </c>
      <c r="B1297" s="80" t="s">
        <v>35558</v>
      </c>
      <c r="C1297" s="375" t="s">
        <v>14</v>
      </c>
      <c r="D1297" s="81">
        <v>250.6</v>
      </c>
      <c r="E1297" s="81">
        <f t="shared" si="20"/>
        <v>203.74</v>
      </c>
    </row>
    <row r="1298" spans="1:5" ht="11.45" customHeight="1">
      <c r="A1298" s="375" t="s">
        <v>35559</v>
      </c>
      <c r="B1298" s="80" t="s">
        <v>35560</v>
      </c>
      <c r="C1298" s="375" t="s">
        <v>14</v>
      </c>
      <c r="D1298" s="81">
        <v>438.39</v>
      </c>
      <c r="E1298" s="81">
        <f t="shared" si="20"/>
        <v>356.42</v>
      </c>
    </row>
    <row r="1299" spans="1:5" ht="12" customHeight="1">
      <c r="A1299" s="375" t="s">
        <v>35561</v>
      </c>
      <c r="B1299" s="80" t="s">
        <v>35562</v>
      </c>
      <c r="C1299" s="375" t="s">
        <v>33278</v>
      </c>
      <c r="D1299" s="81">
        <v>710.02</v>
      </c>
      <c r="E1299" s="81">
        <f t="shared" si="20"/>
        <v>577.26</v>
      </c>
    </row>
    <row r="1300" spans="1:5" ht="12" customHeight="1">
      <c r="A1300" s="375" t="s">
        <v>35563</v>
      </c>
      <c r="B1300" s="80" t="s">
        <v>35564</v>
      </c>
      <c r="C1300" s="375" t="s">
        <v>13</v>
      </c>
      <c r="D1300" s="81">
        <v>10.98</v>
      </c>
      <c r="E1300" s="81">
        <f t="shared" si="20"/>
        <v>8.93</v>
      </c>
    </row>
    <row r="1301" spans="1:5" ht="12" customHeight="1">
      <c r="A1301" s="375" t="s">
        <v>35565</v>
      </c>
      <c r="B1301" s="80" t="s">
        <v>35566</v>
      </c>
      <c r="C1301" s="375" t="s">
        <v>13</v>
      </c>
      <c r="D1301" s="81">
        <v>6.31</v>
      </c>
      <c r="E1301" s="81">
        <f t="shared" si="20"/>
        <v>5.14</v>
      </c>
    </row>
    <row r="1302" spans="1:5" ht="12" customHeight="1">
      <c r="A1302" s="375" t="s">
        <v>35567</v>
      </c>
      <c r="B1302" s="80" t="s">
        <v>8175</v>
      </c>
      <c r="C1302" s="375" t="s">
        <v>13</v>
      </c>
      <c r="D1302" s="81">
        <v>4.12</v>
      </c>
      <c r="E1302" s="81">
        <f t="shared" si="20"/>
        <v>3.35</v>
      </c>
    </row>
    <row r="1303" spans="1:5" ht="11.45" customHeight="1">
      <c r="A1303" s="375" t="s">
        <v>35568</v>
      </c>
      <c r="B1303" s="80" t="s">
        <v>33380</v>
      </c>
      <c r="C1303" s="375" t="s">
        <v>33278</v>
      </c>
      <c r="D1303" s="81">
        <v>710.02</v>
      </c>
      <c r="E1303" s="81">
        <f t="shared" si="20"/>
        <v>577.26</v>
      </c>
    </row>
    <row r="1304" spans="1:5" ht="12" customHeight="1">
      <c r="A1304" s="375" t="s">
        <v>35569</v>
      </c>
      <c r="B1304" s="80" t="s">
        <v>35570</v>
      </c>
      <c r="C1304" s="375" t="s">
        <v>14</v>
      </c>
      <c r="D1304" s="81">
        <v>94.04</v>
      </c>
      <c r="E1304" s="81">
        <f t="shared" si="20"/>
        <v>76.459999999999994</v>
      </c>
    </row>
    <row r="1305" spans="1:5" ht="12.95" customHeight="1">
      <c r="A1305" s="375" t="s">
        <v>35571</v>
      </c>
      <c r="B1305" s="80" t="s">
        <v>35572</v>
      </c>
      <c r="C1305" s="375" t="s">
        <v>14</v>
      </c>
      <c r="D1305" s="81">
        <v>37.78</v>
      </c>
      <c r="E1305" s="81">
        <f t="shared" si="20"/>
        <v>30.72</v>
      </c>
    </row>
    <row r="1306" spans="1:5" ht="169.5" customHeight="1">
      <c r="A1306" s="375" t="s">
        <v>35573</v>
      </c>
      <c r="B1306" s="80" t="s">
        <v>8176</v>
      </c>
      <c r="C1306" s="375" t="s">
        <v>14</v>
      </c>
      <c r="D1306" s="81">
        <v>8.93</v>
      </c>
      <c r="E1306" s="81">
        <f t="shared" si="20"/>
        <v>7.27</v>
      </c>
    </row>
    <row r="1307" spans="1:5" ht="45.95" customHeight="1">
      <c r="A1307" s="375" t="s">
        <v>35574</v>
      </c>
      <c r="B1307" s="80" t="s">
        <v>8177</v>
      </c>
      <c r="C1307" s="375" t="s">
        <v>14</v>
      </c>
      <c r="D1307" s="81">
        <v>13.74</v>
      </c>
      <c r="E1307" s="81">
        <f t="shared" si="20"/>
        <v>11.18</v>
      </c>
    </row>
    <row r="1308" spans="1:5" ht="12" customHeight="1">
      <c r="A1308" s="375" t="s">
        <v>35575</v>
      </c>
      <c r="B1308" s="80" t="s">
        <v>35576</v>
      </c>
      <c r="C1308" s="375" t="s">
        <v>14</v>
      </c>
      <c r="D1308" s="81">
        <v>68.7</v>
      </c>
      <c r="E1308" s="81">
        <f t="shared" si="20"/>
        <v>55.86</v>
      </c>
    </row>
    <row r="1309" spans="1:5" ht="12" customHeight="1">
      <c r="A1309" s="375" t="s">
        <v>35577</v>
      </c>
      <c r="B1309" s="80" t="s">
        <v>35578</v>
      </c>
      <c r="C1309" s="375" t="s">
        <v>14</v>
      </c>
      <c r="D1309" s="81">
        <v>188.08</v>
      </c>
      <c r="E1309" s="81">
        <f t="shared" si="20"/>
        <v>152.91999999999999</v>
      </c>
    </row>
    <row r="1310" spans="1:5" ht="11.45" customHeight="1">
      <c r="A1310" s="375" t="s">
        <v>35579</v>
      </c>
      <c r="B1310" s="80" t="s">
        <v>35580</v>
      </c>
      <c r="C1310" s="375" t="s">
        <v>14</v>
      </c>
      <c r="D1310" s="81">
        <v>274.8</v>
      </c>
      <c r="E1310" s="81">
        <f t="shared" si="20"/>
        <v>223.42</v>
      </c>
    </row>
    <row r="1311" spans="1:5" ht="21.95" customHeight="1">
      <c r="A1311" s="375" t="s">
        <v>35581</v>
      </c>
      <c r="B1311" s="80" t="s">
        <v>35582</v>
      </c>
      <c r="C1311" s="375" t="s">
        <v>14</v>
      </c>
      <c r="D1311" s="81">
        <v>103.05</v>
      </c>
      <c r="E1311" s="81">
        <f t="shared" si="20"/>
        <v>83.79</v>
      </c>
    </row>
    <row r="1312" spans="1:5" ht="21.95" customHeight="1">
      <c r="A1312" s="375" t="s">
        <v>35583</v>
      </c>
      <c r="B1312" s="80" t="s">
        <v>8165</v>
      </c>
      <c r="C1312" s="375" t="s">
        <v>33278</v>
      </c>
      <c r="D1312" s="81">
        <v>710.02</v>
      </c>
      <c r="E1312" s="81">
        <f t="shared" si="20"/>
        <v>577.26</v>
      </c>
    </row>
    <row r="1313" spans="1:5" ht="12" customHeight="1">
      <c r="A1313" s="375" t="s">
        <v>35584</v>
      </c>
      <c r="B1313" s="80" t="s">
        <v>35585</v>
      </c>
      <c r="C1313" s="375" t="s">
        <v>14</v>
      </c>
      <c r="D1313" s="81">
        <v>190.09</v>
      </c>
      <c r="E1313" s="81">
        <f t="shared" si="20"/>
        <v>154.55000000000001</v>
      </c>
    </row>
    <row r="1314" spans="1:5" ht="12" customHeight="1">
      <c r="A1314" s="375" t="s">
        <v>35586</v>
      </c>
      <c r="B1314" s="80" t="s">
        <v>35587</v>
      </c>
      <c r="C1314" s="375" t="s">
        <v>14</v>
      </c>
      <c r="D1314" s="81">
        <v>65.290000000000006</v>
      </c>
      <c r="E1314" s="81">
        <f t="shared" si="20"/>
        <v>53.09</v>
      </c>
    </row>
    <row r="1315" spans="1:5" ht="12" customHeight="1">
      <c r="A1315" s="375" t="s">
        <v>35588</v>
      </c>
      <c r="B1315" s="80" t="s">
        <v>8178</v>
      </c>
      <c r="C1315" s="375" t="s">
        <v>14</v>
      </c>
      <c r="D1315" s="81">
        <v>31.34</v>
      </c>
      <c r="E1315" s="81">
        <f t="shared" si="20"/>
        <v>25.48</v>
      </c>
    </row>
    <row r="1316" spans="1:5" ht="11.45" customHeight="1">
      <c r="A1316" s="375" t="s">
        <v>35589</v>
      </c>
      <c r="B1316" s="80" t="s">
        <v>8179</v>
      </c>
      <c r="C1316" s="375" t="s">
        <v>14</v>
      </c>
      <c r="D1316" s="81">
        <v>31.34</v>
      </c>
      <c r="E1316" s="81">
        <f t="shared" si="20"/>
        <v>25.48</v>
      </c>
    </row>
    <row r="1317" spans="1:5" ht="12" customHeight="1">
      <c r="A1317" s="375" t="s">
        <v>35590</v>
      </c>
      <c r="B1317" s="80" t="s">
        <v>35591</v>
      </c>
      <c r="C1317" s="375" t="s">
        <v>14</v>
      </c>
      <c r="D1317" s="81">
        <v>250.77</v>
      </c>
      <c r="E1317" s="81">
        <f t="shared" si="20"/>
        <v>203.88</v>
      </c>
    </row>
    <row r="1318" spans="1:5" ht="12" customHeight="1">
      <c r="A1318" s="375" t="s">
        <v>35592</v>
      </c>
      <c r="B1318" s="80" t="s">
        <v>35593</v>
      </c>
      <c r="C1318" s="375" t="s">
        <v>14</v>
      </c>
      <c r="D1318" s="81">
        <v>250.77</v>
      </c>
      <c r="E1318" s="81">
        <f t="shared" si="20"/>
        <v>203.88</v>
      </c>
    </row>
    <row r="1319" spans="1:5" ht="12" customHeight="1">
      <c r="A1319" s="375" t="s">
        <v>35594</v>
      </c>
      <c r="B1319" s="80" t="s">
        <v>35595</v>
      </c>
      <c r="C1319" s="375" t="s">
        <v>14</v>
      </c>
      <c r="D1319" s="81">
        <v>326.01</v>
      </c>
      <c r="E1319" s="81">
        <f t="shared" si="20"/>
        <v>265.05</v>
      </c>
    </row>
    <row r="1320" spans="1:5" ht="12" customHeight="1">
      <c r="A1320" s="375" t="s">
        <v>35596</v>
      </c>
      <c r="B1320" s="80" t="s">
        <v>35597</v>
      </c>
      <c r="C1320" s="375" t="s">
        <v>14</v>
      </c>
      <c r="D1320" s="81">
        <v>156.72999999999999</v>
      </c>
      <c r="E1320" s="81">
        <f t="shared" si="20"/>
        <v>127.43</v>
      </c>
    </row>
    <row r="1321" spans="1:5" ht="11.45" customHeight="1">
      <c r="A1321" s="375" t="s">
        <v>35598</v>
      </c>
      <c r="B1321" s="80" t="s">
        <v>35599</v>
      </c>
      <c r="C1321" s="375" t="s">
        <v>33278</v>
      </c>
      <c r="D1321" s="81">
        <v>710.02</v>
      </c>
      <c r="E1321" s="81">
        <f t="shared" si="20"/>
        <v>577.26</v>
      </c>
    </row>
    <row r="1322" spans="1:5" ht="12" customHeight="1">
      <c r="A1322" s="417" t="s">
        <v>33234</v>
      </c>
      <c r="B1322" s="418"/>
      <c r="C1322" s="418"/>
      <c r="E1322" s="81">
        <f t="shared" si="20"/>
        <v>0</v>
      </c>
    </row>
    <row r="1323" spans="1:5" ht="12" customHeight="1">
      <c r="A1323" s="419" t="s">
        <v>33235</v>
      </c>
      <c r="B1323" s="376" t="s">
        <v>14652</v>
      </c>
      <c r="C1323" s="377" t="s">
        <v>33236</v>
      </c>
      <c r="E1323" s="81">
        <f t="shared" si="20"/>
        <v>0</v>
      </c>
    </row>
    <row r="1324" spans="1:5" ht="12" customHeight="1">
      <c r="E1324" s="81">
        <f t="shared" si="20"/>
        <v>0</v>
      </c>
    </row>
    <row r="1325" spans="1:5" ht="12" customHeight="1">
      <c r="A1325" s="375" t="s">
        <v>35600</v>
      </c>
      <c r="B1325" s="80" t="s">
        <v>35601</v>
      </c>
      <c r="C1325" s="375" t="s">
        <v>14</v>
      </c>
      <c r="D1325" s="81">
        <v>390.56</v>
      </c>
      <c r="E1325" s="81">
        <f t="shared" si="20"/>
        <v>317.52999999999997</v>
      </c>
    </row>
    <row r="1326" spans="1:5" ht="11.45" customHeight="1">
      <c r="A1326" s="375" t="s">
        <v>35602</v>
      </c>
      <c r="B1326" s="80" t="s">
        <v>35603</v>
      </c>
      <c r="C1326" s="375" t="s">
        <v>14</v>
      </c>
      <c r="D1326" s="81">
        <v>433.08</v>
      </c>
      <c r="E1326" s="81">
        <f t="shared" si="20"/>
        <v>352.1</v>
      </c>
    </row>
    <row r="1327" spans="1:5" ht="12" customHeight="1">
      <c r="A1327" s="375" t="s">
        <v>35604</v>
      </c>
      <c r="B1327" s="80" t="s">
        <v>35605</v>
      </c>
      <c r="C1327" s="375" t="s">
        <v>14</v>
      </c>
      <c r="D1327" s="81">
        <v>575.58000000000004</v>
      </c>
      <c r="E1327" s="81">
        <f t="shared" si="20"/>
        <v>467.96</v>
      </c>
    </row>
    <row r="1328" spans="1:5" ht="12" customHeight="1">
      <c r="A1328" s="375" t="s">
        <v>35606</v>
      </c>
      <c r="B1328" s="80" t="s">
        <v>35607</v>
      </c>
      <c r="C1328" s="375" t="s">
        <v>14</v>
      </c>
      <c r="D1328" s="81">
        <v>102.49</v>
      </c>
      <c r="E1328" s="81">
        <f t="shared" si="20"/>
        <v>83.33</v>
      </c>
    </row>
    <row r="1329" spans="1:5" ht="12" customHeight="1">
      <c r="A1329" s="375" t="s">
        <v>35608</v>
      </c>
      <c r="B1329" s="80" t="s">
        <v>35609</v>
      </c>
      <c r="C1329" s="375" t="s">
        <v>14</v>
      </c>
      <c r="D1329" s="81">
        <v>168.51</v>
      </c>
      <c r="E1329" s="81">
        <f t="shared" si="20"/>
        <v>137</v>
      </c>
    </row>
    <row r="1330" spans="1:5" ht="11.45" customHeight="1">
      <c r="A1330" s="375" t="s">
        <v>35610</v>
      </c>
      <c r="B1330" s="80" t="s">
        <v>35611</v>
      </c>
      <c r="C1330" s="375" t="s">
        <v>14</v>
      </c>
      <c r="D1330" s="81">
        <v>33.020000000000003</v>
      </c>
      <c r="E1330" s="81">
        <f t="shared" si="20"/>
        <v>26.85</v>
      </c>
    </row>
    <row r="1331" spans="1:5" ht="12" customHeight="1">
      <c r="A1331" s="375" t="s">
        <v>35612</v>
      </c>
      <c r="B1331" s="80" t="s">
        <v>35613</v>
      </c>
      <c r="C1331" s="375" t="s">
        <v>14</v>
      </c>
      <c r="D1331" s="81">
        <v>65.53</v>
      </c>
      <c r="E1331" s="81">
        <f t="shared" si="20"/>
        <v>53.28</v>
      </c>
    </row>
    <row r="1332" spans="1:5" ht="12" customHeight="1">
      <c r="A1332" s="375" t="s">
        <v>35614</v>
      </c>
      <c r="B1332" s="80" t="s">
        <v>35615</v>
      </c>
      <c r="C1332" s="375" t="s">
        <v>14</v>
      </c>
      <c r="D1332" s="81">
        <v>383.65</v>
      </c>
      <c r="E1332" s="81">
        <f t="shared" si="20"/>
        <v>311.92</v>
      </c>
    </row>
    <row r="1333" spans="1:5" ht="12" customHeight="1">
      <c r="A1333" s="375" t="s">
        <v>35616</v>
      </c>
      <c r="B1333" s="80" t="s">
        <v>35617</v>
      </c>
      <c r="C1333" s="375" t="s">
        <v>102</v>
      </c>
      <c r="D1333" s="81">
        <v>195.15</v>
      </c>
      <c r="E1333" s="81">
        <f t="shared" si="20"/>
        <v>158.66</v>
      </c>
    </row>
    <row r="1334" spans="1:5" ht="12" customHeight="1">
      <c r="A1334" s="375" t="s">
        <v>35618</v>
      </c>
      <c r="B1334" s="80" t="s">
        <v>35619</v>
      </c>
      <c r="C1334" s="375" t="s">
        <v>14</v>
      </c>
      <c r="D1334" s="81">
        <v>185.63</v>
      </c>
      <c r="E1334" s="81">
        <f t="shared" si="20"/>
        <v>150.91999999999999</v>
      </c>
    </row>
    <row r="1335" spans="1:5" ht="11.45" customHeight="1">
      <c r="A1335" s="375" t="s">
        <v>35620</v>
      </c>
      <c r="B1335" s="80" t="s">
        <v>35621</v>
      </c>
      <c r="C1335" s="375" t="s">
        <v>14</v>
      </c>
      <c r="D1335" s="81">
        <v>43.95</v>
      </c>
      <c r="E1335" s="81">
        <f t="shared" si="20"/>
        <v>35.74</v>
      </c>
    </row>
    <row r="1336" spans="1:5" ht="12" customHeight="1">
      <c r="A1336" s="375" t="s">
        <v>35622</v>
      </c>
      <c r="B1336" s="80" t="s">
        <v>35623</v>
      </c>
      <c r="C1336" s="375" t="s">
        <v>14</v>
      </c>
      <c r="D1336" s="81">
        <v>51.1</v>
      </c>
      <c r="E1336" s="81">
        <f t="shared" si="20"/>
        <v>41.55</v>
      </c>
    </row>
    <row r="1337" spans="1:5" ht="12" customHeight="1">
      <c r="A1337" s="375" t="s">
        <v>35624</v>
      </c>
      <c r="B1337" s="80" t="s">
        <v>35625</v>
      </c>
      <c r="C1337" s="375" t="s">
        <v>14</v>
      </c>
      <c r="D1337" s="81">
        <v>194.55</v>
      </c>
      <c r="E1337" s="81">
        <f t="shared" si="20"/>
        <v>158.18</v>
      </c>
    </row>
    <row r="1338" spans="1:5" ht="12" customHeight="1">
      <c r="A1338" s="375" t="s">
        <v>35626</v>
      </c>
      <c r="B1338" s="80" t="s">
        <v>35627</v>
      </c>
      <c r="C1338" s="375" t="s">
        <v>14</v>
      </c>
      <c r="D1338" s="81">
        <v>150.38</v>
      </c>
      <c r="E1338" s="81">
        <f t="shared" si="20"/>
        <v>122.27</v>
      </c>
    </row>
    <row r="1339" spans="1:5" ht="12" customHeight="1">
      <c r="A1339" s="375" t="s">
        <v>35628</v>
      </c>
      <c r="B1339" s="80" t="s">
        <v>35629</v>
      </c>
      <c r="C1339" s="375" t="s">
        <v>14</v>
      </c>
      <c r="D1339" s="81">
        <v>2330.54</v>
      </c>
      <c r="E1339" s="81">
        <f t="shared" si="20"/>
        <v>1894.75</v>
      </c>
    </row>
    <row r="1340" spans="1:5" ht="11.45" customHeight="1">
      <c r="A1340" s="375" t="s">
        <v>35630</v>
      </c>
      <c r="B1340" s="80" t="s">
        <v>35631</v>
      </c>
      <c r="C1340" s="375" t="s">
        <v>14</v>
      </c>
      <c r="D1340" s="81">
        <v>545.73</v>
      </c>
      <c r="E1340" s="81">
        <f t="shared" si="20"/>
        <v>443.69</v>
      </c>
    </row>
    <row r="1341" spans="1:5" ht="12" customHeight="1">
      <c r="A1341" s="375" t="s">
        <v>35632</v>
      </c>
      <c r="B1341" s="80" t="s">
        <v>35633</v>
      </c>
      <c r="C1341" s="375" t="s">
        <v>14</v>
      </c>
      <c r="D1341" s="81">
        <v>103.31</v>
      </c>
      <c r="E1341" s="81">
        <f t="shared" si="20"/>
        <v>84</v>
      </c>
    </row>
    <row r="1342" spans="1:5" ht="12" customHeight="1">
      <c r="A1342" s="375" t="s">
        <v>35634</v>
      </c>
      <c r="B1342" s="80" t="s">
        <v>35635</v>
      </c>
      <c r="C1342" s="375" t="s">
        <v>14</v>
      </c>
      <c r="D1342" s="81">
        <v>112.82</v>
      </c>
      <c r="E1342" s="81">
        <f t="shared" si="20"/>
        <v>91.73</v>
      </c>
    </row>
    <row r="1343" spans="1:5" ht="12" customHeight="1">
      <c r="A1343" s="375" t="s">
        <v>35636</v>
      </c>
      <c r="B1343" s="80" t="s">
        <v>35637</v>
      </c>
      <c r="C1343" s="375" t="s">
        <v>14</v>
      </c>
      <c r="D1343" s="81">
        <v>44.69</v>
      </c>
      <c r="E1343" s="81">
        <f t="shared" si="20"/>
        <v>36.340000000000003</v>
      </c>
    </row>
    <row r="1344" spans="1:5" ht="11.45" customHeight="1">
      <c r="A1344" s="375" t="s">
        <v>35638</v>
      </c>
      <c r="B1344" s="80" t="s">
        <v>35639</v>
      </c>
      <c r="C1344" s="375" t="s">
        <v>14</v>
      </c>
      <c r="D1344" s="81">
        <v>35.11</v>
      </c>
      <c r="E1344" s="81">
        <f t="shared" si="20"/>
        <v>28.55</v>
      </c>
    </row>
    <row r="1345" spans="1:5" ht="12" customHeight="1">
      <c r="A1345" s="375" t="s">
        <v>35640</v>
      </c>
      <c r="B1345" s="80" t="s">
        <v>35641</v>
      </c>
      <c r="C1345" s="375" t="s">
        <v>33278</v>
      </c>
      <c r="D1345" s="81">
        <v>710.02</v>
      </c>
      <c r="E1345" s="81">
        <f t="shared" si="20"/>
        <v>577.26</v>
      </c>
    </row>
    <row r="1346" spans="1:5" ht="12" customHeight="1">
      <c r="A1346" s="375" t="s">
        <v>35642</v>
      </c>
      <c r="B1346" s="80" t="s">
        <v>35643</v>
      </c>
      <c r="C1346" s="375" t="s">
        <v>14</v>
      </c>
      <c r="D1346" s="81">
        <v>822.53</v>
      </c>
      <c r="E1346" s="81">
        <f t="shared" si="20"/>
        <v>668.73</v>
      </c>
    </row>
    <row r="1347" spans="1:5" ht="12" customHeight="1">
      <c r="A1347" s="375" t="s">
        <v>35644</v>
      </c>
      <c r="B1347" s="80" t="s">
        <v>35645</v>
      </c>
      <c r="C1347" s="375" t="s">
        <v>14</v>
      </c>
      <c r="D1347" s="81">
        <v>30.44</v>
      </c>
      <c r="E1347" s="81">
        <f t="shared" si="20"/>
        <v>24.75</v>
      </c>
    </row>
    <row r="1348" spans="1:5" ht="11.45" customHeight="1">
      <c r="A1348" s="375" t="s">
        <v>35646</v>
      </c>
      <c r="B1348" s="80" t="s">
        <v>35647</v>
      </c>
      <c r="C1348" s="375" t="s">
        <v>14</v>
      </c>
      <c r="D1348" s="81">
        <v>15.69</v>
      </c>
      <c r="E1348" s="81">
        <f t="shared" si="20"/>
        <v>12.76</v>
      </c>
    </row>
    <row r="1349" spans="1:5" ht="12" customHeight="1">
      <c r="A1349" s="375" t="s">
        <v>35648</v>
      </c>
      <c r="B1349" s="80" t="s">
        <v>35649</v>
      </c>
      <c r="C1349" s="375" t="s">
        <v>14</v>
      </c>
      <c r="D1349" s="81">
        <v>67.59</v>
      </c>
      <c r="E1349" s="81">
        <f t="shared" ref="E1349:E1412" si="21">ROUNDUP(D1349/1.23,2)</f>
        <v>54.96</v>
      </c>
    </row>
    <row r="1350" spans="1:5" ht="12" customHeight="1">
      <c r="A1350" s="375" t="s">
        <v>35650</v>
      </c>
      <c r="B1350" s="80" t="s">
        <v>35651</v>
      </c>
      <c r="C1350" s="375" t="s">
        <v>14</v>
      </c>
      <c r="D1350" s="81">
        <v>41.36</v>
      </c>
      <c r="E1350" s="81">
        <f t="shared" si="21"/>
        <v>33.630000000000003</v>
      </c>
    </row>
    <row r="1351" spans="1:5" ht="12" customHeight="1">
      <c r="A1351" s="375" t="s">
        <v>35652</v>
      </c>
      <c r="B1351" s="80" t="s">
        <v>35653</v>
      </c>
      <c r="C1351" s="375" t="s">
        <v>14</v>
      </c>
      <c r="D1351" s="81">
        <v>297.39</v>
      </c>
      <c r="E1351" s="81">
        <f t="shared" si="21"/>
        <v>241.79</v>
      </c>
    </row>
    <row r="1352" spans="1:5" ht="12" customHeight="1">
      <c r="A1352" s="375" t="s">
        <v>35654</v>
      </c>
      <c r="B1352" s="80" t="s">
        <v>35655</v>
      </c>
      <c r="C1352" s="375" t="s">
        <v>14</v>
      </c>
      <c r="D1352" s="81">
        <v>146.26</v>
      </c>
      <c r="E1352" s="81">
        <f t="shared" si="21"/>
        <v>118.92</v>
      </c>
    </row>
    <row r="1353" spans="1:5" ht="11.45" customHeight="1">
      <c r="A1353" s="375" t="s">
        <v>35656</v>
      </c>
      <c r="B1353" s="80" t="s">
        <v>35657</v>
      </c>
      <c r="C1353" s="375" t="s">
        <v>14</v>
      </c>
      <c r="D1353" s="81">
        <v>38.04</v>
      </c>
      <c r="E1353" s="81">
        <f t="shared" si="21"/>
        <v>30.93</v>
      </c>
    </row>
    <row r="1354" spans="1:5" ht="12" customHeight="1">
      <c r="A1354" s="375" t="s">
        <v>35658</v>
      </c>
      <c r="B1354" s="80" t="s">
        <v>35659</v>
      </c>
      <c r="C1354" s="375" t="s">
        <v>13</v>
      </c>
      <c r="D1354" s="81">
        <v>15.19</v>
      </c>
      <c r="E1354" s="81">
        <f t="shared" si="21"/>
        <v>12.35</v>
      </c>
    </row>
    <row r="1355" spans="1:5" ht="12" customHeight="1">
      <c r="A1355" s="375" t="s">
        <v>35660</v>
      </c>
      <c r="B1355" s="80" t="s">
        <v>35661</v>
      </c>
      <c r="C1355" s="375" t="s">
        <v>13</v>
      </c>
      <c r="D1355" s="81">
        <v>5.0999999999999996</v>
      </c>
      <c r="E1355" s="81">
        <f t="shared" si="21"/>
        <v>4.1500000000000004</v>
      </c>
    </row>
    <row r="1356" spans="1:5" ht="12.2" customHeight="1">
      <c r="A1356" s="375" t="s">
        <v>35662</v>
      </c>
      <c r="B1356" s="80" t="s">
        <v>35663</v>
      </c>
      <c r="C1356" s="375" t="s">
        <v>16</v>
      </c>
      <c r="D1356" s="81">
        <v>12.36</v>
      </c>
      <c r="E1356" s="81">
        <f t="shared" si="21"/>
        <v>10.050000000000001</v>
      </c>
    </row>
    <row r="1357" spans="1:5" ht="169.5" customHeight="1">
      <c r="A1357" s="375" t="s">
        <v>35664</v>
      </c>
      <c r="B1357" s="80" t="s">
        <v>8180</v>
      </c>
      <c r="C1357" s="375" t="s">
        <v>13</v>
      </c>
      <c r="D1357" s="81">
        <v>6.86</v>
      </c>
      <c r="E1357" s="81">
        <f t="shared" si="21"/>
        <v>5.58</v>
      </c>
    </row>
    <row r="1358" spans="1:5" ht="45.95" customHeight="1">
      <c r="A1358" s="375" t="s">
        <v>35665</v>
      </c>
      <c r="B1358" s="80" t="s">
        <v>35666</v>
      </c>
      <c r="C1358" s="375" t="s">
        <v>13</v>
      </c>
      <c r="D1358" s="81">
        <v>120.63</v>
      </c>
      <c r="E1358" s="81">
        <f t="shared" si="21"/>
        <v>98.08</v>
      </c>
    </row>
    <row r="1359" spans="1:5" ht="12" customHeight="1">
      <c r="A1359" s="375" t="s">
        <v>35667</v>
      </c>
      <c r="B1359" s="80" t="s">
        <v>35668</v>
      </c>
      <c r="C1359" s="375" t="s">
        <v>13</v>
      </c>
      <c r="D1359" s="81">
        <v>110.7</v>
      </c>
      <c r="E1359" s="81">
        <f t="shared" si="21"/>
        <v>90</v>
      </c>
    </row>
    <row r="1360" spans="1:5" ht="12" customHeight="1">
      <c r="A1360" s="375" t="s">
        <v>35669</v>
      </c>
      <c r="B1360" s="80" t="s">
        <v>35670</v>
      </c>
      <c r="C1360" s="375" t="s">
        <v>33278</v>
      </c>
      <c r="D1360" s="81">
        <v>710.02</v>
      </c>
      <c r="E1360" s="81">
        <f t="shared" si="21"/>
        <v>577.26</v>
      </c>
    </row>
    <row r="1361" spans="1:5" ht="11.45" customHeight="1">
      <c r="A1361" s="375" t="s">
        <v>35671</v>
      </c>
      <c r="B1361" s="80" t="s">
        <v>35672</v>
      </c>
      <c r="C1361" s="375" t="s">
        <v>14</v>
      </c>
      <c r="D1361" s="81">
        <v>51.38</v>
      </c>
      <c r="E1361" s="81">
        <f t="shared" si="21"/>
        <v>41.78</v>
      </c>
    </row>
    <row r="1362" spans="1:5" ht="21.95" customHeight="1">
      <c r="A1362" s="375" t="s">
        <v>35673</v>
      </c>
      <c r="B1362" s="80" t="s">
        <v>35674</v>
      </c>
      <c r="C1362" s="375" t="s">
        <v>14</v>
      </c>
      <c r="D1362" s="81">
        <v>22.06</v>
      </c>
      <c r="E1362" s="81">
        <f t="shared" si="21"/>
        <v>17.940000000000001</v>
      </c>
    </row>
    <row r="1363" spans="1:5" ht="12" customHeight="1">
      <c r="A1363" s="375" t="s">
        <v>35675</v>
      </c>
      <c r="B1363" s="80" t="s">
        <v>35676</v>
      </c>
      <c r="C1363" s="375" t="s">
        <v>14</v>
      </c>
      <c r="D1363" s="81">
        <v>68.209999999999994</v>
      </c>
      <c r="E1363" s="81">
        <f t="shared" si="21"/>
        <v>55.46</v>
      </c>
    </row>
    <row r="1364" spans="1:5" ht="12" customHeight="1">
      <c r="A1364" s="375" t="s">
        <v>35677</v>
      </c>
      <c r="B1364" s="80" t="s">
        <v>35544</v>
      </c>
      <c r="C1364" s="375" t="s">
        <v>14</v>
      </c>
      <c r="D1364" s="81">
        <v>820.98</v>
      </c>
      <c r="E1364" s="81">
        <f t="shared" si="21"/>
        <v>667.47</v>
      </c>
    </row>
    <row r="1365" spans="1:5" ht="12" customHeight="1">
      <c r="A1365" s="375" t="s">
        <v>35678</v>
      </c>
      <c r="B1365" s="80" t="s">
        <v>35554</v>
      </c>
      <c r="C1365" s="375" t="s">
        <v>14</v>
      </c>
      <c r="D1365" s="81">
        <v>814.82</v>
      </c>
      <c r="E1365" s="81">
        <f t="shared" si="21"/>
        <v>662.46</v>
      </c>
    </row>
    <row r="1366" spans="1:5" ht="21.95" customHeight="1">
      <c r="A1366" s="375" t="s">
        <v>35679</v>
      </c>
      <c r="B1366" s="80" t="s">
        <v>35556</v>
      </c>
      <c r="C1366" s="375" t="s">
        <v>14</v>
      </c>
      <c r="D1366" s="81">
        <v>873.98</v>
      </c>
      <c r="E1366" s="81">
        <f t="shared" si="21"/>
        <v>710.56</v>
      </c>
    </row>
    <row r="1367" spans="1:5" ht="21.95" customHeight="1">
      <c r="A1367" s="375" t="s">
        <v>35680</v>
      </c>
      <c r="B1367" s="80" t="s">
        <v>35681</v>
      </c>
      <c r="C1367" s="375" t="s">
        <v>14</v>
      </c>
      <c r="D1367" s="81">
        <v>353.63</v>
      </c>
      <c r="E1367" s="81">
        <f t="shared" si="21"/>
        <v>287.51</v>
      </c>
    </row>
    <row r="1368" spans="1:5" ht="21.95" customHeight="1">
      <c r="A1368" s="375" t="s">
        <v>35682</v>
      </c>
      <c r="B1368" s="80" t="s">
        <v>35683</v>
      </c>
      <c r="C1368" s="375" t="s">
        <v>14</v>
      </c>
      <c r="D1368" s="81">
        <v>592.19000000000005</v>
      </c>
      <c r="E1368" s="81">
        <f t="shared" si="21"/>
        <v>481.46</v>
      </c>
    </row>
    <row r="1369" spans="1:5" ht="21.95" customHeight="1">
      <c r="A1369" s="375" t="s">
        <v>35684</v>
      </c>
      <c r="B1369" s="80" t="s">
        <v>35685</v>
      </c>
      <c r="C1369" s="375" t="s">
        <v>14</v>
      </c>
      <c r="D1369" s="81">
        <v>549.64</v>
      </c>
      <c r="E1369" s="81">
        <f t="shared" si="21"/>
        <v>446.87</v>
      </c>
    </row>
    <row r="1370" spans="1:5" ht="21.95" customHeight="1">
      <c r="A1370" s="375" t="s">
        <v>35686</v>
      </c>
      <c r="B1370" s="80" t="s">
        <v>35687</v>
      </c>
      <c r="C1370" s="375" t="s">
        <v>14</v>
      </c>
      <c r="D1370" s="81">
        <v>1137.8</v>
      </c>
      <c r="E1370" s="81">
        <f t="shared" si="21"/>
        <v>925.05</v>
      </c>
    </row>
    <row r="1371" spans="1:5" ht="21.95" customHeight="1">
      <c r="A1371" s="375" t="s">
        <v>35688</v>
      </c>
      <c r="B1371" s="80" t="s">
        <v>35689</v>
      </c>
      <c r="C1371" s="375" t="s">
        <v>14</v>
      </c>
      <c r="D1371" s="81">
        <v>561.52</v>
      </c>
      <c r="E1371" s="81">
        <f t="shared" si="21"/>
        <v>456.53</v>
      </c>
    </row>
    <row r="1372" spans="1:5" ht="21.95" customHeight="1">
      <c r="A1372" s="375" t="s">
        <v>35690</v>
      </c>
      <c r="B1372" s="80" t="s">
        <v>35691</v>
      </c>
      <c r="C1372" s="375" t="s">
        <v>14</v>
      </c>
      <c r="D1372" s="81">
        <v>105.27</v>
      </c>
      <c r="E1372" s="81">
        <f t="shared" si="21"/>
        <v>85.59</v>
      </c>
    </row>
    <row r="1373" spans="1:5" ht="21.95" customHeight="1">
      <c r="A1373" s="375" t="s">
        <v>35692</v>
      </c>
      <c r="B1373" s="80" t="s">
        <v>35693</v>
      </c>
      <c r="C1373" s="375" t="s">
        <v>14</v>
      </c>
      <c r="D1373" s="81">
        <v>139.59</v>
      </c>
      <c r="E1373" s="81">
        <f t="shared" si="21"/>
        <v>113.49</v>
      </c>
    </row>
    <row r="1374" spans="1:5" ht="21.95" customHeight="1">
      <c r="A1374" s="417" t="s">
        <v>33234</v>
      </c>
      <c r="B1374" s="418"/>
      <c r="C1374" s="418"/>
      <c r="E1374" s="81">
        <f t="shared" si="21"/>
        <v>0</v>
      </c>
    </row>
    <row r="1375" spans="1:5" ht="21.95" customHeight="1">
      <c r="A1375" s="419" t="s">
        <v>33235</v>
      </c>
      <c r="B1375" s="376" t="s">
        <v>14652</v>
      </c>
      <c r="C1375" s="377" t="s">
        <v>33236</v>
      </c>
      <c r="E1375" s="81">
        <f t="shared" si="21"/>
        <v>0</v>
      </c>
    </row>
    <row r="1376" spans="1:5" ht="21.95" customHeight="1">
      <c r="E1376" s="81">
        <f t="shared" si="21"/>
        <v>0</v>
      </c>
    </row>
    <row r="1377" spans="1:5" ht="21.95" customHeight="1">
      <c r="A1377" s="375" t="s">
        <v>35694</v>
      </c>
      <c r="B1377" s="80" t="s">
        <v>35695</v>
      </c>
      <c r="C1377" s="375" t="s">
        <v>16</v>
      </c>
      <c r="D1377" s="81">
        <v>1554.96</v>
      </c>
      <c r="E1377" s="81">
        <f t="shared" si="21"/>
        <v>1264.2</v>
      </c>
    </row>
    <row r="1378" spans="1:5" ht="32.450000000000003" customHeight="1">
      <c r="A1378" s="375" t="s">
        <v>35696</v>
      </c>
      <c r="B1378" s="80" t="s">
        <v>35697</v>
      </c>
      <c r="C1378" s="375" t="s">
        <v>16</v>
      </c>
      <c r="D1378" s="81">
        <v>746.37</v>
      </c>
      <c r="E1378" s="81">
        <f t="shared" si="21"/>
        <v>606.80999999999995</v>
      </c>
    </row>
    <row r="1379" spans="1:5" ht="32.450000000000003" customHeight="1">
      <c r="A1379" s="375" t="s">
        <v>35698</v>
      </c>
      <c r="B1379" s="80" t="s">
        <v>35699</v>
      </c>
      <c r="C1379" s="375" t="s">
        <v>16</v>
      </c>
      <c r="D1379" s="81">
        <v>3245.29</v>
      </c>
      <c r="E1379" s="81">
        <f t="shared" si="21"/>
        <v>2638.45</v>
      </c>
    </row>
    <row r="1380" spans="1:5" ht="32.450000000000003" customHeight="1">
      <c r="A1380" s="375" t="s">
        <v>35700</v>
      </c>
      <c r="B1380" s="80" t="s">
        <v>35701</v>
      </c>
      <c r="C1380" s="375" t="s">
        <v>16</v>
      </c>
      <c r="D1380" s="81">
        <v>3492.38</v>
      </c>
      <c r="E1380" s="81">
        <f t="shared" si="21"/>
        <v>2839.34</v>
      </c>
    </row>
    <row r="1381" spans="1:5" ht="32.450000000000003" customHeight="1">
      <c r="A1381" s="375" t="s">
        <v>35702</v>
      </c>
      <c r="B1381" s="80" t="s">
        <v>35703</v>
      </c>
      <c r="C1381" s="375" t="s">
        <v>14</v>
      </c>
      <c r="D1381" s="81">
        <v>332.59</v>
      </c>
      <c r="E1381" s="81">
        <f t="shared" si="21"/>
        <v>270.39999999999998</v>
      </c>
    </row>
    <row r="1382" spans="1:5" ht="33" customHeight="1">
      <c r="A1382" s="375" t="s">
        <v>35704</v>
      </c>
      <c r="B1382" s="80" t="s">
        <v>35705</v>
      </c>
      <c r="C1382" s="375" t="s">
        <v>14</v>
      </c>
      <c r="D1382" s="81">
        <v>356.86</v>
      </c>
      <c r="E1382" s="81">
        <f t="shared" si="21"/>
        <v>290.14</v>
      </c>
    </row>
    <row r="1383" spans="1:5" ht="11.45" customHeight="1">
      <c r="A1383" s="375" t="s">
        <v>35706</v>
      </c>
      <c r="B1383" s="80" t="s">
        <v>35707</v>
      </c>
      <c r="C1383" s="375" t="s">
        <v>14</v>
      </c>
      <c r="D1383" s="81">
        <v>557.62</v>
      </c>
      <c r="E1383" s="81">
        <f t="shared" si="21"/>
        <v>453.35</v>
      </c>
    </row>
    <row r="1384" spans="1:5" ht="12" customHeight="1">
      <c r="A1384" s="375" t="s">
        <v>35708</v>
      </c>
      <c r="B1384" s="80" t="s">
        <v>35709</v>
      </c>
      <c r="C1384" s="375" t="s">
        <v>16</v>
      </c>
      <c r="D1384" s="81">
        <v>1703.03</v>
      </c>
      <c r="E1384" s="81">
        <f t="shared" si="21"/>
        <v>1384.58</v>
      </c>
    </row>
    <row r="1385" spans="1:5" ht="12" customHeight="1">
      <c r="A1385" s="375" t="s">
        <v>35710</v>
      </c>
      <c r="B1385" s="80" t="s">
        <v>35711</v>
      </c>
      <c r="C1385" s="375" t="s">
        <v>14</v>
      </c>
      <c r="D1385" s="81">
        <v>112.68</v>
      </c>
      <c r="E1385" s="81">
        <f t="shared" si="21"/>
        <v>91.61</v>
      </c>
    </row>
    <row r="1386" spans="1:5" ht="12" customHeight="1">
      <c r="A1386" s="375" t="s">
        <v>35712</v>
      </c>
      <c r="B1386" s="80" t="s">
        <v>35713</v>
      </c>
      <c r="C1386" s="375" t="s">
        <v>14</v>
      </c>
      <c r="D1386" s="81">
        <v>121.93</v>
      </c>
      <c r="E1386" s="81">
        <f t="shared" si="21"/>
        <v>99.14</v>
      </c>
    </row>
    <row r="1387" spans="1:5" ht="12" customHeight="1">
      <c r="A1387" s="375" t="s">
        <v>35714</v>
      </c>
      <c r="B1387" s="80" t="s">
        <v>35715</v>
      </c>
      <c r="C1387" s="375" t="s">
        <v>14</v>
      </c>
      <c r="D1387" s="81">
        <v>534.75</v>
      </c>
      <c r="E1387" s="81">
        <f t="shared" si="21"/>
        <v>434.76</v>
      </c>
    </row>
    <row r="1388" spans="1:5" ht="11.45" customHeight="1">
      <c r="A1388" s="375" t="s">
        <v>35716</v>
      </c>
      <c r="B1388" s="80" t="s">
        <v>35717</v>
      </c>
      <c r="C1388" s="375" t="s">
        <v>14</v>
      </c>
      <c r="D1388" s="81">
        <v>865.37</v>
      </c>
      <c r="E1388" s="81">
        <f t="shared" si="21"/>
        <v>703.56</v>
      </c>
    </row>
    <row r="1389" spans="1:5" ht="12.95" customHeight="1">
      <c r="A1389" s="375" t="s">
        <v>35718</v>
      </c>
      <c r="B1389" s="80" t="s">
        <v>35719</v>
      </c>
      <c r="C1389" s="375" t="s">
        <v>33278</v>
      </c>
      <c r="D1389" s="81">
        <v>710.02</v>
      </c>
      <c r="E1389" s="81">
        <f t="shared" si="21"/>
        <v>577.26</v>
      </c>
    </row>
    <row r="1390" spans="1:5" ht="169.5" customHeight="1">
      <c r="A1390" s="375" t="s">
        <v>35720</v>
      </c>
      <c r="B1390" s="80" t="s">
        <v>35721</v>
      </c>
      <c r="C1390" s="375" t="s">
        <v>33278</v>
      </c>
      <c r="D1390" s="81">
        <v>710.02</v>
      </c>
      <c r="E1390" s="81">
        <f t="shared" si="21"/>
        <v>577.26</v>
      </c>
    </row>
    <row r="1391" spans="1:5" ht="45.95" customHeight="1">
      <c r="A1391" s="375" t="s">
        <v>35722</v>
      </c>
      <c r="B1391" s="80" t="s">
        <v>35723</v>
      </c>
      <c r="C1391" s="375" t="s">
        <v>14</v>
      </c>
      <c r="D1391" s="81">
        <v>73843.64</v>
      </c>
      <c r="E1391" s="81">
        <f t="shared" si="21"/>
        <v>60035.48</v>
      </c>
    </row>
    <row r="1392" spans="1:5" ht="12" customHeight="1">
      <c r="A1392" s="375" t="s">
        <v>35724</v>
      </c>
      <c r="B1392" s="80" t="s">
        <v>35725</v>
      </c>
      <c r="C1392" s="375" t="s">
        <v>14</v>
      </c>
      <c r="D1392" s="81">
        <v>80635.13</v>
      </c>
      <c r="E1392" s="81">
        <f t="shared" si="21"/>
        <v>65557.02</v>
      </c>
    </row>
    <row r="1393" spans="1:5" ht="12" customHeight="1">
      <c r="A1393" s="375" t="s">
        <v>35726</v>
      </c>
      <c r="B1393" s="80" t="s">
        <v>35727</v>
      </c>
      <c r="C1393" s="375" t="s">
        <v>14</v>
      </c>
      <c r="D1393" s="81">
        <v>99311.58</v>
      </c>
      <c r="E1393" s="81">
        <f t="shared" si="21"/>
        <v>80741.13</v>
      </c>
    </row>
    <row r="1394" spans="1:5" ht="11.45" customHeight="1">
      <c r="A1394" s="375" t="s">
        <v>35728</v>
      </c>
      <c r="B1394" s="80" t="s">
        <v>35729</v>
      </c>
      <c r="C1394" s="375" t="s">
        <v>14</v>
      </c>
      <c r="D1394" s="81">
        <v>110402.61</v>
      </c>
      <c r="E1394" s="81">
        <f t="shared" si="21"/>
        <v>89758.22</v>
      </c>
    </row>
    <row r="1395" spans="1:5" ht="21.95" customHeight="1">
      <c r="A1395" s="375" t="s">
        <v>35730</v>
      </c>
      <c r="B1395" s="80" t="s">
        <v>35731</v>
      </c>
      <c r="C1395" s="375" t="s">
        <v>14</v>
      </c>
      <c r="D1395" s="81">
        <v>70747.48</v>
      </c>
      <c r="E1395" s="81">
        <f t="shared" si="21"/>
        <v>57518.28</v>
      </c>
    </row>
    <row r="1396" spans="1:5" ht="21.95" customHeight="1">
      <c r="A1396" s="375" t="s">
        <v>35732</v>
      </c>
      <c r="B1396" s="80" t="s">
        <v>35733</v>
      </c>
      <c r="C1396" s="375" t="s">
        <v>14</v>
      </c>
      <c r="D1396" s="81">
        <v>79336.87</v>
      </c>
      <c r="E1396" s="81">
        <f t="shared" si="21"/>
        <v>64501.53</v>
      </c>
    </row>
    <row r="1397" spans="1:5" ht="21.95" customHeight="1">
      <c r="A1397" s="375" t="s">
        <v>35734</v>
      </c>
      <c r="B1397" s="80" t="s">
        <v>35735</v>
      </c>
      <c r="C1397" s="375" t="s">
        <v>14</v>
      </c>
      <c r="D1397" s="81">
        <v>99030.28</v>
      </c>
      <c r="E1397" s="81">
        <f t="shared" si="21"/>
        <v>80512.429999999993</v>
      </c>
    </row>
    <row r="1398" spans="1:5" ht="21.95" customHeight="1">
      <c r="A1398" s="375" t="s">
        <v>35736</v>
      </c>
      <c r="B1398" s="80" t="s">
        <v>35737</v>
      </c>
      <c r="C1398" s="375" t="s">
        <v>14</v>
      </c>
      <c r="D1398" s="81">
        <v>110121.31</v>
      </c>
      <c r="E1398" s="81">
        <f t="shared" si="21"/>
        <v>89529.53</v>
      </c>
    </row>
    <row r="1399" spans="1:5" ht="21.95" customHeight="1">
      <c r="A1399" s="375" t="s">
        <v>35738</v>
      </c>
      <c r="B1399" s="80" t="s">
        <v>35739</v>
      </c>
      <c r="C1399" s="375" t="s">
        <v>14</v>
      </c>
      <c r="D1399" s="81">
        <v>74043.31</v>
      </c>
      <c r="E1399" s="81">
        <f t="shared" si="21"/>
        <v>60197.82</v>
      </c>
    </row>
    <row r="1400" spans="1:5" ht="12" customHeight="1">
      <c r="A1400" s="375" t="s">
        <v>35740</v>
      </c>
      <c r="B1400" s="80" t="s">
        <v>35741</v>
      </c>
      <c r="C1400" s="375" t="s">
        <v>14</v>
      </c>
      <c r="D1400" s="81">
        <v>80971.53</v>
      </c>
      <c r="E1400" s="81">
        <f t="shared" si="21"/>
        <v>65830.52</v>
      </c>
    </row>
    <row r="1401" spans="1:5" ht="12" customHeight="1">
      <c r="A1401" s="375" t="s">
        <v>35742</v>
      </c>
      <c r="B1401" s="80" t="s">
        <v>35743</v>
      </c>
      <c r="C1401" s="375" t="s">
        <v>14</v>
      </c>
      <c r="D1401" s="81">
        <v>99693.26</v>
      </c>
      <c r="E1401" s="81">
        <f t="shared" si="21"/>
        <v>81051.44</v>
      </c>
    </row>
    <row r="1402" spans="1:5" ht="12" customHeight="1">
      <c r="A1402" s="375" t="s">
        <v>35744</v>
      </c>
      <c r="B1402" s="80" t="s">
        <v>35745</v>
      </c>
      <c r="C1402" s="375" t="s">
        <v>14</v>
      </c>
      <c r="D1402" s="81">
        <v>110784.29</v>
      </c>
      <c r="E1402" s="81">
        <f t="shared" si="21"/>
        <v>90068.53</v>
      </c>
    </row>
    <row r="1403" spans="1:5" ht="11.45" customHeight="1">
      <c r="A1403" s="375" t="s">
        <v>35746</v>
      </c>
      <c r="B1403" s="80" t="s">
        <v>35747</v>
      </c>
      <c r="C1403" s="375" t="s">
        <v>14</v>
      </c>
      <c r="D1403" s="81">
        <v>53961.91</v>
      </c>
      <c r="E1403" s="81">
        <f t="shared" si="21"/>
        <v>43871.48</v>
      </c>
    </row>
    <row r="1404" spans="1:5" ht="12" customHeight="1">
      <c r="A1404" s="375" t="s">
        <v>35748</v>
      </c>
      <c r="B1404" s="80" t="s">
        <v>35749</v>
      </c>
      <c r="C1404" s="375" t="s">
        <v>14</v>
      </c>
      <c r="D1404" s="81">
        <v>60802.67</v>
      </c>
      <c r="E1404" s="81">
        <f t="shared" si="21"/>
        <v>49433.07</v>
      </c>
    </row>
    <row r="1405" spans="1:5" ht="12" customHeight="1">
      <c r="A1405" s="375" t="s">
        <v>35750</v>
      </c>
      <c r="B1405" s="80" t="s">
        <v>35751</v>
      </c>
      <c r="C1405" s="375" t="s">
        <v>14</v>
      </c>
      <c r="D1405" s="81">
        <v>68538.179999999993</v>
      </c>
      <c r="E1405" s="81">
        <f t="shared" si="21"/>
        <v>55722.1</v>
      </c>
    </row>
    <row r="1406" spans="1:5" ht="12" customHeight="1">
      <c r="A1406" s="375" t="s">
        <v>35752</v>
      </c>
      <c r="B1406" s="80" t="s">
        <v>35753</v>
      </c>
      <c r="C1406" s="375" t="s">
        <v>14</v>
      </c>
      <c r="D1406" s="81">
        <v>77499.25</v>
      </c>
      <c r="E1406" s="81">
        <f t="shared" si="21"/>
        <v>63007.53</v>
      </c>
    </row>
    <row r="1407" spans="1:5" ht="12" customHeight="1">
      <c r="A1407" s="375" t="s">
        <v>35754</v>
      </c>
      <c r="B1407" s="80" t="s">
        <v>35755</v>
      </c>
      <c r="C1407" s="375" t="s">
        <v>14</v>
      </c>
      <c r="D1407" s="81">
        <v>81355.14</v>
      </c>
      <c r="E1407" s="81">
        <f t="shared" si="21"/>
        <v>66142.399999999994</v>
      </c>
    </row>
    <row r="1408" spans="1:5" ht="11.45" customHeight="1">
      <c r="A1408" s="375" t="s">
        <v>35756</v>
      </c>
      <c r="B1408" s="80" t="s">
        <v>35757</v>
      </c>
      <c r="C1408" s="375" t="s">
        <v>14</v>
      </c>
      <c r="D1408" s="81">
        <v>196017.32</v>
      </c>
      <c r="E1408" s="81">
        <f t="shared" si="21"/>
        <v>159363.68</v>
      </c>
    </row>
    <row r="1409" spans="1:5" ht="12" customHeight="1">
      <c r="A1409" s="375" t="s">
        <v>35758</v>
      </c>
      <c r="B1409" s="80" t="s">
        <v>35759</v>
      </c>
      <c r="C1409" s="375" t="s">
        <v>14</v>
      </c>
      <c r="D1409" s="81">
        <v>202858.08</v>
      </c>
      <c r="E1409" s="81">
        <f t="shared" si="21"/>
        <v>164925.26999999999</v>
      </c>
    </row>
    <row r="1410" spans="1:5" ht="12" customHeight="1">
      <c r="A1410" s="375" t="s">
        <v>33234</v>
      </c>
      <c r="B1410" s="80"/>
      <c r="C1410" s="375"/>
      <c r="D1410" s="81"/>
      <c r="E1410" s="81">
        <f t="shared" si="21"/>
        <v>0</v>
      </c>
    </row>
    <row r="1411" spans="1:5" ht="12" customHeight="1">
      <c r="A1411" s="375" t="s">
        <v>33235</v>
      </c>
      <c r="B1411" s="80" t="s">
        <v>14652</v>
      </c>
      <c r="C1411" s="375" t="s">
        <v>33236</v>
      </c>
      <c r="D1411" s="81"/>
      <c r="E1411" s="81">
        <f t="shared" si="21"/>
        <v>0</v>
      </c>
    </row>
    <row r="1412" spans="1:5" ht="12" customHeight="1">
      <c r="A1412" s="374"/>
      <c r="B1412" s="80"/>
      <c r="C1412" s="374"/>
      <c r="D1412" s="82"/>
      <c r="E1412" s="81">
        <f t="shared" si="21"/>
        <v>0</v>
      </c>
    </row>
    <row r="1413" spans="1:5" ht="11.45" customHeight="1">
      <c r="A1413" s="417" t="s">
        <v>35760</v>
      </c>
      <c r="B1413" s="418" t="s">
        <v>35761</v>
      </c>
      <c r="C1413" s="418" t="s">
        <v>14</v>
      </c>
      <c r="D1413" s="70">
        <v>210350.16</v>
      </c>
      <c r="E1413" s="81">
        <f t="shared" ref="E1413:E1476" si="22">ROUNDUP(D1413/1.23,2)</f>
        <v>171016.4</v>
      </c>
    </row>
    <row r="1414" spans="1:5" ht="12" customHeight="1">
      <c r="A1414" s="419" t="s">
        <v>35762</v>
      </c>
      <c r="B1414" s="376" t="s">
        <v>35763</v>
      </c>
      <c r="C1414" s="377" t="s">
        <v>14</v>
      </c>
      <c r="D1414" s="70">
        <v>219311.23</v>
      </c>
      <c r="E1414" s="81">
        <f t="shared" si="22"/>
        <v>178301.82</v>
      </c>
    </row>
    <row r="1415" spans="1:5" ht="12" customHeight="1">
      <c r="A1415" s="420" t="s">
        <v>35764</v>
      </c>
      <c r="B1415" s="70" t="s">
        <v>35765</v>
      </c>
      <c r="C1415" s="70" t="s">
        <v>14</v>
      </c>
      <c r="D1415" s="70">
        <v>63201.02</v>
      </c>
      <c r="E1415" s="81">
        <f t="shared" si="22"/>
        <v>51382.95</v>
      </c>
    </row>
    <row r="1416" spans="1:5" ht="12" customHeight="1">
      <c r="A1416" s="374" t="s">
        <v>35766</v>
      </c>
      <c r="B1416" s="80" t="s">
        <v>35767</v>
      </c>
      <c r="C1416" s="374" t="s">
        <v>14</v>
      </c>
      <c r="D1416" s="82">
        <v>71227.88</v>
      </c>
      <c r="E1416" s="81">
        <f t="shared" si="22"/>
        <v>57908.85</v>
      </c>
    </row>
    <row r="1417" spans="1:5" ht="11.45" customHeight="1">
      <c r="A1417" s="374" t="s">
        <v>35768</v>
      </c>
      <c r="B1417" s="80" t="s">
        <v>35769</v>
      </c>
      <c r="C1417" s="374" t="s">
        <v>14</v>
      </c>
      <c r="D1417" s="82">
        <v>89877.48</v>
      </c>
      <c r="E1417" s="81">
        <f t="shared" si="22"/>
        <v>73071.13</v>
      </c>
    </row>
    <row r="1418" spans="1:5" ht="12" customHeight="1">
      <c r="A1418" s="374" t="s">
        <v>35770</v>
      </c>
      <c r="B1418" s="80" t="s">
        <v>35771</v>
      </c>
      <c r="C1418" s="374" t="s">
        <v>14</v>
      </c>
      <c r="D1418" s="82">
        <v>105325.67</v>
      </c>
      <c r="E1418" s="81">
        <f t="shared" si="22"/>
        <v>85630.63</v>
      </c>
    </row>
    <row r="1419" spans="1:5" ht="12" customHeight="1">
      <c r="A1419" s="374" t="s">
        <v>35772</v>
      </c>
      <c r="B1419" s="80" t="s">
        <v>35773</v>
      </c>
      <c r="C1419" s="374" t="s">
        <v>14</v>
      </c>
      <c r="D1419" s="82">
        <v>67907.58</v>
      </c>
      <c r="E1419" s="81">
        <f t="shared" si="22"/>
        <v>55209.42</v>
      </c>
    </row>
    <row r="1420" spans="1:5" ht="12" customHeight="1">
      <c r="A1420" s="375" t="s">
        <v>35774</v>
      </c>
      <c r="B1420" s="378" t="s">
        <v>35775</v>
      </c>
      <c r="C1420" s="375" t="s">
        <v>14</v>
      </c>
      <c r="D1420" s="81">
        <v>76704.45</v>
      </c>
      <c r="E1420" s="81">
        <f t="shared" si="22"/>
        <v>62361.35</v>
      </c>
    </row>
    <row r="1421" spans="1:5" ht="11.45" customHeight="1">
      <c r="A1421" s="375" t="s">
        <v>35776</v>
      </c>
      <c r="B1421" s="80" t="s">
        <v>35777</v>
      </c>
      <c r="C1421" s="375" t="s">
        <v>14</v>
      </c>
      <c r="D1421" s="81">
        <v>99111.45</v>
      </c>
      <c r="E1421" s="81">
        <f t="shared" si="22"/>
        <v>80578.42</v>
      </c>
    </row>
    <row r="1422" spans="1:5" ht="12" customHeight="1">
      <c r="A1422" s="375" t="s">
        <v>35778</v>
      </c>
      <c r="B1422" s="80" t="s">
        <v>35779</v>
      </c>
      <c r="C1422" s="375" t="s">
        <v>14</v>
      </c>
      <c r="D1422" s="81">
        <v>109775.21</v>
      </c>
      <c r="E1422" s="81">
        <f t="shared" si="22"/>
        <v>89248.14</v>
      </c>
    </row>
    <row r="1423" spans="1:5" ht="12" customHeight="1">
      <c r="A1423" s="375" t="s">
        <v>35780</v>
      </c>
      <c r="B1423" s="80" t="s">
        <v>35781</v>
      </c>
      <c r="C1423" s="375" t="s">
        <v>33278</v>
      </c>
      <c r="D1423" s="81">
        <v>710.02</v>
      </c>
      <c r="E1423" s="81">
        <f t="shared" si="22"/>
        <v>577.26</v>
      </c>
    </row>
    <row r="1424" spans="1:5" ht="12" customHeight="1">
      <c r="A1424" s="375" t="s">
        <v>35782</v>
      </c>
      <c r="B1424" s="80" t="s">
        <v>35783</v>
      </c>
      <c r="C1424" s="375" t="s">
        <v>16</v>
      </c>
      <c r="D1424" s="81">
        <v>1911.6</v>
      </c>
      <c r="E1424" s="81">
        <f t="shared" si="22"/>
        <v>1554.15</v>
      </c>
    </row>
    <row r="1425" spans="1:5" ht="12" customHeight="1">
      <c r="A1425" s="375" t="s">
        <v>35784</v>
      </c>
      <c r="B1425" s="80" t="s">
        <v>35785</v>
      </c>
      <c r="C1425" s="375" t="s">
        <v>14</v>
      </c>
      <c r="D1425" s="81">
        <v>2358.96</v>
      </c>
      <c r="E1425" s="81">
        <f t="shared" si="22"/>
        <v>1917.86</v>
      </c>
    </row>
    <row r="1426" spans="1:5" ht="11.45" customHeight="1">
      <c r="A1426" s="375" t="s">
        <v>35786</v>
      </c>
      <c r="B1426" s="80" t="s">
        <v>35787</v>
      </c>
      <c r="C1426" s="375" t="s">
        <v>14</v>
      </c>
      <c r="D1426" s="81">
        <v>6865.13</v>
      </c>
      <c r="E1426" s="81">
        <f t="shared" si="22"/>
        <v>5581.41</v>
      </c>
    </row>
    <row r="1427" spans="1:5" ht="21.95" customHeight="1">
      <c r="A1427" s="375" t="s">
        <v>35788</v>
      </c>
      <c r="B1427" s="80" t="s">
        <v>35789</v>
      </c>
      <c r="C1427" s="375" t="s">
        <v>14</v>
      </c>
      <c r="D1427" s="81">
        <v>12376.12</v>
      </c>
      <c r="E1427" s="81">
        <f t="shared" si="22"/>
        <v>10061.89</v>
      </c>
    </row>
    <row r="1428" spans="1:5" ht="21.95" customHeight="1">
      <c r="A1428" s="375" t="s">
        <v>35790</v>
      </c>
      <c r="B1428" s="80" t="s">
        <v>35791</v>
      </c>
      <c r="C1428" s="375" t="s">
        <v>14</v>
      </c>
      <c r="D1428" s="81">
        <v>16028.55</v>
      </c>
      <c r="E1428" s="81">
        <f t="shared" si="22"/>
        <v>13031.35</v>
      </c>
    </row>
    <row r="1429" spans="1:5" ht="12" customHeight="1">
      <c r="A1429" s="375" t="s">
        <v>35792</v>
      </c>
      <c r="B1429" s="80" t="s">
        <v>35793</v>
      </c>
      <c r="C1429" s="375" t="s">
        <v>14</v>
      </c>
      <c r="D1429" s="81">
        <v>182</v>
      </c>
      <c r="E1429" s="81">
        <f t="shared" si="22"/>
        <v>147.97</v>
      </c>
    </row>
    <row r="1430" spans="1:5" ht="12" customHeight="1">
      <c r="A1430" s="375" t="s">
        <v>35794</v>
      </c>
      <c r="B1430" s="80" t="s">
        <v>35795</v>
      </c>
      <c r="C1430" s="375" t="s">
        <v>14</v>
      </c>
      <c r="D1430" s="81">
        <v>296.32</v>
      </c>
      <c r="E1430" s="81">
        <f t="shared" si="22"/>
        <v>240.92</v>
      </c>
    </row>
    <row r="1431" spans="1:5" ht="12" customHeight="1">
      <c r="A1431" s="375" t="s">
        <v>35796</v>
      </c>
      <c r="B1431" s="80" t="s">
        <v>35797</v>
      </c>
      <c r="C1431" s="375" t="s">
        <v>14</v>
      </c>
      <c r="D1431" s="81">
        <v>3639.97</v>
      </c>
      <c r="E1431" s="81">
        <f t="shared" si="22"/>
        <v>2959.33</v>
      </c>
    </row>
    <row r="1432" spans="1:5" ht="12" customHeight="1">
      <c r="A1432" s="375" t="s">
        <v>35798</v>
      </c>
      <c r="B1432" s="80" t="s">
        <v>35799</v>
      </c>
      <c r="C1432" s="375" t="s">
        <v>14</v>
      </c>
      <c r="D1432" s="81">
        <v>9964.33</v>
      </c>
      <c r="E1432" s="81">
        <f t="shared" si="22"/>
        <v>8101.09</v>
      </c>
    </row>
    <row r="1433" spans="1:5" ht="11.45" customHeight="1">
      <c r="A1433" s="375" t="s">
        <v>35800</v>
      </c>
      <c r="B1433" s="80" t="s">
        <v>35801</v>
      </c>
      <c r="C1433" s="375" t="s">
        <v>14</v>
      </c>
      <c r="D1433" s="81">
        <v>12455.19</v>
      </c>
      <c r="E1433" s="81">
        <f t="shared" si="22"/>
        <v>10126.18</v>
      </c>
    </row>
    <row r="1434" spans="1:5" ht="12" customHeight="1">
      <c r="A1434" s="375" t="s">
        <v>35802</v>
      </c>
      <c r="B1434" s="80" t="s">
        <v>35803</v>
      </c>
      <c r="C1434" s="375" t="s">
        <v>14</v>
      </c>
      <c r="D1434" s="81">
        <v>7476.05</v>
      </c>
      <c r="E1434" s="81">
        <f t="shared" si="22"/>
        <v>6078.09</v>
      </c>
    </row>
    <row r="1435" spans="1:5" ht="12" customHeight="1">
      <c r="A1435" s="375" t="s">
        <v>35804</v>
      </c>
      <c r="B1435" s="80" t="s">
        <v>35805</v>
      </c>
      <c r="C1435" s="375" t="s">
        <v>14</v>
      </c>
      <c r="D1435" s="81">
        <v>6957.1</v>
      </c>
      <c r="E1435" s="81">
        <f t="shared" si="22"/>
        <v>5656.18</v>
      </c>
    </row>
    <row r="1436" spans="1:5" ht="12" customHeight="1">
      <c r="A1436" s="375" t="s">
        <v>35806</v>
      </c>
      <c r="B1436" s="80" t="s">
        <v>35807</v>
      </c>
      <c r="C1436" s="375" t="s">
        <v>14</v>
      </c>
      <c r="D1436" s="81">
        <v>3523.96</v>
      </c>
      <c r="E1436" s="81">
        <f t="shared" si="22"/>
        <v>2865.01</v>
      </c>
    </row>
    <row r="1437" spans="1:5" ht="169.5" customHeight="1">
      <c r="A1437" s="375" t="s">
        <v>1621</v>
      </c>
      <c r="B1437" s="80" t="s">
        <v>35808</v>
      </c>
      <c r="C1437" s="375" t="s">
        <v>14</v>
      </c>
      <c r="D1437" s="81">
        <v>4317.38</v>
      </c>
      <c r="E1437" s="81">
        <f t="shared" si="22"/>
        <v>3510.07</v>
      </c>
    </row>
    <row r="1438" spans="1:5" ht="45.95" customHeight="1">
      <c r="A1438" s="375" t="s">
        <v>35809</v>
      </c>
      <c r="B1438" s="80" t="s">
        <v>35810</v>
      </c>
      <c r="C1438" s="375" t="s">
        <v>14</v>
      </c>
      <c r="D1438" s="81">
        <v>8630.7199999999993</v>
      </c>
      <c r="E1438" s="81">
        <f t="shared" si="22"/>
        <v>7016.85</v>
      </c>
    </row>
    <row r="1439" spans="1:5" ht="12" customHeight="1">
      <c r="A1439" s="375" t="s">
        <v>35811</v>
      </c>
      <c r="B1439" s="80" t="s">
        <v>35812</v>
      </c>
      <c r="C1439" s="375" t="s">
        <v>14</v>
      </c>
      <c r="D1439" s="81">
        <v>1225.06</v>
      </c>
      <c r="E1439" s="81">
        <f t="shared" si="22"/>
        <v>995.99</v>
      </c>
    </row>
    <row r="1440" spans="1:5" ht="12" customHeight="1">
      <c r="A1440" s="375" t="s">
        <v>35813</v>
      </c>
      <c r="B1440" s="80" t="s">
        <v>35814</v>
      </c>
      <c r="C1440" s="375" t="s">
        <v>14</v>
      </c>
      <c r="D1440" s="81">
        <v>1579.66</v>
      </c>
      <c r="E1440" s="81">
        <f t="shared" si="22"/>
        <v>1284.28</v>
      </c>
    </row>
    <row r="1441" spans="1:5" ht="11.45" customHeight="1">
      <c r="A1441" s="375" t="s">
        <v>35815</v>
      </c>
      <c r="B1441" s="80" t="s">
        <v>35816</v>
      </c>
      <c r="C1441" s="375" t="s">
        <v>14</v>
      </c>
      <c r="D1441" s="81">
        <v>1881.73</v>
      </c>
      <c r="E1441" s="81">
        <f t="shared" si="22"/>
        <v>1529.87</v>
      </c>
    </row>
    <row r="1442" spans="1:5" ht="12" customHeight="1">
      <c r="A1442" s="375" t="s">
        <v>35817</v>
      </c>
      <c r="B1442" s="80" t="s">
        <v>35818</v>
      </c>
      <c r="C1442" s="375" t="s">
        <v>14</v>
      </c>
      <c r="D1442" s="81">
        <v>2206.6999999999998</v>
      </c>
      <c r="E1442" s="81">
        <f t="shared" si="22"/>
        <v>1794.07</v>
      </c>
    </row>
    <row r="1443" spans="1:5" ht="12" customHeight="1">
      <c r="A1443" s="375" t="s">
        <v>35819</v>
      </c>
      <c r="B1443" s="80" t="s">
        <v>35820</v>
      </c>
      <c r="C1443" s="375" t="s">
        <v>14</v>
      </c>
      <c r="D1443" s="81">
        <v>2799.47</v>
      </c>
      <c r="E1443" s="81">
        <f t="shared" si="22"/>
        <v>2276</v>
      </c>
    </row>
    <row r="1444" spans="1:5" ht="12" customHeight="1">
      <c r="A1444" s="375" t="s">
        <v>35821</v>
      </c>
      <c r="B1444" s="80" t="s">
        <v>35822</v>
      </c>
      <c r="C1444" s="375" t="s">
        <v>14</v>
      </c>
      <c r="D1444" s="81">
        <v>3719.47</v>
      </c>
      <c r="E1444" s="81">
        <f t="shared" si="22"/>
        <v>3023.96</v>
      </c>
    </row>
    <row r="1445" spans="1:5" ht="12" customHeight="1">
      <c r="A1445" s="375" t="s">
        <v>35823</v>
      </c>
      <c r="B1445" s="80" t="s">
        <v>35824</v>
      </c>
      <c r="C1445" s="375" t="s">
        <v>14</v>
      </c>
      <c r="D1445" s="81">
        <v>4496.1400000000003</v>
      </c>
      <c r="E1445" s="81">
        <f t="shared" si="22"/>
        <v>3655.4</v>
      </c>
    </row>
    <row r="1446" spans="1:5" ht="11.45" customHeight="1">
      <c r="A1446" s="375" t="s">
        <v>35825</v>
      </c>
      <c r="B1446" s="80" t="s">
        <v>35826</v>
      </c>
      <c r="C1446" s="375" t="s">
        <v>14</v>
      </c>
      <c r="D1446" s="81">
        <v>5780.03</v>
      </c>
      <c r="E1446" s="81">
        <f t="shared" si="22"/>
        <v>4699.22</v>
      </c>
    </row>
    <row r="1447" spans="1:5" ht="12" customHeight="1">
      <c r="A1447" s="375" t="s">
        <v>35827</v>
      </c>
      <c r="B1447" s="80" t="s">
        <v>35828</v>
      </c>
      <c r="C1447" s="375" t="s">
        <v>14</v>
      </c>
      <c r="D1447" s="81">
        <v>6875.93</v>
      </c>
      <c r="E1447" s="81">
        <f t="shared" si="22"/>
        <v>5590.19</v>
      </c>
    </row>
    <row r="1448" spans="1:5" ht="12" customHeight="1">
      <c r="A1448" s="417" t="s">
        <v>33234</v>
      </c>
      <c r="B1448" s="418"/>
      <c r="C1448" s="418"/>
      <c r="E1448" s="81">
        <f t="shared" si="22"/>
        <v>0</v>
      </c>
    </row>
    <row r="1449" spans="1:5" ht="12" customHeight="1">
      <c r="A1449" s="419" t="s">
        <v>33235</v>
      </c>
      <c r="B1449" s="376" t="s">
        <v>14652</v>
      </c>
      <c r="C1449" s="377" t="s">
        <v>33236</v>
      </c>
      <c r="E1449" s="81">
        <f t="shared" si="22"/>
        <v>0</v>
      </c>
    </row>
    <row r="1450" spans="1:5" ht="11.45" customHeight="1">
      <c r="E1450" s="81">
        <f t="shared" si="22"/>
        <v>0</v>
      </c>
    </row>
    <row r="1451" spans="1:5" ht="12" customHeight="1">
      <c r="A1451" s="375" t="s">
        <v>35829</v>
      </c>
      <c r="B1451" s="80" t="s">
        <v>35830</v>
      </c>
      <c r="C1451" s="375" t="s">
        <v>14</v>
      </c>
      <c r="D1451" s="81">
        <v>8002.88</v>
      </c>
      <c r="E1451" s="81">
        <f t="shared" si="22"/>
        <v>6506.41</v>
      </c>
    </row>
    <row r="1452" spans="1:5" ht="12" customHeight="1">
      <c r="A1452" s="375" t="s">
        <v>35831</v>
      </c>
      <c r="B1452" s="80" t="s">
        <v>35832</v>
      </c>
      <c r="C1452" s="375" t="s">
        <v>14</v>
      </c>
      <c r="D1452" s="81">
        <v>1474.74</v>
      </c>
      <c r="E1452" s="81">
        <f t="shared" si="22"/>
        <v>1198.98</v>
      </c>
    </row>
    <row r="1453" spans="1:5" ht="12" customHeight="1">
      <c r="A1453" s="375" t="s">
        <v>35833</v>
      </c>
      <c r="B1453" s="80" t="s">
        <v>35834</v>
      </c>
      <c r="C1453" s="375" t="s">
        <v>14</v>
      </c>
      <c r="D1453" s="81">
        <v>1756.02</v>
      </c>
      <c r="E1453" s="81">
        <f t="shared" si="22"/>
        <v>1427.66</v>
      </c>
    </row>
    <row r="1454" spans="1:5" ht="11.45" customHeight="1">
      <c r="A1454" s="375" t="s">
        <v>35835</v>
      </c>
      <c r="B1454" s="80" t="s">
        <v>35836</v>
      </c>
      <c r="C1454" s="375" t="s">
        <v>14</v>
      </c>
      <c r="D1454" s="81">
        <v>2149.52</v>
      </c>
      <c r="E1454" s="81">
        <f t="shared" si="22"/>
        <v>1747.58</v>
      </c>
    </row>
    <row r="1455" spans="1:5" ht="12" customHeight="1">
      <c r="A1455" s="375" t="s">
        <v>35837</v>
      </c>
      <c r="B1455" s="80" t="s">
        <v>35838</v>
      </c>
      <c r="C1455" s="375" t="s">
        <v>14</v>
      </c>
      <c r="D1455" s="81">
        <v>2570.6799999999998</v>
      </c>
      <c r="E1455" s="81">
        <f t="shared" si="22"/>
        <v>2089.9899999999998</v>
      </c>
    </row>
    <row r="1456" spans="1:5" ht="12" customHeight="1">
      <c r="A1456" s="375" t="s">
        <v>35839</v>
      </c>
      <c r="B1456" s="80" t="s">
        <v>35840</v>
      </c>
      <c r="C1456" s="375" t="s">
        <v>14</v>
      </c>
      <c r="D1456" s="81">
        <v>3325.96</v>
      </c>
      <c r="E1456" s="81">
        <f t="shared" si="22"/>
        <v>2704.04</v>
      </c>
    </row>
    <row r="1457" spans="1:5" ht="12" customHeight="1">
      <c r="A1457" s="375" t="s">
        <v>35841</v>
      </c>
      <c r="B1457" s="80" t="s">
        <v>35842</v>
      </c>
      <c r="C1457" s="375" t="s">
        <v>14</v>
      </c>
      <c r="D1457" s="81">
        <v>4462.49</v>
      </c>
      <c r="E1457" s="81">
        <f t="shared" si="22"/>
        <v>3628.05</v>
      </c>
    </row>
    <row r="1458" spans="1:5" ht="12" customHeight="1">
      <c r="A1458" s="375" t="s">
        <v>35843</v>
      </c>
      <c r="B1458" s="80" t="s">
        <v>35844</v>
      </c>
      <c r="C1458" s="375" t="s">
        <v>14</v>
      </c>
      <c r="D1458" s="81">
        <v>5478.94</v>
      </c>
      <c r="E1458" s="81">
        <f t="shared" si="22"/>
        <v>4454.43</v>
      </c>
    </row>
    <row r="1459" spans="1:5" ht="11.45" customHeight="1">
      <c r="A1459" s="375" t="s">
        <v>35845</v>
      </c>
      <c r="B1459" s="80" t="s">
        <v>35846</v>
      </c>
      <c r="C1459" s="375" t="s">
        <v>14</v>
      </c>
      <c r="D1459" s="81">
        <v>7023.96</v>
      </c>
      <c r="E1459" s="81">
        <f t="shared" si="22"/>
        <v>5710.54</v>
      </c>
    </row>
    <row r="1460" spans="1:5" ht="12" customHeight="1">
      <c r="A1460" s="375" t="s">
        <v>1623</v>
      </c>
      <c r="B1460" s="80" t="s">
        <v>35847</v>
      </c>
      <c r="C1460" s="375" t="s">
        <v>14</v>
      </c>
      <c r="D1460" s="81">
        <v>8434.26</v>
      </c>
      <c r="E1460" s="81">
        <f t="shared" si="22"/>
        <v>6857.13</v>
      </c>
    </row>
    <row r="1461" spans="1:5" ht="12" customHeight="1">
      <c r="A1461" s="375" t="s">
        <v>35848</v>
      </c>
      <c r="B1461" s="80" t="s">
        <v>35849</v>
      </c>
      <c r="C1461" s="375" t="s">
        <v>14</v>
      </c>
      <c r="D1461" s="81">
        <v>9882.02</v>
      </c>
      <c r="E1461" s="81">
        <f t="shared" si="22"/>
        <v>8034.17</v>
      </c>
    </row>
    <row r="1462" spans="1:5" ht="12" customHeight="1">
      <c r="A1462" s="375" t="s">
        <v>35850</v>
      </c>
      <c r="B1462" s="80" t="s">
        <v>35851</v>
      </c>
      <c r="C1462" s="375" t="s">
        <v>14</v>
      </c>
      <c r="D1462" s="81">
        <v>130.15</v>
      </c>
      <c r="E1462" s="81">
        <f t="shared" si="22"/>
        <v>105.82</v>
      </c>
    </row>
    <row r="1463" spans="1:5" ht="12" customHeight="1">
      <c r="A1463" s="375" t="s">
        <v>35852</v>
      </c>
      <c r="B1463" s="80" t="s">
        <v>35853</v>
      </c>
      <c r="C1463" s="375" t="s">
        <v>14</v>
      </c>
      <c r="D1463" s="81">
        <v>167.37</v>
      </c>
      <c r="E1463" s="81">
        <f t="shared" si="22"/>
        <v>136.08000000000001</v>
      </c>
    </row>
    <row r="1464" spans="1:5" ht="11.45" customHeight="1">
      <c r="A1464" s="375" t="s">
        <v>35854</v>
      </c>
      <c r="B1464" s="80" t="s">
        <v>35855</v>
      </c>
      <c r="C1464" s="375" t="s">
        <v>14</v>
      </c>
      <c r="D1464" s="81">
        <v>147.38999999999999</v>
      </c>
      <c r="E1464" s="81">
        <f t="shared" si="22"/>
        <v>119.83</v>
      </c>
    </row>
    <row r="1465" spans="1:5" ht="12" customHeight="1">
      <c r="A1465" s="375" t="s">
        <v>35856</v>
      </c>
      <c r="B1465" s="80" t="s">
        <v>35857</v>
      </c>
      <c r="C1465" s="375" t="s">
        <v>14</v>
      </c>
      <c r="D1465" s="81">
        <v>182.95</v>
      </c>
      <c r="E1465" s="81">
        <f t="shared" si="22"/>
        <v>148.74</v>
      </c>
    </row>
    <row r="1466" spans="1:5" ht="12" customHeight="1">
      <c r="A1466" s="375" t="s">
        <v>35858</v>
      </c>
      <c r="B1466" s="80" t="s">
        <v>35859</v>
      </c>
      <c r="C1466" s="375" t="s">
        <v>14</v>
      </c>
      <c r="D1466" s="81">
        <v>590.41999999999996</v>
      </c>
      <c r="E1466" s="81">
        <f t="shared" si="22"/>
        <v>480.02</v>
      </c>
    </row>
    <row r="1467" spans="1:5" ht="12" customHeight="1">
      <c r="A1467" s="375" t="s">
        <v>35860</v>
      </c>
      <c r="B1467" s="80" t="s">
        <v>35861</v>
      </c>
      <c r="C1467" s="375" t="s">
        <v>33278</v>
      </c>
      <c r="D1467" s="81">
        <v>710.02</v>
      </c>
      <c r="E1467" s="81">
        <f t="shared" si="22"/>
        <v>577.26</v>
      </c>
    </row>
    <row r="1468" spans="1:5" ht="11.45" customHeight="1">
      <c r="A1468" s="375" t="s">
        <v>1625</v>
      </c>
      <c r="B1468" s="80" t="s">
        <v>35862</v>
      </c>
      <c r="C1468" s="375" t="s">
        <v>14</v>
      </c>
      <c r="D1468" s="81">
        <v>6378.72</v>
      </c>
      <c r="E1468" s="81">
        <f t="shared" si="22"/>
        <v>5185.96</v>
      </c>
    </row>
    <row r="1469" spans="1:5" ht="12" customHeight="1">
      <c r="A1469" s="375" t="s">
        <v>35863</v>
      </c>
      <c r="B1469" s="80" t="s">
        <v>35864</v>
      </c>
      <c r="C1469" s="375" t="s">
        <v>14</v>
      </c>
      <c r="D1469" s="81">
        <v>901.03</v>
      </c>
      <c r="E1469" s="81">
        <f t="shared" si="22"/>
        <v>732.55</v>
      </c>
    </row>
    <row r="1470" spans="1:5" ht="12" customHeight="1">
      <c r="A1470" s="375" t="s">
        <v>35865</v>
      </c>
      <c r="B1470" s="80" t="s">
        <v>35866</v>
      </c>
      <c r="C1470" s="375" t="s">
        <v>14</v>
      </c>
      <c r="D1470" s="81">
        <v>789.21</v>
      </c>
      <c r="E1470" s="81">
        <f t="shared" si="22"/>
        <v>641.64</v>
      </c>
    </row>
    <row r="1471" spans="1:5" ht="12" customHeight="1">
      <c r="A1471" s="375" t="s">
        <v>35867</v>
      </c>
      <c r="B1471" s="80" t="s">
        <v>35868</v>
      </c>
      <c r="C1471" s="375" t="s">
        <v>14</v>
      </c>
      <c r="D1471" s="81">
        <v>773.94</v>
      </c>
      <c r="E1471" s="81">
        <f t="shared" si="22"/>
        <v>629.22</v>
      </c>
    </row>
    <row r="1472" spans="1:5" ht="12" customHeight="1">
      <c r="A1472" s="375" t="s">
        <v>35869</v>
      </c>
      <c r="B1472" s="80" t="s">
        <v>35870</v>
      </c>
      <c r="C1472" s="375" t="s">
        <v>14</v>
      </c>
      <c r="D1472" s="81">
        <v>8362.25</v>
      </c>
      <c r="E1472" s="81">
        <f t="shared" si="22"/>
        <v>6798.58</v>
      </c>
    </row>
    <row r="1473" spans="1:5" ht="11.45" customHeight="1">
      <c r="A1473" s="375" t="s">
        <v>35871</v>
      </c>
      <c r="B1473" s="80" t="s">
        <v>35872</v>
      </c>
      <c r="C1473" s="375" t="s">
        <v>14</v>
      </c>
      <c r="D1473" s="81">
        <v>410.29</v>
      </c>
      <c r="E1473" s="81">
        <f t="shared" si="22"/>
        <v>333.57</v>
      </c>
    </row>
    <row r="1474" spans="1:5" ht="12" customHeight="1">
      <c r="A1474" s="375" t="s">
        <v>35873</v>
      </c>
      <c r="B1474" s="80" t="s">
        <v>35874</v>
      </c>
      <c r="C1474" s="375" t="s">
        <v>14</v>
      </c>
      <c r="D1474" s="81">
        <v>8995.4599999999991</v>
      </c>
      <c r="E1474" s="81">
        <f t="shared" si="22"/>
        <v>7313.39</v>
      </c>
    </row>
    <row r="1475" spans="1:5" ht="12" customHeight="1">
      <c r="A1475" s="375" t="s">
        <v>35875</v>
      </c>
      <c r="B1475" s="80" t="s">
        <v>35876</v>
      </c>
      <c r="C1475" s="375" t="s">
        <v>14</v>
      </c>
      <c r="D1475" s="81">
        <v>9734.5300000000007</v>
      </c>
      <c r="E1475" s="81">
        <f t="shared" si="22"/>
        <v>7914.26</v>
      </c>
    </row>
    <row r="1476" spans="1:5" ht="12" customHeight="1">
      <c r="A1476" s="375" t="s">
        <v>35877</v>
      </c>
      <c r="B1476" s="80" t="s">
        <v>35878</v>
      </c>
      <c r="C1476" s="375" t="s">
        <v>14</v>
      </c>
      <c r="D1476" s="81">
        <v>10525.68</v>
      </c>
      <c r="E1476" s="81">
        <f t="shared" si="22"/>
        <v>8557.4699999999993</v>
      </c>
    </row>
    <row r="1477" spans="1:5" ht="12" customHeight="1">
      <c r="A1477" s="375" t="s">
        <v>35879</v>
      </c>
      <c r="B1477" s="80" t="s">
        <v>35880</v>
      </c>
      <c r="C1477" s="375" t="s">
        <v>14</v>
      </c>
      <c r="D1477" s="81">
        <v>1789.55</v>
      </c>
      <c r="E1477" s="81">
        <f t="shared" ref="E1477:E1540" si="23">ROUNDUP(D1477/1.23,2)</f>
        <v>1454.92</v>
      </c>
    </row>
    <row r="1478" spans="1:5" ht="11.45" customHeight="1">
      <c r="A1478" s="375" t="s">
        <v>35881</v>
      </c>
      <c r="B1478" s="80" t="s">
        <v>35882</v>
      </c>
      <c r="C1478" s="375" t="s">
        <v>14</v>
      </c>
      <c r="D1478" s="81">
        <v>11444.87</v>
      </c>
      <c r="E1478" s="81">
        <f t="shared" si="23"/>
        <v>9304.7800000000007</v>
      </c>
    </row>
    <row r="1479" spans="1:5" ht="12" customHeight="1">
      <c r="A1479" s="375" t="s">
        <v>35883</v>
      </c>
      <c r="B1479" s="80" t="s">
        <v>35884</v>
      </c>
      <c r="C1479" s="375" t="s">
        <v>14</v>
      </c>
      <c r="D1479" s="81">
        <v>10711.9</v>
      </c>
      <c r="E1479" s="81">
        <f t="shared" si="23"/>
        <v>8708.8700000000008</v>
      </c>
    </row>
    <row r="1480" spans="1:5" ht="12" customHeight="1">
      <c r="A1480" s="375" t="s">
        <v>35885</v>
      </c>
      <c r="B1480" s="80" t="s">
        <v>35886</v>
      </c>
      <c r="C1480" s="375" t="s">
        <v>14</v>
      </c>
      <c r="D1480" s="81">
        <v>10861.65</v>
      </c>
      <c r="E1480" s="81">
        <f t="shared" si="23"/>
        <v>8830.61</v>
      </c>
    </row>
    <row r="1481" spans="1:5" ht="12" customHeight="1">
      <c r="A1481" s="375" t="s">
        <v>35887</v>
      </c>
      <c r="B1481" s="80" t="s">
        <v>35888</v>
      </c>
      <c r="C1481" s="375" t="s">
        <v>14</v>
      </c>
      <c r="D1481" s="81">
        <v>11643.12</v>
      </c>
      <c r="E1481" s="81">
        <f t="shared" si="23"/>
        <v>9465.9599999999991</v>
      </c>
    </row>
    <row r="1482" spans="1:5" ht="11.45" customHeight="1">
      <c r="A1482" s="375" t="s">
        <v>35889</v>
      </c>
      <c r="B1482" s="80" t="s">
        <v>35890</v>
      </c>
      <c r="C1482" s="375" t="s">
        <v>14</v>
      </c>
      <c r="D1482" s="81">
        <v>9507.8799999999992</v>
      </c>
      <c r="E1482" s="81">
        <f t="shared" si="23"/>
        <v>7729.99</v>
      </c>
    </row>
    <row r="1483" spans="1:5" ht="12" customHeight="1">
      <c r="A1483" s="375" t="s">
        <v>1627</v>
      </c>
      <c r="B1483" s="80" t="s">
        <v>35891</v>
      </c>
      <c r="C1483" s="375" t="s">
        <v>14</v>
      </c>
      <c r="D1483" s="81">
        <v>8347.4500000000007</v>
      </c>
      <c r="E1483" s="81">
        <f t="shared" si="23"/>
        <v>6786.55</v>
      </c>
    </row>
    <row r="1484" spans="1:5" ht="12" customHeight="1">
      <c r="A1484" s="375" t="s">
        <v>35892</v>
      </c>
      <c r="B1484" s="80" t="s">
        <v>35893</v>
      </c>
      <c r="C1484" s="375" t="s">
        <v>14</v>
      </c>
      <c r="D1484" s="81">
        <v>9727.91</v>
      </c>
      <c r="E1484" s="81">
        <f t="shared" si="23"/>
        <v>7908.87</v>
      </c>
    </row>
    <row r="1485" spans="1:5" ht="12" customHeight="1">
      <c r="A1485" s="375" t="s">
        <v>35894</v>
      </c>
      <c r="B1485" s="80" t="s">
        <v>35895</v>
      </c>
      <c r="C1485" s="375" t="s">
        <v>14</v>
      </c>
      <c r="D1485" s="81">
        <v>9739.4</v>
      </c>
      <c r="E1485" s="81">
        <f t="shared" si="23"/>
        <v>7918.22</v>
      </c>
    </row>
    <row r="1486" spans="1:5" ht="12" customHeight="1">
      <c r="A1486" s="375" t="s">
        <v>35896</v>
      </c>
      <c r="B1486" s="80" t="s">
        <v>35897</v>
      </c>
      <c r="C1486" s="375" t="s">
        <v>14</v>
      </c>
      <c r="D1486" s="81">
        <v>8904.4</v>
      </c>
      <c r="E1486" s="81">
        <f t="shared" si="23"/>
        <v>7239.35</v>
      </c>
    </row>
    <row r="1487" spans="1:5" ht="11.45" customHeight="1">
      <c r="A1487" s="375" t="s">
        <v>35898</v>
      </c>
      <c r="B1487" s="80" t="s">
        <v>35899</v>
      </c>
      <c r="C1487" s="375" t="s">
        <v>14</v>
      </c>
      <c r="D1487" s="81">
        <v>10182.77</v>
      </c>
      <c r="E1487" s="81">
        <f t="shared" si="23"/>
        <v>8278.68</v>
      </c>
    </row>
    <row r="1488" spans="1:5" ht="12" customHeight="1">
      <c r="A1488" s="375" t="s">
        <v>35900</v>
      </c>
      <c r="B1488" s="80" t="s">
        <v>35901</v>
      </c>
      <c r="C1488" s="375" t="s">
        <v>14</v>
      </c>
      <c r="D1488" s="81">
        <v>9803.41</v>
      </c>
      <c r="E1488" s="81">
        <f t="shared" si="23"/>
        <v>7970.26</v>
      </c>
    </row>
    <row r="1489" spans="1:5" ht="12.95" customHeight="1">
      <c r="A1489" s="375" t="s">
        <v>35902</v>
      </c>
      <c r="B1489" s="80" t="s">
        <v>35903</v>
      </c>
      <c r="C1489" s="375" t="s">
        <v>13</v>
      </c>
      <c r="D1489" s="81">
        <v>27.88</v>
      </c>
      <c r="E1489" s="81">
        <f t="shared" si="23"/>
        <v>22.67</v>
      </c>
    </row>
    <row r="1490" spans="1:5" ht="169.5" customHeight="1">
      <c r="A1490" s="375" t="s">
        <v>35904</v>
      </c>
      <c r="B1490" s="80" t="s">
        <v>35905</v>
      </c>
      <c r="C1490" s="375" t="s">
        <v>13</v>
      </c>
      <c r="D1490" s="81">
        <v>46.54</v>
      </c>
      <c r="E1490" s="81">
        <f t="shared" si="23"/>
        <v>37.840000000000003</v>
      </c>
    </row>
    <row r="1491" spans="1:5" ht="45.95" customHeight="1">
      <c r="A1491" s="375" t="s">
        <v>35906</v>
      </c>
      <c r="B1491" s="80" t="s">
        <v>35907</v>
      </c>
      <c r="C1491" s="375" t="s">
        <v>13</v>
      </c>
      <c r="D1491" s="81">
        <v>67.31</v>
      </c>
      <c r="E1491" s="81">
        <f t="shared" si="23"/>
        <v>54.73</v>
      </c>
    </row>
    <row r="1492" spans="1:5" ht="12" customHeight="1">
      <c r="A1492" s="375" t="s">
        <v>35908</v>
      </c>
      <c r="B1492" s="80" t="s">
        <v>35909</v>
      </c>
      <c r="C1492" s="375" t="s">
        <v>13</v>
      </c>
      <c r="D1492" s="81">
        <v>98.8</v>
      </c>
      <c r="E1492" s="81">
        <f t="shared" si="23"/>
        <v>80.33</v>
      </c>
    </row>
    <row r="1493" spans="1:5" ht="12" customHeight="1">
      <c r="A1493" s="375" t="s">
        <v>35910</v>
      </c>
      <c r="B1493" s="80" t="s">
        <v>35911</v>
      </c>
      <c r="C1493" s="375" t="s">
        <v>13</v>
      </c>
      <c r="D1493" s="81">
        <v>129.57</v>
      </c>
      <c r="E1493" s="81">
        <f t="shared" si="23"/>
        <v>105.35</v>
      </c>
    </row>
    <row r="1494" spans="1:5" ht="11.45" customHeight="1">
      <c r="A1494" s="375" t="s">
        <v>35912</v>
      </c>
      <c r="B1494" s="80" t="s">
        <v>35913</v>
      </c>
      <c r="C1494" s="375" t="s">
        <v>13</v>
      </c>
      <c r="D1494" s="81">
        <v>183.08</v>
      </c>
      <c r="E1494" s="81">
        <f t="shared" si="23"/>
        <v>148.85</v>
      </c>
    </row>
    <row r="1495" spans="1:5" ht="12" customHeight="1">
      <c r="A1495" s="375" t="s">
        <v>35914</v>
      </c>
      <c r="B1495" s="80" t="s">
        <v>35915</v>
      </c>
      <c r="C1495" s="375" t="s">
        <v>13</v>
      </c>
      <c r="D1495" s="81">
        <v>225.53</v>
      </c>
      <c r="E1495" s="81">
        <f t="shared" si="23"/>
        <v>183.36</v>
      </c>
    </row>
    <row r="1496" spans="1:5" ht="12" customHeight="1">
      <c r="A1496" s="375" t="s">
        <v>35916</v>
      </c>
      <c r="B1496" s="80" t="s">
        <v>35917</v>
      </c>
      <c r="C1496" s="375" t="s">
        <v>13</v>
      </c>
      <c r="D1496" s="81">
        <v>273.89999999999998</v>
      </c>
      <c r="E1496" s="81">
        <f t="shared" si="23"/>
        <v>222.69</v>
      </c>
    </row>
    <row r="1497" spans="1:5" ht="12" customHeight="1">
      <c r="A1497" s="375" t="s">
        <v>35918</v>
      </c>
      <c r="B1497" s="80" t="s">
        <v>35919</v>
      </c>
      <c r="C1497" s="375" t="s">
        <v>13</v>
      </c>
      <c r="D1497" s="81">
        <v>336.42</v>
      </c>
      <c r="E1497" s="81">
        <f t="shared" si="23"/>
        <v>273.52</v>
      </c>
    </row>
    <row r="1498" spans="1:5" ht="12" customHeight="1">
      <c r="A1498" s="375" t="s">
        <v>35920</v>
      </c>
      <c r="B1498" s="80" t="s">
        <v>35921</v>
      </c>
      <c r="C1498" s="375" t="s">
        <v>13</v>
      </c>
      <c r="D1498" s="81">
        <v>417.82</v>
      </c>
      <c r="E1498" s="81">
        <f t="shared" si="23"/>
        <v>339.7</v>
      </c>
    </row>
    <row r="1499" spans="1:5" ht="11.45" customHeight="1">
      <c r="A1499" s="375" t="s">
        <v>35922</v>
      </c>
      <c r="B1499" s="80" t="s">
        <v>35923</v>
      </c>
      <c r="C1499" s="375" t="s">
        <v>13</v>
      </c>
      <c r="D1499" s="81">
        <v>485.95</v>
      </c>
      <c r="E1499" s="81">
        <f t="shared" si="23"/>
        <v>395.09</v>
      </c>
    </row>
    <row r="1500" spans="1:5" ht="12" customHeight="1">
      <c r="A1500" s="417" t="s">
        <v>33234</v>
      </c>
      <c r="B1500" s="418"/>
      <c r="C1500" s="418"/>
      <c r="E1500" s="81">
        <f t="shared" si="23"/>
        <v>0</v>
      </c>
    </row>
    <row r="1501" spans="1:5" ht="12" customHeight="1">
      <c r="A1501" s="419" t="s">
        <v>33235</v>
      </c>
      <c r="B1501" s="376" t="s">
        <v>14652</v>
      </c>
      <c r="C1501" s="377" t="s">
        <v>33236</v>
      </c>
      <c r="E1501" s="81">
        <f t="shared" si="23"/>
        <v>0</v>
      </c>
    </row>
    <row r="1502" spans="1:5" ht="12" customHeight="1">
      <c r="E1502" s="81">
        <f t="shared" si="23"/>
        <v>0</v>
      </c>
    </row>
    <row r="1503" spans="1:5" ht="11.45" customHeight="1">
      <c r="A1503" s="375" t="s">
        <v>35924</v>
      </c>
      <c r="B1503" s="80" t="s">
        <v>35925</v>
      </c>
      <c r="C1503" s="375" t="s">
        <v>13</v>
      </c>
      <c r="D1503" s="81">
        <v>18.579999999999998</v>
      </c>
      <c r="E1503" s="81">
        <f t="shared" si="23"/>
        <v>15.11</v>
      </c>
    </row>
    <row r="1504" spans="1:5" ht="12" customHeight="1">
      <c r="A1504" s="375" t="s">
        <v>35926</v>
      </c>
      <c r="B1504" s="80" t="s">
        <v>35927</v>
      </c>
      <c r="C1504" s="375" t="s">
        <v>13</v>
      </c>
      <c r="D1504" s="81">
        <v>9.68</v>
      </c>
      <c r="E1504" s="81">
        <f t="shared" si="23"/>
        <v>7.87</v>
      </c>
    </row>
    <row r="1505" spans="1:5" ht="12" customHeight="1">
      <c r="A1505" s="375" t="s">
        <v>35928</v>
      </c>
      <c r="B1505" s="80" t="s">
        <v>35929</v>
      </c>
      <c r="C1505" s="375" t="s">
        <v>13</v>
      </c>
      <c r="D1505" s="81">
        <v>14.71</v>
      </c>
      <c r="E1505" s="81">
        <f t="shared" si="23"/>
        <v>11.96</v>
      </c>
    </row>
    <row r="1506" spans="1:5" ht="12" customHeight="1">
      <c r="A1506" s="375" t="s">
        <v>35930</v>
      </c>
      <c r="B1506" s="80" t="s">
        <v>35931</v>
      </c>
      <c r="C1506" s="375" t="s">
        <v>13</v>
      </c>
      <c r="D1506" s="81">
        <v>22.73</v>
      </c>
      <c r="E1506" s="81">
        <f t="shared" si="23"/>
        <v>18.48</v>
      </c>
    </row>
    <row r="1507" spans="1:5" ht="11.45" customHeight="1">
      <c r="A1507" s="375" t="s">
        <v>35932</v>
      </c>
      <c r="B1507" s="80" t="s">
        <v>35933</v>
      </c>
      <c r="C1507" s="375" t="s">
        <v>13</v>
      </c>
      <c r="D1507" s="81">
        <v>39.06</v>
      </c>
      <c r="E1507" s="81">
        <f t="shared" si="23"/>
        <v>31.76</v>
      </c>
    </row>
    <row r="1508" spans="1:5" ht="12" customHeight="1">
      <c r="A1508" s="375" t="s">
        <v>35934</v>
      </c>
      <c r="B1508" s="80" t="s">
        <v>35935</v>
      </c>
      <c r="C1508" s="375" t="s">
        <v>13</v>
      </c>
      <c r="D1508" s="81">
        <v>62.31</v>
      </c>
      <c r="E1508" s="81">
        <f t="shared" si="23"/>
        <v>50.66</v>
      </c>
    </row>
    <row r="1509" spans="1:5" ht="12" customHeight="1">
      <c r="A1509" s="375" t="s">
        <v>35936</v>
      </c>
      <c r="B1509" s="80" t="s">
        <v>35937</v>
      </c>
      <c r="C1509" s="375" t="s">
        <v>13</v>
      </c>
      <c r="D1509" s="81">
        <v>88.66</v>
      </c>
      <c r="E1509" s="81">
        <f t="shared" si="23"/>
        <v>72.09</v>
      </c>
    </row>
    <row r="1510" spans="1:5" ht="12" customHeight="1">
      <c r="A1510" s="375" t="s">
        <v>35938</v>
      </c>
      <c r="B1510" s="80" t="s">
        <v>35939</v>
      </c>
      <c r="C1510" s="375" t="s">
        <v>13</v>
      </c>
      <c r="D1510" s="81">
        <v>113.52</v>
      </c>
      <c r="E1510" s="81">
        <f t="shared" si="23"/>
        <v>92.3</v>
      </c>
    </row>
    <row r="1511" spans="1:5" ht="12" customHeight="1">
      <c r="A1511" s="375" t="s">
        <v>35940</v>
      </c>
      <c r="B1511" s="80" t="s">
        <v>35941</v>
      </c>
      <c r="C1511" s="375" t="s">
        <v>13</v>
      </c>
      <c r="D1511" s="81">
        <v>150.53</v>
      </c>
      <c r="E1511" s="81">
        <f t="shared" si="23"/>
        <v>122.39</v>
      </c>
    </row>
    <row r="1512" spans="1:5" ht="11.45" customHeight="1">
      <c r="A1512" s="375" t="s">
        <v>35942</v>
      </c>
      <c r="B1512" s="80" t="s">
        <v>35943</v>
      </c>
      <c r="C1512" s="375" t="s">
        <v>13</v>
      </c>
      <c r="D1512" s="81">
        <v>197.65</v>
      </c>
      <c r="E1512" s="81">
        <f t="shared" si="23"/>
        <v>160.69999999999999</v>
      </c>
    </row>
    <row r="1513" spans="1:5" ht="12" customHeight="1">
      <c r="A1513" s="375" t="s">
        <v>35944</v>
      </c>
      <c r="B1513" s="80" t="s">
        <v>35945</v>
      </c>
      <c r="C1513" s="375" t="s">
        <v>13</v>
      </c>
      <c r="D1513" s="81">
        <v>240.92</v>
      </c>
      <c r="E1513" s="81">
        <f t="shared" si="23"/>
        <v>195.87</v>
      </c>
    </row>
    <row r="1514" spans="1:5" ht="12" customHeight="1">
      <c r="A1514" s="375" t="s">
        <v>35946</v>
      </c>
      <c r="B1514" s="80" t="s">
        <v>35947</v>
      </c>
      <c r="C1514" s="375" t="s">
        <v>13</v>
      </c>
      <c r="D1514" s="81">
        <v>289.64999999999998</v>
      </c>
      <c r="E1514" s="81">
        <f t="shared" si="23"/>
        <v>235.49</v>
      </c>
    </row>
    <row r="1515" spans="1:5" ht="12" customHeight="1">
      <c r="A1515" s="375" t="s">
        <v>35948</v>
      </c>
      <c r="B1515" s="80" t="s">
        <v>35949</v>
      </c>
      <c r="C1515" s="375" t="s">
        <v>13</v>
      </c>
      <c r="D1515" s="81">
        <v>345.11</v>
      </c>
      <c r="E1515" s="81">
        <f t="shared" si="23"/>
        <v>280.58</v>
      </c>
    </row>
    <row r="1516" spans="1:5" ht="12" customHeight="1">
      <c r="A1516" s="375" t="s">
        <v>35950</v>
      </c>
      <c r="B1516" s="80" t="s">
        <v>35951</v>
      </c>
      <c r="C1516" s="375" t="s">
        <v>13</v>
      </c>
      <c r="D1516" s="81">
        <v>427.28</v>
      </c>
      <c r="E1516" s="81">
        <f t="shared" si="23"/>
        <v>347.39</v>
      </c>
    </row>
    <row r="1517" spans="1:5" ht="11.45" customHeight="1">
      <c r="A1517" s="375" t="s">
        <v>35952</v>
      </c>
      <c r="B1517" s="80" t="s">
        <v>35953</v>
      </c>
      <c r="C1517" s="375" t="s">
        <v>13</v>
      </c>
      <c r="D1517" s="81">
        <v>525.55999999999995</v>
      </c>
      <c r="E1517" s="81">
        <f t="shared" si="23"/>
        <v>427.29</v>
      </c>
    </row>
    <row r="1518" spans="1:5" ht="12" customHeight="1">
      <c r="A1518" s="375" t="s">
        <v>35954</v>
      </c>
      <c r="B1518" s="80" t="s">
        <v>35955</v>
      </c>
      <c r="C1518" s="375" t="s">
        <v>13</v>
      </c>
      <c r="D1518" s="81">
        <v>43.61</v>
      </c>
      <c r="E1518" s="81">
        <f t="shared" si="23"/>
        <v>35.46</v>
      </c>
    </row>
    <row r="1519" spans="1:5" ht="12" customHeight="1">
      <c r="A1519" s="375" t="s">
        <v>35956</v>
      </c>
      <c r="B1519" s="80" t="s">
        <v>35957</v>
      </c>
      <c r="C1519" s="375" t="s">
        <v>13</v>
      </c>
      <c r="D1519" s="81">
        <v>54.57</v>
      </c>
      <c r="E1519" s="81">
        <f t="shared" si="23"/>
        <v>44.37</v>
      </c>
    </row>
    <row r="1520" spans="1:5" ht="12" customHeight="1">
      <c r="A1520" s="375" t="s">
        <v>35958</v>
      </c>
      <c r="B1520" s="80" t="s">
        <v>35959</v>
      </c>
      <c r="C1520" s="375" t="s">
        <v>13</v>
      </c>
      <c r="D1520" s="81">
        <v>69.75</v>
      </c>
      <c r="E1520" s="81">
        <f t="shared" si="23"/>
        <v>56.71</v>
      </c>
    </row>
    <row r="1521" spans="1:5" ht="11.45" customHeight="1">
      <c r="A1521" s="375" t="s">
        <v>35960</v>
      </c>
      <c r="B1521" s="80" t="s">
        <v>35961</v>
      </c>
      <c r="C1521" s="375" t="s">
        <v>13</v>
      </c>
      <c r="D1521" s="81">
        <v>77.900000000000006</v>
      </c>
      <c r="E1521" s="81">
        <f t="shared" si="23"/>
        <v>63.34</v>
      </c>
    </row>
    <row r="1522" spans="1:5" ht="21.95" customHeight="1">
      <c r="A1522" s="375" t="s">
        <v>35962</v>
      </c>
      <c r="B1522" s="80" t="s">
        <v>35963</v>
      </c>
      <c r="C1522" s="375" t="s">
        <v>13</v>
      </c>
      <c r="D1522" s="81">
        <v>90.37</v>
      </c>
      <c r="E1522" s="81">
        <f t="shared" si="23"/>
        <v>73.48</v>
      </c>
    </row>
    <row r="1523" spans="1:5" ht="12" customHeight="1">
      <c r="A1523" s="375" t="s">
        <v>35964</v>
      </c>
      <c r="B1523" s="80" t="s">
        <v>35965</v>
      </c>
      <c r="C1523" s="375" t="s">
        <v>13</v>
      </c>
      <c r="D1523" s="81">
        <v>127.5</v>
      </c>
      <c r="E1523" s="81">
        <f t="shared" si="23"/>
        <v>103.66</v>
      </c>
    </row>
    <row r="1524" spans="1:5" ht="12" customHeight="1">
      <c r="A1524" s="375" t="s">
        <v>35966</v>
      </c>
      <c r="B1524" s="80" t="s">
        <v>35967</v>
      </c>
      <c r="C1524" s="375" t="s">
        <v>13</v>
      </c>
      <c r="D1524" s="81">
        <v>145.72</v>
      </c>
      <c r="E1524" s="81">
        <f t="shared" si="23"/>
        <v>118.48</v>
      </c>
    </row>
    <row r="1525" spans="1:5" ht="12" customHeight="1">
      <c r="A1525" s="375" t="s">
        <v>35968</v>
      </c>
      <c r="B1525" s="80" t="s">
        <v>35969</v>
      </c>
      <c r="C1525" s="375" t="s">
        <v>13</v>
      </c>
      <c r="D1525" s="81">
        <v>192.96</v>
      </c>
      <c r="E1525" s="81">
        <f t="shared" si="23"/>
        <v>156.88</v>
      </c>
    </row>
    <row r="1526" spans="1:5" ht="12" customHeight="1">
      <c r="A1526" s="375" t="s">
        <v>35970</v>
      </c>
      <c r="B1526" s="80" t="s">
        <v>35971</v>
      </c>
      <c r="C1526" s="375" t="s">
        <v>13</v>
      </c>
      <c r="D1526" s="81">
        <v>36.380000000000003</v>
      </c>
      <c r="E1526" s="81">
        <f t="shared" si="23"/>
        <v>29.58</v>
      </c>
    </row>
    <row r="1527" spans="1:5" ht="11.45" customHeight="1">
      <c r="A1527" s="375" t="s">
        <v>35972</v>
      </c>
      <c r="B1527" s="80" t="s">
        <v>35973</v>
      </c>
      <c r="C1527" s="375" t="s">
        <v>13</v>
      </c>
      <c r="D1527" s="81">
        <v>44.44</v>
      </c>
      <c r="E1527" s="81">
        <f t="shared" si="23"/>
        <v>36.14</v>
      </c>
    </row>
    <row r="1528" spans="1:5" ht="12" customHeight="1">
      <c r="A1528" s="375" t="s">
        <v>35974</v>
      </c>
      <c r="B1528" s="80" t="s">
        <v>35077</v>
      </c>
      <c r="C1528" s="375" t="s">
        <v>13</v>
      </c>
      <c r="D1528" s="81">
        <v>27.3</v>
      </c>
      <c r="E1528" s="81">
        <f t="shared" si="23"/>
        <v>22.2</v>
      </c>
    </row>
    <row r="1529" spans="1:5" ht="12" customHeight="1">
      <c r="A1529" s="375" t="s">
        <v>35975</v>
      </c>
      <c r="B1529" s="80" t="s">
        <v>35976</v>
      </c>
      <c r="C1529" s="375" t="s">
        <v>33278</v>
      </c>
      <c r="D1529" s="81">
        <v>710.02</v>
      </c>
      <c r="E1529" s="81">
        <f t="shared" si="23"/>
        <v>577.26</v>
      </c>
    </row>
    <row r="1530" spans="1:5" ht="12" customHeight="1">
      <c r="A1530" s="375" t="s">
        <v>35977</v>
      </c>
      <c r="B1530" s="80" t="s">
        <v>35978</v>
      </c>
      <c r="C1530" s="375" t="s">
        <v>16</v>
      </c>
      <c r="D1530" s="81">
        <v>2541.38</v>
      </c>
      <c r="E1530" s="81">
        <f t="shared" si="23"/>
        <v>2066.17</v>
      </c>
    </row>
    <row r="1531" spans="1:5" ht="21.95" customHeight="1">
      <c r="A1531" s="375" t="s">
        <v>35979</v>
      </c>
      <c r="B1531" s="80" t="s">
        <v>35980</v>
      </c>
      <c r="C1531" s="375" t="s">
        <v>14</v>
      </c>
      <c r="D1531" s="81">
        <v>147.38999999999999</v>
      </c>
      <c r="E1531" s="81">
        <f t="shared" si="23"/>
        <v>119.83</v>
      </c>
    </row>
    <row r="1532" spans="1:5" ht="21.95" customHeight="1">
      <c r="A1532" s="375" t="s">
        <v>1637</v>
      </c>
      <c r="B1532" s="80" t="s">
        <v>35981</v>
      </c>
      <c r="C1532" s="375" t="s">
        <v>14</v>
      </c>
      <c r="D1532" s="81">
        <v>182.95</v>
      </c>
      <c r="E1532" s="81">
        <f t="shared" si="23"/>
        <v>148.74</v>
      </c>
    </row>
    <row r="1533" spans="1:5" ht="21.95" customHeight="1">
      <c r="A1533" s="375" t="s">
        <v>35982</v>
      </c>
      <c r="B1533" s="80" t="s">
        <v>35983</v>
      </c>
      <c r="C1533" s="375" t="s">
        <v>14</v>
      </c>
      <c r="D1533" s="81">
        <v>670.37</v>
      </c>
      <c r="E1533" s="81">
        <f t="shared" si="23"/>
        <v>545.02</v>
      </c>
    </row>
    <row r="1534" spans="1:5" ht="21.95" customHeight="1">
      <c r="A1534" s="375" t="s">
        <v>35984</v>
      </c>
      <c r="B1534" s="80" t="s">
        <v>35985</v>
      </c>
      <c r="C1534" s="375" t="s">
        <v>14</v>
      </c>
      <c r="D1534" s="81">
        <v>1715.66</v>
      </c>
      <c r="E1534" s="81">
        <f t="shared" si="23"/>
        <v>1394.85</v>
      </c>
    </row>
    <row r="1535" spans="1:5" ht="11.45" customHeight="1">
      <c r="A1535" s="375" t="s">
        <v>35986</v>
      </c>
      <c r="B1535" s="80" t="s">
        <v>35987</v>
      </c>
      <c r="C1535" s="375" t="s">
        <v>14</v>
      </c>
      <c r="D1535" s="81">
        <v>2371.19</v>
      </c>
      <c r="E1535" s="81">
        <f t="shared" si="23"/>
        <v>1927.8</v>
      </c>
    </row>
    <row r="1536" spans="1:5" ht="12" customHeight="1">
      <c r="A1536" s="375" t="s">
        <v>35988</v>
      </c>
      <c r="B1536" s="80" t="s">
        <v>35989</v>
      </c>
      <c r="C1536" s="375" t="s">
        <v>14</v>
      </c>
      <c r="D1536" s="81">
        <v>5000.3999999999996</v>
      </c>
      <c r="E1536" s="81">
        <f t="shared" si="23"/>
        <v>4065.37</v>
      </c>
    </row>
    <row r="1537" spans="1:5" ht="12.95" customHeight="1">
      <c r="A1537" s="375" t="s">
        <v>35990</v>
      </c>
      <c r="B1537" s="80" t="s">
        <v>35991</v>
      </c>
      <c r="C1537" s="375" t="s">
        <v>14</v>
      </c>
      <c r="D1537" s="81">
        <v>590.41999999999996</v>
      </c>
      <c r="E1537" s="81">
        <f t="shared" si="23"/>
        <v>480.02</v>
      </c>
    </row>
    <row r="1538" spans="1:5" ht="169.5" customHeight="1">
      <c r="A1538" s="375" t="s">
        <v>35992</v>
      </c>
      <c r="B1538" s="80" t="s">
        <v>35993</v>
      </c>
      <c r="C1538" s="375" t="s">
        <v>14</v>
      </c>
      <c r="D1538" s="81">
        <v>3639.97</v>
      </c>
      <c r="E1538" s="81">
        <f t="shared" si="23"/>
        <v>2959.33</v>
      </c>
    </row>
    <row r="1539" spans="1:5" ht="45.95" customHeight="1">
      <c r="A1539" s="375" t="s">
        <v>35994</v>
      </c>
      <c r="B1539" s="80" t="s">
        <v>35995</v>
      </c>
      <c r="C1539" s="375" t="s">
        <v>14</v>
      </c>
      <c r="D1539" s="81">
        <v>614.11</v>
      </c>
      <c r="E1539" s="81">
        <f t="shared" si="23"/>
        <v>499.28</v>
      </c>
    </row>
    <row r="1540" spans="1:5" ht="12" customHeight="1">
      <c r="A1540" s="375" t="s">
        <v>35996</v>
      </c>
      <c r="B1540" s="80" t="s">
        <v>35997</v>
      </c>
      <c r="C1540" s="375" t="s">
        <v>14</v>
      </c>
      <c r="D1540" s="81">
        <v>650.1</v>
      </c>
      <c r="E1540" s="81">
        <f t="shared" si="23"/>
        <v>528.54</v>
      </c>
    </row>
    <row r="1541" spans="1:5" ht="12" customHeight="1">
      <c r="A1541" s="375" t="s">
        <v>35998</v>
      </c>
      <c r="B1541" s="80" t="s">
        <v>35999</v>
      </c>
      <c r="C1541" s="375" t="s">
        <v>14</v>
      </c>
      <c r="D1541" s="81">
        <v>640.98</v>
      </c>
      <c r="E1541" s="81">
        <f t="shared" ref="E1541:E1604" si="24">ROUNDUP(D1541/1.23,2)</f>
        <v>521.13</v>
      </c>
    </row>
    <row r="1542" spans="1:5" ht="11.45" customHeight="1">
      <c r="A1542" s="375" t="s">
        <v>36000</v>
      </c>
      <c r="B1542" s="80" t="s">
        <v>36001</v>
      </c>
      <c r="C1542" s="375" t="s">
        <v>14</v>
      </c>
      <c r="D1542" s="81">
        <v>650.16</v>
      </c>
      <c r="E1542" s="81">
        <f t="shared" si="24"/>
        <v>528.59</v>
      </c>
    </row>
    <row r="1543" spans="1:5" ht="12" customHeight="1">
      <c r="A1543" s="375" t="s">
        <v>1641</v>
      </c>
      <c r="B1543" s="80" t="s">
        <v>36002</v>
      </c>
      <c r="C1543" s="375" t="s">
        <v>13</v>
      </c>
      <c r="D1543" s="81">
        <v>21.28</v>
      </c>
      <c r="E1543" s="81">
        <f t="shared" si="24"/>
        <v>17.309999999999999</v>
      </c>
    </row>
    <row r="1544" spans="1:5" ht="12" customHeight="1">
      <c r="A1544" s="375" t="s">
        <v>36003</v>
      </c>
      <c r="B1544" s="80" t="s">
        <v>36004</v>
      </c>
      <c r="C1544" s="375" t="s">
        <v>13</v>
      </c>
      <c r="D1544" s="81">
        <v>29.2</v>
      </c>
      <c r="E1544" s="81">
        <f t="shared" si="24"/>
        <v>23.74</v>
      </c>
    </row>
    <row r="1545" spans="1:5" ht="12" customHeight="1">
      <c r="A1545" s="375" t="s">
        <v>36005</v>
      </c>
      <c r="B1545" s="80" t="s">
        <v>36006</v>
      </c>
      <c r="C1545" s="375" t="s">
        <v>13</v>
      </c>
      <c r="D1545" s="81">
        <v>49.16</v>
      </c>
      <c r="E1545" s="81">
        <f t="shared" si="24"/>
        <v>39.97</v>
      </c>
    </row>
    <row r="1546" spans="1:5" ht="12" customHeight="1">
      <c r="A1546" s="375" t="s">
        <v>36007</v>
      </c>
      <c r="B1546" s="80" t="s">
        <v>36008</v>
      </c>
      <c r="C1546" s="375" t="s">
        <v>13</v>
      </c>
      <c r="D1546" s="81">
        <v>63.62</v>
      </c>
      <c r="E1546" s="81">
        <f t="shared" si="24"/>
        <v>51.73</v>
      </c>
    </row>
    <row r="1547" spans="1:5" ht="11.45" customHeight="1">
      <c r="A1547" s="375" t="s">
        <v>36009</v>
      </c>
      <c r="B1547" s="80" t="s">
        <v>36010</v>
      </c>
      <c r="C1547" s="375" t="s">
        <v>13</v>
      </c>
      <c r="D1547" s="81">
        <v>91.12</v>
      </c>
      <c r="E1547" s="81">
        <f t="shared" si="24"/>
        <v>74.09</v>
      </c>
    </row>
    <row r="1548" spans="1:5" ht="32.450000000000003" customHeight="1">
      <c r="A1548" s="375" t="s">
        <v>36011</v>
      </c>
      <c r="B1548" s="80" t="s">
        <v>36012</v>
      </c>
      <c r="C1548" s="375" t="s">
        <v>13</v>
      </c>
      <c r="D1548" s="81">
        <v>322.06</v>
      </c>
      <c r="E1548" s="81">
        <f t="shared" si="24"/>
        <v>261.83999999999997</v>
      </c>
    </row>
    <row r="1549" spans="1:5" ht="33" customHeight="1">
      <c r="A1549" s="375" t="s">
        <v>36013</v>
      </c>
      <c r="B1549" s="80" t="s">
        <v>36014</v>
      </c>
      <c r="C1549" s="375" t="s">
        <v>13</v>
      </c>
      <c r="D1549" s="81">
        <v>542.09</v>
      </c>
      <c r="E1549" s="81">
        <f t="shared" si="24"/>
        <v>440.73</v>
      </c>
    </row>
    <row r="1550" spans="1:5" ht="11.45" customHeight="1">
      <c r="A1550" s="375" t="s">
        <v>36015</v>
      </c>
      <c r="B1550" s="80" t="s">
        <v>36016</v>
      </c>
      <c r="C1550" s="375" t="s">
        <v>13</v>
      </c>
      <c r="D1550" s="81">
        <v>792.79</v>
      </c>
      <c r="E1550" s="81">
        <f t="shared" si="24"/>
        <v>644.54999999999995</v>
      </c>
    </row>
    <row r="1551" spans="1:5" ht="12" customHeight="1">
      <c r="A1551" s="375" t="s">
        <v>36017</v>
      </c>
      <c r="B1551" s="80" t="s">
        <v>36018</v>
      </c>
      <c r="C1551" s="375" t="s">
        <v>13</v>
      </c>
      <c r="D1551" s="81">
        <v>438.52</v>
      </c>
      <c r="E1551" s="81">
        <f t="shared" si="24"/>
        <v>356.53</v>
      </c>
    </row>
    <row r="1552" spans="1:5" ht="12" customHeight="1">
      <c r="A1552" s="375" t="s">
        <v>1643</v>
      </c>
      <c r="B1552" s="80" t="s">
        <v>36019</v>
      </c>
      <c r="C1552" s="375" t="s">
        <v>16</v>
      </c>
      <c r="D1552" s="81">
        <v>377.02</v>
      </c>
      <c r="E1552" s="81">
        <f t="shared" si="24"/>
        <v>306.52999999999997</v>
      </c>
    </row>
    <row r="1553" spans="1:5" ht="12" customHeight="1">
      <c r="A1553" s="375" t="s">
        <v>36020</v>
      </c>
      <c r="B1553" s="80" t="s">
        <v>36021</v>
      </c>
      <c r="C1553" s="375" t="s">
        <v>13</v>
      </c>
      <c r="D1553" s="81">
        <v>54.57</v>
      </c>
      <c r="E1553" s="81">
        <f t="shared" si="24"/>
        <v>44.37</v>
      </c>
    </row>
    <row r="1554" spans="1:5" ht="12" customHeight="1">
      <c r="A1554" s="417" t="s">
        <v>33234</v>
      </c>
      <c r="B1554" s="418"/>
      <c r="C1554" s="418"/>
      <c r="E1554" s="81">
        <f t="shared" si="24"/>
        <v>0</v>
      </c>
    </row>
    <row r="1555" spans="1:5" ht="11.45" customHeight="1">
      <c r="A1555" s="419" t="s">
        <v>33235</v>
      </c>
      <c r="B1555" s="376" t="s">
        <v>14652</v>
      </c>
      <c r="C1555" s="377" t="s">
        <v>33236</v>
      </c>
      <c r="E1555" s="81">
        <f t="shared" si="24"/>
        <v>0</v>
      </c>
    </row>
    <row r="1556" spans="1:5" ht="12" customHeight="1">
      <c r="E1556" s="81">
        <f t="shared" si="24"/>
        <v>0</v>
      </c>
    </row>
    <row r="1557" spans="1:5" ht="12" customHeight="1">
      <c r="A1557" s="375" t="s">
        <v>36022</v>
      </c>
      <c r="B1557" s="80" t="s">
        <v>36023</v>
      </c>
      <c r="C1557" s="375" t="s">
        <v>13</v>
      </c>
      <c r="D1557" s="81">
        <v>11.59</v>
      </c>
      <c r="E1557" s="81">
        <f t="shared" si="24"/>
        <v>9.43</v>
      </c>
    </row>
    <row r="1558" spans="1:5" ht="12" customHeight="1">
      <c r="A1558" s="375" t="s">
        <v>36024</v>
      </c>
      <c r="B1558" s="80" t="s">
        <v>36025</v>
      </c>
      <c r="C1558" s="375" t="s">
        <v>13</v>
      </c>
      <c r="D1558" s="81">
        <v>17.8</v>
      </c>
      <c r="E1558" s="81">
        <f t="shared" si="24"/>
        <v>14.48</v>
      </c>
    </row>
    <row r="1559" spans="1:5" ht="12" customHeight="1">
      <c r="A1559" s="375" t="s">
        <v>36026</v>
      </c>
      <c r="B1559" s="80" t="s">
        <v>36027</v>
      </c>
      <c r="C1559" s="375" t="s">
        <v>13</v>
      </c>
      <c r="D1559" s="81">
        <v>27.98</v>
      </c>
      <c r="E1559" s="81">
        <f t="shared" si="24"/>
        <v>22.75</v>
      </c>
    </row>
    <row r="1560" spans="1:5" ht="11.45" customHeight="1">
      <c r="A1560" s="375" t="s">
        <v>36028</v>
      </c>
      <c r="B1560" s="80" t="s">
        <v>36029</v>
      </c>
      <c r="C1560" s="375" t="s">
        <v>13</v>
      </c>
      <c r="D1560" s="81">
        <v>45.71</v>
      </c>
      <c r="E1560" s="81">
        <f t="shared" si="24"/>
        <v>37.17</v>
      </c>
    </row>
    <row r="1561" spans="1:5" ht="12" customHeight="1">
      <c r="A1561" s="375" t="s">
        <v>36030</v>
      </c>
      <c r="B1561" s="80" t="s">
        <v>36031</v>
      </c>
      <c r="C1561" s="375" t="s">
        <v>13</v>
      </c>
      <c r="D1561" s="81">
        <v>71.88</v>
      </c>
      <c r="E1561" s="81">
        <f t="shared" si="24"/>
        <v>58.44</v>
      </c>
    </row>
    <row r="1562" spans="1:5" ht="12" customHeight="1">
      <c r="A1562" s="375" t="s">
        <v>36032</v>
      </c>
      <c r="B1562" s="80" t="s">
        <v>36033</v>
      </c>
      <c r="C1562" s="375" t="s">
        <v>13</v>
      </c>
      <c r="D1562" s="81">
        <v>101.7</v>
      </c>
      <c r="E1562" s="81">
        <f t="shared" si="24"/>
        <v>82.69</v>
      </c>
    </row>
    <row r="1563" spans="1:5" ht="12" customHeight="1">
      <c r="A1563" s="375" t="s">
        <v>36034</v>
      </c>
      <c r="B1563" s="80" t="s">
        <v>36035</v>
      </c>
      <c r="C1563" s="375" t="s">
        <v>13</v>
      </c>
      <c r="D1563" s="81">
        <v>125.12</v>
      </c>
      <c r="E1563" s="81">
        <f t="shared" si="24"/>
        <v>101.73</v>
      </c>
    </row>
    <row r="1564" spans="1:5" ht="11.45" customHeight="1">
      <c r="A1564" s="375" t="s">
        <v>36036</v>
      </c>
      <c r="B1564" s="80" t="s">
        <v>36037</v>
      </c>
      <c r="C1564" s="375" t="s">
        <v>13</v>
      </c>
      <c r="D1564" s="81">
        <v>195.63</v>
      </c>
      <c r="E1564" s="81">
        <f t="shared" si="24"/>
        <v>159.05000000000001</v>
      </c>
    </row>
    <row r="1565" spans="1:5" ht="12" customHeight="1">
      <c r="A1565" s="375" t="s">
        <v>36038</v>
      </c>
      <c r="B1565" s="80" t="s">
        <v>36039</v>
      </c>
      <c r="C1565" s="375" t="s">
        <v>13</v>
      </c>
      <c r="D1565" s="81">
        <v>245.14</v>
      </c>
      <c r="E1565" s="81">
        <f t="shared" si="24"/>
        <v>199.31</v>
      </c>
    </row>
    <row r="1566" spans="1:5" ht="12" customHeight="1">
      <c r="A1566" s="375" t="s">
        <v>36040</v>
      </c>
      <c r="B1566" s="80" t="s">
        <v>36041</v>
      </c>
      <c r="C1566" s="375" t="s">
        <v>14</v>
      </c>
      <c r="D1566" s="81">
        <v>478.83</v>
      </c>
      <c r="E1566" s="81">
        <f t="shared" si="24"/>
        <v>389.3</v>
      </c>
    </row>
    <row r="1567" spans="1:5" ht="12" customHeight="1">
      <c r="A1567" s="375" t="s">
        <v>36042</v>
      </c>
      <c r="B1567" s="80" t="s">
        <v>36043</v>
      </c>
      <c r="C1567" s="375" t="s">
        <v>14</v>
      </c>
      <c r="D1567" s="81">
        <v>38.51</v>
      </c>
      <c r="E1567" s="81">
        <f t="shared" si="24"/>
        <v>31.31</v>
      </c>
    </row>
    <row r="1568" spans="1:5" ht="12" customHeight="1">
      <c r="A1568" s="375" t="s">
        <v>36044</v>
      </c>
      <c r="B1568" s="80" t="s">
        <v>36045</v>
      </c>
      <c r="C1568" s="375" t="s">
        <v>14</v>
      </c>
      <c r="D1568" s="81">
        <v>29.74</v>
      </c>
      <c r="E1568" s="81">
        <f t="shared" si="24"/>
        <v>24.18</v>
      </c>
    </row>
    <row r="1569" spans="1:5" ht="11.45" customHeight="1">
      <c r="A1569" s="375" t="s">
        <v>36046</v>
      </c>
      <c r="B1569" s="80" t="s">
        <v>35851</v>
      </c>
      <c r="C1569" s="375" t="s">
        <v>14</v>
      </c>
      <c r="D1569" s="81">
        <v>86.49</v>
      </c>
      <c r="E1569" s="81">
        <f t="shared" si="24"/>
        <v>70.319999999999993</v>
      </c>
    </row>
    <row r="1570" spans="1:5" ht="12" customHeight="1">
      <c r="A1570" s="375" t="s">
        <v>36047</v>
      </c>
      <c r="B1570" s="80" t="s">
        <v>35853</v>
      </c>
      <c r="C1570" s="375" t="s">
        <v>14</v>
      </c>
      <c r="D1570" s="81">
        <v>123.71</v>
      </c>
      <c r="E1570" s="81">
        <f t="shared" si="24"/>
        <v>100.58</v>
      </c>
    </row>
    <row r="1571" spans="1:5" ht="12" customHeight="1">
      <c r="A1571" s="375" t="s">
        <v>36048</v>
      </c>
      <c r="B1571" s="80" t="s">
        <v>36049</v>
      </c>
      <c r="C1571" s="375" t="s">
        <v>14</v>
      </c>
      <c r="D1571" s="81">
        <v>359.91</v>
      </c>
      <c r="E1571" s="81">
        <f t="shared" si="24"/>
        <v>292.61</v>
      </c>
    </row>
    <row r="1572" spans="1:5" ht="12" customHeight="1">
      <c r="A1572" s="375" t="s">
        <v>36050</v>
      </c>
      <c r="B1572" s="80" t="s">
        <v>36051</v>
      </c>
      <c r="C1572" s="375" t="s">
        <v>14</v>
      </c>
      <c r="D1572" s="81">
        <v>50.82</v>
      </c>
      <c r="E1572" s="81">
        <f t="shared" si="24"/>
        <v>41.32</v>
      </c>
    </row>
    <row r="1573" spans="1:5" ht="11.45" customHeight="1">
      <c r="A1573" s="375" t="s">
        <v>36052</v>
      </c>
      <c r="B1573" s="80" t="s">
        <v>36053</v>
      </c>
      <c r="C1573" s="375" t="s">
        <v>14</v>
      </c>
      <c r="D1573" s="81">
        <v>91.68</v>
      </c>
      <c r="E1573" s="81">
        <f t="shared" si="24"/>
        <v>74.540000000000006</v>
      </c>
    </row>
    <row r="1574" spans="1:5" ht="12" customHeight="1">
      <c r="A1574" s="375" t="s">
        <v>36054</v>
      </c>
      <c r="B1574" s="80" t="s">
        <v>36055</v>
      </c>
      <c r="C1574" s="375" t="s">
        <v>33278</v>
      </c>
      <c r="D1574" s="81">
        <v>710.02</v>
      </c>
      <c r="E1574" s="81">
        <f t="shared" si="24"/>
        <v>577.26</v>
      </c>
    </row>
    <row r="1575" spans="1:5" ht="12" customHeight="1">
      <c r="A1575" s="375" t="s">
        <v>36056</v>
      </c>
      <c r="B1575" s="80" t="s">
        <v>36057</v>
      </c>
      <c r="C1575" s="375" t="s">
        <v>13</v>
      </c>
      <c r="D1575" s="81">
        <v>63.47</v>
      </c>
      <c r="E1575" s="81">
        <f t="shared" si="24"/>
        <v>51.61</v>
      </c>
    </row>
    <row r="1576" spans="1:5" ht="12" customHeight="1">
      <c r="A1576" s="375" t="s">
        <v>36058</v>
      </c>
      <c r="B1576" s="80" t="s">
        <v>36059</v>
      </c>
      <c r="C1576" s="375" t="s">
        <v>13</v>
      </c>
      <c r="D1576" s="81">
        <v>76.38</v>
      </c>
      <c r="E1576" s="81">
        <f t="shared" si="24"/>
        <v>62.1</v>
      </c>
    </row>
    <row r="1577" spans="1:5" ht="12" customHeight="1">
      <c r="A1577" s="375" t="s">
        <v>36060</v>
      </c>
      <c r="B1577" s="80" t="s">
        <v>36061</v>
      </c>
      <c r="C1577" s="375" t="s">
        <v>13</v>
      </c>
      <c r="D1577" s="81">
        <v>100.98</v>
      </c>
      <c r="E1577" s="81">
        <f t="shared" si="24"/>
        <v>82.1</v>
      </c>
    </row>
    <row r="1578" spans="1:5" ht="11.45" customHeight="1">
      <c r="A1578" s="375" t="s">
        <v>36062</v>
      </c>
      <c r="B1578" s="80" t="s">
        <v>36063</v>
      </c>
      <c r="C1578" s="375" t="s">
        <v>13</v>
      </c>
      <c r="D1578" s="81">
        <v>115.69</v>
      </c>
      <c r="E1578" s="81">
        <f t="shared" si="24"/>
        <v>94.06</v>
      </c>
    </row>
    <row r="1579" spans="1:5" ht="12" customHeight="1">
      <c r="A1579" s="375" t="s">
        <v>36064</v>
      </c>
      <c r="B1579" s="80" t="s">
        <v>36065</v>
      </c>
      <c r="C1579" s="375" t="s">
        <v>13</v>
      </c>
      <c r="D1579" s="81">
        <v>137.41</v>
      </c>
      <c r="E1579" s="81">
        <f t="shared" si="24"/>
        <v>111.72</v>
      </c>
    </row>
    <row r="1580" spans="1:5" ht="12" customHeight="1">
      <c r="A1580" s="375" t="s">
        <v>36066</v>
      </c>
      <c r="B1580" s="80" t="s">
        <v>36067</v>
      </c>
      <c r="C1580" s="375" t="s">
        <v>13</v>
      </c>
      <c r="D1580" s="81">
        <v>178.37</v>
      </c>
      <c r="E1580" s="81">
        <f t="shared" si="24"/>
        <v>145.02000000000001</v>
      </c>
    </row>
    <row r="1581" spans="1:5" ht="12" customHeight="1">
      <c r="A1581" s="375" t="s">
        <v>36068</v>
      </c>
      <c r="B1581" s="80" t="s">
        <v>36069</v>
      </c>
      <c r="C1581" s="375" t="s">
        <v>13</v>
      </c>
      <c r="D1581" s="81">
        <v>195.2</v>
      </c>
      <c r="E1581" s="81">
        <f t="shared" si="24"/>
        <v>158.69999999999999</v>
      </c>
    </row>
    <row r="1582" spans="1:5" ht="12" customHeight="1">
      <c r="A1582" s="375" t="s">
        <v>36070</v>
      </c>
      <c r="B1582" s="80" t="s">
        <v>36071</v>
      </c>
      <c r="C1582" s="375" t="s">
        <v>13</v>
      </c>
      <c r="D1582" s="81">
        <v>41.43</v>
      </c>
      <c r="E1582" s="81">
        <f t="shared" si="24"/>
        <v>33.69</v>
      </c>
    </row>
    <row r="1583" spans="1:5" ht="11.45" customHeight="1">
      <c r="A1583" s="375" t="s">
        <v>36072</v>
      </c>
      <c r="B1583" s="80" t="s">
        <v>35955</v>
      </c>
      <c r="C1583" s="375" t="s">
        <v>13</v>
      </c>
      <c r="D1583" s="81">
        <v>43.61</v>
      </c>
      <c r="E1583" s="81">
        <f t="shared" si="24"/>
        <v>35.46</v>
      </c>
    </row>
    <row r="1584" spans="1:5" ht="12" customHeight="1">
      <c r="A1584" s="375" t="s">
        <v>36073</v>
      </c>
      <c r="B1584" s="80" t="s">
        <v>35957</v>
      </c>
      <c r="C1584" s="375" t="s">
        <v>13</v>
      </c>
      <c r="D1584" s="81">
        <v>54.57</v>
      </c>
      <c r="E1584" s="81">
        <f t="shared" si="24"/>
        <v>44.37</v>
      </c>
    </row>
    <row r="1585" spans="1:5" ht="12" customHeight="1">
      <c r="A1585" s="375" t="s">
        <v>36074</v>
      </c>
      <c r="B1585" s="80" t="s">
        <v>35959</v>
      </c>
      <c r="C1585" s="375" t="s">
        <v>13</v>
      </c>
      <c r="D1585" s="81">
        <v>69.75</v>
      </c>
      <c r="E1585" s="81">
        <f t="shared" si="24"/>
        <v>56.71</v>
      </c>
    </row>
    <row r="1586" spans="1:5" ht="12.2" customHeight="1">
      <c r="A1586" s="375" t="s">
        <v>36075</v>
      </c>
      <c r="B1586" s="80" t="s">
        <v>35961</v>
      </c>
      <c r="C1586" s="375" t="s">
        <v>13</v>
      </c>
      <c r="D1586" s="81">
        <v>77.900000000000006</v>
      </c>
      <c r="E1586" s="81">
        <f t="shared" si="24"/>
        <v>63.34</v>
      </c>
    </row>
    <row r="1587" spans="1:5" ht="169.5" customHeight="1">
      <c r="A1587" s="375" t="s">
        <v>36076</v>
      </c>
      <c r="B1587" s="80" t="s">
        <v>35963</v>
      </c>
      <c r="C1587" s="375" t="s">
        <v>13</v>
      </c>
      <c r="D1587" s="81">
        <v>90.37</v>
      </c>
      <c r="E1587" s="81">
        <f t="shared" si="24"/>
        <v>73.48</v>
      </c>
    </row>
    <row r="1588" spans="1:5" ht="45.95" customHeight="1">
      <c r="A1588" s="375" t="s">
        <v>36077</v>
      </c>
      <c r="B1588" s="80" t="s">
        <v>35965</v>
      </c>
      <c r="C1588" s="375" t="s">
        <v>13</v>
      </c>
      <c r="D1588" s="81">
        <v>127.5</v>
      </c>
      <c r="E1588" s="81">
        <f t="shared" si="24"/>
        <v>103.66</v>
      </c>
    </row>
    <row r="1589" spans="1:5" ht="12" customHeight="1">
      <c r="A1589" s="375" t="s">
        <v>36078</v>
      </c>
      <c r="B1589" s="80" t="s">
        <v>35967</v>
      </c>
      <c r="C1589" s="375" t="s">
        <v>13</v>
      </c>
      <c r="D1589" s="81">
        <v>145.72</v>
      </c>
      <c r="E1589" s="81">
        <f t="shared" si="24"/>
        <v>118.48</v>
      </c>
    </row>
    <row r="1590" spans="1:5" ht="12" customHeight="1">
      <c r="A1590" s="375" t="s">
        <v>36079</v>
      </c>
      <c r="B1590" s="80" t="s">
        <v>35969</v>
      </c>
      <c r="C1590" s="375" t="s">
        <v>13</v>
      </c>
      <c r="D1590" s="81">
        <v>192.96</v>
      </c>
      <c r="E1590" s="81">
        <f t="shared" si="24"/>
        <v>156.88</v>
      </c>
    </row>
    <row r="1591" spans="1:5" ht="11.45" customHeight="1">
      <c r="A1591" s="375" t="s">
        <v>36080</v>
      </c>
      <c r="B1591" s="80" t="s">
        <v>36081</v>
      </c>
      <c r="C1591" s="375" t="s">
        <v>13</v>
      </c>
      <c r="D1591" s="81">
        <v>52.51</v>
      </c>
      <c r="E1591" s="81">
        <f t="shared" si="24"/>
        <v>42.7</v>
      </c>
    </row>
    <row r="1592" spans="1:5" ht="12" customHeight="1">
      <c r="A1592" s="375" t="s">
        <v>36082</v>
      </c>
      <c r="B1592" s="80" t="s">
        <v>36083</v>
      </c>
      <c r="C1592" s="375" t="s">
        <v>13</v>
      </c>
      <c r="D1592" s="81">
        <v>84.57</v>
      </c>
      <c r="E1592" s="81">
        <f t="shared" si="24"/>
        <v>68.760000000000005</v>
      </c>
    </row>
    <row r="1593" spans="1:5" ht="12" customHeight="1">
      <c r="A1593" s="375" t="s">
        <v>36084</v>
      </c>
      <c r="B1593" s="80" t="s">
        <v>36085</v>
      </c>
      <c r="C1593" s="375" t="s">
        <v>13</v>
      </c>
      <c r="D1593" s="81">
        <v>109.37</v>
      </c>
      <c r="E1593" s="81">
        <f t="shared" si="24"/>
        <v>88.92</v>
      </c>
    </row>
    <row r="1594" spans="1:5" ht="12" customHeight="1">
      <c r="A1594" s="375" t="s">
        <v>36086</v>
      </c>
      <c r="B1594" s="80" t="s">
        <v>36087</v>
      </c>
      <c r="C1594" s="375" t="s">
        <v>13</v>
      </c>
      <c r="D1594" s="81">
        <v>119.74</v>
      </c>
      <c r="E1594" s="81">
        <f t="shared" si="24"/>
        <v>97.35</v>
      </c>
    </row>
    <row r="1595" spans="1:5" ht="12" customHeight="1">
      <c r="A1595" s="375" t="s">
        <v>36088</v>
      </c>
      <c r="B1595" s="80" t="s">
        <v>35971</v>
      </c>
      <c r="C1595" s="375" t="s">
        <v>13</v>
      </c>
      <c r="D1595" s="81">
        <v>36.380000000000003</v>
      </c>
      <c r="E1595" s="81">
        <f t="shared" si="24"/>
        <v>29.58</v>
      </c>
    </row>
    <row r="1596" spans="1:5" ht="11.45" customHeight="1">
      <c r="A1596" s="375" t="s">
        <v>36089</v>
      </c>
      <c r="B1596" s="80" t="s">
        <v>35973</v>
      </c>
      <c r="C1596" s="375" t="s">
        <v>13</v>
      </c>
      <c r="D1596" s="81">
        <v>44.44</v>
      </c>
      <c r="E1596" s="81">
        <f t="shared" si="24"/>
        <v>36.14</v>
      </c>
    </row>
    <row r="1597" spans="1:5" ht="12" customHeight="1">
      <c r="A1597" s="375" t="s">
        <v>36090</v>
      </c>
      <c r="B1597" s="80" t="s">
        <v>35077</v>
      </c>
      <c r="C1597" s="375" t="s">
        <v>13</v>
      </c>
      <c r="D1597" s="81">
        <v>27.3</v>
      </c>
      <c r="E1597" s="81">
        <f t="shared" si="24"/>
        <v>22.2</v>
      </c>
    </row>
    <row r="1598" spans="1:5" ht="12" customHeight="1">
      <c r="A1598" s="375" t="s">
        <v>36091</v>
      </c>
      <c r="B1598" s="80" t="s">
        <v>36092</v>
      </c>
      <c r="C1598" s="375" t="s">
        <v>14</v>
      </c>
      <c r="D1598" s="81">
        <v>431.64</v>
      </c>
      <c r="E1598" s="81">
        <f t="shared" si="24"/>
        <v>350.93</v>
      </c>
    </row>
    <row r="1599" spans="1:5" ht="12" customHeight="1">
      <c r="A1599" s="375" t="s">
        <v>36093</v>
      </c>
      <c r="B1599" s="80" t="s">
        <v>36094</v>
      </c>
      <c r="C1599" s="375" t="s">
        <v>14</v>
      </c>
      <c r="D1599" s="81">
        <v>505.97</v>
      </c>
      <c r="E1599" s="81">
        <f t="shared" si="24"/>
        <v>411.36</v>
      </c>
    </row>
    <row r="1600" spans="1:5" ht="11.45" customHeight="1">
      <c r="A1600" s="375" t="s">
        <v>36095</v>
      </c>
      <c r="B1600" s="80" t="s">
        <v>36096</v>
      </c>
      <c r="C1600" s="375" t="s">
        <v>14</v>
      </c>
      <c r="D1600" s="81">
        <v>722.32</v>
      </c>
      <c r="E1600" s="81">
        <f t="shared" si="24"/>
        <v>587.26</v>
      </c>
    </row>
    <row r="1601" spans="1:5" ht="12" customHeight="1">
      <c r="A1601" s="375" t="s">
        <v>36097</v>
      </c>
      <c r="B1601" s="80" t="s">
        <v>36098</v>
      </c>
      <c r="C1601" s="375" t="s">
        <v>14</v>
      </c>
      <c r="D1601" s="81">
        <v>816</v>
      </c>
      <c r="E1601" s="81">
        <f t="shared" si="24"/>
        <v>663.42</v>
      </c>
    </row>
    <row r="1602" spans="1:5" ht="21.95" customHeight="1">
      <c r="A1602" s="375" t="s">
        <v>36099</v>
      </c>
      <c r="B1602" s="80" t="s">
        <v>36100</v>
      </c>
      <c r="C1602" s="375" t="s">
        <v>14</v>
      </c>
      <c r="D1602" s="81">
        <v>1104.54</v>
      </c>
      <c r="E1602" s="81">
        <f t="shared" si="24"/>
        <v>898</v>
      </c>
    </row>
    <row r="1603" spans="1:5" ht="21.95" customHeight="1">
      <c r="A1603" s="417" t="s">
        <v>33234</v>
      </c>
      <c r="B1603" s="418"/>
      <c r="C1603" s="418"/>
      <c r="E1603" s="81">
        <f t="shared" si="24"/>
        <v>0</v>
      </c>
    </row>
    <row r="1604" spans="1:5" ht="21.95" customHeight="1">
      <c r="A1604" s="419" t="s">
        <v>33235</v>
      </c>
      <c r="B1604" s="376" t="s">
        <v>14652</v>
      </c>
      <c r="C1604" s="377" t="s">
        <v>33236</v>
      </c>
      <c r="E1604" s="81">
        <f t="shared" si="24"/>
        <v>0</v>
      </c>
    </row>
    <row r="1605" spans="1:5" ht="21.95" customHeight="1">
      <c r="E1605" s="81">
        <f t="shared" ref="E1605:E1668" si="25">ROUNDUP(D1605/1.23,2)</f>
        <v>0</v>
      </c>
    </row>
    <row r="1606" spans="1:5" ht="21.95" customHeight="1">
      <c r="A1606" s="375" t="s">
        <v>36101</v>
      </c>
      <c r="B1606" s="80" t="s">
        <v>36102</v>
      </c>
      <c r="C1606" s="375" t="s">
        <v>13</v>
      </c>
      <c r="D1606" s="81">
        <v>21.28</v>
      </c>
      <c r="E1606" s="81">
        <f t="shared" si="25"/>
        <v>17.309999999999999</v>
      </c>
    </row>
    <row r="1607" spans="1:5" ht="21.95" customHeight="1">
      <c r="A1607" s="375" t="s">
        <v>36103</v>
      </c>
      <c r="B1607" s="80" t="s">
        <v>36104</v>
      </c>
      <c r="C1607" s="375" t="s">
        <v>13</v>
      </c>
      <c r="D1607" s="81">
        <v>29.2</v>
      </c>
      <c r="E1607" s="81">
        <f t="shared" si="25"/>
        <v>23.74</v>
      </c>
    </row>
    <row r="1608" spans="1:5" ht="21.95" customHeight="1">
      <c r="A1608" s="375" t="s">
        <v>36105</v>
      </c>
      <c r="B1608" s="80" t="s">
        <v>36106</v>
      </c>
      <c r="C1608" s="375" t="s">
        <v>13</v>
      </c>
      <c r="D1608" s="81">
        <v>49.16</v>
      </c>
      <c r="E1608" s="81">
        <f t="shared" si="25"/>
        <v>39.97</v>
      </c>
    </row>
    <row r="1609" spans="1:5" ht="21.95" customHeight="1">
      <c r="A1609" s="375" t="s">
        <v>36107</v>
      </c>
      <c r="B1609" s="80" t="s">
        <v>36108</v>
      </c>
      <c r="C1609" s="375" t="s">
        <v>14</v>
      </c>
      <c r="D1609" s="81">
        <v>282.14</v>
      </c>
      <c r="E1609" s="81">
        <f t="shared" si="25"/>
        <v>229.39</v>
      </c>
    </row>
    <row r="1610" spans="1:5" ht="12" customHeight="1">
      <c r="A1610" s="375" t="s">
        <v>36109</v>
      </c>
      <c r="B1610" s="80" t="s">
        <v>36110</v>
      </c>
      <c r="C1610" s="375" t="s">
        <v>14</v>
      </c>
      <c r="D1610" s="81">
        <v>191.28</v>
      </c>
      <c r="E1610" s="81">
        <f t="shared" si="25"/>
        <v>155.52000000000001</v>
      </c>
    </row>
    <row r="1611" spans="1:5" ht="12" customHeight="1">
      <c r="A1611" s="375" t="s">
        <v>36111</v>
      </c>
      <c r="B1611" s="80" t="s">
        <v>36112</v>
      </c>
      <c r="C1611" s="375" t="s">
        <v>14</v>
      </c>
      <c r="D1611" s="81">
        <v>123.21</v>
      </c>
      <c r="E1611" s="81">
        <f t="shared" si="25"/>
        <v>100.18</v>
      </c>
    </row>
    <row r="1612" spans="1:5" ht="12" customHeight="1">
      <c r="A1612" s="375" t="s">
        <v>36113</v>
      </c>
      <c r="B1612" s="80" t="s">
        <v>35851</v>
      </c>
      <c r="C1612" s="375" t="s">
        <v>14</v>
      </c>
      <c r="D1612" s="81">
        <v>110</v>
      </c>
      <c r="E1612" s="81">
        <f t="shared" si="25"/>
        <v>89.44</v>
      </c>
    </row>
    <row r="1613" spans="1:5" ht="11.45" customHeight="1">
      <c r="A1613" s="375" t="s">
        <v>36114</v>
      </c>
      <c r="B1613" s="80" t="s">
        <v>36115</v>
      </c>
      <c r="C1613" s="375" t="s">
        <v>14</v>
      </c>
      <c r="D1613" s="81">
        <v>147.22</v>
      </c>
      <c r="E1613" s="81">
        <f t="shared" si="25"/>
        <v>119.7</v>
      </c>
    </row>
    <row r="1614" spans="1:5" ht="12" customHeight="1">
      <c r="A1614" s="374" t="s">
        <v>36116</v>
      </c>
      <c r="B1614" s="80" t="s">
        <v>36117</v>
      </c>
      <c r="C1614" s="374" t="s">
        <v>14</v>
      </c>
      <c r="D1614" s="82">
        <v>33.1</v>
      </c>
      <c r="E1614" s="81">
        <f t="shared" si="25"/>
        <v>26.92</v>
      </c>
    </row>
    <row r="1615" spans="1:5" ht="12" customHeight="1">
      <c r="A1615" s="374" t="s">
        <v>36118</v>
      </c>
      <c r="B1615" s="80" t="s">
        <v>35855</v>
      </c>
      <c r="C1615" s="374" t="s">
        <v>14</v>
      </c>
      <c r="D1615" s="82">
        <v>147.38999999999999</v>
      </c>
      <c r="E1615" s="81">
        <f t="shared" si="25"/>
        <v>119.83</v>
      </c>
    </row>
    <row r="1616" spans="1:5" ht="12" customHeight="1">
      <c r="A1616" s="375" t="s">
        <v>36119</v>
      </c>
      <c r="B1616" s="80" t="s">
        <v>35857</v>
      </c>
      <c r="C1616" s="375" t="s">
        <v>14</v>
      </c>
      <c r="D1616" s="81">
        <v>182.95</v>
      </c>
      <c r="E1616" s="81">
        <f t="shared" si="25"/>
        <v>148.74</v>
      </c>
    </row>
    <row r="1617" spans="1:5" ht="11.45" customHeight="1">
      <c r="A1617" s="375" t="s">
        <v>36120</v>
      </c>
      <c r="B1617" s="80" t="s">
        <v>36121</v>
      </c>
      <c r="C1617" s="375" t="s">
        <v>14</v>
      </c>
      <c r="D1617" s="81">
        <v>2190.87</v>
      </c>
      <c r="E1617" s="81">
        <f t="shared" si="25"/>
        <v>1781.2</v>
      </c>
    </row>
    <row r="1618" spans="1:5" ht="12" customHeight="1">
      <c r="A1618" s="375" t="s">
        <v>36122</v>
      </c>
      <c r="B1618" s="80" t="s">
        <v>36123</v>
      </c>
      <c r="C1618" s="375" t="s">
        <v>14</v>
      </c>
      <c r="D1618" s="81">
        <v>2202.89</v>
      </c>
      <c r="E1618" s="81">
        <f t="shared" si="25"/>
        <v>1790.97</v>
      </c>
    </row>
    <row r="1619" spans="1:5" ht="12" customHeight="1">
      <c r="A1619" s="375" t="s">
        <v>36124</v>
      </c>
      <c r="B1619" s="80" t="s">
        <v>36125</v>
      </c>
      <c r="C1619" s="375" t="s">
        <v>14</v>
      </c>
      <c r="D1619" s="81">
        <v>2167.19</v>
      </c>
      <c r="E1619" s="81">
        <f t="shared" si="25"/>
        <v>1761.95</v>
      </c>
    </row>
    <row r="1620" spans="1:5" ht="12" customHeight="1">
      <c r="A1620" s="375" t="s">
        <v>36126</v>
      </c>
      <c r="B1620" s="80" t="s">
        <v>36127</v>
      </c>
      <c r="C1620" s="375" t="s">
        <v>14</v>
      </c>
      <c r="D1620" s="81">
        <v>1957.53</v>
      </c>
      <c r="E1620" s="81">
        <f t="shared" si="25"/>
        <v>1591.49</v>
      </c>
    </row>
    <row r="1621" spans="1:5" ht="11.45" customHeight="1">
      <c r="A1621" s="375" t="s">
        <v>36128</v>
      </c>
      <c r="B1621" s="80" t="s">
        <v>36129</v>
      </c>
      <c r="C1621" s="375" t="s">
        <v>14</v>
      </c>
      <c r="D1621" s="81">
        <v>2199.36</v>
      </c>
      <c r="E1621" s="81">
        <f t="shared" si="25"/>
        <v>1788.1</v>
      </c>
    </row>
    <row r="1622" spans="1:5" ht="12" customHeight="1">
      <c r="A1622" s="375" t="s">
        <v>36130</v>
      </c>
      <c r="B1622" s="80" t="s">
        <v>36131</v>
      </c>
      <c r="C1622" s="375" t="s">
        <v>14</v>
      </c>
      <c r="D1622" s="81">
        <v>2298.17</v>
      </c>
      <c r="E1622" s="81">
        <f t="shared" si="25"/>
        <v>1868.44</v>
      </c>
    </row>
    <row r="1623" spans="1:5" ht="12" customHeight="1">
      <c r="A1623" s="375" t="s">
        <v>36132</v>
      </c>
      <c r="B1623" s="80" t="s">
        <v>36133</v>
      </c>
      <c r="C1623" s="375" t="s">
        <v>14</v>
      </c>
      <c r="D1623" s="81">
        <v>2124.0700000000002</v>
      </c>
      <c r="E1623" s="81">
        <f t="shared" si="25"/>
        <v>1726.89</v>
      </c>
    </row>
    <row r="1624" spans="1:5" ht="12" customHeight="1">
      <c r="A1624" s="375" t="s">
        <v>36134</v>
      </c>
      <c r="B1624" s="80" t="s">
        <v>36135</v>
      </c>
      <c r="C1624" s="375" t="s">
        <v>14</v>
      </c>
      <c r="D1624" s="81">
        <v>2106.83</v>
      </c>
      <c r="E1624" s="81">
        <f t="shared" si="25"/>
        <v>1712.87</v>
      </c>
    </row>
    <row r="1625" spans="1:5" ht="12" customHeight="1">
      <c r="A1625" s="375" t="s">
        <v>36136</v>
      </c>
      <c r="B1625" s="80" t="s">
        <v>36137</v>
      </c>
      <c r="C1625" s="375" t="s">
        <v>14</v>
      </c>
      <c r="D1625" s="81">
        <v>2151.7399999999998</v>
      </c>
      <c r="E1625" s="81">
        <f t="shared" si="25"/>
        <v>1749.39</v>
      </c>
    </row>
    <row r="1626" spans="1:5" ht="11.45" customHeight="1">
      <c r="A1626" s="375" t="s">
        <v>36138</v>
      </c>
      <c r="B1626" s="80" t="s">
        <v>36139</v>
      </c>
      <c r="C1626" s="375" t="s">
        <v>14</v>
      </c>
      <c r="D1626" s="81">
        <v>1123.81</v>
      </c>
      <c r="E1626" s="81">
        <f t="shared" si="25"/>
        <v>913.67</v>
      </c>
    </row>
    <row r="1627" spans="1:5" ht="12" customHeight="1">
      <c r="A1627" s="375" t="s">
        <v>36140</v>
      </c>
      <c r="B1627" s="80" t="s">
        <v>36141</v>
      </c>
      <c r="C1627" s="375" t="s">
        <v>14</v>
      </c>
      <c r="D1627" s="81">
        <v>1100.92</v>
      </c>
      <c r="E1627" s="81">
        <f t="shared" si="25"/>
        <v>895.06</v>
      </c>
    </row>
    <row r="1628" spans="1:5" ht="12" customHeight="1">
      <c r="A1628" s="375" t="s">
        <v>36142</v>
      </c>
      <c r="B1628" s="80" t="s">
        <v>36143</v>
      </c>
      <c r="C1628" s="375" t="s">
        <v>14</v>
      </c>
      <c r="D1628" s="81">
        <v>1082.53</v>
      </c>
      <c r="E1628" s="81">
        <f t="shared" si="25"/>
        <v>880.11</v>
      </c>
    </row>
    <row r="1629" spans="1:5" ht="12" customHeight="1">
      <c r="A1629" s="375" t="s">
        <v>36144</v>
      </c>
      <c r="B1629" s="80" t="s">
        <v>36145</v>
      </c>
      <c r="C1629" s="375" t="s">
        <v>14</v>
      </c>
      <c r="D1629" s="81">
        <v>1151.68</v>
      </c>
      <c r="E1629" s="81">
        <f t="shared" si="25"/>
        <v>936.33</v>
      </c>
    </row>
    <row r="1630" spans="1:5" ht="12" customHeight="1">
      <c r="A1630" s="375" t="s">
        <v>32555</v>
      </c>
      <c r="B1630" s="80" t="s">
        <v>36146</v>
      </c>
      <c r="C1630" s="375" t="s">
        <v>14</v>
      </c>
      <c r="D1630" s="81">
        <v>1446.94</v>
      </c>
      <c r="E1630" s="81">
        <f t="shared" si="25"/>
        <v>1176.3800000000001</v>
      </c>
    </row>
    <row r="1631" spans="1:5" ht="11.45" customHeight="1">
      <c r="A1631" s="375" t="s">
        <v>36147</v>
      </c>
      <c r="B1631" s="80" t="s">
        <v>36148</v>
      </c>
      <c r="C1631" s="375" t="s">
        <v>14</v>
      </c>
      <c r="D1631" s="81">
        <v>1116.1300000000001</v>
      </c>
      <c r="E1631" s="81">
        <f t="shared" si="25"/>
        <v>907.43</v>
      </c>
    </row>
    <row r="1632" spans="1:5" ht="12.95" customHeight="1">
      <c r="A1632" s="375" t="s">
        <v>36149</v>
      </c>
      <c r="B1632" s="80" t="s">
        <v>36150</v>
      </c>
      <c r="C1632" s="375" t="s">
        <v>14</v>
      </c>
      <c r="D1632" s="81">
        <v>1093.24</v>
      </c>
      <c r="E1632" s="81">
        <f t="shared" si="25"/>
        <v>888.82</v>
      </c>
    </row>
    <row r="1633" spans="1:5" ht="169.5" customHeight="1">
      <c r="A1633" s="375" t="s">
        <v>36151</v>
      </c>
      <c r="B1633" s="80" t="s">
        <v>36152</v>
      </c>
      <c r="C1633" s="375" t="s">
        <v>14</v>
      </c>
      <c r="D1633" s="81">
        <v>614.11</v>
      </c>
      <c r="E1633" s="81">
        <f t="shared" si="25"/>
        <v>499.28</v>
      </c>
    </row>
    <row r="1634" spans="1:5" ht="45.95" customHeight="1">
      <c r="A1634" s="375" t="s">
        <v>36153</v>
      </c>
      <c r="B1634" s="80" t="s">
        <v>36154</v>
      </c>
      <c r="C1634" s="375" t="s">
        <v>14</v>
      </c>
      <c r="D1634" s="81">
        <v>650.1</v>
      </c>
      <c r="E1634" s="81">
        <f t="shared" si="25"/>
        <v>528.54</v>
      </c>
    </row>
    <row r="1635" spans="1:5" ht="12" customHeight="1">
      <c r="A1635" s="375" t="s">
        <v>36155</v>
      </c>
      <c r="B1635" s="80" t="s">
        <v>36156</v>
      </c>
      <c r="C1635" s="375" t="s">
        <v>14</v>
      </c>
      <c r="D1635" s="81">
        <v>640.98</v>
      </c>
      <c r="E1635" s="81">
        <f t="shared" si="25"/>
        <v>521.13</v>
      </c>
    </row>
    <row r="1636" spans="1:5" ht="12" customHeight="1">
      <c r="A1636" s="375" t="s">
        <v>36157</v>
      </c>
      <c r="B1636" s="80" t="s">
        <v>36158</v>
      </c>
      <c r="C1636" s="375" t="s">
        <v>14</v>
      </c>
      <c r="D1636" s="81">
        <v>650.16</v>
      </c>
      <c r="E1636" s="81">
        <f t="shared" si="25"/>
        <v>528.59</v>
      </c>
    </row>
    <row r="1637" spans="1:5" ht="11.45" customHeight="1">
      <c r="A1637" s="375" t="s">
        <v>36159</v>
      </c>
      <c r="B1637" s="80" t="s">
        <v>36160</v>
      </c>
      <c r="C1637" s="375" t="s">
        <v>14</v>
      </c>
      <c r="D1637" s="81">
        <v>1082.3499999999999</v>
      </c>
      <c r="E1637" s="81">
        <f t="shared" si="25"/>
        <v>879.96</v>
      </c>
    </row>
    <row r="1638" spans="1:5" ht="21.95" customHeight="1">
      <c r="A1638" s="375" t="s">
        <v>36161</v>
      </c>
      <c r="B1638" s="80" t="s">
        <v>36162</v>
      </c>
      <c r="C1638" s="375" t="s">
        <v>14</v>
      </c>
      <c r="D1638" s="81">
        <v>1632.25</v>
      </c>
      <c r="E1638" s="81">
        <f t="shared" si="25"/>
        <v>1327.04</v>
      </c>
    </row>
    <row r="1639" spans="1:5" ht="12" customHeight="1">
      <c r="A1639" s="375" t="s">
        <v>36163</v>
      </c>
      <c r="B1639" s="80" t="s">
        <v>36164</v>
      </c>
      <c r="C1639" s="375" t="s">
        <v>33278</v>
      </c>
      <c r="D1639" s="81">
        <v>710.02</v>
      </c>
      <c r="E1639" s="81">
        <f t="shared" si="25"/>
        <v>577.26</v>
      </c>
    </row>
    <row r="1640" spans="1:5" ht="12" customHeight="1">
      <c r="A1640" s="375" t="s">
        <v>36165</v>
      </c>
      <c r="B1640" s="80" t="s">
        <v>36166</v>
      </c>
      <c r="C1640" s="375" t="s">
        <v>14</v>
      </c>
      <c r="D1640" s="81">
        <v>30.93</v>
      </c>
      <c r="E1640" s="81">
        <f t="shared" si="25"/>
        <v>25.15</v>
      </c>
    </row>
    <row r="1641" spans="1:5" ht="12" customHeight="1">
      <c r="A1641" s="375" t="s">
        <v>36167</v>
      </c>
      <c r="B1641" s="80" t="s">
        <v>36168</v>
      </c>
      <c r="C1641" s="375" t="s">
        <v>14</v>
      </c>
      <c r="D1641" s="81">
        <v>48.95</v>
      </c>
      <c r="E1641" s="81">
        <f t="shared" si="25"/>
        <v>39.799999999999997</v>
      </c>
    </row>
    <row r="1642" spans="1:5" ht="21.95" customHeight="1">
      <c r="A1642" s="375" t="s">
        <v>36169</v>
      </c>
      <c r="B1642" s="80" t="s">
        <v>36170</v>
      </c>
      <c r="C1642" s="375" t="s">
        <v>14</v>
      </c>
      <c r="D1642" s="81">
        <v>35.82</v>
      </c>
      <c r="E1642" s="81">
        <f t="shared" si="25"/>
        <v>29.13</v>
      </c>
    </row>
    <row r="1643" spans="1:5" ht="21.95" customHeight="1">
      <c r="A1643" s="375" t="s">
        <v>36171</v>
      </c>
      <c r="B1643" s="80" t="s">
        <v>36172</v>
      </c>
      <c r="C1643" s="375" t="s">
        <v>14</v>
      </c>
      <c r="D1643" s="81">
        <v>55.56</v>
      </c>
      <c r="E1643" s="81">
        <f t="shared" si="25"/>
        <v>45.18</v>
      </c>
    </row>
    <row r="1644" spans="1:5" ht="21.95" customHeight="1">
      <c r="A1644" s="375" t="s">
        <v>32564</v>
      </c>
      <c r="B1644" s="80" t="s">
        <v>36173</v>
      </c>
      <c r="C1644" s="375" t="s">
        <v>14</v>
      </c>
      <c r="D1644" s="81">
        <v>85.42</v>
      </c>
      <c r="E1644" s="81">
        <f t="shared" si="25"/>
        <v>69.45</v>
      </c>
    </row>
    <row r="1645" spans="1:5" ht="21.95" customHeight="1">
      <c r="A1645" s="375" t="s">
        <v>36174</v>
      </c>
      <c r="B1645" s="80" t="s">
        <v>36175</v>
      </c>
      <c r="C1645" s="375" t="s">
        <v>14</v>
      </c>
      <c r="D1645" s="81">
        <v>128.65</v>
      </c>
      <c r="E1645" s="81">
        <f t="shared" si="25"/>
        <v>104.6</v>
      </c>
    </row>
    <row r="1646" spans="1:5" ht="11.45" customHeight="1">
      <c r="A1646" s="375" t="s">
        <v>36176</v>
      </c>
      <c r="B1646" s="80" t="s">
        <v>36177</v>
      </c>
      <c r="C1646" s="375" t="s">
        <v>14</v>
      </c>
      <c r="D1646" s="81">
        <v>179.95</v>
      </c>
      <c r="E1646" s="81">
        <f t="shared" si="25"/>
        <v>146.31</v>
      </c>
    </row>
    <row r="1647" spans="1:5" ht="12" customHeight="1">
      <c r="A1647" s="375" t="s">
        <v>36178</v>
      </c>
      <c r="B1647" s="80" t="s">
        <v>36179</v>
      </c>
      <c r="C1647" s="375" t="s">
        <v>14</v>
      </c>
      <c r="D1647" s="81">
        <v>245.36</v>
      </c>
      <c r="E1647" s="81">
        <f t="shared" si="25"/>
        <v>199.48</v>
      </c>
    </row>
    <row r="1648" spans="1:5" ht="12" customHeight="1">
      <c r="A1648" s="375" t="s">
        <v>36180</v>
      </c>
      <c r="B1648" s="80" t="s">
        <v>36181</v>
      </c>
      <c r="C1648" s="375" t="s">
        <v>14</v>
      </c>
      <c r="D1648" s="81">
        <v>302.36</v>
      </c>
      <c r="E1648" s="81">
        <f t="shared" si="25"/>
        <v>245.83</v>
      </c>
    </row>
    <row r="1649" spans="1:5" ht="22.5" customHeight="1">
      <c r="A1649" s="375" t="s">
        <v>36182</v>
      </c>
      <c r="B1649" s="80" t="s">
        <v>36183</v>
      </c>
      <c r="C1649" s="375" t="s">
        <v>14</v>
      </c>
      <c r="D1649" s="81">
        <v>635.5</v>
      </c>
      <c r="E1649" s="81">
        <f t="shared" si="25"/>
        <v>516.66999999999996</v>
      </c>
    </row>
    <row r="1650" spans="1:5" ht="22.5" customHeight="1">
      <c r="A1650" s="375" t="s">
        <v>36184</v>
      </c>
      <c r="B1650" s="80" t="s">
        <v>36185</v>
      </c>
      <c r="C1650" s="375" t="s">
        <v>14</v>
      </c>
      <c r="D1650" s="81">
        <v>1047.29</v>
      </c>
      <c r="E1650" s="81">
        <f t="shared" si="25"/>
        <v>851.46</v>
      </c>
    </row>
    <row r="1651" spans="1:5" ht="21.95" customHeight="1">
      <c r="A1651" s="375" t="s">
        <v>36186</v>
      </c>
      <c r="B1651" s="80" t="s">
        <v>36187</v>
      </c>
      <c r="C1651" s="375" t="s">
        <v>14</v>
      </c>
      <c r="D1651" s="81">
        <v>1015.36</v>
      </c>
      <c r="E1651" s="81">
        <f t="shared" si="25"/>
        <v>825.5</v>
      </c>
    </row>
    <row r="1652" spans="1:5" ht="21.95" customHeight="1">
      <c r="A1652" s="375" t="s">
        <v>36188</v>
      </c>
      <c r="B1652" s="80" t="s">
        <v>36189</v>
      </c>
      <c r="C1652" s="375" t="s">
        <v>14</v>
      </c>
      <c r="D1652" s="81">
        <v>583.98</v>
      </c>
      <c r="E1652" s="81">
        <f t="shared" si="25"/>
        <v>474.79</v>
      </c>
    </row>
    <row r="1653" spans="1:5" ht="21.95" customHeight="1">
      <c r="A1653" s="417" t="s">
        <v>33234</v>
      </c>
      <c r="B1653" s="418"/>
      <c r="C1653" s="418"/>
      <c r="E1653" s="81">
        <f t="shared" si="25"/>
        <v>0</v>
      </c>
    </row>
    <row r="1654" spans="1:5" ht="21.95" customHeight="1">
      <c r="A1654" s="419" t="s">
        <v>33235</v>
      </c>
      <c r="B1654" s="376" t="s">
        <v>14652</v>
      </c>
      <c r="C1654" s="377" t="s">
        <v>33236</v>
      </c>
      <c r="E1654" s="81">
        <f t="shared" si="25"/>
        <v>0</v>
      </c>
    </row>
    <row r="1655" spans="1:5" ht="21.95" customHeight="1">
      <c r="E1655" s="81">
        <f t="shared" si="25"/>
        <v>0</v>
      </c>
    </row>
    <row r="1656" spans="1:5" ht="21.95" customHeight="1">
      <c r="A1656" s="375" t="s">
        <v>36190</v>
      </c>
      <c r="B1656" s="80" t="s">
        <v>36191</v>
      </c>
      <c r="C1656" s="375" t="s">
        <v>14</v>
      </c>
      <c r="D1656" s="81">
        <v>124.49</v>
      </c>
      <c r="E1656" s="81">
        <f t="shared" si="25"/>
        <v>101.22</v>
      </c>
    </row>
    <row r="1657" spans="1:5" ht="21.95" customHeight="1">
      <c r="A1657" s="375" t="s">
        <v>36192</v>
      </c>
      <c r="B1657" s="80" t="s">
        <v>36193</v>
      </c>
      <c r="C1657" s="375" t="s">
        <v>14</v>
      </c>
      <c r="D1657" s="81">
        <v>165.03</v>
      </c>
      <c r="E1657" s="81">
        <f t="shared" si="25"/>
        <v>134.18</v>
      </c>
    </row>
    <row r="1658" spans="1:5" ht="21.95" customHeight="1">
      <c r="A1658" s="375" t="s">
        <v>36194</v>
      </c>
      <c r="B1658" s="80" t="s">
        <v>36195</v>
      </c>
      <c r="C1658" s="375" t="s">
        <v>14</v>
      </c>
      <c r="D1658" s="81">
        <v>197.03</v>
      </c>
      <c r="E1658" s="81">
        <f t="shared" si="25"/>
        <v>160.19</v>
      </c>
    </row>
    <row r="1659" spans="1:5" ht="21.95" customHeight="1">
      <c r="A1659" s="375" t="s">
        <v>36196</v>
      </c>
      <c r="B1659" s="80" t="s">
        <v>36197</v>
      </c>
      <c r="C1659" s="375" t="s">
        <v>14</v>
      </c>
      <c r="D1659" s="81">
        <v>360.59</v>
      </c>
      <c r="E1659" s="81">
        <f t="shared" si="25"/>
        <v>293.17</v>
      </c>
    </row>
    <row r="1660" spans="1:5" ht="12" customHeight="1">
      <c r="A1660" s="375" t="s">
        <v>36198</v>
      </c>
      <c r="B1660" s="80" t="s">
        <v>36199</v>
      </c>
      <c r="C1660" s="375" t="s">
        <v>14</v>
      </c>
      <c r="D1660" s="81">
        <v>800.71</v>
      </c>
      <c r="E1660" s="81">
        <f t="shared" si="25"/>
        <v>650.99</v>
      </c>
    </row>
    <row r="1661" spans="1:5" ht="12" customHeight="1">
      <c r="A1661" s="375" t="s">
        <v>36200</v>
      </c>
      <c r="B1661" s="80" t="s">
        <v>36201</v>
      </c>
      <c r="C1661" s="375" t="s">
        <v>14</v>
      </c>
      <c r="D1661" s="81">
        <v>165.38</v>
      </c>
      <c r="E1661" s="81">
        <f t="shared" si="25"/>
        <v>134.46</v>
      </c>
    </row>
    <row r="1662" spans="1:5" ht="11.45" customHeight="1">
      <c r="A1662" s="375" t="s">
        <v>36202</v>
      </c>
      <c r="B1662" s="80" t="s">
        <v>36203</v>
      </c>
      <c r="C1662" s="375" t="s">
        <v>14</v>
      </c>
      <c r="D1662" s="81">
        <v>268.37</v>
      </c>
      <c r="E1662" s="81">
        <f t="shared" si="25"/>
        <v>218.19</v>
      </c>
    </row>
    <row r="1663" spans="1:5" ht="12" customHeight="1">
      <c r="A1663" s="375" t="s">
        <v>36204</v>
      </c>
      <c r="B1663" s="80" t="s">
        <v>36205</v>
      </c>
      <c r="C1663" s="375" t="s">
        <v>14</v>
      </c>
      <c r="D1663" s="81">
        <v>474.67</v>
      </c>
      <c r="E1663" s="81">
        <f t="shared" si="25"/>
        <v>385.92</v>
      </c>
    </row>
    <row r="1664" spans="1:5" ht="21.95" customHeight="1">
      <c r="A1664" s="375" t="s">
        <v>36206</v>
      </c>
      <c r="B1664" s="80" t="s">
        <v>36207</v>
      </c>
      <c r="C1664" s="375" t="s">
        <v>14</v>
      </c>
      <c r="D1664" s="81">
        <v>24.19</v>
      </c>
      <c r="E1664" s="81">
        <f t="shared" si="25"/>
        <v>19.670000000000002</v>
      </c>
    </row>
    <row r="1665" spans="1:5" ht="12" customHeight="1">
      <c r="A1665" s="375" t="s">
        <v>36208</v>
      </c>
      <c r="B1665" s="80" t="s">
        <v>36209</v>
      </c>
      <c r="C1665" s="375" t="s">
        <v>14</v>
      </c>
      <c r="D1665" s="81">
        <v>24.19</v>
      </c>
      <c r="E1665" s="81">
        <f t="shared" si="25"/>
        <v>19.670000000000002</v>
      </c>
    </row>
    <row r="1666" spans="1:5" ht="12" customHeight="1">
      <c r="A1666" s="375" t="s">
        <v>36210</v>
      </c>
      <c r="B1666" s="80" t="s">
        <v>36211</v>
      </c>
      <c r="C1666" s="375" t="s">
        <v>14</v>
      </c>
      <c r="D1666" s="81">
        <v>24.19</v>
      </c>
      <c r="E1666" s="81">
        <f t="shared" si="25"/>
        <v>19.670000000000002</v>
      </c>
    </row>
    <row r="1667" spans="1:5" ht="11.45" customHeight="1">
      <c r="A1667" s="375" t="s">
        <v>36212</v>
      </c>
      <c r="B1667" s="80" t="s">
        <v>36213</v>
      </c>
      <c r="C1667" s="375" t="s">
        <v>14</v>
      </c>
      <c r="D1667" s="81">
        <v>24.19</v>
      </c>
      <c r="E1667" s="81">
        <f t="shared" si="25"/>
        <v>19.670000000000002</v>
      </c>
    </row>
    <row r="1668" spans="1:5" ht="12" customHeight="1">
      <c r="A1668" s="375" t="s">
        <v>36214</v>
      </c>
      <c r="B1668" s="80" t="s">
        <v>36215</v>
      </c>
      <c r="C1668" s="375" t="s">
        <v>14</v>
      </c>
      <c r="D1668" s="81">
        <v>32.18</v>
      </c>
      <c r="E1668" s="81">
        <f t="shared" si="25"/>
        <v>26.17</v>
      </c>
    </row>
    <row r="1669" spans="1:5" ht="12.95" customHeight="1">
      <c r="A1669" s="375" t="s">
        <v>36216</v>
      </c>
      <c r="B1669" s="80" t="s">
        <v>36217</v>
      </c>
      <c r="C1669" s="375" t="s">
        <v>14</v>
      </c>
      <c r="D1669" s="81">
        <v>32.18</v>
      </c>
      <c r="E1669" s="81">
        <f t="shared" ref="E1669:E1732" si="26">ROUNDUP(D1669/1.23,2)</f>
        <v>26.17</v>
      </c>
    </row>
    <row r="1670" spans="1:5" ht="169.5" customHeight="1">
      <c r="A1670" s="375" t="s">
        <v>36218</v>
      </c>
      <c r="B1670" s="80" t="s">
        <v>36219</v>
      </c>
      <c r="C1670" s="375" t="s">
        <v>14</v>
      </c>
      <c r="D1670" s="81">
        <v>32.18</v>
      </c>
      <c r="E1670" s="81">
        <f t="shared" si="26"/>
        <v>26.17</v>
      </c>
    </row>
    <row r="1671" spans="1:5" ht="45.95" customHeight="1">
      <c r="A1671" s="375" t="s">
        <v>36220</v>
      </c>
      <c r="B1671" s="80" t="s">
        <v>36221</v>
      </c>
      <c r="C1671" s="375" t="s">
        <v>14</v>
      </c>
      <c r="D1671" s="81">
        <v>32.18</v>
      </c>
      <c r="E1671" s="81">
        <f t="shared" si="26"/>
        <v>26.17</v>
      </c>
    </row>
    <row r="1672" spans="1:5" ht="21.95" customHeight="1">
      <c r="A1672" s="375" t="s">
        <v>36222</v>
      </c>
      <c r="B1672" s="80" t="s">
        <v>36223</v>
      </c>
      <c r="C1672" s="375" t="s">
        <v>33278</v>
      </c>
      <c r="D1672" s="81">
        <v>710.02</v>
      </c>
      <c r="E1672" s="81">
        <f t="shared" si="26"/>
        <v>577.26</v>
      </c>
    </row>
    <row r="1673" spans="1:5" ht="12" customHeight="1">
      <c r="A1673" s="375" t="s">
        <v>36224</v>
      </c>
      <c r="B1673" s="80" t="s">
        <v>36225</v>
      </c>
      <c r="C1673" s="375" t="s">
        <v>13</v>
      </c>
      <c r="D1673" s="81">
        <v>4.4800000000000004</v>
      </c>
      <c r="E1673" s="81">
        <f t="shared" si="26"/>
        <v>3.65</v>
      </c>
    </row>
    <row r="1674" spans="1:5" ht="12" customHeight="1">
      <c r="A1674" s="375" t="s">
        <v>36226</v>
      </c>
      <c r="B1674" s="80" t="s">
        <v>36227</v>
      </c>
      <c r="C1674" s="375" t="s">
        <v>13</v>
      </c>
      <c r="D1674" s="81">
        <v>6.15</v>
      </c>
      <c r="E1674" s="81">
        <f t="shared" si="26"/>
        <v>5</v>
      </c>
    </row>
    <row r="1675" spans="1:5" ht="11.45" customHeight="1">
      <c r="A1675" s="375" t="s">
        <v>36228</v>
      </c>
      <c r="B1675" s="80" t="s">
        <v>36229</v>
      </c>
      <c r="C1675" s="375" t="s">
        <v>13</v>
      </c>
      <c r="D1675" s="81">
        <v>8.14</v>
      </c>
      <c r="E1675" s="81">
        <f t="shared" si="26"/>
        <v>6.62</v>
      </c>
    </row>
    <row r="1676" spans="1:5" ht="12" customHeight="1">
      <c r="A1676" s="375" t="s">
        <v>36230</v>
      </c>
      <c r="B1676" s="80" t="s">
        <v>36231</v>
      </c>
      <c r="C1676" s="375" t="s">
        <v>13</v>
      </c>
      <c r="D1676" s="81">
        <v>10.59</v>
      </c>
      <c r="E1676" s="81">
        <f t="shared" si="26"/>
        <v>8.61</v>
      </c>
    </row>
    <row r="1677" spans="1:5" ht="12" customHeight="1">
      <c r="A1677" s="375" t="s">
        <v>36232</v>
      </c>
      <c r="B1677" s="80" t="s">
        <v>36233</v>
      </c>
      <c r="C1677" s="375" t="s">
        <v>13</v>
      </c>
      <c r="D1677" s="81">
        <v>3.12</v>
      </c>
      <c r="E1677" s="81">
        <f t="shared" si="26"/>
        <v>2.54</v>
      </c>
    </row>
    <row r="1678" spans="1:5" ht="21.95" customHeight="1">
      <c r="A1678" s="375" t="s">
        <v>36234</v>
      </c>
      <c r="B1678" s="80" t="s">
        <v>35925</v>
      </c>
      <c r="C1678" s="375" t="s">
        <v>13</v>
      </c>
      <c r="D1678" s="81">
        <v>18.579999999999998</v>
      </c>
      <c r="E1678" s="81">
        <f t="shared" si="26"/>
        <v>15.11</v>
      </c>
    </row>
    <row r="1679" spans="1:5" ht="21.95" customHeight="1">
      <c r="A1679" s="375" t="s">
        <v>36235</v>
      </c>
      <c r="B1679" s="80" t="s">
        <v>35903</v>
      </c>
      <c r="C1679" s="375" t="s">
        <v>13</v>
      </c>
      <c r="D1679" s="81">
        <v>27.88</v>
      </c>
      <c r="E1679" s="81">
        <f t="shared" si="26"/>
        <v>22.67</v>
      </c>
    </row>
    <row r="1680" spans="1:5" ht="12" customHeight="1">
      <c r="A1680" s="375" t="s">
        <v>36236</v>
      </c>
      <c r="B1680" s="80" t="s">
        <v>35905</v>
      </c>
      <c r="C1680" s="375" t="s">
        <v>13</v>
      </c>
      <c r="D1680" s="81">
        <v>46.54</v>
      </c>
      <c r="E1680" s="81">
        <f t="shared" si="26"/>
        <v>37.840000000000003</v>
      </c>
    </row>
    <row r="1681" spans="1:5" ht="21.95" customHeight="1">
      <c r="A1681" s="375" t="s">
        <v>36237</v>
      </c>
      <c r="B1681" s="80" t="s">
        <v>35907</v>
      </c>
      <c r="C1681" s="375" t="s">
        <v>13</v>
      </c>
      <c r="D1681" s="81">
        <v>67.31</v>
      </c>
      <c r="E1681" s="81">
        <f t="shared" si="26"/>
        <v>54.73</v>
      </c>
    </row>
    <row r="1682" spans="1:5" ht="11.45" customHeight="1">
      <c r="A1682" s="375" t="s">
        <v>36238</v>
      </c>
      <c r="B1682" s="80" t="s">
        <v>35909</v>
      </c>
      <c r="C1682" s="375" t="s">
        <v>13</v>
      </c>
      <c r="D1682" s="81">
        <v>98.8</v>
      </c>
      <c r="E1682" s="81">
        <f t="shared" si="26"/>
        <v>80.33</v>
      </c>
    </row>
    <row r="1683" spans="1:5" ht="12" customHeight="1">
      <c r="A1683" s="375" t="s">
        <v>36239</v>
      </c>
      <c r="B1683" s="80" t="s">
        <v>35911</v>
      </c>
      <c r="C1683" s="375" t="s">
        <v>13</v>
      </c>
      <c r="D1683" s="81">
        <v>129.57</v>
      </c>
      <c r="E1683" s="81">
        <f t="shared" si="26"/>
        <v>105.35</v>
      </c>
    </row>
    <row r="1684" spans="1:5" ht="12" customHeight="1">
      <c r="A1684" s="375" t="s">
        <v>36240</v>
      </c>
      <c r="B1684" s="80" t="s">
        <v>35913</v>
      </c>
      <c r="C1684" s="375" t="s">
        <v>13</v>
      </c>
      <c r="D1684" s="81">
        <v>183.08</v>
      </c>
      <c r="E1684" s="81">
        <f t="shared" si="26"/>
        <v>148.85</v>
      </c>
    </row>
    <row r="1685" spans="1:5" ht="12" customHeight="1">
      <c r="A1685" s="375" t="s">
        <v>36241</v>
      </c>
      <c r="B1685" s="80" t="s">
        <v>35915</v>
      </c>
      <c r="C1685" s="375" t="s">
        <v>13</v>
      </c>
      <c r="D1685" s="81">
        <v>225.53</v>
      </c>
      <c r="E1685" s="81">
        <f t="shared" si="26"/>
        <v>183.36</v>
      </c>
    </row>
    <row r="1686" spans="1:5" ht="12" customHeight="1">
      <c r="A1686" s="375" t="s">
        <v>36242</v>
      </c>
      <c r="B1686" s="80" t="s">
        <v>35917</v>
      </c>
      <c r="C1686" s="375" t="s">
        <v>13</v>
      </c>
      <c r="D1686" s="81">
        <v>273.89999999999998</v>
      </c>
      <c r="E1686" s="81">
        <f t="shared" si="26"/>
        <v>222.69</v>
      </c>
    </row>
    <row r="1687" spans="1:5" ht="11.45" customHeight="1">
      <c r="A1687" s="375" t="s">
        <v>36243</v>
      </c>
      <c r="B1687" s="80" t="s">
        <v>35919</v>
      </c>
      <c r="C1687" s="375" t="s">
        <v>13</v>
      </c>
      <c r="D1687" s="81">
        <v>336.42</v>
      </c>
      <c r="E1687" s="81">
        <f t="shared" si="26"/>
        <v>273.52</v>
      </c>
    </row>
    <row r="1688" spans="1:5" ht="12" customHeight="1">
      <c r="A1688" s="375" t="s">
        <v>36244</v>
      </c>
      <c r="B1688" s="80" t="s">
        <v>35921</v>
      </c>
      <c r="C1688" s="375" t="s">
        <v>13</v>
      </c>
      <c r="D1688" s="81">
        <v>417.82</v>
      </c>
      <c r="E1688" s="81">
        <f t="shared" si="26"/>
        <v>339.7</v>
      </c>
    </row>
    <row r="1689" spans="1:5" ht="12" customHeight="1">
      <c r="A1689" s="375" t="s">
        <v>36245</v>
      </c>
      <c r="B1689" s="80" t="s">
        <v>35923</v>
      </c>
      <c r="C1689" s="375" t="s">
        <v>13</v>
      </c>
      <c r="D1689" s="81">
        <v>485.95</v>
      </c>
      <c r="E1689" s="81">
        <f t="shared" si="26"/>
        <v>395.09</v>
      </c>
    </row>
    <row r="1690" spans="1:5" ht="12" customHeight="1">
      <c r="A1690" s="375" t="s">
        <v>36246</v>
      </c>
      <c r="B1690" s="80" t="s">
        <v>36247</v>
      </c>
      <c r="C1690" s="375" t="s">
        <v>13</v>
      </c>
      <c r="D1690" s="81">
        <v>4.7300000000000004</v>
      </c>
      <c r="E1690" s="81">
        <f t="shared" si="26"/>
        <v>3.85</v>
      </c>
    </row>
    <row r="1691" spans="1:5" ht="32.450000000000003" customHeight="1">
      <c r="A1691" s="375" t="s">
        <v>36248</v>
      </c>
      <c r="B1691" s="80" t="s">
        <v>36249</v>
      </c>
      <c r="C1691" s="375" t="s">
        <v>13</v>
      </c>
      <c r="D1691" s="81">
        <v>6.57</v>
      </c>
      <c r="E1691" s="81">
        <f t="shared" si="26"/>
        <v>5.35</v>
      </c>
    </row>
    <row r="1692" spans="1:5" ht="21.95" customHeight="1">
      <c r="A1692" s="375" t="s">
        <v>36250</v>
      </c>
      <c r="B1692" s="80" t="s">
        <v>36251</v>
      </c>
      <c r="C1692" s="375" t="s">
        <v>13</v>
      </c>
      <c r="D1692" s="81">
        <v>8.76</v>
      </c>
      <c r="E1692" s="81">
        <f t="shared" si="26"/>
        <v>7.13</v>
      </c>
    </row>
    <row r="1693" spans="1:5" ht="12" customHeight="1">
      <c r="A1693" s="375" t="s">
        <v>36252</v>
      </c>
      <c r="B1693" s="80" t="s">
        <v>36253</v>
      </c>
      <c r="C1693" s="375" t="s">
        <v>13</v>
      </c>
      <c r="D1693" s="81">
        <v>11.47</v>
      </c>
      <c r="E1693" s="81">
        <f t="shared" si="26"/>
        <v>9.33</v>
      </c>
    </row>
    <row r="1694" spans="1:5" ht="21.95" customHeight="1">
      <c r="A1694" s="375" t="s">
        <v>36254</v>
      </c>
      <c r="B1694" s="80" t="s">
        <v>36255</v>
      </c>
      <c r="C1694" s="375" t="s">
        <v>33278</v>
      </c>
      <c r="D1694" s="81">
        <v>710.02</v>
      </c>
      <c r="E1694" s="81">
        <f t="shared" si="26"/>
        <v>577.26</v>
      </c>
    </row>
    <row r="1695" spans="1:5" ht="12" customHeight="1">
      <c r="A1695" s="375" t="s">
        <v>36256</v>
      </c>
      <c r="B1695" s="80" t="s">
        <v>36257</v>
      </c>
      <c r="C1695" s="375" t="s">
        <v>14</v>
      </c>
      <c r="D1695" s="81">
        <v>270.54000000000002</v>
      </c>
      <c r="E1695" s="81">
        <f t="shared" si="26"/>
        <v>219.96</v>
      </c>
    </row>
    <row r="1696" spans="1:5" ht="22.5" customHeight="1">
      <c r="A1696" s="375" t="s">
        <v>36258</v>
      </c>
      <c r="B1696" s="80" t="s">
        <v>36259</v>
      </c>
      <c r="C1696" s="375" t="s">
        <v>14</v>
      </c>
      <c r="D1696" s="81">
        <v>371.14</v>
      </c>
      <c r="E1696" s="81">
        <f t="shared" si="26"/>
        <v>301.74</v>
      </c>
    </row>
    <row r="1697" spans="1:5" ht="21.95" customHeight="1">
      <c r="A1697" s="375" t="s">
        <v>36260</v>
      </c>
      <c r="B1697" s="80" t="s">
        <v>36261</v>
      </c>
      <c r="C1697" s="375" t="s">
        <v>14</v>
      </c>
      <c r="D1697" s="81">
        <v>383.49</v>
      </c>
      <c r="E1697" s="81">
        <f t="shared" si="26"/>
        <v>311.79000000000002</v>
      </c>
    </row>
    <row r="1698" spans="1:5" ht="12" customHeight="1">
      <c r="A1698" s="375" t="s">
        <v>36262</v>
      </c>
      <c r="B1698" s="80" t="s">
        <v>36263</v>
      </c>
      <c r="C1698" s="375" t="s">
        <v>14</v>
      </c>
      <c r="D1698" s="81">
        <v>316.05</v>
      </c>
      <c r="E1698" s="81">
        <f t="shared" si="26"/>
        <v>256.95999999999998</v>
      </c>
    </row>
    <row r="1699" spans="1:5" ht="12" customHeight="1">
      <c r="A1699" s="375" t="s">
        <v>33234</v>
      </c>
      <c r="B1699" s="80"/>
      <c r="C1699" s="375"/>
      <c r="D1699" s="81"/>
      <c r="E1699" s="81">
        <f t="shared" si="26"/>
        <v>0</v>
      </c>
    </row>
    <row r="1700" spans="1:5" ht="12" customHeight="1">
      <c r="A1700" s="417" t="s">
        <v>33235</v>
      </c>
      <c r="B1700" s="418" t="s">
        <v>14652</v>
      </c>
      <c r="C1700" s="418" t="s">
        <v>33236</v>
      </c>
      <c r="E1700" s="81">
        <f t="shared" si="26"/>
        <v>0</v>
      </c>
    </row>
    <row r="1701" spans="1:5" ht="12" customHeight="1">
      <c r="A1701" s="419"/>
      <c r="B1701" s="376"/>
      <c r="C1701" s="377"/>
      <c r="E1701" s="81">
        <f t="shared" si="26"/>
        <v>0</v>
      </c>
    </row>
    <row r="1702" spans="1:5" ht="11.45" customHeight="1">
      <c r="A1702" s="420" t="s">
        <v>36264</v>
      </c>
      <c r="B1702" s="70" t="s">
        <v>36265</v>
      </c>
      <c r="C1702" s="70" t="s">
        <v>14</v>
      </c>
      <c r="D1702" s="70">
        <v>450.77</v>
      </c>
      <c r="E1702" s="81">
        <f t="shared" si="26"/>
        <v>366.48</v>
      </c>
    </row>
    <row r="1703" spans="1:5" ht="12" customHeight="1">
      <c r="A1703" s="375" t="s">
        <v>36266</v>
      </c>
      <c r="B1703" s="80" t="s">
        <v>36267</v>
      </c>
      <c r="C1703" s="375" t="s">
        <v>14</v>
      </c>
      <c r="D1703" s="81">
        <v>364.9</v>
      </c>
      <c r="E1703" s="81">
        <f t="shared" si="26"/>
        <v>296.67</v>
      </c>
    </row>
    <row r="1704" spans="1:5" ht="12" customHeight="1">
      <c r="A1704" s="375" t="s">
        <v>36268</v>
      </c>
      <c r="B1704" s="80" t="s">
        <v>36269</v>
      </c>
      <c r="C1704" s="375" t="s">
        <v>14</v>
      </c>
      <c r="D1704" s="81">
        <v>437.48</v>
      </c>
      <c r="E1704" s="81">
        <f t="shared" si="26"/>
        <v>355.68</v>
      </c>
    </row>
    <row r="1705" spans="1:5" ht="12" customHeight="1">
      <c r="A1705" s="375" t="s">
        <v>36270</v>
      </c>
      <c r="B1705" s="80" t="s">
        <v>36271</v>
      </c>
      <c r="C1705" s="375" t="s">
        <v>14</v>
      </c>
      <c r="D1705" s="81">
        <v>300.64</v>
      </c>
      <c r="E1705" s="81">
        <f t="shared" si="26"/>
        <v>244.43</v>
      </c>
    </row>
    <row r="1706" spans="1:5" ht="12" customHeight="1">
      <c r="A1706" s="375" t="s">
        <v>36272</v>
      </c>
      <c r="B1706" s="80" t="s">
        <v>36273</v>
      </c>
      <c r="C1706" s="375" t="s">
        <v>14</v>
      </c>
      <c r="D1706" s="81">
        <v>87.06</v>
      </c>
      <c r="E1706" s="81">
        <f t="shared" si="26"/>
        <v>70.790000000000006</v>
      </c>
    </row>
    <row r="1707" spans="1:5" ht="11.45" customHeight="1">
      <c r="A1707" s="375" t="s">
        <v>36274</v>
      </c>
      <c r="B1707" s="80" t="s">
        <v>36275</v>
      </c>
      <c r="C1707" s="375" t="s">
        <v>14</v>
      </c>
      <c r="D1707" s="81">
        <v>297.44</v>
      </c>
      <c r="E1707" s="81">
        <f t="shared" si="26"/>
        <v>241.83</v>
      </c>
    </row>
    <row r="1708" spans="1:5" ht="12" customHeight="1">
      <c r="A1708" s="375" t="s">
        <v>36276</v>
      </c>
      <c r="B1708" s="80" t="s">
        <v>36277</v>
      </c>
      <c r="C1708" s="375" t="s">
        <v>14</v>
      </c>
      <c r="D1708" s="81">
        <v>353.43</v>
      </c>
      <c r="E1708" s="81">
        <f t="shared" si="26"/>
        <v>287.35000000000002</v>
      </c>
    </row>
    <row r="1709" spans="1:5" ht="12" customHeight="1">
      <c r="A1709" s="375" t="s">
        <v>36278</v>
      </c>
      <c r="B1709" s="80" t="s">
        <v>36279</v>
      </c>
      <c r="C1709" s="375" t="s">
        <v>14</v>
      </c>
      <c r="D1709" s="81">
        <v>182.54</v>
      </c>
      <c r="E1709" s="81">
        <f t="shared" si="26"/>
        <v>148.41</v>
      </c>
    </row>
    <row r="1710" spans="1:5" ht="32.450000000000003" customHeight="1">
      <c r="A1710" s="375" t="s">
        <v>36280</v>
      </c>
      <c r="B1710" s="80" t="s">
        <v>36281</v>
      </c>
      <c r="C1710" s="375" t="s">
        <v>14</v>
      </c>
      <c r="D1710" s="81">
        <v>278.01</v>
      </c>
      <c r="E1710" s="81">
        <f t="shared" si="26"/>
        <v>226.03</v>
      </c>
    </row>
    <row r="1711" spans="1:5" ht="12.2" customHeight="1">
      <c r="A1711" s="375" t="s">
        <v>36282</v>
      </c>
      <c r="B1711" s="80" t="s">
        <v>36283</v>
      </c>
      <c r="C1711" s="375" t="s">
        <v>14</v>
      </c>
      <c r="D1711" s="81">
        <v>299.85000000000002</v>
      </c>
      <c r="E1711" s="81">
        <f t="shared" si="26"/>
        <v>243.79</v>
      </c>
    </row>
    <row r="1712" spans="1:5" ht="169.5" customHeight="1">
      <c r="A1712" s="375" t="s">
        <v>36284</v>
      </c>
      <c r="B1712" s="80" t="s">
        <v>36285</v>
      </c>
      <c r="C1712" s="375" t="s">
        <v>14</v>
      </c>
      <c r="D1712" s="81">
        <v>280.44</v>
      </c>
      <c r="E1712" s="81">
        <f t="shared" si="26"/>
        <v>228</v>
      </c>
    </row>
    <row r="1713" spans="1:5" ht="45.95" customHeight="1">
      <c r="A1713" s="375" t="s">
        <v>36286</v>
      </c>
      <c r="B1713" s="80" t="s">
        <v>36287</v>
      </c>
      <c r="C1713" s="375" t="s">
        <v>14</v>
      </c>
      <c r="D1713" s="81">
        <v>340.73</v>
      </c>
      <c r="E1713" s="81">
        <f t="shared" si="26"/>
        <v>277.02</v>
      </c>
    </row>
    <row r="1714" spans="1:5" ht="12" customHeight="1">
      <c r="A1714" s="375" t="s">
        <v>36288</v>
      </c>
      <c r="B1714" s="80" t="s">
        <v>36289</v>
      </c>
      <c r="C1714" s="375" t="s">
        <v>14</v>
      </c>
      <c r="D1714" s="81">
        <v>237.81</v>
      </c>
      <c r="E1714" s="81">
        <f t="shared" si="26"/>
        <v>193.35</v>
      </c>
    </row>
    <row r="1715" spans="1:5" ht="12" customHeight="1">
      <c r="A1715" s="375" t="s">
        <v>36290</v>
      </c>
      <c r="B1715" s="80" t="s">
        <v>36291</v>
      </c>
      <c r="C1715" s="375" t="s">
        <v>14</v>
      </c>
      <c r="D1715" s="81">
        <v>325.77999999999997</v>
      </c>
      <c r="E1715" s="81">
        <f t="shared" si="26"/>
        <v>264.87</v>
      </c>
    </row>
    <row r="1716" spans="1:5" ht="32.450000000000003" customHeight="1">
      <c r="A1716" s="375" t="s">
        <v>36292</v>
      </c>
      <c r="B1716" s="80" t="s">
        <v>36293</v>
      </c>
      <c r="C1716" s="375" t="s">
        <v>14</v>
      </c>
      <c r="D1716" s="81">
        <v>391.33</v>
      </c>
      <c r="E1716" s="81">
        <f t="shared" si="26"/>
        <v>318.16000000000003</v>
      </c>
    </row>
    <row r="1717" spans="1:5" ht="12" customHeight="1">
      <c r="A1717" s="375" t="s">
        <v>36294</v>
      </c>
      <c r="B1717" s="378" t="s">
        <v>36295</v>
      </c>
      <c r="C1717" s="375" t="s">
        <v>14</v>
      </c>
      <c r="D1717" s="81">
        <v>278.43</v>
      </c>
      <c r="E1717" s="81">
        <f t="shared" si="26"/>
        <v>226.37</v>
      </c>
    </row>
    <row r="1718" spans="1:5" ht="11.45" customHeight="1">
      <c r="A1718" s="375" t="s">
        <v>36296</v>
      </c>
      <c r="B1718" s="378" t="s">
        <v>36297</v>
      </c>
      <c r="C1718" s="375" t="s">
        <v>14</v>
      </c>
      <c r="D1718" s="81">
        <v>353.7</v>
      </c>
      <c r="E1718" s="81">
        <f t="shared" si="26"/>
        <v>287.57</v>
      </c>
    </row>
    <row r="1719" spans="1:5" ht="12" customHeight="1">
      <c r="A1719" s="375" t="s">
        <v>36298</v>
      </c>
      <c r="B1719" s="80" t="s">
        <v>36299</v>
      </c>
      <c r="C1719" s="375" t="s">
        <v>14</v>
      </c>
      <c r="D1719" s="81">
        <v>214.29</v>
      </c>
      <c r="E1719" s="81">
        <f t="shared" si="26"/>
        <v>174.22</v>
      </c>
    </row>
    <row r="1720" spans="1:5" ht="12" customHeight="1">
      <c r="A1720" s="375" t="s">
        <v>36300</v>
      </c>
      <c r="B1720" s="80" t="s">
        <v>36301</v>
      </c>
      <c r="C1720" s="375" t="s">
        <v>14</v>
      </c>
      <c r="D1720" s="81">
        <v>205.22</v>
      </c>
      <c r="E1720" s="81">
        <f t="shared" si="26"/>
        <v>166.85</v>
      </c>
    </row>
    <row r="1721" spans="1:5" ht="12" customHeight="1">
      <c r="A1721" s="375" t="s">
        <v>36302</v>
      </c>
      <c r="B1721" s="80" t="s">
        <v>36303</v>
      </c>
      <c r="C1721" s="375" t="s">
        <v>14</v>
      </c>
      <c r="D1721" s="81">
        <v>225.79</v>
      </c>
      <c r="E1721" s="81">
        <f t="shared" si="26"/>
        <v>183.57</v>
      </c>
    </row>
    <row r="1722" spans="1:5" ht="11.45" customHeight="1">
      <c r="A1722" s="375" t="s">
        <v>36304</v>
      </c>
      <c r="B1722" s="80" t="s">
        <v>36305</v>
      </c>
      <c r="C1722" s="375" t="s">
        <v>14</v>
      </c>
      <c r="D1722" s="81">
        <v>296.66000000000003</v>
      </c>
      <c r="E1722" s="81">
        <f t="shared" si="26"/>
        <v>241.19</v>
      </c>
    </row>
    <row r="1723" spans="1:5" ht="23.45" customHeight="1">
      <c r="A1723" s="375" t="s">
        <v>36306</v>
      </c>
      <c r="B1723" s="80" t="s">
        <v>36307</v>
      </c>
      <c r="C1723" s="375" t="s">
        <v>14</v>
      </c>
      <c r="D1723" s="81">
        <v>283.51</v>
      </c>
      <c r="E1723" s="81">
        <f t="shared" si="26"/>
        <v>230.5</v>
      </c>
    </row>
    <row r="1724" spans="1:5" ht="11.45" customHeight="1">
      <c r="A1724" s="375" t="s">
        <v>36308</v>
      </c>
      <c r="B1724" s="80" t="s">
        <v>36309</v>
      </c>
      <c r="C1724" s="375" t="s">
        <v>14</v>
      </c>
      <c r="D1724" s="81">
        <v>442.12</v>
      </c>
      <c r="E1724" s="81">
        <f t="shared" si="26"/>
        <v>359.45</v>
      </c>
    </row>
    <row r="1725" spans="1:5" ht="12" customHeight="1">
      <c r="A1725" s="375" t="s">
        <v>32556</v>
      </c>
      <c r="B1725" s="80" t="s">
        <v>36310</v>
      </c>
      <c r="C1725" s="375" t="s">
        <v>14</v>
      </c>
      <c r="D1725" s="81">
        <v>611</v>
      </c>
      <c r="E1725" s="81">
        <f t="shared" si="26"/>
        <v>496.75</v>
      </c>
    </row>
    <row r="1726" spans="1:5" ht="12" customHeight="1">
      <c r="A1726" s="375" t="s">
        <v>36311</v>
      </c>
      <c r="B1726" s="80" t="s">
        <v>36312</v>
      </c>
      <c r="C1726" s="375" t="s">
        <v>14</v>
      </c>
      <c r="D1726" s="81">
        <v>464.2</v>
      </c>
      <c r="E1726" s="81">
        <f t="shared" si="26"/>
        <v>377.4</v>
      </c>
    </row>
    <row r="1727" spans="1:5" ht="12" customHeight="1">
      <c r="A1727" s="375" t="s">
        <v>36313</v>
      </c>
      <c r="B1727" s="80" t="s">
        <v>36314</v>
      </c>
      <c r="C1727" s="375" t="s">
        <v>14</v>
      </c>
      <c r="D1727" s="81">
        <v>216.34</v>
      </c>
      <c r="E1727" s="81">
        <f t="shared" si="26"/>
        <v>175.89</v>
      </c>
    </row>
    <row r="1728" spans="1:5" ht="21.95" customHeight="1">
      <c r="A1728" s="375" t="s">
        <v>36315</v>
      </c>
      <c r="B1728" s="80" t="s">
        <v>36316</v>
      </c>
      <c r="C1728" s="375" t="s">
        <v>14</v>
      </c>
      <c r="D1728" s="81">
        <v>201.99</v>
      </c>
      <c r="E1728" s="81">
        <f t="shared" si="26"/>
        <v>164.22</v>
      </c>
    </row>
    <row r="1729" spans="1:5" ht="11.45" customHeight="1">
      <c r="A1729" s="375" t="s">
        <v>36317</v>
      </c>
      <c r="B1729" s="80" t="s">
        <v>36318</v>
      </c>
      <c r="C1729" s="375" t="s">
        <v>14</v>
      </c>
      <c r="D1729" s="81">
        <v>297.45</v>
      </c>
      <c r="E1729" s="81">
        <f t="shared" si="26"/>
        <v>241.83</v>
      </c>
    </row>
    <row r="1730" spans="1:5" ht="21.95" customHeight="1">
      <c r="A1730" s="375" t="s">
        <v>36319</v>
      </c>
      <c r="B1730" s="80" t="s">
        <v>36320</v>
      </c>
      <c r="C1730" s="375" t="s">
        <v>14</v>
      </c>
      <c r="D1730" s="81">
        <v>319.3</v>
      </c>
      <c r="E1730" s="81">
        <f t="shared" si="26"/>
        <v>259.60000000000002</v>
      </c>
    </row>
    <row r="1731" spans="1:5" ht="12" customHeight="1">
      <c r="A1731" s="375" t="s">
        <v>36321</v>
      </c>
      <c r="B1731" s="80" t="s">
        <v>36322</v>
      </c>
      <c r="C1731" s="375" t="s">
        <v>14</v>
      </c>
      <c r="D1731" s="81">
        <v>299.89</v>
      </c>
      <c r="E1731" s="81">
        <f t="shared" si="26"/>
        <v>243.82</v>
      </c>
    </row>
    <row r="1732" spans="1:5" ht="22.5" customHeight="1">
      <c r="A1732" s="375" t="s">
        <v>36323</v>
      </c>
      <c r="B1732" s="80" t="s">
        <v>36324</v>
      </c>
      <c r="C1732" s="375" t="s">
        <v>14</v>
      </c>
      <c r="D1732" s="81">
        <v>377.27</v>
      </c>
      <c r="E1732" s="81">
        <f t="shared" si="26"/>
        <v>306.73</v>
      </c>
    </row>
    <row r="1733" spans="1:5" ht="12" customHeight="1">
      <c r="A1733" s="375" t="s">
        <v>36325</v>
      </c>
      <c r="B1733" s="80" t="s">
        <v>36326</v>
      </c>
      <c r="C1733" s="375" t="s">
        <v>14</v>
      </c>
      <c r="D1733" s="81">
        <v>1098.9100000000001</v>
      </c>
      <c r="E1733" s="81">
        <f t="shared" ref="E1733:E1796" si="27">ROUNDUP(D1733/1.23,2)</f>
        <v>893.43</v>
      </c>
    </row>
    <row r="1734" spans="1:5" ht="12" customHeight="1">
      <c r="A1734" s="375" t="s">
        <v>36327</v>
      </c>
      <c r="B1734" s="80" t="s">
        <v>36328</v>
      </c>
      <c r="C1734" s="375" t="s">
        <v>14</v>
      </c>
      <c r="D1734" s="81">
        <v>257.25</v>
      </c>
      <c r="E1734" s="81">
        <f t="shared" si="27"/>
        <v>209.15</v>
      </c>
    </row>
    <row r="1735" spans="1:5" ht="11.45" customHeight="1">
      <c r="A1735" s="375" t="s">
        <v>36329</v>
      </c>
      <c r="B1735" s="80" t="s">
        <v>36330</v>
      </c>
      <c r="C1735" s="375" t="s">
        <v>14</v>
      </c>
      <c r="D1735" s="81">
        <v>382.53</v>
      </c>
      <c r="E1735" s="81">
        <f t="shared" si="27"/>
        <v>311</v>
      </c>
    </row>
    <row r="1736" spans="1:5" ht="12" customHeight="1">
      <c r="A1736" s="375" t="s">
        <v>36331</v>
      </c>
      <c r="B1736" s="80" t="s">
        <v>36332</v>
      </c>
      <c r="C1736" s="375" t="s">
        <v>14</v>
      </c>
      <c r="D1736" s="81">
        <v>410.78</v>
      </c>
      <c r="E1736" s="81">
        <f t="shared" si="27"/>
        <v>333.97</v>
      </c>
    </row>
    <row r="1737" spans="1:5" ht="12" customHeight="1">
      <c r="A1737" s="375" t="s">
        <v>36333</v>
      </c>
      <c r="B1737" s="80" t="s">
        <v>36334</v>
      </c>
      <c r="C1737" s="375" t="s">
        <v>14</v>
      </c>
      <c r="D1737" s="81">
        <v>297.87</v>
      </c>
      <c r="E1737" s="81">
        <f t="shared" si="27"/>
        <v>242.18</v>
      </c>
    </row>
    <row r="1738" spans="1:5" ht="12" customHeight="1">
      <c r="A1738" s="417" t="s">
        <v>33234</v>
      </c>
      <c r="B1738" s="418"/>
      <c r="C1738" s="418"/>
      <c r="E1738" s="81">
        <f t="shared" si="27"/>
        <v>0</v>
      </c>
    </row>
    <row r="1739" spans="1:5" ht="12" customHeight="1">
      <c r="A1739" s="419" t="s">
        <v>33235</v>
      </c>
      <c r="B1739" s="376" t="s">
        <v>14652</v>
      </c>
      <c r="C1739" s="377" t="s">
        <v>33236</v>
      </c>
      <c r="E1739" s="81">
        <f t="shared" si="27"/>
        <v>0</v>
      </c>
    </row>
    <row r="1740" spans="1:5" ht="21.95" customHeight="1">
      <c r="E1740" s="81">
        <f t="shared" si="27"/>
        <v>0</v>
      </c>
    </row>
    <row r="1741" spans="1:5" ht="11.45" customHeight="1">
      <c r="A1741" s="375" t="s">
        <v>36335</v>
      </c>
      <c r="B1741" s="80" t="s">
        <v>36336</v>
      </c>
      <c r="C1741" s="375" t="s">
        <v>14</v>
      </c>
      <c r="D1741" s="81">
        <v>373.15</v>
      </c>
      <c r="E1741" s="81">
        <f t="shared" si="27"/>
        <v>303.38</v>
      </c>
    </row>
    <row r="1742" spans="1:5" ht="21.95" customHeight="1">
      <c r="A1742" s="375" t="s">
        <v>36337</v>
      </c>
      <c r="B1742" s="80" t="s">
        <v>36338</v>
      </c>
      <c r="C1742" s="375" t="s">
        <v>14</v>
      </c>
      <c r="D1742" s="81">
        <v>233.74</v>
      </c>
      <c r="E1742" s="81">
        <f t="shared" si="27"/>
        <v>190.04</v>
      </c>
    </row>
    <row r="1743" spans="1:5" ht="21.95" customHeight="1">
      <c r="A1743" s="375" t="s">
        <v>36339</v>
      </c>
      <c r="B1743" s="80" t="s">
        <v>36340</v>
      </c>
      <c r="C1743" s="375" t="s">
        <v>14</v>
      </c>
      <c r="D1743" s="81">
        <v>1118.3499999999999</v>
      </c>
      <c r="E1743" s="81">
        <f t="shared" si="27"/>
        <v>909.23</v>
      </c>
    </row>
    <row r="1744" spans="1:5" ht="21.95" customHeight="1">
      <c r="A1744" s="375" t="s">
        <v>36341</v>
      </c>
      <c r="B1744" s="80" t="s">
        <v>36342</v>
      </c>
      <c r="C1744" s="375" t="s">
        <v>14</v>
      </c>
      <c r="D1744" s="81">
        <v>224.67</v>
      </c>
      <c r="E1744" s="81">
        <f t="shared" si="27"/>
        <v>182.66</v>
      </c>
    </row>
    <row r="1745" spans="1:5" ht="21.95" customHeight="1">
      <c r="A1745" s="375" t="s">
        <v>36343</v>
      </c>
      <c r="B1745" s="80" t="s">
        <v>36344</v>
      </c>
      <c r="C1745" s="375" t="s">
        <v>14</v>
      </c>
      <c r="D1745" s="81">
        <v>298.26</v>
      </c>
      <c r="E1745" s="81">
        <f t="shared" si="27"/>
        <v>242.49</v>
      </c>
    </row>
    <row r="1746" spans="1:5" ht="12" customHeight="1">
      <c r="A1746" s="375" t="s">
        <v>36345</v>
      </c>
      <c r="B1746" s="80" t="s">
        <v>36346</v>
      </c>
      <c r="C1746" s="375" t="s">
        <v>14</v>
      </c>
      <c r="D1746" s="81">
        <v>175.43</v>
      </c>
      <c r="E1746" s="81">
        <f t="shared" si="27"/>
        <v>142.63</v>
      </c>
    </row>
    <row r="1747" spans="1:5" ht="12" customHeight="1">
      <c r="A1747" s="375" t="s">
        <v>36347</v>
      </c>
      <c r="B1747" s="80" t="s">
        <v>36348</v>
      </c>
      <c r="C1747" s="375" t="s">
        <v>14</v>
      </c>
      <c r="D1747" s="81">
        <v>285.79000000000002</v>
      </c>
      <c r="E1747" s="81">
        <f t="shared" si="27"/>
        <v>232.35</v>
      </c>
    </row>
    <row r="1748" spans="1:5" ht="21.95" customHeight="1">
      <c r="A1748" s="375" t="s">
        <v>36349</v>
      </c>
      <c r="B1748" s="80" t="s">
        <v>36350</v>
      </c>
      <c r="C1748" s="375" t="s">
        <v>14</v>
      </c>
      <c r="D1748" s="81">
        <v>198.17</v>
      </c>
      <c r="E1748" s="81">
        <f t="shared" si="27"/>
        <v>161.12</v>
      </c>
    </row>
    <row r="1749" spans="1:5" ht="21.95" customHeight="1">
      <c r="A1749" s="375" t="s">
        <v>36351</v>
      </c>
      <c r="B1749" s="80" t="s">
        <v>36352</v>
      </c>
      <c r="C1749" s="375" t="s">
        <v>14</v>
      </c>
      <c r="D1749" s="81">
        <v>406.83</v>
      </c>
      <c r="E1749" s="81">
        <f t="shared" si="27"/>
        <v>330.76</v>
      </c>
    </row>
    <row r="1750" spans="1:5" ht="21.95" customHeight="1">
      <c r="A1750" s="375" t="s">
        <v>36353</v>
      </c>
      <c r="B1750" s="80" t="s">
        <v>36354</v>
      </c>
      <c r="C1750" s="375" t="s">
        <v>14</v>
      </c>
      <c r="D1750" s="81">
        <v>175.43</v>
      </c>
      <c r="E1750" s="81">
        <f t="shared" si="27"/>
        <v>142.63</v>
      </c>
    </row>
    <row r="1751" spans="1:5" ht="22.5" customHeight="1">
      <c r="A1751" s="375" t="s">
        <v>36355</v>
      </c>
      <c r="B1751" s="80" t="s">
        <v>36356</v>
      </c>
      <c r="C1751" s="375" t="s">
        <v>14</v>
      </c>
      <c r="D1751" s="81">
        <v>336.93</v>
      </c>
      <c r="E1751" s="81">
        <f t="shared" si="27"/>
        <v>273.93</v>
      </c>
    </row>
    <row r="1752" spans="1:5" ht="169.5" customHeight="1">
      <c r="A1752" s="375" t="s">
        <v>36357</v>
      </c>
      <c r="B1752" s="80" t="s">
        <v>36358</v>
      </c>
      <c r="C1752" s="375" t="s">
        <v>14</v>
      </c>
      <c r="D1752" s="81">
        <v>167.26</v>
      </c>
      <c r="E1752" s="81">
        <f t="shared" si="27"/>
        <v>135.99</v>
      </c>
    </row>
    <row r="1753" spans="1:5" ht="45.95" customHeight="1">
      <c r="A1753" s="375" t="s">
        <v>36359</v>
      </c>
      <c r="B1753" s="80" t="s">
        <v>36360</v>
      </c>
      <c r="C1753" s="375" t="s">
        <v>14</v>
      </c>
      <c r="D1753" s="81">
        <v>245.24</v>
      </c>
      <c r="E1753" s="81">
        <f t="shared" si="27"/>
        <v>199.39</v>
      </c>
    </row>
    <row r="1754" spans="1:5" ht="21.95" customHeight="1">
      <c r="A1754" s="375" t="s">
        <v>36361</v>
      </c>
      <c r="B1754" s="80" t="s">
        <v>36362</v>
      </c>
      <c r="C1754" s="375" t="s">
        <v>14</v>
      </c>
      <c r="D1754" s="81">
        <v>477.21</v>
      </c>
      <c r="E1754" s="81">
        <f t="shared" si="27"/>
        <v>387.98</v>
      </c>
    </row>
    <row r="1755" spans="1:5" ht="21.95" customHeight="1">
      <c r="A1755" s="375" t="s">
        <v>36363</v>
      </c>
      <c r="B1755" s="80" t="s">
        <v>36364</v>
      </c>
      <c r="C1755" s="375" t="s">
        <v>14</v>
      </c>
      <c r="D1755" s="81">
        <v>250.95</v>
      </c>
      <c r="E1755" s="81">
        <f t="shared" si="27"/>
        <v>204.03</v>
      </c>
    </row>
    <row r="1756" spans="1:5" ht="21.95" customHeight="1">
      <c r="A1756" s="375" t="s">
        <v>36365</v>
      </c>
      <c r="B1756" s="80" t="s">
        <v>36366</v>
      </c>
      <c r="C1756" s="375" t="s">
        <v>14</v>
      </c>
      <c r="D1756" s="81">
        <v>150.06</v>
      </c>
      <c r="E1756" s="81">
        <f t="shared" si="27"/>
        <v>122</v>
      </c>
    </row>
    <row r="1757" spans="1:5" ht="21.95" customHeight="1">
      <c r="A1757" s="375" t="s">
        <v>36367</v>
      </c>
      <c r="B1757" s="80" t="s">
        <v>36368</v>
      </c>
      <c r="C1757" s="375" t="s">
        <v>14</v>
      </c>
      <c r="D1757" s="81">
        <v>491.35</v>
      </c>
      <c r="E1757" s="81">
        <f t="shared" si="27"/>
        <v>399.48</v>
      </c>
    </row>
    <row r="1758" spans="1:5" ht="12" customHeight="1">
      <c r="A1758" s="375" t="s">
        <v>36369</v>
      </c>
      <c r="B1758" s="80" t="s">
        <v>36370</v>
      </c>
      <c r="C1758" s="375" t="s">
        <v>14</v>
      </c>
      <c r="D1758" s="81">
        <v>181.57</v>
      </c>
      <c r="E1758" s="81">
        <f t="shared" si="27"/>
        <v>147.62</v>
      </c>
    </row>
    <row r="1759" spans="1:5" ht="12" customHeight="1">
      <c r="A1759" s="375" t="s">
        <v>36371</v>
      </c>
      <c r="B1759" s="80" t="s">
        <v>36372</v>
      </c>
      <c r="C1759" s="375" t="s">
        <v>14</v>
      </c>
      <c r="D1759" s="81">
        <v>192.61</v>
      </c>
      <c r="E1759" s="81">
        <f t="shared" si="27"/>
        <v>156.6</v>
      </c>
    </row>
    <row r="1760" spans="1:5" ht="11.45" customHeight="1">
      <c r="A1760" s="374" t="s">
        <v>36373</v>
      </c>
      <c r="B1760" s="80" t="s">
        <v>36374</v>
      </c>
      <c r="C1760" s="374" t="s">
        <v>14</v>
      </c>
      <c r="D1760" s="82">
        <v>1163.5</v>
      </c>
      <c r="E1760" s="81">
        <f t="shared" si="27"/>
        <v>945.94</v>
      </c>
    </row>
    <row r="1761" spans="1:5" ht="12" customHeight="1">
      <c r="A1761" s="375" t="s">
        <v>36375</v>
      </c>
      <c r="B1761" s="80" t="s">
        <v>36376</v>
      </c>
      <c r="C1761" s="375" t="s">
        <v>14</v>
      </c>
      <c r="D1761" s="81">
        <v>158.88</v>
      </c>
      <c r="E1761" s="81">
        <f t="shared" si="27"/>
        <v>129.18</v>
      </c>
    </row>
    <row r="1762" spans="1:5" ht="21.95" customHeight="1">
      <c r="A1762" s="375" t="s">
        <v>36377</v>
      </c>
      <c r="B1762" s="80" t="s">
        <v>36378</v>
      </c>
      <c r="C1762" s="375" t="s">
        <v>14</v>
      </c>
      <c r="D1762" s="81">
        <v>169.92</v>
      </c>
      <c r="E1762" s="81">
        <f t="shared" si="27"/>
        <v>138.15</v>
      </c>
    </row>
    <row r="1763" spans="1:5" ht="21.95" customHeight="1">
      <c r="A1763" s="375" t="s">
        <v>36379</v>
      </c>
      <c r="B1763" s="80" t="s">
        <v>36380</v>
      </c>
      <c r="C1763" s="375" t="s">
        <v>33278</v>
      </c>
      <c r="D1763" s="81">
        <v>710.02</v>
      </c>
      <c r="E1763" s="81">
        <f t="shared" si="27"/>
        <v>577.26</v>
      </c>
    </row>
    <row r="1764" spans="1:5" ht="12" customHeight="1">
      <c r="A1764" s="375" t="s">
        <v>36381</v>
      </c>
      <c r="B1764" s="80" t="s">
        <v>36382</v>
      </c>
      <c r="C1764" s="375" t="s">
        <v>14</v>
      </c>
      <c r="D1764" s="81">
        <v>4.87</v>
      </c>
      <c r="E1764" s="81">
        <f t="shared" si="27"/>
        <v>3.96</v>
      </c>
    </row>
    <row r="1765" spans="1:5" ht="12" customHeight="1">
      <c r="A1765" s="375" t="s">
        <v>36383</v>
      </c>
      <c r="B1765" s="80" t="s">
        <v>36384</v>
      </c>
      <c r="C1765" s="375" t="s">
        <v>14</v>
      </c>
      <c r="D1765" s="81">
        <v>15.27</v>
      </c>
      <c r="E1765" s="81">
        <f t="shared" si="27"/>
        <v>12.42</v>
      </c>
    </row>
    <row r="1766" spans="1:5" ht="11.45" customHeight="1">
      <c r="A1766" s="375" t="s">
        <v>36385</v>
      </c>
      <c r="B1766" s="80" t="s">
        <v>36386</v>
      </c>
      <c r="C1766" s="375" t="s">
        <v>14</v>
      </c>
      <c r="D1766" s="81">
        <v>25.43</v>
      </c>
      <c r="E1766" s="81">
        <f t="shared" si="27"/>
        <v>20.68</v>
      </c>
    </row>
    <row r="1767" spans="1:5" ht="12" customHeight="1">
      <c r="A1767" s="375" t="s">
        <v>36387</v>
      </c>
      <c r="B1767" s="80" t="s">
        <v>36388</v>
      </c>
      <c r="C1767" s="375" t="s">
        <v>14</v>
      </c>
      <c r="D1767" s="81">
        <v>41.84</v>
      </c>
      <c r="E1767" s="81">
        <f t="shared" si="27"/>
        <v>34.020000000000003</v>
      </c>
    </row>
    <row r="1768" spans="1:5" ht="12" customHeight="1">
      <c r="A1768" s="375" t="s">
        <v>36389</v>
      </c>
      <c r="B1768" s="80" t="s">
        <v>36390</v>
      </c>
      <c r="C1768" s="375" t="s">
        <v>14</v>
      </c>
      <c r="D1768" s="81">
        <v>87.32</v>
      </c>
      <c r="E1768" s="81">
        <f t="shared" si="27"/>
        <v>71</v>
      </c>
    </row>
    <row r="1769" spans="1:5" ht="42" customHeight="1">
      <c r="A1769" s="375" t="s">
        <v>36391</v>
      </c>
      <c r="B1769" s="80" t="s">
        <v>36392</v>
      </c>
      <c r="C1769" s="375" t="s">
        <v>14</v>
      </c>
      <c r="D1769" s="81">
        <v>123.64</v>
      </c>
      <c r="E1769" s="81">
        <f t="shared" si="27"/>
        <v>100.53</v>
      </c>
    </row>
    <row r="1770" spans="1:5" ht="12" customHeight="1">
      <c r="A1770" s="375" t="s">
        <v>36393</v>
      </c>
      <c r="B1770" s="80" t="s">
        <v>36394</v>
      </c>
      <c r="C1770" s="375" t="s">
        <v>14</v>
      </c>
      <c r="D1770" s="81">
        <v>181.16</v>
      </c>
      <c r="E1770" s="81">
        <f t="shared" si="27"/>
        <v>147.29</v>
      </c>
    </row>
    <row r="1771" spans="1:5" ht="12" customHeight="1">
      <c r="A1771" s="375" t="s">
        <v>36395</v>
      </c>
      <c r="B1771" s="80" t="s">
        <v>36396</v>
      </c>
      <c r="C1771" s="375" t="s">
        <v>14</v>
      </c>
      <c r="D1771" s="81">
        <v>29.35</v>
      </c>
      <c r="E1771" s="81">
        <f t="shared" si="27"/>
        <v>23.87</v>
      </c>
    </row>
    <row r="1772" spans="1:5" ht="12" customHeight="1">
      <c r="A1772" s="375" t="s">
        <v>36397</v>
      </c>
      <c r="B1772" s="80" t="s">
        <v>36398</v>
      </c>
      <c r="C1772" s="375" t="s">
        <v>14</v>
      </c>
      <c r="D1772" s="81">
        <v>1637.98</v>
      </c>
      <c r="E1772" s="81">
        <f t="shared" si="27"/>
        <v>1331.7</v>
      </c>
    </row>
    <row r="1773" spans="1:5" ht="12" customHeight="1">
      <c r="A1773" s="375" t="s">
        <v>36399</v>
      </c>
      <c r="B1773" s="80" t="s">
        <v>36400</v>
      </c>
      <c r="C1773" s="375" t="s">
        <v>14</v>
      </c>
      <c r="D1773" s="81">
        <v>265.35000000000002</v>
      </c>
      <c r="E1773" s="81">
        <f t="shared" si="27"/>
        <v>215.74</v>
      </c>
    </row>
    <row r="1774" spans="1:5" ht="11.45" customHeight="1">
      <c r="A1774" s="375" t="s">
        <v>36401</v>
      </c>
      <c r="B1774" s="80" t="s">
        <v>36402</v>
      </c>
      <c r="C1774" s="375" t="s">
        <v>14</v>
      </c>
      <c r="D1774" s="81">
        <v>407.65</v>
      </c>
      <c r="E1774" s="81">
        <f t="shared" si="27"/>
        <v>331.43</v>
      </c>
    </row>
    <row r="1775" spans="1:5" ht="12" customHeight="1">
      <c r="A1775" s="375" t="s">
        <v>36403</v>
      </c>
      <c r="B1775" s="80" t="s">
        <v>36404</v>
      </c>
      <c r="C1775" s="375" t="s">
        <v>14</v>
      </c>
      <c r="D1775" s="81">
        <v>729.08</v>
      </c>
      <c r="E1775" s="81">
        <f t="shared" si="27"/>
        <v>592.75</v>
      </c>
    </row>
    <row r="1776" spans="1:5" ht="12" customHeight="1">
      <c r="A1776" s="375" t="s">
        <v>36405</v>
      </c>
      <c r="B1776" s="80" t="s">
        <v>36406</v>
      </c>
      <c r="C1776" s="375" t="s">
        <v>14</v>
      </c>
      <c r="D1776" s="81">
        <v>728.79</v>
      </c>
      <c r="E1776" s="81">
        <f t="shared" si="27"/>
        <v>592.52</v>
      </c>
    </row>
    <row r="1777" spans="1:5" ht="21.95" customHeight="1">
      <c r="A1777" s="375" t="s">
        <v>36407</v>
      </c>
      <c r="B1777" s="80" t="s">
        <v>36408</v>
      </c>
      <c r="C1777" s="375" t="s">
        <v>14</v>
      </c>
      <c r="D1777" s="81">
        <v>778.34</v>
      </c>
      <c r="E1777" s="81">
        <f t="shared" si="27"/>
        <v>632.79999999999995</v>
      </c>
    </row>
    <row r="1778" spans="1:5" ht="21.95" customHeight="1">
      <c r="A1778" s="375" t="s">
        <v>36409</v>
      </c>
      <c r="B1778" s="80" t="s">
        <v>36410</v>
      </c>
      <c r="C1778" s="375" t="s">
        <v>14</v>
      </c>
      <c r="D1778" s="81">
        <v>156.61000000000001</v>
      </c>
      <c r="E1778" s="81">
        <f t="shared" si="27"/>
        <v>127.33</v>
      </c>
    </row>
    <row r="1779" spans="1:5" ht="12" customHeight="1">
      <c r="A1779" s="374" t="s">
        <v>33234</v>
      </c>
      <c r="B1779" s="80"/>
      <c r="C1779" s="374"/>
      <c r="D1779" s="82"/>
      <c r="E1779" s="81">
        <f t="shared" si="27"/>
        <v>0</v>
      </c>
    </row>
    <row r="1780" spans="1:5" ht="11.45" customHeight="1">
      <c r="A1780" s="375" t="s">
        <v>33235</v>
      </c>
      <c r="B1780" s="80" t="s">
        <v>14652</v>
      </c>
      <c r="C1780" s="375" t="s">
        <v>33236</v>
      </c>
      <c r="D1780" s="81"/>
      <c r="E1780" s="81">
        <f t="shared" si="27"/>
        <v>0</v>
      </c>
    </row>
    <row r="1781" spans="1:5" ht="12" customHeight="1">
      <c r="A1781" s="417"/>
      <c r="B1781" s="418"/>
      <c r="C1781" s="418"/>
      <c r="E1781" s="81">
        <f t="shared" si="27"/>
        <v>0</v>
      </c>
    </row>
    <row r="1782" spans="1:5" ht="32.450000000000003" customHeight="1">
      <c r="A1782" s="419" t="s">
        <v>36411</v>
      </c>
      <c r="B1782" s="376" t="s">
        <v>36412</v>
      </c>
      <c r="C1782" s="377" t="s">
        <v>14</v>
      </c>
      <c r="D1782" s="70">
        <v>333.18</v>
      </c>
      <c r="E1782" s="81">
        <f t="shared" si="27"/>
        <v>270.88</v>
      </c>
    </row>
    <row r="1783" spans="1:5" ht="21.95" customHeight="1">
      <c r="A1783" s="420" t="s">
        <v>36413</v>
      </c>
      <c r="B1783" s="70" t="s">
        <v>36414</v>
      </c>
      <c r="C1783" s="70" t="s">
        <v>14</v>
      </c>
      <c r="D1783" s="70">
        <v>1081.32</v>
      </c>
      <c r="E1783" s="81">
        <f t="shared" si="27"/>
        <v>879.13</v>
      </c>
    </row>
    <row r="1784" spans="1:5" ht="21.95" customHeight="1">
      <c r="A1784" s="375" t="s">
        <v>36415</v>
      </c>
      <c r="B1784" s="80" t="s">
        <v>36416</v>
      </c>
      <c r="C1784" s="375" t="s">
        <v>14</v>
      </c>
      <c r="D1784" s="81">
        <v>1167.25</v>
      </c>
      <c r="E1784" s="81">
        <f t="shared" si="27"/>
        <v>948.99</v>
      </c>
    </row>
    <row r="1785" spans="1:5" ht="12" customHeight="1">
      <c r="A1785" s="375" t="s">
        <v>36417</v>
      </c>
      <c r="B1785" s="80" t="s">
        <v>36418</v>
      </c>
      <c r="C1785" s="375" t="s">
        <v>14</v>
      </c>
      <c r="D1785" s="81">
        <v>404.71</v>
      </c>
      <c r="E1785" s="81">
        <f t="shared" si="27"/>
        <v>329.04</v>
      </c>
    </row>
    <row r="1786" spans="1:5" ht="12" customHeight="1">
      <c r="A1786" s="374" t="s">
        <v>36419</v>
      </c>
      <c r="B1786" s="80" t="s">
        <v>36420</v>
      </c>
      <c r="C1786" s="374" t="s">
        <v>14</v>
      </c>
      <c r="D1786" s="82">
        <v>571.34</v>
      </c>
      <c r="E1786" s="81">
        <f t="shared" si="27"/>
        <v>464.51</v>
      </c>
    </row>
    <row r="1787" spans="1:5" ht="12" customHeight="1">
      <c r="A1787" s="375" t="s">
        <v>36421</v>
      </c>
      <c r="B1787" s="80" t="s">
        <v>36422</v>
      </c>
      <c r="C1787" s="375" t="s">
        <v>14</v>
      </c>
      <c r="D1787" s="81">
        <v>359.78</v>
      </c>
      <c r="E1787" s="81">
        <f t="shared" si="27"/>
        <v>292.51</v>
      </c>
    </row>
    <row r="1788" spans="1:5" ht="12" customHeight="1">
      <c r="A1788" s="375" t="s">
        <v>36423</v>
      </c>
      <c r="B1788" s="80" t="s">
        <v>36424</v>
      </c>
      <c r="C1788" s="375" t="s">
        <v>14</v>
      </c>
      <c r="D1788" s="81">
        <v>410.53</v>
      </c>
      <c r="E1788" s="81">
        <f t="shared" si="27"/>
        <v>333.77</v>
      </c>
    </row>
    <row r="1789" spans="1:5" ht="11.45" customHeight="1">
      <c r="A1789" s="375" t="s">
        <v>36425</v>
      </c>
      <c r="B1789" s="80" t="s">
        <v>36426</v>
      </c>
      <c r="C1789" s="375" t="s">
        <v>14</v>
      </c>
      <c r="D1789" s="81">
        <v>209.83</v>
      </c>
      <c r="E1789" s="81">
        <f t="shared" si="27"/>
        <v>170.6</v>
      </c>
    </row>
    <row r="1790" spans="1:5" ht="12" customHeight="1">
      <c r="A1790" s="375" t="s">
        <v>36427</v>
      </c>
      <c r="B1790" s="80" t="s">
        <v>36428</v>
      </c>
      <c r="C1790" s="375" t="s">
        <v>14</v>
      </c>
      <c r="D1790" s="81">
        <v>590.87</v>
      </c>
      <c r="E1790" s="81">
        <f t="shared" si="27"/>
        <v>480.39</v>
      </c>
    </row>
    <row r="1791" spans="1:5" ht="12.95" customHeight="1">
      <c r="A1791" s="375" t="s">
        <v>36429</v>
      </c>
      <c r="B1791" s="80" t="s">
        <v>36430</v>
      </c>
      <c r="C1791" s="375" t="s">
        <v>14</v>
      </c>
      <c r="D1791" s="81">
        <v>383.32</v>
      </c>
      <c r="E1791" s="81">
        <f t="shared" si="27"/>
        <v>311.64999999999998</v>
      </c>
    </row>
    <row r="1792" spans="1:5" ht="169.5" customHeight="1">
      <c r="A1792" s="375" t="s">
        <v>36431</v>
      </c>
      <c r="B1792" s="80" t="s">
        <v>36432</v>
      </c>
      <c r="C1792" s="375" t="s">
        <v>14</v>
      </c>
      <c r="D1792" s="81">
        <v>321.2</v>
      </c>
      <c r="E1792" s="81">
        <f t="shared" si="27"/>
        <v>261.14</v>
      </c>
    </row>
    <row r="1793" spans="1:5" ht="45.95" customHeight="1">
      <c r="A1793" s="375" t="s">
        <v>36433</v>
      </c>
      <c r="B1793" s="80" t="s">
        <v>36434</v>
      </c>
      <c r="C1793" s="375" t="s">
        <v>14</v>
      </c>
      <c r="D1793" s="81">
        <v>516.26</v>
      </c>
      <c r="E1793" s="81">
        <f t="shared" si="27"/>
        <v>419.73</v>
      </c>
    </row>
    <row r="1794" spans="1:5" ht="12" customHeight="1">
      <c r="A1794" s="375" t="s">
        <v>36435</v>
      </c>
      <c r="B1794" s="80" t="s">
        <v>36436</v>
      </c>
      <c r="C1794" s="375" t="s">
        <v>14</v>
      </c>
      <c r="D1794" s="81">
        <v>559.16</v>
      </c>
      <c r="E1794" s="81">
        <f t="shared" si="27"/>
        <v>454.61</v>
      </c>
    </row>
    <row r="1795" spans="1:5" ht="12" customHeight="1">
      <c r="A1795" s="375" t="s">
        <v>36437</v>
      </c>
      <c r="B1795" s="80" t="s">
        <v>36438</v>
      </c>
      <c r="C1795" s="375" t="s">
        <v>14</v>
      </c>
      <c r="D1795" s="81">
        <v>668.39</v>
      </c>
      <c r="E1795" s="81">
        <f t="shared" si="27"/>
        <v>543.41</v>
      </c>
    </row>
    <row r="1796" spans="1:5" ht="11.45" customHeight="1">
      <c r="A1796" s="375" t="s">
        <v>36439</v>
      </c>
      <c r="B1796" s="80" t="s">
        <v>36440</v>
      </c>
      <c r="C1796" s="375" t="s">
        <v>14</v>
      </c>
      <c r="D1796" s="81">
        <v>217.2</v>
      </c>
      <c r="E1796" s="81">
        <f t="shared" si="27"/>
        <v>176.59</v>
      </c>
    </row>
    <row r="1797" spans="1:5" ht="12" customHeight="1">
      <c r="A1797" s="375" t="s">
        <v>36441</v>
      </c>
      <c r="B1797" s="80" t="s">
        <v>36442</v>
      </c>
      <c r="C1797" s="375" t="s">
        <v>14</v>
      </c>
      <c r="D1797" s="81">
        <v>312.66000000000003</v>
      </c>
      <c r="E1797" s="81">
        <f t="shared" ref="E1797:E1860" si="28">ROUNDUP(D1797/1.23,2)</f>
        <v>254.2</v>
      </c>
    </row>
    <row r="1798" spans="1:5" ht="12" customHeight="1">
      <c r="A1798" s="375" t="s">
        <v>36443</v>
      </c>
      <c r="B1798" s="80" t="s">
        <v>36444</v>
      </c>
      <c r="C1798" s="375" t="s">
        <v>14</v>
      </c>
      <c r="D1798" s="81">
        <v>523.14</v>
      </c>
      <c r="E1798" s="81">
        <f t="shared" si="28"/>
        <v>425.32</v>
      </c>
    </row>
    <row r="1799" spans="1:5" ht="12" customHeight="1">
      <c r="A1799" s="375" t="s">
        <v>36445</v>
      </c>
      <c r="B1799" s="80" t="s">
        <v>36446</v>
      </c>
      <c r="C1799" s="375" t="s">
        <v>14</v>
      </c>
      <c r="D1799" s="81">
        <v>195.5</v>
      </c>
      <c r="E1799" s="81">
        <f t="shared" si="28"/>
        <v>158.94999999999999</v>
      </c>
    </row>
    <row r="1800" spans="1:5" ht="12" customHeight="1">
      <c r="A1800" s="375" t="s">
        <v>36447</v>
      </c>
      <c r="B1800" s="80" t="s">
        <v>36448</v>
      </c>
      <c r="C1800" s="375" t="s">
        <v>14</v>
      </c>
      <c r="D1800" s="81">
        <v>433.32</v>
      </c>
      <c r="E1800" s="81">
        <f t="shared" si="28"/>
        <v>352.3</v>
      </c>
    </row>
    <row r="1801" spans="1:5" ht="11.45" customHeight="1">
      <c r="A1801" s="375" t="s">
        <v>36449</v>
      </c>
      <c r="B1801" s="80" t="s">
        <v>36450</v>
      </c>
      <c r="C1801" s="375" t="s">
        <v>14</v>
      </c>
      <c r="D1801" s="81">
        <v>496.28</v>
      </c>
      <c r="E1801" s="81">
        <f t="shared" si="28"/>
        <v>403.48</v>
      </c>
    </row>
    <row r="1802" spans="1:5" ht="21.95" customHeight="1">
      <c r="A1802" s="375" t="s">
        <v>36451</v>
      </c>
      <c r="B1802" s="378" t="s">
        <v>36452</v>
      </c>
      <c r="C1802" s="375" t="s">
        <v>14</v>
      </c>
      <c r="D1802" s="81">
        <v>437.03</v>
      </c>
      <c r="E1802" s="81">
        <f t="shared" si="28"/>
        <v>355.31</v>
      </c>
    </row>
    <row r="1803" spans="1:5" ht="12" customHeight="1">
      <c r="A1803" s="375" t="s">
        <v>36453</v>
      </c>
      <c r="B1803" s="80" t="s">
        <v>36454</v>
      </c>
      <c r="C1803" s="375" t="s">
        <v>14</v>
      </c>
      <c r="D1803" s="81">
        <v>358.64</v>
      </c>
      <c r="E1803" s="81">
        <f t="shared" si="28"/>
        <v>291.58</v>
      </c>
    </row>
    <row r="1804" spans="1:5" ht="12" customHeight="1">
      <c r="A1804" s="375" t="s">
        <v>36455</v>
      </c>
      <c r="B1804" s="80" t="s">
        <v>36456</v>
      </c>
      <c r="C1804" s="375" t="s">
        <v>14</v>
      </c>
      <c r="D1804" s="81">
        <v>512.29</v>
      </c>
      <c r="E1804" s="81">
        <f t="shared" si="28"/>
        <v>416.5</v>
      </c>
    </row>
    <row r="1805" spans="1:5" ht="12" customHeight="1">
      <c r="A1805" s="375" t="s">
        <v>36457</v>
      </c>
      <c r="B1805" s="80" t="s">
        <v>36458</v>
      </c>
      <c r="C1805" s="375" t="s">
        <v>14</v>
      </c>
      <c r="D1805" s="81">
        <v>380.84</v>
      </c>
      <c r="E1805" s="81">
        <f t="shared" si="28"/>
        <v>309.63</v>
      </c>
    </row>
    <row r="1806" spans="1:5" ht="11.45" customHeight="1">
      <c r="A1806" s="375" t="s">
        <v>36459</v>
      </c>
      <c r="B1806" s="80" t="s">
        <v>36460</v>
      </c>
      <c r="C1806" s="375" t="s">
        <v>14</v>
      </c>
      <c r="D1806" s="81">
        <v>594.5</v>
      </c>
      <c r="E1806" s="81">
        <f t="shared" si="28"/>
        <v>483.34</v>
      </c>
    </row>
    <row r="1807" spans="1:5" ht="12" customHeight="1">
      <c r="A1807" s="375" t="s">
        <v>36461</v>
      </c>
      <c r="B1807" s="80" t="s">
        <v>36462</v>
      </c>
      <c r="C1807" s="375" t="s">
        <v>14</v>
      </c>
      <c r="D1807" s="81">
        <v>1088.82</v>
      </c>
      <c r="E1807" s="81">
        <f t="shared" si="28"/>
        <v>885.22</v>
      </c>
    </row>
    <row r="1808" spans="1:5" ht="12" customHeight="1">
      <c r="A1808" s="375" t="s">
        <v>36463</v>
      </c>
      <c r="B1808" s="80" t="s">
        <v>36464</v>
      </c>
      <c r="C1808" s="375" t="s">
        <v>14</v>
      </c>
      <c r="D1808" s="81">
        <v>78.459999999999994</v>
      </c>
      <c r="E1808" s="81">
        <f t="shared" si="28"/>
        <v>63.79</v>
      </c>
    </row>
    <row r="1809" spans="1:5" ht="12" customHeight="1">
      <c r="A1809" s="375" t="s">
        <v>36465</v>
      </c>
      <c r="B1809" s="80" t="s">
        <v>36466</v>
      </c>
      <c r="C1809" s="375" t="s">
        <v>14</v>
      </c>
      <c r="D1809" s="81">
        <v>2374.3000000000002</v>
      </c>
      <c r="E1809" s="81">
        <f t="shared" si="28"/>
        <v>1930.33</v>
      </c>
    </row>
    <row r="1810" spans="1:5" ht="12" customHeight="1">
      <c r="A1810" s="375" t="s">
        <v>36467</v>
      </c>
      <c r="B1810" s="80" t="s">
        <v>36468</v>
      </c>
      <c r="C1810" s="375" t="s">
        <v>14</v>
      </c>
      <c r="D1810" s="81">
        <v>520.25</v>
      </c>
      <c r="E1810" s="81">
        <f t="shared" si="28"/>
        <v>422.97</v>
      </c>
    </row>
    <row r="1811" spans="1:5" ht="11.45" customHeight="1">
      <c r="A1811" s="375" t="s">
        <v>36469</v>
      </c>
      <c r="B1811" s="80" t="s">
        <v>36470</v>
      </c>
      <c r="C1811" s="375" t="s">
        <v>14</v>
      </c>
      <c r="D1811" s="81">
        <v>2010.15</v>
      </c>
      <c r="E1811" s="81">
        <f t="shared" si="28"/>
        <v>1634.27</v>
      </c>
    </row>
    <row r="1812" spans="1:5" ht="12" customHeight="1">
      <c r="A1812" s="375" t="s">
        <v>36471</v>
      </c>
      <c r="B1812" s="80" t="s">
        <v>36472</v>
      </c>
      <c r="C1812" s="375" t="s">
        <v>33278</v>
      </c>
      <c r="D1812" s="81">
        <v>710.02</v>
      </c>
      <c r="E1812" s="81">
        <f t="shared" si="28"/>
        <v>577.26</v>
      </c>
    </row>
    <row r="1813" spans="1:5" ht="12" customHeight="1">
      <c r="A1813" s="375" t="s">
        <v>36473</v>
      </c>
      <c r="B1813" s="80" t="s">
        <v>36474</v>
      </c>
      <c r="C1813" s="375" t="s">
        <v>14</v>
      </c>
      <c r="D1813" s="81">
        <v>293.33999999999997</v>
      </c>
      <c r="E1813" s="81">
        <f t="shared" si="28"/>
        <v>238.49</v>
      </c>
    </row>
    <row r="1814" spans="1:5" ht="12" customHeight="1">
      <c r="A1814" s="375" t="s">
        <v>36475</v>
      </c>
      <c r="B1814" s="80" t="s">
        <v>36476</v>
      </c>
      <c r="C1814" s="375" t="s">
        <v>14</v>
      </c>
      <c r="D1814" s="81">
        <v>341.53</v>
      </c>
      <c r="E1814" s="81">
        <f t="shared" si="28"/>
        <v>277.67</v>
      </c>
    </row>
    <row r="1815" spans="1:5" ht="11.45" customHeight="1">
      <c r="A1815" s="375" t="s">
        <v>36477</v>
      </c>
      <c r="B1815" s="80" t="s">
        <v>36478</v>
      </c>
      <c r="C1815" s="375" t="s">
        <v>14</v>
      </c>
      <c r="D1815" s="81">
        <v>350.9</v>
      </c>
      <c r="E1815" s="81">
        <f t="shared" si="28"/>
        <v>285.29000000000002</v>
      </c>
    </row>
    <row r="1816" spans="1:5" ht="12" customHeight="1">
      <c r="A1816" s="375" t="s">
        <v>36479</v>
      </c>
      <c r="B1816" s="80" t="s">
        <v>36480</v>
      </c>
      <c r="C1816" s="375" t="s">
        <v>14</v>
      </c>
      <c r="D1816" s="81">
        <v>312.01</v>
      </c>
      <c r="E1816" s="81">
        <f t="shared" si="28"/>
        <v>253.67</v>
      </c>
    </row>
    <row r="1817" spans="1:5" ht="12" customHeight="1">
      <c r="A1817" s="375" t="s">
        <v>36481</v>
      </c>
      <c r="B1817" s="80" t="s">
        <v>36482</v>
      </c>
      <c r="C1817" s="375" t="s">
        <v>14</v>
      </c>
      <c r="D1817" s="81">
        <v>15.2</v>
      </c>
      <c r="E1817" s="81">
        <f t="shared" si="28"/>
        <v>12.36</v>
      </c>
    </row>
    <row r="1818" spans="1:5" ht="12" customHeight="1">
      <c r="A1818" s="375" t="s">
        <v>36483</v>
      </c>
      <c r="B1818" s="80" t="s">
        <v>36484</v>
      </c>
      <c r="C1818" s="375" t="s">
        <v>14</v>
      </c>
      <c r="D1818" s="81">
        <v>351.59</v>
      </c>
      <c r="E1818" s="81">
        <f t="shared" si="28"/>
        <v>285.85000000000002</v>
      </c>
    </row>
    <row r="1819" spans="1:5" ht="12" customHeight="1">
      <c r="A1819" s="375" t="s">
        <v>36485</v>
      </c>
      <c r="B1819" s="80" t="s">
        <v>36486</v>
      </c>
      <c r="C1819" s="375" t="s">
        <v>14</v>
      </c>
      <c r="D1819" s="81">
        <v>459.69</v>
      </c>
      <c r="E1819" s="81">
        <f t="shared" si="28"/>
        <v>373.74</v>
      </c>
    </row>
    <row r="1820" spans="1:5" ht="11.45" customHeight="1">
      <c r="A1820" s="375" t="s">
        <v>36487</v>
      </c>
      <c r="B1820" s="80" t="s">
        <v>36488</v>
      </c>
      <c r="C1820" s="375" t="s">
        <v>14</v>
      </c>
      <c r="D1820" s="81">
        <v>462.93</v>
      </c>
      <c r="E1820" s="81">
        <f t="shared" si="28"/>
        <v>376.37</v>
      </c>
    </row>
    <row r="1821" spans="1:5" ht="12" customHeight="1">
      <c r="A1821" s="375" t="s">
        <v>36489</v>
      </c>
      <c r="B1821" s="80" t="s">
        <v>36490</v>
      </c>
      <c r="C1821" s="375" t="s">
        <v>14</v>
      </c>
      <c r="D1821" s="81">
        <v>169.36</v>
      </c>
      <c r="E1821" s="81">
        <f t="shared" si="28"/>
        <v>137.69999999999999</v>
      </c>
    </row>
    <row r="1822" spans="1:5" ht="12" customHeight="1">
      <c r="A1822" s="417" t="s">
        <v>36491</v>
      </c>
      <c r="B1822" s="418" t="s">
        <v>36492</v>
      </c>
      <c r="C1822" s="418" t="s">
        <v>14</v>
      </c>
      <c r="D1822" s="70">
        <v>284.77</v>
      </c>
      <c r="E1822" s="81">
        <f t="shared" si="28"/>
        <v>231.53</v>
      </c>
    </row>
    <row r="1823" spans="1:5" ht="12" customHeight="1">
      <c r="A1823" s="419" t="s">
        <v>33234</v>
      </c>
      <c r="B1823" s="376"/>
      <c r="C1823" s="377"/>
      <c r="E1823" s="81">
        <f t="shared" si="28"/>
        <v>0</v>
      </c>
    </row>
    <row r="1824" spans="1:5" ht="11.45" customHeight="1">
      <c r="A1824" s="420" t="s">
        <v>33235</v>
      </c>
      <c r="B1824" s="70" t="s">
        <v>14652</v>
      </c>
      <c r="C1824" s="70" t="s">
        <v>33236</v>
      </c>
      <c r="E1824" s="81">
        <f t="shared" si="28"/>
        <v>0</v>
      </c>
    </row>
    <row r="1825" spans="1:5" ht="12" customHeight="1">
      <c r="A1825" s="375"/>
      <c r="B1825" s="80"/>
      <c r="C1825" s="375"/>
      <c r="D1825" s="81"/>
      <c r="E1825" s="81">
        <f t="shared" si="28"/>
        <v>0</v>
      </c>
    </row>
    <row r="1826" spans="1:5" ht="12" customHeight="1">
      <c r="A1826" s="375" t="s">
        <v>36493</v>
      </c>
      <c r="B1826" s="80" t="s">
        <v>36494</v>
      </c>
      <c r="C1826" s="375" t="s">
        <v>14</v>
      </c>
      <c r="D1826" s="81">
        <v>285.39999999999998</v>
      </c>
      <c r="E1826" s="81">
        <f t="shared" si="28"/>
        <v>232.04</v>
      </c>
    </row>
    <row r="1827" spans="1:5" ht="12" customHeight="1">
      <c r="A1827" s="375" t="s">
        <v>36495</v>
      </c>
      <c r="B1827" s="80" t="s">
        <v>36496</v>
      </c>
      <c r="C1827" s="375" t="s">
        <v>14</v>
      </c>
      <c r="D1827" s="81">
        <v>286.05</v>
      </c>
      <c r="E1827" s="81">
        <f t="shared" si="28"/>
        <v>232.57</v>
      </c>
    </row>
    <row r="1828" spans="1:5" ht="12" customHeight="1">
      <c r="A1828" s="375" t="s">
        <v>36497</v>
      </c>
      <c r="B1828" s="80" t="s">
        <v>36498</v>
      </c>
      <c r="C1828" s="375" t="s">
        <v>14</v>
      </c>
      <c r="D1828" s="81">
        <v>118.31</v>
      </c>
      <c r="E1828" s="81">
        <f t="shared" si="28"/>
        <v>96.19</v>
      </c>
    </row>
    <row r="1829" spans="1:5" ht="11.45" customHeight="1">
      <c r="A1829" s="375" t="s">
        <v>36499</v>
      </c>
      <c r="B1829" s="80" t="s">
        <v>36500</v>
      </c>
      <c r="C1829" s="375" t="s">
        <v>33278</v>
      </c>
      <c r="D1829" s="81">
        <v>710.02</v>
      </c>
      <c r="E1829" s="81">
        <f t="shared" si="28"/>
        <v>577.26</v>
      </c>
    </row>
    <row r="1830" spans="1:5" ht="12" customHeight="1">
      <c r="A1830" s="375" t="s">
        <v>36501</v>
      </c>
      <c r="B1830" s="80" t="s">
        <v>36502</v>
      </c>
      <c r="C1830" s="375" t="s">
        <v>14</v>
      </c>
      <c r="D1830" s="81">
        <v>437.91</v>
      </c>
      <c r="E1830" s="81">
        <f t="shared" si="28"/>
        <v>356.03</v>
      </c>
    </row>
    <row r="1831" spans="1:5" ht="12" customHeight="1">
      <c r="A1831" s="375" t="s">
        <v>36503</v>
      </c>
      <c r="B1831" s="80" t="s">
        <v>36504</v>
      </c>
      <c r="C1831" s="375" t="s">
        <v>14</v>
      </c>
      <c r="D1831" s="81">
        <v>3445.09</v>
      </c>
      <c r="E1831" s="81">
        <f t="shared" si="28"/>
        <v>2800.89</v>
      </c>
    </row>
    <row r="1832" spans="1:5" ht="12" customHeight="1">
      <c r="A1832" s="375" t="s">
        <v>36505</v>
      </c>
      <c r="B1832" s="80" t="s">
        <v>36506</v>
      </c>
      <c r="C1832" s="375" t="s">
        <v>14</v>
      </c>
      <c r="D1832" s="81">
        <v>3111.04</v>
      </c>
      <c r="E1832" s="81">
        <f t="shared" si="28"/>
        <v>2529.31</v>
      </c>
    </row>
    <row r="1833" spans="1:5" ht="12" customHeight="1">
      <c r="A1833" s="375" t="s">
        <v>36507</v>
      </c>
      <c r="B1833" s="80" t="s">
        <v>36508</v>
      </c>
      <c r="C1833" s="375" t="s">
        <v>14</v>
      </c>
      <c r="D1833" s="81">
        <v>953.41</v>
      </c>
      <c r="E1833" s="81">
        <f t="shared" si="28"/>
        <v>775.14</v>
      </c>
    </row>
    <row r="1834" spans="1:5" ht="22.5" customHeight="1">
      <c r="A1834" s="375" t="s">
        <v>36509</v>
      </c>
      <c r="B1834" s="80" t="s">
        <v>36510</v>
      </c>
      <c r="C1834" s="375" t="s">
        <v>14</v>
      </c>
      <c r="D1834" s="81">
        <v>6926.52</v>
      </c>
      <c r="E1834" s="81">
        <f t="shared" si="28"/>
        <v>5631.32</v>
      </c>
    </row>
    <row r="1835" spans="1:5" ht="12" customHeight="1">
      <c r="A1835" s="375" t="s">
        <v>36511</v>
      </c>
      <c r="B1835" s="80" t="s">
        <v>36512</v>
      </c>
      <c r="C1835" s="375" t="s">
        <v>14</v>
      </c>
      <c r="D1835" s="81">
        <v>3965.41</v>
      </c>
      <c r="E1835" s="81">
        <f t="shared" si="28"/>
        <v>3223.92</v>
      </c>
    </row>
    <row r="1836" spans="1:5" ht="12" customHeight="1">
      <c r="A1836" s="375" t="s">
        <v>36513</v>
      </c>
      <c r="B1836" s="80" t="s">
        <v>36514</v>
      </c>
      <c r="C1836" s="375" t="s">
        <v>14</v>
      </c>
      <c r="D1836" s="81">
        <v>3589.48</v>
      </c>
      <c r="E1836" s="81">
        <f t="shared" si="28"/>
        <v>2918.28</v>
      </c>
    </row>
    <row r="1837" spans="1:5" ht="12" customHeight="1">
      <c r="A1837" s="375" t="s">
        <v>36515</v>
      </c>
      <c r="B1837" s="80" t="s">
        <v>36516</v>
      </c>
      <c r="C1837" s="375" t="s">
        <v>14</v>
      </c>
      <c r="D1837" s="81">
        <v>4252.47</v>
      </c>
      <c r="E1837" s="81">
        <f t="shared" si="28"/>
        <v>3457.3</v>
      </c>
    </row>
    <row r="1838" spans="1:5" ht="12" customHeight="1">
      <c r="A1838" s="375" t="s">
        <v>36517</v>
      </c>
      <c r="B1838" s="80" t="s">
        <v>36518</v>
      </c>
      <c r="C1838" s="375" t="s">
        <v>14</v>
      </c>
      <c r="D1838" s="81">
        <v>4664.54</v>
      </c>
      <c r="E1838" s="81">
        <f t="shared" si="28"/>
        <v>3792.31</v>
      </c>
    </row>
    <row r="1839" spans="1:5" ht="11.45" customHeight="1">
      <c r="A1839" s="375" t="s">
        <v>36519</v>
      </c>
      <c r="B1839" s="80" t="s">
        <v>36520</v>
      </c>
      <c r="C1839" s="375" t="s">
        <v>14</v>
      </c>
      <c r="D1839" s="81">
        <v>3457.43</v>
      </c>
      <c r="E1839" s="81">
        <f t="shared" si="28"/>
        <v>2810.92</v>
      </c>
    </row>
    <row r="1840" spans="1:5" ht="21.95" customHeight="1">
      <c r="A1840" s="375" t="s">
        <v>36521</v>
      </c>
      <c r="B1840" s="378" t="s">
        <v>36522</v>
      </c>
      <c r="C1840" s="375" t="s">
        <v>14</v>
      </c>
      <c r="D1840" s="81">
        <v>501.59</v>
      </c>
      <c r="E1840" s="81">
        <f t="shared" si="28"/>
        <v>407.8</v>
      </c>
    </row>
    <row r="1841" spans="1:5" ht="12.95" customHeight="1">
      <c r="A1841" s="375" t="s">
        <v>36523</v>
      </c>
      <c r="B1841" s="80" t="s">
        <v>36524</v>
      </c>
      <c r="C1841" s="375" t="s">
        <v>14</v>
      </c>
      <c r="D1841" s="81">
        <v>242.58</v>
      </c>
      <c r="E1841" s="81">
        <f t="shared" si="28"/>
        <v>197.22</v>
      </c>
    </row>
    <row r="1842" spans="1:5" ht="169.5" customHeight="1">
      <c r="A1842" s="375" t="s">
        <v>36525</v>
      </c>
      <c r="B1842" s="80" t="s">
        <v>36526</v>
      </c>
      <c r="C1842" s="375" t="s">
        <v>14</v>
      </c>
      <c r="D1842" s="81">
        <v>227.06</v>
      </c>
      <c r="E1842" s="81">
        <f t="shared" si="28"/>
        <v>184.61</v>
      </c>
    </row>
    <row r="1843" spans="1:5" ht="45.95" customHeight="1">
      <c r="A1843" s="375" t="s">
        <v>36527</v>
      </c>
      <c r="B1843" s="80" t="s">
        <v>36528</v>
      </c>
      <c r="C1843" s="375" t="s">
        <v>14</v>
      </c>
      <c r="D1843" s="81">
        <v>612.02</v>
      </c>
      <c r="E1843" s="81">
        <f t="shared" si="28"/>
        <v>497.58</v>
      </c>
    </row>
    <row r="1844" spans="1:5" ht="12" customHeight="1">
      <c r="A1844" s="375" t="s">
        <v>36529</v>
      </c>
      <c r="B1844" s="80" t="s">
        <v>36530</v>
      </c>
      <c r="C1844" s="375" t="s">
        <v>14</v>
      </c>
      <c r="D1844" s="81">
        <v>3266.77</v>
      </c>
      <c r="E1844" s="81">
        <f t="shared" si="28"/>
        <v>2655.92</v>
      </c>
    </row>
    <row r="1845" spans="1:5" ht="12" customHeight="1">
      <c r="A1845" s="375" t="s">
        <v>36531</v>
      </c>
      <c r="B1845" s="80" t="s">
        <v>36532</v>
      </c>
      <c r="C1845" s="375" t="s">
        <v>14</v>
      </c>
      <c r="D1845" s="81">
        <v>3889.55</v>
      </c>
      <c r="E1845" s="81">
        <f t="shared" si="28"/>
        <v>3162.24</v>
      </c>
    </row>
    <row r="1846" spans="1:5" ht="11.45" customHeight="1">
      <c r="A1846" s="375" t="s">
        <v>36533</v>
      </c>
      <c r="B1846" s="80" t="s">
        <v>36534</v>
      </c>
      <c r="C1846" s="375" t="s">
        <v>14</v>
      </c>
      <c r="D1846" s="81">
        <v>4754.2</v>
      </c>
      <c r="E1846" s="81">
        <f t="shared" si="28"/>
        <v>3865.21</v>
      </c>
    </row>
    <row r="1847" spans="1:5" ht="21.95" customHeight="1">
      <c r="A1847" s="375" t="s">
        <v>36535</v>
      </c>
      <c r="B1847" s="80" t="s">
        <v>36472</v>
      </c>
      <c r="C1847" s="375" t="s">
        <v>33278</v>
      </c>
      <c r="D1847" s="81">
        <v>710.02</v>
      </c>
      <c r="E1847" s="81">
        <f t="shared" si="28"/>
        <v>577.26</v>
      </c>
    </row>
    <row r="1848" spans="1:5" ht="12" customHeight="1">
      <c r="A1848" s="375" t="s">
        <v>36536</v>
      </c>
      <c r="B1848" s="80" t="s">
        <v>36537</v>
      </c>
      <c r="C1848" s="375" t="s">
        <v>14</v>
      </c>
      <c r="D1848" s="81">
        <v>2434.1999999999998</v>
      </c>
      <c r="E1848" s="81">
        <f t="shared" si="28"/>
        <v>1979.03</v>
      </c>
    </row>
    <row r="1849" spans="1:5" ht="12" customHeight="1">
      <c r="A1849" s="375" t="s">
        <v>36538</v>
      </c>
      <c r="B1849" s="80" t="s">
        <v>36539</v>
      </c>
      <c r="C1849" s="375" t="s">
        <v>14</v>
      </c>
      <c r="D1849" s="81">
        <v>16574.25</v>
      </c>
      <c r="E1849" s="81">
        <f t="shared" si="28"/>
        <v>13475</v>
      </c>
    </row>
    <row r="1850" spans="1:5" ht="21.95" customHeight="1">
      <c r="A1850" s="375" t="s">
        <v>36540</v>
      </c>
      <c r="B1850" s="80" t="s">
        <v>36541</v>
      </c>
      <c r="C1850" s="375" t="s">
        <v>14</v>
      </c>
      <c r="D1850" s="81">
        <v>1061.6500000000001</v>
      </c>
      <c r="E1850" s="81">
        <f t="shared" si="28"/>
        <v>863.14</v>
      </c>
    </row>
    <row r="1851" spans="1:5" ht="21.95" customHeight="1">
      <c r="A1851" s="375" t="s">
        <v>36542</v>
      </c>
      <c r="B1851" s="80" t="s">
        <v>36543</v>
      </c>
      <c r="C1851" s="375" t="s">
        <v>33278</v>
      </c>
      <c r="D1851" s="81">
        <v>710.02</v>
      </c>
      <c r="E1851" s="81">
        <f t="shared" si="28"/>
        <v>577.26</v>
      </c>
    </row>
    <row r="1852" spans="1:5" ht="12" customHeight="1">
      <c r="A1852" s="375" t="s">
        <v>36544</v>
      </c>
      <c r="B1852" s="80" t="s">
        <v>36545</v>
      </c>
      <c r="C1852" s="375" t="s">
        <v>14</v>
      </c>
      <c r="D1852" s="81">
        <v>1056.26</v>
      </c>
      <c r="E1852" s="81">
        <f t="shared" si="28"/>
        <v>858.75</v>
      </c>
    </row>
    <row r="1853" spans="1:5" ht="12" customHeight="1">
      <c r="A1853" s="374" t="s">
        <v>36546</v>
      </c>
      <c r="B1853" s="80" t="s">
        <v>36547</v>
      </c>
      <c r="C1853" s="374" t="s">
        <v>14</v>
      </c>
      <c r="D1853" s="82">
        <v>1329.58</v>
      </c>
      <c r="E1853" s="81">
        <f t="shared" si="28"/>
        <v>1080.96</v>
      </c>
    </row>
    <row r="1854" spans="1:5" ht="11.45" customHeight="1">
      <c r="A1854" s="375" t="s">
        <v>36548</v>
      </c>
      <c r="B1854" s="80" t="s">
        <v>36549</v>
      </c>
      <c r="C1854" s="375" t="s">
        <v>13</v>
      </c>
      <c r="D1854" s="81">
        <v>58.59</v>
      </c>
      <c r="E1854" s="81">
        <f t="shared" si="28"/>
        <v>47.64</v>
      </c>
    </row>
    <row r="1855" spans="1:5" ht="12" customHeight="1">
      <c r="A1855" s="375" t="s">
        <v>36550</v>
      </c>
      <c r="B1855" s="80" t="s">
        <v>36551</v>
      </c>
      <c r="C1855" s="375" t="s">
        <v>13</v>
      </c>
      <c r="D1855" s="81">
        <v>41.79</v>
      </c>
      <c r="E1855" s="81">
        <f t="shared" si="28"/>
        <v>33.979999999999997</v>
      </c>
    </row>
    <row r="1856" spans="1:5" ht="12" customHeight="1">
      <c r="A1856" s="375" t="s">
        <v>36552</v>
      </c>
      <c r="B1856" s="80" t="s">
        <v>36553</v>
      </c>
      <c r="C1856" s="375" t="s">
        <v>13</v>
      </c>
      <c r="D1856" s="81">
        <v>61.18</v>
      </c>
      <c r="E1856" s="81">
        <f t="shared" si="28"/>
        <v>49.74</v>
      </c>
    </row>
    <row r="1857" spans="1:5" ht="12" customHeight="1">
      <c r="A1857" s="375" t="s">
        <v>36554</v>
      </c>
      <c r="B1857" s="80" t="s">
        <v>36555</v>
      </c>
      <c r="C1857" s="375" t="s">
        <v>14</v>
      </c>
      <c r="D1857" s="81">
        <v>486.04</v>
      </c>
      <c r="E1857" s="81">
        <f t="shared" si="28"/>
        <v>395.16</v>
      </c>
    </row>
    <row r="1858" spans="1:5" ht="11.45" customHeight="1">
      <c r="A1858" s="375" t="s">
        <v>36556</v>
      </c>
      <c r="B1858" s="80" t="s">
        <v>36557</v>
      </c>
      <c r="C1858" s="375" t="s">
        <v>14</v>
      </c>
      <c r="D1858" s="81">
        <v>382.39</v>
      </c>
      <c r="E1858" s="81">
        <f t="shared" si="28"/>
        <v>310.89</v>
      </c>
    </row>
    <row r="1859" spans="1:5" ht="12" customHeight="1">
      <c r="A1859" s="375" t="s">
        <v>36558</v>
      </c>
      <c r="B1859" s="80" t="s">
        <v>36559</v>
      </c>
      <c r="C1859" s="375" t="s">
        <v>14</v>
      </c>
      <c r="D1859" s="81">
        <v>113.32</v>
      </c>
      <c r="E1859" s="81">
        <f t="shared" si="28"/>
        <v>92.14</v>
      </c>
    </row>
    <row r="1860" spans="1:5" ht="12" customHeight="1">
      <c r="A1860" s="375" t="s">
        <v>33234</v>
      </c>
      <c r="B1860" s="80"/>
      <c r="C1860" s="375"/>
      <c r="D1860" s="81"/>
      <c r="E1860" s="81">
        <f t="shared" si="28"/>
        <v>0</v>
      </c>
    </row>
    <row r="1861" spans="1:5" ht="12" customHeight="1">
      <c r="A1861" s="375" t="s">
        <v>33235</v>
      </c>
      <c r="B1861" s="80" t="s">
        <v>14652</v>
      </c>
      <c r="C1861" s="375" t="s">
        <v>33236</v>
      </c>
      <c r="D1861" s="81"/>
      <c r="E1861" s="81">
        <f t="shared" ref="E1861:E1924" si="29">ROUNDUP(D1861/1.23,2)</f>
        <v>0</v>
      </c>
    </row>
    <row r="1862" spans="1:5" ht="11.45" customHeight="1">
      <c r="A1862" s="375"/>
      <c r="B1862" s="80"/>
      <c r="C1862" s="375"/>
      <c r="D1862" s="81"/>
      <c r="E1862" s="81">
        <f t="shared" si="29"/>
        <v>0</v>
      </c>
    </row>
    <row r="1863" spans="1:5" ht="12" customHeight="1">
      <c r="A1863" s="417" t="s">
        <v>36560</v>
      </c>
      <c r="B1863" s="418" t="s">
        <v>36561</v>
      </c>
      <c r="C1863" s="418" t="s">
        <v>14</v>
      </c>
      <c r="D1863" s="70">
        <v>71.83</v>
      </c>
      <c r="E1863" s="81">
        <f t="shared" si="29"/>
        <v>58.4</v>
      </c>
    </row>
    <row r="1864" spans="1:5" ht="12" customHeight="1">
      <c r="A1864" s="419" t="s">
        <v>36562</v>
      </c>
      <c r="B1864" s="376" t="s">
        <v>36563</v>
      </c>
      <c r="C1864" s="377" t="s">
        <v>14</v>
      </c>
      <c r="D1864" s="70">
        <v>89.89</v>
      </c>
      <c r="E1864" s="81">
        <f t="shared" si="29"/>
        <v>73.09</v>
      </c>
    </row>
    <row r="1865" spans="1:5" ht="12" customHeight="1">
      <c r="A1865" s="420" t="s">
        <v>36564</v>
      </c>
      <c r="B1865" s="70" t="s">
        <v>36565</v>
      </c>
      <c r="C1865" s="70" t="s">
        <v>14</v>
      </c>
      <c r="D1865" s="70">
        <v>63.25</v>
      </c>
      <c r="E1865" s="81">
        <f t="shared" si="29"/>
        <v>51.43</v>
      </c>
    </row>
    <row r="1866" spans="1:5" ht="12" customHeight="1">
      <c r="A1866" s="375" t="s">
        <v>36566</v>
      </c>
      <c r="B1866" s="80" t="s">
        <v>36567</v>
      </c>
      <c r="C1866" s="375" t="s">
        <v>14</v>
      </c>
      <c r="D1866" s="81">
        <v>3479.28</v>
      </c>
      <c r="E1866" s="81">
        <f t="shared" si="29"/>
        <v>2828.69</v>
      </c>
    </row>
    <row r="1867" spans="1:5" ht="11.45" customHeight="1">
      <c r="A1867" s="375" t="s">
        <v>36568</v>
      </c>
      <c r="B1867" s="80" t="s">
        <v>36569</v>
      </c>
      <c r="C1867" s="375" t="s">
        <v>14</v>
      </c>
      <c r="D1867" s="81">
        <v>158.97</v>
      </c>
      <c r="E1867" s="81">
        <f t="shared" si="29"/>
        <v>129.25</v>
      </c>
    </row>
    <row r="1868" spans="1:5" ht="12" customHeight="1">
      <c r="A1868" s="375" t="s">
        <v>36570</v>
      </c>
      <c r="B1868" s="80" t="s">
        <v>36571</v>
      </c>
      <c r="C1868" s="375" t="s">
        <v>13</v>
      </c>
      <c r="D1868" s="81">
        <v>55.82</v>
      </c>
      <c r="E1868" s="81">
        <f t="shared" si="29"/>
        <v>45.39</v>
      </c>
    </row>
    <row r="1869" spans="1:5" ht="12" customHeight="1">
      <c r="A1869" s="375" t="s">
        <v>36572</v>
      </c>
      <c r="B1869" s="80" t="s">
        <v>36573</v>
      </c>
      <c r="C1869" s="375" t="s">
        <v>33278</v>
      </c>
      <c r="D1869" s="81">
        <v>710.02</v>
      </c>
      <c r="E1869" s="81">
        <f t="shared" si="29"/>
        <v>577.26</v>
      </c>
    </row>
    <row r="1870" spans="1:5" ht="21.95" customHeight="1">
      <c r="A1870" s="375" t="s">
        <v>36574</v>
      </c>
      <c r="B1870" s="80" t="s">
        <v>36575</v>
      </c>
      <c r="C1870" s="375" t="s">
        <v>11</v>
      </c>
      <c r="D1870" s="81">
        <v>1.25</v>
      </c>
      <c r="E1870" s="81">
        <f t="shared" si="29"/>
        <v>1.02</v>
      </c>
    </row>
    <row r="1871" spans="1:5" ht="21.95" customHeight="1">
      <c r="A1871" s="375" t="s">
        <v>36576</v>
      </c>
      <c r="B1871" s="80" t="s">
        <v>36577</v>
      </c>
      <c r="C1871" s="375" t="s">
        <v>14</v>
      </c>
      <c r="D1871" s="81">
        <v>10.07</v>
      </c>
      <c r="E1871" s="81">
        <f t="shared" si="29"/>
        <v>8.19</v>
      </c>
    </row>
    <row r="1872" spans="1:5" ht="12" customHeight="1">
      <c r="A1872" s="375" t="s">
        <v>36578</v>
      </c>
      <c r="B1872" s="80" t="s">
        <v>36579</v>
      </c>
      <c r="C1872" s="375" t="s">
        <v>14</v>
      </c>
      <c r="D1872" s="81">
        <v>26.86</v>
      </c>
      <c r="E1872" s="81">
        <f t="shared" si="29"/>
        <v>21.84</v>
      </c>
    </row>
    <row r="1873" spans="1:5" ht="11.45" customHeight="1">
      <c r="A1873" s="375" t="s">
        <v>36580</v>
      </c>
      <c r="B1873" s="80" t="s">
        <v>36581</v>
      </c>
      <c r="C1873" s="375" t="s">
        <v>14</v>
      </c>
      <c r="D1873" s="81">
        <v>20.149999999999999</v>
      </c>
      <c r="E1873" s="81">
        <f t="shared" si="29"/>
        <v>16.39</v>
      </c>
    </row>
    <row r="1874" spans="1:5" ht="12" customHeight="1">
      <c r="A1874" s="375" t="s">
        <v>36582</v>
      </c>
      <c r="B1874" s="80" t="s">
        <v>36583</v>
      </c>
      <c r="C1874" s="375" t="s">
        <v>13</v>
      </c>
      <c r="D1874" s="81">
        <v>16.79</v>
      </c>
      <c r="E1874" s="81">
        <f t="shared" si="29"/>
        <v>13.66</v>
      </c>
    </row>
    <row r="1875" spans="1:5" ht="12" customHeight="1">
      <c r="A1875" s="375" t="s">
        <v>36584</v>
      </c>
      <c r="B1875" s="80" t="s">
        <v>36585</v>
      </c>
      <c r="C1875" s="375" t="s">
        <v>14</v>
      </c>
      <c r="D1875" s="81">
        <v>3.14</v>
      </c>
      <c r="E1875" s="81">
        <f t="shared" si="29"/>
        <v>2.56</v>
      </c>
    </row>
    <row r="1876" spans="1:5" ht="12" customHeight="1">
      <c r="A1876" s="375" t="s">
        <v>36586</v>
      </c>
      <c r="B1876" s="80" t="s">
        <v>36587</v>
      </c>
      <c r="C1876" s="375" t="s">
        <v>14</v>
      </c>
      <c r="D1876" s="81">
        <v>16.79</v>
      </c>
      <c r="E1876" s="81">
        <f t="shared" si="29"/>
        <v>13.66</v>
      </c>
    </row>
    <row r="1877" spans="1:5" ht="12" customHeight="1">
      <c r="A1877" s="375" t="s">
        <v>36588</v>
      </c>
      <c r="B1877" s="80" t="s">
        <v>36589</v>
      </c>
      <c r="C1877" s="375" t="s">
        <v>13</v>
      </c>
      <c r="D1877" s="81">
        <v>13.43</v>
      </c>
      <c r="E1877" s="81">
        <f t="shared" si="29"/>
        <v>10.92</v>
      </c>
    </row>
    <row r="1878" spans="1:5" ht="11.45" customHeight="1">
      <c r="A1878" s="375" t="s">
        <v>36590</v>
      </c>
      <c r="B1878" s="80" t="s">
        <v>36591</v>
      </c>
      <c r="C1878" s="375" t="s">
        <v>14</v>
      </c>
      <c r="D1878" s="81">
        <v>147.97999999999999</v>
      </c>
      <c r="E1878" s="81">
        <f t="shared" si="29"/>
        <v>120.31</v>
      </c>
    </row>
    <row r="1879" spans="1:5" ht="12" customHeight="1">
      <c r="A1879" s="375" t="s">
        <v>36592</v>
      </c>
      <c r="B1879" s="80" t="s">
        <v>36593</v>
      </c>
      <c r="C1879" s="375" t="s">
        <v>14</v>
      </c>
      <c r="D1879" s="81">
        <v>98.65</v>
      </c>
      <c r="E1879" s="81">
        <f t="shared" si="29"/>
        <v>80.209999999999994</v>
      </c>
    </row>
    <row r="1880" spans="1:5" ht="21.95" customHeight="1">
      <c r="A1880" s="375" t="s">
        <v>36594</v>
      </c>
      <c r="B1880" s="80" t="s">
        <v>36595</v>
      </c>
      <c r="C1880" s="375" t="s">
        <v>13</v>
      </c>
      <c r="D1880" s="81">
        <v>49.32</v>
      </c>
      <c r="E1880" s="81">
        <f t="shared" si="29"/>
        <v>40.1</v>
      </c>
    </row>
    <row r="1881" spans="1:5" ht="12" customHeight="1">
      <c r="A1881" s="375" t="s">
        <v>36596</v>
      </c>
      <c r="B1881" s="80" t="s">
        <v>36597</v>
      </c>
      <c r="C1881" s="375" t="s">
        <v>14</v>
      </c>
      <c r="D1881" s="81">
        <v>197.31</v>
      </c>
      <c r="E1881" s="81">
        <f t="shared" si="29"/>
        <v>160.41999999999999</v>
      </c>
    </row>
    <row r="1882" spans="1:5" ht="12" customHeight="1">
      <c r="A1882" s="375" t="s">
        <v>36598</v>
      </c>
      <c r="B1882" s="80" t="s">
        <v>36599</v>
      </c>
      <c r="C1882" s="375" t="s">
        <v>14</v>
      </c>
      <c r="D1882" s="81">
        <v>43.66</v>
      </c>
      <c r="E1882" s="81">
        <f t="shared" si="29"/>
        <v>35.5</v>
      </c>
    </row>
    <row r="1883" spans="1:5" ht="12" customHeight="1">
      <c r="A1883" s="375" t="s">
        <v>36600</v>
      </c>
      <c r="B1883" s="80" t="s">
        <v>36601</v>
      </c>
      <c r="C1883" s="375" t="s">
        <v>14</v>
      </c>
      <c r="D1883" s="81">
        <v>243.43</v>
      </c>
      <c r="E1883" s="81">
        <f t="shared" si="29"/>
        <v>197.92</v>
      </c>
    </row>
    <row r="1884" spans="1:5" ht="11.45" customHeight="1">
      <c r="A1884" s="375" t="s">
        <v>36602</v>
      </c>
      <c r="B1884" s="80" t="s">
        <v>36603</v>
      </c>
      <c r="C1884" s="375" t="s">
        <v>14</v>
      </c>
      <c r="D1884" s="81">
        <v>33.58</v>
      </c>
      <c r="E1884" s="81">
        <f t="shared" si="29"/>
        <v>27.31</v>
      </c>
    </row>
    <row r="1885" spans="1:5" ht="12" customHeight="1">
      <c r="A1885" s="375" t="s">
        <v>36604</v>
      </c>
      <c r="B1885" s="80" t="s">
        <v>36605</v>
      </c>
      <c r="C1885" s="375" t="s">
        <v>14</v>
      </c>
      <c r="D1885" s="81">
        <v>49.32</v>
      </c>
      <c r="E1885" s="81">
        <f t="shared" si="29"/>
        <v>40.1</v>
      </c>
    </row>
    <row r="1886" spans="1:5" ht="12" customHeight="1">
      <c r="A1886" s="375" t="s">
        <v>36606</v>
      </c>
      <c r="B1886" s="80" t="s">
        <v>36607</v>
      </c>
      <c r="C1886" s="375" t="s">
        <v>14</v>
      </c>
      <c r="D1886" s="81">
        <v>28.55</v>
      </c>
      <c r="E1886" s="81">
        <f t="shared" si="29"/>
        <v>23.22</v>
      </c>
    </row>
    <row r="1887" spans="1:5" ht="12" customHeight="1">
      <c r="A1887" s="375" t="s">
        <v>36608</v>
      </c>
      <c r="B1887" s="80" t="s">
        <v>36609</v>
      </c>
      <c r="C1887" s="375" t="s">
        <v>14</v>
      </c>
      <c r="D1887" s="81">
        <v>440.74</v>
      </c>
      <c r="E1887" s="81">
        <f t="shared" si="29"/>
        <v>358.33</v>
      </c>
    </row>
    <row r="1888" spans="1:5" ht="21.95" customHeight="1">
      <c r="A1888" s="375" t="s">
        <v>36610</v>
      </c>
      <c r="B1888" s="80" t="s">
        <v>36611</v>
      </c>
      <c r="C1888" s="375" t="s">
        <v>14</v>
      </c>
      <c r="D1888" s="81">
        <v>490.07</v>
      </c>
      <c r="E1888" s="81">
        <f t="shared" si="29"/>
        <v>398.44</v>
      </c>
    </row>
    <row r="1889" spans="1:5" ht="169.5" customHeight="1">
      <c r="A1889" s="375" t="s">
        <v>36612</v>
      </c>
      <c r="B1889" s="80" t="s">
        <v>36613</v>
      </c>
      <c r="C1889" s="375" t="s">
        <v>14</v>
      </c>
      <c r="D1889" s="81">
        <v>335.86</v>
      </c>
      <c r="E1889" s="81">
        <f t="shared" si="29"/>
        <v>273.06</v>
      </c>
    </row>
    <row r="1890" spans="1:5" ht="45.95" customHeight="1">
      <c r="A1890" s="375" t="s">
        <v>36614</v>
      </c>
      <c r="B1890" s="80" t="s">
        <v>36615</v>
      </c>
      <c r="C1890" s="375" t="s">
        <v>14</v>
      </c>
      <c r="D1890" s="81">
        <v>134.34</v>
      </c>
      <c r="E1890" s="81">
        <f t="shared" si="29"/>
        <v>109.22</v>
      </c>
    </row>
    <row r="1891" spans="1:5" ht="21.95" customHeight="1">
      <c r="A1891" s="375" t="s">
        <v>36616</v>
      </c>
      <c r="B1891" s="80" t="s">
        <v>36617</v>
      </c>
      <c r="C1891" s="375" t="s">
        <v>14</v>
      </c>
      <c r="D1891" s="81">
        <v>100.75</v>
      </c>
      <c r="E1891" s="81">
        <f t="shared" si="29"/>
        <v>81.92</v>
      </c>
    </row>
    <row r="1892" spans="1:5" ht="12" customHeight="1">
      <c r="A1892" s="375" t="s">
        <v>36618</v>
      </c>
      <c r="B1892" s="80" t="s">
        <v>36619</v>
      </c>
      <c r="C1892" s="375" t="s">
        <v>14</v>
      </c>
      <c r="D1892" s="81">
        <v>147.97999999999999</v>
      </c>
      <c r="E1892" s="81">
        <f t="shared" si="29"/>
        <v>120.31</v>
      </c>
    </row>
    <row r="1893" spans="1:5" ht="12" customHeight="1">
      <c r="A1893" s="375" t="s">
        <v>36620</v>
      </c>
      <c r="B1893" s="80" t="s">
        <v>36621</v>
      </c>
      <c r="C1893" s="375" t="s">
        <v>14</v>
      </c>
      <c r="D1893" s="81">
        <v>31.48</v>
      </c>
      <c r="E1893" s="81">
        <f t="shared" si="29"/>
        <v>25.6</v>
      </c>
    </row>
    <row r="1894" spans="1:5" ht="11.45" customHeight="1">
      <c r="A1894" s="375" t="s">
        <v>36622</v>
      </c>
      <c r="B1894" s="80" t="s">
        <v>36623</v>
      </c>
      <c r="C1894" s="375" t="s">
        <v>14</v>
      </c>
      <c r="D1894" s="81">
        <v>100.75</v>
      </c>
      <c r="E1894" s="81">
        <f t="shared" si="29"/>
        <v>81.92</v>
      </c>
    </row>
    <row r="1895" spans="1:5" ht="12" customHeight="1">
      <c r="A1895" s="375" t="s">
        <v>36624</v>
      </c>
      <c r="B1895" s="80" t="s">
        <v>36625</v>
      </c>
      <c r="C1895" s="375" t="s">
        <v>14</v>
      </c>
      <c r="D1895" s="81">
        <v>50.37</v>
      </c>
      <c r="E1895" s="81">
        <f t="shared" si="29"/>
        <v>40.96</v>
      </c>
    </row>
    <row r="1896" spans="1:5" ht="12" customHeight="1">
      <c r="A1896" s="375" t="s">
        <v>36626</v>
      </c>
      <c r="B1896" s="80" t="s">
        <v>36627</v>
      </c>
      <c r="C1896" s="375" t="s">
        <v>14</v>
      </c>
      <c r="D1896" s="81">
        <v>15.74</v>
      </c>
      <c r="E1896" s="81">
        <f t="shared" si="29"/>
        <v>12.8</v>
      </c>
    </row>
    <row r="1897" spans="1:5" ht="12" customHeight="1">
      <c r="A1897" s="375" t="s">
        <v>36628</v>
      </c>
      <c r="B1897" s="80" t="s">
        <v>36629</v>
      </c>
      <c r="C1897" s="375" t="s">
        <v>14</v>
      </c>
      <c r="D1897" s="81">
        <v>80.81</v>
      </c>
      <c r="E1897" s="81">
        <f t="shared" si="29"/>
        <v>65.7</v>
      </c>
    </row>
    <row r="1898" spans="1:5" ht="11.45" customHeight="1">
      <c r="A1898" s="375" t="s">
        <v>36630</v>
      </c>
      <c r="B1898" s="80" t="s">
        <v>36631</v>
      </c>
      <c r="C1898" s="375" t="s">
        <v>33278</v>
      </c>
      <c r="D1898" s="81">
        <v>710.02</v>
      </c>
      <c r="E1898" s="81">
        <f t="shared" si="29"/>
        <v>577.26</v>
      </c>
    </row>
    <row r="1899" spans="1:5" ht="12" customHeight="1">
      <c r="A1899" s="375" t="s">
        <v>36632</v>
      </c>
      <c r="B1899" s="80" t="s">
        <v>36633</v>
      </c>
      <c r="C1899" s="375" t="s">
        <v>14</v>
      </c>
      <c r="D1899" s="81">
        <v>268.69</v>
      </c>
      <c r="E1899" s="81">
        <f t="shared" si="29"/>
        <v>218.45</v>
      </c>
    </row>
    <row r="1900" spans="1:5" ht="12" customHeight="1">
      <c r="A1900" s="375" t="s">
        <v>36634</v>
      </c>
      <c r="B1900" s="80" t="s">
        <v>36635</v>
      </c>
      <c r="C1900" s="375" t="s">
        <v>14</v>
      </c>
      <c r="D1900" s="81">
        <v>335.86</v>
      </c>
      <c r="E1900" s="81">
        <f t="shared" si="29"/>
        <v>273.06</v>
      </c>
    </row>
    <row r="1901" spans="1:5" ht="12" customHeight="1">
      <c r="A1901" s="375" t="s">
        <v>36636</v>
      </c>
      <c r="B1901" s="80" t="s">
        <v>36637</v>
      </c>
      <c r="C1901" s="375" t="s">
        <v>14</v>
      </c>
      <c r="D1901" s="81">
        <v>33.58</v>
      </c>
      <c r="E1901" s="81">
        <f t="shared" si="29"/>
        <v>27.31</v>
      </c>
    </row>
    <row r="1902" spans="1:5" ht="12" customHeight="1">
      <c r="A1902" s="375" t="s">
        <v>36638</v>
      </c>
      <c r="B1902" s="80" t="s">
        <v>36639</v>
      </c>
      <c r="C1902" s="375" t="s">
        <v>14</v>
      </c>
      <c r="D1902" s="81">
        <v>16.79</v>
      </c>
      <c r="E1902" s="81">
        <f t="shared" si="29"/>
        <v>13.66</v>
      </c>
    </row>
    <row r="1903" spans="1:5" ht="11.45" customHeight="1">
      <c r="A1903" s="375" t="s">
        <v>36640</v>
      </c>
      <c r="B1903" s="80" t="s">
        <v>36641</v>
      </c>
      <c r="C1903" s="375" t="s">
        <v>14</v>
      </c>
      <c r="D1903" s="81">
        <v>134.34</v>
      </c>
      <c r="E1903" s="81">
        <f t="shared" si="29"/>
        <v>109.22</v>
      </c>
    </row>
    <row r="1904" spans="1:5" ht="21.95" customHeight="1">
      <c r="A1904" s="375" t="s">
        <v>36642</v>
      </c>
      <c r="B1904" s="80" t="s">
        <v>36643</v>
      </c>
      <c r="C1904" s="375" t="s">
        <v>13</v>
      </c>
      <c r="D1904" s="81">
        <v>16.79</v>
      </c>
      <c r="E1904" s="81">
        <f t="shared" si="29"/>
        <v>13.66</v>
      </c>
    </row>
    <row r="1905" spans="1:5" ht="21.95" customHeight="1">
      <c r="A1905" s="375" t="s">
        <v>36644</v>
      </c>
      <c r="B1905" s="80" t="s">
        <v>36645</v>
      </c>
      <c r="C1905" s="375" t="s">
        <v>13</v>
      </c>
      <c r="D1905" s="81">
        <v>33.58</v>
      </c>
      <c r="E1905" s="81">
        <f t="shared" si="29"/>
        <v>27.31</v>
      </c>
    </row>
    <row r="1906" spans="1:5" ht="21.95" customHeight="1">
      <c r="A1906" s="375" t="s">
        <v>36646</v>
      </c>
      <c r="B1906" s="80" t="s">
        <v>36647</v>
      </c>
      <c r="C1906" s="375" t="s">
        <v>13</v>
      </c>
      <c r="D1906" s="81">
        <v>8.39</v>
      </c>
      <c r="E1906" s="81">
        <f t="shared" si="29"/>
        <v>6.83</v>
      </c>
    </row>
    <row r="1907" spans="1:5" ht="12" customHeight="1">
      <c r="A1907" s="375" t="s">
        <v>36648</v>
      </c>
      <c r="B1907" s="80" t="s">
        <v>36649</v>
      </c>
      <c r="C1907" s="375" t="s">
        <v>13</v>
      </c>
      <c r="D1907" s="81">
        <v>16.79</v>
      </c>
      <c r="E1907" s="81">
        <f t="shared" si="29"/>
        <v>13.66</v>
      </c>
    </row>
    <row r="1908" spans="1:5" ht="12" customHeight="1">
      <c r="A1908" s="375" t="s">
        <v>36650</v>
      </c>
      <c r="B1908" s="80" t="s">
        <v>36651</v>
      </c>
      <c r="C1908" s="375" t="s">
        <v>14</v>
      </c>
      <c r="D1908" s="81">
        <v>33.58</v>
      </c>
      <c r="E1908" s="81">
        <f t="shared" si="29"/>
        <v>27.31</v>
      </c>
    </row>
    <row r="1909" spans="1:5" ht="12" customHeight="1">
      <c r="A1909" s="375" t="s">
        <v>33234</v>
      </c>
      <c r="B1909" s="80"/>
      <c r="C1909" s="375"/>
      <c r="D1909" s="81"/>
      <c r="E1909" s="81">
        <f t="shared" si="29"/>
        <v>0</v>
      </c>
    </row>
    <row r="1910" spans="1:5" ht="12" customHeight="1">
      <c r="A1910" s="375" t="s">
        <v>33235</v>
      </c>
      <c r="B1910" s="80" t="s">
        <v>14652</v>
      </c>
      <c r="C1910" s="375" t="s">
        <v>33236</v>
      </c>
      <c r="D1910" s="81"/>
      <c r="E1910" s="81">
        <f t="shared" si="29"/>
        <v>0</v>
      </c>
    </row>
    <row r="1911" spans="1:5" ht="11.45" customHeight="1">
      <c r="A1911" s="375"/>
      <c r="B1911" s="80"/>
      <c r="C1911" s="375"/>
      <c r="D1911" s="81"/>
      <c r="E1911" s="81">
        <f t="shared" si="29"/>
        <v>0</v>
      </c>
    </row>
    <row r="1912" spans="1:5" ht="12" customHeight="1">
      <c r="A1912" s="375" t="s">
        <v>36652</v>
      </c>
      <c r="B1912" s="80" t="s">
        <v>36653</v>
      </c>
      <c r="C1912" s="375" t="s">
        <v>14</v>
      </c>
      <c r="D1912" s="81">
        <v>67.17</v>
      </c>
      <c r="E1912" s="81">
        <f t="shared" si="29"/>
        <v>54.61</v>
      </c>
    </row>
    <row r="1913" spans="1:5" ht="12" customHeight="1">
      <c r="A1913" s="375" t="s">
        <v>36654</v>
      </c>
      <c r="B1913" s="80" t="s">
        <v>36655</v>
      </c>
      <c r="C1913" s="375" t="s">
        <v>13</v>
      </c>
      <c r="D1913" s="81">
        <v>1.67</v>
      </c>
      <c r="E1913" s="81">
        <f t="shared" si="29"/>
        <v>1.36</v>
      </c>
    </row>
    <row r="1914" spans="1:5" ht="12" customHeight="1">
      <c r="A1914" s="417" t="s">
        <v>36656</v>
      </c>
      <c r="B1914" s="418" t="s">
        <v>36657</v>
      </c>
      <c r="C1914" s="418" t="s">
        <v>13</v>
      </c>
      <c r="D1914" s="70">
        <v>3.35</v>
      </c>
      <c r="E1914" s="81">
        <f t="shared" si="29"/>
        <v>2.73</v>
      </c>
    </row>
    <row r="1915" spans="1:5" ht="11.45" customHeight="1">
      <c r="A1915" s="419" t="s">
        <v>36658</v>
      </c>
      <c r="B1915" s="376" t="s">
        <v>36659</v>
      </c>
      <c r="C1915" s="377" t="s">
        <v>13</v>
      </c>
      <c r="D1915" s="70">
        <v>2.0099999999999998</v>
      </c>
      <c r="E1915" s="81">
        <f t="shared" si="29"/>
        <v>1.64</v>
      </c>
    </row>
    <row r="1916" spans="1:5" ht="12" customHeight="1">
      <c r="A1916" s="420" t="s">
        <v>36660</v>
      </c>
      <c r="B1916" s="70" t="s">
        <v>36661</v>
      </c>
      <c r="C1916" s="70" t="s">
        <v>13</v>
      </c>
      <c r="D1916" s="70">
        <v>4.03</v>
      </c>
      <c r="E1916" s="81">
        <f t="shared" si="29"/>
        <v>3.28</v>
      </c>
    </row>
    <row r="1917" spans="1:5" ht="12" customHeight="1">
      <c r="A1917" s="375" t="s">
        <v>36662</v>
      </c>
      <c r="B1917" s="80" t="s">
        <v>36663</v>
      </c>
      <c r="C1917" s="375" t="s">
        <v>14</v>
      </c>
      <c r="D1917" s="81">
        <v>13.43</v>
      </c>
      <c r="E1917" s="81">
        <f t="shared" si="29"/>
        <v>10.92</v>
      </c>
    </row>
    <row r="1918" spans="1:5" ht="12" customHeight="1">
      <c r="A1918" s="375" t="s">
        <v>36664</v>
      </c>
      <c r="B1918" s="80" t="s">
        <v>36665</v>
      </c>
      <c r="C1918" s="375" t="s">
        <v>14</v>
      </c>
      <c r="D1918" s="81">
        <v>33.58</v>
      </c>
      <c r="E1918" s="81">
        <f t="shared" si="29"/>
        <v>27.31</v>
      </c>
    </row>
    <row r="1919" spans="1:5" ht="12" customHeight="1">
      <c r="A1919" s="375" t="s">
        <v>36666</v>
      </c>
      <c r="B1919" s="80" t="s">
        <v>36667</v>
      </c>
      <c r="C1919" s="375" t="s">
        <v>16</v>
      </c>
      <c r="D1919" s="81">
        <v>67.17</v>
      </c>
      <c r="E1919" s="81">
        <f t="shared" si="29"/>
        <v>54.61</v>
      </c>
    </row>
    <row r="1920" spans="1:5" ht="11.45" customHeight="1">
      <c r="A1920" s="375" t="s">
        <v>36668</v>
      </c>
      <c r="B1920" s="80" t="s">
        <v>36669</v>
      </c>
      <c r="C1920" s="375" t="s">
        <v>14</v>
      </c>
      <c r="D1920" s="81">
        <v>13.43</v>
      </c>
      <c r="E1920" s="81">
        <f t="shared" si="29"/>
        <v>10.92</v>
      </c>
    </row>
    <row r="1921" spans="1:5" ht="21.95" customHeight="1">
      <c r="A1921" s="375" t="s">
        <v>36670</v>
      </c>
      <c r="B1921" s="80" t="s">
        <v>36671</v>
      </c>
      <c r="C1921" s="375" t="s">
        <v>14</v>
      </c>
      <c r="D1921" s="81">
        <v>33.58</v>
      </c>
      <c r="E1921" s="81">
        <f t="shared" si="29"/>
        <v>27.31</v>
      </c>
    </row>
    <row r="1922" spans="1:5" ht="21.95" customHeight="1">
      <c r="A1922" s="375" t="s">
        <v>36672</v>
      </c>
      <c r="B1922" s="80" t="s">
        <v>36673</v>
      </c>
      <c r="C1922" s="375" t="s">
        <v>14</v>
      </c>
      <c r="D1922" s="81">
        <v>8.39</v>
      </c>
      <c r="E1922" s="81">
        <f t="shared" si="29"/>
        <v>6.83</v>
      </c>
    </row>
    <row r="1923" spans="1:5" ht="12" customHeight="1">
      <c r="A1923" s="375" t="s">
        <v>36674</v>
      </c>
      <c r="B1923" s="80" t="s">
        <v>36675</v>
      </c>
      <c r="C1923" s="375" t="s">
        <v>14</v>
      </c>
      <c r="D1923" s="81">
        <v>33.58</v>
      </c>
      <c r="E1923" s="81">
        <f t="shared" si="29"/>
        <v>27.31</v>
      </c>
    </row>
    <row r="1924" spans="1:5" ht="21.95" customHeight="1">
      <c r="A1924" s="375" t="s">
        <v>36676</v>
      </c>
      <c r="B1924" s="80" t="s">
        <v>36677</v>
      </c>
      <c r="C1924" s="375" t="s">
        <v>14</v>
      </c>
      <c r="D1924" s="81">
        <v>50.37</v>
      </c>
      <c r="E1924" s="81">
        <f t="shared" si="29"/>
        <v>40.96</v>
      </c>
    </row>
    <row r="1925" spans="1:5" ht="12" customHeight="1">
      <c r="A1925" s="375" t="s">
        <v>36678</v>
      </c>
      <c r="B1925" s="80" t="s">
        <v>36679</v>
      </c>
      <c r="C1925" s="375" t="s">
        <v>14</v>
      </c>
      <c r="D1925" s="81">
        <v>67.17</v>
      </c>
      <c r="E1925" s="81">
        <f t="shared" ref="E1925:E1988" si="30">ROUNDUP(D1925/1.23,2)</f>
        <v>54.61</v>
      </c>
    </row>
    <row r="1926" spans="1:5" ht="12" customHeight="1">
      <c r="A1926" s="375" t="s">
        <v>36680</v>
      </c>
      <c r="B1926" s="80" t="s">
        <v>36681</v>
      </c>
      <c r="C1926" s="375" t="s">
        <v>13</v>
      </c>
      <c r="D1926" s="81">
        <v>33.58</v>
      </c>
      <c r="E1926" s="81">
        <f t="shared" si="30"/>
        <v>27.31</v>
      </c>
    </row>
    <row r="1927" spans="1:5" ht="21.95" customHeight="1">
      <c r="A1927" s="375" t="s">
        <v>36682</v>
      </c>
      <c r="B1927" s="80" t="s">
        <v>36683</v>
      </c>
      <c r="C1927" s="375" t="s">
        <v>33278</v>
      </c>
      <c r="D1927" s="81">
        <v>710.02</v>
      </c>
      <c r="E1927" s="81">
        <f t="shared" si="30"/>
        <v>577.26</v>
      </c>
    </row>
    <row r="1928" spans="1:5" ht="21.95" customHeight="1">
      <c r="A1928" s="375" t="s">
        <v>36684</v>
      </c>
      <c r="B1928" s="80" t="s">
        <v>36685</v>
      </c>
      <c r="C1928" s="375" t="s">
        <v>14</v>
      </c>
      <c r="D1928" s="81">
        <v>26.86</v>
      </c>
      <c r="E1928" s="81">
        <f t="shared" si="30"/>
        <v>21.84</v>
      </c>
    </row>
    <row r="1929" spans="1:5" ht="11.45" customHeight="1">
      <c r="A1929" s="375" t="s">
        <v>36686</v>
      </c>
      <c r="B1929" s="80" t="s">
        <v>36687</v>
      </c>
      <c r="C1929" s="375" t="s">
        <v>14</v>
      </c>
      <c r="D1929" s="81">
        <v>40.299999999999997</v>
      </c>
      <c r="E1929" s="81">
        <f t="shared" si="30"/>
        <v>32.770000000000003</v>
      </c>
    </row>
    <row r="1930" spans="1:5" ht="21.95" customHeight="1">
      <c r="A1930" s="375" t="s">
        <v>36688</v>
      </c>
      <c r="B1930" s="80" t="s">
        <v>36689</v>
      </c>
      <c r="C1930" s="375" t="s">
        <v>14</v>
      </c>
      <c r="D1930" s="81">
        <v>67.17</v>
      </c>
      <c r="E1930" s="81">
        <f t="shared" si="30"/>
        <v>54.61</v>
      </c>
    </row>
    <row r="1931" spans="1:5" ht="12" customHeight="1">
      <c r="A1931" s="375" t="s">
        <v>36690</v>
      </c>
      <c r="B1931" s="80" t="s">
        <v>36691</v>
      </c>
      <c r="C1931" s="375" t="s">
        <v>14</v>
      </c>
      <c r="D1931" s="81">
        <v>100.75</v>
      </c>
      <c r="E1931" s="81">
        <f t="shared" si="30"/>
        <v>81.92</v>
      </c>
    </row>
    <row r="1932" spans="1:5" ht="12.95" customHeight="1">
      <c r="A1932" s="375" t="s">
        <v>36692</v>
      </c>
      <c r="B1932" s="80" t="s">
        <v>36693</v>
      </c>
      <c r="C1932" s="375" t="s">
        <v>14</v>
      </c>
      <c r="D1932" s="81">
        <v>10.07</v>
      </c>
      <c r="E1932" s="81">
        <f t="shared" si="30"/>
        <v>8.19</v>
      </c>
    </row>
    <row r="1933" spans="1:5" ht="169.5" customHeight="1">
      <c r="A1933" s="375" t="s">
        <v>36694</v>
      </c>
      <c r="B1933" s="80" t="s">
        <v>36695</v>
      </c>
      <c r="C1933" s="375" t="s">
        <v>14</v>
      </c>
      <c r="D1933" s="81">
        <v>10.07</v>
      </c>
      <c r="E1933" s="81">
        <f t="shared" si="30"/>
        <v>8.19</v>
      </c>
    </row>
    <row r="1934" spans="1:5" ht="45.95" customHeight="1">
      <c r="A1934" s="375" t="s">
        <v>36696</v>
      </c>
      <c r="B1934" s="80" t="s">
        <v>36697</v>
      </c>
      <c r="C1934" s="375" t="s">
        <v>14</v>
      </c>
      <c r="D1934" s="81">
        <v>13.43</v>
      </c>
      <c r="E1934" s="81">
        <f t="shared" si="30"/>
        <v>10.92</v>
      </c>
    </row>
    <row r="1935" spans="1:5" ht="12" customHeight="1">
      <c r="A1935" s="375" t="s">
        <v>36698</v>
      </c>
      <c r="B1935" s="80" t="s">
        <v>36699</v>
      </c>
      <c r="C1935" s="375" t="s">
        <v>14</v>
      </c>
      <c r="D1935" s="81">
        <v>67.17</v>
      </c>
      <c r="E1935" s="81">
        <f t="shared" si="30"/>
        <v>54.61</v>
      </c>
    </row>
    <row r="1936" spans="1:5" ht="21.95" customHeight="1">
      <c r="A1936" s="375" t="s">
        <v>36700</v>
      </c>
      <c r="B1936" s="80" t="s">
        <v>36701</v>
      </c>
      <c r="C1936" s="375" t="s">
        <v>14</v>
      </c>
      <c r="D1936" s="81">
        <v>100.75</v>
      </c>
      <c r="E1936" s="81">
        <f t="shared" si="30"/>
        <v>81.92</v>
      </c>
    </row>
    <row r="1937" spans="1:5" ht="12" customHeight="1">
      <c r="A1937" s="375" t="s">
        <v>36702</v>
      </c>
      <c r="B1937" s="80" t="s">
        <v>36703</v>
      </c>
      <c r="C1937" s="375" t="s">
        <v>14</v>
      </c>
      <c r="D1937" s="81">
        <v>67.17</v>
      </c>
      <c r="E1937" s="81">
        <f t="shared" si="30"/>
        <v>54.61</v>
      </c>
    </row>
    <row r="1938" spans="1:5" ht="11.45" customHeight="1">
      <c r="A1938" s="375" t="s">
        <v>36704</v>
      </c>
      <c r="B1938" s="80" t="s">
        <v>36705</v>
      </c>
      <c r="C1938" s="375" t="s">
        <v>14</v>
      </c>
      <c r="D1938" s="81">
        <v>100.75</v>
      </c>
      <c r="E1938" s="81">
        <f t="shared" si="30"/>
        <v>81.92</v>
      </c>
    </row>
    <row r="1939" spans="1:5" ht="12" customHeight="1">
      <c r="A1939" s="375" t="s">
        <v>36706</v>
      </c>
      <c r="B1939" s="80" t="s">
        <v>36707</v>
      </c>
      <c r="C1939" s="375" t="s">
        <v>14</v>
      </c>
      <c r="D1939" s="81">
        <v>33.58</v>
      </c>
      <c r="E1939" s="81">
        <f t="shared" si="30"/>
        <v>27.31</v>
      </c>
    </row>
    <row r="1940" spans="1:5" ht="12" customHeight="1">
      <c r="A1940" s="375" t="s">
        <v>36708</v>
      </c>
      <c r="B1940" s="80" t="s">
        <v>36709</v>
      </c>
      <c r="C1940" s="375" t="s">
        <v>14</v>
      </c>
      <c r="D1940" s="81">
        <v>100.75</v>
      </c>
      <c r="E1940" s="81">
        <f t="shared" si="30"/>
        <v>81.92</v>
      </c>
    </row>
    <row r="1941" spans="1:5" ht="21.95" customHeight="1">
      <c r="A1941" s="375" t="s">
        <v>36710</v>
      </c>
      <c r="B1941" s="80" t="s">
        <v>36711</v>
      </c>
      <c r="C1941" s="375" t="s">
        <v>14</v>
      </c>
      <c r="D1941" s="81">
        <v>335.86</v>
      </c>
      <c r="E1941" s="81">
        <f t="shared" si="30"/>
        <v>273.06</v>
      </c>
    </row>
    <row r="1942" spans="1:5" ht="12" customHeight="1">
      <c r="A1942" s="375" t="s">
        <v>36712</v>
      </c>
      <c r="B1942" s="80" t="s">
        <v>36713</v>
      </c>
      <c r="C1942" s="375" t="s">
        <v>14</v>
      </c>
      <c r="D1942" s="81">
        <v>537.38</v>
      </c>
      <c r="E1942" s="81">
        <f t="shared" si="30"/>
        <v>436.9</v>
      </c>
    </row>
    <row r="1943" spans="1:5" ht="11.45" customHeight="1">
      <c r="A1943" s="375" t="s">
        <v>36714</v>
      </c>
      <c r="B1943" s="80" t="s">
        <v>36715</v>
      </c>
      <c r="C1943" s="375" t="s">
        <v>33278</v>
      </c>
      <c r="D1943" s="81">
        <v>710.02</v>
      </c>
      <c r="E1943" s="81">
        <f t="shared" si="30"/>
        <v>577.26</v>
      </c>
    </row>
    <row r="1944" spans="1:5" ht="12" customHeight="1">
      <c r="A1944" s="375" t="s">
        <v>36716</v>
      </c>
      <c r="B1944" s="80" t="s">
        <v>36717</v>
      </c>
      <c r="C1944" s="375" t="s">
        <v>14</v>
      </c>
      <c r="D1944" s="81">
        <v>33.58</v>
      </c>
      <c r="E1944" s="81">
        <f t="shared" si="30"/>
        <v>27.31</v>
      </c>
    </row>
    <row r="1945" spans="1:5" ht="12" customHeight="1">
      <c r="A1945" s="375" t="s">
        <v>36718</v>
      </c>
      <c r="B1945" s="80" t="s">
        <v>36719</v>
      </c>
      <c r="C1945" s="375" t="s">
        <v>14</v>
      </c>
      <c r="D1945" s="81">
        <v>67.17</v>
      </c>
      <c r="E1945" s="81">
        <f t="shared" si="30"/>
        <v>54.61</v>
      </c>
    </row>
    <row r="1946" spans="1:5" ht="12" customHeight="1">
      <c r="A1946" s="375" t="s">
        <v>36720</v>
      </c>
      <c r="B1946" s="80" t="s">
        <v>36721</v>
      </c>
      <c r="C1946" s="375" t="s">
        <v>13</v>
      </c>
      <c r="D1946" s="81">
        <v>33.58</v>
      </c>
      <c r="E1946" s="81">
        <f t="shared" si="30"/>
        <v>27.31</v>
      </c>
    </row>
    <row r="1947" spans="1:5" ht="12" customHeight="1">
      <c r="A1947" s="375" t="s">
        <v>36722</v>
      </c>
      <c r="B1947" s="80" t="s">
        <v>36723</v>
      </c>
      <c r="C1947" s="375" t="s">
        <v>13</v>
      </c>
      <c r="D1947" s="81">
        <v>13.43</v>
      </c>
      <c r="E1947" s="81">
        <f t="shared" si="30"/>
        <v>10.92</v>
      </c>
    </row>
    <row r="1948" spans="1:5" ht="11.45" customHeight="1">
      <c r="A1948" s="375" t="s">
        <v>36724</v>
      </c>
      <c r="B1948" s="80" t="s">
        <v>36725</v>
      </c>
      <c r="C1948" s="375" t="s">
        <v>13</v>
      </c>
      <c r="D1948" s="81">
        <v>16.79</v>
      </c>
      <c r="E1948" s="81">
        <f t="shared" si="30"/>
        <v>13.66</v>
      </c>
    </row>
    <row r="1949" spans="1:5" ht="12" customHeight="1">
      <c r="A1949" s="375" t="s">
        <v>36726</v>
      </c>
      <c r="B1949" s="80" t="s">
        <v>36727</v>
      </c>
      <c r="C1949" s="375" t="s">
        <v>14</v>
      </c>
      <c r="D1949" s="81">
        <v>13.43</v>
      </c>
      <c r="E1949" s="81">
        <f t="shared" si="30"/>
        <v>10.92</v>
      </c>
    </row>
    <row r="1950" spans="1:5" ht="12" customHeight="1">
      <c r="A1950" s="375" t="s">
        <v>36728</v>
      </c>
      <c r="B1950" s="80" t="s">
        <v>36729</v>
      </c>
      <c r="C1950" s="375" t="s">
        <v>14</v>
      </c>
      <c r="D1950" s="81">
        <v>26.86</v>
      </c>
      <c r="E1950" s="81">
        <f t="shared" si="30"/>
        <v>21.84</v>
      </c>
    </row>
    <row r="1951" spans="1:5" ht="12" customHeight="1">
      <c r="A1951" s="375" t="s">
        <v>36730</v>
      </c>
      <c r="B1951" s="80" t="s">
        <v>36731</v>
      </c>
      <c r="C1951" s="375" t="s">
        <v>14</v>
      </c>
      <c r="D1951" s="81">
        <v>67.17</v>
      </c>
      <c r="E1951" s="81">
        <f t="shared" si="30"/>
        <v>54.61</v>
      </c>
    </row>
    <row r="1952" spans="1:5" ht="12" customHeight="1">
      <c r="A1952" s="375" t="s">
        <v>36732</v>
      </c>
      <c r="B1952" s="80" t="s">
        <v>36733</v>
      </c>
      <c r="C1952" s="375" t="s">
        <v>33278</v>
      </c>
      <c r="D1952" s="81">
        <v>710.02</v>
      </c>
      <c r="E1952" s="81">
        <f t="shared" si="30"/>
        <v>577.26</v>
      </c>
    </row>
    <row r="1953" spans="1:5" ht="22.5" customHeight="1">
      <c r="A1953" s="375" t="s">
        <v>36734</v>
      </c>
      <c r="B1953" s="80" t="s">
        <v>36735</v>
      </c>
      <c r="C1953" s="375" t="s">
        <v>14</v>
      </c>
      <c r="D1953" s="81">
        <v>10.07</v>
      </c>
      <c r="E1953" s="81">
        <f t="shared" si="30"/>
        <v>8.19</v>
      </c>
    </row>
    <row r="1954" spans="1:5" ht="23.45" customHeight="1">
      <c r="A1954" s="375" t="s">
        <v>36736</v>
      </c>
      <c r="B1954" s="80" t="s">
        <v>36737</v>
      </c>
      <c r="C1954" s="375" t="s">
        <v>14</v>
      </c>
      <c r="D1954" s="81">
        <v>26.86</v>
      </c>
      <c r="E1954" s="81">
        <f t="shared" si="30"/>
        <v>21.84</v>
      </c>
    </row>
    <row r="1955" spans="1:5" ht="11.45" customHeight="1">
      <c r="A1955" s="375" t="s">
        <v>36738</v>
      </c>
      <c r="B1955" s="80" t="s">
        <v>36739</v>
      </c>
      <c r="C1955" s="375" t="s">
        <v>13</v>
      </c>
      <c r="D1955" s="81">
        <v>16.79</v>
      </c>
      <c r="E1955" s="81">
        <f t="shared" si="30"/>
        <v>13.66</v>
      </c>
    </row>
    <row r="1956" spans="1:5" ht="12" customHeight="1">
      <c r="A1956" s="375" t="s">
        <v>36740</v>
      </c>
      <c r="B1956" s="80" t="s">
        <v>36741</v>
      </c>
      <c r="C1956" s="375" t="s">
        <v>14</v>
      </c>
      <c r="D1956" s="81">
        <v>3.14</v>
      </c>
      <c r="E1956" s="81">
        <f t="shared" si="30"/>
        <v>2.56</v>
      </c>
    </row>
    <row r="1957" spans="1:5" ht="12" customHeight="1">
      <c r="A1957" s="375" t="s">
        <v>33234</v>
      </c>
      <c r="B1957" s="80"/>
      <c r="C1957" s="375"/>
      <c r="D1957" s="81"/>
      <c r="E1957" s="81">
        <f t="shared" si="30"/>
        <v>0</v>
      </c>
    </row>
    <row r="1958" spans="1:5" ht="12" customHeight="1">
      <c r="A1958" s="375" t="s">
        <v>33235</v>
      </c>
      <c r="B1958" s="80" t="s">
        <v>14652</v>
      </c>
      <c r="C1958" s="375" t="s">
        <v>33236</v>
      </c>
      <c r="D1958" s="81"/>
      <c r="E1958" s="81">
        <f t="shared" si="30"/>
        <v>0</v>
      </c>
    </row>
    <row r="1959" spans="1:5" ht="11.45" customHeight="1">
      <c r="A1959" s="375"/>
      <c r="B1959" s="80"/>
      <c r="C1959" s="375"/>
      <c r="D1959" s="81"/>
      <c r="E1959" s="81">
        <f t="shared" si="30"/>
        <v>0</v>
      </c>
    </row>
    <row r="1960" spans="1:5" ht="12" customHeight="1">
      <c r="A1960" s="375" t="s">
        <v>36742</v>
      </c>
      <c r="B1960" s="80" t="s">
        <v>36743</v>
      </c>
      <c r="C1960" s="375" t="s">
        <v>14</v>
      </c>
      <c r="D1960" s="81">
        <v>16.79</v>
      </c>
      <c r="E1960" s="81">
        <f t="shared" si="30"/>
        <v>13.66</v>
      </c>
    </row>
    <row r="1961" spans="1:5" ht="12" customHeight="1">
      <c r="A1961" s="375" t="s">
        <v>36744</v>
      </c>
      <c r="B1961" s="80" t="s">
        <v>36745</v>
      </c>
      <c r="C1961" s="375" t="s">
        <v>13</v>
      </c>
      <c r="D1961" s="81">
        <v>13.43</v>
      </c>
      <c r="E1961" s="81">
        <f t="shared" si="30"/>
        <v>10.92</v>
      </c>
    </row>
    <row r="1962" spans="1:5" ht="12" customHeight="1">
      <c r="A1962" s="417" t="s">
        <v>36746</v>
      </c>
      <c r="B1962" s="418" t="s">
        <v>36747</v>
      </c>
      <c r="C1962" s="418" t="s">
        <v>14</v>
      </c>
      <c r="D1962" s="70">
        <v>6.29</v>
      </c>
      <c r="E1962" s="81">
        <f t="shared" si="30"/>
        <v>5.12</v>
      </c>
    </row>
    <row r="1963" spans="1:5" ht="12" customHeight="1">
      <c r="A1963" s="419" t="s">
        <v>36748</v>
      </c>
      <c r="B1963" s="376" t="s">
        <v>36749</v>
      </c>
      <c r="C1963" s="377" t="s">
        <v>14</v>
      </c>
      <c r="D1963" s="70">
        <v>197.31</v>
      </c>
      <c r="E1963" s="81">
        <f t="shared" si="30"/>
        <v>160.41999999999999</v>
      </c>
    </row>
    <row r="1964" spans="1:5" ht="22.5" customHeight="1">
      <c r="A1964" s="420" t="s">
        <v>36750</v>
      </c>
      <c r="B1964" s="70" t="s">
        <v>36751</v>
      </c>
      <c r="C1964" s="70" t="s">
        <v>14</v>
      </c>
      <c r="D1964" s="70">
        <v>43.66</v>
      </c>
      <c r="E1964" s="81">
        <f t="shared" si="30"/>
        <v>35.5</v>
      </c>
    </row>
    <row r="1965" spans="1:5" ht="12" customHeight="1">
      <c r="A1965" s="375" t="s">
        <v>36752</v>
      </c>
      <c r="B1965" s="80" t="s">
        <v>36753</v>
      </c>
      <c r="C1965" s="375" t="s">
        <v>14</v>
      </c>
      <c r="D1965" s="81">
        <v>243.43</v>
      </c>
      <c r="E1965" s="81">
        <f t="shared" si="30"/>
        <v>197.92</v>
      </c>
    </row>
    <row r="1966" spans="1:5" ht="12" customHeight="1">
      <c r="A1966" s="375" t="s">
        <v>36754</v>
      </c>
      <c r="B1966" s="80" t="s">
        <v>36755</v>
      </c>
      <c r="C1966" s="375" t="s">
        <v>14</v>
      </c>
      <c r="D1966" s="81">
        <v>33.58</v>
      </c>
      <c r="E1966" s="81">
        <f t="shared" si="30"/>
        <v>27.31</v>
      </c>
    </row>
    <row r="1967" spans="1:5" ht="21.95" customHeight="1">
      <c r="A1967" s="375" t="s">
        <v>36756</v>
      </c>
      <c r="B1967" s="80" t="s">
        <v>36757</v>
      </c>
      <c r="C1967" s="375" t="s">
        <v>14</v>
      </c>
      <c r="D1967" s="81">
        <v>440.74</v>
      </c>
      <c r="E1967" s="81">
        <f t="shared" si="30"/>
        <v>358.33</v>
      </c>
    </row>
    <row r="1968" spans="1:5" ht="12" customHeight="1">
      <c r="A1968" s="375" t="s">
        <v>36758</v>
      </c>
      <c r="B1968" s="80" t="s">
        <v>36759</v>
      </c>
      <c r="C1968" s="375" t="s">
        <v>14</v>
      </c>
      <c r="D1968" s="81">
        <v>490.07</v>
      </c>
      <c r="E1968" s="81">
        <f t="shared" si="30"/>
        <v>398.44</v>
      </c>
    </row>
    <row r="1969" spans="1:5" ht="12" customHeight="1">
      <c r="A1969" s="375" t="s">
        <v>36760</v>
      </c>
      <c r="B1969" s="80" t="s">
        <v>36761</v>
      </c>
      <c r="C1969" s="375" t="s">
        <v>14</v>
      </c>
      <c r="D1969" s="81">
        <v>335.86</v>
      </c>
      <c r="E1969" s="81">
        <f t="shared" si="30"/>
        <v>273.06</v>
      </c>
    </row>
    <row r="1970" spans="1:5" ht="21.95" customHeight="1">
      <c r="A1970" s="375" t="s">
        <v>36762</v>
      </c>
      <c r="B1970" s="80" t="s">
        <v>36763</v>
      </c>
      <c r="C1970" s="375" t="s">
        <v>14</v>
      </c>
      <c r="D1970" s="81">
        <v>100.75</v>
      </c>
      <c r="E1970" s="81">
        <f t="shared" si="30"/>
        <v>81.92</v>
      </c>
    </row>
    <row r="1971" spans="1:5" ht="11.45" customHeight="1">
      <c r="A1971" s="375" t="s">
        <v>36764</v>
      </c>
      <c r="B1971" s="80" t="s">
        <v>36765</v>
      </c>
      <c r="C1971" s="375" t="s">
        <v>33278</v>
      </c>
      <c r="D1971" s="81">
        <v>710.02</v>
      </c>
      <c r="E1971" s="81">
        <f t="shared" si="30"/>
        <v>577.26</v>
      </c>
    </row>
    <row r="1972" spans="1:5" ht="12" customHeight="1">
      <c r="A1972" s="375" t="s">
        <v>36766</v>
      </c>
      <c r="B1972" s="80" t="s">
        <v>36767</v>
      </c>
      <c r="C1972" s="375" t="s">
        <v>14</v>
      </c>
      <c r="D1972" s="81">
        <v>268.69</v>
      </c>
      <c r="E1972" s="81">
        <f t="shared" si="30"/>
        <v>218.45</v>
      </c>
    </row>
    <row r="1973" spans="1:5" ht="12" customHeight="1">
      <c r="A1973" s="375" t="s">
        <v>36768</v>
      </c>
      <c r="B1973" s="80" t="s">
        <v>36769</v>
      </c>
      <c r="C1973" s="375" t="s">
        <v>14</v>
      </c>
      <c r="D1973" s="81">
        <v>335.86</v>
      </c>
      <c r="E1973" s="81">
        <f t="shared" si="30"/>
        <v>273.06</v>
      </c>
    </row>
    <row r="1974" spans="1:5" ht="12" customHeight="1">
      <c r="A1974" s="375" t="s">
        <v>36770</v>
      </c>
      <c r="B1974" s="80" t="s">
        <v>36771</v>
      </c>
      <c r="C1974" s="375" t="s">
        <v>14</v>
      </c>
      <c r="D1974" s="81">
        <v>33.58</v>
      </c>
      <c r="E1974" s="81">
        <f t="shared" si="30"/>
        <v>27.31</v>
      </c>
    </row>
    <row r="1975" spans="1:5" ht="12" customHeight="1">
      <c r="A1975" s="375" t="s">
        <v>36772</v>
      </c>
      <c r="B1975" s="80" t="s">
        <v>36773</v>
      </c>
      <c r="C1975" s="375" t="s">
        <v>14</v>
      </c>
      <c r="D1975" s="81">
        <v>16.79</v>
      </c>
      <c r="E1975" s="81">
        <f t="shared" si="30"/>
        <v>13.66</v>
      </c>
    </row>
    <row r="1976" spans="1:5" ht="11.45" customHeight="1">
      <c r="A1976" s="375" t="s">
        <v>36774</v>
      </c>
      <c r="B1976" s="80" t="s">
        <v>36775</v>
      </c>
      <c r="C1976" s="375" t="s">
        <v>13</v>
      </c>
      <c r="D1976" s="81">
        <v>16.79</v>
      </c>
      <c r="E1976" s="81">
        <f t="shared" si="30"/>
        <v>13.66</v>
      </c>
    </row>
    <row r="1977" spans="1:5" ht="12" customHeight="1">
      <c r="A1977" s="375" t="s">
        <v>36776</v>
      </c>
      <c r="B1977" s="80" t="s">
        <v>36777</v>
      </c>
      <c r="C1977" s="375" t="s">
        <v>13</v>
      </c>
      <c r="D1977" s="81">
        <v>33.58</v>
      </c>
      <c r="E1977" s="81">
        <f t="shared" si="30"/>
        <v>27.31</v>
      </c>
    </row>
    <row r="1978" spans="1:5" ht="12" customHeight="1">
      <c r="A1978" s="375" t="s">
        <v>36778</v>
      </c>
      <c r="B1978" s="80" t="s">
        <v>8181</v>
      </c>
      <c r="C1978" s="375" t="s">
        <v>13</v>
      </c>
      <c r="D1978" s="81">
        <v>26.86</v>
      </c>
      <c r="E1978" s="81">
        <f t="shared" si="30"/>
        <v>21.84</v>
      </c>
    </row>
    <row r="1979" spans="1:5" ht="12" customHeight="1">
      <c r="A1979" s="375" t="s">
        <v>36779</v>
      </c>
      <c r="B1979" s="80" t="s">
        <v>36780</v>
      </c>
      <c r="C1979" s="375" t="s">
        <v>14</v>
      </c>
      <c r="D1979" s="81">
        <v>13.43</v>
      </c>
      <c r="E1979" s="81">
        <f t="shared" si="30"/>
        <v>10.92</v>
      </c>
    </row>
    <row r="1980" spans="1:5" ht="169.5" customHeight="1">
      <c r="A1980" s="375" t="s">
        <v>36781</v>
      </c>
      <c r="B1980" s="80" t="s">
        <v>36782</v>
      </c>
      <c r="C1980" s="375" t="s">
        <v>13</v>
      </c>
      <c r="D1980" s="81">
        <v>3.35</v>
      </c>
      <c r="E1980" s="81">
        <f t="shared" si="30"/>
        <v>2.73</v>
      </c>
    </row>
    <row r="1981" spans="1:5" ht="45.95" customHeight="1">
      <c r="A1981" s="375" t="s">
        <v>36783</v>
      </c>
      <c r="B1981" s="80" t="s">
        <v>36784</v>
      </c>
      <c r="C1981" s="375" t="s">
        <v>13</v>
      </c>
      <c r="D1981" s="81">
        <v>6.71</v>
      </c>
      <c r="E1981" s="81">
        <f t="shared" si="30"/>
        <v>5.46</v>
      </c>
    </row>
    <row r="1982" spans="1:5" ht="12" customHeight="1">
      <c r="A1982" s="375" t="s">
        <v>36785</v>
      </c>
      <c r="B1982" s="80" t="s">
        <v>36786</v>
      </c>
      <c r="C1982" s="375" t="s">
        <v>13</v>
      </c>
      <c r="D1982" s="81">
        <v>4.03</v>
      </c>
      <c r="E1982" s="81">
        <f t="shared" si="30"/>
        <v>3.28</v>
      </c>
    </row>
    <row r="1983" spans="1:5" ht="12" customHeight="1">
      <c r="A1983" s="375" t="s">
        <v>36787</v>
      </c>
      <c r="B1983" s="80" t="s">
        <v>36788</v>
      </c>
      <c r="C1983" s="375" t="s">
        <v>13</v>
      </c>
      <c r="D1983" s="81">
        <v>8.06</v>
      </c>
      <c r="E1983" s="81">
        <f t="shared" si="30"/>
        <v>6.56</v>
      </c>
    </row>
    <row r="1984" spans="1:5" ht="11.45" customHeight="1">
      <c r="A1984" s="375" t="s">
        <v>36789</v>
      </c>
      <c r="B1984" s="80" t="s">
        <v>36790</v>
      </c>
      <c r="C1984" s="375" t="s">
        <v>14</v>
      </c>
      <c r="D1984" s="81">
        <v>13.43</v>
      </c>
      <c r="E1984" s="81">
        <f t="shared" si="30"/>
        <v>10.92</v>
      </c>
    </row>
    <row r="1985" spans="1:5" ht="12" customHeight="1">
      <c r="A1985" s="375" t="s">
        <v>36791</v>
      </c>
      <c r="B1985" s="80" t="s">
        <v>36792</v>
      </c>
      <c r="C1985" s="375" t="s">
        <v>16</v>
      </c>
      <c r="D1985" s="81">
        <v>134.34</v>
      </c>
      <c r="E1985" s="81">
        <f t="shared" si="30"/>
        <v>109.22</v>
      </c>
    </row>
    <row r="1986" spans="1:5" ht="12" customHeight="1">
      <c r="A1986" s="375" t="s">
        <v>36793</v>
      </c>
      <c r="B1986" s="80" t="s">
        <v>36794</v>
      </c>
      <c r="C1986" s="375" t="s">
        <v>33278</v>
      </c>
      <c r="D1986" s="81">
        <v>710.02</v>
      </c>
      <c r="E1986" s="81">
        <f t="shared" si="30"/>
        <v>577.26</v>
      </c>
    </row>
    <row r="1987" spans="1:5" ht="12" customHeight="1">
      <c r="A1987" s="375" t="s">
        <v>36795</v>
      </c>
      <c r="B1987" s="80" t="s">
        <v>36796</v>
      </c>
      <c r="C1987" s="375" t="s">
        <v>14</v>
      </c>
      <c r="D1987" s="81">
        <v>100.75</v>
      </c>
      <c r="E1987" s="81">
        <f t="shared" si="30"/>
        <v>81.92</v>
      </c>
    </row>
    <row r="1988" spans="1:5" ht="12" customHeight="1">
      <c r="A1988" s="375" t="s">
        <v>36797</v>
      </c>
      <c r="B1988" s="80" t="s">
        <v>36798</v>
      </c>
      <c r="C1988" s="375" t="s">
        <v>14</v>
      </c>
      <c r="D1988" s="81">
        <v>6.71</v>
      </c>
      <c r="E1988" s="81">
        <f t="shared" si="30"/>
        <v>5.46</v>
      </c>
    </row>
    <row r="1989" spans="1:5" ht="11.45" customHeight="1">
      <c r="A1989" s="375" t="s">
        <v>36799</v>
      </c>
      <c r="B1989" s="80" t="s">
        <v>36800</v>
      </c>
      <c r="C1989" s="375" t="s">
        <v>14</v>
      </c>
      <c r="D1989" s="81">
        <v>4.72</v>
      </c>
      <c r="E1989" s="81">
        <f t="shared" ref="E1989:E2052" si="31">ROUNDUP(D1989/1.23,2)</f>
        <v>3.84</v>
      </c>
    </row>
    <row r="1990" spans="1:5" ht="12" customHeight="1">
      <c r="A1990" s="375" t="s">
        <v>36801</v>
      </c>
      <c r="B1990" s="80" t="s">
        <v>36802</v>
      </c>
      <c r="C1990" s="375" t="s">
        <v>14</v>
      </c>
      <c r="D1990" s="81">
        <v>100.75</v>
      </c>
      <c r="E1990" s="81">
        <f t="shared" si="31"/>
        <v>81.92</v>
      </c>
    </row>
    <row r="1991" spans="1:5" ht="12" customHeight="1">
      <c r="A1991" s="375" t="s">
        <v>36803</v>
      </c>
      <c r="B1991" s="80" t="s">
        <v>36804</v>
      </c>
      <c r="C1991" s="375" t="s">
        <v>14</v>
      </c>
      <c r="D1991" s="81">
        <v>67.17</v>
      </c>
      <c r="E1991" s="81">
        <f t="shared" si="31"/>
        <v>54.61</v>
      </c>
    </row>
    <row r="1992" spans="1:5" ht="12" customHeight="1">
      <c r="A1992" s="375" t="s">
        <v>36805</v>
      </c>
      <c r="B1992" s="80" t="s">
        <v>36806</v>
      </c>
      <c r="C1992" s="375" t="s">
        <v>14</v>
      </c>
      <c r="D1992" s="81">
        <v>33.58</v>
      </c>
      <c r="E1992" s="81">
        <f t="shared" si="31"/>
        <v>27.31</v>
      </c>
    </row>
    <row r="1993" spans="1:5" ht="11.45" customHeight="1">
      <c r="A1993" s="375" t="s">
        <v>36807</v>
      </c>
      <c r="B1993" s="80" t="s">
        <v>36808</v>
      </c>
      <c r="C1993" s="375" t="s">
        <v>14</v>
      </c>
      <c r="D1993" s="81">
        <v>335.86</v>
      </c>
      <c r="E1993" s="81">
        <f t="shared" si="31"/>
        <v>273.06</v>
      </c>
    </row>
    <row r="1994" spans="1:5" ht="21.95" customHeight="1">
      <c r="A1994" s="375" t="s">
        <v>36809</v>
      </c>
      <c r="B1994" s="80" t="s">
        <v>36810</v>
      </c>
      <c r="C1994" s="375" t="s">
        <v>14</v>
      </c>
      <c r="D1994" s="81">
        <v>335.86</v>
      </c>
      <c r="E1994" s="81">
        <f t="shared" si="31"/>
        <v>273.06</v>
      </c>
    </row>
    <row r="1995" spans="1:5" ht="12" customHeight="1">
      <c r="A1995" s="375" t="s">
        <v>36811</v>
      </c>
      <c r="B1995" s="80" t="s">
        <v>36812</v>
      </c>
      <c r="C1995" s="375" t="s">
        <v>14</v>
      </c>
      <c r="D1995" s="81">
        <v>335.86</v>
      </c>
      <c r="E1995" s="81">
        <f t="shared" si="31"/>
        <v>273.06</v>
      </c>
    </row>
    <row r="1996" spans="1:5" ht="12" customHeight="1">
      <c r="A1996" s="375" t="s">
        <v>36813</v>
      </c>
      <c r="B1996" s="80" t="s">
        <v>36814</v>
      </c>
      <c r="C1996" s="375" t="s">
        <v>33278</v>
      </c>
      <c r="D1996" s="81">
        <v>710.02</v>
      </c>
      <c r="E1996" s="81">
        <f t="shared" si="31"/>
        <v>577.26</v>
      </c>
    </row>
    <row r="1997" spans="1:5" ht="12" customHeight="1">
      <c r="A1997" s="375" t="s">
        <v>36815</v>
      </c>
      <c r="B1997" s="80" t="s">
        <v>36816</v>
      </c>
      <c r="C1997" s="375" t="s">
        <v>14</v>
      </c>
      <c r="D1997" s="81">
        <v>33.58</v>
      </c>
      <c r="E1997" s="81">
        <f t="shared" si="31"/>
        <v>27.31</v>
      </c>
    </row>
    <row r="1998" spans="1:5" ht="12" customHeight="1">
      <c r="A1998" s="375" t="s">
        <v>36817</v>
      </c>
      <c r="B1998" s="80" t="s">
        <v>36818</v>
      </c>
      <c r="C1998" s="375" t="s">
        <v>14</v>
      </c>
      <c r="D1998" s="81">
        <v>67.17</v>
      </c>
      <c r="E1998" s="81">
        <f t="shared" si="31"/>
        <v>54.61</v>
      </c>
    </row>
    <row r="1999" spans="1:5" ht="11.45" customHeight="1">
      <c r="A1999" s="375" t="s">
        <v>36819</v>
      </c>
      <c r="B1999" s="80" t="s">
        <v>36820</v>
      </c>
      <c r="C1999" s="375" t="s">
        <v>13</v>
      </c>
      <c r="D1999" s="81">
        <v>33.58</v>
      </c>
      <c r="E1999" s="81">
        <f t="shared" si="31"/>
        <v>27.31</v>
      </c>
    </row>
    <row r="2000" spans="1:5" ht="12" customHeight="1">
      <c r="A2000" s="375" t="s">
        <v>36821</v>
      </c>
      <c r="B2000" s="80" t="s">
        <v>36822</v>
      </c>
      <c r="C2000" s="375" t="s">
        <v>13</v>
      </c>
      <c r="D2000" s="81">
        <v>13.43</v>
      </c>
      <c r="E2000" s="81">
        <f t="shared" si="31"/>
        <v>10.92</v>
      </c>
    </row>
    <row r="2001" spans="1:5" ht="12" customHeight="1">
      <c r="A2001" s="375" t="s">
        <v>36823</v>
      </c>
      <c r="B2001" s="80" t="s">
        <v>36824</v>
      </c>
      <c r="C2001" s="375" t="s">
        <v>13</v>
      </c>
      <c r="D2001" s="81">
        <v>16.79</v>
      </c>
      <c r="E2001" s="81">
        <f t="shared" si="31"/>
        <v>13.66</v>
      </c>
    </row>
    <row r="2002" spans="1:5" ht="12" customHeight="1">
      <c r="A2002" s="375" t="s">
        <v>36825</v>
      </c>
      <c r="B2002" s="80" t="s">
        <v>36826</v>
      </c>
      <c r="C2002" s="375" t="s">
        <v>14</v>
      </c>
      <c r="D2002" s="81">
        <v>13.43</v>
      </c>
      <c r="E2002" s="81">
        <f t="shared" si="31"/>
        <v>10.92</v>
      </c>
    </row>
    <row r="2003" spans="1:5" ht="11.45" customHeight="1">
      <c r="A2003" s="375" t="s">
        <v>36827</v>
      </c>
      <c r="B2003" s="80" t="s">
        <v>36828</v>
      </c>
      <c r="C2003" s="375" t="s">
        <v>14</v>
      </c>
      <c r="D2003" s="81">
        <v>26.86</v>
      </c>
      <c r="E2003" s="81">
        <f t="shared" si="31"/>
        <v>21.84</v>
      </c>
    </row>
    <row r="2004" spans="1:5" ht="12" customHeight="1">
      <c r="A2004" s="375" t="s">
        <v>36829</v>
      </c>
      <c r="B2004" s="80" t="s">
        <v>36830</v>
      </c>
      <c r="C2004" s="375" t="s">
        <v>33278</v>
      </c>
      <c r="D2004" s="81">
        <v>710.02</v>
      </c>
      <c r="E2004" s="81">
        <f t="shared" si="31"/>
        <v>577.26</v>
      </c>
    </row>
    <row r="2005" spans="1:5" ht="12" customHeight="1">
      <c r="A2005" s="375" t="s">
        <v>33234</v>
      </c>
      <c r="B2005" s="80"/>
      <c r="C2005" s="375"/>
      <c r="D2005" s="81"/>
      <c r="E2005" s="81">
        <f t="shared" si="31"/>
        <v>0</v>
      </c>
    </row>
    <row r="2006" spans="1:5" ht="12" customHeight="1">
      <c r="A2006" s="375" t="s">
        <v>33235</v>
      </c>
      <c r="B2006" s="80" t="s">
        <v>14652</v>
      </c>
      <c r="C2006" s="375" t="s">
        <v>33236</v>
      </c>
      <c r="D2006" s="81"/>
      <c r="E2006" s="81">
        <f t="shared" si="31"/>
        <v>0</v>
      </c>
    </row>
    <row r="2007" spans="1:5" ht="12" customHeight="1">
      <c r="A2007" s="417"/>
      <c r="B2007" s="418"/>
      <c r="C2007" s="418"/>
      <c r="E2007" s="81">
        <f t="shared" si="31"/>
        <v>0</v>
      </c>
    </row>
    <row r="2008" spans="1:5" ht="11.45" customHeight="1">
      <c r="A2008" s="419" t="s">
        <v>36831</v>
      </c>
      <c r="B2008" s="376" t="s">
        <v>36832</v>
      </c>
      <c r="C2008" s="377" t="s">
        <v>14</v>
      </c>
      <c r="D2008" s="70">
        <v>13.43</v>
      </c>
      <c r="E2008" s="81">
        <f t="shared" si="31"/>
        <v>10.92</v>
      </c>
    </row>
    <row r="2009" spans="1:5" ht="12" customHeight="1">
      <c r="A2009" s="420" t="s">
        <v>36833</v>
      </c>
      <c r="B2009" s="70" t="s">
        <v>36834</v>
      </c>
      <c r="C2009" s="70" t="s">
        <v>14</v>
      </c>
      <c r="D2009" s="70">
        <v>33.58</v>
      </c>
      <c r="E2009" s="81">
        <f t="shared" si="31"/>
        <v>27.31</v>
      </c>
    </row>
    <row r="2010" spans="1:5" ht="12" customHeight="1">
      <c r="A2010" s="375" t="s">
        <v>36835</v>
      </c>
      <c r="B2010" s="80" t="s">
        <v>36836</v>
      </c>
      <c r="C2010" s="375" t="s">
        <v>13</v>
      </c>
      <c r="D2010" s="81">
        <v>33.58</v>
      </c>
      <c r="E2010" s="81">
        <f t="shared" si="31"/>
        <v>27.31</v>
      </c>
    </row>
    <row r="2011" spans="1:5" ht="12" customHeight="1">
      <c r="A2011" s="375" t="s">
        <v>36837</v>
      </c>
      <c r="B2011" s="80" t="s">
        <v>36838</v>
      </c>
      <c r="C2011" s="375" t="s">
        <v>14</v>
      </c>
      <c r="D2011" s="81">
        <v>6.29</v>
      </c>
      <c r="E2011" s="81">
        <f t="shared" si="31"/>
        <v>5.12</v>
      </c>
    </row>
    <row r="2012" spans="1:5" ht="11.45" customHeight="1">
      <c r="A2012" s="375" t="s">
        <v>36839</v>
      </c>
      <c r="B2012" s="80" t="s">
        <v>8182</v>
      </c>
      <c r="C2012" s="375" t="s">
        <v>14</v>
      </c>
      <c r="D2012" s="81">
        <v>40.299999999999997</v>
      </c>
      <c r="E2012" s="81">
        <f t="shared" si="31"/>
        <v>32.770000000000003</v>
      </c>
    </row>
    <row r="2013" spans="1:5" ht="12" customHeight="1">
      <c r="A2013" s="375" t="s">
        <v>36840</v>
      </c>
      <c r="B2013" s="80" t="s">
        <v>36841</v>
      </c>
      <c r="C2013" s="375" t="s">
        <v>13</v>
      </c>
      <c r="D2013" s="81">
        <v>26.86</v>
      </c>
      <c r="E2013" s="81">
        <f t="shared" si="31"/>
        <v>21.84</v>
      </c>
    </row>
    <row r="2014" spans="1:5" ht="12" customHeight="1">
      <c r="A2014" s="375" t="s">
        <v>36842</v>
      </c>
      <c r="B2014" s="80" t="s">
        <v>36843</v>
      </c>
      <c r="C2014" s="375" t="s">
        <v>14</v>
      </c>
      <c r="D2014" s="81">
        <v>319.02</v>
      </c>
      <c r="E2014" s="81">
        <f t="shared" si="31"/>
        <v>259.37</v>
      </c>
    </row>
    <row r="2015" spans="1:5" ht="12" customHeight="1">
      <c r="A2015" s="375" t="s">
        <v>36844</v>
      </c>
      <c r="B2015" s="80" t="s">
        <v>36845</v>
      </c>
      <c r="C2015" s="375" t="s">
        <v>14</v>
      </c>
      <c r="D2015" s="81">
        <v>112.49</v>
      </c>
      <c r="E2015" s="81">
        <f t="shared" si="31"/>
        <v>91.46</v>
      </c>
    </row>
    <row r="2016" spans="1:5" ht="12" customHeight="1">
      <c r="A2016" s="375" t="s">
        <v>36846</v>
      </c>
      <c r="B2016" s="80" t="s">
        <v>36847</v>
      </c>
      <c r="C2016" s="375" t="s">
        <v>14</v>
      </c>
      <c r="D2016" s="81">
        <v>583.5</v>
      </c>
      <c r="E2016" s="81">
        <f t="shared" si="31"/>
        <v>474.4</v>
      </c>
    </row>
    <row r="2017" spans="1:5" ht="11.45" customHeight="1">
      <c r="A2017" s="375" t="s">
        <v>36848</v>
      </c>
      <c r="B2017" s="80" t="s">
        <v>36849</v>
      </c>
      <c r="C2017" s="375" t="s">
        <v>14</v>
      </c>
      <c r="D2017" s="81">
        <v>90.23</v>
      </c>
      <c r="E2017" s="81">
        <f t="shared" si="31"/>
        <v>73.36</v>
      </c>
    </row>
    <row r="2018" spans="1:5" ht="12" customHeight="1">
      <c r="A2018" s="375" t="s">
        <v>36850</v>
      </c>
      <c r="B2018" s="80" t="s">
        <v>36851</v>
      </c>
      <c r="C2018" s="375" t="s">
        <v>14</v>
      </c>
      <c r="D2018" s="81">
        <v>973.73</v>
      </c>
      <c r="E2018" s="81">
        <f t="shared" si="31"/>
        <v>791.66</v>
      </c>
    </row>
    <row r="2019" spans="1:5" ht="12" customHeight="1">
      <c r="A2019" s="375" t="s">
        <v>36852</v>
      </c>
      <c r="B2019" s="80" t="s">
        <v>36853</v>
      </c>
      <c r="C2019" s="375" t="s">
        <v>14</v>
      </c>
      <c r="D2019" s="81">
        <v>446.33</v>
      </c>
      <c r="E2019" s="81">
        <f t="shared" si="31"/>
        <v>362.87</v>
      </c>
    </row>
    <row r="2020" spans="1:5" ht="12" customHeight="1">
      <c r="A2020" s="375" t="s">
        <v>36854</v>
      </c>
      <c r="B2020" s="80" t="s">
        <v>36855</v>
      </c>
      <c r="C2020" s="375" t="s">
        <v>33278</v>
      </c>
      <c r="D2020" s="81">
        <v>710.02</v>
      </c>
      <c r="E2020" s="81">
        <f t="shared" si="31"/>
        <v>577.26</v>
      </c>
    </row>
    <row r="2021" spans="1:5" ht="12" customHeight="1">
      <c r="A2021" s="375" t="s">
        <v>36856</v>
      </c>
      <c r="B2021" s="80" t="s">
        <v>36857</v>
      </c>
      <c r="C2021" s="375" t="s">
        <v>14</v>
      </c>
      <c r="D2021" s="81">
        <v>26.86</v>
      </c>
      <c r="E2021" s="81">
        <f t="shared" si="31"/>
        <v>21.84</v>
      </c>
    </row>
    <row r="2022" spans="1:5" ht="11.45" customHeight="1">
      <c r="A2022" s="375" t="s">
        <v>36858</v>
      </c>
      <c r="B2022" s="80" t="s">
        <v>36859</v>
      </c>
      <c r="C2022" s="375" t="s">
        <v>14</v>
      </c>
      <c r="D2022" s="81">
        <v>446.33</v>
      </c>
      <c r="E2022" s="81">
        <f t="shared" si="31"/>
        <v>362.87</v>
      </c>
    </row>
    <row r="2023" spans="1:5" ht="12" customHeight="1">
      <c r="A2023" s="375" t="s">
        <v>36860</v>
      </c>
      <c r="B2023" s="80" t="s">
        <v>36861</v>
      </c>
      <c r="C2023" s="375" t="s">
        <v>14</v>
      </c>
      <c r="D2023" s="81">
        <v>446.33</v>
      </c>
      <c r="E2023" s="81">
        <f t="shared" si="31"/>
        <v>362.87</v>
      </c>
    </row>
    <row r="2024" spans="1:5" ht="12" customHeight="1">
      <c r="A2024" s="375" t="s">
        <v>36862</v>
      </c>
      <c r="B2024" s="80" t="s">
        <v>36863</v>
      </c>
      <c r="C2024" s="375" t="s">
        <v>13</v>
      </c>
      <c r="D2024" s="81">
        <v>20.149999999999999</v>
      </c>
      <c r="E2024" s="81">
        <f t="shared" si="31"/>
        <v>16.39</v>
      </c>
    </row>
    <row r="2025" spans="1:5" ht="12" customHeight="1">
      <c r="A2025" s="375" t="s">
        <v>36864</v>
      </c>
      <c r="B2025" s="80" t="s">
        <v>36865</v>
      </c>
      <c r="C2025" s="375" t="s">
        <v>13</v>
      </c>
      <c r="D2025" s="81">
        <v>40.299999999999997</v>
      </c>
      <c r="E2025" s="81">
        <f t="shared" si="31"/>
        <v>32.770000000000003</v>
      </c>
    </row>
    <row r="2026" spans="1:5" ht="11.45" customHeight="1">
      <c r="A2026" s="375" t="s">
        <v>36866</v>
      </c>
      <c r="B2026" s="80" t="s">
        <v>36867</v>
      </c>
      <c r="C2026" s="375" t="s">
        <v>14</v>
      </c>
      <c r="D2026" s="81">
        <v>33.58</v>
      </c>
      <c r="E2026" s="81">
        <f t="shared" si="31"/>
        <v>27.31</v>
      </c>
    </row>
    <row r="2027" spans="1:5" ht="12" customHeight="1">
      <c r="A2027" s="375" t="s">
        <v>36868</v>
      </c>
      <c r="B2027" s="80" t="s">
        <v>8183</v>
      </c>
      <c r="C2027" s="375" t="s">
        <v>13</v>
      </c>
      <c r="D2027" s="81">
        <v>33.58</v>
      </c>
      <c r="E2027" s="81">
        <f t="shared" si="31"/>
        <v>27.31</v>
      </c>
    </row>
    <row r="2028" spans="1:5" ht="12" customHeight="1">
      <c r="A2028" s="375" t="s">
        <v>36869</v>
      </c>
      <c r="B2028" s="80" t="s">
        <v>36870</v>
      </c>
      <c r="C2028" s="375" t="s">
        <v>14</v>
      </c>
      <c r="D2028" s="81">
        <v>16.79</v>
      </c>
      <c r="E2028" s="81">
        <f t="shared" si="31"/>
        <v>13.66</v>
      </c>
    </row>
    <row r="2029" spans="1:5" ht="12" customHeight="1">
      <c r="A2029" s="375" t="s">
        <v>36871</v>
      </c>
      <c r="B2029" s="80" t="s">
        <v>36872</v>
      </c>
      <c r="C2029" s="375" t="s">
        <v>13</v>
      </c>
      <c r="D2029" s="81">
        <v>3.35</v>
      </c>
      <c r="E2029" s="81">
        <f t="shared" si="31"/>
        <v>2.73</v>
      </c>
    </row>
    <row r="2030" spans="1:5" ht="12" customHeight="1">
      <c r="A2030" s="375" t="s">
        <v>36873</v>
      </c>
      <c r="B2030" s="80" t="s">
        <v>36874</v>
      </c>
      <c r="C2030" s="375" t="s">
        <v>13</v>
      </c>
      <c r="D2030" s="81">
        <v>6.71</v>
      </c>
      <c r="E2030" s="81">
        <f t="shared" si="31"/>
        <v>5.46</v>
      </c>
    </row>
    <row r="2031" spans="1:5" ht="11.85" customHeight="1">
      <c r="A2031" s="375" t="s">
        <v>36875</v>
      </c>
      <c r="B2031" s="80" t="s">
        <v>36876</v>
      </c>
      <c r="C2031" s="375" t="s">
        <v>13</v>
      </c>
      <c r="D2031" s="81">
        <v>2.0099999999999998</v>
      </c>
      <c r="E2031" s="81">
        <f t="shared" si="31"/>
        <v>1.64</v>
      </c>
    </row>
    <row r="2032" spans="1:5" ht="169.5" customHeight="1">
      <c r="A2032" s="375" t="s">
        <v>36877</v>
      </c>
      <c r="B2032" s="80" t="s">
        <v>36878</v>
      </c>
      <c r="C2032" s="375" t="s">
        <v>13</v>
      </c>
      <c r="D2032" s="81">
        <v>20.149999999999999</v>
      </c>
      <c r="E2032" s="81">
        <f t="shared" si="31"/>
        <v>16.39</v>
      </c>
    </row>
    <row r="2033" spans="1:5" ht="45.95" customHeight="1">
      <c r="A2033" s="375" t="s">
        <v>36879</v>
      </c>
      <c r="B2033" s="80" t="s">
        <v>36880</v>
      </c>
      <c r="C2033" s="375" t="s">
        <v>14</v>
      </c>
      <c r="D2033" s="81">
        <v>20.149999999999999</v>
      </c>
      <c r="E2033" s="81">
        <f t="shared" si="31"/>
        <v>16.39</v>
      </c>
    </row>
    <row r="2034" spans="1:5" ht="12" customHeight="1">
      <c r="A2034" s="375" t="s">
        <v>36881</v>
      </c>
      <c r="B2034" s="80" t="s">
        <v>36882</v>
      </c>
      <c r="C2034" s="375" t="s">
        <v>16</v>
      </c>
      <c r="D2034" s="81">
        <v>401.94</v>
      </c>
      <c r="E2034" s="81">
        <f t="shared" si="31"/>
        <v>326.79000000000002</v>
      </c>
    </row>
    <row r="2035" spans="1:5" ht="12" customHeight="1">
      <c r="A2035" s="375" t="s">
        <v>36883</v>
      </c>
      <c r="B2035" s="80" t="s">
        <v>36884</v>
      </c>
      <c r="C2035" s="375" t="s">
        <v>14</v>
      </c>
      <c r="D2035" s="81">
        <v>16.79</v>
      </c>
      <c r="E2035" s="81">
        <f t="shared" si="31"/>
        <v>13.66</v>
      </c>
    </row>
    <row r="2036" spans="1:5" ht="11.45" customHeight="1">
      <c r="A2036" s="375" t="s">
        <v>36885</v>
      </c>
      <c r="B2036" s="80" t="s">
        <v>36886</v>
      </c>
      <c r="C2036" s="375" t="s">
        <v>33278</v>
      </c>
      <c r="D2036" s="81">
        <v>710.02</v>
      </c>
      <c r="E2036" s="81">
        <f t="shared" si="31"/>
        <v>577.26</v>
      </c>
    </row>
    <row r="2037" spans="1:5" ht="12" customHeight="1">
      <c r="A2037" s="375" t="s">
        <v>36887</v>
      </c>
      <c r="B2037" s="80" t="s">
        <v>36888</v>
      </c>
      <c r="C2037" s="375" t="s">
        <v>14</v>
      </c>
      <c r="D2037" s="81">
        <v>201.51</v>
      </c>
      <c r="E2037" s="81">
        <f t="shared" si="31"/>
        <v>163.83000000000001</v>
      </c>
    </row>
    <row r="2038" spans="1:5" ht="12" customHeight="1">
      <c r="A2038" s="375" t="s">
        <v>36889</v>
      </c>
      <c r="B2038" s="80" t="s">
        <v>36890</v>
      </c>
      <c r="C2038" s="375" t="s">
        <v>14</v>
      </c>
      <c r="D2038" s="81">
        <v>53.73</v>
      </c>
      <c r="E2038" s="81">
        <f t="shared" si="31"/>
        <v>43.69</v>
      </c>
    </row>
    <row r="2039" spans="1:5" ht="12" customHeight="1">
      <c r="A2039" s="375" t="s">
        <v>36891</v>
      </c>
      <c r="B2039" s="80" t="s">
        <v>36892</v>
      </c>
      <c r="C2039" s="375" t="s">
        <v>14</v>
      </c>
      <c r="D2039" s="81">
        <v>7.13</v>
      </c>
      <c r="E2039" s="81">
        <f t="shared" si="31"/>
        <v>5.8</v>
      </c>
    </row>
    <row r="2040" spans="1:5" ht="12" customHeight="1">
      <c r="A2040" s="375" t="s">
        <v>36893</v>
      </c>
      <c r="B2040" s="80" t="s">
        <v>36894</v>
      </c>
      <c r="C2040" s="375" t="s">
        <v>14</v>
      </c>
      <c r="D2040" s="81">
        <v>67.17</v>
      </c>
      <c r="E2040" s="81">
        <f t="shared" si="31"/>
        <v>54.61</v>
      </c>
    </row>
    <row r="2041" spans="1:5" ht="11.45" customHeight="1">
      <c r="A2041" s="375" t="s">
        <v>36895</v>
      </c>
      <c r="B2041" s="80" t="s">
        <v>36896</v>
      </c>
      <c r="C2041" s="375" t="s">
        <v>14</v>
      </c>
      <c r="D2041" s="81">
        <v>134.34</v>
      </c>
      <c r="E2041" s="81">
        <f t="shared" si="31"/>
        <v>109.22</v>
      </c>
    </row>
    <row r="2042" spans="1:5" ht="12" customHeight="1">
      <c r="A2042" s="375" t="s">
        <v>36897</v>
      </c>
      <c r="B2042" s="80" t="s">
        <v>36898</v>
      </c>
      <c r="C2042" s="375" t="s">
        <v>14</v>
      </c>
      <c r="D2042" s="81">
        <v>100.75</v>
      </c>
      <c r="E2042" s="81">
        <f t="shared" si="31"/>
        <v>81.92</v>
      </c>
    </row>
    <row r="2043" spans="1:5" ht="12" customHeight="1">
      <c r="A2043" s="375" t="s">
        <v>36899</v>
      </c>
      <c r="B2043" s="80" t="s">
        <v>36900</v>
      </c>
      <c r="C2043" s="375" t="s">
        <v>14</v>
      </c>
      <c r="D2043" s="81">
        <v>446.33</v>
      </c>
      <c r="E2043" s="81">
        <f t="shared" si="31"/>
        <v>362.87</v>
      </c>
    </row>
    <row r="2044" spans="1:5" ht="12" customHeight="1">
      <c r="A2044" s="375" t="s">
        <v>36901</v>
      </c>
      <c r="B2044" s="80" t="s">
        <v>36902</v>
      </c>
      <c r="C2044" s="375" t="s">
        <v>14</v>
      </c>
      <c r="D2044" s="81">
        <v>446.33</v>
      </c>
      <c r="E2044" s="81">
        <f t="shared" si="31"/>
        <v>362.87</v>
      </c>
    </row>
    <row r="2045" spans="1:5" ht="11.45" customHeight="1">
      <c r="A2045" s="375" t="s">
        <v>36903</v>
      </c>
      <c r="B2045" s="80" t="s">
        <v>36904</v>
      </c>
      <c r="C2045" s="375" t="s">
        <v>14</v>
      </c>
      <c r="D2045" s="81">
        <v>446.33</v>
      </c>
      <c r="E2045" s="81">
        <f t="shared" si="31"/>
        <v>362.87</v>
      </c>
    </row>
    <row r="2046" spans="1:5" ht="12" customHeight="1">
      <c r="A2046" s="375" t="s">
        <v>36905</v>
      </c>
      <c r="B2046" s="80" t="s">
        <v>36906</v>
      </c>
      <c r="C2046" s="375" t="s">
        <v>33278</v>
      </c>
      <c r="D2046" s="81">
        <v>710.02</v>
      </c>
      <c r="E2046" s="81">
        <f t="shared" si="31"/>
        <v>577.26</v>
      </c>
    </row>
    <row r="2047" spans="1:5" ht="12" customHeight="1">
      <c r="A2047" s="375" t="s">
        <v>36907</v>
      </c>
      <c r="B2047" s="80" t="s">
        <v>36908</v>
      </c>
      <c r="C2047" s="375" t="s">
        <v>14</v>
      </c>
      <c r="D2047" s="81">
        <v>67.17</v>
      </c>
      <c r="E2047" s="81">
        <f t="shared" si="31"/>
        <v>54.61</v>
      </c>
    </row>
    <row r="2048" spans="1:5" ht="12" customHeight="1">
      <c r="A2048" s="375" t="s">
        <v>36909</v>
      </c>
      <c r="B2048" s="80" t="s">
        <v>36910</v>
      </c>
      <c r="C2048" s="375" t="s">
        <v>14</v>
      </c>
      <c r="D2048" s="81">
        <v>268.69</v>
      </c>
      <c r="E2048" s="81">
        <f t="shared" si="31"/>
        <v>218.45</v>
      </c>
    </row>
    <row r="2049" spans="1:5" ht="21.95" customHeight="1">
      <c r="A2049" s="375" t="s">
        <v>33234</v>
      </c>
      <c r="B2049" s="80"/>
      <c r="C2049" s="375"/>
      <c r="D2049" s="81"/>
      <c r="E2049" s="81">
        <f t="shared" si="31"/>
        <v>0</v>
      </c>
    </row>
    <row r="2050" spans="1:5" ht="12" customHeight="1">
      <c r="A2050" s="375" t="s">
        <v>33235</v>
      </c>
      <c r="B2050" s="80" t="s">
        <v>14652</v>
      </c>
      <c r="C2050" s="375" t="s">
        <v>33236</v>
      </c>
      <c r="D2050" s="81"/>
      <c r="E2050" s="81">
        <f t="shared" si="31"/>
        <v>0</v>
      </c>
    </row>
    <row r="2051" spans="1:5" ht="11.45" customHeight="1">
      <c r="A2051" s="375"/>
      <c r="B2051" s="80"/>
      <c r="C2051" s="375"/>
      <c r="D2051" s="81"/>
      <c r="E2051" s="81">
        <f t="shared" si="31"/>
        <v>0</v>
      </c>
    </row>
    <row r="2052" spans="1:5" ht="12" customHeight="1">
      <c r="A2052" s="375" t="s">
        <v>36911</v>
      </c>
      <c r="B2052" s="80" t="s">
        <v>36912</v>
      </c>
      <c r="C2052" s="375" t="s">
        <v>13</v>
      </c>
      <c r="D2052" s="81">
        <v>13.43</v>
      </c>
      <c r="E2052" s="81">
        <f t="shared" si="31"/>
        <v>10.92</v>
      </c>
    </row>
    <row r="2053" spans="1:5" ht="12" customHeight="1">
      <c r="A2053" s="375" t="s">
        <v>36913</v>
      </c>
      <c r="B2053" s="80" t="s">
        <v>36914</v>
      </c>
      <c r="C2053" s="375" t="s">
        <v>13</v>
      </c>
      <c r="D2053" s="81">
        <v>33.58</v>
      </c>
      <c r="E2053" s="81">
        <f t="shared" ref="E2053:E2116" si="32">ROUNDUP(D2053/1.23,2)</f>
        <v>27.31</v>
      </c>
    </row>
    <row r="2054" spans="1:5" ht="12" customHeight="1">
      <c r="A2054" s="375" t="s">
        <v>36915</v>
      </c>
      <c r="B2054" s="80" t="s">
        <v>36916</v>
      </c>
      <c r="C2054" s="375" t="s">
        <v>14</v>
      </c>
      <c r="D2054" s="81">
        <v>13.43</v>
      </c>
      <c r="E2054" s="81">
        <f t="shared" si="32"/>
        <v>10.92</v>
      </c>
    </row>
    <row r="2055" spans="1:5" ht="11.45" customHeight="1">
      <c r="A2055" s="417" t="s">
        <v>36917</v>
      </c>
      <c r="B2055" s="418" t="s">
        <v>36918</v>
      </c>
      <c r="C2055" s="418" t="s">
        <v>14</v>
      </c>
      <c r="D2055" s="70">
        <v>67.17</v>
      </c>
      <c r="E2055" s="81">
        <f t="shared" si="32"/>
        <v>54.61</v>
      </c>
    </row>
    <row r="2056" spans="1:5" ht="12" customHeight="1">
      <c r="A2056" s="419" t="s">
        <v>36919</v>
      </c>
      <c r="B2056" s="376" t="s">
        <v>36920</v>
      </c>
      <c r="C2056" s="377" t="s">
        <v>33278</v>
      </c>
      <c r="D2056" s="70">
        <v>710.02</v>
      </c>
      <c r="E2056" s="81">
        <f t="shared" si="32"/>
        <v>577.26</v>
      </c>
    </row>
    <row r="2057" spans="1:5" ht="12" customHeight="1">
      <c r="A2057" s="420" t="s">
        <v>36921</v>
      </c>
      <c r="B2057" s="70" t="s">
        <v>36922</v>
      </c>
      <c r="C2057" s="70" t="s">
        <v>11</v>
      </c>
      <c r="D2057" s="70">
        <v>28.88</v>
      </c>
      <c r="E2057" s="81">
        <f t="shared" si="32"/>
        <v>23.48</v>
      </c>
    </row>
    <row r="2058" spans="1:5" ht="12" customHeight="1">
      <c r="A2058" s="375" t="s">
        <v>36923</v>
      </c>
      <c r="B2058" s="80" t="s">
        <v>36924</v>
      </c>
      <c r="C2058" s="375" t="s">
        <v>11</v>
      </c>
      <c r="D2058" s="81">
        <v>29.51</v>
      </c>
      <c r="E2058" s="81">
        <f t="shared" si="32"/>
        <v>24</v>
      </c>
    </row>
    <row r="2059" spans="1:5" ht="12" customHeight="1">
      <c r="A2059" s="375" t="s">
        <v>36925</v>
      </c>
      <c r="B2059" s="80" t="s">
        <v>36926</v>
      </c>
      <c r="C2059" s="375" t="s">
        <v>14</v>
      </c>
      <c r="D2059" s="81">
        <v>206.32</v>
      </c>
      <c r="E2059" s="81">
        <f t="shared" si="32"/>
        <v>167.74</v>
      </c>
    </row>
    <row r="2060" spans="1:5" ht="11.45" customHeight="1">
      <c r="A2060" s="375" t="s">
        <v>36927</v>
      </c>
      <c r="B2060" s="80" t="s">
        <v>36928</v>
      </c>
      <c r="C2060" s="375" t="s">
        <v>14</v>
      </c>
      <c r="D2060" s="81">
        <v>1544.06</v>
      </c>
      <c r="E2060" s="81">
        <f t="shared" si="32"/>
        <v>1255.3399999999999</v>
      </c>
    </row>
    <row r="2061" spans="1:5" ht="12" customHeight="1">
      <c r="A2061" s="375" t="s">
        <v>36929</v>
      </c>
      <c r="B2061" s="80" t="s">
        <v>36930</v>
      </c>
      <c r="C2061" s="375" t="s">
        <v>14</v>
      </c>
      <c r="D2061" s="81">
        <v>703.4</v>
      </c>
      <c r="E2061" s="81">
        <f t="shared" si="32"/>
        <v>571.87</v>
      </c>
    </row>
    <row r="2062" spans="1:5" ht="12" customHeight="1">
      <c r="A2062" s="375" t="s">
        <v>36931</v>
      </c>
      <c r="B2062" s="80" t="s">
        <v>36932</v>
      </c>
      <c r="C2062" s="375" t="s">
        <v>14</v>
      </c>
      <c r="D2062" s="81">
        <v>696.69</v>
      </c>
      <c r="E2062" s="81">
        <f t="shared" si="32"/>
        <v>566.41999999999996</v>
      </c>
    </row>
    <row r="2063" spans="1:5" ht="12" customHeight="1">
      <c r="A2063" s="375" t="s">
        <v>36933</v>
      </c>
      <c r="B2063" s="80" t="s">
        <v>36934</v>
      </c>
      <c r="C2063" s="375" t="s">
        <v>13</v>
      </c>
      <c r="D2063" s="81">
        <v>52.84</v>
      </c>
      <c r="E2063" s="81">
        <f t="shared" si="32"/>
        <v>42.96</v>
      </c>
    </row>
    <row r="2064" spans="1:5" ht="21.95" customHeight="1">
      <c r="A2064" s="375" t="s">
        <v>36935</v>
      </c>
      <c r="B2064" s="80" t="s">
        <v>36936</v>
      </c>
      <c r="C2064" s="375" t="s">
        <v>14</v>
      </c>
      <c r="D2064" s="81">
        <v>124.67</v>
      </c>
      <c r="E2064" s="81">
        <f t="shared" si="32"/>
        <v>101.36</v>
      </c>
    </row>
    <row r="2065" spans="1:5" ht="21.95" customHeight="1">
      <c r="A2065" s="375" t="s">
        <v>36937</v>
      </c>
      <c r="B2065" s="80" t="s">
        <v>36938</v>
      </c>
      <c r="C2065" s="375" t="s">
        <v>14</v>
      </c>
      <c r="D2065" s="81">
        <v>99.81</v>
      </c>
      <c r="E2065" s="81">
        <f t="shared" si="32"/>
        <v>81.150000000000006</v>
      </c>
    </row>
    <row r="2066" spans="1:5" ht="21.95" customHeight="1">
      <c r="A2066" s="375" t="s">
        <v>36939</v>
      </c>
      <c r="B2066" s="80" t="s">
        <v>36940</v>
      </c>
      <c r="C2066" s="375" t="s">
        <v>14</v>
      </c>
      <c r="D2066" s="81">
        <v>109.88</v>
      </c>
      <c r="E2066" s="81">
        <f t="shared" si="32"/>
        <v>89.34</v>
      </c>
    </row>
    <row r="2067" spans="1:5" ht="21.95" customHeight="1">
      <c r="A2067" s="375" t="s">
        <v>36941</v>
      </c>
      <c r="B2067" s="80" t="s">
        <v>36942</v>
      </c>
      <c r="C2067" s="375" t="s">
        <v>13</v>
      </c>
      <c r="D2067" s="81">
        <v>119</v>
      </c>
      <c r="E2067" s="81">
        <f t="shared" si="32"/>
        <v>96.75</v>
      </c>
    </row>
    <row r="2068" spans="1:5" ht="11.45" customHeight="1">
      <c r="A2068" s="375" t="s">
        <v>36943</v>
      </c>
      <c r="B2068" s="80" t="s">
        <v>36944</v>
      </c>
      <c r="C2068" s="375" t="s">
        <v>13</v>
      </c>
      <c r="D2068" s="81">
        <v>202.88</v>
      </c>
      <c r="E2068" s="81">
        <f t="shared" si="32"/>
        <v>164.95</v>
      </c>
    </row>
    <row r="2069" spans="1:5" ht="12" customHeight="1">
      <c r="A2069" s="375" t="s">
        <v>36945</v>
      </c>
      <c r="B2069" s="80" t="s">
        <v>36946</v>
      </c>
      <c r="C2069" s="375" t="s">
        <v>14</v>
      </c>
      <c r="D2069" s="81">
        <v>34.07</v>
      </c>
      <c r="E2069" s="81">
        <f t="shared" si="32"/>
        <v>27.7</v>
      </c>
    </row>
    <row r="2070" spans="1:5" ht="12" customHeight="1">
      <c r="A2070" s="375" t="s">
        <v>36947</v>
      </c>
      <c r="B2070" s="80" t="s">
        <v>36948</v>
      </c>
      <c r="C2070" s="375" t="s">
        <v>14</v>
      </c>
      <c r="D2070" s="81">
        <v>61.27</v>
      </c>
      <c r="E2070" s="81">
        <f t="shared" si="32"/>
        <v>49.82</v>
      </c>
    </row>
    <row r="2071" spans="1:5" ht="12" customHeight="1">
      <c r="A2071" s="375" t="s">
        <v>36949</v>
      </c>
      <c r="B2071" s="80" t="s">
        <v>36950</v>
      </c>
      <c r="C2071" s="375" t="s">
        <v>14</v>
      </c>
      <c r="D2071" s="81">
        <v>685.45</v>
      </c>
      <c r="E2071" s="81">
        <f t="shared" si="32"/>
        <v>557.28</v>
      </c>
    </row>
    <row r="2072" spans="1:5" ht="12" customHeight="1">
      <c r="A2072" s="375" t="s">
        <v>36951</v>
      </c>
      <c r="B2072" s="80" t="s">
        <v>36952</v>
      </c>
      <c r="C2072" s="375" t="s">
        <v>14</v>
      </c>
      <c r="D2072" s="81">
        <v>487.6</v>
      </c>
      <c r="E2072" s="81">
        <f t="shared" si="32"/>
        <v>396.43</v>
      </c>
    </row>
    <row r="2073" spans="1:5" ht="11.45" customHeight="1">
      <c r="A2073" s="375" t="s">
        <v>36953</v>
      </c>
      <c r="B2073" s="80" t="s">
        <v>36954</v>
      </c>
      <c r="C2073" s="375" t="s">
        <v>13</v>
      </c>
      <c r="D2073" s="81">
        <v>107.63</v>
      </c>
      <c r="E2073" s="81">
        <f t="shared" si="32"/>
        <v>87.51</v>
      </c>
    </row>
    <row r="2074" spans="1:5" ht="12" customHeight="1">
      <c r="A2074" s="375" t="s">
        <v>36955</v>
      </c>
      <c r="B2074" s="80" t="s">
        <v>36956</v>
      </c>
      <c r="C2074" s="375" t="s">
        <v>13</v>
      </c>
      <c r="D2074" s="81">
        <v>130.80000000000001</v>
      </c>
      <c r="E2074" s="81">
        <f t="shared" si="32"/>
        <v>106.35</v>
      </c>
    </row>
    <row r="2075" spans="1:5" ht="12" customHeight="1">
      <c r="A2075" s="375" t="s">
        <v>36957</v>
      </c>
      <c r="B2075" s="80" t="s">
        <v>36958</v>
      </c>
      <c r="C2075" s="375" t="s">
        <v>14</v>
      </c>
      <c r="D2075" s="81">
        <v>3252.07</v>
      </c>
      <c r="E2075" s="81">
        <f t="shared" si="32"/>
        <v>2643.96</v>
      </c>
    </row>
    <row r="2076" spans="1:5" ht="12" customHeight="1">
      <c r="A2076" s="375" t="s">
        <v>36959</v>
      </c>
      <c r="B2076" s="80" t="s">
        <v>36960</v>
      </c>
      <c r="C2076" s="375" t="s">
        <v>14</v>
      </c>
      <c r="D2076" s="81">
        <v>553.96</v>
      </c>
      <c r="E2076" s="81">
        <f t="shared" si="32"/>
        <v>450.38</v>
      </c>
    </row>
    <row r="2077" spans="1:5" ht="11.45" customHeight="1">
      <c r="A2077" s="375" t="s">
        <v>36961</v>
      </c>
      <c r="B2077" s="80" t="s">
        <v>36962</v>
      </c>
      <c r="C2077" s="375" t="s">
        <v>14</v>
      </c>
      <c r="D2077" s="81">
        <v>534.23</v>
      </c>
      <c r="E2077" s="81">
        <f t="shared" si="32"/>
        <v>434.34</v>
      </c>
    </row>
    <row r="2078" spans="1:5" ht="12" customHeight="1">
      <c r="A2078" s="375" t="s">
        <v>36963</v>
      </c>
      <c r="B2078" s="80" t="s">
        <v>36964</v>
      </c>
      <c r="C2078" s="375" t="s">
        <v>14</v>
      </c>
      <c r="D2078" s="81">
        <v>2037.2</v>
      </c>
      <c r="E2078" s="81">
        <f t="shared" si="32"/>
        <v>1656.27</v>
      </c>
    </row>
    <row r="2079" spans="1:5" ht="12.95" customHeight="1">
      <c r="A2079" s="375" t="s">
        <v>36965</v>
      </c>
      <c r="B2079" s="80" t="s">
        <v>36966</v>
      </c>
      <c r="C2079" s="375" t="s">
        <v>14</v>
      </c>
      <c r="D2079" s="81">
        <v>3819.66</v>
      </c>
      <c r="E2079" s="81">
        <f t="shared" si="32"/>
        <v>3105.42</v>
      </c>
    </row>
    <row r="2080" spans="1:5" ht="169.5" customHeight="1">
      <c r="A2080" s="375" t="s">
        <v>36967</v>
      </c>
      <c r="B2080" s="80" t="s">
        <v>36968</v>
      </c>
      <c r="C2080" s="375" t="s">
        <v>14</v>
      </c>
      <c r="D2080" s="81">
        <v>27028.07</v>
      </c>
      <c r="E2080" s="81">
        <f t="shared" si="32"/>
        <v>21974.05</v>
      </c>
    </row>
    <row r="2081" spans="1:5" ht="45.95" customHeight="1">
      <c r="A2081" s="375" t="s">
        <v>36969</v>
      </c>
      <c r="B2081" s="80" t="s">
        <v>36970</v>
      </c>
      <c r="C2081" s="375" t="s">
        <v>14</v>
      </c>
      <c r="D2081" s="81">
        <v>1976.48</v>
      </c>
      <c r="E2081" s="81">
        <f t="shared" si="32"/>
        <v>1606.9</v>
      </c>
    </row>
    <row r="2082" spans="1:5" ht="12" customHeight="1">
      <c r="A2082" s="375" t="s">
        <v>36971</v>
      </c>
      <c r="B2082" s="80" t="s">
        <v>36972</v>
      </c>
      <c r="C2082" s="375" t="s">
        <v>14</v>
      </c>
      <c r="D2082" s="81">
        <v>789.72</v>
      </c>
      <c r="E2082" s="81">
        <f t="shared" si="32"/>
        <v>642.04999999999995</v>
      </c>
    </row>
    <row r="2083" spans="1:5" ht="12" customHeight="1">
      <c r="A2083" s="375" t="s">
        <v>36973</v>
      </c>
      <c r="B2083" s="80" t="s">
        <v>36974</v>
      </c>
      <c r="C2083" s="375" t="s">
        <v>14</v>
      </c>
      <c r="D2083" s="81">
        <v>4589.9399999999996</v>
      </c>
      <c r="E2083" s="81">
        <f t="shared" si="32"/>
        <v>3731.66</v>
      </c>
    </row>
    <row r="2084" spans="1:5" ht="11.45" customHeight="1">
      <c r="A2084" s="375" t="s">
        <v>36975</v>
      </c>
      <c r="B2084" s="80" t="s">
        <v>36976</v>
      </c>
      <c r="C2084" s="375" t="s">
        <v>14</v>
      </c>
      <c r="D2084" s="81">
        <v>299.45</v>
      </c>
      <c r="E2084" s="81">
        <f t="shared" si="32"/>
        <v>243.46</v>
      </c>
    </row>
    <row r="2085" spans="1:5" ht="21.95" customHeight="1">
      <c r="A2085" s="375" t="s">
        <v>36977</v>
      </c>
      <c r="B2085" s="80" t="s">
        <v>36978</v>
      </c>
      <c r="C2085" s="375" t="s">
        <v>14</v>
      </c>
      <c r="D2085" s="81">
        <v>761.56</v>
      </c>
      <c r="E2085" s="81">
        <f t="shared" si="32"/>
        <v>619.16</v>
      </c>
    </row>
    <row r="2086" spans="1:5" ht="21.95" customHeight="1">
      <c r="A2086" s="375" t="s">
        <v>36979</v>
      </c>
      <c r="B2086" s="80" t="s">
        <v>36980</v>
      </c>
      <c r="C2086" s="375" t="s">
        <v>34192</v>
      </c>
      <c r="D2086" s="81">
        <v>755.07</v>
      </c>
      <c r="E2086" s="81">
        <f t="shared" si="32"/>
        <v>613.88</v>
      </c>
    </row>
    <row r="2087" spans="1:5" ht="21.95" customHeight="1">
      <c r="A2087" s="375" t="s">
        <v>36981</v>
      </c>
      <c r="B2087" s="80" t="s">
        <v>36982</v>
      </c>
      <c r="C2087" s="375" t="s">
        <v>14</v>
      </c>
      <c r="D2087" s="81">
        <v>349.81</v>
      </c>
      <c r="E2087" s="81">
        <f t="shared" si="32"/>
        <v>284.39999999999998</v>
      </c>
    </row>
    <row r="2088" spans="1:5" ht="12" customHeight="1">
      <c r="A2088" s="375" t="s">
        <v>36983</v>
      </c>
      <c r="B2088" s="80" t="s">
        <v>36984</v>
      </c>
      <c r="C2088" s="375" t="s">
        <v>14</v>
      </c>
      <c r="D2088" s="81">
        <v>122.4</v>
      </c>
      <c r="E2088" s="81">
        <f t="shared" si="32"/>
        <v>99.52</v>
      </c>
    </row>
    <row r="2089" spans="1:5" ht="21.95" customHeight="1">
      <c r="A2089" s="375" t="s">
        <v>36985</v>
      </c>
      <c r="B2089" s="80" t="s">
        <v>36986</v>
      </c>
      <c r="C2089" s="375" t="s">
        <v>14</v>
      </c>
      <c r="D2089" s="81">
        <v>561.54</v>
      </c>
      <c r="E2089" s="81">
        <f t="shared" si="32"/>
        <v>456.54</v>
      </c>
    </row>
    <row r="2090" spans="1:5" ht="21.95" customHeight="1">
      <c r="A2090" s="375" t="s">
        <v>36987</v>
      </c>
      <c r="B2090" s="80" t="s">
        <v>36988</v>
      </c>
      <c r="C2090" s="375" t="s">
        <v>14</v>
      </c>
      <c r="D2090" s="81">
        <v>542.19000000000005</v>
      </c>
      <c r="E2090" s="81">
        <f t="shared" si="32"/>
        <v>440.81</v>
      </c>
    </row>
    <row r="2091" spans="1:5" ht="21.95" customHeight="1">
      <c r="A2091" s="375" t="s">
        <v>36989</v>
      </c>
      <c r="B2091" s="80" t="s">
        <v>36990</v>
      </c>
      <c r="C2091" s="375" t="s">
        <v>14</v>
      </c>
      <c r="D2091" s="81">
        <v>100.37</v>
      </c>
      <c r="E2091" s="81">
        <f t="shared" si="32"/>
        <v>81.61</v>
      </c>
    </row>
    <row r="2092" spans="1:5" ht="21.95" customHeight="1">
      <c r="A2092" s="375" t="s">
        <v>36991</v>
      </c>
      <c r="B2092" s="80" t="s">
        <v>36992</v>
      </c>
      <c r="C2092" s="375" t="s">
        <v>14</v>
      </c>
      <c r="D2092" s="81">
        <v>1139.53</v>
      </c>
      <c r="E2092" s="81">
        <f t="shared" si="32"/>
        <v>926.45</v>
      </c>
    </row>
    <row r="2093" spans="1:5" ht="21.95" customHeight="1">
      <c r="A2093" s="375" t="s">
        <v>36993</v>
      </c>
      <c r="B2093" s="80" t="s">
        <v>36994</v>
      </c>
      <c r="C2093" s="375" t="s">
        <v>14</v>
      </c>
      <c r="D2093" s="81">
        <v>1200.42</v>
      </c>
      <c r="E2093" s="81">
        <f t="shared" si="32"/>
        <v>975.96</v>
      </c>
    </row>
    <row r="2094" spans="1:5" ht="21.95" customHeight="1">
      <c r="A2094" s="375" t="s">
        <v>36995</v>
      </c>
      <c r="B2094" s="80" t="s">
        <v>36996</v>
      </c>
      <c r="C2094" s="375" t="s">
        <v>14</v>
      </c>
      <c r="D2094" s="81">
        <v>18895.79</v>
      </c>
      <c r="E2094" s="81">
        <f t="shared" si="32"/>
        <v>15362.44</v>
      </c>
    </row>
    <row r="2095" spans="1:5" ht="12" customHeight="1">
      <c r="A2095" s="375" t="s">
        <v>36997</v>
      </c>
      <c r="B2095" s="80" t="s">
        <v>36998</v>
      </c>
      <c r="C2095" s="375" t="s">
        <v>14</v>
      </c>
      <c r="D2095" s="81">
        <v>28071.4</v>
      </c>
      <c r="E2095" s="81">
        <f t="shared" si="32"/>
        <v>22822.28</v>
      </c>
    </row>
    <row r="2096" spans="1:5" ht="12" customHeight="1">
      <c r="A2096" s="375" t="s">
        <v>36999</v>
      </c>
      <c r="B2096" s="80" t="s">
        <v>37000</v>
      </c>
      <c r="C2096" s="375" t="s">
        <v>14</v>
      </c>
      <c r="D2096" s="81">
        <v>26601.75</v>
      </c>
      <c r="E2096" s="81">
        <f t="shared" si="32"/>
        <v>21627.439999999999</v>
      </c>
    </row>
    <row r="2097" spans="1:5" ht="21.95" customHeight="1">
      <c r="A2097" s="375" t="s">
        <v>37001</v>
      </c>
      <c r="B2097" s="80" t="s">
        <v>37002</v>
      </c>
      <c r="C2097" s="375" t="s">
        <v>14</v>
      </c>
      <c r="D2097" s="81">
        <v>26358.32</v>
      </c>
      <c r="E2097" s="81">
        <f t="shared" si="32"/>
        <v>21429.53</v>
      </c>
    </row>
    <row r="2098" spans="1:5" ht="11.45" customHeight="1">
      <c r="A2098" s="375" t="s">
        <v>37003</v>
      </c>
      <c r="B2098" s="80" t="s">
        <v>37004</v>
      </c>
      <c r="C2098" s="375" t="s">
        <v>14</v>
      </c>
      <c r="D2098" s="81">
        <v>34515.68</v>
      </c>
      <c r="E2098" s="81">
        <f t="shared" si="32"/>
        <v>28061.53</v>
      </c>
    </row>
    <row r="2099" spans="1:5" ht="12" customHeight="1">
      <c r="A2099" s="375" t="s">
        <v>33234</v>
      </c>
      <c r="B2099" s="80"/>
      <c r="C2099" s="375"/>
      <c r="D2099" s="81"/>
      <c r="E2099" s="81">
        <f t="shared" si="32"/>
        <v>0</v>
      </c>
    </row>
    <row r="2100" spans="1:5" ht="12" customHeight="1">
      <c r="A2100" s="375" t="s">
        <v>33235</v>
      </c>
      <c r="B2100" s="80" t="s">
        <v>14652</v>
      </c>
      <c r="C2100" s="375" t="s">
        <v>33236</v>
      </c>
      <c r="D2100" s="81"/>
      <c r="E2100" s="81">
        <f t="shared" si="32"/>
        <v>0</v>
      </c>
    </row>
    <row r="2101" spans="1:5" ht="12" customHeight="1">
      <c r="A2101" s="375"/>
      <c r="B2101" s="80"/>
      <c r="C2101" s="375"/>
      <c r="D2101" s="81"/>
      <c r="E2101" s="81">
        <f t="shared" si="32"/>
        <v>0</v>
      </c>
    </row>
    <row r="2102" spans="1:5" ht="21.95" customHeight="1">
      <c r="A2102" s="375" t="s">
        <v>37005</v>
      </c>
      <c r="B2102" s="80" t="s">
        <v>37006</v>
      </c>
      <c r="C2102" s="375" t="s">
        <v>14</v>
      </c>
      <c r="D2102" s="81">
        <v>44582.559999999998</v>
      </c>
      <c r="E2102" s="81">
        <f t="shared" si="32"/>
        <v>36245.99</v>
      </c>
    </row>
    <row r="2103" spans="1:5" ht="21.95" customHeight="1">
      <c r="A2103" s="375" t="s">
        <v>37007</v>
      </c>
      <c r="B2103" s="80" t="s">
        <v>37008</v>
      </c>
      <c r="C2103" s="375" t="s">
        <v>14</v>
      </c>
      <c r="D2103" s="81">
        <v>52977.43</v>
      </c>
      <c r="E2103" s="81">
        <f t="shared" si="32"/>
        <v>43071.09</v>
      </c>
    </row>
    <row r="2104" spans="1:5" ht="21.95" customHeight="1">
      <c r="A2104" s="375" t="s">
        <v>37009</v>
      </c>
      <c r="B2104" s="80" t="s">
        <v>37010</v>
      </c>
      <c r="C2104" s="375" t="s">
        <v>14</v>
      </c>
      <c r="D2104" s="81">
        <v>94467.49</v>
      </c>
      <c r="E2104" s="81">
        <f t="shared" si="32"/>
        <v>76802.84</v>
      </c>
    </row>
    <row r="2105" spans="1:5" ht="12" customHeight="1">
      <c r="A2105" s="375" t="s">
        <v>37011</v>
      </c>
      <c r="B2105" s="80" t="s">
        <v>37012</v>
      </c>
      <c r="C2105" s="375" t="s">
        <v>14</v>
      </c>
      <c r="D2105" s="81">
        <v>394.62</v>
      </c>
      <c r="E2105" s="81">
        <f t="shared" si="32"/>
        <v>320.83</v>
      </c>
    </row>
    <row r="2106" spans="1:5" ht="22.5" customHeight="1">
      <c r="A2106" s="375" t="s">
        <v>37013</v>
      </c>
      <c r="B2106" s="80" t="s">
        <v>37014</v>
      </c>
      <c r="C2106" s="375" t="s">
        <v>14</v>
      </c>
      <c r="D2106" s="81">
        <v>1475.79</v>
      </c>
      <c r="E2106" s="81">
        <f t="shared" si="32"/>
        <v>1199.83</v>
      </c>
    </row>
    <row r="2107" spans="1:5" ht="23.45" customHeight="1">
      <c r="A2107" s="375" t="s">
        <v>37015</v>
      </c>
      <c r="B2107" s="80" t="s">
        <v>37016</v>
      </c>
      <c r="C2107" s="375" t="s">
        <v>14</v>
      </c>
      <c r="D2107" s="81">
        <v>98.45</v>
      </c>
      <c r="E2107" s="81">
        <f t="shared" si="32"/>
        <v>80.05</v>
      </c>
    </row>
    <row r="2108" spans="1:5" ht="22.5" customHeight="1">
      <c r="A2108" s="417" t="s">
        <v>37017</v>
      </c>
      <c r="B2108" s="418" t="s">
        <v>37018</v>
      </c>
      <c r="C2108" s="418" t="s">
        <v>33278</v>
      </c>
      <c r="D2108" s="70">
        <v>710.02</v>
      </c>
      <c r="E2108" s="81">
        <f t="shared" si="32"/>
        <v>577.26</v>
      </c>
    </row>
    <row r="2109" spans="1:5" ht="11.45" customHeight="1">
      <c r="A2109" s="419" t="s">
        <v>37019</v>
      </c>
      <c r="B2109" s="376" t="s">
        <v>37020</v>
      </c>
      <c r="C2109" s="377" t="s">
        <v>14</v>
      </c>
      <c r="D2109" s="70">
        <v>2119.5100000000002</v>
      </c>
      <c r="E2109" s="81">
        <f t="shared" si="32"/>
        <v>1723.18</v>
      </c>
    </row>
    <row r="2110" spans="1:5" ht="12" customHeight="1">
      <c r="A2110" s="420" t="s">
        <v>37021</v>
      </c>
      <c r="B2110" s="70" t="s">
        <v>37022</v>
      </c>
      <c r="C2110" s="70" t="s">
        <v>14</v>
      </c>
      <c r="D2110" s="70">
        <v>34.17</v>
      </c>
      <c r="E2110" s="81">
        <f t="shared" si="32"/>
        <v>27.79</v>
      </c>
    </row>
    <row r="2111" spans="1:5" ht="12" customHeight="1">
      <c r="A2111" s="375" t="s">
        <v>37023</v>
      </c>
      <c r="B2111" s="80" t="s">
        <v>37024</v>
      </c>
      <c r="C2111" s="375" t="s">
        <v>14</v>
      </c>
      <c r="D2111" s="81">
        <v>47.13</v>
      </c>
      <c r="E2111" s="81">
        <f t="shared" si="32"/>
        <v>38.32</v>
      </c>
    </row>
    <row r="2112" spans="1:5" ht="12" customHeight="1">
      <c r="A2112" s="375" t="s">
        <v>37025</v>
      </c>
      <c r="B2112" s="80" t="s">
        <v>37026</v>
      </c>
      <c r="C2112" s="375" t="s">
        <v>14</v>
      </c>
      <c r="D2112" s="81">
        <v>59.24</v>
      </c>
      <c r="E2112" s="81">
        <f t="shared" si="32"/>
        <v>48.17</v>
      </c>
    </row>
    <row r="2113" spans="1:5" ht="11.45" customHeight="1">
      <c r="A2113" s="375" t="s">
        <v>37027</v>
      </c>
      <c r="B2113" s="80" t="s">
        <v>37028</v>
      </c>
      <c r="C2113" s="375" t="s">
        <v>14</v>
      </c>
      <c r="D2113" s="81">
        <v>21.46</v>
      </c>
      <c r="E2113" s="81">
        <f t="shared" si="32"/>
        <v>17.45</v>
      </c>
    </row>
    <row r="2114" spans="1:5" ht="12" customHeight="1">
      <c r="A2114" s="375" t="s">
        <v>37029</v>
      </c>
      <c r="B2114" s="80" t="s">
        <v>37030</v>
      </c>
      <c r="C2114" s="375" t="s">
        <v>14</v>
      </c>
      <c r="D2114" s="81">
        <v>25.27</v>
      </c>
      <c r="E2114" s="81">
        <f t="shared" si="32"/>
        <v>20.55</v>
      </c>
    </row>
    <row r="2115" spans="1:5" ht="12" customHeight="1">
      <c r="A2115" s="375" t="s">
        <v>37031</v>
      </c>
      <c r="B2115" s="80" t="s">
        <v>37032</v>
      </c>
      <c r="C2115" s="375" t="s">
        <v>14</v>
      </c>
      <c r="D2115" s="81">
        <v>12.35</v>
      </c>
      <c r="E2115" s="81">
        <f t="shared" si="32"/>
        <v>10.050000000000001</v>
      </c>
    </row>
    <row r="2116" spans="1:5" ht="12" customHeight="1">
      <c r="A2116" s="375" t="s">
        <v>37033</v>
      </c>
      <c r="B2116" s="80" t="s">
        <v>37034</v>
      </c>
      <c r="C2116" s="375" t="s">
        <v>14</v>
      </c>
      <c r="D2116" s="81">
        <v>30.52</v>
      </c>
      <c r="E2116" s="81">
        <f t="shared" si="32"/>
        <v>24.82</v>
      </c>
    </row>
    <row r="2117" spans="1:5" ht="12" customHeight="1">
      <c r="A2117" s="375" t="s">
        <v>37035</v>
      </c>
      <c r="B2117" s="80" t="s">
        <v>37036</v>
      </c>
      <c r="C2117" s="375" t="s">
        <v>14</v>
      </c>
      <c r="D2117" s="81">
        <v>30.61</v>
      </c>
      <c r="E2117" s="81">
        <f t="shared" ref="E2117:E2180" si="33">ROUNDUP(D2117/1.23,2)</f>
        <v>24.89</v>
      </c>
    </row>
    <row r="2118" spans="1:5" ht="169.5" customHeight="1">
      <c r="A2118" s="375" t="s">
        <v>37037</v>
      </c>
      <c r="B2118" s="80" t="s">
        <v>37038</v>
      </c>
      <c r="C2118" s="375" t="s">
        <v>14</v>
      </c>
      <c r="D2118" s="81">
        <v>31.46</v>
      </c>
      <c r="E2118" s="81">
        <f t="shared" si="33"/>
        <v>25.58</v>
      </c>
    </row>
    <row r="2119" spans="1:5" ht="45.95" customHeight="1">
      <c r="A2119" s="375" t="s">
        <v>37039</v>
      </c>
      <c r="B2119" s="80" t="s">
        <v>37040</v>
      </c>
      <c r="C2119" s="375" t="s">
        <v>14</v>
      </c>
      <c r="D2119" s="81">
        <v>38.65</v>
      </c>
      <c r="E2119" s="81">
        <f t="shared" si="33"/>
        <v>31.43</v>
      </c>
    </row>
    <row r="2120" spans="1:5" ht="21.95" customHeight="1">
      <c r="A2120" s="375" t="s">
        <v>37041</v>
      </c>
      <c r="B2120" s="80" t="s">
        <v>37042</v>
      </c>
      <c r="C2120" s="375" t="s">
        <v>14</v>
      </c>
      <c r="D2120" s="81">
        <v>47.12</v>
      </c>
      <c r="E2120" s="81">
        <f t="shared" si="33"/>
        <v>38.31</v>
      </c>
    </row>
    <row r="2121" spans="1:5" ht="21.95" customHeight="1">
      <c r="A2121" s="375" t="s">
        <v>37043</v>
      </c>
      <c r="B2121" s="80" t="s">
        <v>37044</v>
      </c>
      <c r="C2121" s="375" t="s">
        <v>14</v>
      </c>
      <c r="D2121" s="81">
        <v>46.18</v>
      </c>
      <c r="E2121" s="81">
        <f t="shared" si="33"/>
        <v>37.549999999999997</v>
      </c>
    </row>
    <row r="2122" spans="1:5" ht="21.95" customHeight="1">
      <c r="A2122" s="375" t="s">
        <v>37045</v>
      </c>
      <c r="B2122" s="80" t="s">
        <v>37046</v>
      </c>
      <c r="C2122" s="375" t="s">
        <v>14</v>
      </c>
      <c r="D2122" s="81">
        <v>55.57</v>
      </c>
      <c r="E2122" s="81">
        <f t="shared" si="33"/>
        <v>45.18</v>
      </c>
    </row>
    <row r="2123" spans="1:5" ht="21.95" customHeight="1">
      <c r="A2123" s="375" t="s">
        <v>37047</v>
      </c>
      <c r="B2123" s="80" t="s">
        <v>37048</v>
      </c>
      <c r="C2123" s="375" t="s">
        <v>14</v>
      </c>
      <c r="D2123" s="81">
        <v>74.28</v>
      </c>
      <c r="E2123" s="81">
        <f t="shared" si="33"/>
        <v>60.4</v>
      </c>
    </row>
    <row r="2124" spans="1:5" ht="21.95" customHeight="1">
      <c r="A2124" s="375" t="s">
        <v>37049</v>
      </c>
      <c r="B2124" s="80" t="s">
        <v>37050</v>
      </c>
      <c r="C2124" s="375" t="s">
        <v>14</v>
      </c>
      <c r="D2124" s="81">
        <v>74.52</v>
      </c>
      <c r="E2124" s="81">
        <f t="shared" si="33"/>
        <v>60.59</v>
      </c>
    </row>
    <row r="2125" spans="1:5" ht="21.95" customHeight="1">
      <c r="A2125" s="375" t="s">
        <v>37051</v>
      </c>
      <c r="B2125" s="80" t="s">
        <v>37052</v>
      </c>
      <c r="C2125" s="375" t="s">
        <v>14</v>
      </c>
      <c r="D2125" s="81">
        <v>85.12</v>
      </c>
      <c r="E2125" s="81">
        <f t="shared" si="33"/>
        <v>69.209999999999994</v>
      </c>
    </row>
    <row r="2126" spans="1:5" ht="21.95" customHeight="1">
      <c r="A2126" s="375" t="s">
        <v>37053</v>
      </c>
      <c r="B2126" s="80" t="s">
        <v>37054</v>
      </c>
      <c r="C2126" s="375" t="s">
        <v>14</v>
      </c>
      <c r="D2126" s="81">
        <v>91.37</v>
      </c>
      <c r="E2126" s="81">
        <f t="shared" si="33"/>
        <v>74.290000000000006</v>
      </c>
    </row>
    <row r="2127" spans="1:5" ht="21.95" customHeight="1">
      <c r="A2127" s="375" t="s">
        <v>37055</v>
      </c>
      <c r="B2127" s="80" t="s">
        <v>37056</v>
      </c>
      <c r="C2127" s="375" t="s">
        <v>16</v>
      </c>
      <c r="D2127" s="81">
        <v>385.85</v>
      </c>
      <c r="E2127" s="81">
        <f t="shared" si="33"/>
        <v>313.7</v>
      </c>
    </row>
    <row r="2128" spans="1:5" ht="21.95" customHeight="1">
      <c r="A2128" s="375" t="s">
        <v>37057</v>
      </c>
      <c r="B2128" s="80" t="s">
        <v>37058</v>
      </c>
      <c r="C2128" s="375" t="s">
        <v>14</v>
      </c>
      <c r="D2128" s="81">
        <v>104.18</v>
      </c>
      <c r="E2128" s="81">
        <f t="shared" si="33"/>
        <v>84.7</v>
      </c>
    </row>
    <row r="2129" spans="1:5" ht="21.95" customHeight="1">
      <c r="A2129" s="375" t="s">
        <v>37059</v>
      </c>
      <c r="B2129" s="80" t="s">
        <v>37060</v>
      </c>
      <c r="C2129" s="375" t="s">
        <v>14</v>
      </c>
      <c r="D2129" s="81">
        <v>435.56</v>
      </c>
      <c r="E2129" s="81">
        <f t="shared" si="33"/>
        <v>354.12</v>
      </c>
    </row>
    <row r="2130" spans="1:5" ht="21.95" customHeight="1">
      <c r="A2130" s="375" t="s">
        <v>37061</v>
      </c>
      <c r="B2130" s="80" t="s">
        <v>37062</v>
      </c>
      <c r="C2130" s="375" t="s">
        <v>14</v>
      </c>
      <c r="D2130" s="81">
        <v>652.23</v>
      </c>
      <c r="E2130" s="81">
        <f t="shared" si="33"/>
        <v>530.27</v>
      </c>
    </row>
    <row r="2131" spans="1:5" ht="12" customHeight="1">
      <c r="A2131" s="375" t="s">
        <v>37063</v>
      </c>
      <c r="B2131" s="80" t="s">
        <v>37064</v>
      </c>
      <c r="C2131" s="375" t="s">
        <v>14</v>
      </c>
      <c r="D2131" s="81">
        <v>1525.5</v>
      </c>
      <c r="E2131" s="81">
        <f t="shared" si="33"/>
        <v>1240.25</v>
      </c>
    </row>
    <row r="2132" spans="1:5" ht="12" customHeight="1">
      <c r="A2132" s="375" t="s">
        <v>37065</v>
      </c>
      <c r="B2132" s="80" t="s">
        <v>37066</v>
      </c>
      <c r="C2132" s="375" t="s">
        <v>14</v>
      </c>
      <c r="D2132" s="81">
        <v>2776.78</v>
      </c>
      <c r="E2132" s="81">
        <f t="shared" si="33"/>
        <v>2257.5500000000002</v>
      </c>
    </row>
    <row r="2133" spans="1:5" ht="11.45" customHeight="1">
      <c r="A2133" s="375" t="s">
        <v>37067</v>
      </c>
      <c r="B2133" s="80" t="s">
        <v>37068</v>
      </c>
      <c r="C2133" s="375" t="s">
        <v>13</v>
      </c>
      <c r="D2133" s="81">
        <v>62.71</v>
      </c>
      <c r="E2133" s="81">
        <f t="shared" si="33"/>
        <v>50.99</v>
      </c>
    </row>
    <row r="2134" spans="1:5" ht="12" customHeight="1">
      <c r="A2134" s="375" t="s">
        <v>37069</v>
      </c>
      <c r="B2134" s="80" t="s">
        <v>37070</v>
      </c>
      <c r="C2134" s="375" t="s">
        <v>33278</v>
      </c>
      <c r="D2134" s="81">
        <v>710.02</v>
      </c>
      <c r="E2134" s="81">
        <f t="shared" si="33"/>
        <v>577.26</v>
      </c>
    </row>
    <row r="2135" spans="1:5" ht="12" customHeight="1">
      <c r="A2135" s="375" t="s">
        <v>37071</v>
      </c>
      <c r="B2135" s="80" t="s">
        <v>37072</v>
      </c>
      <c r="C2135" s="375" t="s">
        <v>14</v>
      </c>
      <c r="D2135" s="81">
        <v>557.88</v>
      </c>
      <c r="E2135" s="81">
        <f t="shared" si="33"/>
        <v>453.57</v>
      </c>
    </row>
    <row r="2136" spans="1:5" ht="12" customHeight="1">
      <c r="A2136" s="375" t="s">
        <v>37073</v>
      </c>
      <c r="B2136" s="80" t="s">
        <v>37074</v>
      </c>
      <c r="C2136" s="375" t="s">
        <v>14</v>
      </c>
      <c r="D2136" s="81">
        <v>2406.98</v>
      </c>
      <c r="E2136" s="81">
        <f t="shared" si="33"/>
        <v>1956.9</v>
      </c>
    </row>
    <row r="2137" spans="1:5" ht="11.45" customHeight="1">
      <c r="A2137" s="375" t="s">
        <v>37075</v>
      </c>
      <c r="B2137" s="80" t="s">
        <v>37076</v>
      </c>
      <c r="C2137" s="375" t="s">
        <v>14</v>
      </c>
      <c r="D2137" s="81">
        <v>2341.42</v>
      </c>
      <c r="E2137" s="81">
        <f t="shared" si="33"/>
        <v>1903.6</v>
      </c>
    </row>
    <row r="2138" spans="1:5" ht="12" customHeight="1">
      <c r="A2138" s="375" t="s">
        <v>37077</v>
      </c>
      <c r="B2138" s="80" t="s">
        <v>37078</v>
      </c>
      <c r="C2138" s="375" t="s">
        <v>14</v>
      </c>
      <c r="D2138" s="81">
        <v>93.85</v>
      </c>
      <c r="E2138" s="81">
        <f t="shared" si="33"/>
        <v>76.31</v>
      </c>
    </row>
    <row r="2139" spans="1:5" ht="12" customHeight="1">
      <c r="A2139" s="375" t="s">
        <v>37079</v>
      </c>
      <c r="B2139" s="80" t="s">
        <v>37080</v>
      </c>
      <c r="C2139" s="375" t="s">
        <v>14</v>
      </c>
      <c r="D2139" s="81">
        <v>324.79000000000002</v>
      </c>
      <c r="E2139" s="81">
        <f t="shared" si="33"/>
        <v>264.06</v>
      </c>
    </row>
    <row r="2140" spans="1:5" ht="12" customHeight="1">
      <c r="A2140" s="375" t="s">
        <v>37081</v>
      </c>
      <c r="B2140" s="80" t="s">
        <v>37082</v>
      </c>
      <c r="C2140" s="375" t="s">
        <v>14</v>
      </c>
      <c r="D2140" s="81">
        <v>229.21</v>
      </c>
      <c r="E2140" s="81">
        <f t="shared" si="33"/>
        <v>186.35</v>
      </c>
    </row>
    <row r="2141" spans="1:5" ht="12" customHeight="1">
      <c r="A2141" s="375" t="s">
        <v>37083</v>
      </c>
      <c r="B2141" s="80" t="s">
        <v>37084</v>
      </c>
      <c r="C2141" s="375" t="s">
        <v>14</v>
      </c>
      <c r="D2141" s="81">
        <v>25.79</v>
      </c>
      <c r="E2141" s="81">
        <f t="shared" si="33"/>
        <v>20.97</v>
      </c>
    </row>
    <row r="2142" spans="1:5" ht="11.45" customHeight="1">
      <c r="A2142" s="375" t="s">
        <v>37085</v>
      </c>
      <c r="B2142" s="80" t="s">
        <v>37086</v>
      </c>
      <c r="C2142" s="375" t="s">
        <v>14</v>
      </c>
      <c r="D2142" s="81">
        <v>33.71</v>
      </c>
      <c r="E2142" s="81">
        <f t="shared" si="33"/>
        <v>27.41</v>
      </c>
    </row>
    <row r="2143" spans="1:5" ht="12" customHeight="1">
      <c r="A2143" s="375" t="s">
        <v>37087</v>
      </c>
      <c r="B2143" s="80" t="s">
        <v>37088</v>
      </c>
      <c r="C2143" s="375" t="s">
        <v>14</v>
      </c>
      <c r="D2143" s="81">
        <v>53.68</v>
      </c>
      <c r="E2143" s="81">
        <f t="shared" si="33"/>
        <v>43.65</v>
      </c>
    </row>
    <row r="2144" spans="1:5" ht="12" customHeight="1">
      <c r="A2144" s="375" t="s">
        <v>37089</v>
      </c>
      <c r="B2144" s="80" t="s">
        <v>37090</v>
      </c>
      <c r="C2144" s="375" t="s">
        <v>14</v>
      </c>
      <c r="D2144" s="81">
        <v>148.25</v>
      </c>
      <c r="E2144" s="81">
        <f t="shared" si="33"/>
        <v>120.53</v>
      </c>
    </row>
    <row r="2145" spans="1:5" ht="12" customHeight="1">
      <c r="A2145" s="375" t="s">
        <v>37091</v>
      </c>
      <c r="B2145" s="80" t="s">
        <v>37092</v>
      </c>
      <c r="C2145" s="375" t="s">
        <v>14</v>
      </c>
      <c r="D2145" s="81">
        <v>157.30000000000001</v>
      </c>
      <c r="E2145" s="81">
        <f t="shared" si="33"/>
        <v>127.89</v>
      </c>
    </row>
    <row r="2146" spans="1:5" ht="11.45" customHeight="1">
      <c r="A2146" s="375" t="s">
        <v>37093</v>
      </c>
      <c r="B2146" s="80" t="s">
        <v>37094</v>
      </c>
      <c r="C2146" s="375" t="s">
        <v>14</v>
      </c>
      <c r="D2146" s="81">
        <v>677.09</v>
      </c>
      <c r="E2146" s="81">
        <f t="shared" si="33"/>
        <v>550.48</v>
      </c>
    </row>
    <row r="2147" spans="1:5" ht="12" customHeight="1">
      <c r="A2147" s="375" t="s">
        <v>37095</v>
      </c>
      <c r="B2147" s="80" t="s">
        <v>37096</v>
      </c>
      <c r="C2147" s="375" t="s">
        <v>14</v>
      </c>
      <c r="D2147" s="81">
        <v>137.31</v>
      </c>
      <c r="E2147" s="81">
        <f t="shared" si="33"/>
        <v>111.64</v>
      </c>
    </row>
    <row r="2148" spans="1:5" ht="12" customHeight="1">
      <c r="A2148" s="375" t="s">
        <v>37097</v>
      </c>
      <c r="B2148" s="80" t="s">
        <v>37098</v>
      </c>
      <c r="C2148" s="375" t="s">
        <v>14</v>
      </c>
      <c r="D2148" s="81">
        <v>172.87</v>
      </c>
      <c r="E2148" s="81">
        <f t="shared" si="33"/>
        <v>140.55000000000001</v>
      </c>
    </row>
    <row r="2149" spans="1:5" ht="12" customHeight="1">
      <c r="A2149" s="375" t="s">
        <v>37099</v>
      </c>
      <c r="B2149" s="80" t="s">
        <v>35880</v>
      </c>
      <c r="C2149" s="375" t="s">
        <v>14</v>
      </c>
      <c r="D2149" s="81">
        <v>1789.55</v>
      </c>
      <c r="E2149" s="81">
        <f t="shared" si="33"/>
        <v>1454.92</v>
      </c>
    </row>
    <row r="2150" spans="1:5" ht="12" customHeight="1">
      <c r="A2150" s="375" t="s">
        <v>37100</v>
      </c>
      <c r="B2150" s="80" t="s">
        <v>37101</v>
      </c>
      <c r="C2150" s="375" t="s">
        <v>14</v>
      </c>
      <c r="D2150" s="81">
        <v>2445.08</v>
      </c>
      <c r="E2150" s="81">
        <f t="shared" si="33"/>
        <v>1987.87</v>
      </c>
    </row>
    <row r="2151" spans="1:5" ht="11.45" customHeight="1">
      <c r="A2151" s="375" t="s">
        <v>33234</v>
      </c>
      <c r="B2151" s="80"/>
      <c r="C2151" s="375"/>
      <c r="D2151" s="81"/>
      <c r="E2151" s="81">
        <f t="shared" si="33"/>
        <v>0</v>
      </c>
    </row>
    <row r="2152" spans="1:5" ht="12" customHeight="1">
      <c r="A2152" s="375" t="s">
        <v>33235</v>
      </c>
      <c r="B2152" s="80" t="s">
        <v>14652</v>
      </c>
      <c r="C2152" s="375" t="s">
        <v>33236</v>
      </c>
      <c r="D2152" s="81"/>
      <c r="E2152" s="81">
        <f t="shared" si="33"/>
        <v>0</v>
      </c>
    </row>
    <row r="2153" spans="1:5" ht="12" customHeight="1">
      <c r="A2153" s="375"/>
      <c r="B2153" s="80"/>
      <c r="C2153" s="375"/>
      <c r="D2153" s="81"/>
      <c r="E2153" s="81">
        <f t="shared" si="33"/>
        <v>0</v>
      </c>
    </row>
    <row r="2154" spans="1:5" ht="12" customHeight="1">
      <c r="A2154" s="375" t="s">
        <v>37102</v>
      </c>
      <c r="B2154" s="80" t="s">
        <v>37103</v>
      </c>
      <c r="C2154" s="375" t="s">
        <v>14</v>
      </c>
      <c r="D2154" s="81">
        <v>351.76</v>
      </c>
      <c r="E2154" s="81">
        <f t="shared" si="33"/>
        <v>285.99</v>
      </c>
    </row>
    <row r="2155" spans="1:5" ht="11.45" customHeight="1">
      <c r="A2155" s="375" t="s">
        <v>37104</v>
      </c>
      <c r="B2155" s="80" t="s">
        <v>37105</v>
      </c>
      <c r="C2155" s="375" t="s">
        <v>14</v>
      </c>
      <c r="D2155" s="81">
        <v>357.42</v>
      </c>
      <c r="E2155" s="81">
        <f t="shared" si="33"/>
        <v>290.58999999999997</v>
      </c>
    </row>
    <row r="2156" spans="1:5" ht="12" customHeight="1">
      <c r="A2156" s="375" t="s">
        <v>37106</v>
      </c>
      <c r="B2156" s="80" t="s">
        <v>37107</v>
      </c>
      <c r="C2156" s="375" t="s">
        <v>14</v>
      </c>
      <c r="D2156" s="81">
        <v>402.33</v>
      </c>
      <c r="E2156" s="81">
        <f t="shared" si="33"/>
        <v>327.10000000000002</v>
      </c>
    </row>
    <row r="2157" spans="1:5" ht="12" customHeight="1">
      <c r="A2157" s="417" t="s">
        <v>37108</v>
      </c>
      <c r="B2157" s="418" t="s">
        <v>37109</v>
      </c>
      <c r="C2157" s="418" t="s">
        <v>14</v>
      </c>
      <c r="D2157" s="70">
        <v>431.98</v>
      </c>
      <c r="E2157" s="81">
        <f t="shared" si="33"/>
        <v>351.21</v>
      </c>
    </row>
    <row r="2158" spans="1:5" ht="12" customHeight="1">
      <c r="A2158" s="419" t="s">
        <v>37110</v>
      </c>
      <c r="B2158" s="376" t="s">
        <v>37111</v>
      </c>
      <c r="C2158" s="377" t="s">
        <v>14</v>
      </c>
      <c r="D2158" s="70">
        <v>458.7</v>
      </c>
      <c r="E2158" s="81">
        <f t="shared" si="33"/>
        <v>372.93</v>
      </c>
    </row>
    <row r="2159" spans="1:5" ht="12" customHeight="1">
      <c r="A2159" s="420" t="s">
        <v>37112</v>
      </c>
      <c r="B2159" s="70" t="s">
        <v>37113</v>
      </c>
      <c r="C2159" s="70" t="s">
        <v>14</v>
      </c>
      <c r="D2159" s="70">
        <v>435.81</v>
      </c>
      <c r="E2159" s="81">
        <f t="shared" si="33"/>
        <v>354.32</v>
      </c>
    </row>
    <row r="2160" spans="1:5" ht="11.85" customHeight="1">
      <c r="A2160" s="375" t="s">
        <v>37114</v>
      </c>
      <c r="B2160" s="80" t="s">
        <v>37115</v>
      </c>
      <c r="C2160" s="375" t="s">
        <v>14</v>
      </c>
      <c r="D2160" s="81">
        <v>417.42</v>
      </c>
      <c r="E2160" s="81">
        <f t="shared" si="33"/>
        <v>339.37</v>
      </c>
    </row>
    <row r="2161" spans="1:5" ht="169.5" customHeight="1">
      <c r="A2161" s="375" t="s">
        <v>37116</v>
      </c>
      <c r="B2161" s="80" t="s">
        <v>37117</v>
      </c>
      <c r="C2161" s="375" t="s">
        <v>14</v>
      </c>
      <c r="D2161" s="81">
        <v>486.57</v>
      </c>
      <c r="E2161" s="81">
        <f t="shared" si="33"/>
        <v>395.59</v>
      </c>
    </row>
    <row r="2162" spans="1:5" ht="45.95" customHeight="1">
      <c r="A2162" s="375" t="s">
        <v>37118</v>
      </c>
      <c r="B2162" s="80" t="s">
        <v>37070</v>
      </c>
      <c r="C2162" s="375" t="s">
        <v>33278</v>
      </c>
      <c r="D2162" s="81">
        <v>710.02</v>
      </c>
      <c r="E2162" s="81">
        <f t="shared" si="33"/>
        <v>577.26</v>
      </c>
    </row>
    <row r="2163" spans="1:5" ht="12" customHeight="1">
      <c r="A2163" s="375" t="s">
        <v>37119</v>
      </c>
      <c r="B2163" s="80" t="s">
        <v>37120</v>
      </c>
      <c r="C2163" s="375" t="s">
        <v>14</v>
      </c>
      <c r="D2163" s="81">
        <v>22.19</v>
      </c>
      <c r="E2163" s="81">
        <f t="shared" si="33"/>
        <v>18.05</v>
      </c>
    </row>
    <row r="2164" spans="1:5" ht="12" customHeight="1">
      <c r="A2164" s="375" t="s">
        <v>37121</v>
      </c>
      <c r="B2164" s="80" t="s">
        <v>37122</v>
      </c>
      <c r="C2164" s="375" t="s">
        <v>14</v>
      </c>
      <c r="D2164" s="81">
        <v>54.3</v>
      </c>
      <c r="E2164" s="81">
        <f t="shared" si="33"/>
        <v>44.15</v>
      </c>
    </row>
    <row r="2165" spans="1:5" ht="11.45" customHeight="1">
      <c r="A2165" s="375" t="s">
        <v>37123</v>
      </c>
      <c r="B2165" s="80" t="s">
        <v>37124</v>
      </c>
      <c r="C2165" s="375" t="s">
        <v>14</v>
      </c>
      <c r="D2165" s="81">
        <v>51.21</v>
      </c>
      <c r="E2165" s="81">
        <f t="shared" si="33"/>
        <v>41.64</v>
      </c>
    </row>
    <row r="2166" spans="1:5" ht="12" customHeight="1">
      <c r="A2166" s="375" t="s">
        <v>37125</v>
      </c>
      <c r="B2166" s="80" t="s">
        <v>37126</v>
      </c>
      <c r="C2166" s="375" t="s">
        <v>14</v>
      </c>
      <c r="D2166" s="81">
        <v>25.9</v>
      </c>
      <c r="E2166" s="81">
        <f t="shared" si="33"/>
        <v>21.06</v>
      </c>
    </row>
    <row r="2167" spans="1:5" ht="21.95" customHeight="1">
      <c r="A2167" s="375" t="s">
        <v>37127</v>
      </c>
      <c r="B2167" s="80" t="s">
        <v>37128</v>
      </c>
      <c r="C2167" s="375" t="s">
        <v>14</v>
      </c>
      <c r="D2167" s="81">
        <v>28.33</v>
      </c>
      <c r="E2167" s="81">
        <f t="shared" si="33"/>
        <v>23.04</v>
      </c>
    </row>
    <row r="2168" spans="1:5" ht="12" customHeight="1">
      <c r="A2168" s="375" t="s">
        <v>37129</v>
      </c>
      <c r="B2168" s="80" t="s">
        <v>37130</v>
      </c>
      <c r="C2168" s="375" t="s">
        <v>14</v>
      </c>
      <c r="D2168" s="81">
        <v>33.950000000000003</v>
      </c>
      <c r="E2168" s="81">
        <f t="shared" si="33"/>
        <v>27.61</v>
      </c>
    </row>
    <row r="2169" spans="1:5" ht="21.95" customHeight="1">
      <c r="A2169" s="375" t="s">
        <v>37131</v>
      </c>
      <c r="B2169" s="80" t="s">
        <v>37132</v>
      </c>
      <c r="C2169" s="375" t="s">
        <v>14</v>
      </c>
      <c r="D2169" s="81">
        <v>27.4</v>
      </c>
      <c r="E2169" s="81">
        <f t="shared" si="33"/>
        <v>22.28</v>
      </c>
    </row>
    <row r="2170" spans="1:5" ht="12" customHeight="1">
      <c r="A2170" s="375" t="s">
        <v>37133</v>
      </c>
      <c r="B2170" s="80" t="s">
        <v>37134</v>
      </c>
      <c r="C2170" s="375" t="s">
        <v>14</v>
      </c>
      <c r="D2170" s="81">
        <v>8.2100000000000009</v>
      </c>
      <c r="E2170" s="81">
        <f t="shared" si="33"/>
        <v>6.68</v>
      </c>
    </row>
    <row r="2171" spans="1:5" ht="11.45" customHeight="1">
      <c r="A2171" s="375" t="s">
        <v>37135</v>
      </c>
      <c r="B2171" s="80" t="s">
        <v>37136</v>
      </c>
      <c r="C2171" s="375" t="s">
        <v>14</v>
      </c>
      <c r="D2171" s="81">
        <v>15.7</v>
      </c>
      <c r="E2171" s="81">
        <f t="shared" si="33"/>
        <v>12.77</v>
      </c>
    </row>
    <row r="2172" spans="1:5" ht="12" customHeight="1">
      <c r="A2172" s="375" t="s">
        <v>37137</v>
      </c>
      <c r="B2172" s="80" t="s">
        <v>37138</v>
      </c>
      <c r="C2172" s="375" t="s">
        <v>14</v>
      </c>
      <c r="D2172" s="81">
        <v>300.02</v>
      </c>
      <c r="E2172" s="81">
        <f t="shared" si="33"/>
        <v>243.92</v>
      </c>
    </row>
    <row r="2173" spans="1:5" ht="12" customHeight="1">
      <c r="A2173" s="375" t="s">
        <v>37139</v>
      </c>
      <c r="B2173" s="80" t="s">
        <v>37140</v>
      </c>
      <c r="C2173" s="375" t="s">
        <v>14</v>
      </c>
      <c r="D2173" s="81">
        <v>256.37</v>
      </c>
      <c r="E2173" s="81">
        <f t="shared" si="33"/>
        <v>208.44</v>
      </c>
    </row>
    <row r="2174" spans="1:5" ht="12" customHeight="1">
      <c r="A2174" s="375" t="s">
        <v>37141</v>
      </c>
      <c r="B2174" s="80" t="s">
        <v>37142</v>
      </c>
      <c r="C2174" s="375" t="s">
        <v>14</v>
      </c>
      <c r="D2174" s="81">
        <v>292.32</v>
      </c>
      <c r="E2174" s="81">
        <f t="shared" si="33"/>
        <v>237.66</v>
      </c>
    </row>
    <row r="2175" spans="1:5" ht="12" customHeight="1">
      <c r="A2175" s="375" t="s">
        <v>37143</v>
      </c>
      <c r="B2175" s="80" t="s">
        <v>37144</v>
      </c>
      <c r="C2175" s="375" t="s">
        <v>14</v>
      </c>
      <c r="D2175" s="81">
        <v>185.41</v>
      </c>
      <c r="E2175" s="81">
        <f t="shared" si="33"/>
        <v>150.74</v>
      </c>
    </row>
    <row r="2176" spans="1:5" ht="11.45" customHeight="1">
      <c r="A2176" s="375" t="s">
        <v>37145</v>
      </c>
      <c r="B2176" s="80" t="s">
        <v>37146</v>
      </c>
      <c r="C2176" s="375" t="s">
        <v>14</v>
      </c>
      <c r="D2176" s="81">
        <v>32.979999999999997</v>
      </c>
      <c r="E2176" s="81">
        <f t="shared" si="33"/>
        <v>26.82</v>
      </c>
    </row>
    <row r="2177" spans="1:5" ht="12" customHeight="1">
      <c r="A2177" s="375" t="s">
        <v>37147</v>
      </c>
      <c r="B2177" s="80" t="s">
        <v>37148</v>
      </c>
      <c r="C2177" s="375" t="s">
        <v>14</v>
      </c>
      <c r="D2177" s="81">
        <v>218.32</v>
      </c>
      <c r="E2177" s="81">
        <f t="shared" si="33"/>
        <v>177.5</v>
      </c>
    </row>
    <row r="2178" spans="1:5" ht="12" customHeight="1">
      <c r="A2178" s="375" t="s">
        <v>37149</v>
      </c>
      <c r="B2178" s="80" t="s">
        <v>37150</v>
      </c>
      <c r="C2178" s="375" t="s">
        <v>14</v>
      </c>
      <c r="D2178" s="81">
        <v>180.36</v>
      </c>
      <c r="E2178" s="81">
        <f t="shared" si="33"/>
        <v>146.63999999999999</v>
      </c>
    </row>
    <row r="2179" spans="1:5" ht="12" customHeight="1">
      <c r="A2179" s="375" t="s">
        <v>37151</v>
      </c>
      <c r="B2179" s="80" t="s">
        <v>37152</v>
      </c>
      <c r="C2179" s="375" t="s">
        <v>14</v>
      </c>
      <c r="D2179" s="81">
        <v>197.81</v>
      </c>
      <c r="E2179" s="81">
        <f t="shared" si="33"/>
        <v>160.83000000000001</v>
      </c>
    </row>
    <row r="2180" spans="1:5" ht="12" customHeight="1">
      <c r="A2180" s="375" t="s">
        <v>37153</v>
      </c>
      <c r="B2180" s="80" t="s">
        <v>37154</v>
      </c>
      <c r="C2180" s="375" t="s">
        <v>14</v>
      </c>
      <c r="D2180" s="81">
        <v>266</v>
      </c>
      <c r="E2180" s="81">
        <f t="shared" si="33"/>
        <v>216.27</v>
      </c>
    </row>
    <row r="2181" spans="1:5" ht="22.5" customHeight="1">
      <c r="A2181" s="375" t="s">
        <v>37155</v>
      </c>
      <c r="B2181" s="80" t="s">
        <v>37156</v>
      </c>
      <c r="C2181" s="375" t="s">
        <v>14</v>
      </c>
      <c r="D2181" s="81">
        <v>446.52</v>
      </c>
      <c r="E2181" s="81">
        <f t="shared" ref="E2181:E2244" si="34">ROUNDUP(D2181/1.23,2)</f>
        <v>363.03</v>
      </c>
    </row>
    <row r="2182" spans="1:5" ht="23.45" customHeight="1">
      <c r="A2182" s="375" t="s">
        <v>37157</v>
      </c>
      <c r="B2182" s="80" t="s">
        <v>37158</v>
      </c>
      <c r="C2182" s="375" t="s">
        <v>14</v>
      </c>
      <c r="D2182" s="81">
        <v>52.75</v>
      </c>
      <c r="E2182" s="81">
        <f t="shared" si="34"/>
        <v>42.89</v>
      </c>
    </row>
    <row r="2183" spans="1:5" ht="11.45" customHeight="1">
      <c r="A2183" s="375" t="s">
        <v>37159</v>
      </c>
      <c r="B2183" s="80" t="s">
        <v>37160</v>
      </c>
      <c r="C2183" s="375" t="s">
        <v>14</v>
      </c>
      <c r="D2183" s="81">
        <v>68.3</v>
      </c>
      <c r="E2183" s="81">
        <f t="shared" si="34"/>
        <v>55.53</v>
      </c>
    </row>
    <row r="2184" spans="1:5" ht="12" customHeight="1">
      <c r="A2184" s="375" t="s">
        <v>37161</v>
      </c>
      <c r="B2184" s="80" t="s">
        <v>37162</v>
      </c>
      <c r="C2184" s="375" t="s">
        <v>14</v>
      </c>
      <c r="D2184" s="81">
        <v>90.48</v>
      </c>
      <c r="E2184" s="81">
        <f t="shared" si="34"/>
        <v>73.569999999999993</v>
      </c>
    </row>
    <row r="2185" spans="1:5" ht="12" customHeight="1">
      <c r="A2185" s="375" t="s">
        <v>37163</v>
      </c>
      <c r="B2185" s="80" t="s">
        <v>37164</v>
      </c>
      <c r="C2185" s="375" t="s">
        <v>14</v>
      </c>
      <c r="D2185" s="81">
        <v>88.24</v>
      </c>
      <c r="E2185" s="81">
        <f t="shared" si="34"/>
        <v>71.739999999999995</v>
      </c>
    </row>
    <row r="2186" spans="1:5" ht="12" customHeight="1">
      <c r="A2186" s="375" t="s">
        <v>37165</v>
      </c>
      <c r="B2186" s="80" t="s">
        <v>37166</v>
      </c>
      <c r="C2186" s="375" t="s">
        <v>14</v>
      </c>
      <c r="D2186" s="81">
        <v>28.92</v>
      </c>
      <c r="E2186" s="81">
        <f t="shared" si="34"/>
        <v>23.52</v>
      </c>
    </row>
    <row r="2187" spans="1:5" ht="11.45" customHeight="1">
      <c r="A2187" s="375" t="s">
        <v>37167</v>
      </c>
      <c r="B2187" s="80" t="s">
        <v>37168</v>
      </c>
      <c r="C2187" s="375" t="s">
        <v>14</v>
      </c>
      <c r="D2187" s="81">
        <v>83.52</v>
      </c>
      <c r="E2187" s="81">
        <f t="shared" si="34"/>
        <v>67.91</v>
      </c>
    </row>
    <row r="2188" spans="1:5" ht="12" customHeight="1">
      <c r="A2188" s="375" t="s">
        <v>37169</v>
      </c>
      <c r="B2188" s="80" t="s">
        <v>37170</v>
      </c>
      <c r="C2188" s="375" t="s">
        <v>14</v>
      </c>
      <c r="D2188" s="81">
        <v>8.74</v>
      </c>
      <c r="E2188" s="81">
        <f t="shared" si="34"/>
        <v>7.11</v>
      </c>
    </row>
    <row r="2189" spans="1:5" ht="12" customHeight="1">
      <c r="A2189" s="375" t="s">
        <v>37171</v>
      </c>
      <c r="B2189" s="80" t="s">
        <v>37172</v>
      </c>
      <c r="C2189" s="375" t="s">
        <v>14</v>
      </c>
      <c r="D2189" s="81">
        <v>46.59</v>
      </c>
      <c r="E2189" s="81">
        <f t="shared" si="34"/>
        <v>37.880000000000003</v>
      </c>
    </row>
    <row r="2190" spans="1:5" ht="12" customHeight="1">
      <c r="A2190" s="375" t="s">
        <v>37173</v>
      </c>
      <c r="B2190" s="80" t="s">
        <v>37174</v>
      </c>
      <c r="C2190" s="375" t="s">
        <v>14</v>
      </c>
      <c r="D2190" s="81">
        <v>237.07</v>
      </c>
      <c r="E2190" s="81">
        <f t="shared" si="34"/>
        <v>192.74</v>
      </c>
    </row>
    <row r="2191" spans="1:5" ht="12" customHeight="1">
      <c r="A2191" s="375" t="s">
        <v>33234</v>
      </c>
      <c r="B2191" s="80"/>
      <c r="C2191" s="375"/>
      <c r="D2191" s="81"/>
      <c r="E2191" s="81">
        <f t="shared" si="34"/>
        <v>0</v>
      </c>
    </row>
    <row r="2192" spans="1:5" ht="11.45" customHeight="1">
      <c r="A2192" s="375" t="s">
        <v>33235</v>
      </c>
      <c r="B2192" s="80" t="s">
        <v>14652</v>
      </c>
      <c r="C2192" s="375" t="s">
        <v>33236</v>
      </c>
      <c r="D2192" s="81"/>
      <c r="E2192" s="81">
        <f t="shared" si="34"/>
        <v>0</v>
      </c>
    </row>
    <row r="2193" spans="1:5" ht="12" customHeight="1">
      <c r="A2193" s="375"/>
      <c r="B2193" s="80"/>
      <c r="C2193" s="375"/>
      <c r="D2193" s="81"/>
      <c r="E2193" s="81">
        <f t="shared" si="34"/>
        <v>0</v>
      </c>
    </row>
    <row r="2194" spans="1:5" ht="12" customHeight="1">
      <c r="A2194" s="375" t="s">
        <v>37175</v>
      </c>
      <c r="B2194" s="80" t="s">
        <v>37176</v>
      </c>
      <c r="C2194" s="375" t="s">
        <v>14</v>
      </c>
      <c r="D2194" s="81">
        <v>222.05</v>
      </c>
      <c r="E2194" s="81">
        <f t="shared" si="34"/>
        <v>180.53</v>
      </c>
    </row>
    <row r="2195" spans="1:5" ht="21.95" customHeight="1">
      <c r="A2195" s="375" t="s">
        <v>37177</v>
      </c>
      <c r="B2195" s="80" t="s">
        <v>37178</v>
      </c>
      <c r="C2195" s="375" t="s">
        <v>14</v>
      </c>
      <c r="D2195" s="81">
        <v>282.36</v>
      </c>
      <c r="E2195" s="81">
        <f t="shared" si="34"/>
        <v>229.57</v>
      </c>
    </row>
    <row r="2196" spans="1:5" ht="12" customHeight="1">
      <c r="A2196" s="417" t="s">
        <v>37179</v>
      </c>
      <c r="B2196" s="418" t="s">
        <v>37180</v>
      </c>
      <c r="C2196" s="418" t="s">
        <v>13</v>
      </c>
      <c r="D2196" s="70">
        <v>35.93</v>
      </c>
      <c r="E2196" s="81">
        <f t="shared" si="34"/>
        <v>29.22</v>
      </c>
    </row>
    <row r="2197" spans="1:5" ht="11.45" customHeight="1">
      <c r="A2197" s="419" t="s">
        <v>37181</v>
      </c>
      <c r="B2197" s="376" t="s">
        <v>37182</v>
      </c>
      <c r="C2197" s="377" t="s">
        <v>14</v>
      </c>
      <c r="D2197" s="70">
        <v>42.54</v>
      </c>
      <c r="E2197" s="81">
        <f t="shared" si="34"/>
        <v>34.590000000000003</v>
      </c>
    </row>
    <row r="2198" spans="1:5" ht="12" customHeight="1">
      <c r="A2198" s="420" t="s">
        <v>37183</v>
      </c>
      <c r="B2198" s="70" t="s">
        <v>37184</v>
      </c>
      <c r="C2198" s="70" t="s">
        <v>14</v>
      </c>
      <c r="D2198" s="70">
        <v>67.819999999999993</v>
      </c>
      <c r="E2198" s="81">
        <f t="shared" si="34"/>
        <v>55.14</v>
      </c>
    </row>
    <row r="2199" spans="1:5" ht="12" customHeight="1">
      <c r="A2199" s="375" t="s">
        <v>37185</v>
      </c>
      <c r="B2199" s="80" t="s">
        <v>37186</v>
      </c>
      <c r="C2199" s="375" t="s">
        <v>14</v>
      </c>
      <c r="D2199" s="81">
        <v>265.99</v>
      </c>
      <c r="E2199" s="81">
        <f t="shared" si="34"/>
        <v>216.26</v>
      </c>
    </row>
    <row r="2200" spans="1:5" ht="12" customHeight="1">
      <c r="A2200" s="375" t="s">
        <v>37187</v>
      </c>
      <c r="B2200" s="80" t="s">
        <v>37188</v>
      </c>
      <c r="C2200" s="375" t="s">
        <v>14</v>
      </c>
      <c r="D2200" s="81">
        <v>149.54</v>
      </c>
      <c r="E2200" s="81">
        <f t="shared" si="34"/>
        <v>121.58</v>
      </c>
    </row>
    <row r="2201" spans="1:5" ht="12" customHeight="1">
      <c r="A2201" s="375" t="s">
        <v>37189</v>
      </c>
      <c r="B2201" s="80" t="s">
        <v>37190</v>
      </c>
      <c r="C2201" s="375" t="s">
        <v>14</v>
      </c>
      <c r="D2201" s="81">
        <v>199.88</v>
      </c>
      <c r="E2201" s="81">
        <f t="shared" si="34"/>
        <v>162.51</v>
      </c>
    </row>
    <row r="2202" spans="1:5" ht="11.45" customHeight="1">
      <c r="A2202" s="375" t="s">
        <v>37191</v>
      </c>
      <c r="B2202" s="80" t="s">
        <v>37192</v>
      </c>
      <c r="C2202" s="375" t="s">
        <v>14</v>
      </c>
      <c r="D2202" s="81">
        <v>222.81</v>
      </c>
      <c r="E2202" s="81">
        <f t="shared" si="34"/>
        <v>181.15</v>
      </c>
    </row>
    <row r="2203" spans="1:5" ht="12" customHeight="1">
      <c r="A2203" s="375" t="s">
        <v>37193</v>
      </c>
      <c r="B2203" s="80" t="s">
        <v>37194</v>
      </c>
      <c r="C2203" s="375" t="s">
        <v>14</v>
      </c>
      <c r="D2203" s="81">
        <v>157.03</v>
      </c>
      <c r="E2203" s="81">
        <f t="shared" si="34"/>
        <v>127.67</v>
      </c>
    </row>
    <row r="2204" spans="1:5" ht="12" customHeight="1">
      <c r="A2204" s="375" t="s">
        <v>37195</v>
      </c>
      <c r="B2204" s="80" t="s">
        <v>37196</v>
      </c>
      <c r="C2204" s="375" t="s">
        <v>14</v>
      </c>
      <c r="D2204" s="81">
        <v>180.84</v>
      </c>
      <c r="E2204" s="81">
        <f t="shared" si="34"/>
        <v>147.03</v>
      </c>
    </row>
    <row r="2205" spans="1:5" ht="12" customHeight="1">
      <c r="A2205" s="375" t="s">
        <v>37197</v>
      </c>
      <c r="B2205" s="80" t="s">
        <v>37198</v>
      </c>
      <c r="C2205" s="375" t="s">
        <v>14</v>
      </c>
      <c r="D2205" s="81">
        <v>237.13</v>
      </c>
      <c r="E2205" s="81">
        <f t="shared" si="34"/>
        <v>192.79</v>
      </c>
    </row>
    <row r="2206" spans="1:5" ht="11.45" customHeight="1">
      <c r="A2206" s="375" t="s">
        <v>37199</v>
      </c>
      <c r="B2206" s="80" t="s">
        <v>37200</v>
      </c>
      <c r="C2206" s="375" t="s">
        <v>14</v>
      </c>
      <c r="D2206" s="81">
        <v>104.44</v>
      </c>
      <c r="E2206" s="81">
        <f t="shared" si="34"/>
        <v>84.92</v>
      </c>
    </row>
    <row r="2207" spans="1:5" ht="12" customHeight="1">
      <c r="A2207" s="375" t="s">
        <v>37201</v>
      </c>
      <c r="B2207" s="80" t="s">
        <v>37202</v>
      </c>
      <c r="C2207" s="375" t="s">
        <v>14</v>
      </c>
      <c r="D2207" s="81">
        <v>144.1</v>
      </c>
      <c r="E2207" s="81">
        <f t="shared" si="34"/>
        <v>117.16</v>
      </c>
    </row>
    <row r="2208" spans="1:5" ht="12.95" customHeight="1">
      <c r="A2208" s="375" t="s">
        <v>37203</v>
      </c>
      <c r="B2208" s="80" t="s">
        <v>37204</v>
      </c>
      <c r="C2208" s="375" t="s">
        <v>33278</v>
      </c>
      <c r="D2208" s="81">
        <v>710.02</v>
      </c>
      <c r="E2208" s="81">
        <f t="shared" si="34"/>
        <v>577.26</v>
      </c>
    </row>
    <row r="2209" spans="1:5" ht="169.5" customHeight="1">
      <c r="A2209" s="375" t="s">
        <v>37205</v>
      </c>
      <c r="B2209" s="80" t="s">
        <v>37206</v>
      </c>
      <c r="C2209" s="375" t="s">
        <v>14</v>
      </c>
      <c r="D2209" s="81">
        <v>157.22999999999999</v>
      </c>
      <c r="E2209" s="81">
        <f t="shared" si="34"/>
        <v>127.83</v>
      </c>
    </row>
    <row r="2210" spans="1:5" ht="45.95" customHeight="1">
      <c r="A2210" s="375" t="s">
        <v>37207</v>
      </c>
      <c r="B2210" s="80" t="s">
        <v>37208</v>
      </c>
      <c r="C2210" s="375" t="s">
        <v>14</v>
      </c>
      <c r="D2210" s="81">
        <v>180.19</v>
      </c>
      <c r="E2210" s="81">
        <f t="shared" si="34"/>
        <v>146.5</v>
      </c>
    </row>
    <row r="2211" spans="1:5" ht="12" customHeight="1">
      <c r="A2211" s="375" t="s">
        <v>37209</v>
      </c>
      <c r="B2211" s="80" t="s">
        <v>37210</v>
      </c>
      <c r="C2211" s="375" t="s">
        <v>14</v>
      </c>
      <c r="D2211" s="81">
        <v>340.71</v>
      </c>
      <c r="E2211" s="81">
        <f t="shared" si="34"/>
        <v>277</v>
      </c>
    </row>
    <row r="2212" spans="1:5" ht="12" customHeight="1">
      <c r="A2212" s="375" t="s">
        <v>37211</v>
      </c>
      <c r="B2212" s="80" t="s">
        <v>37212</v>
      </c>
      <c r="C2212" s="375" t="s">
        <v>14</v>
      </c>
      <c r="D2212" s="81">
        <v>258.91000000000003</v>
      </c>
      <c r="E2212" s="81">
        <f t="shared" si="34"/>
        <v>210.5</v>
      </c>
    </row>
    <row r="2213" spans="1:5" ht="11.45" customHeight="1">
      <c r="A2213" s="375" t="s">
        <v>37213</v>
      </c>
      <c r="B2213" s="80" t="s">
        <v>37214</v>
      </c>
      <c r="C2213" s="375" t="s">
        <v>14</v>
      </c>
      <c r="D2213" s="81">
        <v>331.4</v>
      </c>
      <c r="E2213" s="81">
        <f t="shared" si="34"/>
        <v>269.44</v>
      </c>
    </row>
    <row r="2214" spans="1:5" ht="12" customHeight="1">
      <c r="A2214" s="375" t="s">
        <v>37215</v>
      </c>
      <c r="B2214" s="80" t="s">
        <v>37216</v>
      </c>
      <c r="C2214" s="375" t="s">
        <v>14</v>
      </c>
      <c r="D2214" s="81">
        <v>227.31</v>
      </c>
      <c r="E2214" s="81">
        <f t="shared" si="34"/>
        <v>184.81</v>
      </c>
    </row>
    <row r="2215" spans="1:5" ht="12" customHeight="1">
      <c r="A2215" s="375" t="s">
        <v>37217</v>
      </c>
      <c r="B2215" s="80" t="s">
        <v>37218</v>
      </c>
      <c r="C2215" s="375" t="s">
        <v>14</v>
      </c>
      <c r="D2215" s="81">
        <v>248.3</v>
      </c>
      <c r="E2215" s="81">
        <f t="shared" si="34"/>
        <v>201.87</v>
      </c>
    </row>
    <row r="2216" spans="1:5" ht="12" customHeight="1">
      <c r="A2216" s="375" t="s">
        <v>37219</v>
      </c>
      <c r="B2216" s="80" t="s">
        <v>37220</v>
      </c>
      <c r="C2216" s="375" t="s">
        <v>14</v>
      </c>
      <c r="D2216" s="81">
        <v>92.37</v>
      </c>
      <c r="E2216" s="81">
        <f t="shared" si="34"/>
        <v>75.099999999999994</v>
      </c>
    </row>
    <row r="2217" spans="1:5" ht="12" customHeight="1">
      <c r="A2217" s="375" t="s">
        <v>37221</v>
      </c>
      <c r="B2217" s="80" t="s">
        <v>37222</v>
      </c>
      <c r="C2217" s="375" t="s">
        <v>14</v>
      </c>
      <c r="D2217" s="81">
        <v>54.19</v>
      </c>
      <c r="E2217" s="81">
        <f t="shared" si="34"/>
        <v>44.06</v>
      </c>
    </row>
    <row r="2218" spans="1:5" ht="11.45" customHeight="1">
      <c r="A2218" s="375" t="s">
        <v>37223</v>
      </c>
      <c r="B2218" s="80" t="s">
        <v>37224</v>
      </c>
      <c r="C2218" s="375" t="s">
        <v>14</v>
      </c>
      <c r="D2218" s="81">
        <v>190.67</v>
      </c>
      <c r="E2218" s="81">
        <f t="shared" si="34"/>
        <v>155.02000000000001</v>
      </c>
    </row>
    <row r="2219" spans="1:5" ht="12" customHeight="1">
      <c r="A2219" s="375" t="s">
        <v>37225</v>
      </c>
      <c r="B2219" s="80" t="s">
        <v>37226</v>
      </c>
      <c r="C2219" s="375" t="s">
        <v>14</v>
      </c>
      <c r="D2219" s="81">
        <v>103.34</v>
      </c>
      <c r="E2219" s="81">
        <f t="shared" si="34"/>
        <v>84.02</v>
      </c>
    </row>
    <row r="2220" spans="1:5" ht="12" customHeight="1">
      <c r="A2220" s="375" t="s">
        <v>37227</v>
      </c>
      <c r="B2220" s="80" t="s">
        <v>37228</v>
      </c>
      <c r="C2220" s="375" t="s">
        <v>14</v>
      </c>
      <c r="D2220" s="81">
        <v>32.119999999999997</v>
      </c>
      <c r="E2220" s="81">
        <f t="shared" si="34"/>
        <v>26.12</v>
      </c>
    </row>
    <row r="2221" spans="1:5" ht="21.95" customHeight="1">
      <c r="A2221" s="375" t="s">
        <v>37229</v>
      </c>
      <c r="B2221" s="80" t="s">
        <v>37230</v>
      </c>
      <c r="C2221" s="375" t="s">
        <v>14</v>
      </c>
      <c r="D2221" s="81">
        <v>33.28</v>
      </c>
      <c r="E2221" s="81">
        <f t="shared" si="34"/>
        <v>27.06</v>
      </c>
    </row>
    <row r="2222" spans="1:5" ht="12" customHeight="1">
      <c r="A2222" s="375" t="s">
        <v>37231</v>
      </c>
      <c r="B2222" s="80" t="s">
        <v>37232</v>
      </c>
      <c r="C2222" s="375" t="s">
        <v>14</v>
      </c>
      <c r="D2222" s="81">
        <v>64.25</v>
      </c>
      <c r="E2222" s="81">
        <f t="shared" si="34"/>
        <v>52.24</v>
      </c>
    </row>
    <row r="2223" spans="1:5" ht="11.45" customHeight="1">
      <c r="A2223" s="375" t="s">
        <v>37233</v>
      </c>
      <c r="B2223" s="80" t="s">
        <v>37234</v>
      </c>
      <c r="C2223" s="375" t="s">
        <v>14</v>
      </c>
      <c r="D2223" s="81">
        <v>76.25</v>
      </c>
      <c r="E2223" s="81">
        <f t="shared" si="34"/>
        <v>62</v>
      </c>
    </row>
    <row r="2224" spans="1:5" ht="12" customHeight="1">
      <c r="A2224" s="375" t="s">
        <v>37235</v>
      </c>
      <c r="B2224" s="80" t="s">
        <v>37236</v>
      </c>
      <c r="C2224" s="375" t="s">
        <v>14</v>
      </c>
      <c r="D2224" s="81">
        <v>83.64</v>
      </c>
      <c r="E2224" s="81">
        <f t="shared" si="34"/>
        <v>68</v>
      </c>
    </row>
    <row r="2225" spans="1:5" ht="12" customHeight="1">
      <c r="A2225" s="375" t="s">
        <v>37237</v>
      </c>
      <c r="B2225" s="80" t="s">
        <v>37238</v>
      </c>
      <c r="C2225" s="375" t="s">
        <v>14</v>
      </c>
      <c r="D2225" s="81">
        <v>16.96</v>
      </c>
      <c r="E2225" s="81">
        <f t="shared" si="34"/>
        <v>13.79</v>
      </c>
    </row>
    <row r="2226" spans="1:5" ht="12" customHeight="1">
      <c r="A2226" s="375" t="s">
        <v>37239</v>
      </c>
      <c r="B2226" s="80" t="s">
        <v>37240</v>
      </c>
      <c r="C2226" s="375" t="s">
        <v>14</v>
      </c>
      <c r="D2226" s="81">
        <v>457.09</v>
      </c>
      <c r="E2226" s="81">
        <f t="shared" si="34"/>
        <v>371.62</v>
      </c>
    </row>
    <row r="2227" spans="1:5" ht="12" customHeight="1">
      <c r="A2227" s="375" t="s">
        <v>37241</v>
      </c>
      <c r="B2227" s="80" t="s">
        <v>37242</v>
      </c>
      <c r="C2227" s="375" t="s">
        <v>14</v>
      </c>
      <c r="D2227" s="81">
        <v>578.69000000000005</v>
      </c>
      <c r="E2227" s="81">
        <f t="shared" si="34"/>
        <v>470.48</v>
      </c>
    </row>
    <row r="2228" spans="1:5" ht="11.45" customHeight="1">
      <c r="A2228" s="375" t="s">
        <v>37243</v>
      </c>
      <c r="B2228" s="80" t="s">
        <v>37244</v>
      </c>
      <c r="C2228" s="375" t="s">
        <v>14</v>
      </c>
      <c r="D2228" s="81">
        <v>123.52</v>
      </c>
      <c r="E2228" s="81">
        <f t="shared" si="34"/>
        <v>100.43</v>
      </c>
    </row>
    <row r="2229" spans="1:5" ht="12" customHeight="1">
      <c r="A2229" s="375" t="s">
        <v>37245</v>
      </c>
      <c r="B2229" s="80" t="s">
        <v>37246</v>
      </c>
      <c r="C2229" s="375" t="s">
        <v>14</v>
      </c>
      <c r="D2229" s="81">
        <v>501.18</v>
      </c>
      <c r="E2229" s="81">
        <f t="shared" si="34"/>
        <v>407.47</v>
      </c>
    </row>
    <row r="2230" spans="1:5" ht="32.450000000000003" customHeight="1">
      <c r="A2230" s="375" t="s">
        <v>37247</v>
      </c>
      <c r="B2230" s="80" t="s">
        <v>37248</v>
      </c>
      <c r="C2230" s="375" t="s">
        <v>14</v>
      </c>
      <c r="D2230" s="81">
        <v>375.88</v>
      </c>
      <c r="E2230" s="81">
        <f t="shared" si="34"/>
        <v>305.60000000000002</v>
      </c>
    </row>
    <row r="2231" spans="1:5" ht="12" customHeight="1">
      <c r="A2231" s="375" t="s">
        <v>33234</v>
      </c>
      <c r="B2231" s="80"/>
      <c r="C2231" s="375"/>
      <c r="D2231" s="81"/>
      <c r="E2231" s="81">
        <f t="shared" si="34"/>
        <v>0</v>
      </c>
    </row>
    <row r="2232" spans="1:5" ht="12" customHeight="1">
      <c r="A2232" s="375" t="s">
        <v>33235</v>
      </c>
      <c r="B2232" s="80" t="s">
        <v>14652</v>
      </c>
      <c r="C2232" s="375" t="s">
        <v>33236</v>
      </c>
      <c r="D2232" s="81"/>
      <c r="E2232" s="81">
        <f t="shared" si="34"/>
        <v>0</v>
      </c>
    </row>
    <row r="2233" spans="1:5" ht="12" customHeight="1">
      <c r="A2233" s="375"/>
      <c r="B2233" s="80"/>
      <c r="C2233" s="375"/>
      <c r="D2233" s="81"/>
      <c r="E2233" s="81">
        <f t="shared" si="34"/>
        <v>0</v>
      </c>
    </row>
    <row r="2234" spans="1:5" ht="11.45" customHeight="1">
      <c r="A2234" s="375" t="s">
        <v>37249</v>
      </c>
      <c r="B2234" s="80" t="s">
        <v>37250</v>
      </c>
      <c r="C2234" s="375" t="s">
        <v>14</v>
      </c>
      <c r="D2234" s="81">
        <v>391.65</v>
      </c>
      <c r="E2234" s="81">
        <f t="shared" si="34"/>
        <v>318.42</v>
      </c>
    </row>
    <row r="2235" spans="1:5" ht="12" customHeight="1">
      <c r="A2235" s="375" t="s">
        <v>37251</v>
      </c>
      <c r="B2235" s="80" t="s">
        <v>37252</v>
      </c>
      <c r="C2235" s="375" t="s">
        <v>14</v>
      </c>
      <c r="D2235" s="81">
        <v>432.36</v>
      </c>
      <c r="E2235" s="81">
        <f t="shared" si="34"/>
        <v>351.52</v>
      </c>
    </row>
    <row r="2236" spans="1:5" ht="32.450000000000003" customHeight="1">
      <c r="A2236" s="375" t="s">
        <v>37253</v>
      </c>
      <c r="B2236" s="80" t="s">
        <v>37254</v>
      </c>
      <c r="C2236" s="375" t="s">
        <v>14</v>
      </c>
      <c r="D2236" s="81">
        <v>300.33</v>
      </c>
      <c r="E2236" s="81">
        <f t="shared" si="34"/>
        <v>244.18</v>
      </c>
    </row>
    <row r="2237" spans="1:5" ht="12" customHeight="1">
      <c r="A2237" s="375" t="s">
        <v>37255</v>
      </c>
      <c r="B2237" s="80" t="s">
        <v>37256</v>
      </c>
      <c r="C2237" s="375" t="s">
        <v>14</v>
      </c>
      <c r="D2237" s="81">
        <v>270</v>
      </c>
      <c r="E2237" s="81">
        <f t="shared" si="34"/>
        <v>219.52</v>
      </c>
    </row>
    <row r="2238" spans="1:5" ht="12" customHeight="1">
      <c r="A2238" s="375" t="s">
        <v>37257</v>
      </c>
      <c r="B2238" s="80" t="s">
        <v>37258</v>
      </c>
      <c r="C2238" s="375" t="s">
        <v>14</v>
      </c>
      <c r="D2238" s="81">
        <v>577.09</v>
      </c>
      <c r="E2238" s="81">
        <f t="shared" si="34"/>
        <v>469.18</v>
      </c>
    </row>
    <row r="2239" spans="1:5" ht="12" customHeight="1">
      <c r="A2239" s="375" t="s">
        <v>37259</v>
      </c>
      <c r="B2239" s="80" t="s">
        <v>37260</v>
      </c>
      <c r="C2239" s="375" t="s">
        <v>14</v>
      </c>
      <c r="D2239" s="81">
        <v>2044.03</v>
      </c>
      <c r="E2239" s="81">
        <f t="shared" si="34"/>
        <v>1661.82</v>
      </c>
    </row>
    <row r="2240" spans="1:5" ht="11.45" customHeight="1">
      <c r="A2240" s="417" t="s">
        <v>37261</v>
      </c>
      <c r="B2240" s="418" t="s">
        <v>37262</v>
      </c>
      <c r="C2240" s="418" t="s">
        <v>14</v>
      </c>
      <c r="D2240" s="70">
        <v>2804.3</v>
      </c>
      <c r="E2240" s="81">
        <f t="shared" si="34"/>
        <v>2279.92</v>
      </c>
    </row>
    <row r="2241" spans="1:5" ht="33" customHeight="1">
      <c r="A2241" s="419" t="s">
        <v>37263</v>
      </c>
      <c r="B2241" s="376" t="s">
        <v>37264</v>
      </c>
      <c r="C2241" s="377" t="s">
        <v>14</v>
      </c>
      <c r="D2241" s="70">
        <v>5663.83</v>
      </c>
      <c r="E2241" s="81">
        <f t="shared" si="34"/>
        <v>4604.74</v>
      </c>
    </row>
    <row r="2242" spans="1:5" ht="32.450000000000003" customHeight="1">
      <c r="A2242" s="420" t="s">
        <v>37265</v>
      </c>
      <c r="B2242" s="70" t="s">
        <v>37266</v>
      </c>
      <c r="C2242" s="70" t="s">
        <v>14</v>
      </c>
      <c r="D2242" s="70">
        <v>2329.17</v>
      </c>
      <c r="E2242" s="81">
        <f t="shared" si="34"/>
        <v>1893.64</v>
      </c>
    </row>
    <row r="2243" spans="1:5" ht="12" customHeight="1">
      <c r="A2243" s="375" t="s">
        <v>37267</v>
      </c>
      <c r="B2243" s="80" t="s">
        <v>37268</v>
      </c>
      <c r="C2243" s="375" t="s">
        <v>14</v>
      </c>
      <c r="D2243" s="81">
        <v>61.92</v>
      </c>
      <c r="E2243" s="81">
        <f t="shared" si="34"/>
        <v>50.35</v>
      </c>
    </row>
    <row r="2244" spans="1:5" ht="12" customHeight="1">
      <c r="A2244" s="375" t="s">
        <v>37269</v>
      </c>
      <c r="B2244" s="80" t="s">
        <v>37270</v>
      </c>
      <c r="C2244" s="375" t="s">
        <v>14</v>
      </c>
      <c r="D2244" s="81">
        <v>86.74</v>
      </c>
      <c r="E2244" s="81">
        <f t="shared" si="34"/>
        <v>70.53</v>
      </c>
    </row>
    <row r="2245" spans="1:5" ht="11.45" customHeight="1">
      <c r="A2245" s="375" t="s">
        <v>37271</v>
      </c>
      <c r="B2245" s="80" t="s">
        <v>37272</v>
      </c>
      <c r="C2245" s="375" t="s">
        <v>14</v>
      </c>
      <c r="D2245" s="81">
        <v>100.09</v>
      </c>
      <c r="E2245" s="81">
        <f t="shared" ref="E2245:E2308" si="35">ROUNDUP(D2245/1.23,2)</f>
        <v>81.38</v>
      </c>
    </row>
    <row r="2246" spans="1:5" ht="12" customHeight="1">
      <c r="A2246" s="375" t="s">
        <v>37273</v>
      </c>
      <c r="B2246" s="80" t="s">
        <v>37274</v>
      </c>
      <c r="C2246" s="375" t="s">
        <v>14</v>
      </c>
      <c r="D2246" s="81">
        <v>124.31</v>
      </c>
      <c r="E2246" s="81">
        <f t="shared" si="35"/>
        <v>101.07</v>
      </c>
    </row>
    <row r="2247" spans="1:5" ht="12" customHeight="1">
      <c r="A2247" s="375" t="s">
        <v>37275</v>
      </c>
      <c r="B2247" s="80" t="s">
        <v>37276</v>
      </c>
      <c r="C2247" s="375" t="s">
        <v>14</v>
      </c>
      <c r="D2247" s="81">
        <v>56.04</v>
      </c>
      <c r="E2247" s="81">
        <f t="shared" si="35"/>
        <v>45.57</v>
      </c>
    </row>
    <row r="2248" spans="1:5" ht="12" customHeight="1">
      <c r="A2248" s="375" t="s">
        <v>37277</v>
      </c>
      <c r="B2248" s="80" t="s">
        <v>37278</v>
      </c>
      <c r="C2248" s="375" t="s">
        <v>14</v>
      </c>
      <c r="D2248" s="81">
        <v>60.96</v>
      </c>
      <c r="E2248" s="81">
        <f t="shared" si="35"/>
        <v>49.57</v>
      </c>
    </row>
    <row r="2249" spans="1:5" ht="11.45" customHeight="1">
      <c r="A2249" s="375" t="s">
        <v>37279</v>
      </c>
      <c r="B2249" s="80" t="s">
        <v>37280</v>
      </c>
      <c r="C2249" s="375" t="s">
        <v>14</v>
      </c>
      <c r="D2249" s="81">
        <v>22.29</v>
      </c>
      <c r="E2249" s="81">
        <f t="shared" si="35"/>
        <v>18.13</v>
      </c>
    </row>
    <row r="2250" spans="1:5" ht="12" customHeight="1">
      <c r="A2250" s="375" t="s">
        <v>37281</v>
      </c>
      <c r="B2250" s="80" t="s">
        <v>37282</v>
      </c>
      <c r="C2250" s="375" t="s">
        <v>14</v>
      </c>
      <c r="D2250" s="81">
        <v>1458.45</v>
      </c>
      <c r="E2250" s="81">
        <f t="shared" si="35"/>
        <v>1185.74</v>
      </c>
    </row>
    <row r="2251" spans="1:5" ht="12" customHeight="1">
      <c r="A2251" s="375" t="s">
        <v>37283</v>
      </c>
      <c r="B2251" s="80" t="s">
        <v>37284</v>
      </c>
      <c r="C2251" s="375" t="s">
        <v>14</v>
      </c>
      <c r="D2251" s="81">
        <v>1667.86</v>
      </c>
      <c r="E2251" s="81">
        <f t="shared" si="35"/>
        <v>1355.99</v>
      </c>
    </row>
    <row r="2252" spans="1:5" ht="12.2" customHeight="1">
      <c r="A2252" s="375" t="s">
        <v>37285</v>
      </c>
      <c r="B2252" s="80" t="s">
        <v>37286</v>
      </c>
      <c r="C2252" s="375" t="s">
        <v>14</v>
      </c>
      <c r="D2252" s="81">
        <v>1840.57</v>
      </c>
      <c r="E2252" s="81">
        <f t="shared" si="35"/>
        <v>1496.4</v>
      </c>
    </row>
    <row r="2253" spans="1:5" ht="169.5" customHeight="1">
      <c r="A2253" s="375" t="s">
        <v>37287</v>
      </c>
      <c r="B2253" s="80" t="s">
        <v>37288</v>
      </c>
      <c r="C2253" s="375" t="s">
        <v>14</v>
      </c>
      <c r="D2253" s="81">
        <v>1760.87</v>
      </c>
      <c r="E2253" s="81">
        <f t="shared" si="35"/>
        <v>1431.61</v>
      </c>
    </row>
    <row r="2254" spans="1:5" ht="45.95" customHeight="1">
      <c r="A2254" s="375" t="s">
        <v>37289</v>
      </c>
      <c r="B2254" s="80" t="s">
        <v>37290</v>
      </c>
      <c r="C2254" s="375" t="s">
        <v>14</v>
      </c>
      <c r="D2254" s="81">
        <v>2074.85</v>
      </c>
      <c r="E2254" s="81">
        <f t="shared" si="35"/>
        <v>1686.87</v>
      </c>
    </row>
    <row r="2255" spans="1:5" ht="21.95" customHeight="1">
      <c r="A2255" s="375" t="s">
        <v>37291</v>
      </c>
      <c r="B2255" s="80" t="s">
        <v>37292</v>
      </c>
      <c r="C2255" s="375" t="s">
        <v>14</v>
      </c>
      <c r="D2255" s="81">
        <v>4615.0600000000004</v>
      </c>
      <c r="E2255" s="81">
        <f t="shared" si="35"/>
        <v>3752.09</v>
      </c>
    </row>
    <row r="2256" spans="1:5" ht="12" customHeight="1">
      <c r="A2256" s="375" t="s">
        <v>37293</v>
      </c>
      <c r="B2256" s="80" t="s">
        <v>37294</v>
      </c>
      <c r="C2256" s="375" t="s">
        <v>14</v>
      </c>
      <c r="D2256" s="81">
        <v>20.66</v>
      </c>
      <c r="E2256" s="81">
        <f t="shared" si="35"/>
        <v>16.8</v>
      </c>
    </row>
    <row r="2257" spans="1:5" ht="12" customHeight="1">
      <c r="A2257" s="375" t="s">
        <v>37295</v>
      </c>
      <c r="B2257" s="80" t="s">
        <v>37296</v>
      </c>
      <c r="C2257" s="375" t="s">
        <v>14</v>
      </c>
      <c r="D2257" s="81">
        <v>45.23</v>
      </c>
      <c r="E2257" s="81">
        <f t="shared" si="35"/>
        <v>36.78</v>
      </c>
    </row>
    <row r="2258" spans="1:5" ht="11.45" customHeight="1">
      <c r="A2258" s="375" t="s">
        <v>37297</v>
      </c>
      <c r="B2258" s="80" t="s">
        <v>37298</v>
      </c>
      <c r="C2258" s="375" t="s">
        <v>14</v>
      </c>
      <c r="D2258" s="81">
        <v>27.47</v>
      </c>
      <c r="E2258" s="81">
        <f t="shared" si="35"/>
        <v>22.34</v>
      </c>
    </row>
    <row r="2259" spans="1:5" ht="12" customHeight="1">
      <c r="A2259" s="375" t="s">
        <v>37299</v>
      </c>
      <c r="B2259" s="80" t="s">
        <v>37300</v>
      </c>
      <c r="C2259" s="375" t="s">
        <v>14</v>
      </c>
      <c r="D2259" s="81">
        <v>37.68</v>
      </c>
      <c r="E2259" s="81">
        <f t="shared" si="35"/>
        <v>30.64</v>
      </c>
    </row>
    <row r="2260" spans="1:5" ht="12" customHeight="1">
      <c r="A2260" s="375" t="s">
        <v>37301</v>
      </c>
      <c r="B2260" s="80" t="s">
        <v>37204</v>
      </c>
      <c r="C2260" s="375" t="s">
        <v>33278</v>
      </c>
      <c r="D2260" s="81">
        <v>710.02</v>
      </c>
      <c r="E2260" s="81">
        <f t="shared" si="35"/>
        <v>577.26</v>
      </c>
    </row>
    <row r="2261" spans="1:5" ht="12" customHeight="1">
      <c r="A2261" s="375" t="s">
        <v>37302</v>
      </c>
      <c r="B2261" s="80" t="s">
        <v>37303</v>
      </c>
      <c r="C2261" s="375" t="s">
        <v>14</v>
      </c>
      <c r="D2261" s="81">
        <v>379.82</v>
      </c>
      <c r="E2261" s="81">
        <f t="shared" si="35"/>
        <v>308.8</v>
      </c>
    </row>
    <row r="2262" spans="1:5" ht="11.45" customHeight="1">
      <c r="A2262" s="375" t="s">
        <v>37304</v>
      </c>
      <c r="B2262" s="80" t="s">
        <v>37305</v>
      </c>
      <c r="C2262" s="375" t="s">
        <v>14</v>
      </c>
      <c r="D2262" s="81">
        <v>78.95</v>
      </c>
      <c r="E2262" s="81">
        <f t="shared" si="35"/>
        <v>64.19</v>
      </c>
    </row>
    <row r="2263" spans="1:5" ht="12" customHeight="1">
      <c r="A2263" s="375" t="s">
        <v>37306</v>
      </c>
      <c r="B2263" s="80" t="s">
        <v>37307</v>
      </c>
      <c r="C2263" s="375" t="s">
        <v>14</v>
      </c>
      <c r="D2263" s="81">
        <v>78.95</v>
      </c>
      <c r="E2263" s="81">
        <f t="shared" si="35"/>
        <v>64.19</v>
      </c>
    </row>
    <row r="2264" spans="1:5" ht="21.95" customHeight="1">
      <c r="A2264" s="375" t="s">
        <v>37308</v>
      </c>
      <c r="B2264" s="80" t="s">
        <v>37309</v>
      </c>
      <c r="C2264" s="375" t="s">
        <v>14</v>
      </c>
      <c r="D2264" s="81">
        <v>25.53</v>
      </c>
      <c r="E2264" s="81">
        <f t="shared" si="35"/>
        <v>20.76</v>
      </c>
    </row>
    <row r="2265" spans="1:5" ht="21.95" customHeight="1">
      <c r="A2265" s="375" t="s">
        <v>37310</v>
      </c>
      <c r="B2265" s="80" t="s">
        <v>37311</v>
      </c>
      <c r="C2265" s="375" t="s">
        <v>14</v>
      </c>
      <c r="D2265" s="81">
        <v>27.7</v>
      </c>
      <c r="E2265" s="81">
        <f t="shared" si="35"/>
        <v>22.53</v>
      </c>
    </row>
    <row r="2266" spans="1:5" ht="12" customHeight="1">
      <c r="A2266" s="375" t="s">
        <v>37312</v>
      </c>
      <c r="B2266" s="80" t="s">
        <v>37313</v>
      </c>
      <c r="C2266" s="375" t="s">
        <v>14</v>
      </c>
      <c r="D2266" s="81">
        <v>56.79</v>
      </c>
      <c r="E2266" s="81">
        <f t="shared" si="35"/>
        <v>46.18</v>
      </c>
    </row>
    <row r="2267" spans="1:5" ht="12" customHeight="1">
      <c r="A2267" s="375" t="s">
        <v>37314</v>
      </c>
      <c r="B2267" s="80" t="s">
        <v>37315</v>
      </c>
      <c r="C2267" s="375" t="s">
        <v>14</v>
      </c>
      <c r="D2267" s="81">
        <v>148.75</v>
      </c>
      <c r="E2267" s="81">
        <f t="shared" si="35"/>
        <v>120.94</v>
      </c>
    </row>
    <row r="2268" spans="1:5" ht="12" customHeight="1">
      <c r="A2268" s="375" t="s">
        <v>37316</v>
      </c>
      <c r="B2268" s="80" t="s">
        <v>37317</v>
      </c>
      <c r="C2268" s="375" t="s">
        <v>33278</v>
      </c>
      <c r="D2268" s="81">
        <v>710.02</v>
      </c>
      <c r="E2268" s="81">
        <f t="shared" si="35"/>
        <v>577.26</v>
      </c>
    </row>
    <row r="2269" spans="1:5" ht="11.45" customHeight="1">
      <c r="A2269" s="375" t="s">
        <v>37318</v>
      </c>
      <c r="B2269" s="80" t="s">
        <v>37319</v>
      </c>
      <c r="C2269" s="375" t="s">
        <v>16</v>
      </c>
      <c r="D2269" s="81">
        <v>322.17</v>
      </c>
      <c r="E2269" s="81">
        <f t="shared" si="35"/>
        <v>261.93</v>
      </c>
    </row>
    <row r="2270" spans="1:5" ht="12" customHeight="1">
      <c r="A2270" s="375" t="s">
        <v>1657</v>
      </c>
      <c r="B2270" s="80" t="s">
        <v>37320</v>
      </c>
      <c r="C2270" s="375" t="s">
        <v>16</v>
      </c>
      <c r="D2270" s="81">
        <v>166.09</v>
      </c>
      <c r="E2270" s="81">
        <f t="shared" si="35"/>
        <v>135.04</v>
      </c>
    </row>
    <row r="2271" spans="1:5" ht="12" customHeight="1">
      <c r="A2271" s="375" t="s">
        <v>37321</v>
      </c>
      <c r="B2271" s="80" t="s">
        <v>37322</v>
      </c>
      <c r="C2271" s="375" t="s">
        <v>16</v>
      </c>
      <c r="D2271" s="81">
        <v>213.64</v>
      </c>
      <c r="E2271" s="81">
        <f t="shared" si="35"/>
        <v>173.7</v>
      </c>
    </row>
    <row r="2272" spans="1:5" ht="12" customHeight="1">
      <c r="A2272" s="375" t="s">
        <v>37323</v>
      </c>
      <c r="B2272" s="80" t="s">
        <v>37324</v>
      </c>
      <c r="C2272" s="375" t="s">
        <v>16</v>
      </c>
      <c r="D2272" s="81">
        <v>1033.43</v>
      </c>
      <c r="E2272" s="81">
        <f t="shared" si="35"/>
        <v>840.19</v>
      </c>
    </row>
    <row r="2273" spans="1:5" ht="11.45" customHeight="1">
      <c r="A2273" s="375" t="s">
        <v>37325</v>
      </c>
      <c r="B2273" s="80" t="s">
        <v>37326</v>
      </c>
      <c r="C2273" s="375" t="s">
        <v>16</v>
      </c>
      <c r="D2273" s="81">
        <v>832.98</v>
      </c>
      <c r="E2273" s="81">
        <f t="shared" si="35"/>
        <v>677.22</v>
      </c>
    </row>
    <row r="2274" spans="1:5" ht="12" customHeight="1">
      <c r="A2274" s="375" t="s">
        <v>37327</v>
      </c>
      <c r="B2274" s="80" t="s">
        <v>37328</v>
      </c>
      <c r="C2274" s="375" t="s">
        <v>16</v>
      </c>
      <c r="D2274" s="81">
        <v>73.459999999999994</v>
      </c>
      <c r="E2274" s="81">
        <f t="shared" si="35"/>
        <v>59.73</v>
      </c>
    </row>
    <row r="2275" spans="1:5" ht="12" customHeight="1">
      <c r="A2275" s="375" t="s">
        <v>37329</v>
      </c>
      <c r="B2275" s="80" t="s">
        <v>37330</v>
      </c>
      <c r="C2275" s="375" t="s">
        <v>16</v>
      </c>
      <c r="D2275" s="81">
        <v>157.28</v>
      </c>
      <c r="E2275" s="81">
        <f t="shared" si="35"/>
        <v>127.87</v>
      </c>
    </row>
    <row r="2276" spans="1:5" ht="12" customHeight="1">
      <c r="A2276" s="375" t="s">
        <v>37331</v>
      </c>
      <c r="B2276" s="80" t="s">
        <v>37332</v>
      </c>
      <c r="C2276" s="375" t="s">
        <v>16</v>
      </c>
      <c r="D2276" s="81">
        <v>36.4</v>
      </c>
      <c r="E2276" s="81">
        <f t="shared" si="35"/>
        <v>29.6</v>
      </c>
    </row>
    <row r="2277" spans="1:5" ht="12" customHeight="1">
      <c r="A2277" s="375" t="s">
        <v>37333</v>
      </c>
      <c r="B2277" s="80" t="s">
        <v>37334</v>
      </c>
      <c r="C2277" s="375" t="s">
        <v>16</v>
      </c>
      <c r="D2277" s="81">
        <v>50.42</v>
      </c>
      <c r="E2277" s="81">
        <f t="shared" si="35"/>
        <v>41</v>
      </c>
    </row>
    <row r="2278" spans="1:5" ht="11.45" customHeight="1">
      <c r="A2278" s="375" t="s">
        <v>1659</v>
      </c>
      <c r="B2278" s="80" t="s">
        <v>37335</v>
      </c>
      <c r="C2278" s="375" t="s">
        <v>16</v>
      </c>
      <c r="D2278" s="81">
        <v>17.64</v>
      </c>
      <c r="E2278" s="81">
        <f t="shared" si="35"/>
        <v>14.35</v>
      </c>
    </row>
    <row r="2279" spans="1:5" ht="12" customHeight="1">
      <c r="A2279" s="375" t="s">
        <v>37336</v>
      </c>
      <c r="B2279" s="80" t="s">
        <v>37337</v>
      </c>
      <c r="C2279" s="375" t="s">
        <v>16</v>
      </c>
      <c r="D2279" s="81">
        <v>35.659999999999997</v>
      </c>
      <c r="E2279" s="81">
        <f t="shared" si="35"/>
        <v>29</v>
      </c>
    </row>
    <row r="2280" spans="1:5" ht="12" customHeight="1">
      <c r="A2280" s="375" t="s">
        <v>33234</v>
      </c>
      <c r="B2280" s="80"/>
      <c r="C2280" s="375"/>
      <c r="D2280" s="81"/>
      <c r="E2280" s="81">
        <f t="shared" si="35"/>
        <v>0</v>
      </c>
    </row>
    <row r="2281" spans="1:5" ht="12" customHeight="1">
      <c r="A2281" s="375" t="s">
        <v>33235</v>
      </c>
      <c r="B2281" s="80" t="s">
        <v>14652</v>
      </c>
      <c r="C2281" s="375" t="s">
        <v>33236</v>
      </c>
      <c r="D2281" s="81"/>
      <c r="E2281" s="81">
        <f t="shared" si="35"/>
        <v>0</v>
      </c>
    </row>
    <row r="2282" spans="1:5" ht="12" customHeight="1">
      <c r="A2282" s="375"/>
      <c r="B2282" s="80"/>
      <c r="C2282" s="375"/>
      <c r="D2282" s="81"/>
      <c r="E2282" s="81">
        <f t="shared" si="35"/>
        <v>0</v>
      </c>
    </row>
    <row r="2283" spans="1:5" ht="11.45" customHeight="1">
      <c r="A2283" s="375" t="s">
        <v>37338</v>
      </c>
      <c r="B2283" s="80" t="s">
        <v>37339</v>
      </c>
      <c r="C2283" s="375" t="s">
        <v>16</v>
      </c>
      <c r="D2283" s="81">
        <v>66.63</v>
      </c>
      <c r="E2283" s="81">
        <f t="shared" si="35"/>
        <v>54.18</v>
      </c>
    </row>
    <row r="2284" spans="1:5" ht="12" customHeight="1">
      <c r="A2284" s="375" t="s">
        <v>37340</v>
      </c>
      <c r="B2284" s="80" t="s">
        <v>37341</v>
      </c>
      <c r="C2284" s="375" t="s">
        <v>16</v>
      </c>
      <c r="D2284" s="81">
        <v>211</v>
      </c>
      <c r="E2284" s="81">
        <f t="shared" si="35"/>
        <v>171.55</v>
      </c>
    </row>
    <row r="2285" spans="1:5" ht="12" customHeight="1">
      <c r="A2285" s="375" t="s">
        <v>37342</v>
      </c>
      <c r="B2285" s="80" t="s">
        <v>37343</v>
      </c>
      <c r="C2285" s="375" t="s">
        <v>16</v>
      </c>
      <c r="D2285" s="81">
        <v>354.43</v>
      </c>
      <c r="E2285" s="81">
        <f t="shared" si="35"/>
        <v>288.16000000000003</v>
      </c>
    </row>
    <row r="2286" spans="1:5" ht="12" customHeight="1">
      <c r="A2286" s="375" t="s">
        <v>37344</v>
      </c>
      <c r="B2286" s="80" t="s">
        <v>37345</v>
      </c>
      <c r="C2286" s="375" t="s">
        <v>16</v>
      </c>
      <c r="D2286" s="81">
        <v>159.18</v>
      </c>
      <c r="E2286" s="81">
        <f t="shared" si="35"/>
        <v>129.41999999999999</v>
      </c>
    </row>
    <row r="2287" spans="1:5" ht="11.45" customHeight="1">
      <c r="A2287" s="417" t="s">
        <v>37346</v>
      </c>
      <c r="B2287" s="418" t="s">
        <v>37347</v>
      </c>
      <c r="C2287" s="418" t="s">
        <v>16</v>
      </c>
      <c r="D2287" s="70">
        <v>337.79</v>
      </c>
      <c r="E2287" s="81">
        <f t="shared" si="35"/>
        <v>274.63</v>
      </c>
    </row>
    <row r="2288" spans="1:5" ht="12" customHeight="1">
      <c r="A2288" s="419" t="s">
        <v>37348</v>
      </c>
      <c r="B2288" s="376" t="s">
        <v>37349</v>
      </c>
      <c r="C2288" s="377" t="s">
        <v>16</v>
      </c>
      <c r="D2288" s="70">
        <v>349.49</v>
      </c>
      <c r="E2288" s="81">
        <f t="shared" si="35"/>
        <v>284.14</v>
      </c>
    </row>
    <row r="2289" spans="1:5" ht="12" customHeight="1">
      <c r="A2289" s="420" t="s">
        <v>37350</v>
      </c>
      <c r="B2289" s="70" t="s">
        <v>37351</v>
      </c>
      <c r="C2289" s="70" t="s">
        <v>16</v>
      </c>
      <c r="D2289" s="70">
        <v>345</v>
      </c>
      <c r="E2289" s="81">
        <f t="shared" si="35"/>
        <v>280.49</v>
      </c>
    </row>
    <row r="2290" spans="1:5" ht="12" customHeight="1">
      <c r="A2290" s="375" t="s">
        <v>37352</v>
      </c>
      <c r="B2290" s="80" t="s">
        <v>37353</v>
      </c>
      <c r="C2290" s="375" t="s">
        <v>16</v>
      </c>
      <c r="D2290" s="81">
        <v>49.04</v>
      </c>
      <c r="E2290" s="81">
        <f t="shared" si="35"/>
        <v>39.869999999999997</v>
      </c>
    </row>
    <row r="2291" spans="1:5" ht="12" customHeight="1">
      <c r="A2291" s="375" t="s">
        <v>37354</v>
      </c>
      <c r="B2291" s="80" t="s">
        <v>37355</v>
      </c>
      <c r="C2291" s="375" t="s">
        <v>16</v>
      </c>
      <c r="D2291" s="81">
        <v>64.87</v>
      </c>
      <c r="E2291" s="81">
        <f t="shared" si="35"/>
        <v>52.74</v>
      </c>
    </row>
    <row r="2292" spans="1:5" ht="11.45" customHeight="1">
      <c r="A2292" s="375" t="s">
        <v>37356</v>
      </c>
      <c r="B2292" s="80" t="s">
        <v>8184</v>
      </c>
      <c r="C2292" s="375" t="s">
        <v>33278</v>
      </c>
      <c r="D2292" s="81">
        <v>710.02</v>
      </c>
      <c r="E2292" s="81">
        <f t="shared" si="35"/>
        <v>577.26</v>
      </c>
    </row>
    <row r="2293" spans="1:5" ht="12" customHeight="1">
      <c r="A2293" s="375" t="s">
        <v>37357</v>
      </c>
      <c r="B2293" s="80" t="s">
        <v>37358</v>
      </c>
      <c r="C2293" s="375" t="s">
        <v>16</v>
      </c>
      <c r="D2293" s="81">
        <v>4.3899999999999997</v>
      </c>
      <c r="E2293" s="81">
        <f t="shared" si="35"/>
        <v>3.57</v>
      </c>
    </row>
    <row r="2294" spans="1:5" ht="12" customHeight="1">
      <c r="A2294" s="375" t="s">
        <v>37359</v>
      </c>
      <c r="B2294" s="80" t="s">
        <v>37360</v>
      </c>
      <c r="C2294" s="375" t="s">
        <v>16</v>
      </c>
      <c r="D2294" s="81">
        <v>6.04</v>
      </c>
      <c r="E2294" s="81">
        <f t="shared" si="35"/>
        <v>4.92</v>
      </c>
    </row>
    <row r="2295" spans="1:5" ht="12" customHeight="1">
      <c r="A2295" s="375" t="s">
        <v>37361</v>
      </c>
      <c r="B2295" s="80" t="s">
        <v>37362</v>
      </c>
      <c r="C2295" s="375" t="s">
        <v>16</v>
      </c>
      <c r="D2295" s="81">
        <v>2.19</v>
      </c>
      <c r="E2295" s="81">
        <f t="shared" si="35"/>
        <v>1.79</v>
      </c>
    </row>
    <row r="2296" spans="1:5" ht="12" customHeight="1">
      <c r="A2296" s="375" t="s">
        <v>37363</v>
      </c>
      <c r="B2296" s="80" t="s">
        <v>37364</v>
      </c>
      <c r="C2296" s="375" t="s">
        <v>16</v>
      </c>
      <c r="D2296" s="81">
        <v>2.19</v>
      </c>
      <c r="E2296" s="81">
        <f t="shared" si="35"/>
        <v>1.79</v>
      </c>
    </row>
    <row r="2297" spans="1:5" ht="11.45" customHeight="1">
      <c r="A2297" s="375" t="s">
        <v>37365</v>
      </c>
      <c r="B2297" s="80" t="s">
        <v>33380</v>
      </c>
      <c r="C2297" s="375" t="s">
        <v>33278</v>
      </c>
      <c r="D2297" s="81">
        <v>710.02</v>
      </c>
      <c r="E2297" s="81">
        <f t="shared" si="35"/>
        <v>577.26</v>
      </c>
    </row>
    <row r="2298" spans="1:5" ht="12" customHeight="1">
      <c r="A2298" s="375" t="s">
        <v>37366</v>
      </c>
      <c r="B2298" s="80" t="s">
        <v>37367</v>
      </c>
      <c r="C2298" s="375" t="s">
        <v>16</v>
      </c>
      <c r="D2298" s="81">
        <v>17.66</v>
      </c>
      <c r="E2298" s="81">
        <f t="shared" si="35"/>
        <v>14.36</v>
      </c>
    </row>
    <row r="2299" spans="1:5" ht="12" customHeight="1">
      <c r="A2299" s="375" t="s">
        <v>37368</v>
      </c>
      <c r="B2299" s="80" t="s">
        <v>37369</v>
      </c>
      <c r="C2299" s="375" t="s">
        <v>16</v>
      </c>
      <c r="D2299" s="81">
        <v>9.4600000000000009</v>
      </c>
      <c r="E2299" s="81">
        <f t="shared" si="35"/>
        <v>7.7</v>
      </c>
    </row>
    <row r="2300" spans="1:5" ht="12" customHeight="1">
      <c r="A2300" s="375" t="s">
        <v>37370</v>
      </c>
      <c r="B2300" s="80" t="s">
        <v>37371</v>
      </c>
      <c r="C2300" s="375" t="s">
        <v>16</v>
      </c>
      <c r="D2300" s="81">
        <v>17.66</v>
      </c>
      <c r="E2300" s="81">
        <f t="shared" si="35"/>
        <v>14.36</v>
      </c>
    </row>
    <row r="2301" spans="1:5" ht="11.45" customHeight="1">
      <c r="A2301" s="375" t="s">
        <v>37372</v>
      </c>
      <c r="B2301" s="80" t="s">
        <v>8165</v>
      </c>
      <c r="C2301" s="375" t="s">
        <v>33278</v>
      </c>
      <c r="D2301" s="81">
        <v>710.02</v>
      </c>
      <c r="E2301" s="81">
        <f t="shared" si="35"/>
        <v>577.26</v>
      </c>
    </row>
    <row r="2302" spans="1:5" ht="12.95" customHeight="1">
      <c r="A2302" s="375" t="s">
        <v>37373</v>
      </c>
      <c r="B2302" s="80" t="s">
        <v>37374</v>
      </c>
      <c r="C2302" s="375" t="s">
        <v>16</v>
      </c>
      <c r="D2302" s="81">
        <v>19.920000000000002</v>
      </c>
      <c r="E2302" s="81">
        <f t="shared" si="35"/>
        <v>16.2</v>
      </c>
    </row>
    <row r="2303" spans="1:5" ht="169.5" customHeight="1">
      <c r="A2303" s="375" t="s">
        <v>37375</v>
      </c>
      <c r="B2303" s="80" t="s">
        <v>37376</v>
      </c>
      <c r="C2303" s="375" t="s">
        <v>16</v>
      </c>
      <c r="D2303" s="81">
        <v>9.4600000000000009</v>
      </c>
      <c r="E2303" s="81">
        <f t="shared" si="35"/>
        <v>7.7</v>
      </c>
    </row>
    <row r="2304" spans="1:5" ht="45.95" customHeight="1">
      <c r="A2304" s="375" t="s">
        <v>37377</v>
      </c>
      <c r="B2304" s="80" t="s">
        <v>37378</v>
      </c>
      <c r="C2304" s="375" t="s">
        <v>16</v>
      </c>
      <c r="D2304" s="81">
        <v>17.66</v>
      </c>
      <c r="E2304" s="81">
        <f t="shared" si="35"/>
        <v>14.36</v>
      </c>
    </row>
    <row r="2305" spans="1:5" ht="12" customHeight="1">
      <c r="A2305" s="375" t="s">
        <v>37379</v>
      </c>
      <c r="B2305" s="80" t="s">
        <v>37380</v>
      </c>
      <c r="C2305" s="375" t="s">
        <v>33278</v>
      </c>
      <c r="D2305" s="81">
        <v>710.02</v>
      </c>
      <c r="E2305" s="81">
        <f t="shared" si="35"/>
        <v>577.26</v>
      </c>
    </row>
    <row r="2306" spans="1:5" ht="12" customHeight="1">
      <c r="A2306" s="375" t="s">
        <v>37381</v>
      </c>
      <c r="B2306" s="80" t="s">
        <v>37382</v>
      </c>
      <c r="C2306" s="375" t="s">
        <v>16</v>
      </c>
      <c r="D2306" s="81">
        <v>235.73</v>
      </c>
      <c r="E2306" s="81">
        <f t="shared" si="35"/>
        <v>191.66</v>
      </c>
    </row>
    <row r="2307" spans="1:5" ht="11.45" customHeight="1">
      <c r="A2307" s="375" t="s">
        <v>37383</v>
      </c>
      <c r="B2307" s="80" t="s">
        <v>37384</v>
      </c>
      <c r="C2307" s="375" t="s">
        <v>13</v>
      </c>
      <c r="D2307" s="81">
        <v>41.05</v>
      </c>
      <c r="E2307" s="81">
        <f t="shared" si="35"/>
        <v>33.380000000000003</v>
      </c>
    </row>
    <row r="2308" spans="1:5" ht="12" customHeight="1">
      <c r="A2308" s="375" t="s">
        <v>37385</v>
      </c>
      <c r="B2308" s="80" t="s">
        <v>37386</v>
      </c>
      <c r="C2308" s="375" t="s">
        <v>16</v>
      </c>
      <c r="D2308" s="81">
        <v>124.29</v>
      </c>
      <c r="E2308" s="81">
        <f t="shared" si="35"/>
        <v>101.05</v>
      </c>
    </row>
    <row r="2309" spans="1:5" ht="12" customHeight="1">
      <c r="A2309" s="375" t="s">
        <v>37387</v>
      </c>
      <c r="B2309" s="80" t="s">
        <v>37388</v>
      </c>
      <c r="C2309" s="375" t="s">
        <v>16</v>
      </c>
      <c r="D2309" s="81">
        <v>7.5</v>
      </c>
      <c r="E2309" s="81">
        <f t="shared" ref="E2309:E2372" si="36">ROUNDUP(D2309/1.23,2)</f>
        <v>6.1</v>
      </c>
    </row>
    <row r="2310" spans="1:5" ht="12" customHeight="1">
      <c r="A2310" s="375" t="s">
        <v>37389</v>
      </c>
      <c r="B2310" s="80" t="s">
        <v>37390</v>
      </c>
      <c r="C2310" s="375" t="s">
        <v>16</v>
      </c>
      <c r="D2310" s="81">
        <v>87.94</v>
      </c>
      <c r="E2310" s="81">
        <f t="shared" si="36"/>
        <v>71.5</v>
      </c>
    </row>
    <row r="2311" spans="1:5" ht="12" customHeight="1">
      <c r="A2311" s="375" t="s">
        <v>37391</v>
      </c>
      <c r="B2311" s="80" t="s">
        <v>37392</v>
      </c>
      <c r="C2311" s="375" t="s">
        <v>33278</v>
      </c>
      <c r="D2311" s="81">
        <v>710.02</v>
      </c>
      <c r="E2311" s="81">
        <f t="shared" si="36"/>
        <v>577.26</v>
      </c>
    </row>
    <row r="2312" spans="1:5" ht="11.45" customHeight="1">
      <c r="A2312" s="375" t="s">
        <v>37393</v>
      </c>
      <c r="B2312" s="80" t="s">
        <v>37394</v>
      </c>
      <c r="C2312" s="375" t="s">
        <v>16</v>
      </c>
      <c r="D2312" s="81">
        <v>87.72</v>
      </c>
      <c r="E2312" s="81">
        <f t="shared" si="36"/>
        <v>71.319999999999993</v>
      </c>
    </row>
    <row r="2313" spans="1:5" ht="12" customHeight="1">
      <c r="A2313" s="375" t="s">
        <v>37395</v>
      </c>
      <c r="B2313" s="80" t="s">
        <v>37396</v>
      </c>
      <c r="C2313" s="375" t="s">
        <v>16</v>
      </c>
      <c r="D2313" s="81">
        <v>120.93</v>
      </c>
      <c r="E2313" s="81">
        <f t="shared" si="36"/>
        <v>98.32</v>
      </c>
    </row>
    <row r="2314" spans="1:5" ht="21.95" customHeight="1">
      <c r="A2314" s="374" t="s">
        <v>37397</v>
      </c>
      <c r="B2314" s="80" t="s">
        <v>33550</v>
      </c>
      <c r="C2314" s="374" t="s">
        <v>16</v>
      </c>
      <c r="D2314" s="82">
        <v>15.27</v>
      </c>
      <c r="E2314" s="81">
        <f t="shared" si="36"/>
        <v>12.42</v>
      </c>
    </row>
    <row r="2315" spans="1:5" ht="12" customHeight="1">
      <c r="A2315" s="375" t="s">
        <v>37398</v>
      </c>
      <c r="B2315" s="80" t="s">
        <v>37399</v>
      </c>
      <c r="C2315" s="375" t="s">
        <v>16</v>
      </c>
      <c r="D2315" s="81">
        <v>29.91</v>
      </c>
      <c r="E2315" s="81">
        <f t="shared" si="36"/>
        <v>24.32</v>
      </c>
    </row>
    <row r="2316" spans="1:5" ht="12" customHeight="1">
      <c r="A2316" s="375" t="s">
        <v>37400</v>
      </c>
      <c r="B2316" s="80" t="s">
        <v>8166</v>
      </c>
      <c r="C2316" s="375" t="s">
        <v>33278</v>
      </c>
      <c r="D2316" s="81">
        <v>710.02</v>
      </c>
      <c r="E2316" s="81">
        <f t="shared" si="36"/>
        <v>577.26</v>
      </c>
    </row>
    <row r="2317" spans="1:5" ht="21.95" customHeight="1">
      <c r="A2317" s="375" t="s">
        <v>37401</v>
      </c>
      <c r="B2317" s="80" t="s">
        <v>37402</v>
      </c>
      <c r="C2317" s="375" t="s">
        <v>16</v>
      </c>
      <c r="D2317" s="81">
        <v>385.98</v>
      </c>
      <c r="E2317" s="81">
        <f t="shared" si="36"/>
        <v>313.81</v>
      </c>
    </row>
    <row r="2318" spans="1:5" ht="11.45" customHeight="1">
      <c r="A2318" s="375" t="s">
        <v>37403</v>
      </c>
      <c r="B2318" s="80" t="s">
        <v>37404</v>
      </c>
      <c r="C2318" s="375" t="s">
        <v>16</v>
      </c>
      <c r="D2318" s="81">
        <v>580.26</v>
      </c>
      <c r="E2318" s="81">
        <f t="shared" si="36"/>
        <v>471.76</v>
      </c>
    </row>
    <row r="2319" spans="1:5" ht="12" customHeight="1">
      <c r="A2319" s="375" t="s">
        <v>37405</v>
      </c>
      <c r="B2319" s="80" t="s">
        <v>37406</v>
      </c>
      <c r="C2319" s="375" t="s">
        <v>16</v>
      </c>
      <c r="D2319" s="81">
        <v>186.77</v>
      </c>
      <c r="E2319" s="81">
        <f t="shared" si="36"/>
        <v>151.85</v>
      </c>
    </row>
    <row r="2320" spans="1:5" ht="12" customHeight="1">
      <c r="A2320" s="374" t="s">
        <v>37407</v>
      </c>
      <c r="B2320" s="80" t="s">
        <v>37408</v>
      </c>
      <c r="C2320" s="374" t="s">
        <v>16</v>
      </c>
      <c r="D2320" s="82">
        <v>204.83</v>
      </c>
      <c r="E2320" s="81">
        <f t="shared" si="36"/>
        <v>166.53</v>
      </c>
    </row>
    <row r="2321" spans="1:5" ht="12" customHeight="1">
      <c r="A2321" s="375" t="s">
        <v>37409</v>
      </c>
      <c r="B2321" s="80" t="s">
        <v>37410</v>
      </c>
      <c r="C2321" s="375" t="s">
        <v>16</v>
      </c>
      <c r="D2321" s="81">
        <v>77.73</v>
      </c>
      <c r="E2321" s="81">
        <f t="shared" si="36"/>
        <v>63.2</v>
      </c>
    </row>
    <row r="2322" spans="1:5" ht="12" customHeight="1">
      <c r="A2322" s="375" t="s">
        <v>37411</v>
      </c>
      <c r="B2322" s="80" t="s">
        <v>37412</v>
      </c>
      <c r="C2322" s="375" t="s">
        <v>16</v>
      </c>
      <c r="D2322" s="81">
        <v>63.39</v>
      </c>
      <c r="E2322" s="81">
        <f t="shared" si="36"/>
        <v>51.54</v>
      </c>
    </row>
    <row r="2323" spans="1:5" ht="11.45" customHeight="1">
      <c r="A2323" s="375" t="s">
        <v>37413</v>
      </c>
      <c r="B2323" s="80" t="s">
        <v>37414</v>
      </c>
      <c r="C2323" s="375" t="s">
        <v>16</v>
      </c>
      <c r="D2323" s="81">
        <v>204.41</v>
      </c>
      <c r="E2323" s="81">
        <f t="shared" si="36"/>
        <v>166.19</v>
      </c>
    </row>
    <row r="2324" spans="1:5" ht="12" customHeight="1">
      <c r="A2324" s="375" t="s">
        <v>1702</v>
      </c>
      <c r="B2324" s="80" t="s">
        <v>37415</v>
      </c>
      <c r="C2324" s="375" t="s">
        <v>16</v>
      </c>
      <c r="D2324" s="81">
        <v>107.67</v>
      </c>
      <c r="E2324" s="81">
        <f t="shared" si="36"/>
        <v>87.54</v>
      </c>
    </row>
    <row r="2325" spans="1:5" ht="12" customHeight="1">
      <c r="A2325" s="374" t="s">
        <v>37416</v>
      </c>
      <c r="B2325" s="80" t="s">
        <v>37332</v>
      </c>
      <c r="C2325" s="374" t="s">
        <v>16</v>
      </c>
      <c r="D2325" s="82">
        <v>36.4</v>
      </c>
      <c r="E2325" s="81">
        <f t="shared" si="36"/>
        <v>29.6</v>
      </c>
    </row>
    <row r="2326" spans="1:5" ht="12" customHeight="1">
      <c r="A2326" s="374" t="s">
        <v>37417</v>
      </c>
      <c r="B2326" s="80" t="s">
        <v>37418</v>
      </c>
      <c r="C2326" s="374" t="s">
        <v>18</v>
      </c>
      <c r="D2326" s="82">
        <v>870.83</v>
      </c>
      <c r="E2326" s="81">
        <f t="shared" si="36"/>
        <v>708</v>
      </c>
    </row>
    <row r="2327" spans="1:5" ht="11.45" customHeight="1">
      <c r="A2327" s="375" t="s">
        <v>37419</v>
      </c>
      <c r="B2327" s="80" t="s">
        <v>37420</v>
      </c>
      <c r="C2327" s="375" t="s">
        <v>18</v>
      </c>
      <c r="D2327" s="81">
        <v>521.95000000000005</v>
      </c>
      <c r="E2327" s="81">
        <f t="shared" si="36"/>
        <v>424.35</v>
      </c>
    </row>
    <row r="2328" spans="1:5" ht="12" customHeight="1">
      <c r="A2328" s="375" t="s">
        <v>37421</v>
      </c>
      <c r="B2328" s="80" t="s">
        <v>37422</v>
      </c>
      <c r="C2328" s="375" t="s">
        <v>16</v>
      </c>
      <c r="D2328" s="81">
        <v>205.34</v>
      </c>
      <c r="E2328" s="81">
        <f t="shared" si="36"/>
        <v>166.95</v>
      </c>
    </row>
    <row r="2329" spans="1:5" ht="12" customHeight="1">
      <c r="A2329" s="375" t="s">
        <v>33234</v>
      </c>
      <c r="B2329" s="80"/>
      <c r="C2329" s="375"/>
      <c r="D2329" s="81"/>
      <c r="E2329" s="81">
        <f t="shared" si="36"/>
        <v>0</v>
      </c>
    </row>
    <row r="2330" spans="1:5" ht="12" customHeight="1">
      <c r="A2330" s="375" t="s">
        <v>33235</v>
      </c>
      <c r="B2330" s="80" t="s">
        <v>14652</v>
      </c>
      <c r="C2330" s="375" t="s">
        <v>33236</v>
      </c>
      <c r="D2330" s="81"/>
      <c r="E2330" s="81">
        <f t="shared" si="36"/>
        <v>0</v>
      </c>
    </row>
    <row r="2331" spans="1:5" ht="12" customHeight="1">
      <c r="A2331" s="375"/>
      <c r="B2331" s="80"/>
      <c r="C2331" s="375"/>
      <c r="D2331" s="81"/>
      <c r="E2331" s="81">
        <f t="shared" si="36"/>
        <v>0</v>
      </c>
    </row>
    <row r="2332" spans="1:5" ht="11.45" customHeight="1">
      <c r="A2332" s="375" t="s">
        <v>37423</v>
      </c>
      <c r="B2332" s="80" t="s">
        <v>37424</v>
      </c>
      <c r="C2332" s="375" t="s">
        <v>16</v>
      </c>
      <c r="D2332" s="81">
        <v>43.25</v>
      </c>
      <c r="E2332" s="81">
        <f t="shared" si="36"/>
        <v>35.17</v>
      </c>
    </row>
    <row r="2333" spans="1:5" ht="12" customHeight="1">
      <c r="A2333" s="417" t="s">
        <v>37425</v>
      </c>
      <c r="B2333" s="418" t="s">
        <v>37426</v>
      </c>
      <c r="C2333" s="418" t="s">
        <v>16</v>
      </c>
      <c r="D2333" s="70">
        <v>44.41</v>
      </c>
      <c r="E2333" s="81">
        <f t="shared" si="36"/>
        <v>36.11</v>
      </c>
    </row>
    <row r="2334" spans="1:5" ht="12" customHeight="1">
      <c r="A2334" s="419" t="s">
        <v>37427</v>
      </c>
      <c r="B2334" s="376" t="s">
        <v>8166</v>
      </c>
      <c r="C2334" s="377" t="s">
        <v>33278</v>
      </c>
      <c r="D2334" s="70">
        <v>710.02</v>
      </c>
      <c r="E2334" s="81">
        <f t="shared" si="36"/>
        <v>577.26</v>
      </c>
    </row>
    <row r="2335" spans="1:5" ht="12" customHeight="1">
      <c r="A2335" s="420" t="s">
        <v>37428</v>
      </c>
      <c r="B2335" s="70" t="s">
        <v>37429</v>
      </c>
      <c r="C2335" s="70" t="s">
        <v>16</v>
      </c>
      <c r="D2335" s="70">
        <v>87.72</v>
      </c>
      <c r="E2335" s="81">
        <f t="shared" si="36"/>
        <v>71.319999999999993</v>
      </c>
    </row>
    <row r="2336" spans="1:5" ht="12" customHeight="1">
      <c r="A2336" s="375" t="s">
        <v>37430</v>
      </c>
      <c r="B2336" s="80" t="s">
        <v>37431</v>
      </c>
      <c r="C2336" s="375" t="s">
        <v>16</v>
      </c>
      <c r="D2336" s="81">
        <v>120.93</v>
      </c>
      <c r="E2336" s="81">
        <f t="shared" si="36"/>
        <v>98.32</v>
      </c>
    </row>
    <row r="2337" spans="1:5" ht="11.45" customHeight="1">
      <c r="A2337" s="375" t="s">
        <v>37432</v>
      </c>
      <c r="B2337" s="80" t="s">
        <v>37433</v>
      </c>
      <c r="C2337" s="375" t="s">
        <v>16</v>
      </c>
      <c r="D2337" s="81">
        <v>15.27</v>
      </c>
      <c r="E2337" s="81">
        <f t="shared" si="36"/>
        <v>12.42</v>
      </c>
    </row>
    <row r="2338" spans="1:5" ht="12" customHeight="1">
      <c r="A2338" s="375" t="s">
        <v>37434</v>
      </c>
      <c r="B2338" s="80" t="s">
        <v>37435</v>
      </c>
      <c r="C2338" s="375" t="s">
        <v>16</v>
      </c>
      <c r="D2338" s="81">
        <v>79.06</v>
      </c>
      <c r="E2338" s="81">
        <f t="shared" si="36"/>
        <v>64.28</v>
      </c>
    </row>
    <row r="2339" spans="1:5" ht="12" customHeight="1">
      <c r="A2339" s="375" t="s">
        <v>37436</v>
      </c>
      <c r="B2339" s="80" t="s">
        <v>37437</v>
      </c>
      <c r="C2339" s="375" t="s">
        <v>16</v>
      </c>
      <c r="D2339" s="81">
        <v>34.229999999999997</v>
      </c>
      <c r="E2339" s="81">
        <f t="shared" si="36"/>
        <v>27.83</v>
      </c>
    </row>
    <row r="2340" spans="1:5" ht="12" customHeight="1">
      <c r="A2340" s="375" t="s">
        <v>37438</v>
      </c>
      <c r="B2340" s="80" t="s">
        <v>37439</v>
      </c>
      <c r="C2340" s="375" t="s">
        <v>16</v>
      </c>
      <c r="D2340" s="81">
        <v>20.72</v>
      </c>
      <c r="E2340" s="81">
        <f t="shared" si="36"/>
        <v>16.850000000000001</v>
      </c>
    </row>
    <row r="2341" spans="1:5" ht="11.45" customHeight="1">
      <c r="A2341" s="375" t="s">
        <v>37440</v>
      </c>
      <c r="B2341" s="80" t="s">
        <v>8166</v>
      </c>
      <c r="C2341" s="375" t="s">
        <v>33278</v>
      </c>
      <c r="D2341" s="81">
        <v>710.02</v>
      </c>
      <c r="E2341" s="81">
        <f t="shared" si="36"/>
        <v>577.26</v>
      </c>
    </row>
    <row r="2342" spans="1:5" ht="12" customHeight="1">
      <c r="A2342" s="375" t="s">
        <v>37441</v>
      </c>
      <c r="B2342" s="80" t="s">
        <v>37442</v>
      </c>
      <c r="C2342" s="375" t="s">
        <v>13</v>
      </c>
      <c r="D2342" s="81">
        <v>83.56</v>
      </c>
      <c r="E2342" s="81">
        <f t="shared" si="36"/>
        <v>67.94</v>
      </c>
    </row>
    <row r="2343" spans="1:5" ht="12" customHeight="1">
      <c r="A2343" s="375" t="s">
        <v>37443</v>
      </c>
      <c r="B2343" s="80" t="s">
        <v>37444</v>
      </c>
      <c r="C2343" s="375" t="s">
        <v>13</v>
      </c>
      <c r="D2343" s="81">
        <v>141.32</v>
      </c>
      <c r="E2343" s="81">
        <f t="shared" si="36"/>
        <v>114.9</v>
      </c>
    </row>
    <row r="2344" spans="1:5" ht="12" customHeight="1">
      <c r="A2344" s="375" t="s">
        <v>37445</v>
      </c>
      <c r="B2344" s="80" t="s">
        <v>37446</v>
      </c>
      <c r="C2344" s="375" t="s">
        <v>37447</v>
      </c>
      <c r="D2344" s="81">
        <v>0.33</v>
      </c>
      <c r="E2344" s="81">
        <f t="shared" si="36"/>
        <v>0.27</v>
      </c>
    </row>
    <row r="2345" spans="1:5" ht="11.45" customHeight="1">
      <c r="A2345" s="375" t="s">
        <v>37448</v>
      </c>
      <c r="B2345" s="80" t="s">
        <v>37449</v>
      </c>
      <c r="C2345" s="375" t="s">
        <v>13</v>
      </c>
      <c r="D2345" s="81">
        <v>17.739999999999998</v>
      </c>
      <c r="E2345" s="81">
        <f t="shared" si="36"/>
        <v>14.43</v>
      </c>
    </row>
    <row r="2346" spans="1:5" ht="12" customHeight="1">
      <c r="A2346" s="375" t="s">
        <v>37450</v>
      </c>
      <c r="B2346" s="80" t="s">
        <v>37451</v>
      </c>
      <c r="C2346" s="375" t="s">
        <v>13</v>
      </c>
      <c r="D2346" s="81">
        <v>9.9600000000000009</v>
      </c>
      <c r="E2346" s="81">
        <f t="shared" si="36"/>
        <v>8.1</v>
      </c>
    </row>
    <row r="2347" spans="1:5" ht="12" customHeight="1">
      <c r="A2347" s="375" t="s">
        <v>37452</v>
      </c>
      <c r="B2347" s="80" t="s">
        <v>37453</v>
      </c>
      <c r="C2347" s="375" t="s">
        <v>13</v>
      </c>
      <c r="D2347" s="81">
        <v>212.13</v>
      </c>
      <c r="E2347" s="81">
        <f t="shared" si="36"/>
        <v>172.47</v>
      </c>
    </row>
    <row r="2348" spans="1:5" ht="12" customHeight="1">
      <c r="A2348" s="375" t="s">
        <v>37454</v>
      </c>
      <c r="B2348" s="80" t="s">
        <v>37455</v>
      </c>
      <c r="C2348" s="375" t="s">
        <v>13</v>
      </c>
      <c r="D2348" s="81">
        <v>201.72</v>
      </c>
      <c r="E2348" s="81">
        <f t="shared" si="36"/>
        <v>164</v>
      </c>
    </row>
    <row r="2349" spans="1:5" ht="12" customHeight="1">
      <c r="A2349" s="375" t="s">
        <v>37456</v>
      </c>
      <c r="B2349" s="80" t="s">
        <v>37457</v>
      </c>
      <c r="C2349" s="375" t="s">
        <v>13</v>
      </c>
      <c r="D2349" s="81">
        <v>69.05</v>
      </c>
      <c r="E2349" s="81">
        <f t="shared" si="36"/>
        <v>56.14</v>
      </c>
    </row>
    <row r="2350" spans="1:5" ht="11.45" customHeight="1">
      <c r="A2350" s="375" t="s">
        <v>37458</v>
      </c>
      <c r="B2350" s="80" t="s">
        <v>37459</v>
      </c>
      <c r="C2350" s="375" t="s">
        <v>13</v>
      </c>
      <c r="D2350" s="81">
        <v>41.42</v>
      </c>
      <c r="E2350" s="81">
        <f t="shared" si="36"/>
        <v>33.68</v>
      </c>
    </row>
    <row r="2351" spans="1:5" ht="12" customHeight="1">
      <c r="A2351" s="375" t="s">
        <v>37460</v>
      </c>
      <c r="B2351" s="80" t="s">
        <v>37461</v>
      </c>
      <c r="C2351" s="375" t="s">
        <v>33278</v>
      </c>
      <c r="D2351" s="81">
        <v>710.02</v>
      </c>
      <c r="E2351" s="81">
        <f t="shared" si="36"/>
        <v>577.26</v>
      </c>
    </row>
    <row r="2352" spans="1:5" ht="12" customHeight="1">
      <c r="A2352" s="375" t="s">
        <v>37462</v>
      </c>
      <c r="B2352" s="80" t="s">
        <v>37463</v>
      </c>
      <c r="C2352" s="375" t="s">
        <v>16</v>
      </c>
      <c r="D2352" s="81">
        <v>13.73</v>
      </c>
      <c r="E2352" s="81">
        <f t="shared" si="36"/>
        <v>11.17</v>
      </c>
    </row>
    <row r="2353" spans="1:5" ht="12.2" customHeight="1">
      <c r="A2353" s="375" t="s">
        <v>37464</v>
      </c>
      <c r="B2353" s="80" t="s">
        <v>37465</v>
      </c>
      <c r="C2353" s="375" t="s">
        <v>16</v>
      </c>
      <c r="D2353" s="81">
        <v>16.48</v>
      </c>
      <c r="E2353" s="81">
        <f t="shared" si="36"/>
        <v>13.4</v>
      </c>
    </row>
    <row r="2354" spans="1:5" ht="169.5" customHeight="1">
      <c r="A2354" s="375" t="s">
        <v>37466</v>
      </c>
      <c r="B2354" s="80" t="s">
        <v>37467</v>
      </c>
      <c r="C2354" s="375" t="s">
        <v>16</v>
      </c>
      <c r="D2354" s="81">
        <v>2.74</v>
      </c>
      <c r="E2354" s="81">
        <f t="shared" si="36"/>
        <v>2.23</v>
      </c>
    </row>
    <row r="2355" spans="1:5" ht="45.95" customHeight="1">
      <c r="A2355" s="375" t="s">
        <v>37468</v>
      </c>
      <c r="B2355" s="80" t="s">
        <v>37469</v>
      </c>
      <c r="C2355" s="375" t="s">
        <v>16</v>
      </c>
      <c r="D2355" s="81">
        <v>1.37</v>
      </c>
      <c r="E2355" s="81">
        <f t="shared" si="36"/>
        <v>1.1200000000000001</v>
      </c>
    </row>
    <row r="2356" spans="1:5" ht="12" customHeight="1">
      <c r="A2356" s="375" t="s">
        <v>37470</v>
      </c>
      <c r="B2356" s="80" t="s">
        <v>37471</v>
      </c>
      <c r="C2356" s="375" t="s">
        <v>16</v>
      </c>
      <c r="D2356" s="81">
        <v>13.73</v>
      </c>
      <c r="E2356" s="81">
        <f t="shared" si="36"/>
        <v>11.17</v>
      </c>
    </row>
    <row r="2357" spans="1:5" ht="12" customHeight="1">
      <c r="A2357" s="375" t="s">
        <v>37472</v>
      </c>
      <c r="B2357" s="80" t="s">
        <v>37473</v>
      </c>
      <c r="C2357" s="375" t="s">
        <v>13</v>
      </c>
      <c r="D2357" s="81">
        <v>5.49</v>
      </c>
      <c r="E2357" s="81">
        <f t="shared" si="36"/>
        <v>4.47</v>
      </c>
    </row>
    <row r="2358" spans="1:5" ht="11.45" customHeight="1">
      <c r="A2358" s="375" t="s">
        <v>37474</v>
      </c>
      <c r="B2358" s="80" t="s">
        <v>33380</v>
      </c>
      <c r="C2358" s="375" t="s">
        <v>33278</v>
      </c>
      <c r="D2358" s="81">
        <v>710.02</v>
      </c>
      <c r="E2358" s="81">
        <f t="shared" si="36"/>
        <v>577.26</v>
      </c>
    </row>
    <row r="2359" spans="1:5" ht="12" customHeight="1">
      <c r="A2359" s="375" t="s">
        <v>37475</v>
      </c>
      <c r="B2359" s="80" t="s">
        <v>37476</v>
      </c>
      <c r="C2359" s="375" t="s">
        <v>16</v>
      </c>
      <c r="D2359" s="81">
        <v>8.24</v>
      </c>
      <c r="E2359" s="81">
        <f t="shared" si="36"/>
        <v>6.7</v>
      </c>
    </row>
    <row r="2360" spans="1:5" ht="12" customHeight="1">
      <c r="A2360" s="375" t="s">
        <v>37477</v>
      </c>
      <c r="B2360" s="80" t="s">
        <v>37478</v>
      </c>
      <c r="C2360" s="375" t="s">
        <v>16</v>
      </c>
      <c r="D2360" s="81">
        <v>2.74</v>
      </c>
      <c r="E2360" s="81">
        <f t="shared" si="36"/>
        <v>2.23</v>
      </c>
    </row>
    <row r="2361" spans="1:5" ht="12" customHeight="1">
      <c r="A2361" s="375" t="s">
        <v>37479</v>
      </c>
      <c r="B2361" s="80" t="s">
        <v>8165</v>
      </c>
      <c r="C2361" s="375" t="s">
        <v>33278</v>
      </c>
      <c r="D2361" s="81">
        <v>710.02</v>
      </c>
      <c r="E2361" s="81">
        <f t="shared" si="36"/>
        <v>577.26</v>
      </c>
    </row>
    <row r="2362" spans="1:5" ht="12" customHeight="1">
      <c r="A2362" s="375" t="s">
        <v>37480</v>
      </c>
      <c r="B2362" s="80" t="s">
        <v>37481</v>
      </c>
      <c r="C2362" s="375" t="s">
        <v>18</v>
      </c>
      <c r="D2362" s="81">
        <v>118.12</v>
      </c>
      <c r="E2362" s="81">
        <f t="shared" si="36"/>
        <v>96.04</v>
      </c>
    </row>
    <row r="2363" spans="1:5" ht="11.45" customHeight="1">
      <c r="A2363" s="375" t="s">
        <v>37482</v>
      </c>
      <c r="B2363" s="80" t="s">
        <v>37483</v>
      </c>
      <c r="C2363" s="375" t="s">
        <v>33278</v>
      </c>
      <c r="D2363" s="81">
        <v>710.02</v>
      </c>
      <c r="E2363" s="81">
        <f t="shared" si="36"/>
        <v>577.26</v>
      </c>
    </row>
    <row r="2364" spans="1:5" ht="12" customHeight="1">
      <c r="A2364" s="375" t="s">
        <v>37484</v>
      </c>
      <c r="B2364" s="80" t="s">
        <v>37485</v>
      </c>
      <c r="C2364" s="375" t="s">
        <v>33278</v>
      </c>
      <c r="D2364" s="81">
        <v>710.02</v>
      </c>
      <c r="E2364" s="81">
        <f t="shared" si="36"/>
        <v>577.26</v>
      </c>
    </row>
    <row r="2365" spans="1:5" ht="12" customHeight="1">
      <c r="A2365" s="375" t="s">
        <v>37486</v>
      </c>
      <c r="B2365" s="80" t="s">
        <v>37487</v>
      </c>
      <c r="C2365" s="375" t="s">
        <v>16</v>
      </c>
      <c r="D2365" s="81">
        <v>17.329999999999998</v>
      </c>
      <c r="E2365" s="81">
        <f t="shared" si="36"/>
        <v>14.09</v>
      </c>
    </row>
    <row r="2366" spans="1:5" ht="12" customHeight="1">
      <c r="A2366" s="375" t="s">
        <v>37488</v>
      </c>
      <c r="B2366" s="80" t="s">
        <v>37489</v>
      </c>
      <c r="C2366" s="375" t="s">
        <v>16</v>
      </c>
      <c r="D2366" s="81">
        <v>60.15</v>
      </c>
      <c r="E2366" s="81">
        <f t="shared" si="36"/>
        <v>48.91</v>
      </c>
    </row>
    <row r="2367" spans="1:5" ht="22.5" customHeight="1">
      <c r="A2367" s="375" t="s">
        <v>37490</v>
      </c>
      <c r="B2367" s="80" t="s">
        <v>37491</v>
      </c>
      <c r="C2367" s="375" t="s">
        <v>33278</v>
      </c>
      <c r="D2367" s="81">
        <v>710.02</v>
      </c>
      <c r="E2367" s="81">
        <f t="shared" si="36"/>
        <v>577.26</v>
      </c>
    </row>
    <row r="2368" spans="1:5" ht="21.95" customHeight="1">
      <c r="A2368" s="375" t="s">
        <v>37492</v>
      </c>
      <c r="B2368" s="80" t="s">
        <v>37487</v>
      </c>
      <c r="C2368" s="375" t="s">
        <v>16</v>
      </c>
      <c r="D2368" s="81">
        <v>9.59</v>
      </c>
      <c r="E2368" s="81">
        <f t="shared" si="36"/>
        <v>7.8</v>
      </c>
    </row>
    <row r="2369" spans="1:5" ht="11.45" customHeight="1">
      <c r="A2369" s="375" t="s">
        <v>37493</v>
      </c>
      <c r="B2369" s="80" t="s">
        <v>37494</v>
      </c>
      <c r="C2369" s="375" t="s">
        <v>16</v>
      </c>
      <c r="D2369" s="81">
        <v>12.81</v>
      </c>
      <c r="E2369" s="81">
        <f t="shared" si="36"/>
        <v>10.42</v>
      </c>
    </row>
    <row r="2370" spans="1:5" ht="12" customHeight="1">
      <c r="A2370" s="375" t="s">
        <v>37495</v>
      </c>
      <c r="B2370" s="80" t="s">
        <v>37496</v>
      </c>
      <c r="C2370" s="375" t="s">
        <v>16</v>
      </c>
      <c r="D2370" s="81">
        <v>49.44</v>
      </c>
      <c r="E2370" s="81">
        <f t="shared" si="36"/>
        <v>40.200000000000003</v>
      </c>
    </row>
    <row r="2371" spans="1:5" ht="12" customHeight="1">
      <c r="A2371" s="375" t="s">
        <v>37497</v>
      </c>
      <c r="B2371" s="80" t="s">
        <v>37489</v>
      </c>
      <c r="C2371" s="375" t="s">
        <v>16</v>
      </c>
      <c r="D2371" s="81">
        <v>60.33</v>
      </c>
      <c r="E2371" s="81">
        <f t="shared" si="36"/>
        <v>49.05</v>
      </c>
    </row>
    <row r="2372" spans="1:5" ht="21.95" customHeight="1">
      <c r="A2372" s="375" t="s">
        <v>37498</v>
      </c>
      <c r="B2372" s="80" t="s">
        <v>8185</v>
      </c>
      <c r="C2372" s="375" t="s">
        <v>16</v>
      </c>
      <c r="D2372" s="81">
        <v>36.56</v>
      </c>
      <c r="E2372" s="81">
        <f t="shared" si="36"/>
        <v>29.73</v>
      </c>
    </row>
    <row r="2373" spans="1:5" ht="12" customHeight="1">
      <c r="A2373" s="375" t="s">
        <v>37499</v>
      </c>
      <c r="B2373" s="80" t="s">
        <v>21647</v>
      </c>
      <c r="C2373" s="375" t="s">
        <v>16</v>
      </c>
      <c r="D2373" s="81">
        <v>29.73</v>
      </c>
      <c r="E2373" s="81">
        <f t="shared" ref="E2373:E2436" si="37">ROUNDUP(D2373/1.23,2)</f>
        <v>24.18</v>
      </c>
    </row>
    <row r="2374" spans="1:5" ht="11.45" customHeight="1">
      <c r="A2374" s="375" t="s">
        <v>37500</v>
      </c>
      <c r="B2374" s="80" t="s">
        <v>37501</v>
      </c>
      <c r="C2374" s="375" t="s">
        <v>16</v>
      </c>
      <c r="D2374" s="81">
        <v>46.06</v>
      </c>
      <c r="E2374" s="81">
        <f t="shared" si="37"/>
        <v>37.450000000000003</v>
      </c>
    </row>
    <row r="2375" spans="1:5" ht="12" customHeight="1">
      <c r="A2375" s="375" t="s">
        <v>33234</v>
      </c>
      <c r="B2375" s="80"/>
      <c r="C2375" s="375"/>
      <c r="D2375" s="81"/>
      <c r="E2375" s="81">
        <f t="shared" si="37"/>
        <v>0</v>
      </c>
    </row>
    <row r="2376" spans="1:5" ht="12" customHeight="1">
      <c r="A2376" s="375" t="s">
        <v>33235</v>
      </c>
      <c r="B2376" s="80" t="s">
        <v>14652</v>
      </c>
      <c r="C2376" s="375" t="s">
        <v>33236</v>
      </c>
      <c r="D2376" s="81"/>
      <c r="E2376" s="81">
        <f t="shared" si="37"/>
        <v>0</v>
      </c>
    </row>
    <row r="2377" spans="1:5" ht="21.95" customHeight="1">
      <c r="A2377" s="375"/>
      <c r="B2377" s="80"/>
      <c r="C2377" s="375"/>
      <c r="D2377" s="81"/>
      <c r="E2377" s="81">
        <f t="shared" si="37"/>
        <v>0</v>
      </c>
    </row>
    <row r="2378" spans="1:5" ht="21.95" customHeight="1">
      <c r="A2378" s="375" t="s">
        <v>37502</v>
      </c>
      <c r="B2378" s="80" t="s">
        <v>37503</v>
      </c>
      <c r="C2378" s="375" t="s">
        <v>16</v>
      </c>
      <c r="D2378" s="81">
        <v>54.18</v>
      </c>
      <c r="E2378" s="81">
        <f t="shared" si="37"/>
        <v>44.05</v>
      </c>
    </row>
    <row r="2379" spans="1:5" ht="12" customHeight="1">
      <c r="A2379" s="375" t="s">
        <v>37504</v>
      </c>
      <c r="B2379" s="80" t="s">
        <v>37505</v>
      </c>
      <c r="C2379" s="375" t="s">
        <v>16</v>
      </c>
      <c r="D2379" s="81">
        <v>262.37</v>
      </c>
      <c r="E2379" s="81">
        <f t="shared" si="37"/>
        <v>213.31</v>
      </c>
    </row>
    <row r="2380" spans="1:5" ht="12" customHeight="1">
      <c r="A2380" s="375" t="s">
        <v>37506</v>
      </c>
      <c r="B2380" s="80" t="s">
        <v>37507</v>
      </c>
      <c r="C2380" s="375" t="s">
        <v>16</v>
      </c>
      <c r="D2380" s="81">
        <v>213.22</v>
      </c>
      <c r="E2380" s="81">
        <f t="shared" si="37"/>
        <v>173.35</v>
      </c>
    </row>
    <row r="2381" spans="1:5" ht="32.450000000000003" customHeight="1">
      <c r="A2381" s="375" t="s">
        <v>37508</v>
      </c>
      <c r="B2381" s="80" t="s">
        <v>37509</v>
      </c>
      <c r="C2381" s="375" t="s">
        <v>16</v>
      </c>
      <c r="D2381" s="81">
        <v>201.28</v>
      </c>
      <c r="E2381" s="81">
        <f t="shared" si="37"/>
        <v>163.65</v>
      </c>
    </row>
    <row r="2382" spans="1:5" ht="21.95" customHeight="1">
      <c r="A2382" s="375" t="s">
        <v>37510</v>
      </c>
      <c r="B2382" s="80" t="s">
        <v>37511</v>
      </c>
      <c r="C2382" s="375" t="s">
        <v>16</v>
      </c>
      <c r="D2382" s="81">
        <v>134.19</v>
      </c>
      <c r="E2382" s="81">
        <f t="shared" si="37"/>
        <v>109.1</v>
      </c>
    </row>
    <row r="2383" spans="1:5" ht="12" customHeight="1">
      <c r="A2383" s="375" t="s">
        <v>37512</v>
      </c>
      <c r="B2383" s="80" t="s">
        <v>37513</v>
      </c>
      <c r="C2383" s="375" t="s">
        <v>16</v>
      </c>
      <c r="D2383" s="81">
        <v>142.46</v>
      </c>
      <c r="E2383" s="81">
        <f t="shared" si="37"/>
        <v>115.83</v>
      </c>
    </row>
    <row r="2384" spans="1:5" ht="11.45" customHeight="1">
      <c r="A2384" s="417" t="s">
        <v>37514</v>
      </c>
      <c r="B2384" s="418" t="s">
        <v>37515</v>
      </c>
      <c r="C2384" s="418" t="s">
        <v>13</v>
      </c>
      <c r="D2384" s="70">
        <v>11.18</v>
      </c>
      <c r="E2384" s="81">
        <f t="shared" si="37"/>
        <v>9.09</v>
      </c>
    </row>
    <row r="2385" spans="1:5" ht="21.95" customHeight="1">
      <c r="A2385" s="419" t="s">
        <v>37516</v>
      </c>
      <c r="B2385" s="376" t="s">
        <v>37517</v>
      </c>
      <c r="C2385" s="377" t="s">
        <v>13</v>
      </c>
      <c r="D2385" s="70">
        <v>37.700000000000003</v>
      </c>
      <c r="E2385" s="81">
        <f t="shared" si="37"/>
        <v>30.66</v>
      </c>
    </row>
    <row r="2386" spans="1:5" ht="33" customHeight="1">
      <c r="A2386" s="420" t="s">
        <v>37518</v>
      </c>
      <c r="B2386" s="70" t="s">
        <v>37519</v>
      </c>
      <c r="C2386" s="70" t="s">
        <v>16</v>
      </c>
      <c r="D2386" s="70">
        <v>52.14</v>
      </c>
      <c r="E2386" s="81">
        <f t="shared" si="37"/>
        <v>42.4</v>
      </c>
    </row>
    <row r="2387" spans="1:5" ht="11.45" customHeight="1">
      <c r="A2387" s="375" t="s">
        <v>37520</v>
      </c>
      <c r="B2387" s="80" t="s">
        <v>37521</v>
      </c>
      <c r="C2387" s="375" t="s">
        <v>16</v>
      </c>
      <c r="D2387" s="81">
        <v>42.57</v>
      </c>
      <c r="E2387" s="81">
        <f t="shared" si="37"/>
        <v>34.61</v>
      </c>
    </row>
    <row r="2388" spans="1:5" ht="21.95" customHeight="1">
      <c r="A2388" s="375" t="s">
        <v>37522</v>
      </c>
      <c r="B2388" s="80" t="s">
        <v>37523</v>
      </c>
      <c r="C2388" s="375" t="s">
        <v>13</v>
      </c>
      <c r="D2388" s="81">
        <v>19.89</v>
      </c>
      <c r="E2388" s="81">
        <f t="shared" si="37"/>
        <v>16.18</v>
      </c>
    </row>
    <row r="2389" spans="1:5" ht="33" customHeight="1">
      <c r="A2389" s="375" t="s">
        <v>37524</v>
      </c>
      <c r="B2389" s="80" t="s">
        <v>37525</v>
      </c>
      <c r="C2389" s="375" t="s">
        <v>33278</v>
      </c>
      <c r="D2389" s="81">
        <v>710.02</v>
      </c>
      <c r="E2389" s="81">
        <f t="shared" si="37"/>
        <v>577.26</v>
      </c>
    </row>
    <row r="2390" spans="1:5" ht="11.45" customHeight="1">
      <c r="A2390" s="375" t="s">
        <v>37526</v>
      </c>
      <c r="B2390" s="80" t="s">
        <v>37487</v>
      </c>
      <c r="C2390" s="375" t="s">
        <v>16</v>
      </c>
      <c r="D2390" s="81">
        <v>9.59</v>
      </c>
      <c r="E2390" s="81">
        <f t="shared" si="37"/>
        <v>7.8</v>
      </c>
    </row>
    <row r="2391" spans="1:5" ht="22.7" customHeight="1">
      <c r="A2391" s="375" t="s">
        <v>37527</v>
      </c>
      <c r="B2391" s="80" t="s">
        <v>37496</v>
      </c>
      <c r="C2391" s="375" t="s">
        <v>16</v>
      </c>
      <c r="D2391" s="81">
        <v>49.44</v>
      </c>
      <c r="E2391" s="81">
        <f t="shared" si="37"/>
        <v>40.200000000000003</v>
      </c>
    </row>
    <row r="2392" spans="1:5" ht="169.5" customHeight="1">
      <c r="A2392" s="375" t="s">
        <v>37528</v>
      </c>
      <c r="B2392" s="80" t="s">
        <v>37489</v>
      </c>
      <c r="C2392" s="375" t="s">
        <v>16</v>
      </c>
      <c r="D2392" s="81">
        <v>60.15</v>
      </c>
      <c r="E2392" s="81">
        <f t="shared" si="37"/>
        <v>48.91</v>
      </c>
    </row>
    <row r="2393" spans="1:5" ht="45.95" customHeight="1">
      <c r="A2393" s="375" t="s">
        <v>37529</v>
      </c>
      <c r="B2393" s="80" t="s">
        <v>8185</v>
      </c>
      <c r="C2393" s="375" t="s">
        <v>16</v>
      </c>
      <c r="D2393" s="81">
        <v>36.56</v>
      </c>
      <c r="E2393" s="81">
        <f t="shared" si="37"/>
        <v>29.73</v>
      </c>
    </row>
    <row r="2394" spans="1:5" ht="32.450000000000003" customHeight="1">
      <c r="A2394" s="375" t="s">
        <v>37530</v>
      </c>
      <c r="B2394" s="80" t="s">
        <v>37531</v>
      </c>
      <c r="C2394" s="375" t="s">
        <v>16</v>
      </c>
      <c r="D2394" s="81">
        <v>11.51</v>
      </c>
      <c r="E2394" s="81">
        <f t="shared" si="37"/>
        <v>9.36</v>
      </c>
    </row>
    <row r="2395" spans="1:5" ht="12" customHeight="1">
      <c r="A2395" s="375" t="s">
        <v>37532</v>
      </c>
      <c r="B2395" s="80" t="s">
        <v>37533</v>
      </c>
      <c r="C2395" s="375" t="s">
        <v>16</v>
      </c>
      <c r="D2395" s="81">
        <v>52.14</v>
      </c>
      <c r="E2395" s="81">
        <f t="shared" si="37"/>
        <v>42.4</v>
      </c>
    </row>
    <row r="2396" spans="1:5" ht="12" customHeight="1">
      <c r="A2396" s="375" t="s">
        <v>37534</v>
      </c>
      <c r="B2396" s="80" t="s">
        <v>37535</v>
      </c>
      <c r="C2396" s="375" t="s">
        <v>16</v>
      </c>
      <c r="D2396" s="81">
        <v>42.57</v>
      </c>
      <c r="E2396" s="81">
        <f t="shared" si="37"/>
        <v>34.61</v>
      </c>
    </row>
    <row r="2397" spans="1:5" ht="12" customHeight="1">
      <c r="A2397" s="375" t="s">
        <v>37536</v>
      </c>
      <c r="B2397" s="80" t="s">
        <v>37501</v>
      </c>
      <c r="C2397" s="375" t="s">
        <v>16</v>
      </c>
      <c r="D2397" s="81">
        <v>46.06</v>
      </c>
      <c r="E2397" s="81">
        <f t="shared" si="37"/>
        <v>37.450000000000003</v>
      </c>
    </row>
    <row r="2398" spans="1:5" ht="11.45" customHeight="1">
      <c r="A2398" s="375" t="s">
        <v>37537</v>
      </c>
      <c r="B2398" s="80" t="s">
        <v>37503</v>
      </c>
      <c r="C2398" s="375" t="s">
        <v>16</v>
      </c>
      <c r="D2398" s="81">
        <v>54.18</v>
      </c>
      <c r="E2398" s="81">
        <f t="shared" si="37"/>
        <v>44.05</v>
      </c>
    </row>
    <row r="2399" spans="1:5" ht="12" customHeight="1">
      <c r="A2399" s="375" t="s">
        <v>37538</v>
      </c>
      <c r="B2399" s="80" t="s">
        <v>37539</v>
      </c>
      <c r="C2399" s="375" t="s">
        <v>16</v>
      </c>
      <c r="D2399" s="81">
        <v>520.83000000000004</v>
      </c>
      <c r="E2399" s="81">
        <f t="shared" si="37"/>
        <v>423.44</v>
      </c>
    </row>
    <row r="2400" spans="1:5" ht="12" customHeight="1">
      <c r="A2400" s="375" t="s">
        <v>37540</v>
      </c>
      <c r="B2400" s="80" t="s">
        <v>37541</v>
      </c>
      <c r="C2400" s="375" t="s">
        <v>16</v>
      </c>
      <c r="D2400" s="81">
        <v>387.22</v>
      </c>
      <c r="E2400" s="81">
        <f t="shared" si="37"/>
        <v>314.82</v>
      </c>
    </row>
    <row r="2401" spans="1:5" ht="12" customHeight="1">
      <c r="A2401" s="375" t="s">
        <v>37542</v>
      </c>
      <c r="B2401" s="80" t="s">
        <v>37543</v>
      </c>
      <c r="C2401" s="375" t="s">
        <v>16</v>
      </c>
      <c r="D2401" s="81">
        <v>248.88</v>
      </c>
      <c r="E2401" s="81">
        <f t="shared" si="37"/>
        <v>202.35</v>
      </c>
    </row>
    <row r="2402" spans="1:5" ht="11.45" customHeight="1">
      <c r="A2402" s="375" t="s">
        <v>37544</v>
      </c>
      <c r="B2402" s="80" t="s">
        <v>37545</v>
      </c>
      <c r="C2402" s="375" t="s">
        <v>16</v>
      </c>
      <c r="D2402" s="81">
        <v>220.47</v>
      </c>
      <c r="E2402" s="81">
        <f t="shared" si="37"/>
        <v>179.25</v>
      </c>
    </row>
    <row r="2403" spans="1:5" ht="12" customHeight="1">
      <c r="A2403" s="375" t="s">
        <v>37546</v>
      </c>
      <c r="B2403" s="80" t="s">
        <v>37547</v>
      </c>
      <c r="C2403" s="375" t="s">
        <v>16</v>
      </c>
      <c r="D2403" s="81">
        <v>298.66000000000003</v>
      </c>
      <c r="E2403" s="81">
        <f t="shared" si="37"/>
        <v>242.82</v>
      </c>
    </row>
    <row r="2404" spans="1:5" ht="12" customHeight="1">
      <c r="A2404" s="375" t="s">
        <v>37548</v>
      </c>
      <c r="B2404" s="80" t="s">
        <v>37549</v>
      </c>
      <c r="C2404" s="375" t="s">
        <v>16</v>
      </c>
      <c r="D2404" s="81">
        <v>229.98</v>
      </c>
      <c r="E2404" s="81">
        <f t="shared" si="37"/>
        <v>186.98</v>
      </c>
    </row>
    <row r="2405" spans="1:5" ht="12" customHeight="1">
      <c r="A2405" s="375" t="s">
        <v>37550</v>
      </c>
      <c r="B2405" s="80" t="s">
        <v>37505</v>
      </c>
      <c r="C2405" s="375" t="s">
        <v>16</v>
      </c>
      <c r="D2405" s="81">
        <v>275.04000000000002</v>
      </c>
      <c r="E2405" s="81">
        <f t="shared" si="37"/>
        <v>223.61</v>
      </c>
    </row>
    <row r="2406" spans="1:5" ht="12" customHeight="1">
      <c r="A2406" s="375" t="s">
        <v>37551</v>
      </c>
      <c r="B2406" s="80" t="s">
        <v>37507</v>
      </c>
      <c r="C2406" s="375" t="s">
        <v>16</v>
      </c>
      <c r="D2406" s="81">
        <v>225.89</v>
      </c>
      <c r="E2406" s="81">
        <f t="shared" si="37"/>
        <v>183.66</v>
      </c>
    </row>
    <row r="2407" spans="1:5" ht="11.45" customHeight="1">
      <c r="A2407" s="375" t="s">
        <v>37552</v>
      </c>
      <c r="B2407" s="80" t="s">
        <v>37509</v>
      </c>
      <c r="C2407" s="375" t="s">
        <v>16</v>
      </c>
      <c r="D2407" s="81">
        <v>213.95</v>
      </c>
      <c r="E2407" s="81">
        <f t="shared" si="37"/>
        <v>173.95</v>
      </c>
    </row>
    <row r="2408" spans="1:5" ht="21.95" customHeight="1">
      <c r="A2408" s="375" t="s">
        <v>37553</v>
      </c>
      <c r="B2408" s="80" t="s">
        <v>37554</v>
      </c>
      <c r="C2408" s="375" t="s">
        <v>33278</v>
      </c>
      <c r="D2408" s="81">
        <v>710.02</v>
      </c>
      <c r="E2408" s="81">
        <f t="shared" si="37"/>
        <v>577.26</v>
      </c>
    </row>
    <row r="2409" spans="1:5" ht="12" customHeight="1">
      <c r="A2409" s="375" t="s">
        <v>37555</v>
      </c>
      <c r="B2409" s="80" t="s">
        <v>37556</v>
      </c>
      <c r="C2409" s="375" t="s">
        <v>16</v>
      </c>
      <c r="D2409" s="81">
        <v>15.4</v>
      </c>
      <c r="E2409" s="81">
        <f t="shared" si="37"/>
        <v>12.53</v>
      </c>
    </row>
    <row r="2410" spans="1:5" ht="12" customHeight="1">
      <c r="A2410" s="375" t="s">
        <v>37557</v>
      </c>
      <c r="B2410" s="80" t="s">
        <v>37558</v>
      </c>
      <c r="C2410" s="375" t="s">
        <v>16</v>
      </c>
      <c r="D2410" s="81">
        <v>23.1</v>
      </c>
      <c r="E2410" s="81">
        <f t="shared" si="37"/>
        <v>18.79</v>
      </c>
    </row>
    <row r="2411" spans="1:5" ht="12" customHeight="1">
      <c r="A2411" s="375" t="s">
        <v>37559</v>
      </c>
      <c r="B2411" s="80" t="s">
        <v>37560</v>
      </c>
      <c r="C2411" s="375" t="s">
        <v>16</v>
      </c>
      <c r="D2411" s="81">
        <v>7.7</v>
      </c>
      <c r="E2411" s="81">
        <f t="shared" si="37"/>
        <v>6.27</v>
      </c>
    </row>
    <row r="2412" spans="1:5" ht="11.45" customHeight="1">
      <c r="A2412" s="375" t="s">
        <v>37561</v>
      </c>
      <c r="B2412" s="80" t="s">
        <v>33380</v>
      </c>
      <c r="C2412" s="375" t="s">
        <v>33278</v>
      </c>
      <c r="D2412" s="81">
        <v>710.02</v>
      </c>
      <c r="E2412" s="81">
        <f t="shared" si="37"/>
        <v>577.26</v>
      </c>
    </row>
    <row r="2413" spans="1:5" ht="12" customHeight="1">
      <c r="A2413" s="375" t="s">
        <v>37562</v>
      </c>
      <c r="B2413" s="80" t="s">
        <v>37563</v>
      </c>
      <c r="C2413" s="375" t="s">
        <v>16</v>
      </c>
      <c r="D2413" s="81">
        <v>49.44</v>
      </c>
      <c r="E2413" s="81">
        <f t="shared" si="37"/>
        <v>40.200000000000003</v>
      </c>
    </row>
    <row r="2414" spans="1:5" ht="12" customHeight="1">
      <c r="A2414" s="375" t="s">
        <v>37564</v>
      </c>
      <c r="B2414" s="80" t="s">
        <v>8165</v>
      </c>
      <c r="C2414" s="375" t="s">
        <v>33278</v>
      </c>
      <c r="D2414" s="81">
        <v>710.02</v>
      </c>
      <c r="E2414" s="81">
        <f t="shared" si="37"/>
        <v>577.26</v>
      </c>
    </row>
    <row r="2415" spans="1:5" ht="12" customHeight="1">
      <c r="A2415" s="375" t="s">
        <v>37565</v>
      </c>
      <c r="B2415" s="80" t="s">
        <v>37566</v>
      </c>
      <c r="C2415" s="375" t="s">
        <v>16</v>
      </c>
      <c r="D2415" s="81">
        <v>157.61000000000001</v>
      </c>
      <c r="E2415" s="81">
        <f t="shared" si="37"/>
        <v>128.13999999999999</v>
      </c>
    </row>
    <row r="2416" spans="1:5" ht="12" customHeight="1">
      <c r="A2416" s="375" t="s">
        <v>37567</v>
      </c>
      <c r="B2416" s="80" t="s">
        <v>37568</v>
      </c>
      <c r="C2416" s="375" t="s">
        <v>33278</v>
      </c>
      <c r="D2416" s="81">
        <v>710.02</v>
      </c>
      <c r="E2416" s="81">
        <f t="shared" si="37"/>
        <v>577.26</v>
      </c>
    </row>
    <row r="2417" spans="1:5" ht="11.45" customHeight="1">
      <c r="A2417" s="375" t="s">
        <v>37569</v>
      </c>
      <c r="B2417" s="80" t="s">
        <v>37570</v>
      </c>
      <c r="C2417" s="375" t="s">
        <v>16</v>
      </c>
      <c r="D2417" s="81">
        <v>17.48</v>
      </c>
      <c r="E2417" s="81">
        <f t="shared" si="37"/>
        <v>14.22</v>
      </c>
    </row>
    <row r="2418" spans="1:5" ht="12" customHeight="1">
      <c r="A2418" s="375" t="s">
        <v>37571</v>
      </c>
      <c r="B2418" s="80" t="s">
        <v>37572</v>
      </c>
      <c r="C2418" s="375" t="s">
        <v>13</v>
      </c>
      <c r="D2418" s="81">
        <v>19.02</v>
      </c>
      <c r="E2418" s="81">
        <f t="shared" si="37"/>
        <v>15.47</v>
      </c>
    </row>
    <row r="2419" spans="1:5" ht="12" customHeight="1">
      <c r="A2419" s="375" t="s">
        <v>37573</v>
      </c>
      <c r="B2419" s="80" t="s">
        <v>37574</v>
      </c>
      <c r="C2419" s="375" t="s">
        <v>13</v>
      </c>
      <c r="D2419" s="81">
        <v>61.24</v>
      </c>
      <c r="E2419" s="81">
        <f t="shared" si="37"/>
        <v>49.79</v>
      </c>
    </row>
    <row r="2420" spans="1:5" ht="12" customHeight="1">
      <c r="A2420" s="375" t="s">
        <v>37575</v>
      </c>
      <c r="B2420" s="80" t="s">
        <v>37457</v>
      </c>
      <c r="C2420" s="375" t="s">
        <v>13</v>
      </c>
      <c r="D2420" s="81">
        <v>63.56</v>
      </c>
      <c r="E2420" s="81">
        <f t="shared" si="37"/>
        <v>51.68</v>
      </c>
    </row>
    <row r="2421" spans="1:5" ht="12" customHeight="1">
      <c r="A2421" s="375" t="s">
        <v>37576</v>
      </c>
      <c r="B2421" s="80" t="s">
        <v>37577</v>
      </c>
      <c r="C2421" s="375" t="s">
        <v>33278</v>
      </c>
      <c r="D2421" s="81">
        <v>710.02</v>
      </c>
      <c r="E2421" s="81">
        <f t="shared" si="37"/>
        <v>577.26</v>
      </c>
    </row>
    <row r="2422" spans="1:5" ht="11.45" customHeight="1">
      <c r="A2422" s="375" t="s">
        <v>37578</v>
      </c>
      <c r="B2422" s="80" t="s">
        <v>37579</v>
      </c>
      <c r="C2422" s="375" t="s">
        <v>16</v>
      </c>
      <c r="D2422" s="81">
        <v>56.62</v>
      </c>
      <c r="E2422" s="81">
        <f t="shared" si="37"/>
        <v>46.04</v>
      </c>
    </row>
    <row r="2423" spans="1:5" ht="12" customHeight="1">
      <c r="A2423" s="375" t="s">
        <v>37580</v>
      </c>
      <c r="B2423" s="80" t="s">
        <v>33316</v>
      </c>
      <c r="C2423" s="375" t="s">
        <v>16</v>
      </c>
      <c r="D2423" s="81">
        <v>14.6</v>
      </c>
      <c r="E2423" s="81">
        <f t="shared" si="37"/>
        <v>11.87</v>
      </c>
    </row>
    <row r="2424" spans="1:5" ht="12" customHeight="1">
      <c r="A2424" s="375" t="s">
        <v>37581</v>
      </c>
      <c r="B2424" s="80" t="s">
        <v>37582</v>
      </c>
      <c r="C2424" s="375" t="s">
        <v>18</v>
      </c>
      <c r="D2424" s="81">
        <v>557.08000000000004</v>
      </c>
      <c r="E2424" s="81">
        <f t="shared" si="37"/>
        <v>452.92</v>
      </c>
    </row>
    <row r="2425" spans="1:5" ht="21.95" customHeight="1">
      <c r="A2425" s="375" t="s">
        <v>37583</v>
      </c>
      <c r="B2425" s="80" t="s">
        <v>37584</v>
      </c>
      <c r="C2425" s="375" t="s">
        <v>18</v>
      </c>
      <c r="D2425" s="81">
        <v>751.53</v>
      </c>
      <c r="E2425" s="81">
        <f t="shared" si="37"/>
        <v>611</v>
      </c>
    </row>
    <row r="2426" spans="1:5" ht="12" customHeight="1">
      <c r="A2426" s="375" t="s">
        <v>37585</v>
      </c>
      <c r="B2426" s="80" t="s">
        <v>37586</v>
      </c>
      <c r="C2426" s="375" t="s">
        <v>16</v>
      </c>
      <c r="D2426" s="81">
        <v>43.25</v>
      </c>
      <c r="E2426" s="81">
        <f t="shared" si="37"/>
        <v>35.17</v>
      </c>
    </row>
    <row r="2427" spans="1:5" ht="11.45" customHeight="1">
      <c r="A2427" s="375" t="s">
        <v>33234</v>
      </c>
      <c r="B2427" s="80"/>
      <c r="C2427" s="375"/>
      <c r="D2427" s="81"/>
      <c r="E2427" s="81">
        <f t="shared" si="37"/>
        <v>0</v>
      </c>
    </row>
    <row r="2428" spans="1:5" ht="12" customHeight="1">
      <c r="A2428" s="375" t="s">
        <v>33235</v>
      </c>
      <c r="B2428" s="80" t="s">
        <v>14652</v>
      </c>
      <c r="C2428" s="375" t="s">
        <v>33236</v>
      </c>
      <c r="D2428" s="81"/>
      <c r="E2428" s="81">
        <f t="shared" si="37"/>
        <v>0</v>
      </c>
    </row>
    <row r="2429" spans="1:5" ht="12" customHeight="1">
      <c r="A2429" s="375"/>
      <c r="B2429" s="80"/>
      <c r="C2429" s="375"/>
      <c r="D2429" s="81"/>
      <c r="E2429" s="81">
        <f t="shared" si="37"/>
        <v>0</v>
      </c>
    </row>
    <row r="2430" spans="1:5" ht="12" customHeight="1">
      <c r="A2430" s="375" t="s">
        <v>37587</v>
      </c>
      <c r="B2430" s="80" t="s">
        <v>37588</v>
      </c>
      <c r="C2430" s="375" t="s">
        <v>16</v>
      </c>
      <c r="D2430" s="81">
        <v>45.08</v>
      </c>
      <c r="E2430" s="81">
        <f t="shared" si="37"/>
        <v>36.659999999999997</v>
      </c>
    </row>
    <row r="2431" spans="1:5" ht="12" customHeight="1">
      <c r="A2431" s="375" t="s">
        <v>37589</v>
      </c>
      <c r="B2431" s="80" t="s">
        <v>37590</v>
      </c>
      <c r="C2431" s="375" t="s">
        <v>33278</v>
      </c>
      <c r="D2431" s="81">
        <v>710.02</v>
      </c>
      <c r="E2431" s="81">
        <f t="shared" si="37"/>
        <v>577.26</v>
      </c>
    </row>
    <row r="2432" spans="1:5" ht="11.45" customHeight="1">
      <c r="A2432" s="375" t="s">
        <v>37591</v>
      </c>
      <c r="B2432" s="80" t="s">
        <v>37592</v>
      </c>
      <c r="C2432" s="375" t="s">
        <v>16</v>
      </c>
      <c r="D2432" s="81">
        <v>93.78</v>
      </c>
      <c r="E2432" s="81">
        <f t="shared" si="37"/>
        <v>76.25</v>
      </c>
    </row>
    <row r="2433" spans="1:5" ht="21.95" customHeight="1">
      <c r="A2433" s="375" t="s">
        <v>37593</v>
      </c>
      <c r="B2433" s="80" t="s">
        <v>37594</v>
      </c>
      <c r="C2433" s="375" t="s">
        <v>16</v>
      </c>
      <c r="D2433" s="81">
        <v>87.46</v>
      </c>
      <c r="E2433" s="81">
        <f t="shared" si="37"/>
        <v>71.11</v>
      </c>
    </row>
    <row r="2434" spans="1:5" ht="12" customHeight="1">
      <c r="A2434" s="375" t="s">
        <v>37595</v>
      </c>
      <c r="B2434" s="80" t="s">
        <v>37596</v>
      </c>
      <c r="C2434" s="375" t="s">
        <v>16</v>
      </c>
      <c r="D2434" s="81">
        <v>115.76</v>
      </c>
      <c r="E2434" s="81">
        <f t="shared" si="37"/>
        <v>94.12</v>
      </c>
    </row>
    <row r="2435" spans="1:5" ht="12" customHeight="1">
      <c r="A2435" s="375" t="s">
        <v>37597</v>
      </c>
      <c r="B2435" s="80" t="s">
        <v>37598</v>
      </c>
      <c r="C2435" s="375" t="s">
        <v>16</v>
      </c>
      <c r="D2435" s="81">
        <v>240.97</v>
      </c>
      <c r="E2435" s="81">
        <f t="shared" si="37"/>
        <v>195.92</v>
      </c>
    </row>
    <row r="2436" spans="1:5" ht="12" customHeight="1">
      <c r="A2436" s="417" t="s">
        <v>37599</v>
      </c>
      <c r="B2436" s="418" t="s">
        <v>37600</v>
      </c>
      <c r="C2436" s="418" t="s">
        <v>16</v>
      </c>
      <c r="D2436" s="70">
        <v>227.7</v>
      </c>
      <c r="E2436" s="81">
        <f t="shared" si="37"/>
        <v>185.13</v>
      </c>
    </row>
    <row r="2437" spans="1:5" ht="11.45" customHeight="1">
      <c r="A2437" s="419" t="s">
        <v>37601</v>
      </c>
      <c r="B2437" s="376" t="s">
        <v>37602</v>
      </c>
      <c r="C2437" s="377" t="s">
        <v>16</v>
      </c>
      <c r="D2437" s="70">
        <v>36.85</v>
      </c>
      <c r="E2437" s="81">
        <f t="shared" ref="E2437:E2500" si="38">ROUNDUP(D2437/1.23,2)</f>
        <v>29.96</v>
      </c>
    </row>
    <row r="2438" spans="1:5" ht="12" customHeight="1">
      <c r="A2438" s="420" t="s">
        <v>37603</v>
      </c>
      <c r="B2438" s="70" t="s">
        <v>37604</v>
      </c>
      <c r="C2438" s="70" t="s">
        <v>16</v>
      </c>
      <c r="D2438" s="70">
        <v>36.85</v>
      </c>
      <c r="E2438" s="81">
        <f t="shared" si="38"/>
        <v>29.96</v>
      </c>
    </row>
    <row r="2439" spans="1:5" ht="12.95" customHeight="1">
      <c r="A2439" s="375" t="s">
        <v>37605</v>
      </c>
      <c r="B2439" s="80" t="s">
        <v>37606</v>
      </c>
      <c r="C2439" s="375" t="s">
        <v>16</v>
      </c>
      <c r="D2439" s="81">
        <v>320.22000000000003</v>
      </c>
      <c r="E2439" s="81">
        <f t="shared" si="38"/>
        <v>260.35000000000002</v>
      </c>
    </row>
    <row r="2440" spans="1:5" ht="169.5" customHeight="1">
      <c r="A2440" s="375" t="s">
        <v>37607</v>
      </c>
      <c r="B2440" s="80" t="s">
        <v>37608</v>
      </c>
      <c r="C2440" s="375" t="s">
        <v>16</v>
      </c>
      <c r="D2440" s="81">
        <v>61</v>
      </c>
      <c r="E2440" s="81">
        <f t="shared" si="38"/>
        <v>49.6</v>
      </c>
    </row>
    <row r="2441" spans="1:5" ht="45.95" customHeight="1">
      <c r="A2441" s="375" t="s">
        <v>37609</v>
      </c>
      <c r="B2441" s="80" t="s">
        <v>37610</v>
      </c>
      <c r="C2441" s="375" t="s">
        <v>16</v>
      </c>
      <c r="D2441" s="81">
        <v>61.15</v>
      </c>
      <c r="E2441" s="81">
        <f t="shared" si="38"/>
        <v>49.72</v>
      </c>
    </row>
    <row r="2442" spans="1:5" ht="12" customHeight="1">
      <c r="A2442" s="375" t="s">
        <v>37611</v>
      </c>
      <c r="B2442" s="80" t="s">
        <v>37612</v>
      </c>
      <c r="C2442" s="375" t="s">
        <v>16</v>
      </c>
      <c r="D2442" s="81">
        <v>325.55</v>
      </c>
      <c r="E2442" s="81">
        <f t="shared" si="38"/>
        <v>264.68</v>
      </c>
    </row>
    <row r="2443" spans="1:5" ht="21.95" customHeight="1">
      <c r="A2443" s="375" t="s">
        <v>37613</v>
      </c>
      <c r="B2443" s="80" t="s">
        <v>37614</v>
      </c>
      <c r="C2443" s="375" t="s">
        <v>16</v>
      </c>
      <c r="D2443" s="81">
        <v>154.04</v>
      </c>
      <c r="E2443" s="81">
        <f t="shared" si="38"/>
        <v>125.24</v>
      </c>
    </row>
    <row r="2444" spans="1:5" ht="12" customHeight="1">
      <c r="A2444" s="375" t="s">
        <v>37615</v>
      </c>
      <c r="B2444" s="80" t="s">
        <v>37616</v>
      </c>
      <c r="C2444" s="375" t="s">
        <v>16</v>
      </c>
      <c r="D2444" s="81">
        <v>187.08</v>
      </c>
      <c r="E2444" s="81">
        <f t="shared" si="38"/>
        <v>152.1</v>
      </c>
    </row>
    <row r="2445" spans="1:5" ht="11.45" customHeight="1">
      <c r="A2445" s="375" t="s">
        <v>37617</v>
      </c>
      <c r="B2445" s="80" t="s">
        <v>37618</v>
      </c>
      <c r="C2445" s="375" t="s">
        <v>16</v>
      </c>
      <c r="D2445" s="81">
        <v>190.16</v>
      </c>
      <c r="E2445" s="81">
        <f t="shared" si="38"/>
        <v>154.61000000000001</v>
      </c>
    </row>
    <row r="2446" spans="1:5" ht="12" customHeight="1">
      <c r="A2446" s="375" t="s">
        <v>37619</v>
      </c>
      <c r="B2446" s="80" t="s">
        <v>37620</v>
      </c>
      <c r="C2446" s="375" t="s">
        <v>16</v>
      </c>
      <c r="D2446" s="81">
        <v>283.52999999999997</v>
      </c>
      <c r="E2446" s="81">
        <f t="shared" si="38"/>
        <v>230.52</v>
      </c>
    </row>
    <row r="2447" spans="1:5" ht="21.95" customHeight="1">
      <c r="A2447" s="375" t="s">
        <v>37621</v>
      </c>
      <c r="B2447" s="80" t="s">
        <v>37622</v>
      </c>
      <c r="C2447" s="375" t="s">
        <v>16</v>
      </c>
      <c r="D2447" s="81">
        <v>553.44000000000005</v>
      </c>
      <c r="E2447" s="81">
        <f t="shared" si="38"/>
        <v>449.96</v>
      </c>
    </row>
    <row r="2448" spans="1:5" ht="21.95" customHeight="1">
      <c r="A2448" s="375" t="s">
        <v>37623</v>
      </c>
      <c r="B2448" s="80" t="s">
        <v>37624</v>
      </c>
      <c r="C2448" s="375" t="s">
        <v>16</v>
      </c>
      <c r="D2448" s="81">
        <v>187.09</v>
      </c>
      <c r="E2448" s="81">
        <f t="shared" si="38"/>
        <v>152.11000000000001</v>
      </c>
    </row>
    <row r="2449" spans="1:5" ht="12" customHeight="1">
      <c r="A2449" s="375" t="s">
        <v>37625</v>
      </c>
      <c r="B2449" s="80" t="s">
        <v>37626</v>
      </c>
      <c r="C2449" s="375" t="s">
        <v>13</v>
      </c>
      <c r="D2449" s="81">
        <v>21.86</v>
      </c>
      <c r="E2449" s="81">
        <f t="shared" si="38"/>
        <v>17.78</v>
      </c>
    </row>
    <row r="2450" spans="1:5" ht="12" customHeight="1">
      <c r="A2450" s="375" t="s">
        <v>37627</v>
      </c>
      <c r="B2450" s="80" t="s">
        <v>37628</v>
      </c>
      <c r="C2450" s="375" t="s">
        <v>16</v>
      </c>
      <c r="D2450" s="81">
        <v>190.07</v>
      </c>
      <c r="E2450" s="81">
        <f t="shared" si="38"/>
        <v>154.53</v>
      </c>
    </row>
    <row r="2451" spans="1:5" ht="12" customHeight="1">
      <c r="A2451" s="375" t="s">
        <v>37629</v>
      </c>
      <c r="B2451" s="80" t="s">
        <v>37630</v>
      </c>
      <c r="C2451" s="375" t="s">
        <v>16</v>
      </c>
      <c r="D2451" s="81">
        <v>260.17</v>
      </c>
      <c r="E2451" s="81">
        <f t="shared" si="38"/>
        <v>211.53</v>
      </c>
    </row>
    <row r="2452" spans="1:5" ht="22.5" customHeight="1">
      <c r="A2452" s="375" t="s">
        <v>37631</v>
      </c>
      <c r="B2452" s="80" t="s">
        <v>37632</v>
      </c>
      <c r="C2452" s="375" t="s">
        <v>16</v>
      </c>
      <c r="D2452" s="81">
        <v>262.42</v>
      </c>
      <c r="E2452" s="81">
        <f t="shared" si="38"/>
        <v>213.35</v>
      </c>
    </row>
    <row r="2453" spans="1:5" ht="12" customHeight="1">
      <c r="A2453" s="375" t="s">
        <v>37633</v>
      </c>
      <c r="B2453" s="80" t="s">
        <v>37634</v>
      </c>
      <c r="C2453" s="375" t="s">
        <v>16</v>
      </c>
      <c r="D2453" s="81">
        <v>157.96</v>
      </c>
      <c r="E2453" s="81">
        <f t="shared" si="38"/>
        <v>128.43</v>
      </c>
    </row>
    <row r="2454" spans="1:5" ht="12" customHeight="1">
      <c r="A2454" s="375" t="s">
        <v>37635</v>
      </c>
      <c r="B2454" s="80" t="s">
        <v>37636</v>
      </c>
      <c r="C2454" s="375" t="s">
        <v>16</v>
      </c>
      <c r="D2454" s="81">
        <v>147.47</v>
      </c>
      <c r="E2454" s="81">
        <f t="shared" si="38"/>
        <v>119.9</v>
      </c>
    </row>
    <row r="2455" spans="1:5" ht="12" customHeight="1">
      <c r="A2455" s="375" t="s">
        <v>37637</v>
      </c>
      <c r="B2455" s="80" t="s">
        <v>33506</v>
      </c>
      <c r="C2455" s="375" t="s">
        <v>15</v>
      </c>
      <c r="D2455" s="81">
        <v>12.1</v>
      </c>
      <c r="E2455" s="81">
        <f t="shared" si="38"/>
        <v>9.84</v>
      </c>
    </row>
    <row r="2456" spans="1:5" ht="12" customHeight="1">
      <c r="A2456" s="375" t="s">
        <v>37638</v>
      </c>
      <c r="B2456" s="80" t="s">
        <v>37639</v>
      </c>
      <c r="C2456" s="375" t="s">
        <v>16</v>
      </c>
      <c r="D2456" s="81">
        <v>859.83</v>
      </c>
      <c r="E2456" s="81">
        <f t="shared" si="38"/>
        <v>699.05</v>
      </c>
    </row>
    <row r="2457" spans="1:5" ht="11.45" customHeight="1">
      <c r="A2457" s="375" t="s">
        <v>37640</v>
      </c>
      <c r="B2457" s="80" t="s">
        <v>37641</v>
      </c>
      <c r="C2457" s="375" t="s">
        <v>16</v>
      </c>
      <c r="D2457" s="81">
        <v>752.74</v>
      </c>
      <c r="E2457" s="81">
        <f t="shared" si="38"/>
        <v>611.99</v>
      </c>
    </row>
    <row r="2458" spans="1:5" ht="12" customHeight="1">
      <c r="A2458" s="375" t="s">
        <v>37642</v>
      </c>
      <c r="B2458" s="80" t="s">
        <v>37643</v>
      </c>
      <c r="C2458" s="375" t="s">
        <v>16</v>
      </c>
      <c r="D2458" s="81">
        <v>175.46</v>
      </c>
      <c r="E2458" s="81">
        <f t="shared" si="38"/>
        <v>142.66</v>
      </c>
    </row>
    <row r="2459" spans="1:5" ht="12" customHeight="1">
      <c r="A2459" s="375" t="s">
        <v>37644</v>
      </c>
      <c r="B2459" s="80" t="s">
        <v>37645</v>
      </c>
      <c r="C2459" s="375" t="s">
        <v>16</v>
      </c>
      <c r="D2459" s="81">
        <v>180.14</v>
      </c>
      <c r="E2459" s="81">
        <f t="shared" si="38"/>
        <v>146.46</v>
      </c>
    </row>
    <row r="2460" spans="1:5" ht="12" customHeight="1">
      <c r="A2460" s="375" t="s">
        <v>37646</v>
      </c>
      <c r="B2460" s="80" t="s">
        <v>37647</v>
      </c>
      <c r="C2460" s="375" t="s">
        <v>16</v>
      </c>
      <c r="D2460" s="81">
        <v>12.84</v>
      </c>
      <c r="E2460" s="81">
        <f t="shared" si="38"/>
        <v>10.44</v>
      </c>
    </row>
    <row r="2461" spans="1:5" ht="12" customHeight="1">
      <c r="A2461" s="375" t="s">
        <v>37648</v>
      </c>
      <c r="B2461" s="80" t="s">
        <v>37649</v>
      </c>
      <c r="C2461" s="375" t="s">
        <v>16</v>
      </c>
      <c r="D2461" s="81">
        <v>283.52999999999997</v>
      </c>
      <c r="E2461" s="81">
        <f t="shared" si="38"/>
        <v>230.52</v>
      </c>
    </row>
    <row r="2462" spans="1:5" ht="11.45" customHeight="1">
      <c r="A2462" s="375" t="s">
        <v>37650</v>
      </c>
      <c r="B2462" s="80" t="s">
        <v>37651</v>
      </c>
      <c r="C2462" s="375" t="s">
        <v>16</v>
      </c>
      <c r="D2462" s="81">
        <v>553.44000000000005</v>
      </c>
      <c r="E2462" s="81">
        <f t="shared" si="38"/>
        <v>449.96</v>
      </c>
    </row>
    <row r="2463" spans="1:5" ht="12" customHeight="1">
      <c r="A2463" s="375" t="s">
        <v>37652</v>
      </c>
      <c r="B2463" s="80" t="s">
        <v>37653</v>
      </c>
      <c r="C2463" s="375" t="s">
        <v>102</v>
      </c>
      <c r="D2463" s="81">
        <v>21.43</v>
      </c>
      <c r="E2463" s="81">
        <f t="shared" si="38"/>
        <v>17.43</v>
      </c>
    </row>
    <row r="2464" spans="1:5" ht="12" customHeight="1">
      <c r="A2464" s="375" t="s">
        <v>37654</v>
      </c>
      <c r="B2464" s="80" t="s">
        <v>37655</v>
      </c>
      <c r="C2464" s="375" t="s">
        <v>102</v>
      </c>
      <c r="D2464" s="81">
        <v>21.45</v>
      </c>
      <c r="E2464" s="81">
        <f t="shared" si="38"/>
        <v>17.440000000000001</v>
      </c>
    </row>
    <row r="2465" spans="1:5" ht="12" customHeight="1">
      <c r="A2465" s="375" t="s">
        <v>37656</v>
      </c>
      <c r="B2465" s="80" t="s">
        <v>37657</v>
      </c>
      <c r="C2465" s="375" t="s">
        <v>16</v>
      </c>
      <c r="D2465" s="81">
        <v>422.05</v>
      </c>
      <c r="E2465" s="81">
        <f t="shared" si="38"/>
        <v>343.14</v>
      </c>
    </row>
    <row r="2466" spans="1:5" ht="11.45" customHeight="1">
      <c r="A2466" s="375" t="s">
        <v>37658</v>
      </c>
      <c r="B2466" s="80" t="s">
        <v>37659</v>
      </c>
      <c r="C2466" s="375" t="s">
        <v>16</v>
      </c>
      <c r="D2466" s="81">
        <v>263.83999999999997</v>
      </c>
      <c r="E2466" s="81">
        <f t="shared" si="38"/>
        <v>214.51</v>
      </c>
    </row>
    <row r="2467" spans="1:5" ht="12" customHeight="1">
      <c r="A2467" s="375" t="s">
        <v>37660</v>
      </c>
      <c r="B2467" s="80" t="s">
        <v>37661</v>
      </c>
      <c r="C2467" s="375" t="s">
        <v>16</v>
      </c>
      <c r="D2467" s="81">
        <v>35.06</v>
      </c>
      <c r="E2467" s="81">
        <f t="shared" si="38"/>
        <v>28.51</v>
      </c>
    </row>
    <row r="2468" spans="1:5" ht="12" customHeight="1">
      <c r="A2468" s="374" t="s">
        <v>37662</v>
      </c>
      <c r="B2468" s="80" t="s">
        <v>37663</v>
      </c>
      <c r="C2468" s="374" t="s">
        <v>16</v>
      </c>
      <c r="D2468" s="82">
        <v>35.06</v>
      </c>
      <c r="E2468" s="81">
        <f t="shared" si="38"/>
        <v>28.51</v>
      </c>
    </row>
    <row r="2469" spans="1:5" ht="12" customHeight="1">
      <c r="A2469" s="375" t="s">
        <v>37664</v>
      </c>
      <c r="B2469" s="80" t="s">
        <v>37665</v>
      </c>
      <c r="C2469" s="375" t="s">
        <v>16</v>
      </c>
      <c r="D2469" s="81">
        <v>182.15</v>
      </c>
      <c r="E2469" s="81">
        <f t="shared" si="38"/>
        <v>148.09</v>
      </c>
    </row>
    <row r="2470" spans="1:5" ht="12" customHeight="1">
      <c r="A2470" s="375" t="s">
        <v>37666</v>
      </c>
      <c r="B2470" s="80" t="s">
        <v>37667</v>
      </c>
      <c r="C2470" s="375" t="s">
        <v>16</v>
      </c>
      <c r="D2470" s="81">
        <v>233.21</v>
      </c>
      <c r="E2470" s="81">
        <f t="shared" si="38"/>
        <v>189.61</v>
      </c>
    </row>
    <row r="2471" spans="1:5" ht="11.45" customHeight="1">
      <c r="A2471" s="375" t="s">
        <v>37668</v>
      </c>
      <c r="B2471" s="80" t="s">
        <v>37669</v>
      </c>
      <c r="C2471" s="375" t="s">
        <v>16</v>
      </c>
      <c r="D2471" s="81">
        <v>244.28</v>
      </c>
      <c r="E2471" s="81">
        <f t="shared" si="38"/>
        <v>198.61</v>
      </c>
    </row>
    <row r="2472" spans="1:5" ht="12" customHeight="1">
      <c r="A2472" s="375" t="s">
        <v>37670</v>
      </c>
      <c r="B2472" s="80" t="s">
        <v>37671</v>
      </c>
      <c r="C2472" s="375" t="s">
        <v>16</v>
      </c>
      <c r="D2472" s="81">
        <v>1051.9000000000001</v>
      </c>
      <c r="E2472" s="81">
        <f t="shared" si="38"/>
        <v>855.21</v>
      </c>
    </row>
    <row r="2473" spans="1:5" ht="12" customHeight="1">
      <c r="A2473" s="374" t="s">
        <v>37672</v>
      </c>
      <c r="B2473" s="80" t="s">
        <v>37673</v>
      </c>
      <c r="C2473" s="374" t="s">
        <v>16</v>
      </c>
      <c r="D2473" s="82">
        <v>291.61</v>
      </c>
      <c r="E2473" s="81">
        <f t="shared" si="38"/>
        <v>237.09</v>
      </c>
    </row>
    <row r="2474" spans="1:5" ht="12" customHeight="1">
      <c r="A2474" s="375" t="s">
        <v>37674</v>
      </c>
      <c r="B2474" s="80" t="s">
        <v>37675</v>
      </c>
      <c r="C2474" s="375" t="s">
        <v>16</v>
      </c>
      <c r="D2474" s="81">
        <v>336.38</v>
      </c>
      <c r="E2474" s="81">
        <f t="shared" si="38"/>
        <v>273.48</v>
      </c>
    </row>
    <row r="2475" spans="1:5" ht="11.45" customHeight="1">
      <c r="A2475" s="375" t="s">
        <v>37676</v>
      </c>
      <c r="B2475" s="80" t="s">
        <v>37677</v>
      </c>
      <c r="C2475" s="375" t="s">
        <v>16</v>
      </c>
      <c r="D2475" s="81">
        <v>350.77</v>
      </c>
      <c r="E2475" s="81">
        <f t="shared" si="38"/>
        <v>285.18</v>
      </c>
    </row>
    <row r="2476" spans="1:5" ht="12" customHeight="1">
      <c r="A2476" s="374" t="s">
        <v>33234</v>
      </c>
      <c r="B2476" s="80"/>
      <c r="C2476" s="374"/>
      <c r="D2476" s="82"/>
      <c r="E2476" s="81">
        <f t="shared" si="38"/>
        <v>0</v>
      </c>
    </row>
    <row r="2477" spans="1:5" ht="12" customHeight="1">
      <c r="A2477" s="375" t="s">
        <v>33235</v>
      </c>
      <c r="B2477" s="80" t="s">
        <v>14652</v>
      </c>
      <c r="C2477" s="375" t="s">
        <v>33236</v>
      </c>
      <c r="D2477" s="81"/>
      <c r="E2477" s="81">
        <f t="shared" si="38"/>
        <v>0</v>
      </c>
    </row>
    <row r="2478" spans="1:5" ht="12" customHeight="1">
      <c r="A2478" s="417"/>
      <c r="B2478" s="418"/>
      <c r="C2478" s="418"/>
      <c r="E2478" s="81">
        <f t="shared" si="38"/>
        <v>0</v>
      </c>
    </row>
    <row r="2479" spans="1:5" ht="12" customHeight="1">
      <c r="A2479" s="419" t="s">
        <v>37678</v>
      </c>
      <c r="B2479" s="376" t="s">
        <v>37679</v>
      </c>
      <c r="C2479" s="377" t="s">
        <v>16</v>
      </c>
      <c r="D2479" s="70">
        <v>909.32</v>
      </c>
      <c r="E2479" s="81">
        <f t="shared" si="38"/>
        <v>739.29</v>
      </c>
    </row>
    <row r="2480" spans="1:5" ht="11.45" customHeight="1">
      <c r="A2480" s="420" t="s">
        <v>37680</v>
      </c>
      <c r="B2480" s="70" t="s">
        <v>37681</v>
      </c>
      <c r="C2480" s="70" t="s">
        <v>16</v>
      </c>
      <c r="D2480" s="70">
        <v>507.94</v>
      </c>
      <c r="E2480" s="81">
        <f t="shared" si="38"/>
        <v>412.96</v>
      </c>
    </row>
    <row r="2481" spans="1:5" ht="12" customHeight="1">
      <c r="A2481" s="375" t="s">
        <v>37682</v>
      </c>
      <c r="B2481" s="80" t="s">
        <v>37683</v>
      </c>
      <c r="C2481" s="375" t="s">
        <v>16</v>
      </c>
      <c r="D2481" s="81">
        <v>19.12</v>
      </c>
      <c r="E2481" s="81">
        <f t="shared" si="38"/>
        <v>15.55</v>
      </c>
    </row>
    <row r="2482" spans="1:5" ht="12" customHeight="1">
      <c r="A2482" s="374" t="s">
        <v>37684</v>
      </c>
      <c r="B2482" s="80" t="s">
        <v>37685</v>
      </c>
      <c r="C2482" s="374" t="s">
        <v>16</v>
      </c>
      <c r="D2482" s="82">
        <v>222.07</v>
      </c>
      <c r="E2482" s="81">
        <f t="shared" si="38"/>
        <v>180.55</v>
      </c>
    </row>
    <row r="2483" spans="1:5" ht="12" customHeight="1">
      <c r="A2483" s="375" t="s">
        <v>37686</v>
      </c>
      <c r="B2483" s="80" t="s">
        <v>37687</v>
      </c>
      <c r="C2483" s="375" t="s">
        <v>16</v>
      </c>
      <c r="D2483" s="81">
        <v>204.48</v>
      </c>
      <c r="E2483" s="81">
        <f t="shared" si="38"/>
        <v>166.25</v>
      </c>
    </row>
    <row r="2484" spans="1:5" ht="12" customHeight="1">
      <c r="A2484" s="375" t="s">
        <v>37688</v>
      </c>
      <c r="B2484" s="80" t="s">
        <v>37689</v>
      </c>
      <c r="C2484" s="375" t="s">
        <v>16</v>
      </c>
      <c r="D2484" s="81">
        <v>68.75</v>
      </c>
      <c r="E2484" s="81">
        <f t="shared" si="38"/>
        <v>55.9</v>
      </c>
    </row>
    <row r="2485" spans="1:5" ht="32.450000000000003" customHeight="1">
      <c r="A2485" s="375" t="s">
        <v>37690</v>
      </c>
      <c r="B2485" s="80" t="s">
        <v>37691</v>
      </c>
      <c r="C2485" s="375" t="s">
        <v>16</v>
      </c>
      <c r="D2485" s="81">
        <v>336.38</v>
      </c>
      <c r="E2485" s="81">
        <f t="shared" si="38"/>
        <v>273.48</v>
      </c>
    </row>
    <row r="2486" spans="1:5" ht="11.45" customHeight="1">
      <c r="A2486" s="375" t="s">
        <v>37692</v>
      </c>
      <c r="B2486" s="80" t="s">
        <v>33510</v>
      </c>
      <c r="C2486" s="375" t="s">
        <v>16</v>
      </c>
      <c r="D2486" s="81">
        <v>25.23</v>
      </c>
      <c r="E2486" s="81">
        <f t="shared" si="38"/>
        <v>20.52</v>
      </c>
    </row>
    <row r="2487" spans="1:5" ht="12.95" customHeight="1">
      <c r="A2487" s="375" t="s">
        <v>37693</v>
      </c>
      <c r="B2487" s="80" t="s">
        <v>37694</v>
      </c>
      <c r="C2487" s="375" t="s">
        <v>33278</v>
      </c>
      <c r="D2487" s="81">
        <v>710.02</v>
      </c>
      <c r="E2487" s="81">
        <f t="shared" si="38"/>
        <v>577.26</v>
      </c>
    </row>
    <row r="2488" spans="1:5" ht="169.5" customHeight="1">
      <c r="A2488" s="375" t="s">
        <v>37695</v>
      </c>
      <c r="B2488" s="80" t="s">
        <v>37696</v>
      </c>
      <c r="C2488" s="375" t="s">
        <v>16</v>
      </c>
      <c r="D2488" s="81">
        <v>114.3</v>
      </c>
      <c r="E2488" s="81">
        <f t="shared" si="38"/>
        <v>92.93</v>
      </c>
    </row>
    <row r="2489" spans="1:5" ht="45.95" customHeight="1">
      <c r="A2489" s="375" t="s">
        <v>37697</v>
      </c>
      <c r="B2489" s="80" t="s">
        <v>37698</v>
      </c>
      <c r="C2489" s="375" t="s">
        <v>16</v>
      </c>
      <c r="D2489" s="81">
        <v>36.58</v>
      </c>
      <c r="E2489" s="81">
        <f t="shared" si="38"/>
        <v>29.74</v>
      </c>
    </row>
    <row r="2490" spans="1:5" ht="12" customHeight="1">
      <c r="A2490" s="375" t="s">
        <v>37699</v>
      </c>
      <c r="B2490" s="80" t="s">
        <v>37700</v>
      </c>
      <c r="C2490" s="375" t="s">
        <v>13</v>
      </c>
      <c r="D2490" s="81">
        <v>34.909999999999997</v>
      </c>
      <c r="E2490" s="81">
        <f t="shared" si="38"/>
        <v>28.39</v>
      </c>
    </row>
    <row r="2491" spans="1:5" ht="12" customHeight="1">
      <c r="A2491" s="375" t="s">
        <v>37701</v>
      </c>
      <c r="B2491" s="80" t="s">
        <v>37702</v>
      </c>
      <c r="C2491" s="375" t="s">
        <v>16</v>
      </c>
      <c r="D2491" s="81">
        <v>393.04</v>
      </c>
      <c r="E2491" s="81">
        <f t="shared" si="38"/>
        <v>319.55</v>
      </c>
    </row>
    <row r="2492" spans="1:5" ht="11.45" customHeight="1">
      <c r="A2492" s="375" t="s">
        <v>37703</v>
      </c>
      <c r="B2492" s="80" t="s">
        <v>37704</v>
      </c>
      <c r="C2492" s="375" t="s">
        <v>37705</v>
      </c>
      <c r="D2492" s="81">
        <v>60.14</v>
      </c>
      <c r="E2492" s="81">
        <f t="shared" si="38"/>
        <v>48.9</v>
      </c>
    </row>
    <row r="2493" spans="1:5" ht="12" customHeight="1">
      <c r="A2493" s="375" t="s">
        <v>37706</v>
      </c>
      <c r="B2493" s="80" t="s">
        <v>37707</v>
      </c>
      <c r="C2493" s="375" t="s">
        <v>16</v>
      </c>
      <c r="D2493" s="81">
        <v>152.52000000000001</v>
      </c>
      <c r="E2493" s="81">
        <f t="shared" si="38"/>
        <v>124</v>
      </c>
    </row>
    <row r="2494" spans="1:5" ht="12" customHeight="1">
      <c r="A2494" s="375" t="s">
        <v>37708</v>
      </c>
      <c r="B2494" s="80" t="s">
        <v>37694</v>
      </c>
      <c r="C2494" s="375" t="s">
        <v>33278</v>
      </c>
      <c r="D2494" s="81">
        <v>710.02</v>
      </c>
      <c r="E2494" s="81">
        <f t="shared" si="38"/>
        <v>577.26</v>
      </c>
    </row>
    <row r="2495" spans="1:5" ht="12" customHeight="1">
      <c r="A2495" s="375" t="s">
        <v>37709</v>
      </c>
      <c r="B2495" s="80" t="s">
        <v>37710</v>
      </c>
      <c r="C2495" s="375" t="s">
        <v>13</v>
      </c>
      <c r="D2495" s="81">
        <v>71.099999999999994</v>
      </c>
      <c r="E2495" s="81">
        <f t="shared" si="38"/>
        <v>57.81</v>
      </c>
    </row>
    <row r="2496" spans="1:5" ht="12" customHeight="1">
      <c r="A2496" s="375" t="s">
        <v>37711</v>
      </c>
      <c r="B2496" s="80" t="s">
        <v>37712</v>
      </c>
      <c r="C2496" s="375" t="s">
        <v>13</v>
      </c>
      <c r="D2496" s="81">
        <v>165.29</v>
      </c>
      <c r="E2496" s="81">
        <f t="shared" si="38"/>
        <v>134.38999999999999</v>
      </c>
    </row>
    <row r="2497" spans="1:5" ht="32.450000000000003" customHeight="1">
      <c r="A2497" s="375" t="s">
        <v>37713</v>
      </c>
      <c r="B2497" s="80" t="s">
        <v>37714</v>
      </c>
      <c r="C2497" s="375" t="s">
        <v>13</v>
      </c>
      <c r="D2497" s="81">
        <v>294.68</v>
      </c>
      <c r="E2497" s="81">
        <f t="shared" si="38"/>
        <v>239.58</v>
      </c>
    </row>
    <row r="2498" spans="1:5" ht="11.45" customHeight="1">
      <c r="A2498" s="375" t="s">
        <v>37715</v>
      </c>
      <c r="B2498" s="80" t="s">
        <v>37716</v>
      </c>
      <c r="C2498" s="375" t="s">
        <v>13</v>
      </c>
      <c r="D2498" s="81">
        <v>85.85</v>
      </c>
      <c r="E2498" s="81">
        <f t="shared" si="38"/>
        <v>69.8</v>
      </c>
    </row>
    <row r="2499" spans="1:5" ht="12" customHeight="1">
      <c r="A2499" s="375" t="s">
        <v>37717</v>
      </c>
      <c r="B2499" s="80" t="s">
        <v>37718</v>
      </c>
      <c r="C2499" s="375" t="s">
        <v>13</v>
      </c>
      <c r="D2499" s="81">
        <v>267.20999999999998</v>
      </c>
      <c r="E2499" s="81">
        <f t="shared" si="38"/>
        <v>217.25</v>
      </c>
    </row>
    <row r="2500" spans="1:5" ht="12" customHeight="1">
      <c r="A2500" s="375" t="s">
        <v>37719</v>
      </c>
      <c r="B2500" s="80" t="s">
        <v>37720</v>
      </c>
      <c r="C2500" s="375" t="s">
        <v>13</v>
      </c>
      <c r="D2500" s="81">
        <v>330.13</v>
      </c>
      <c r="E2500" s="81">
        <f t="shared" si="38"/>
        <v>268.39999999999998</v>
      </c>
    </row>
    <row r="2501" spans="1:5" ht="12" customHeight="1">
      <c r="A2501" s="375" t="s">
        <v>37721</v>
      </c>
      <c r="B2501" s="80" t="s">
        <v>37722</v>
      </c>
      <c r="C2501" s="375" t="s">
        <v>33278</v>
      </c>
      <c r="D2501" s="81">
        <v>710.02</v>
      </c>
      <c r="E2501" s="81">
        <f t="shared" ref="E2501:E2564" si="39">ROUNDUP(D2501/1.23,2)</f>
        <v>577.26</v>
      </c>
    </row>
    <row r="2502" spans="1:5" ht="32.450000000000003" customHeight="1">
      <c r="A2502" s="375" t="s">
        <v>37723</v>
      </c>
      <c r="B2502" s="80" t="s">
        <v>37724</v>
      </c>
      <c r="C2502" s="375" t="s">
        <v>13</v>
      </c>
      <c r="D2502" s="81">
        <v>32.82</v>
      </c>
      <c r="E2502" s="81">
        <f t="shared" si="39"/>
        <v>26.69</v>
      </c>
    </row>
    <row r="2503" spans="1:5" ht="32.450000000000003" customHeight="1">
      <c r="A2503" s="375" t="s">
        <v>37725</v>
      </c>
      <c r="B2503" s="80" t="s">
        <v>37726</v>
      </c>
      <c r="C2503" s="375" t="s">
        <v>13</v>
      </c>
      <c r="D2503" s="81">
        <v>33.78</v>
      </c>
      <c r="E2503" s="81">
        <f t="shared" si="39"/>
        <v>27.47</v>
      </c>
    </row>
    <row r="2504" spans="1:5" ht="12" customHeight="1">
      <c r="A2504" s="375" t="s">
        <v>37727</v>
      </c>
      <c r="B2504" s="80" t="s">
        <v>37728</v>
      </c>
      <c r="C2504" s="375" t="s">
        <v>13</v>
      </c>
      <c r="D2504" s="81">
        <v>33.6</v>
      </c>
      <c r="E2504" s="81">
        <f t="shared" si="39"/>
        <v>27.32</v>
      </c>
    </row>
    <row r="2505" spans="1:5" ht="12" customHeight="1">
      <c r="A2505" s="375" t="s">
        <v>37729</v>
      </c>
      <c r="B2505" s="80" t="s">
        <v>37730</v>
      </c>
      <c r="C2505" s="375" t="s">
        <v>13</v>
      </c>
      <c r="D2505" s="81">
        <v>55.17</v>
      </c>
      <c r="E2505" s="81">
        <f t="shared" si="39"/>
        <v>44.86</v>
      </c>
    </row>
    <row r="2506" spans="1:5" ht="12" customHeight="1">
      <c r="A2506" s="375" t="s">
        <v>37731</v>
      </c>
      <c r="B2506" s="80" t="s">
        <v>37732</v>
      </c>
      <c r="C2506" s="375" t="s">
        <v>13</v>
      </c>
      <c r="D2506" s="81">
        <v>33.78</v>
      </c>
      <c r="E2506" s="81">
        <f t="shared" si="39"/>
        <v>27.47</v>
      </c>
    </row>
    <row r="2507" spans="1:5" ht="11.45" customHeight="1">
      <c r="A2507" s="375" t="s">
        <v>37733</v>
      </c>
      <c r="B2507" s="80" t="s">
        <v>37734</v>
      </c>
      <c r="C2507" s="375" t="s">
        <v>13</v>
      </c>
      <c r="D2507" s="81">
        <v>39.28</v>
      </c>
      <c r="E2507" s="81">
        <f t="shared" si="39"/>
        <v>31.94</v>
      </c>
    </row>
    <row r="2508" spans="1:5" ht="12" customHeight="1">
      <c r="A2508" s="375" t="s">
        <v>37735</v>
      </c>
      <c r="B2508" s="80" t="s">
        <v>37736</v>
      </c>
      <c r="C2508" s="375" t="s">
        <v>13</v>
      </c>
      <c r="D2508" s="81">
        <v>70.19</v>
      </c>
      <c r="E2508" s="81">
        <f t="shared" si="39"/>
        <v>57.07</v>
      </c>
    </row>
    <row r="2509" spans="1:5" ht="12" customHeight="1">
      <c r="A2509" s="375" t="s">
        <v>37737</v>
      </c>
      <c r="B2509" s="80" t="s">
        <v>37738</v>
      </c>
      <c r="C2509" s="375" t="s">
        <v>13</v>
      </c>
      <c r="D2509" s="81">
        <v>83.36</v>
      </c>
      <c r="E2509" s="81">
        <f t="shared" si="39"/>
        <v>67.78</v>
      </c>
    </row>
    <row r="2510" spans="1:5" ht="12" customHeight="1">
      <c r="A2510" s="375" t="s">
        <v>37739</v>
      </c>
      <c r="B2510" s="80" t="s">
        <v>37740</v>
      </c>
      <c r="C2510" s="375" t="s">
        <v>13</v>
      </c>
      <c r="D2510" s="81">
        <v>28.9</v>
      </c>
      <c r="E2510" s="81">
        <f t="shared" si="39"/>
        <v>23.5</v>
      </c>
    </row>
    <row r="2511" spans="1:5" ht="11.45" customHeight="1">
      <c r="A2511" s="375" t="s">
        <v>37741</v>
      </c>
      <c r="B2511" s="80" t="s">
        <v>37742</v>
      </c>
      <c r="C2511" s="375" t="s">
        <v>13</v>
      </c>
      <c r="D2511" s="81">
        <v>31.19</v>
      </c>
      <c r="E2511" s="81">
        <f t="shared" si="39"/>
        <v>25.36</v>
      </c>
    </row>
    <row r="2512" spans="1:5" ht="12" customHeight="1">
      <c r="A2512" s="375" t="s">
        <v>37743</v>
      </c>
      <c r="B2512" s="80" t="s">
        <v>37744</v>
      </c>
      <c r="C2512" s="375" t="s">
        <v>13</v>
      </c>
      <c r="D2512" s="81">
        <v>81.680000000000007</v>
      </c>
      <c r="E2512" s="81">
        <f t="shared" si="39"/>
        <v>66.41</v>
      </c>
    </row>
    <row r="2513" spans="1:5" ht="12" customHeight="1">
      <c r="A2513" s="375" t="s">
        <v>37745</v>
      </c>
      <c r="B2513" s="80" t="s">
        <v>37746</v>
      </c>
      <c r="C2513" s="375" t="s">
        <v>13</v>
      </c>
      <c r="D2513" s="81">
        <v>81.14</v>
      </c>
      <c r="E2513" s="81">
        <f t="shared" si="39"/>
        <v>65.97</v>
      </c>
    </row>
    <row r="2514" spans="1:5" ht="12" customHeight="1">
      <c r="A2514" s="375" t="s">
        <v>37747</v>
      </c>
      <c r="B2514" s="80" t="s">
        <v>37748</v>
      </c>
      <c r="C2514" s="375" t="s">
        <v>13</v>
      </c>
      <c r="D2514" s="81">
        <v>83.14</v>
      </c>
      <c r="E2514" s="81">
        <f t="shared" si="39"/>
        <v>67.599999999999994</v>
      </c>
    </row>
    <row r="2515" spans="1:5" ht="12" customHeight="1">
      <c r="A2515" s="375" t="s">
        <v>37749</v>
      </c>
      <c r="B2515" s="80" t="s">
        <v>37750</v>
      </c>
      <c r="C2515" s="375" t="s">
        <v>13</v>
      </c>
      <c r="D2515" s="81">
        <v>81.209999999999994</v>
      </c>
      <c r="E2515" s="81">
        <f t="shared" si="39"/>
        <v>66.03</v>
      </c>
    </row>
    <row r="2516" spans="1:5" ht="11.45" customHeight="1">
      <c r="A2516" s="375" t="s">
        <v>37751</v>
      </c>
      <c r="B2516" s="80" t="s">
        <v>37752</v>
      </c>
      <c r="C2516" s="375" t="s">
        <v>13</v>
      </c>
      <c r="D2516" s="81">
        <v>88.86</v>
      </c>
      <c r="E2516" s="81">
        <f t="shared" si="39"/>
        <v>72.25</v>
      </c>
    </row>
    <row r="2517" spans="1:5" ht="12" customHeight="1">
      <c r="A2517" s="375" t="s">
        <v>37753</v>
      </c>
      <c r="B2517" s="80" t="s">
        <v>37754</v>
      </c>
      <c r="C2517" s="375" t="s">
        <v>13</v>
      </c>
      <c r="D2517" s="81">
        <v>76.400000000000006</v>
      </c>
      <c r="E2517" s="81">
        <f t="shared" si="39"/>
        <v>62.12</v>
      </c>
    </row>
    <row r="2518" spans="1:5" ht="12" customHeight="1">
      <c r="A2518" s="375" t="s">
        <v>37755</v>
      </c>
      <c r="B2518" s="80" t="s">
        <v>37756</v>
      </c>
      <c r="C2518" s="375" t="s">
        <v>13</v>
      </c>
      <c r="D2518" s="81">
        <v>43.49</v>
      </c>
      <c r="E2518" s="81">
        <f t="shared" si="39"/>
        <v>35.36</v>
      </c>
    </row>
    <row r="2519" spans="1:5" ht="12" customHeight="1">
      <c r="A2519" s="375" t="s">
        <v>33234</v>
      </c>
      <c r="B2519" s="80"/>
      <c r="C2519" s="375"/>
      <c r="D2519" s="81"/>
      <c r="E2519" s="81">
        <f t="shared" si="39"/>
        <v>0</v>
      </c>
    </row>
    <row r="2520" spans="1:5" ht="12" customHeight="1">
      <c r="A2520" s="375" t="s">
        <v>33235</v>
      </c>
      <c r="B2520" s="80" t="s">
        <v>14652</v>
      </c>
      <c r="C2520" s="375" t="s">
        <v>33236</v>
      </c>
      <c r="D2520" s="81"/>
      <c r="E2520" s="81">
        <f t="shared" si="39"/>
        <v>0</v>
      </c>
    </row>
    <row r="2521" spans="1:5" ht="11.45" customHeight="1">
      <c r="A2521" s="375"/>
      <c r="B2521" s="80"/>
      <c r="C2521" s="375"/>
      <c r="D2521" s="81"/>
      <c r="E2521" s="81">
        <f t="shared" si="39"/>
        <v>0</v>
      </c>
    </row>
    <row r="2522" spans="1:5" ht="12" customHeight="1">
      <c r="A2522" s="375" t="s">
        <v>37757</v>
      </c>
      <c r="B2522" s="80" t="s">
        <v>37758</v>
      </c>
      <c r="C2522" s="375" t="s">
        <v>13</v>
      </c>
      <c r="D2522" s="81">
        <v>52.18</v>
      </c>
      <c r="E2522" s="81">
        <f t="shared" si="39"/>
        <v>42.43</v>
      </c>
    </row>
    <row r="2523" spans="1:5" ht="12" customHeight="1">
      <c r="A2523" s="375" t="s">
        <v>37759</v>
      </c>
      <c r="B2523" s="80" t="s">
        <v>37760</v>
      </c>
      <c r="C2523" s="375" t="s">
        <v>13</v>
      </c>
      <c r="D2523" s="81">
        <v>47.73</v>
      </c>
      <c r="E2523" s="81">
        <f t="shared" si="39"/>
        <v>38.81</v>
      </c>
    </row>
    <row r="2524" spans="1:5" ht="32.450000000000003" customHeight="1">
      <c r="A2524" s="375" t="s">
        <v>37761</v>
      </c>
      <c r="B2524" s="80" t="s">
        <v>37762</v>
      </c>
      <c r="C2524" s="375" t="s">
        <v>13</v>
      </c>
      <c r="D2524" s="81">
        <v>56.85</v>
      </c>
      <c r="E2524" s="81">
        <f t="shared" si="39"/>
        <v>46.22</v>
      </c>
    </row>
    <row r="2525" spans="1:5" ht="32.450000000000003" customHeight="1">
      <c r="A2525" s="375" t="s">
        <v>37763</v>
      </c>
      <c r="B2525" s="80" t="s">
        <v>37764</v>
      </c>
      <c r="C2525" s="375" t="s">
        <v>33278</v>
      </c>
      <c r="D2525" s="81">
        <v>710.02</v>
      </c>
      <c r="E2525" s="81">
        <f t="shared" si="39"/>
        <v>577.26</v>
      </c>
    </row>
    <row r="2526" spans="1:5" ht="12" customHeight="1">
      <c r="A2526" s="375" t="s">
        <v>37765</v>
      </c>
      <c r="B2526" s="80" t="s">
        <v>37766</v>
      </c>
      <c r="C2526" s="375" t="s">
        <v>13</v>
      </c>
      <c r="D2526" s="81">
        <v>18.47</v>
      </c>
      <c r="E2526" s="81">
        <f t="shared" si="39"/>
        <v>15.02</v>
      </c>
    </row>
    <row r="2527" spans="1:5" ht="12" customHeight="1">
      <c r="A2527" s="417" t="s">
        <v>37767</v>
      </c>
      <c r="B2527" s="418" t="s">
        <v>37768</v>
      </c>
      <c r="C2527" s="418" t="s">
        <v>13</v>
      </c>
      <c r="D2527" s="70">
        <v>33.33</v>
      </c>
      <c r="E2527" s="81">
        <f t="shared" si="39"/>
        <v>27.1</v>
      </c>
    </row>
    <row r="2528" spans="1:5" ht="12" customHeight="1">
      <c r="A2528" s="419" t="s">
        <v>37769</v>
      </c>
      <c r="B2528" s="376" t="s">
        <v>37770</v>
      </c>
      <c r="C2528" s="377" t="s">
        <v>13</v>
      </c>
      <c r="D2528" s="70">
        <v>147.44999999999999</v>
      </c>
      <c r="E2528" s="81">
        <f t="shared" si="39"/>
        <v>119.88</v>
      </c>
    </row>
    <row r="2529" spans="1:5" ht="11.45" customHeight="1">
      <c r="A2529" s="420" t="s">
        <v>37771</v>
      </c>
      <c r="B2529" s="70" t="s">
        <v>37772</v>
      </c>
      <c r="C2529" s="70" t="s">
        <v>13</v>
      </c>
      <c r="D2529" s="70">
        <v>163.87</v>
      </c>
      <c r="E2529" s="81">
        <f t="shared" si="39"/>
        <v>133.22999999999999</v>
      </c>
    </row>
    <row r="2530" spans="1:5" ht="12" customHeight="1">
      <c r="A2530" s="375" t="s">
        <v>37773</v>
      </c>
      <c r="B2530" s="80" t="s">
        <v>37774</v>
      </c>
      <c r="C2530" s="375" t="s">
        <v>13</v>
      </c>
      <c r="D2530" s="81">
        <v>176.09</v>
      </c>
      <c r="E2530" s="81">
        <f t="shared" si="39"/>
        <v>143.16999999999999</v>
      </c>
    </row>
    <row r="2531" spans="1:5" ht="12.95" customHeight="1">
      <c r="A2531" s="375" t="s">
        <v>37775</v>
      </c>
      <c r="B2531" s="80" t="s">
        <v>37776</v>
      </c>
      <c r="C2531" s="375" t="s">
        <v>13</v>
      </c>
      <c r="D2531" s="81">
        <v>204.6</v>
      </c>
      <c r="E2531" s="81">
        <f t="shared" si="39"/>
        <v>166.35</v>
      </c>
    </row>
    <row r="2532" spans="1:5" ht="169.5" customHeight="1">
      <c r="A2532" s="375" t="s">
        <v>37777</v>
      </c>
      <c r="B2532" s="80" t="s">
        <v>37778</v>
      </c>
      <c r="C2532" s="375" t="s">
        <v>13</v>
      </c>
      <c r="D2532" s="81">
        <v>192.52</v>
      </c>
      <c r="E2532" s="81">
        <f t="shared" si="39"/>
        <v>156.53</v>
      </c>
    </row>
    <row r="2533" spans="1:5" ht="45.95" customHeight="1">
      <c r="A2533" s="375" t="s">
        <v>37779</v>
      </c>
      <c r="B2533" s="80" t="s">
        <v>37780</v>
      </c>
      <c r="C2533" s="375" t="s">
        <v>13</v>
      </c>
      <c r="D2533" s="81">
        <v>249.35</v>
      </c>
      <c r="E2533" s="81">
        <f t="shared" si="39"/>
        <v>202.73</v>
      </c>
    </row>
    <row r="2534" spans="1:5" ht="21.95" customHeight="1">
      <c r="A2534" s="375" t="s">
        <v>37781</v>
      </c>
      <c r="B2534" s="80" t="s">
        <v>37782</v>
      </c>
      <c r="C2534" s="375" t="s">
        <v>13</v>
      </c>
      <c r="D2534" s="81">
        <v>255.71</v>
      </c>
      <c r="E2534" s="81">
        <f t="shared" si="39"/>
        <v>207.9</v>
      </c>
    </row>
    <row r="2535" spans="1:5" ht="12" customHeight="1">
      <c r="A2535" s="375" t="s">
        <v>37783</v>
      </c>
      <c r="B2535" s="80" t="s">
        <v>37784</v>
      </c>
      <c r="C2535" s="375" t="s">
        <v>13</v>
      </c>
      <c r="D2535" s="81">
        <v>312.57</v>
      </c>
      <c r="E2535" s="81">
        <f t="shared" si="39"/>
        <v>254.13</v>
      </c>
    </row>
    <row r="2536" spans="1:5" ht="21.95" customHeight="1">
      <c r="A2536" s="375" t="s">
        <v>37785</v>
      </c>
      <c r="B2536" s="80" t="s">
        <v>37786</v>
      </c>
      <c r="C2536" s="375" t="s">
        <v>13</v>
      </c>
      <c r="D2536" s="81">
        <v>318.7</v>
      </c>
      <c r="E2536" s="81">
        <f t="shared" si="39"/>
        <v>259.11</v>
      </c>
    </row>
    <row r="2537" spans="1:5" ht="12" customHeight="1">
      <c r="A2537" s="375" t="s">
        <v>37787</v>
      </c>
      <c r="B2537" s="80" t="s">
        <v>37788</v>
      </c>
      <c r="C2537" s="375" t="s">
        <v>13</v>
      </c>
      <c r="D2537" s="81">
        <v>375.57</v>
      </c>
      <c r="E2537" s="81">
        <f t="shared" si="39"/>
        <v>305.35000000000002</v>
      </c>
    </row>
    <row r="2538" spans="1:5" ht="11.45" customHeight="1">
      <c r="A2538" s="375" t="s">
        <v>37789</v>
      </c>
      <c r="B2538" s="80" t="s">
        <v>37790</v>
      </c>
      <c r="C2538" s="375" t="s">
        <v>33278</v>
      </c>
      <c r="D2538" s="81">
        <v>710.02</v>
      </c>
      <c r="E2538" s="81">
        <f t="shared" si="39"/>
        <v>577.26</v>
      </c>
    </row>
    <row r="2539" spans="1:5" ht="12" customHeight="1">
      <c r="A2539" s="375" t="s">
        <v>37791</v>
      </c>
      <c r="B2539" s="80" t="s">
        <v>37792</v>
      </c>
      <c r="C2539" s="375" t="s">
        <v>13</v>
      </c>
      <c r="D2539" s="81">
        <v>119.87</v>
      </c>
      <c r="E2539" s="81">
        <f t="shared" si="39"/>
        <v>97.46</v>
      </c>
    </row>
    <row r="2540" spans="1:5" ht="12" customHeight="1">
      <c r="A2540" s="375" t="s">
        <v>37793</v>
      </c>
      <c r="B2540" s="80" t="s">
        <v>37794</v>
      </c>
      <c r="C2540" s="375" t="s">
        <v>33278</v>
      </c>
      <c r="D2540" s="81">
        <v>710.02</v>
      </c>
      <c r="E2540" s="81">
        <f t="shared" si="39"/>
        <v>577.26</v>
      </c>
    </row>
    <row r="2541" spans="1:5" ht="12" customHeight="1">
      <c r="A2541" s="375" t="s">
        <v>37795</v>
      </c>
      <c r="B2541" s="80" t="s">
        <v>37796</v>
      </c>
      <c r="C2541" s="375" t="s">
        <v>18</v>
      </c>
      <c r="D2541" s="81">
        <v>357.1</v>
      </c>
      <c r="E2541" s="81">
        <f t="shared" si="39"/>
        <v>290.33</v>
      </c>
    </row>
    <row r="2542" spans="1:5" ht="11.45" customHeight="1">
      <c r="A2542" s="375" t="s">
        <v>37797</v>
      </c>
      <c r="B2542" s="80" t="s">
        <v>37798</v>
      </c>
      <c r="C2542" s="375" t="s">
        <v>16</v>
      </c>
      <c r="D2542" s="81">
        <v>43.12</v>
      </c>
      <c r="E2542" s="81">
        <f t="shared" si="39"/>
        <v>35.06</v>
      </c>
    </row>
    <row r="2543" spans="1:5" ht="12" customHeight="1">
      <c r="A2543" s="375" t="s">
        <v>37799</v>
      </c>
      <c r="B2543" s="80" t="s">
        <v>37800</v>
      </c>
      <c r="C2543" s="375" t="s">
        <v>16</v>
      </c>
      <c r="D2543" s="81">
        <v>31.54</v>
      </c>
      <c r="E2543" s="81">
        <f t="shared" si="39"/>
        <v>25.65</v>
      </c>
    </row>
    <row r="2544" spans="1:5" ht="12" customHeight="1">
      <c r="A2544" s="375" t="s">
        <v>37801</v>
      </c>
      <c r="B2544" s="80" t="s">
        <v>37802</v>
      </c>
      <c r="C2544" s="375" t="s">
        <v>16</v>
      </c>
      <c r="D2544" s="81">
        <v>28.39</v>
      </c>
      <c r="E2544" s="81">
        <f t="shared" si="39"/>
        <v>23.09</v>
      </c>
    </row>
    <row r="2545" spans="1:5" ht="12" customHeight="1">
      <c r="A2545" s="375" t="s">
        <v>37803</v>
      </c>
      <c r="B2545" s="80" t="s">
        <v>37804</v>
      </c>
      <c r="C2545" s="375" t="s">
        <v>16</v>
      </c>
      <c r="D2545" s="81">
        <v>14.19</v>
      </c>
      <c r="E2545" s="81">
        <f t="shared" si="39"/>
        <v>11.54</v>
      </c>
    </row>
    <row r="2546" spans="1:5" ht="21.95" customHeight="1">
      <c r="A2546" s="375" t="s">
        <v>37805</v>
      </c>
      <c r="B2546" s="80" t="s">
        <v>37806</v>
      </c>
      <c r="C2546" s="375" t="s">
        <v>16</v>
      </c>
      <c r="D2546" s="81">
        <v>10.98</v>
      </c>
      <c r="E2546" s="81">
        <f t="shared" si="39"/>
        <v>8.93</v>
      </c>
    </row>
    <row r="2547" spans="1:5" ht="12" customHeight="1">
      <c r="A2547" s="375" t="s">
        <v>37807</v>
      </c>
      <c r="B2547" s="80" t="s">
        <v>37808</v>
      </c>
      <c r="C2547" s="375" t="s">
        <v>16</v>
      </c>
      <c r="D2547" s="81">
        <v>13.73</v>
      </c>
      <c r="E2547" s="81">
        <f t="shared" si="39"/>
        <v>11.17</v>
      </c>
    </row>
    <row r="2548" spans="1:5" ht="22.5" customHeight="1">
      <c r="A2548" s="375" t="s">
        <v>37809</v>
      </c>
      <c r="B2548" s="80" t="s">
        <v>37810</v>
      </c>
      <c r="C2548" s="375" t="s">
        <v>13</v>
      </c>
      <c r="D2548" s="81">
        <v>3.29</v>
      </c>
      <c r="E2548" s="81">
        <f t="shared" si="39"/>
        <v>2.68</v>
      </c>
    </row>
    <row r="2549" spans="1:5" ht="11.45" customHeight="1">
      <c r="A2549" s="375" t="s">
        <v>37811</v>
      </c>
      <c r="B2549" s="80" t="s">
        <v>37812</v>
      </c>
      <c r="C2549" s="375" t="s">
        <v>13</v>
      </c>
      <c r="D2549" s="81">
        <v>4.12</v>
      </c>
      <c r="E2549" s="81">
        <f t="shared" si="39"/>
        <v>3.35</v>
      </c>
    </row>
    <row r="2550" spans="1:5" ht="12" customHeight="1">
      <c r="A2550" s="375" t="s">
        <v>37813</v>
      </c>
      <c r="B2550" s="80" t="s">
        <v>37814</v>
      </c>
      <c r="C2550" s="375" t="s">
        <v>13</v>
      </c>
      <c r="D2550" s="81">
        <v>3.29</v>
      </c>
      <c r="E2550" s="81">
        <f t="shared" si="39"/>
        <v>2.68</v>
      </c>
    </row>
    <row r="2551" spans="1:5" ht="12" customHeight="1">
      <c r="A2551" s="375" t="s">
        <v>37815</v>
      </c>
      <c r="B2551" s="80" t="s">
        <v>37816</v>
      </c>
      <c r="C2551" s="375" t="s">
        <v>13</v>
      </c>
      <c r="D2551" s="81">
        <v>3.29</v>
      </c>
      <c r="E2551" s="81">
        <f t="shared" si="39"/>
        <v>2.68</v>
      </c>
    </row>
    <row r="2552" spans="1:5" ht="12" customHeight="1">
      <c r="A2552" s="375" t="s">
        <v>37817</v>
      </c>
      <c r="B2552" s="80" t="s">
        <v>33380</v>
      </c>
      <c r="C2552" s="375" t="s">
        <v>33278</v>
      </c>
      <c r="D2552" s="81">
        <v>710.02</v>
      </c>
      <c r="E2552" s="81">
        <f t="shared" si="39"/>
        <v>577.26</v>
      </c>
    </row>
    <row r="2553" spans="1:5" ht="12" customHeight="1">
      <c r="A2553" s="375" t="s">
        <v>37818</v>
      </c>
      <c r="B2553" s="80" t="s">
        <v>37819</v>
      </c>
      <c r="C2553" s="375" t="s">
        <v>16</v>
      </c>
      <c r="D2553" s="81">
        <v>6.07</v>
      </c>
      <c r="E2553" s="81">
        <f t="shared" si="39"/>
        <v>4.9400000000000004</v>
      </c>
    </row>
    <row r="2554" spans="1:5" ht="11.45" customHeight="1">
      <c r="A2554" s="375" t="s">
        <v>37820</v>
      </c>
      <c r="B2554" s="80" t="s">
        <v>37821</v>
      </c>
      <c r="C2554" s="375" t="s">
        <v>16</v>
      </c>
      <c r="D2554" s="81">
        <v>13.37</v>
      </c>
      <c r="E2554" s="81">
        <f t="shared" si="39"/>
        <v>10.87</v>
      </c>
    </row>
    <row r="2555" spans="1:5" ht="12" customHeight="1">
      <c r="A2555" s="375" t="s">
        <v>37822</v>
      </c>
      <c r="B2555" s="80" t="s">
        <v>37823</v>
      </c>
      <c r="C2555" s="375" t="s">
        <v>16</v>
      </c>
      <c r="D2555" s="81">
        <v>41.2</v>
      </c>
      <c r="E2555" s="81">
        <f t="shared" si="39"/>
        <v>33.5</v>
      </c>
    </row>
    <row r="2556" spans="1:5" ht="21.95" customHeight="1">
      <c r="A2556" s="375" t="s">
        <v>37824</v>
      </c>
      <c r="B2556" s="80" t="s">
        <v>37825</v>
      </c>
      <c r="C2556" s="375" t="s">
        <v>16</v>
      </c>
      <c r="D2556" s="81">
        <v>16.48</v>
      </c>
      <c r="E2556" s="81">
        <f t="shared" si="39"/>
        <v>13.4</v>
      </c>
    </row>
    <row r="2557" spans="1:5" ht="21.95" customHeight="1">
      <c r="A2557" s="375" t="s">
        <v>37826</v>
      </c>
      <c r="B2557" s="80" t="s">
        <v>37827</v>
      </c>
      <c r="C2557" s="375" t="s">
        <v>16</v>
      </c>
      <c r="D2557" s="81">
        <v>37.840000000000003</v>
      </c>
      <c r="E2557" s="81">
        <f t="shared" si="39"/>
        <v>30.77</v>
      </c>
    </row>
    <row r="2558" spans="1:5" ht="12" customHeight="1">
      <c r="A2558" s="375" t="s">
        <v>37828</v>
      </c>
      <c r="B2558" s="80" t="s">
        <v>37829</v>
      </c>
      <c r="C2558" s="375" t="s">
        <v>16</v>
      </c>
      <c r="D2558" s="81">
        <v>22.07</v>
      </c>
      <c r="E2558" s="81">
        <f t="shared" si="39"/>
        <v>17.95</v>
      </c>
    </row>
    <row r="2559" spans="1:5" ht="12" customHeight="1">
      <c r="A2559" s="375" t="s">
        <v>37830</v>
      </c>
      <c r="B2559" s="80" t="s">
        <v>37831</v>
      </c>
      <c r="C2559" s="375" t="s">
        <v>16</v>
      </c>
      <c r="D2559" s="81">
        <v>35.71</v>
      </c>
      <c r="E2559" s="81">
        <f t="shared" si="39"/>
        <v>29.04</v>
      </c>
    </row>
    <row r="2560" spans="1:5" ht="11.45" customHeight="1">
      <c r="A2560" s="375" t="s">
        <v>37832</v>
      </c>
      <c r="B2560" s="80" t="s">
        <v>37833</v>
      </c>
      <c r="C2560" s="375" t="s">
        <v>16</v>
      </c>
      <c r="D2560" s="81">
        <v>43.95</v>
      </c>
      <c r="E2560" s="81">
        <f t="shared" si="39"/>
        <v>35.74</v>
      </c>
    </row>
    <row r="2561" spans="1:5" ht="12" customHeight="1">
      <c r="A2561" s="375" t="s">
        <v>37834</v>
      </c>
      <c r="B2561" s="80" t="s">
        <v>37835</v>
      </c>
      <c r="C2561" s="375" t="s">
        <v>13</v>
      </c>
      <c r="D2561" s="81">
        <v>27.46</v>
      </c>
      <c r="E2561" s="81">
        <f t="shared" si="39"/>
        <v>22.33</v>
      </c>
    </row>
    <row r="2562" spans="1:5" ht="12" customHeight="1">
      <c r="A2562" s="375" t="s">
        <v>37836</v>
      </c>
      <c r="B2562" s="80" t="s">
        <v>37837</v>
      </c>
      <c r="C2562" s="375" t="s">
        <v>13</v>
      </c>
      <c r="D2562" s="81">
        <v>32.96</v>
      </c>
      <c r="E2562" s="81">
        <f t="shared" si="39"/>
        <v>26.8</v>
      </c>
    </row>
    <row r="2563" spans="1:5" ht="12" customHeight="1">
      <c r="A2563" s="375" t="s">
        <v>37838</v>
      </c>
      <c r="B2563" s="80" t="s">
        <v>37839</v>
      </c>
      <c r="C2563" s="375" t="s">
        <v>13</v>
      </c>
      <c r="D2563" s="81">
        <v>5.49</v>
      </c>
      <c r="E2563" s="81">
        <f t="shared" si="39"/>
        <v>4.47</v>
      </c>
    </row>
    <row r="2564" spans="1:5" ht="12" customHeight="1">
      <c r="A2564" s="375" t="s">
        <v>37840</v>
      </c>
      <c r="B2564" s="80" t="s">
        <v>37841</v>
      </c>
      <c r="C2564" s="375" t="s">
        <v>13</v>
      </c>
      <c r="D2564" s="81">
        <v>4.2</v>
      </c>
      <c r="E2564" s="81">
        <f t="shared" si="39"/>
        <v>3.42</v>
      </c>
    </row>
    <row r="2565" spans="1:5" ht="11.45" customHeight="1">
      <c r="A2565" s="375" t="s">
        <v>37842</v>
      </c>
      <c r="B2565" s="80" t="s">
        <v>37843</v>
      </c>
      <c r="C2565" s="375" t="s">
        <v>13</v>
      </c>
      <c r="D2565" s="81">
        <v>5.49</v>
      </c>
      <c r="E2565" s="81">
        <f t="shared" ref="E2565:E2628" si="40">ROUNDUP(D2565/1.23,2)</f>
        <v>4.47</v>
      </c>
    </row>
    <row r="2566" spans="1:5" ht="21.95" customHeight="1">
      <c r="A2566" s="375" t="s">
        <v>37844</v>
      </c>
      <c r="B2566" s="80" t="s">
        <v>37845</v>
      </c>
      <c r="C2566" s="375" t="s">
        <v>13</v>
      </c>
      <c r="D2566" s="81">
        <v>5.49</v>
      </c>
      <c r="E2566" s="81">
        <f t="shared" si="40"/>
        <v>4.47</v>
      </c>
    </row>
    <row r="2567" spans="1:5" ht="21.95" customHeight="1">
      <c r="A2567" s="375" t="s">
        <v>37846</v>
      </c>
      <c r="B2567" s="80" t="s">
        <v>37847</v>
      </c>
      <c r="C2567" s="375" t="s">
        <v>13</v>
      </c>
      <c r="D2567" s="81">
        <v>5.49</v>
      </c>
      <c r="E2567" s="81">
        <f t="shared" si="40"/>
        <v>4.47</v>
      </c>
    </row>
    <row r="2568" spans="1:5" ht="21.95" customHeight="1">
      <c r="A2568" s="375" t="s">
        <v>33234</v>
      </c>
      <c r="B2568" s="80"/>
      <c r="C2568" s="375"/>
      <c r="D2568" s="81"/>
      <c r="E2568" s="81">
        <f t="shared" si="40"/>
        <v>0</v>
      </c>
    </row>
    <row r="2569" spans="1:5" ht="12" customHeight="1">
      <c r="A2569" s="375" t="s">
        <v>33235</v>
      </c>
      <c r="B2569" s="80" t="s">
        <v>14652</v>
      </c>
      <c r="C2569" s="375" t="s">
        <v>33236</v>
      </c>
      <c r="D2569" s="81"/>
      <c r="E2569" s="81">
        <f t="shared" si="40"/>
        <v>0</v>
      </c>
    </row>
    <row r="2570" spans="1:5" ht="12" customHeight="1">
      <c r="A2570" s="375"/>
      <c r="B2570" s="80"/>
      <c r="C2570" s="375"/>
      <c r="D2570" s="81"/>
      <c r="E2570" s="81">
        <f t="shared" si="40"/>
        <v>0</v>
      </c>
    </row>
    <row r="2571" spans="1:5" ht="12" customHeight="1">
      <c r="A2571" s="375" t="s">
        <v>37848</v>
      </c>
      <c r="B2571" s="80" t="s">
        <v>8165</v>
      </c>
      <c r="C2571" s="375" t="s">
        <v>33278</v>
      </c>
      <c r="D2571" s="81">
        <v>710.02</v>
      </c>
      <c r="E2571" s="81">
        <f t="shared" si="40"/>
        <v>577.26</v>
      </c>
    </row>
    <row r="2572" spans="1:5" ht="11.45" customHeight="1">
      <c r="A2572" s="375" t="s">
        <v>37849</v>
      </c>
      <c r="B2572" s="80" t="s">
        <v>37850</v>
      </c>
      <c r="C2572" s="375" t="s">
        <v>16</v>
      </c>
      <c r="D2572" s="81">
        <v>27.89</v>
      </c>
      <c r="E2572" s="81">
        <f t="shared" si="40"/>
        <v>22.68</v>
      </c>
    </row>
    <row r="2573" spans="1:5" ht="12" customHeight="1">
      <c r="A2573" s="375" t="s">
        <v>37851</v>
      </c>
      <c r="B2573" s="80" t="s">
        <v>37852</v>
      </c>
      <c r="C2573" s="375" t="s">
        <v>16</v>
      </c>
      <c r="D2573" s="81">
        <v>97.94</v>
      </c>
      <c r="E2573" s="81">
        <f t="shared" si="40"/>
        <v>79.63</v>
      </c>
    </row>
    <row r="2574" spans="1:5" ht="12" customHeight="1">
      <c r="A2574" s="374" t="s">
        <v>37853</v>
      </c>
      <c r="B2574" s="80" t="s">
        <v>37854</v>
      </c>
      <c r="C2574" s="374" t="s">
        <v>16</v>
      </c>
      <c r="D2574" s="82">
        <v>7.5</v>
      </c>
      <c r="E2574" s="81">
        <f t="shared" si="40"/>
        <v>6.1</v>
      </c>
    </row>
    <row r="2575" spans="1:5" ht="12" customHeight="1">
      <c r="A2575" s="375" t="s">
        <v>37855</v>
      </c>
      <c r="B2575" s="80" t="s">
        <v>37856</v>
      </c>
      <c r="C2575" s="375" t="s">
        <v>13</v>
      </c>
      <c r="D2575" s="81">
        <v>16.11</v>
      </c>
      <c r="E2575" s="81">
        <f t="shared" si="40"/>
        <v>13.1</v>
      </c>
    </row>
    <row r="2576" spans="1:5" ht="12" customHeight="1">
      <c r="A2576" s="417" t="s">
        <v>37857</v>
      </c>
      <c r="B2576" s="418" t="s">
        <v>37858</v>
      </c>
      <c r="C2576" s="418" t="s">
        <v>33278</v>
      </c>
      <c r="D2576" s="70">
        <v>710.02</v>
      </c>
      <c r="E2576" s="81">
        <f t="shared" si="40"/>
        <v>577.26</v>
      </c>
    </row>
    <row r="2577" spans="1:5" ht="169.5" customHeight="1">
      <c r="A2577" s="419" t="s">
        <v>37859</v>
      </c>
      <c r="B2577" s="376" t="s">
        <v>37860</v>
      </c>
      <c r="C2577" s="377" t="s">
        <v>18</v>
      </c>
      <c r="D2577" s="70">
        <v>1084.8900000000001</v>
      </c>
      <c r="E2577" s="81">
        <f t="shared" si="40"/>
        <v>882.03</v>
      </c>
    </row>
    <row r="2578" spans="1:5" ht="45.95" customHeight="1">
      <c r="A2578" s="420" t="s">
        <v>37861</v>
      </c>
      <c r="B2578" s="70" t="s">
        <v>37862</v>
      </c>
      <c r="C2578" s="70" t="s">
        <v>16</v>
      </c>
      <c r="D2578" s="70">
        <v>25.03</v>
      </c>
      <c r="E2578" s="81">
        <f t="shared" si="40"/>
        <v>20.350000000000001</v>
      </c>
    </row>
    <row r="2579" spans="1:5" ht="12" customHeight="1">
      <c r="A2579" s="375" t="s">
        <v>37863</v>
      </c>
      <c r="B2579" s="80" t="s">
        <v>37712</v>
      </c>
      <c r="C2579" s="375" t="s">
        <v>13</v>
      </c>
      <c r="D2579" s="81">
        <v>165.29</v>
      </c>
      <c r="E2579" s="81">
        <f t="shared" si="40"/>
        <v>134.38999999999999</v>
      </c>
    </row>
    <row r="2580" spans="1:5" ht="12" customHeight="1">
      <c r="A2580" s="375" t="s">
        <v>37864</v>
      </c>
      <c r="B2580" s="80" t="s">
        <v>37865</v>
      </c>
      <c r="C2580" s="375" t="s">
        <v>16</v>
      </c>
      <c r="D2580" s="81">
        <v>15.24</v>
      </c>
      <c r="E2580" s="81">
        <f t="shared" si="40"/>
        <v>12.4</v>
      </c>
    </row>
    <row r="2581" spans="1:5" ht="11.45" customHeight="1">
      <c r="A2581" s="375" t="s">
        <v>37866</v>
      </c>
      <c r="B2581" s="80" t="s">
        <v>37867</v>
      </c>
      <c r="C2581" s="375" t="s">
        <v>16</v>
      </c>
      <c r="D2581" s="81">
        <v>39.479999999999997</v>
      </c>
      <c r="E2581" s="81">
        <f t="shared" si="40"/>
        <v>32.1</v>
      </c>
    </row>
    <row r="2582" spans="1:5" ht="12" customHeight="1">
      <c r="A2582" s="375" t="s">
        <v>37868</v>
      </c>
      <c r="B2582" s="80" t="s">
        <v>37869</v>
      </c>
      <c r="C2582" s="375" t="s">
        <v>16</v>
      </c>
      <c r="D2582" s="81">
        <v>629.22</v>
      </c>
      <c r="E2582" s="81">
        <f t="shared" si="40"/>
        <v>511.57</v>
      </c>
    </row>
    <row r="2583" spans="1:5" ht="12" customHeight="1">
      <c r="A2583" s="375" t="s">
        <v>37870</v>
      </c>
      <c r="B2583" s="80" t="s">
        <v>37871</v>
      </c>
      <c r="C2583" s="375" t="s">
        <v>16</v>
      </c>
      <c r="D2583" s="81">
        <v>3.71</v>
      </c>
      <c r="E2583" s="81">
        <f t="shared" si="40"/>
        <v>3.02</v>
      </c>
    </row>
    <row r="2584" spans="1:5" ht="12" customHeight="1">
      <c r="A2584" s="375" t="s">
        <v>37872</v>
      </c>
      <c r="B2584" s="80" t="s">
        <v>37873</v>
      </c>
      <c r="C2584" s="375" t="s">
        <v>16</v>
      </c>
      <c r="D2584" s="81">
        <v>42.14</v>
      </c>
      <c r="E2584" s="81">
        <f t="shared" si="40"/>
        <v>34.270000000000003</v>
      </c>
    </row>
    <row r="2585" spans="1:5" ht="12" customHeight="1">
      <c r="A2585" s="375" t="s">
        <v>37874</v>
      </c>
      <c r="B2585" s="80" t="s">
        <v>37875</v>
      </c>
      <c r="C2585" s="375" t="s">
        <v>16</v>
      </c>
      <c r="D2585" s="81">
        <v>231.79</v>
      </c>
      <c r="E2585" s="81">
        <f t="shared" si="40"/>
        <v>188.45</v>
      </c>
    </row>
    <row r="2586" spans="1:5" ht="11.45" customHeight="1">
      <c r="A2586" s="375" t="s">
        <v>37876</v>
      </c>
      <c r="B2586" s="80" t="s">
        <v>37877</v>
      </c>
      <c r="C2586" s="375" t="s">
        <v>16</v>
      </c>
      <c r="D2586" s="81">
        <v>321.27</v>
      </c>
      <c r="E2586" s="81">
        <f t="shared" si="40"/>
        <v>261.2</v>
      </c>
    </row>
    <row r="2587" spans="1:5" ht="12" customHeight="1">
      <c r="A2587" s="374" t="s">
        <v>37878</v>
      </c>
      <c r="B2587" s="80" t="s">
        <v>37683</v>
      </c>
      <c r="C2587" s="374" t="s">
        <v>16</v>
      </c>
      <c r="D2587" s="82">
        <v>19.12</v>
      </c>
      <c r="E2587" s="81">
        <f t="shared" si="40"/>
        <v>15.55</v>
      </c>
    </row>
    <row r="2588" spans="1:5" ht="12" customHeight="1">
      <c r="A2588" s="375" t="s">
        <v>37879</v>
      </c>
      <c r="B2588" s="80" t="s">
        <v>37880</v>
      </c>
      <c r="C2588" s="375" t="s">
        <v>16</v>
      </c>
      <c r="D2588" s="81">
        <v>69.13</v>
      </c>
      <c r="E2588" s="81">
        <f t="shared" si="40"/>
        <v>56.21</v>
      </c>
    </row>
    <row r="2589" spans="1:5" ht="12" customHeight="1">
      <c r="A2589" s="375" t="s">
        <v>37881</v>
      </c>
      <c r="B2589" s="80" t="s">
        <v>37882</v>
      </c>
      <c r="C2589" s="375" t="s">
        <v>16</v>
      </c>
      <c r="D2589" s="81">
        <v>46.99</v>
      </c>
      <c r="E2589" s="81">
        <f t="shared" si="40"/>
        <v>38.21</v>
      </c>
    </row>
    <row r="2590" spans="1:5" ht="11.45" customHeight="1">
      <c r="A2590" s="375" t="s">
        <v>37883</v>
      </c>
      <c r="B2590" s="80" t="s">
        <v>37884</v>
      </c>
      <c r="C2590" s="375" t="s">
        <v>16</v>
      </c>
      <c r="D2590" s="81">
        <v>25.86</v>
      </c>
      <c r="E2590" s="81">
        <f t="shared" si="40"/>
        <v>21.03</v>
      </c>
    </row>
    <row r="2591" spans="1:5" ht="12" customHeight="1">
      <c r="A2591" s="375" t="s">
        <v>37885</v>
      </c>
      <c r="B2591" s="80" t="s">
        <v>37886</v>
      </c>
      <c r="C2591" s="375" t="s">
        <v>16</v>
      </c>
      <c r="D2591" s="81">
        <v>868.7</v>
      </c>
      <c r="E2591" s="81">
        <f t="shared" si="40"/>
        <v>706.27</v>
      </c>
    </row>
    <row r="2592" spans="1:5" ht="21.95" customHeight="1">
      <c r="A2592" s="374" t="s">
        <v>37887</v>
      </c>
      <c r="B2592" s="80" t="s">
        <v>37888</v>
      </c>
      <c r="C2592" s="374" t="s">
        <v>16</v>
      </c>
      <c r="D2592" s="82">
        <v>760.36</v>
      </c>
      <c r="E2592" s="81">
        <f t="shared" si="40"/>
        <v>618.17999999999995</v>
      </c>
    </row>
    <row r="2593" spans="1:5" ht="21.95" customHeight="1">
      <c r="A2593" s="374" t="s">
        <v>37889</v>
      </c>
      <c r="B2593" s="80" t="s">
        <v>37890</v>
      </c>
      <c r="C2593" s="374" t="s">
        <v>16</v>
      </c>
      <c r="D2593" s="82">
        <v>7.5</v>
      </c>
      <c r="E2593" s="81">
        <f t="shared" si="40"/>
        <v>6.1</v>
      </c>
    </row>
    <row r="2594" spans="1:5" ht="12" customHeight="1">
      <c r="A2594" s="375" t="s">
        <v>37891</v>
      </c>
      <c r="B2594" s="80" t="s">
        <v>37892</v>
      </c>
      <c r="C2594" s="375" t="s">
        <v>16</v>
      </c>
      <c r="D2594" s="81">
        <v>732.58</v>
      </c>
      <c r="E2594" s="81">
        <f t="shared" si="40"/>
        <v>595.6</v>
      </c>
    </row>
    <row r="2595" spans="1:5" ht="12" customHeight="1">
      <c r="A2595" s="375" t="s">
        <v>37893</v>
      </c>
      <c r="B2595" s="80" t="s">
        <v>37894</v>
      </c>
      <c r="C2595" s="375" t="s">
        <v>16</v>
      </c>
      <c r="D2595" s="81">
        <v>840.92</v>
      </c>
      <c r="E2595" s="81">
        <f t="shared" si="40"/>
        <v>683.68</v>
      </c>
    </row>
    <row r="2596" spans="1:5" ht="21.95" customHeight="1">
      <c r="A2596" s="375" t="s">
        <v>37895</v>
      </c>
      <c r="B2596" s="80" t="s">
        <v>37896</v>
      </c>
      <c r="C2596" s="375" t="s">
        <v>16</v>
      </c>
      <c r="D2596" s="81">
        <v>736.81</v>
      </c>
      <c r="E2596" s="81">
        <f t="shared" si="40"/>
        <v>599.04</v>
      </c>
    </row>
    <row r="2597" spans="1:5" ht="11.45" customHeight="1">
      <c r="A2597" s="375" t="s">
        <v>37897</v>
      </c>
      <c r="B2597" s="80" t="s">
        <v>37898</v>
      </c>
      <c r="C2597" s="375" t="s">
        <v>16</v>
      </c>
      <c r="D2597" s="81">
        <v>25.23</v>
      </c>
      <c r="E2597" s="81">
        <f t="shared" si="40"/>
        <v>20.52</v>
      </c>
    </row>
    <row r="2598" spans="1:5" ht="12" customHeight="1">
      <c r="A2598" s="375" t="s">
        <v>37899</v>
      </c>
      <c r="B2598" s="80" t="s">
        <v>37900</v>
      </c>
      <c r="C2598" s="375" t="s">
        <v>16</v>
      </c>
      <c r="D2598" s="81">
        <v>16.3</v>
      </c>
      <c r="E2598" s="81">
        <f t="shared" si="40"/>
        <v>13.26</v>
      </c>
    </row>
    <row r="2599" spans="1:5" ht="12" customHeight="1">
      <c r="A2599" s="375" t="s">
        <v>37901</v>
      </c>
      <c r="B2599" s="80" t="s">
        <v>37902</v>
      </c>
      <c r="C2599" s="375" t="s">
        <v>16</v>
      </c>
      <c r="D2599" s="81">
        <v>31.6</v>
      </c>
      <c r="E2599" s="81">
        <f t="shared" si="40"/>
        <v>25.7</v>
      </c>
    </row>
    <row r="2600" spans="1:5" ht="12" customHeight="1">
      <c r="A2600" s="375" t="s">
        <v>37903</v>
      </c>
      <c r="B2600" s="80" t="s">
        <v>37904</v>
      </c>
      <c r="C2600" s="375" t="s">
        <v>16</v>
      </c>
      <c r="D2600" s="81">
        <v>115.76</v>
      </c>
      <c r="E2600" s="81">
        <f t="shared" si="40"/>
        <v>94.12</v>
      </c>
    </row>
    <row r="2601" spans="1:5" ht="12" customHeight="1">
      <c r="A2601" s="375" t="s">
        <v>37905</v>
      </c>
      <c r="B2601" s="80" t="s">
        <v>37906</v>
      </c>
      <c r="C2601" s="375" t="s">
        <v>16</v>
      </c>
      <c r="D2601" s="81">
        <v>118.82</v>
      </c>
      <c r="E2601" s="81">
        <f t="shared" si="40"/>
        <v>96.61</v>
      </c>
    </row>
    <row r="2602" spans="1:5" ht="11.45" customHeight="1">
      <c r="A2602" s="375" t="s">
        <v>37907</v>
      </c>
      <c r="B2602" s="80" t="s">
        <v>37698</v>
      </c>
      <c r="C2602" s="375" t="s">
        <v>16</v>
      </c>
      <c r="D2602" s="81">
        <v>36.58</v>
      </c>
      <c r="E2602" s="81">
        <f t="shared" si="40"/>
        <v>29.74</v>
      </c>
    </row>
    <row r="2603" spans="1:5" ht="12" customHeight="1">
      <c r="A2603" s="375" t="s">
        <v>37908</v>
      </c>
      <c r="B2603" s="80" t="s">
        <v>37704</v>
      </c>
      <c r="C2603" s="375" t="s">
        <v>16</v>
      </c>
      <c r="D2603" s="81">
        <v>60.14</v>
      </c>
      <c r="E2603" s="81">
        <f t="shared" si="40"/>
        <v>48.9</v>
      </c>
    </row>
    <row r="2604" spans="1:5" ht="12" customHeight="1">
      <c r="A2604" s="375" t="s">
        <v>37909</v>
      </c>
      <c r="B2604" s="80" t="s">
        <v>37910</v>
      </c>
      <c r="C2604" s="375" t="s">
        <v>13</v>
      </c>
      <c r="D2604" s="81">
        <v>88.81</v>
      </c>
      <c r="E2604" s="81">
        <f t="shared" si="40"/>
        <v>72.209999999999994</v>
      </c>
    </row>
    <row r="2605" spans="1:5" ht="12" customHeight="1">
      <c r="A2605" s="375" t="s">
        <v>37911</v>
      </c>
      <c r="B2605" s="80" t="s">
        <v>37912</v>
      </c>
      <c r="C2605" s="375" t="s">
        <v>13</v>
      </c>
      <c r="D2605" s="81">
        <v>187.42</v>
      </c>
      <c r="E2605" s="81">
        <f t="shared" si="40"/>
        <v>152.38</v>
      </c>
    </row>
    <row r="2606" spans="1:5" ht="12" customHeight="1">
      <c r="A2606" s="375" t="s">
        <v>37913</v>
      </c>
      <c r="B2606" s="80" t="s">
        <v>37914</v>
      </c>
      <c r="C2606" s="375" t="s">
        <v>13</v>
      </c>
      <c r="D2606" s="81">
        <v>9.66</v>
      </c>
      <c r="E2606" s="81">
        <f t="shared" si="40"/>
        <v>7.86</v>
      </c>
    </row>
    <row r="2607" spans="1:5" ht="11.45" customHeight="1">
      <c r="A2607" s="375" t="s">
        <v>37915</v>
      </c>
      <c r="B2607" s="80" t="s">
        <v>37916</v>
      </c>
      <c r="C2607" s="375" t="s">
        <v>13</v>
      </c>
      <c r="D2607" s="81">
        <v>41.07</v>
      </c>
      <c r="E2607" s="81">
        <f t="shared" si="40"/>
        <v>33.4</v>
      </c>
    </row>
    <row r="2608" spans="1:5" ht="12" customHeight="1">
      <c r="A2608" s="375" t="s">
        <v>37917</v>
      </c>
      <c r="B2608" s="80" t="s">
        <v>37918</v>
      </c>
      <c r="C2608" s="375" t="s">
        <v>13</v>
      </c>
      <c r="D2608" s="81">
        <v>68.44</v>
      </c>
      <c r="E2608" s="81">
        <f t="shared" si="40"/>
        <v>55.65</v>
      </c>
    </row>
    <row r="2609" spans="1:5" ht="12" customHeight="1">
      <c r="A2609" s="375" t="s">
        <v>37919</v>
      </c>
      <c r="B2609" s="80" t="s">
        <v>37920</v>
      </c>
      <c r="C2609" s="375" t="s">
        <v>13</v>
      </c>
      <c r="D2609" s="81">
        <v>136.03</v>
      </c>
      <c r="E2609" s="81">
        <f t="shared" si="40"/>
        <v>110.6</v>
      </c>
    </row>
    <row r="2610" spans="1:5" ht="12" customHeight="1">
      <c r="A2610" s="375" t="s">
        <v>37921</v>
      </c>
      <c r="B2610" s="80" t="s">
        <v>37922</v>
      </c>
      <c r="C2610" s="375" t="s">
        <v>13</v>
      </c>
      <c r="D2610" s="81">
        <v>492.69</v>
      </c>
      <c r="E2610" s="81">
        <f t="shared" si="40"/>
        <v>400.57</v>
      </c>
    </row>
    <row r="2611" spans="1:5" ht="11.45" customHeight="1">
      <c r="A2611" s="375" t="s">
        <v>37923</v>
      </c>
      <c r="B2611" s="80" t="s">
        <v>37924</v>
      </c>
      <c r="C2611" s="375" t="s">
        <v>13</v>
      </c>
      <c r="D2611" s="81">
        <v>196.11</v>
      </c>
      <c r="E2611" s="81">
        <f t="shared" si="40"/>
        <v>159.44</v>
      </c>
    </row>
    <row r="2612" spans="1:5" ht="12" customHeight="1">
      <c r="A2612" s="375" t="s">
        <v>37925</v>
      </c>
      <c r="B2612" s="80" t="s">
        <v>37926</v>
      </c>
      <c r="C2612" s="375" t="s">
        <v>13</v>
      </c>
      <c r="D2612" s="81">
        <v>33.76</v>
      </c>
      <c r="E2612" s="81">
        <f t="shared" si="40"/>
        <v>27.45</v>
      </c>
    </row>
    <row r="2613" spans="1:5" ht="12" customHeight="1">
      <c r="A2613" s="375" t="s">
        <v>37927</v>
      </c>
      <c r="B2613" s="80" t="s">
        <v>37928</v>
      </c>
      <c r="C2613" s="375" t="s">
        <v>16</v>
      </c>
      <c r="D2613" s="81">
        <v>162.84</v>
      </c>
      <c r="E2613" s="81">
        <f t="shared" si="40"/>
        <v>132.4</v>
      </c>
    </row>
    <row r="2614" spans="1:5" ht="12" customHeight="1">
      <c r="A2614" s="374" t="s">
        <v>37929</v>
      </c>
      <c r="B2614" s="80" t="s">
        <v>37930</v>
      </c>
      <c r="C2614" s="374" t="s">
        <v>18</v>
      </c>
      <c r="D2614" s="82">
        <v>850.08</v>
      </c>
      <c r="E2614" s="81">
        <f t="shared" si="40"/>
        <v>691.13</v>
      </c>
    </row>
    <row r="2615" spans="1:5" ht="12" customHeight="1">
      <c r="A2615" s="374" t="s">
        <v>33234</v>
      </c>
      <c r="B2615" s="80"/>
      <c r="C2615" s="374"/>
      <c r="D2615" s="82"/>
      <c r="E2615" s="81">
        <f t="shared" si="40"/>
        <v>0</v>
      </c>
    </row>
    <row r="2616" spans="1:5" ht="21.95" customHeight="1">
      <c r="A2616" s="375" t="s">
        <v>33235</v>
      </c>
      <c r="B2616" s="80" t="s">
        <v>14652</v>
      </c>
      <c r="C2616" s="375" t="s">
        <v>33236</v>
      </c>
      <c r="D2616" s="81"/>
      <c r="E2616" s="81">
        <f t="shared" si="40"/>
        <v>0</v>
      </c>
    </row>
    <row r="2617" spans="1:5" ht="11.45" customHeight="1">
      <c r="A2617" s="375"/>
      <c r="B2617" s="80"/>
      <c r="C2617" s="375"/>
      <c r="D2617" s="81"/>
      <c r="E2617" s="81">
        <f t="shared" si="40"/>
        <v>0</v>
      </c>
    </row>
    <row r="2618" spans="1:5" ht="12" customHeight="1">
      <c r="A2618" s="375" t="s">
        <v>37931</v>
      </c>
      <c r="B2618" s="80" t="s">
        <v>37932</v>
      </c>
      <c r="C2618" s="375" t="s">
        <v>33278</v>
      </c>
      <c r="D2618" s="81">
        <v>710.02</v>
      </c>
      <c r="E2618" s="81">
        <f t="shared" si="40"/>
        <v>577.26</v>
      </c>
    </row>
    <row r="2619" spans="1:5" ht="12" customHeight="1">
      <c r="A2619" s="375" t="s">
        <v>37933</v>
      </c>
      <c r="B2619" s="80" t="s">
        <v>37934</v>
      </c>
      <c r="C2619" s="375" t="s">
        <v>16</v>
      </c>
      <c r="D2619" s="81">
        <v>150.13999999999999</v>
      </c>
      <c r="E2619" s="81">
        <f t="shared" si="40"/>
        <v>122.07</v>
      </c>
    </row>
    <row r="2620" spans="1:5" ht="12" customHeight="1">
      <c r="A2620" s="375" t="s">
        <v>37935</v>
      </c>
      <c r="B2620" s="80" t="s">
        <v>37936</v>
      </c>
      <c r="C2620" s="375" t="s">
        <v>16</v>
      </c>
      <c r="D2620" s="81">
        <v>191.05</v>
      </c>
      <c r="E2620" s="81">
        <f t="shared" si="40"/>
        <v>155.33000000000001</v>
      </c>
    </row>
    <row r="2621" spans="1:5" ht="12" customHeight="1">
      <c r="A2621" s="417" t="s">
        <v>37937</v>
      </c>
      <c r="B2621" s="418" t="s">
        <v>37938</v>
      </c>
      <c r="C2621" s="418" t="s">
        <v>16</v>
      </c>
      <c r="D2621" s="70">
        <v>207.9</v>
      </c>
      <c r="E2621" s="81">
        <f t="shared" si="40"/>
        <v>169.03</v>
      </c>
    </row>
    <row r="2622" spans="1:5" ht="11.45" customHeight="1">
      <c r="A2622" s="419" t="s">
        <v>37939</v>
      </c>
      <c r="B2622" s="376" t="s">
        <v>37940</v>
      </c>
      <c r="C2622" s="377" t="s">
        <v>16</v>
      </c>
      <c r="D2622" s="70">
        <v>212.56</v>
      </c>
      <c r="E2622" s="81">
        <f t="shared" si="40"/>
        <v>172.82</v>
      </c>
    </row>
    <row r="2623" spans="1:5" ht="12" customHeight="1">
      <c r="A2623" s="420" t="s">
        <v>37941</v>
      </c>
      <c r="B2623" s="70" t="s">
        <v>37942</v>
      </c>
      <c r="C2623" s="70" t="s">
        <v>16</v>
      </c>
      <c r="D2623" s="70">
        <v>314.41000000000003</v>
      </c>
      <c r="E2623" s="81">
        <f t="shared" si="40"/>
        <v>255.62</v>
      </c>
    </row>
    <row r="2624" spans="1:5" ht="12" customHeight="1">
      <c r="A2624" s="375" t="s">
        <v>37943</v>
      </c>
      <c r="B2624" s="80" t="s">
        <v>37944</v>
      </c>
      <c r="C2624" s="375" t="s">
        <v>16</v>
      </c>
      <c r="D2624" s="81">
        <v>228.14</v>
      </c>
      <c r="E2624" s="81">
        <f t="shared" si="40"/>
        <v>185.48</v>
      </c>
    </row>
    <row r="2625" spans="1:5" ht="12.2" customHeight="1">
      <c r="A2625" s="375" t="s">
        <v>37945</v>
      </c>
      <c r="B2625" s="80" t="s">
        <v>37946</v>
      </c>
      <c r="C2625" s="375" t="s">
        <v>16</v>
      </c>
      <c r="D2625" s="81">
        <v>702.43</v>
      </c>
      <c r="E2625" s="81">
        <f t="shared" si="40"/>
        <v>571.09</v>
      </c>
    </row>
    <row r="2626" spans="1:5" ht="169.5" customHeight="1">
      <c r="A2626" s="375" t="s">
        <v>1938</v>
      </c>
      <c r="B2626" s="80" t="s">
        <v>37947</v>
      </c>
      <c r="C2626" s="375" t="s">
        <v>16</v>
      </c>
      <c r="D2626" s="81">
        <v>2111.15</v>
      </c>
      <c r="E2626" s="81">
        <f t="shared" si="40"/>
        <v>1716.39</v>
      </c>
    </row>
    <row r="2627" spans="1:5" ht="45.95" customHeight="1">
      <c r="A2627" s="375" t="s">
        <v>37948</v>
      </c>
      <c r="B2627" s="80" t="s">
        <v>37949</v>
      </c>
      <c r="C2627" s="375" t="s">
        <v>16</v>
      </c>
      <c r="D2627" s="81">
        <v>277.60000000000002</v>
      </c>
      <c r="E2627" s="81">
        <f t="shared" si="40"/>
        <v>225.7</v>
      </c>
    </row>
    <row r="2628" spans="1:5" ht="12" customHeight="1">
      <c r="A2628" s="375" t="s">
        <v>37950</v>
      </c>
      <c r="B2628" s="80" t="s">
        <v>37951</v>
      </c>
      <c r="C2628" s="375" t="s">
        <v>16</v>
      </c>
      <c r="D2628" s="81">
        <v>180.62</v>
      </c>
      <c r="E2628" s="81">
        <f t="shared" si="40"/>
        <v>146.85</v>
      </c>
    </row>
    <row r="2629" spans="1:5" ht="12" customHeight="1">
      <c r="A2629" s="375" t="s">
        <v>37952</v>
      </c>
      <c r="B2629" s="80" t="s">
        <v>37953</v>
      </c>
      <c r="C2629" s="375" t="s">
        <v>16</v>
      </c>
      <c r="D2629" s="81">
        <v>620.42999999999995</v>
      </c>
      <c r="E2629" s="81">
        <f t="shared" ref="E2629:E2692" si="41">ROUNDUP(D2629/1.23,2)</f>
        <v>504.42</v>
      </c>
    </row>
    <row r="2630" spans="1:5" ht="11.45" customHeight="1">
      <c r="A2630" s="375" t="s">
        <v>37954</v>
      </c>
      <c r="B2630" s="80" t="s">
        <v>37955</v>
      </c>
      <c r="C2630" s="375" t="s">
        <v>33278</v>
      </c>
      <c r="D2630" s="81">
        <v>710.02</v>
      </c>
      <c r="E2630" s="81">
        <f t="shared" si="41"/>
        <v>577.26</v>
      </c>
    </row>
    <row r="2631" spans="1:5" ht="12" customHeight="1">
      <c r="A2631" s="375" t="s">
        <v>37956</v>
      </c>
      <c r="B2631" s="80" t="s">
        <v>37957</v>
      </c>
      <c r="C2631" s="375" t="s">
        <v>14</v>
      </c>
      <c r="D2631" s="81">
        <v>609.13</v>
      </c>
      <c r="E2631" s="81">
        <f t="shared" si="41"/>
        <v>495.23</v>
      </c>
    </row>
    <row r="2632" spans="1:5" ht="12" customHeight="1">
      <c r="A2632" s="375" t="s">
        <v>37958</v>
      </c>
      <c r="B2632" s="80" t="s">
        <v>37959</v>
      </c>
      <c r="C2632" s="375" t="s">
        <v>33278</v>
      </c>
      <c r="D2632" s="81">
        <v>710.02</v>
      </c>
      <c r="E2632" s="81">
        <f t="shared" si="41"/>
        <v>577.26</v>
      </c>
    </row>
    <row r="2633" spans="1:5" ht="12" customHeight="1">
      <c r="A2633" s="375" t="s">
        <v>37960</v>
      </c>
      <c r="B2633" s="80" t="s">
        <v>37961</v>
      </c>
      <c r="C2633" s="375" t="s">
        <v>16</v>
      </c>
      <c r="D2633" s="81">
        <v>17.05</v>
      </c>
      <c r="E2633" s="81">
        <f t="shared" si="41"/>
        <v>13.87</v>
      </c>
    </row>
    <row r="2634" spans="1:5" ht="12" customHeight="1">
      <c r="A2634" s="375" t="s">
        <v>37962</v>
      </c>
      <c r="B2634" s="80" t="s">
        <v>8165</v>
      </c>
      <c r="C2634" s="375" t="s">
        <v>33278</v>
      </c>
      <c r="D2634" s="81">
        <v>710.02</v>
      </c>
      <c r="E2634" s="81">
        <f t="shared" si="41"/>
        <v>577.26</v>
      </c>
    </row>
    <row r="2635" spans="1:5" ht="32.450000000000003" customHeight="1">
      <c r="A2635" s="375" t="s">
        <v>37963</v>
      </c>
      <c r="B2635" s="80" t="s">
        <v>37964</v>
      </c>
      <c r="C2635" s="375" t="s">
        <v>16</v>
      </c>
      <c r="D2635" s="81">
        <v>86.26</v>
      </c>
      <c r="E2635" s="81">
        <f t="shared" si="41"/>
        <v>70.14</v>
      </c>
    </row>
    <row r="2636" spans="1:5" ht="21.95" customHeight="1">
      <c r="A2636" s="375" t="s">
        <v>37965</v>
      </c>
      <c r="B2636" s="80" t="s">
        <v>37966</v>
      </c>
      <c r="C2636" s="375" t="s">
        <v>33278</v>
      </c>
      <c r="D2636" s="81">
        <v>710.02</v>
      </c>
      <c r="E2636" s="81">
        <f t="shared" si="41"/>
        <v>577.26</v>
      </c>
    </row>
    <row r="2637" spans="1:5" ht="21.95" customHeight="1">
      <c r="A2637" s="375" t="s">
        <v>37967</v>
      </c>
      <c r="B2637" s="80" t="s">
        <v>37968</v>
      </c>
      <c r="C2637" s="375" t="s">
        <v>16</v>
      </c>
      <c r="D2637" s="81">
        <v>435.23</v>
      </c>
      <c r="E2637" s="81">
        <f t="shared" si="41"/>
        <v>353.85</v>
      </c>
    </row>
    <row r="2638" spans="1:5" ht="21.95" customHeight="1">
      <c r="A2638" s="375" t="s">
        <v>37969</v>
      </c>
      <c r="B2638" s="80" t="s">
        <v>37970</v>
      </c>
      <c r="C2638" s="375" t="s">
        <v>33278</v>
      </c>
      <c r="D2638" s="81">
        <v>710.02</v>
      </c>
      <c r="E2638" s="81">
        <f t="shared" si="41"/>
        <v>577.26</v>
      </c>
    </row>
    <row r="2639" spans="1:5" ht="11.45" customHeight="1">
      <c r="A2639" s="375" t="s">
        <v>37971</v>
      </c>
      <c r="B2639" s="80" t="s">
        <v>37972</v>
      </c>
      <c r="C2639" s="375" t="s">
        <v>16</v>
      </c>
      <c r="D2639" s="81">
        <v>24.12</v>
      </c>
      <c r="E2639" s="81">
        <f t="shared" si="41"/>
        <v>19.61</v>
      </c>
    </row>
    <row r="2640" spans="1:5" ht="12" customHeight="1">
      <c r="A2640" s="375" t="s">
        <v>37973</v>
      </c>
      <c r="B2640" s="80" t="s">
        <v>37974</v>
      </c>
      <c r="C2640" s="375" t="s">
        <v>16</v>
      </c>
      <c r="D2640" s="81">
        <v>28.17</v>
      </c>
      <c r="E2640" s="81">
        <f t="shared" si="41"/>
        <v>22.91</v>
      </c>
    </row>
    <row r="2641" spans="1:5" ht="12" customHeight="1">
      <c r="A2641" s="375" t="s">
        <v>37975</v>
      </c>
      <c r="B2641" s="80" t="s">
        <v>37976</v>
      </c>
      <c r="C2641" s="375" t="s">
        <v>16</v>
      </c>
      <c r="D2641" s="81">
        <v>30.56</v>
      </c>
      <c r="E2641" s="81">
        <f t="shared" si="41"/>
        <v>24.85</v>
      </c>
    </row>
    <row r="2642" spans="1:5" ht="12" customHeight="1">
      <c r="A2642" s="375" t="s">
        <v>37977</v>
      </c>
      <c r="B2642" s="80" t="s">
        <v>37978</v>
      </c>
      <c r="C2642" s="375" t="s">
        <v>16</v>
      </c>
      <c r="D2642" s="81">
        <v>25.9</v>
      </c>
      <c r="E2642" s="81">
        <f t="shared" si="41"/>
        <v>21.06</v>
      </c>
    </row>
    <row r="2643" spans="1:5" ht="12" customHeight="1">
      <c r="A2643" s="375" t="s">
        <v>37979</v>
      </c>
      <c r="B2643" s="80" t="s">
        <v>37980</v>
      </c>
      <c r="C2643" s="375" t="s">
        <v>16</v>
      </c>
      <c r="D2643" s="81">
        <v>33.53</v>
      </c>
      <c r="E2643" s="81">
        <f t="shared" si="41"/>
        <v>27.27</v>
      </c>
    </row>
    <row r="2644" spans="1:5" ht="21.95" customHeight="1">
      <c r="A2644" s="375" t="s">
        <v>37981</v>
      </c>
      <c r="B2644" s="80" t="s">
        <v>37982</v>
      </c>
      <c r="C2644" s="375" t="s">
        <v>16</v>
      </c>
      <c r="D2644" s="81">
        <v>33.299999999999997</v>
      </c>
      <c r="E2644" s="81">
        <f t="shared" si="41"/>
        <v>27.08</v>
      </c>
    </row>
    <row r="2645" spans="1:5" ht="22.5" customHeight="1">
      <c r="A2645" s="375" t="s">
        <v>2078</v>
      </c>
      <c r="B2645" s="80" t="s">
        <v>37983</v>
      </c>
      <c r="C2645" s="375" t="s">
        <v>16</v>
      </c>
      <c r="D2645" s="81">
        <v>26.54</v>
      </c>
      <c r="E2645" s="81">
        <f t="shared" si="41"/>
        <v>21.58</v>
      </c>
    </row>
    <row r="2646" spans="1:5" ht="22.5" customHeight="1">
      <c r="A2646" s="375" t="s">
        <v>37984</v>
      </c>
      <c r="B2646" s="80" t="s">
        <v>37985</v>
      </c>
      <c r="C2646" s="375" t="s">
        <v>16</v>
      </c>
      <c r="D2646" s="81">
        <v>36.340000000000003</v>
      </c>
      <c r="E2646" s="81">
        <f t="shared" si="41"/>
        <v>29.55</v>
      </c>
    </row>
    <row r="2647" spans="1:5" ht="21.95" customHeight="1">
      <c r="A2647" s="375" t="s">
        <v>37986</v>
      </c>
      <c r="B2647" s="80" t="s">
        <v>37987</v>
      </c>
      <c r="C2647" s="375" t="s">
        <v>16</v>
      </c>
      <c r="D2647" s="81">
        <v>35.71</v>
      </c>
      <c r="E2647" s="81">
        <f t="shared" si="41"/>
        <v>29.04</v>
      </c>
    </row>
    <row r="2648" spans="1:5" ht="11.45" customHeight="1">
      <c r="A2648" s="375" t="s">
        <v>37988</v>
      </c>
      <c r="B2648" s="80" t="s">
        <v>37989</v>
      </c>
      <c r="C2648" s="375" t="s">
        <v>16</v>
      </c>
      <c r="D2648" s="81">
        <v>19.579999999999998</v>
      </c>
      <c r="E2648" s="81">
        <f t="shared" si="41"/>
        <v>15.92</v>
      </c>
    </row>
    <row r="2649" spans="1:5" ht="12" customHeight="1">
      <c r="A2649" s="375" t="s">
        <v>37990</v>
      </c>
      <c r="B2649" s="80" t="s">
        <v>37991</v>
      </c>
      <c r="C2649" s="375" t="s">
        <v>16</v>
      </c>
      <c r="D2649" s="81">
        <v>28.76</v>
      </c>
      <c r="E2649" s="81">
        <f t="shared" si="41"/>
        <v>23.39</v>
      </c>
    </row>
    <row r="2650" spans="1:5" ht="12" customHeight="1">
      <c r="A2650" s="375" t="s">
        <v>37992</v>
      </c>
      <c r="B2650" s="80" t="s">
        <v>37993</v>
      </c>
      <c r="C2650" s="375" t="s">
        <v>15</v>
      </c>
      <c r="D2650" s="81">
        <v>6.86</v>
      </c>
      <c r="E2650" s="81">
        <f t="shared" si="41"/>
        <v>5.58</v>
      </c>
    </row>
    <row r="2651" spans="1:5" ht="12" customHeight="1">
      <c r="A2651" s="375" t="s">
        <v>37994</v>
      </c>
      <c r="B2651" s="80" t="s">
        <v>37995</v>
      </c>
      <c r="C2651" s="375" t="s">
        <v>16</v>
      </c>
      <c r="D2651" s="81">
        <v>19.920000000000002</v>
      </c>
      <c r="E2651" s="81">
        <f t="shared" si="41"/>
        <v>16.2</v>
      </c>
    </row>
    <row r="2652" spans="1:5" ht="11.45" customHeight="1">
      <c r="A2652" s="375" t="s">
        <v>37996</v>
      </c>
      <c r="B2652" s="80" t="s">
        <v>37997</v>
      </c>
      <c r="C2652" s="375" t="s">
        <v>16</v>
      </c>
      <c r="D2652" s="81">
        <v>22.58</v>
      </c>
      <c r="E2652" s="81">
        <f t="shared" si="41"/>
        <v>18.36</v>
      </c>
    </row>
    <row r="2653" spans="1:5" ht="21.95" customHeight="1">
      <c r="A2653" s="375" t="s">
        <v>37998</v>
      </c>
      <c r="B2653" s="80" t="s">
        <v>37999</v>
      </c>
      <c r="C2653" s="375" t="s">
        <v>33278</v>
      </c>
      <c r="D2653" s="81">
        <v>710.02</v>
      </c>
      <c r="E2653" s="81">
        <f t="shared" si="41"/>
        <v>577.26</v>
      </c>
    </row>
    <row r="2654" spans="1:5" ht="21.95" customHeight="1">
      <c r="A2654" s="375" t="s">
        <v>38000</v>
      </c>
      <c r="B2654" s="80" t="s">
        <v>38001</v>
      </c>
      <c r="C2654" s="375" t="s">
        <v>16</v>
      </c>
      <c r="D2654" s="81">
        <v>34.93</v>
      </c>
      <c r="E2654" s="81">
        <f t="shared" si="41"/>
        <v>28.4</v>
      </c>
    </row>
    <row r="2655" spans="1:5" ht="12" customHeight="1">
      <c r="A2655" s="375" t="s">
        <v>38002</v>
      </c>
      <c r="B2655" s="80" t="s">
        <v>38003</v>
      </c>
      <c r="C2655" s="375" t="s">
        <v>16</v>
      </c>
      <c r="D2655" s="81">
        <v>45.35</v>
      </c>
      <c r="E2655" s="81">
        <f t="shared" si="41"/>
        <v>36.869999999999997</v>
      </c>
    </row>
    <row r="2656" spans="1:5" ht="12" customHeight="1">
      <c r="A2656" s="375" t="s">
        <v>38004</v>
      </c>
      <c r="B2656" s="80" t="s">
        <v>38005</v>
      </c>
      <c r="C2656" s="375" t="s">
        <v>16</v>
      </c>
      <c r="D2656" s="81">
        <v>65.89</v>
      </c>
      <c r="E2656" s="81">
        <f t="shared" si="41"/>
        <v>53.57</v>
      </c>
    </row>
    <row r="2657" spans="1:5" ht="21.95" customHeight="1">
      <c r="A2657" s="375" t="s">
        <v>38006</v>
      </c>
      <c r="B2657" s="80" t="s">
        <v>38007</v>
      </c>
      <c r="C2657" s="375" t="s">
        <v>16</v>
      </c>
      <c r="D2657" s="81">
        <v>7.53</v>
      </c>
      <c r="E2657" s="81">
        <f t="shared" si="41"/>
        <v>6.13</v>
      </c>
    </row>
    <row r="2658" spans="1:5" ht="12" customHeight="1">
      <c r="A2658" s="375" t="s">
        <v>38008</v>
      </c>
      <c r="B2658" s="80" t="s">
        <v>38009</v>
      </c>
      <c r="C2658" s="375" t="s">
        <v>16</v>
      </c>
      <c r="D2658" s="81">
        <v>58.18</v>
      </c>
      <c r="E2658" s="81">
        <f t="shared" si="41"/>
        <v>47.31</v>
      </c>
    </row>
    <row r="2659" spans="1:5" ht="12" customHeight="1">
      <c r="A2659" s="375" t="s">
        <v>38010</v>
      </c>
      <c r="B2659" s="80" t="s">
        <v>38011</v>
      </c>
      <c r="C2659" s="375" t="s">
        <v>16</v>
      </c>
      <c r="D2659" s="81">
        <v>45.35</v>
      </c>
      <c r="E2659" s="81">
        <f t="shared" si="41"/>
        <v>36.869999999999997</v>
      </c>
    </row>
    <row r="2660" spans="1:5" ht="11.45" customHeight="1">
      <c r="A2660" s="375" t="s">
        <v>33234</v>
      </c>
      <c r="B2660" s="80"/>
      <c r="C2660" s="375"/>
      <c r="D2660" s="81"/>
      <c r="E2660" s="81">
        <f t="shared" si="41"/>
        <v>0</v>
      </c>
    </row>
    <row r="2661" spans="1:5" ht="12" customHeight="1">
      <c r="A2661" s="375" t="s">
        <v>33235</v>
      </c>
      <c r="B2661" s="80" t="s">
        <v>14652</v>
      </c>
      <c r="C2661" s="375" t="s">
        <v>33236</v>
      </c>
      <c r="D2661" s="81"/>
      <c r="E2661" s="81">
        <f t="shared" si="41"/>
        <v>0</v>
      </c>
    </row>
    <row r="2662" spans="1:5" ht="21.95" customHeight="1">
      <c r="A2662" s="375"/>
      <c r="B2662" s="80"/>
      <c r="C2662" s="375"/>
      <c r="D2662" s="81"/>
      <c r="E2662" s="81">
        <f t="shared" si="41"/>
        <v>0</v>
      </c>
    </row>
    <row r="2663" spans="1:5" ht="12" customHeight="1">
      <c r="A2663" s="375" t="s">
        <v>38012</v>
      </c>
      <c r="B2663" s="80" t="s">
        <v>38013</v>
      </c>
      <c r="C2663" s="375" t="s">
        <v>16</v>
      </c>
      <c r="D2663" s="81">
        <v>66.650000000000006</v>
      </c>
      <c r="E2663" s="81">
        <f t="shared" si="41"/>
        <v>54.19</v>
      </c>
    </row>
    <row r="2664" spans="1:5" ht="12" customHeight="1">
      <c r="A2664" s="375" t="s">
        <v>38014</v>
      </c>
      <c r="B2664" s="80" t="s">
        <v>38015</v>
      </c>
      <c r="C2664" s="375" t="s">
        <v>16</v>
      </c>
      <c r="D2664" s="81">
        <v>42.33</v>
      </c>
      <c r="E2664" s="81">
        <f t="shared" si="41"/>
        <v>34.42</v>
      </c>
    </row>
    <row r="2665" spans="1:5" ht="12" customHeight="1">
      <c r="A2665" s="375" t="s">
        <v>38016</v>
      </c>
      <c r="B2665" s="80" t="s">
        <v>38017</v>
      </c>
      <c r="C2665" s="375" t="s">
        <v>16</v>
      </c>
      <c r="D2665" s="81">
        <v>50.46</v>
      </c>
      <c r="E2665" s="81">
        <f t="shared" si="41"/>
        <v>41.03</v>
      </c>
    </row>
    <row r="2666" spans="1:5" ht="11.45" customHeight="1">
      <c r="A2666" s="375" t="s">
        <v>38018</v>
      </c>
      <c r="B2666" s="80" t="s">
        <v>38019</v>
      </c>
      <c r="C2666" s="375" t="s">
        <v>16</v>
      </c>
      <c r="D2666" s="81">
        <v>45.29</v>
      </c>
      <c r="E2666" s="81">
        <f t="shared" si="41"/>
        <v>36.83</v>
      </c>
    </row>
    <row r="2667" spans="1:5" ht="12.95" customHeight="1">
      <c r="A2667" s="417" t="s">
        <v>38020</v>
      </c>
      <c r="B2667" s="418" t="s">
        <v>38021</v>
      </c>
      <c r="C2667" s="418" t="s">
        <v>16</v>
      </c>
      <c r="D2667" s="70">
        <v>36.31</v>
      </c>
      <c r="E2667" s="81">
        <f t="shared" si="41"/>
        <v>29.53</v>
      </c>
    </row>
    <row r="2668" spans="1:5" ht="169.5" customHeight="1">
      <c r="A2668" s="419" t="s">
        <v>38022</v>
      </c>
      <c r="B2668" s="376" t="s">
        <v>38023</v>
      </c>
      <c r="C2668" s="377" t="s">
        <v>16</v>
      </c>
      <c r="D2668" s="70">
        <v>47.4</v>
      </c>
      <c r="E2668" s="81">
        <f t="shared" si="41"/>
        <v>38.54</v>
      </c>
    </row>
    <row r="2669" spans="1:5" ht="45.95" customHeight="1">
      <c r="A2669" s="420" t="s">
        <v>38024</v>
      </c>
      <c r="B2669" s="70" t="s">
        <v>38025</v>
      </c>
      <c r="C2669" s="70" t="s">
        <v>16</v>
      </c>
      <c r="D2669" s="70">
        <v>60.96</v>
      </c>
      <c r="E2669" s="81">
        <f t="shared" si="41"/>
        <v>49.57</v>
      </c>
    </row>
    <row r="2670" spans="1:5" ht="12" customHeight="1">
      <c r="A2670" s="375" t="s">
        <v>38026</v>
      </c>
      <c r="B2670" s="80" t="s">
        <v>38027</v>
      </c>
      <c r="C2670" s="375" t="s">
        <v>16</v>
      </c>
      <c r="D2670" s="81">
        <v>64.45</v>
      </c>
      <c r="E2670" s="81">
        <f t="shared" si="41"/>
        <v>52.4</v>
      </c>
    </row>
    <row r="2671" spans="1:5" ht="12" customHeight="1">
      <c r="A2671" s="375" t="s">
        <v>38028</v>
      </c>
      <c r="B2671" s="80" t="s">
        <v>38029</v>
      </c>
      <c r="C2671" s="375" t="s">
        <v>16</v>
      </c>
      <c r="D2671" s="81">
        <v>110.51</v>
      </c>
      <c r="E2671" s="81">
        <f t="shared" si="41"/>
        <v>89.85</v>
      </c>
    </row>
    <row r="2672" spans="1:5" ht="11.45" customHeight="1">
      <c r="A2672" s="375" t="s">
        <v>38030</v>
      </c>
      <c r="B2672" s="80" t="s">
        <v>38031</v>
      </c>
      <c r="C2672" s="375" t="s">
        <v>16</v>
      </c>
      <c r="D2672" s="81">
        <v>27.3</v>
      </c>
      <c r="E2672" s="81">
        <f t="shared" si="41"/>
        <v>22.2</v>
      </c>
    </row>
    <row r="2673" spans="1:5" ht="21.95" customHeight="1">
      <c r="A2673" s="375" t="s">
        <v>38032</v>
      </c>
      <c r="B2673" s="80" t="s">
        <v>38033</v>
      </c>
      <c r="C2673" s="375" t="s">
        <v>16</v>
      </c>
      <c r="D2673" s="81">
        <v>56.62</v>
      </c>
      <c r="E2673" s="81">
        <f t="shared" si="41"/>
        <v>46.04</v>
      </c>
    </row>
    <row r="2674" spans="1:5" ht="12" customHeight="1">
      <c r="A2674" s="375" t="s">
        <v>38034</v>
      </c>
      <c r="B2674" s="80" t="s">
        <v>38035</v>
      </c>
      <c r="C2674" s="375" t="s">
        <v>16</v>
      </c>
      <c r="D2674" s="81">
        <v>58.99</v>
      </c>
      <c r="E2674" s="81">
        <f t="shared" si="41"/>
        <v>47.96</v>
      </c>
    </row>
    <row r="2675" spans="1:5" ht="12" customHeight="1">
      <c r="A2675" s="375" t="s">
        <v>38036</v>
      </c>
      <c r="B2675" s="80" t="s">
        <v>38037</v>
      </c>
      <c r="C2675" s="375" t="s">
        <v>16</v>
      </c>
      <c r="D2675" s="81">
        <v>57.55</v>
      </c>
      <c r="E2675" s="81">
        <f t="shared" si="41"/>
        <v>46.79</v>
      </c>
    </row>
    <row r="2676" spans="1:5" ht="12" customHeight="1">
      <c r="A2676" s="375" t="s">
        <v>38038</v>
      </c>
      <c r="B2676" s="80" t="s">
        <v>38039</v>
      </c>
      <c r="C2676" s="375" t="s">
        <v>16</v>
      </c>
      <c r="D2676" s="81">
        <v>36.42</v>
      </c>
      <c r="E2676" s="81">
        <f t="shared" si="41"/>
        <v>29.61</v>
      </c>
    </row>
    <row r="2677" spans="1:5" ht="11.45" customHeight="1">
      <c r="A2677" s="375" t="s">
        <v>38040</v>
      </c>
      <c r="B2677" s="80" t="s">
        <v>38041</v>
      </c>
      <c r="C2677" s="375" t="s">
        <v>16</v>
      </c>
      <c r="D2677" s="81">
        <v>37.299999999999997</v>
      </c>
      <c r="E2677" s="81">
        <f t="shared" si="41"/>
        <v>30.33</v>
      </c>
    </row>
    <row r="2678" spans="1:5" ht="12" customHeight="1">
      <c r="A2678" s="375" t="s">
        <v>38042</v>
      </c>
      <c r="B2678" s="80" t="s">
        <v>38043</v>
      </c>
      <c r="C2678" s="375" t="s">
        <v>16</v>
      </c>
      <c r="D2678" s="81">
        <v>35.25</v>
      </c>
      <c r="E2678" s="81">
        <f t="shared" si="41"/>
        <v>28.66</v>
      </c>
    </row>
    <row r="2679" spans="1:5" ht="21.95" customHeight="1">
      <c r="A2679" s="375" t="s">
        <v>38044</v>
      </c>
      <c r="B2679" s="80" t="s">
        <v>38045</v>
      </c>
      <c r="C2679" s="375" t="s">
        <v>16</v>
      </c>
      <c r="D2679" s="81">
        <v>37.200000000000003</v>
      </c>
      <c r="E2679" s="81">
        <f t="shared" si="41"/>
        <v>30.25</v>
      </c>
    </row>
    <row r="2680" spans="1:5" ht="12" customHeight="1">
      <c r="A2680" s="375" t="s">
        <v>38046</v>
      </c>
      <c r="B2680" s="80" t="s">
        <v>38047</v>
      </c>
      <c r="C2680" s="375" t="s">
        <v>33278</v>
      </c>
      <c r="D2680" s="81">
        <v>710.02</v>
      </c>
      <c r="E2680" s="81">
        <f t="shared" si="41"/>
        <v>577.26</v>
      </c>
    </row>
    <row r="2681" spans="1:5" ht="12" customHeight="1">
      <c r="A2681" s="375" t="s">
        <v>38048</v>
      </c>
      <c r="B2681" s="80" t="s">
        <v>38049</v>
      </c>
      <c r="C2681" s="375" t="s">
        <v>16</v>
      </c>
      <c r="D2681" s="81">
        <v>35.270000000000003</v>
      </c>
      <c r="E2681" s="81">
        <f t="shared" si="41"/>
        <v>28.68</v>
      </c>
    </row>
    <row r="2682" spans="1:5" ht="12" customHeight="1">
      <c r="A2682" s="375" t="s">
        <v>38050</v>
      </c>
      <c r="B2682" s="80" t="s">
        <v>38051</v>
      </c>
      <c r="C2682" s="375" t="s">
        <v>16</v>
      </c>
      <c r="D2682" s="81">
        <v>39.369999999999997</v>
      </c>
      <c r="E2682" s="81">
        <f t="shared" si="41"/>
        <v>32.01</v>
      </c>
    </row>
    <row r="2683" spans="1:5" ht="11.45" customHeight="1">
      <c r="A2683" s="375" t="s">
        <v>38052</v>
      </c>
      <c r="B2683" s="80" t="s">
        <v>38053</v>
      </c>
      <c r="C2683" s="375" t="s">
        <v>16</v>
      </c>
      <c r="D2683" s="81">
        <v>37.479999999999997</v>
      </c>
      <c r="E2683" s="81">
        <f t="shared" si="41"/>
        <v>30.48</v>
      </c>
    </row>
    <row r="2684" spans="1:5" ht="12" customHeight="1">
      <c r="A2684" s="375" t="s">
        <v>38054</v>
      </c>
      <c r="B2684" s="80" t="s">
        <v>38055</v>
      </c>
      <c r="C2684" s="375" t="s">
        <v>16</v>
      </c>
      <c r="D2684" s="81">
        <v>48.98</v>
      </c>
      <c r="E2684" s="81">
        <f t="shared" si="41"/>
        <v>39.83</v>
      </c>
    </row>
    <row r="2685" spans="1:5" ht="12" customHeight="1">
      <c r="A2685" s="375" t="s">
        <v>38056</v>
      </c>
      <c r="B2685" s="80" t="s">
        <v>38057</v>
      </c>
      <c r="C2685" s="375" t="s">
        <v>16</v>
      </c>
      <c r="D2685" s="81">
        <v>81.89</v>
      </c>
      <c r="E2685" s="81">
        <f t="shared" si="41"/>
        <v>66.58</v>
      </c>
    </row>
    <row r="2686" spans="1:5" ht="12" customHeight="1">
      <c r="A2686" s="375" t="s">
        <v>38058</v>
      </c>
      <c r="B2686" s="80" t="s">
        <v>38059</v>
      </c>
      <c r="C2686" s="375" t="s">
        <v>16</v>
      </c>
      <c r="D2686" s="81">
        <v>18.09</v>
      </c>
      <c r="E2686" s="81">
        <f t="shared" si="41"/>
        <v>14.71</v>
      </c>
    </row>
    <row r="2687" spans="1:5" ht="12" customHeight="1">
      <c r="A2687" s="375" t="s">
        <v>38060</v>
      </c>
      <c r="B2687" s="80" t="s">
        <v>38061</v>
      </c>
      <c r="C2687" s="375" t="s">
        <v>16</v>
      </c>
      <c r="D2687" s="81">
        <v>39.6</v>
      </c>
      <c r="E2687" s="81">
        <f t="shared" si="41"/>
        <v>32.200000000000003</v>
      </c>
    </row>
    <row r="2688" spans="1:5" ht="11.45" customHeight="1">
      <c r="A2688" s="375" t="s">
        <v>38062</v>
      </c>
      <c r="B2688" s="80" t="s">
        <v>38063</v>
      </c>
      <c r="C2688" s="375" t="s">
        <v>16</v>
      </c>
      <c r="D2688" s="81">
        <v>84.26</v>
      </c>
      <c r="E2688" s="81">
        <f t="shared" si="41"/>
        <v>68.510000000000005</v>
      </c>
    </row>
    <row r="2689" spans="1:5" ht="12" customHeight="1">
      <c r="A2689" s="375" t="s">
        <v>38064</v>
      </c>
      <c r="B2689" s="80" t="s">
        <v>38065</v>
      </c>
      <c r="C2689" s="375" t="s">
        <v>16</v>
      </c>
      <c r="D2689" s="81">
        <v>36.42</v>
      </c>
      <c r="E2689" s="81">
        <f t="shared" si="41"/>
        <v>29.61</v>
      </c>
    </row>
    <row r="2690" spans="1:5" ht="12" customHeight="1">
      <c r="A2690" s="375" t="s">
        <v>38066</v>
      </c>
      <c r="B2690" s="80" t="s">
        <v>38067</v>
      </c>
      <c r="C2690" s="375" t="s">
        <v>16</v>
      </c>
      <c r="D2690" s="81">
        <v>42.77</v>
      </c>
      <c r="E2690" s="81">
        <f t="shared" si="41"/>
        <v>34.78</v>
      </c>
    </row>
    <row r="2691" spans="1:5" ht="12" customHeight="1">
      <c r="A2691" s="375" t="s">
        <v>38068</v>
      </c>
      <c r="B2691" s="80" t="s">
        <v>38069</v>
      </c>
      <c r="C2691" s="375" t="s">
        <v>16</v>
      </c>
      <c r="D2691" s="81">
        <v>45.73</v>
      </c>
      <c r="E2691" s="81">
        <f t="shared" si="41"/>
        <v>37.18</v>
      </c>
    </row>
    <row r="2692" spans="1:5" ht="11.45" customHeight="1">
      <c r="A2692" s="375" t="s">
        <v>38070</v>
      </c>
      <c r="B2692" s="80" t="s">
        <v>38071</v>
      </c>
      <c r="C2692" s="375" t="s">
        <v>16</v>
      </c>
      <c r="D2692" s="81">
        <v>49.52</v>
      </c>
      <c r="E2692" s="81">
        <f t="shared" si="41"/>
        <v>40.270000000000003</v>
      </c>
    </row>
    <row r="2693" spans="1:5" ht="21.95" customHeight="1">
      <c r="A2693" s="375" t="s">
        <v>38072</v>
      </c>
      <c r="B2693" s="80" t="s">
        <v>38073</v>
      </c>
      <c r="C2693" s="375" t="s">
        <v>16</v>
      </c>
      <c r="D2693" s="81">
        <v>53.5</v>
      </c>
      <c r="E2693" s="81">
        <f t="shared" ref="E2693:E2756" si="42">ROUNDUP(D2693/1.23,2)</f>
        <v>43.5</v>
      </c>
    </row>
    <row r="2694" spans="1:5" ht="12" customHeight="1">
      <c r="A2694" s="375" t="s">
        <v>38074</v>
      </c>
      <c r="B2694" s="80" t="s">
        <v>38075</v>
      </c>
      <c r="C2694" s="375" t="s">
        <v>16</v>
      </c>
      <c r="D2694" s="81">
        <v>50.06</v>
      </c>
      <c r="E2694" s="81">
        <f t="shared" si="42"/>
        <v>40.700000000000003</v>
      </c>
    </row>
    <row r="2695" spans="1:5" ht="21.95" customHeight="1">
      <c r="A2695" s="375" t="s">
        <v>38076</v>
      </c>
      <c r="B2695" s="80" t="s">
        <v>38077</v>
      </c>
      <c r="C2695" s="375" t="s">
        <v>16</v>
      </c>
      <c r="D2695" s="81">
        <v>85.34</v>
      </c>
      <c r="E2695" s="81">
        <f t="shared" si="42"/>
        <v>69.39</v>
      </c>
    </row>
    <row r="2696" spans="1:5" ht="21.95" customHeight="1">
      <c r="A2696" s="375" t="s">
        <v>38078</v>
      </c>
      <c r="B2696" s="80" t="s">
        <v>38079</v>
      </c>
      <c r="C2696" s="375" t="s">
        <v>16</v>
      </c>
      <c r="D2696" s="81">
        <v>25.49</v>
      </c>
      <c r="E2696" s="81">
        <f t="shared" si="42"/>
        <v>20.73</v>
      </c>
    </row>
    <row r="2697" spans="1:5" ht="12" customHeight="1">
      <c r="A2697" s="375" t="s">
        <v>38080</v>
      </c>
      <c r="B2697" s="80" t="s">
        <v>38081</v>
      </c>
      <c r="C2697" s="375" t="s">
        <v>16</v>
      </c>
      <c r="D2697" s="81">
        <v>58.06</v>
      </c>
      <c r="E2697" s="81">
        <f t="shared" si="42"/>
        <v>47.21</v>
      </c>
    </row>
    <row r="2698" spans="1:5" ht="12" customHeight="1">
      <c r="A2698" s="375" t="s">
        <v>38082</v>
      </c>
      <c r="B2698" s="80" t="s">
        <v>38083</v>
      </c>
      <c r="C2698" s="375" t="s">
        <v>15</v>
      </c>
      <c r="D2698" s="81">
        <v>6.86</v>
      </c>
      <c r="E2698" s="81">
        <f t="shared" si="42"/>
        <v>5.58</v>
      </c>
    </row>
    <row r="2699" spans="1:5" ht="11.45" customHeight="1">
      <c r="A2699" s="375" t="s">
        <v>38084</v>
      </c>
      <c r="B2699" s="80" t="s">
        <v>38085</v>
      </c>
      <c r="C2699" s="375" t="s">
        <v>16</v>
      </c>
      <c r="D2699" s="81">
        <v>48.28</v>
      </c>
      <c r="E2699" s="81">
        <f t="shared" si="42"/>
        <v>39.26</v>
      </c>
    </row>
    <row r="2700" spans="1:5" ht="12" customHeight="1">
      <c r="A2700" s="375" t="s">
        <v>38086</v>
      </c>
      <c r="B2700" s="80" t="s">
        <v>38087</v>
      </c>
      <c r="C2700" s="375" t="s">
        <v>16</v>
      </c>
      <c r="D2700" s="81">
        <v>51.86</v>
      </c>
      <c r="E2700" s="81">
        <f t="shared" si="42"/>
        <v>42.17</v>
      </c>
    </row>
    <row r="2701" spans="1:5" ht="12" customHeight="1">
      <c r="A2701" s="375" t="s">
        <v>38088</v>
      </c>
      <c r="B2701" s="80" t="s">
        <v>38089</v>
      </c>
      <c r="C2701" s="375" t="s">
        <v>13</v>
      </c>
      <c r="D2701" s="81">
        <v>5.94</v>
      </c>
      <c r="E2701" s="81">
        <f t="shared" si="42"/>
        <v>4.83</v>
      </c>
    </row>
    <row r="2702" spans="1:5" ht="21.95" customHeight="1">
      <c r="A2702" s="375" t="s">
        <v>38090</v>
      </c>
      <c r="B2702" s="80" t="s">
        <v>38091</v>
      </c>
      <c r="C2702" s="375" t="s">
        <v>13</v>
      </c>
      <c r="D2702" s="81">
        <v>11.17</v>
      </c>
      <c r="E2702" s="81">
        <f t="shared" si="42"/>
        <v>9.09</v>
      </c>
    </row>
    <row r="2703" spans="1:5" ht="21.95" customHeight="1">
      <c r="A2703" s="375" t="s">
        <v>38092</v>
      </c>
      <c r="B2703" s="80" t="s">
        <v>38093</v>
      </c>
      <c r="C2703" s="375" t="s">
        <v>13</v>
      </c>
      <c r="D2703" s="81">
        <v>10.84</v>
      </c>
      <c r="E2703" s="81">
        <f t="shared" si="42"/>
        <v>8.82</v>
      </c>
    </row>
    <row r="2704" spans="1:5" ht="12" customHeight="1">
      <c r="A2704" s="375" t="s">
        <v>38094</v>
      </c>
      <c r="B2704" s="80" t="s">
        <v>38095</v>
      </c>
      <c r="C2704" s="375" t="s">
        <v>13</v>
      </c>
      <c r="D2704" s="81">
        <v>6.43</v>
      </c>
      <c r="E2704" s="81">
        <f t="shared" si="42"/>
        <v>5.23</v>
      </c>
    </row>
    <row r="2705" spans="1:5" ht="12" customHeight="1">
      <c r="A2705" s="375" t="s">
        <v>38096</v>
      </c>
      <c r="B2705" s="80" t="s">
        <v>38097</v>
      </c>
      <c r="C2705" s="375" t="s">
        <v>13</v>
      </c>
      <c r="D2705" s="81">
        <v>21.13</v>
      </c>
      <c r="E2705" s="81">
        <f t="shared" si="42"/>
        <v>17.18</v>
      </c>
    </row>
    <row r="2706" spans="1:5" ht="11.45" customHeight="1">
      <c r="A2706" s="375" t="s">
        <v>38098</v>
      </c>
      <c r="B2706" s="80" t="s">
        <v>38099</v>
      </c>
      <c r="C2706" s="375" t="s">
        <v>13</v>
      </c>
      <c r="D2706" s="81">
        <v>13.19</v>
      </c>
      <c r="E2706" s="81">
        <f t="shared" si="42"/>
        <v>10.73</v>
      </c>
    </row>
    <row r="2707" spans="1:5" ht="12" customHeight="1">
      <c r="A2707" s="375" t="s">
        <v>38100</v>
      </c>
      <c r="B2707" s="80" t="s">
        <v>38101</v>
      </c>
      <c r="C2707" s="375" t="s">
        <v>13</v>
      </c>
      <c r="D2707" s="81">
        <v>13.19</v>
      </c>
      <c r="E2707" s="81">
        <f t="shared" si="42"/>
        <v>10.73</v>
      </c>
    </row>
    <row r="2708" spans="1:5" ht="12" customHeight="1">
      <c r="A2708" s="375" t="s">
        <v>38102</v>
      </c>
      <c r="B2708" s="80" t="s">
        <v>38103</v>
      </c>
      <c r="C2708" s="375" t="s">
        <v>13</v>
      </c>
      <c r="D2708" s="81">
        <v>19.95</v>
      </c>
      <c r="E2708" s="81">
        <f t="shared" si="42"/>
        <v>16.22</v>
      </c>
    </row>
    <row r="2709" spans="1:5" ht="12" customHeight="1">
      <c r="A2709" s="375" t="s">
        <v>33234</v>
      </c>
      <c r="B2709" s="80"/>
      <c r="C2709" s="375"/>
      <c r="D2709" s="81"/>
      <c r="E2709" s="81">
        <f t="shared" si="42"/>
        <v>0</v>
      </c>
    </row>
    <row r="2710" spans="1:5" ht="12" customHeight="1">
      <c r="A2710" s="375" t="s">
        <v>33235</v>
      </c>
      <c r="B2710" s="80" t="s">
        <v>14652</v>
      </c>
      <c r="C2710" s="375" t="s">
        <v>33236</v>
      </c>
      <c r="D2710" s="81"/>
      <c r="E2710" s="81">
        <f t="shared" si="42"/>
        <v>0</v>
      </c>
    </row>
    <row r="2711" spans="1:5" ht="11.45" customHeight="1">
      <c r="A2711" s="375"/>
      <c r="B2711" s="80"/>
      <c r="C2711" s="375"/>
      <c r="D2711" s="81"/>
      <c r="E2711" s="81">
        <f t="shared" si="42"/>
        <v>0</v>
      </c>
    </row>
    <row r="2712" spans="1:5" ht="12" customHeight="1">
      <c r="A2712" s="375" t="s">
        <v>38104</v>
      </c>
      <c r="B2712" s="80" t="s">
        <v>38105</v>
      </c>
      <c r="C2712" s="375" t="s">
        <v>13</v>
      </c>
      <c r="D2712" s="81">
        <v>21.55</v>
      </c>
      <c r="E2712" s="81">
        <f t="shared" si="42"/>
        <v>17.53</v>
      </c>
    </row>
    <row r="2713" spans="1:5" ht="12.2" customHeight="1">
      <c r="A2713" s="375" t="s">
        <v>38106</v>
      </c>
      <c r="B2713" s="80" t="s">
        <v>38107</v>
      </c>
      <c r="C2713" s="375" t="s">
        <v>13</v>
      </c>
      <c r="D2713" s="81">
        <v>10.77</v>
      </c>
      <c r="E2713" s="81">
        <f t="shared" si="42"/>
        <v>8.76</v>
      </c>
    </row>
    <row r="2714" spans="1:5" ht="169.5" customHeight="1">
      <c r="A2714" s="375" t="s">
        <v>38108</v>
      </c>
      <c r="B2714" s="80" t="s">
        <v>38109</v>
      </c>
      <c r="C2714" s="375" t="s">
        <v>13</v>
      </c>
      <c r="D2714" s="81">
        <v>11.22</v>
      </c>
      <c r="E2714" s="81">
        <f t="shared" si="42"/>
        <v>9.1300000000000008</v>
      </c>
    </row>
    <row r="2715" spans="1:5" ht="45.95" customHeight="1">
      <c r="A2715" s="375" t="s">
        <v>38110</v>
      </c>
      <c r="B2715" s="80" t="s">
        <v>38111</v>
      </c>
      <c r="C2715" s="375" t="s">
        <v>13</v>
      </c>
      <c r="D2715" s="81">
        <v>14.81</v>
      </c>
      <c r="E2715" s="81">
        <f t="shared" si="42"/>
        <v>12.05</v>
      </c>
    </row>
    <row r="2716" spans="1:5" ht="21.95" customHeight="1">
      <c r="A2716" s="375" t="s">
        <v>38112</v>
      </c>
      <c r="B2716" s="80" t="s">
        <v>38113</v>
      </c>
      <c r="C2716" s="375" t="s">
        <v>13</v>
      </c>
      <c r="D2716" s="81">
        <v>15.27</v>
      </c>
      <c r="E2716" s="81">
        <f t="shared" si="42"/>
        <v>12.42</v>
      </c>
    </row>
    <row r="2717" spans="1:5" ht="12" customHeight="1">
      <c r="A2717" s="417" t="s">
        <v>38114</v>
      </c>
      <c r="B2717" s="418" t="s">
        <v>38115</v>
      </c>
      <c r="C2717" s="418" t="s">
        <v>13</v>
      </c>
      <c r="D2717" s="70">
        <v>19.309999999999999</v>
      </c>
      <c r="E2717" s="81">
        <f t="shared" si="42"/>
        <v>15.7</v>
      </c>
    </row>
    <row r="2718" spans="1:5" ht="12" customHeight="1">
      <c r="A2718" s="419" t="s">
        <v>38116</v>
      </c>
      <c r="B2718" s="376" t="s">
        <v>38117</v>
      </c>
      <c r="C2718" s="377" t="s">
        <v>13</v>
      </c>
      <c r="D2718" s="70">
        <v>19.309999999999999</v>
      </c>
      <c r="E2718" s="81">
        <f t="shared" si="42"/>
        <v>15.7</v>
      </c>
    </row>
    <row r="2719" spans="1:5" ht="11.45" customHeight="1">
      <c r="A2719" s="420" t="s">
        <v>38118</v>
      </c>
      <c r="B2719" s="70" t="s">
        <v>38119</v>
      </c>
      <c r="C2719" s="70" t="s">
        <v>13</v>
      </c>
      <c r="D2719" s="70">
        <v>21.13</v>
      </c>
      <c r="E2719" s="81">
        <f t="shared" si="42"/>
        <v>17.18</v>
      </c>
    </row>
    <row r="2720" spans="1:5" ht="12" customHeight="1">
      <c r="A2720" s="375" t="s">
        <v>38120</v>
      </c>
      <c r="B2720" s="80" t="s">
        <v>38121</v>
      </c>
      <c r="C2720" s="375" t="s">
        <v>13</v>
      </c>
      <c r="D2720" s="81">
        <v>26.09</v>
      </c>
      <c r="E2720" s="81">
        <f t="shared" si="42"/>
        <v>21.22</v>
      </c>
    </row>
    <row r="2721" spans="1:5" ht="12" customHeight="1">
      <c r="A2721" s="375" t="s">
        <v>38122</v>
      </c>
      <c r="B2721" s="80" t="s">
        <v>38123</v>
      </c>
      <c r="C2721" s="375" t="s">
        <v>13</v>
      </c>
      <c r="D2721" s="81">
        <v>23.65</v>
      </c>
      <c r="E2721" s="81">
        <f t="shared" si="42"/>
        <v>19.23</v>
      </c>
    </row>
    <row r="2722" spans="1:5" ht="12" customHeight="1">
      <c r="A2722" s="375" t="s">
        <v>38124</v>
      </c>
      <c r="B2722" s="80" t="s">
        <v>38125</v>
      </c>
      <c r="C2722" s="375" t="s">
        <v>13</v>
      </c>
      <c r="D2722" s="81">
        <v>17.55</v>
      </c>
      <c r="E2722" s="81">
        <f t="shared" si="42"/>
        <v>14.27</v>
      </c>
    </row>
    <row r="2723" spans="1:5" ht="11.45" customHeight="1">
      <c r="A2723" s="375" t="s">
        <v>38126</v>
      </c>
      <c r="B2723" s="80" t="s">
        <v>38127</v>
      </c>
      <c r="C2723" s="375" t="s">
        <v>13</v>
      </c>
      <c r="D2723" s="81">
        <v>18.29</v>
      </c>
      <c r="E2723" s="81">
        <f t="shared" si="42"/>
        <v>14.87</v>
      </c>
    </row>
    <row r="2724" spans="1:5" ht="21.95" customHeight="1">
      <c r="A2724" s="375" t="s">
        <v>38128</v>
      </c>
      <c r="B2724" s="80" t="s">
        <v>38129</v>
      </c>
      <c r="C2724" s="375" t="s">
        <v>13</v>
      </c>
      <c r="D2724" s="81">
        <v>22.17</v>
      </c>
      <c r="E2724" s="81">
        <f t="shared" si="42"/>
        <v>18.03</v>
      </c>
    </row>
    <row r="2725" spans="1:5" ht="23.45" customHeight="1">
      <c r="A2725" s="375" t="s">
        <v>38130</v>
      </c>
      <c r="B2725" s="80" t="s">
        <v>38131</v>
      </c>
      <c r="C2725" s="375" t="s">
        <v>13</v>
      </c>
      <c r="D2725" s="81">
        <v>23.65</v>
      </c>
      <c r="E2725" s="81">
        <f t="shared" si="42"/>
        <v>19.23</v>
      </c>
    </row>
    <row r="2726" spans="1:5" ht="22.5" customHeight="1">
      <c r="A2726" s="375" t="s">
        <v>38132</v>
      </c>
      <c r="B2726" s="80" t="s">
        <v>38133</v>
      </c>
      <c r="C2726" s="375" t="s">
        <v>33278</v>
      </c>
      <c r="D2726" s="81">
        <v>710.02</v>
      </c>
      <c r="E2726" s="81">
        <f t="shared" si="42"/>
        <v>577.26</v>
      </c>
    </row>
    <row r="2727" spans="1:5" ht="33" customHeight="1">
      <c r="A2727" s="375" t="s">
        <v>38134</v>
      </c>
      <c r="B2727" s="80" t="s">
        <v>38135</v>
      </c>
      <c r="C2727" s="375" t="s">
        <v>16</v>
      </c>
      <c r="D2727" s="81">
        <v>13.66</v>
      </c>
      <c r="E2727" s="81">
        <f t="shared" si="42"/>
        <v>11.11</v>
      </c>
    </row>
    <row r="2728" spans="1:5" ht="11.45" customHeight="1">
      <c r="A2728" s="374" t="s">
        <v>38136</v>
      </c>
      <c r="B2728" s="80" t="s">
        <v>38137</v>
      </c>
      <c r="C2728" s="374" t="s">
        <v>16</v>
      </c>
      <c r="D2728" s="82">
        <v>34.49</v>
      </c>
      <c r="E2728" s="81">
        <f t="shared" si="42"/>
        <v>28.05</v>
      </c>
    </row>
    <row r="2729" spans="1:5" ht="12" customHeight="1">
      <c r="A2729" s="375" t="s">
        <v>38138</v>
      </c>
      <c r="B2729" s="80" t="s">
        <v>38023</v>
      </c>
      <c r="C2729" s="375" t="s">
        <v>16</v>
      </c>
      <c r="D2729" s="81">
        <v>36.54</v>
      </c>
      <c r="E2729" s="81">
        <f t="shared" si="42"/>
        <v>29.71</v>
      </c>
    </row>
    <row r="2730" spans="1:5" ht="12" customHeight="1">
      <c r="A2730" s="375" t="s">
        <v>38139</v>
      </c>
      <c r="B2730" s="80" t="s">
        <v>38140</v>
      </c>
      <c r="C2730" s="375" t="s">
        <v>16</v>
      </c>
      <c r="D2730" s="81">
        <v>36.31</v>
      </c>
      <c r="E2730" s="81">
        <f t="shared" si="42"/>
        <v>29.53</v>
      </c>
    </row>
    <row r="2731" spans="1:5" ht="12" customHeight="1">
      <c r="A2731" s="375" t="s">
        <v>38141</v>
      </c>
      <c r="B2731" s="80" t="s">
        <v>38142</v>
      </c>
      <c r="C2731" s="375" t="s">
        <v>16</v>
      </c>
      <c r="D2731" s="81">
        <v>34.49</v>
      </c>
      <c r="E2731" s="81">
        <f t="shared" si="42"/>
        <v>28.05</v>
      </c>
    </row>
    <row r="2732" spans="1:5" ht="12" customHeight="1">
      <c r="A2732" s="375" t="s">
        <v>38143</v>
      </c>
      <c r="B2732" s="80" t="s">
        <v>38144</v>
      </c>
      <c r="C2732" s="375" t="s">
        <v>16</v>
      </c>
      <c r="D2732" s="81">
        <v>52.22</v>
      </c>
      <c r="E2732" s="81">
        <f t="shared" si="42"/>
        <v>42.46</v>
      </c>
    </row>
    <row r="2733" spans="1:5" ht="11.45" customHeight="1">
      <c r="A2733" s="375" t="s">
        <v>38145</v>
      </c>
      <c r="B2733" s="80" t="s">
        <v>38146</v>
      </c>
      <c r="C2733" s="375" t="s">
        <v>16</v>
      </c>
      <c r="D2733" s="81">
        <v>20.73</v>
      </c>
      <c r="E2733" s="81">
        <f t="shared" si="42"/>
        <v>16.86</v>
      </c>
    </row>
    <row r="2734" spans="1:5" ht="12" customHeight="1">
      <c r="A2734" s="375" t="s">
        <v>38147</v>
      </c>
      <c r="B2734" s="80" t="s">
        <v>38148</v>
      </c>
      <c r="C2734" s="375" t="s">
        <v>16</v>
      </c>
      <c r="D2734" s="81">
        <v>38.619999999999997</v>
      </c>
      <c r="E2734" s="81">
        <f t="shared" si="42"/>
        <v>31.4</v>
      </c>
    </row>
    <row r="2735" spans="1:5" ht="12" customHeight="1">
      <c r="A2735" s="375" t="s">
        <v>38149</v>
      </c>
      <c r="B2735" s="80" t="s">
        <v>38150</v>
      </c>
      <c r="C2735" s="375" t="s">
        <v>16</v>
      </c>
      <c r="D2735" s="81">
        <v>71.569999999999993</v>
      </c>
      <c r="E2735" s="81">
        <f t="shared" si="42"/>
        <v>58.19</v>
      </c>
    </row>
    <row r="2736" spans="1:5" ht="12" customHeight="1">
      <c r="A2736" s="375" t="s">
        <v>38151</v>
      </c>
      <c r="B2736" s="80" t="s">
        <v>38152</v>
      </c>
      <c r="C2736" s="375" t="s">
        <v>16</v>
      </c>
      <c r="D2736" s="81">
        <v>36.96</v>
      </c>
      <c r="E2736" s="81">
        <f t="shared" si="42"/>
        <v>30.05</v>
      </c>
    </row>
    <row r="2737" spans="1:5" ht="11.45" customHeight="1">
      <c r="A2737" s="375" t="s">
        <v>38153</v>
      </c>
      <c r="B2737" s="80" t="s">
        <v>38154</v>
      </c>
      <c r="C2737" s="375" t="s">
        <v>16</v>
      </c>
      <c r="D2737" s="81">
        <v>19.579999999999998</v>
      </c>
      <c r="E2737" s="81">
        <f t="shared" si="42"/>
        <v>15.92</v>
      </c>
    </row>
    <row r="2738" spans="1:5" ht="12" customHeight="1">
      <c r="A2738" s="375" t="s">
        <v>38155</v>
      </c>
      <c r="B2738" s="80" t="s">
        <v>38156</v>
      </c>
      <c r="C2738" s="375" t="s">
        <v>16</v>
      </c>
      <c r="D2738" s="81">
        <v>33.369999999999997</v>
      </c>
      <c r="E2738" s="81">
        <f t="shared" si="42"/>
        <v>27.14</v>
      </c>
    </row>
    <row r="2739" spans="1:5" ht="12" customHeight="1">
      <c r="A2739" s="375" t="s">
        <v>38157</v>
      </c>
      <c r="B2739" s="80" t="s">
        <v>38158</v>
      </c>
      <c r="C2739" s="375" t="s">
        <v>16</v>
      </c>
      <c r="D2739" s="81">
        <v>15.62</v>
      </c>
      <c r="E2739" s="81">
        <f t="shared" si="42"/>
        <v>12.7</v>
      </c>
    </row>
    <row r="2740" spans="1:5" ht="12" customHeight="1">
      <c r="A2740" s="375" t="s">
        <v>38159</v>
      </c>
      <c r="B2740" s="80" t="s">
        <v>38029</v>
      </c>
      <c r="C2740" s="375" t="s">
        <v>16</v>
      </c>
      <c r="D2740" s="81">
        <v>110.51</v>
      </c>
      <c r="E2740" s="81">
        <f t="shared" si="42"/>
        <v>89.85</v>
      </c>
    </row>
    <row r="2741" spans="1:5" ht="12" customHeight="1">
      <c r="A2741" s="375" t="s">
        <v>38160</v>
      </c>
      <c r="B2741" s="80" t="s">
        <v>38031</v>
      </c>
      <c r="C2741" s="375" t="s">
        <v>16</v>
      </c>
      <c r="D2741" s="81">
        <v>27.3</v>
      </c>
      <c r="E2741" s="81">
        <f t="shared" si="42"/>
        <v>22.2</v>
      </c>
    </row>
    <row r="2742" spans="1:5" ht="11.45" customHeight="1">
      <c r="A2742" s="375" t="s">
        <v>38161</v>
      </c>
      <c r="B2742" s="80" t="s">
        <v>38162</v>
      </c>
      <c r="C2742" s="375" t="s">
        <v>16</v>
      </c>
      <c r="D2742" s="81">
        <v>33.53</v>
      </c>
      <c r="E2742" s="81">
        <f t="shared" si="42"/>
        <v>27.27</v>
      </c>
    </row>
    <row r="2743" spans="1:5" ht="12" customHeight="1">
      <c r="A2743" s="375" t="s">
        <v>38163</v>
      </c>
      <c r="B2743" s="80" t="s">
        <v>38164</v>
      </c>
      <c r="C2743" s="375" t="s">
        <v>102</v>
      </c>
      <c r="D2743" s="81">
        <v>21.04</v>
      </c>
      <c r="E2743" s="81">
        <f t="shared" si="42"/>
        <v>17.11</v>
      </c>
    </row>
    <row r="2744" spans="1:5" ht="12" customHeight="1">
      <c r="A2744" s="375" t="s">
        <v>38165</v>
      </c>
      <c r="B2744" s="80" t="s">
        <v>38166</v>
      </c>
      <c r="C2744" s="375" t="s">
        <v>14</v>
      </c>
      <c r="D2744" s="81">
        <v>1851.33</v>
      </c>
      <c r="E2744" s="81">
        <f t="shared" si="42"/>
        <v>1505.15</v>
      </c>
    </row>
    <row r="2745" spans="1:5" ht="12" customHeight="1">
      <c r="A2745" s="375" t="s">
        <v>38167</v>
      </c>
      <c r="B2745" s="80" t="s">
        <v>38168</v>
      </c>
      <c r="C2745" s="375" t="s">
        <v>13</v>
      </c>
      <c r="D2745" s="81">
        <v>3.05</v>
      </c>
      <c r="E2745" s="81">
        <f t="shared" si="42"/>
        <v>2.48</v>
      </c>
    </row>
    <row r="2746" spans="1:5" ht="12" customHeight="1">
      <c r="A2746" s="375" t="s">
        <v>38169</v>
      </c>
      <c r="B2746" s="80" t="s">
        <v>38045</v>
      </c>
      <c r="C2746" s="375" t="s">
        <v>16</v>
      </c>
      <c r="D2746" s="81">
        <v>37.200000000000003</v>
      </c>
      <c r="E2746" s="81">
        <f t="shared" si="42"/>
        <v>30.25</v>
      </c>
    </row>
    <row r="2747" spans="1:5" ht="11.45" customHeight="1">
      <c r="A2747" s="375" t="s">
        <v>38170</v>
      </c>
      <c r="B2747" s="80" t="s">
        <v>38171</v>
      </c>
      <c r="C2747" s="375" t="s">
        <v>33278</v>
      </c>
      <c r="D2747" s="81">
        <v>710.02</v>
      </c>
      <c r="E2747" s="81">
        <f t="shared" si="42"/>
        <v>577.26</v>
      </c>
    </row>
    <row r="2748" spans="1:5" ht="12" customHeight="1">
      <c r="A2748" s="375" t="s">
        <v>38172</v>
      </c>
      <c r="B2748" s="80" t="s">
        <v>38173</v>
      </c>
      <c r="C2748" s="375" t="s">
        <v>16</v>
      </c>
      <c r="D2748" s="81">
        <v>2.77</v>
      </c>
      <c r="E2748" s="81">
        <f t="shared" si="42"/>
        <v>2.2599999999999998</v>
      </c>
    </row>
    <row r="2749" spans="1:5" ht="12" customHeight="1">
      <c r="A2749" s="375" t="s">
        <v>38174</v>
      </c>
      <c r="B2749" s="80" t="s">
        <v>38175</v>
      </c>
      <c r="C2749" s="375" t="s">
        <v>16</v>
      </c>
      <c r="D2749" s="81">
        <v>5.29</v>
      </c>
      <c r="E2749" s="81">
        <f t="shared" si="42"/>
        <v>4.3099999999999996</v>
      </c>
    </row>
    <row r="2750" spans="1:5" ht="12" customHeight="1">
      <c r="A2750" s="375" t="s">
        <v>38176</v>
      </c>
      <c r="B2750" s="80" t="s">
        <v>38177</v>
      </c>
      <c r="C2750" s="375" t="s">
        <v>16</v>
      </c>
      <c r="D2750" s="81">
        <v>7.4</v>
      </c>
      <c r="E2750" s="81">
        <f t="shared" si="42"/>
        <v>6.02</v>
      </c>
    </row>
    <row r="2751" spans="1:5" ht="21.95" customHeight="1">
      <c r="A2751" s="375" t="s">
        <v>38178</v>
      </c>
      <c r="B2751" s="80" t="s">
        <v>38179</v>
      </c>
      <c r="C2751" s="375" t="s">
        <v>16</v>
      </c>
      <c r="D2751" s="81">
        <v>8.9499999999999993</v>
      </c>
      <c r="E2751" s="81">
        <f t="shared" si="42"/>
        <v>7.28</v>
      </c>
    </row>
    <row r="2752" spans="1:5" ht="11.45" customHeight="1">
      <c r="A2752" s="375" t="s">
        <v>38180</v>
      </c>
      <c r="B2752" s="80" t="s">
        <v>38181</v>
      </c>
      <c r="C2752" s="375" t="s">
        <v>13</v>
      </c>
      <c r="D2752" s="81">
        <v>1.48</v>
      </c>
      <c r="E2752" s="81">
        <f t="shared" si="42"/>
        <v>1.21</v>
      </c>
    </row>
    <row r="2753" spans="1:5" ht="12" customHeight="1">
      <c r="A2753" s="375" t="s">
        <v>38182</v>
      </c>
      <c r="B2753" s="80" t="s">
        <v>38183</v>
      </c>
      <c r="C2753" s="375" t="s">
        <v>16</v>
      </c>
      <c r="D2753" s="81">
        <v>11.48</v>
      </c>
      <c r="E2753" s="81">
        <f t="shared" si="42"/>
        <v>9.34</v>
      </c>
    </row>
    <row r="2754" spans="1:5" ht="12" customHeight="1">
      <c r="A2754" s="375" t="s">
        <v>38184</v>
      </c>
      <c r="B2754" s="80" t="s">
        <v>38185</v>
      </c>
      <c r="C2754" s="375" t="s">
        <v>16</v>
      </c>
      <c r="D2754" s="81">
        <v>11.48</v>
      </c>
      <c r="E2754" s="81">
        <f t="shared" si="42"/>
        <v>9.34</v>
      </c>
    </row>
    <row r="2755" spans="1:5" ht="12" customHeight="1">
      <c r="A2755" s="375" t="s">
        <v>38186</v>
      </c>
      <c r="B2755" s="80" t="s">
        <v>38187</v>
      </c>
      <c r="C2755" s="375" t="s">
        <v>16</v>
      </c>
      <c r="D2755" s="81">
        <v>11.48</v>
      </c>
      <c r="E2755" s="81">
        <f t="shared" si="42"/>
        <v>9.34</v>
      </c>
    </row>
    <row r="2756" spans="1:5" ht="12" customHeight="1">
      <c r="A2756" s="375" t="s">
        <v>33234</v>
      </c>
      <c r="B2756" s="80"/>
      <c r="C2756" s="375"/>
      <c r="D2756" s="81"/>
      <c r="E2756" s="81">
        <f t="shared" si="42"/>
        <v>0</v>
      </c>
    </row>
    <row r="2757" spans="1:5" ht="11.45" customHeight="1">
      <c r="A2757" s="375" t="s">
        <v>33235</v>
      </c>
      <c r="B2757" s="80" t="s">
        <v>14652</v>
      </c>
      <c r="C2757" s="375" t="s">
        <v>33236</v>
      </c>
      <c r="D2757" s="81"/>
      <c r="E2757" s="81">
        <f t="shared" ref="E2757:E2820" si="43">ROUNDUP(D2757/1.23,2)</f>
        <v>0</v>
      </c>
    </row>
    <row r="2758" spans="1:5" ht="12" customHeight="1">
      <c r="A2758" s="375"/>
      <c r="B2758" s="80"/>
      <c r="C2758" s="375"/>
      <c r="D2758" s="81"/>
      <c r="E2758" s="81">
        <f t="shared" si="43"/>
        <v>0</v>
      </c>
    </row>
    <row r="2759" spans="1:5" ht="12.2" customHeight="1">
      <c r="A2759" s="375" t="s">
        <v>38188</v>
      </c>
      <c r="B2759" s="80" t="s">
        <v>38189</v>
      </c>
      <c r="C2759" s="375" t="s">
        <v>13</v>
      </c>
      <c r="D2759" s="81">
        <v>2.29</v>
      </c>
      <c r="E2759" s="81">
        <f t="shared" si="43"/>
        <v>1.87</v>
      </c>
    </row>
    <row r="2760" spans="1:5" ht="169.5" customHeight="1">
      <c r="A2760" s="417" t="s">
        <v>38190</v>
      </c>
      <c r="B2760" s="418" t="s">
        <v>38191</v>
      </c>
      <c r="C2760" s="418" t="s">
        <v>16</v>
      </c>
      <c r="D2760" s="70">
        <v>33.81</v>
      </c>
      <c r="E2760" s="81">
        <f t="shared" si="43"/>
        <v>27.49</v>
      </c>
    </row>
    <row r="2761" spans="1:5" ht="45.95" customHeight="1">
      <c r="A2761" s="419" t="s">
        <v>38192</v>
      </c>
      <c r="B2761" s="376" t="s">
        <v>38193</v>
      </c>
      <c r="C2761" s="377" t="s">
        <v>33278</v>
      </c>
      <c r="D2761" s="70">
        <v>710.02</v>
      </c>
      <c r="E2761" s="81">
        <f t="shared" si="43"/>
        <v>577.26</v>
      </c>
    </row>
    <row r="2762" spans="1:5" ht="21.95" customHeight="1">
      <c r="A2762" s="420" t="s">
        <v>38194</v>
      </c>
      <c r="B2762" s="70" t="s">
        <v>38195</v>
      </c>
      <c r="C2762" s="70" t="s">
        <v>16</v>
      </c>
      <c r="D2762" s="70">
        <v>34.049999999999997</v>
      </c>
      <c r="E2762" s="81">
        <f t="shared" si="43"/>
        <v>27.69</v>
      </c>
    </row>
    <row r="2763" spans="1:5" ht="21.95" customHeight="1">
      <c r="A2763" s="375" t="s">
        <v>38196</v>
      </c>
      <c r="B2763" s="80" t="s">
        <v>38197</v>
      </c>
      <c r="C2763" s="375" t="s">
        <v>16</v>
      </c>
      <c r="D2763" s="81">
        <v>25.28</v>
      </c>
      <c r="E2763" s="81">
        <f t="shared" si="43"/>
        <v>20.56</v>
      </c>
    </row>
    <row r="2764" spans="1:5" ht="12" customHeight="1">
      <c r="A2764" s="375" t="s">
        <v>38198</v>
      </c>
      <c r="B2764" s="80" t="s">
        <v>38199</v>
      </c>
      <c r="C2764" s="375" t="s">
        <v>16</v>
      </c>
      <c r="D2764" s="81">
        <v>29.87</v>
      </c>
      <c r="E2764" s="81">
        <f t="shared" si="43"/>
        <v>24.29</v>
      </c>
    </row>
    <row r="2765" spans="1:5" ht="12" customHeight="1">
      <c r="A2765" s="375" t="s">
        <v>38200</v>
      </c>
      <c r="B2765" s="80" t="s">
        <v>38201</v>
      </c>
      <c r="C2765" s="375" t="s">
        <v>16</v>
      </c>
      <c r="D2765" s="81">
        <v>22.93</v>
      </c>
      <c r="E2765" s="81">
        <f t="shared" si="43"/>
        <v>18.649999999999999</v>
      </c>
    </row>
    <row r="2766" spans="1:5" ht="11.45" customHeight="1">
      <c r="A2766" s="375" t="s">
        <v>38202</v>
      </c>
      <c r="B2766" s="80" t="s">
        <v>38203</v>
      </c>
      <c r="C2766" s="375" t="s">
        <v>16</v>
      </c>
      <c r="D2766" s="81">
        <v>40.1</v>
      </c>
      <c r="E2766" s="81">
        <f t="shared" si="43"/>
        <v>32.61</v>
      </c>
    </row>
    <row r="2767" spans="1:5" ht="12" customHeight="1">
      <c r="A2767" s="375" t="s">
        <v>38204</v>
      </c>
      <c r="B2767" s="80" t="s">
        <v>38205</v>
      </c>
      <c r="C2767" s="375" t="s">
        <v>13</v>
      </c>
      <c r="D2767" s="81">
        <v>5.81</v>
      </c>
      <c r="E2767" s="81">
        <f t="shared" si="43"/>
        <v>4.7300000000000004</v>
      </c>
    </row>
    <row r="2768" spans="1:5" ht="12" customHeight="1">
      <c r="A2768" s="375" t="s">
        <v>38206</v>
      </c>
      <c r="B2768" s="80" t="s">
        <v>38207</v>
      </c>
      <c r="C2768" s="375" t="s">
        <v>16</v>
      </c>
      <c r="D2768" s="81">
        <v>46.54</v>
      </c>
      <c r="E2768" s="81">
        <f t="shared" si="43"/>
        <v>37.840000000000003</v>
      </c>
    </row>
    <row r="2769" spans="1:5" ht="21.95" customHeight="1">
      <c r="A2769" s="375" t="s">
        <v>38208</v>
      </c>
      <c r="B2769" s="80" t="s">
        <v>38209</v>
      </c>
      <c r="C2769" s="375" t="s">
        <v>16</v>
      </c>
      <c r="D2769" s="81">
        <v>11.43</v>
      </c>
      <c r="E2769" s="81">
        <f t="shared" si="43"/>
        <v>9.3000000000000007</v>
      </c>
    </row>
    <row r="2770" spans="1:5" ht="12" customHeight="1">
      <c r="A2770" s="375" t="s">
        <v>38210</v>
      </c>
      <c r="B2770" s="80" t="s">
        <v>38211</v>
      </c>
      <c r="C2770" s="375" t="s">
        <v>16</v>
      </c>
      <c r="D2770" s="81">
        <v>29.6</v>
      </c>
      <c r="E2770" s="81">
        <f t="shared" si="43"/>
        <v>24.07</v>
      </c>
    </row>
    <row r="2771" spans="1:5" ht="12" customHeight="1">
      <c r="A2771" s="375" t="s">
        <v>38212</v>
      </c>
      <c r="B2771" s="80" t="s">
        <v>38213</v>
      </c>
      <c r="C2771" s="375" t="s">
        <v>16</v>
      </c>
      <c r="D2771" s="81">
        <v>55.94</v>
      </c>
      <c r="E2771" s="81">
        <f t="shared" si="43"/>
        <v>45.48</v>
      </c>
    </row>
    <row r="2772" spans="1:5" ht="11.45" customHeight="1">
      <c r="A2772" s="375" t="s">
        <v>38214</v>
      </c>
      <c r="B2772" s="80" t="s">
        <v>38215</v>
      </c>
      <c r="C2772" s="375" t="s">
        <v>16</v>
      </c>
      <c r="D2772" s="81">
        <v>39.79</v>
      </c>
      <c r="E2772" s="81">
        <f t="shared" si="43"/>
        <v>32.35</v>
      </c>
    </row>
    <row r="2773" spans="1:5" ht="21.95" customHeight="1">
      <c r="A2773" s="375" t="s">
        <v>38216</v>
      </c>
      <c r="B2773" s="80" t="s">
        <v>38217</v>
      </c>
      <c r="C2773" s="375" t="s">
        <v>13</v>
      </c>
      <c r="D2773" s="81">
        <v>4.72</v>
      </c>
      <c r="E2773" s="81">
        <f t="shared" si="43"/>
        <v>3.84</v>
      </c>
    </row>
    <row r="2774" spans="1:5" ht="12" customHeight="1">
      <c r="A2774" s="375" t="s">
        <v>38218</v>
      </c>
      <c r="B2774" s="80" t="s">
        <v>38219</v>
      </c>
      <c r="C2774" s="375" t="s">
        <v>16</v>
      </c>
      <c r="D2774" s="81">
        <v>30.27</v>
      </c>
      <c r="E2774" s="81">
        <f t="shared" si="43"/>
        <v>24.61</v>
      </c>
    </row>
    <row r="2775" spans="1:5" ht="12" customHeight="1">
      <c r="A2775" s="375" t="s">
        <v>38220</v>
      </c>
      <c r="B2775" s="80" t="s">
        <v>38221</v>
      </c>
      <c r="C2775" s="375" t="s">
        <v>14</v>
      </c>
      <c r="D2775" s="81">
        <v>1070.06</v>
      </c>
      <c r="E2775" s="81">
        <f t="shared" si="43"/>
        <v>869.97</v>
      </c>
    </row>
    <row r="2776" spans="1:5" ht="12" customHeight="1">
      <c r="A2776" s="375" t="s">
        <v>38222</v>
      </c>
      <c r="B2776" s="80" t="s">
        <v>38168</v>
      </c>
      <c r="C2776" s="375" t="s">
        <v>13</v>
      </c>
      <c r="D2776" s="81">
        <v>2.67</v>
      </c>
      <c r="E2776" s="81">
        <f t="shared" si="43"/>
        <v>2.1800000000000002</v>
      </c>
    </row>
    <row r="2777" spans="1:5" ht="11.45" customHeight="1">
      <c r="A2777" s="375" t="s">
        <v>38223</v>
      </c>
      <c r="B2777" s="80" t="s">
        <v>38224</v>
      </c>
      <c r="C2777" s="375" t="s">
        <v>16</v>
      </c>
      <c r="D2777" s="81">
        <v>21.29</v>
      </c>
      <c r="E2777" s="81">
        <f t="shared" si="43"/>
        <v>17.309999999999999</v>
      </c>
    </row>
    <row r="2778" spans="1:5" ht="12" customHeight="1">
      <c r="A2778" s="375" t="s">
        <v>38225</v>
      </c>
      <c r="B2778" s="80" t="s">
        <v>38226</v>
      </c>
      <c r="C2778" s="375" t="s">
        <v>16</v>
      </c>
      <c r="D2778" s="81">
        <v>27.65</v>
      </c>
      <c r="E2778" s="81">
        <f t="shared" si="43"/>
        <v>22.48</v>
      </c>
    </row>
    <row r="2779" spans="1:5" ht="12" customHeight="1">
      <c r="A2779" s="375" t="s">
        <v>38227</v>
      </c>
      <c r="B2779" s="80" t="s">
        <v>38228</v>
      </c>
      <c r="C2779" s="375" t="s">
        <v>16</v>
      </c>
      <c r="D2779" s="81">
        <v>41.88</v>
      </c>
      <c r="E2779" s="81">
        <f t="shared" si="43"/>
        <v>34.049999999999997</v>
      </c>
    </row>
    <row r="2780" spans="1:5" ht="12" customHeight="1">
      <c r="A2780" s="375" t="s">
        <v>38229</v>
      </c>
      <c r="B2780" s="80" t="s">
        <v>38230</v>
      </c>
      <c r="C2780" s="375" t="s">
        <v>16</v>
      </c>
      <c r="D2780" s="81">
        <v>44.15</v>
      </c>
      <c r="E2780" s="81">
        <f t="shared" si="43"/>
        <v>35.9</v>
      </c>
    </row>
    <row r="2781" spans="1:5" ht="21.95" customHeight="1">
      <c r="A2781" s="375" t="s">
        <v>38231</v>
      </c>
      <c r="B2781" s="80" t="s">
        <v>38232</v>
      </c>
      <c r="C2781" s="375" t="s">
        <v>16</v>
      </c>
      <c r="D2781" s="81">
        <v>26.14</v>
      </c>
      <c r="E2781" s="81">
        <f t="shared" si="43"/>
        <v>21.26</v>
      </c>
    </row>
    <row r="2782" spans="1:5" ht="32.450000000000003" customHeight="1">
      <c r="A2782" s="375" t="s">
        <v>38233</v>
      </c>
      <c r="B2782" s="80" t="s">
        <v>38234</v>
      </c>
      <c r="C2782" s="375" t="s">
        <v>16</v>
      </c>
      <c r="D2782" s="81">
        <v>29.41</v>
      </c>
      <c r="E2782" s="81">
        <f t="shared" si="43"/>
        <v>23.92</v>
      </c>
    </row>
    <row r="2783" spans="1:5" ht="32.450000000000003" customHeight="1">
      <c r="A2783" s="375" t="s">
        <v>38235</v>
      </c>
      <c r="B2783" s="80" t="s">
        <v>38236</v>
      </c>
      <c r="C2783" s="375" t="s">
        <v>16</v>
      </c>
      <c r="D2783" s="81">
        <v>27.04</v>
      </c>
      <c r="E2783" s="81">
        <f t="shared" si="43"/>
        <v>21.99</v>
      </c>
    </row>
    <row r="2784" spans="1:5" ht="32.450000000000003" customHeight="1">
      <c r="A2784" s="375" t="s">
        <v>38237</v>
      </c>
      <c r="B2784" s="80" t="s">
        <v>38238</v>
      </c>
      <c r="C2784" s="375" t="s">
        <v>16</v>
      </c>
      <c r="D2784" s="81">
        <v>26.2</v>
      </c>
      <c r="E2784" s="81">
        <f t="shared" si="43"/>
        <v>21.31</v>
      </c>
    </row>
    <row r="2785" spans="1:5" ht="12" customHeight="1">
      <c r="A2785" s="375" t="s">
        <v>38239</v>
      </c>
      <c r="B2785" s="80" t="s">
        <v>38240</v>
      </c>
      <c r="C2785" s="375" t="s">
        <v>16</v>
      </c>
      <c r="D2785" s="81">
        <v>24.42</v>
      </c>
      <c r="E2785" s="81">
        <f t="shared" si="43"/>
        <v>19.86</v>
      </c>
    </row>
    <row r="2786" spans="1:5" ht="21.95" customHeight="1">
      <c r="A2786" s="375" t="s">
        <v>38241</v>
      </c>
      <c r="B2786" s="80" t="s">
        <v>38242</v>
      </c>
      <c r="C2786" s="375" t="s">
        <v>16</v>
      </c>
      <c r="D2786" s="81">
        <v>28.47</v>
      </c>
      <c r="E2786" s="81">
        <f t="shared" si="43"/>
        <v>23.15</v>
      </c>
    </row>
    <row r="2787" spans="1:5" ht="21.95" customHeight="1">
      <c r="A2787" s="375" t="s">
        <v>38243</v>
      </c>
      <c r="B2787" s="80" t="s">
        <v>38244</v>
      </c>
      <c r="C2787" s="375" t="s">
        <v>16</v>
      </c>
      <c r="D2787" s="81">
        <v>54.66</v>
      </c>
      <c r="E2787" s="81">
        <f t="shared" si="43"/>
        <v>44.44</v>
      </c>
    </row>
    <row r="2788" spans="1:5" ht="12" customHeight="1">
      <c r="A2788" s="375" t="s">
        <v>38245</v>
      </c>
      <c r="B2788" s="80" t="s">
        <v>38246</v>
      </c>
      <c r="C2788" s="375" t="s">
        <v>16</v>
      </c>
      <c r="D2788" s="81">
        <v>84.59</v>
      </c>
      <c r="E2788" s="81">
        <f t="shared" si="43"/>
        <v>68.78</v>
      </c>
    </row>
    <row r="2789" spans="1:5" ht="12" customHeight="1">
      <c r="A2789" s="375" t="s">
        <v>38247</v>
      </c>
      <c r="B2789" s="80" t="s">
        <v>38248</v>
      </c>
      <c r="C2789" s="375" t="s">
        <v>16</v>
      </c>
      <c r="D2789" s="81">
        <v>17.350000000000001</v>
      </c>
      <c r="E2789" s="81">
        <f t="shared" si="43"/>
        <v>14.11</v>
      </c>
    </row>
    <row r="2790" spans="1:5" ht="11.45" customHeight="1">
      <c r="A2790" s="375" t="s">
        <v>38249</v>
      </c>
      <c r="B2790" s="80" t="s">
        <v>38250</v>
      </c>
      <c r="C2790" s="375" t="s">
        <v>16</v>
      </c>
      <c r="D2790" s="81">
        <v>33.979999999999997</v>
      </c>
      <c r="E2790" s="81">
        <f t="shared" si="43"/>
        <v>27.63</v>
      </c>
    </row>
    <row r="2791" spans="1:5" ht="12" customHeight="1">
      <c r="A2791" s="375" t="s">
        <v>38251</v>
      </c>
      <c r="B2791" s="80" t="s">
        <v>38252</v>
      </c>
      <c r="C2791" s="375" t="s">
        <v>16</v>
      </c>
      <c r="D2791" s="81">
        <v>18.84</v>
      </c>
      <c r="E2791" s="81">
        <f t="shared" si="43"/>
        <v>15.32</v>
      </c>
    </row>
    <row r="2792" spans="1:5" ht="12" customHeight="1">
      <c r="A2792" s="375" t="s">
        <v>38253</v>
      </c>
      <c r="B2792" s="80" t="s">
        <v>38254</v>
      </c>
      <c r="C2792" s="375" t="s">
        <v>16</v>
      </c>
      <c r="D2792" s="81">
        <v>35.76</v>
      </c>
      <c r="E2792" s="81">
        <f t="shared" si="43"/>
        <v>29.08</v>
      </c>
    </row>
    <row r="2793" spans="1:5" ht="12" customHeight="1">
      <c r="A2793" s="375" t="s">
        <v>38255</v>
      </c>
      <c r="B2793" s="80" t="s">
        <v>38256</v>
      </c>
      <c r="C2793" s="375" t="s">
        <v>15</v>
      </c>
      <c r="D2793" s="81">
        <v>6.86</v>
      </c>
      <c r="E2793" s="81">
        <f t="shared" si="43"/>
        <v>5.58</v>
      </c>
    </row>
    <row r="2794" spans="1:5" ht="12" customHeight="1">
      <c r="A2794" s="375" t="s">
        <v>38257</v>
      </c>
      <c r="B2794" s="80" t="s">
        <v>38258</v>
      </c>
      <c r="C2794" s="375" t="s">
        <v>33278</v>
      </c>
      <c r="D2794" s="81">
        <v>710.02</v>
      </c>
      <c r="E2794" s="81">
        <f t="shared" si="43"/>
        <v>577.26</v>
      </c>
    </row>
    <row r="2795" spans="1:5" ht="11.45" customHeight="1">
      <c r="A2795" s="375" t="s">
        <v>38259</v>
      </c>
      <c r="B2795" s="80" t="s">
        <v>38260</v>
      </c>
      <c r="C2795" s="375" t="s">
        <v>13</v>
      </c>
      <c r="D2795" s="81">
        <v>747.34</v>
      </c>
      <c r="E2795" s="81">
        <f t="shared" si="43"/>
        <v>607.6</v>
      </c>
    </row>
    <row r="2796" spans="1:5" ht="12" customHeight="1">
      <c r="A2796" s="375" t="s">
        <v>38261</v>
      </c>
      <c r="B2796" s="80" t="s">
        <v>38262</v>
      </c>
      <c r="C2796" s="375" t="s">
        <v>13</v>
      </c>
      <c r="D2796" s="81">
        <v>869.56</v>
      </c>
      <c r="E2796" s="81">
        <f t="shared" si="43"/>
        <v>706.96</v>
      </c>
    </row>
    <row r="2797" spans="1:5" ht="12" customHeight="1">
      <c r="A2797" s="375" t="s">
        <v>38263</v>
      </c>
      <c r="B2797" s="80" t="s">
        <v>38264</v>
      </c>
      <c r="C2797" s="375" t="s">
        <v>13</v>
      </c>
      <c r="D2797" s="81">
        <v>87.51</v>
      </c>
      <c r="E2797" s="81">
        <f t="shared" si="43"/>
        <v>71.150000000000006</v>
      </c>
    </row>
    <row r="2798" spans="1:5" ht="12" customHeight="1">
      <c r="A2798" s="375" t="s">
        <v>38265</v>
      </c>
      <c r="B2798" s="80" t="s">
        <v>38266</v>
      </c>
      <c r="C2798" s="375" t="s">
        <v>13</v>
      </c>
      <c r="D2798" s="81">
        <v>332.7</v>
      </c>
      <c r="E2798" s="81">
        <f t="shared" si="43"/>
        <v>270.49</v>
      </c>
    </row>
    <row r="2799" spans="1:5" ht="12" customHeight="1">
      <c r="A2799" s="375" t="s">
        <v>38267</v>
      </c>
      <c r="B2799" s="80" t="s">
        <v>38268</v>
      </c>
      <c r="C2799" s="375" t="s">
        <v>13</v>
      </c>
      <c r="D2799" s="81">
        <v>274.99</v>
      </c>
      <c r="E2799" s="81">
        <f t="shared" si="43"/>
        <v>223.57</v>
      </c>
    </row>
    <row r="2800" spans="1:5" ht="11.45" customHeight="1">
      <c r="A2800" s="375" t="s">
        <v>38269</v>
      </c>
      <c r="B2800" s="80" t="s">
        <v>38270</v>
      </c>
      <c r="C2800" s="375" t="s">
        <v>13</v>
      </c>
      <c r="D2800" s="81">
        <v>716.86</v>
      </c>
      <c r="E2800" s="81">
        <f t="shared" si="43"/>
        <v>582.82000000000005</v>
      </c>
    </row>
    <row r="2801" spans="1:5" ht="12.95" customHeight="1">
      <c r="A2801" s="375" t="s">
        <v>38271</v>
      </c>
      <c r="B2801" s="80" t="s">
        <v>38272</v>
      </c>
      <c r="C2801" s="375" t="s">
        <v>13</v>
      </c>
      <c r="D2801" s="81">
        <v>838.93</v>
      </c>
      <c r="E2801" s="81">
        <f t="shared" si="43"/>
        <v>682.06</v>
      </c>
    </row>
    <row r="2802" spans="1:5" ht="169.5" customHeight="1">
      <c r="A2802" s="375" t="s">
        <v>38273</v>
      </c>
      <c r="B2802" s="80" t="s">
        <v>38274</v>
      </c>
      <c r="C2802" s="375" t="s">
        <v>13</v>
      </c>
      <c r="D2802" s="81">
        <v>920.02</v>
      </c>
      <c r="E2802" s="81">
        <f t="shared" si="43"/>
        <v>747.99</v>
      </c>
    </row>
    <row r="2803" spans="1:5" ht="45.95" customHeight="1">
      <c r="A2803" s="375" t="s">
        <v>33234</v>
      </c>
      <c r="B2803" s="80"/>
      <c r="C2803" s="375"/>
      <c r="D2803" s="81"/>
      <c r="E2803" s="81">
        <f t="shared" si="43"/>
        <v>0</v>
      </c>
    </row>
    <row r="2804" spans="1:5" ht="12" customHeight="1">
      <c r="A2804" s="375" t="s">
        <v>33235</v>
      </c>
      <c r="B2804" s="80" t="s">
        <v>14652</v>
      </c>
      <c r="C2804" s="375" t="s">
        <v>33236</v>
      </c>
      <c r="D2804" s="81"/>
      <c r="E2804" s="81">
        <f t="shared" si="43"/>
        <v>0</v>
      </c>
    </row>
    <row r="2805" spans="1:5" ht="12" customHeight="1">
      <c r="A2805" s="375"/>
      <c r="B2805" s="80"/>
      <c r="C2805" s="375"/>
      <c r="D2805" s="81"/>
      <c r="E2805" s="81">
        <f t="shared" si="43"/>
        <v>0</v>
      </c>
    </row>
    <row r="2806" spans="1:5" ht="11.45" customHeight="1">
      <c r="A2806" s="375" t="s">
        <v>38275</v>
      </c>
      <c r="B2806" s="80" t="s">
        <v>38276</v>
      </c>
      <c r="C2806" s="375" t="s">
        <v>13</v>
      </c>
      <c r="D2806" s="81">
        <v>1053.1600000000001</v>
      </c>
      <c r="E2806" s="81">
        <f t="shared" si="43"/>
        <v>856.23</v>
      </c>
    </row>
    <row r="2807" spans="1:5" ht="12" customHeight="1">
      <c r="A2807" s="375" t="s">
        <v>38277</v>
      </c>
      <c r="B2807" s="80" t="s">
        <v>38278</v>
      </c>
      <c r="C2807" s="375" t="s">
        <v>13</v>
      </c>
      <c r="D2807" s="81">
        <v>1434.58</v>
      </c>
      <c r="E2807" s="81">
        <f t="shared" si="43"/>
        <v>1166.33</v>
      </c>
    </row>
    <row r="2808" spans="1:5" ht="12" customHeight="1">
      <c r="A2808" s="417" t="s">
        <v>38279</v>
      </c>
      <c r="B2808" s="418" t="s">
        <v>38280</v>
      </c>
      <c r="C2808" s="418" t="s">
        <v>13</v>
      </c>
      <c r="D2808" s="70">
        <v>1708.53</v>
      </c>
      <c r="E2808" s="81">
        <f t="shared" si="43"/>
        <v>1389.05</v>
      </c>
    </row>
    <row r="2809" spans="1:5" ht="12" customHeight="1">
      <c r="A2809" s="419" t="s">
        <v>38281</v>
      </c>
      <c r="B2809" s="376" t="s">
        <v>38282</v>
      </c>
      <c r="C2809" s="377" t="s">
        <v>13</v>
      </c>
      <c r="D2809" s="70">
        <v>1537.74</v>
      </c>
      <c r="E2809" s="81">
        <f t="shared" si="43"/>
        <v>1250.2</v>
      </c>
    </row>
    <row r="2810" spans="1:5" ht="12" customHeight="1">
      <c r="A2810" s="420" t="s">
        <v>38283</v>
      </c>
      <c r="B2810" s="70" t="s">
        <v>38284</v>
      </c>
      <c r="C2810" s="70" t="s">
        <v>13</v>
      </c>
      <c r="D2810" s="70">
        <v>1811.69</v>
      </c>
      <c r="E2810" s="81">
        <f t="shared" si="43"/>
        <v>1472.92</v>
      </c>
    </row>
    <row r="2811" spans="1:5" ht="11.45" customHeight="1">
      <c r="A2811" s="375" t="s">
        <v>38285</v>
      </c>
      <c r="B2811" s="80" t="s">
        <v>38286</v>
      </c>
      <c r="C2811" s="375" t="s">
        <v>13</v>
      </c>
      <c r="D2811" s="81">
        <v>1198.3399999999999</v>
      </c>
      <c r="E2811" s="81">
        <f t="shared" si="43"/>
        <v>974.27</v>
      </c>
    </row>
    <row r="2812" spans="1:5" ht="12" customHeight="1">
      <c r="A2812" s="375" t="s">
        <v>38287</v>
      </c>
      <c r="B2812" s="80" t="s">
        <v>38288</v>
      </c>
      <c r="C2812" s="375" t="s">
        <v>13</v>
      </c>
      <c r="D2812" s="81">
        <v>1309.71</v>
      </c>
      <c r="E2812" s="81">
        <f t="shared" si="43"/>
        <v>1064.81</v>
      </c>
    </row>
    <row r="2813" spans="1:5" ht="12" customHeight="1">
      <c r="A2813" s="375" t="s">
        <v>38289</v>
      </c>
      <c r="B2813" s="80" t="s">
        <v>38290</v>
      </c>
      <c r="C2813" s="375" t="s">
        <v>13</v>
      </c>
      <c r="D2813" s="81">
        <v>1268.23</v>
      </c>
      <c r="E2813" s="81">
        <f t="shared" si="43"/>
        <v>1031.0899999999999</v>
      </c>
    </row>
    <row r="2814" spans="1:5" ht="12" customHeight="1">
      <c r="A2814" s="375" t="s">
        <v>38291</v>
      </c>
      <c r="B2814" s="80" t="s">
        <v>38292</v>
      </c>
      <c r="C2814" s="375" t="s">
        <v>13</v>
      </c>
      <c r="D2814" s="81">
        <v>1391.46</v>
      </c>
      <c r="E2814" s="81">
        <f t="shared" si="43"/>
        <v>1131.27</v>
      </c>
    </row>
    <row r="2815" spans="1:5" ht="11.45" customHeight="1">
      <c r="A2815" s="375" t="s">
        <v>38293</v>
      </c>
      <c r="B2815" s="80" t="s">
        <v>34361</v>
      </c>
      <c r="C2815" s="375" t="s">
        <v>16</v>
      </c>
      <c r="D2815" s="81">
        <v>1594.16</v>
      </c>
      <c r="E2815" s="81">
        <f t="shared" si="43"/>
        <v>1296.07</v>
      </c>
    </row>
    <row r="2816" spans="1:5" ht="12" customHeight="1">
      <c r="A2816" s="375" t="s">
        <v>38294</v>
      </c>
      <c r="B2816" s="80" t="s">
        <v>38295</v>
      </c>
      <c r="C2816" s="375" t="s">
        <v>16</v>
      </c>
      <c r="D2816" s="81">
        <v>1366.04</v>
      </c>
      <c r="E2816" s="81">
        <f t="shared" si="43"/>
        <v>1110.6099999999999</v>
      </c>
    </row>
    <row r="2817" spans="1:5" ht="12" customHeight="1">
      <c r="A2817" s="375" t="s">
        <v>38296</v>
      </c>
      <c r="B2817" s="80" t="s">
        <v>38297</v>
      </c>
      <c r="C2817" s="375" t="s">
        <v>16</v>
      </c>
      <c r="D2817" s="81">
        <v>486.5</v>
      </c>
      <c r="E2817" s="81">
        <f t="shared" si="43"/>
        <v>395.53</v>
      </c>
    </row>
    <row r="2818" spans="1:5" ht="12" customHeight="1">
      <c r="A2818" s="375" t="s">
        <v>38298</v>
      </c>
      <c r="B2818" s="80" t="s">
        <v>38299</v>
      </c>
      <c r="C2818" s="375" t="s">
        <v>13</v>
      </c>
      <c r="D2818" s="81">
        <v>1205.3499999999999</v>
      </c>
      <c r="E2818" s="81">
        <f t="shared" si="43"/>
        <v>979.96</v>
      </c>
    </row>
    <row r="2819" spans="1:5" ht="11.45" customHeight="1">
      <c r="A2819" s="375" t="s">
        <v>38300</v>
      </c>
      <c r="B2819" s="80" t="s">
        <v>38301</v>
      </c>
      <c r="C2819" s="375" t="s">
        <v>13</v>
      </c>
      <c r="D2819" s="81">
        <v>1268.4100000000001</v>
      </c>
      <c r="E2819" s="81">
        <f t="shared" si="43"/>
        <v>1031.23</v>
      </c>
    </row>
    <row r="2820" spans="1:5" ht="12" customHeight="1">
      <c r="A2820" s="375" t="s">
        <v>38302</v>
      </c>
      <c r="B2820" s="80" t="s">
        <v>38303</v>
      </c>
      <c r="C2820" s="375" t="s">
        <v>13</v>
      </c>
      <c r="D2820" s="81">
        <v>1129.54</v>
      </c>
      <c r="E2820" s="81">
        <f t="shared" si="43"/>
        <v>918.33</v>
      </c>
    </row>
    <row r="2821" spans="1:5" ht="12" customHeight="1">
      <c r="A2821" s="375" t="s">
        <v>38304</v>
      </c>
      <c r="B2821" s="80" t="s">
        <v>38305</v>
      </c>
      <c r="C2821" s="375" t="s">
        <v>13</v>
      </c>
      <c r="D2821" s="81">
        <v>1198.1199999999999</v>
      </c>
      <c r="E2821" s="81">
        <f t="shared" ref="E2821:E2884" si="44">ROUNDUP(D2821/1.23,2)</f>
        <v>974.09</v>
      </c>
    </row>
    <row r="2822" spans="1:5" ht="12" customHeight="1">
      <c r="A2822" s="374" t="s">
        <v>38306</v>
      </c>
      <c r="B2822" s="80" t="s">
        <v>38307</v>
      </c>
      <c r="C2822" s="374" t="s">
        <v>16</v>
      </c>
      <c r="D2822" s="82">
        <v>1355.95</v>
      </c>
      <c r="E2822" s="81">
        <f t="shared" si="44"/>
        <v>1102.4000000000001</v>
      </c>
    </row>
    <row r="2823" spans="1:5" ht="12" customHeight="1">
      <c r="A2823" s="375" t="s">
        <v>38308</v>
      </c>
      <c r="B2823" s="80" t="s">
        <v>38309</v>
      </c>
      <c r="C2823" s="375" t="s">
        <v>13</v>
      </c>
      <c r="D2823" s="81">
        <v>74.11</v>
      </c>
      <c r="E2823" s="81">
        <f t="shared" si="44"/>
        <v>60.26</v>
      </c>
    </row>
    <row r="2824" spans="1:5" ht="11.45" customHeight="1">
      <c r="A2824" s="375" t="s">
        <v>38310</v>
      </c>
      <c r="B2824" s="80" t="s">
        <v>38311</v>
      </c>
      <c r="C2824" s="375" t="s">
        <v>13</v>
      </c>
      <c r="D2824" s="81">
        <v>63.16</v>
      </c>
      <c r="E2824" s="81">
        <f t="shared" si="44"/>
        <v>51.35</v>
      </c>
    </row>
    <row r="2825" spans="1:5" ht="12" customHeight="1">
      <c r="A2825" s="375" t="s">
        <v>38312</v>
      </c>
      <c r="B2825" s="80" t="s">
        <v>38313</v>
      </c>
      <c r="C2825" s="375" t="s">
        <v>13</v>
      </c>
      <c r="D2825" s="81">
        <v>932.81</v>
      </c>
      <c r="E2825" s="81">
        <f t="shared" si="44"/>
        <v>758.39</v>
      </c>
    </row>
    <row r="2826" spans="1:5" ht="12" customHeight="1">
      <c r="A2826" s="375" t="s">
        <v>38314</v>
      </c>
      <c r="B2826" s="80" t="s">
        <v>38315</v>
      </c>
      <c r="C2826" s="375" t="s">
        <v>13</v>
      </c>
      <c r="D2826" s="81">
        <v>1067.1400000000001</v>
      </c>
      <c r="E2826" s="81">
        <f t="shared" si="44"/>
        <v>867.6</v>
      </c>
    </row>
    <row r="2827" spans="1:5" ht="12" customHeight="1">
      <c r="A2827" s="375" t="s">
        <v>38316</v>
      </c>
      <c r="B2827" s="80" t="s">
        <v>38317</v>
      </c>
      <c r="C2827" s="375" t="s">
        <v>14</v>
      </c>
      <c r="D2827" s="81">
        <v>11503.09</v>
      </c>
      <c r="E2827" s="81">
        <f t="shared" si="44"/>
        <v>9352.11</v>
      </c>
    </row>
    <row r="2828" spans="1:5" ht="12" customHeight="1">
      <c r="A2828" s="375" t="s">
        <v>38318</v>
      </c>
      <c r="B2828" s="80" t="s">
        <v>38319</v>
      </c>
      <c r="C2828" s="375" t="s">
        <v>14</v>
      </c>
      <c r="D2828" s="81">
        <v>11539.39</v>
      </c>
      <c r="E2828" s="81">
        <f t="shared" si="44"/>
        <v>9381.6200000000008</v>
      </c>
    </row>
    <row r="2829" spans="1:5" ht="11.45" customHeight="1">
      <c r="A2829" s="375" t="s">
        <v>38320</v>
      </c>
      <c r="B2829" s="80" t="s">
        <v>38321</v>
      </c>
      <c r="C2829" s="375" t="s">
        <v>14</v>
      </c>
      <c r="D2829" s="81">
        <v>8209.48</v>
      </c>
      <c r="E2829" s="81">
        <f t="shared" si="44"/>
        <v>6674.38</v>
      </c>
    </row>
    <row r="2830" spans="1:5" ht="12" customHeight="1">
      <c r="A2830" s="375" t="s">
        <v>38322</v>
      </c>
      <c r="B2830" s="80" t="s">
        <v>38323</v>
      </c>
      <c r="C2830" s="375" t="s">
        <v>14</v>
      </c>
      <c r="D2830" s="81">
        <v>8157.83</v>
      </c>
      <c r="E2830" s="81">
        <f t="shared" si="44"/>
        <v>6632.39</v>
      </c>
    </row>
    <row r="2831" spans="1:5" ht="12" customHeight="1">
      <c r="A2831" s="375" t="s">
        <v>38324</v>
      </c>
      <c r="B2831" s="80" t="s">
        <v>38325</v>
      </c>
      <c r="C2831" s="375" t="s">
        <v>14</v>
      </c>
      <c r="D2831" s="81">
        <v>12672.12</v>
      </c>
      <c r="E2831" s="81">
        <f t="shared" si="44"/>
        <v>10302.540000000001</v>
      </c>
    </row>
    <row r="2832" spans="1:5" ht="12" customHeight="1">
      <c r="A2832" s="375" t="s">
        <v>38326</v>
      </c>
      <c r="B2832" s="80" t="s">
        <v>38327</v>
      </c>
      <c r="C2832" s="375" t="s">
        <v>14</v>
      </c>
      <c r="D2832" s="81">
        <v>8911.3799999999992</v>
      </c>
      <c r="E2832" s="81">
        <f t="shared" si="44"/>
        <v>7245.03</v>
      </c>
    </row>
    <row r="2833" spans="1:5" ht="11.45" customHeight="1">
      <c r="A2833" s="375" t="s">
        <v>38328</v>
      </c>
      <c r="B2833" s="80" t="s">
        <v>38329</v>
      </c>
      <c r="C2833" s="375" t="s">
        <v>16</v>
      </c>
      <c r="D2833" s="81">
        <v>814.58</v>
      </c>
      <c r="E2833" s="81">
        <f t="shared" si="44"/>
        <v>662.27</v>
      </c>
    </row>
    <row r="2834" spans="1:5" ht="12" customHeight="1">
      <c r="A2834" s="375" t="s">
        <v>38330</v>
      </c>
      <c r="B2834" s="80" t="s">
        <v>38331</v>
      </c>
      <c r="C2834" s="375" t="s">
        <v>16</v>
      </c>
      <c r="D2834" s="81">
        <v>642.84</v>
      </c>
      <c r="E2834" s="81">
        <f t="shared" si="44"/>
        <v>522.64</v>
      </c>
    </row>
    <row r="2835" spans="1:5" ht="12" customHeight="1">
      <c r="A2835" s="375" t="s">
        <v>38332</v>
      </c>
      <c r="B2835" s="80" t="s">
        <v>38333</v>
      </c>
      <c r="C2835" s="375" t="s">
        <v>16</v>
      </c>
      <c r="D2835" s="81">
        <v>1250.45</v>
      </c>
      <c r="E2835" s="81">
        <f t="shared" si="44"/>
        <v>1016.63</v>
      </c>
    </row>
    <row r="2836" spans="1:5" ht="12" customHeight="1">
      <c r="A2836" s="375" t="s">
        <v>38334</v>
      </c>
      <c r="B2836" s="80" t="s">
        <v>38335</v>
      </c>
      <c r="C2836" s="375" t="s">
        <v>14</v>
      </c>
      <c r="D2836" s="81">
        <v>9611.32</v>
      </c>
      <c r="E2836" s="81">
        <f t="shared" si="44"/>
        <v>7814.09</v>
      </c>
    </row>
    <row r="2837" spans="1:5" ht="12" customHeight="1">
      <c r="A2837" s="375" t="s">
        <v>38336</v>
      </c>
      <c r="B2837" s="80" t="s">
        <v>38337</v>
      </c>
      <c r="C2837" s="375" t="s">
        <v>14</v>
      </c>
      <c r="D2837" s="81">
        <v>9548.51</v>
      </c>
      <c r="E2837" s="81">
        <f t="shared" si="44"/>
        <v>7763.02</v>
      </c>
    </row>
    <row r="2838" spans="1:5" ht="11.45" customHeight="1">
      <c r="A2838" s="375" t="s">
        <v>38338</v>
      </c>
      <c r="B2838" s="80" t="s">
        <v>38339</v>
      </c>
      <c r="C2838" s="375" t="s">
        <v>14</v>
      </c>
      <c r="D2838" s="81">
        <v>6393.22</v>
      </c>
      <c r="E2838" s="81">
        <f t="shared" si="44"/>
        <v>5197.74</v>
      </c>
    </row>
    <row r="2839" spans="1:5" ht="12" customHeight="1">
      <c r="A2839" s="375" t="s">
        <v>38340</v>
      </c>
      <c r="B2839" s="80" t="s">
        <v>38341</v>
      </c>
      <c r="C2839" s="375" t="s">
        <v>14</v>
      </c>
      <c r="D2839" s="81">
        <v>6255.19</v>
      </c>
      <c r="E2839" s="81">
        <f t="shared" si="44"/>
        <v>5085.53</v>
      </c>
    </row>
    <row r="2840" spans="1:5" ht="12" customHeight="1">
      <c r="A2840" s="375" t="s">
        <v>38342</v>
      </c>
      <c r="B2840" s="80" t="s">
        <v>38343</v>
      </c>
      <c r="C2840" s="375" t="s">
        <v>33278</v>
      </c>
      <c r="D2840" s="81">
        <v>710.02</v>
      </c>
      <c r="E2840" s="81">
        <f t="shared" si="44"/>
        <v>577.26</v>
      </c>
    </row>
    <row r="2841" spans="1:5" ht="12" customHeight="1">
      <c r="A2841" s="375" t="s">
        <v>38344</v>
      </c>
      <c r="B2841" s="80" t="s">
        <v>38345</v>
      </c>
      <c r="C2841" s="375" t="s">
        <v>16</v>
      </c>
      <c r="D2841" s="81">
        <v>218.69</v>
      </c>
      <c r="E2841" s="81">
        <f t="shared" si="44"/>
        <v>177.8</v>
      </c>
    </row>
    <row r="2842" spans="1:5" ht="12" customHeight="1">
      <c r="A2842" s="375" t="s">
        <v>38346</v>
      </c>
      <c r="B2842" s="80" t="s">
        <v>37598</v>
      </c>
      <c r="C2842" s="375" t="s">
        <v>16</v>
      </c>
      <c r="D2842" s="81">
        <v>240.97</v>
      </c>
      <c r="E2842" s="81">
        <f t="shared" si="44"/>
        <v>195.92</v>
      </c>
    </row>
    <row r="2843" spans="1:5" ht="11.45" customHeight="1">
      <c r="A2843" s="375" t="s">
        <v>38347</v>
      </c>
      <c r="B2843" s="80" t="s">
        <v>38348</v>
      </c>
      <c r="C2843" s="375" t="s">
        <v>16</v>
      </c>
      <c r="D2843" s="81">
        <v>115.78</v>
      </c>
      <c r="E2843" s="81">
        <f t="shared" si="44"/>
        <v>94.14</v>
      </c>
    </row>
    <row r="2844" spans="1:5" ht="12" customHeight="1">
      <c r="A2844" s="375" t="s">
        <v>2138</v>
      </c>
      <c r="B2844" s="80" t="s">
        <v>38349</v>
      </c>
      <c r="C2844" s="375" t="s">
        <v>16</v>
      </c>
      <c r="D2844" s="81">
        <v>188.66</v>
      </c>
      <c r="E2844" s="81">
        <f t="shared" si="44"/>
        <v>153.38999999999999</v>
      </c>
    </row>
    <row r="2845" spans="1:5" ht="12" customHeight="1">
      <c r="A2845" s="375" t="s">
        <v>38350</v>
      </c>
      <c r="B2845" s="80" t="s">
        <v>38351</v>
      </c>
      <c r="C2845" s="375" t="s">
        <v>16</v>
      </c>
      <c r="D2845" s="81">
        <v>189.58</v>
      </c>
      <c r="E2845" s="81">
        <f t="shared" si="44"/>
        <v>154.13999999999999</v>
      </c>
    </row>
    <row r="2846" spans="1:5" ht="12" customHeight="1">
      <c r="A2846" s="375" t="s">
        <v>38352</v>
      </c>
      <c r="B2846" s="80" t="s">
        <v>38353</v>
      </c>
      <c r="C2846" s="375" t="s">
        <v>16</v>
      </c>
      <c r="D2846" s="81">
        <v>92.33</v>
      </c>
      <c r="E2846" s="81">
        <f t="shared" si="44"/>
        <v>75.069999999999993</v>
      </c>
    </row>
    <row r="2847" spans="1:5" ht="11.45" customHeight="1">
      <c r="A2847" s="375" t="s">
        <v>38354</v>
      </c>
      <c r="B2847" s="80" t="s">
        <v>37622</v>
      </c>
      <c r="C2847" s="375" t="s">
        <v>16</v>
      </c>
      <c r="D2847" s="81">
        <v>553.44000000000005</v>
      </c>
      <c r="E2847" s="81">
        <f t="shared" si="44"/>
        <v>449.96</v>
      </c>
    </row>
    <row r="2848" spans="1:5" ht="12" customHeight="1">
      <c r="A2848" s="375" t="s">
        <v>2140</v>
      </c>
      <c r="B2848" s="80" t="s">
        <v>38355</v>
      </c>
      <c r="C2848" s="375" t="s">
        <v>16</v>
      </c>
      <c r="D2848" s="81">
        <v>553.44000000000005</v>
      </c>
      <c r="E2848" s="81">
        <f t="shared" si="44"/>
        <v>449.96</v>
      </c>
    </row>
    <row r="2849" spans="1:5" ht="12" customHeight="1">
      <c r="A2849" s="375" t="s">
        <v>38356</v>
      </c>
      <c r="B2849" s="80" t="s">
        <v>38357</v>
      </c>
      <c r="C2849" s="375" t="s">
        <v>16</v>
      </c>
      <c r="D2849" s="81">
        <v>18.690000000000001</v>
      </c>
      <c r="E2849" s="81">
        <f t="shared" si="44"/>
        <v>15.2</v>
      </c>
    </row>
    <row r="2850" spans="1:5" ht="12" customHeight="1">
      <c r="A2850" s="375" t="s">
        <v>38358</v>
      </c>
      <c r="B2850" s="80" t="s">
        <v>38359</v>
      </c>
      <c r="C2850" s="375" t="s">
        <v>16</v>
      </c>
      <c r="D2850" s="81">
        <v>328.04</v>
      </c>
      <c r="E2850" s="81">
        <f t="shared" si="44"/>
        <v>266.7</v>
      </c>
    </row>
    <row r="2851" spans="1:5" ht="12" customHeight="1">
      <c r="A2851" s="375" t="s">
        <v>38360</v>
      </c>
      <c r="B2851" s="80" t="s">
        <v>38361</v>
      </c>
      <c r="C2851" s="375" t="s">
        <v>13</v>
      </c>
      <c r="D2851" s="81">
        <v>124.95</v>
      </c>
      <c r="E2851" s="81">
        <f t="shared" si="44"/>
        <v>101.59</v>
      </c>
    </row>
    <row r="2852" spans="1:5" ht="11.45" customHeight="1">
      <c r="A2852" s="375" t="s">
        <v>33234</v>
      </c>
      <c r="B2852" s="80"/>
      <c r="C2852" s="375"/>
      <c r="D2852" s="81"/>
      <c r="E2852" s="81">
        <f t="shared" si="44"/>
        <v>0</v>
      </c>
    </row>
    <row r="2853" spans="1:5" ht="12" customHeight="1">
      <c r="A2853" s="375" t="s">
        <v>33235</v>
      </c>
      <c r="B2853" s="80" t="s">
        <v>14652</v>
      </c>
      <c r="C2853" s="375" t="s">
        <v>33236</v>
      </c>
      <c r="D2853" s="81"/>
      <c r="E2853" s="81">
        <f t="shared" si="44"/>
        <v>0</v>
      </c>
    </row>
    <row r="2854" spans="1:5" ht="12.95" customHeight="1">
      <c r="A2854" s="375"/>
      <c r="B2854" s="80"/>
      <c r="C2854" s="375"/>
      <c r="D2854" s="81"/>
      <c r="E2854" s="81">
        <f t="shared" si="44"/>
        <v>0</v>
      </c>
    </row>
    <row r="2855" spans="1:5" ht="169.5" customHeight="1">
      <c r="A2855" s="417" t="s">
        <v>38362</v>
      </c>
      <c r="B2855" s="418" t="s">
        <v>38363</v>
      </c>
      <c r="C2855" s="418" t="s">
        <v>13</v>
      </c>
      <c r="D2855" s="70">
        <v>118.67</v>
      </c>
      <c r="E2855" s="81">
        <f t="shared" si="44"/>
        <v>96.48</v>
      </c>
    </row>
    <row r="2856" spans="1:5" ht="45.95" customHeight="1">
      <c r="A2856" s="419" t="s">
        <v>38364</v>
      </c>
      <c r="B2856" s="376" t="s">
        <v>38365</v>
      </c>
      <c r="C2856" s="377" t="s">
        <v>13</v>
      </c>
      <c r="D2856" s="70">
        <v>67.42</v>
      </c>
      <c r="E2856" s="81">
        <f t="shared" si="44"/>
        <v>54.82</v>
      </c>
    </row>
    <row r="2857" spans="1:5" ht="12" customHeight="1">
      <c r="A2857" s="420" t="s">
        <v>38366</v>
      </c>
      <c r="B2857" s="70" t="s">
        <v>38367</v>
      </c>
      <c r="C2857" s="70" t="s">
        <v>13</v>
      </c>
      <c r="D2857" s="70">
        <v>167.57</v>
      </c>
      <c r="E2857" s="81">
        <f t="shared" si="44"/>
        <v>136.24</v>
      </c>
    </row>
    <row r="2858" spans="1:5" ht="12" customHeight="1">
      <c r="A2858" s="375" t="s">
        <v>38368</v>
      </c>
      <c r="B2858" s="80" t="s">
        <v>38369</v>
      </c>
      <c r="C2858" s="375" t="s">
        <v>13</v>
      </c>
      <c r="D2858" s="81">
        <v>181.52</v>
      </c>
      <c r="E2858" s="81">
        <f t="shared" si="44"/>
        <v>147.58000000000001</v>
      </c>
    </row>
    <row r="2859" spans="1:5" ht="11.45" customHeight="1">
      <c r="A2859" s="375" t="s">
        <v>38370</v>
      </c>
      <c r="B2859" s="80" t="s">
        <v>38371</v>
      </c>
      <c r="C2859" s="375" t="s">
        <v>13</v>
      </c>
      <c r="D2859" s="81">
        <v>110.53</v>
      </c>
      <c r="E2859" s="81">
        <f t="shared" si="44"/>
        <v>89.87</v>
      </c>
    </row>
    <row r="2860" spans="1:5" ht="12" customHeight="1">
      <c r="A2860" s="375" t="s">
        <v>38372</v>
      </c>
      <c r="B2860" s="80" t="s">
        <v>38373</v>
      </c>
      <c r="C2860" s="375" t="s">
        <v>16</v>
      </c>
      <c r="D2860" s="81">
        <v>150</v>
      </c>
      <c r="E2860" s="81">
        <f t="shared" si="44"/>
        <v>121.96</v>
      </c>
    </row>
    <row r="2861" spans="1:5" ht="12" customHeight="1">
      <c r="A2861" s="375" t="s">
        <v>38374</v>
      </c>
      <c r="B2861" s="80" t="s">
        <v>38375</v>
      </c>
      <c r="C2861" s="375" t="s">
        <v>16</v>
      </c>
      <c r="D2861" s="81">
        <v>207.19</v>
      </c>
      <c r="E2861" s="81">
        <f t="shared" si="44"/>
        <v>168.45</v>
      </c>
    </row>
    <row r="2862" spans="1:5" ht="12" customHeight="1">
      <c r="A2862" s="375" t="s">
        <v>38376</v>
      </c>
      <c r="B2862" s="80" t="s">
        <v>38377</v>
      </c>
      <c r="C2862" s="375" t="s">
        <v>16</v>
      </c>
      <c r="D2862" s="81">
        <v>201.75</v>
      </c>
      <c r="E2862" s="81">
        <f t="shared" si="44"/>
        <v>164.03</v>
      </c>
    </row>
    <row r="2863" spans="1:5" ht="12" customHeight="1">
      <c r="A2863" s="375" t="s">
        <v>38378</v>
      </c>
      <c r="B2863" s="80" t="s">
        <v>38379</v>
      </c>
      <c r="C2863" s="375" t="s">
        <v>16</v>
      </c>
      <c r="D2863" s="81">
        <v>228.25</v>
      </c>
      <c r="E2863" s="81">
        <f t="shared" si="44"/>
        <v>185.57</v>
      </c>
    </row>
    <row r="2864" spans="1:5" ht="11.45" customHeight="1">
      <c r="A2864" s="375" t="s">
        <v>38380</v>
      </c>
      <c r="B2864" s="80" t="s">
        <v>38381</v>
      </c>
      <c r="C2864" s="375" t="s">
        <v>16</v>
      </c>
      <c r="D2864" s="81">
        <v>575.66</v>
      </c>
      <c r="E2864" s="81">
        <f t="shared" si="44"/>
        <v>468.02</v>
      </c>
    </row>
    <row r="2865" spans="1:5" ht="12" customHeight="1">
      <c r="A2865" s="375" t="s">
        <v>38382</v>
      </c>
      <c r="B2865" s="80" t="s">
        <v>38383</v>
      </c>
      <c r="C2865" s="375" t="s">
        <v>16</v>
      </c>
      <c r="D2865" s="81">
        <v>442.04</v>
      </c>
      <c r="E2865" s="81">
        <f t="shared" si="44"/>
        <v>359.39</v>
      </c>
    </row>
    <row r="2866" spans="1:5" ht="12" customHeight="1">
      <c r="A2866" s="375" t="s">
        <v>38384</v>
      </c>
      <c r="B2866" s="80" t="s">
        <v>38385</v>
      </c>
      <c r="C2866" s="375" t="s">
        <v>16</v>
      </c>
      <c r="D2866" s="81">
        <v>154.04</v>
      </c>
      <c r="E2866" s="81">
        <f t="shared" si="44"/>
        <v>125.24</v>
      </c>
    </row>
    <row r="2867" spans="1:5" ht="12" customHeight="1">
      <c r="A2867" s="375" t="s">
        <v>38386</v>
      </c>
      <c r="B2867" s="80" t="s">
        <v>37616</v>
      </c>
      <c r="C2867" s="375" t="s">
        <v>16</v>
      </c>
      <c r="D2867" s="81">
        <v>187.08</v>
      </c>
      <c r="E2867" s="81">
        <f t="shared" si="44"/>
        <v>152.1</v>
      </c>
    </row>
    <row r="2868" spans="1:5" ht="11.45" customHeight="1">
      <c r="A2868" s="375" t="s">
        <v>38387</v>
      </c>
      <c r="B2868" s="80" t="s">
        <v>37618</v>
      </c>
      <c r="C2868" s="375" t="s">
        <v>16</v>
      </c>
      <c r="D2868" s="81">
        <v>190.16</v>
      </c>
      <c r="E2868" s="81">
        <f t="shared" si="44"/>
        <v>154.61000000000001</v>
      </c>
    </row>
    <row r="2869" spans="1:5" ht="12" customHeight="1">
      <c r="A2869" s="375" t="s">
        <v>38388</v>
      </c>
      <c r="B2869" s="80" t="s">
        <v>38389</v>
      </c>
      <c r="C2869" s="375" t="s">
        <v>16</v>
      </c>
      <c r="D2869" s="81">
        <v>286.75</v>
      </c>
      <c r="E2869" s="81">
        <f t="shared" si="44"/>
        <v>233.14</v>
      </c>
    </row>
    <row r="2870" spans="1:5" ht="12" customHeight="1">
      <c r="A2870" s="375" t="s">
        <v>38390</v>
      </c>
      <c r="B2870" s="80" t="s">
        <v>37596</v>
      </c>
      <c r="C2870" s="375" t="s">
        <v>16</v>
      </c>
      <c r="D2870" s="81">
        <v>115.76</v>
      </c>
      <c r="E2870" s="81">
        <f t="shared" si="44"/>
        <v>94.12</v>
      </c>
    </row>
    <row r="2871" spans="1:5" ht="12" customHeight="1">
      <c r="A2871" s="375" t="s">
        <v>38391</v>
      </c>
      <c r="B2871" s="80" t="s">
        <v>38392</v>
      </c>
      <c r="C2871" s="375" t="s">
        <v>16</v>
      </c>
      <c r="D2871" s="81">
        <v>152.18</v>
      </c>
      <c r="E2871" s="81">
        <f t="shared" si="44"/>
        <v>123.73</v>
      </c>
    </row>
    <row r="2872" spans="1:5" ht="11.45" customHeight="1">
      <c r="A2872" s="375" t="s">
        <v>38393</v>
      </c>
      <c r="B2872" s="80" t="s">
        <v>33506</v>
      </c>
      <c r="C2872" s="375" t="s">
        <v>15</v>
      </c>
      <c r="D2872" s="81">
        <v>12.1</v>
      </c>
      <c r="E2872" s="81">
        <f t="shared" si="44"/>
        <v>9.84</v>
      </c>
    </row>
    <row r="2873" spans="1:5" ht="12" customHeight="1">
      <c r="A2873" s="375" t="s">
        <v>38394</v>
      </c>
      <c r="B2873" s="80" t="s">
        <v>38395</v>
      </c>
      <c r="C2873" s="375" t="s">
        <v>13</v>
      </c>
      <c r="D2873" s="81">
        <v>84.71</v>
      </c>
      <c r="E2873" s="81">
        <f t="shared" si="44"/>
        <v>68.87</v>
      </c>
    </row>
    <row r="2874" spans="1:5" ht="12" customHeight="1">
      <c r="A2874" s="375" t="s">
        <v>38396</v>
      </c>
      <c r="B2874" s="80" t="s">
        <v>38164</v>
      </c>
      <c r="C2874" s="375" t="s">
        <v>102</v>
      </c>
      <c r="D2874" s="81">
        <v>20.94</v>
      </c>
      <c r="E2874" s="81">
        <f t="shared" si="44"/>
        <v>17.03</v>
      </c>
    </row>
    <row r="2875" spans="1:5" ht="12" customHeight="1">
      <c r="A2875" s="375" t="s">
        <v>38397</v>
      </c>
      <c r="B2875" s="80" t="s">
        <v>38398</v>
      </c>
      <c r="C2875" s="375" t="s">
        <v>16</v>
      </c>
      <c r="D2875" s="81">
        <v>54.24</v>
      </c>
      <c r="E2875" s="81">
        <f t="shared" si="44"/>
        <v>44.1</v>
      </c>
    </row>
    <row r="2876" spans="1:5" ht="12" customHeight="1">
      <c r="A2876" s="375" t="s">
        <v>38399</v>
      </c>
      <c r="B2876" s="80" t="s">
        <v>33316</v>
      </c>
      <c r="C2876" s="375" t="s">
        <v>16</v>
      </c>
      <c r="D2876" s="81">
        <v>14.6</v>
      </c>
      <c r="E2876" s="81">
        <f t="shared" si="44"/>
        <v>11.87</v>
      </c>
    </row>
    <row r="2877" spans="1:5" ht="11.45" customHeight="1">
      <c r="A2877" s="375" t="s">
        <v>38400</v>
      </c>
      <c r="B2877" s="80" t="s">
        <v>37707</v>
      </c>
      <c r="C2877" s="375" t="s">
        <v>16</v>
      </c>
      <c r="D2877" s="81">
        <v>127.51</v>
      </c>
      <c r="E2877" s="81">
        <f t="shared" si="44"/>
        <v>103.67</v>
      </c>
    </row>
    <row r="2878" spans="1:5" ht="12" customHeight="1">
      <c r="A2878" s="374" t="s">
        <v>38401</v>
      </c>
      <c r="B2878" s="80" t="s">
        <v>38402</v>
      </c>
      <c r="C2878" s="374" t="s">
        <v>16</v>
      </c>
      <c r="D2878" s="82">
        <v>87.46</v>
      </c>
      <c r="E2878" s="81">
        <f t="shared" si="44"/>
        <v>71.11</v>
      </c>
    </row>
    <row r="2879" spans="1:5" ht="12" customHeight="1">
      <c r="A2879" s="374" t="s">
        <v>38403</v>
      </c>
      <c r="B2879" s="80" t="s">
        <v>38404</v>
      </c>
      <c r="C2879" s="374" t="s">
        <v>16</v>
      </c>
      <c r="D2879" s="82">
        <v>93.78</v>
      </c>
      <c r="E2879" s="81">
        <f t="shared" si="44"/>
        <v>76.25</v>
      </c>
    </row>
    <row r="2880" spans="1:5" ht="12" customHeight="1">
      <c r="A2880" s="374" t="s">
        <v>38405</v>
      </c>
      <c r="B2880" s="80" t="s">
        <v>38406</v>
      </c>
      <c r="C2880" s="374" t="s">
        <v>33278</v>
      </c>
      <c r="D2880" s="82">
        <v>710.02</v>
      </c>
      <c r="E2880" s="81">
        <f t="shared" si="44"/>
        <v>577.26</v>
      </c>
    </row>
    <row r="2881" spans="1:5" ht="12" customHeight="1">
      <c r="A2881" s="375" t="s">
        <v>38407</v>
      </c>
      <c r="B2881" s="80" t="s">
        <v>38408</v>
      </c>
      <c r="C2881" s="375" t="s">
        <v>16</v>
      </c>
      <c r="D2881" s="81">
        <v>9.3800000000000008</v>
      </c>
      <c r="E2881" s="81">
        <f t="shared" si="44"/>
        <v>7.63</v>
      </c>
    </row>
    <row r="2882" spans="1:5" ht="11.45" customHeight="1">
      <c r="A2882" s="375" t="s">
        <v>38409</v>
      </c>
      <c r="B2882" s="80" t="s">
        <v>38410</v>
      </c>
      <c r="C2882" s="375" t="s">
        <v>16</v>
      </c>
      <c r="D2882" s="81">
        <v>41.14</v>
      </c>
      <c r="E2882" s="81">
        <f t="shared" si="44"/>
        <v>33.450000000000003</v>
      </c>
    </row>
    <row r="2883" spans="1:5" ht="12" customHeight="1">
      <c r="A2883" s="375" t="s">
        <v>38411</v>
      </c>
      <c r="B2883" s="80" t="s">
        <v>38412</v>
      </c>
      <c r="C2883" s="375" t="s">
        <v>16</v>
      </c>
      <c r="D2883" s="81">
        <v>83.78</v>
      </c>
      <c r="E2883" s="81">
        <f t="shared" si="44"/>
        <v>68.12</v>
      </c>
    </row>
    <row r="2884" spans="1:5" ht="12" customHeight="1">
      <c r="A2884" s="375" t="s">
        <v>38413</v>
      </c>
      <c r="B2884" s="80" t="s">
        <v>38414</v>
      </c>
      <c r="C2884" s="375" t="s">
        <v>16</v>
      </c>
      <c r="D2884" s="81">
        <v>90.11</v>
      </c>
      <c r="E2884" s="81">
        <f t="shared" si="44"/>
        <v>73.27</v>
      </c>
    </row>
    <row r="2885" spans="1:5" ht="12" customHeight="1">
      <c r="A2885" s="375" t="s">
        <v>38415</v>
      </c>
      <c r="B2885" s="80" t="s">
        <v>38416</v>
      </c>
      <c r="C2885" s="375" t="s">
        <v>16</v>
      </c>
      <c r="D2885" s="81">
        <v>1.46</v>
      </c>
      <c r="E2885" s="81">
        <f t="shared" ref="E2885:E2948" si="45">ROUNDUP(D2885/1.23,2)</f>
        <v>1.19</v>
      </c>
    </row>
    <row r="2886" spans="1:5" ht="11.45" customHeight="1">
      <c r="A2886" s="375" t="s">
        <v>38417</v>
      </c>
      <c r="B2886" s="80" t="s">
        <v>38418</v>
      </c>
      <c r="C2886" s="375" t="s">
        <v>16</v>
      </c>
      <c r="D2886" s="81">
        <v>22.96</v>
      </c>
      <c r="E2886" s="81">
        <f t="shared" si="45"/>
        <v>18.670000000000002</v>
      </c>
    </row>
    <row r="2887" spans="1:5" ht="12" customHeight="1">
      <c r="A2887" s="375" t="s">
        <v>38419</v>
      </c>
      <c r="B2887" s="80" t="s">
        <v>38420</v>
      </c>
      <c r="C2887" s="375" t="s">
        <v>16</v>
      </c>
      <c r="D2887" s="81">
        <v>27.56</v>
      </c>
      <c r="E2887" s="81">
        <f t="shared" si="45"/>
        <v>22.41</v>
      </c>
    </row>
    <row r="2888" spans="1:5" ht="12" customHeight="1">
      <c r="A2888" s="375" t="s">
        <v>2156</v>
      </c>
      <c r="B2888" s="80" t="s">
        <v>38421</v>
      </c>
      <c r="C2888" s="375" t="s">
        <v>16</v>
      </c>
      <c r="D2888" s="81">
        <v>239.36</v>
      </c>
      <c r="E2888" s="81">
        <f t="shared" si="45"/>
        <v>194.61</v>
      </c>
    </row>
    <row r="2889" spans="1:5" ht="12" customHeight="1">
      <c r="A2889" s="375" t="s">
        <v>38422</v>
      </c>
      <c r="B2889" s="80" t="s">
        <v>38423</v>
      </c>
      <c r="C2889" s="375" t="s">
        <v>16</v>
      </c>
      <c r="D2889" s="81">
        <v>106.36</v>
      </c>
      <c r="E2889" s="81">
        <f t="shared" si="45"/>
        <v>86.48</v>
      </c>
    </row>
    <row r="2890" spans="1:5" ht="12" customHeight="1">
      <c r="A2890" s="375" t="s">
        <v>38424</v>
      </c>
      <c r="B2890" s="80" t="s">
        <v>38425</v>
      </c>
      <c r="C2890" s="375" t="s">
        <v>14</v>
      </c>
      <c r="D2890" s="81">
        <v>1029.74</v>
      </c>
      <c r="E2890" s="81">
        <f t="shared" si="45"/>
        <v>837.19</v>
      </c>
    </row>
    <row r="2891" spans="1:5" ht="11.45" customHeight="1">
      <c r="A2891" s="375" t="s">
        <v>38426</v>
      </c>
      <c r="B2891" s="80" t="s">
        <v>38427</v>
      </c>
      <c r="C2891" s="375" t="s">
        <v>14</v>
      </c>
      <c r="D2891" s="81">
        <v>140.12</v>
      </c>
      <c r="E2891" s="81">
        <f t="shared" si="45"/>
        <v>113.92</v>
      </c>
    </row>
    <row r="2892" spans="1:5" ht="12" customHeight="1">
      <c r="A2892" s="375" t="s">
        <v>38428</v>
      </c>
      <c r="B2892" s="80" t="s">
        <v>38429</v>
      </c>
      <c r="C2892" s="375" t="s">
        <v>14</v>
      </c>
      <c r="D2892" s="81">
        <v>365.94</v>
      </c>
      <c r="E2892" s="81">
        <f t="shared" si="45"/>
        <v>297.52</v>
      </c>
    </row>
    <row r="2893" spans="1:5" ht="12" customHeight="1">
      <c r="A2893" s="375" t="s">
        <v>33234</v>
      </c>
      <c r="B2893" s="80"/>
      <c r="C2893" s="375"/>
      <c r="D2893" s="81"/>
      <c r="E2893" s="81">
        <f t="shared" si="45"/>
        <v>0</v>
      </c>
    </row>
    <row r="2894" spans="1:5" ht="12" customHeight="1">
      <c r="A2894" s="375" t="s">
        <v>33235</v>
      </c>
      <c r="B2894" s="80" t="s">
        <v>14652</v>
      </c>
      <c r="C2894" s="375" t="s">
        <v>33236</v>
      </c>
      <c r="D2894" s="81"/>
      <c r="E2894" s="81">
        <f t="shared" si="45"/>
        <v>0</v>
      </c>
    </row>
    <row r="2895" spans="1:5" ht="12" customHeight="1">
      <c r="A2895" s="375"/>
      <c r="B2895" s="80"/>
      <c r="C2895" s="375"/>
      <c r="D2895" s="81"/>
      <c r="E2895" s="81">
        <f t="shared" si="45"/>
        <v>0</v>
      </c>
    </row>
    <row r="2896" spans="1:5" ht="11.45" customHeight="1">
      <c r="A2896" s="417" t="s">
        <v>38430</v>
      </c>
      <c r="B2896" s="418" t="s">
        <v>38431</v>
      </c>
      <c r="C2896" s="418" t="s">
        <v>14</v>
      </c>
      <c r="D2896" s="70">
        <v>1646.35</v>
      </c>
      <c r="E2896" s="81">
        <f t="shared" si="45"/>
        <v>1338.5</v>
      </c>
    </row>
    <row r="2897" spans="1:5" ht="12" customHeight="1">
      <c r="A2897" s="419" t="s">
        <v>38432</v>
      </c>
      <c r="B2897" s="376" t="s">
        <v>38433</v>
      </c>
      <c r="C2897" s="377" t="s">
        <v>14</v>
      </c>
      <c r="D2897" s="70">
        <v>415.79</v>
      </c>
      <c r="E2897" s="81">
        <f t="shared" si="45"/>
        <v>338.05</v>
      </c>
    </row>
    <row r="2898" spans="1:5" ht="12" customHeight="1">
      <c r="A2898" s="420" t="s">
        <v>38434</v>
      </c>
      <c r="B2898" s="70" t="s">
        <v>38435</v>
      </c>
      <c r="C2898" s="70" t="s">
        <v>14</v>
      </c>
      <c r="D2898" s="70">
        <v>69.34</v>
      </c>
      <c r="E2898" s="81">
        <f t="shared" si="45"/>
        <v>56.38</v>
      </c>
    </row>
    <row r="2899" spans="1:5" ht="12" customHeight="1">
      <c r="A2899" s="375" t="s">
        <v>38436</v>
      </c>
      <c r="B2899" s="80" t="s">
        <v>38437</v>
      </c>
      <c r="C2899" s="375" t="s">
        <v>14</v>
      </c>
      <c r="D2899" s="81">
        <v>37.67</v>
      </c>
      <c r="E2899" s="81">
        <f t="shared" si="45"/>
        <v>30.63</v>
      </c>
    </row>
    <row r="2900" spans="1:5" ht="11.45" customHeight="1">
      <c r="A2900" s="375" t="s">
        <v>38438</v>
      </c>
      <c r="B2900" s="80" t="s">
        <v>38439</v>
      </c>
      <c r="C2900" s="375" t="s">
        <v>14</v>
      </c>
      <c r="D2900" s="81">
        <v>103.38</v>
      </c>
      <c r="E2900" s="81">
        <f t="shared" si="45"/>
        <v>84.05</v>
      </c>
    </row>
    <row r="2901" spans="1:5" ht="12" customHeight="1">
      <c r="A2901" s="375" t="s">
        <v>38440</v>
      </c>
      <c r="B2901" s="80" t="s">
        <v>38441</v>
      </c>
      <c r="C2901" s="375" t="s">
        <v>14</v>
      </c>
      <c r="D2901" s="81">
        <v>78.12</v>
      </c>
      <c r="E2901" s="81">
        <f t="shared" si="45"/>
        <v>63.52</v>
      </c>
    </row>
    <row r="2902" spans="1:5" ht="12" customHeight="1">
      <c r="A2902" s="375" t="s">
        <v>38442</v>
      </c>
      <c r="B2902" s="80" t="s">
        <v>38443</v>
      </c>
      <c r="C2902" s="375" t="s">
        <v>14</v>
      </c>
      <c r="D2902" s="81">
        <v>90.19</v>
      </c>
      <c r="E2902" s="81">
        <f t="shared" si="45"/>
        <v>73.33</v>
      </c>
    </row>
    <row r="2903" spans="1:5" ht="12" customHeight="1">
      <c r="A2903" s="375" t="s">
        <v>38444</v>
      </c>
      <c r="B2903" s="80" t="s">
        <v>38445</v>
      </c>
      <c r="C2903" s="375" t="s">
        <v>14</v>
      </c>
      <c r="D2903" s="81">
        <v>58.35</v>
      </c>
      <c r="E2903" s="81">
        <f t="shared" si="45"/>
        <v>47.44</v>
      </c>
    </row>
    <row r="2904" spans="1:5" ht="12" customHeight="1">
      <c r="A2904" s="375" t="s">
        <v>38446</v>
      </c>
      <c r="B2904" s="80" t="s">
        <v>38447</v>
      </c>
      <c r="C2904" s="375" t="s">
        <v>14</v>
      </c>
      <c r="D2904" s="81">
        <v>75.650000000000006</v>
      </c>
      <c r="E2904" s="81">
        <f t="shared" si="45"/>
        <v>61.51</v>
      </c>
    </row>
    <row r="2905" spans="1:5" ht="11.45" customHeight="1">
      <c r="A2905" s="375" t="s">
        <v>38448</v>
      </c>
      <c r="B2905" s="80" t="s">
        <v>38449</v>
      </c>
      <c r="C2905" s="375" t="s">
        <v>16</v>
      </c>
      <c r="D2905" s="81">
        <v>134.88</v>
      </c>
      <c r="E2905" s="81">
        <f t="shared" si="45"/>
        <v>109.66</v>
      </c>
    </row>
    <row r="2906" spans="1:5" ht="12" customHeight="1">
      <c r="A2906" s="375" t="s">
        <v>38450</v>
      </c>
      <c r="B2906" s="80" t="s">
        <v>38451</v>
      </c>
      <c r="C2906" s="375" t="s">
        <v>16</v>
      </c>
      <c r="D2906" s="81">
        <v>114.66</v>
      </c>
      <c r="E2906" s="81">
        <f t="shared" si="45"/>
        <v>93.22</v>
      </c>
    </row>
    <row r="2907" spans="1:5" ht="12.95" customHeight="1">
      <c r="A2907" s="375" t="s">
        <v>38452</v>
      </c>
      <c r="B2907" s="80" t="s">
        <v>38453</v>
      </c>
      <c r="C2907" s="375" t="s">
        <v>16</v>
      </c>
      <c r="D2907" s="81">
        <v>211</v>
      </c>
      <c r="E2907" s="81">
        <f t="shared" si="45"/>
        <v>171.55</v>
      </c>
    </row>
    <row r="2908" spans="1:5" ht="169.5" customHeight="1">
      <c r="A2908" s="375" t="s">
        <v>38454</v>
      </c>
      <c r="B2908" s="80" t="s">
        <v>38455</v>
      </c>
      <c r="C2908" s="375" t="s">
        <v>16</v>
      </c>
      <c r="D2908" s="81">
        <v>372.55</v>
      </c>
      <c r="E2908" s="81">
        <f t="shared" si="45"/>
        <v>302.89</v>
      </c>
    </row>
    <row r="2909" spans="1:5" ht="45.95" customHeight="1">
      <c r="A2909" s="375" t="s">
        <v>38456</v>
      </c>
      <c r="B2909" s="80" t="s">
        <v>38457</v>
      </c>
      <c r="C2909" s="375" t="s">
        <v>16</v>
      </c>
      <c r="D2909" s="81">
        <v>138.65</v>
      </c>
      <c r="E2909" s="81">
        <f t="shared" si="45"/>
        <v>112.73</v>
      </c>
    </row>
    <row r="2910" spans="1:5" ht="12" customHeight="1">
      <c r="A2910" s="375" t="s">
        <v>38458</v>
      </c>
      <c r="B2910" s="80" t="s">
        <v>38459</v>
      </c>
      <c r="C2910" s="375" t="s">
        <v>16</v>
      </c>
      <c r="D2910" s="81">
        <v>135.15</v>
      </c>
      <c r="E2910" s="81">
        <f t="shared" si="45"/>
        <v>109.88</v>
      </c>
    </row>
    <row r="2911" spans="1:5" ht="12" customHeight="1">
      <c r="A2911" s="375" t="s">
        <v>38460</v>
      </c>
      <c r="B2911" s="80" t="s">
        <v>38461</v>
      </c>
      <c r="C2911" s="375" t="s">
        <v>16</v>
      </c>
      <c r="D2911" s="81">
        <v>179.99</v>
      </c>
      <c r="E2911" s="81">
        <f t="shared" si="45"/>
        <v>146.34</v>
      </c>
    </row>
    <row r="2912" spans="1:5" ht="11.45" customHeight="1">
      <c r="A2912" s="375" t="s">
        <v>38462</v>
      </c>
      <c r="B2912" s="80" t="s">
        <v>38463</v>
      </c>
      <c r="C2912" s="375" t="s">
        <v>16</v>
      </c>
      <c r="D2912" s="81">
        <v>103.01</v>
      </c>
      <c r="E2912" s="81">
        <f t="shared" si="45"/>
        <v>83.75</v>
      </c>
    </row>
    <row r="2913" spans="1:5" ht="12" customHeight="1">
      <c r="A2913" s="375" t="s">
        <v>38464</v>
      </c>
      <c r="B2913" s="80" t="s">
        <v>38465</v>
      </c>
      <c r="C2913" s="375" t="s">
        <v>33278</v>
      </c>
      <c r="D2913" s="81">
        <v>710.02</v>
      </c>
      <c r="E2913" s="81">
        <f t="shared" si="45"/>
        <v>577.26</v>
      </c>
    </row>
    <row r="2914" spans="1:5" ht="12" customHeight="1">
      <c r="A2914" s="375" t="s">
        <v>38466</v>
      </c>
      <c r="B2914" s="80" t="s">
        <v>38467</v>
      </c>
      <c r="C2914" s="375" t="s">
        <v>14</v>
      </c>
      <c r="D2914" s="81">
        <v>81.92</v>
      </c>
      <c r="E2914" s="81">
        <f t="shared" si="45"/>
        <v>66.61</v>
      </c>
    </row>
    <row r="2915" spans="1:5" ht="12" customHeight="1">
      <c r="A2915" s="375" t="s">
        <v>38468</v>
      </c>
      <c r="B2915" s="80" t="s">
        <v>38469</v>
      </c>
      <c r="C2915" s="375" t="s">
        <v>16</v>
      </c>
      <c r="D2915" s="81">
        <v>341.47</v>
      </c>
      <c r="E2915" s="81">
        <f t="shared" si="45"/>
        <v>277.62</v>
      </c>
    </row>
    <row r="2916" spans="1:5" ht="12" customHeight="1">
      <c r="A2916" s="375" t="s">
        <v>38470</v>
      </c>
      <c r="B2916" s="80" t="s">
        <v>38471</v>
      </c>
      <c r="C2916" s="375" t="s">
        <v>16</v>
      </c>
      <c r="D2916" s="81">
        <v>370.43</v>
      </c>
      <c r="E2916" s="81">
        <f t="shared" si="45"/>
        <v>301.17</v>
      </c>
    </row>
    <row r="2917" spans="1:5" ht="11.45" customHeight="1">
      <c r="A2917" s="375" t="s">
        <v>38472</v>
      </c>
      <c r="B2917" s="80" t="s">
        <v>38473</v>
      </c>
      <c r="C2917" s="375" t="s">
        <v>16</v>
      </c>
      <c r="D2917" s="81">
        <v>162.19</v>
      </c>
      <c r="E2917" s="81">
        <f t="shared" si="45"/>
        <v>131.87</v>
      </c>
    </row>
    <row r="2918" spans="1:5" ht="12" customHeight="1">
      <c r="A2918" s="375" t="s">
        <v>38474</v>
      </c>
      <c r="B2918" s="80" t="s">
        <v>38475</v>
      </c>
      <c r="C2918" s="375" t="s">
        <v>16</v>
      </c>
      <c r="D2918" s="81">
        <v>1331.37</v>
      </c>
      <c r="E2918" s="81">
        <f t="shared" si="45"/>
        <v>1082.42</v>
      </c>
    </row>
    <row r="2919" spans="1:5" ht="12" customHeight="1">
      <c r="A2919" s="375" t="s">
        <v>38476</v>
      </c>
      <c r="B2919" s="80" t="s">
        <v>38477</v>
      </c>
      <c r="C2919" s="375" t="s">
        <v>16</v>
      </c>
      <c r="D2919" s="81">
        <v>110.95</v>
      </c>
      <c r="E2919" s="81">
        <f t="shared" si="45"/>
        <v>90.21</v>
      </c>
    </row>
    <row r="2920" spans="1:5" ht="12" customHeight="1">
      <c r="A2920" s="375" t="s">
        <v>38478</v>
      </c>
      <c r="B2920" s="80" t="s">
        <v>38479</v>
      </c>
      <c r="C2920" s="375" t="s">
        <v>16</v>
      </c>
      <c r="D2920" s="81">
        <v>133.04</v>
      </c>
      <c r="E2920" s="81">
        <f t="shared" si="45"/>
        <v>108.17</v>
      </c>
    </row>
    <row r="2921" spans="1:5" ht="11.45" customHeight="1">
      <c r="A2921" s="375" t="s">
        <v>38480</v>
      </c>
      <c r="B2921" s="80" t="s">
        <v>38481</v>
      </c>
      <c r="C2921" s="375" t="s">
        <v>16</v>
      </c>
      <c r="D2921" s="81">
        <v>231.51</v>
      </c>
      <c r="E2921" s="81">
        <f t="shared" si="45"/>
        <v>188.22</v>
      </c>
    </row>
    <row r="2922" spans="1:5" ht="12" customHeight="1">
      <c r="A2922" s="375" t="s">
        <v>38482</v>
      </c>
      <c r="B2922" s="80" t="s">
        <v>38483</v>
      </c>
      <c r="C2922" s="375" t="s">
        <v>16</v>
      </c>
      <c r="D2922" s="81">
        <v>831.31</v>
      </c>
      <c r="E2922" s="81">
        <f t="shared" si="45"/>
        <v>675.87</v>
      </c>
    </row>
    <row r="2923" spans="1:5" ht="12" customHeight="1">
      <c r="A2923" s="375" t="s">
        <v>38484</v>
      </c>
      <c r="B2923" s="80" t="s">
        <v>38485</v>
      </c>
      <c r="C2923" s="375" t="s">
        <v>16</v>
      </c>
      <c r="D2923" s="81">
        <v>348.78</v>
      </c>
      <c r="E2923" s="81">
        <f t="shared" si="45"/>
        <v>283.57</v>
      </c>
    </row>
    <row r="2924" spans="1:5" ht="12" customHeight="1">
      <c r="A2924" s="375" t="s">
        <v>38486</v>
      </c>
      <c r="B2924" s="80" t="s">
        <v>38487</v>
      </c>
      <c r="C2924" s="375" t="s">
        <v>14</v>
      </c>
      <c r="D2924" s="81">
        <v>72.180000000000007</v>
      </c>
      <c r="E2924" s="81">
        <f t="shared" si="45"/>
        <v>58.69</v>
      </c>
    </row>
    <row r="2925" spans="1:5" ht="11.45" customHeight="1">
      <c r="A2925" s="375" t="s">
        <v>38488</v>
      </c>
      <c r="B2925" s="80" t="s">
        <v>38489</v>
      </c>
      <c r="C2925" s="375" t="s">
        <v>16</v>
      </c>
      <c r="D2925" s="81">
        <v>188.1</v>
      </c>
      <c r="E2925" s="81">
        <f t="shared" si="45"/>
        <v>152.93</v>
      </c>
    </row>
    <row r="2926" spans="1:5" ht="12" customHeight="1">
      <c r="A2926" s="375" t="s">
        <v>38490</v>
      </c>
      <c r="B2926" s="80" t="s">
        <v>38491</v>
      </c>
      <c r="C2926" s="375" t="s">
        <v>16</v>
      </c>
      <c r="D2926" s="81">
        <v>1040.95</v>
      </c>
      <c r="E2926" s="81">
        <f t="shared" si="45"/>
        <v>846.31</v>
      </c>
    </row>
    <row r="2927" spans="1:5" ht="12" customHeight="1">
      <c r="A2927" s="375" t="s">
        <v>38492</v>
      </c>
      <c r="B2927" s="80" t="s">
        <v>38493</v>
      </c>
      <c r="C2927" s="375" t="s">
        <v>16</v>
      </c>
      <c r="D2927" s="81">
        <v>114.51</v>
      </c>
      <c r="E2927" s="81">
        <f t="shared" si="45"/>
        <v>93.1</v>
      </c>
    </row>
    <row r="2928" spans="1:5" ht="12" customHeight="1">
      <c r="A2928" s="375" t="s">
        <v>38494</v>
      </c>
      <c r="B2928" s="80" t="s">
        <v>38495</v>
      </c>
      <c r="C2928" s="375" t="s">
        <v>16</v>
      </c>
      <c r="D2928" s="81">
        <v>342.67</v>
      </c>
      <c r="E2928" s="81">
        <f t="shared" si="45"/>
        <v>278.60000000000002</v>
      </c>
    </row>
    <row r="2929" spans="1:5" ht="12" customHeight="1">
      <c r="A2929" s="375" t="s">
        <v>38496</v>
      </c>
      <c r="B2929" s="80" t="s">
        <v>38497</v>
      </c>
      <c r="C2929" s="375" t="s">
        <v>14</v>
      </c>
      <c r="D2929" s="81">
        <v>371.04</v>
      </c>
      <c r="E2929" s="81">
        <f t="shared" si="45"/>
        <v>301.66000000000003</v>
      </c>
    </row>
    <row r="2930" spans="1:5" ht="11.45" customHeight="1">
      <c r="A2930" s="375" t="s">
        <v>38498</v>
      </c>
      <c r="B2930" s="80" t="s">
        <v>38499</v>
      </c>
      <c r="C2930" s="375" t="s">
        <v>14</v>
      </c>
      <c r="D2930" s="81">
        <v>411.84</v>
      </c>
      <c r="E2930" s="81">
        <f t="shared" si="45"/>
        <v>334.83</v>
      </c>
    </row>
    <row r="2931" spans="1:5" ht="12" customHeight="1">
      <c r="A2931" s="375" t="s">
        <v>38500</v>
      </c>
      <c r="B2931" s="80" t="s">
        <v>38501</v>
      </c>
      <c r="C2931" s="375" t="s">
        <v>14</v>
      </c>
      <c r="D2931" s="81">
        <v>488.69</v>
      </c>
      <c r="E2931" s="81">
        <f t="shared" si="45"/>
        <v>397.31</v>
      </c>
    </row>
    <row r="2932" spans="1:5" ht="21.95" customHeight="1">
      <c r="A2932" s="375" t="s">
        <v>38502</v>
      </c>
      <c r="B2932" s="80" t="s">
        <v>38503</v>
      </c>
      <c r="C2932" s="375" t="s">
        <v>14</v>
      </c>
      <c r="D2932" s="81">
        <v>353.18</v>
      </c>
      <c r="E2932" s="81">
        <f t="shared" si="45"/>
        <v>287.14</v>
      </c>
    </row>
    <row r="2933" spans="1:5" ht="21.95" customHeight="1">
      <c r="A2933" s="375" t="s">
        <v>38504</v>
      </c>
      <c r="B2933" s="80" t="s">
        <v>38505</v>
      </c>
      <c r="C2933" s="375" t="s">
        <v>14</v>
      </c>
      <c r="D2933" s="81">
        <v>692.54</v>
      </c>
      <c r="E2933" s="81">
        <f t="shared" si="45"/>
        <v>563.04999999999995</v>
      </c>
    </row>
    <row r="2934" spans="1:5" ht="21.95" customHeight="1">
      <c r="A2934" s="375" t="s">
        <v>38506</v>
      </c>
      <c r="B2934" s="80" t="s">
        <v>38507</v>
      </c>
      <c r="C2934" s="375" t="s">
        <v>14</v>
      </c>
      <c r="D2934" s="81">
        <v>582.79999999999995</v>
      </c>
      <c r="E2934" s="81">
        <f t="shared" si="45"/>
        <v>473.83</v>
      </c>
    </row>
    <row r="2935" spans="1:5" ht="21.95" customHeight="1">
      <c r="A2935" s="375" t="s">
        <v>38508</v>
      </c>
      <c r="B2935" s="80" t="s">
        <v>38509</v>
      </c>
      <c r="C2935" s="375" t="s">
        <v>14</v>
      </c>
      <c r="D2935" s="81">
        <v>469.62</v>
      </c>
      <c r="E2935" s="81">
        <f t="shared" si="45"/>
        <v>381.81</v>
      </c>
    </row>
    <row r="2936" spans="1:5" ht="21.95" customHeight="1">
      <c r="A2936" s="375" t="s">
        <v>38510</v>
      </c>
      <c r="B2936" s="80" t="s">
        <v>38511</v>
      </c>
      <c r="C2936" s="375" t="s">
        <v>14</v>
      </c>
      <c r="D2936" s="81">
        <v>562</v>
      </c>
      <c r="E2936" s="81">
        <f t="shared" si="45"/>
        <v>456.92</v>
      </c>
    </row>
    <row r="2937" spans="1:5" ht="21.95" customHeight="1">
      <c r="A2937" s="375" t="s">
        <v>38512</v>
      </c>
      <c r="B2937" s="80" t="s">
        <v>38513</v>
      </c>
      <c r="C2937" s="375" t="s">
        <v>14</v>
      </c>
      <c r="D2937" s="81">
        <v>31.84</v>
      </c>
      <c r="E2937" s="81">
        <f t="shared" si="45"/>
        <v>25.89</v>
      </c>
    </row>
    <row r="2938" spans="1:5" ht="12" customHeight="1">
      <c r="A2938" s="375" t="s">
        <v>38514</v>
      </c>
      <c r="B2938" s="80" t="s">
        <v>38515</v>
      </c>
      <c r="C2938" s="375" t="s">
        <v>14</v>
      </c>
      <c r="D2938" s="81">
        <v>31.61</v>
      </c>
      <c r="E2938" s="81">
        <f t="shared" si="45"/>
        <v>25.7</v>
      </c>
    </row>
    <row r="2939" spans="1:5" ht="12" customHeight="1">
      <c r="A2939" s="375" t="s">
        <v>38516</v>
      </c>
      <c r="B2939" s="80" t="s">
        <v>38517</v>
      </c>
      <c r="C2939" s="375" t="s">
        <v>14</v>
      </c>
      <c r="D2939" s="81">
        <v>30.74</v>
      </c>
      <c r="E2939" s="81">
        <f t="shared" si="45"/>
        <v>25</v>
      </c>
    </row>
    <row r="2940" spans="1:5" ht="12" customHeight="1">
      <c r="A2940" s="375" t="s">
        <v>38518</v>
      </c>
      <c r="B2940" s="80" t="s">
        <v>38519</v>
      </c>
      <c r="C2940" s="375" t="s">
        <v>14</v>
      </c>
      <c r="D2940" s="81">
        <v>54.04</v>
      </c>
      <c r="E2940" s="81">
        <f t="shared" si="45"/>
        <v>43.94</v>
      </c>
    </row>
    <row r="2941" spans="1:5" ht="11.45" customHeight="1">
      <c r="A2941" s="375" t="s">
        <v>38520</v>
      </c>
      <c r="B2941" s="80" t="s">
        <v>38521</v>
      </c>
      <c r="C2941" s="375" t="s">
        <v>14</v>
      </c>
      <c r="D2941" s="81">
        <v>60.39</v>
      </c>
      <c r="E2941" s="81">
        <f t="shared" si="45"/>
        <v>49.1</v>
      </c>
    </row>
    <row r="2942" spans="1:5" ht="12" customHeight="1">
      <c r="A2942" s="375" t="s">
        <v>38522</v>
      </c>
      <c r="B2942" s="80" t="s">
        <v>38523</v>
      </c>
      <c r="C2942" s="375" t="s">
        <v>14</v>
      </c>
      <c r="D2942" s="81">
        <v>38.47</v>
      </c>
      <c r="E2942" s="81">
        <f t="shared" si="45"/>
        <v>31.28</v>
      </c>
    </row>
    <row r="2943" spans="1:5" ht="12" customHeight="1">
      <c r="A2943" s="375" t="s">
        <v>38524</v>
      </c>
      <c r="B2943" s="80" t="s">
        <v>38525</v>
      </c>
      <c r="C2943" s="375" t="s">
        <v>14</v>
      </c>
      <c r="D2943" s="81">
        <v>30.01</v>
      </c>
      <c r="E2943" s="81">
        <f t="shared" si="45"/>
        <v>24.4</v>
      </c>
    </row>
    <row r="2944" spans="1:5" ht="12" customHeight="1">
      <c r="A2944" s="375" t="s">
        <v>38526</v>
      </c>
      <c r="B2944" s="80" t="s">
        <v>38527</v>
      </c>
      <c r="C2944" s="375" t="s">
        <v>14</v>
      </c>
      <c r="D2944" s="81">
        <v>30.18</v>
      </c>
      <c r="E2944" s="81">
        <f t="shared" si="45"/>
        <v>24.54</v>
      </c>
    </row>
    <row r="2945" spans="1:5" ht="11.45" customHeight="1">
      <c r="A2945" s="375" t="s">
        <v>38528</v>
      </c>
      <c r="B2945" s="80" t="s">
        <v>38529</v>
      </c>
      <c r="C2945" s="375" t="s">
        <v>14</v>
      </c>
      <c r="D2945" s="81">
        <v>118.04</v>
      </c>
      <c r="E2945" s="81">
        <f t="shared" si="45"/>
        <v>95.97</v>
      </c>
    </row>
    <row r="2946" spans="1:5" ht="12" customHeight="1">
      <c r="A2946" s="375" t="s">
        <v>33234</v>
      </c>
      <c r="B2946" s="80"/>
      <c r="C2946" s="375"/>
      <c r="D2946" s="81"/>
      <c r="E2946" s="81">
        <f t="shared" si="45"/>
        <v>0</v>
      </c>
    </row>
    <row r="2947" spans="1:5" ht="12" customHeight="1">
      <c r="A2947" s="375" t="s">
        <v>33235</v>
      </c>
      <c r="B2947" s="80" t="s">
        <v>14652</v>
      </c>
      <c r="C2947" s="375" t="s">
        <v>33236</v>
      </c>
      <c r="D2947" s="81"/>
      <c r="E2947" s="81">
        <f t="shared" si="45"/>
        <v>0</v>
      </c>
    </row>
    <row r="2948" spans="1:5" ht="12" customHeight="1">
      <c r="A2948" s="375"/>
      <c r="B2948" s="80"/>
      <c r="C2948" s="375"/>
      <c r="D2948" s="81"/>
      <c r="E2948" s="81">
        <f t="shared" si="45"/>
        <v>0</v>
      </c>
    </row>
    <row r="2949" spans="1:5" ht="12" customHeight="1">
      <c r="A2949" s="375" t="s">
        <v>38530</v>
      </c>
      <c r="B2949" s="80" t="s">
        <v>38531</v>
      </c>
      <c r="C2949" s="375" t="s">
        <v>14</v>
      </c>
      <c r="D2949" s="81">
        <v>100.86</v>
      </c>
      <c r="E2949" s="81">
        <f t="shared" ref="E2949:E3012" si="46">ROUNDUP(D2949/1.23,2)</f>
        <v>82</v>
      </c>
    </row>
    <row r="2950" spans="1:5" ht="11.45" customHeight="1">
      <c r="A2950" s="417" t="s">
        <v>38532</v>
      </c>
      <c r="B2950" s="418" t="s">
        <v>38533</v>
      </c>
      <c r="C2950" s="418" t="s">
        <v>14</v>
      </c>
      <c r="D2950" s="70">
        <v>139.07</v>
      </c>
      <c r="E2950" s="81">
        <f t="shared" si="46"/>
        <v>113.07</v>
      </c>
    </row>
    <row r="2951" spans="1:5" ht="12" customHeight="1">
      <c r="A2951" s="419" t="s">
        <v>38534</v>
      </c>
      <c r="B2951" s="376" t="s">
        <v>38535</v>
      </c>
      <c r="C2951" s="377" t="s">
        <v>14</v>
      </c>
      <c r="D2951" s="70">
        <v>122.05</v>
      </c>
      <c r="E2951" s="81">
        <f t="shared" si="46"/>
        <v>99.23</v>
      </c>
    </row>
    <row r="2952" spans="1:5" ht="12" customHeight="1">
      <c r="A2952" s="420" t="s">
        <v>38536</v>
      </c>
      <c r="B2952" s="70" t="s">
        <v>38537</v>
      </c>
      <c r="C2952" s="70" t="s">
        <v>14</v>
      </c>
      <c r="D2952" s="70">
        <v>81.099999999999994</v>
      </c>
      <c r="E2952" s="81">
        <f t="shared" si="46"/>
        <v>65.94</v>
      </c>
    </row>
    <row r="2953" spans="1:5" ht="12" customHeight="1">
      <c r="A2953" s="375" t="s">
        <v>38538</v>
      </c>
      <c r="B2953" s="80" t="s">
        <v>38539</v>
      </c>
      <c r="C2953" s="375" t="s">
        <v>14</v>
      </c>
      <c r="D2953" s="81">
        <v>176.7</v>
      </c>
      <c r="E2953" s="81">
        <f t="shared" si="46"/>
        <v>143.66</v>
      </c>
    </row>
    <row r="2954" spans="1:5" ht="11.45" customHeight="1">
      <c r="A2954" s="375" t="s">
        <v>38540</v>
      </c>
      <c r="B2954" s="80" t="s">
        <v>38541</v>
      </c>
      <c r="C2954" s="375" t="s">
        <v>14</v>
      </c>
      <c r="D2954" s="81">
        <v>201.79</v>
      </c>
      <c r="E2954" s="81">
        <f t="shared" si="46"/>
        <v>164.06</v>
      </c>
    </row>
    <row r="2955" spans="1:5" ht="12.95" customHeight="1">
      <c r="A2955" s="375" t="s">
        <v>38542</v>
      </c>
      <c r="B2955" s="80" t="s">
        <v>38543</v>
      </c>
      <c r="C2955" s="375" t="s">
        <v>14</v>
      </c>
      <c r="D2955" s="81">
        <v>228.81</v>
      </c>
      <c r="E2955" s="81">
        <f t="shared" si="46"/>
        <v>186.03</v>
      </c>
    </row>
    <row r="2956" spans="1:5" ht="169.5" customHeight="1">
      <c r="A2956" s="375" t="s">
        <v>38544</v>
      </c>
      <c r="B2956" s="80" t="s">
        <v>38545</v>
      </c>
      <c r="C2956" s="375" t="s">
        <v>14</v>
      </c>
      <c r="D2956" s="81">
        <v>377.84</v>
      </c>
      <c r="E2956" s="81">
        <f t="shared" si="46"/>
        <v>307.19</v>
      </c>
    </row>
    <row r="2957" spans="1:5" ht="45.95" customHeight="1">
      <c r="A2957" s="375" t="s">
        <v>38546</v>
      </c>
      <c r="B2957" s="80" t="s">
        <v>38547</v>
      </c>
      <c r="C2957" s="375" t="s">
        <v>14</v>
      </c>
      <c r="D2957" s="81">
        <v>404.65</v>
      </c>
      <c r="E2957" s="81">
        <f t="shared" si="46"/>
        <v>328.99</v>
      </c>
    </row>
    <row r="2958" spans="1:5" ht="12" customHeight="1">
      <c r="A2958" s="375" t="s">
        <v>38548</v>
      </c>
      <c r="B2958" s="80" t="s">
        <v>38549</v>
      </c>
      <c r="C2958" s="375" t="s">
        <v>14</v>
      </c>
      <c r="D2958" s="81">
        <v>365.75</v>
      </c>
      <c r="E2958" s="81">
        <f t="shared" si="46"/>
        <v>297.36</v>
      </c>
    </row>
    <row r="2959" spans="1:5" ht="12" customHeight="1">
      <c r="A2959" s="375" t="s">
        <v>38550</v>
      </c>
      <c r="B2959" s="80" t="s">
        <v>38551</v>
      </c>
      <c r="C2959" s="375" t="s">
        <v>14</v>
      </c>
      <c r="D2959" s="81">
        <v>382.62</v>
      </c>
      <c r="E2959" s="81">
        <f t="shared" si="46"/>
        <v>311.08</v>
      </c>
    </row>
    <row r="2960" spans="1:5" ht="11.45" customHeight="1">
      <c r="A2960" s="375" t="s">
        <v>38552</v>
      </c>
      <c r="B2960" s="80" t="s">
        <v>38553</v>
      </c>
      <c r="C2960" s="375" t="s">
        <v>14</v>
      </c>
      <c r="D2960" s="81">
        <v>560.20000000000005</v>
      </c>
      <c r="E2960" s="81">
        <f t="shared" si="46"/>
        <v>455.45</v>
      </c>
    </row>
    <row r="2961" spans="1:5" ht="12" customHeight="1">
      <c r="A2961" s="375" t="s">
        <v>38554</v>
      </c>
      <c r="B2961" s="80" t="s">
        <v>38555</v>
      </c>
      <c r="C2961" s="375" t="s">
        <v>14</v>
      </c>
      <c r="D2961" s="81">
        <v>366.48</v>
      </c>
      <c r="E2961" s="81">
        <f t="shared" si="46"/>
        <v>297.95999999999998</v>
      </c>
    </row>
    <row r="2962" spans="1:5" ht="12" customHeight="1">
      <c r="A2962" s="375" t="s">
        <v>38556</v>
      </c>
      <c r="B2962" s="80" t="s">
        <v>38557</v>
      </c>
      <c r="C2962" s="375" t="s">
        <v>14</v>
      </c>
      <c r="D2962" s="81">
        <v>324.72000000000003</v>
      </c>
      <c r="E2962" s="81">
        <f t="shared" si="46"/>
        <v>264</v>
      </c>
    </row>
    <row r="2963" spans="1:5" ht="12" customHeight="1">
      <c r="A2963" s="375" t="s">
        <v>38558</v>
      </c>
      <c r="B2963" s="80" t="s">
        <v>38559</v>
      </c>
      <c r="C2963" s="375" t="s">
        <v>14</v>
      </c>
      <c r="D2963" s="81">
        <v>583.07000000000005</v>
      </c>
      <c r="E2963" s="81">
        <f t="shared" si="46"/>
        <v>474.05</v>
      </c>
    </row>
    <row r="2964" spans="1:5" ht="12" customHeight="1">
      <c r="A2964" s="375" t="s">
        <v>38560</v>
      </c>
      <c r="B2964" s="80" t="s">
        <v>38561</v>
      </c>
      <c r="C2964" s="375" t="s">
        <v>14</v>
      </c>
      <c r="D2964" s="81">
        <v>481.48</v>
      </c>
      <c r="E2964" s="81">
        <f t="shared" si="46"/>
        <v>391.45</v>
      </c>
    </row>
    <row r="2965" spans="1:5" ht="11.45" customHeight="1">
      <c r="A2965" s="375" t="s">
        <v>38562</v>
      </c>
      <c r="B2965" s="80" t="s">
        <v>38563</v>
      </c>
      <c r="C2965" s="375" t="s">
        <v>14</v>
      </c>
      <c r="D2965" s="81">
        <v>463.29</v>
      </c>
      <c r="E2965" s="81">
        <f t="shared" si="46"/>
        <v>376.66</v>
      </c>
    </row>
    <row r="2966" spans="1:5" ht="12" customHeight="1">
      <c r="A2966" s="375" t="s">
        <v>38564</v>
      </c>
      <c r="B2966" s="80" t="s">
        <v>38565</v>
      </c>
      <c r="C2966" s="375" t="s">
        <v>14</v>
      </c>
      <c r="D2966" s="81">
        <v>446.91</v>
      </c>
      <c r="E2966" s="81">
        <f t="shared" si="46"/>
        <v>363.35</v>
      </c>
    </row>
    <row r="2967" spans="1:5" ht="12" customHeight="1">
      <c r="A2967" s="375" t="s">
        <v>38566</v>
      </c>
      <c r="B2967" s="80" t="s">
        <v>38567</v>
      </c>
      <c r="C2967" s="375" t="s">
        <v>14</v>
      </c>
      <c r="D2967" s="81">
        <v>532.44000000000005</v>
      </c>
      <c r="E2967" s="81">
        <f t="shared" si="46"/>
        <v>432.88</v>
      </c>
    </row>
    <row r="2968" spans="1:5" ht="12" customHeight="1">
      <c r="A2968" s="375" t="s">
        <v>38568</v>
      </c>
      <c r="B2968" s="80" t="s">
        <v>38569</v>
      </c>
      <c r="C2968" s="375" t="s">
        <v>14</v>
      </c>
      <c r="D2968" s="81">
        <v>388.67</v>
      </c>
      <c r="E2968" s="81">
        <f t="shared" si="46"/>
        <v>316</v>
      </c>
    </row>
    <row r="2969" spans="1:5" ht="22.5" customHeight="1">
      <c r="A2969" s="375" t="s">
        <v>38570</v>
      </c>
      <c r="B2969" s="80" t="s">
        <v>38571</v>
      </c>
      <c r="C2969" s="375" t="s">
        <v>14</v>
      </c>
      <c r="D2969" s="81">
        <v>479.78</v>
      </c>
      <c r="E2969" s="81">
        <f t="shared" si="46"/>
        <v>390.07</v>
      </c>
    </row>
    <row r="2970" spans="1:5" ht="11.45" customHeight="1">
      <c r="A2970" s="375" t="s">
        <v>38572</v>
      </c>
      <c r="B2970" s="80" t="s">
        <v>38573</v>
      </c>
      <c r="C2970" s="375" t="s">
        <v>14</v>
      </c>
      <c r="D2970" s="81">
        <v>352.38</v>
      </c>
      <c r="E2970" s="81">
        <f t="shared" si="46"/>
        <v>286.49</v>
      </c>
    </row>
    <row r="2971" spans="1:5" ht="12" customHeight="1">
      <c r="A2971" s="375" t="s">
        <v>38574</v>
      </c>
      <c r="B2971" s="80" t="s">
        <v>38575</v>
      </c>
      <c r="C2971" s="375" t="s">
        <v>14</v>
      </c>
      <c r="D2971" s="81">
        <v>370.74</v>
      </c>
      <c r="E2971" s="81">
        <f t="shared" si="46"/>
        <v>301.42</v>
      </c>
    </row>
    <row r="2972" spans="1:5" ht="12" customHeight="1">
      <c r="A2972" s="375" t="s">
        <v>38576</v>
      </c>
      <c r="B2972" s="80" t="s">
        <v>38577</v>
      </c>
      <c r="C2972" s="375" t="s">
        <v>14</v>
      </c>
      <c r="D2972" s="81">
        <v>747.8</v>
      </c>
      <c r="E2972" s="81">
        <f t="shared" si="46"/>
        <v>607.97</v>
      </c>
    </row>
    <row r="2973" spans="1:5" ht="32.450000000000003" customHeight="1">
      <c r="A2973" s="375" t="s">
        <v>38578</v>
      </c>
      <c r="B2973" s="80" t="s">
        <v>38579</v>
      </c>
      <c r="C2973" s="375" t="s">
        <v>14</v>
      </c>
      <c r="D2973" s="81">
        <v>356.66</v>
      </c>
      <c r="E2973" s="81">
        <f t="shared" si="46"/>
        <v>289.97000000000003</v>
      </c>
    </row>
    <row r="2974" spans="1:5" ht="21.95" customHeight="1">
      <c r="A2974" s="375" t="s">
        <v>38580</v>
      </c>
      <c r="B2974" s="80" t="s">
        <v>38581</v>
      </c>
      <c r="C2974" s="375" t="s">
        <v>14</v>
      </c>
      <c r="D2974" s="81">
        <v>388.6</v>
      </c>
      <c r="E2974" s="81">
        <f t="shared" si="46"/>
        <v>315.94</v>
      </c>
    </row>
    <row r="2975" spans="1:5" ht="12" customHeight="1">
      <c r="A2975" s="375" t="s">
        <v>38582</v>
      </c>
      <c r="B2975" s="80" t="s">
        <v>38583</v>
      </c>
      <c r="C2975" s="375" t="s">
        <v>14</v>
      </c>
      <c r="D2975" s="81">
        <v>729.88</v>
      </c>
      <c r="E2975" s="81">
        <f t="shared" si="46"/>
        <v>593.4</v>
      </c>
    </row>
    <row r="2976" spans="1:5" ht="12" customHeight="1">
      <c r="A2976" s="375" t="s">
        <v>38584</v>
      </c>
      <c r="B2976" s="80" t="s">
        <v>38585</v>
      </c>
      <c r="C2976" s="375" t="s">
        <v>14</v>
      </c>
      <c r="D2976" s="81">
        <v>380.97</v>
      </c>
      <c r="E2976" s="81">
        <f t="shared" si="46"/>
        <v>309.74</v>
      </c>
    </row>
    <row r="2977" spans="1:5" ht="12" customHeight="1">
      <c r="A2977" s="375" t="s">
        <v>38586</v>
      </c>
      <c r="B2977" s="80" t="s">
        <v>38587</v>
      </c>
      <c r="C2977" s="375" t="s">
        <v>14</v>
      </c>
      <c r="D2977" s="81">
        <v>310.86</v>
      </c>
      <c r="E2977" s="81">
        <f t="shared" si="46"/>
        <v>252.74</v>
      </c>
    </row>
    <row r="2978" spans="1:5" ht="11.45" customHeight="1">
      <c r="A2978" s="375" t="s">
        <v>38588</v>
      </c>
      <c r="B2978" s="80" t="s">
        <v>38589</v>
      </c>
      <c r="C2978" s="375" t="s">
        <v>14</v>
      </c>
      <c r="D2978" s="81">
        <v>331.13</v>
      </c>
      <c r="E2978" s="81">
        <f t="shared" si="46"/>
        <v>269.22000000000003</v>
      </c>
    </row>
    <row r="2979" spans="1:5" ht="21.95" customHeight="1">
      <c r="A2979" s="375" t="s">
        <v>38590</v>
      </c>
      <c r="B2979" s="80" t="s">
        <v>38591</v>
      </c>
      <c r="C2979" s="375" t="s">
        <v>14</v>
      </c>
      <c r="D2979" s="81">
        <v>317.07</v>
      </c>
      <c r="E2979" s="81">
        <f t="shared" si="46"/>
        <v>257.79000000000002</v>
      </c>
    </row>
    <row r="2980" spans="1:5" ht="21.95" customHeight="1">
      <c r="A2980" s="375" t="s">
        <v>38592</v>
      </c>
      <c r="B2980" s="80" t="s">
        <v>38593</v>
      </c>
      <c r="C2980" s="375" t="s">
        <v>14</v>
      </c>
      <c r="D2980" s="81">
        <v>481.99</v>
      </c>
      <c r="E2980" s="81">
        <f t="shared" si="46"/>
        <v>391.87</v>
      </c>
    </row>
    <row r="2981" spans="1:5" ht="12" customHeight="1">
      <c r="A2981" s="375" t="s">
        <v>38594</v>
      </c>
      <c r="B2981" s="80" t="s">
        <v>38595</v>
      </c>
      <c r="C2981" s="375" t="s">
        <v>14</v>
      </c>
      <c r="D2981" s="81">
        <v>439.55</v>
      </c>
      <c r="E2981" s="81">
        <f t="shared" si="46"/>
        <v>357.36</v>
      </c>
    </row>
    <row r="2982" spans="1:5" ht="21.95" customHeight="1">
      <c r="A2982" s="375" t="s">
        <v>38596</v>
      </c>
      <c r="B2982" s="80" t="s">
        <v>38597</v>
      </c>
      <c r="C2982" s="375" t="s">
        <v>14</v>
      </c>
      <c r="D2982" s="81">
        <v>458.96</v>
      </c>
      <c r="E2982" s="81">
        <f t="shared" si="46"/>
        <v>373.14</v>
      </c>
    </row>
    <row r="2983" spans="1:5" ht="32.450000000000003" customHeight="1">
      <c r="A2983" s="375" t="s">
        <v>38598</v>
      </c>
      <c r="B2983" s="80" t="s">
        <v>38599</v>
      </c>
      <c r="C2983" s="375" t="s">
        <v>14</v>
      </c>
      <c r="D2983" s="81">
        <v>431.92</v>
      </c>
      <c r="E2983" s="81">
        <f t="shared" si="46"/>
        <v>351.16</v>
      </c>
    </row>
    <row r="2984" spans="1:5" ht="12" customHeight="1">
      <c r="A2984" s="375" t="s">
        <v>38600</v>
      </c>
      <c r="B2984" s="80" t="s">
        <v>38601</v>
      </c>
      <c r="C2984" s="375" t="s">
        <v>14</v>
      </c>
      <c r="D2984" s="81">
        <v>512.03</v>
      </c>
      <c r="E2984" s="81">
        <f t="shared" si="46"/>
        <v>416.29</v>
      </c>
    </row>
    <row r="2985" spans="1:5" ht="21.95" customHeight="1">
      <c r="A2985" s="375" t="s">
        <v>38602</v>
      </c>
      <c r="B2985" s="80" t="s">
        <v>38603</v>
      </c>
      <c r="C2985" s="375" t="s">
        <v>14</v>
      </c>
      <c r="D2985" s="81">
        <v>461.74</v>
      </c>
      <c r="E2985" s="81">
        <f t="shared" si="46"/>
        <v>375.4</v>
      </c>
    </row>
    <row r="2986" spans="1:5" ht="32.450000000000003" customHeight="1">
      <c r="A2986" s="375" t="s">
        <v>38604</v>
      </c>
      <c r="B2986" s="80" t="s">
        <v>38605</v>
      </c>
      <c r="C2986" s="375" t="s">
        <v>14</v>
      </c>
      <c r="D2986" s="81">
        <v>328.13</v>
      </c>
      <c r="E2986" s="81">
        <f t="shared" si="46"/>
        <v>266.77999999999997</v>
      </c>
    </row>
    <row r="2987" spans="1:5" ht="12" customHeight="1">
      <c r="A2987" s="375" t="s">
        <v>38606</v>
      </c>
      <c r="B2987" s="80" t="s">
        <v>38607</v>
      </c>
      <c r="C2987" s="375" t="s">
        <v>14</v>
      </c>
      <c r="D2987" s="81">
        <v>427.06</v>
      </c>
      <c r="E2987" s="81">
        <f t="shared" si="46"/>
        <v>347.21</v>
      </c>
    </row>
    <row r="2988" spans="1:5" ht="12" customHeight="1">
      <c r="A2988" s="375" t="s">
        <v>38608</v>
      </c>
      <c r="B2988" s="80" t="s">
        <v>38609</v>
      </c>
      <c r="C2988" s="375" t="s">
        <v>14</v>
      </c>
      <c r="D2988" s="81">
        <v>504.62</v>
      </c>
      <c r="E2988" s="81">
        <f t="shared" si="46"/>
        <v>410.27</v>
      </c>
    </row>
    <row r="2989" spans="1:5" ht="12" customHeight="1">
      <c r="A2989" s="375" t="s">
        <v>2164</v>
      </c>
      <c r="B2989" s="80" t="s">
        <v>38610</v>
      </c>
      <c r="C2989" s="375" t="s">
        <v>14</v>
      </c>
      <c r="D2989" s="81">
        <v>89.28</v>
      </c>
      <c r="E2989" s="81">
        <f t="shared" si="46"/>
        <v>72.59</v>
      </c>
    </row>
    <row r="2990" spans="1:5" ht="11.45" customHeight="1">
      <c r="A2990" s="375" t="s">
        <v>38611</v>
      </c>
      <c r="B2990" s="80" t="s">
        <v>38612</v>
      </c>
      <c r="C2990" s="375" t="s">
        <v>14</v>
      </c>
      <c r="D2990" s="81">
        <v>117.37</v>
      </c>
      <c r="E2990" s="81">
        <f t="shared" si="46"/>
        <v>95.43</v>
      </c>
    </row>
    <row r="2991" spans="1:5" ht="12" customHeight="1">
      <c r="A2991" s="375" t="s">
        <v>38613</v>
      </c>
      <c r="B2991" s="80" t="s">
        <v>38614</v>
      </c>
      <c r="C2991" s="375" t="s">
        <v>14</v>
      </c>
      <c r="D2991" s="81">
        <v>67.72</v>
      </c>
      <c r="E2991" s="81">
        <f t="shared" si="46"/>
        <v>55.06</v>
      </c>
    </row>
    <row r="2992" spans="1:5" ht="12" customHeight="1">
      <c r="A2992" s="375" t="s">
        <v>38615</v>
      </c>
      <c r="B2992" s="80" t="s">
        <v>38616</v>
      </c>
      <c r="C2992" s="375" t="s">
        <v>16</v>
      </c>
      <c r="D2992" s="81">
        <v>313.01</v>
      </c>
      <c r="E2992" s="81">
        <f t="shared" si="46"/>
        <v>254.48</v>
      </c>
    </row>
    <row r="2993" spans="1:5" ht="12" customHeight="1">
      <c r="A2993" s="375" t="s">
        <v>38617</v>
      </c>
      <c r="B2993" s="80" t="s">
        <v>38618</v>
      </c>
      <c r="C2993" s="375" t="s">
        <v>14</v>
      </c>
      <c r="D2993" s="81">
        <v>115.29</v>
      </c>
      <c r="E2993" s="81">
        <f t="shared" si="46"/>
        <v>93.74</v>
      </c>
    </row>
    <row r="2994" spans="1:5" ht="11.45" customHeight="1">
      <c r="A2994" s="375" t="s">
        <v>38619</v>
      </c>
      <c r="B2994" s="80" t="s">
        <v>38620</v>
      </c>
      <c r="C2994" s="375" t="s">
        <v>16</v>
      </c>
      <c r="D2994" s="81">
        <v>183.59</v>
      </c>
      <c r="E2994" s="81">
        <f t="shared" si="46"/>
        <v>149.27000000000001</v>
      </c>
    </row>
    <row r="2995" spans="1:5" ht="12" customHeight="1">
      <c r="A2995" s="375" t="s">
        <v>38621</v>
      </c>
      <c r="B2995" s="80" t="s">
        <v>38622</v>
      </c>
      <c r="C2995" s="375" t="s">
        <v>14</v>
      </c>
      <c r="D2995" s="81">
        <v>61.65</v>
      </c>
      <c r="E2995" s="81">
        <f t="shared" si="46"/>
        <v>50.13</v>
      </c>
    </row>
    <row r="2996" spans="1:5" ht="12" customHeight="1">
      <c r="A2996" s="375" t="s">
        <v>38623</v>
      </c>
      <c r="B2996" s="80" t="s">
        <v>38624</v>
      </c>
      <c r="C2996" s="375" t="s">
        <v>14</v>
      </c>
      <c r="D2996" s="81">
        <v>93.54</v>
      </c>
      <c r="E2996" s="81">
        <f t="shared" si="46"/>
        <v>76.05</v>
      </c>
    </row>
    <row r="2997" spans="1:5" ht="12.2" customHeight="1">
      <c r="A2997" s="375" t="s">
        <v>38625</v>
      </c>
      <c r="B2997" s="80" t="s">
        <v>38626</v>
      </c>
      <c r="C2997" s="375" t="s">
        <v>14</v>
      </c>
      <c r="D2997" s="81">
        <v>98.47</v>
      </c>
      <c r="E2997" s="81">
        <f t="shared" si="46"/>
        <v>80.06</v>
      </c>
    </row>
    <row r="2998" spans="1:5" ht="169.5" customHeight="1">
      <c r="A2998" s="375" t="s">
        <v>38627</v>
      </c>
      <c r="B2998" s="80" t="s">
        <v>38628</v>
      </c>
      <c r="C2998" s="375" t="s">
        <v>16</v>
      </c>
      <c r="D2998" s="81">
        <v>650.05999999999995</v>
      </c>
      <c r="E2998" s="81">
        <f t="shared" si="46"/>
        <v>528.51</v>
      </c>
    </row>
    <row r="2999" spans="1:5" ht="45.95" customHeight="1">
      <c r="A2999" s="375" t="s">
        <v>2166</v>
      </c>
      <c r="B2999" s="80" t="s">
        <v>38629</v>
      </c>
      <c r="C2999" s="375" t="s">
        <v>14</v>
      </c>
      <c r="D2999" s="81">
        <v>106.23</v>
      </c>
      <c r="E2999" s="81">
        <f t="shared" si="46"/>
        <v>86.37</v>
      </c>
    </row>
    <row r="3000" spans="1:5" ht="12" customHeight="1">
      <c r="A3000" s="375" t="s">
        <v>33234</v>
      </c>
      <c r="B3000" s="80"/>
      <c r="C3000" s="375"/>
      <c r="D3000" s="81"/>
      <c r="E3000" s="81">
        <f t="shared" si="46"/>
        <v>0</v>
      </c>
    </row>
    <row r="3001" spans="1:5" ht="12" customHeight="1">
      <c r="A3001" s="375" t="s">
        <v>33235</v>
      </c>
      <c r="B3001" s="80" t="s">
        <v>14652</v>
      </c>
      <c r="C3001" s="375" t="s">
        <v>33236</v>
      </c>
      <c r="D3001" s="81"/>
      <c r="E3001" s="81">
        <f t="shared" si="46"/>
        <v>0</v>
      </c>
    </row>
    <row r="3002" spans="1:5" ht="11.45" customHeight="1">
      <c r="A3002" s="375"/>
      <c r="B3002" s="80"/>
      <c r="C3002" s="375"/>
      <c r="D3002" s="81"/>
      <c r="E3002" s="81">
        <f t="shared" si="46"/>
        <v>0</v>
      </c>
    </row>
    <row r="3003" spans="1:5" ht="12" customHeight="1">
      <c r="A3003" s="375" t="s">
        <v>38630</v>
      </c>
      <c r="B3003" s="80" t="s">
        <v>38631</v>
      </c>
      <c r="C3003" s="375" t="s">
        <v>14</v>
      </c>
      <c r="D3003" s="81">
        <v>60.36</v>
      </c>
      <c r="E3003" s="81">
        <f t="shared" si="46"/>
        <v>49.08</v>
      </c>
    </row>
    <row r="3004" spans="1:5" ht="12" customHeight="1">
      <c r="A3004" s="417" t="s">
        <v>38632</v>
      </c>
      <c r="B3004" s="418" t="s">
        <v>38633</v>
      </c>
      <c r="C3004" s="418" t="s">
        <v>14</v>
      </c>
      <c r="D3004" s="70">
        <v>65.69</v>
      </c>
      <c r="E3004" s="81">
        <f t="shared" si="46"/>
        <v>53.41</v>
      </c>
    </row>
    <row r="3005" spans="1:5" ht="12" customHeight="1">
      <c r="A3005" s="419" t="s">
        <v>38634</v>
      </c>
      <c r="B3005" s="376" t="s">
        <v>38635</v>
      </c>
      <c r="C3005" s="377" t="s">
        <v>14</v>
      </c>
      <c r="D3005" s="70">
        <v>126.43</v>
      </c>
      <c r="E3005" s="81">
        <f t="shared" si="46"/>
        <v>102.79</v>
      </c>
    </row>
    <row r="3006" spans="1:5" ht="12" customHeight="1">
      <c r="A3006" s="420" t="s">
        <v>38636</v>
      </c>
      <c r="B3006" s="70" t="s">
        <v>38637</v>
      </c>
      <c r="C3006" s="70" t="s">
        <v>14</v>
      </c>
      <c r="D3006" s="70">
        <v>75.209999999999994</v>
      </c>
      <c r="E3006" s="81">
        <f t="shared" si="46"/>
        <v>61.15</v>
      </c>
    </row>
    <row r="3007" spans="1:5" ht="11.45" customHeight="1">
      <c r="A3007" s="375" t="s">
        <v>38638</v>
      </c>
      <c r="B3007" s="80" t="s">
        <v>38639</v>
      </c>
      <c r="C3007" s="375" t="s">
        <v>16</v>
      </c>
      <c r="D3007" s="81">
        <v>677.9</v>
      </c>
      <c r="E3007" s="81">
        <f t="shared" si="46"/>
        <v>551.14</v>
      </c>
    </row>
    <row r="3008" spans="1:5" ht="12" customHeight="1">
      <c r="A3008" s="375" t="s">
        <v>38640</v>
      </c>
      <c r="B3008" s="80" t="s">
        <v>38641</v>
      </c>
      <c r="C3008" s="375" t="s">
        <v>14</v>
      </c>
      <c r="D3008" s="81">
        <v>75.73</v>
      </c>
      <c r="E3008" s="81">
        <f t="shared" si="46"/>
        <v>61.57</v>
      </c>
    </row>
    <row r="3009" spans="1:5" ht="12" customHeight="1">
      <c r="A3009" s="375" t="s">
        <v>38642</v>
      </c>
      <c r="B3009" s="80" t="s">
        <v>38643</v>
      </c>
      <c r="C3009" s="375" t="s">
        <v>14</v>
      </c>
      <c r="D3009" s="81">
        <v>82.24</v>
      </c>
      <c r="E3009" s="81">
        <f t="shared" si="46"/>
        <v>66.87</v>
      </c>
    </row>
    <row r="3010" spans="1:5" ht="21.95" customHeight="1">
      <c r="A3010" s="375" t="s">
        <v>38644</v>
      </c>
      <c r="B3010" s="80" t="s">
        <v>38645</v>
      </c>
      <c r="C3010" s="375" t="s">
        <v>14</v>
      </c>
      <c r="D3010" s="81">
        <v>145.44</v>
      </c>
      <c r="E3010" s="81">
        <f t="shared" si="46"/>
        <v>118.25</v>
      </c>
    </row>
    <row r="3011" spans="1:5" ht="12" customHeight="1">
      <c r="A3011" s="375" t="s">
        <v>38646</v>
      </c>
      <c r="B3011" s="80" t="s">
        <v>38647</v>
      </c>
      <c r="C3011" s="375" t="s">
        <v>14</v>
      </c>
      <c r="D3011" s="81">
        <v>65.42</v>
      </c>
      <c r="E3011" s="81">
        <f t="shared" si="46"/>
        <v>53.19</v>
      </c>
    </row>
    <row r="3012" spans="1:5" ht="21.95" customHeight="1">
      <c r="A3012" s="375" t="s">
        <v>2168</v>
      </c>
      <c r="B3012" s="80" t="s">
        <v>38648</v>
      </c>
      <c r="C3012" s="375" t="s">
        <v>14</v>
      </c>
      <c r="D3012" s="81">
        <v>90.1</v>
      </c>
      <c r="E3012" s="81">
        <f t="shared" si="46"/>
        <v>73.260000000000005</v>
      </c>
    </row>
    <row r="3013" spans="1:5" ht="11.45" customHeight="1">
      <c r="A3013" s="375" t="s">
        <v>38649</v>
      </c>
      <c r="B3013" s="80" t="s">
        <v>38650</v>
      </c>
      <c r="C3013" s="375" t="s">
        <v>14</v>
      </c>
      <c r="D3013" s="81">
        <v>94.99</v>
      </c>
      <c r="E3013" s="81">
        <f t="shared" ref="E3013:E3076" si="47">ROUNDUP(D3013/1.23,2)</f>
        <v>77.23</v>
      </c>
    </row>
    <row r="3014" spans="1:5" ht="12" customHeight="1">
      <c r="A3014" s="375" t="s">
        <v>38651</v>
      </c>
      <c r="B3014" s="80" t="s">
        <v>38652</v>
      </c>
      <c r="C3014" s="375" t="s">
        <v>14</v>
      </c>
      <c r="D3014" s="81">
        <v>63.94</v>
      </c>
      <c r="E3014" s="81">
        <f t="shared" si="47"/>
        <v>51.99</v>
      </c>
    </row>
    <row r="3015" spans="1:5" ht="12" customHeight="1">
      <c r="A3015" s="375" t="s">
        <v>38653</v>
      </c>
      <c r="B3015" s="80" t="s">
        <v>38654</v>
      </c>
      <c r="C3015" s="375" t="s">
        <v>14</v>
      </c>
      <c r="D3015" s="81">
        <v>357.94</v>
      </c>
      <c r="E3015" s="81">
        <f t="shared" si="47"/>
        <v>291.01</v>
      </c>
    </row>
    <row r="3016" spans="1:5" ht="12" customHeight="1">
      <c r="A3016" s="375" t="s">
        <v>38655</v>
      </c>
      <c r="B3016" s="80" t="s">
        <v>38656</v>
      </c>
      <c r="C3016" s="375" t="s">
        <v>14</v>
      </c>
      <c r="D3016" s="81">
        <v>597.47</v>
      </c>
      <c r="E3016" s="81">
        <f t="shared" si="47"/>
        <v>485.75</v>
      </c>
    </row>
    <row r="3017" spans="1:5" ht="12" customHeight="1">
      <c r="A3017" s="375" t="s">
        <v>38657</v>
      </c>
      <c r="B3017" s="80" t="s">
        <v>38658</v>
      </c>
      <c r="C3017" s="375" t="s">
        <v>14</v>
      </c>
      <c r="D3017" s="81">
        <v>352.77</v>
      </c>
      <c r="E3017" s="81">
        <f t="shared" si="47"/>
        <v>286.81</v>
      </c>
    </row>
    <row r="3018" spans="1:5" ht="11.45" customHeight="1">
      <c r="A3018" s="375" t="s">
        <v>38659</v>
      </c>
      <c r="B3018" s="80" t="s">
        <v>38660</v>
      </c>
      <c r="C3018" s="375" t="s">
        <v>14</v>
      </c>
      <c r="D3018" s="81">
        <v>519.1</v>
      </c>
      <c r="E3018" s="81">
        <f t="shared" si="47"/>
        <v>422.04</v>
      </c>
    </row>
    <row r="3019" spans="1:5" ht="12" customHeight="1">
      <c r="A3019" s="375" t="s">
        <v>38661</v>
      </c>
      <c r="B3019" s="80" t="s">
        <v>38662</v>
      </c>
      <c r="C3019" s="375" t="s">
        <v>14</v>
      </c>
      <c r="D3019" s="81">
        <v>627.79</v>
      </c>
      <c r="E3019" s="81">
        <f t="shared" si="47"/>
        <v>510.4</v>
      </c>
    </row>
    <row r="3020" spans="1:5" ht="12" customHeight="1">
      <c r="A3020" s="375" t="s">
        <v>38663</v>
      </c>
      <c r="B3020" s="80" t="s">
        <v>38664</v>
      </c>
      <c r="C3020" s="375" t="s">
        <v>14</v>
      </c>
      <c r="D3020" s="81">
        <v>456.65</v>
      </c>
      <c r="E3020" s="81">
        <f t="shared" si="47"/>
        <v>371.27</v>
      </c>
    </row>
    <row r="3021" spans="1:5" ht="12" customHeight="1">
      <c r="A3021" s="375" t="s">
        <v>38665</v>
      </c>
      <c r="B3021" s="80" t="s">
        <v>38666</v>
      </c>
      <c r="C3021" s="375" t="s">
        <v>14</v>
      </c>
      <c r="D3021" s="81">
        <v>597.1</v>
      </c>
      <c r="E3021" s="81">
        <f t="shared" si="47"/>
        <v>485.45</v>
      </c>
    </row>
    <row r="3022" spans="1:5" ht="11.45" customHeight="1">
      <c r="A3022" s="375" t="s">
        <v>2176</v>
      </c>
      <c r="B3022" s="80" t="s">
        <v>38667</v>
      </c>
      <c r="C3022" s="375" t="s">
        <v>14</v>
      </c>
      <c r="D3022" s="81">
        <v>584.09</v>
      </c>
      <c r="E3022" s="81">
        <f t="shared" si="47"/>
        <v>474.87</v>
      </c>
    </row>
    <row r="3023" spans="1:5" ht="12" customHeight="1">
      <c r="A3023" s="375" t="s">
        <v>38668</v>
      </c>
      <c r="B3023" s="80" t="s">
        <v>38669</v>
      </c>
      <c r="C3023" s="375" t="s">
        <v>14</v>
      </c>
      <c r="D3023" s="81">
        <v>425.5</v>
      </c>
      <c r="E3023" s="81">
        <f t="shared" si="47"/>
        <v>345.94</v>
      </c>
    </row>
    <row r="3024" spans="1:5" ht="12" customHeight="1">
      <c r="A3024" s="375" t="s">
        <v>38670</v>
      </c>
      <c r="B3024" s="80" t="s">
        <v>38671</v>
      </c>
      <c r="C3024" s="375" t="s">
        <v>14</v>
      </c>
      <c r="D3024" s="81">
        <v>569.29</v>
      </c>
      <c r="E3024" s="81">
        <f t="shared" si="47"/>
        <v>462.84</v>
      </c>
    </row>
    <row r="3025" spans="1:5" ht="12" customHeight="1">
      <c r="A3025" s="375" t="s">
        <v>38672</v>
      </c>
      <c r="B3025" s="80" t="s">
        <v>38673</v>
      </c>
      <c r="C3025" s="375" t="s">
        <v>14</v>
      </c>
      <c r="D3025" s="81">
        <v>460.73</v>
      </c>
      <c r="E3025" s="81">
        <f t="shared" si="47"/>
        <v>374.58</v>
      </c>
    </row>
    <row r="3026" spans="1:5" ht="12" customHeight="1">
      <c r="A3026" s="375" t="s">
        <v>38674</v>
      </c>
      <c r="B3026" s="80" t="s">
        <v>38675</v>
      </c>
      <c r="C3026" s="375" t="s">
        <v>14</v>
      </c>
      <c r="D3026" s="81">
        <v>527.76</v>
      </c>
      <c r="E3026" s="81">
        <f t="shared" si="47"/>
        <v>429.08</v>
      </c>
    </row>
    <row r="3027" spans="1:5" ht="11.45" customHeight="1">
      <c r="A3027" s="375" t="s">
        <v>38676</v>
      </c>
      <c r="B3027" s="80" t="s">
        <v>38677</v>
      </c>
      <c r="C3027" s="375" t="s">
        <v>14</v>
      </c>
      <c r="D3027" s="81">
        <v>77.69</v>
      </c>
      <c r="E3027" s="81">
        <f t="shared" si="47"/>
        <v>63.17</v>
      </c>
    </row>
    <row r="3028" spans="1:5" ht="12" customHeight="1">
      <c r="A3028" s="375" t="s">
        <v>38678</v>
      </c>
      <c r="B3028" s="80" t="s">
        <v>38679</v>
      </c>
      <c r="C3028" s="375" t="s">
        <v>14</v>
      </c>
      <c r="D3028" s="81">
        <v>94.2</v>
      </c>
      <c r="E3028" s="81">
        <f t="shared" si="47"/>
        <v>76.59</v>
      </c>
    </row>
    <row r="3029" spans="1:5" ht="12" customHeight="1">
      <c r="A3029" s="375" t="s">
        <v>38680</v>
      </c>
      <c r="B3029" s="80" t="s">
        <v>38681</v>
      </c>
      <c r="C3029" s="375" t="s">
        <v>14</v>
      </c>
      <c r="D3029" s="81">
        <v>98.51</v>
      </c>
      <c r="E3029" s="81">
        <f t="shared" si="47"/>
        <v>80.09</v>
      </c>
    </row>
    <row r="3030" spans="1:5" ht="21.95" customHeight="1">
      <c r="A3030" s="375" t="s">
        <v>38682</v>
      </c>
      <c r="B3030" s="80" t="s">
        <v>38683</v>
      </c>
      <c r="C3030" s="375" t="s">
        <v>14</v>
      </c>
      <c r="D3030" s="81">
        <v>345.37</v>
      </c>
      <c r="E3030" s="81">
        <f t="shared" si="47"/>
        <v>280.79000000000002</v>
      </c>
    </row>
    <row r="3031" spans="1:5" ht="32.450000000000003" customHeight="1">
      <c r="A3031" s="375" t="s">
        <v>38684</v>
      </c>
      <c r="B3031" s="80" t="s">
        <v>38685</v>
      </c>
      <c r="C3031" s="375" t="s">
        <v>14</v>
      </c>
      <c r="D3031" s="81">
        <v>403.8</v>
      </c>
      <c r="E3031" s="81">
        <f t="shared" si="47"/>
        <v>328.3</v>
      </c>
    </row>
    <row r="3032" spans="1:5" ht="32.450000000000003" customHeight="1">
      <c r="A3032" s="375" t="s">
        <v>38686</v>
      </c>
      <c r="B3032" s="80" t="s">
        <v>38687</v>
      </c>
      <c r="C3032" s="375" t="s">
        <v>14</v>
      </c>
      <c r="D3032" s="81">
        <v>451.72</v>
      </c>
      <c r="E3032" s="81">
        <f t="shared" si="47"/>
        <v>367.26</v>
      </c>
    </row>
    <row r="3033" spans="1:5" ht="33" customHeight="1">
      <c r="A3033" s="375" t="s">
        <v>38688</v>
      </c>
      <c r="B3033" s="80" t="s">
        <v>38689</v>
      </c>
      <c r="C3033" s="375" t="s">
        <v>14</v>
      </c>
      <c r="D3033" s="81">
        <v>1104.58</v>
      </c>
      <c r="E3033" s="81">
        <f t="shared" si="47"/>
        <v>898.04</v>
      </c>
    </row>
    <row r="3034" spans="1:5" ht="32.450000000000003" customHeight="1">
      <c r="A3034" s="375" t="s">
        <v>38690</v>
      </c>
      <c r="B3034" s="80" t="s">
        <v>38691</v>
      </c>
      <c r="C3034" s="375" t="s">
        <v>14</v>
      </c>
      <c r="D3034" s="81">
        <v>1108.27</v>
      </c>
      <c r="E3034" s="81">
        <f t="shared" si="47"/>
        <v>901.04</v>
      </c>
    </row>
    <row r="3035" spans="1:5" ht="32.450000000000003" customHeight="1">
      <c r="A3035" s="375" t="s">
        <v>38692</v>
      </c>
      <c r="B3035" s="80" t="s">
        <v>38693</v>
      </c>
      <c r="C3035" s="375" t="s">
        <v>14</v>
      </c>
      <c r="D3035" s="81">
        <v>2550.1999999999998</v>
      </c>
      <c r="E3035" s="81">
        <f t="shared" si="47"/>
        <v>2073.34</v>
      </c>
    </row>
    <row r="3036" spans="1:5" ht="32.450000000000003" customHeight="1">
      <c r="A3036" s="375" t="s">
        <v>38694</v>
      </c>
      <c r="B3036" s="80" t="s">
        <v>38695</v>
      </c>
      <c r="C3036" s="375" t="s">
        <v>14</v>
      </c>
      <c r="D3036" s="81">
        <v>4173.05</v>
      </c>
      <c r="E3036" s="81">
        <f t="shared" si="47"/>
        <v>3392.73</v>
      </c>
    </row>
    <row r="3037" spans="1:5" ht="12.95" customHeight="1">
      <c r="A3037" s="375" t="s">
        <v>38696</v>
      </c>
      <c r="B3037" s="80" t="s">
        <v>38697</v>
      </c>
      <c r="C3037" s="375" t="s">
        <v>14</v>
      </c>
      <c r="D3037" s="81">
        <v>319.47000000000003</v>
      </c>
      <c r="E3037" s="81">
        <f t="shared" si="47"/>
        <v>259.74</v>
      </c>
    </row>
    <row r="3038" spans="1:5" ht="169.5" customHeight="1">
      <c r="A3038" s="375" t="s">
        <v>38698</v>
      </c>
      <c r="B3038" s="80" t="s">
        <v>38699</v>
      </c>
      <c r="C3038" s="375" t="s">
        <v>14</v>
      </c>
      <c r="D3038" s="81">
        <v>2560.4699999999998</v>
      </c>
      <c r="E3038" s="81">
        <f t="shared" si="47"/>
        <v>2081.69</v>
      </c>
    </row>
    <row r="3039" spans="1:5" ht="45.95" customHeight="1">
      <c r="A3039" s="375" t="s">
        <v>38700</v>
      </c>
      <c r="B3039" s="80" t="s">
        <v>38701</v>
      </c>
      <c r="C3039" s="375" t="s">
        <v>14</v>
      </c>
      <c r="D3039" s="81">
        <v>3385.14</v>
      </c>
      <c r="E3039" s="81">
        <f t="shared" si="47"/>
        <v>2752.15</v>
      </c>
    </row>
    <row r="3040" spans="1:5" ht="12" customHeight="1">
      <c r="A3040" s="375" t="s">
        <v>38702</v>
      </c>
      <c r="B3040" s="80" t="s">
        <v>38703</v>
      </c>
      <c r="C3040" s="375" t="s">
        <v>14</v>
      </c>
      <c r="D3040" s="81">
        <v>5466.96</v>
      </c>
      <c r="E3040" s="81">
        <f t="shared" si="47"/>
        <v>4444.6899999999996</v>
      </c>
    </row>
    <row r="3041" spans="1:5" ht="12" customHeight="1">
      <c r="A3041" s="375" t="s">
        <v>38704</v>
      </c>
      <c r="B3041" s="80" t="s">
        <v>38705</v>
      </c>
      <c r="C3041" s="375" t="s">
        <v>14</v>
      </c>
      <c r="D3041" s="81">
        <v>6915.89</v>
      </c>
      <c r="E3041" s="81">
        <f t="shared" si="47"/>
        <v>5622.68</v>
      </c>
    </row>
    <row r="3042" spans="1:5" ht="11.45" customHeight="1">
      <c r="A3042" s="375" t="s">
        <v>38706</v>
      </c>
      <c r="B3042" s="80" t="s">
        <v>38707</v>
      </c>
      <c r="C3042" s="375" t="s">
        <v>14</v>
      </c>
      <c r="D3042" s="81">
        <v>19120.62</v>
      </c>
      <c r="E3042" s="81">
        <f t="shared" si="47"/>
        <v>15545.22</v>
      </c>
    </row>
    <row r="3043" spans="1:5" ht="21.95" customHeight="1">
      <c r="A3043" s="375" t="s">
        <v>38708</v>
      </c>
      <c r="B3043" s="80" t="s">
        <v>38709</v>
      </c>
      <c r="C3043" s="375" t="s">
        <v>14</v>
      </c>
      <c r="D3043" s="81">
        <v>53.11</v>
      </c>
      <c r="E3043" s="81">
        <f t="shared" si="47"/>
        <v>43.18</v>
      </c>
    </row>
    <row r="3044" spans="1:5" ht="12" customHeight="1">
      <c r="A3044" s="375" t="s">
        <v>38710</v>
      </c>
      <c r="B3044" s="80" t="s">
        <v>38711</v>
      </c>
      <c r="C3044" s="375" t="s">
        <v>14</v>
      </c>
      <c r="D3044" s="81">
        <v>228.63</v>
      </c>
      <c r="E3044" s="81">
        <f t="shared" si="47"/>
        <v>185.88</v>
      </c>
    </row>
    <row r="3045" spans="1:5" ht="21.95" customHeight="1">
      <c r="A3045" s="375" t="s">
        <v>38712</v>
      </c>
      <c r="B3045" s="80" t="s">
        <v>38713</v>
      </c>
      <c r="C3045" s="375" t="s">
        <v>14</v>
      </c>
      <c r="D3045" s="81">
        <v>42.06</v>
      </c>
      <c r="E3045" s="81">
        <f t="shared" si="47"/>
        <v>34.200000000000003</v>
      </c>
    </row>
    <row r="3046" spans="1:5" ht="21.95" customHeight="1">
      <c r="A3046" s="375" t="s">
        <v>38714</v>
      </c>
      <c r="B3046" s="80" t="s">
        <v>38715</v>
      </c>
      <c r="C3046" s="375" t="s">
        <v>14</v>
      </c>
      <c r="D3046" s="81">
        <v>504.81</v>
      </c>
      <c r="E3046" s="81">
        <f t="shared" si="47"/>
        <v>410.42</v>
      </c>
    </row>
    <row r="3047" spans="1:5" ht="21.95" customHeight="1">
      <c r="A3047" s="375" t="s">
        <v>38716</v>
      </c>
      <c r="B3047" s="80" t="s">
        <v>38717</v>
      </c>
      <c r="C3047" s="375" t="s">
        <v>14</v>
      </c>
      <c r="D3047" s="81">
        <v>527.91999999999996</v>
      </c>
      <c r="E3047" s="81">
        <f t="shared" si="47"/>
        <v>429.21</v>
      </c>
    </row>
    <row r="3048" spans="1:5" ht="12" customHeight="1">
      <c r="A3048" s="375" t="s">
        <v>38718</v>
      </c>
      <c r="B3048" s="80" t="s">
        <v>38719</v>
      </c>
      <c r="C3048" s="375" t="s">
        <v>14</v>
      </c>
      <c r="D3048" s="81">
        <v>294.42</v>
      </c>
      <c r="E3048" s="81">
        <f t="shared" si="47"/>
        <v>239.37</v>
      </c>
    </row>
    <row r="3049" spans="1:5" ht="12" customHeight="1">
      <c r="A3049" s="375" t="s">
        <v>33234</v>
      </c>
      <c r="B3049" s="80"/>
      <c r="C3049" s="375"/>
      <c r="D3049" s="81"/>
      <c r="E3049" s="81">
        <f t="shared" si="47"/>
        <v>0</v>
      </c>
    </row>
    <row r="3050" spans="1:5" ht="21.95" customHeight="1">
      <c r="A3050" s="375" t="s">
        <v>33235</v>
      </c>
      <c r="B3050" s="80" t="s">
        <v>14652</v>
      </c>
      <c r="C3050" s="375" t="s">
        <v>33236</v>
      </c>
      <c r="D3050" s="81"/>
      <c r="E3050" s="81">
        <f t="shared" si="47"/>
        <v>0</v>
      </c>
    </row>
    <row r="3051" spans="1:5" ht="21.95" customHeight="1">
      <c r="A3051" s="375"/>
      <c r="B3051" s="80"/>
      <c r="C3051" s="375"/>
      <c r="D3051" s="81"/>
      <c r="E3051" s="81">
        <f t="shared" si="47"/>
        <v>0</v>
      </c>
    </row>
    <row r="3052" spans="1:5" ht="21.95" customHeight="1">
      <c r="A3052" s="375" t="s">
        <v>38720</v>
      </c>
      <c r="B3052" s="80" t="s">
        <v>38721</v>
      </c>
      <c r="C3052" s="375" t="s">
        <v>14</v>
      </c>
      <c r="D3052" s="81">
        <v>1026.77</v>
      </c>
      <c r="E3052" s="81">
        <f t="shared" si="47"/>
        <v>834.78</v>
      </c>
    </row>
    <row r="3053" spans="1:5" ht="11.45" customHeight="1">
      <c r="A3053" s="417" t="s">
        <v>38722</v>
      </c>
      <c r="B3053" s="418" t="s">
        <v>38723</v>
      </c>
      <c r="C3053" s="418" t="s">
        <v>14</v>
      </c>
      <c r="D3053" s="70">
        <v>685.23</v>
      </c>
      <c r="E3053" s="81">
        <f t="shared" si="47"/>
        <v>557.1</v>
      </c>
    </row>
    <row r="3054" spans="1:5" ht="12" customHeight="1">
      <c r="A3054" s="419" t="s">
        <v>38724</v>
      </c>
      <c r="B3054" s="376" t="s">
        <v>38725</v>
      </c>
      <c r="C3054" s="377" t="s">
        <v>14</v>
      </c>
      <c r="D3054" s="70">
        <v>967.11</v>
      </c>
      <c r="E3054" s="81">
        <f t="shared" si="47"/>
        <v>786.27</v>
      </c>
    </row>
    <row r="3055" spans="1:5" ht="12" customHeight="1">
      <c r="A3055" s="420" t="s">
        <v>38726</v>
      </c>
      <c r="B3055" s="70" t="s">
        <v>38727</v>
      </c>
      <c r="C3055" s="70" t="s">
        <v>14</v>
      </c>
      <c r="D3055" s="70">
        <v>501.6</v>
      </c>
      <c r="E3055" s="81">
        <f t="shared" si="47"/>
        <v>407.81</v>
      </c>
    </row>
    <row r="3056" spans="1:5" ht="32.450000000000003" customHeight="1">
      <c r="A3056" s="375" t="s">
        <v>38728</v>
      </c>
      <c r="B3056" s="80" t="s">
        <v>38729</v>
      </c>
      <c r="C3056" s="375" t="s">
        <v>14</v>
      </c>
      <c r="D3056" s="81">
        <v>547.11</v>
      </c>
      <c r="E3056" s="81">
        <f t="shared" si="47"/>
        <v>444.81</v>
      </c>
    </row>
    <row r="3057" spans="1:5" ht="12" customHeight="1">
      <c r="A3057" s="375" t="s">
        <v>38730</v>
      </c>
      <c r="B3057" s="80" t="s">
        <v>38731</v>
      </c>
      <c r="C3057" s="375" t="s">
        <v>14</v>
      </c>
      <c r="D3057" s="81">
        <v>583.71</v>
      </c>
      <c r="E3057" s="81">
        <f t="shared" si="47"/>
        <v>474.57</v>
      </c>
    </row>
    <row r="3058" spans="1:5" ht="12" customHeight="1">
      <c r="A3058" s="375" t="s">
        <v>38732</v>
      </c>
      <c r="B3058" s="80" t="s">
        <v>38733</v>
      </c>
      <c r="C3058" s="375" t="s">
        <v>14</v>
      </c>
      <c r="D3058" s="81">
        <v>600.57000000000005</v>
      </c>
      <c r="E3058" s="81">
        <f t="shared" si="47"/>
        <v>488.27</v>
      </c>
    </row>
    <row r="3059" spans="1:5" ht="12" customHeight="1">
      <c r="A3059" s="375" t="s">
        <v>38734</v>
      </c>
      <c r="B3059" s="80" t="s">
        <v>38735</v>
      </c>
      <c r="C3059" s="375" t="s">
        <v>14</v>
      </c>
      <c r="D3059" s="81">
        <v>323.20999999999998</v>
      </c>
      <c r="E3059" s="81">
        <f t="shared" si="47"/>
        <v>262.77999999999997</v>
      </c>
    </row>
    <row r="3060" spans="1:5" ht="11.45" customHeight="1">
      <c r="A3060" s="375" t="s">
        <v>38736</v>
      </c>
      <c r="B3060" s="80" t="s">
        <v>38737</v>
      </c>
      <c r="C3060" s="375" t="s">
        <v>14</v>
      </c>
      <c r="D3060" s="81">
        <v>354.83</v>
      </c>
      <c r="E3060" s="81">
        <f t="shared" si="47"/>
        <v>288.48</v>
      </c>
    </row>
    <row r="3061" spans="1:5" ht="12" customHeight="1">
      <c r="A3061" s="375" t="s">
        <v>38738</v>
      </c>
      <c r="B3061" s="80" t="s">
        <v>38739</v>
      </c>
      <c r="C3061" s="375" t="s">
        <v>14</v>
      </c>
      <c r="D3061" s="81">
        <v>385.22</v>
      </c>
      <c r="E3061" s="81">
        <f t="shared" si="47"/>
        <v>313.19</v>
      </c>
    </row>
    <row r="3062" spans="1:5" ht="12" customHeight="1">
      <c r="A3062" s="375" t="s">
        <v>38740</v>
      </c>
      <c r="B3062" s="80" t="s">
        <v>38741</v>
      </c>
      <c r="C3062" s="375" t="s">
        <v>14</v>
      </c>
      <c r="D3062" s="81">
        <v>397.67</v>
      </c>
      <c r="E3062" s="81">
        <f t="shared" si="47"/>
        <v>323.31</v>
      </c>
    </row>
    <row r="3063" spans="1:5" ht="12" customHeight="1">
      <c r="A3063" s="375" t="s">
        <v>38742</v>
      </c>
      <c r="B3063" s="80" t="s">
        <v>38743</v>
      </c>
      <c r="C3063" s="375" t="s">
        <v>14</v>
      </c>
      <c r="D3063" s="81">
        <v>435.93</v>
      </c>
      <c r="E3063" s="81">
        <f t="shared" si="47"/>
        <v>354.42</v>
      </c>
    </row>
    <row r="3064" spans="1:5" ht="11.45" customHeight="1">
      <c r="A3064" s="375" t="s">
        <v>38744</v>
      </c>
      <c r="B3064" s="80" t="s">
        <v>38745</v>
      </c>
      <c r="C3064" s="375" t="s">
        <v>14</v>
      </c>
      <c r="D3064" s="81">
        <v>315.25</v>
      </c>
      <c r="E3064" s="81">
        <f t="shared" si="47"/>
        <v>256.31</v>
      </c>
    </row>
    <row r="3065" spans="1:5" ht="12" customHeight="1">
      <c r="A3065" s="375" t="s">
        <v>38746</v>
      </c>
      <c r="B3065" s="80" t="s">
        <v>38747</v>
      </c>
      <c r="C3065" s="375" t="s">
        <v>14</v>
      </c>
      <c r="D3065" s="81">
        <v>321.45999999999998</v>
      </c>
      <c r="E3065" s="81">
        <f t="shared" si="47"/>
        <v>261.35000000000002</v>
      </c>
    </row>
    <row r="3066" spans="1:5" ht="12" customHeight="1">
      <c r="A3066" s="375" t="s">
        <v>38748</v>
      </c>
      <c r="B3066" s="80" t="s">
        <v>38749</v>
      </c>
      <c r="C3066" s="375" t="s">
        <v>14</v>
      </c>
      <c r="D3066" s="81">
        <v>309.39999999999998</v>
      </c>
      <c r="E3066" s="81">
        <f t="shared" si="47"/>
        <v>251.55</v>
      </c>
    </row>
    <row r="3067" spans="1:5" ht="12" customHeight="1">
      <c r="A3067" s="375" t="s">
        <v>38750</v>
      </c>
      <c r="B3067" s="80" t="s">
        <v>38751</v>
      </c>
      <c r="C3067" s="375" t="s">
        <v>14</v>
      </c>
      <c r="D3067" s="81">
        <v>453.35</v>
      </c>
      <c r="E3067" s="81">
        <f t="shared" si="47"/>
        <v>368.58</v>
      </c>
    </row>
    <row r="3068" spans="1:5" ht="21.95" customHeight="1">
      <c r="A3068" s="375" t="s">
        <v>38752</v>
      </c>
      <c r="B3068" s="80" t="s">
        <v>38753</v>
      </c>
      <c r="C3068" s="375" t="s">
        <v>14</v>
      </c>
      <c r="D3068" s="81">
        <v>429.47</v>
      </c>
      <c r="E3068" s="81">
        <f t="shared" si="47"/>
        <v>349.17</v>
      </c>
    </row>
    <row r="3069" spans="1:5" ht="12" customHeight="1">
      <c r="A3069" s="375" t="s">
        <v>38754</v>
      </c>
      <c r="B3069" s="80" t="s">
        <v>38755</v>
      </c>
      <c r="C3069" s="375" t="s">
        <v>14</v>
      </c>
      <c r="D3069" s="81">
        <v>360.65</v>
      </c>
      <c r="E3069" s="81">
        <f t="shared" si="47"/>
        <v>293.22000000000003</v>
      </c>
    </row>
    <row r="3070" spans="1:5" ht="21.95" customHeight="1">
      <c r="A3070" s="375" t="s">
        <v>38756</v>
      </c>
      <c r="B3070" s="80" t="s">
        <v>38757</v>
      </c>
      <c r="C3070" s="375" t="s">
        <v>14</v>
      </c>
      <c r="D3070" s="81">
        <v>1391.47</v>
      </c>
      <c r="E3070" s="81">
        <f t="shared" si="47"/>
        <v>1131.28</v>
      </c>
    </row>
    <row r="3071" spans="1:5" ht="22.5" customHeight="1">
      <c r="A3071" s="375" t="s">
        <v>38758</v>
      </c>
      <c r="B3071" s="80" t="s">
        <v>38759</v>
      </c>
      <c r="C3071" s="375" t="s">
        <v>14</v>
      </c>
      <c r="D3071" s="81">
        <v>1030.94</v>
      </c>
      <c r="E3071" s="81">
        <f t="shared" si="47"/>
        <v>838.17</v>
      </c>
    </row>
    <row r="3072" spans="1:5" ht="21.95" customHeight="1">
      <c r="A3072" s="375" t="s">
        <v>38760</v>
      </c>
      <c r="B3072" s="80" t="s">
        <v>38761</v>
      </c>
      <c r="C3072" s="375" t="s">
        <v>14</v>
      </c>
      <c r="D3072" s="81">
        <v>1226.05</v>
      </c>
      <c r="E3072" s="81">
        <f t="shared" si="47"/>
        <v>996.79</v>
      </c>
    </row>
    <row r="3073" spans="1:5" ht="11.45" customHeight="1">
      <c r="A3073" s="375" t="s">
        <v>38762</v>
      </c>
      <c r="B3073" s="80" t="s">
        <v>38763</v>
      </c>
      <c r="C3073" s="375" t="s">
        <v>34192</v>
      </c>
      <c r="D3073" s="81">
        <v>2236.7199999999998</v>
      </c>
      <c r="E3073" s="81">
        <f t="shared" si="47"/>
        <v>1818.48</v>
      </c>
    </row>
    <row r="3074" spans="1:5" ht="12" customHeight="1">
      <c r="A3074" s="375" t="s">
        <v>38764</v>
      </c>
      <c r="B3074" s="80" t="s">
        <v>38765</v>
      </c>
      <c r="C3074" s="375" t="s">
        <v>14</v>
      </c>
      <c r="D3074" s="81">
        <v>2267.59</v>
      </c>
      <c r="E3074" s="81">
        <f t="shared" si="47"/>
        <v>1843.57</v>
      </c>
    </row>
    <row r="3075" spans="1:5" ht="12" customHeight="1">
      <c r="A3075" s="374" t="s">
        <v>38766</v>
      </c>
      <c r="B3075" s="80" t="s">
        <v>38767</v>
      </c>
      <c r="C3075" s="374" t="s">
        <v>14</v>
      </c>
      <c r="D3075" s="82">
        <v>112251.96</v>
      </c>
      <c r="E3075" s="81">
        <f t="shared" si="47"/>
        <v>91261.759999999995</v>
      </c>
    </row>
    <row r="3076" spans="1:5" ht="12" customHeight="1">
      <c r="A3076" s="375" t="s">
        <v>38768</v>
      </c>
      <c r="B3076" s="80" t="s">
        <v>38769</v>
      </c>
      <c r="C3076" s="375" t="s">
        <v>16</v>
      </c>
      <c r="D3076" s="81">
        <v>183.49</v>
      </c>
      <c r="E3076" s="81">
        <f t="shared" si="47"/>
        <v>149.18</v>
      </c>
    </row>
    <row r="3077" spans="1:5" ht="12" customHeight="1">
      <c r="A3077" s="375" t="s">
        <v>38770</v>
      </c>
      <c r="B3077" s="80" t="s">
        <v>38771</v>
      </c>
      <c r="C3077" s="375" t="s">
        <v>13</v>
      </c>
      <c r="D3077" s="81">
        <v>1728.11</v>
      </c>
      <c r="E3077" s="81">
        <f t="shared" ref="E3077:E3140" si="48">ROUNDUP(D3077/1.23,2)</f>
        <v>1404.97</v>
      </c>
    </row>
    <row r="3078" spans="1:5" ht="11.45" customHeight="1">
      <c r="A3078" s="375" t="s">
        <v>38772</v>
      </c>
      <c r="B3078" s="80" t="s">
        <v>38773</v>
      </c>
      <c r="C3078" s="375" t="s">
        <v>13</v>
      </c>
      <c r="D3078" s="81">
        <v>1580.91</v>
      </c>
      <c r="E3078" s="81">
        <f t="shared" si="48"/>
        <v>1285.3</v>
      </c>
    </row>
    <row r="3079" spans="1:5" ht="12.95" customHeight="1">
      <c r="A3079" s="375" t="s">
        <v>38774</v>
      </c>
      <c r="B3079" s="80" t="s">
        <v>38775</v>
      </c>
      <c r="C3079" s="375" t="s">
        <v>14</v>
      </c>
      <c r="D3079" s="81">
        <v>8890.24</v>
      </c>
      <c r="E3079" s="81">
        <f t="shared" si="48"/>
        <v>7227.84</v>
      </c>
    </row>
    <row r="3080" spans="1:5" ht="169.5" customHeight="1">
      <c r="A3080" s="375" t="s">
        <v>38776</v>
      </c>
      <c r="B3080" s="80" t="s">
        <v>38777</v>
      </c>
      <c r="C3080" s="375" t="s">
        <v>13</v>
      </c>
      <c r="D3080" s="81">
        <v>1221.76</v>
      </c>
      <c r="E3080" s="81">
        <f t="shared" si="48"/>
        <v>993.31</v>
      </c>
    </row>
    <row r="3081" spans="1:5" ht="45.95" customHeight="1">
      <c r="A3081" s="375" t="s">
        <v>38778</v>
      </c>
      <c r="B3081" s="80" t="s">
        <v>38779</v>
      </c>
      <c r="C3081" s="375" t="s">
        <v>16</v>
      </c>
      <c r="D3081" s="81">
        <v>216.41</v>
      </c>
      <c r="E3081" s="81">
        <f t="shared" si="48"/>
        <v>175.95</v>
      </c>
    </row>
    <row r="3082" spans="1:5" ht="12" customHeight="1">
      <c r="A3082" s="375" t="s">
        <v>38780</v>
      </c>
      <c r="B3082" s="80" t="s">
        <v>38781</v>
      </c>
      <c r="C3082" s="375" t="s">
        <v>13</v>
      </c>
      <c r="D3082" s="81">
        <v>1047.02</v>
      </c>
      <c r="E3082" s="81">
        <f t="shared" si="48"/>
        <v>851.24</v>
      </c>
    </row>
    <row r="3083" spans="1:5" ht="12" customHeight="1">
      <c r="A3083" s="375" t="s">
        <v>38782</v>
      </c>
      <c r="B3083" s="80" t="s">
        <v>38783</v>
      </c>
      <c r="C3083" s="375" t="s">
        <v>16</v>
      </c>
      <c r="D3083" s="81">
        <v>265.45999999999998</v>
      </c>
      <c r="E3083" s="81">
        <f t="shared" si="48"/>
        <v>215.83</v>
      </c>
    </row>
    <row r="3084" spans="1:5" ht="11.45" customHeight="1">
      <c r="A3084" s="374" t="s">
        <v>38784</v>
      </c>
      <c r="B3084" s="80" t="s">
        <v>38785</v>
      </c>
      <c r="C3084" s="374" t="s">
        <v>14</v>
      </c>
      <c r="D3084" s="82">
        <v>30393.07</v>
      </c>
      <c r="E3084" s="81">
        <f t="shared" si="48"/>
        <v>24709.82</v>
      </c>
    </row>
    <row r="3085" spans="1:5" ht="33" customHeight="1">
      <c r="A3085" s="375" t="s">
        <v>38786</v>
      </c>
      <c r="B3085" s="80" t="s">
        <v>38787</v>
      </c>
      <c r="C3085" s="375" t="s">
        <v>33278</v>
      </c>
      <c r="D3085" s="81">
        <v>710.02</v>
      </c>
      <c r="E3085" s="81">
        <f t="shared" si="48"/>
        <v>577.26</v>
      </c>
    </row>
    <row r="3086" spans="1:5" ht="22.5" customHeight="1">
      <c r="A3086" s="375" t="s">
        <v>38788</v>
      </c>
      <c r="B3086" s="80" t="s">
        <v>38789</v>
      </c>
      <c r="C3086" s="375" t="s">
        <v>13</v>
      </c>
      <c r="D3086" s="81">
        <v>66.63</v>
      </c>
      <c r="E3086" s="81">
        <f t="shared" si="48"/>
        <v>54.18</v>
      </c>
    </row>
    <row r="3087" spans="1:5" ht="21.95" customHeight="1">
      <c r="A3087" s="374" t="s">
        <v>38790</v>
      </c>
      <c r="B3087" s="80" t="s">
        <v>38791</v>
      </c>
      <c r="C3087" s="374" t="s">
        <v>13</v>
      </c>
      <c r="D3087" s="82">
        <v>96.17</v>
      </c>
      <c r="E3087" s="81">
        <f t="shared" si="48"/>
        <v>78.19</v>
      </c>
    </row>
    <row r="3088" spans="1:5" ht="22.5" customHeight="1">
      <c r="A3088" s="375" t="s">
        <v>38792</v>
      </c>
      <c r="B3088" s="80" t="s">
        <v>38793</v>
      </c>
      <c r="C3088" s="375" t="s">
        <v>14</v>
      </c>
      <c r="D3088" s="81">
        <v>807.54</v>
      </c>
      <c r="E3088" s="81">
        <f t="shared" si="48"/>
        <v>656.54</v>
      </c>
    </row>
    <row r="3089" spans="1:5" ht="11.45" customHeight="1">
      <c r="A3089" s="375" t="s">
        <v>38794</v>
      </c>
      <c r="B3089" s="80" t="s">
        <v>38795</v>
      </c>
      <c r="C3089" s="375" t="s">
        <v>13</v>
      </c>
      <c r="D3089" s="81">
        <v>213.46</v>
      </c>
      <c r="E3089" s="81">
        <f t="shared" si="48"/>
        <v>173.55</v>
      </c>
    </row>
    <row r="3090" spans="1:5" ht="12" customHeight="1">
      <c r="A3090" s="375" t="s">
        <v>38796</v>
      </c>
      <c r="B3090" s="80" t="s">
        <v>38797</v>
      </c>
      <c r="C3090" s="375" t="s">
        <v>13</v>
      </c>
      <c r="D3090" s="81">
        <v>217.89</v>
      </c>
      <c r="E3090" s="81">
        <f t="shared" si="48"/>
        <v>177.15</v>
      </c>
    </row>
    <row r="3091" spans="1:5" ht="12" customHeight="1">
      <c r="A3091" s="375" t="s">
        <v>38798</v>
      </c>
      <c r="B3091" s="80" t="s">
        <v>38799</v>
      </c>
      <c r="C3091" s="375" t="s">
        <v>13</v>
      </c>
      <c r="D3091" s="81">
        <v>226.92</v>
      </c>
      <c r="E3091" s="81">
        <f t="shared" si="48"/>
        <v>184.49</v>
      </c>
    </row>
    <row r="3092" spans="1:5" ht="12" customHeight="1">
      <c r="A3092" s="375" t="s">
        <v>38800</v>
      </c>
      <c r="B3092" s="80" t="s">
        <v>38801</v>
      </c>
      <c r="C3092" s="375" t="s">
        <v>13</v>
      </c>
      <c r="D3092" s="81">
        <v>86.19</v>
      </c>
      <c r="E3092" s="81">
        <f t="shared" si="48"/>
        <v>70.08</v>
      </c>
    </row>
    <row r="3093" spans="1:5" ht="11.45" customHeight="1">
      <c r="A3093" s="375" t="s">
        <v>38802</v>
      </c>
      <c r="B3093" s="80" t="s">
        <v>38803</v>
      </c>
      <c r="C3093" s="375" t="s">
        <v>13</v>
      </c>
      <c r="D3093" s="81">
        <v>112.29</v>
      </c>
      <c r="E3093" s="81">
        <f t="shared" si="48"/>
        <v>91.3</v>
      </c>
    </row>
    <row r="3094" spans="1:5" ht="12" customHeight="1">
      <c r="A3094" s="375" t="s">
        <v>38804</v>
      </c>
      <c r="B3094" s="80" t="s">
        <v>38805</v>
      </c>
      <c r="C3094" s="375" t="s">
        <v>13</v>
      </c>
      <c r="D3094" s="81">
        <v>146.16999999999999</v>
      </c>
      <c r="E3094" s="81">
        <f t="shared" si="48"/>
        <v>118.84</v>
      </c>
    </row>
    <row r="3095" spans="1:5" ht="12" customHeight="1">
      <c r="A3095" s="375" t="s">
        <v>38806</v>
      </c>
      <c r="B3095" s="80" t="s">
        <v>38807</v>
      </c>
      <c r="C3095" s="375" t="s">
        <v>13</v>
      </c>
      <c r="D3095" s="81">
        <v>192.58</v>
      </c>
      <c r="E3095" s="81">
        <f t="shared" si="48"/>
        <v>156.57</v>
      </c>
    </row>
    <row r="3096" spans="1:5" ht="12" customHeight="1">
      <c r="A3096" s="375" t="s">
        <v>38808</v>
      </c>
      <c r="B3096" s="80" t="s">
        <v>38809</v>
      </c>
      <c r="C3096" s="375" t="s">
        <v>13</v>
      </c>
      <c r="D3096" s="81">
        <v>164.66</v>
      </c>
      <c r="E3096" s="81">
        <f t="shared" si="48"/>
        <v>133.87</v>
      </c>
    </row>
    <row r="3097" spans="1:5" ht="12" customHeight="1">
      <c r="A3097" s="417" t="s">
        <v>38810</v>
      </c>
      <c r="B3097" s="418" t="s">
        <v>38811</v>
      </c>
      <c r="C3097" s="418" t="s">
        <v>13</v>
      </c>
      <c r="D3097" s="70">
        <v>236.41</v>
      </c>
      <c r="E3097" s="81">
        <f t="shared" si="48"/>
        <v>192.21</v>
      </c>
    </row>
    <row r="3098" spans="1:5" ht="11.45" customHeight="1">
      <c r="A3098" s="419" t="s">
        <v>38812</v>
      </c>
      <c r="B3098" s="376" t="s">
        <v>38813</v>
      </c>
      <c r="C3098" s="377" t="s">
        <v>13</v>
      </c>
      <c r="D3098" s="70">
        <v>198.04</v>
      </c>
      <c r="E3098" s="81">
        <f t="shared" si="48"/>
        <v>161.01</v>
      </c>
    </row>
    <row r="3099" spans="1:5" ht="12" customHeight="1">
      <c r="A3099" s="420" t="s">
        <v>38814</v>
      </c>
      <c r="B3099" s="70" t="s">
        <v>38815</v>
      </c>
      <c r="C3099" s="70" t="s">
        <v>13</v>
      </c>
      <c r="D3099" s="70">
        <v>749.09</v>
      </c>
      <c r="E3099" s="81">
        <f t="shared" si="48"/>
        <v>609.02</v>
      </c>
    </row>
    <row r="3100" spans="1:5" ht="12" customHeight="1">
      <c r="A3100" s="375" t="s">
        <v>33234</v>
      </c>
      <c r="B3100" s="80"/>
      <c r="C3100" s="375"/>
      <c r="D3100" s="81"/>
      <c r="E3100" s="81">
        <f t="shared" si="48"/>
        <v>0</v>
      </c>
    </row>
    <row r="3101" spans="1:5" ht="12" customHeight="1">
      <c r="A3101" s="375" t="s">
        <v>33235</v>
      </c>
      <c r="B3101" s="80" t="s">
        <v>14652</v>
      </c>
      <c r="C3101" s="375" t="s">
        <v>33236</v>
      </c>
      <c r="D3101" s="81"/>
      <c r="E3101" s="81">
        <f t="shared" si="48"/>
        <v>0</v>
      </c>
    </row>
    <row r="3102" spans="1:5" ht="12" customHeight="1">
      <c r="A3102" s="375"/>
      <c r="B3102" s="80"/>
      <c r="C3102" s="375"/>
      <c r="D3102" s="81"/>
      <c r="E3102" s="81">
        <f t="shared" si="48"/>
        <v>0</v>
      </c>
    </row>
    <row r="3103" spans="1:5" ht="11.45" customHeight="1">
      <c r="A3103" s="375" t="s">
        <v>38816</v>
      </c>
      <c r="B3103" s="80" t="s">
        <v>38817</v>
      </c>
      <c r="C3103" s="375" t="s">
        <v>13</v>
      </c>
      <c r="D3103" s="81">
        <v>897.5</v>
      </c>
      <c r="E3103" s="81">
        <f t="shared" si="48"/>
        <v>729.68</v>
      </c>
    </row>
    <row r="3104" spans="1:5" ht="12" customHeight="1">
      <c r="A3104" s="375" t="s">
        <v>38818</v>
      </c>
      <c r="B3104" s="80" t="s">
        <v>38819</v>
      </c>
      <c r="C3104" s="375" t="s">
        <v>13</v>
      </c>
      <c r="D3104" s="81">
        <v>1037.5899999999999</v>
      </c>
      <c r="E3104" s="81">
        <f t="shared" si="48"/>
        <v>843.57</v>
      </c>
    </row>
    <row r="3105" spans="1:5" ht="12" customHeight="1">
      <c r="A3105" s="375" t="s">
        <v>38820</v>
      </c>
      <c r="B3105" s="80" t="s">
        <v>38821</v>
      </c>
      <c r="C3105" s="375" t="s">
        <v>13</v>
      </c>
      <c r="D3105" s="81">
        <v>116.17</v>
      </c>
      <c r="E3105" s="81">
        <f t="shared" si="48"/>
        <v>94.45</v>
      </c>
    </row>
    <row r="3106" spans="1:5" ht="12" customHeight="1">
      <c r="A3106" s="375" t="s">
        <v>38822</v>
      </c>
      <c r="B3106" s="80" t="s">
        <v>38823</v>
      </c>
      <c r="C3106" s="375" t="s">
        <v>13</v>
      </c>
      <c r="D3106" s="81">
        <v>131.35</v>
      </c>
      <c r="E3106" s="81">
        <f t="shared" si="48"/>
        <v>106.79</v>
      </c>
    </row>
    <row r="3107" spans="1:5" ht="11.45" customHeight="1">
      <c r="A3107" s="375" t="s">
        <v>38824</v>
      </c>
      <c r="B3107" s="80" t="s">
        <v>38825</v>
      </c>
      <c r="C3107" s="375" t="s">
        <v>13</v>
      </c>
      <c r="D3107" s="81">
        <v>230.15</v>
      </c>
      <c r="E3107" s="81">
        <f t="shared" si="48"/>
        <v>187.12</v>
      </c>
    </row>
    <row r="3108" spans="1:5" ht="12" customHeight="1">
      <c r="A3108" s="375" t="s">
        <v>38826</v>
      </c>
      <c r="B3108" s="80" t="s">
        <v>38827</v>
      </c>
      <c r="C3108" s="375" t="s">
        <v>13</v>
      </c>
      <c r="D3108" s="81">
        <v>3544.33</v>
      </c>
      <c r="E3108" s="81">
        <f t="shared" si="48"/>
        <v>2881.57</v>
      </c>
    </row>
    <row r="3109" spans="1:5" ht="12" customHeight="1">
      <c r="A3109" s="375" t="s">
        <v>38828</v>
      </c>
      <c r="B3109" s="80" t="s">
        <v>38829</v>
      </c>
      <c r="C3109" s="375" t="s">
        <v>14</v>
      </c>
      <c r="D3109" s="81">
        <v>1135.1400000000001</v>
      </c>
      <c r="E3109" s="81">
        <f t="shared" si="48"/>
        <v>922.88</v>
      </c>
    </row>
    <row r="3110" spans="1:5" ht="12" customHeight="1">
      <c r="A3110" s="375" t="s">
        <v>38830</v>
      </c>
      <c r="B3110" s="80" t="s">
        <v>38831</v>
      </c>
      <c r="C3110" s="375" t="s">
        <v>13</v>
      </c>
      <c r="D3110" s="81">
        <v>4999.09</v>
      </c>
      <c r="E3110" s="81">
        <f t="shared" si="48"/>
        <v>4064.31</v>
      </c>
    </row>
    <row r="3111" spans="1:5" ht="11.45" customHeight="1">
      <c r="A3111" s="375" t="s">
        <v>38832</v>
      </c>
      <c r="B3111" s="80" t="s">
        <v>38833</v>
      </c>
      <c r="C3111" s="375" t="s">
        <v>14</v>
      </c>
      <c r="D3111" s="81">
        <v>2069.4899999999998</v>
      </c>
      <c r="E3111" s="81">
        <f t="shared" si="48"/>
        <v>1682.52</v>
      </c>
    </row>
    <row r="3112" spans="1:5" ht="12" customHeight="1">
      <c r="A3112" s="375" t="s">
        <v>38834</v>
      </c>
      <c r="B3112" s="80" t="s">
        <v>38835</v>
      </c>
      <c r="C3112" s="375" t="s">
        <v>18</v>
      </c>
      <c r="D3112" s="81">
        <v>739.17</v>
      </c>
      <c r="E3112" s="81">
        <f t="shared" si="48"/>
        <v>600.96</v>
      </c>
    </row>
    <row r="3113" spans="1:5" ht="12" customHeight="1">
      <c r="A3113" s="375" t="s">
        <v>38836</v>
      </c>
      <c r="B3113" s="80" t="s">
        <v>38837</v>
      </c>
      <c r="C3113" s="375" t="s">
        <v>13</v>
      </c>
      <c r="D3113" s="81">
        <v>4239.3999999999996</v>
      </c>
      <c r="E3113" s="81">
        <f t="shared" si="48"/>
        <v>3446.67</v>
      </c>
    </row>
    <row r="3114" spans="1:5" ht="12" customHeight="1">
      <c r="A3114" s="375" t="s">
        <v>38838</v>
      </c>
      <c r="B3114" s="80" t="s">
        <v>38839</v>
      </c>
      <c r="C3114" s="375" t="s">
        <v>18</v>
      </c>
      <c r="D3114" s="81">
        <v>411.92</v>
      </c>
      <c r="E3114" s="81">
        <f t="shared" si="48"/>
        <v>334.9</v>
      </c>
    </row>
    <row r="3115" spans="1:5" ht="12" customHeight="1">
      <c r="A3115" s="375" t="s">
        <v>38840</v>
      </c>
      <c r="B3115" s="80" t="s">
        <v>38841</v>
      </c>
      <c r="C3115" s="375" t="s">
        <v>13</v>
      </c>
      <c r="D3115" s="81">
        <v>6003.95</v>
      </c>
      <c r="E3115" s="81">
        <f t="shared" si="48"/>
        <v>4881.2700000000004</v>
      </c>
    </row>
    <row r="3116" spans="1:5" ht="11.45" customHeight="1">
      <c r="A3116" s="375" t="s">
        <v>38842</v>
      </c>
      <c r="B3116" s="80" t="s">
        <v>38843</v>
      </c>
      <c r="C3116" s="375" t="s">
        <v>13</v>
      </c>
      <c r="D3116" s="81">
        <v>99.88</v>
      </c>
      <c r="E3116" s="81">
        <f t="shared" si="48"/>
        <v>81.209999999999994</v>
      </c>
    </row>
    <row r="3117" spans="1:5" ht="12" customHeight="1">
      <c r="A3117" s="375" t="s">
        <v>38844</v>
      </c>
      <c r="B3117" s="80" t="s">
        <v>38845</v>
      </c>
      <c r="C3117" s="375" t="s">
        <v>13</v>
      </c>
      <c r="D3117" s="81">
        <v>148.91</v>
      </c>
      <c r="E3117" s="81">
        <f t="shared" si="48"/>
        <v>121.07</v>
      </c>
    </row>
    <row r="3118" spans="1:5" ht="12" customHeight="1">
      <c r="A3118" s="375" t="s">
        <v>38846</v>
      </c>
      <c r="B3118" s="80" t="s">
        <v>38847</v>
      </c>
      <c r="C3118" s="375" t="s">
        <v>13</v>
      </c>
      <c r="D3118" s="81">
        <v>255.45</v>
      </c>
      <c r="E3118" s="81">
        <f t="shared" si="48"/>
        <v>207.69</v>
      </c>
    </row>
    <row r="3119" spans="1:5" ht="12" customHeight="1">
      <c r="A3119" s="375" t="s">
        <v>38848</v>
      </c>
      <c r="B3119" s="80" t="s">
        <v>38849</v>
      </c>
      <c r="C3119" s="375" t="s">
        <v>13</v>
      </c>
      <c r="D3119" s="81">
        <v>357.96</v>
      </c>
      <c r="E3119" s="81">
        <f t="shared" si="48"/>
        <v>291.02999999999997</v>
      </c>
    </row>
    <row r="3120" spans="1:5" ht="12" customHeight="1">
      <c r="A3120" s="375" t="s">
        <v>38850</v>
      </c>
      <c r="B3120" s="80" t="s">
        <v>38851</v>
      </c>
      <c r="C3120" s="375" t="s">
        <v>13</v>
      </c>
      <c r="D3120" s="81">
        <v>515.87</v>
      </c>
      <c r="E3120" s="81">
        <f t="shared" si="48"/>
        <v>419.41</v>
      </c>
    </row>
    <row r="3121" spans="1:5" ht="11.45" customHeight="1">
      <c r="A3121" s="375" t="s">
        <v>38852</v>
      </c>
      <c r="B3121" s="80" t="s">
        <v>38853</v>
      </c>
      <c r="C3121" s="375" t="s">
        <v>18</v>
      </c>
      <c r="D3121" s="81">
        <v>137.34</v>
      </c>
      <c r="E3121" s="81">
        <f t="shared" si="48"/>
        <v>111.66</v>
      </c>
    </row>
    <row r="3122" spans="1:5" ht="12" customHeight="1">
      <c r="A3122" s="375" t="s">
        <v>38854</v>
      </c>
      <c r="B3122" s="80" t="s">
        <v>38855</v>
      </c>
      <c r="C3122" s="375" t="s">
        <v>18</v>
      </c>
      <c r="D3122" s="81">
        <v>1193.67</v>
      </c>
      <c r="E3122" s="81">
        <f t="shared" si="48"/>
        <v>970.47</v>
      </c>
    </row>
    <row r="3123" spans="1:5" ht="12" customHeight="1">
      <c r="A3123" s="375" t="s">
        <v>38856</v>
      </c>
      <c r="B3123" s="80" t="s">
        <v>38857</v>
      </c>
      <c r="C3123" s="375" t="s">
        <v>16</v>
      </c>
      <c r="D3123" s="81">
        <v>326.81</v>
      </c>
      <c r="E3123" s="81">
        <f t="shared" si="48"/>
        <v>265.7</v>
      </c>
    </row>
    <row r="3124" spans="1:5" ht="12" customHeight="1">
      <c r="A3124" s="375" t="s">
        <v>38858</v>
      </c>
      <c r="B3124" s="80" t="s">
        <v>38859</v>
      </c>
      <c r="C3124" s="375" t="s">
        <v>16</v>
      </c>
      <c r="D3124" s="81">
        <v>485.66</v>
      </c>
      <c r="E3124" s="81">
        <f t="shared" si="48"/>
        <v>394.85</v>
      </c>
    </row>
    <row r="3125" spans="1:5" ht="11.45" customHeight="1">
      <c r="A3125" s="375" t="s">
        <v>38860</v>
      </c>
      <c r="B3125" s="80" t="s">
        <v>38861</v>
      </c>
      <c r="C3125" s="375" t="s">
        <v>16</v>
      </c>
      <c r="D3125" s="81">
        <v>267.52</v>
      </c>
      <c r="E3125" s="81">
        <f t="shared" si="48"/>
        <v>217.5</v>
      </c>
    </row>
    <row r="3126" spans="1:5" ht="12" customHeight="1">
      <c r="A3126" s="375" t="s">
        <v>38862</v>
      </c>
      <c r="B3126" s="80" t="s">
        <v>38863</v>
      </c>
      <c r="C3126" s="375" t="s">
        <v>14</v>
      </c>
      <c r="D3126" s="81">
        <v>541.5</v>
      </c>
      <c r="E3126" s="81">
        <f t="shared" si="48"/>
        <v>440.25</v>
      </c>
    </row>
    <row r="3127" spans="1:5" ht="12.95" customHeight="1">
      <c r="A3127" s="375" t="s">
        <v>38864</v>
      </c>
      <c r="B3127" s="80" t="s">
        <v>38865</v>
      </c>
      <c r="C3127" s="375" t="s">
        <v>14</v>
      </c>
      <c r="D3127" s="81">
        <v>910.31</v>
      </c>
      <c r="E3127" s="81">
        <f t="shared" si="48"/>
        <v>740.09</v>
      </c>
    </row>
    <row r="3128" spans="1:5" ht="169.5" customHeight="1">
      <c r="A3128" s="375" t="s">
        <v>38866</v>
      </c>
      <c r="B3128" s="80" t="s">
        <v>38867</v>
      </c>
      <c r="C3128" s="375" t="s">
        <v>14</v>
      </c>
      <c r="D3128" s="81">
        <v>1018.32</v>
      </c>
      <c r="E3128" s="81">
        <f t="shared" si="48"/>
        <v>827.91</v>
      </c>
    </row>
    <row r="3129" spans="1:5" ht="45.95" customHeight="1">
      <c r="A3129" s="375" t="s">
        <v>38868</v>
      </c>
      <c r="B3129" s="80" t="s">
        <v>38869</v>
      </c>
      <c r="C3129" s="375" t="s">
        <v>18</v>
      </c>
      <c r="D3129" s="81">
        <v>32.15</v>
      </c>
      <c r="E3129" s="81">
        <f t="shared" si="48"/>
        <v>26.14</v>
      </c>
    </row>
    <row r="3130" spans="1:5" ht="12" customHeight="1">
      <c r="A3130" s="375" t="s">
        <v>38870</v>
      </c>
      <c r="B3130" s="80" t="s">
        <v>38871</v>
      </c>
      <c r="C3130" s="375" t="s">
        <v>14</v>
      </c>
      <c r="D3130" s="81">
        <v>3416.46</v>
      </c>
      <c r="E3130" s="81">
        <f t="shared" si="48"/>
        <v>2777.61</v>
      </c>
    </row>
    <row r="3131" spans="1:5" ht="21.95" customHeight="1">
      <c r="A3131" s="375" t="s">
        <v>38872</v>
      </c>
      <c r="B3131" s="80" t="s">
        <v>38873</v>
      </c>
      <c r="C3131" s="375" t="s">
        <v>14</v>
      </c>
      <c r="D3131" s="81">
        <v>89.62</v>
      </c>
      <c r="E3131" s="81">
        <f t="shared" si="48"/>
        <v>72.87</v>
      </c>
    </row>
    <row r="3132" spans="1:5" ht="21.95" customHeight="1">
      <c r="A3132" s="375" t="s">
        <v>38874</v>
      </c>
      <c r="B3132" s="80" t="s">
        <v>38875</v>
      </c>
      <c r="C3132" s="375" t="s">
        <v>13</v>
      </c>
      <c r="D3132" s="81">
        <v>255.37</v>
      </c>
      <c r="E3132" s="81">
        <f t="shared" si="48"/>
        <v>207.62</v>
      </c>
    </row>
    <row r="3133" spans="1:5" ht="12" customHeight="1">
      <c r="A3133" s="374" t="s">
        <v>38876</v>
      </c>
      <c r="B3133" s="80" t="s">
        <v>38877</v>
      </c>
      <c r="C3133" s="374" t="s">
        <v>14</v>
      </c>
      <c r="D3133" s="82">
        <v>828.12</v>
      </c>
      <c r="E3133" s="81">
        <f t="shared" si="48"/>
        <v>673.27</v>
      </c>
    </row>
    <row r="3134" spans="1:5" ht="11.45" customHeight="1">
      <c r="A3134" s="374" t="s">
        <v>38878</v>
      </c>
      <c r="B3134" s="80" t="s">
        <v>38879</v>
      </c>
      <c r="C3134" s="374" t="s">
        <v>14</v>
      </c>
      <c r="D3134" s="82">
        <v>738.43</v>
      </c>
      <c r="E3134" s="81">
        <f t="shared" si="48"/>
        <v>600.35</v>
      </c>
    </row>
    <row r="3135" spans="1:5" ht="12" customHeight="1">
      <c r="A3135" s="374" t="s">
        <v>38880</v>
      </c>
      <c r="B3135" s="80" t="s">
        <v>38881</v>
      </c>
      <c r="C3135" s="374" t="s">
        <v>13</v>
      </c>
      <c r="D3135" s="82">
        <v>15.45</v>
      </c>
      <c r="E3135" s="81">
        <f t="shared" si="48"/>
        <v>12.57</v>
      </c>
    </row>
    <row r="3136" spans="1:5" ht="12" customHeight="1">
      <c r="A3136" s="374" t="s">
        <v>38882</v>
      </c>
      <c r="B3136" s="80" t="s">
        <v>38883</v>
      </c>
      <c r="C3136" s="374" t="s">
        <v>33278</v>
      </c>
      <c r="D3136" s="82">
        <v>710.02</v>
      </c>
      <c r="E3136" s="81">
        <f t="shared" si="48"/>
        <v>577.26</v>
      </c>
    </row>
    <row r="3137" spans="1:5" ht="12" customHeight="1">
      <c r="A3137" s="374" t="s">
        <v>38884</v>
      </c>
      <c r="B3137" s="80" t="s">
        <v>38885</v>
      </c>
      <c r="C3137" s="374" t="s">
        <v>102</v>
      </c>
      <c r="D3137" s="82">
        <v>12538.89</v>
      </c>
      <c r="E3137" s="81">
        <f t="shared" si="48"/>
        <v>10194.219999999999</v>
      </c>
    </row>
    <row r="3138" spans="1:5" ht="11.45" customHeight="1">
      <c r="A3138" s="417" t="s">
        <v>38886</v>
      </c>
      <c r="B3138" s="418" t="s">
        <v>38887</v>
      </c>
      <c r="C3138" s="418" t="s">
        <v>14</v>
      </c>
      <c r="D3138" s="70">
        <v>7148.6</v>
      </c>
      <c r="E3138" s="81">
        <f t="shared" si="48"/>
        <v>5811.87</v>
      </c>
    </row>
    <row r="3139" spans="1:5" ht="12" customHeight="1">
      <c r="A3139" s="419" t="s">
        <v>38888</v>
      </c>
      <c r="B3139" s="376" t="s">
        <v>38889</v>
      </c>
      <c r="C3139" s="377" t="s">
        <v>14</v>
      </c>
      <c r="D3139" s="70">
        <v>7148.6</v>
      </c>
      <c r="E3139" s="81">
        <f t="shared" si="48"/>
        <v>5811.87</v>
      </c>
    </row>
    <row r="3140" spans="1:5" ht="12" customHeight="1">
      <c r="A3140" s="420" t="s">
        <v>33234</v>
      </c>
      <c r="E3140" s="81">
        <f t="shared" si="48"/>
        <v>0</v>
      </c>
    </row>
    <row r="3141" spans="1:5" ht="12" customHeight="1">
      <c r="A3141" s="374" t="s">
        <v>33235</v>
      </c>
      <c r="B3141" s="80" t="s">
        <v>14652</v>
      </c>
      <c r="C3141" s="374" t="s">
        <v>33236</v>
      </c>
      <c r="D3141" s="82"/>
      <c r="E3141" s="81">
        <f t="shared" ref="E3141:E3204" si="49">ROUNDUP(D3141/1.23,2)</f>
        <v>0</v>
      </c>
    </row>
    <row r="3142" spans="1:5" ht="12" customHeight="1">
      <c r="A3142" s="375"/>
      <c r="B3142" s="80"/>
      <c r="C3142" s="375"/>
      <c r="D3142" s="81"/>
      <c r="E3142" s="81">
        <f t="shared" si="49"/>
        <v>0</v>
      </c>
    </row>
    <row r="3143" spans="1:5" ht="11.45" customHeight="1">
      <c r="A3143" s="375" t="s">
        <v>38890</v>
      </c>
      <c r="B3143" s="80" t="s">
        <v>38891</v>
      </c>
      <c r="C3143" s="375" t="s">
        <v>16</v>
      </c>
      <c r="D3143" s="81">
        <v>110.02</v>
      </c>
      <c r="E3143" s="81">
        <f t="shared" si="49"/>
        <v>89.45</v>
      </c>
    </row>
    <row r="3144" spans="1:5" ht="12" customHeight="1">
      <c r="A3144" s="375" t="s">
        <v>38892</v>
      </c>
      <c r="B3144" s="80" t="s">
        <v>38893</v>
      </c>
      <c r="C3144" s="375" t="s">
        <v>16</v>
      </c>
      <c r="D3144" s="81">
        <v>86.45</v>
      </c>
      <c r="E3144" s="81">
        <f t="shared" si="49"/>
        <v>70.290000000000006</v>
      </c>
    </row>
    <row r="3145" spans="1:5" ht="12" customHeight="1">
      <c r="A3145" s="375" t="s">
        <v>32523</v>
      </c>
      <c r="B3145" s="80" t="s">
        <v>38894</v>
      </c>
      <c r="C3145" s="375" t="s">
        <v>16</v>
      </c>
      <c r="D3145" s="81">
        <v>167.53</v>
      </c>
      <c r="E3145" s="81">
        <f t="shared" si="49"/>
        <v>136.21</v>
      </c>
    </row>
    <row r="3146" spans="1:5" ht="12" customHeight="1">
      <c r="A3146" s="375" t="s">
        <v>38895</v>
      </c>
      <c r="B3146" s="80" t="s">
        <v>38896</v>
      </c>
      <c r="C3146" s="375" t="s">
        <v>14</v>
      </c>
      <c r="D3146" s="81">
        <v>513.20000000000005</v>
      </c>
      <c r="E3146" s="81">
        <f t="shared" si="49"/>
        <v>417.24</v>
      </c>
    </row>
    <row r="3147" spans="1:5" ht="12" customHeight="1">
      <c r="A3147" s="375" t="s">
        <v>38897</v>
      </c>
      <c r="B3147" s="80" t="s">
        <v>38898</v>
      </c>
      <c r="C3147" s="375" t="s">
        <v>14</v>
      </c>
      <c r="D3147" s="81">
        <v>497.16</v>
      </c>
      <c r="E3147" s="81">
        <f t="shared" si="49"/>
        <v>404.2</v>
      </c>
    </row>
    <row r="3148" spans="1:5" ht="11.45" customHeight="1">
      <c r="A3148" s="375" t="s">
        <v>38899</v>
      </c>
      <c r="B3148" s="80" t="s">
        <v>38900</v>
      </c>
      <c r="C3148" s="375" t="s">
        <v>16</v>
      </c>
      <c r="D3148" s="81">
        <v>537.66</v>
      </c>
      <c r="E3148" s="81">
        <f t="shared" si="49"/>
        <v>437.13</v>
      </c>
    </row>
    <row r="3149" spans="1:5" ht="12" customHeight="1">
      <c r="A3149" s="375" t="s">
        <v>38901</v>
      </c>
      <c r="B3149" s="80" t="s">
        <v>38902</v>
      </c>
      <c r="C3149" s="375" t="s">
        <v>16</v>
      </c>
      <c r="D3149" s="81">
        <v>642.83000000000004</v>
      </c>
      <c r="E3149" s="81">
        <f t="shared" si="49"/>
        <v>522.63</v>
      </c>
    </row>
    <row r="3150" spans="1:5" ht="12" customHeight="1">
      <c r="A3150" s="375" t="s">
        <v>38903</v>
      </c>
      <c r="B3150" s="80" t="s">
        <v>38904</v>
      </c>
      <c r="C3150" s="375" t="s">
        <v>16</v>
      </c>
      <c r="D3150" s="81">
        <v>62.28</v>
      </c>
      <c r="E3150" s="81">
        <f t="shared" si="49"/>
        <v>50.64</v>
      </c>
    </row>
    <row r="3151" spans="1:5" ht="12" customHeight="1">
      <c r="A3151" s="375" t="s">
        <v>38905</v>
      </c>
      <c r="B3151" s="80" t="s">
        <v>38906</v>
      </c>
      <c r="C3151" s="375" t="s">
        <v>13</v>
      </c>
      <c r="D3151" s="81">
        <v>129.41</v>
      </c>
      <c r="E3151" s="81">
        <f t="shared" si="49"/>
        <v>105.22</v>
      </c>
    </row>
    <row r="3152" spans="1:5" ht="11.45" customHeight="1">
      <c r="A3152" s="375" t="s">
        <v>38907</v>
      </c>
      <c r="B3152" s="80" t="s">
        <v>38908</v>
      </c>
      <c r="C3152" s="375" t="s">
        <v>13</v>
      </c>
      <c r="D3152" s="81">
        <v>121</v>
      </c>
      <c r="E3152" s="81">
        <f t="shared" si="49"/>
        <v>98.38</v>
      </c>
    </row>
    <row r="3153" spans="1:5" ht="12" customHeight="1">
      <c r="A3153" s="375" t="s">
        <v>38909</v>
      </c>
      <c r="B3153" s="80" t="s">
        <v>38910</v>
      </c>
      <c r="C3153" s="375" t="s">
        <v>16</v>
      </c>
      <c r="D3153" s="81">
        <v>31.29</v>
      </c>
      <c r="E3153" s="81">
        <f t="shared" si="49"/>
        <v>25.44</v>
      </c>
    </row>
    <row r="3154" spans="1:5" ht="12" customHeight="1">
      <c r="A3154" s="375" t="s">
        <v>38911</v>
      </c>
      <c r="B3154" s="80" t="s">
        <v>38912</v>
      </c>
      <c r="C3154" s="375" t="s">
        <v>13</v>
      </c>
      <c r="D3154" s="81">
        <v>34.74</v>
      </c>
      <c r="E3154" s="81">
        <f t="shared" si="49"/>
        <v>28.25</v>
      </c>
    </row>
    <row r="3155" spans="1:5" ht="12" customHeight="1">
      <c r="A3155" s="375" t="s">
        <v>38913</v>
      </c>
      <c r="B3155" s="80" t="s">
        <v>38914</v>
      </c>
      <c r="C3155" s="375" t="s">
        <v>16</v>
      </c>
      <c r="D3155" s="81">
        <v>5.25</v>
      </c>
      <c r="E3155" s="81">
        <f t="shared" si="49"/>
        <v>4.2699999999999996</v>
      </c>
    </row>
    <row r="3156" spans="1:5" ht="12" customHeight="1">
      <c r="A3156" s="375" t="s">
        <v>38915</v>
      </c>
      <c r="B3156" s="80" t="s">
        <v>38916</v>
      </c>
      <c r="C3156" s="375" t="s">
        <v>16</v>
      </c>
      <c r="D3156" s="81">
        <v>529.35</v>
      </c>
      <c r="E3156" s="81">
        <f t="shared" si="49"/>
        <v>430.37</v>
      </c>
    </row>
    <row r="3157" spans="1:5" ht="11.45" customHeight="1">
      <c r="A3157" s="375" t="s">
        <v>38917</v>
      </c>
      <c r="B3157" s="80" t="s">
        <v>38918</v>
      </c>
      <c r="C3157" s="375" t="s">
        <v>602</v>
      </c>
      <c r="D3157" s="81">
        <v>36.22</v>
      </c>
      <c r="E3157" s="81">
        <f t="shared" si="49"/>
        <v>29.45</v>
      </c>
    </row>
    <row r="3158" spans="1:5" ht="12" customHeight="1">
      <c r="A3158" s="375" t="s">
        <v>38919</v>
      </c>
      <c r="B3158" s="80" t="s">
        <v>38920</v>
      </c>
      <c r="C3158" s="375" t="s">
        <v>14</v>
      </c>
      <c r="D3158" s="81">
        <v>42.18</v>
      </c>
      <c r="E3158" s="81">
        <f t="shared" si="49"/>
        <v>34.299999999999997</v>
      </c>
    </row>
    <row r="3159" spans="1:5" ht="21.95" customHeight="1">
      <c r="A3159" s="374" t="s">
        <v>38921</v>
      </c>
      <c r="B3159" s="80" t="s">
        <v>38922</v>
      </c>
      <c r="C3159" s="374" t="s">
        <v>14</v>
      </c>
      <c r="D3159" s="82">
        <v>31.25</v>
      </c>
      <c r="E3159" s="81">
        <f t="shared" si="49"/>
        <v>25.41</v>
      </c>
    </row>
    <row r="3160" spans="1:5" ht="21.95" customHeight="1">
      <c r="A3160" s="375" t="s">
        <v>38923</v>
      </c>
      <c r="B3160" s="80" t="s">
        <v>38924</v>
      </c>
      <c r="C3160" s="375" t="s">
        <v>14</v>
      </c>
      <c r="D3160" s="81">
        <v>12.5</v>
      </c>
      <c r="E3160" s="81">
        <f t="shared" si="49"/>
        <v>10.17</v>
      </c>
    </row>
    <row r="3161" spans="1:5" ht="12" customHeight="1">
      <c r="A3161" s="375" t="s">
        <v>38925</v>
      </c>
      <c r="B3161" s="80" t="s">
        <v>38926</v>
      </c>
      <c r="C3161" s="375" t="s">
        <v>14</v>
      </c>
      <c r="D3161" s="81">
        <v>6.25</v>
      </c>
      <c r="E3161" s="81">
        <f t="shared" si="49"/>
        <v>5.09</v>
      </c>
    </row>
    <row r="3162" spans="1:5" ht="12" customHeight="1">
      <c r="A3162" s="375" t="s">
        <v>38927</v>
      </c>
      <c r="B3162" s="80" t="s">
        <v>38928</v>
      </c>
      <c r="C3162" s="375" t="s">
        <v>14</v>
      </c>
      <c r="D3162" s="81">
        <v>62.5</v>
      </c>
      <c r="E3162" s="81">
        <f t="shared" si="49"/>
        <v>50.82</v>
      </c>
    </row>
    <row r="3163" spans="1:5" ht="11.45" customHeight="1">
      <c r="A3163" s="375" t="s">
        <v>38929</v>
      </c>
      <c r="B3163" s="80" t="s">
        <v>38930</v>
      </c>
      <c r="C3163" s="375" t="s">
        <v>14</v>
      </c>
      <c r="D3163" s="81">
        <v>15.62</v>
      </c>
      <c r="E3163" s="81">
        <f t="shared" si="49"/>
        <v>12.7</v>
      </c>
    </row>
    <row r="3164" spans="1:5" ht="12" customHeight="1">
      <c r="A3164" s="375" t="s">
        <v>38931</v>
      </c>
      <c r="B3164" s="80" t="s">
        <v>38932</v>
      </c>
      <c r="C3164" s="375" t="s">
        <v>14</v>
      </c>
      <c r="D3164" s="81">
        <v>31.34</v>
      </c>
      <c r="E3164" s="81">
        <f t="shared" si="49"/>
        <v>25.48</v>
      </c>
    </row>
    <row r="3165" spans="1:5" ht="12" customHeight="1">
      <c r="A3165" s="375" t="s">
        <v>38933</v>
      </c>
      <c r="B3165" s="80" t="s">
        <v>38934</v>
      </c>
      <c r="C3165" s="375" t="s">
        <v>14</v>
      </c>
      <c r="D3165" s="81">
        <v>15.62</v>
      </c>
      <c r="E3165" s="81">
        <f t="shared" si="49"/>
        <v>12.7</v>
      </c>
    </row>
    <row r="3166" spans="1:5" ht="12" customHeight="1">
      <c r="A3166" s="375" t="s">
        <v>38935</v>
      </c>
      <c r="B3166" s="80" t="s">
        <v>38936</v>
      </c>
      <c r="C3166" s="375" t="s">
        <v>33278</v>
      </c>
      <c r="D3166" s="81">
        <v>710.02</v>
      </c>
      <c r="E3166" s="81">
        <f t="shared" si="49"/>
        <v>577.26</v>
      </c>
    </row>
    <row r="3167" spans="1:5" ht="12" customHeight="1">
      <c r="A3167" s="375" t="s">
        <v>38937</v>
      </c>
      <c r="B3167" s="80" t="s">
        <v>38938</v>
      </c>
      <c r="C3167" s="375" t="s">
        <v>14</v>
      </c>
      <c r="D3167" s="81">
        <v>16.79</v>
      </c>
      <c r="E3167" s="81">
        <f t="shared" si="49"/>
        <v>13.66</v>
      </c>
    </row>
    <row r="3168" spans="1:5" ht="11.45" customHeight="1">
      <c r="A3168" s="375" t="s">
        <v>38939</v>
      </c>
      <c r="B3168" s="80" t="s">
        <v>38940</v>
      </c>
      <c r="C3168" s="375" t="s">
        <v>14</v>
      </c>
      <c r="D3168" s="81">
        <v>58.08</v>
      </c>
      <c r="E3168" s="81">
        <f t="shared" si="49"/>
        <v>47.22</v>
      </c>
    </row>
    <row r="3169" spans="1:5" ht="21.95" customHeight="1">
      <c r="A3169" s="375" t="s">
        <v>38941</v>
      </c>
      <c r="B3169" s="80" t="s">
        <v>38942</v>
      </c>
      <c r="C3169" s="375" t="s">
        <v>602</v>
      </c>
      <c r="D3169" s="81">
        <v>22.44</v>
      </c>
      <c r="E3169" s="81">
        <f t="shared" si="49"/>
        <v>18.25</v>
      </c>
    </row>
    <row r="3170" spans="1:5" ht="21.95" customHeight="1">
      <c r="A3170" s="375" t="s">
        <v>38943</v>
      </c>
      <c r="B3170" s="80" t="s">
        <v>38944</v>
      </c>
      <c r="C3170" s="375" t="s">
        <v>602</v>
      </c>
      <c r="D3170" s="81">
        <v>14.61</v>
      </c>
      <c r="E3170" s="81">
        <f t="shared" si="49"/>
        <v>11.88</v>
      </c>
    </row>
    <row r="3171" spans="1:5" ht="21.95" customHeight="1">
      <c r="A3171" s="375" t="s">
        <v>38945</v>
      </c>
      <c r="B3171" s="80" t="s">
        <v>38946</v>
      </c>
      <c r="C3171" s="375" t="s">
        <v>602</v>
      </c>
      <c r="D3171" s="81">
        <v>11.47</v>
      </c>
      <c r="E3171" s="81">
        <f t="shared" si="49"/>
        <v>9.33</v>
      </c>
    </row>
    <row r="3172" spans="1:5" ht="22.7" customHeight="1">
      <c r="A3172" s="375" t="s">
        <v>38947</v>
      </c>
      <c r="B3172" s="80" t="s">
        <v>38948</v>
      </c>
      <c r="C3172" s="375" t="s">
        <v>602</v>
      </c>
      <c r="D3172" s="81">
        <v>10.23</v>
      </c>
      <c r="E3172" s="81">
        <f t="shared" si="49"/>
        <v>8.32</v>
      </c>
    </row>
    <row r="3173" spans="1:5" ht="169.5" customHeight="1">
      <c r="A3173" s="375" t="s">
        <v>38949</v>
      </c>
      <c r="B3173" s="80" t="s">
        <v>38950</v>
      </c>
      <c r="C3173" s="375" t="s">
        <v>14</v>
      </c>
      <c r="D3173" s="81">
        <v>2218.84</v>
      </c>
      <c r="E3173" s="81">
        <f t="shared" si="49"/>
        <v>1803.94</v>
      </c>
    </row>
    <row r="3174" spans="1:5" ht="45.95" customHeight="1">
      <c r="A3174" s="375" t="s">
        <v>38951</v>
      </c>
      <c r="B3174" s="80" t="s">
        <v>38952</v>
      </c>
      <c r="C3174" s="375" t="s">
        <v>14</v>
      </c>
      <c r="D3174" s="81">
        <v>1957.2</v>
      </c>
      <c r="E3174" s="81">
        <f t="shared" si="49"/>
        <v>1591.22</v>
      </c>
    </row>
    <row r="3175" spans="1:5" ht="32.450000000000003" customHeight="1">
      <c r="A3175" s="375" t="s">
        <v>38953</v>
      </c>
      <c r="B3175" s="80" t="s">
        <v>38954</v>
      </c>
      <c r="C3175" s="375" t="s">
        <v>14</v>
      </c>
      <c r="D3175" s="81">
        <v>303</v>
      </c>
      <c r="E3175" s="81">
        <f t="shared" si="49"/>
        <v>246.35</v>
      </c>
    </row>
    <row r="3176" spans="1:5" ht="12" customHeight="1">
      <c r="A3176" s="375" t="s">
        <v>38955</v>
      </c>
      <c r="B3176" s="80" t="s">
        <v>38956</v>
      </c>
      <c r="C3176" s="375" t="s">
        <v>14</v>
      </c>
      <c r="D3176" s="81">
        <v>873.44</v>
      </c>
      <c r="E3176" s="81">
        <f t="shared" si="49"/>
        <v>710.12</v>
      </c>
    </row>
    <row r="3177" spans="1:5" ht="12" customHeight="1">
      <c r="A3177" s="375" t="s">
        <v>38957</v>
      </c>
      <c r="B3177" s="80" t="s">
        <v>38958</v>
      </c>
      <c r="C3177" s="375" t="s">
        <v>14</v>
      </c>
      <c r="D3177" s="81">
        <v>1347.16</v>
      </c>
      <c r="E3177" s="81">
        <f t="shared" si="49"/>
        <v>1095.26</v>
      </c>
    </row>
    <row r="3178" spans="1:5" ht="12" customHeight="1">
      <c r="A3178" s="375" t="s">
        <v>38959</v>
      </c>
      <c r="B3178" s="80" t="s">
        <v>38960</v>
      </c>
      <c r="C3178" s="375" t="s">
        <v>14</v>
      </c>
      <c r="D3178" s="81">
        <v>452.32</v>
      </c>
      <c r="E3178" s="81">
        <f t="shared" si="49"/>
        <v>367.74</v>
      </c>
    </row>
    <row r="3179" spans="1:5" ht="11.45" customHeight="1">
      <c r="A3179" s="417" t="s">
        <v>38961</v>
      </c>
      <c r="B3179" s="418" t="s">
        <v>38962</v>
      </c>
      <c r="C3179" s="418" t="s">
        <v>14</v>
      </c>
      <c r="D3179" s="70">
        <v>2484.35</v>
      </c>
      <c r="E3179" s="81">
        <f t="shared" si="49"/>
        <v>2019.8</v>
      </c>
    </row>
    <row r="3180" spans="1:5" ht="12" customHeight="1">
      <c r="A3180" s="419" t="s">
        <v>38963</v>
      </c>
      <c r="B3180" s="376" t="s">
        <v>38964</v>
      </c>
      <c r="C3180" s="377" t="s">
        <v>14</v>
      </c>
      <c r="D3180" s="70">
        <v>1206.1300000000001</v>
      </c>
      <c r="E3180" s="81">
        <f t="shared" si="49"/>
        <v>980.6</v>
      </c>
    </row>
    <row r="3181" spans="1:5" ht="12" customHeight="1">
      <c r="A3181" s="420" t="s">
        <v>38965</v>
      </c>
      <c r="B3181" s="70" t="s">
        <v>38966</v>
      </c>
      <c r="C3181" s="70" t="s">
        <v>14</v>
      </c>
      <c r="D3181" s="70">
        <v>454.11</v>
      </c>
      <c r="E3181" s="81">
        <f t="shared" si="49"/>
        <v>369.2</v>
      </c>
    </row>
    <row r="3182" spans="1:5" ht="21.95" customHeight="1">
      <c r="A3182" s="375" t="s">
        <v>38967</v>
      </c>
      <c r="B3182" s="80" t="s">
        <v>38968</v>
      </c>
      <c r="C3182" s="375" t="s">
        <v>14</v>
      </c>
      <c r="D3182" s="81">
        <v>1519.69</v>
      </c>
      <c r="E3182" s="81">
        <f t="shared" si="49"/>
        <v>1235.53</v>
      </c>
    </row>
    <row r="3183" spans="1:5" ht="12" customHeight="1">
      <c r="A3183" s="375" t="s">
        <v>33234</v>
      </c>
      <c r="B3183" s="80"/>
      <c r="C3183" s="375"/>
      <c r="D3183" s="81"/>
      <c r="E3183" s="81">
        <f t="shared" si="49"/>
        <v>0</v>
      </c>
    </row>
    <row r="3184" spans="1:5" ht="12" customHeight="1">
      <c r="A3184" s="375" t="s">
        <v>33235</v>
      </c>
      <c r="B3184" s="80" t="s">
        <v>14652</v>
      </c>
      <c r="C3184" s="375" t="s">
        <v>33236</v>
      </c>
      <c r="D3184" s="81"/>
      <c r="E3184" s="81">
        <f t="shared" si="49"/>
        <v>0</v>
      </c>
    </row>
    <row r="3185" spans="1:5" ht="11.45" customHeight="1">
      <c r="A3185" s="375"/>
      <c r="B3185" s="80"/>
      <c r="C3185" s="375"/>
      <c r="D3185" s="81"/>
      <c r="E3185" s="81">
        <f t="shared" si="49"/>
        <v>0</v>
      </c>
    </row>
    <row r="3186" spans="1:5" ht="12" customHeight="1">
      <c r="A3186" s="375" t="s">
        <v>38969</v>
      </c>
      <c r="B3186" s="80" t="s">
        <v>38970</v>
      </c>
      <c r="C3186" s="375" t="s">
        <v>13</v>
      </c>
      <c r="D3186" s="81">
        <v>450.68</v>
      </c>
      <c r="E3186" s="81">
        <f t="shared" si="49"/>
        <v>366.41</v>
      </c>
    </row>
    <row r="3187" spans="1:5" ht="12" customHeight="1">
      <c r="A3187" s="375" t="s">
        <v>38971</v>
      </c>
      <c r="B3187" s="80" t="s">
        <v>38972</v>
      </c>
      <c r="C3187" s="375" t="s">
        <v>14</v>
      </c>
      <c r="D3187" s="81">
        <v>286.31</v>
      </c>
      <c r="E3187" s="81">
        <f t="shared" si="49"/>
        <v>232.78</v>
      </c>
    </row>
    <row r="3188" spans="1:5" ht="12" customHeight="1">
      <c r="A3188" s="375" t="s">
        <v>38973</v>
      </c>
      <c r="B3188" s="80" t="s">
        <v>38974</v>
      </c>
      <c r="C3188" s="375" t="s">
        <v>14</v>
      </c>
      <c r="D3188" s="81">
        <v>62.88</v>
      </c>
      <c r="E3188" s="81">
        <f t="shared" si="49"/>
        <v>51.13</v>
      </c>
    </row>
    <row r="3189" spans="1:5" ht="11.45" customHeight="1">
      <c r="A3189" s="374" t="s">
        <v>38975</v>
      </c>
      <c r="B3189" s="80" t="s">
        <v>38976</v>
      </c>
      <c r="C3189" s="374" t="s">
        <v>14</v>
      </c>
      <c r="D3189" s="82">
        <v>573.09</v>
      </c>
      <c r="E3189" s="81">
        <f t="shared" si="49"/>
        <v>465.93</v>
      </c>
    </row>
    <row r="3190" spans="1:5" ht="12" customHeight="1">
      <c r="A3190" s="375" t="s">
        <v>38977</v>
      </c>
      <c r="B3190" s="80" t="s">
        <v>38978</v>
      </c>
      <c r="C3190" s="375" t="s">
        <v>14</v>
      </c>
      <c r="D3190" s="81">
        <v>342.78</v>
      </c>
      <c r="E3190" s="81">
        <f t="shared" si="49"/>
        <v>278.69</v>
      </c>
    </row>
    <row r="3191" spans="1:5" ht="12" customHeight="1">
      <c r="A3191" s="375" t="s">
        <v>38979</v>
      </c>
      <c r="B3191" s="80" t="s">
        <v>38843</v>
      </c>
      <c r="C3191" s="375" t="s">
        <v>13</v>
      </c>
      <c r="D3191" s="81">
        <v>99.88</v>
      </c>
      <c r="E3191" s="81">
        <f t="shared" si="49"/>
        <v>81.209999999999994</v>
      </c>
    </row>
    <row r="3192" spans="1:5" ht="12" customHeight="1">
      <c r="A3192" s="375" t="s">
        <v>38980</v>
      </c>
      <c r="B3192" s="80" t="s">
        <v>38981</v>
      </c>
      <c r="C3192" s="375" t="s">
        <v>13</v>
      </c>
      <c r="D3192" s="81">
        <v>148.91</v>
      </c>
      <c r="E3192" s="81">
        <f t="shared" si="49"/>
        <v>121.07</v>
      </c>
    </row>
    <row r="3193" spans="1:5" ht="11.45" customHeight="1">
      <c r="A3193" s="375" t="s">
        <v>38982</v>
      </c>
      <c r="B3193" s="80" t="s">
        <v>38983</v>
      </c>
      <c r="C3193" s="375" t="s">
        <v>14</v>
      </c>
      <c r="D3193" s="81">
        <v>1682.33</v>
      </c>
      <c r="E3193" s="81">
        <f t="shared" si="49"/>
        <v>1367.75</v>
      </c>
    </row>
    <row r="3194" spans="1:5" ht="23.45" customHeight="1">
      <c r="A3194" s="375" t="s">
        <v>38984</v>
      </c>
      <c r="B3194" s="80" t="s">
        <v>38985</v>
      </c>
      <c r="C3194" s="375" t="s">
        <v>14</v>
      </c>
      <c r="D3194" s="81">
        <v>2196.81</v>
      </c>
      <c r="E3194" s="81">
        <f t="shared" si="49"/>
        <v>1786.03</v>
      </c>
    </row>
    <row r="3195" spans="1:5" ht="11.45" customHeight="1">
      <c r="A3195" s="375" t="s">
        <v>38986</v>
      </c>
      <c r="B3195" s="80" t="s">
        <v>38987</v>
      </c>
      <c r="C3195" s="375" t="s">
        <v>14</v>
      </c>
      <c r="D3195" s="81">
        <v>886.94</v>
      </c>
      <c r="E3195" s="81">
        <f t="shared" si="49"/>
        <v>721.09</v>
      </c>
    </row>
    <row r="3196" spans="1:5" ht="12" customHeight="1">
      <c r="A3196" s="375" t="s">
        <v>38988</v>
      </c>
      <c r="B3196" s="80" t="s">
        <v>38989</v>
      </c>
      <c r="C3196" s="375" t="s">
        <v>14</v>
      </c>
      <c r="D3196" s="81">
        <v>7152.46</v>
      </c>
      <c r="E3196" s="81">
        <f t="shared" si="49"/>
        <v>5815.01</v>
      </c>
    </row>
    <row r="3197" spans="1:5" s="259" customFormat="1" ht="12" customHeight="1">
      <c r="A3197" s="375" t="s">
        <v>38990</v>
      </c>
      <c r="B3197" s="80" t="s">
        <v>38853</v>
      </c>
      <c r="C3197" s="375" t="s">
        <v>18</v>
      </c>
      <c r="D3197" s="81">
        <v>137.34</v>
      </c>
      <c r="E3197" s="81">
        <f t="shared" si="49"/>
        <v>111.66</v>
      </c>
    </row>
    <row r="3198" spans="1:5" ht="12" customHeight="1">
      <c r="A3198" s="375" t="s">
        <v>38991</v>
      </c>
      <c r="B3198" s="80" t="s">
        <v>38855</v>
      </c>
      <c r="C3198" s="375" t="s">
        <v>18</v>
      </c>
      <c r="D3198" s="81">
        <v>1193.67</v>
      </c>
      <c r="E3198" s="81">
        <f t="shared" si="49"/>
        <v>970.47</v>
      </c>
    </row>
    <row r="3199" spans="1:5" ht="11.45" customHeight="1">
      <c r="A3199" s="375" t="s">
        <v>38992</v>
      </c>
      <c r="B3199" s="80" t="s">
        <v>38857</v>
      </c>
      <c r="C3199" s="375" t="s">
        <v>16</v>
      </c>
      <c r="D3199" s="81">
        <v>349.64</v>
      </c>
      <c r="E3199" s="81">
        <f t="shared" si="49"/>
        <v>284.27</v>
      </c>
    </row>
    <row r="3200" spans="1:5" ht="12" customHeight="1">
      <c r="A3200" s="375" t="s">
        <v>38993</v>
      </c>
      <c r="B3200" s="80" t="s">
        <v>38859</v>
      </c>
      <c r="C3200" s="375" t="s">
        <v>16</v>
      </c>
      <c r="D3200" s="81">
        <v>508.48</v>
      </c>
      <c r="E3200" s="81">
        <f t="shared" si="49"/>
        <v>413.4</v>
      </c>
    </row>
    <row r="3201" spans="1:5" ht="12" customHeight="1">
      <c r="A3201" s="375" t="s">
        <v>38994</v>
      </c>
      <c r="B3201" s="80" t="s">
        <v>38861</v>
      </c>
      <c r="C3201" s="375" t="s">
        <v>16</v>
      </c>
      <c r="D3201" s="81">
        <v>267.52</v>
      </c>
      <c r="E3201" s="81">
        <f t="shared" si="49"/>
        <v>217.5</v>
      </c>
    </row>
    <row r="3202" spans="1:5" ht="12" customHeight="1">
      <c r="A3202" s="375" t="s">
        <v>38995</v>
      </c>
      <c r="B3202" s="80" t="s">
        <v>38996</v>
      </c>
      <c r="C3202" s="375" t="s">
        <v>14</v>
      </c>
      <c r="D3202" s="81">
        <v>8832.67</v>
      </c>
      <c r="E3202" s="81">
        <f t="shared" si="49"/>
        <v>7181.04</v>
      </c>
    </row>
    <row r="3203" spans="1:5" ht="12" customHeight="1">
      <c r="A3203" s="375" t="s">
        <v>38997</v>
      </c>
      <c r="B3203" s="80" t="s">
        <v>38998</v>
      </c>
      <c r="C3203" s="375" t="s">
        <v>14</v>
      </c>
      <c r="D3203" s="81">
        <v>14317.92</v>
      </c>
      <c r="E3203" s="81">
        <f t="shared" si="49"/>
        <v>11640.59</v>
      </c>
    </row>
    <row r="3204" spans="1:5" ht="11.45" customHeight="1">
      <c r="A3204" s="375" t="s">
        <v>38999</v>
      </c>
      <c r="B3204" s="80" t="s">
        <v>39000</v>
      </c>
      <c r="C3204" s="375" t="s">
        <v>14</v>
      </c>
      <c r="D3204" s="81">
        <v>896.67</v>
      </c>
      <c r="E3204" s="81">
        <f t="shared" si="49"/>
        <v>729</v>
      </c>
    </row>
    <row r="3205" spans="1:5" ht="12" customHeight="1">
      <c r="A3205" s="375" t="s">
        <v>39001</v>
      </c>
      <c r="B3205" s="80" t="s">
        <v>39002</v>
      </c>
      <c r="C3205" s="375" t="s">
        <v>14</v>
      </c>
      <c r="D3205" s="81">
        <v>1220</v>
      </c>
      <c r="E3205" s="81">
        <f t="shared" ref="E3205:E3268" si="50">ROUNDUP(D3205/1.23,2)</f>
        <v>991.87</v>
      </c>
    </row>
    <row r="3206" spans="1:5" ht="12" customHeight="1">
      <c r="A3206" s="375" t="s">
        <v>39003</v>
      </c>
      <c r="B3206" s="80" t="s">
        <v>39004</v>
      </c>
      <c r="C3206" s="375" t="s">
        <v>14</v>
      </c>
      <c r="D3206" s="81">
        <v>1535.28</v>
      </c>
      <c r="E3206" s="81">
        <f t="shared" si="50"/>
        <v>1248.2</v>
      </c>
    </row>
    <row r="3207" spans="1:5" ht="21.95" customHeight="1">
      <c r="A3207" s="375" t="s">
        <v>39005</v>
      </c>
      <c r="B3207" s="80" t="s">
        <v>39006</v>
      </c>
      <c r="C3207" s="375" t="s">
        <v>14</v>
      </c>
      <c r="D3207" s="81">
        <v>26550.5</v>
      </c>
      <c r="E3207" s="81">
        <f t="shared" si="50"/>
        <v>21585.78</v>
      </c>
    </row>
    <row r="3208" spans="1:5" ht="21.95" customHeight="1">
      <c r="A3208" s="375" t="s">
        <v>39007</v>
      </c>
      <c r="B3208" s="80" t="s">
        <v>39008</v>
      </c>
      <c r="C3208" s="375" t="s">
        <v>14</v>
      </c>
      <c r="D3208" s="81">
        <v>30114.03</v>
      </c>
      <c r="E3208" s="81">
        <f t="shared" si="50"/>
        <v>24482.959999999999</v>
      </c>
    </row>
    <row r="3209" spans="1:5" ht="21.95" customHeight="1">
      <c r="A3209" s="375" t="s">
        <v>39009</v>
      </c>
      <c r="B3209" s="80" t="s">
        <v>39010</v>
      </c>
      <c r="C3209" s="375" t="s">
        <v>14</v>
      </c>
      <c r="D3209" s="81">
        <v>38780.870000000003</v>
      </c>
      <c r="E3209" s="81">
        <f t="shared" si="50"/>
        <v>31529.17</v>
      </c>
    </row>
    <row r="3210" spans="1:5" ht="21.95" customHeight="1">
      <c r="A3210" s="375" t="s">
        <v>39011</v>
      </c>
      <c r="B3210" s="80" t="s">
        <v>39012</v>
      </c>
      <c r="C3210" s="375" t="s">
        <v>14</v>
      </c>
      <c r="D3210" s="81">
        <v>39283.949999999997</v>
      </c>
      <c r="E3210" s="81">
        <f t="shared" si="50"/>
        <v>31938.18</v>
      </c>
    </row>
    <row r="3211" spans="1:5" ht="21.95" customHeight="1">
      <c r="A3211" s="375" t="s">
        <v>39013</v>
      </c>
      <c r="B3211" s="80" t="s">
        <v>39014</v>
      </c>
      <c r="C3211" s="375" t="s">
        <v>14</v>
      </c>
      <c r="D3211" s="81">
        <v>44682.85</v>
      </c>
      <c r="E3211" s="81">
        <f t="shared" si="50"/>
        <v>36327.53</v>
      </c>
    </row>
    <row r="3212" spans="1:5" ht="21.95" customHeight="1">
      <c r="A3212" s="375" t="s">
        <v>39015</v>
      </c>
      <c r="B3212" s="80" t="s">
        <v>39016</v>
      </c>
      <c r="C3212" s="375" t="s">
        <v>14</v>
      </c>
      <c r="D3212" s="81">
        <v>49233.85</v>
      </c>
      <c r="E3212" s="81">
        <f t="shared" si="50"/>
        <v>40027.53</v>
      </c>
    </row>
    <row r="3213" spans="1:5" ht="12" customHeight="1">
      <c r="A3213" s="375" t="s">
        <v>39017</v>
      </c>
      <c r="B3213" s="80" t="s">
        <v>39018</v>
      </c>
      <c r="C3213" s="375" t="s">
        <v>14</v>
      </c>
      <c r="D3213" s="81">
        <v>16824.12</v>
      </c>
      <c r="E3213" s="81">
        <f t="shared" si="50"/>
        <v>13678.15</v>
      </c>
    </row>
    <row r="3214" spans="1:5" ht="21.95" customHeight="1">
      <c r="A3214" s="375" t="s">
        <v>39019</v>
      </c>
      <c r="B3214" s="80" t="s">
        <v>39020</v>
      </c>
      <c r="C3214" s="375" t="s">
        <v>14</v>
      </c>
      <c r="D3214" s="81">
        <v>19918.77</v>
      </c>
      <c r="E3214" s="81">
        <f t="shared" si="50"/>
        <v>16194.13</v>
      </c>
    </row>
    <row r="3215" spans="1:5" ht="169.5" customHeight="1">
      <c r="A3215" s="375" t="s">
        <v>39021</v>
      </c>
      <c r="B3215" s="80" t="s">
        <v>39022</v>
      </c>
      <c r="C3215" s="375" t="s">
        <v>14</v>
      </c>
      <c r="D3215" s="81">
        <v>22669.599999999999</v>
      </c>
      <c r="E3215" s="81">
        <f t="shared" si="50"/>
        <v>18430.57</v>
      </c>
    </row>
    <row r="3216" spans="1:5" ht="45.95" customHeight="1">
      <c r="A3216" s="375" t="s">
        <v>39023</v>
      </c>
      <c r="B3216" s="80" t="s">
        <v>39024</v>
      </c>
      <c r="C3216" s="375" t="s">
        <v>14</v>
      </c>
      <c r="D3216" s="81">
        <v>27840.15</v>
      </c>
      <c r="E3216" s="81">
        <f t="shared" si="50"/>
        <v>22634.27</v>
      </c>
    </row>
    <row r="3217" spans="1:5" ht="21.95" customHeight="1">
      <c r="A3217" s="375" t="s">
        <v>39025</v>
      </c>
      <c r="B3217" s="80" t="s">
        <v>39026</v>
      </c>
      <c r="C3217" s="375" t="s">
        <v>14</v>
      </c>
      <c r="D3217" s="81">
        <v>32369.89</v>
      </c>
      <c r="E3217" s="81">
        <f t="shared" si="50"/>
        <v>26316.99</v>
      </c>
    </row>
    <row r="3218" spans="1:5" ht="21.95" customHeight="1">
      <c r="A3218" s="375" t="s">
        <v>39027</v>
      </c>
      <c r="B3218" s="80" t="s">
        <v>39028</v>
      </c>
      <c r="C3218" s="375" t="s">
        <v>33278</v>
      </c>
      <c r="D3218" s="81">
        <v>710.02</v>
      </c>
      <c r="E3218" s="81">
        <f t="shared" si="50"/>
        <v>577.26</v>
      </c>
    </row>
    <row r="3219" spans="1:5" ht="21.95" customHeight="1">
      <c r="A3219" s="375" t="s">
        <v>39029</v>
      </c>
      <c r="B3219" s="80" t="s">
        <v>39030</v>
      </c>
      <c r="C3219" s="375" t="s">
        <v>14</v>
      </c>
      <c r="D3219" s="81">
        <v>1399.11</v>
      </c>
      <c r="E3219" s="81">
        <f t="shared" si="50"/>
        <v>1137.49</v>
      </c>
    </row>
    <row r="3220" spans="1:5" ht="12" customHeight="1">
      <c r="A3220" s="375" t="s">
        <v>39031</v>
      </c>
      <c r="B3220" s="80" t="s">
        <v>39032</v>
      </c>
      <c r="C3220" s="375" t="s">
        <v>14</v>
      </c>
      <c r="D3220" s="81">
        <v>2422.6799999999998</v>
      </c>
      <c r="E3220" s="81">
        <f t="shared" si="50"/>
        <v>1969.66</v>
      </c>
    </row>
    <row r="3221" spans="1:5" ht="12" customHeight="1">
      <c r="A3221" s="375" t="s">
        <v>39033</v>
      </c>
      <c r="B3221" s="80" t="s">
        <v>39034</v>
      </c>
      <c r="C3221" s="375" t="s">
        <v>13</v>
      </c>
      <c r="D3221" s="81">
        <v>3149.19</v>
      </c>
      <c r="E3221" s="81">
        <f t="shared" si="50"/>
        <v>2560.3200000000002</v>
      </c>
    </row>
    <row r="3222" spans="1:5" ht="11.45" customHeight="1">
      <c r="A3222" s="375" t="s">
        <v>39035</v>
      </c>
      <c r="B3222" s="80" t="s">
        <v>39036</v>
      </c>
      <c r="C3222" s="375" t="s">
        <v>13</v>
      </c>
      <c r="D3222" s="81">
        <v>4389.28</v>
      </c>
      <c r="E3222" s="81">
        <f t="shared" si="50"/>
        <v>3568.53</v>
      </c>
    </row>
    <row r="3223" spans="1:5" ht="12" customHeight="1">
      <c r="A3223" s="375" t="s">
        <v>39037</v>
      </c>
      <c r="B3223" s="80" t="s">
        <v>39038</v>
      </c>
      <c r="C3223" s="375" t="s">
        <v>33278</v>
      </c>
      <c r="D3223" s="81">
        <v>710.02</v>
      </c>
      <c r="E3223" s="81">
        <f t="shared" si="50"/>
        <v>577.26</v>
      </c>
    </row>
    <row r="3224" spans="1:5" ht="12" customHeight="1">
      <c r="A3224" s="375" t="s">
        <v>39039</v>
      </c>
      <c r="B3224" s="80" t="s">
        <v>39040</v>
      </c>
      <c r="C3224" s="375" t="s">
        <v>33278</v>
      </c>
      <c r="D3224" s="81">
        <v>710.02</v>
      </c>
      <c r="E3224" s="81">
        <f t="shared" si="50"/>
        <v>577.26</v>
      </c>
    </row>
    <row r="3225" spans="1:5" ht="12" customHeight="1">
      <c r="A3225" s="375" t="s">
        <v>39041</v>
      </c>
      <c r="B3225" s="80" t="s">
        <v>39042</v>
      </c>
      <c r="C3225" s="375" t="s">
        <v>16</v>
      </c>
      <c r="D3225" s="81">
        <v>19.22</v>
      </c>
      <c r="E3225" s="81">
        <f t="shared" si="50"/>
        <v>15.63</v>
      </c>
    </row>
    <row r="3226" spans="1:5" ht="12" customHeight="1">
      <c r="A3226" s="375" t="s">
        <v>39043</v>
      </c>
      <c r="B3226" s="80" t="s">
        <v>39044</v>
      </c>
      <c r="C3226" s="375" t="s">
        <v>14</v>
      </c>
      <c r="D3226" s="81">
        <v>21.97</v>
      </c>
      <c r="E3226" s="81">
        <f t="shared" si="50"/>
        <v>17.87</v>
      </c>
    </row>
    <row r="3227" spans="1:5" ht="11.45" customHeight="1">
      <c r="A3227" s="375" t="s">
        <v>39045</v>
      </c>
      <c r="B3227" s="80" t="s">
        <v>39046</v>
      </c>
      <c r="C3227" s="375" t="s">
        <v>16</v>
      </c>
      <c r="D3227" s="81">
        <v>16.48</v>
      </c>
      <c r="E3227" s="81">
        <f t="shared" si="50"/>
        <v>13.4</v>
      </c>
    </row>
    <row r="3228" spans="1:5" ht="12" customHeight="1">
      <c r="A3228" s="417" t="s">
        <v>39047</v>
      </c>
      <c r="B3228" s="418" t="s">
        <v>39048</v>
      </c>
      <c r="C3228" s="418" t="s">
        <v>16</v>
      </c>
      <c r="D3228" s="70">
        <v>20.6</v>
      </c>
      <c r="E3228" s="81">
        <f t="shared" si="50"/>
        <v>16.75</v>
      </c>
    </row>
    <row r="3229" spans="1:5" ht="12" customHeight="1">
      <c r="A3229" s="419" t="s">
        <v>39049</v>
      </c>
      <c r="B3229" s="376" t="s">
        <v>39050</v>
      </c>
      <c r="C3229" s="377" t="s">
        <v>16</v>
      </c>
      <c r="D3229" s="70">
        <v>11.05</v>
      </c>
      <c r="E3229" s="81">
        <f t="shared" si="50"/>
        <v>8.99</v>
      </c>
    </row>
    <row r="3230" spans="1:5" ht="12" customHeight="1">
      <c r="A3230" s="420" t="s">
        <v>39051</v>
      </c>
      <c r="B3230" s="70" t="s">
        <v>39052</v>
      </c>
      <c r="C3230" s="70" t="s">
        <v>18</v>
      </c>
      <c r="D3230" s="70">
        <v>279.99</v>
      </c>
      <c r="E3230" s="81">
        <f t="shared" si="50"/>
        <v>227.64</v>
      </c>
    </row>
    <row r="3231" spans="1:5" ht="11.45" customHeight="1">
      <c r="A3231" s="375" t="s">
        <v>33234</v>
      </c>
      <c r="B3231" s="80"/>
      <c r="C3231" s="375"/>
      <c r="D3231" s="81"/>
      <c r="E3231" s="81">
        <f t="shared" si="50"/>
        <v>0</v>
      </c>
    </row>
    <row r="3232" spans="1:5" ht="12" customHeight="1">
      <c r="A3232" s="375" t="s">
        <v>33235</v>
      </c>
      <c r="B3232" s="80" t="s">
        <v>14652</v>
      </c>
      <c r="C3232" s="375" t="s">
        <v>33236</v>
      </c>
      <c r="D3232" s="81"/>
      <c r="E3232" s="81">
        <f t="shared" si="50"/>
        <v>0</v>
      </c>
    </row>
    <row r="3233" spans="1:5" ht="12" customHeight="1">
      <c r="A3233" s="375"/>
      <c r="B3233" s="80"/>
      <c r="C3233" s="375"/>
      <c r="D3233" s="81"/>
      <c r="E3233" s="81">
        <f t="shared" si="50"/>
        <v>0</v>
      </c>
    </row>
    <row r="3234" spans="1:5" ht="12" customHeight="1">
      <c r="A3234" s="375" t="s">
        <v>39053</v>
      </c>
      <c r="B3234" s="80" t="s">
        <v>39054</v>
      </c>
      <c r="C3234" s="375" t="s">
        <v>602</v>
      </c>
      <c r="D3234" s="81">
        <v>3.46</v>
      </c>
      <c r="E3234" s="81">
        <f t="shared" si="50"/>
        <v>2.82</v>
      </c>
    </row>
    <row r="3235" spans="1:5" ht="11.45" customHeight="1">
      <c r="A3235" s="375" t="s">
        <v>39055</v>
      </c>
      <c r="B3235" s="80" t="s">
        <v>39056</v>
      </c>
      <c r="C3235" s="375" t="s">
        <v>33278</v>
      </c>
      <c r="D3235" s="81">
        <v>710.02</v>
      </c>
      <c r="E3235" s="81">
        <f t="shared" si="50"/>
        <v>577.26</v>
      </c>
    </row>
    <row r="3236" spans="1:5" ht="12" customHeight="1">
      <c r="A3236" s="375" t="s">
        <v>39057</v>
      </c>
      <c r="B3236" s="80" t="s">
        <v>33304</v>
      </c>
      <c r="C3236" s="375" t="s">
        <v>18</v>
      </c>
      <c r="D3236" s="81">
        <v>109.87</v>
      </c>
      <c r="E3236" s="81">
        <f t="shared" si="50"/>
        <v>89.33</v>
      </c>
    </row>
    <row r="3237" spans="1:5" ht="12" customHeight="1">
      <c r="A3237" s="375" t="s">
        <v>39058</v>
      </c>
      <c r="B3237" s="80" t="s">
        <v>33306</v>
      </c>
      <c r="C3237" s="375" t="s">
        <v>18</v>
      </c>
      <c r="D3237" s="81">
        <v>123.61</v>
      </c>
      <c r="E3237" s="81">
        <f t="shared" si="50"/>
        <v>100.5</v>
      </c>
    </row>
    <row r="3238" spans="1:5" ht="12" customHeight="1">
      <c r="A3238" s="375" t="s">
        <v>39059</v>
      </c>
      <c r="B3238" s="80" t="s">
        <v>33296</v>
      </c>
      <c r="C3238" s="375" t="s">
        <v>16</v>
      </c>
      <c r="D3238" s="81">
        <v>115.46</v>
      </c>
      <c r="E3238" s="81">
        <f t="shared" si="50"/>
        <v>93.87</v>
      </c>
    </row>
    <row r="3239" spans="1:5" ht="12" customHeight="1">
      <c r="A3239" s="375" t="s">
        <v>39060</v>
      </c>
      <c r="B3239" s="80" t="s">
        <v>33310</v>
      </c>
      <c r="C3239" s="375" t="s">
        <v>16</v>
      </c>
      <c r="D3239" s="81">
        <v>10.98</v>
      </c>
      <c r="E3239" s="81">
        <f t="shared" si="50"/>
        <v>8.93</v>
      </c>
    </row>
    <row r="3240" spans="1:5" ht="11.45" customHeight="1">
      <c r="A3240" s="375" t="s">
        <v>39061</v>
      </c>
      <c r="B3240" s="80" t="s">
        <v>33312</v>
      </c>
      <c r="C3240" s="375" t="s">
        <v>18</v>
      </c>
      <c r="D3240" s="81">
        <v>96.14</v>
      </c>
      <c r="E3240" s="81">
        <f t="shared" si="50"/>
        <v>78.17</v>
      </c>
    </row>
    <row r="3241" spans="1:5" ht="12" customHeight="1">
      <c r="A3241" s="375" t="s">
        <v>39062</v>
      </c>
      <c r="B3241" s="80" t="s">
        <v>38398</v>
      </c>
      <c r="C3241" s="375" t="s">
        <v>16</v>
      </c>
      <c r="D3241" s="81">
        <v>54.24</v>
      </c>
      <c r="E3241" s="81">
        <f t="shared" si="50"/>
        <v>44.1</v>
      </c>
    </row>
    <row r="3242" spans="1:5" ht="12" customHeight="1">
      <c r="A3242" s="375" t="s">
        <v>39063</v>
      </c>
      <c r="B3242" s="80" t="s">
        <v>33316</v>
      </c>
      <c r="C3242" s="375" t="s">
        <v>16</v>
      </c>
      <c r="D3242" s="81">
        <v>14.6</v>
      </c>
      <c r="E3242" s="81">
        <f t="shared" si="50"/>
        <v>11.87</v>
      </c>
    </row>
    <row r="3243" spans="1:5" ht="12" customHeight="1">
      <c r="A3243" s="375" t="s">
        <v>39064</v>
      </c>
      <c r="B3243" s="80" t="s">
        <v>39065</v>
      </c>
      <c r="C3243" s="375" t="s">
        <v>16</v>
      </c>
      <c r="D3243" s="81">
        <v>153.07</v>
      </c>
      <c r="E3243" s="81">
        <f t="shared" si="50"/>
        <v>124.45</v>
      </c>
    </row>
    <row r="3244" spans="1:5" ht="12" customHeight="1">
      <c r="A3244" s="375" t="s">
        <v>39066</v>
      </c>
      <c r="B3244" s="80" t="s">
        <v>39067</v>
      </c>
      <c r="C3244" s="375" t="s">
        <v>16</v>
      </c>
      <c r="D3244" s="81">
        <v>101.21</v>
      </c>
      <c r="E3244" s="81">
        <f t="shared" si="50"/>
        <v>82.29</v>
      </c>
    </row>
    <row r="3245" spans="1:5" ht="11.45" customHeight="1">
      <c r="A3245" s="375" t="s">
        <v>39068</v>
      </c>
      <c r="B3245" s="80" t="s">
        <v>39069</v>
      </c>
      <c r="C3245" s="375" t="s">
        <v>33278</v>
      </c>
      <c r="D3245" s="81">
        <v>710.02</v>
      </c>
      <c r="E3245" s="81">
        <f t="shared" si="50"/>
        <v>577.26</v>
      </c>
    </row>
    <row r="3246" spans="1:5" ht="12" customHeight="1">
      <c r="A3246" s="375" t="s">
        <v>39070</v>
      </c>
      <c r="B3246" s="80" t="s">
        <v>33564</v>
      </c>
      <c r="C3246" s="375" t="s">
        <v>16</v>
      </c>
      <c r="D3246" s="81">
        <v>159.22</v>
      </c>
      <c r="E3246" s="81">
        <f t="shared" si="50"/>
        <v>129.44999999999999</v>
      </c>
    </row>
    <row r="3247" spans="1:5" ht="12" customHeight="1">
      <c r="A3247" s="375" t="s">
        <v>39071</v>
      </c>
      <c r="B3247" s="80" t="s">
        <v>39072</v>
      </c>
      <c r="C3247" s="375" t="s">
        <v>16</v>
      </c>
      <c r="D3247" s="81">
        <v>190.05</v>
      </c>
      <c r="E3247" s="81">
        <f t="shared" si="50"/>
        <v>154.52000000000001</v>
      </c>
    </row>
    <row r="3248" spans="1:5" ht="12" customHeight="1">
      <c r="A3248" s="375" t="s">
        <v>39073</v>
      </c>
      <c r="B3248" s="80" t="s">
        <v>39074</v>
      </c>
      <c r="C3248" s="375" t="s">
        <v>15</v>
      </c>
      <c r="D3248" s="81">
        <v>15.59</v>
      </c>
      <c r="E3248" s="81">
        <f t="shared" si="50"/>
        <v>12.68</v>
      </c>
    </row>
    <row r="3249" spans="1:5" ht="11.45" customHeight="1">
      <c r="A3249" s="375" t="s">
        <v>39075</v>
      </c>
      <c r="B3249" s="80" t="s">
        <v>39076</v>
      </c>
      <c r="C3249" s="375" t="s">
        <v>15</v>
      </c>
      <c r="D3249" s="81">
        <v>16.420000000000002</v>
      </c>
      <c r="E3249" s="81">
        <f t="shared" si="50"/>
        <v>13.35</v>
      </c>
    </row>
    <row r="3250" spans="1:5" ht="12" customHeight="1">
      <c r="A3250" s="375" t="s">
        <v>39077</v>
      </c>
      <c r="B3250" s="80" t="s">
        <v>39078</v>
      </c>
      <c r="C3250" s="375" t="s">
        <v>15</v>
      </c>
      <c r="D3250" s="81">
        <v>12.1</v>
      </c>
      <c r="E3250" s="81">
        <f t="shared" si="50"/>
        <v>9.84</v>
      </c>
    </row>
    <row r="3251" spans="1:5" ht="12" customHeight="1">
      <c r="A3251" s="375" t="s">
        <v>39079</v>
      </c>
      <c r="B3251" s="80" t="s">
        <v>33633</v>
      </c>
      <c r="C3251" s="375" t="s">
        <v>18</v>
      </c>
      <c r="D3251" s="81">
        <v>688.31</v>
      </c>
      <c r="E3251" s="81">
        <f t="shared" si="50"/>
        <v>559.61</v>
      </c>
    </row>
    <row r="3252" spans="1:5" ht="12" customHeight="1">
      <c r="A3252" s="375" t="s">
        <v>39080</v>
      </c>
      <c r="B3252" s="80" t="s">
        <v>33637</v>
      </c>
      <c r="C3252" s="375" t="s">
        <v>18</v>
      </c>
      <c r="D3252" s="81">
        <v>718.2</v>
      </c>
      <c r="E3252" s="81">
        <f t="shared" si="50"/>
        <v>583.91</v>
      </c>
    </row>
    <row r="3253" spans="1:5" ht="12" customHeight="1">
      <c r="A3253" s="375" t="s">
        <v>39081</v>
      </c>
      <c r="B3253" s="80" t="s">
        <v>33522</v>
      </c>
      <c r="C3253" s="375" t="s">
        <v>18</v>
      </c>
      <c r="D3253" s="81">
        <v>745.95</v>
      </c>
      <c r="E3253" s="81">
        <f t="shared" si="50"/>
        <v>606.47</v>
      </c>
    </row>
    <row r="3254" spans="1:5" ht="11.45" customHeight="1">
      <c r="A3254" s="375" t="s">
        <v>39082</v>
      </c>
      <c r="B3254" s="80" t="s">
        <v>33647</v>
      </c>
      <c r="C3254" s="375" t="s">
        <v>18</v>
      </c>
      <c r="D3254" s="81">
        <v>734.71</v>
      </c>
      <c r="E3254" s="81">
        <f t="shared" si="50"/>
        <v>597.33000000000004</v>
      </c>
    </row>
    <row r="3255" spans="1:5" ht="21.95" customHeight="1">
      <c r="A3255" s="375" t="s">
        <v>39083</v>
      </c>
      <c r="B3255" s="80" t="s">
        <v>39084</v>
      </c>
      <c r="C3255" s="375" t="s">
        <v>18</v>
      </c>
      <c r="D3255" s="81">
        <v>760.41</v>
      </c>
      <c r="E3255" s="81">
        <f t="shared" si="50"/>
        <v>618.22</v>
      </c>
    </row>
    <row r="3256" spans="1:5" ht="12" customHeight="1">
      <c r="A3256" s="375" t="s">
        <v>39085</v>
      </c>
      <c r="B3256" s="80" t="s">
        <v>33528</v>
      </c>
      <c r="C3256" s="375" t="s">
        <v>18</v>
      </c>
      <c r="D3256" s="81">
        <v>789.99</v>
      </c>
      <c r="E3256" s="81">
        <f t="shared" si="50"/>
        <v>642.27</v>
      </c>
    </row>
    <row r="3257" spans="1:5" ht="12" customHeight="1">
      <c r="A3257" s="375" t="s">
        <v>39086</v>
      </c>
      <c r="B3257" s="80" t="s">
        <v>33530</v>
      </c>
      <c r="C3257" s="375" t="s">
        <v>18</v>
      </c>
      <c r="D3257" s="81">
        <v>735.19</v>
      </c>
      <c r="E3257" s="81">
        <f t="shared" si="50"/>
        <v>597.72</v>
      </c>
    </row>
    <row r="3258" spans="1:5" ht="12" customHeight="1">
      <c r="A3258" s="375" t="s">
        <v>39087</v>
      </c>
      <c r="B3258" s="80" t="s">
        <v>39088</v>
      </c>
      <c r="C3258" s="375" t="s">
        <v>33278</v>
      </c>
      <c r="D3258" s="81">
        <v>710.02</v>
      </c>
      <c r="E3258" s="81">
        <f t="shared" si="50"/>
        <v>577.26</v>
      </c>
    </row>
    <row r="3259" spans="1:5" ht="12" customHeight="1">
      <c r="A3259" s="375" t="s">
        <v>39089</v>
      </c>
      <c r="B3259" s="80" t="s">
        <v>39090</v>
      </c>
      <c r="C3259" s="375" t="s">
        <v>13</v>
      </c>
      <c r="D3259" s="81">
        <v>46.04</v>
      </c>
      <c r="E3259" s="81">
        <f t="shared" si="50"/>
        <v>37.44</v>
      </c>
    </row>
    <row r="3260" spans="1:5" ht="22.5" customHeight="1">
      <c r="A3260" s="375" t="s">
        <v>39091</v>
      </c>
      <c r="B3260" s="80" t="s">
        <v>39092</v>
      </c>
      <c r="C3260" s="375" t="s">
        <v>13</v>
      </c>
      <c r="D3260" s="81">
        <v>48.69</v>
      </c>
      <c r="E3260" s="81">
        <f t="shared" si="50"/>
        <v>39.590000000000003</v>
      </c>
    </row>
    <row r="3261" spans="1:5" ht="23.45" customHeight="1">
      <c r="A3261" s="375" t="s">
        <v>39093</v>
      </c>
      <c r="B3261" s="80" t="s">
        <v>39094</v>
      </c>
      <c r="C3261" s="375" t="s">
        <v>16</v>
      </c>
      <c r="D3261" s="81">
        <v>141.51</v>
      </c>
      <c r="E3261" s="81">
        <f t="shared" si="50"/>
        <v>115.05</v>
      </c>
    </row>
    <row r="3262" spans="1:5" ht="169.5" customHeight="1">
      <c r="A3262" s="375" t="s">
        <v>39095</v>
      </c>
      <c r="B3262" s="80" t="s">
        <v>39096</v>
      </c>
      <c r="C3262" s="375" t="s">
        <v>16</v>
      </c>
      <c r="D3262" s="81">
        <v>178.14</v>
      </c>
      <c r="E3262" s="81">
        <f t="shared" si="50"/>
        <v>144.83000000000001</v>
      </c>
    </row>
    <row r="3263" spans="1:5" ht="45.95" customHeight="1">
      <c r="A3263" s="375" t="s">
        <v>39097</v>
      </c>
      <c r="B3263" s="80" t="s">
        <v>39098</v>
      </c>
      <c r="C3263" s="375" t="s">
        <v>16</v>
      </c>
      <c r="D3263" s="81">
        <v>80.739999999999995</v>
      </c>
      <c r="E3263" s="81">
        <f t="shared" si="50"/>
        <v>65.650000000000006</v>
      </c>
    </row>
    <row r="3264" spans="1:5" ht="21.95" customHeight="1">
      <c r="A3264" s="375" t="s">
        <v>39099</v>
      </c>
      <c r="B3264" s="80" t="s">
        <v>39100</v>
      </c>
      <c r="C3264" s="375" t="s">
        <v>16</v>
      </c>
      <c r="D3264" s="81">
        <v>111.2</v>
      </c>
      <c r="E3264" s="81">
        <f t="shared" si="50"/>
        <v>90.41</v>
      </c>
    </row>
    <row r="3265" spans="1:5" ht="21.95" customHeight="1">
      <c r="A3265" s="375" t="s">
        <v>39101</v>
      </c>
      <c r="B3265" s="80" t="s">
        <v>39102</v>
      </c>
      <c r="C3265" s="375" t="s">
        <v>16</v>
      </c>
      <c r="D3265" s="81">
        <v>15.27</v>
      </c>
      <c r="E3265" s="81">
        <f t="shared" si="50"/>
        <v>12.42</v>
      </c>
    </row>
    <row r="3266" spans="1:5" ht="21.95" customHeight="1">
      <c r="A3266" s="375" t="s">
        <v>39103</v>
      </c>
      <c r="B3266" s="80" t="s">
        <v>33330</v>
      </c>
      <c r="C3266" s="375" t="s">
        <v>16</v>
      </c>
      <c r="D3266" s="81">
        <v>28.59</v>
      </c>
      <c r="E3266" s="81">
        <f t="shared" si="50"/>
        <v>23.25</v>
      </c>
    </row>
    <row r="3267" spans="1:5" ht="21.95" customHeight="1">
      <c r="A3267" s="375" t="s">
        <v>39104</v>
      </c>
      <c r="B3267" s="80" t="s">
        <v>39105</v>
      </c>
      <c r="C3267" s="375" t="s">
        <v>18</v>
      </c>
      <c r="D3267" s="81">
        <v>278.33999999999997</v>
      </c>
      <c r="E3267" s="81">
        <f t="shared" si="50"/>
        <v>226.3</v>
      </c>
    </row>
    <row r="3268" spans="1:5" ht="21.95" customHeight="1">
      <c r="A3268" s="375" t="s">
        <v>39106</v>
      </c>
      <c r="B3268" s="80" t="s">
        <v>39107</v>
      </c>
      <c r="C3268" s="375" t="s">
        <v>18</v>
      </c>
      <c r="D3268" s="81">
        <v>289.95</v>
      </c>
      <c r="E3268" s="81">
        <f t="shared" si="50"/>
        <v>235.74</v>
      </c>
    </row>
    <row r="3269" spans="1:5" ht="12" customHeight="1">
      <c r="A3269" s="375" t="s">
        <v>39108</v>
      </c>
      <c r="B3269" s="80" t="s">
        <v>39109</v>
      </c>
      <c r="C3269" s="375" t="s">
        <v>18</v>
      </c>
      <c r="D3269" s="81">
        <v>885.37</v>
      </c>
      <c r="E3269" s="81">
        <f t="shared" ref="E3269:E3332" si="51">ROUNDUP(D3269/1.23,2)</f>
        <v>719.82</v>
      </c>
    </row>
    <row r="3270" spans="1:5" ht="12" customHeight="1">
      <c r="A3270" s="375" t="s">
        <v>39110</v>
      </c>
      <c r="B3270" s="80" t="s">
        <v>39111</v>
      </c>
      <c r="C3270" s="375" t="s">
        <v>33278</v>
      </c>
      <c r="D3270" s="81">
        <v>710.02</v>
      </c>
      <c r="E3270" s="81">
        <f t="shared" si="51"/>
        <v>577.26</v>
      </c>
    </row>
    <row r="3271" spans="1:5" ht="22.5" customHeight="1">
      <c r="A3271" s="375" t="s">
        <v>39112</v>
      </c>
      <c r="B3271" s="80" t="s">
        <v>39113</v>
      </c>
      <c r="C3271" s="375" t="s">
        <v>14</v>
      </c>
      <c r="D3271" s="81">
        <v>1945.17</v>
      </c>
      <c r="E3271" s="81">
        <f t="shared" si="51"/>
        <v>1581.44</v>
      </c>
    </row>
    <row r="3272" spans="1:5" ht="12" customHeight="1">
      <c r="A3272" s="375" t="s">
        <v>39114</v>
      </c>
      <c r="B3272" s="80" t="s">
        <v>39115</v>
      </c>
      <c r="C3272" s="375" t="s">
        <v>14</v>
      </c>
      <c r="D3272" s="81">
        <v>319.14</v>
      </c>
      <c r="E3272" s="81">
        <f t="shared" si="51"/>
        <v>259.47000000000003</v>
      </c>
    </row>
    <row r="3273" spans="1:5" ht="12" customHeight="1">
      <c r="A3273" s="375" t="s">
        <v>39116</v>
      </c>
      <c r="B3273" s="80" t="s">
        <v>39117</v>
      </c>
      <c r="C3273" s="375" t="s">
        <v>13</v>
      </c>
      <c r="D3273" s="81">
        <v>57.41</v>
      </c>
      <c r="E3273" s="81">
        <f t="shared" si="51"/>
        <v>46.68</v>
      </c>
    </row>
    <row r="3274" spans="1:5" ht="12" customHeight="1">
      <c r="A3274" s="375" t="s">
        <v>39118</v>
      </c>
      <c r="B3274" s="80" t="s">
        <v>39119</v>
      </c>
      <c r="C3274" s="375" t="s">
        <v>13</v>
      </c>
      <c r="D3274" s="81">
        <v>48.37</v>
      </c>
      <c r="E3274" s="81">
        <f t="shared" si="51"/>
        <v>39.33</v>
      </c>
    </row>
    <row r="3275" spans="1:5" ht="12" customHeight="1">
      <c r="A3275" s="375" t="s">
        <v>39120</v>
      </c>
      <c r="B3275" s="80" t="s">
        <v>39121</v>
      </c>
      <c r="C3275" s="375" t="s">
        <v>16</v>
      </c>
      <c r="D3275" s="81">
        <v>2793.33</v>
      </c>
      <c r="E3275" s="81">
        <f t="shared" si="51"/>
        <v>2271</v>
      </c>
    </row>
    <row r="3276" spans="1:5" ht="11.45" customHeight="1">
      <c r="A3276" s="417" t="s">
        <v>39122</v>
      </c>
      <c r="B3276" s="418" t="s">
        <v>39123</v>
      </c>
      <c r="C3276" s="418" t="s">
        <v>14</v>
      </c>
      <c r="D3276" s="70">
        <v>120.8</v>
      </c>
      <c r="E3276" s="81">
        <f t="shared" si="51"/>
        <v>98.22</v>
      </c>
    </row>
    <row r="3277" spans="1:5" ht="12" customHeight="1">
      <c r="A3277" s="419" t="s">
        <v>33234</v>
      </c>
      <c r="B3277" s="376"/>
      <c r="C3277" s="377"/>
      <c r="E3277" s="81">
        <f t="shared" si="51"/>
        <v>0</v>
      </c>
    </row>
    <row r="3278" spans="1:5" ht="12" customHeight="1">
      <c r="A3278" s="420" t="s">
        <v>33235</v>
      </c>
      <c r="B3278" s="70" t="s">
        <v>14652</v>
      </c>
      <c r="C3278" s="70" t="s">
        <v>33236</v>
      </c>
      <c r="E3278" s="81">
        <f t="shared" si="51"/>
        <v>0</v>
      </c>
    </row>
    <row r="3279" spans="1:5" ht="12" customHeight="1">
      <c r="A3279" s="375"/>
      <c r="B3279" s="80"/>
      <c r="C3279" s="375"/>
      <c r="D3279" s="81"/>
      <c r="E3279" s="81">
        <f t="shared" si="51"/>
        <v>0</v>
      </c>
    </row>
    <row r="3280" spans="1:5" ht="12" customHeight="1">
      <c r="A3280" s="375" t="s">
        <v>39124</v>
      </c>
      <c r="B3280" s="80" t="s">
        <v>39125</v>
      </c>
      <c r="C3280" s="375" t="s">
        <v>14</v>
      </c>
      <c r="D3280" s="81">
        <v>123.97</v>
      </c>
      <c r="E3280" s="81">
        <f t="shared" si="51"/>
        <v>100.79</v>
      </c>
    </row>
    <row r="3281" spans="1:5" ht="11.45" customHeight="1">
      <c r="A3281" s="374" t="s">
        <v>39126</v>
      </c>
      <c r="B3281" s="80" t="s">
        <v>39127</v>
      </c>
      <c r="C3281" s="374" t="s">
        <v>14</v>
      </c>
      <c r="D3281" s="82">
        <v>179.32</v>
      </c>
      <c r="E3281" s="81">
        <f t="shared" si="51"/>
        <v>145.79</v>
      </c>
    </row>
    <row r="3282" spans="1:5" ht="12" customHeight="1">
      <c r="A3282" s="375" t="s">
        <v>39128</v>
      </c>
      <c r="B3282" s="80" t="s">
        <v>39129</v>
      </c>
      <c r="C3282" s="375" t="s">
        <v>14</v>
      </c>
      <c r="D3282" s="81">
        <v>329.9</v>
      </c>
      <c r="E3282" s="81">
        <f t="shared" si="51"/>
        <v>268.22000000000003</v>
      </c>
    </row>
    <row r="3283" spans="1:5" ht="12" customHeight="1">
      <c r="A3283" s="375" t="s">
        <v>39130</v>
      </c>
      <c r="B3283" s="80" t="s">
        <v>39131</v>
      </c>
      <c r="C3283" s="375" t="s">
        <v>14</v>
      </c>
      <c r="D3283" s="81">
        <v>333.07</v>
      </c>
      <c r="E3283" s="81">
        <f t="shared" si="51"/>
        <v>270.79000000000002</v>
      </c>
    </row>
    <row r="3284" spans="1:5" ht="12" customHeight="1">
      <c r="A3284" s="375" t="s">
        <v>39132</v>
      </c>
      <c r="B3284" s="80" t="s">
        <v>39133</v>
      </c>
      <c r="C3284" s="375" t="s">
        <v>14</v>
      </c>
      <c r="D3284" s="81">
        <v>480.67</v>
      </c>
      <c r="E3284" s="81">
        <f t="shared" si="51"/>
        <v>390.79</v>
      </c>
    </row>
    <row r="3285" spans="1:5" ht="11.45" customHeight="1">
      <c r="A3285" s="375" t="s">
        <v>39134</v>
      </c>
      <c r="B3285" s="80" t="s">
        <v>39135</v>
      </c>
      <c r="C3285" s="375" t="s">
        <v>14</v>
      </c>
      <c r="D3285" s="81">
        <v>254.78</v>
      </c>
      <c r="E3285" s="81">
        <f t="shared" si="51"/>
        <v>207.14</v>
      </c>
    </row>
    <row r="3286" spans="1:5" ht="12" customHeight="1">
      <c r="A3286" s="375" t="s">
        <v>39136</v>
      </c>
      <c r="B3286" s="80" t="s">
        <v>39137</v>
      </c>
      <c r="C3286" s="375" t="s">
        <v>14</v>
      </c>
      <c r="D3286" s="81">
        <v>22.31</v>
      </c>
      <c r="E3286" s="81">
        <f t="shared" si="51"/>
        <v>18.14</v>
      </c>
    </row>
    <row r="3287" spans="1:5" ht="12" customHeight="1">
      <c r="A3287" s="375" t="s">
        <v>39138</v>
      </c>
      <c r="B3287" s="80" t="s">
        <v>39139</v>
      </c>
      <c r="C3287" s="375" t="s">
        <v>14</v>
      </c>
      <c r="D3287" s="81">
        <v>861.97</v>
      </c>
      <c r="E3287" s="81">
        <f t="shared" si="51"/>
        <v>700.79</v>
      </c>
    </row>
    <row r="3288" spans="1:5" ht="12" customHeight="1">
      <c r="A3288" s="375" t="s">
        <v>39140</v>
      </c>
      <c r="B3288" s="80" t="s">
        <v>39141</v>
      </c>
      <c r="C3288" s="375" t="s">
        <v>14</v>
      </c>
      <c r="D3288" s="81">
        <v>1175.6199999999999</v>
      </c>
      <c r="E3288" s="81">
        <f t="shared" si="51"/>
        <v>955.79</v>
      </c>
    </row>
    <row r="3289" spans="1:5" ht="12" customHeight="1">
      <c r="A3289" s="375" t="s">
        <v>39142</v>
      </c>
      <c r="B3289" s="80" t="s">
        <v>39143</v>
      </c>
      <c r="C3289" s="375" t="s">
        <v>14</v>
      </c>
      <c r="D3289" s="81">
        <v>581.85</v>
      </c>
      <c r="E3289" s="81">
        <f t="shared" si="51"/>
        <v>473.05</v>
      </c>
    </row>
    <row r="3290" spans="1:5" ht="11.45" customHeight="1">
      <c r="A3290" s="375" t="s">
        <v>39144</v>
      </c>
      <c r="B3290" s="80" t="s">
        <v>39145</v>
      </c>
      <c r="C3290" s="375" t="s">
        <v>14</v>
      </c>
      <c r="D3290" s="81">
        <v>37129.599999999999</v>
      </c>
      <c r="E3290" s="81">
        <f t="shared" si="51"/>
        <v>30186.67</v>
      </c>
    </row>
    <row r="3291" spans="1:5" ht="12" customHeight="1">
      <c r="A3291" s="375" t="s">
        <v>39146</v>
      </c>
      <c r="B3291" s="80" t="s">
        <v>39147</v>
      </c>
      <c r="C3291" s="375" t="s">
        <v>14</v>
      </c>
      <c r="D3291" s="81">
        <v>268.39999999999998</v>
      </c>
      <c r="E3291" s="81">
        <f t="shared" si="51"/>
        <v>218.22</v>
      </c>
    </row>
    <row r="3292" spans="1:5" ht="12" customHeight="1">
      <c r="A3292" s="375" t="s">
        <v>39148</v>
      </c>
      <c r="B3292" s="80" t="s">
        <v>39149</v>
      </c>
      <c r="C3292" s="375" t="s">
        <v>14</v>
      </c>
      <c r="D3292" s="81">
        <v>323.75</v>
      </c>
      <c r="E3292" s="81">
        <f t="shared" si="51"/>
        <v>263.22000000000003</v>
      </c>
    </row>
    <row r="3293" spans="1:5" ht="12" customHeight="1">
      <c r="A3293" s="375" t="s">
        <v>39150</v>
      </c>
      <c r="B3293" s="80" t="s">
        <v>39151</v>
      </c>
      <c r="C3293" s="375" t="s">
        <v>14</v>
      </c>
      <c r="D3293" s="81">
        <v>120.8</v>
      </c>
      <c r="E3293" s="81">
        <f t="shared" si="51"/>
        <v>98.22</v>
      </c>
    </row>
    <row r="3294" spans="1:5" ht="12" customHeight="1">
      <c r="A3294" s="375" t="s">
        <v>39152</v>
      </c>
      <c r="B3294" s="80" t="s">
        <v>39153</v>
      </c>
      <c r="C3294" s="375" t="s">
        <v>14</v>
      </c>
      <c r="D3294" s="81">
        <v>477.5</v>
      </c>
      <c r="E3294" s="81">
        <f t="shared" si="51"/>
        <v>388.22</v>
      </c>
    </row>
    <row r="3295" spans="1:5" ht="11.45" customHeight="1">
      <c r="A3295" s="375" t="s">
        <v>39154</v>
      </c>
      <c r="B3295" s="80" t="s">
        <v>39155</v>
      </c>
      <c r="C3295" s="375" t="s">
        <v>14</v>
      </c>
      <c r="D3295" s="81">
        <v>120.8</v>
      </c>
      <c r="E3295" s="81">
        <f t="shared" si="51"/>
        <v>98.22</v>
      </c>
    </row>
    <row r="3296" spans="1:5" ht="12" customHeight="1">
      <c r="A3296" s="375" t="s">
        <v>39156</v>
      </c>
      <c r="B3296" s="80" t="s">
        <v>39157</v>
      </c>
      <c r="C3296" s="375" t="s">
        <v>33278</v>
      </c>
      <c r="D3296" s="81">
        <v>710.02</v>
      </c>
      <c r="E3296" s="81">
        <f t="shared" si="51"/>
        <v>577.26</v>
      </c>
    </row>
    <row r="3297" spans="1:5" ht="12" customHeight="1">
      <c r="A3297" s="375" t="s">
        <v>39158</v>
      </c>
      <c r="B3297" s="80" t="s">
        <v>39159</v>
      </c>
      <c r="C3297" s="375" t="s">
        <v>33278</v>
      </c>
      <c r="D3297" s="81">
        <v>710.02</v>
      </c>
      <c r="E3297" s="81">
        <f t="shared" si="51"/>
        <v>577.26</v>
      </c>
    </row>
    <row r="3298" spans="1:5" ht="12" customHeight="1">
      <c r="A3298" s="375" t="s">
        <v>39160</v>
      </c>
      <c r="B3298" s="80" t="s">
        <v>39161</v>
      </c>
      <c r="C3298" s="375" t="s">
        <v>14</v>
      </c>
      <c r="D3298" s="81">
        <v>248051.97</v>
      </c>
      <c r="E3298" s="81">
        <f t="shared" si="51"/>
        <v>201668.27</v>
      </c>
    </row>
    <row r="3299" spans="1:5" ht="11.45" customHeight="1">
      <c r="A3299" s="375" t="s">
        <v>39162</v>
      </c>
      <c r="B3299" s="80" t="s">
        <v>39163</v>
      </c>
      <c r="C3299" s="375" t="s">
        <v>14</v>
      </c>
      <c r="D3299" s="81">
        <v>249730.99</v>
      </c>
      <c r="E3299" s="81">
        <f t="shared" si="51"/>
        <v>203033.33</v>
      </c>
    </row>
    <row r="3300" spans="1:5" ht="12" customHeight="1">
      <c r="A3300" s="375" t="s">
        <v>39164</v>
      </c>
      <c r="B3300" s="80" t="s">
        <v>39165</v>
      </c>
      <c r="C3300" s="375" t="s">
        <v>14</v>
      </c>
      <c r="D3300" s="81">
        <v>262768.99</v>
      </c>
      <c r="E3300" s="81">
        <f t="shared" si="51"/>
        <v>213633.33</v>
      </c>
    </row>
    <row r="3301" spans="1:5" ht="12" customHeight="1">
      <c r="A3301" s="375" t="s">
        <v>39166</v>
      </c>
      <c r="B3301" s="80" t="s">
        <v>39167</v>
      </c>
      <c r="C3301" s="375" t="s">
        <v>14</v>
      </c>
      <c r="D3301" s="81">
        <v>306393</v>
      </c>
      <c r="E3301" s="558">
        <f t="shared" si="51"/>
        <v>249100</v>
      </c>
    </row>
    <row r="3302" spans="1:5" ht="12" customHeight="1">
      <c r="A3302" s="375" t="s">
        <v>39168</v>
      </c>
      <c r="B3302" s="80" t="s">
        <v>39169</v>
      </c>
      <c r="C3302" s="375" t="s">
        <v>14</v>
      </c>
      <c r="D3302" s="81">
        <v>275766</v>
      </c>
      <c r="E3302" s="558">
        <f t="shared" si="51"/>
        <v>224200</v>
      </c>
    </row>
    <row r="3303" spans="1:5" ht="12" customHeight="1">
      <c r="A3303" s="375" t="s">
        <v>39170</v>
      </c>
      <c r="B3303" s="80" t="s">
        <v>39171</v>
      </c>
      <c r="C3303" s="375" t="s">
        <v>14</v>
      </c>
      <c r="D3303" s="81">
        <v>301139.73</v>
      </c>
      <c r="E3303" s="558">
        <f t="shared" si="51"/>
        <v>244829.05</v>
      </c>
    </row>
    <row r="3304" spans="1:5" ht="11.45" customHeight="1">
      <c r="A3304" s="375" t="s">
        <v>39172</v>
      </c>
      <c r="B3304" s="80" t="s">
        <v>39173</v>
      </c>
      <c r="C3304" s="375" t="s">
        <v>14</v>
      </c>
      <c r="D3304" s="81">
        <v>283580.84000000003</v>
      </c>
      <c r="E3304" s="558">
        <f t="shared" si="51"/>
        <v>230553.53</v>
      </c>
    </row>
    <row r="3305" spans="1:5" ht="21.95" customHeight="1">
      <c r="A3305" s="375" t="s">
        <v>39174</v>
      </c>
      <c r="B3305" s="80" t="s">
        <v>39175</v>
      </c>
      <c r="C3305" s="375" t="s">
        <v>14</v>
      </c>
      <c r="D3305" s="81">
        <v>1777.59</v>
      </c>
      <c r="E3305" s="81">
        <f t="shared" si="51"/>
        <v>1445.2</v>
      </c>
    </row>
    <row r="3306" spans="1:5" ht="12" customHeight="1">
      <c r="A3306" s="375" t="s">
        <v>39176</v>
      </c>
      <c r="B3306" s="80" t="s">
        <v>39177</v>
      </c>
      <c r="C3306" s="375" t="s">
        <v>14</v>
      </c>
      <c r="D3306" s="81">
        <v>2036.47</v>
      </c>
      <c r="E3306" s="81">
        <f t="shared" si="51"/>
        <v>1655.67</v>
      </c>
    </row>
    <row r="3307" spans="1:5" ht="12" customHeight="1">
      <c r="A3307" s="375" t="s">
        <v>39178</v>
      </c>
      <c r="B3307" s="80" t="s">
        <v>39179</v>
      </c>
      <c r="C3307" s="375" t="s">
        <v>14</v>
      </c>
      <c r="D3307" s="81">
        <v>2076.2399999999998</v>
      </c>
      <c r="E3307" s="81">
        <f t="shared" si="51"/>
        <v>1688</v>
      </c>
    </row>
    <row r="3308" spans="1:5" ht="12" customHeight="1">
      <c r="A3308" s="375" t="s">
        <v>39180</v>
      </c>
      <c r="B3308" s="80" t="s">
        <v>39181</v>
      </c>
      <c r="C3308" s="375" t="s">
        <v>14</v>
      </c>
      <c r="D3308" s="81">
        <v>1886.72</v>
      </c>
      <c r="E3308" s="81">
        <f t="shared" si="51"/>
        <v>1533.92</v>
      </c>
    </row>
    <row r="3309" spans="1:5" ht="169.5" customHeight="1">
      <c r="A3309" s="375" t="s">
        <v>39182</v>
      </c>
      <c r="B3309" s="80" t="s">
        <v>39183</v>
      </c>
      <c r="C3309" s="375" t="s">
        <v>102</v>
      </c>
      <c r="D3309" s="81">
        <v>4518.4399999999996</v>
      </c>
      <c r="E3309" s="81">
        <f t="shared" si="51"/>
        <v>3673.53</v>
      </c>
    </row>
    <row r="3310" spans="1:5" ht="45.95" customHeight="1">
      <c r="A3310" s="375" t="s">
        <v>39184</v>
      </c>
      <c r="B3310" s="80" t="s">
        <v>39185</v>
      </c>
      <c r="C3310" s="375" t="s">
        <v>102</v>
      </c>
      <c r="D3310" s="81">
        <v>4873.12</v>
      </c>
      <c r="E3310" s="81">
        <f t="shared" si="51"/>
        <v>3961.89</v>
      </c>
    </row>
    <row r="3311" spans="1:5" ht="21.95" customHeight="1">
      <c r="A3311" s="375" t="s">
        <v>39186</v>
      </c>
      <c r="B3311" s="80" t="s">
        <v>39187</v>
      </c>
      <c r="C3311" s="375" t="s">
        <v>102</v>
      </c>
      <c r="D3311" s="81">
        <v>6709.35</v>
      </c>
      <c r="E3311" s="81">
        <f t="shared" si="51"/>
        <v>5454.76</v>
      </c>
    </row>
    <row r="3312" spans="1:5" ht="12" customHeight="1">
      <c r="A3312" s="375" t="s">
        <v>39188</v>
      </c>
      <c r="B3312" s="80" t="s">
        <v>39189</v>
      </c>
      <c r="C3312" s="375" t="s">
        <v>102</v>
      </c>
      <c r="D3312" s="81">
        <v>8459.6299999999992</v>
      </c>
      <c r="E3312" s="81">
        <f t="shared" si="51"/>
        <v>6877.75</v>
      </c>
    </row>
    <row r="3313" spans="1:5" ht="12" customHeight="1">
      <c r="A3313" s="375" t="s">
        <v>39190</v>
      </c>
      <c r="B3313" s="80" t="s">
        <v>39191</v>
      </c>
      <c r="C3313" s="375" t="s">
        <v>102</v>
      </c>
      <c r="D3313" s="81">
        <v>12796.04</v>
      </c>
      <c r="E3313" s="81">
        <f t="shared" si="51"/>
        <v>10403.290000000001</v>
      </c>
    </row>
    <row r="3314" spans="1:5" ht="11.45" customHeight="1">
      <c r="A3314" s="375" t="s">
        <v>39192</v>
      </c>
      <c r="B3314" s="80" t="s">
        <v>39193</v>
      </c>
      <c r="C3314" s="375" t="s">
        <v>102</v>
      </c>
      <c r="D3314" s="81">
        <v>13576.98</v>
      </c>
      <c r="E3314" s="81">
        <f t="shared" si="51"/>
        <v>11038.2</v>
      </c>
    </row>
    <row r="3315" spans="1:5" ht="12" customHeight="1">
      <c r="A3315" s="375" t="s">
        <v>39194</v>
      </c>
      <c r="B3315" s="80" t="s">
        <v>39195</v>
      </c>
      <c r="C3315" s="375" t="s">
        <v>33278</v>
      </c>
      <c r="D3315" s="81">
        <v>710.02</v>
      </c>
      <c r="E3315" s="81">
        <f t="shared" si="51"/>
        <v>577.26</v>
      </c>
    </row>
    <row r="3316" spans="1:5" ht="12" customHeight="1">
      <c r="A3316" s="375" t="s">
        <v>39196</v>
      </c>
      <c r="B3316" s="80" t="s">
        <v>39197</v>
      </c>
      <c r="C3316" s="375" t="s">
        <v>13</v>
      </c>
      <c r="D3316" s="81">
        <v>218.61</v>
      </c>
      <c r="E3316" s="81">
        <f t="shared" si="51"/>
        <v>177.74</v>
      </c>
    </row>
    <row r="3317" spans="1:5" ht="12" customHeight="1">
      <c r="A3317" s="375" t="s">
        <v>39198</v>
      </c>
      <c r="B3317" s="80" t="s">
        <v>39199</v>
      </c>
      <c r="C3317" s="375" t="s">
        <v>13</v>
      </c>
      <c r="D3317" s="81">
        <v>109.28</v>
      </c>
      <c r="E3317" s="81">
        <f t="shared" si="51"/>
        <v>88.85</v>
      </c>
    </row>
    <row r="3318" spans="1:5" ht="11.45" customHeight="1">
      <c r="A3318" s="375" t="s">
        <v>39200</v>
      </c>
      <c r="B3318" s="80" t="s">
        <v>38906</v>
      </c>
      <c r="C3318" s="375" t="s">
        <v>13</v>
      </c>
      <c r="D3318" s="81">
        <v>129.41</v>
      </c>
      <c r="E3318" s="81">
        <f t="shared" si="51"/>
        <v>105.22</v>
      </c>
    </row>
    <row r="3319" spans="1:5" ht="12" customHeight="1">
      <c r="A3319" s="417" t="s">
        <v>39201</v>
      </c>
      <c r="B3319" s="418" t="s">
        <v>38900</v>
      </c>
      <c r="C3319" s="418" t="s">
        <v>16</v>
      </c>
      <c r="D3319" s="70">
        <v>537.66</v>
      </c>
      <c r="E3319" s="81">
        <f t="shared" si="51"/>
        <v>437.13</v>
      </c>
    </row>
    <row r="3320" spans="1:5" ht="12" customHeight="1">
      <c r="A3320" s="419" t="s">
        <v>39202</v>
      </c>
      <c r="B3320" s="376" t="s">
        <v>39203</v>
      </c>
      <c r="C3320" s="377" t="s">
        <v>16</v>
      </c>
      <c r="D3320" s="70">
        <v>641.85</v>
      </c>
      <c r="E3320" s="81">
        <f t="shared" si="51"/>
        <v>521.83000000000004</v>
      </c>
    </row>
    <row r="3321" spans="1:5" ht="12" customHeight="1">
      <c r="A3321" s="420" t="s">
        <v>39204</v>
      </c>
      <c r="B3321" s="70" t="s">
        <v>38910</v>
      </c>
      <c r="C3321" s="70" t="s">
        <v>16</v>
      </c>
      <c r="D3321" s="70">
        <v>31.29</v>
      </c>
      <c r="E3321" s="81">
        <f t="shared" si="51"/>
        <v>25.44</v>
      </c>
    </row>
    <row r="3322" spans="1:5" ht="12" customHeight="1">
      <c r="A3322" s="375" t="s">
        <v>33234</v>
      </c>
      <c r="B3322" s="80"/>
      <c r="C3322" s="375"/>
      <c r="D3322" s="81"/>
      <c r="E3322" s="81">
        <f t="shared" si="51"/>
        <v>0</v>
      </c>
    </row>
    <row r="3323" spans="1:5" ht="11.45" customHeight="1">
      <c r="A3323" s="375" t="s">
        <v>33235</v>
      </c>
      <c r="B3323" s="80" t="s">
        <v>14652</v>
      </c>
      <c r="C3323" s="375" t="s">
        <v>33236</v>
      </c>
      <c r="D3323" s="81"/>
      <c r="E3323" s="81">
        <f t="shared" si="51"/>
        <v>0</v>
      </c>
    </row>
    <row r="3324" spans="1:5" ht="12" customHeight="1">
      <c r="A3324" s="375"/>
      <c r="B3324" s="80"/>
      <c r="C3324" s="375"/>
      <c r="D3324" s="81"/>
      <c r="E3324" s="81">
        <f t="shared" si="51"/>
        <v>0</v>
      </c>
    </row>
    <row r="3325" spans="1:5" ht="12" customHeight="1">
      <c r="A3325" s="375" t="s">
        <v>39205</v>
      </c>
      <c r="B3325" s="80" t="s">
        <v>38912</v>
      </c>
      <c r="C3325" s="375" t="s">
        <v>13</v>
      </c>
      <c r="D3325" s="81">
        <v>34.74</v>
      </c>
      <c r="E3325" s="81">
        <f t="shared" si="51"/>
        <v>28.25</v>
      </c>
    </row>
    <row r="3326" spans="1:5" ht="21.95" customHeight="1">
      <c r="A3326" s="375" t="s">
        <v>39206</v>
      </c>
      <c r="B3326" s="80" t="s">
        <v>39207</v>
      </c>
      <c r="C3326" s="375" t="s">
        <v>14</v>
      </c>
      <c r="D3326" s="81">
        <v>40169.08</v>
      </c>
      <c r="E3326" s="81">
        <f t="shared" si="51"/>
        <v>32657.79</v>
      </c>
    </row>
    <row r="3327" spans="1:5" ht="21.95" customHeight="1">
      <c r="A3327" s="375" t="s">
        <v>39208</v>
      </c>
      <c r="B3327" s="80" t="s">
        <v>39209</v>
      </c>
      <c r="C3327" s="375" t="s">
        <v>13</v>
      </c>
      <c r="D3327" s="81">
        <v>734.24</v>
      </c>
      <c r="E3327" s="81">
        <f t="shared" si="51"/>
        <v>596.95000000000005</v>
      </c>
    </row>
    <row r="3328" spans="1:5" ht="12" customHeight="1">
      <c r="A3328" s="375" t="s">
        <v>39210</v>
      </c>
      <c r="B3328" s="80" t="s">
        <v>39211</v>
      </c>
      <c r="C3328" s="375" t="s">
        <v>14</v>
      </c>
      <c r="D3328" s="81">
        <v>3249.5</v>
      </c>
      <c r="E3328" s="81">
        <f t="shared" si="51"/>
        <v>2641.87</v>
      </c>
    </row>
    <row r="3329" spans="1:5" ht="11.45" customHeight="1">
      <c r="A3329" s="375" t="s">
        <v>39212</v>
      </c>
      <c r="B3329" s="80" t="s">
        <v>39213</v>
      </c>
      <c r="C3329" s="375" t="s">
        <v>13</v>
      </c>
      <c r="D3329" s="81">
        <v>691.78</v>
      </c>
      <c r="E3329" s="81">
        <f t="shared" si="51"/>
        <v>562.42999999999995</v>
      </c>
    </row>
    <row r="3330" spans="1:5" ht="23.45" customHeight="1">
      <c r="A3330" s="375" t="s">
        <v>39214</v>
      </c>
      <c r="B3330" s="80" t="s">
        <v>39215</v>
      </c>
      <c r="C3330" s="375" t="s">
        <v>14</v>
      </c>
      <c r="D3330" s="81">
        <v>3307.12</v>
      </c>
      <c r="E3330" s="81">
        <f t="shared" si="51"/>
        <v>2688.72</v>
      </c>
    </row>
    <row r="3331" spans="1:5" ht="11.45" customHeight="1">
      <c r="A3331" s="375" t="s">
        <v>39216</v>
      </c>
      <c r="B3331" s="80" t="s">
        <v>39217</v>
      </c>
      <c r="C3331" s="375" t="s">
        <v>13</v>
      </c>
      <c r="D3331" s="81">
        <v>407.81</v>
      </c>
      <c r="E3331" s="81">
        <f t="shared" si="51"/>
        <v>331.56</v>
      </c>
    </row>
    <row r="3332" spans="1:5" ht="12" customHeight="1">
      <c r="A3332" s="375" t="s">
        <v>39218</v>
      </c>
      <c r="B3332" s="80" t="s">
        <v>39219</v>
      </c>
      <c r="C3332" s="375" t="s">
        <v>13</v>
      </c>
      <c r="D3332" s="81">
        <v>431.91</v>
      </c>
      <c r="E3332" s="81">
        <f t="shared" si="51"/>
        <v>351.15</v>
      </c>
    </row>
    <row r="3333" spans="1:5" ht="21.95" customHeight="1">
      <c r="A3333" s="375" t="s">
        <v>39220</v>
      </c>
      <c r="B3333" s="80" t="s">
        <v>39221</v>
      </c>
      <c r="C3333" s="375" t="s">
        <v>16</v>
      </c>
      <c r="D3333" s="81">
        <v>78.05</v>
      </c>
      <c r="E3333" s="81">
        <f t="shared" ref="E3333:E3396" si="52">ROUNDUP(D3333/1.23,2)</f>
        <v>63.46</v>
      </c>
    </row>
    <row r="3334" spans="1:5" ht="12" customHeight="1">
      <c r="A3334" s="375" t="s">
        <v>39222</v>
      </c>
      <c r="B3334" s="80" t="s">
        <v>39223</v>
      </c>
      <c r="C3334" s="375" t="s">
        <v>13</v>
      </c>
      <c r="D3334" s="81">
        <v>7.24</v>
      </c>
      <c r="E3334" s="81">
        <f t="shared" si="52"/>
        <v>5.89</v>
      </c>
    </row>
    <row r="3335" spans="1:5" ht="12" customHeight="1">
      <c r="A3335" s="375" t="s">
        <v>39224</v>
      </c>
      <c r="B3335" s="80" t="s">
        <v>39225</v>
      </c>
      <c r="C3335" s="375" t="s">
        <v>16</v>
      </c>
      <c r="D3335" s="81">
        <v>274.69</v>
      </c>
      <c r="E3335" s="81">
        <f t="shared" si="52"/>
        <v>223.33</v>
      </c>
    </row>
    <row r="3336" spans="1:5" ht="11.45" customHeight="1">
      <c r="A3336" s="375" t="s">
        <v>39226</v>
      </c>
      <c r="B3336" s="80" t="s">
        <v>39227</v>
      </c>
      <c r="C3336" s="375" t="s">
        <v>16</v>
      </c>
      <c r="D3336" s="81">
        <v>38.75</v>
      </c>
      <c r="E3336" s="81">
        <f t="shared" si="52"/>
        <v>31.51</v>
      </c>
    </row>
    <row r="3337" spans="1:5" ht="12" customHeight="1">
      <c r="A3337" s="375" t="s">
        <v>39228</v>
      </c>
      <c r="B3337" s="80" t="s">
        <v>39229</v>
      </c>
      <c r="C3337" s="375" t="s">
        <v>16</v>
      </c>
      <c r="D3337" s="81">
        <v>181.55</v>
      </c>
      <c r="E3337" s="81">
        <f t="shared" si="52"/>
        <v>147.61000000000001</v>
      </c>
    </row>
    <row r="3338" spans="1:5" ht="12" customHeight="1">
      <c r="A3338" s="375" t="s">
        <v>39230</v>
      </c>
      <c r="B3338" s="80" t="s">
        <v>39231</v>
      </c>
      <c r="C3338" s="375" t="s">
        <v>16</v>
      </c>
      <c r="D3338" s="81">
        <v>400.81</v>
      </c>
      <c r="E3338" s="81">
        <f t="shared" si="52"/>
        <v>325.87</v>
      </c>
    </row>
    <row r="3339" spans="1:5" ht="12" customHeight="1">
      <c r="A3339" s="375" t="s">
        <v>39232</v>
      </c>
      <c r="B3339" s="80" t="s">
        <v>39233</v>
      </c>
      <c r="C3339" s="375" t="s">
        <v>16</v>
      </c>
      <c r="D3339" s="81">
        <v>302.58</v>
      </c>
      <c r="E3339" s="81">
        <f t="shared" si="52"/>
        <v>246</v>
      </c>
    </row>
    <row r="3340" spans="1:5" ht="11.45" customHeight="1">
      <c r="A3340" s="375" t="s">
        <v>39234</v>
      </c>
      <c r="B3340" s="80" t="s">
        <v>39235</v>
      </c>
      <c r="C3340" s="375" t="s">
        <v>13</v>
      </c>
      <c r="D3340" s="81">
        <v>7.85</v>
      </c>
      <c r="E3340" s="81">
        <f t="shared" si="52"/>
        <v>6.39</v>
      </c>
    </row>
    <row r="3341" spans="1:5" ht="12" customHeight="1">
      <c r="A3341" s="375" t="s">
        <v>39236</v>
      </c>
      <c r="B3341" s="80" t="s">
        <v>39237</v>
      </c>
      <c r="C3341" s="375" t="s">
        <v>16</v>
      </c>
      <c r="D3341" s="81">
        <v>10.82</v>
      </c>
      <c r="E3341" s="81">
        <f t="shared" si="52"/>
        <v>8.8000000000000007</v>
      </c>
    </row>
    <row r="3342" spans="1:5" ht="12" customHeight="1">
      <c r="A3342" s="375" t="s">
        <v>39238</v>
      </c>
      <c r="B3342" s="80" t="s">
        <v>39239</v>
      </c>
      <c r="C3342" s="375" t="s">
        <v>16</v>
      </c>
      <c r="D3342" s="81">
        <v>142.6</v>
      </c>
      <c r="E3342" s="81">
        <f t="shared" si="52"/>
        <v>115.94</v>
      </c>
    </row>
    <row r="3343" spans="1:5" ht="12" customHeight="1">
      <c r="A3343" s="375" t="s">
        <v>39240</v>
      </c>
      <c r="B3343" s="80" t="s">
        <v>39241</v>
      </c>
      <c r="C3343" s="375" t="s">
        <v>16</v>
      </c>
      <c r="D3343" s="81">
        <v>49.44</v>
      </c>
      <c r="E3343" s="81">
        <f t="shared" si="52"/>
        <v>40.200000000000003</v>
      </c>
    </row>
    <row r="3344" spans="1:5" ht="12" customHeight="1">
      <c r="A3344" s="375" t="s">
        <v>39242</v>
      </c>
      <c r="B3344" s="80" t="s">
        <v>39243</v>
      </c>
      <c r="C3344" s="375" t="s">
        <v>16</v>
      </c>
      <c r="D3344" s="81">
        <v>26.1</v>
      </c>
      <c r="E3344" s="81">
        <f t="shared" si="52"/>
        <v>21.22</v>
      </c>
    </row>
    <row r="3345" spans="1:5" ht="11.45" customHeight="1">
      <c r="A3345" s="375" t="s">
        <v>39244</v>
      </c>
      <c r="B3345" s="80" t="s">
        <v>39245</v>
      </c>
      <c r="C3345" s="375" t="s">
        <v>16</v>
      </c>
      <c r="D3345" s="81">
        <v>45.74</v>
      </c>
      <c r="E3345" s="81">
        <f t="shared" si="52"/>
        <v>37.19</v>
      </c>
    </row>
    <row r="3346" spans="1:5" ht="12" customHeight="1">
      <c r="A3346" s="375" t="s">
        <v>39246</v>
      </c>
      <c r="B3346" s="80" t="s">
        <v>39247</v>
      </c>
      <c r="C3346" s="375" t="s">
        <v>16</v>
      </c>
      <c r="D3346" s="81">
        <v>14.38</v>
      </c>
      <c r="E3346" s="81">
        <f t="shared" si="52"/>
        <v>11.7</v>
      </c>
    </row>
    <row r="3347" spans="1:5" ht="12" customHeight="1">
      <c r="A3347" s="375" t="s">
        <v>39248</v>
      </c>
      <c r="B3347" s="80" t="s">
        <v>39249</v>
      </c>
      <c r="C3347" s="375" t="s">
        <v>16</v>
      </c>
      <c r="D3347" s="81">
        <v>24.04</v>
      </c>
      <c r="E3347" s="81">
        <f t="shared" si="52"/>
        <v>19.55</v>
      </c>
    </row>
    <row r="3348" spans="1:5" ht="12" customHeight="1">
      <c r="A3348" s="375" t="s">
        <v>39250</v>
      </c>
      <c r="B3348" s="80" t="s">
        <v>39251</v>
      </c>
      <c r="C3348" s="375" t="s">
        <v>16</v>
      </c>
      <c r="D3348" s="81">
        <v>15.17</v>
      </c>
      <c r="E3348" s="81">
        <f t="shared" si="52"/>
        <v>12.34</v>
      </c>
    </row>
    <row r="3349" spans="1:5" ht="12" customHeight="1">
      <c r="A3349" s="375" t="s">
        <v>39252</v>
      </c>
      <c r="B3349" s="80" t="s">
        <v>39253</v>
      </c>
      <c r="C3349" s="375" t="s">
        <v>16</v>
      </c>
      <c r="D3349" s="81">
        <v>9.85</v>
      </c>
      <c r="E3349" s="81">
        <f t="shared" si="52"/>
        <v>8.01</v>
      </c>
    </row>
    <row r="3350" spans="1:5" ht="11.45" customHeight="1">
      <c r="A3350" s="375" t="s">
        <v>39254</v>
      </c>
      <c r="B3350" s="80" t="s">
        <v>39255</v>
      </c>
      <c r="C3350" s="375" t="s">
        <v>16</v>
      </c>
      <c r="D3350" s="81">
        <v>23.9</v>
      </c>
      <c r="E3350" s="81">
        <f t="shared" si="52"/>
        <v>19.440000000000001</v>
      </c>
    </row>
    <row r="3351" spans="1:5" ht="12" customHeight="1">
      <c r="A3351" s="375" t="s">
        <v>39256</v>
      </c>
      <c r="B3351" s="80" t="s">
        <v>39257</v>
      </c>
      <c r="C3351" s="375" t="s">
        <v>16</v>
      </c>
      <c r="D3351" s="81">
        <v>12.29</v>
      </c>
      <c r="E3351" s="81">
        <f t="shared" si="52"/>
        <v>10</v>
      </c>
    </row>
    <row r="3352" spans="1:5" ht="12" customHeight="1">
      <c r="A3352" s="375" t="s">
        <v>39258</v>
      </c>
      <c r="B3352" s="80" t="s">
        <v>39259</v>
      </c>
      <c r="C3352" s="375" t="s">
        <v>16</v>
      </c>
      <c r="D3352" s="81">
        <v>29.12</v>
      </c>
      <c r="E3352" s="81">
        <f t="shared" si="52"/>
        <v>23.68</v>
      </c>
    </row>
    <row r="3353" spans="1:5" ht="12" customHeight="1">
      <c r="A3353" s="375" t="s">
        <v>39260</v>
      </c>
      <c r="B3353" s="80" t="s">
        <v>39261</v>
      </c>
      <c r="C3353" s="375" t="s">
        <v>16</v>
      </c>
      <c r="D3353" s="81">
        <v>9.08</v>
      </c>
      <c r="E3353" s="81">
        <f t="shared" si="52"/>
        <v>7.39</v>
      </c>
    </row>
    <row r="3354" spans="1:5" ht="11.45" customHeight="1">
      <c r="A3354" s="375" t="s">
        <v>39262</v>
      </c>
      <c r="B3354" s="80" t="s">
        <v>39263</v>
      </c>
      <c r="C3354" s="375" t="s">
        <v>16</v>
      </c>
      <c r="D3354" s="81">
        <v>68.67</v>
      </c>
      <c r="E3354" s="81">
        <f t="shared" si="52"/>
        <v>55.83</v>
      </c>
    </row>
    <row r="3355" spans="1:5" ht="12" customHeight="1">
      <c r="A3355" s="375" t="s">
        <v>39264</v>
      </c>
      <c r="B3355" s="80" t="s">
        <v>39265</v>
      </c>
      <c r="C3355" s="375" t="s">
        <v>16</v>
      </c>
      <c r="D3355" s="81">
        <v>317.02999999999997</v>
      </c>
      <c r="E3355" s="81">
        <f t="shared" si="52"/>
        <v>257.75</v>
      </c>
    </row>
    <row r="3356" spans="1:5" ht="12.95" customHeight="1">
      <c r="A3356" s="375" t="s">
        <v>39266</v>
      </c>
      <c r="B3356" s="80" t="s">
        <v>39267</v>
      </c>
      <c r="C3356" s="375" t="s">
        <v>16</v>
      </c>
      <c r="D3356" s="81">
        <v>509.55</v>
      </c>
      <c r="E3356" s="81">
        <f t="shared" si="52"/>
        <v>414.27</v>
      </c>
    </row>
    <row r="3357" spans="1:5" ht="169.5" customHeight="1">
      <c r="A3357" s="375" t="s">
        <v>39268</v>
      </c>
      <c r="B3357" s="80" t="s">
        <v>39269</v>
      </c>
      <c r="C3357" s="375" t="s">
        <v>16</v>
      </c>
      <c r="D3357" s="81">
        <v>555.6</v>
      </c>
      <c r="E3357" s="81">
        <f t="shared" si="52"/>
        <v>451.71</v>
      </c>
    </row>
    <row r="3358" spans="1:5" ht="45.95" customHeight="1">
      <c r="A3358" s="375" t="s">
        <v>39270</v>
      </c>
      <c r="B3358" s="80" t="s">
        <v>39271</v>
      </c>
      <c r="C3358" s="375" t="s">
        <v>16</v>
      </c>
      <c r="D3358" s="81">
        <v>1091.55</v>
      </c>
      <c r="E3358" s="81">
        <f t="shared" si="52"/>
        <v>887.44</v>
      </c>
    </row>
    <row r="3359" spans="1:5" ht="12" customHeight="1">
      <c r="A3359" s="375" t="s">
        <v>39272</v>
      </c>
      <c r="B3359" s="80" t="s">
        <v>39273</v>
      </c>
      <c r="C3359" s="375" t="s">
        <v>16</v>
      </c>
      <c r="D3359" s="81">
        <v>627.44000000000005</v>
      </c>
      <c r="E3359" s="81">
        <f t="shared" si="52"/>
        <v>510.12</v>
      </c>
    </row>
    <row r="3360" spans="1:5" ht="12" customHeight="1">
      <c r="A3360" s="375" t="s">
        <v>39274</v>
      </c>
      <c r="B3360" s="80" t="s">
        <v>39275</v>
      </c>
      <c r="C3360" s="375" t="s">
        <v>16</v>
      </c>
      <c r="D3360" s="81">
        <v>403.74</v>
      </c>
      <c r="E3360" s="81">
        <f t="shared" si="52"/>
        <v>328.25</v>
      </c>
    </row>
    <row r="3361" spans="1:5" ht="11.45" customHeight="1">
      <c r="A3361" s="375" t="s">
        <v>39276</v>
      </c>
      <c r="B3361" s="80" t="s">
        <v>39277</v>
      </c>
      <c r="C3361" s="375" t="s">
        <v>16</v>
      </c>
      <c r="D3361" s="81">
        <v>711.78</v>
      </c>
      <c r="E3361" s="81">
        <f t="shared" si="52"/>
        <v>578.69000000000005</v>
      </c>
    </row>
    <row r="3362" spans="1:5" ht="12" customHeight="1">
      <c r="A3362" s="375" t="s">
        <v>39278</v>
      </c>
      <c r="B3362" s="80" t="s">
        <v>39279</v>
      </c>
      <c r="C3362" s="375" t="s">
        <v>16</v>
      </c>
      <c r="D3362" s="81">
        <v>785.46</v>
      </c>
      <c r="E3362" s="81">
        <f t="shared" si="52"/>
        <v>638.59</v>
      </c>
    </row>
    <row r="3363" spans="1:5" ht="12" customHeight="1">
      <c r="A3363" s="375" t="s">
        <v>39280</v>
      </c>
      <c r="B3363" s="80" t="s">
        <v>39281</v>
      </c>
      <c r="C3363" s="375" t="s">
        <v>16</v>
      </c>
      <c r="D3363" s="81">
        <v>635.4</v>
      </c>
      <c r="E3363" s="81">
        <f t="shared" si="52"/>
        <v>516.59</v>
      </c>
    </row>
    <row r="3364" spans="1:5" ht="12" customHeight="1">
      <c r="A3364" s="375" t="s">
        <v>39282</v>
      </c>
      <c r="B3364" s="80" t="s">
        <v>39283</v>
      </c>
      <c r="C3364" s="375" t="s">
        <v>16</v>
      </c>
      <c r="D3364" s="81">
        <v>1174.46</v>
      </c>
      <c r="E3364" s="81">
        <f t="shared" si="52"/>
        <v>954.85</v>
      </c>
    </row>
    <row r="3365" spans="1:5" ht="12" customHeight="1">
      <c r="A3365" s="375" t="s">
        <v>39284</v>
      </c>
      <c r="B3365" s="80" t="s">
        <v>39285</v>
      </c>
      <c r="C3365" s="375" t="s">
        <v>16</v>
      </c>
      <c r="D3365" s="81">
        <v>1303.4000000000001</v>
      </c>
      <c r="E3365" s="81">
        <f t="shared" si="52"/>
        <v>1059.68</v>
      </c>
    </row>
    <row r="3366" spans="1:5" ht="32.450000000000003" customHeight="1">
      <c r="A3366" s="375" t="s">
        <v>39286</v>
      </c>
      <c r="B3366" s="80" t="s">
        <v>39287</v>
      </c>
      <c r="C3366" s="375" t="s">
        <v>16</v>
      </c>
      <c r="D3366" s="81">
        <v>65.56</v>
      </c>
      <c r="E3366" s="81">
        <f t="shared" si="52"/>
        <v>53.31</v>
      </c>
    </row>
    <row r="3367" spans="1:5" ht="32.450000000000003" customHeight="1">
      <c r="A3367" s="375" t="s">
        <v>39288</v>
      </c>
      <c r="B3367" s="80" t="s">
        <v>39289</v>
      </c>
      <c r="C3367" s="375" t="s">
        <v>16</v>
      </c>
      <c r="D3367" s="81">
        <v>104.07</v>
      </c>
      <c r="E3367" s="81">
        <f t="shared" si="52"/>
        <v>84.61</v>
      </c>
    </row>
    <row r="3368" spans="1:5" ht="21.95" customHeight="1">
      <c r="A3368" s="417" t="s">
        <v>39290</v>
      </c>
      <c r="B3368" s="418" t="s">
        <v>39291</v>
      </c>
      <c r="C3368" s="418" t="s">
        <v>16</v>
      </c>
      <c r="D3368" s="70">
        <v>113.28</v>
      </c>
      <c r="E3368" s="81">
        <f t="shared" si="52"/>
        <v>92.1</v>
      </c>
    </row>
    <row r="3369" spans="1:5" ht="32.450000000000003" customHeight="1">
      <c r="A3369" s="419" t="s">
        <v>33234</v>
      </c>
      <c r="B3369" s="376"/>
      <c r="C3369" s="377"/>
      <c r="E3369" s="81">
        <f t="shared" si="52"/>
        <v>0</v>
      </c>
    </row>
    <row r="3370" spans="1:5" ht="32.450000000000003" customHeight="1">
      <c r="A3370" s="420" t="s">
        <v>33235</v>
      </c>
      <c r="B3370" s="70" t="s">
        <v>14652</v>
      </c>
      <c r="C3370" s="70" t="s">
        <v>33236</v>
      </c>
      <c r="E3370" s="81">
        <f t="shared" si="52"/>
        <v>0</v>
      </c>
    </row>
    <row r="3371" spans="1:5" ht="12" customHeight="1">
      <c r="A3371" s="375"/>
      <c r="B3371" s="80"/>
      <c r="C3371" s="375"/>
      <c r="D3371" s="81"/>
      <c r="E3371" s="81">
        <f t="shared" si="52"/>
        <v>0</v>
      </c>
    </row>
    <row r="3372" spans="1:5" ht="12" customHeight="1">
      <c r="A3372" s="375" t="s">
        <v>39292</v>
      </c>
      <c r="B3372" s="80" t="s">
        <v>39293</v>
      </c>
      <c r="C3372" s="375" t="s">
        <v>16</v>
      </c>
      <c r="D3372" s="81">
        <v>364.08</v>
      </c>
      <c r="E3372" s="81">
        <f t="shared" si="52"/>
        <v>296</v>
      </c>
    </row>
    <row r="3373" spans="1:5" ht="12" customHeight="1">
      <c r="A3373" s="375" t="s">
        <v>39294</v>
      </c>
      <c r="B3373" s="80" t="s">
        <v>39295</v>
      </c>
      <c r="C3373" s="375" t="s">
        <v>16</v>
      </c>
      <c r="D3373" s="81">
        <v>556.6</v>
      </c>
      <c r="E3373" s="81">
        <f t="shared" si="52"/>
        <v>452.53</v>
      </c>
    </row>
    <row r="3374" spans="1:5" ht="11.45" customHeight="1">
      <c r="A3374" s="375" t="s">
        <v>39296</v>
      </c>
      <c r="B3374" s="80" t="s">
        <v>39297</v>
      </c>
      <c r="C3374" s="375" t="s">
        <v>16</v>
      </c>
      <c r="D3374" s="81">
        <v>602.65</v>
      </c>
      <c r="E3374" s="81">
        <f t="shared" si="52"/>
        <v>489.96</v>
      </c>
    </row>
    <row r="3375" spans="1:5" ht="12" customHeight="1">
      <c r="A3375" s="375" t="s">
        <v>39298</v>
      </c>
      <c r="B3375" s="80" t="s">
        <v>39299</v>
      </c>
      <c r="C3375" s="375" t="s">
        <v>16</v>
      </c>
      <c r="D3375" s="81">
        <v>1138.5999999999999</v>
      </c>
      <c r="E3375" s="81">
        <f t="shared" si="52"/>
        <v>925.7</v>
      </c>
    </row>
    <row r="3376" spans="1:5" ht="12" customHeight="1">
      <c r="A3376" s="375" t="s">
        <v>39300</v>
      </c>
      <c r="B3376" s="80" t="s">
        <v>39301</v>
      </c>
      <c r="C3376" s="375" t="s">
        <v>33605</v>
      </c>
      <c r="D3376" s="81">
        <v>284.99</v>
      </c>
      <c r="E3376" s="81">
        <f t="shared" si="52"/>
        <v>231.7</v>
      </c>
    </row>
    <row r="3377" spans="1:5" ht="12" customHeight="1">
      <c r="A3377" s="375" t="s">
        <v>39302</v>
      </c>
      <c r="B3377" s="80" t="s">
        <v>39303</v>
      </c>
      <c r="C3377" s="375" t="s">
        <v>18</v>
      </c>
      <c r="D3377" s="81">
        <v>5770.06</v>
      </c>
      <c r="E3377" s="81">
        <f t="shared" si="52"/>
        <v>4691.1099999999997</v>
      </c>
    </row>
    <row r="3378" spans="1:5" ht="12" customHeight="1">
      <c r="A3378" s="375" t="s">
        <v>39304</v>
      </c>
      <c r="B3378" s="80" t="s">
        <v>39305</v>
      </c>
      <c r="C3378" s="375" t="s">
        <v>18</v>
      </c>
      <c r="D3378" s="81">
        <v>6125.83</v>
      </c>
      <c r="E3378" s="81">
        <f t="shared" si="52"/>
        <v>4980.3500000000004</v>
      </c>
    </row>
    <row r="3379" spans="1:5" ht="11.45" customHeight="1">
      <c r="A3379" s="375" t="s">
        <v>39306</v>
      </c>
      <c r="B3379" s="80" t="s">
        <v>39307</v>
      </c>
      <c r="C3379" s="375" t="s">
        <v>18</v>
      </c>
      <c r="D3379" s="81">
        <v>8272.69</v>
      </c>
      <c r="E3379" s="81">
        <f t="shared" si="52"/>
        <v>6725.77</v>
      </c>
    </row>
    <row r="3380" spans="1:5" ht="12" customHeight="1">
      <c r="A3380" s="375" t="s">
        <v>39308</v>
      </c>
      <c r="B3380" s="80" t="s">
        <v>39309</v>
      </c>
      <c r="C3380" s="375" t="s">
        <v>16</v>
      </c>
      <c r="D3380" s="81">
        <v>457.88</v>
      </c>
      <c r="E3380" s="81">
        <f t="shared" si="52"/>
        <v>372.27</v>
      </c>
    </row>
    <row r="3381" spans="1:5" ht="12" customHeight="1">
      <c r="A3381" s="375" t="s">
        <v>39310</v>
      </c>
      <c r="B3381" s="80" t="s">
        <v>39311</v>
      </c>
      <c r="C3381" s="375" t="s">
        <v>16</v>
      </c>
      <c r="D3381" s="81">
        <v>13.01</v>
      </c>
      <c r="E3381" s="81">
        <f t="shared" si="52"/>
        <v>10.58</v>
      </c>
    </row>
    <row r="3382" spans="1:5" ht="12" customHeight="1">
      <c r="A3382" s="375" t="s">
        <v>39312</v>
      </c>
      <c r="B3382" s="80" t="s">
        <v>39313</v>
      </c>
      <c r="C3382" s="375" t="s">
        <v>13</v>
      </c>
      <c r="D3382" s="81">
        <v>7.87</v>
      </c>
      <c r="E3382" s="81">
        <f t="shared" si="52"/>
        <v>6.4</v>
      </c>
    </row>
    <row r="3383" spans="1:5" ht="11.45" customHeight="1">
      <c r="A3383" s="375" t="s">
        <v>39314</v>
      </c>
      <c r="B3383" s="80" t="s">
        <v>39315</v>
      </c>
      <c r="C3383" s="375" t="s">
        <v>18</v>
      </c>
      <c r="D3383" s="81">
        <v>1828.15</v>
      </c>
      <c r="E3383" s="81">
        <f t="shared" si="52"/>
        <v>1486.31</v>
      </c>
    </row>
    <row r="3384" spans="1:5" ht="12" customHeight="1">
      <c r="A3384" s="375" t="s">
        <v>39316</v>
      </c>
      <c r="B3384" s="80" t="s">
        <v>39317</v>
      </c>
      <c r="C3384" s="375" t="s">
        <v>15</v>
      </c>
      <c r="D3384" s="81">
        <v>18.5</v>
      </c>
      <c r="E3384" s="81">
        <f t="shared" si="52"/>
        <v>15.05</v>
      </c>
    </row>
    <row r="3385" spans="1:5" ht="12" customHeight="1">
      <c r="A3385" s="375" t="s">
        <v>39318</v>
      </c>
      <c r="B3385" s="80" t="s">
        <v>39319</v>
      </c>
      <c r="C3385" s="375" t="s">
        <v>14</v>
      </c>
      <c r="D3385" s="81">
        <v>23.43</v>
      </c>
      <c r="E3385" s="81">
        <f t="shared" si="52"/>
        <v>19.05</v>
      </c>
    </row>
    <row r="3386" spans="1:5" ht="12" customHeight="1">
      <c r="A3386" s="375" t="s">
        <v>39320</v>
      </c>
      <c r="B3386" s="80" t="s">
        <v>39321</v>
      </c>
      <c r="C3386" s="375" t="s">
        <v>13</v>
      </c>
      <c r="D3386" s="81">
        <v>546.28</v>
      </c>
      <c r="E3386" s="81">
        <f t="shared" si="52"/>
        <v>444.14</v>
      </c>
    </row>
    <row r="3387" spans="1:5" ht="12" customHeight="1">
      <c r="A3387" s="375" t="s">
        <v>39322</v>
      </c>
      <c r="B3387" s="80" t="s">
        <v>39323</v>
      </c>
      <c r="C3387" s="375" t="s">
        <v>13</v>
      </c>
      <c r="D3387" s="81">
        <v>181.58</v>
      </c>
      <c r="E3387" s="81">
        <f t="shared" si="52"/>
        <v>147.63</v>
      </c>
    </row>
    <row r="3388" spans="1:5" ht="21.95" customHeight="1">
      <c r="A3388" s="375" t="s">
        <v>39324</v>
      </c>
      <c r="B3388" s="80" t="s">
        <v>39325</v>
      </c>
      <c r="C3388" s="375" t="s">
        <v>13</v>
      </c>
      <c r="D3388" s="81">
        <v>243.82</v>
      </c>
      <c r="E3388" s="81">
        <f t="shared" si="52"/>
        <v>198.23</v>
      </c>
    </row>
    <row r="3389" spans="1:5" ht="21.95" customHeight="1">
      <c r="A3389" s="375" t="s">
        <v>39326</v>
      </c>
      <c r="B3389" s="80" t="s">
        <v>39327</v>
      </c>
      <c r="C3389" s="375" t="s">
        <v>16</v>
      </c>
      <c r="D3389" s="81">
        <v>20.89</v>
      </c>
      <c r="E3389" s="81">
        <f t="shared" si="52"/>
        <v>16.989999999999998</v>
      </c>
    </row>
    <row r="3390" spans="1:5" ht="11.45" customHeight="1">
      <c r="A3390" s="375" t="s">
        <v>39328</v>
      </c>
      <c r="B3390" s="80" t="s">
        <v>39329</v>
      </c>
      <c r="C3390" s="375" t="s">
        <v>14</v>
      </c>
      <c r="D3390" s="81">
        <v>14.44</v>
      </c>
      <c r="E3390" s="81">
        <f t="shared" si="52"/>
        <v>11.74</v>
      </c>
    </row>
    <row r="3391" spans="1:5" ht="12" customHeight="1">
      <c r="A3391" s="375" t="s">
        <v>39330</v>
      </c>
      <c r="B3391" s="80" t="s">
        <v>39331</v>
      </c>
      <c r="C3391" s="375" t="s">
        <v>14</v>
      </c>
      <c r="D3391" s="81">
        <v>42.37</v>
      </c>
      <c r="E3391" s="81">
        <f t="shared" si="52"/>
        <v>34.450000000000003</v>
      </c>
    </row>
    <row r="3392" spans="1:5" ht="21.95" customHeight="1">
      <c r="A3392" s="375" t="s">
        <v>39332</v>
      </c>
      <c r="B3392" s="80" t="s">
        <v>39333</v>
      </c>
      <c r="C3392" s="375" t="s">
        <v>14</v>
      </c>
      <c r="D3392" s="81">
        <v>24.67</v>
      </c>
      <c r="E3392" s="81">
        <f t="shared" si="52"/>
        <v>20.059999999999999</v>
      </c>
    </row>
    <row r="3393" spans="1:5" ht="12" customHeight="1">
      <c r="A3393" s="375" t="s">
        <v>39334</v>
      </c>
      <c r="B3393" s="80" t="s">
        <v>39335</v>
      </c>
      <c r="C3393" s="375" t="s">
        <v>14</v>
      </c>
      <c r="D3393" s="81">
        <v>13.06</v>
      </c>
      <c r="E3393" s="81">
        <f t="shared" si="52"/>
        <v>10.62</v>
      </c>
    </row>
    <row r="3394" spans="1:5" ht="12" customHeight="1">
      <c r="A3394" s="375" t="s">
        <v>39336</v>
      </c>
      <c r="B3394" s="80" t="s">
        <v>39337</v>
      </c>
      <c r="C3394" s="375" t="s">
        <v>14</v>
      </c>
      <c r="D3394" s="81">
        <v>35.92</v>
      </c>
      <c r="E3394" s="81">
        <f t="shared" si="52"/>
        <v>29.21</v>
      </c>
    </row>
    <row r="3395" spans="1:5" ht="21.95" customHeight="1">
      <c r="A3395" s="375" t="s">
        <v>39338</v>
      </c>
      <c r="B3395" s="80" t="s">
        <v>39339</v>
      </c>
      <c r="C3395" s="375" t="s">
        <v>14</v>
      </c>
      <c r="D3395" s="81">
        <v>22.61</v>
      </c>
      <c r="E3395" s="81">
        <f t="shared" si="52"/>
        <v>18.39</v>
      </c>
    </row>
    <row r="3396" spans="1:5" ht="12" customHeight="1">
      <c r="A3396" s="375" t="s">
        <v>39340</v>
      </c>
      <c r="B3396" s="80" t="s">
        <v>39341</v>
      </c>
      <c r="C3396" s="375" t="s">
        <v>14</v>
      </c>
      <c r="D3396" s="81">
        <v>8.9499999999999993</v>
      </c>
      <c r="E3396" s="81">
        <f t="shared" si="52"/>
        <v>7.28</v>
      </c>
    </row>
    <row r="3397" spans="1:5" ht="11.85" customHeight="1">
      <c r="A3397" s="375" t="s">
        <v>39342</v>
      </c>
      <c r="B3397" s="80" t="s">
        <v>39343</v>
      </c>
      <c r="C3397" s="375" t="s">
        <v>14</v>
      </c>
      <c r="D3397" s="81">
        <v>28.38</v>
      </c>
      <c r="E3397" s="81">
        <f t="shared" ref="E3397:E3460" si="53">ROUNDUP(D3397/1.23,2)</f>
        <v>23.08</v>
      </c>
    </row>
    <row r="3398" spans="1:5" ht="169.5" customHeight="1">
      <c r="A3398" s="375" t="s">
        <v>39344</v>
      </c>
      <c r="B3398" s="80" t="s">
        <v>39345</v>
      </c>
      <c r="C3398" s="375" t="s">
        <v>14</v>
      </c>
      <c r="D3398" s="81">
        <v>20.09</v>
      </c>
      <c r="E3398" s="81">
        <f t="shared" si="53"/>
        <v>16.34</v>
      </c>
    </row>
    <row r="3399" spans="1:5" ht="45.95" customHeight="1">
      <c r="A3399" s="375" t="s">
        <v>39346</v>
      </c>
      <c r="B3399" s="80" t="s">
        <v>39347</v>
      </c>
      <c r="C3399" s="375" t="s">
        <v>14</v>
      </c>
      <c r="D3399" s="81">
        <v>7.66</v>
      </c>
      <c r="E3399" s="81">
        <f t="shared" si="53"/>
        <v>6.23</v>
      </c>
    </row>
    <row r="3400" spans="1:5" ht="21.95" customHeight="1">
      <c r="A3400" s="375" t="s">
        <v>39348</v>
      </c>
      <c r="B3400" s="80" t="s">
        <v>39349</v>
      </c>
      <c r="C3400" s="375" t="s">
        <v>14</v>
      </c>
      <c r="D3400" s="81">
        <v>24.07</v>
      </c>
      <c r="E3400" s="81">
        <f t="shared" si="53"/>
        <v>19.57</v>
      </c>
    </row>
    <row r="3401" spans="1:5" ht="12" customHeight="1">
      <c r="A3401" s="375" t="s">
        <v>39350</v>
      </c>
      <c r="B3401" s="80" t="s">
        <v>39351</v>
      </c>
      <c r="C3401" s="375" t="s">
        <v>14</v>
      </c>
      <c r="D3401" s="81">
        <v>22.19</v>
      </c>
      <c r="E3401" s="81">
        <f t="shared" si="53"/>
        <v>18.05</v>
      </c>
    </row>
    <row r="3402" spans="1:5" ht="12" customHeight="1">
      <c r="A3402" s="375" t="s">
        <v>39352</v>
      </c>
      <c r="B3402" s="80" t="s">
        <v>39353</v>
      </c>
      <c r="C3402" s="375" t="s">
        <v>13</v>
      </c>
      <c r="D3402" s="81">
        <v>63.98</v>
      </c>
      <c r="E3402" s="81">
        <f t="shared" si="53"/>
        <v>52.02</v>
      </c>
    </row>
    <row r="3403" spans="1:5" ht="22.5" customHeight="1">
      <c r="A3403" s="375" t="s">
        <v>39354</v>
      </c>
      <c r="B3403" s="80" t="s">
        <v>39355</v>
      </c>
      <c r="C3403" s="375" t="s">
        <v>13</v>
      </c>
      <c r="D3403" s="81">
        <v>85.49</v>
      </c>
      <c r="E3403" s="81">
        <f t="shared" si="53"/>
        <v>69.510000000000005</v>
      </c>
    </row>
    <row r="3404" spans="1:5" ht="11.45" customHeight="1">
      <c r="A3404" s="375" t="s">
        <v>39356</v>
      </c>
      <c r="B3404" s="80" t="s">
        <v>39357</v>
      </c>
      <c r="C3404" s="375" t="s">
        <v>13</v>
      </c>
      <c r="D3404" s="81">
        <v>113.56</v>
      </c>
      <c r="E3404" s="81">
        <f t="shared" si="53"/>
        <v>92.33</v>
      </c>
    </row>
    <row r="3405" spans="1:5" ht="21.95" customHeight="1">
      <c r="A3405" s="375" t="s">
        <v>39358</v>
      </c>
      <c r="B3405" s="80" t="s">
        <v>39359</v>
      </c>
      <c r="C3405" s="375" t="s">
        <v>13</v>
      </c>
      <c r="D3405" s="81">
        <v>142.59</v>
      </c>
      <c r="E3405" s="81">
        <f t="shared" si="53"/>
        <v>115.93</v>
      </c>
    </row>
    <row r="3406" spans="1:5" ht="12" customHeight="1">
      <c r="A3406" s="375" t="s">
        <v>39360</v>
      </c>
      <c r="B3406" s="80" t="s">
        <v>39361</v>
      </c>
      <c r="C3406" s="375" t="s">
        <v>13</v>
      </c>
      <c r="D3406" s="81">
        <v>181.91</v>
      </c>
      <c r="E3406" s="81">
        <f t="shared" si="53"/>
        <v>147.9</v>
      </c>
    </row>
    <row r="3407" spans="1:5" ht="21.95" customHeight="1">
      <c r="A3407" s="375" t="s">
        <v>39362</v>
      </c>
      <c r="B3407" s="80" t="s">
        <v>39363</v>
      </c>
      <c r="C3407" s="375" t="s">
        <v>14</v>
      </c>
      <c r="D3407" s="81">
        <v>463.23</v>
      </c>
      <c r="E3407" s="81">
        <f t="shared" si="53"/>
        <v>376.61</v>
      </c>
    </row>
    <row r="3408" spans="1:5" ht="12" customHeight="1">
      <c r="A3408" s="375" t="s">
        <v>39364</v>
      </c>
      <c r="B3408" s="80" t="s">
        <v>39365</v>
      </c>
      <c r="C3408" s="375" t="s">
        <v>33278</v>
      </c>
      <c r="D3408" s="81">
        <v>710.02</v>
      </c>
      <c r="E3408" s="81">
        <f t="shared" si="53"/>
        <v>577.26</v>
      </c>
    </row>
    <row r="3409" spans="1:5" ht="12" customHeight="1">
      <c r="A3409" s="375" t="s">
        <v>39366</v>
      </c>
      <c r="B3409" s="80" t="s">
        <v>39367</v>
      </c>
      <c r="C3409" s="375" t="s">
        <v>14</v>
      </c>
      <c r="D3409" s="81">
        <v>95.41</v>
      </c>
      <c r="E3409" s="81">
        <f t="shared" si="53"/>
        <v>77.569999999999993</v>
      </c>
    </row>
    <row r="3410" spans="1:5" ht="11.45" customHeight="1">
      <c r="A3410" s="375" t="s">
        <v>39368</v>
      </c>
      <c r="B3410" s="80" t="s">
        <v>39369</v>
      </c>
      <c r="C3410" s="375" t="s">
        <v>14</v>
      </c>
      <c r="D3410" s="81">
        <v>42.68</v>
      </c>
      <c r="E3410" s="81">
        <f t="shared" si="53"/>
        <v>34.700000000000003</v>
      </c>
    </row>
    <row r="3411" spans="1:5" ht="12" customHeight="1">
      <c r="A3411" s="375" t="s">
        <v>39370</v>
      </c>
      <c r="B3411" s="80" t="s">
        <v>39371</v>
      </c>
      <c r="C3411" s="375" t="s">
        <v>14</v>
      </c>
      <c r="D3411" s="81">
        <v>26.83</v>
      </c>
      <c r="E3411" s="81">
        <f t="shared" si="53"/>
        <v>21.82</v>
      </c>
    </row>
    <row r="3412" spans="1:5" ht="21.95" customHeight="1">
      <c r="A3412" s="375" t="s">
        <v>39372</v>
      </c>
      <c r="B3412" s="80" t="s">
        <v>39373</v>
      </c>
      <c r="C3412" s="375" t="s">
        <v>33278</v>
      </c>
      <c r="D3412" s="81">
        <v>710.02</v>
      </c>
      <c r="E3412" s="81">
        <f t="shared" si="53"/>
        <v>577.26</v>
      </c>
    </row>
    <row r="3413" spans="1:5" ht="12" customHeight="1">
      <c r="A3413" s="375" t="s">
        <v>39374</v>
      </c>
      <c r="B3413" s="80" t="s">
        <v>39375</v>
      </c>
      <c r="C3413" s="375" t="s">
        <v>14</v>
      </c>
      <c r="D3413" s="81">
        <v>39.75</v>
      </c>
      <c r="E3413" s="81">
        <f t="shared" si="53"/>
        <v>32.32</v>
      </c>
    </row>
    <row r="3414" spans="1:5" ht="12" customHeight="1">
      <c r="A3414" s="375" t="s">
        <v>39376</v>
      </c>
      <c r="B3414" s="80" t="s">
        <v>39377</v>
      </c>
      <c r="C3414" s="375" t="s">
        <v>14</v>
      </c>
      <c r="D3414" s="81">
        <v>17.11</v>
      </c>
      <c r="E3414" s="81">
        <f t="shared" si="53"/>
        <v>13.92</v>
      </c>
    </row>
    <row r="3415" spans="1:5" ht="12" customHeight="1">
      <c r="A3415" s="417" t="s">
        <v>39378</v>
      </c>
      <c r="B3415" s="418" t="s">
        <v>39379</v>
      </c>
      <c r="C3415" s="418" t="s">
        <v>14</v>
      </c>
      <c r="D3415" s="70">
        <v>9.48</v>
      </c>
      <c r="E3415" s="81">
        <f t="shared" si="53"/>
        <v>7.71</v>
      </c>
    </row>
    <row r="3416" spans="1:5" ht="21.95" customHeight="1">
      <c r="A3416" s="419" t="s">
        <v>39380</v>
      </c>
      <c r="B3416" s="376" t="s">
        <v>39381</v>
      </c>
      <c r="C3416" s="377" t="s">
        <v>14</v>
      </c>
      <c r="D3416" s="70">
        <v>21.57</v>
      </c>
      <c r="E3416" s="81">
        <f t="shared" si="53"/>
        <v>17.54</v>
      </c>
    </row>
    <row r="3417" spans="1:5" ht="22.5" customHeight="1">
      <c r="A3417" s="420" t="s">
        <v>39382</v>
      </c>
      <c r="B3417" s="70" t="s">
        <v>39383</v>
      </c>
      <c r="C3417" s="70" t="s">
        <v>33605</v>
      </c>
      <c r="D3417" s="70">
        <v>125.62</v>
      </c>
      <c r="E3417" s="81">
        <f t="shared" si="53"/>
        <v>102.14</v>
      </c>
    </row>
    <row r="3418" spans="1:5" ht="22.5" customHeight="1">
      <c r="A3418" s="375" t="s">
        <v>39384</v>
      </c>
      <c r="B3418" s="80" t="s">
        <v>39385</v>
      </c>
      <c r="C3418" s="375" t="s">
        <v>33605</v>
      </c>
      <c r="D3418" s="81">
        <v>156.46</v>
      </c>
      <c r="E3418" s="81">
        <f t="shared" si="53"/>
        <v>127.21</v>
      </c>
    </row>
    <row r="3419" spans="1:5" ht="21.95" customHeight="1">
      <c r="A3419" s="375" t="s">
        <v>39386</v>
      </c>
      <c r="B3419" s="80" t="s">
        <v>39387</v>
      </c>
      <c r="C3419" s="375" t="s">
        <v>16</v>
      </c>
      <c r="D3419" s="81">
        <v>23.19</v>
      </c>
      <c r="E3419" s="81">
        <f t="shared" si="53"/>
        <v>18.86</v>
      </c>
    </row>
    <row r="3420" spans="1:5" ht="11.45" customHeight="1">
      <c r="A3420" s="375" t="s">
        <v>33234</v>
      </c>
      <c r="B3420" s="80"/>
      <c r="C3420" s="375"/>
      <c r="D3420" s="81"/>
      <c r="E3420" s="81">
        <f t="shared" si="53"/>
        <v>0</v>
      </c>
    </row>
    <row r="3421" spans="1:5" ht="12" customHeight="1">
      <c r="A3421" s="375" t="s">
        <v>33235</v>
      </c>
      <c r="B3421" s="80" t="s">
        <v>14652</v>
      </c>
      <c r="C3421" s="375" t="s">
        <v>33236</v>
      </c>
      <c r="D3421" s="81"/>
      <c r="E3421" s="81">
        <f t="shared" si="53"/>
        <v>0</v>
      </c>
    </row>
    <row r="3422" spans="1:5" ht="12" customHeight="1">
      <c r="A3422" s="375"/>
      <c r="B3422" s="80"/>
      <c r="C3422" s="375"/>
      <c r="D3422" s="81"/>
      <c r="E3422" s="81">
        <f t="shared" si="53"/>
        <v>0</v>
      </c>
    </row>
    <row r="3423" spans="1:5" ht="12" customHeight="1">
      <c r="A3423" s="375" t="s">
        <v>39388</v>
      </c>
      <c r="B3423" s="80" t="s">
        <v>39389</v>
      </c>
      <c r="C3423" s="375" t="s">
        <v>16</v>
      </c>
      <c r="D3423" s="81">
        <v>124.56</v>
      </c>
      <c r="E3423" s="81">
        <f t="shared" si="53"/>
        <v>101.27</v>
      </c>
    </row>
    <row r="3424" spans="1:5" ht="11.45" customHeight="1">
      <c r="A3424" s="375" t="s">
        <v>39390</v>
      </c>
      <c r="B3424" s="80" t="s">
        <v>39391</v>
      </c>
      <c r="C3424" s="375" t="s">
        <v>16</v>
      </c>
      <c r="D3424" s="81">
        <v>15.75</v>
      </c>
      <c r="E3424" s="81">
        <f t="shared" si="53"/>
        <v>12.81</v>
      </c>
    </row>
    <row r="3425" spans="1:5" ht="12" customHeight="1">
      <c r="A3425" s="375" t="s">
        <v>39392</v>
      </c>
      <c r="B3425" s="80" t="s">
        <v>39393</v>
      </c>
      <c r="C3425" s="375" t="s">
        <v>16</v>
      </c>
      <c r="D3425" s="81">
        <v>23</v>
      </c>
      <c r="E3425" s="81">
        <f t="shared" si="53"/>
        <v>18.7</v>
      </c>
    </row>
    <row r="3426" spans="1:5" ht="12" customHeight="1">
      <c r="A3426" s="375" t="s">
        <v>39394</v>
      </c>
      <c r="B3426" s="80" t="s">
        <v>39395</v>
      </c>
      <c r="C3426" s="375" t="s">
        <v>16</v>
      </c>
      <c r="D3426" s="81">
        <v>24.99</v>
      </c>
      <c r="E3426" s="81">
        <f t="shared" si="53"/>
        <v>20.32</v>
      </c>
    </row>
    <row r="3427" spans="1:5" ht="12" customHeight="1">
      <c r="A3427" s="375" t="s">
        <v>39396</v>
      </c>
      <c r="B3427" s="80" t="s">
        <v>39397</v>
      </c>
      <c r="C3427" s="375" t="s">
        <v>16</v>
      </c>
      <c r="D3427" s="81">
        <v>8.89</v>
      </c>
      <c r="E3427" s="81">
        <f t="shared" si="53"/>
        <v>7.23</v>
      </c>
    </row>
    <row r="3428" spans="1:5" ht="12" customHeight="1">
      <c r="A3428" s="375" t="s">
        <v>39398</v>
      </c>
      <c r="B3428" s="80" t="s">
        <v>39399</v>
      </c>
      <c r="C3428" s="375" t="s">
        <v>16</v>
      </c>
      <c r="D3428" s="81">
        <v>28.16</v>
      </c>
      <c r="E3428" s="81">
        <f t="shared" si="53"/>
        <v>22.9</v>
      </c>
    </row>
    <row r="3429" spans="1:5" ht="21.95" customHeight="1">
      <c r="A3429" s="375" t="s">
        <v>39400</v>
      </c>
      <c r="B3429" s="80" t="s">
        <v>39401</v>
      </c>
      <c r="C3429" s="375" t="s">
        <v>16</v>
      </c>
      <c r="D3429" s="81">
        <v>81.260000000000005</v>
      </c>
      <c r="E3429" s="81">
        <f t="shared" si="53"/>
        <v>66.069999999999993</v>
      </c>
    </row>
    <row r="3430" spans="1:5" ht="21.95" customHeight="1">
      <c r="A3430" s="375" t="s">
        <v>39402</v>
      </c>
      <c r="B3430" s="80" t="s">
        <v>39403</v>
      </c>
      <c r="C3430" s="375" t="s">
        <v>16</v>
      </c>
      <c r="D3430" s="81">
        <v>39.36</v>
      </c>
      <c r="E3430" s="81">
        <f t="shared" si="53"/>
        <v>32</v>
      </c>
    </row>
    <row r="3431" spans="1:5" ht="22.5" customHeight="1">
      <c r="A3431" s="375" t="s">
        <v>39404</v>
      </c>
      <c r="B3431" s="80" t="s">
        <v>39405</v>
      </c>
      <c r="C3431" s="375" t="s">
        <v>16</v>
      </c>
      <c r="D3431" s="81">
        <v>39.68</v>
      </c>
      <c r="E3431" s="81">
        <f t="shared" si="53"/>
        <v>32.270000000000003</v>
      </c>
    </row>
    <row r="3432" spans="1:5" ht="21.95" customHeight="1">
      <c r="A3432" s="375" t="s">
        <v>39406</v>
      </c>
      <c r="B3432" s="80" t="s">
        <v>39407</v>
      </c>
      <c r="C3432" s="375" t="s">
        <v>16</v>
      </c>
      <c r="D3432" s="81">
        <v>56</v>
      </c>
      <c r="E3432" s="81">
        <f t="shared" si="53"/>
        <v>45.53</v>
      </c>
    </row>
    <row r="3433" spans="1:5" ht="21.95" customHeight="1">
      <c r="A3433" s="375" t="s">
        <v>39408</v>
      </c>
      <c r="B3433" s="80" t="s">
        <v>39409</v>
      </c>
      <c r="C3433" s="375" t="s">
        <v>16</v>
      </c>
      <c r="D3433" s="81">
        <v>57.12</v>
      </c>
      <c r="E3433" s="81">
        <f t="shared" si="53"/>
        <v>46.44</v>
      </c>
    </row>
    <row r="3434" spans="1:5" ht="22.5" customHeight="1">
      <c r="A3434" s="375" t="s">
        <v>39410</v>
      </c>
      <c r="B3434" s="80" t="s">
        <v>39411</v>
      </c>
      <c r="C3434" s="375" t="s">
        <v>16</v>
      </c>
      <c r="D3434" s="81">
        <v>49.51</v>
      </c>
      <c r="E3434" s="81">
        <f t="shared" si="53"/>
        <v>40.26</v>
      </c>
    </row>
    <row r="3435" spans="1:5" ht="11.85" customHeight="1">
      <c r="A3435" s="375" t="s">
        <v>39412</v>
      </c>
      <c r="B3435" s="80" t="s">
        <v>39413</v>
      </c>
      <c r="C3435" s="375" t="s">
        <v>16</v>
      </c>
      <c r="D3435" s="81">
        <v>56.65</v>
      </c>
      <c r="E3435" s="81">
        <f t="shared" si="53"/>
        <v>46.06</v>
      </c>
    </row>
    <row r="3436" spans="1:5" ht="15" customHeight="1">
      <c r="A3436" s="375" t="s">
        <v>39414</v>
      </c>
      <c r="B3436" s="80" t="s">
        <v>39415</v>
      </c>
      <c r="C3436" s="375" t="s">
        <v>16</v>
      </c>
      <c r="D3436" s="81">
        <v>42.49</v>
      </c>
      <c r="E3436" s="81">
        <f t="shared" si="53"/>
        <v>34.549999999999997</v>
      </c>
    </row>
    <row r="3437" spans="1:5" ht="15" customHeight="1">
      <c r="A3437" s="375" t="s">
        <v>39416</v>
      </c>
      <c r="B3437" s="80" t="s">
        <v>39417</v>
      </c>
      <c r="C3437" s="375" t="s">
        <v>16</v>
      </c>
      <c r="D3437" s="81">
        <v>85.65</v>
      </c>
      <c r="E3437" s="81">
        <f t="shared" si="53"/>
        <v>69.64</v>
      </c>
    </row>
    <row r="3438" spans="1:5" ht="15" customHeight="1">
      <c r="A3438" s="375" t="s">
        <v>39418</v>
      </c>
      <c r="B3438" s="80" t="s">
        <v>39419</v>
      </c>
      <c r="C3438" s="375" t="s">
        <v>16</v>
      </c>
      <c r="D3438" s="81">
        <v>92.86</v>
      </c>
      <c r="E3438" s="81">
        <f t="shared" si="53"/>
        <v>75.5</v>
      </c>
    </row>
    <row r="3439" spans="1:5" ht="15" customHeight="1">
      <c r="A3439" s="375" t="s">
        <v>39420</v>
      </c>
      <c r="B3439" s="80" t="s">
        <v>39421</v>
      </c>
      <c r="C3439" s="375" t="s">
        <v>16</v>
      </c>
      <c r="D3439" s="81">
        <v>61.06</v>
      </c>
      <c r="E3439" s="81">
        <f t="shared" si="53"/>
        <v>49.65</v>
      </c>
    </row>
    <row r="3440" spans="1:5" ht="15" customHeight="1">
      <c r="A3440" s="375" t="s">
        <v>39422</v>
      </c>
      <c r="B3440" s="80" t="s">
        <v>39423</v>
      </c>
      <c r="C3440" s="375" t="s">
        <v>16</v>
      </c>
      <c r="D3440" s="81">
        <v>117.22</v>
      </c>
      <c r="E3440" s="81">
        <f t="shared" si="53"/>
        <v>95.31</v>
      </c>
    </row>
    <row r="3441" spans="1:5" ht="15" customHeight="1">
      <c r="A3441" s="375" t="s">
        <v>39424</v>
      </c>
      <c r="B3441" s="80" t="s">
        <v>39425</v>
      </c>
      <c r="C3441" s="375" t="s">
        <v>16</v>
      </c>
      <c r="D3441" s="81">
        <v>172.42</v>
      </c>
      <c r="E3441" s="81">
        <f t="shared" si="53"/>
        <v>140.18</v>
      </c>
    </row>
    <row r="3442" spans="1:5" ht="15" customHeight="1">
      <c r="A3442" s="375" t="s">
        <v>39426</v>
      </c>
      <c r="B3442" s="80" t="s">
        <v>39427</v>
      </c>
      <c r="C3442" s="375" t="s">
        <v>16</v>
      </c>
      <c r="D3442" s="81">
        <v>248.42</v>
      </c>
      <c r="E3442" s="81">
        <f t="shared" si="53"/>
        <v>201.97</v>
      </c>
    </row>
    <row r="3443" spans="1:5" ht="15" customHeight="1">
      <c r="A3443" s="375" t="s">
        <v>39428</v>
      </c>
      <c r="B3443" s="80" t="s">
        <v>39429</v>
      </c>
      <c r="C3443" s="375" t="s">
        <v>33605</v>
      </c>
      <c r="D3443" s="81">
        <v>238.81</v>
      </c>
      <c r="E3443" s="81">
        <f t="shared" si="53"/>
        <v>194.16</v>
      </c>
    </row>
    <row r="3444" spans="1:5" ht="15" customHeight="1">
      <c r="A3444" s="375" t="s">
        <v>39430</v>
      </c>
      <c r="B3444" s="80" t="s">
        <v>39431</v>
      </c>
      <c r="C3444" s="375" t="s">
        <v>14</v>
      </c>
      <c r="D3444" s="81">
        <v>35.71</v>
      </c>
      <c r="E3444" s="81">
        <f t="shared" si="53"/>
        <v>29.04</v>
      </c>
    </row>
    <row r="3445" spans="1:5" ht="15" customHeight="1">
      <c r="A3445" s="375" t="s">
        <v>39432</v>
      </c>
      <c r="B3445" s="80" t="s">
        <v>39433</v>
      </c>
      <c r="C3445" s="375" t="s">
        <v>16</v>
      </c>
      <c r="D3445" s="81">
        <v>3.03</v>
      </c>
      <c r="E3445" s="81">
        <f t="shared" si="53"/>
        <v>2.4700000000000002</v>
      </c>
    </row>
    <row r="3446" spans="1:5" ht="15" customHeight="1">
      <c r="A3446" s="375" t="s">
        <v>39434</v>
      </c>
      <c r="B3446" s="80" t="s">
        <v>39435</v>
      </c>
      <c r="C3446" s="375" t="s">
        <v>18</v>
      </c>
      <c r="D3446" s="81">
        <v>357.1</v>
      </c>
      <c r="E3446" s="81">
        <f t="shared" si="53"/>
        <v>290.33</v>
      </c>
    </row>
    <row r="3447" spans="1:5" ht="15" customHeight="1">
      <c r="A3447" s="375" t="s">
        <v>39436</v>
      </c>
      <c r="B3447" s="80" t="s">
        <v>39437</v>
      </c>
      <c r="C3447" s="375" t="s">
        <v>18</v>
      </c>
      <c r="D3447" s="81">
        <v>182.37</v>
      </c>
      <c r="E3447" s="81">
        <f t="shared" si="53"/>
        <v>148.27000000000001</v>
      </c>
    </row>
    <row r="3448" spans="1:5" ht="15" customHeight="1">
      <c r="A3448" s="375" t="s">
        <v>39438</v>
      </c>
      <c r="B3448" s="80" t="s">
        <v>33380</v>
      </c>
      <c r="C3448" s="375" t="s">
        <v>33278</v>
      </c>
      <c r="D3448" s="81">
        <v>710.02</v>
      </c>
      <c r="E3448" s="81">
        <f t="shared" si="53"/>
        <v>577.26</v>
      </c>
    </row>
    <row r="3449" spans="1:5" ht="15" customHeight="1">
      <c r="A3449" s="375" t="s">
        <v>39439</v>
      </c>
      <c r="B3449" s="80" t="s">
        <v>39440</v>
      </c>
      <c r="C3449" s="375" t="s">
        <v>16</v>
      </c>
      <c r="D3449" s="81">
        <v>125.2</v>
      </c>
      <c r="E3449" s="81">
        <f t="shared" si="53"/>
        <v>101.79</v>
      </c>
    </row>
    <row r="3450" spans="1:5" ht="15" customHeight="1">
      <c r="A3450" s="375" t="s">
        <v>39441</v>
      </c>
      <c r="B3450" s="80" t="s">
        <v>39442</v>
      </c>
      <c r="C3450" s="375" t="s">
        <v>15</v>
      </c>
      <c r="D3450" s="81">
        <v>53.72</v>
      </c>
      <c r="E3450" s="81">
        <f t="shared" si="53"/>
        <v>43.68</v>
      </c>
    </row>
    <row r="3451" spans="1:5" ht="15" customHeight="1">
      <c r="A3451" s="375" t="s">
        <v>39443</v>
      </c>
      <c r="B3451" s="80" t="s">
        <v>39444</v>
      </c>
      <c r="C3451" s="375" t="s">
        <v>13</v>
      </c>
      <c r="D3451" s="81">
        <v>129.37</v>
      </c>
      <c r="E3451" s="81">
        <f t="shared" si="53"/>
        <v>105.18</v>
      </c>
    </row>
    <row r="3452" spans="1:5" ht="15" customHeight="1">
      <c r="A3452" s="375" t="s">
        <v>39445</v>
      </c>
      <c r="B3452" s="80" t="s">
        <v>39446</v>
      </c>
      <c r="C3452" s="375" t="s">
        <v>16</v>
      </c>
      <c r="D3452" s="81">
        <v>121.89</v>
      </c>
      <c r="E3452" s="81">
        <f t="shared" si="53"/>
        <v>99.1</v>
      </c>
    </row>
    <row r="3453" spans="1:5" ht="15" customHeight="1">
      <c r="A3453" s="375" t="s">
        <v>39447</v>
      </c>
      <c r="B3453" s="80" t="s">
        <v>39448</v>
      </c>
      <c r="C3453" s="375" t="s">
        <v>16</v>
      </c>
      <c r="D3453" s="81">
        <v>140.63</v>
      </c>
      <c r="E3453" s="81">
        <f t="shared" si="53"/>
        <v>114.34</v>
      </c>
    </row>
    <row r="3454" spans="1:5" ht="15" customHeight="1">
      <c r="A3454" s="375" t="s">
        <v>39449</v>
      </c>
      <c r="B3454" s="80" t="s">
        <v>39450</v>
      </c>
      <c r="C3454" s="375" t="s">
        <v>16</v>
      </c>
      <c r="D3454" s="81">
        <v>96.68</v>
      </c>
      <c r="E3454" s="81">
        <f t="shared" si="53"/>
        <v>78.61</v>
      </c>
    </row>
    <row r="3455" spans="1:5" ht="15" customHeight="1">
      <c r="A3455" s="375" t="s">
        <v>39451</v>
      </c>
      <c r="B3455" s="80" t="s">
        <v>39452</v>
      </c>
      <c r="C3455" s="375" t="s">
        <v>13</v>
      </c>
      <c r="D3455" s="81">
        <v>118.55</v>
      </c>
      <c r="E3455" s="81">
        <f t="shared" si="53"/>
        <v>96.39</v>
      </c>
    </row>
    <row r="3456" spans="1:5" ht="15" customHeight="1">
      <c r="A3456" s="375" t="s">
        <v>39453</v>
      </c>
      <c r="B3456" s="80" t="s">
        <v>39454</v>
      </c>
      <c r="C3456" s="375" t="s">
        <v>16</v>
      </c>
      <c r="D3456" s="81">
        <v>73.25</v>
      </c>
      <c r="E3456" s="81">
        <f t="shared" si="53"/>
        <v>59.56</v>
      </c>
    </row>
    <row r="3457" spans="1:5" ht="15" customHeight="1">
      <c r="A3457" s="375" t="s">
        <v>39455</v>
      </c>
      <c r="B3457" s="80" t="s">
        <v>37862</v>
      </c>
      <c r="C3457" s="375" t="s">
        <v>16</v>
      </c>
      <c r="D3457" s="81">
        <v>25.03</v>
      </c>
      <c r="E3457" s="81">
        <f t="shared" si="53"/>
        <v>20.350000000000001</v>
      </c>
    </row>
    <row r="3458" spans="1:5" ht="15" customHeight="1">
      <c r="A3458" s="375" t="s">
        <v>39456</v>
      </c>
      <c r="B3458" s="80" t="s">
        <v>37871</v>
      </c>
      <c r="C3458" s="375" t="s">
        <v>16</v>
      </c>
      <c r="D3458" s="81">
        <v>3.71</v>
      </c>
      <c r="E3458" s="81">
        <f t="shared" si="53"/>
        <v>3.02</v>
      </c>
    </row>
    <row r="3459" spans="1:5" ht="15" customHeight="1">
      <c r="A3459" s="375" t="s">
        <v>39457</v>
      </c>
      <c r="B3459" s="80" t="s">
        <v>37900</v>
      </c>
      <c r="C3459" s="375" t="s">
        <v>16</v>
      </c>
      <c r="D3459" s="81">
        <v>16.3</v>
      </c>
      <c r="E3459" s="81">
        <f t="shared" si="53"/>
        <v>13.26</v>
      </c>
    </row>
    <row r="3460" spans="1:5" ht="15" customHeight="1">
      <c r="A3460" s="375" t="s">
        <v>39458</v>
      </c>
      <c r="B3460" s="80" t="s">
        <v>37902</v>
      </c>
      <c r="C3460" s="375" t="s">
        <v>16</v>
      </c>
      <c r="D3460" s="81">
        <v>31.6</v>
      </c>
      <c r="E3460" s="81">
        <f t="shared" si="53"/>
        <v>25.7</v>
      </c>
    </row>
    <row r="3461" spans="1:5" ht="15" customHeight="1">
      <c r="A3461" s="375" t="s">
        <v>39459</v>
      </c>
      <c r="B3461" s="80" t="s">
        <v>37867</v>
      </c>
      <c r="C3461" s="375" t="s">
        <v>16</v>
      </c>
      <c r="D3461" s="81">
        <v>39.479999999999997</v>
      </c>
      <c r="E3461" s="81">
        <f t="shared" ref="E3461:E3524" si="54">ROUNDUP(D3461/1.23,2)</f>
        <v>32.1</v>
      </c>
    </row>
    <row r="3462" spans="1:5" ht="15" customHeight="1">
      <c r="A3462" s="375" t="s">
        <v>39460</v>
      </c>
      <c r="B3462" s="80" t="s">
        <v>37904</v>
      </c>
      <c r="C3462" s="375" t="s">
        <v>16</v>
      </c>
      <c r="D3462" s="81">
        <v>115.76</v>
      </c>
      <c r="E3462" s="81">
        <f t="shared" si="54"/>
        <v>94.12</v>
      </c>
    </row>
    <row r="3463" spans="1:5" ht="15" customHeight="1">
      <c r="A3463" s="375" t="s">
        <v>39461</v>
      </c>
      <c r="B3463" s="80" t="s">
        <v>39462</v>
      </c>
      <c r="C3463" s="375" t="s">
        <v>14</v>
      </c>
      <c r="D3463" s="81">
        <v>362.13</v>
      </c>
      <c r="E3463" s="81">
        <f t="shared" si="54"/>
        <v>294.42</v>
      </c>
    </row>
    <row r="3464" spans="1:5" ht="15" customHeight="1">
      <c r="A3464" s="417" t="s">
        <v>39463</v>
      </c>
      <c r="B3464" s="418" t="s">
        <v>37906</v>
      </c>
      <c r="C3464" s="418" t="s">
        <v>16</v>
      </c>
      <c r="D3464" s="70">
        <v>118.82</v>
      </c>
      <c r="E3464" s="81">
        <f t="shared" si="54"/>
        <v>96.61</v>
      </c>
    </row>
    <row r="3465" spans="1:5" ht="15" customHeight="1">
      <c r="A3465" s="419" t="s">
        <v>39464</v>
      </c>
      <c r="B3465" s="376" t="s">
        <v>39465</v>
      </c>
      <c r="C3465" s="377" t="s">
        <v>14</v>
      </c>
      <c r="D3465" s="70">
        <v>1523.7</v>
      </c>
      <c r="E3465" s="81">
        <f t="shared" si="54"/>
        <v>1238.79</v>
      </c>
    </row>
    <row r="3466" spans="1:5" ht="15" customHeight="1">
      <c r="A3466" s="420" t="s">
        <v>39466</v>
      </c>
      <c r="B3466" s="70" t="s">
        <v>39467</v>
      </c>
      <c r="C3466" s="70" t="s">
        <v>13</v>
      </c>
      <c r="D3466" s="70">
        <v>81.11</v>
      </c>
      <c r="E3466" s="81">
        <f t="shared" si="54"/>
        <v>65.95</v>
      </c>
    </row>
    <row r="3467" spans="1:5" ht="15" customHeight="1">
      <c r="A3467" s="375" t="s">
        <v>39468</v>
      </c>
      <c r="B3467" s="80" t="s">
        <v>39469</v>
      </c>
      <c r="C3467" s="375" t="s">
        <v>13</v>
      </c>
      <c r="D3467" s="81">
        <v>1101.28</v>
      </c>
      <c r="E3467" s="81">
        <f t="shared" si="54"/>
        <v>895.35</v>
      </c>
    </row>
    <row r="3468" spans="1:5" ht="15" customHeight="1">
      <c r="A3468" s="375" t="s">
        <v>39470</v>
      </c>
      <c r="B3468" s="80" t="s">
        <v>37683</v>
      </c>
      <c r="C3468" s="375" t="s">
        <v>16</v>
      </c>
      <c r="D3468" s="81">
        <v>19.12</v>
      </c>
      <c r="E3468" s="81">
        <f t="shared" si="54"/>
        <v>15.55</v>
      </c>
    </row>
    <row r="3469" spans="1:5" ht="15" customHeight="1">
      <c r="A3469" s="375" t="s">
        <v>33234</v>
      </c>
      <c r="B3469" s="80"/>
      <c r="C3469" s="375"/>
      <c r="D3469" s="81"/>
      <c r="E3469" s="81">
        <f t="shared" si="54"/>
        <v>0</v>
      </c>
    </row>
    <row r="3470" spans="1:5" ht="15" customHeight="1">
      <c r="A3470" s="375" t="s">
        <v>33235</v>
      </c>
      <c r="B3470" s="80" t="s">
        <v>14652</v>
      </c>
      <c r="C3470" s="375" t="s">
        <v>33236</v>
      </c>
      <c r="D3470" s="81"/>
      <c r="E3470" s="81">
        <f t="shared" si="54"/>
        <v>0</v>
      </c>
    </row>
    <row r="3471" spans="1:5" ht="15" customHeight="1">
      <c r="A3471" s="375"/>
      <c r="B3471" s="80"/>
      <c r="C3471" s="375"/>
      <c r="D3471" s="81"/>
      <c r="E3471" s="81">
        <f t="shared" si="54"/>
        <v>0</v>
      </c>
    </row>
    <row r="3472" spans="1:5" ht="15" customHeight="1">
      <c r="A3472" s="375" t="s">
        <v>39471</v>
      </c>
      <c r="B3472" s="80" t="s">
        <v>33510</v>
      </c>
      <c r="C3472" s="375" t="s">
        <v>16</v>
      </c>
      <c r="D3472" s="81">
        <v>25.23</v>
      </c>
      <c r="E3472" s="81">
        <f t="shared" si="54"/>
        <v>20.52</v>
      </c>
    </row>
    <row r="3473" spans="1:5" ht="15" customHeight="1">
      <c r="A3473" s="375" t="s">
        <v>39472</v>
      </c>
      <c r="B3473" s="80" t="s">
        <v>39473</v>
      </c>
      <c r="C3473" s="375" t="s">
        <v>18</v>
      </c>
      <c r="D3473" s="81">
        <v>878.09</v>
      </c>
      <c r="E3473" s="81">
        <f t="shared" si="54"/>
        <v>713.9</v>
      </c>
    </row>
    <row r="3474" spans="1:5" ht="15" customHeight="1">
      <c r="A3474" s="375" t="s">
        <v>39474</v>
      </c>
      <c r="B3474" s="80" t="s">
        <v>37698</v>
      </c>
      <c r="C3474" s="375" t="s">
        <v>16</v>
      </c>
      <c r="D3474" s="81">
        <v>36.58</v>
      </c>
      <c r="E3474" s="81">
        <f t="shared" si="54"/>
        <v>29.74</v>
      </c>
    </row>
    <row r="3475" spans="1:5" ht="15" customHeight="1">
      <c r="A3475" s="375" t="s">
        <v>39475</v>
      </c>
      <c r="B3475" s="80" t="s">
        <v>37704</v>
      </c>
      <c r="C3475" s="375" t="s">
        <v>16</v>
      </c>
      <c r="D3475" s="81">
        <v>60.14</v>
      </c>
      <c r="E3475" s="81">
        <f t="shared" si="54"/>
        <v>48.9</v>
      </c>
    </row>
    <row r="3476" spans="1:5" ht="15" customHeight="1">
      <c r="A3476" s="374" t="s">
        <v>39476</v>
      </c>
      <c r="B3476" s="80" t="s">
        <v>39477</v>
      </c>
      <c r="C3476" s="374" t="s">
        <v>13</v>
      </c>
      <c r="D3476" s="82">
        <v>2647.27</v>
      </c>
      <c r="E3476" s="81">
        <f t="shared" si="54"/>
        <v>2152.2600000000002</v>
      </c>
    </row>
    <row r="3477" spans="1:5" ht="15" customHeight="1">
      <c r="A3477" s="374" t="s">
        <v>39478</v>
      </c>
      <c r="B3477" s="80" t="s">
        <v>39479</v>
      </c>
      <c r="C3477" s="374" t="s">
        <v>13</v>
      </c>
      <c r="D3477" s="82">
        <v>546.65</v>
      </c>
      <c r="E3477" s="81">
        <f t="shared" si="54"/>
        <v>444.44</v>
      </c>
    </row>
    <row r="3478" spans="1:5" ht="15" customHeight="1">
      <c r="A3478" s="375" t="s">
        <v>39480</v>
      </c>
      <c r="B3478" s="80" t="s">
        <v>39481</v>
      </c>
      <c r="C3478" s="375" t="s">
        <v>18</v>
      </c>
      <c r="D3478" s="81">
        <v>259.27999999999997</v>
      </c>
      <c r="E3478" s="81">
        <f t="shared" si="54"/>
        <v>210.8</v>
      </c>
    </row>
    <row r="3479" spans="1:5" ht="15" customHeight="1">
      <c r="A3479" s="374" t="s">
        <v>39482</v>
      </c>
      <c r="B3479" s="80" t="s">
        <v>39483</v>
      </c>
      <c r="C3479" s="374" t="s">
        <v>13</v>
      </c>
      <c r="D3479" s="82">
        <v>124.07</v>
      </c>
      <c r="E3479" s="81">
        <f t="shared" si="54"/>
        <v>100.87</v>
      </c>
    </row>
    <row r="3480" spans="1:5" ht="15" customHeight="1">
      <c r="A3480" s="374" t="s">
        <v>39484</v>
      </c>
      <c r="B3480" s="80" t="s">
        <v>39044</v>
      </c>
      <c r="C3480" s="374" t="s">
        <v>14</v>
      </c>
      <c r="D3480" s="82">
        <v>21.97</v>
      </c>
      <c r="E3480" s="81">
        <f t="shared" si="54"/>
        <v>17.87</v>
      </c>
    </row>
    <row r="3481" spans="1:5" ht="15" customHeight="1">
      <c r="A3481" s="375" t="s">
        <v>39485</v>
      </c>
      <c r="B3481" s="80" t="s">
        <v>39046</v>
      </c>
      <c r="C3481" s="375" t="s">
        <v>16</v>
      </c>
      <c r="D3481" s="81">
        <v>16.48</v>
      </c>
      <c r="E3481" s="81">
        <f t="shared" si="54"/>
        <v>13.4</v>
      </c>
    </row>
    <row r="3482" spans="1:5" ht="15" customHeight="1">
      <c r="A3482" s="375" t="s">
        <v>39486</v>
      </c>
      <c r="B3482" s="80" t="s">
        <v>39048</v>
      </c>
      <c r="C3482" s="375" t="s">
        <v>16</v>
      </c>
      <c r="D3482" s="81">
        <v>20.6</v>
      </c>
      <c r="E3482" s="81">
        <f t="shared" si="54"/>
        <v>16.75</v>
      </c>
    </row>
    <row r="3483" spans="1:5" ht="15" customHeight="1">
      <c r="A3483" s="375" t="s">
        <v>39487</v>
      </c>
      <c r="B3483" s="80" t="s">
        <v>39488</v>
      </c>
      <c r="C3483" s="375" t="s">
        <v>14</v>
      </c>
      <c r="D3483" s="81">
        <v>82.4</v>
      </c>
      <c r="E3483" s="81">
        <f t="shared" si="54"/>
        <v>67</v>
      </c>
    </row>
    <row r="3484" spans="1:5" ht="15" customHeight="1">
      <c r="A3484" s="375" t="s">
        <v>39489</v>
      </c>
      <c r="B3484" s="80" t="s">
        <v>39490</v>
      </c>
      <c r="C3484" s="375" t="s">
        <v>14</v>
      </c>
      <c r="D3484" s="81">
        <v>219.75</v>
      </c>
      <c r="E3484" s="81">
        <f t="shared" si="54"/>
        <v>178.66</v>
      </c>
    </row>
    <row r="3485" spans="1:5" ht="15" customHeight="1">
      <c r="A3485" s="375" t="s">
        <v>39491</v>
      </c>
      <c r="B3485" s="80" t="s">
        <v>39492</v>
      </c>
      <c r="C3485" s="375" t="s">
        <v>14</v>
      </c>
      <c r="D3485" s="81">
        <v>494.45</v>
      </c>
      <c r="E3485" s="81">
        <f t="shared" si="54"/>
        <v>402</v>
      </c>
    </row>
    <row r="3486" spans="1:5" ht="15" customHeight="1">
      <c r="A3486" s="375" t="s">
        <v>39493</v>
      </c>
      <c r="B3486" s="80" t="s">
        <v>39494</v>
      </c>
      <c r="C3486" s="375" t="s">
        <v>16</v>
      </c>
      <c r="D3486" s="81">
        <v>41.2</v>
      </c>
      <c r="E3486" s="81">
        <f t="shared" si="54"/>
        <v>33.5</v>
      </c>
    </row>
    <row r="3487" spans="1:5" ht="15" customHeight="1">
      <c r="A3487" s="375" t="s">
        <v>39495</v>
      </c>
      <c r="B3487" s="80" t="s">
        <v>39496</v>
      </c>
      <c r="C3487" s="375" t="s">
        <v>14</v>
      </c>
      <c r="D3487" s="81">
        <v>8.24</v>
      </c>
      <c r="E3487" s="81">
        <f t="shared" si="54"/>
        <v>6.7</v>
      </c>
    </row>
    <row r="3488" spans="1:5" ht="15" customHeight="1">
      <c r="A3488" s="375" t="s">
        <v>39497</v>
      </c>
      <c r="B3488" s="80" t="s">
        <v>39498</v>
      </c>
      <c r="C3488" s="375" t="s">
        <v>18</v>
      </c>
      <c r="D3488" s="81">
        <v>244.19</v>
      </c>
      <c r="E3488" s="81">
        <f t="shared" si="54"/>
        <v>198.53</v>
      </c>
    </row>
    <row r="3489" spans="1:5" ht="15" customHeight="1">
      <c r="A3489" s="375" t="s">
        <v>39499</v>
      </c>
      <c r="B3489" s="80" t="s">
        <v>39500</v>
      </c>
      <c r="C3489" s="375" t="s">
        <v>259</v>
      </c>
      <c r="D3489" s="81">
        <v>1791.88</v>
      </c>
      <c r="E3489" s="81">
        <f t="shared" si="54"/>
        <v>1456.82</v>
      </c>
    </row>
    <row r="3490" spans="1:5" ht="15" customHeight="1">
      <c r="A3490" s="375" t="s">
        <v>39501</v>
      </c>
      <c r="B3490" s="80" t="s">
        <v>39502</v>
      </c>
      <c r="C3490" s="375" t="s">
        <v>14</v>
      </c>
      <c r="D3490" s="81">
        <v>932.84</v>
      </c>
      <c r="E3490" s="81">
        <f t="shared" si="54"/>
        <v>758.41</v>
      </c>
    </row>
    <row r="3491" spans="1:5" ht="15" customHeight="1">
      <c r="A3491" s="375" t="s">
        <v>39503</v>
      </c>
      <c r="B3491" s="80" t="s">
        <v>39504</v>
      </c>
      <c r="C3491" s="375" t="s">
        <v>18</v>
      </c>
      <c r="D3491" s="81">
        <v>116.48</v>
      </c>
      <c r="E3491" s="81">
        <f t="shared" si="54"/>
        <v>94.7</v>
      </c>
    </row>
    <row r="3492" spans="1:5" ht="15" customHeight="1">
      <c r="A3492" s="375" t="s">
        <v>39505</v>
      </c>
      <c r="B3492" s="80" t="s">
        <v>39506</v>
      </c>
      <c r="C3492" s="375" t="s">
        <v>33278</v>
      </c>
      <c r="D3492" s="81">
        <v>710.02</v>
      </c>
      <c r="E3492" s="81">
        <f t="shared" si="54"/>
        <v>577.26</v>
      </c>
    </row>
    <row r="3493" spans="1:5" ht="15" customHeight="1">
      <c r="A3493" s="375" t="s">
        <v>39507</v>
      </c>
      <c r="B3493" s="80" t="s">
        <v>39052</v>
      </c>
      <c r="C3493" s="375" t="s">
        <v>18</v>
      </c>
      <c r="D3493" s="81">
        <v>279.99</v>
      </c>
      <c r="E3493" s="81">
        <f t="shared" si="54"/>
        <v>227.64</v>
      </c>
    </row>
    <row r="3494" spans="1:5" ht="15" customHeight="1">
      <c r="A3494" s="375" t="s">
        <v>39508</v>
      </c>
      <c r="B3494" s="80" t="s">
        <v>39054</v>
      </c>
      <c r="C3494" s="375" t="s">
        <v>602</v>
      </c>
      <c r="D3494" s="81">
        <v>3.46</v>
      </c>
      <c r="E3494" s="81">
        <f t="shared" si="54"/>
        <v>2.82</v>
      </c>
    </row>
    <row r="3495" spans="1:5" ht="15" customHeight="1">
      <c r="A3495" s="375" t="s">
        <v>39509</v>
      </c>
      <c r="B3495" s="80" t="s">
        <v>39510</v>
      </c>
      <c r="C3495" s="375" t="s">
        <v>16</v>
      </c>
      <c r="D3495" s="81">
        <v>1.37</v>
      </c>
      <c r="E3495" s="81">
        <f t="shared" si="54"/>
        <v>1.1200000000000001</v>
      </c>
    </row>
    <row r="3496" spans="1:5" ht="15" customHeight="1">
      <c r="A3496" s="375" t="s">
        <v>39511</v>
      </c>
      <c r="B3496" s="80" t="s">
        <v>39512</v>
      </c>
      <c r="C3496" s="375" t="s">
        <v>16</v>
      </c>
      <c r="D3496" s="81">
        <v>2.74</v>
      </c>
      <c r="E3496" s="81">
        <f t="shared" si="54"/>
        <v>2.23</v>
      </c>
    </row>
    <row r="3497" spans="1:5" ht="15" customHeight="1">
      <c r="A3497" s="375" t="s">
        <v>39513</v>
      </c>
      <c r="B3497" s="80" t="s">
        <v>39514</v>
      </c>
      <c r="C3497" s="375" t="s">
        <v>16</v>
      </c>
      <c r="D3497" s="81">
        <v>5.58</v>
      </c>
      <c r="E3497" s="81">
        <f t="shared" si="54"/>
        <v>4.54</v>
      </c>
    </row>
    <row r="3498" spans="1:5" ht="15" customHeight="1">
      <c r="A3498" s="375" t="s">
        <v>39515</v>
      </c>
      <c r="B3498" s="80" t="s">
        <v>39516</v>
      </c>
      <c r="C3498" s="375" t="s">
        <v>16</v>
      </c>
      <c r="D3498" s="81">
        <v>11.24</v>
      </c>
      <c r="E3498" s="81">
        <f t="shared" si="54"/>
        <v>9.14</v>
      </c>
    </row>
    <row r="3499" spans="1:5" ht="15" customHeight="1">
      <c r="A3499" s="375" t="s">
        <v>39517</v>
      </c>
      <c r="B3499" s="80" t="s">
        <v>39518</v>
      </c>
      <c r="C3499" s="375" t="s">
        <v>16</v>
      </c>
      <c r="D3499" s="81">
        <v>3.29</v>
      </c>
      <c r="E3499" s="81">
        <f t="shared" si="54"/>
        <v>2.68</v>
      </c>
    </row>
    <row r="3500" spans="1:5" ht="15" customHeight="1">
      <c r="A3500" s="375" t="s">
        <v>39519</v>
      </c>
      <c r="B3500" s="80" t="s">
        <v>39520</v>
      </c>
      <c r="C3500" s="375" t="s">
        <v>16</v>
      </c>
      <c r="D3500" s="81">
        <v>2.84</v>
      </c>
      <c r="E3500" s="81">
        <f t="shared" si="54"/>
        <v>2.31</v>
      </c>
    </row>
    <row r="3501" spans="1:5" ht="15" customHeight="1">
      <c r="A3501" s="375" t="s">
        <v>39521</v>
      </c>
      <c r="B3501" s="80" t="s">
        <v>39522</v>
      </c>
      <c r="C3501" s="375" t="s">
        <v>16</v>
      </c>
      <c r="D3501" s="81">
        <v>7.12</v>
      </c>
      <c r="E3501" s="81">
        <f t="shared" si="54"/>
        <v>5.79</v>
      </c>
    </row>
    <row r="3502" spans="1:5" ht="15" customHeight="1">
      <c r="A3502" s="375" t="s">
        <v>39523</v>
      </c>
      <c r="B3502" s="80" t="s">
        <v>39524</v>
      </c>
      <c r="C3502" s="375" t="s">
        <v>16</v>
      </c>
      <c r="D3502" s="81">
        <v>2.74</v>
      </c>
      <c r="E3502" s="81">
        <f t="shared" si="54"/>
        <v>2.23</v>
      </c>
    </row>
    <row r="3503" spans="1:5" ht="15" customHeight="1">
      <c r="A3503" s="375" t="s">
        <v>39525</v>
      </c>
      <c r="B3503" s="80" t="s">
        <v>39526</v>
      </c>
      <c r="C3503" s="375" t="s">
        <v>16</v>
      </c>
      <c r="D3503" s="81">
        <v>5.58</v>
      </c>
      <c r="E3503" s="81">
        <f t="shared" si="54"/>
        <v>4.54</v>
      </c>
    </row>
    <row r="3504" spans="1:5" ht="15" customHeight="1">
      <c r="A3504" s="375" t="s">
        <v>39527</v>
      </c>
      <c r="B3504" s="80" t="s">
        <v>39528</v>
      </c>
      <c r="C3504" s="375" t="s">
        <v>16</v>
      </c>
      <c r="D3504" s="81">
        <v>6.86</v>
      </c>
      <c r="E3504" s="81">
        <f t="shared" si="54"/>
        <v>5.58</v>
      </c>
    </row>
    <row r="3505" spans="1:5" ht="15" customHeight="1">
      <c r="A3505" s="375" t="s">
        <v>39529</v>
      </c>
      <c r="B3505" s="80" t="s">
        <v>39530</v>
      </c>
      <c r="C3505" s="375" t="s">
        <v>16</v>
      </c>
      <c r="D3505" s="81">
        <v>2.19</v>
      </c>
      <c r="E3505" s="81">
        <f t="shared" si="54"/>
        <v>1.79</v>
      </c>
    </row>
    <row r="3506" spans="1:5" ht="15" customHeight="1">
      <c r="A3506" s="375" t="s">
        <v>39531</v>
      </c>
      <c r="B3506" s="80" t="s">
        <v>39532</v>
      </c>
      <c r="C3506" s="375" t="s">
        <v>16</v>
      </c>
      <c r="D3506" s="81">
        <v>2.84</v>
      </c>
      <c r="E3506" s="81">
        <f t="shared" si="54"/>
        <v>2.31</v>
      </c>
    </row>
    <row r="3507" spans="1:5" ht="15" customHeight="1">
      <c r="A3507" s="417" t="s">
        <v>39533</v>
      </c>
      <c r="B3507" s="418" t="s">
        <v>39534</v>
      </c>
      <c r="C3507" s="418" t="s">
        <v>16</v>
      </c>
      <c r="D3507" s="70">
        <v>4.97</v>
      </c>
      <c r="E3507" s="81">
        <f t="shared" si="54"/>
        <v>4.05</v>
      </c>
    </row>
    <row r="3508" spans="1:5" ht="15" customHeight="1">
      <c r="A3508" s="419" t="s">
        <v>39535</v>
      </c>
      <c r="B3508" s="376" t="s">
        <v>39536</v>
      </c>
      <c r="C3508" s="377" t="s">
        <v>16</v>
      </c>
      <c r="D3508" s="70">
        <v>9.67</v>
      </c>
      <c r="E3508" s="81">
        <f t="shared" si="54"/>
        <v>7.87</v>
      </c>
    </row>
    <row r="3509" spans="1:5" ht="15" customHeight="1">
      <c r="A3509" s="420" t="s">
        <v>39537</v>
      </c>
      <c r="B3509" s="70" t="s">
        <v>39538</v>
      </c>
      <c r="C3509" s="70" t="s">
        <v>14</v>
      </c>
      <c r="D3509" s="70">
        <v>10.42</v>
      </c>
      <c r="E3509" s="81">
        <f t="shared" si="54"/>
        <v>8.48</v>
      </c>
    </row>
    <row r="3510" spans="1:5" ht="15" customHeight="1">
      <c r="A3510" s="375" t="s">
        <v>33234</v>
      </c>
      <c r="B3510" s="80"/>
      <c r="C3510" s="375"/>
      <c r="D3510" s="81"/>
      <c r="E3510" s="81">
        <f t="shared" si="54"/>
        <v>0</v>
      </c>
    </row>
    <row r="3511" spans="1:5" ht="15" customHeight="1">
      <c r="A3511" s="375" t="s">
        <v>33235</v>
      </c>
      <c r="B3511" s="80" t="s">
        <v>14652</v>
      </c>
      <c r="C3511" s="375" t="s">
        <v>33236</v>
      </c>
      <c r="D3511" s="81"/>
      <c r="E3511" s="81">
        <f t="shared" si="54"/>
        <v>0</v>
      </c>
    </row>
    <row r="3512" spans="1:5" ht="15" customHeight="1">
      <c r="A3512" s="375"/>
      <c r="B3512" s="80"/>
      <c r="C3512" s="375"/>
      <c r="D3512" s="81"/>
      <c r="E3512" s="81">
        <f t="shared" si="54"/>
        <v>0</v>
      </c>
    </row>
    <row r="3513" spans="1:5" ht="15" customHeight="1">
      <c r="A3513" s="375" t="s">
        <v>39539</v>
      </c>
      <c r="B3513" s="80" t="s">
        <v>39540</v>
      </c>
      <c r="C3513" s="375" t="s">
        <v>16</v>
      </c>
      <c r="D3513" s="81">
        <v>9.67</v>
      </c>
      <c r="E3513" s="81">
        <f t="shared" si="54"/>
        <v>7.87</v>
      </c>
    </row>
    <row r="3514" spans="1:5" ht="15" customHeight="1">
      <c r="A3514" s="375" t="s">
        <v>39541</v>
      </c>
      <c r="B3514" s="80" t="s">
        <v>39542</v>
      </c>
      <c r="C3514" s="375" t="s">
        <v>14</v>
      </c>
      <c r="D3514" s="81">
        <v>9.0500000000000007</v>
      </c>
      <c r="E3514" s="81">
        <f t="shared" si="54"/>
        <v>7.36</v>
      </c>
    </row>
    <row r="3515" spans="1:5" ht="15" customHeight="1">
      <c r="A3515" s="375" t="s">
        <v>39543</v>
      </c>
      <c r="B3515" s="80" t="s">
        <v>39544</v>
      </c>
      <c r="C3515" s="375" t="s">
        <v>16</v>
      </c>
      <c r="D3515" s="81">
        <v>8.49</v>
      </c>
      <c r="E3515" s="81">
        <f t="shared" si="54"/>
        <v>6.91</v>
      </c>
    </row>
    <row r="3516" spans="1:5" ht="15" customHeight="1">
      <c r="A3516" s="375" t="s">
        <v>39545</v>
      </c>
      <c r="B3516" s="80" t="s">
        <v>39546</v>
      </c>
      <c r="C3516" s="375" t="s">
        <v>16</v>
      </c>
      <c r="D3516" s="81">
        <v>4.46</v>
      </c>
      <c r="E3516" s="81">
        <f t="shared" si="54"/>
        <v>3.63</v>
      </c>
    </row>
    <row r="3517" spans="1:5" ht="15" customHeight="1">
      <c r="A3517" s="375" t="s">
        <v>39547</v>
      </c>
      <c r="B3517" s="80" t="s">
        <v>39548</v>
      </c>
      <c r="C3517" s="375" t="s">
        <v>16</v>
      </c>
      <c r="D3517" s="81">
        <v>6.43</v>
      </c>
      <c r="E3517" s="81">
        <f t="shared" si="54"/>
        <v>5.23</v>
      </c>
    </row>
    <row r="3518" spans="1:5" ht="15" customHeight="1">
      <c r="A3518" s="375" t="s">
        <v>39549</v>
      </c>
      <c r="B3518" s="80" t="s">
        <v>39550</v>
      </c>
      <c r="C3518" s="375" t="s">
        <v>16</v>
      </c>
      <c r="D3518" s="81">
        <v>2.74</v>
      </c>
      <c r="E3518" s="81">
        <f t="shared" si="54"/>
        <v>2.23</v>
      </c>
    </row>
    <row r="3519" spans="1:5" ht="15" customHeight="1">
      <c r="A3519" s="375" t="s">
        <v>39551</v>
      </c>
      <c r="B3519" s="80" t="s">
        <v>39552</v>
      </c>
      <c r="C3519" s="375" t="s">
        <v>16</v>
      </c>
      <c r="D3519" s="81">
        <v>4.46</v>
      </c>
      <c r="E3519" s="81">
        <f t="shared" si="54"/>
        <v>3.63</v>
      </c>
    </row>
    <row r="3520" spans="1:5" ht="15" customHeight="1">
      <c r="A3520" s="375" t="s">
        <v>39553</v>
      </c>
      <c r="B3520" s="80" t="s">
        <v>39554</v>
      </c>
      <c r="C3520" s="375" t="s">
        <v>16</v>
      </c>
      <c r="D3520" s="81">
        <v>4.8</v>
      </c>
      <c r="E3520" s="81">
        <f t="shared" si="54"/>
        <v>3.91</v>
      </c>
    </row>
    <row r="3521" spans="1:5" ht="15" customHeight="1">
      <c r="A3521" s="375" t="s">
        <v>39555</v>
      </c>
      <c r="B3521" s="80" t="s">
        <v>39556</v>
      </c>
      <c r="C3521" s="375" t="s">
        <v>16</v>
      </c>
      <c r="D3521" s="81">
        <v>6.43</v>
      </c>
      <c r="E3521" s="81">
        <f t="shared" si="54"/>
        <v>5.23</v>
      </c>
    </row>
    <row r="3522" spans="1:5" ht="15" customHeight="1">
      <c r="A3522" s="375" t="s">
        <v>39557</v>
      </c>
      <c r="B3522" s="80" t="s">
        <v>39558</v>
      </c>
      <c r="C3522" s="375" t="s">
        <v>14</v>
      </c>
      <c r="D3522" s="81">
        <v>34.94</v>
      </c>
      <c r="E3522" s="81">
        <f t="shared" si="54"/>
        <v>28.41</v>
      </c>
    </row>
    <row r="3523" spans="1:5" ht="15" customHeight="1">
      <c r="A3523" s="375" t="s">
        <v>39559</v>
      </c>
      <c r="B3523" s="80" t="s">
        <v>39560</v>
      </c>
      <c r="C3523" s="375" t="s">
        <v>16</v>
      </c>
      <c r="D3523" s="81">
        <v>15.22</v>
      </c>
      <c r="E3523" s="81">
        <f t="shared" si="54"/>
        <v>12.38</v>
      </c>
    </row>
    <row r="3524" spans="1:5" ht="15" customHeight="1">
      <c r="A3524" s="375" t="s">
        <v>39561</v>
      </c>
      <c r="B3524" s="80" t="s">
        <v>39562</v>
      </c>
      <c r="C3524" s="375" t="s">
        <v>16</v>
      </c>
      <c r="D3524" s="81">
        <v>26.1</v>
      </c>
      <c r="E3524" s="81">
        <f t="shared" si="54"/>
        <v>21.22</v>
      </c>
    </row>
    <row r="3525" spans="1:5" ht="15" customHeight="1">
      <c r="A3525" s="375" t="s">
        <v>39563</v>
      </c>
      <c r="B3525" s="80" t="s">
        <v>39564</v>
      </c>
      <c r="C3525" s="375" t="s">
        <v>13</v>
      </c>
      <c r="D3525" s="81">
        <v>16.55</v>
      </c>
      <c r="E3525" s="81">
        <f t="shared" ref="E3525:E3541" si="55">ROUNDUP(D3525/1.23,2)</f>
        <v>13.46</v>
      </c>
    </row>
    <row r="3526" spans="1:5" ht="15" customHeight="1">
      <c r="A3526" s="375" t="s">
        <v>39565</v>
      </c>
      <c r="B3526" s="80" t="s">
        <v>39566</v>
      </c>
      <c r="C3526" s="375" t="s">
        <v>13</v>
      </c>
      <c r="D3526" s="81">
        <v>14.92</v>
      </c>
      <c r="E3526" s="81">
        <f t="shared" si="55"/>
        <v>12.14</v>
      </c>
    </row>
    <row r="3527" spans="1:5" ht="15" customHeight="1">
      <c r="A3527" s="375" t="s">
        <v>39567</v>
      </c>
      <c r="B3527" s="80" t="s">
        <v>39568</v>
      </c>
      <c r="C3527" s="375" t="s">
        <v>13</v>
      </c>
      <c r="D3527" s="81">
        <v>11.03</v>
      </c>
      <c r="E3527" s="81">
        <f t="shared" si="55"/>
        <v>8.9700000000000006</v>
      </c>
    </row>
    <row r="3528" spans="1:5" ht="15" customHeight="1">
      <c r="A3528" s="375" t="s">
        <v>39569</v>
      </c>
      <c r="B3528" s="80" t="s">
        <v>39570</v>
      </c>
      <c r="C3528" s="375" t="s">
        <v>14</v>
      </c>
      <c r="D3528" s="81">
        <v>483.15</v>
      </c>
      <c r="E3528" s="81">
        <f t="shared" si="55"/>
        <v>392.81</v>
      </c>
    </row>
    <row r="3529" spans="1:5" ht="15" customHeight="1">
      <c r="A3529" s="375" t="s">
        <v>39571</v>
      </c>
      <c r="B3529" s="80" t="s">
        <v>39572</v>
      </c>
      <c r="C3529" s="375" t="s">
        <v>14</v>
      </c>
      <c r="D3529" s="81">
        <v>1908.92</v>
      </c>
      <c r="E3529" s="81">
        <f t="shared" si="55"/>
        <v>1551.97</v>
      </c>
    </row>
    <row r="3530" spans="1:5" ht="15" customHeight="1">
      <c r="A3530" s="375" t="s">
        <v>39573</v>
      </c>
      <c r="B3530" s="80" t="s">
        <v>39574</v>
      </c>
      <c r="C3530" s="375" t="s">
        <v>14</v>
      </c>
      <c r="D3530" s="81">
        <v>4939.9799999999996</v>
      </c>
      <c r="E3530" s="81">
        <f t="shared" si="55"/>
        <v>4016.25</v>
      </c>
    </row>
    <row r="3531" spans="1:5" ht="15" customHeight="1">
      <c r="A3531" s="375" t="s">
        <v>39575</v>
      </c>
      <c r="B3531" s="80" t="s">
        <v>39576</v>
      </c>
      <c r="C3531" s="375" t="s">
        <v>14</v>
      </c>
      <c r="D3531" s="81">
        <v>5538.93</v>
      </c>
      <c r="E3531" s="81">
        <f t="shared" si="55"/>
        <v>4503.2</v>
      </c>
    </row>
    <row r="3532" spans="1:5" ht="15" customHeight="1">
      <c r="A3532" s="375" t="s">
        <v>39577</v>
      </c>
      <c r="B3532" s="80" t="s">
        <v>39578</v>
      </c>
      <c r="C3532" s="375" t="s">
        <v>14</v>
      </c>
      <c r="D3532" s="81">
        <v>5510.06</v>
      </c>
      <c r="E3532" s="81">
        <f t="shared" si="55"/>
        <v>4479.7299999999996</v>
      </c>
    </row>
    <row r="3533" spans="1:5" ht="15" customHeight="1">
      <c r="A3533" s="375" t="s">
        <v>39579</v>
      </c>
      <c r="B3533" s="80" t="s">
        <v>39580</v>
      </c>
      <c r="C3533" s="375" t="s">
        <v>14</v>
      </c>
      <c r="D3533" s="81">
        <v>6546.62</v>
      </c>
      <c r="E3533" s="81">
        <f t="shared" si="55"/>
        <v>5322.46</v>
      </c>
    </row>
    <row r="3534" spans="1:5" ht="15" customHeight="1">
      <c r="A3534" s="375" t="s">
        <v>39581</v>
      </c>
      <c r="B3534" s="80" t="s">
        <v>39582</v>
      </c>
      <c r="C3534" s="375" t="s">
        <v>14</v>
      </c>
      <c r="D3534" s="81">
        <v>6879.69</v>
      </c>
      <c r="E3534" s="81">
        <f t="shared" si="55"/>
        <v>5593.25</v>
      </c>
    </row>
    <row r="3535" spans="1:5" ht="15" customHeight="1">
      <c r="A3535" s="375" t="s">
        <v>39583</v>
      </c>
      <c r="B3535" s="80" t="s">
        <v>39584</v>
      </c>
      <c r="C3535" s="375" t="s">
        <v>13</v>
      </c>
      <c r="D3535" s="81">
        <v>62.58</v>
      </c>
      <c r="E3535" s="81">
        <f t="shared" si="55"/>
        <v>50.88</v>
      </c>
    </row>
    <row r="3536" spans="1:5">
      <c r="A3536" s="375" t="s">
        <v>39585</v>
      </c>
      <c r="B3536" s="80" t="s">
        <v>39586</v>
      </c>
      <c r="C3536" s="375" t="s">
        <v>13</v>
      </c>
      <c r="D3536" s="81">
        <v>40.79</v>
      </c>
      <c r="E3536" s="81">
        <f t="shared" si="55"/>
        <v>33.17</v>
      </c>
    </row>
    <row r="3537" spans="1:5">
      <c r="A3537" s="375" t="s">
        <v>39587</v>
      </c>
      <c r="B3537" s="80" t="s">
        <v>39588</v>
      </c>
      <c r="C3537" s="375" t="s">
        <v>13</v>
      </c>
      <c r="D3537" s="81">
        <v>25.38</v>
      </c>
      <c r="E3537" s="81">
        <f t="shared" si="55"/>
        <v>20.64</v>
      </c>
    </row>
    <row r="3538" spans="1:5">
      <c r="A3538" s="375" t="s">
        <v>39589</v>
      </c>
      <c r="B3538" s="80" t="s">
        <v>39590</v>
      </c>
      <c r="C3538" s="375" t="s">
        <v>13</v>
      </c>
      <c r="D3538" s="81">
        <v>18.239999999999998</v>
      </c>
      <c r="E3538" s="81">
        <f t="shared" si="55"/>
        <v>14.83</v>
      </c>
    </row>
    <row r="3539" spans="1:5">
      <c r="A3539" s="375" t="s">
        <v>39591</v>
      </c>
      <c r="B3539" s="80" t="s">
        <v>39592</v>
      </c>
      <c r="C3539" s="375" t="s">
        <v>13</v>
      </c>
      <c r="D3539" s="81">
        <v>12.76</v>
      </c>
      <c r="E3539" s="81">
        <f t="shared" si="55"/>
        <v>10.38</v>
      </c>
    </row>
    <row r="3540" spans="1:5">
      <c r="A3540" s="375" t="s">
        <v>39593</v>
      </c>
      <c r="B3540" s="80" t="s">
        <v>39594</v>
      </c>
      <c r="C3540" s="375" t="s">
        <v>13</v>
      </c>
      <c r="D3540" s="81">
        <v>8.9499999999999993</v>
      </c>
      <c r="E3540" s="81">
        <f t="shared" si="55"/>
        <v>7.28</v>
      </c>
    </row>
    <row r="3541" spans="1:5">
      <c r="A3541" s="375" t="s">
        <v>39595</v>
      </c>
      <c r="B3541" s="80" t="s">
        <v>39596</v>
      </c>
      <c r="C3541" s="375" t="s">
        <v>33278</v>
      </c>
      <c r="D3541" s="81">
        <v>710.02</v>
      </c>
      <c r="E3541" s="81">
        <f t="shared" si="55"/>
        <v>577.26</v>
      </c>
    </row>
    <row r="3542" spans="1:5">
      <c r="A3542" s="70"/>
    </row>
    <row r="3543" spans="1:5">
      <c r="A3543" s="70"/>
    </row>
    <row r="3544" spans="1:5">
      <c r="A3544" s="70"/>
    </row>
    <row r="3545" spans="1:5">
      <c r="A3545" s="70"/>
    </row>
    <row r="3546" spans="1:5">
      <c r="A3546" s="70"/>
    </row>
  </sheetData>
  <autoFilter ref="A2:E3435"/>
  <conditionalFormatting sqref="D1">
    <cfRule type="duplicateValues" dxfId="27" priority="1"/>
  </conditionalFormatting>
  <pageMargins left="0.511811024" right="0.511811024" top="0.78740157499999996" bottom="0.78740157499999996" header="0.31496062000000002" footer="0.31496062000000002"/>
  <drawing r:id="rId1"/>
</worksheet>
</file>

<file path=xl/worksheets/sheet8.xml><?xml version="1.0" encoding="utf-8"?>
<worksheet xmlns="http://schemas.openxmlformats.org/spreadsheetml/2006/main" xmlns:r="http://schemas.openxmlformats.org/officeDocument/2006/relationships">
  <sheetPr codeName="Planilha10">
    <tabColor rgb="FFCCFF99"/>
  </sheetPr>
  <dimension ref="A1:D2828"/>
  <sheetViews>
    <sheetView zoomScale="115" zoomScaleNormal="115" workbookViewId="0">
      <selection activeCell="K13" sqref="K13"/>
    </sheetView>
  </sheetViews>
  <sheetFormatPr defaultRowHeight="15" outlineLevelRow="1"/>
  <cols>
    <col min="1" max="1" width="9.85546875" customWidth="1"/>
    <col min="2" max="2" width="62.5703125" customWidth="1"/>
    <col min="3" max="3" width="9" customWidth="1"/>
    <col min="4" max="4" width="9.28515625" customWidth="1"/>
    <col min="257" max="257" width="9.85546875" customWidth="1"/>
    <col min="258" max="258" width="82.7109375" customWidth="1"/>
    <col min="259" max="259" width="7.140625" customWidth="1"/>
    <col min="260" max="260" width="15.5703125" customWidth="1"/>
    <col min="513" max="513" width="9.85546875" customWidth="1"/>
    <col min="514" max="514" width="82.7109375" customWidth="1"/>
    <col min="515" max="515" width="7.140625" customWidth="1"/>
    <col min="516" max="516" width="15.5703125" customWidth="1"/>
    <col min="769" max="769" width="9.85546875" customWidth="1"/>
    <col min="770" max="770" width="82.7109375" customWidth="1"/>
    <col min="771" max="771" width="7.140625" customWidth="1"/>
    <col min="772" max="772" width="15.5703125" customWidth="1"/>
    <col min="1025" max="1025" width="9.85546875" customWidth="1"/>
    <col min="1026" max="1026" width="82.7109375" customWidth="1"/>
    <col min="1027" max="1027" width="7.140625" customWidth="1"/>
    <col min="1028" max="1028" width="15.5703125" customWidth="1"/>
    <col min="1281" max="1281" width="9.85546875" customWidth="1"/>
    <col min="1282" max="1282" width="82.7109375" customWidth="1"/>
    <col min="1283" max="1283" width="7.140625" customWidth="1"/>
    <col min="1284" max="1284" width="15.5703125" customWidth="1"/>
    <col min="1537" max="1537" width="9.85546875" customWidth="1"/>
    <col min="1538" max="1538" width="82.7109375" customWidth="1"/>
    <col min="1539" max="1539" width="7.140625" customWidth="1"/>
    <col min="1540" max="1540" width="15.5703125" customWidth="1"/>
    <col min="1793" max="1793" width="9.85546875" customWidth="1"/>
    <col min="1794" max="1794" width="82.7109375" customWidth="1"/>
    <col min="1795" max="1795" width="7.140625" customWidth="1"/>
    <col min="1796" max="1796" width="15.5703125" customWidth="1"/>
    <col min="2049" max="2049" width="9.85546875" customWidth="1"/>
    <col min="2050" max="2050" width="82.7109375" customWidth="1"/>
    <col min="2051" max="2051" width="7.140625" customWidth="1"/>
    <col min="2052" max="2052" width="15.5703125" customWidth="1"/>
    <col min="2305" max="2305" width="9.85546875" customWidth="1"/>
    <col min="2306" max="2306" width="82.7109375" customWidth="1"/>
    <col min="2307" max="2307" width="7.140625" customWidth="1"/>
    <col min="2308" max="2308" width="15.5703125" customWidth="1"/>
    <col min="2561" max="2561" width="9.85546875" customWidth="1"/>
    <col min="2562" max="2562" width="82.7109375" customWidth="1"/>
    <col min="2563" max="2563" width="7.140625" customWidth="1"/>
    <col min="2564" max="2564" width="15.5703125" customWidth="1"/>
    <col min="2817" max="2817" width="9.85546875" customWidth="1"/>
    <col min="2818" max="2818" width="82.7109375" customWidth="1"/>
    <col min="2819" max="2819" width="7.140625" customWidth="1"/>
    <col min="2820" max="2820" width="15.5703125" customWidth="1"/>
    <col min="3073" max="3073" width="9.85546875" customWidth="1"/>
    <col min="3074" max="3074" width="82.7109375" customWidth="1"/>
    <col min="3075" max="3075" width="7.140625" customWidth="1"/>
    <col min="3076" max="3076" width="15.5703125" customWidth="1"/>
    <col min="3329" max="3329" width="9.85546875" customWidth="1"/>
    <col min="3330" max="3330" width="82.7109375" customWidth="1"/>
    <col min="3331" max="3331" width="7.140625" customWidth="1"/>
    <col min="3332" max="3332" width="15.5703125" customWidth="1"/>
    <col min="3585" max="3585" width="9.85546875" customWidth="1"/>
    <col min="3586" max="3586" width="82.7109375" customWidth="1"/>
    <col min="3587" max="3587" width="7.140625" customWidth="1"/>
    <col min="3588" max="3588" width="15.5703125" customWidth="1"/>
    <col min="3841" max="3841" width="9.85546875" customWidth="1"/>
    <col min="3842" max="3842" width="82.7109375" customWidth="1"/>
    <col min="3843" max="3843" width="7.140625" customWidth="1"/>
    <col min="3844" max="3844" width="15.5703125" customWidth="1"/>
    <col min="4097" max="4097" width="9.85546875" customWidth="1"/>
    <col min="4098" max="4098" width="82.7109375" customWidth="1"/>
    <col min="4099" max="4099" width="7.140625" customWidth="1"/>
    <col min="4100" max="4100" width="15.5703125" customWidth="1"/>
    <col min="4353" max="4353" width="9.85546875" customWidth="1"/>
    <col min="4354" max="4354" width="82.7109375" customWidth="1"/>
    <col min="4355" max="4355" width="7.140625" customWidth="1"/>
    <col min="4356" max="4356" width="15.5703125" customWidth="1"/>
    <col min="4609" max="4609" width="9.85546875" customWidth="1"/>
    <col min="4610" max="4610" width="82.7109375" customWidth="1"/>
    <col min="4611" max="4611" width="7.140625" customWidth="1"/>
    <col min="4612" max="4612" width="15.5703125" customWidth="1"/>
    <col min="4865" max="4865" width="9.85546875" customWidth="1"/>
    <col min="4866" max="4866" width="82.7109375" customWidth="1"/>
    <col min="4867" max="4867" width="7.140625" customWidth="1"/>
    <col min="4868" max="4868" width="15.5703125" customWidth="1"/>
    <col min="5121" max="5121" width="9.85546875" customWidth="1"/>
    <col min="5122" max="5122" width="82.7109375" customWidth="1"/>
    <col min="5123" max="5123" width="7.140625" customWidth="1"/>
    <col min="5124" max="5124" width="15.5703125" customWidth="1"/>
    <col min="5377" max="5377" width="9.85546875" customWidth="1"/>
    <col min="5378" max="5378" width="82.7109375" customWidth="1"/>
    <col min="5379" max="5379" width="7.140625" customWidth="1"/>
    <col min="5380" max="5380" width="15.5703125" customWidth="1"/>
    <col min="5633" max="5633" width="9.85546875" customWidth="1"/>
    <col min="5634" max="5634" width="82.7109375" customWidth="1"/>
    <col min="5635" max="5635" width="7.140625" customWidth="1"/>
    <col min="5636" max="5636" width="15.5703125" customWidth="1"/>
    <col min="5889" max="5889" width="9.85546875" customWidth="1"/>
    <col min="5890" max="5890" width="82.7109375" customWidth="1"/>
    <col min="5891" max="5891" width="7.140625" customWidth="1"/>
    <col min="5892" max="5892" width="15.5703125" customWidth="1"/>
    <col min="6145" max="6145" width="9.85546875" customWidth="1"/>
    <col min="6146" max="6146" width="82.7109375" customWidth="1"/>
    <col min="6147" max="6147" width="7.140625" customWidth="1"/>
    <col min="6148" max="6148" width="15.5703125" customWidth="1"/>
    <col min="6401" max="6401" width="9.85546875" customWidth="1"/>
    <col min="6402" max="6402" width="82.7109375" customWidth="1"/>
    <col min="6403" max="6403" width="7.140625" customWidth="1"/>
    <col min="6404" max="6404" width="15.5703125" customWidth="1"/>
    <col min="6657" max="6657" width="9.85546875" customWidth="1"/>
    <col min="6658" max="6658" width="82.7109375" customWidth="1"/>
    <col min="6659" max="6659" width="7.140625" customWidth="1"/>
    <col min="6660" max="6660" width="15.5703125" customWidth="1"/>
    <col min="6913" max="6913" width="9.85546875" customWidth="1"/>
    <col min="6914" max="6914" width="82.7109375" customWidth="1"/>
    <col min="6915" max="6915" width="7.140625" customWidth="1"/>
    <col min="6916" max="6916" width="15.5703125" customWidth="1"/>
    <col min="7169" max="7169" width="9.85546875" customWidth="1"/>
    <col min="7170" max="7170" width="82.7109375" customWidth="1"/>
    <col min="7171" max="7171" width="7.140625" customWidth="1"/>
    <col min="7172" max="7172" width="15.5703125" customWidth="1"/>
    <col min="7425" max="7425" width="9.85546875" customWidth="1"/>
    <col min="7426" max="7426" width="82.7109375" customWidth="1"/>
    <col min="7427" max="7427" width="7.140625" customWidth="1"/>
    <col min="7428" max="7428" width="15.5703125" customWidth="1"/>
    <col min="7681" max="7681" width="9.85546875" customWidth="1"/>
    <col min="7682" max="7682" width="82.7109375" customWidth="1"/>
    <col min="7683" max="7683" width="7.140625" customWidth="1"/>
    <col min="7684" max="7684" width="15.5703125" customWidth="1"/>
    <col min="7937" max="7937" width="9.85546875" customWidth="1"/>
    <col min="7938" max="7938" width="82.7109375" customWidth="1"/>
    <col min="7939" max="7939" width="7.140625" customWidth="1"/>
    <col min="7940" max="7940" width="15.5703125" customWidth="1"/>
    <col min="8193" max="8193" width="9.85546875" customWidth="1"/>
    <col min="8194" max="8194" width="82.7109375" customWidth="1"/>
    <col min="8195" max="8195" width="7.140625" customWidth="1"/>
    <col min="8196" max="8196" width="15.5703125" customWidth="1"/>
    <col min="8449" max="8449" width="9.85546875" customWidth="1"/>
    <col min="8450" max="8450" width="82.7109375" customWidth="1"/>
    <col min="8451" max="8451" width="7.140625" customWidth="1"/>
    <col min="8452" max="8452" width="15.5703125" customWidth="1"/>
    <col min="8705" max="8705" width="9.85546875" customWidth="1"/>
    <col min="8706" max="8706" width="82.7109375" customWidth="1"/>
    <col min="8707" max="8707" width="7.140625" customWidth="1"/>
    <col min="8708" max="8708" width="15.5703125" customWidth="1"/>
    <col min="8961" max="8961" width="9.85546875" customWidth="1"/>
    <col min="8962" max="8962" width="82.7109375" customWidth="1"/>
    <col min="8963" max="8963" width="7.140625" customWidth="1"/>
    <col min="8964" max="8964" width="15.5703125" customWidth="1"/>
    <col min="9217" max="9217" width="9.85546875" customWidth="1"/>
    <col min="9218" max="9218" width="82.7109375" customWidth="1"/>
    <col min="9219" max="9219" width="7.140625" customWidth="1"/>
    <col min="9220" max="9220" width="15.5703125" customWidth="1"/>
    <col min="9473" max="9473" width="9.85546875" customWidth="1"/>
    <col min="9474" max="9474" width="82.7109375" customWidth="1"/>
    <col min="9475" max="9475" width="7.140625" customWidth="1"/>
    <col min="9476" max="9476" width="15.5703125" customWidth="1"/>
    <col min="9729" max="9729" width="9.85546875" customWidth="1"/>
    <col min="9730" max="9730" width="82.7109375" customWidth="1"/>
    <col min="9731" max="9731" width="7.140625" customWidth="1"/>
    <col min="9732" max="9732" width="15.5703125" customWidth="1"/>
    <col min="9985" max="9985" width="9.85546875" customWidth="1"/>
    <col min="9986" max="9986" width="82.7109375" customWidth="1"/>
    <col min="9987" max="9987" width="7.140625" customWidth="1"/>
    <col min="9988" max="9988" width="15.5703125" customWidth="1"/>
    <col min="10241" max="10241" width="9.85546875" customWidth="1"/>
    <col min="10242" max="10242" width="82.7109375" customWidth="1"/>
    <col min="10243" max="10243" width="7.140625" customWidth="1"/>
    <col min="10244" max="10244" width="15.5703125" customWidth="1"/>
    <col min="10497" max="10497" width="9.85546875" customWidth="1"/>
    <col min="10498" max="10498" width="82.7109375" customWidth="1"/>
    <col min="10499" max="10499" width="7.140625" customWidth="1"/>
    <col min="10500" max="10500" width="15.5703125" customWidth="1"/>
    <col min="10753" max="10753" width="9.85546875" customWidth="1"/>
    <col min="10754" max="10754" width="82.7109375" customWidth="1"/>
    <col min="10755" max="10755" width="7.140625" customWidth="1"/>
    <col min="10756" max="10756" width="15.5703125" customWidth="1"/>
    <col min="11009" max="11009" width="9.85546875" customWidth="1"/>
    <col min="11010" max="11010" width="82.7109375" customWidth="1"/>
    <col min="11011" max="11011" width="7.140625" customWidth="1"/>
    <col min="11012" max="11012" width="15.5703125" customWidth="1"/>
    <col min="11265" max="11265" width="9.85546875" customWidth="1"/>
    <col min="11266" max="11266" width="82.7109375" customWidth="1"/>
    <col min="11267" max="11267" width="7.140625" customWidth="1"/>
    <col min="11268" max="11268" width="15.5703125" customWidth="1"/>
    <col min="11521" max="11521" width="9.85546875" customWidth="1"/>
    <col min="11522" max="11522" width="82.7109375" customWidth="1"/>
    <col min="11523" max="11523" width="7.140625" customWidth="1"/>
    <col min="11524" max="11524" width="15.5703125" customWidth="1"/>
    <col min="11777" max="11777" width="9.85546875" customWidth="1"/>
    <col min="11778" max="11778" width="82.7109375" customWidth="1"/>
    <col min="11779" max="11779" width="7.140625" customWidth="1"/>
    <col min="11780" max="11780" width="15.5703125" customWidth="1"/>
    <col min="12033" max="12033" width="9.85546875" customWidth="1"/>
    <col min="12034" max="12034" width="82.7109375" customWidth="1"/>
    <col min="12035" max="12035" width="7.140625" customWidth="1"/>
    <col min="12036" max="12036" width="15.5703125" customWidth="1"/>
    <col min="12289" max="12289" width="9.85546875" customWidth="1"/>
    <col min="12290" max="12290" width="82.7109375" customWidth="1"/>
    <col min="12291" max="12291" width="7.140625" customWidth="1"/>
    <col min="12292" max="12292" width="15.5703125" customWidth="1"/>
    <col min="12545" max="12545" width="9.85546875" customWidth="1"/>
    <col min="12546" max="12546" width="82.7109375" customWidth="1"/>
    <col min="12547" max="12547" width="7.140625" customWidth="1"/>
    <col min="12548" max="12548" width="15.5703125" customWidth="1"/>
    <col min="12801" max="12801" width="9.85546875" customWidth="1"/>
    <col min="12802" max="12802" width="82.7109375" customWidth="1"/>
    <col min="12803" max="12803" width="7.140625" customWidth="1"/>
    <col min="12804" max="12804" width="15.5703125" customWidth="1"/>
    <col min="13057" max="13057" width="9.85546875" customWidth="1"/>
    <col min="13058" max="13058" width="82.7109375" customWidth="1"/>
    <col min="13059" max="13059" width="7.140625" customWidth="1"/>
    <col min="13060" max="13060" width="15.5703125" customWidth="1"/>
    <col min="13313" max="13313" width="9.85546875" customWidth="1"/>
    <col min="13314" max="13314" width="82.7109375" customWidth="1"/>
    <col min="13315" max="13315" width="7.140625" customWidth="1"/>
    <col min="13316" max="13316" width="15.5703125" customWidth="1"/>
    <col min="13569" max="13569" width="9.85546875" customWidth="1"/>
    <col min="13570" max="13570" width="82.7109375" customWidth="1"/>
    <col min="13571" max="13571" width="7.140625" customWidth="1"/>
    <col min="13572" max="13572" width="15.5703125" customWidth="1"/>
    <col min="13825" max="13825" width="9.85546875" customWidth="1"/>
    <col min="13826" max="13826" width="82.7109375" customWidth="1"/>
    <col min="13827" max="13827" width="7.140625" customWidth="1"/>
    <col min="13828" max="13828" width="15.5703125" customWidth="1"/>
    <col min="14081" max="14081" width="9.85546875" customWidth="1"/>
    <col min="14082" max="14082" width="82.7109375" customWidth="1"/>
    <col min="14083" max="14083" width="7.140625" customWidth="1"/>
    <col min="14084" max="14084" width="15.5703125" customWidth="1"/>
    <col min="14337" max="14337" width="9.85546875" customWidth="1"/>
    <col min="14338" max="14338" width="82.7109375" customWidth="1"/>
    <col min="14339" max="14339" width="7.140625" customWidth="1"/>
    <col min="14340" max="14340" width="15.5703125" customWidth="1"/>
    <col min="14593" max="14593" width="9.85546875" customWidth="1"/>
    <col min="14594" max="14594" width="82.7109375" customWidth="1"/>
    <col min="14595" max="14595" width="7.140625" customWidth="1"/>
    <col min="14596" max="14596" width="15.5703125" customWidth="1"/>
    <col min="14849" max="14849" width="9.85546875" customWidth="1"/>
    <col min="14850" max="14850" width="82.7109375" customWidth="1"/>
    <col min="14851" max="14851" width="7.140625" customWidth="1"/>
    <col min="14852" max="14852" width="15.5703125" customWidth="1"/>
    <col min="15105" max="15105" width="9.85546875" customWidth="1"/>
    <col min="15106" max="15106" width="82.7109375" customWidth="1"/>
    <col min="15107" max="15107" width="7.140625" customWidth="1"/>
    <col min="15108" max="15108" width="15.5703125" customWidth="1"/>
    <col min="15361" max="15361" width="9.85546875" customWidth="1"/>
    <col min="15362" max="15362" width="82.7109375" customWidth="1"/>
    <col min="15363" max="15363" width="7.140625" customWidth="1"/>
    <col min="15364" max="15364" width="15.5703125" customWidth="1"/>
    <col min="15617" max="15617" width="9.85546875" customWidth="1"/>
    <col min="15618" max="15618" width="82.7109375" customWidth="1"/>
    <col min="15619" max="15619" width="7.140625" customWidth="1"/>
    <col min="15620" max="15620" width="15.5703125" customWidth="1"/>
    <col min="15873" max="15873" width="9.85546875" customWidth="1"/>
    <col min="15874" max="15874" width="82.7109375" customWidth="1"/>
    <col min="15875" max="15875" width="7.140625" customWidth="1"/>
    <col min="15876" max="15876" width="15.5703125" customWidth="1"/>
    <col min="16129" max="16129" width="9.85546875" customWidth="1"/>
    <col min="16130" max="16130" width="82.7109375" customWidth="1"/>
    <col min="16131" max="16131" width="7.140625" customWidth="1"/>
    <col min="16132" max="16132" width="15.5703125" customWidth="1"/>
  </cols>
  <sheetData>
    <row r="1" spans="1:4" ht="51" customHeight="1">
      <c r="A1" s="623" t="s">
        <v>31167</v>
      </c>
      <c r="B1" s="623"/>
      <c r="C1" s="623"/>
      <c r="D1" s="623"/>
    </row>
    <row r="2" spans="1:4" ht="22.5" customHeight="1">
      <c r="A2" s="379" t="s">
        <v>31168</v>
      </c>
      <c r="B2" s="380"/>
      <c r="C2" s="624" t="s">
        <v>39597</v>
      </c>
      <c r="D2" s="624"/>
    </row>
    <row r="3" spans="1:4" ht="26.25">
      <c r="A3" s="322" t="s">
        <v>26</v>
      </c>
      <c r="B3" s="323" t="s">
        <v>25</v>
      </c>
      <c r="C3" s="324" t="s">
        <v>8164</v>
      </c>
      <c r="D3" s="325" t="s">
        <v>12030</v>
      </c>
    </row>
    <row r="4" spans="1:4">
      <c r="A4" s="326">
        <v>1000000</v>
      </c>
      <c r="B4" s="327" t="s">
        <v>11698</v>
      </c>
      <c r="C4" s="328"/>
      <c r="D4" s="329"/>
    </row>
    <row r="5" spans="1:4" outlineLevel="1">
      <c r="A5" s="330">
        <v>1001000</v>
      </c>
      <c r="B5" s="331" t="s">
        <v>266</v>
      </c>
      <c r="C5" s="332" t="s">
        <v>12031</v>
      </c>
      <c r="D5" s="333" t="s">
        <v>12031</v>
      </c>
    </row>
    <row r="6" spans="1:4" ht="23.25" outlineLevel="1">
      <c r="A6" s="330">
        <v>1001001</v>
      </c>
      <c r="B6" s="331" t="s">
        <v>12032</v>
      </c>
      <c r="C6" s="332" t="s">
        <v>16</v>
      </c>
      <c r="D6" s="333">
        <v>1.75</v>
      </c>
    </row>
    <row r="7" spans="1:4" ht="23.25">
      <c r="A7" s="330">
        <v>1001002</v>
      </c>
      <c r="B7" s="331" t="s">
        <v>12033</v>
      </c>
      <c r="C7" s="332" t="s">
        <v>14</v>
      </c>
      <c r="D7" s="333">
        <v>57.36</v>
      </c>
    </row>
    <row r="8" spans="1:4" ht="23.25" outlineLevel="1">
      <c r="A8" s="330">
        <v>1001003</v>
      </c>
      <c r="B8" s="331" t="s">
        <v>12034</v>
      </c>
      <c r="C8" s="332" t="s">
        <v>14</v>
      </c>
      <c r="D8" s="333">
        <v>159.46</v>
      </c>
    </row>
    <row r="9" spans="1:4" ht="23.25" outlineLevel="1">
      <c r="A9" s="330">
        <v>1001004</v>
      </c>
      <c r="B9" s="331" t="s">
        <v>12035</v>
      </c>
      <c r="C9" s="332" t="s">
        <v>14</v>
      </c>
      <c r="D9" s="333">
        <v>189.97</v>
      </c>
    </row>
    <row r="10" spans="1:4" ht="23.25">
      <c r="A10" s="330">
        <v>1001005</v>
      </c>
      <c r="B10" s="331" t="s">
        <v>12036</v>
      </c>
      <c r="C10" s="332" t="s">
        <v>18</v>
      </c>
      <c r="D10" s="333">
        <v>12.27</v>
      </c>
    </row>
    <row r="11" spans="1:4" ht="23.25" outlineLevel="1">
      <c r="A11" s="330">
        <v>1001006</v>
      </c>
      <c r="B11" s="331" t="s">
        <v>12037</v>
      </c>
      <c r="C11" s="332" t="s">
        <v>18</v>
      </c>
      <c r="D11" s="333">
        <v>52.84</v>
      </c>
    </row>
    <row r="12" spans="1:4" ht="23.25" outlineLevel="1">
      <c r="A12" s="330">
        <v>1001007</v>
      </c>
      <c r="B12" s="331" t="s">
        <v>118</v>
      </c>
      <c r="C12" s="332" t="s">
        <v>18</v>
      </c>
      <c r="D12" s="333">
        <v>165.25</v>
      </c>
    </row>
    <row r="13" spans="1:4" ht="23.25">
      <c r="A13" s="330">
        <v>1001008</v>
      </c>
      <c r="B13" s="331" t="s">
        <v>12038</v>
      </c>
      <c r="C13" s="332" t="s">
        <v>16</v>
      </c>
      <c r="D13" s="333">
        <v>6.13</v>
      </c>
    </row>
    <row r="14" spans="1:4" ht="23.25" outlineLevel="1">
      <c r="A14" s="330">
        <v>1001009</v>
      </c>
      <c r="B14" s="331" t="s">
        <v>12039</v>
      </c>
      <c r="C14" s="332" t="s">
        <v>14</v>
      </c>
      <c r="D14" s="333">
        <v>73.52</v>
      </c>
    </row>
    <row r="15" spans="1:4" outlineLevel="1">
      <c r="A15" s="330">
        <v>1001010</v>
      </c>
      <c r="B15" s="331" t="s">
        <v>12040</v>
      </c>
      <c r="C15" s="332" t="s">
        <v>341</v>
      </c>
      <c r="D15" s="333">
        <v>1.71</v>
      </c>
    </row>
    <row r="16" spans="1:4" ht="23.25">
      <c r="A16" s="330">
        <v>1001020</v>
      </c>
      <c r="B16" s="331" t="s">
        <v>12041</v>
      </c>
      <c r="C16" s="332" t="s">
        <v>14</v>
      </c>
      <c r="D16" s="333">
        <v>222.81</v>
      </c>
    </row>
    <row r="17" spans="1:4" ht="23.25" outlineLevel="1">
      <c r="A17" s="330">
        <v>1001021</v>
      </c>
      <c r="B17" s="331" t="s">
        <v>267</v>
      </c>
      <c r="C17" s="332" t="s">
        <v>14</v>
      </c>
      <c r="D17" s="333">
        <v>577.39</v>
      </c>
    </row>
    <row r="18" spans="1:4" ht="23.25" outlineLevel="1">
      <c r="A18" s="330">
        <v>1001022</v>
      </c>
      <c r="B18" s="331" t="s">
        <v>336</v>
      </c>
      <c r="C18" s="332" t="s">
        <v>14</v>
      </c>
      <c r="D18" s="333">
        <v>721.74</v>
      </c>
    </row>
    <row r="19" spans="1:4" ht="23.25">
      <c r="A19" s="330">
        <v>1001023</v>
      </c>
      <c r="B19" s="331" t="s">
        <v>12042</v>
      </c>
      <c r="C19" s="332" t="s">
        <v>14</v>
      </c>
      <c r="D19" s="333">
        <v>866.09</v>
      </c>
    </row>
    <row r="20" spans="1:4" outlineLevel="1">
      <c r="A20" s="330">
        <v>1001024</v>
      </c>
      <c r="B20" s="331" t="s">
        <v>12043</v>
      </c>
      <c r="C20" s="332" t="s">
        <v>14</v>
      </c>
      <c r="D20" s="333">
        <v>1010.44</v>
      </c>
    </row>
    <row r="21" spans="1:4" outlineLevel="1">
      <c r="A21" s="330">
        <v>1002000</v>
      </c>
      <c r="B21" s="331" t="s">
        <v>12044</v>
      </c>
      <c r="C21" s="332" t="s">
        <v>12031</v>
      </c>
      <c r="D21" s="333" t="s">
        <v>12031</v>
      </c>
    </row>
    <row r="22" spans="1:4">
      <c r="A22" s="330">
        <v>1002001</v>
      </c>
      <c r="B22" s="331" t="s">
        <v>74</v>
      </c>
      <c r="C22" s="332" t="s">
        <v>18</v>
      </c>
      <c r="D22" s="333">
        <v>49.02</v>
      </c>
    </row>
    <row r="23" spans="1:4" outlineLevel="1">
      <c r="A23" s="330">
        <v>1002002</v>
      </c>
      <c r="B23" s="331" t="s">
        <v>12045</v>
      </c>
      <c r="C23" s="332" t="s">
        <v>18</v>
      </c>
      <c r="D23" s="333">
        <v>61.27</v>
      </c>
    </row>
    <row r="24" spans="1:4" outlineLevel="1">
      <c r="A24" s="330">
        <v>1002005</v>
      </c>
      <c r="B24" s="331" t="s">
        <v>21349</v>
      </c>
      <c r="C24" s="332" t="s">
        <v>18</v>
      </c>
      <c r="D24" s="333">
        <v>43.62</v>
      </c>
    </row>
    <row r="25" spans="1:4" ht="23.25">
      <c r="A25" s="330">
        <v>1002010</v>
      </c>
      <c r="B25" s="331" t="s">
        <v>12047</v>
      </c>
      <c r="C25" s="332" t="s">
        <v>18</v>
      </c>
      <c r="D25" s="333">
        <v>17.18</v>
      </c>
    </row>
    <row r="26" spans="1:4" outlineLevel="1">
      <c r="A26" s="330">
        <v>1002011</v>
      </c>
      <c r="B26" s="331" t="s">
        <v>12048</v>
      </c>
      <c r="C26" s="332" t="s">
        <v>18</v>
      </c>
      <c r="D26" s="333">
        <v>41.32</v>
      </c>
    </row>
    <row r="27" spans="1:4">
      <c r="A27" s="330">
        <v>1003000</v>
      </c>
      <c r="B27" s="331" t="s">
        <v>12049</v>
      </c>
      <c r="C27" s="332" t="s">
        <v>12031</v>
      </c>
      <c r="D27" s="333" t="s">
        <v>12031</v>
      </c>
    </row>
    <row r="28" spans="1:4" outlineLevel="1">
      <c r="A28" s="330">
        <v>1003001</v>
      </c>
      <c r="B28" s="331" t="s">
        <v>12045</v>
      </c>
      <c r="C28" s="332" t="s">
        <v>18</v>
      </c>
      <c r="D28" s="333">
        <v>17.73</v>
      </c>
    </row>
    <row r="29" spans="1:4">
      <c r="A29" s="330">
        <v>1003002</v>
      </c>
      <c r="B29" s="331" t="s">
        <v>12050</v>
      </c>
      <c r="C29" s="332" t="s">
        <v>18</v>
      </c>
      <c r="D29" s="333">
        <v>20.88</v>
      </c>
    </row>
    <row r="30" spans="1:4" ht="23.25" outlineLevel="1">
      <c r="A30" s="330">
        <v>1003003</v>
      </c>
      <c r="B30" s="331" t="s">
        <v>12051</v>
      </c>
      <c r="C30" s="332" t="s">
        <v>18</v>
      </c>
      <c r="D30" s="333">
        <v>28.29</v>
      </c>
    </row>
    <row r="31" spans="1:4" ht="23.25">
      <c r="A31" s="330">
        <v>1003005</v>
      </c>
      <c r="B31" s="331" t="s">
        <v>270</v>
      </c>
      <c r="C31" s="332" t="s">
        <v>18</v>
      </c>
      <c r="D31" s="333">
        <v>31.97</v>
      </c>
    </row>
    <row r="32" spans="1:4" outlineLevel="1">
      <c r="A32" s="330">
        <v>1003006</v>
      </c>
      <c r="B32" s="331" t="s">
        <v>12046</v>
      </c>
      <c r="C32" s="332" t="s">
        <v>18</v>
      </c>
      <c r="D32" s="333">
        <v>7.9</v>
      </c>
    </row>
    <row r="33" spans="1:4" outlineLevel="1">
      <c r="A33" s="330">
        <v>1003010</v>
      </c>
      <c r="B33" s="331" t="s">
        <v>12052</v>
      </c>
      <c r="C33" s="332" t="s">
        <v>341</v>
      </c>
      <c r="D33" s="333">
        <v>3.06</v>
      </c>
    </row>
    <row r="34" spans="1:4">
      <c r="A34" s="330">
        <v>1004000</v>
      </c>
      <c r="B34" s="331" t="s">
        <v>12053</v>
      </c>
      <c r="C34" s="332" t="s">
        <v>12031</v>
      </c>
      <c r="D34" s="333" t="s">
        <v>12031</v>
      </c>
    </row>
    <row r="35" spans="1:4" outlineLevel="1">
      <c r="A35" s="330">
        <v>1004001</v>
      </c>
      <c r="B35" s="331" t="s">
        <v>21488</v>
      </c>
      <c r="C35" s="332" t="s">
        <v>18</v>
      </c>
      <c r="D35" s="333">
        <v>78.180000000000007</v>
      </c>
    </row>
    <row r="36" spans="1:4" outlineLevel="1">
      <c r="A36" s="330">
        <v>1004002</v>
      </c>
      <c r="B36" s="331" t="s">
        <v>29568</v>
      </c>
      <c r="C36" s="332" t="s">
        <v>18</v>
      </c>
      <c r="D36" s="333">
        <v>85.78</v>
      </c>
    </row>
    <row r="37" spans="1:4" outlineLevel="1">
      <c r="A37" s="330">
        <v>1004005</v>
      </c>
      <c r="B37" s="331" t="s">
        <v>12054</v>
      </c>
      <c r="C37" s="332" t="s">
        <v>16</v>
      </c>
      <c r="D37" s="333">
        <v>131.19</v>
      </c>
    </row>
    <row r="38" spans="1:4">
      <c r="A38" s="330">
        <v>1004006</v>
      </c>
      <c r="B38" s="331" t="s">
        <v>12055</v>
      </c>
      <c r="C38" s="332" t="s">
        <v>16</v>
      </c>
      <c r="D38" s="333">
        <v>75.5</v>
      </c>
    </row>
    <row r="39" spans="1:4" outlineLevel="1">
      <c r="A39" s="330">
        <v>1004010</v>
      </c>
      <c r="B39" s="331" t="s">
        <v>64</v>
      </c>
      <c r="C39" s="332" t="s">
        <v>16</v>
      </c>
      <c r="D39" s="333">
        <v>6.13</v>
      </c>
    </row>
    <row r="40" spans="1:4" outlineLevel="1">
      <c r="A40" s="330">
        <v>1004014</v>
      </c>
      <c r="B40" s="331" t="s">
        <v>12056</v>
      </c>
      <c r="C40" s="332" t="s">
        <v>18</v>
      </c>
      <c r="D40" s="333">
        <v>153.44999999999999</v>
      </c>
    </row>
    <row r="41" spans="1:4" outlineLevel="1">
      <c r="A41" s="330">
        <v>1004015</v>
      </c>
      <c r="B41" s="331" t="s">
        <v>368</v>
      </c>
      <c r="C41" s="332" t="s">
        <v>18</v>
      </c>
      <c r="D41" s="333">
        <v>232.58</v>
      </c>
    </row>
    <row r="42" spans="1:4">
      <c r="A42" s="330">
        <v>1004016</v>
      </c>
      <c r="B42" s="331" t="s">
        <v>21489</v>
      </c>
      <c r="C42" s="332" t="s">
        <v>18</v>
      </c>
      <c r="D42" s="333">
        <v>548.82000000000005</v>
      </c>
    </row>
    <row r="43" spans="1:4" outlineLevel="1">
      <c r="A43" s="330">
        <v>1004017</v>
      </c>
      <c r="B43" s="331" t="s">
        <v>21490</v>
      </c>
      <c r="C43" s="332" t="s">
        <v>18</v>
      </c>
      <c r="D43" s="333">
        <v>485.13</v>
      </c>
    </row>
    <row r="44" spans="1:4" ht="34.5" outlineLevel="1">
      <c r="A44" s="330">
        <v>1004020</v>
      </c>
      <c r="B44" s="331" t="s">
        <v>29569</v>
      </c>
      <c r="C44" s="332" t="s">
        <v>13</v>
      </c>
      <c r="D44" s="333">
        <v>17.02</v>
      </c>
    </row>
    <row r="45" spans="1:4" ht="34.5" outlineLevel="1">
      <c r="A45" s="330">
        <v>1004021</v>
      </c>
      <c r="B45" s="331" t="s">
        <v>29570</v>
      </c>
      <c r="C45" s="332" t="s">
        <v>13</v>
      </c>
      <c r="D45" s="333">
        <v>18.079999999999998</v>
      </c>
    </row>
    <row r="46" spans="1:4" ht="34.5">
      <c r="A46" s="330">
        <v>1004022</v>
      </c>
      <c r="B46" s="331" t="s">
        <v>29571</v>
      </c>
      <c r="C46" s="332" t="s">
        <v>13</v>
      </c>
      <c r="D46" s="333">
        <v>20.22</v>
      </c>
    </row>
    <row r="47" spans="1:4" ht="34.5" outlineLevel="1">
      <c r="A47" s="330">
        <v>1004023</v>
      </c>
      <c r="B47" s="331" t="s">
        <v>29572</v>
      </c>
      <c r="C47" s="332" t="s">
        <v>13</v>
      </c>
      <c r="D47" s="333">
        <v>31.4</v>
      </c>
    </row>
    <row r="48" spans="1:4" outlineLevel="1">
      <c r="A48" s="330">
        <v>1004026</v>
      </c>
      <c r="B48" s="331" t="s">
        <v>12057</v>
      </c>
      <c r="C48" s="332" t="s">
        <v>13</v>
      </c>
      <c r="D48" s="333">
        <v>88.95</v>
      </c>
    </row>
    <row r="49" spans="1:4" outlineLevel="1">
      <c r="A49" s="330">
        <v>1004027</v>
      </c>
      <c r="B49" s="331" t="s">
        <v>12058</v>
      </c>
      <c r="C49" s="332" t="s">
        <v>13</v>
      </c>
      <c r="D49" s="333">
        <v>110.84</v>
      </c>
    </row>
    <row r="50" spans="1:4">
      <c r="A50" s="330">
        <v>1004030</v>
      </c>
      <c r="B50" s="331" t="s">
        <v>12059</v>
      </c>
      <c r="C50" s="332" t="s">
        <v>13</v>
      </c>
      <c r="D50" s="333">
        <v>72.05</v>
      </c>
    </row>
    <row r="51" spans="1:4" outlineLevel="1">
      <c r="A51" s="330">
        <v>1004031</v>
      </c>
      <c r="B51" s="331" t="s">
        <v>12060</v>
      </c>
      <c r="C51" s="332" t="s">
        <v>13</v>
      </c>
      <c r="D51" s="333">
        <v>103.74</v>
      </c>
    </row>
    <row r="52" spans="1:4">
      <c r="A52" s="330">
        <v>1004032</v>
      </c>
      <c r="B52" s="331" t="s">
        <v>12061</v>
      </c>
      <c r="C52" s="332" t="s">
        <v>13</v>
      </c>
      <c r="D52" s="333">
        <v>140.41</v>
      </c>
    </row>
    <row r="53" spans="1:4" outlineLevel="1">
      <c r="A53" s="330">
        <v>1004033</v>
      </c>
      <c r="B53" s="331" t="s">
        <v>12062</v>
      </c>
      <c r="C53" s="332" t="s">
        <v>13</v>
      </c>
      <c r="D53" s="333">
        <v>183.8</v>
      </c>
    </row>
    <row r="54" spans="1:4">
      <c r="A54" s="330">
        <v>1004035</v>
      </c>
      <c r="B54" s="331" t="s">
        <v>12063</v>
      </c>
      <c r="C54" s="332" t="s">
        <v>13</v>
      </c>
      <c r="D54" s="333">
        <v>422.54</v>
      </c>
    </row>
    <row r="55" spans="1:4" outlineLevel="1">
      <c r="A55" s="330">
        <v>1004037</v>
      </c>
      <c r="B55" s="331" t="s">
        <v>12064</v>
      </c>
      <c r="C55" s="332" t="s">
        <v>13</v>
      </c>
      <c r="D55" s="333">
        <v>570.99</v>
      </c>
    </row>
    <row r="56" spans="1:4">
      <c r="A56" s="330">
        <v>1004039</v>
      </c>
      <c r="B56" s="331" t="s">
        <v>12065</v>
      </c>
      <c r="C56" s="332" t="s">
        <v>13</v>
      </c>
      <c r="D56" s="333">
        <v>872.19</v>
      </c>
    </row>
    <row r="57" spans="1:4" outlineLevel="1">
      <c r="A57" s="330">
        <v>1004048</v>
      </c>
      <c r="B57" s="331" t="s">
        <v>29573</v>
      </c>
      <c r="C57" s="332" t="s">
        <v>18</v>
      </c>
      <c r="D57" s="333">
        <v>66.17</v>
      </c>
    </row>
    <row r="58" spans="1:4" outlineLevel="1">
      <c r="A58" s="330">
        <v>1004049</v>
      </c>
      <c r="B58" s="331" t="s">
        <v>29574</v>
      </c>
      <c r="C58" s="332" t="s">
        <v>18</v>
      </c>
      <c r="D58" s="333">
        <v>582.79999999999995</v>
      </c>
    </row>
    <row r="59" spans="1:4" ht="23.25">
      <c r="A59" s="330">
        <v>1004050</v>
      </c>
      <c r="B59" s="331" t="s">
        <v>29575</v>
      </c>
      <c r="C59" s="332" t="s">
        <v>16</v>
      </c>
      <c r="D59" s="333">
        <v>298.55</v>
      </c>
    </row>
    <row r="60" spans="1:4" ht="23.25" outlineLevel="1">
      <c r="A60" s="330">
        <v>1004051</v>
      </c>
      <c r="B60" s="331" t="s">
        <v>29576</v>
      </c>
      <c r="C60" s="332" t="s">
        <v>16</v>
      </c>
      <c r="D60" s="333">
        <v>423.28</v>
      </c>
    </row>
    <row r="61" spans="1:4" outlineLevel="1">
      <c r="A61" s="330">
        <v>1004052</v>
      </c>
      <c r="B61" s="331" t="s">
        <v>29577</v>
      </c>
      <c r="C61" s="332" t="s">
        <v>16</v>
      </c>
      <c r="D61" s="333">
        <v>265.25</v>
      </c>
    </row>
    <row r="62" spans="1:4">
      <c r="A62" s="330">
        <v>1004070</v>
      </c>
      <c r="B62" s="331" t="s">
        <v>21491</v>
      </c>
      <c r="C62" s="332" t="s">
        <v>18</v>
      </c>
      <c r="D62" s="333">
        <v>244.83</v>
      </c>
    </row>
    <row r="63" spans="1:4" outlineLevel="1">
      <c r="A63" s="330">
        <v>1004071</v>
      </c>
      <c r="B63" s="331" t="s">
        <v>21492</v>
      </c>
      <c r="C63" s="332" t="s">
        <v>18</v>
      </c>
      <c r="D63" s="333">
        <v>285.66000000000003</v>
      </c>
    </row>
    <row r="64" spans="1:4">
      <c r="A64" s="330">
        <v>1004075</v>
      </c>
      <c r="B64" s="331" t="s">
        <v>21493</v>
      </c>
      <c r="C64" s="332" t="s">
        <v>16</v>
      </c>
      <c r="D64" s="333">
        <v>11.3</v>
      </c>
    </row>
    <row r="65" spans="1:4" ht="23.25" outlineLevel="1">
      <c r="A65" s="330">
        <v>1004076</v>
      </c>
      <c r="B65" s="331" t="s">
        <v>21494</v>
      </c>
      <c r="C65" s="332" t="s">
        <v>16</v>
      </c>
      <c r="D65" s="333">
        <v>37.28</v>
      </c>
    </row>
    <row r="66" spans="1:4" ht="34.5" outlineLevel="1">
      <c r="A66" s="330">
        <v>1004077</v>
      </c>
      <c r="B66" s="331" t="s">
        <v>21495</v>
      </c>
      <c r="C66" s="332" t="s">
        <v>16</v>
      </c>
      <c r="D66" s="333">
        <v>22.7</v>
      </c>
    </row>
    <row r="67" spans="1:4" ht="34.5" customHeight="1" outlineLevel="1">
      <c r="A67" s="330">
        <v>1004078</v>
      </c>
      <c r="B67" s="331" t="s">
        <v>29578</v>
      </c>
      <c r="C67" s="332" t="s">
        <v>16</v>
      </c>
      <c r="D67" s="333">
        <v>39.840000000000003</v>
      </c>
    </row>
    <row r="68" spans="1:4" outlineLevel="1">
      <c r="A68" s="330">
        <v>1004080</v>
      </c>
      <c r="B68" s="331" t="s">
        <v>21496</v>
      </c>
      <c r="C68" s="332" t="s">
        <v>18</v>
      </c>
      <c r="D68" s="333">
        <v>16.760000000000002</v>
      </c>
    </row>
    <row r="69" spans="1:4" outlineLevel="1">
      <c r="A69" s="330">
        <v>1005000</v>
      </c>
      <c r="B69" s="331" t="s">
        <v>12066</v>
      </c>
      <c r="C69" s="332" t="s">
        <v>12031</v>
      </c>
      <c r="D69" s="333" t="s">
        <v>12031</v>
      </c>
    </row>
    <row r="70" spans="1:4" outlineLevel="1">
      <c r="A70" s="330">
        <v>1005001</v>
      </c>
      <c r="B70" s="331" t="s">
        <v>12067</v>
      </c>
      <c r="C70" s="332" t="s">
        <v>16</v>
      </c>
      <c r="D70" s="333">
        <v>87.46</v>
      </c>
    </row>
    <row r="71" spans="1:4">
      <c r="A71" s="330">
        <v>1005002</v>
      </c>
      <c r="B71" s="331" t="s">
        <v>69</v>
      </c>
      <c r="C71" s="332" t="s">
        <v>16</v>
      </c>
      <c r="D71" s="333">
        <v>97.09</v>
      </c>
    </row>
    <row r="72" spans="1:4" ht="23.25" outlineLevel="1">
      <c r="A72" s="330">
        <v>1005005</v>
      </c>
      <c r="B72" s="331" t="s">
        <v>12068</v>
      </c>
      <c r="C72" s="332" t="s">
        <v>16</v>
      </c>
      <c r="D72" s="333">
        <v>170.27</v>
      </c>
    </row>
    <row r="73" spans="1:4" outlineLevel="1">
      <c r="A73" s="330">
        <v>1005006</v>
      </c>
      <c r="B73" s="331" t="s">
        <v>24</v>
      </c>
      <c r="C73" s="332" t="s">
        <v>16</v>
      </c>
      <c r="D73" s="333">
        <v>293.66000000000003</v>
      </c>
    </row>
    <row r="74" spans="1:4" outlineLevel="1">
      <c r="A74" s="330">
        <v>1005007</v>
      </c>
      <c r="B74" s="331" t="s">
        <v>23</v>
      </c>
      <c r="C74" s="332" t="s">
        <v>16</v>
      </c>
      <c r="D74" s="333">
        <v>283.18</v>
      </c>
    </row>
    <row r="75" spans="1:4">
      <c r="A75" s="330">
        <v>1005040</v>
      </c>
      <c r="B75" s="331" t="s">
        <v>12069</v>
      </c>
      <c r="C75" s="332" t="s">
        <v>16</v>
      </c>
      <c r="D75" s="333">
        <v>32</v>
      </c>
    </row>
    <row r="76" spans="1:4" outlineLevel="1">
      <c r="A76" s="326">
        <v>2000000</v>
      </c>
      <c r="B76" s="327" t="s">
        <v>12070</v>
      </c>
      <c r="C76" s="328"/>
      <c r="D76" s="329"/>
    </row>
    <row r="77" spans="1:4" outlineLevel="1">
      <c r="A77" s="330">
        <v>2001000</v>
      </c>
      <c r="B77" s="331" t="s">
        <v>12071</v>
      </c>
      <c r="C77" s="332" t="s">
        <v>12031</v>
      </c>
      <c r="D77" s="333" t="s">
        <v>12031</v>
      </c>
    </row>
    <row r="78" spans="1:4" outlineLevel="1">
      <c r="A78" s="330">
        <v>2001001</v>
      </c>
      <c r="B78" s="331" t="s">
        <v>238</v>
      </c>
      <c r="C78" s="332" t="s">
        <v>13</v>
      </c>
      <c r="D78" s="333">
        <v>62.2</v>
      </c>
    </row>
    <row r="79" spans="1:4">
      <c r="A79" s="330">
        <v>2001002</v>
      </c>
      <c r="B79" s="331" t="s">
        <v>12072</v>
      </c>
      <c r="C79" s="332" t="s">
        <v>13</v>
      </c>
      <c r="D79" s="333">
        <v>94.26</v>
      </c>
    </row>
    <row r="80" spans="1:4" outlineLevel="1">
      <c r="A80" s="330">
        <v>2001003</v>
      </c>
      <c r="B80" s="331" t="s">
        <v>237</v>
      </c>
      <c r="C80" s="332" t="s">
        <v>13</v>
      </c>
      <c r="D80" s="333">
        <v>140.12</v>
      </c>
    </row>
    <row r="81" spans="1:4" outlineLevel="1">
      <c r="A81" s="330">
        <v>2001005</v>
      </c>
      <c r="B81" s="331" t="s">
        <v>12073</v>
      </c>
      <c r="C81" s="332" t="s">
        <v>13</v>
      </c>
      <c r="D81" s="333">
        <v>64.5</v>
      </c>
    </row>
    <row r="82" spans="1:4" outlineLevel="1">
      <c r="A82" s="330">
        <v>2001006</v>
      </c>
      <c r="B82" s="331" t="s">
        <v>12074</v>
      </c>
      <c r="C82" s="332" t="s">
        <v>13</v>
      </c>
      <c r="D82" s="333">
        <v>85.81</v>
      </c>
    </row>
    <row r="83" spans="1:4" outlineLevel="1">
      <c r="A83" s="330">
        <v>2001007</v>
      </c>
      <c r="B83" s="331" t="s">
        <v>12075</v>
      </c>
      <c r="C83" s="332" t="s">
        <v>13</v>
      </c>
      <c r="D83" s="333">
        <v>111.5</v>
      </c>
    </row>
    <row r="84" spans="1:4" outlineLevel="1">
      <c r="A84" s="330">
        <v>2001008</v>
      </c>
      <c r="B84" s="331" t="s">
        <v>12076</v>
      </c>
      <c r="C84" s="332" t="s">
        <v>13</v>
      </c>
      <c r="D84" s="333">
        <v>144.34</v>
      </c>
    </row>
    <row r="85" spans="1:4" outlineLevel="1">
      <c r="A85" s="330">
        <v>2001020</v>
      </c>
      <c r="B85" s="331" t="s">
        <v>12077</v>
      </c>
      <c r="C85" s="332" t="s">
        <v>18</v>
      </c>
      <c r="D85" s="333">
        <v>590.04999999999995</v>
      </c>
    </row>
    <row r="86" spans="1:4">
      <c r="A86" s="330">
        <v>2001034</v>
      </c>
      <c r="B86" s="331" t="s">
        <v>12078</v>
      </c>
      <c r="C86" s="332" t="s">
        <v>18</v>
      </c>
      <c r="D86" s="333">
        <v>828.47</v>
      </c>
    </row>
    <row r="87" spans="1:4" outlineLevel="1">
      <c r="A87" s="330">
        <v>2001043</v>
      </c>
      <c r="B87" s="331" t="s">
        <v>12079</v>
      </c>
      <c r="C87" s="332" t="s">
        <v>14</v>
      </c>
      <c r="D87" s="333">
        <v>41.72</v>
      </c>
    </row>
    <row r="88" spans="1:4">
      <c r="A88" s="330">
        <v>2001044</v>
      </c>
      <c r="B88" s="331" t="s">
        <v>12080</v>
      </c>
      <c r="C88" s="332" t="s">
        <v>14</v>
      </c>
      <c r="D88" s="333">
        <v>48.77</v>
      </c>
    </row>
    <row r="89" spans="1:4" outlineLevel="1">
      <c r="A89" s="330">
        <v>2001045</v>
      </c>
      <c r="B89" s="331" t="s">
        <v>12081</v>
      </c>
      <c r="C89" s="332" t="s">
        <v>14</v>
      </c>
      <c r="D89" s="333">
        <v>57.7</v>
      </c>
    </row>
    <row r="90" spans="1:4">
      <c r="A90" s="330">
        <v>2001046</v>
      </c>
      <c r="B90" s="331" t="s">
        <v>12082</v>
      </c>
      <c r="C90" s="332" t="s">
        <v>14</v>
      </c>
      <c r="D90" s="333">
        <v>67.959999999999994</v>
      </c>
    </row>
    <row r="91" spans="1:4" outlineLevel="1">
      <c r="A91" s="330">
        <v>2001047</v>
      </c>
      <c r="B91" s="331" t="s">
        <v>12083</v>
      </c>
      <c r="C91" s="332" t="s">
        <v>14</v>
      </c>
      <c r="D91" s="333">
        <v>76.25</v>
      </c>
    </row>
    <row r="92" spans="1:4">
      <c r="A92" s="330">
        <v>2001048</v>
      </c>
      <c r="B92" s="331" t="s">
        <v>21350</v>
      </c>
      <c r="C92" s="332" t="s">
        <v>14</v>
      </c>
      <c r="D92" s="333">
        <v>70.239999999999995</v>
      </c>
    </row>
    <row r="93" spans="1:4" outlineLevel="1">
      <c r="A93" s="330">
        <v>2001051</v>
      </c>
      <c r="B93" s="331" t="s">
        <v>12084</v>
      </c>
      <c r="C93" s="332" t="s">
        <v>13</v>
      </c>
      <c r="D93" s="333">
        <v>47</v>
      </c>
    </row>
    <row r="94" spans="1:4" outlineLevel="1">
      <c r="A94" s="330">
        <v>2001052</v>
      </c>
      <c r="B94" s="331" t="s">
        <v>12085</v>
      </c>
      <c r="C94" s="332" t="s">
        <v>13</v>
      </c>
      <c r="D94" s="333">
        <v>60.91</v>
      </c>
    </row>
    <row r="95" spans="1:4" outlineLevel="1">
      <c r="A95" s="330">
        <v>2001053</v>
      </c>
      <c r="B95" s="331" t="s">
        <v>12086</v>
      </c>
      <c r="C95" s="332" t="s">
        <v>13</v>
      </c>
      <c r="D95" s="333">
        <v>77.38</v>
      </c>
    </row>
    <row r="96" spans="1:4" outlineLevel="1">
      <c r="A96" s="330">
        <v>2001055</v>
      </c>
      <c r="B96" s="331" t="s">
        <v>12087</v>
      </c>
      <c r="C96" s="332" t="s">
        <v>13</v>
      </c>
      <c r="D96" s="333">
        <v>104.22</v>
      </c>
    </row>
    <row r="97" spans="1:4" outlineLevel="1">
      <c r="A97" s="330">
        <v>2001056</v>
      </c>
      <c r="B97" s="331" t="s">
        <v>12088</v>
      </c>
      <c r="C97" s="332" t="s">
        <v>13</v>
      </c>
      <c r="D97" s="333">
        <v>359.85</v>
      </c>
    </row>
    <row r="98" spans="1:4" outlineLevel="1">
      <c r="A98" s="330">
        <v>2001060</v>
      </c>
      <c r="B98" s="331" t="s">
        <v>12089</v>
      </c>
      <c r="C98" s="332" t="s">
        <v>13</v>
      </c>
      <c r="D98" s="333">
        <v>416.86</v>
      </c>
    </row>
    <row r="99" spans="1:4">
      <c r="A99" s="330">
        <v>2001061</v>
      </c>
      <c r="B99" s="331" t="s">
        <v>12090</v>
      </c>
      <c r="C99" s="332" t="s">
        <v>13</v>
      </c>
      <c r="D99" s="333">
        <v>461.2</v>
      </c>
    </row>
    <row r="100" spans="1:4" outlineLevel="1">
      <c r="A100" s="330">
        <v>2001062</v>
      </c>
      <c r="B100" s="331" t="s">
        <v>12091</v>
      </c>
      <c r="C100" s="332" t="s">
        <v>13</v>
      </c>
      <c r="D100" s="333">
        <v>528.04</v>
      </c>
    </row>
    <row r="101" spans="1:4" outlineLevel="1">
      <c r="A101" s="330">
        <v>2001063</v>
      </c>
      <c r="B101" s="331" t="s">
        <v>12092</v>
      </c>
      <c r="C101" s="332" t="s">
        <v>13</v>
      </c>
      <c r="D101" s="333">
        <v>657.01</v>
      </c>
    </row>
    <row r="102" spans="1:4" ht="23.25" outlineLevel="1">
      <c r="A102" s="330">
        <v>2001070</v>
      </c>
      <c r="B102" s="331" t="s">
        <v>12093</v>
      </c>
      <c r="C102" s="332" t="s">
        <v>13</v>
      </c>
      <c r="D102" s="333">
        <v>373.23</v>
      </c>
    </row>
    <row r="103" spans="1:4" ht="23.25" outlineLevel="1">
      <c r="A103" s="330">
        <v>2001071</v>
      </c>
      <c r="B103" s="331" t="s">
        <v>12094</v>
      </c>
      <c r="C103" s="332" t="s">
        <v>13</v>
      </c>
      <c r="D103" s="333">
        <v>547.77</v>
      </c>
    </row>
    <row r="104" spans="1:4" outlineLevel="1">
      <c r="A104" s="330">
        <v>2001072</v>
      </c>
      <c r="B104" s="331" t="s">
        <v>12095</v>
      </c>
      <c r="C104" s="332" t="s">
        <v>13</v>
      </c>
      <c r="D104" s="333">
        <v>2147.6799999999998</v>
      </c>
    </row>
    <row r="105" spans="1:4" outlineLevel="1">
      <c r="A105" s="330">
        <v>2001073</v>
      </c>
      <c r="B105" s="331" t="s">
        <v>12096</v>
      </c>
      <c r="C105" s="332" t="s">
        <v>14</v>
      </c>
      <c r="D105" s="333">
        <v>223.17</v>
      </c>
    </row>
    <row r="106" spans="1:4">
      <c r="A106" s="330">
        <v>2001074</v>
      </c>
      <c r="B106" s="331" t="s">
        <v>12097</v>
      </c>
      <c r="C106" s="332" t="s">
        <v>14</v>
      </c>
      <c r="D106" s="333">
        <v>259.27</v>
      </c>
    </row>
    <row r="107" spans="1:4" outlineLevel="1">
      <c r="A107" s="330">
        <v>2001075</v>
      </c>
      <c r="B107" s="331" t="s">
        <v>12098</v>
      </c>
      <c r="C107" s="332" t="s">
        <v>14</v>
      </c>
      <c r="D107" s="333">
        <v>271.77</v>
      </c>
    </row>
    <row r="108" spans="1:4">
      <c r="A108" s="330">
        <v>2001076</v>
      </c>
      <c r="B108" s="331" t="s">
        <v>12099</v>
      </c>
      <c r="C108" s="332" t="s">
        <v>14</v>
      </c>
      <c r="D108" s="333">
        <v>628.94000000000005</v>
      </c>
    </row>
    <row r="109" spans="1:4" outlineLevel="1">
      <c r="A109" s="330">
        <v>2001077</v>
      </c>
      <c r="B109" s="331" t="s">
        <v>12100</v>
      </c>
      <c r="C109" s="332" t="s">
        <v>14</v>
      </c>
      <c r="D109" s="333">
        <v>781.47</v>
      </c>
    </row>
    <row r="110" spans="1:4" outlineLevel="1">
      <c r="A110" s="330">
        <v>2001078</v>
      </c>
      <c r="B110" s="331" t="s">
        <v>12101</v>
      </c>
      <c r="C110" s="332" t="s">
        <v>14</v>
      </c>
      <c r="D110" s="333">
        <v>895.76</v>
      </c>
    </row>
    <row r="111" spans="1:4">
      <c r="A111" s="330">
        <v>2001080</v>
      </c>
      <c r="B111" s="331" t="s">
        <v>12102</v>
      </c>
      <c r="C111" s="332" t="s">
        <v>13</v>
      </c>
      <c r="D111" s="333">
        <v>73.05</v>
      </c>
    </row>
    <row r="112" spans="1:4" outlineLevel="1">
      <c r="A112" s="330">
        <v>2001081</v>
      </c>
      <c r="B112" s="331" t="s">
        <v>12103</v>
      </c>
      <c r="C112" s="332" t="s">
        <v>13</v>
      </c>
      <c r="D112" s="333">
        <v>97.19</v>
      </c>
    </row>
    <row r="113" spans="1:4" outlineLevel="1">
      <c r="A113" s="330">
        <v>2001082</v>
      </c>
      <c r="B113" s="331" t="s">
        <v>12104</v>
      </c>
      <c r="C113" s="332" t="s">
        <v>13</v>
      </c>
      <c r="D113" s="333">
        <v>114.24</v>
      </c>
    </row>
    <row r="114" spans="1:4">
      <c r="A114" s="330">
        <v>2001083</v>
      </c>
      <c r="B114" s="331" t="s">
        <v>12105</v>
      </c>
      <c r="C114" s="332" t="s">
        <v>13</v>
      </c>
      <c r="D114" s="333">
        <v>148.38</v>
      </c>
    </row>
    <row r="115" spans="1:4" outlineLevel="1">
      <c r="A115" s="330">
        <v>2001084</v>
      </c>
      <c r="B115" s="331" t="s">
        <v>12106</v>
      </c>
      <c r="C115" s="332" t="s">
        <v>13</v>
      </c>
      <c r="D115" s="333">
        <v>217.06</v>
      </c>
    </row>
    <row r="116" spans="1:4" outlineLevel="1">
      <c r="A116" s="330">
        <v>2001085</v>
      </c>
      <c r="B116" s="331" t="s">
        <v>12107</v>
      </c>
      <c r="C116" s="332" t="s">
        <v>13</v>
      </c>
      <c r="D116" s="333">
        <v>284.95999999999998</v>
      </c>
    </row>
    <row r="117" spans="1:4" ht="23.25" outlineLevel="1">
      <c r="A117" s="330">
        <v>2001090</v>
      </c>
      <c r="B117" s="331" t="s">
        <v>12108</v>
      </c>
      <c r="C117" s="332" t="s">
        <v>13</v>
      </c>
      <c r="D117" s="333">
        <v>42.82</v>
      </c>
    </row>
    <row r="118" spans="1:4" ht="23.25">
      <c r="A118" s="330">
        <v>2001091</v>
      </c>
      <c r="B118" s="331" t="s">
        <v>12109</v>
      </c>
      <c r="C118" s="332" t="s">
        <v>13</v>
      </c>
      <c r="D118" s="333">
        <v>54.13</v>
      </c>
    </row>
    <row r="119" spans="1:4" ht="23.25" outlineLevel="1">
      <c r="A119" s="330">
        <v>2001092</v>
      </c>
      <c r="B119" s="331" t="s">
        <v>12110</v>
      </c>
      <c r="C119" s="332" t="s">
        <v>13</v>
      </c>
      <c r="D119" s="333">
        <v>55.75</v>
      </c>
    </row>
    <row r="120" spans="1:4" ht="23.25" outlineLevel="1">
      <c r="A120" s="330">
        <v>2001093</v>
      </c>
      <c r="B120" s="331" t="s">
        <v>12111</v>
      </c>
      <c r="C120" s="332" t="s">
        <v>13</v>
      </c>
      <c r="D120" s="333">
        <v>65.650000000000006</v>
      </c>
    </row>
    <row r="121" spans="1:4" ht="23.25" outlineLevel="1">
      <c r="A121" s="330">
        <v>2001094</v>
      </c>
      <c r="B121" s="331" t="s">
        <v>12112</v>
      </c>
      <c r="C121" s="332" t="s">
        <v>13</v>
      </c>
      <c r="D121" s="333">
        <v>88.27</v>
      </c>
    </row>
    <row r="122" spans="1:4" ht="23.25">
      <c r="A122" s="330">
        <v>2001095</v>
      </c>
      <c r="B122" s="331" t="s">
        <v>12113</v>
      </c>
      <c r="C122" s="332" t="s">
        <v>13</v>
      </c>
      <c r="D122" s="333">
        <v>99.09</v>
      </c>
    </row>
    <row r="123" spans="1:4" outlineLevel="1">
      <c r="A123" s="330">
        <v>2002000</v>
      </c>
      <c r="B123" s="331" t="s">
        <v>12114</v>
      </c>
      <c r="C123" s="332" t="s">
        <v>12031</v>
      </c>
      <c r="D123" s="333" t="s">
        <v>12031</v>
      </c>
    </row>
    <row r="124" spans="1:4" outlineLevel="1">
      <c r="A124" s="330">
        <v>2002001</v>
      </c>
      <c r="B124" s="331" t="s">
        <v>195</v>
      </c>
      <c r="C124" s="332" t="s">
        <v>18</v>
      </c>
      <c r="D124" s="333">
        <v>78.180000000000007</v>
      </c>
    </row>
    <row r="125" spans="1:4" outlineLevel="1">
      <c r="A125" s="330">
        <v>2002002</v>
      </c>
      <c r="B125" s="331" t="s">
        <v>12115</v>
      </c>
      <c r="C125" s="332" t="s">
        <v>18</v>
      </c>
      <c r="D125" s="333">
        <v>85.78</v>
      </c>
    </row>
    <row r="126" spans="1:4">
      <c r="A126" s="330">
        <v>2002005</v>
      </c>
      <c r="B126" s="331" t="s">
        <v>12116</v>
      </c>
      <c r="C126" s="332" t="s">
        <v>16</v>
      </c>
      <c r="D126" s="333">
        <v>131.19999999999999</v>
      </c>
    </row>
    <row r="127" spans="1:4" outlineLevel="1">
      <c r="A127" s="330">
        <v>2002006</v>
      </c>
      <c r="B127" s="331" t="s">
        <v>12117</v>
      </c>
      <c r="C127" s="332" t="s">
        <v>16</v>
      </c>
      <c r="D127" s="333">
        <v>75.5</v>
      </c>
    </row>
    <row r="128" spans="1:4" outlineLevel="1">
      <c r="A128" s="330">
        <v>2002010</v>
      </c>
      <c r="B128" s="331" t="s">
        <v>64</v>
      </c>
      <c r="C128" s="332" t="s">
        <v>16</v>
      </c>
      <c r="D128" s="333">
        <v>6.13</v>
      </c>
    </row>
    <row r="129" spans="1:4" outlineLevel="1">
      <c r="A129" s="330">
        <v>2002011</v>
      </c>
      <c r="B129" s="331" t="s">
        <v>12118</v>
      </c>
      <c r="C129" s="332" t="s">
        <v>16</v>
      </c>
      <c r="D129" s="333">
        <v>4.38</v>
      </c>
    </row>
    <row r="130" spans="1:4">
      <c r="A130" s="330">
        <v>2002015</v>
      </c>
      <c r="B130" s="331" t="s">
        <v>368</v>
      </c>
      <c r="C130" s="332" t="s">
        <v>18</v>
      </c>
      <c r="D130" s="333">
        <v>232.58</v>
      </c>
    </row>
    <row r="131" spans="1:4" outlineLevel="1">
      <c r="A131" s="330">
        <v>2002016</v>
      </c>
      <c r="B131" s="331" t="s">
        <v>12119</v>
      </c>
      <c r="C131" s="332" t="s">
        <v>18</v>
      </c>
      <c r="D131" s="333">
        <v>548.82000000000005</v>
      </c>
    </row>
    <row r="132" spans="1:4" outlineLevel="1">
      <c r="A132" s="330">
        <v>2002017</v>
      </c>
      <c r="B132" s="331" t="s">
        <v>12120</v>
      </c>
      <c r="C132" s="332" t="s">
        <v>18</v>
      </c>
      <c r="D132" s="333">
        <v>485.13</v>
      </c>
    </row>
    <row r="133" spans="1:4" outlineLevel="1">
      <c r="A133" s="330">
        <v>2003000</v>
      </c>
      <c r="B133" s="331" t="s">
        <v>12121</v>
      </c>
      <c r="C133" s="332" t="s">
        <v>12031</v>
      </c>
      <c r="D133" s="333" t="s">
        <v>12031</v>
      </c>
    </row>
    <row r="134" spans="1:4">
      <c r="A134" s="330">
        <v>2003001</v>
      </c>
      <c r="B134" s="331" t="s">
        <v>12122</v>
      </c>
      <c r="C134" s="332" t="s">
        <v>16</v>
      </c>
      <c r="D134" s="333">
        <v>86.83</v>
      </c>
    </row>
    <row r="135" spans="1:4" outlineLevel="1">
      <c r="A135" s="330">
        <v>2003004</v>
      </c>
      <c r="B135" s="331" t="s">
        <v>12123</v>
      </c>
      <c r="C135" s="332" t="s">
        <v>16</v>
      </c>
      <c r="D135" s="333">
        <v>105.66</v>
      </c>
    </row>
    <row r="136" spans="1:4" outlineLevel="1">
      <c r="A136" s="330">
        <v>2004000</v>
      </c>
      <c r="B136" s="331" t="s">
        <v>12124</v>
      </c>
      <c r="C136" s="332" t="s">
        <v>12031</v>
      </c>
      <c r="D136" s="333" t="s">
        <v>12031</v>
      </c>
    </row>
    <row r="137" spans="1:4" outlineLevel="1">
      <c r="A137" s="330">
        <v>2004004</v>
      </c>
      <c r="B137" s="331" t="s">
        <v>12125</v>
      </c>
      <c r="C137" s="332" t="s">
        <v>15</v>
      </c>
      <c r="D137" s="333">
        <v>10.199999999999999</v>
      </c>
    </row>
    <row r="138" spans="1:4">
      <c r="A138" s="330">
        <v>2004007</v>
      </c>
      <c r="B138" s="331" t="s">
        <v>12126</v>
      </c>
      <c r="C138" s="332" t="s">
        <v>15</v>
      </c>
      <c r="D138" s="333">
        <v>10.55</v>
      </c>
    </row>
    <row r="139" spans="1:4" outlineLevel="1">
      <c r="A139" s="330">
        <v>2004009</v>
      </c>
      <c r="B139" s="331" t="s">
        <v>12127</v>
      </c>
      <c r="C139" s="332" t="s">
        <v>15</v>
      </c>
      <c r="D139" s="333">
        <v>9.99</v>
      </c>
    </row>
    <row r="140" spans="1:4" outlineLevel="1">
      <c r="A140" s="330">
        <v>2005000</v>
      </c>
      <c r="B140" s="331" t="s">
        <v>12128</v>
      </c>
      <c r="C140" s="332" t="s">
        <v>12031</v>
      </c>
      <c r="D140" s="333" t="s">
        <v>12031</v>
      </c>
    </row>
    <row r="141" spans="1:4" outlineLevel="1">
      <c r="A141" s="330">
        <v>2005005</v>
      </c>
      <c r="B141" s="331" t="s">
        <v>12129</v>
      </c>
      <c r="C141" s="332" t="s">
        <v>18</v>
      </c>
      <c r="D141" s="333">
        <v>631.59</v>
      </c>
    </row>
    <row r="142" spans="1:4">
      <c r="A142" s="330">
        <v>2005006</v>
      </c>
      <c r="B142" s="331" t="s">
        <v>12130</v>
      </c>
      <c r="C142" s="332" t="s">
        <v>18</v>
      </c>
      <c r="D142" s="333">
        <v>649.41999999999996</v>
      </c>
    </row>
    <row r="143" spans="1:4" outlineLevel="1">
      <c r="A143" s="330">
        <v>2005008</v>
      </c>
      <c r="B143" s="331" t="s">
        <v>12131</v>
      </c>
      <c r="C143" s="332" t="s">
        <v>18</v>
      </c>
      <c r="D143" s="333">
        <v>505.49</v>
      </c>
    </row>
    <row r="144" spans="1:4" outlineLevel="1">
      <c r="A144" s="330">
        <v>2005009</v>
      </c>
      <c r="B144" s="331" t="s">
        <v>12132</v>
      </c>
      <c r="C144" s="332" t="s">
        <v>18</v>
      </c>
      <c r="D144" s="333">
        <v>527.77</v>
      </c>
    </row>
    <row r="145" spans="1:4" outlineLevel="1">
      <c r="A145" s="330">
        <v>2005010</v>
      </c>
      <c r="B145" s="331" t="s">
        <v>12133</v>
      </c>
      <c r="C145" s="332" t="s">
        <v>18</v>
      </c>
      <c r="D145" s="333">
        <v>550.96</v>
      </c>
    </row>
    <row r="146" spans="1:4">
      <c r="A146" s="330">
        <v>2005011</v>
      </c>
      <c r="B146" s="331" t="s">
        <v>12134</v>
      </c>
      <c r="C146" s="332" t="s">
        <v>18</v>
      </c>
      <c r="D146" s="333">
        <v>575.27</v>
      </c>
    </row>
    <row r="147" spans="1:4" outlineLevel="1">
      <c r="A147" s="330">
        <v>2006000</v>
      </c>
      <c r="B147" s="331" t="s">
        <v>12135</v>
      </c>
      <c r="C147" s="332" t="s">
        <v>12031</v>
      </c>
      <c r="D147" s="333" t="s">
        <v>12031</v>
      </c>
    </row>
    <row r="148" spans="1:4" outlineLevel="1">
      <c r="A148" s="330">
        <v>2006001</v>
      </c>
      <c r="B148" s="331" t="s">
        <v>12136</v>
      </c>
      <c r="C148" s="332" t="s">
        <v>18</v>
      </c>
      <c r="D148" s="333">
        <v>1133.17</v>
      </c>
    </row>
    <row r="149" spans="1:4" ht="23.25" outlineLevel="1">
      <c r="A149" s="330">
        <v>2006002</v>
      </c>
      <c r="B149" s="331" t="s">
        <v>21497</v>
      </c>
      <c r="C149" s="332" t="s">
        <v>16</v>
      </c>
      <c r="D149" s="333">
        <v>162.07</v>
      </c>
    </row>
    <row r="150" spans="1:4" ht="23.25" outlineLevel="1">
      <c r="A150" s="330">
        <v>2006005</v>
      </c>
      <c r="B150" s="331" t="s">
        <v>12137</v>
      </c>
      <c r="C150" s="332" t="s">
        <v>16</v>
      </c>
      <c r="D150" s="333">
        <v>137.94999999999999</v>
      </c>
    </row>
    <row r="151" spans="1:4">
      <c r="A151" s="330">
        <v>2006010</v>
      </c>
      <c r="B151" s="331" t="s">
        <v>12138</v>
      </c>
      <c r="C151" s="332" t="s">
        <v>18</v>
      </c>
      <c r="D151" s="333">
        <v>27.94</v>
      </c>
    </row>
    <row r="152" spans="1:4" outlineLevel="1">
      <c r="A152" s="330">
        <v>2050000</v>
      </c>
      <c r="B152" s="331" t="s">
        <v>12139</v>
      </c>
      <c r="C152" s="332" t="s">
        <v>12031</v>
      </c>
      <c r="D152" s="333" t="s">
        <v>12031</v>
      </c>
    </row>
    <row r="153" spans="1:4" outlineLevel="1">
      <c r="A153" s="330">
        <v>2050001</v>
      </c>
      <c r="B153" s="331" t="s">
        <v>12140</v>
      </c>
      <c r="C153" s="332" t="s">
        <v>18</v>
      </c>
      <c r="D153" s="333">
        <v>82.75</v>
      </c>
    </row>
    <row r="154" spans="1:4" outlineLevel="1">
      <c r="A154" s="330">
        <v>2050003</v>
      </c>
      <c r="B154" s="331" t="s">
        <v>12141</v>
      </c>
      <c r="C154" s="332" t="s">
        <v>18</v>
      </c>
      <c r="D154" s="333">
        <v>269.58999999999997</v>
      </c>
    </row>
    <row r="155" spans="1:4" outlineLevel="1">
      <c r="A155" s="330">
        <v>2050004</v>
      </c>
      <c r="B155" s="331" t="s">
        <v>12142</v>
      </c>
      <c r="C155" s="332" t="s">
        <v>18</v>
      </c>
      <c r="D155" s="333">
        <v>490.16</v>
      </c>
    </row>
    <row r="156" spans="1:4" outlineLevel="1">
      <c r="A156" s="330">
        <v>2050005</v>
      </c>
      <c r="B156" s="331" t="s">
        <v>12143</v>
      </c>
      <c r="C156" s="332" t="s">
        <v>18</v>
      </c>
      <c r="D156" s="333">
        <v>105.3</v>
      </c>
    </row>
    <row r="157" spans="1:4">
      <c r="A157" s="330">
        <v>2050006</v>
      </c>
      <c r="B157" s="331" t="s">
        <v>138</v>
      </c>
      <c r="C157" s="332" t="s">
        <v>18</v>
      </c>
      <c r="D157" s="333">
        <v>427.68</v>
      </c>
    </row>
    <row r="158" spans="1:4" outlineLevel="1">
      <c r="A158" s="330">
        <v>2090000</v>
      </c>
      <c r="B158" s="331" t="s">
        <v>12144</v>
      </c>
      <c r="C158" s="332" t="s">
        <v>12031</v>
      </c>
      <c r="D158" s="333" t="s">
        <v>12031</v>
      </c>
    </row>
    <row r="159" spans="1:4" outlineLevel="1">
      <c r="A159" s="330">
        <v>2090040</v>
      </c>
      <c r="B159" s="331" t="s">
        <v>12145</v>
      </c>
      <c r="C159" s="332" t="s">
        <v>14</v>
      </c>
      <c r="D159" s="333">
        <v>14.28</v>
      </c>
    </row>
    <row r="160" spans="1:4" outlineLevel="1">
      <c r="A160" s="326">
        <v>3000000</v>
      </c>
      <c r="B160" s="327" t="s">
        <v>240</v>
      </c>
      <c r="C160" s="328"/>
      <c r="D160" s="329"/>
    </row>
    <row r="161" spans="1:4" outlineLevel="1">
      <c r="A161" s="330">
        <v>3001000</v>
      </c>
      <c r="B161" s="331" t="s">
        <v>12146</v>
      </c>
      <c r="C161" s="332" t="s">
        <v>12031</v>
      </c>
      <c r="D161" s="333" t="s">
        <v>12031</v>
      </c>
    </row>
    <row r="162" spans="1:4" outlineLevel="1">
      <c r="A162" s="330">
        <v>3001001</v>
      </c>
      <c r="B162" s="331" t="s">
        <v>12147</v>
      </c>
      <c r="C162" s="332" t="s">
        <v>16</v>
      </c>
      <c r="D162" s="333">
        <v>96.35</v>
      </c>
    </row>
    <row r="163" spans="1:4">
      <c r="A163" s="330">
        <v>3001004</v>
      </c>
      <c r="B163" s="331" t="s">
        <v>12123</v>
      </c>
      <c r="C163" s="332" t="s">
        <v>16</v>
      </c>
      <c r="D163" s="333">
        <v>105.66</v>
      </c>
    </row>
    <row r="164" spans="1:4" outlineLevel="1">
      <c r="A164" s="330">
        <v>3001011</v>
      </c>
      <c r="B164" s="331" t="s">
        <v>12148</v>
      </c>
      <c r="C164" s="332" t="s">
        <v>16</v>
      </c>
      <c r="D164" s="333">
        <v>138.63999999999999</v>
      </c>
    </row>
    <row r="165" spans="1:4" outlineLevel="1">
      <c r="A165" s="330">
        <v>3001013</v>
      </c>
      <c r="B165" s="331" t="s">
        <v>12149</v>
      </c>
      <c r="C165" s="332" t="s">
        <v>16</v>
      </c>
      <c r="D165" s="333">
        <v>144.83000000000001</v>
      </c>
    </row>
    <row r="166" spans="1:4" outlineLevel="1">
      <c r="A166" s="330">
        <v>3001014</v>
      </c>
      <c r="B166" s="331" t="s">
        <v>12150</v>
      </c>
      <c r="C166" s="332" t="s">
        <v>16</v>
      </c>
      <c r="D166" s="333">
        <v>113.29</v>
      </c>
    </row>
    <row r="167" spans="1:4" outlineLevel="1">
      <c r="A167" s="330">
        <v>3001015</v>
      </c>
      <c r="B167" s="331" t="s">
        <v>12151</v>
      </c>
      <c r="C167" s="332" t="s">
        <v>16</v>
      </c>
      <c r="D167" s="333">
        <v>114.29</v>
      </c>
    </row>
    <row r="168" spans="1:4" outlineLevel="1">
      <c r="A168" s="330">
        <v>3001016</v>
      </c>
      <c r="B168" s="331" t="s">
        <v>12152</v>
      </c>
      <c r="C168" s="332" t="s">
        <v>16</v>
      </c>
      <c r="D168" s="333">
        <v>116.04</v>
      </c>
    </row>
    <row r="169" spans="1:4">
      <c r="A169" s="330">
        <v>3001017</v>
      </c>
      <c r="B169" s="331" t="s">
        <v>12153</v>
      </c>
      <c r="C169" s="332" t="s">
        <v>16</v>
      </c>
      <c r="D169" s="333">
        <v>117.55</v>
      </c>
    </row>
    <row r="170" spans="1:4" outlineLevel="1">
      <c r="A170" s="330">
        <v>3001020</v>
      </c>
      <c r="B170" s="331" t="s">
        <v>12154</v>
      </c>
      <c r="C170" s="332" t="s">
        <v>13</v>
      </c>
      <c r="D170" s="333">
        <v>130.83000000000001</v>
      </c>
    </row>
    <row r="171" spans="1:4" outlineLevel="1">
      <c r="A171" s="330">
        <v>3001030</v>
      </c>
      <c r="B171" s="331" t="s">
        <v>12155</v>
      </c>
      <c r="C171" s="332" t="s">
        <v>18</v>
      </c>
      <c r="D171" s="333">
        <v>45.17</v>
      </c>
    </row>
    <row r="172" spans="1:4" outlineLevel="1">
      <c r="A172" s="330">
        <v>3002000</v>
      </c>
      <c r="B172" s="331" t="s">
        <v>12156</v>
      </c>
      <c r="C172" s="332" t="s">
        <v>12031</v>
      </c>
      <c r="D172" s="333" t="s">
        <v>12031</v>
      </c>
    </row>
    <row r="173" spans="1:4" outlineLevel="1">
      <c r="A173" s="330">
        <v>3002004</v>
      </c>
      <c r="B173" s="331" t="s">
        <v>12125</v>
      </c>
      <c r="C173" s="332" t="s">
        <v>15</v>
      </c>
      <c r="D173" s="333">
        <v>10.199999999999999</v>
      </c>
    </row>
    <row r="174" spans="1:4" outlineLevel="1">
      <c r="A174" s="330">
        <v>3002007</v>
      </c>
      <c r="B174" s="331" t="s">
        <v>12126</v>
      </c>
      <c r="C174" s="332" t="s">
        <v>15</v>
      </c>
      <c r="D174" s="333">
        <v>10.55</v>
      </c>
    </row>
    <row r="175" spans="1:4">
      <c r="A175" s="330">
        <v>3002009</v>
      </c>
      <c r="B175" s="331" t="s">
        <v>12127</v>
      </c>
      <c r="C175" s="332" t="s">
        <v>15</v>
      </c>
      <c r="D175" s="333">
        <v>9.99</v>
      </c>
    </row>
    <row r="176" spans="1:4" outlineLevel="1">
      <c r="A176" s="330">
        <v>3003000</v>
      </c>
      <c r="B176" s="331" t="s">
        <v>12157</v>
      </c>
      <c r="C176" s="332" t="s">
        <v>12031</v>
      </c>
      <c r="D176" s="333" t="s">
        <v>12031</v>
      </c>
    </row>
    <row r="177" spans="1:4" outlineLevel="1">
      <c r="A177" s="330">
        <v>3003005</v>
      </c>
      <c r="B177" s="331" t="s">
        <v>12158</v>
      </c>
      <c r="C177" s="332" t="s">
        <v>18</v>
      </c>
      <c r="D177" s="333">
        <v>631.59</v>
      </c>
    </row>
    <row r="178" spans="1:4" outlineLevel="1">
      <c r="A178" s="330">
        <v>3003007</v>
      </c>
      <c r="B178" s="331" t="s">
        <v>12159</v>
      </c>
      <c r="C178" s="332" t="s">
        <v>18</v>
      </c>
      <c r="D178" s="333">
        <v>649.41999999999996</v>
      </c>
    </row>
    <row r="179" spans="1:4" outlineLevel="1">
      <c r="A179" s="330">
        <v>3003008</v>
      </c>
      <c r="B179" s="331" t="s">
        <v>12160</v>
      </c>
      <c r="C179" s="332" t="s">
        <v>18</v>
      </c>
      <c r="D179" s="333">
        <v>668.58</v>
      </c>
    </row>
    <row r="180" spans="1:4" outlineLevel="1">
      <c r="A180" s="330">
        <v>3003009</v>
      </c>
      <c r="B180" s="331" t="s">
        <v>12161</v>
      </c>
      <c r="C180" s="332" t="s">
        <v>18</v>
      </c>
      <c r="D180" s="333">
        <v>505.49</v>
      </c>
    </row>
    <row r="181" spans="1:4">
      <c r="A181" s="330">
        <v>3003015</v>
      </c>
      <c r="B181" s="331" t="s">
        <v>12162</v>
      </c>
      <c r="C181" s="332" t="s">
        <v>18</v>
      </c>
      <c r="D181" s="333">
        <v>527.77</v>
      </c>
    </row>
    <row r="182" spans="1:4" outlineLevel="1">
      <c r="A182" s="330">
        <v>3003016</v>
      </c>
      <c r="B182" s="331" t="s">
        <v>12163</v>
      </c>
      <c r="C182" s="332" t="s">
        <v>18</v>
      </c>
      <c r="D182" s="333">
        <v>518.24</v>
      </c>
    </row>
    <row r="183" spans="1:4" outlineLevel="1">
      <c r="A183" s="330">
        <v>3003017</v>
      </c>
      <c r="B183" s="331" t="s">
        <v>12164</v>
      </c>
      <c r="C183" s="332" t="s">
        <v>18</v>
      </c>
      <c r="D183" s="333">
        <v>550.96</v>
      </c>
    </row>
    <row r="184" spans="1:4" outlineLevel="1">
      <c r="A184" s="330">
        <v>3003018</v>
      </c>
      <c r="B184" s="331" t="s">
        <v>12165</v>
      </c>
      <c r="C184" s="332" t="s">
        <v>18</v>
      </c>
      <c r="D184" s="333">
        <v>539.6</v>
      </c>
    </row>
    <row r="185" spans="1:4" outlineLevel="1">
      <c r="A185" s="330">
        <v>3003019</v>
      </c>
      <c r="B185" s="331" t="s">
        <v>12166</v>
      </c>
      <c r="C185" s="332" t="s">
        <v>18</v>
      </c>
      <c r="D185" s="333">
        <v>543.17999999999995</v>
      </c>
    </row>
    <row r="186" spans="1:4" outlineLevel="1">
      <c r="A186" s="330">
        <v>3003020</v>
      </c>
      <c r="B186" s="331" t="s">
        <v>12167</v>
      </c>
      <c r="C186" s="332" t="s">
        <v>18</v>
      </c>
      <c r="D186" s="333">
        <v>575.27</v>
      </c>
    </row>
    <row r="187" spans="1:4">
      <c r="A187" s="330">
        <v>3003021</v>
      </c>
      <c r="B187" s="331" t="s">
        <v>12168</v>
      </c>
      <c r="C187" s="332" t="s">
        <v>18</v>
      </c>
      <c r="D187" s="333">
        <v>563.99</v>
      </c>
    </row>
    <row r="188" spans="1:4" outlineLevel="1">
      <c r="A188" s="330">
        <v>3003022</v>
      </c>
      <c r="B188" s="331" t="s">
        <v>12169</v>
      </c>
      <c r="C188" s="332" t="s">
        <v>18</v>
      </c>
      <c r="D188" s="333">
        <v>600.74</v>
      </c>
    </row>
    <row r="189" spans="1:4">
      <c r="A189" s="330">
        <v>3003023</v>
      </c>
      <c r="B189" s="331" t="s">
        <v>12170</v>
      </c>
      <c r="C189" s="332" t="s">
        <v>18</v>
      </c>
      <c r="D189" s="333">
        <v>589.54</v>
      </c>
    </row>
    <row r="190" spans="1:4" outlineLevel="1">
      <c r="A190" s="330">
        <v>3003024</v>
      </c>
      <c r="B190" s="331" t="s">
        <v>12171</v>
      </c>
      <c r="C190" s="332" t="s">
        <v>18</v>
      </c>
      <c r="D190" s="333">
        <v>627.41999999999996</v>
      </c>
    </row>
    <row r="191" spans="1:4" outlineLevel="1">
      <c r="A191" s="330">
        <v>3003025</v>
      </c>
      <c r="B191" s="331" t="s">
        <v>12172</v>
      </c>
      <c r="C191" s="332" t="s">
        <v>18</v>
      </c>
      <c r="D191" s="333">
        <v>618.65</v>
      </c>
    </row>
    <row r="192" spans="1:4" outlineLevel="1">
      <c r="A192" s="330">
        <v>3003030</v>
      </c>
      <c r="B192" s="331" t="s">
        <v>12173</v>
      </c>
      <c r="C192" s="332" t="s">
        <v>18</v>
      </c>
      <c r="D192" s="333">
        <v>63.69</v>
      </c>
    </row>
    <row r="193" spans="1:4" ht="23.25">
      <c r="A193" s="330">
        <v>3003102</v>
      </c>
      <c r="B193" s="331" t="s">
        <v>31169</v>
      </c>
      <c r="C193" s="332" t="s">
        <v>15</v>
      </c>
      <c r="D193" s="333">
        <v>54.9</v>
      </c>
    </row>
    <row r="194" spans="1:4" ht="23.25" outlineLevel="1">
      <c r="A194" s="330">
        <v>3003103</v>
      </c>
      <c r="B194" s="331" t="s">
        <v>31170</v>
      </c>
      <c r="C194" s="332" t="s">
        <v>15</v>
      </c>
      <c r="D194" s="333">
        <v>53.17</v>
      </c>
    </row>
    <row r="195" spans="1:4" outlineLevel="1">
      <c r="A195" s="330">
        <v>3004000</v>
      </c>
      <c r="B195" s="331" t="s">
        <v>12174</v>
      </c>
      <c r="C195" s="332" t="s">
        <v>12031</v>
      </c>
      <c r="D195" s="333" t="s">
        <v>12031</v>
      </c>
    </row>
    <row r="196" spans="1:4" outlineLevel="1">
      <c r="A196" s="330">
        <v>3004019</v>
      </c>
      <c r="B196" s="331" t="s">
        <v>12175</v>
      </c>
      <c r="C196" s="332" t="s">
        <v>16</v>
      </c>
      <c r="D196" s="333">
        <v>150.91999999999999</v>
      </c>
    </row>
    <row r="197" spans="1:4" outlineLevel="1">
      <c r="A197" s="330">
        <v>3004020</v>
      </c>
      <c r="B197" s="331" t="s">
        <v>12176</v>
      </c>
      <c r="C197" s="332" t="s">
        <v>16</v>
      </c>
      <c r="D197" s="333">
        <v>160.56</v>
      </c>
    </row>
    <row r="198" spans="1:4" outlineLevel="1">
      <c r="A198" s="330">
        <v>3004021</v>
      </c>
      <c r="B198" s="331" t="s">
        <v>12177</v>
      </c>
      <c r="C198" s="332" t="s">
        <v>16</v>
      </c>
      <c r="D198" s="333">
        <v>181.84</v>
      </c>
    </row>
    <row r="199" spans="1:4">
      <c r="A199" s="330">
        <v>3004022</v>
      </c>
      <c r="B199" s="331" t="s">
        <v>12178</v>
      </c>
      <c r="C199" s="332" t="s">
        <v>16</v>
      </c>
      <c r="D199" s="333">
        <v>206.99</v>
      </c>
    </row>
    <row r="200" spans="1:4" outlineLevel="1">
      <c r="A200" s="330">
        <v>3004023</v>
      </c>
      <c r="B200" s="331" t="s">
        <v>12179</v>
      </c>
      <c r="C200" s="332" t="s">
        <v>16</v>
      </c>
      <c r="D200" s="333">
        <v>231.29</v>
      </c>
    </row>
    <row r="201" spans="1:4" outlineLevel="1">
      <c r="A201" s="330">
        <v>3004024</v>
      </c>
      <c r="B201" s="331" t="s">
        <v>12180</v>
      </c>
      <c r="C201" s="332" t="s">
        <v>16</v>
      </c>
      <c r="D201" s="333">
        <v>281.86</v>
      </c>
    </row>
    <row r="202" spans="1:4" outlineLevel="1">
      <c r="A202" s="330">
        <v>3040000</v>
      </c>
      <c r="B202" s="331" t="s">
        <v>12181</v>
      </c>
      <c r="C202" s="332" t="s">
        <v>12031</v>
      </c>
      <c r="D202" s="333" t="s">
        <v>12031</v>
      </c>
    </row>
    <row r="203" spans="1:4" outlineLevel="1">
      <c r="A203" s="330">
        <v>3040002</v>
      </c>
      <c r="B203" s="331" t="s">
        <v>21351</v>
      </c>
      <c r="C203" s="332" t="s">
        <v>16</v>
      </c>
      <c r="D203" s="333">
        <v>179.22</v>
      </c>
    </row>
    <row r="204" spans="1:4" outlineLevel="1">
      <c r="A204" s="330">
        <v>3040005</v>
      </c>
      <c r="B204" s="331" t="s">
        <v>12182</v>
      </c>
      <c r="C204" s="332" t="s">
        <v>16</v>
      </c>
      <c r="D204" s="333">
        <v>4.37</v>
      </c>
    </row>
    <row r="205" spans="1:4">
      <c r="A205" s="330">
        <v>3040010</v>
      </c>
      <c r="B205" s="331" t="s">
        <v>12183</v>
      </c>
      <c r="C205" s="332" t="s">
        <v>16</v>
      </c>
      <c r="D205" s="333">
        <v>138.16</v>
      </c>
    </row>
    <row r="206" spans="1:4" ht="23.25" outlineLevel="1">
      <c r="A206" s="330">
        <v>3040015</v>
      </c>
      <c r="B206" s="331" t="s">
        <v>12184</v>
      </c>
      <c r="C206" s="332" t="s">
        <v>13</v>
      </c>
      <c r="D206" s="333">
        <v>33.54</v>
      </c>
    </row>
    <row r="207" spans="1:4" outlineLevel="1">
      <c r="A207" s="330">
        <v>3040018</v>
      </c>
      <c r="B207" s="331" t="s">
        <v>12185</v>
      </c>
      <c r="C207" s="332" t="s">
        <v>16</v>
      </c>
      <c r="D207" s="333">
        <v>34.53</v>
      </c>
    </row>
    <row r="208" spans="1:4" ht="23.25" outlineLevel="1">
      <c r="A208" s="330">
        <v>3040022</v>
      </c>
      <c r="B208" s="331" t="s">
        <v>12186</v>
      </c>
      <c r="C208" s="332" t="s">
        <v>13</v>
      </c>
      <c r="D208" s="333">
        <v>6.89</v>
      </c>
    </row>
    <row r="209" spans="1:4" outlineLevel="1">
      <c r="A209" s="330">
        <v>3040024</v>
      </c>
      <c r="B209" s="331" t="s">
        <v>12187</v>
      </c>
      <c r="C209" s="332" t="s">
        <v>16</v>
      </c>
      <c r="D209" s="333">
        <v>9.84</v>
      </c>
    </row>
    <row r="210" spans="1:4" outlineLevel="1">
      <c r="A210" s="330">
        <v>3040025</v>
      </c>
      <c r="B210" s="331" t="s">
        <v>12188</v>
      </c>
      <c r="C210" s="332" t="s">
        <v>16</v>
      </c>
      <c r="D210" s="333">
        <v>21.4</v>
      </c>
    </row>
    <row r="211" spans="1:4" outlineLevel="1">
      <c r="A211" s="330">
        <v>3040026</v>
      </c>
      <c r="B211" s="331" t="s">
        <v>12189</v>
      </c>
      <c r="C211" s="332" t="s">
        <v>16</v>
      </c>
      <c r="D211" s="333">
        <v>7.67</v>
      </c>
    </row>
    <row r="212" spans="1:4" outlineLevel="1">
      <c r="A212" s="330">
        <v>3040050</v>
      </c>
      <c r="B212" s="331" t="s">
        <v>12190</v>
      </c>
      <c r="C212" s="332" t="s">
        <v>16</v>
      </c>
      <c r="D212" s="333">
        <v>7.47</v>
      </c>
    </row>
    <row r="213" spans="1:4" outlineLevel="1">
      <c r="A213" s="330">
        <v>3040051</v>
      </c>
      <c r="B213" s="331" t="s">
        <v>12191</v>
      </c>
      <c r="C213" s="332" t="s">
        <v>16</v>
      </c>
      <c r="D213" s="333">
        <v>7.47</v>
      </c>
    </row>
    <row r="214" spans="1:4" outlineLevel="1">
      <c r="A214" s="330">
        <v>3040060</v>
      </c>
      <c r="B214" s="331" t="s">
        <v>12192</v>
      </c>
      <c r="C214" s="332" t="s">
        <v>16</v>
      </c>
      <c r="D214" s="333">
        <v>159.66999999999999</v>
      </c>
    </row>
    <row r="215" spans="1:4">
      <c r="A215" s="330">
        <v>3040070</v>
      </c>
      <c r="B215" s="331" t="s">
        <v>12193</v>
      </c>
      <c r="C215" s="332" t="s">
        <v>14</v>
      </c>
      <c r="D215" s="333">
        <v>13.67</v>
      </c>
    </row>
    <row r="216" spans="1:4" outlineLevel="1">
      <c r="A216" s="330">
        <v>3050000</v>
      </c>
      <c r="B216" s="331" t="s">
        <v>12139</v>
      </c>
      <c r="C216" s="332" t="s">
        <v>12031</v>
      </c>
      <c r="D216" s="333" t="s">
        <v>12031</v>
      </c>
    </row>
    <row r="217" spans="1:4" outlineLevel="1">
      <c r="A217" s="330">
        <v>3050001</v>
      </c>
      <c r="B217" s="331" t="s">
        <v>12143</v>
      </c>
      <c r="C217" s="332" t="s">
        <v>18</v>
      </c>
      <c r="D217" s="333">
        <v>105.3</v>
      </c>
    </row>
    <row r="218" spans="1:4">
      <c r="A218" s="330">
        <v>3050002</v>
      </c>
      <c r="B218" s="331" t="s">
        <v>138</v>
      </c>
      <c r="C218" s="332" t="s">
        <v>18</v>
      </c>
      <c r="D218" s="333">
        <v>427.68</v>
      </c>
    </row>
    <row r="219" spans="1:4" outlineLevel="1">
      <c r="A219" s="330">
        <v>3050003</v>
      </c>
      <c r="B219" s="331" t="s">
        <v>12141</v>
      </c>
      <c r="C219" s="332" t="s">
        <v>18</v>
      </c>
      <c r="D219" s="333">
        <v>269.58999999999997</v>
      </c>
    </row>
    <row r="220" spans="1:4" outlineLevel="1">
      <c r="A220" s="330">
        <v>3050004</v>
      </c>
      <c r="B220" s="331" t="s">
        <v>12142</v>
      </c>
      <c r="C220" s="332" t="s">
        <v>18</v>
      </c>
      <c r="D220" s="333">
        <v>490.16</v>
      </c>
    </row>
    <row r="221" spans="1:4" ht="23.25">
      <c r="A221" s="330">
        <v>3050005</v>
      </c>
      <c r="B221" s="331" t="s">
        <v>12194</v>
      </c>
      <c r="C221" s="332" t="s">
        <v>16</v>
      </c>
      <c r="D221" s="333">
        <v>42.89</v>
      </c>
    </row>
    <row r="222" spans="1:4" ht="23.25" outlineLevel="1">
      <c r="A222" s="330">
        <v>3050006</v>
      </c>
      <c r="B222" s="331" t="s">
        <v>12195</v>
      </c>
      <c r="C222" s="332" t="s">
        <v>16</v>
      </c>
      <c r="D222" s="333">
        <v>61.27</v>
      </c>
    </row>
    <row r="223" spans="1:4" outlineLevel="1">
      <c r="A223" s="330">
        <v>3060000</v>
      </c>
      <c r="B223" s="331" t="s">
        <v>12196</v>
      </c>
      <c r="C223" s="332" t="s">
        <v>12031</v>
      </c>
      <c r="D223" s="333" t="s">
        <v>12031</v>
      </c>
    </row>
    <row r="224" spans="1:4" ht="23.25">
      <c r="A224" s="330">
        <v>3060001</v>
      </c>
      <c r="B224" s="331" t="s">
        <v>12197</v>
      </c>
      <c r="C224" s="332" t="s">
        <v>15</v>
      </c>
      <c r="D224" s="333">
        <v>29.3</v>
      </c>
    </row>
    <row r="225" spans="1:4" ht="23.25" outlineLevel="1">
      <c r="A225" s="330">
        <v>3060002</v>
      </c>
      <c r="B225" s="331" t="s">
        <v>12198</v>
      </c>
      <c r="C225" s="332" t="s">
        <v>15</v>
      </c>
      <c r="D225" s="333">
        <v>28.93</v>
      </c>
    </row>
    <row r="226" spans="1:4" ht="23.25">
      <c r="A226" s="330">
        <v>3101001</v>
      </c>
      <c r="B226" s="331" t="s">
        <v>31171</v>
      </c>
      <c r="C226" s="332" t="s">
        <v>16</v>
      </c>
      <c r="D226" s="333">
        <v>338.24</v>
      </c>
    </row>
    <row r="227" spans="1:4" outlineLevel="1">
      <c r="A227" s="330">
        <v>3102002</v>
      </c>
      <c r="B227" s="331" t="s">
        <v>31172</v>
      </c>
      <c r="C227" s="332" t="s">
        <v>18</v>
      </c>
      <c r="D227" s="333">
        <v>5331.08</v>
      </c>
    </row>
    <row r="228" spans="1:4" outlineLevel="1">
      <c r="A228" s="326">
        <v>4000000</v>
      </c>
      <c r="B228" s="327" t="s">
        <v>12199</v>
      </c>
      <c r="C228" s="328"/>
      <c r="D228" s="329"/>
    </row>
    <row r="229" spans="1:4">
      <c r="A229" s="330">
        <v>4001000</v>
      </c>
      <c r="B229" s="331" t="s">
        <v>12200</v>
      </c>
      <c r="C229" s="332" t="s">
        <v>12031</v>
      </c>
      <c r="D229" s="333" t="s">
        <v>12031</v>
      </c>
    </row>
    <row r="230" spans="1:4" outlineLevel="1">
      <c r="A230" s="330">
        <v>4001001</v>
      </c>
      <c r="B230" s="331" t="s">
        <v>29579</v>
      </c>
      <c r="C230" s="332" t="s">
        <v>16</v>
      </c>
      <c r="D230" s="333">
        <v>85.23</v>
      </c>
    </row>
    <row r="231" spans="1:4" outlineLevel="1">
      <c r="A231" s="330">
        <v>4001002</v>
      </c>
      <c r="B231" s="331" t="s">
        <v>21498</v>
      </c>
      <c r="C231" s="332" t="s">
        <v>16</v>
      </c>
      <c r="D231" s="333">
        <v>158.35</v>
      </c>
    </row>
    <row r="232" spans="1:4">
      <c r="A232" s="330">
        <v>4001004</v>
      </c>
      <c r="B232" s="331" t="s">
        <v>21499</v>
      </c>
      <c r="C232" s="332" t="s">
        <v>16</v>
      </c>
      <c r="D232" s="333">
        <v>378.36</v>
      </c>
    </row>
    <row r="233" spans="1:4" outlineLevel="1">
      <c r="A233" s="330">
        <v>4001011</v>
      </c>
      <c r="B233" s="331" t="s">
        <v>31173</v>
      </c>
      <c r="C233" s="332" t="s">
        <v>16</v>
      </c>
      <c r="D233" s="333">
        <v>158.35</v>
      </c>
    </row>
    <row r="234" spans="1:4" outlineLevel="1">
      <c r="A234" s="330">
        <v>4001012</v>
      </c>
      <c r="B234" s="331" t="s">
        <v>21500</v>
      </c>
      <c r="C234" s="332" t="s">
        <v>16</v>
      </c>
      <c r="D234" s="333">
        <v>274.76</v>
      </c>
    </row>
    <row r="235" spans="1:4">
      <c r="A235" s="330">
        <v>4001015</v>
      </c>
      <c r="B235" s="331" t="s">
        <v>21501</v>
      </c>
      <c r="C235" s="332" t="s">
        <v>16</v>
      </c>
      <c r="D235" s="333">
        <v>97.42</v>
      </c>
    </row>
    <row r="236" spans="1:4" outlineLevel="1">
      <c r="A236" s="330">
        <v>4001016</v>
      </c>
      <c r="B236" s="331" t="s">
        <v>21502</v>
      </c>
      <c r="C236" s="332" t="s">
        <v>16</v>
      </c>
      <c r="D236" s="333">
        <v>173.4</v>
      </c>
    </row>
    <row r="237" spans="1:4" outlineLevel="1">
      <c r="A237" s="330">
        <v>4001020</v>
      </c>
      <c r="B237" s="331" t="s">
        <v>21503</v>
      </c>
      <c r="C237" s="332" t="s">
        <v>16</v>
      </c>
      <c r="D237" s="333">
        <v>270.27999999999997</v>
      </c>
    </row>
    <row r="238" spans="1:4" outlineLevel="1">
      <c r="A238" s="330">
        <v>4001021</v>
      </c>
      <c r="B238" s="331" t="s">
        <v>21504</v>
      </c>
      <c r="C238" s="332" t="s">
        <v>16</v>
      </c>
      <c r="D238" s="333">
        <v>450.64</v>
      </c>
    </row>
    <row r="239" spans="1:4" outlineLevel="1">
      <c r="A239" s="330">
        <v>4001022</v>
      </c>
      <c r="B239" s="331" t="s">
        <v>21505</v>
      </c>
      <c r="C239" s="332" t="s">
        <v>16</v>
      </c>
      <c r="D239" s="333">
        <v>827.81</v>
      </c>
    </row>
    <row r="240" spans="1:4" outlineLevel="1">
      <c r="A240" s="330">
        <v>4001025</v>
      </c>
      <c r="B240" s="331" t="s">
        <v>21506</v>
      </c>
      <c r="C240" s="332" t="s">
        <v>16</v>
      </c>
      <c r="D240" s="333">
        <v>855.12</v>
      </c>
    </row>
    <row r="241" spans="1:4">
      <c r="A241" s="330">
        <v>4001026</v>
      </c>
      <c r="B241" s="331" t="s">
        <v>21507</v>
      </c>
      <c r="C241" s="332" t="s">
        <v>16</v>
      </c>
      <c r="D241" s="333">
        <v>1071.46</v>
      </c>
    </row>
    <row r="242" spans="1:4" outlineLevel="1">
      <c r="A242" s="330">
        <v>4001027</v>
      </c>
      <c r="B242" s="331" t="s">
        <v>21508</v>
      </c>
      <c r="C242" s="332" t="s">
        <v>16</v>
      </c>
      <c r="D242" s="333">
        <v>1277.21</v>
      </c>
    </row>
    <row r="243" spans="1:4" ht="23.25" outlineLevel="1">
      <c r="A243" s="330">
        <v>4001031</v>
      </c>
      <c r="B243" s="331" t="s">
        <v>29580</v>
      </c>
      <c r="C243" s="332" t="s">
        <v>16</v>
      </c>
      <c r="D243" s="333">
        <v>126.86</v>
      </c>
    </row>
    <row r="244" spans="1:4" ht="23.25" outlineLevel="1">
      <c r="A244" s="330">
        <v>4001032</v>
      </c>
      <c r="B244" s="331" t="s">
        <v>29581</v>
      </c>
      <c r="C244" s="332" t="s">
        <v>16</v>
      </c>
      <c r="D244" s="333">
        <v>133.54</v>
      </c>
    </row>
    <row r="245" spans="1:4" ht="23.25" outlineLevel="1">
      <c r="A245" s="330">
        <v>4001033</v>
      </c>
      <c r="B245" s="331" t="s">
        <v>29582</v>
      </c>
      <c r="C245" s="332" t="s">
        <v>16</v>
      </c>
      <c r="D245" s="333">
        <v>139.30000000000001</v>
      </c>
    </row>
    <row r="246" spans="1:4" ht="23.25" outlineLevel="1">
      <c r="A246" s="330">
        <v>4001034</v>
      </c>
      <c r="B246" s="331" t="s">
        <v>29583</v>
      </c>
      <c r="C246" s="332" t="s">
        <v>16</v>
      </c>
      <c r="D246" s="333">
        <v>143.88999999999999</v>
      </c>
    </row>
    <row r="247" spans="1:4" ht="23.25">
      <c r="A247" s="330">
        <v>4001035</v>
      </c>
      <c r="B247" s="331" t="s">
        <v>29584</v>
      </c>
      <c r="C247" s="332" t="s">
        <v>16</v>
      </c>
      <c r="D247" s="333">
        <v>155.16999999999999</v>
      </c>
    </row>
    <row r="248" spans="1:4" ht="23.25" outlineLevel="1">
      <c r="A248" s="330">
        <v>4001036</v>
      </c>
      <c r="B248" s="331" t="s">
        <v>29585</v>
      </c>
      <c r="C248" s="332" t="s">
        <v>16</v>
      </c>
      <c r="D248" s="333">
        <v>161.99</v>
      </c>
    </row>
    <row r="249" spans="1:4" ht="23.25" outlineLevel="1">
      <c r="A249" s="330">
        <v>4001037</v>
      </c>
      <c r="B249" s="331" t="s">
        <v>29586</v>
      </c>
      <c r="C249" s="332" t="s">
        <v>16</v>
      </c>
      <c r="D249" s="333">
        <v>171.94</v>
      </c>
    </row>
    <row r="250" spans="1:4" ht="23.25" outlineLevel="1">
      <c r="A250" s="330">
        <v>4001038</v>
      </c>
      <c r="B250" s="331" t="s">
        <v>29587</v>
      </c>
      <c r="C250" s="332" t="s">
        <v>16</v>
      </c>
      <c r="D250" s="333">
        <v>178.23</v>
      </c>
    </row>
    <row r="251" spans="1:4" outlineLevel="1">
      <c r="A251" s="330">
        <v>4001040</v>
      </c>
      <c r="B251" s="331" t="s">
        <v>29588</v>
      </c>
      <c r="C251" s="332" t="s">
        <v>16</v>
      </c>
      <c r="D251" s="333">
        <v>87.95</v>
      </c>
    </row>
    <row r="252" spans="1:4" outlineLevel="1">
      <c r="A252" s="330">
        <v>4001041</v>
      </c>
      <c r="B252" s="331" t="s">
        <v>29589</v>
      </c>
      <c r="C252" s="332" t="s">
        <v>16</v>
      </c>
      <c r="D252" s="333">
        <v>102.52</v>
      </c>
    </row>
    <row r="253" spans="1:4">
      <c r="A253" s="330">
        <v>4001042</v>
      </c>
      <c r="B253" s="331" t="s">
        <v>29590</v>
      </c>
      <c r="C253" s="332" t="s">
        <v>16</v>
      </c>
      <c r="D253" s="333">
        <v>124.56</v>
      </c>
    </row>
    <row r="254" spans="1:4" outlineLevel="1">
      <c r="A254" s="330">
        <v>4001044</v>
      </c>
      <c r="B254" s="331" t="s">
        <v>21509</v>
      </c>
      <c r="C254" s="332" t="s">
        <v>16</v>
      </c>
      <c r="D254" s="333">
        <v>184.46</v>
      </c>
    </row>
    <row r="255" spans="1:4" outlineLevel="1">
      <c r="A255" s="330">
        <v>4001045</v>
      </c>
      <c r="B255" s="331" t="s">
        <v>21510</v>
      </c>
      <c r="C255" s="332" t="s">
        <v>16</v>
      </c>
      <c r="D255" s="333">
        <v>226.02</v>
      </c>
    </row>
    <row r="256" spans="1:4" outlineLevel="1">
      <c r="A256" s="330">
        <v>4001050</v>
      </c>
      <c r="B256" s="331" t="s">
        <v>29591</v>
      </c>
      <c r="C256" s="332" t="s">
        <v>16</v>
      </c>
      <c r="D256" s="333">
        <v>98.88</v>
      </c>
    </row>
    <row r="257" spans="1:4" outlineLevel="1">
      <c r="A257" s="330">
        <v>4001051</v>
      </c>
      <c r="B257" s="331" t="s">
        <v>29592</v>
      </c>
      <c r="C257" s="332" t="s">
        <v>16</v>
      </c>
      <c r="D257" s="333">
        <v>114.67</v>
      </c>
    </row>
    <row r="258" spans="1:4" outlineLevel="1">
      <c r="A258" s="330">
        <v>4001052</v>
      </c>
      <c r="B258" s="331" t="s">
        <v>29593</v>
      </c>
      <c r="C258" s="332" t="s">
        <v>16</v>
      </c>
      <c r="D258" s="333">
        <v>137.26</v>
      </c>
    </row>
    <row r="259" spans="1:4" ht="23.25">
      <c r="A259" s="330">
        <v>4001060</v>
      </c>
      <c r="B259" s="331" t="s">
        <v>29594</v>
      </c>
      <c r="C259" s="332" t="s">
        <v>16</v>
      </c>
      <c r="D259" s="333">
        <v>121.49</v>
      </c>
    </row>
    <row r="260" spans="1:4" ht="23.25" outlineLevel="1">
      <c r="A260" s="330">
        <v>4001061</v>
      </c>
      <c r="B260" s="331" t="s">
        <v>29595</v>
      </c>
      <c r="C260" s="332" t="s">
        <v>16</v>
      </c>
      <c r="D260" s="333">
        <v>140.76</v>
      </c>
    </row>
    <row r="261" spans="1:4" ht="23.25" outlineLevel="1">
      <c r="A261" s="330">
        <v>4001062</v>
      </c>
      <c r="B261" s="331" t="s">
        <v>29596</v>
      </c>
      <c r="C261" s="332" t="s">
        <v>16</v>
      </c>
      <c r="D261" s="333">
        <v>125.62</v>
      </c>
    </row>
    <row r="262" spans="1:4" ht="23.25" outlineLevel="1">
      <c r="A262" s="330">
        <v>4001063</v>
      </c>
      <c r="B262" s="331" t="s">
        <v>29597</v>
      </c>
      <c r="C262" s="332" t="s">
        <v>16</v>
      </c>
      <c r="D262" s="333">
        <v>143.84</v>
      </c>
    </row>
    <row r="263" spans="1:4" outlineLevel="1">
      <c r="A263" s="330">
        <v>4001070</v>
      </c>
      <c r="B263" s="331" t="s">
        <v>29598</v>
      </c>
      <c r="C263" s="332" t="s">
        <v>16</v>
      </c>
      <c r="D263" s="333">
        <v>126.39</v>
      </c>
    </row>
    <row r="264" spans="1:4" outlineLevel="1">
      <c r="A264" s="330">
        <v>4001071</v>
      </c>
      <c r="B264" s="331" t="s">
        <v>29599</v>
      </c>
      <c r="C264" s="332" t="s">
        <v>16</v>
      </c>
      <c r="D264" s="333">
        <v>143.33000000000001</v>
      </c>
    </row>
    <row r="265" spans="1:4">
      <c r="A265" s="330">
        <v>4001080</v>
      </c>
      <c r="B265" s="331" t="s">
        <v>21511</v>
      </c>
      <c r="C265" s="332" t="s">
        <v>16</v>
      </c>
      <c r="D265" s="333">
        <v>6.98</v>
      </c>
    </row>
    <row r="266" spans="1:4" ht="23.25" outlineLevel="1">
      <c r="A266" s="330">
        <v>4001095</v>
      </c>
      <c r="B266" s="331" t="s">
        <v>21512</v>
      </c>
      <c r="C266" s="332" t="s">
        <v>15</v>
      </c>
      <c r="D266" s="333">
        <v>10.199999999999999</v>
      </c>
    </row>
    <row r="267" spans="1:4" ht="23.25" outlineLevel="1">
      <c r="A267" s="330">
        <v>4001096</v>
      </c>
      <c r="B267" s="331" t="s">
        <v>21513</v>
      </c>
      <c r="C267" s="332" t="s">
        <v>15</v>
      </c>
      <c r="D267" s="333">
        <v>10.55</v>
      </c>
    </row>
    <row r="268" spans="1:4" outlineLevel="1">
      <c r="A268" s="330">
        <v>4001097</v>
      </c>
      <c r="B268" s="331" t="s">
        <v>21514</v>
      </c>
      <c r="C268" s="332" t="s">
        <v>18</v>
      </c>
      <c r="D268" s="333">
        <v>801.51</v>
      </c>
    </row>
    <row r="269" spans="1:4" outlineLevel="1">
      <c r="A269" s="330">
        <v>4001098</v>
      </c>
      <c r="B269" s="331" t="s">
        <v>21515</v>
      </c>
      <c r="C269" s="332" t="s">
        <v>18</v>
      </c>
      <c r="D269" s="333">
        <v>1923.13</v>
      </c>
    </row>
    <row r="270" spans="1:4" ht="23.25" outlineLevel="1">
      <c r="A270" s="330">
        <v>4001102</v>
      </c>
      <c r="B270" s="331" t="s">
        <v>21516</v>
      </c>
      <c r="C270" s="332" t="s">
        <v>13</v>
      </c>
      <c r="D270" s="333">
        <v>9.32</v>
      </c>
    </row>
    <row r="271" spans="1:4" outlineLevel="1">
      <c r="A271" s="330">
        <v>4002000</v>
      </c>
      <c r="B271" s="331" t="s">
        <v>12201</v>
      </c>
      <c r="C271" s="332" t="s">
        <v>12031</v>
      </c>
      <c r="D271" s="333" t="s">
        <v>12031</v>
      </c>
    </row>
    <row r="272" spans="1:4">
      <c r="A272" s="330">
        <v>4002004</v>
      </c>
      <c r="B272" s="331" t="s">
        <v>21517</v>
      </c>
      <c r="C272" s="332" t="s">
        <v>16</v>
      </c>
      <c r="D272" s="333">
        <v>177.51</v>
      </c>
    </row>
    <row r="273" spans="1:4" ht="23.25" outlineLevel="1">
      <c r="A273" s="330">
        <v>4002005</v>
      </c>
      <c r="B273" s="331" t="s">
        <v>29600</v>
      </c>
      <c r="C273" s="332" t="s">
        <v>16</v>
      </c>
      <c r="D273" s="333">
        <v>327.99</v>
      </c>
    </row>
    <row r="274" spans="1:4" ht="23.25" outlineLevel="1">
      <c r="A274" s="330">
        <v>4002006</v>
      </c>
      <c r="B274" s="331" t="s">
        <v>21518</v>
      </c>
      <c r="C274" s="332" t="s">
        <v>16</v>
      </c>
      <c r="D274" s="333">
        <v>240.82</v>
      </c>
    </row>
    <row r="275" spans="1:4" outlineLevel="1">
      <c r="A275" s="330">
        <v>4003000</v>
      </c>
      <c r="B275" s="331" t="s">
        <v>12202</v>
      </c>
      <c r="C275" s="332" t="s">
        <v>12031</v>
      </c>
      <c r="D275" s="333" t="s">
        <v>12031</v>
      </c>
    </row>
    <row r="276" spans="1:4" outlineLevel="1">
      <c r="A276" s="330">
        <v>4003030</v>
      </c>
      <c r="B276" s="331" t="s">
        <v>21519</v>
      </c>
      <c r="C276" s="332" t="s">
        <v>16</v>
      </c>
      <c r="D276" s="333">
        <v>327.55</v>
      </c>
    </row>
    <row r="277" spans="1:4" outlineLevel="1">
      <c r="A277" s="330">
        <v>4003031</v>
      </c>
      <c r="B277" s="331" t="s">
        <v>21520</v>
      </c>
      <c r="C277" s="332" t="s">
        <v>16</v>
      </c>
      <c r="D277" s="333">
        <v>448.11</v>
      </c>
    </row>
    <row r="278" spans="1:4" outlineLevel="1">
      <c r="A278" s="330">
        <v>4003032</v>
      </c>
      <c r="B278" s="331" t="s">
        <v>21521</v>
      </c>
      <c r="C278" s="332" t="s">
        <v>16</v>
      </c>
      <c r="D278" s="333">
        <v>444.7</v>
      </c>
    </row>
    <row r="279" spans="1:4">
      <c r="A279" s="330">
        <v>4003035</v>
      </c>
      <c r="B279" s="331" t="s">
        <v>12203</v>
      </c>
      <c r="C279" s="332" t="s">
        <v>16</v>
      </c>
      <c r="D279" s="333">
        <v>749</v>
      </c>
    </row>
    <row r="280" spans="1:4" ht="23.25" outlineLevel="1">
      <c r="A280" s="330">
        <v>4003051</v>
      </c>
      <c r="B280" s="331" t="s">
        <v>29601</v>
      </c>
      <c r="C280" s="332" t="s">
        <v>16</v>
      </c>
      <c r="D280" s="333">
        <v>170.69</v>
      </c>
    </row>
    <row r="281" spans="1:4" ht="23.25" outlineLevel="1">
      <c r="A281" s="330">
        <v>4003052</v>
      </c>
      <c r="B281" s="331" t="s">
        <v>29602</v>
      </c>
      <c r="C281" s="332" t="s">
        <v>16</v>
      </c>
      <c r="D281" s="333">
        <v>166.17</v>
      </c>
    </row>
    <row r="282" spans="1:4" ht="23.25" outlineLevel="1">
      <c r="A282" s="330">
        <v>4003053</v>
      </c>
      <c r="B282" s="331" t="s">
        <v>29603</v>
      </c>
      <c r="C282" s="332" t="s">
        <v>16</v>
      </c>
      <c r="D282" s="333">
        <v>260.3</v>
      </c>
    </row>
    <row r="283" spans="1:4" ht="23.25" outlineLevel="1">
      <c r="A283" s="330">
        <v>4003054</v>
      </c>
      <c r="B283" s="331" t="s">
        <v>29604</v>
      </c>
      <c r="C283" s="332" t="s">
        <v>16</v>
      </c>
      <c r="D283" s="333">
        <v>201.17</v>
      </c>
    </row>
    <row r="284" spans="1:4" ht="23.25" outlineLevel="1">
      <c r="A284" s="330">
        <v>4003055</v>
      </c>
      <c r="B284" s="331" t="s">
        <v>29605</v>
      </c>
      <c r="C284" s="332" t="s">
        <v>16</v>
      </c>
      <c r="D284" s="333">
        <v>355.71</v>
      </c>
    </row>
    <row r="285" spans="1:4" ht="23.25" outlineLevel="1">
      <c r="A285" s="330">
        <v>4003056</v>
      </c>
      <c r="B285" s="331" t="s">
        <v>29606</v>
      </c>
      <c r="C285" s="332" t="s">
        <v>16</v>
      </c>
      <c r="D285" s="333">
        <v>241.21</v>
      </c>
    </row>
    <row r="286" spans="1:4" ht="23.25" customHeight="1">
      <c r="A286" s="330">
        <v>4003057</v>
      </c>
      <c r="B286" s="331" t="s">
        <v>29607</v>
      </c>
      <c r="C286" s="332" t="s">
        <v>16</v>
      </c>
      <c r="D286" s="333">
        <v>245.61</v>
      </c>
    </row>
    <row r="287" spans="1:4" ht="23.25" outlineLevel="1">
      <c r="A287" s="330">
        <v>4003058</v>
      </c>
      <c r="B287" s="331" t="s">
        <v>29608</v>
      </c>
      <c r="C287" s="332" t="s">
        <v>16</v>
      </c>
      <c r="D287" s="333">
        <v>276.11</v>
      </c>
    </row>
    <row r="288" spans="1:4" ht="23.25" outlineLevel="1">
      <c r="A288" s="330">
        <v>4003059</v>
      </c>
      <c r="B288" s="331" t="s">
        <v>29609</v>
      </c>
      <c r="C288" s="332" t="s">
        <v>16</v>
      </c>
      <c r="D288" s="333">
        <v>368.36</v>
      </c>
    </row>
    <row r="289" spans="1:4" ht="23.25" outlineLevel="1">
      <c r="A289" s="330">
        <v>4003070</v>
      </c>
      <c r="B289" s="331" t="s">
        <v>21522</v>
      </c>
      <c r="C289" s="332" t="s">
        <v>16</v>
      </c>
      <c r="D289" s="333">
        <v>195.1</v>
      </c>
    </row>
    <row r="290" spans="1:4" ht="23.25" outlineLevel="1">
      <c r="A290" s="330">
        <v>4003071</v>
      </c>
      <c r="B290" s="331" t="s">
        <v>21523</v>
      </c>
      <c r="C290" s="332" t="s">
        <v>16</v>
      </c>
      <c r="D290" s="333">
        <v>134.76</v>
      </c>
    </row>
    <row r="291" spans="1:4" ht="23.25" outlineLevel="1">
      <c r="A291" s="330">
        <v>4003073</v>
      </c>
      <c r="B291" s="331" t="s">
        <v>21524</v>
      </c>
      <c r="C291" s="332" t="s">
        <v>16</v>
      </c>
      <c r="D291" s="333">
        <v>146.04</v>
      </c>
    </row>
    <row r="292" spans="1:4" outlineLevel="1">
      <c r="A292" s="330">
        <v>4003074</v>
      </c>
      <c r="B292" s="331" t="s">
        <v>21525</v>
      </c>
      <c r="C292" s="332" t="s">
        <v>16</v>
      </c>
      <c r="D292" s="333">
        <v>44.23</v>
      </c>
    </row>
    <row r="293" spans="1:4">
      <c r="A293" s="330">
        <v>4003075</v>
      </c>
      <c r="B293" s="331" t="s">
        <v>21526</v>
      </c>
      <c r="C293" s="332" t="s">
        <v>16</v>
      </c>
      <c r="D293" s="333">
        <v>34.04</v>
      </c>
    </row>
    <row r="294" spans="1:4" outlineLevel="1">
      <c r="A294" s="330">
        <v>4050000</v>
      </c>
      <c r="B294" s="331" t="s">
        <v>12139</v>
      </c>
      <c r="C294" s="332" t="s">
        <v>12031</v>
      </c>
      <c r="D294" s="333" t="s">
        <v>12031</v>
      </c>
    </row>
    <row r="295" spans="1:4" ht="23.25" outlineLevel="1">
      <c r="A295" s="330">
        <v>4050001</v>
      </c>
      <c r="B295" s="331" t="s">
        <v>12204</v>
      </c>
      <c r="C295" s="332" t="s">
        <v>18</v>
      </c>
      <c r="D295" s="333">
        <v>98.03</v>
      </c>
    </row>
    <row r="296" spans="1:4" outlineLevel="1">
      <c r="A296" s="330">
        <v>4050004</v>
      </c>
      <c r="B296" s="331" t="s">
        <v>142</v>
      </c>
      <c r="C296" s="332" t="s">
        <v>18</v>
      </c>
      <c r="D296" s="333">
        <v>54.16</v>
      </c>
    </row>
    <row r="297" spans="1:4" outlineLevel="1">
      <c r="A297" s="330">
        <v>4050007</v>
      </c>
      <c r="B297" s="331" t="s">
        <v>12205</v>
      </c>
      <c r="C297" s="332" t="s">
        <v>18</v>
      </c>
      <c r="D297" s="333">
        <v>61.27</v>
      </c>
    </row>
    <row r="298" spans="1:4" outlineLevel="1">
      <c r="A298" s="330">
        <v>4050009</v>
      </c>
      <c r="B298" s="331" t="s">
        <v>12206</v>
      </c>
      <c r="C298" s="332" t="s">
        <v>18</v>
      </c>
      <c r="D298" s="333">
        <v>318.61</v>
      </c>
    </row>
    <row r="299" spans="1:4">
      <c r="A299" s="330">
        <v>4050010</v>
      </c>
      <c r="B299" s="331" t="s">
        <v>12207</v>
      </c>
      <c r="C299" s="332" t="s">
        <v>16</v>
      </c>
      <c r="D299" s="333">
        <v>12.25</v>
      </c>
    </row>
    <row r="300" spans="1:4" ht="23.25" outlineLevel="1">
      <c r="A300" s="330">
        <v>4050015</v>
      </c>
      <c r="B300" s="331" t="s">
        <v>12208</v>
      </c>
      <c r="C300" s="332" t="s">
        <v>16</v>
      </c>
      <c r="D300" s="333">
        <v>9.8000000000000007</v>
      </c>
    </row>
    <row r="301" spans="1:4" outlineLevel="1">
      <c r="A301" s="330">
        <v>4060000</v>
      </c>
      <c r="B301" s="331" t="s">
        <v>8165</v>
      </c>
      <c r="C301" s="332" t="s">
        <v>12031</v>
      </c>
      <c r="D301" s="333" t="s">
        <v>12031</v>
      </c>
    </row>
    <row r="302" spans="1:4" outlineLevel="1">
      <c r="A302" s="330">
        <v>4060005</v>
      </c>
      <c r="B302" s="331" t="s">
        <v>12209</v>
      </c>
      <c r="C302" s="332" t="s">
        <v>18</v>
      </c>
      <c r="D302" s="333">
        <v>159.30000000000001</v>
      </c>
    </row>
    <row r="303" spans="1:4" outlineLevel="1">
      <c r="A303" s="330">
        <v>4060007</v>
      </c>
      <c r="B303" s="331" t="s">
        <v>12210</v>
      </c>
      <c r="C303" s="332" t="s">
        <v>16</v>
      </c>
      <c r="D303" s="333">
        <v>24.51</v>
      </c>
    </row>
    <row r="304" spans="1:4" outlineLevel="1">
      <c r="A304" s="330">
        <v>4060010</v>
      </c>
      <c r="B304" s="331" t="s">
        <v>12211</v>
      </c>
      <c r="C304" s="332" t="s">
        <v>16</v>
      </c>
      <c r="D304" s="333">
        <v>24.51</v>
      </c>
    </row>
    <row r="305" spans="1:4" ht="23.25">
      <c r="A305" s="330">
        <v>4060015</v>
      </c>
      <c r="B305" s="331" t="s">
        <v>12212</v>
      </c>
      <c r="C305" s="332" t="s">
        <v>16</v>
      </c>
      <c r="D305" s="333">
        <v>12.82</v>
      </c>
    </row>
    <row r="306" spans="1:4" ht="23.25" outlineLevel="1">
      <c r="A306" s="330">
        <v>4060016</v>
      </c>
      <c r="B306" s="331" t="s">
        <v>12213</v>
      </c>
      <c r="C306" s="332" t="s">
        <v>16</v>
      </c>
      <c r="D306" s="333">
        <v>25.65</v>
      </c>
    </row>
    <row r="307" spans="1:4" ht="23.25" outlineLevel="1">
      <c r="A307" s="330">
        <v>4060019</v>
      </c>
      <c r="B307" s="331" t="s">
        <v>12214</v>
      </c>
      <c r="C307" s="332" t="s">
        <v>16</v>
      </c>
      <c r="D307" s="333">
        <v>38.47</v>
      </c>
    </row>
    <row r="308" spans="1:4" outlineLevel="1">
      <c r="A308" s="330">
        <v>4070000</v>
      </c>
      <c r="B308" s="331" t="s">
        <v>12215</v>
      </c>
      <c r="C308" s="332" t="s">
        <v>12031</v>
      </c>
      <c r="D308" s="333" t="s">
        <v>12031</v>
      </c>
    </row>
    <row r="309" spans="1:4" outlineLevel="1">
      <c r="A309" s="330">
        <v>4070010</v>
      </c>
      <c r="B309" s="331" t="s">
        <v>12216</v>
      </c>
      <c r="C309" s="332" t="s">
        <v>16</v>
      </c>
      <c r="D309" s="333">
        <v>76.86</v>
      </c>
    </row>
    <row r="310" spans="1:4" ht="23.25" outlineLevel="1">
      <c r="A310" s="330">
        <v>4070015</v>
      </c>
      <c r="B310" s="331" t="s">
        <v>12217</v>
      </c>
      <c r="C310" s="332" t="s">
        <v>16</v>
      </c>
      <c r="D310" s="333">
        <v>23.43</v>
      </c>
    </row>
    <row r="311" spans="1:4" ht="23.25">
      <c r="A311" s="330">
        <v>4070016</v>
      </c>
      <c r="B311" s="331" t="s">
        <v>31174</v>
      </c>
      <c r="C311" s="332" t="s">
        <v>16</v>
      </c>
      <c r="D311" s="333">
        <v>47.26</v>
      </c>
    </row>
    <row r="312" spans="1:4" ht="23.25" outlineLevel="1">
      <c r="A312" s="330">
        <v>4070019</v>
      </c>
      <c r="B312" s="331" t="s">
        <v>12218</v>
      </c>
      <c r="C312" s="332" t="s">
        <v>16</v>
      </c>
      <c r="D312" s="333">
        <v>67.88</v>
      </c>
    </row>
    <row r="313" spans="1:4" outlineLevel="1">
      <c r="A313" s="326">
        <v>5000000</v>
      </c>
      <c r="B313" s="327" t="s">
        <v>8166</v>
      </c>
      <c r="C313" s="328"/>
      <c r="D313" s="329"/>
    </row>
    <row r="314" spans="1:4" outlineLevel="1">
      <c r="A314" s="330">
        <v>5001000</v>
      </c>
      <c r="B314" s="331" t="s">
        <v>12219</v>
      </c>
      <c r="C314" s="332" t="s">
        <v>12031</v>
      </c>
      <c r="D314" s="333" t="s">
        <v>12031</v>
      </c>
    </row>
    <row r="315" spans="1:4" ht="23.25" outlineLevel="1">
      <c r="A315" s="330">
        <v>5001001</v>
      </c>
      <c r="B315" s="331" t="s">
        <v>29610</v>
      </c>
      <c r="C315" s="332" t="s">
        <v>16</v>
      </c>
      <c r="D315" s="333">
        <v>68.66</v>
      </c>
    </row>
    <row r="316" spans="1:4" ht="23.25" outlineLevel="1">
      <c r="A316" s="330">
        <v>5001003</v>
      </c>
      <c r="B316" s="331" t="s">
        <v>29611</v>
      </c>
      <c r="C316" s="332" t="s">
        <v>16</v>
      </c>
      <c r="D316" s="333">
        <v>69.489999999999995</v>
      </c>
    </row>
    <row r="317" spans="1:4" ht="23.25">
      <c r="A317" s="330">
        <v>5001030</v>
      </c>
      <c r="B317" s="331" t="s">
        <v>12220</v>
      </c>
      <c r="C317" s="332" t="s">
        <v>16</v>
      </c>
      <c r="D317" s="333">
        <v>74.400000000000006</v>
      </c>
    </row>
    <row r="318" spans="1:4" ht="23.25" outlineLevel="1">
      <c r="A318" s="330">
        <v>5001040</v>
      </c>
      <c r="B318" s="331" t="s">
        <v>12221</v>
      </c>
      <c r="C318" s="332" t="s">
        <v>16</v>
      </c>
      <c r="D318" s="333">
        <v>49.15</v>
      </c>
    </row>
    <row r="319" spans="1:4" ht="23.25" outlineLevel="1">
      <c r="A319" s="330">
        <v>5001043</v>
      </c>
      <c r="B319" s="331" t="s">
        <v>21527</v>
      </c>
      <c r="C319" s="332" t="s">
        <v>16</v>
      </c>
      <c r="D319" s="333">
        <v>17.91</v>
      </c>
    </row>
    <row r="320" spans="1:4" ht="23.25">
      <c r="A320" s="330">
        <v>5001047</v>
      </c>
      <c r="B320" s="331" t="s">
        <v>12222</v>
      </c>
      <c r="C320" s="332" t="s">
        <v>16</v>
      </c>
      <c r="D320" s="333">
        <v>45.56</v>
      </c>
    </row>
    <row r="321" spans="1:4" outlineLevel="1">
      <c r="A321" s="330">
        <v>5002000</v>
      </c>
      <c r="B321" s="331" t="s">
        <v>12223</v>
      </c>
      <c r="C321" s="332" t="s">
        <v>12031</v>
      </c>
      <c r="D321" s="333" t="s">
        <v>12031</v>
      </c>
    </row>
    <row r="322" spans="1:4" ht="23.25" outlineLevel="1">
      <c r="A322" s="330">
        <v>5002002</v>
      </c>
      <c r="B322" s="331" t="s">
        <v>29612</v>
      </c>
      <c r="C322" s="332" t="s">
        <v>16</v>
      </c>
      <c r="D322" s="333">
        <v>161.79</v>
      </c>
    </row>
    <row r="323" spans="1:4" outlineLevel="1">
      <c r="A323" s="330">
        <v>5002030</v>
      </c>
      <c r="B323" s="331" t="s">
        <v>12224</v>
      </c>
      <c r="C323" s="332" t="s">
        <v>16</v>
      </c>
      <c r="D323" s="333">
        <v>87.31</v>
      </c>
    </row>
    <row r="324" spans="1:4" ht="23.25">
      <c r="A324" s="330">
        <v>5002043</v>
      </c>
      <c r="B324" s="331" t="s">
        <v>12225</v>
      </c>
      <c r="C324" s="332" t="s">
        <v>16</v>
      </c>
      <c r="D324" s="333">
        <v>17.91</v>
      </c>
    </row>
    <row r="325" spans="1:4" ht="23.25" outlineLevel="1">
      <c r="A325" s="330">
        <v>5002044</v>
      </c>
      <c r="B325" s="331" t="s">
        <v>21528</v>
      </c>
      <c r="C325" s="332" t="s">
        <v>16</v>
      </c>
      <c r="D325" s="333">
        <v>222.1</v>
      </c>
    </row>
    <row r="326" spans="1:4">
      <c r="A326" s="330">
        <v>5003000</v>
      </c>
      <c r="B326" s="331" t="s">
        <v>12226</v>
      </c>
      <c r="C326" s="332" t="s">
        <v>12031</v>
      </c>
      <c r="D326" s="333" t="s">
        <v>12031</v>
      </c>
    </row>
    <row r="327" spans="1:4" ht="23.25" outlineLevel="1">
      <c r="A327" s="330">
        <v>5003002</v>
      </c>
      <c r="B327" s="331" t="s">
        <v>29613</v>
      </c>
      <c r="C327" s="332" t="s">
        <v>16</v>
      </c>
      <c r="D327" s="333">
        <v>161.79</v>
      </c>
    </row>
    <row r="328" spans="1:4" ht="23.25">
      <c r="A328" s="330">
        <v>5003008</v>
      </c>
      <c r="B328" s="331" t="s">
        <v>12227</v>
      </c>
      <c r="C328" s="332" t="s">
        <v>16</v>
      </c>
      <c r="D328" s="333">
        <v>151.11000000000001</v>
      </c>
    </row>
    <row r="329" spans="1:4" ht="23.25" outlineLevel="1">
      <c r="A329" s="330">
        <v>5003009</v>
      </c>
      <c r="B329" s="331" t="s">
        <v>12228</v>
      </c>
      <c r="C329" s="332" t="s">
        <v>16</v>
      </c>
      <c r="D329" s="333">
        <v>153.81</v>
      </c>
    </row>
    <row r="330" spans="1:4">
      <c r="A330" s="330">
        <v>5003011</v>
      </c>
      <c r="B330" s="331" t="s">
        <v>12229</v>
      </c>
      <c r="C330" s="332" t="s">
        <v>16</v>
      </c>
      <c r="D330" s="333">
        <v>167.56</v>
      </c>
    </row>
    <row r="331" spans="1:4" ht="23.25" outlineLevel="1">
      <c r="A331" s="330">
        <v>5003012</v>
      </c>
      <c r="B331" s="331" t="s">
        <v>29614</v>
      </c>
      <c r="C331" s="332" t="s">
        <v>16</v>
      </c>
      <c r="D331" s="333">
        <v>130.93</v>
      </c>
    </row>
    <row r="332" spans="1:4" ht="23.25">
      <c r="A332" s="330">
        <v>5003013</v>
      </c>
      <c r="B332" s="331" t="s">
        <v>29615</v>
      </c>
      <c r="C332" s="332" t="s">
        <v>16</v>
      </c>
      <c r="D332" s="333">
        <v>164.25</v>
      </c>
    </row>
    <row r="333" spans="1:4" ht="34.5" outlineLevel="1">
      <c r="A333" s="330">
        <v>5003017</v>
      </c>
      <c r="B333" s="331" t="s">
        <v>29616</v>
      </c>
      <c r="C333" s="332" t="s">
        <v>16</v>
      </c>
      <c r="D333" s="333">
        <v>153.94</v>
      </c>
    </row>
    <row r="334" spans="1:4" ht="23.25">
      <c r="A334" s="330">
        <v>5003040</v>
      </c>
      <c r="B334" s="331" t="s">
        <v>12221</v>
      </c>
      <c r="C334" s="332" t="s">
        <v>16</v>
      </c>
      <c r="D334" s="333">
        <v>49.15</v>
      </c>
    </row>
    <row r="335" spans="1:4" ht="23.25" outlineLevel="1">
      <c r="A335" s="330">
        <v>5003043</v>
      </c>
      <c r="B335" s="331" t="s">
        <v>29617</v>
      </c>
      <c r="C335" s="332" t="s">
        <v>16</v>
      </c>
      <c r="D335" s="333">
        <v>17.91</v>
      </c>
    </row>
    <row r="336" spans="1:4" ht="23.25" outlineLevel="1">
      <c r="A336" s="330">
        <v>5003047</v>
      </c>
      <c r="B336" s="331" t="s">
        <v>12222</v>
      </c>
      <c r="C336" s="332" t="s">
        <v>16</v>
      </c>
      <c r="D336" s="333">
        <v>45.56</v>
      </c>
    </row>
    <row r="337" spans="1:4">
      <c r="A337" s="330">
        <v>5003054</v>
      </c>
      <c r="B337" s="331" t="s">
        <v>12230</v>
      </c>
      <c r="C337" s="332" t="s">
        <v>18</v>
      </c>
      <c r="D337" s="333">
        <v>747.36</v>
      </c>
    </row>
    <row r="338" spans="1:4" outlineLevel="1">
      <c r="A338" s="330">
        <v>5003055</v>
      </c>
      <c r="B338" s="331" t="s">
        <v>12231</v>
      </c>
      <c r="C338" s="332" t="s">
        <v>16</v>
      </c>
      <c r="D338" s="333">
        <v>89.52</v>
      </c>
    </row>
    <row r="339" spans="1:4" outlineLevel="1">
      <c r="A339" s="330">
        <v>5003073</v>
      </c>
      <c r="B339" s="331" t="s">
        <v>12232</v>
      </c>
      <c r="C339" s="332" t="s">
        <v>16</v>
      </c>
      <c r="D339" s="333">
        <v>47.64</v>
      </c>
    </row>
    <row r="340" spans="1:4" outlineLevel="1">
      <c r="A340" s="330">
        <v>5004000</v>
      </c>
      <c r="B340" s="331" t="s">
        <v>12233</v>
      </c>
      <c r="C340" s="332" t="s">
        <v>12031</v>
      </c>
      <c r="D340" s="333" t="s">
        <v>12031</v>
      </c>
    </row>
    <row r="341" spans="1:4" outlineLevel="1">
      <c r="A341" s="330">
        <v>5004010</v>
      </c>
      <c r="B341" s="331" t="s">
        <v>12234</v>
      </c>
      <c r="C341" s="332" t="s">
        <v>3587</v>
      </c>
      <c r="D341" s="333">
        <v>87.76</v>
      </c>
    </row>
    <row r="342" spans="1:4" outlineLevel="1">
      <c r="A342" s="330">
        <v>5004030</v>
      </c>
      <c r="B342" s="331" t="s">
        <v>12235</v>
      </c>
      <c r="C342" s="332" t="s">
        <v>3587</v>
      </c>
      <c r="D342" s="333">
        <v>200.17</v>
      </c>
    </row>
    <row r="343" spans="1:4" ht="23.25">
      <c r="A343" s="330">
        <v>5004050</v>
      </c>
      <c r="B343" s="331" t="s">
        <v>12236</v>
      </c>
      <c r="C343" s="332" t="s">
        <v>13</v>
      </c>
      <c r="D343" s="333">
        <v>563.88</v>
      </c>
    </row>
    <row r="344" spans="1:4" outlineLevel="1">
      <c r="A344" s="330">
        <v>5050000</v>
      </c>
      <c r="B344" s="331" t="s">
        <v>12139</v>
      </c>
      <c r="C344" s="332" t="s">
        <v>12031</v>
      </c>
      <c r="D344" s="333" t="s">
        <v>12031</v>
      </c>
    </row>
    <row r="345" spans="1:4" outlineLevel="1">
      <c r="A345" s="330">
        <v>5050001</v>
      </c>
      <c r="B345" s="331" t="s">
        <v>12237</v>
      </c>
      <c r="C345" s="332" t="s">
        <v>16</v>
      </c>
      <c r="D345" s="333">
        <v>12.25</v>
      </c>
    </row>
    <row r="346" spans="1:4" outlineLevel="1">
      <c r="A346" s="330">
        <v>5050002</v>
      </c>
      <c r="B346" s="331" t="s">
        <v>12238</v>
      </c>
      <c r="C346" s="332" t="s">
        <v>16</v>
      </c>
      <c r="D346" s="333">
        <v>4.9000000000000004</v>
      </c>
    </row>
    <row r="347" spans="1:4" outlineLevel="1">
      <c r="A347" s="330">
        <v>5050005</v>
      </c>
      <c r="B347" s="331" t="s">
        <v>12239</v>
      </c>
      <c r="C347" s="332" t="s">
        <v>16</v>
      </c>
      <c r="D347" s="333">
        <v>2.4500000000000002</v>
      </c>
    </row>
    <row r="348" spans="1:4" ht="23.25" outlineLevel="1">
      <c r="A348" s="330">
        <v>5050010</v>
      </c>
      <c r="B348" s="331" t="s">
        <v>12240</v>
      </c>
      <c r="C348" s="332" t="s">
        <v>16</v>
      </c>
      <c r="D348" s="333">
        <v>7.35</v>
      </c>
    </row>
    <row r="349" spans="1:4" ht="23.25">
      <c r="A349" s="330">
        <v>5050012</v>
      </c>
      <c r="B349" s="331" t="s">
        <v>12241</v>
      </c>
      <c r="C349" s="332" t="s">
        <v>16</v>
      </c>
      <c r="D349" s="333">
        <v>14.7</v>
      </c>
    </row>
    <row r="350" spans="1:4" ht="23.25" outlineLevel="1">
      <c r="A350" s="330">
        <v>5050015</v>
      </c>
      <c r="B350" s="331" t="s">
        <v>12242</v>
      </c>
      <c r="C350" s="332" t="s">
        <v>16</v>
      </c>
      <c r="D350" s="333">
        <v>12.25</v>
      </c>
    </row>
    <row r="351" spans="1:4" outlineLevel="1">
      <c r="A351" s="330">
        <v>5060000</v>
      </c>
      <c r="B351" s="331" t="s">
        <v>8165</v>
      </c>
      <c r="C351" s="332" t="s">
        <v>12031</v>
      </c>
      <c r="D351" s="333" t="s">
        <v>12031</v>
      </c>
    </row>
    <row r="352" spans="1:4" outlineLevel="1">
      <c r="A352" s="330">
        <v>5060005</v>
      </c>
      <c r="B352" s="331" t="s">
        <v>12243</v>
      </c>
      <c r="C352" s="332" t="s">
        <v>16</v>
      </c>
      <c r="D352" s="333">
        <v>7.35</v>
      </c>
    </row>
    <row r="353" spans="1:4" outlineLevel="1">
      <c r="A353" s="330">
        <v>5060006</v>
      </c>
      <c r="B353" s="331" t="s">
        <v>12244</v>
      </c>
      <c r="C353" s="332" t="s">
        <v>18</v>
      </c>
      <c r="D353" s="333">
        <v>49.02</v>
      </c>
    </row>
    <row r="354" spans="1:4" outlineLevel="1">
      <c r="A354" s="330">
        <v>5070000</v>
      </c>
      <c r="B354" s="331" t="s">
        <v>8165</v>
      </c>
      <c r="C354" s="332" t="s">
        <v>12031</v>
      </c>
      <c r="D354" s="333" t="s">
        <v>12031</v>
      </c>
    </row>
    <row r="355" spans="1:4">
      <c r="A355" s="330">
        <v>5070006</v>
      </c>
      <c r="B355" s="331" t="s">
        <v>12245</v>
      </c>
      <c r="C355" s="332" t="s">
        <v>18</v>
      </c>
      <c r="D355" s="333">
        <v>110.29</v>
      </c>
    </row>
    <row r="356" spans="1:4" outlineLevel="1">
      <c r="A356" s="330">
        <v>5080000</v>
      </c>
      <c r="B356" s="331" t="s">
        <v>12246</v>
      </c>
      <c r="C356" s="332" t="s">
        <v>12031</v>
      </c>
      <c r="D356" s="333" t="s">
        <v>12031</v>
      </c>
    </row>
    <row r="357" spans="1:4" outlineLevel="1">
      <c r="A357" s="330">
        <v>5090000</v>
      </c>
      <c r="B357" s="331" t="s">
        <v>12247</v>
      </c>
      <c r="C357" s="332" t="s">
        <v>12031</v>
      </c>
      <c r="D357" s="333" t="s">
        <v>12031</v>
      </c>
    </row>
    <row r="358" spans="1:4" outlineLevel="1">
      <c r="A358" s="326">
        <v>6000000</v>
      </c>
      <c r="B358" s="327" t="s">
        <v>8174</v>
      </c>
      <c r="C358" s="328"/>
      <c r="D358" s="329"/>
    </row>
    <row r="359" spans="1:4" outlineLevel="1">
      <c r="A359" s="330">
        <v>6001000</v>
      </c>
      <c r="B359" s="331" t="s">
        <v>8173</v>
      </c>
      <c r="C359" s="332" t="s">
        <v>12031</v>
      </c>
      <c r="D359" s="333" t="s">
        <v>12031</v>
      </c>
    </row>
    <row r="360" spans="1:4" ht="23.25" outlineLevel="1">
      <c r="A360" s="330">
        <v>6001010</v>
      </c>
      <c r="B360" s="331" t="s">
        <v>12248</v>
      </c>
      <c r="C360" s="332" t="s">
        <v>16</v>
      </c>
      <c r="D360" s="333">
        <v>69.760000000000005</v>
      </c>
    </row>
    <row r="361" spans="1:4" ht="23.25">
      <c r="A361" s="330">
        <v>6001013</v>
      </c>
      <c r="B361" s="331" t="s">
        <v>12249</v>
      </c>
      <c r="C361" s="332" t="s">
        <v>16</v>
      </c>
      <c r="D361" s="333">
        <v>246.51</v>
      </c>
    </row>
    <row r="362" spans="1:4" ht="23.25" outlineLevel="1">
      <c r="A362" s="330">
        <v>6001015</v>
      </c>
      <c r="B362" s="331" t="s">
        <v>12250</v>
      </c>
      <c r="C362" s="332" t="s">
        <v>16</v>
      </c>
      <c r="D362" s="333">
        <v>158.74</v>
      </c>
    </row>
    <row r="363" spans="1:4" ht="23.25" outlineLevel="1">
      <c r="A363" s="330">
        <v>6001016</v>
      </c>
      <c r="B363" s="331" t="s">
        <v>12251</v>
      </c>
      <c r="C363" s="332" t="s">
        <v>16</v>
      </c>
      <c r="D363" s="333">
        <v>174.71</v>
      </c>
    </row>
    <row r="364" spans="1:4" ht="23.25" customHeight="1" outlineLevel="1">
      <c r="A364" s="330">
        <v>6001017</v>
      </c>
      <c r="B364" s="331" t="s">
        <v>12252</v>
      </c>
      <c r="C364" s="332" t="s">
        <v>16</v>
      </c>
      <c r="D364" s="333">
        <v>206.33</v>
      </c>
    </row>
    <row r="365" spans="1:4" ht="23.25" customHeight="1" outlineLevel="1">
      <c r="A365" s="330">
        <v>6001018</v>
      </c>
      <c r="B365" s="331" t="s">
        <v>12253</v>
      </c>
      <c r="C365" s="332" t="s">
        <v>16</v>
      </c>
      <c r="D365" s="333">
        <v>245.16</v>
      </c>
    </row>
    <row r="366" spans="1:4" outlineLevel="1">
      <c r="A366" s="330">
        <v>6001030</v>
      </c>
      <c r="B366" s="331" t="s">
        <v>12254</v>
      </c>
      <c r="C366" s="332" t="s">
        <v>15</v>
      </c>
      <c r="D366" s="333">
        <v>15.07</v>
      </c>
    </row>
    <row r="367" spans="1:4">
      <c r="A367" s="330">
        <v>6001031</v>
      </c>
      <c r="B367" s="331" t="s">
        <v>12255</v>
      </c>
      <c r="C367" s="332" t="s">
        <v>15</v>
      </c>
      <c r="D367" s="333">
        <v>3.49</v>
      </c>
    </row>
    <row r="368" spans="1:4" outlineLevel="1">
      <c r="A368" s="330">
        <v>6002000</v>
      </c>
      <c r="B368" s="331" t="s">
        <v>12256</v>
      </c>
      <c r="C368" s="332" t="s">
        <v>12031</v>
      </c>
      <c r="D368" s="333" t="s">
        <v>12031</v>
      </c>
    </row>
    <row r="369" spans="1:4" outlineLevel="1">
      <c r="A369" s="330">
        <v>6002003</v>
      </c>
      <c r="B369" s="331" t="s">
        <v>12257</v>
      </c>
      <c r="C369" s="332" t="s">
        <v>16</v>
      </c>
      <c r="D369" s="333">
        <v>181.54</v>
      </c>
    </row>
    <row r="370" spans="1:4" outlineLevel="1">
      <c r="A370" s="330">
        <v>6002004</v>
      </c>
      <c r="B370" s="331" t="s">
        <v>12258</v>
      </c>
      <c r="C370" s="332" t="s">
        <v>16</v>
      </c>
      <c r="D370" s="333">
        <v>170.98</v>
      </c>
    </row>
    <row r="371" spans="1:4" outlineLevel="1">
      <c r="A371" s="330">
        <v>6002005</v>
      </c>
      <c r="B371" s="331" t="s">
        <v>12259</v>
      </c>
      <c r="C371" s="332" t="s">
        <v>16</v>
      </c>
      <c r="D371" s="333">
        <v>106.86</v>
      </c>
    </row>
    <row r="372" spans="1:4" outlineLevel="1">
      <c r="A372" s="330">
        <v>6002021</v>
      </c>
      <c r="B372" s="331" t="s">
        <v>21529</v>
      </c>
      <c r="C372" s="332" t="s">
        <v>16</v>
      </c>
      <c r="D372" s="333">
        <v>43.85</v>
      </c>
    </row>
    <row r="373" spans="1:4" outlineLevel="1">
      <c r="A373" s="330">
        <v>6002022</v>
      </c>
      <c r="B373" s="331" t="s">
        <v>21530</v>
      </c>
      <c r="C373" s="332" t="s">
        <v>16</v>
      </c>
      <c r="D373" s="333">
        <v>62.42</v>
      </c>
    </row>
    <row r="374" spans="1:4" ht="23.25" outlineLevel="1">
      <c r="A374" s="330">
        <v>6002023</v>
      </c>
      <c r="B374" s="331" t="s">
        <v>12260</v>
      </c>
      <c r="C374" s="332" t="s">
        <v>16</v>
      </c>
      <c r="D374" s="333">
        <v>158.86000000000001</v>
      </c>
    </row>
    <row r="375" spans="1:4" ht="23.25">
      <c r="A375" s="330">
        <v>6002025</v>
      </c>
      <c r="B375" s="331" t="s">
        <v>12261</v>
      </c>
      <c r="C375" s="332" t="s">
        <v>16</v>
      </c>
      <c r="D375" s="333">
        <v>146.78</v>
      </c>
    </row>
    <row r="376" spans="1:4" ht="34.5" outlineLevel="1">
      <c r="A376" s="330">
        <v>6002043</v>
      </c>
      <c r="B376" s="331" t="s">
        <v>12262</v>
      </c>
      <c r="C376" s="332" t="s">
        <v>16</v>
      </c>
      <c r="D376" s="333">
        <v>321.16000000000003</v>
      </c>
    </row>
    <row r="377" spans="1:4" ht="23.25" outlineLevel="1">
      <c r="A377" s="330">
        <v>6002044</v>
      </c>
      <c r="B377" s="331" t="s">
        <v>12263</v>
      </c>
      <c r="C377" s="332" t="s">
        <v>16</v>
      </c>
      <c r="D377" s="333">
        <v>77.63</v>
      </c>
    </row>
    <row r="378" spans="1:4" ht="23.25" outlineLevel="1">
      <c r="A378" s="330">
        <v>6002045</v>
      </c>
      <c r="B378" s="331" t="s">
        <v>12264</v>
      </c>
      <c r="C378" s="332" t="s">
        <v>16</v>
      </c>
      <c r="D378" s="333">
        <v>88.38</v>
      </c>
    </row>
    <row r="379" spans="1:4" ht="23.25" outlineLevel="1">
      <c r="A379" s="330">
        <v>6002046</v>
      </c>
      <c r="B379" s="331" t="s">
        <v>12265</v>
      </c>
      <c r="C379" s="332" t="s">
        <v>16</v>
      </c>
      <c r="D379" s="333">
        <v>204.58</v>
      </c>
    </row>
    <row r="380" spans="1:4" ht="23.25" outlineLevel="1">
      <c r="A380" s="330">
        <v>6002047</v>
      </c>
      <c r="B380" s="331" t="s">
        <v>12266</v>
      </c>
      <c r="C380" s="332" t="s">
        <v>16</v>
      </c>
      <c r="D380" s="333">
        <v>101.75</v>
      </c>
    </row>
    <row r="381" spans="1:4" ht="23.25" outlineLevel="1">
      <c r="A381" s="330">
        <v>6002048</v>
      </c>
      <c r="B381" s="331" t="s">
        <v>12267</v>
      </c>
      <c r="C381" s="332" t="s">
        <v>16</v>
      </c>
      <c r="D381" s="333">
        <v>100.22</v>
      </c>
    </row>
    <row r="382" spans="1:4" ht="23.25" outlineLevel="1">
      <c r="A382" s="330">
        <v>6002049</v>
      </c>
      <c r="B382" s="331" t="s">
        <v>12268</v>
      </c>
      <c r="C382" s="332" t="s">
        <v>16</v>
      </c>
      <c r="D382" s="333">
        <v>208.48</v>
      </c>
    </row>
    <row r="383" spans="1:4" ht="23.25" customHeight="1">
      <c r="A383" s="330">
        <v>6002050</v>
      </c>
      <c r="B383" s="331" t="s">
        <v>12269</v>
      </c>
      <c r="C383" s="332" t="s">
        <v>16</v>
      </c>
      <c r="D383" s="333">
        <v>619.35</v>
      </c>
    </row>
    <row r="384" spans="1:4" ht="23.25" outlineLevel="1">
      <c r="A384" s="330">
        <v>6002051</v>
      </c>
      <c r="B384" s="331" t="s">
        <v>12270</v>
      </c>
      <c r="C384" s="332" t="s">
        <v>13</v>
      </c>
      <c r="D384" s="333">
        <v>40.53</v>
      </c>
    </row>
    <row r="385" spans="1:4" ht="23.25" outlineLevel="1">
      <c r="A385" s="330">
        <v>6002055</v>
      </c>
      <c r="B385" s="331" t="s">
        <v>21531</v>
      </c>
      <c r="C385" s="332" t="s">
        <v>13</v>
      </c>
      <c r="D385" s="333">
        <v>82.26</v>
      </c>
    </row>
    <row r="386" spans="1:4" ht="23.25" outlineLevel="1">
      <c r="A386" s="330">
        <v>6002056</v>
      </c>
      <c r="B386" s="331" t="s">
        <v>21532</v>
      </c>
      <c r="C386" s="332" t="s">
        <v>13</v>
      </c>
      <c r="D386" s="333">
        <v>107.92</v>
      </c>
    </row>
    <row r="387" spans="1:4" ht="23.25" outlineLevel="1">
      <c r="A387" s="330">
        <v>6002057</v>
      </c>
      <c r="B387" s="331" t="s">
        <v>21533</v>
      </c>
      <c r="C387" s="332" t="s">
        <v>13</v>
      </c>
      <c r="D387" s="333">
        <v>454.28</v>
      </c>
    </row>
    <row r="388" spans="1:4" outlineLevel="1">
      <c r="A388" s="330">
        <v>6002090</v>
      </c>
      <c r="B388" s="331" t="s">
        <v>21534</v>
      </c>
      <c r="C388" s="332" t="s">
        <v>13</v>
      </c>
      <c r="D388" s="333">
        <v>130.94</v>
      </c>
    </row>
    <row r="389" spans="1:4" outlineLevel="1">
      <c r="A389" s="330">
        <v>6002091</v>
      </c>
      <c r="B389" s="331" t="s">
        <v>21535</v>
      </c>
      <c r="C389" s="332" t="s">
        <v>13</v>
      </c>
      <c r="D389" s="333">
        <v>135.09</v>
      </c>
    </row>
    <row r="390" spans="1:4" outlineLevel="1">
      <c r="A390" s="330">
        <v>6002092</v>
      </c>
      <c r="B390" s="331" t="s">
        <v>21536</v>
      </c>
      <c r="C390" s="332" t="s">
        <v>13</v>
      </c>
      <c r="D390" s="333">
        <v>129.32</v>
      </c>
    </row>
    <row r="391" spans="1:4">
      <c r="A391" s="330">
        <v>6002093</v>
      </c>
      <c r="B391" s="331" t="s">
        <v>21537</v>
      </c>
      <c r="C391" s="332" t="s">
        <v>13</v>
      </c>
      <c r="D391" s="333">
        <v>132.24</v>
      </c>
    </row>
    <row r="392" spans="1:4" ht="23.25" outlineLevel="1">
      <c r="A392" s="330">
        <v>6002094</v>
      </c>
      <c r="B392" s="331" t="s">
        <v>21538</v>
      </c>
      <c r="C392" s="332" t="s">
        <v>13</v>
      </c>
      <c r="D392" s="333">
        <v>78</v>
      </c>
    </row>
    <row r="393" spans="1:4" ht="23.25" customHeight="1" outlineLevel="1">
      <c r="A393" s="330">
        <v>6002095</v>
      </c>
      <c r="B393" s="331" t="s">
        <v>29618</v>
      </c>
      <c r="C393" s="332" t="s">
        <v>13</v>
      </c>
      <c r="D393" s="333">
        <v>70.7</v>
      </c>
    </row>
    <row r="394" spans="1:4" ht="23.25" outlineLevel="1">
      <c r="A394" s="330">
        <v>6002096</v>
      </c>
      <c r="B394" s="331" t="s">
        <v>21539</v>
      </c>
      <c r="C394" s="332" t="s">
        <v>13</v>
      </c>
      <c r="D394" s="333">
        <v>92</v>
      </c>
    </row>
    <row r="395" spans="1:4" ht="23.25" outlineLevel="1">
      <c r="A395" s="330">
        <v>6002097</v>
      </c>
      <c r="B395" s="331" t="s">
        <v>21540</v>
      </c>
      <c r="C395" s="332" t="s">
        <v>13</v>
      </c>
      <c r="D395" s="333">
        <v>87.34</v>
      </c>
    </row>
    <row r="396" spans="1:4" outlineLevel="1">
      <c r="A396" s="330">
        <v>6002099</v>
      </c>
      <c r="B396" s="331" t="s">
        <v>12271</v>
      </c>
      <c r="C396" s="332" t="s">
        <v>16</v>
      </c>
      <c r="D396" s="333">
        <v>14.37</v>
      </c>
    </row>
    <row r="397" spans="1:4" outlineLevel="1">
      <c r="A397" s="330">
        <v>6003000</v>
      </c>
      <c r="B397" s="331" t="s">
        <v>12272</v>
      </c>
      <c r="C397" s="332" t="s">
        <v>12031</v>
      </c>
      <c r="D397" s="333" t="s">
        <v>12031</v>
      </c>
    </row>
    <row r="398" spans="1:4" outlineLevel="1">
      <c r="A398" s="330">
        <v>6003098</v>
      </c>
      <c r="B398" s="331" t="s">
        <v>29619</v>
      </c>
      <c r="C398" s="332" t="s">
        <v>16</v>
      </c>
      <c r="D398" s="333">
        <v>980.53</v>
      </c>
    </row>
    <row r="399" spans="1:4">
      <c r="A399" s="330">
        <v>6050000</v>
      </c>
      <c r="B399" s="331" t="s">
        <v>12139</v>
      </c>
      <c r="C399" s="332" t="s">
        <v>12031</v>
      </c>
      <c r="D399" s="333" t="s">
        <v>12031</v>
      </c>
    </row>
    <row r="400" spans="1:4" outlineLevel="1">
      <c r="A400" s="330">
        <v>6050020</v>
      </c>
      <c r="B400" s="331" t="s">
        <v>12273</v>
      </c>
      <c r="C400" s="332" t="s">
        <v>16</v>
      </c>
      <c r="D400" s="333">
        <v>14.7</v>
      </c>
    </row>
    <row r="401" spans="1:4" ht="23.25" outlineLevel="1">
      <c r="A401" s="330">
        <v>6050025</v>
      </c>
      <c r="B401" s="331" t="s">
        <v>12274</v>
      </c>
      <c r="C401" s="332" t="s">
        <v>16</v>
      </c>
      <c r="D401" s="333">
        <v>6.13</v>
      </c>
    </row>
    <row r="402" spans="1:4" outlineLevel="1">
      <c r="A402" s="330">
        <v>6060000</v>
      </c>
      <c r="B402" s="331" t="s">
        <v>8165</v>
      </c>
      <c r="C402" s="332" t="s">
        <v>12031</v>
      </c>
      <c r="D402" s="333" t="s">
        <v>12031</v>
      </c>
    </row>
    <row r="403" spans="1:4" ht="23.25">
      <c r="A403" s="330">
        <v>6060003</v>
      </c>
      <c r="B403" s="331" t="s">
        <v>12275</v>
      </c>
      <c r="C403" s="332" t="s">
        <v>16</v>
      </c>
      <c r="D403" s="333">
        <v>16.97</v>
      </c>
    </row>
    <row r="404" spans="1:4" ht="23.25" outlineLevel="1">
      <c r="A404" s="330">
        <v>6060004</v>
      </c>
      <c r="B404" s="331" t="s">
        <v>12276</v>
      </c>
      <c r="C404" s="332" t="s">
        <v>16</v>
      </c>
      <c r="D404" s="333">
        <v>11.31</v>
      </c>
    </row>
    <row r="405" spans="1:4" ht="23.25" outlineLevel="1">
      <c r="A405" s="330">
        <v>6060005</v>
      </c>
      <c r="B405" s="331" t="s">
        <v>12277</v>
      </c>
      <c r="C405" s="332" t="s">
        <v>16</v>
      </c>
      <c r="D405" s="333">
        <v>28.28</v>
      </c>
    </row>
    <row r="406" spans="1:4" ht="23.25" outlineLevel="1">
      <c r="A406" s="330">
        <v>6060006</v>
      </c>
      <c r="B406" s="331" t="s">
        <v>12278</v>
      </c>
      <c r="C406" s="332" t="s">
        <v>16</v>
      </c>
      <c r="D406" s="333">
        <v>22.63</v>
      </c>
    </row>
    <row r="407" spans="1:4">
      <c r="A407" s="330">
        <v>6060008</v>
      </c>
      <c r="B407" s="331" t="s">
        <v>12279</v>
      </c>
      <c r="C407" s="332" t="s">
        <v>15</v>
      </c>
      <c r="D407" s="333">
        <v>2.4500000000000002</v>
      </c>
    </row>
    <row r="408" spans="1:4" outlineLevel="1">
      <c r="A408" s="330">
        <v>6060010</v>
      </c>
      <c r="B408" s="331" t="s">
        <v>12280</v>
      </c>
      <c r="C408" s="332" t="s">
        <v>13</v>
      </c>
      <c r="D408" s="333">
        <v>0.56999999999999995</v>
      </c>
    </row>
    <row r="409" spans="1:4" outlineLevel="1">
      <c r="A409" s="330">
        <v>6060011</v>
      </c>
      <c r="B409" s="331" t="s">
        <v>12281</v>
      </c>
      <c r="C409" s="332" t="s">
        <v>13</v>
      </c>
      <c r="D409" s="333">
        <v>3.39</v>
      </c>
    </row>
    <row r="410" spans="1:4" outlineLevel="1">
      <c r="A410" s="330">
        <v>6060012</v>
      </c>
      <c r="B410" s="331" t="s">
        <v>12282</v>
      </c>
      <c r="C410" s="332" t="s">
        <v>13</v>
      </c>
      <c r="D410" s="333">
        <v>5.66</v>
      </c>
    </row>
    <row r="411" spans="1:4">
      <c r="A411" s="330">
        <v>6060015</v>
      </c>
      <c r="B411" s="331" t="s">
        <v>12283</v>
      </c>
      <c r="C411" s="332" t="s">
        <v>14</v>
      </c>
      <c r="D411" s="333">
        <v>8.49</v>
      </c>
    </row>
    <row r="412" spans="1:4" outlineLevel="1">
      <c r="A412" s="330">
        <v>6060020</v>
      </c>
      <c r="B412" s="331" t="s">
        <v>12284</v>
      </c>
      <c r="C412" s="332" t="s">
        <v>16</v>
      </c>
      <c r="D412" s="333">
        <v>12.25</v>
      </c>
    </row>
    <row r="413" spans="1:4">
      <c r="A413" s="330">
        <v>6060021</v>
      </c>
      <c r="B413" s="331" t="s">
        <v>12285</v>
      </c>
      <c r="C413" s="332" t="s">
        <v>16</v>
      </c>
      <c r="D413" s="333">
        <v>22.06</v>
      </c>
    </row>
    <row r="414" spans="1:4" outlineLevel="1">
      <c r="A414" s="330">
        <v>6060022</v>
      </c>
      <c r="B414" s="331" t="s">
        <v>12286</v>
      </c>
      <c r="C414" s="332" t="s">
        <v>16</v>
      </c>
      <c r="D414" s="333">
        <v>17.16</v>
      </c>
    </row>
    <row r="415" spans="1:4" ht="23.25">
      <c r="A415" s="330">
        <v>6060025</v>
      </c>
      <c r="B415" s="331" t="s">
        <v>12287</v>
      </c>
      <c r="C415" s="332" t="s">
        <v>16</v>
      </c>
      <c r="D415" s="333">
        <v>8.58</v>
      </c>
    </row>
    <row r="416" spans="1:4" ht="23.25" outlineLevel="1">
      <c r="A416" s="330">
        <v>6060028</v>
      </c>
      <c r="B416" s="331" t="s">
        <v>12288</v>
      </c>
      <c r="C416" s="332" t="s">
        <v>16</v>
      </c>
      <c r="D416" s="333">
        <v>7.35</v>
      </c>
    </row>
    <row r="417" spans="1:4" ht="23.25">
      <c r="A417" s="330">
        <v>6060029</v>
      </c>
      <c r="B417" s="331" t="s">
        <v>12289</v>
      </c>
      <c r="C417" s="332" t="s">
        <v>16</v>
      </c>
      <c r="D417" s="333">
        <v>7.35</v>
      </c>
    </row>
    <row r="418" spans="1:4" ht="23.25" outlineLevel="1">
      <c r="A418" s="330">
        <v>6060040</v>
      </c>
      <c r="B418" s="331" t="s">
        <v>12290</v>
      </c>
      <c r="C418" s="332" t="s">
        <v>13</v>
      </c>
      <c r="D418" s="333">
        <v>7.35</v>
      </c>
    </row>
    <row r="419" spans="1:4" ht="23.25">
      <c r="A419" s="330">
        <v>6060090</v>
      </c>
      <c r="B419" s="331" t="s">
        <v>12291</v>
      </c>
      <c r="C419" s="332" t="s">
        <v>13</v>
      </c>
      <c r="D419" s="333">
        <v>4.9000000000000004</v>
      </c>
    </row>
    <row r="420" spans="1:4" outlineLevel="1">
      <c r="A420" s="330">
        <v>6070000</v>
      </c>
      <c r="B420" s="331" t="s">
        <v>12215</v>
      </c>
      <c r="C420" s="332" t="s">
        <v>12031</v>
      </c>
      <c r="D420" s="333" t="s">
        <v>12031</v>
      </c>
    </row>
    <row r="421" spans="1:4">
      <c r="A421" s="330">
        <v>6070010</v>
      </c>
      <c r="B421" s="331" t="s">
        <v>12292</v>
      </c>
      <c r="C421" s="332" t="s">
        <v>13</v>
      </c>
      <c r="D421" s="333">
        <v>2.84</v>
      </c>
    </row>
    <row r="422" spans="1:4" outlineLevel="1">
      <c r="A422" s="330">
        <v>6070011</v>
      </c>
      <c r="B422" s="331" t="s">
        <v>12293</v>
      </c>
      <c r="C422" s="332" t="s">
        <v>13</v>
      </c>
      <c r="D422" s="333">
        <v>8.59</v>
      </c>
    </row>
    <row r="423" spans="1:4">
      <c r="A423" s="330">
        <v>6070012</v>
      </c>
      <c r="B423" s="331" t="s">
        <v>12294</v>
      </c>
      <c r="C423" s="332" t="s">
        <v>13</v>
      </c>
      <c r="D423" s="333">
        <v>22.88</v>
      </c>
    </row>
    <row r="424" spans="1:4" outlineLevel="1">
      <c r="A424" s="330">
        <v>6070015</v>
      </c>
      <c r="B424" s="331" t="s">
        <v>12295</v>
      </c>
      <c r="C424" s="332" t="s">
        <v>14</v>
      </c>
      <c r="D424" s="333">
        <v>16.97</v>
      </c>
    </row>
    <row r="425" spans="1:4" outlineLevel="1">
      <c r="A425" s="330">
        <v>6070020</v>
      </c>
      <c r="B425" s="331" t="s">
        <v>12296</v>
      </c>
      <c r="C425" s="332" t="s">
        <v>16</v>
      </c>
      <c r="D425" s="333">
        <v>39.880000000000003</v>
      </c>
    </row>
    <row r="426" spans="1:4" outlineLevel="1">
      <c r="A426" s="330">
        <v>6070021</v>
      </c>
      <c r="B426" s="331" t="s">
        <v>12297</v>
      </c>
      <c r="C426" s="332" t="s">
        <v>16</v>
      </c>
      <c r="D426" s="333">
        <v>96.62</v>
      </c>
    </row>
    <row r="427" spans="1:4" ht="23.25" outlineLevel="1">
      <c r="A427" s="330">
        <v>6070022</v>
      </c>
      <c r="B427" s="331" t="s">
        <v>12298</v>
      </c>
      <c r="C427" s="332" t="s">
        <v>16</v>
      </c>
      <c r="D427" s="333">
        <v>62.04</v>
      </c>
    </row>
    <row r="428" spans="1:4" ht="23.25" customHeight="1" outlineLevel="1">
      <c r="A428" s="330">
        <v>6070025</v>
      </c>
      <c r="B428" s="331" t="s">
        <v>12299</v>
      </c>
      <c r="C428" s="332" t="s">
        <v>16</v>
      </c>
      <c r="D428" s="333">
        <v>16.670000000000002</v>
      </c>
    </row>
    <row r="429" spans="1:4" ht="23.25">
      <c r="A429" s="330">
        <v>6070028</v>
      </c>
      <c r="B429" s="331" t="s">
        <v>12300</v>
      </c>
      <c r="C429" s="332" t="s">
        <v>16</v>
      </c>
      <c r="D429" s="333">
        <v>16.7</v>
      </c>
    </row>
    <row r="430" spans="1:4" ht="23.25" outlineLevel="1">
      <c r="A430" s="330">
        <v>6070029</v>
      </c>
      <c r="B430" s="331" t="s">
        <v>12301</v>
      </c>
      <c r="C430" s="332" t="s">
        <v>16</v>
      </c>
      <c r="D430" s="333">
        <v>16.62</v>
      </c>
    </row>
    <row r="431" spans="1:4" outlineLevel="1">
      <c r="A431" s="330">
        <v>6070040</v>
      </c>
      <c r="B431" s="331" t="s">
        <v>12302</v>
      </c>
      <c r="C431" s="332" t="s">
        <v>13</v>
      </c>
      <c r="D431" s="333">
        <v>29.11</v>
      </c>
    </row>
    <row r="432" spans="1:4" ht="23.25" outlineLevel="1">
      <c r="A432" s="330">
        <v>6070090</v>
      </c>
      <c r="B432" s="331" t="s">
        <v>12303</v>
      </c>
      <c r="C432" s="332" t="s">
        <v>13</v>
      </c>
      <c r="D432" s="333">
        <v>13.05</v>
      </c>
    </row>
    <row r="433" spans="1:4" outlineLevel="1">
      <c r="A433" s="330">
        <v>6080000</v>
      </c>
      <c r="B433" s="331" t="s">
        <v>12246</v>
      </c>
      <c r="C433" s="332" t="s">
        <v>12031</v>
      </c>
      <c r="D433" s="333" t="s">
        <v>12031</v>
      </c>
    </row>
    <row r="434" spans="1:4" outlineLevel="1">
      <c r="A434" s="330">
        <v>6080001</v>
      </c>
      <c r="B434" s="331" t="s">
        <v>12304</v>
      </c>
      <c r="C434" s="332" t="s">
        <v>16</v>
      </c>
      <c r="D434" s="333">
        <v>10.43</v>
      </c>
    </row>
    <row r="435" spans="1:4">
      <c r="A435" s="330">
        <v>6080002</v>
      </c>
      <c r="B435" s="331" t="s">
        <v>12305</v>
      </c>
      <c r="C435" s="332" t="s">
        <v>16</v>
      </c>
      <c r="D435" s="333">
        <v>39.880000000000003</v>
      </c>
    </row>
    <row r="436" spans="1:4" ht="23.25" outlineLevel="1">
      <c r="A436" s="330">
        <v>6080003</v>
      </c>
      <c r="B436" s="331" t="s">
        <v>12306</v>
      </c>
      <c r="C436" s="332" t="s">
        <v>16</v>
      </c>
      <c r="D436" s="333">
        <v>33.15</v>
      </c>
    </row>
    <row r="437" spans="1:4" outlineLevel="1">
      <c r="A437" s="330">
        <v>6080010</v>
      </c>
      <c r="B437" s="331" t="s">
        <v>12307</v>
      </c>
      <c r="C437" s="332" t="s">
        <v>13</v>
      </c>
      <c r="D437" s="333">
        <v>8.41</v>
      </c>
    </row>
    <row r="438" spans="1:4" outlineLevel="1">
      <c r="A438" s="330">
        <v>6080012</v>
      </c>
      <c r="B438" s="331" t="s">
        <v>12308</v>
      </c>
      <c r="C438" s="332" t="s">
        <v>13</v>
      </c>
      <c r="D438" s="333">
        <v>25.07</v>
      </c>
    </row>
    <row r="439" spans="1:4" outlineLevel="1">
      <c r="A439" s="330">
        <v>6080016</v>
      </c>
      <c r="B439" s="331" t="s">
        <v>12309</v>
      </c>
      <c r="C439" s="332" t="s">
        <v>13</v>
      </c>
      <c r="D439" s="333">
        <v>71.11</v>
      </c>
    </row>
    <row r="440" spans="1:4" ht="23.25" outlineLevel="1">
      <c r="A440" s="330">
        <v>6080047</v>
      </c>
      <c r="B440" s="331" t="s">
        <v>12310</v>
      </c>
      <c r="C440" s="332" t="s">
        <v>14</v>
      </c>
      <c r="D440" s="333">
        <v>8.18</v>
      </c>
    </row>
    <row r="441" spans="1:4" ht="23.25">
      <c r="A441" s="330">
        <v>6080049</v>
      </c>
      <c r="B441" s="331" t="s">
        <v>12311</v>
      </c>
      <c r="C441" s="332" t="s">
        <v>14</v>
      </c>
      <c r="D441" s="333">
        <v>9.18</v>
      </c>
    </row>
    <row r="442" spans="1:4" outlineLevel="1">
      <c r="A442" s="330">
        <v>6080084</v>
      </c>
      <c r="B442" s="331" t="s">
        <v>12312</v>
      </c>
      <c r="C442" s="332" t="s">
        <v>14</v>
      </c>
      <c r="D442" s="333">
        <v>18.350000000000001</v>
      </c>
    </row>
    <row r="443" spans="1:4" outlineLevel="1">
      <c r="A443" s="326">
        <v>7000000</v>
      </c>
      <c r="B443" s="327" t="s">
        <v>12313</v>
      </c>
      <c r="C443" s="328"/>
      <c r="D443" s="329"/>
    </row>
    <row r="444" spans="1:4" outlineLevel="1">
      <c r="A444" s="330">
        <v>7001000</v>
      </c>
      <c r="B444" s="331" t="s">
        <v>12314</v>
      </c>
      <c r="C444" s="332" t="s">
        <v>12031</v>
      </c>
      <c r="D444" s="333" t="s">
        <v>12031</v>
      </c>
    </row>
    <row r="445" spans="1:4" ht="23.25" outlineLevel="1">
      <c r="A445" s="330">
        <v>7001003</v>
      </c>
      <c r="B445" s="331" t="s">
        <v>21541</v>
      </c>
      <c r="C445" s="332" t="s">
        <v>14</v>
      </c>
      <c r="D445" s="333">
        <v>923.64</v>
      </c>
    </row>
    <row r="446" spans="1:4" ht="23.25" outlineLevel="1">
      <c r="A446" s="330">
        <v>7001004</v>
      </c>
      <c r="B446" s="331" t="s">
        <v>21542</v>
      </c>
      <c r="C446" s="332" t="s">
        <v>14</v>
      </c>
      <c r="D446" s="333">
        <v>944.28</v>
      </c>
    </row>
    <row r="447" spans="1:4">
      <c r="A447" s="330">
        <v>7001005</v>
      </c>
      <c r="B447" s="331" t="s">
        <v>29620</v>
      </c>
      <c r="C447" s="332" t="s">
        <v>14</v>
      </c>
      <c r="D447" s="333">
        <v>593.52</v>
      </c>
    </row>
    <row r="448" spans="1:4" outlineLevel="1">
      <c r="A448" s="330">
        <v>7001007</v>
      </c>
      <c r="B448" s="331" t="s">
        <v>29621</v>
      </c>
      <c r="C448" s="332" t="s">
        <v>14</v>
      </c>
      <c r="D448" s="333">
        <v>608.75</v>
      </c>
    </row>
    <row r="449" spans="1:4" outlineLevel="1">
      <c r="A449" s="330">
        <v>7001008</v>
      </c>
      <c r="B449" s="331" t="s">
        <v>29622</v>
      </c>
      <c r="C449" s="332" t="s">
        <v>14</v>
      </c>
      <c r="D449" s="333">
        <v>654.70000000000005</v>
      </c>
    </row>
    <row r="450" spans="1:4" outlineLevel="1">
      <c r="A450" s="330">
        <v>7001009</v>
      </c>
      <c r="B450" s="331" t="s">
        <v>29623</v>
      </c>
      <c r="C450" s="332" t="s">
        <v>14</v>
      </c>
      <c r="D450" s="333">
        <v>710.01</v>
      </c>
    </row>
    <row r="451" spans="1:4" outlineLevel="1">
      <c r="A451" s="330">
        <v>7001011</v>
      </c>
      <c r="B451" s="331" t="s">
        <v>29624</v>
      </c>
      <c r="C451" s="332" t="s">
        <v>14</v>
      </c>
      <c r="D451" s="333">
        <v>366.2</v>
      </c>
    </row>
    <row r="452" spans="1:4" outlineLevel="1">
      <c r="A452" s="330">
        <v>7001012</v>
      </c>
      <c r="B452" s="331" t="s">
        <v>29625</v>
      </c>
      <c r="C452" s="332" t="s">
        <v>14</v>
      </c>
      <c r="D452" s="333">
        <v>388.82</v>
      </c>
    </row>
    <row r="453" spans="1:4">
      <c r="A453" s="330">
        <v>7001013</v>
      </c>
      <c r="B453" s="331" t="s">
        <v>29626</v>
      </c>
      <c r="C453" s="332" t="s">
        <v>14</v>
      </c>
      <c r="D453" s="333">
        <v>481.8</v>
      </c>
    </row>
    <row r="454" spans="1:4" outlineLevel="1">
      <c r="A454" s="330">
        <v>7001014</v>
      </c>
      <c r="B454" s="331" t="s">
        <v>29627</v>
      </c>
      <c r="C454" s="332" t="s">
        <v>14</v>
      </c>
      <c r="D454" s="333">
        <v>501.95</v>
      </c>
    </row>
    <row r="455" spans="1:4" outlineLevel="1">
      <c r="A455" s="330">
        <v>7001037</v>
      </c>
      <c r="B455" s="331" t="s">
        <v>29628</v>
      </c>
      <c r="C455" s="332" t="s">
        <v>14</v>
      </c>
      <c r="D455" s="333">
        <v>1210.5</v>
      </c>
    </row>
    <row r="456" spans="1:4" outlineLevel="1">
      <c r="A456" s="330">
        <v>7001038</v>
      </c>
      <c r="B456" s="331" t="s">
        <v>29629</v>
      </c>
      <c r="C456" s="332" t="s">
        <v>14</v>
      </c>
      <c r="D456" s="333">
        <v>1357.81</v>
      </c>
    </row>
    <row r="457" spans="1:4" ht="23.25" outlineLevel="1">
      <c r="A457" s="330">
        <v>7001039</v>
      </c>
      <c r="B457" s="331" t="s">
        <v>29630</v>
      </c>
      <c r="C457" s="332" t="s">
        <v>16</v>
      </c>
      <c r="D457" s="333">
        <v>425.9</v>
      </c>
    </row>
    <row r="458" spans="1:4" ht="23.25" outlineLevel="1">
      <c r="A458" s="330">
        <v>7001045</v>
      </c>
      <c r="B458" s="331" t="s">
        <v>29631</v>
      </c>
      <c r="C458" s="332" t="s">
        <v>14</v>
      </c>
      <c r="D458" s="333">
        <v>863.53</v>
      </c>
    </row>
    <row r="459" spans="1:4" ht="23.25">
      <c r="A459" s="330">
        <v>7001046</v>
      </c>
      <c r="B459" s="331" t="s">
        <v>29632</v>
      </c>
      <c r="C459" s="332" t="s">
        <v>14</v>
      </c>
      <c r="D459" s="333">
        <v>863.53</v>
      </c>
    </row>
    <row r="460" spans="1:4" ht="23.25" outlineLevel="1">
      <c r="A460" s="330">
        <v>7001047</v>
      </c>
      <c r="B460" s="331" t="s">
        <v>29633</v>
      </c>
      <c r="C460" s="332" t="s">
        <v>14</v>
      </c>
      <c r="D460" s="333">
        <v>863.53</v>
      </c>
    </row>
    <row r="461" spans="1:4" ht="23.25" outlineLevel="1">
      <c r="A461" s="330">
        <v>7001048</v>
      </c>
      <c r="B461" s="331" t="s">
        <v>29634</v>
      </c>
      <c r="C461" s="332" t="s">
        <v>14</v>
      </c>
      <c r="D461" s="333">
        <v>980.07</v>
      </c>
    </row>
    <row r="462" spans="1:4" ht="23.25">
      <c r="A462" s="330">
        <v>7001049</v>
      </c>
      <c r="B462" s="331" t="s">
        <v>29635</v>
      </c>
      <c r="C462" s="332" t="s">
        <v>14</v>
      </c>
      <c r="D462" s="333">
        <v>1020.37</v>
      </c>
    </row>
    <row r="463" spans="1:4" ht="23.25" outlineLevel="1">
      <c r="A463" s="330">
        <v>7001050</v>
      </c>
      <c r="B463" s="331" t="s">
        <v>29636</v>
      </c>
      <c r="C463" s="332" t="s">
        <v>8168</v>
      </c>
      <c r="D463" s="333">
        <v>959.75</v>
      </c>
    </row>
    <row r="464" spans="1:4" ht="23.25" outlineLevel="1">
      <c r="A464" s="330">
        <v>7001051</v>
      </c>
      <c r="B464" s="331" t="s">
        <v>29637</v>
      </c>
      <c r="C464" s="332" t="s">
        <v>8168</v>
      </c>
      <c r="D464" s="333">
        <v>942.44</v>
      </c>
    </row>
    <row r="465" spans="1:4">
      <c r="A465" s="330">
        <v>7001052</v>
      </c>
      <c r="B465" s="331" t="s">
        <v>29638</v>
      </c>
      <c r="C465" s="332" t="s">
        <v>8168</v>
      </c>
      <c r="D465" s="333">
        <v>866.44</v>
      </c>
    </row>
    <row r="466" spans="1:4" outlineLevel="1">
      <c r="A466" s="330">
        <v>7001053</v>
      </c>
      <c r="B466" s="331" t="s">
        <v>29639</v>
      </c>
      <c r="C466" s="332" t="s">
        <v>8168</v>
      </c>
      <c r="D466" s="333">
        <v>965.68</v>
      </c>
    </row>
    <row r="467" spans="1:4" ht="23.25" outlineLevel="1">
      <c r="A467" s="330">
        <v>7001054</v>
      </c>
      <c r="B467" s="331" t="s">
        <v>29640</v>
      </c>
      <c r="C467" s="332" t="s">
        <v>8168</v>
      </c>
      <c r="D467" s="333">
        <v>939.13</v>
      </c>
    </row>
    <row r="468" spans="1:4" ht="23.25">
      <c r="A468" s="330">
        <v>7001055</v>
      </c>
      <c r="B468" s="331" t="s">
        <v>29641</v>
      </c>
      <c r="C468" s="332" t="s">
        <v>8168</v>
      </c>
      <c r="D468" s="333">
        <v>1319.12</v>
      </c>
    </row>
    <row r="469" spans="1:4" outlineLevel="1">
      <c r="A469" s="330">
        <v>7001056</v>
      </c>
      <c r="B469" s="331" t="s">
        <v>29642</v>
      </c>
      <c r="C469" s="332" t="s">
        <v>8168</v>
      </c>
      <c r="D469" s="333">
        <v>1575.69</v>
      </c>
    </row>
    <row r="470" spans="1:4" outlineLevel="1">
      <c r="A470" s="330">
        <v>7001057</v>
      </c>
      <c r="B470" s="331" t="s">
        <v>29643</v>
      </c>
      <c r="C470" s="332" t="s">
        <v>13</v>
      </c>
      <c r="D470" s="333">
        <v>80.260000000000005</v>
      </c>
    </row>
    <row r="471" spans="1:4">
      <c r="A471" s="330">
        <v>7001075</v>
      </c>
      <c r="B471" s="331" t="s">
        <v>29644</v>
      </c>
      <c r="C471" s="332" t="s">
        <v>14</v>
      </c>
      <c r="D471" s="333">
        <v>310.79000000000002</v>
      </c>
    </row>
    <row r="472" spans="1:4" ht="23.25" outlineLevel="1">
      <c r="A472" s="330">
        <v>7001080</v>
      </c>
      <c r="B472" s="331" t="s">
        <v>29645</v>
      </c>
      <c r="C472" s="332" t="s">
        <v>16</v>
      </c>
      <c r="D472" s="333">
        <v>155.69</v>
      </c>
    </row>
    <row r="473" spans="1:4" outlineLevel="1">
      <c r="A473" s="330">
        <v>7002000</v>
      </c>
      <c r="B473" s="331" t="s">
        <v>12315</v>
      </c>
      <c r="C473" s="332" t="s">
        <v>12031</v>
      </c>
      <c r="D473" s="333" t="s">
        <v>12031</v>
      </c>
    </row>
    <row r="474" spans="1:4" ht="34.5">
      <c r="A474" s="330">
        <v>7002002</v>
      </c>
      <c r="B474" s="331" t="s">
        <v>12316</v>
      </c>
      <c r="C474" s="332" t="s">
        <v>14</v>
      </c>
      <c r="D474" s="333">
        <v>243.42</v>
      </c>
    </row>
    <row r="475" spans="1:4" ht="23.25" outlineLevel="1">
      <c r="A475" s="330">
        <v>7002008</v>
      </c>
      <c r="B475" s="331" t="s">
        <v>12317</v>
      </c>
      <c r="C475" s="332" t="s">
        <v>14</v>
      </c>
      <c r="D475" s="333">
        <v>450.38</v>
      </c>
    </row>
    <row r="476" spans="1:4" ht="23.25" customHeight="1" outlineLevel="1">
      <c r="A476" s="330">
        <v>7002010</v>
      </c>
      <c r="B476" s="331" t="s">
        <v>12318</v>
      </c>
      <c r="C476" s="332" t="s">
        <v>14</v>
      </c>
      <c r="D476" s="333">
        <v>192.71</v>
      </c>
    </row>
    <row r="477" spans="1:4" ht="23.25">
      <c r="A477" s="330">
        <v>7002012</v>
      </c>
      <c r="B477" s="331" t="s">
        <v>12319</v>
      </c>
      <c r="C477" s="332" t="s">
        <v>14</v>
      </c>
      <c r="D477" s="333">
        <v>371.12</v>
      </c>
    </row>
    <row r="478" spans="1:4" ht="23.25" outlineLevel="1">
      <c r="A478" s="330">
        <v>7002016</v>
      </c>
      <c r="B478" s="331" t="s">
        <v>21352</v>
      </c>
      <c r="C478" s="332" t="s">
        <v>14</v>
      </c>
      <c r="D478" s="333">
        <v>382.71</v>
      </c>
    </row>
    <row r="479" spans="1:4" ht="34.5">
      <c r="A479" s="330">
        <v>7002031</v>
      </c>
      <c r="B479" s="331" t="s">
        <v>12320</v>
      </c>
      <c r="C479" s="332" t="s">
        <v>14</v>
      </c>
      <c r="D479" s="333">
        <v>216.82</v>
      </c>
    </row>
    <row r="480" spans="1:4" outlineLevel="1">
      <c r="A480" s="330">
        <v>7002040</v>
      </c>
      <c r="B480" s="331" t="s">
        <v>12321</v>
      </c>
      <c r="C480" s="332" t="s">
        <v>102</v>
      </c>
      <c r="D480" s="333">
        <v>125.25</v>
      </c>
    </row>
    <row r="481" spans="1:4">
      <c r="A481" s="330">
        <v>7002050</v>
      </c>
      <c r="B481" s="331" t="s">
        <v>12322</v>
      </c>
      <c r="C481" s="332" t="s">
        <v>14</v>
      </c>
      <c r="D481" s="333">
        <v>200.65</v>
      </c>
    </row>
    <row r="482" spans="1:4" ht="23.25" outlineLevel="1">
      <c r="A482" s="330">
        <v>7002051</v>
      </c>
      <c r="B482" s="331" t="s">
        <v>12323</v>
      </c>
      <c r="C482" s="332" t="s">
        <v>14</v>
      </c>
      <c r="D482" s="333">
        <v>297.95999999999998</v>
      </c>
    </row>
    <row r="483" spans="1:4" ht="23.25" outlineLevel="1">
      <c r="A483" s="330">
        <v>7002052</v>
      </c>
      <c r="B483" s="331" t="s">
        <v>21543</v>
      </c>
      <c r="C483" s="332" t="s">
        <v>14</v>
      </c>
      <c r="D483" s="333">
        <v>230.78</v>
      </c>
    </row>
    <row r="484" spans="1:4" outlineLevel="1">
      <c r="A484" s="330">
        <v>7002064</v>
      </c>
      <c r="B484" s="331" t="s">
        <v>12324</v>
      </c>
      <c r="C484" s="332" t="s">
        <v>14</v>
      </c>
      <c r="D484" s="333">
        <v>302.82</v>
      </c>
    </row>
    <row r="485" spans="1:4" outlineLevel="1">
      <c r="A485" s="330">
        <v>7002065</v>
      </c>
      <c r="B485" s="331" t="s">
        <v>12325</v>
      </c>
      <c r="C485" s="332" t="s">
        <v>14</v>
      </c>
      <c r="D485" s="333">
        <v>363.94</v>
      </c>
    </row>
    <row r="486" spans="1:4" outlineLevel="1">
      <c r="A486" s="330">
        <v>7002066</v>
      </c>
      <c r="B486" s="331" t="s">
        <v>12326</v>
      </c>
      <c r="C486" s="332" t="s">
        <v>14</v>
      </c>
      <c r="D486" s="333">
        <v>542.42999999999995</v>
      </c>
    </row>
    <row r="487" spans="1:4" ht="23.25" outlineLevel="1">
      <c r="A487" s="330">
        <v>7002073</v>
      </c>
      <c r="B487" s="331" t="s">
        <v>12327</v>
      </c>
      <c r="C487" s="332" t="s">
        <v>14</v>
      </c>
      <c r="D487" s="333">
        <v>31.12</v>
      </c>
    </row>
    <row r="488" spans="1:4">
      <c r="A488" s="330">
        <v>7002080</v>
      </c>
      <c r="B488" s="331" t="s">
        <v>12328</v>
      </c>
      <c r="C488" s="332" t="s">
        <v>14</v>
      </c>
      <c r="D488" s="333">
        <v>13.85</v>
      </c>
    </row>
    <row r="489" spans="1:4" outlineLevel="1">
      <c r="A489" s="330">
        <v>7002081</v>
      </c>
      <c r="B489" s="331" t="s">
        <v>12329</v>
      </c>
      <c r="C489" s="332" t="s">
        <v>14</v>
      </c>
      <c r="D489" s="333">
        <v>18.71</v>
      </c>
    </row>
    <row r="490" spans="1:4" outlineLevel="1">
      <c r="A490" s="330">
        <v>7002090</v>
      </c>
      <c r="B490" s="331" t="s">
        <v>12330</v>
      </c>
      <c r="C490" s="332" t="s">
        <v>14</v>
      </c>
      <c r="D490" s="333">
        <v>1132.72</v>
      </c>
    </row>
    <row r="491" spans="1:4" outlineLevel="1">
      <c r="A491" s="330">
        <v>7002095</v>
      </c>
      <c r="B491" s="331" t="s">
        <v>12331</v>
      </c>
      <c r="C491" s="332" t="s">
        <v>14</v>
      </c>
      <c r="D491" s="333">
        <v>63.19</v>
      </c>
    </row>
    <row r="492" spans="1:4" outlineLevel="1">
      <c r="A492" s="330">
        <v>7003000</v>
      </c>
      <c r="B492" s="331" t="s">
        <v>12332</v>
      </c>
      <c r="C492" s="332" t="s">
        <v>12031</v>
      </c>
      <c r="D492" s="333" t="s">
        <v>12031</v>
      </c>
    </row>
    <row r="493" spans="1:4" ht="23.25" outlineLevel="1">
      <c r="A493" s="330">
        <v>7003001</v>
      </c>
      <c r="B493" s="331" t="s">
        <v>29646</v>
      </c>
      <c r="C493" s="332" t="s">
        <v>14</v>
      </c>
      <c r="D493" s="333">
        <v>1514.12</v>
      </c>
    </row>
    <row r="494" spans="1:4" ht="23.25" outlineLevel="1">
      <c r="A494" s="330">
        <v>7003002</v>
      </c>
      <c r="B494" s="331" t="s">
        <v>29647</v>
      </c>
      <c r="C494" s="332" t="s">
        <v>14</v>
      </c>
      <c r="D494" s="333">
        <v>1621.27</v>
      </c>
    </row>
    <row r="495" spans="1:4" ht="23.25">
      <c r="A495" s="330">
        <v>7003003</v>
      </c>
      <c r="B495" s="331" t="s">
        <v>29648</v>
      </c>
      <c r="C495" s="332" t="s">
        <v>14</v>
      </c>
      <c r="D495" s="333">
        <v>1726.57</v>
      </c>
    </row>
    <row r="496" spans="1:4" ht="23.25" outlineLevel="1">
      <c r="A496" s="330">
        <v>7003004</v>
      </c>
      <c r="B496" s="331" t="s">
        <v>29649</v>
      </c>
      <c r="C496" s="332" t="s">
        <v>14</v>
      </c>
      <c r="D496" s="333">
        <v>1945.23</v>
      </c>
    </row>
    <row r="497" spans="1:4" ht="23.25">
      <c r="A497" s="330">
        <v>7003005</v>
      </c>
      <c r="B497" s="331" t="s">
        <v>29650</v>
      </c>
      <c r="C497" s="332" t="s">
        <v>14</v>
      </c>
      <c r="D497" s="333">
        <v>2089.83</v>
      </c>
    </row>
    <row r="498" spans="1:4" ht="23.25" outlineLevel="1">
      <c r="A498" s="330">
        <v>7003017</v>
      </c>
      <c r="B498" s="331" t="s">
        <v>29651</v>
      </c>
      <c r="C498" s="332" t="s">
        <v>14</v>
      </c>
      <c r="D498" s="333">
        <v>968</v>
      </c>
    </row>
    <row r="499" spans="1:4" ht="23.25">
      <c r="A499" s="330">
        <v>7003018</v>
      </c>
      <c r="B499" s="331" t="s">
        <v>29652</v>
      </c>
      <c r="C499" s="332" t="s">
        <v>14</v>
      </c>
      <c r="D499" s="333">
        <v>1109.6099999999999</v>
      </c>
    </row>
    <row r="500" spans="1:4" ht="23.25" outlineLevel="1">
      <c r="A500" s="330">
        <v>7003019</v>
      </c>
      <c r="B500" s="331" t="s">
        <v>29653</v>
      </c>
      <c r="C500" s="332" t="s">
        <v>14</v>
      </c>
      <c r="D500" s="333">
        <v>1177.3800000000001</v>
      </c>
    </row>
    <row r="501" spans="1:4" ht="23.25" outlineLevel="1">
      <c r="A501" s="330">
        <v>7003022</v>
      </c>
      <c r="B501" s="331" t="s">
        <v>29654</v>
      </c>
      <c r="C501" s="332" t="s">
        <v>14</v>
      </c>
      <c r="D501" s="333">
        <v>1326.78</v>
      </c>
    </row>
    <row r="502" spans="1:4">
      <c r="A502" s="330">
        <v>7009000</v>
      </c>
      <c r="B502" s="331" t="s">
        <v>12333</v>
      </c>
      <c r="C502" s="332" t="s">
        <v>12031</v>
      </c>
      <c r="D502" s="333" t="s">
        <v>12031</v>
      </c>
    </row>
    <row r="503" spans="1:4" ht="23.25" outlineLevel="1">
      <c r="A503" s="330">
        <v>7009010</v>
      </c>
      <c r="B503" s="331" t="s">
        <v>12334</v>
      </c>
      <c r="C503" s="332" t="s">
        <v>16</v>
      </c>
      <c r="D503" s="333">
        <v>1419.65</v>
      </c>
    </row>
    <row r="504" spans="1:4" outlineLevel="1">
      <c r="A504" s="330">
        <v>7009012</v>
      </c>
      <c r="B504" s="331" t="s">
        <v>12335</v>
      </c>
      <c r="C504" s="332" t="s">
        <v>16</v>
      </c>
      <c r="D504" s="333">
        <v>518.51</v>
      </c>
    </row>
    <row r="505" spans="1:4" ht="23.25" outlineLevel="1">
      <c r="A505" s="330">
        <v>7009014</v>
      </c>
      <c r="B505" s="331" t="s">
        <v>12336</v>
      </c>
      <c r="C505" s="332" t="s">
        <v>16</v>
      </c>
      <c r="D505" s="333">
        <v>1896.33</v>
      </c>
    </row>
    <row r="506" spans="1:4">
      <c r="A506" s="330">
        <v>7009018</v>
      </c>
      <c r="B506" s="331" t="s">
        <v>12337</v>
      </c>
      <c r="C506" s="332" t="s">
        <v>16</v>
      </c>
      <c r="D506" s="333">
        <v>127.78</v>
      </c>
    </row>
    <row r="507" spans="1:4" ht="23.25" outlineLevel="1">
      <c r="A507" s="330">
        <v>7009019</v>
      </c>
      <c r="B507" s="331" t="s">
        <v>12338</v>
      </c>
      <c r="C507" s="332" t="s">
        <v>16</v>
      </c>
      <c r="D507" s="333">
        <v>304.41000000000003</v>
      </c>
    </row>
    <row r="508" spans="1:4" ht="23.25" outlineLevel="1">
      <c r="A508" s="330">
        <v>7009020</v>
      </c>
      <c r="B508" s="331" t="s">
        <v>12339</v>
      </c>
      <c r="C508" s="332" t="s">
        <v>16</v>
      </c>
      <c r="D508" s="333">
        <v>476.68</v>
      </c>
    </row>
    <row r="509" spans="1:4" outlineLevel="1">
      <c r="A509" s="330">
        <v>7009025</v>
      </c>
      <c r="B509" s="331" t="s">
        <v>12340</v>
      </c>
      <c r="C509" s="332" t="s">
        <v>16</v>
      </c>
      <c r="D509" s="333">
        <v>110.91</v>
      </c>
    </row>
    <row r="510" spans="1:4" ht="23.25">
      <c r="A510" s="330">
        <v>7009026</v>
      </c>
      <c r="B510" s="331" t="s">
        <v>12341</v>
      </c>
      <c r="C510" s="332" t="s">
        <v>16</v>
      </c>
      <c r="D510" s="333">
        <v>287.52999999999997</v>
      </c>
    </row>
    <row r="511" spans="1:4" ht="23.25" outlineLevel="1">
      <c r="A511" s="330">
        <v>7009027</v>
      </c>
      <c r="B511" s="331" t="s">
        <v>12342</v>
      </c>
      <c r="C511" s="332" t="s">
        <v>16</v>
      </c>
      <c r="D511" s="333">
        <v>459.8</v>
      </c>
    </row>
    <row r="512" spans="1:4" outlineLevel="1">
      <c r="A512" s="330">
        <v>7009030</v>
      </c>
      <c r="B512" s="331" t="s">
        <v>12343</v>
      </c>
      <c r="C512" s="332" t="s">
        <v>14</v>
      </c>
      <c r="D512" s="333">
        <v>53.86</v>
      </c>
    </row>
    <row r="513" spans="1:4" ht="23.25" outlineLevel="1">
      <c r="A513" s="330">
        <v>7009031</v>
      </c>
      <c r="B513" s="331" t="s">
        <v>12344</v>
      </c>
      <c r="C513" s="332" t="s">
        <v>14</v>
      </c>
      <c r="D513" s="333">
        <v>109.82</v>
      </c>
    </row>
    <row r="514" spans="1:4" ht="23.25" outlineLevel="1">
      <c r="A514" s="330">
        <v>7009032</v>
      </c>
      <c r="B514" s="331" t="s">
        <v>12345</v>
      </c>
      <c r="C514" s="332" t="s">
        <v>14</v>
      </c>
      <c r="D514" s="333">
        <v>210.43</v>
      </c>
    </row>
    <row r="515" spans="1:4" outlineLevel="1">
      <c r="A515" s="330">
        <v>7010000</v>
      </c>
      <c r="B515" s="331" t="s">
        <v>12333</v>
      </c>
      <c r="C515" s="332" t="s">
        <v>12031</v>
      </c>
      <c r="D515" s="333" t="s">
        <v>12031</v>
      </c>
    </row>
    <row r="516" spans="1:4">
      <c r="A516" s="330">
        <v>7010013</v>
      </c>
      <c r="B516" s="331" t="s">
        <v>29655</v>
      </c>
      <c r="C516" s="332" t="s">
        <v>14</v>
      </c>
      <c r="D516" s="333">
        <v>2024.09</v>
      </c>
    </row>
    <row r="517" spans="1:4" outlineLevel="1">
      <c r="A517" s="330">
        <v>7010014</v>
      </c>
      <c r="B517" s="331" t="s">
        <v>29656</v>
      </c>
      <c r="C517" s="332" t="s">
        <v>14</v>
      </c>
      <c r="D517" s="333">
        <v>2099.06</v>
      </c>
    </row>
    <row r="518" spans="1:4" outlineLevel="1">
      <c r="A518" s="330">
        <v>7010015</v>
      </c>
      <c r="B518" s="331" t="s">
        <v>29657</v>
      </c>
      <c r="C518" s="332" t="s">
        <v>14</v>
      </c>
      <c r="D518" s="333">
        <v>2449.39</v>
      </c>
    </row>
    <row r="519" spans="1:4" outlineLevel="1">
      <c r="A519" s="330">
        <v>7010020</v>
      </c>
      <c r="B519" s="331" t="s">
        <v>29658</v>
      </c>
      <c r="C519" s="332" t="s">
        <v>13</v>
      </c>
      <c r="D519" s="333">
        <v>464.79</v>
      </c>
    </row>
    <row r="520" spans="1:4" outlineLevel="1">
      <c r="A520" s="330">
        <v>7020010</v>
      </c>
      <c r="B520" s="331" t="s">
        <v>21544</v>
      </c>
      <c r="C520" s="332" t="s">
        <v>13</v>
      </c>
      <c r="D520" s="333">
        <v>292.85000000000002</v>
      </c>
    </row>
    <row r="521" spans="1:4" outlineLevel="1">
      <c r="A521" s="330">
        <v>7060000</v>
      </c>
      <c r="B521" s="331" t="s">
        <v>8165</v>
      </c>
      <c r="C521" s="332" t="s">
        <v>12031</v>
      </c>
      <c r="D521" s="333" t="s">
        <v>12031</v>
      </c>
    </row>
    <row r="522" spans="1:4">
      <c r="A522" s="330">
        <v>7060001</v>
      </c>
      <c r="B522" s="331" t="s">
        <v>12346</v>
      </c>
      <c r="C522" s="332" t="s">
        <v>14</v>
      </c>
      <c r="D522" s="333">
        <v>16.03</v>
      </c>
    </row>
    <row r="523" spans="1:4" outlineLevel="1">
      <c r="A523" s="330">
        <v>7060002</v>
      </c>
      <c r="B523" s="331" t="s">
        <v>12347</v>
      </c>
      <c r="C523" s="332" t="s">
        <v>14</v>
      </c>
      <c r="D523" s="333">
        <v>66.3</v>
      </c>
    </row>
    <row r="524" spans="1:4" outlineLevel="1">
      <c r="A524" s="330">
        <v>7060008</v>
      </c>
      <c r="B524" s="331" t="s">
        <v>12348</v>
      </c>
      <c r="C524" s="332" t="s">
        <v>13</v>
      </c>
      <c r="D524" s="333">
        <v>2.2400000000000002</v>
      </c>
    </row>
    <row r="525" spans="1:4" outlineLevel="1">
      <c r="A525" s="330">
        <v>7060010</v>
      </c>
      <c r="B525" s="331" t="s">
        <v>12349</v>
      </c>
      <c r="C525" s="332" t="s">
        <v>14</v>
      </c>
      <c r="D525" s="333">
        <v>66.3</v>
      </c>
    </row>
    <row r="526" spans="1:4" outlineLevel="1">
      <c r="A526" s="330">
        <v>7060050</v>
      </c>
      <c r="B526" s="331" t="s">
        <v>12350</v>
      </c>
      <c r="C526" s="332" t="s">
        <v>14</v>
      </c>
      <c r="D526" s="333">
        <v>16.03</v>
      </c>
    </row>
    <row r="527" spans="1:4">
      <c r="A527" s="330">
        <v>7060051</v>
      </c>
      <c r="B527" s="331" t="s">
        <v>12351</v>
      </c>
      <c r="C527" s="332" t="s">
        <v>14</v>
      </c>
      <c r="D527" s="333">
        <v>6.41</v>
      </c>
    </row>
    <row r="528" spans="1:4" outlineLevel="1">
      <c r="A528" s="330">
        <v>7060065</v>
      </c>
      <c r="B528" s="331" t="s">
        <v>12352</v>
      </c>
      <c r="C528" s="332" t="s">
        <v>4106</v>
      </c>
      <c r="D528" s="333">
        <v>8.66</v>
      </c>
    </row>
    <row r="529" spans="1:4" outlineLevel="1">
      <c r="A529" s="330">
        <v>7060066</v>
      </c>
      <c r="B529" s="331" t="s">
        <v>12353</v>
      </c>
      <c r="C529" s="332" t="s">
        <v>4106</v>
      </c>
      <c r="D529" s="333">
        <v>5.45</v>
      </c>
    </row>
    <row r="530" spans="1:4" outlineLevel="1">
      <c r="A530" s="330">
        <v>7060067</v>
      </c>
      <c r="B530" s="331" t="s">
        <v>12354</v>
      </c>
      <c r="C530" s="332" t="s">
        <v>4106</v>
      </c>
      <c r="D530" s="333">
        <v>5.45</v>
      </c>
    </row>
    <row r="531" spans="1:4" outlineLevel="1">
      <c r="A531" s="330">
        <v>7060068</v>
      </c>
      <c r="B531" s="331" t="s">
        <v>12355</v>
      </c>
      <c r="C531" s="332" t="s">
        <v>14</v>
      </c>
      <c r="D531" s="333">
        <v>4.33</v>
      </c>
    </row>
    <row r="532" spans="1:4">
      <c r="A532" s="330">
        <v>7060070</v>
      </c>
      <c r="B532" s="331" t="s">
        <v>8167</v>
      </c>
      <c r="C532" s="332" t="s">
        <v>14</v>
      </c>
      <c r="D532" s="333">
        <v>6.41</v>
      </c>
    </row>
    <row r="533" spans="1:4" outlineLevel="1">
      <c r="A533" s="330">
        <v>7070000</v>
      </c>
      <c r="B533" s="331" t="s">
        <v>12215</v>
      </c>
      <c r="C533" s="332" t="s">
        <v>12031</v>
      </c>
      <c r="D533" s="333" t="s">
        <v>12031</v>
      </c>
    </row>
    <row r="534" spans="1:4" outlineLevel="1">
      <c r="A534" s="330">
        <v>7070001</v>
      </c>
      <c r="B534" s="331" t="s">
        <v>12356</v>
      </c>
      <c r="C534" s="332" t="s">
        <v>14</v>
      </c>
      <c r="D534" s="333">
        <v>124.45</v>
      </c>
    </row>
    <row r="535" spans="1:4" outlineLevel="1">
      <c r="A535" s="330">
        <v>7070002</v>
      </c>
      <c r="B535" s="331" t="s">
        <v>12357</v>
      </c>
      <c r="C535" s="332" t="s">
        <v>14</v>
      </c>
      <c r="D535" s="333">
        <v>73.83</v>
      </c>
    </row>
    <row r="536" spans="1:4" outlineLevel="1">
      <c r="A536" s="330">
        <v>7070008</v>
      </c>
      <c r="B536" s="331" t="s">
        <v>12358</v>
      </c>
      <c r="C536" s="332" t="s">
        <v>13</v>
      </c>
      <c r="D536" s="333">
        <v>2.83</v>
      </c>
    </row>
    <row r="537" spans="1:4">
      <c r="A537" s="330">
        <v>7070010</v>
      </c>
      <c r="B537" s="331" t="s">
        <v>12359</v>
      </c>
      <c r="C537" s="332" t="s">
        <v>14</v>
      </c>
      <c r="D537" s="333">
        <v>106.56</v>
      </c>
    </row>
    <row r="538" spans="1:4" outlineLevel="1">
      <c r="A538" s="330">
        <v>7070050</v>
      </c>
      <c r="B538" s="331" t="s">
        <v>12360</v>
      </c>
      <c r="C538" s="332" t="s">
        <v>14</v>
      </c>
      <c r="D538" s="333">
        <v>50.98</v>
      </c>
    </row>
    <row r="539" spans="1:4" outlineLevel="1">
      <c r="A539" s="330">
        <v>7070051</v>
      </c>
      <c r="B539" s="331" t="s">
        <v>12361</v>
      </c>
      <c r="C539" s="332" t="s">
        <v>14</v>
      </c>
      <c r="D539" s="333">
        <v>25.65</v>
      </c>
    </row>
    <row r="540" spans="1:4" outlineLevel="1">
      <c r="A540" s="330">
        <v>7070065</v>
      </c>
      <c r="B540" s="331" t="s">
        <v>12362</v>
      </c>
      <c r="C540" s="332" t="s">
        <v>4106</v>
      </c>
      <c r="D540" s="333">
        <v>5.45</v>
      </c>
    </row>
    <row r="541" spans="1:4" outlineLevel="1">
      <c r="A541" s="330">
        <v>7070066</v>
      </c>
      <c r="B541" s="331" t="s">
        <v>12363</v>
      </c>
      <c r="C541" s="332" t="s">
        <v>4106</v>
      </c>
      <c r="D541" s="333">
        <v>5.45</v>
      </c>
    </row>
    <row r="542" spans="1:4" outlineLevel="1">
      <c r="A542" s="330">
        <v>7070067</v>
      </c>
      <c r="B542" s="331" t="s">
        <v>12364</v>
      </c>
      <c r="C542" s="332" t="s">
        <v>4106</v>
      </c>
      <c r="D542" s="333">
        <v>5.45</v>
      </c>
    </row>
    <row r="543" spans="1:4">
      <c r="A543" s="330">
        <v>7070068</v>
      </c>
      <c r="B543" s="331" t="s">
        <v>12365</v>
      </c>
      <c r="C543" s="332" t="s">
        <v>14</v>
      </c>
      <c r="D543" s="333">
        <v>4.01</v>
      </c>
    </row>
    <row r="544" spans="1:4" outlineLevel="1">
      <c r="A544" s="330">
        <v>7070070</v>
      </c>
      <c r="B544" s="331" t="s">
        <v>12366</v>
      </c>
      <c r="C544" s="332" t="s">
        <v>14</v>
      </c>
      <c r="D544" s="333">
        <v>5.45</v>
      </c>
    </row>
    <row r="545" spans="1:4" outlineLevel="1">
      <c r="A545" s="330">
        <v>7080000</v>
      </c>
      <c r="B545" s="331" t="s">
        <v>12246</v>
      </c>
      <c r="C545" s="332" t="s">
        <v>12031</v>
      </c>
      <c r="D545" s="333" t="s">
        <v>12031</v>
      </c>
    </row>
    <row r="546" spans="1:4" outlineLevel="1">
      <c r="A546" s="330">
        <v>7080001</v>
      </c>
      <c r="B546" s="331" t="s">
        <v>12367</v>
      </c>
      <c r="C546" s="332" t="s">
        <v>13</v>
      </c>
      <c r="D546" s="333">
        <v>14.31</v>
      </c>
    </row>
    <row r="547" spans="1:4" outlineLevel="1">
      <c r="A547" s="330">
        <v>7080002</v>
      </c>
      <c r="B547" s="331" t="s">
        <v>12368</v>
      </c>
      <c r="C547" s="332" t="s">
        <v>13</v>
      </c>
      <c r="D547" s="333">
        <v>19.97</v>
      </c>
    </row>
    <row r="548" spans="1:4" outlineLevel="1">
      <c r="A548" s="330">
        <v>7080003</v>
      </c>
      <c r="B548" s="331" t="s">
        <v>12369</v>
      </c>
      <c r="C548" s="332" t="s">
        <v>13</v>
      </c>
      <c r="D548" s="333">
        <v>20.100000000000001</v>
      </c>
    </row>
    <row r="549" spans="1:4">
      <c r="A549" s="330">
        <v>7080004</v>
      </c>
      <c r="B549" s="331" t="s">
        <v>12370</v>
      </c>
      <c r="C549" s="332" t="s">
        <v>13</v>
      </c>
      <c r="D549" s="333">
        <v>38.26</v>
      </c>
    </row>
    <row r="550" spans="1:4" ht="34.5" outlineLevel="1">
      <c r="A550" s="330">
        <v>7080010</v>
      </c>
      <c r="B550" s="331" t="s">
        <v>12371</v>
      </c>
      <c r="C550" s="332" t="s">
        <v>14</v>
      </c>
      <c r="D550" s="333">
        <v>242.62</v>
      </c>
    </row>
    <row r="551" spans="1:4" ht="23.25" outlineLevel="1">
      <c r="A551" s="330">
        <v>7080012</v>
      </c>
      <c r="B551" s="331" t="s">
        <v>12372</v>
      </c>
      <c r="C551" s="332" t="s">
        <v>14</v>
      </c>
      <c r="D551" s="333">
        <v>440.13</v>
      </c>
    </row>
    <row r="552" spans="1:4" ht="23.25" outlineLevel="1">
      <c r="A552" s="330">
        <v>7080013</v>
      </c>
      <c r="B552" s="331" t="s">
        <v>12373</v>
      </c>
      <c r="C552" s="332" t="s">
        <v>14</v>
      </c>
      <c r="D552" s="333">
        <v>177.01</v>
      </c>
    </row>
    <row r="553" spans="1:4" ht="23.25" outlineLevel="1">
      <c r="A553" s="330">
        <v>7080014</v>
      </c>
      <c r="B553" s="331" t="s">
        <v>12374</v>
      </c>
      <c r="C553" s="332" t="s">
        <v>14</v>
      </c>
      <c r="D553" s="333">
        <v>355.42</v>
      </c>
    </row>
    <row r="554" spans="1:4" ht="34.5">
      <c r="A554" s="330">
        <v>7080015</v>
      </c>
      <c r="B554" s="331" t="s">
        <v>12375</v>
      </c>
      <c r="C554" s="332" t="s">
        <v>14</v>
      </c>
      <c r="D554" s="333">
        <v>381.91</v>
      </c>
    </row>
    <row r="555" spans="1:4" ht="23.25" outlineLevel="1">
      <c r="A555" s="330">
        <v>7080022</v>
      </c>
      <c r="B555" s="331" t="s">
        <v>12376</v>
      </c>
      <c r="C555" s="332" t="s">
        <v>14</v>
      </c>
      <c r="D555" s="333">
        <v>184.62</v>
      </c>
    </row>
    <row r="556" spans="1:4" outlineLevel="1">
      <c r="A556" s="330">
        <v>7080035</v>
      </c>
      <c r="B556" s="331" t="s">
        <v>12377</v>
      </c>
      <c r="C556" s="332" t="s">
        <v>14</v>
      </c>
      <c r="D556" s="333">
        <v>245.64</v>
      </c>
    </row>
    <row r="557" spans="1:4" outlineLevel="1">
      <c r="A557" s="330">
        <v>7080036</v>
      </c>
      <c r="B557" s="331" t="s">
        <v>12378</v>
      </c>
      <c r="C557" s="332" t="s">
        <v>4106</v>
      </c>
      <c r="D557" s="333">
        <v>131.22999999999999</v>
      </c>
    </row>
    <row r="558" spans="1:4" ht="23.25" outlineLevel="1">
      <c r="A558" s="330">
        <v>7080037</v>
      </c>
      <c r="B558" s="331" t="s">
        <v>31175</v>
      </c>
      <c r="C558" s="332" t="s">
        <v>4106</v>
      </c>
      <c r="D558" s="333">
        <v>27.38</v>
      </c>
    </row>
    <row r="559" spans="1:4">
      <c r="A559" s="330">
        <v>7080050</v>
      </c>
      <c r="B559" s="331" t="s">
        <v>12379</v>
      </c>
      <c r="C559" s="332" t="s">
        <v>14</v>
      </c>
      <c r="D559" s="333">
        <v>32.14</v>
      </c>
    </row>
    <row r="560" spans="1:4" outlineLevel="1">
      <c r="A560" s="326">
        <v>8000000</v>
      </c>
      <c r="B560" s="327" t="s">
        <v>12380</v>
      </c>
      <c r="C560" s="328"/>
      <c r="D560" s="329"/>
    </row>
    <row r="561" spans="1:4" outlineLevel="1">
      <c r="A561" s="330">
        <v>8001000</v>
      </c>
      <c r="B561" s="331" t="s">
        <v>287</v>
      </c>
      <c r="C561" s="332" t="s">
        <v>12031</v>
      </c>
      <c r="D561" s="333" t="s">
        <v>12031</v>
      </c>
    </row>
    <row r="562" spans="1:4" ht="23.25" outlineLevel="1">
      <c r="A562" s="330">
        <v>8001001</v>
      </c>
      <c r="B562" s="331" t="s">
        <v>29659</v>
      </c>
      <c r="C562" s="332" t="s">
        <v>16</v>
      </c>
      <c r="D562" s="333">
        <v>1559.87</v>
      </c>
    </row>
    <row r="563" spans="1:4" ht="23.25" outlineLevel="1">
      <c r="A563" s="330">
        <v>8001002</v>
      </c>
      <c r="B563" s="331" t="s">
        <v>29660</v>
      </c>
      <c r="C563" s="332" t="s">
        <v>16</v>
      </c>
      <c r="D563" s="333">
        <v>1077.94</v>
      </c>
    </row>
    <row r="564" spans="1:4" ht="23.25">
      <c r="A564" s="330">
        <v>8001004</v>
      </c>
      <c r="B564" s="331" t="s">
        <v>29661</v>
      </c>
      <c r="C564" s="332" t="s">
        <v>16</v>
      </c>
      <c r="D564" s="333">
        <v>1518.81</v>
      </c>
    </row>
    <row r="565" spans="1:4" ht="23.25" outlineLevel="1">
      <c r="A565" s="330">
        <v>8001005</v>
      </c>
      <c r="B565" s="331" t="s">
        <v>29662</v>
      </c>
      <c r="C565" s="332" t="s">
        <v>16</v>
      </c>
      <c r="D565" s="333">
        <v>777.84</v>
      </c>
    </row>
    <row r="566" spans="1:4" ht="23.25" outlineLevel="1">
      <c r="A566" s="330">
        <v>8001006</v>
      </c>
      <c r="B566" s="331" t="s">
        <v>29663</v>
      </c>
      <c r="C566" s="332" t="s">
        <v>16</v>
      </c>
      <c r="D566" s="333">
        <v>905.58</v>
      </c>
    </row>
    <row r="567" spans="1:4" ht="23.25" outlineLevel="1">
      <c r="A567" s="330">
        <v>8001010</v>
      </c>
      <c r="B567" s="331" t="s">
        <v>29664</v>
      </c>
      <c r="C567" s="332" t="s">
        <v>14</v>
      </c>
      <c r="D567" s="333">
        <v>3421.94</v>
      </c>
    </row>
    <row r="568" spans="1:4" ht="23.25" outlineLevel="1">
      <c r="A568" s="330">
        <v>8001011</v>
      </c>
      <c r="B568" s="331" t="s">
        <v>21353</v>
      </c>
      <c r="C568" s="332" t="s">
        <v>16</v>
      </c>
      <c r="D568" s="333">
        <v>575.59</v>
      </c>
    </row>
    <row r="569" spans="1:4" ht="23.25">
      <c r="A569" s="330">
        <v>8001019</v>
      </c>
      <c r="B569" s="331" t="s">
        <v>29665</v>
      </c>
      <c r="C569" s="332" t="s">
        <v>16</v>
      </c>
      <c r="D569" s="333">
        <v>857.26</v>
      </c>
    </row>
    <row r="570" spans="1:4" outlineLevel="1">
      <c r="A570" s="330">
        <v>8001025</v>
      </c>
      <c r="B570" s="331" t="s">
        <v>29666</v>
      </c>
      <c r="C570" s="332" t="s">
        <v>16</v>
      </c>
      <c r="D570" s="333">
        <v>982.58</v>
      </c>
    </row>
    <row r="571" spans="1:4" outlineLevel="1">
      <c r="A571" s="330">
        <v>8001026</v>
      </c>
      <c r="B571" s="331" t="s">
        <v>29667</v>
      </c>
      <c r="C571" s="332" t="s">
        <v>16</v>
      </c>
      <c r="D571" s="333">
        <v>982.58</v>
      </c>
    </row>
    <row r="572" spans="1:4" outlineLevel="1">
      <c r="A572" s="330">
        <v>8001039</v>
      </c>
      <c r="B572" s="331" t="s">
        <v>29668</v>
      </c>
      <c r="C572" s="332" t="s">
        <v>16</v>
      </c>
      <c r="D572" s="333">
        <v>985.81</v>
      </c>
    </row>
    <row r="573" spans="1:4" outlineLevel="1">
      <c r="A573" s="330">
        <v>8001040</v>
      </c>
      <c r="B573" s="331" t="s">
        <v>29669</v>
      </c>
      <c r="C573" s="332" t="s">
        <v>16</v>
      </c>
      <c r="D573" s="333">
        <v>1073.6600000000001</v>
      </c>
    </row>
    <row r="574" spans="1:4">
      <c r="A574" s="330">
        <v>8001041</v>
      </c>
      <c r="B574" s="331" t="s">
        <v>29670</v>
      </c>
      <c r="C574" s="332" t="s">
        <v>16</v>
      </c>
      <c r="D574" s="333">
        <v>1058.3399999999999</v>
      </c>
    </row>
    <row r="575" spans="1:4" outlineLevel="1">
      <c r="A575" s="330">
        <v>8001045</v>
      </c>
      <c r="B575" s="331" t="s">
        <v>29671</v>
      </c>
      <c r="C575" s="332" t="s">
        <v>16</v>
      </c>
      <c r="D575" s="333">
        <v>836.45</v>
      </c>
    </row>
    <row r="576" spans="1:4" outlineLevel="1">
      <c r="A576" s="330">
        <v>8001050</v>
      </c>
      <c r="B576" s="331" t="s">
        <v>12381</v>
      </c>
      <c r="C576" s="332" t="s">
        <v>16</v>
      </c>
      <c r="D576" s="333">
        <v>421.4</v>
      </c>
    </row>
    <row r="577" spans="1:4" ht="23.25" outlineLevel="1">
      <c r="A577" s="330">
        <v>8001051</v>
      </c>
      <c r="B577" s="331" t="s">
        <v>29672</v>
      </c>
      <c r="C577" s="332" t="s">
        <v>16</v>
      </c>
      <c r="D577" s="333">
        <v>392.91</v>
      </c>
    </row>
    <row r="578" spans="1:4" outlineLevel="1">
      <c r="A578" s="330">
        <v>8001059</v>
      </c>
      <c r="B578" s="331" t="s">
        <v>29673</v>
      </c>
      <c r="C578" s="332" t="s">
        <v>13</v>
      </c>
      <c r="D578" s="333">
        <v>260.04000000000002</v>
      </c>
    </row>
    <row r="579" spans="1:4">
      <c r="A579" s="330">
        <v>8001061</v>
      </c>
      <c r="B579" s="331" t="s">
        <v>29674</v>
      </c>
      <c r="C579" s="332" t="s">
        <v>14</v>
      </c>
      <c r="D579" s="333">
        <v>28.85</v>
      </c>
    </row>
    <row r="580" spans="1:4" outlineLevel="1">
      <c r="A580" s="330">
        <v>8001070</v>
      </c>
      <c r="B580" s="331" t="s">
        <v>39598</v>
      </c>
      <c r="C580" s="332" t="s">
        <v>13</v>
      </c>
      <c r="D580" s="333">
        <v>250.19</v>
      </c>
    </row>
    <row r="581" spans="1:4" outlineLevel="1">
      <c r="A581" s="330">
        <v>8001071</v>
      </c>
      <c r="B581" s="331" t="s">
        <v>29675</v>
      </c>
      <c r="C581" s="332" t="s">
        <v>13</v>
      </c>
      <c r="D581" s="333">
        <v>247.84</v>
      </c>
    </row>
    <row r="582" spans="1:4" ht="23.25" outlineLevel="1">
      <c r="A582" s="330">
        <v>8001074</v>
      </c>
      <c r="B582" s="331" t="s">
        <v>29676</v>
      </c>
      <c r="C582" s="332" t="s">
        <v>8168</v>
      </c>
      <c r="D582" s="333">
        <v>541.36</v>
      </c>
    </row>
    <row r="583" spans="1:4" ht="23.25" outlineLevel="1">
      <c r="A583" s="330">
        <v>8001075</v>
      </c>
      <c r="B583" s="331" t="s">
        <v>29677</v>
      </c>
      <c r="C583" s="332" t="s">
        <v>8168</v>
      </c>
      <c r="D583" s="333">
        <v>656.15</v>
      </c>
    </row>
    <row r="584" spans="1:4" outlineLevel="1">
      <c r="A584" s="330">
        <v>8001080</v>
      </c>
      <c r="B584" s="331" t="s">
        <v>12382</v>
      </c>
      <c r="C584" s="332" t="s">
        <v>8168</v>
      </c>
      <c r="D584" s="333">
        <v>299.13</v>
      </c>
    </row>
    <row r="585" spans="1:4" ht="23.25">
      <c r="A585" s="330">
        <v>8001086</v>
      </c>
      <c r="B585" s="331" t="s">
        <v>29678</v>
      </c>
      <c r="C585" s="332" t="s">
        <v>16</v>
      </c>
      <c r="D585" s="333">
        <v>568.64</v>
      </c>
    </row>
    <row r="586" spans="1:4" outlineLevel="1">
      <c r="A586" s="330">
        <v>8002000</v>
      </c>
      <c r="B586" s="331" t="s">
        <v>12383</v>
      </c>
      <c r="C586" s="332" t="s">
        <v>12031</v>
      </c>
      <c r="D586" s="333" t="s">
        <v>12031</v>
      </c>
    </row>
    <row r="587" spans="1:4" ht="23.25">
      <c r="A587" s="330">
        <v>8002001</v>
      </c>
      <c r="B587" s="331" t="s">
        <v>29679</v>
      </c>
      <c r="C587" s="332" t="s">
        <v>16</v>
      </c>
      <c r="D587" s="333">
        <v>568.64</v>
      </c>
    </row>
    <row r="588" spans="1:4" ht="23.25" outlineLevel="1">
      <c r="A588" s="330">
        <v>8002003</v>
      </c>
      <c r="B588" s="331" t="s">
        <v>29680</v>
      </c>
      <c r="C588" s="332" t="s">
        <v>16</v>
      </c>
      <c r="D588" s="333">
        <v>600.77</v>
      </c>
    </row>
    <row r="589" spans="1:4" outlineLevel="1">
      <c r="A589" s="330">
        <v>8002005</v>
      </c>
      <c r="B589" s="331" t="s">
        <v>29681</v>
      </c>
      <c r="C589" s="332" t="s">
        <v>16</v>
      </c>
      <c r="D589" s="333">
        <v>1524.07</v>
      </c>
    </row>
    <row r="590" spans="1:4">
      <c r="A590" s="330">
        <v>8002009</v>
      </c>
      <c r="B590" s="331" t="s">
        <v>29682</v>
      </c>
      <c r="C590" s="332" t="s">
        <v>16</v>
      </c>
      <c r="D590" s="333">
        <v>1068.3699999999999</v>
      </c>
    </row>
    <row r="591" spans="1:4" outlineLevel="1">
      <c r="A591" s="330">
        <v>8002013</v>
      </c>
      <c r="B591" s="331" t="s">
        <v>29683</v>
      </c>
      <c r="C591" s="332" t="s">
        <v>16</v>
      </c>
      <c r="D591" s="333">
        <v>958.71</v>
      </c>
    </row>
    <row r="592" spans="1:4">
      <c r="A592" s="330">
        <v>8002017</v>
      </c>
      <c r="B592" s="331" t="s">
        <v>29684</v>
      </c>
      <c r="C592" s="332" t="s">
        <v>16</v>
      </c>
      <c r="D592" s="333">
        <v>927.5</v>
      </c>
    </row>
    <row r="593" spans="1:4" outlineLevel="1">
      <c r="A593" s="330">
        <v>8002037</v>
      </c>
      <c r="B593" s="331" t="s">
        <v>29685</v>
      </c>
      <c r="C593" s="332" t="s">
        <v>16</v>
      </c>
      <c r="D593" s="333">
        <v>1328.23</v>
      </c>
    </row>
    <row r="594" spans="1:4" ht="23.25">
      <c r="A594" s="330">
        <v>8002043</v>
      </c>
      <c r="B594" s="331" t="s">
        <v>29686</v>
      </c>
      <c r="C594" s="332" t="s">
        <v>16</v>
      </c>
      <c r="D594" s="333">
        <v>1088.75</v>
      </c>
    </row>
    <row r="595" spans="1:4" ht="23.25" outlineLevel="1">
      <c r="A595" s="330">
        <v>8002051</v>
      </c>
      <c r="B595" s="331" t="s">
        <v>29687</v>
      </c>
      <c r="C595" s="332" t="s">
        <v>16</v>
      </c>
      <c r="D595" s="333">
        <v>633.64</v>
      </c>
    </row>
    <row r="596" spans="1:4" ht="23.25" outlineLevel="1">
      <c r="A596" s="330">
        <v>8002053</v>
      </c>
      <c r="B596" s="331" t="s">
        <v>29688</v>
      </c>
      <c r="C596" s="332" t="s">
        <v>16</v>
      </c>
      <c r="D596" s="333">
        <v>948.07</v>
      </c>
    </row>
    <row r="597" spans="1:4" outlineLevel="1">
      <c r="A597" s="330">
        <v>8002054</v>
      </c>
      <c r="B597" s="331" t="s">
        <v>29689</v>
      </c>
      <c r="C597" s="332" t="s">
        <v>16</v>
      </c>
      <c r="D597" s="333">
        <v>1484.14</v>
      </c>
    </row>
    <row r="598" spans="1:4">
      <c r="A598" s="330">
        <v>8002058</v>
      </c>
      <c r="B598" s="331" t="s">
        <v>29690</v>
      </c>
      <c r="C598" s="332" t="s">
        <v>16</v>
      </c>
      <c r="D598" s="333">
        <v>1068.29</v>
      </c>
    </row>
    <row r="599" spans="1:4" outlineLevel="1">
      <c r="A599" s="330">
        <v>8002062</v>
      </c>
      <c r="B599" s="331" t="s">
        <v>29691</v>
      </c>
      <c r="C599" s="332" t="s">
        <v>16</v>
      </c>
      <c r="D599" s="333">
        <v>1735.36</v>
      </c>
    </row>
    <row r="600" spans="1:4" outlineLevel="1">
      <c r="A600" s="330">
        <v>8002066</v>
      </c>
      <c r="B600" s="331" t="s">
        <v>29692</v>
      </c>
      <c r="C600" s="332" t="s">
        <v>16</v>
      </c>
      <c r="D600" s="333">
        <v>1087.21</v>
      </c>
    </row>
    <row r="601" spans="1:4" ht="23.25" outlineLevel="1">
      <c r="A601" s="330">
        <v>8002067</v>
      </c>
      <c r="B601" s="331" t="s">
        <v>29693</v>
      </c>
      <c r="C601" s="332" t="s">
        <v>16</v>
      </c>
      <c r="D601" s="333">
        <v>1097.76</v>
      </c>
    </row>
    <row r="602" spans="1:4">
      <c r="A602" s="330">
        <v>8002068</v>
      </c>
      <c r="B602" s="331" t="s">
        <v>29694</v>
      </c>
      <c r="C602" s="332" t="s">
        <v>16</v>
      </c>
      <c r="D602" s="333">
        <v>1432.21</v>
      </c>
    </row>
    <row r="603" spans="1:4" outlineLevel="1">
      <c r="A603" s="330">
        <v>8002074</v>
      </c>
      <c r="B603" s="331" t="s">
        <v>29695</v>
      </c>
      <c r="C603" s="332" t="s">
        <v>16</v>
      </c>
      <c r="D603" s="333">
        <v>150.01</v>
      </c>
    </row>
    <row r="604" spans="1:4" ht="23.25" customHeight="1" outlineLevel="1">
      <c r="A604" s="330">
        <v>8002075</v>
      </c>
      <c r="B604" s="331" t="s">
        <v>29696</v>
      </c>
      <c r="C604" s="332" t="s">
        <v>16</v>
      </c>
      <c r="D604" s="333">
        <v>154.29</v>
      </c>
    </row>
    <row r="605" spans="1:4" ht="23.25" outlineLevel="1">
      <c r="A605" s="330">
        <v>8002076</v>
      </c>
      <c r="B605" s="331" t="s">
        <v>12384</v>
      </c>
      <c r="C605" s="332" t="s">
        <v>16</v>
      </c>
      <c r="D605" s="333">
        <v>288.69</v>
      </c>
    </row>
    <row r="606" spans="1:4" ht="23.25">
      <c r="A606" s="330">
        <v>8002080</v>
      </c>
      <c r="B606" s="331" t="s">
        <v>29697</v>
      </c>
      <c r="C606" s="332" t="s">
        <v>16</v>
      </c>
      <c r="D606" s="333">
        <v>268.45999999999998</v>
      </c>
    </row>
    <row r="607" spans="1:4" ht="23.25" outlineLevel="1">
      <c r="A607" s="330">
        <v>8002081</v>
      </c>
      <c r="B607" s="331" t="s">
        <v>29698</v>
      </c>
      <c r="C607" s="332" t="s">
        <v>16</v>
      </c>
      <c r="D607" s="333">
        <v>184.32</v>
      </c>
    </row>
    <row r="608" spans="1:4" outlineLevel="1">
      <c r="A608" s="330">
        <v>8003000</v>
      </c>
      <c r="B608" s="331" t="s">
        <v>12385</v>
      </c>
      <c r="C608" s="332" t="s">
        <v>12031</v>
      </c>
      <c r="D608" s="333" t="s">
        <v>12031</v>
      </c>
    </row>
    <row r="609" spans="1:4" ht="23.25" outlineLevel="1">
      <c r="A609" s="330">
        <v>8003001</v>
      </c>
      <c r="B609" s="331" t="s">
        <v>29699</v>
      </c>
      <c r="C609" s="332" t="s">
        <v>16</v>
      </c>
      <c r="D609" s="333">
        <v>982.31</v>
      </c>
    </row>
    <row r="610" spans="1:4" outlineLevel="1">
      <c r="A610" s="330">
        <v>8003005</v>
      </c>
      <c r="B610" s="331" t="s">
        <v>29700</v>
      </c>
      <c r="C610" s="332" t="s">
        <v>16</v>
      </c>
      <c r="D610" s="333">
        <v>471.8</v>
      </c>
    </row>
    <row r="611" spans="1:4" outlineLevel="1">
      <c r="A611" s="330">
        <v>8003006</v>
      </c>
      <c r="B611" s="331" t="s">
        <v>29701</v>
      </c>
      <c r="C611" s="332" t="s">
        <v>16</v>
      </c>
      <c r="D611" s="333">
        <v>442.99</v>
      </c>
    </row>
    <row r="612" spans="1:4">
      <c r="A612" s="330">
        <v>8003011</v>
      </c>
      <c r="B612" s="331" t="s">
        <v>29702</v>
      </c>
      <c r="C612" s="332" t="s">
        <v>16</v>
      </c>
      <c r="D612" s="333">
        <v>1129.5999999999999</v>
      </c>
    </row>
    <row r="613" spans="1:4" outlineLevel="1">
      <c r="A613" s="330">
        <v>8003020</v>
      </c>
      <c r="B613" s="331" t="s">
        <v>21354</v>
      </c>
      <c r="C613" s="332" t="s">
        <v>16</v>
      </c>
      <c r="D613" s="333">
        <v>499.67</v>
      </c>
    </row>
    <row r="614" spans="1:4" outlineLevel="1">
      <c r="A614" s="330">
        <v>8060000</v>
      </c>
      <c r="B614" s="331" t="s">
        <v>8165</v>
      </c>
      <c r="C614" s="332" t="s">
        <v>12031</v>
      </c>
      <c r="D614" s="333" t="s">
        <v>12031</v>
      </c>
    </row>
    <row r="615" spans="1:4" outlineLevel="1">
      <c r="A615" s="330">
        <v>8060001</v>
      </c>
      <c r="B615" s="331" t="s">
        <v>12386</v>
      </c>
      <c r="C615" s="332" t="s">
        <v>16</v>
      </c>
      <c r="D615" s="333">
        <v>38.68</v>
      </c>
    </row>
    <row r="616" spans="1:4" outlineLevel="1">
      <c r="A616" s="330">
        <v>8060005</v>
      </c>
      <c r="B616" s="331" t="s">
        <v>12387</v>
      </c>
      <c r="C616" s="332" t="s">
        <v>14</v>
      </c>
      <c r="D616" s="333">
        <v>66.3</v>
      </c>
    </row>
    <row r="617" spans="1:4" outlineLevel="1">
      <c r="A617" s="330">
        <v>8060020</v>
      </c>
      <c r="B617" s="331" t="s">
        <v>8169</v>
      </c>
      <c r="C617" s="332" t="s">
        <v>14</v>
      </c>
      <c r="D617" s="333">
        <v>22.21</v>
      </c>
    </row>
    <row r="618" spans="1:4">
      <c r="A618" s="330">
        <v>8060021</v>
      </c>
      <c r="B618" s="331" t="s">
        <v>8170</v>
      </c>
      <c r="C618" s="332" t="s">
        <v>14</v>
      </c>
      <c r="D618" s="333">
        <v>17.760000000000002</v>
      </c>
    </row>
    <row r="619" spans="1:4" outlineLevel="1">
      <c r="A619" s="330">
        <v>8060022</v>
      </c>
      <c r="B619" s="331" t="s">
        <v>12388</v>
      </c>
      <c r="C619" s="332" t="s">
        <v>14</v>
      </c>
      <c r="D619" s="333">
        <v>6.22</v>
      </c>
    </row>
    <row r="620" spans="1:4" outlineLevel="1">
      <c r="A620" s="330">
        <v>8070000</v>
      </c>
      <c r="B620" s="331" t="s">
        <v>12215</v>
      </c>
      <c r="C620" s="332" t="s">
        <v>12031</v>
      </c>
      <c r="D620" s="333" t="s">
        <v>12031</v>
      </c>
    </row>
    <row r="621" spans="1:4" ht="23.25" outlineLevel="1">
      <c r="A621" s="330">
        <v>8070001</v>
      </c>
      <c r="B621" s="331" t="s">
        <v>12389</v>
      </c>
      <c r="C621" s="332" t="s">
        <v>16</v>
      </c>
      <c r="D621" s="333">
        <v>55.25</v>
      </c>
    </row>
    <row r="622" spans="1:4" outlineLevel="1">
      <c r="A622" s="330">
        <v>8070005</v>
      </c>
      <c r="B622" s="331" t="s">
        <v>12390</v>
      </c>
      <c r="C622" s="332" t="s">
        <v>14</v>
      </c>
      <c r="D622" s="333">
        <v>71.83</v>
      </c>
    </row>
    <row r="623" spans="1:4" outlineLevel="1">
      <c r="A623" s="330">
        <v>8070020</v>
      </c>
      <c r="B623" s="331" t="s">
        <v>8171</v>
      </c>
      <c r="C623" s="332" t="s">
        <v>13</v>
      </c>
      <c r="D623" s="333">
        <v>53.29</v>
      </c>
    </row>
    <row r="624" spans="1:4" outlineLevel="1">
      <c r="A624" s="330">
        <v>8070021</v>
      </c>
      <c r="B624" s="331" t="s">
        <v>8172</v>
      </c>
      <c r="C624" s="332" t="s">
        <v>14</v>
      </c>
      <c r="D624" s="333">
        <v>48.85</v>
      </c>
    </row>
    <row r="625" spans="1:4">
      <c r="A625" s="330">
        <v>8070022</v>
      </c>
      <c r="B625" s="331" t="s">
        <v>12391</v>
      </c>
      <c r="C625" s="332" t="s">
        <v>14</v>
      </c>
      <c r="D625" s="333">
        <v>8.8800000000000008</v>
      </c>
    </row>
    <row r="626" spans="1:4" outlineLevel="1">
      <c r="A626" s="330">
        <v>8080000</v>
      </c>
      <c r="B626" s="331" t="s">
        <v>12246</v>
      </c>
      <c r="C626" s="332" t="s">
        <v>12031</v>
      </c>
      <c r="D626" s="333" t="s">
        <v>12031</v>
      </c>
    </row>
    <row r="627" spans="1:4" outlineLevel="1">
      <c r="A627" s="330">
        <v>8080020</v>
      </c>
      <c r="B627" s="331" t="s">
        <v>12392</v>
      </c>
      <c r="C627" s="332" t="s">
        <v>13</v>
      </c>
      <c r="D627" s="333">
        <v>59.09</v>
      </c>
    </row>
    <row r="628" spans="1:4" outlineLevel="1">
      <c r="A628" s="330">
        <v>8080021</v>
      </c>
      <c r="B628" s="331" t="s">
        <v>12393</v>
      </c>
      <c r="C628" s="332" t="s">
        <v>14</v>
      </c>
      <c r="D628" s="333">
        <v>63.8</v>
      </c>
    </row>
    <row r="629" spans="1:4" outlineLevel="1">
      <c r="A629" s="330">
        <v>8080049</v>
      </c>
      <c r="B629" s="331" t="s">
        <v>12394</v>
      </c>
      <c r="C629" s="332" t="s">
        <v>16</v>
      </c>
      <c r="D629" s="333">
        <v>6.25</v>
      </c>
    </row>
    <row r="630" spans="1:4" outlineLevel="1">
      <c r="A630" s="330">
        <v>8080050</v>
      </c>
      <c r="B630" s="331" t="s">
        <v>12395</v>
      </c>
      <c r="C630" s="332" t="s">
        <v>15</v>
      </c>
      <c r="D630" s="333">
        <v>14.25</v>
      </c>
    </row>
    <row r="631" spans="1:4" ht="23.25" outlineLevel="1">
      <c r="A631" s="330">
        <v>8080051</v>
      </c>
      <c r="B631" s="331" t="s">
        <v>12396</v>
      </c>
      <c r="C631" s="332" t="s">
        <v>15</v>
      </c>
      <c r="D631" s="333">
        <v>101.91</v>
      </c>
    </row>
    <row r="632" spans="1:4">
      <c r="A632" s="330">
        <v>8080060</v>
      </c>
      <c r="B632" s="331" t="s">
        <v>29703</v>
      </c>
      <c r="C632" s="332" t="s">
        <v>14</v>
      </c>
      <c r="D632" s="333">
        <v>35.909999999999997</v>
      </c>
    </row>
    <row r="633" spans="1:4" outlineLevel="1">
      <c r="A633" s="326">
        <v>9000000</v>
      </c>
      <c r="B633" s="327" t="s">
        <v>12397</v>
      </c>
      <c r="C633" s="328"/>
      <c r="D633" s="329"/>
    </row>
    <row r="634" spans="1:4" outlineLevel="1">
      <c r="A634" s="330">
        <v>9001000</v>
      </c>
      <c r="B634" s="331" t="s">
        <v>12398</v>
      </c>
      <c r="C634" s="332" t="s">
        <v>12031</v>
      </c>
      <c r="D634" s="333" t="s">
        <v>12031</v>
      </c>
    </row>
    <row r="635" spans="1:4" outlineLevel="1">
      <c r="A635" s="330">
        <v>9001053</v>
      </c>
      <c r="B635" s="331" t="s">
        <v>21545</v>
      </c>
      <c r="C635" s="332" t="s">
        <v>14</v>
      </c>
      <c r="D635" s="333">
        <v>4459.6000000000004</v>
      </c>
    </row>
    <row r="636" spans="1:4" outlineLevel="1">
      <c r="A636" s="330">
        <v>9001054</v>
      </c>
      <c r="B636" s="331" t="s">
        <v>21546</v>
      </c>
      <c r="C636" s="332" t="s">
        <v>14</v>
      </c>
      <c r="D636" s="333">
        <v>4459.6000000000004</v>
      </c>
    </row>
    <row r="637" spans="1:4" outlineLevel="1">
      <c r="A637" s="330">
        <v>9001055</v>
      </c>
      <c r="B637" s="331" t="s">
        <v>21547</v>
      </c>
      <c r="C637" s="332" t="s">
        <v>14</v>
      </c>
      <c r="D637" s="333">
        <v>5274.53</v>
      </c>
    </row>
    <row r="638" spans="1:4" outlineLevel="1">
      <c r="A638" s="330">
        <v>9001056</v>
      </c>
      <c r="B638" s="331" t="s">
        <v>29704</v>
      </c>
      <c r="C638" s="332" t="s">
        <v>14</v>
      </c>
      <c r="D638" s="333">
        <v>8918.81</v>
      </c>
    </row>
    <row r="639" spans="1:4" outlineLevel="1">
      <c r="A639" s="330">
        <v>9001057</v>
      </c>
      <c r="B639" s="331" t="s">
        <v>29705</v>
      </c>
      <c r="C639" s="332" t="s">
        <v>14</v>
      </c>
      <c r="D639" s="333">
        <v>10281.35</v>
      </c>
    </row>
    <row r="640" spans="1:4" outlineLevel="1">
      <c r="A640" s="330">
        <v>9001058</v>
      </c>
      <c r="B640" s="331" t="s">
        <v>29706</v>
      </c>
      <c r="C640" s="332" t="s">
        <v>14</v>
      </c>
      <c r="D640" s="333">
        <v>11477.88</v>
      </c>
    </row>
    <row r="641" spans="1:4">
      <c r="A641" s="330">
        <v>9001059</v>
      </c>
      <c r="B641" s="331" t="s">
        <v>29707</v>
      </c>
      <c r="C641" s="332" t="s">
        <v>14</v>
      </c>
      <c r="D641" s="333">
        <v>13387.81</v>
      </c>
    </row>
    <row r="642" spans="1:4" outlineLevel="1">
      <c r="A642" s="330">
        <v>9001060</v>
      </c>
      <c r="B642" s="331" t="s">
        <v>29708</v>
      </c>
      <c r="C642" s="332" t="s">
        <v>14</v>
      </c>
      <c r="D642" s="333">
        <v>14451.3</v>
      </c>
    </row>
    <row r="643" spans="1:4" outlineLevel="1">
      <c r="A643" s="330">
        <v>9001061</v>
      </c>
      <c r="B643" s="331" t="s">
        <v>29709</v>
      </c>
      <c r="C643" s="332" t="s">
        <v>14</v>
      </c>
      <c r="D643" s="333">
        <v>15735.39</v>
      </c>
    </row>
    <row r="644" spans="1:4" outlineLevel="1">
      <c r="A644" s="330">
        <v>9001062</v>
      </c>
      <c r="B644" s="331" t="s">
        <v>29710</v>
      </c>
      <c r="C644" s="332" t="s">
        <v>14</v>
      </c>
      <c r="D644" s="333">
        <v>17535.66</v>
      </c>
    </row>
    <row r="645" spans="1:4" outlineLevel="1">
      <c r="A645" s="330">
        <v>9001090</v>
      </c>
      <c r="B645" s="331" t="s">
        <v>12399</v>
      </c>
      <c r="C645" s="332" t="s">
        <v>14</v>
      </c>
      <c r="D645" s="333">
        <v>1605.55</v>
      </c>
    </row>
    <row r="646" spans="1:4" outlineLevel="1">
      <c r="A646" s="330">
        <v>9002000</v>
      </c>
      <c r="B646" s="331" t="s">
        <v>12400</v>
      </c>
      <c r="C646" s="332" t="s">
        <v>12031</v>
      </c>
      <c r="D646" s="333" t="s">
        <v>12031</v>
      </c>
    </row>
    <row r="647" spans="1:4" outlineLevel="1">
      <c r="A647" s="330">
        <v>9002001</v>
      </c>
      <c r="B647" s="331" t="s">
        <v>12401</v>
      </c>
      <c r="C647" s="332" t="s">
        <v>13</v>
      </c>
      <c r="D647" s="333">
        <v>23.33</v>
      </c>
    </row>
    <row r="648" spans="1:4" outlineLevel="1">
      <c r="A648" s="330">
        <v>9002002</v>
      </c>
      <c r="B648" s="331" t="s">
        <v>12402</v>
      </c>
      <c r="C648" s="332" t="s">
        <v>13</v>
      </c>
      <c r="D648" s="333">
        <v>24.05</v>
      </c>
    </row>
    <row r="649" spans="1:4" outlineLevel="1">
      <c r="A649" s="330">
        <v>9002003</v>
      </c>
      <c r="B649" s="331" t="s">
        <v>12403</v>
      </c>
      <c r="C649" s="332" t="s">
        <v>13</v>
      </c>
      <c r="D649" s="333">
        <v>26.6</v>
      </c>
    </row>
    <row r="650" spans="1:4">
      <c r="A650" s="330">
        <v>9002004</v>
      </c>
      <c r="B650" s="331" t="s">
        <v>12404</v>
      </c>
      <c r="C650" s="332" t="s">
        <v>13</v>
      </c>
      <c r="D650" s="333">
        <v>41.38</v>
      </c>
    </row>
    <row r="651" spans="1:4" outlineLevel="1">
      <c r="A651" s="330">
        <v>9002005</v>
      </c>
      <c r="B651" s="331" t="s">
        <v>12405</v>
      </c>
      <c r="C651" s="332" t="s">
        <v>13</v>
      </c>
      <c r="D651" s="333">
        <v>45.53</v>
      </c>
    </row>
    <row r="652" spans="1:4" outlineLevel="1">
      <c r="A652" s="330">
        <v>9002006</v>
      </c>
      <c r="B652" s="331" t="s">
        <v>12406</v>
      </c>
      <c r="C652" s="332" t="s">
        <v>13</v>
      </c>
      <c r="D652" s="333">
        <v>52.45</v>
      </c>
    </row>
    <row r="653" spans="1:4" outlineLevel="1">
      <c r="A653" s="330">
        <v>9002007</v>
      </c>
      <c r="B653" s="331" t="s">
        <v>12407</v>
      </c>
      <c r="C653" s="332" t="s">
        <v>13</v>
      </c>
      <c r="D653" s="333">
        <v>83.19</v>
      </c>
    </row>
    <row r="654" spans="1:4" outlineLevel="1">
      <c r="A654" s="330">
        <v>9002008</v>
      </c>
      <c r="B654" s="331" t="s">
        <v>12408</v>
      </c>
      <c r="C654" s="332" t="s">
        <v>13</v>
      </c>
      <c r="D654" s="333">
        <v>79.09</v>
      </c>
    </row>
    <row r="655" spans="1:4" outlineLevel="1">
      <c r="A655" s="330">
        <v>9002009</v>
      </c>
      <c r="B655" s="331" t="s">
        <v>12409</v>
      </c>
      <c r="C655" s="332" t="s">
        <v>13</v>
      </c>
      <c r="D655" s="333">
        <v>119.17</v>
      </c>
    </row>
    <row r="656" spans="1:4" outlineLevel="1">
      <c r="A656" s="330">
        <v>9002011</v>
      </c>
      <c r="B656" s="331" t="s">
        <v>12410</v>
      </c>
      <c r="C656" s="332" t="s">
        <v>13</v>
      </c>
      <c r="D656" s="333">
        <v>39.22</v>
      </c>
    </row>
    <row r="657" spans="1:4" outlineLevel="1">
      <c r="A657" s="330">
        <v>9002012</v>
      </c>
      <c r="B657" s="331" t="s">
        <v>12411</v>
      </c>
      <c r="C657" s="332" t="s">
        <v>13</v>
      </c>
      <c r="D657" s="333">
        <v>41.98</v>
      </c>
    </row>
    <row r="658" spans="1:4">
      <c r="A658" s="330">
        <v>9002013</v>
      </c>
      <c r="B658" s="331" t="s">
        <v>12412</v>
      </c>
      <c r="C658" s="332" t="s">
        <v>13</v>
      </c>
      <c r="D658" s="333">
        <v>60.26</v>
      </c>
    </row>
    <row r="659" spans="1:4" outlineLevel="1">
      <c r="A659" s="330">
        <v>9002014</v>
      </c>
      <c r="B659" s="331" t="s">
        <v>12413</v>
      </c>
      <c r="C659" s="332" t="s">
        <v>13</v>
      </c>
      <c r="D659" s="333">
        <v>63.78</v>
      </c>
    </row>
    <row r="660" spans="1:4" outlineLevel="1">
      <c r="A660" s="330">
        <v>9002015</v>
      </c>
      <c r="B660" s="331" t="s">
        <v>12414</v>
      </c>
      <c r="C660" s="332" t="s">
        <v>13</v>
      </c>
      <c r="D660" s="333">
        <v>77.489999999999995</v>
      </c>
    </row>
    <row r="661" spans="1:4" outlineLevel="1">
      <c r="A661" s="330">
        <v>9002016</v>
      </c>
      <c r="B661" s="331" t="s">
        <v>12415</v>
      </c>
      <c r="C661" s="332" t="s">
        <v>13</v>
      </c>
      <c r="D661" s="333">
        <v>99.98</v>
      </c>
    </row>
    <row r="662" spans="1:4" outlineLevel="1">
      <c r="A662" s="330">
        <v>9002017</v>
      </c>
      <c r="B662" s="331" t="s">
        <v>12416</v>
      </c>
      <c r="C662" s="332" t="s">
        <v>13</v>
      </c>
      <c r="D662" s="333">
        <v>105.53</v>
      </c>
    </row>
    <row r="663" spans="1:4" outlineLevel="1">
      <c r="A663" s="330">
        <v>9002019</v>
      </c>
      <c r="B663" s="331" t="s">
        <v>12417</v>
      </c>
      <c r="C663" s="332" t="s">
        <v>13</v>
      </c>
      <c r="D663" s="333">
        <v>124.53</v>
      </c>
    </row>
    <row r="664" spans="1:4" ht="23.25" outlineLevel="1">
      <c r="A664" s="330">
        <v>9002020</v>
      </c>
      <c r="B664" s="331" t="s">
        <v>12418</v>
      </c>
      <c r="C664" s="332" t="s">
        <v>13</v>
      </c>
      <c r="D664" s="333">
        <v>29.38</v>
      </c>
    </row>
    <row r="665" spans="1:4" ht="23.25" outlineLevel="1">
      <c r="A665" s="330">
        <v>9002021</v>
      </c>
      <c r="B665" s="331" t="s">
        <v>12419</v>
      </c>
      <c r="C665" s="332" t="s">
        <v>13</v>
      </c>
      <c r="D665" s="333">
        <v>30.99</v>
      </c>
    </row>
    <row r="666" spans="1:4" ht="23.25">
      <c r="A666" s="330">
        <v>9002023</v>
      </c>
      <c r="B666" s="331" t="s">
        <v>12420</v>
      </c>
      <c r="C666" s="332" t="s">
        <v>13</v>
      </c>
      <c r="D666" s="333">
        <v>67.02</v>
      </c>
    </row>
    <row r="667" spans="1:4" ht="23.25" outlineLevel="1">
      <c r="A667" s="330">
        <v>9002024</v>
      </c>
      <c r="B667" s="331" t="s">
        <v>12421</v>
      </c>
      <c r="C667" s="332" t="s">
        <v>13</v>
      </c>
      <c r="D667" s="333">
        <v>48.83</v>
      </c>
    </row>
    <row r="668" spans="1:4" outlineLevel="1">
      <c r="A668" s="330">
        <v>9002025</v>
      </c>
      <c r="B668" s="331" t="s">
        <v>12422</v>
      </c>
      <c r="C668" s="332" t="s">
        <v>13</v>
      </c>
      <c r="D668" s="333">
        <v>77.53</v>
      </c>
    </row>
    <row r="669" spans="1:4" ht="23.25" outlineLevel="1">
      <c r="A669" s="330">
        <v>9002026</v>
      </c>
      <c r="B669" s="331" t="s">
        <v>12423</v>
      </c>
      <c r="C669" s="332" t="s">
        <v>13</v>
      </c>
      <c r="D669" s="333">
        <v>119.32</v>
      </c>
    </row>
    <row r="670" spans="1:4" outlineLevel="1">
      <c r="A670" s="330">
        <v>9002027</v>
      </c>
      <c r="B670" s="331" t="s">
        <v>12424</v>
      </c>
      <c r="C670" s="332" t="s">
        <v>13</v>
      </c>
      <c r="D670" s="333">
        <v>121.77</v>
      </c>
    </row>
    <row r="671" spans="1:4" outlineLevel="1">
      <c r="A671" s="330">
        <v>9002029</v>
      </c>
      <c r="B671" s="331" t="s">
        <v>12425</v>
      </c>
      <c r="C671" s="332" t="s">
        <v>13</v>
      </c>
      <c r="D671" s="333">
        <v>146.94999999999999</v>
      </c>
    </row>
    <row r="672" spans="1:4">
      <c r="A672" s="330">
        <v>9002051</v>
      </c>
      <c r="B672" s="331" t="s">
        <v>12426</v>
      </c>
      <c r="C672" s="332" t="s">
        <v>13</v>
      </c>
      <c r="D672" s="333">
        <v>50.72</v>
      </c>
    </row>
    <row r="673" spans="1:4" outlineLevel="1">
      <c r="A673" s="330">
        <v>9002052</v>
      </c>
      <c r="B673" s="331" t="s">
        <v>12427</v>
      </c>
      <c r="C673" s="332" t="s">
        <v>13</v>
      </c>
      <c r="D673" s="333">
        <v>52.91</v>
      </c>
    </row>
    <row r="674" spans="1:4" outlineLevel="1">
      <c r="A674" s="330">
        <v>9002053</v>
      </c>
      <c r="B674" s="331" t="s">
        <v>12428</v>
      </c>
      <c r="C674" s="332" t="s">
        <v>13</v>
      </c>
      <c r="D674" s="333">
        <v>34.22</v>
      </c>
    </row>
    <row r="675" spans="1:4" outlineLevel="1">
      <c r="A675" s="330">
        <v>9002054</v>
      </c>
      <c r="B675" s="331" t="s">
        <v>12429</v>
      </c>
      <c r="C675" s="332" t="s">
        <v>13</v>
      </c>
      <c r="D675" s="333">
        <v>9.7799999999999994</v>
      </c>
    </row>
    <row r="676" spans="1:4" outlineLevel="1">
      <c r="A676" s="330">
        <v>9002055</v>
      </c>
      <c r="B676" s="331" t="s">
        <v>12430</v>
      </c>
      <c r="C676" s="332" t="s">
        <v>13</v>
      </c>
      <c r="D676" s="333">
        <v>10.15</v>
      </c>
    </row>
    <row r="677" spans="1:4" outlineLevel="1">
      <c r="A677" s="330">
        <v>9002056</v>
      </c>
      <c r="B677" s="331" t="s">
        <v>21548</v>
      </c>
      <c r="C677" s="332" t="s">
        <v>13</v>
      </c>
      <c r="D677" s="333">
        <v>10.220000000000001</v>
      </c>
    </row>
    <row r="678" spans="1:4">
      <c r="A678" s="330">
        <v>9002061</v>
      </c>
      <c r="B678" s="331" t="s">
        <v>12431</v>
      </c>
      <c r="C678" s="332" t="s">
        <v>13</v>
      </c>
      <c r="D678" s="333">
        <v>17.95</v>
      </c>
    </row>
    <row r="679" spans="1:4" outlineLevel="1">
      <c r="A679" s="330">
        <v>9002062</v>
      </c>
      <c r="B679" s="331" t="s">
        <v>12432</v>
      </c>
      <c r="C679" s="332" t="s">
        <v>13</v>
      </c>
      <c r="D679" s="333">
        <v>21.03</v>
      </c>
    </row>
    <row r="680" spans="1:4" outlineLevel="1">
      <c r="A680" s="330">
        <v>9002063</v>
      </c>
      <c r="B680" s="331" t="s">
        <v>12433</v>
      </c>
      <c r="C680" s="332" t="s">
        <v>13</v>
      </c>
      <c r="D680" s="333">
        <v>30.77</v>
      </c>
    </row>
    <row r="681" spans="1:4" outlineLevel="1">
      <c r="A681" s="330">
        <v>9002070</v>
      </c>
      <c r="B681" s="331" t="s">
        <v>21549</v>
      </c>
      <c r="C681" s="332" t="s">
        <v>13</v>
      </c>
      <c r="D681" s="333">
        <v>7.96</v>
      </c>
    </row>
    <row r="682" spans="1:4" outlineLevel="1">
      <c r="A682" s="330">
        <v>9002071</v>
      </c>
      <c r="B682" s="331" t="s">
        <v>21550</v>
      </c>
      <c r="C682" s="332" t="s">
        <v>13</v>
      </c>
      <c r="D682" s="333">
        <v>10.220000000000001</v>
      </c>
    </row>
    <row r="683" spans="1:4">
      <c r="A683" s="330">
        <v>9002098</v>
      </c>
      <c r="B683" s="331" t="s">
        <v>12434</v>
      </c>
      <c r="C683" s="332" t="s">
        <v>13</v>
      </c>
      <c r="D683" s="333">
        <v>41.98</v>
      </c>
    </row>
    <row r="684" spans="1:4" ht="23.25" outlineLevel="1">
      <c r="A684" s="330">
        <v>9002099</v>
      </c>
      <c r="B684" s="331" t="s">
        <v>12435</v>
      </c>
      <c r="C684" s="332" t="s">
        <v>13</v>
      </c>
      <c r="D684" s="333">
        <v>38.89</v>
      </c>
    </row>
    <row r="685" spans="1:4" outlineLevel="1">
      <c r="A685" s="330">
        <v>9003000</v>
      </c>
      <c r="B685" s="331" t="s">
        <v>12436</v>
      </c>
      <c r="C685" s="332" t="s">
        <v>12031</v>
      </c>
      <c r="D685" s="333" t="s">
        <v>12031</v>
      </c>
    </row>
    <row r="686" spans="1:4" outlineLevel="1">
      <c r="A686" s="330">
        <v>9003003</v>
      </c>
      <c r="B686" s="331" t="s">
        <v>12437</v>
      </c>
      <c r="C686" s="332" t="s">
        <v>13</v>
      </c>
      <c r="D686" s="333">
        <v>3.17</v>
      </c>
    </row>
    <row r="687" spans="1:4" outlineLevel="1">
      <c r="A687" s="330">
        <v>9003004</v>
      </c>
      <c r="B687" s="331" t="s">
        <v>12438</v>
      </c>
      <c r="C687" s="332" t="s">
        <v>13</v>
      </c>
      <c r="D687" s="333">
        <v>3.63</v>
      </c>
    </row>
    <row r="688" spans="1:4">
      <c r="A688" s="330">
        <v>9003005</v>
      </c>
      <c r="B688" s="331" t="s">
        <v>12439</v>
      </c>
      <c r="C688" s="332" t="s">
        <v>13</v>
      </c>
      <c r="D688" s="333">
        <v>4.7</v>
      </c>
    </row>
    <row r="689" spans="1:4" outlineLevel="1">
      <c r="A689" s="330">
        <v>9003006</v>
      </c>
      <c r="B689" s="331" t="s">
        <v>12440</v>
      </c>
      <c r="C689" s="332" t="s">
        <v>13</v>
      </c>
      <c r="D689" s="333">
        <v>8.26</v>
      </c>
    </row>
    <row r="690" spans="1:4" outlineLevel="1">
      <c r="A690" s="330">
        <v>9003007</v>
      </c>
      <c r="B690" s="331" t="s">
        <v>12441</v>
      </c>
      <c r="C690" s="332" t="s">
        <v>13</v>
      </c>
      <c r="D690" s="333">
        <v>11.11</v>
      </c>
    </row>
    <row r="691" spans="1:4" outlineLevel="1">
      <c r="A691" s="330">
        <v>9003008</v>
      </c>
      <c r="B691" s="331" t="s">
        <v>12442</v>
      </c>
      <c r="C691" s="332" t="s">
        <v>13</v>
      </c>
      <c r="D691" s="333">
        <v>16.46</v>
      </c>
    </row>
    <row r="692" spans="1:4" outlineLevel="1">
      <c r="A692" s="330">
        <v>9003009</v>
      </c>
      <c r="B692" s="331" t="s">
        <v>12443</v>
      </c>
      <c r="C692" s="332" t="s">
        <v>13</v>
      </c>
      <c r="D692" s="333">
        <v>23.59</v>
      </c>
    </row>
    <row r="693" spans="1:4">
      <c r="A693" s="330">
        <v>9003010</v>
      </c>
      <c r="B693" s="331" t="s">
        <v>12444</v>
      </c>
      <c r="C693" s="332" t="s">
        <v>13</v>
      </c>
      <c r="D693" s="333">
        <v>34.380000000000003</v>
      </c>
    </row>
    <row r="694" spans="1:4" outlineLevel="1">
      <c r="A694" s="330">
        <v>9003011</v>
      </c>
      <c r="B694" s="331" t="s">
        <v>12445</v>
      </c>
      <c r="C694" s="332" t="s">
        <v>13</v>
      </c>
      <c r="D694" s="333">
        <v>49.24</v>
      </c>
    </row>
    <row r="695" spans="1:4" outlineLevel="1">
      <c r="A695" s="330">
        <v>9003012</v>
      </c>
      <c r="B695" s="331" t="s">
        <v>12446</v>
      </c>
      <c r="C695" s="332" t="s">
        <v>13</v>
      </c>
      <c r="D695" s="333">
        <v>70.47</v>
      </c>
    </row>
    <row r="696" spans="1:4" outlineLevel="1">
      <c r="A696" s="330">
        <v>9003013</v>
      </c>
      <c r="B696" s="331" t="s">
        <v>12447</v>
      </c>
      <c r="C696" s="332" t="s">
        <v>13</v>
      </c>
      <c r="D696" s="333">
        <v>94.01</v>
      </c>
    </row>
    <row r="697" spans="1:4" outlineLevel="1">
      <c r="A697" s="330">
        <v>9003014</v>
      </c>
      <c r="B697" s="331" t="s">
        <v>12448</v>
      </c>
      <c r="C697" s="332" t="s">
        <v>13</v>
      </c>
      <c r="D697" s="333">
        <v>122.27</v>
      </c>
    </row>
    <row r="698" spans="1:4" outlineLevel="1">
      <c r="A698" s="330">
        <v>9003015</v>
      </c>
      <c r="B698" s="331" t="s">
        <v>12449</v>
      </c>
      <c r="C698" s="332" t="s">
        <v>13</v>
      </c>
      <c r="D698" s="333">
        <v>152.28</v>
      </c>
    </row>
    <row r="699" spans="1:4">
      <c r="A699" s="330">
        <v>9003016</v>
      </c>
      <c r="B699" s="331" t="s">
        <v>12450</v>
      </c>
      <c r="C699" s="332" t="s">
        <v>13</v>
      </c>
      <c r="D699" s="333">
        <v>187.49</v>
      </c>
    </row>
    <row r="700" spans="1:4" outlineLevel="1">
      <c r="A700" s="330">
        <v>9003017</v>
      </c>
      <c r="B700" s="331" t="s">
        <v>12451</v>
      </c>
      <c r="C700" s="332" t="s">
        <v>13</v>
      </c>
      <c r="D700" s="333">
        <v>221.59</v>
      </c>
    </row>
    <row r="701" spans="1:4" outlineLevel="1">
      <c r="A701" s="330">
        <v>9003018</v>
      </c>
      <c r="B701" s="331" t="s">
        <v>12452</v>
      </c>
      <c r="C701" s="332" t="s">
        <v>13</v>
      </c>
      <c r="D701" s="333">
        <v>282.8</v>
      </c>
    </row>
    <row r="702" spans="1:4" outlineLevel="1">
      <c r="A702" s="330">
        <v>9003019</v>
      </c>
      <c r="B702" s="331" t="s">
        <v>12453</v>
      </c>
      <c r="C702" s="332" t="s">
        <v>13</v>
      </c>
      <c r="D702" s="333">
        <v>401.95</v>
      </c>
    </row>
    <row r="703" spans="1:4" ht="23.25" outlineLevel="1">
      <c r="A703" s="330">
        <v>9003020</v>
      </c>
      <c r="B703" s="331" t="s">
        <v>12454</v>
      </c>
      <c r="C703" s="332" t="s">
        <v>13</v>
      </c>
      <c r="D703" s="333">
        <v>3.52</v>
      </c>
    </row>
    <row r="704" spans="1:4" outlineLevel="1">
      <c r="A704" s="330">
        <v>9003021</v>
      </c>
      <c r="B704" s="331" t="s">
        <v>12455</v>
      </c>
      <c r="C704" s="332" t="s">
        <v>13</v>
      </c>
      <c r="D704" s="333">
        <v>4.5199999999999996</v>
      </c>
    </row>
    <row r="705" spans="1:4">
      <c r="A705" s="330">
        <v>9003022</v>
      </c>
      <c r="B705" s="331" t="s">
        <v>12456</v>
      </c>
      <c r="C705" s="332" t="s">
        <v>13</v>
      </c>
      <c r="D705" s="333">
        <v>6.05</v>
      </c>
    </row>
    <row r="706" spans="1:4" outlineLevel="1">
      <c r="A706" s="330">
        <v>9003023</v>
      </c>
      <c r="B706" s="331" t="s">
        <v>12457</v>
      </c>
      <c r="C706" s="332" t="s">
        <v>13</v>
      </c>
      <c r="D706" s="333">
        <v>10.41</v>
      </c>
    </row>
    <row r="707" spans="1:4" outlineLevel="1">
      <c r="A707" s="330">
        <v>9003028</v>
      </c>
      <c r="B707" s="331" t="s">
        <v>12458</v>
      </c>
      <c r="C707" s="332" t="s">
        <v>13</v>
      </c>
      <c r="D707" s="333">
        <v>3.18</v>
      </c>
    </row>
    <row r="708" spans="1:4" outlineLevel="1">
      <c r="A708" s="330">
        <v>9003029</v>
      </c>
      <c r="B708" s="331" t="s">
        <v>12459</v>
      </c>
      <c r="C708" s="332" t="s">
        <v>13</v>
      </c>
      <c r="D708" s="333">
        <v>3.96</v>
      </c>
    </row>
    <row r="709" spans="1:4" outlineLevel="1">
      <c r="A709" s="330">
        <v>9003030</v>
      </c>
      <c r="B709" s="331" t="s">
        <v>12460</v>
      </c>
      <c r="C709" s="332" t="s">
        <v>13</v>
      </c>
      <c r="D709" s="333">
        <v>6.94</v>
      </c>
    </row>
    <row r="710" spans="1:4" outlineLevel="1">
      <c r="A710" s="330">
        <v>9003031</v>
      </c>
      <c r="B710" s="331" t="s">
        <v>12461</v>
      </c>
      <c r="C710" s="332" t="s">
        <v>13</v>
      </c>
      <c r="D710" s="333">
        <v>8.9700000000000006</v>
      </c>
    </row>
    <row r="711" spans="1:4">
      <c r="A711" s="330">
        <v>9003032</v>
      </c>
      <c r="B711" s="331" t="s">
        <v>12462</v>
      </c>
      <c r="C711" s="332" t="s">
        <v>13</v>
      </c>
      <c r="D711" s="333">
        <v>13.65</v>
      </c>
    </row>
    <row r="712" spans="1:4" outlineLevel="1">
      <c r="A712" s="330">
        <v>9003033</v>
      </c>
      <c r="B712" s="331" t="s">
        <v>12463</v>
      </c>
      <c r="C712" s="332" t="s">
        <v>13</v>
      </c>
      <c r="D712" s="333">
        <v>15.9</v>
      </c>
    </row>
    <row r="713" spans="1:4" outlineLevel="1">
      <c r="A713" s="330">
        <v>9003034</v>
      </c>
      <c r="B713" s="331" t="s">
        <v>12464</v>
      </c>
      <c r="C713" s="332" t="s">
        <v>13</v>
      </c>
      <c r="D713" s="333">
        <v>27.2</v>
      </c>
    </row>
    <row r="714" spans="1:4" outlineLevel="1">
      <c r="A714" s="330">
        <v>9003035</v>
      </c>
      <c r="B714" s="331" t="s">
        <v>12465</v>
      </c>
      <c r="C714" s="332" t="s">
        <v>13</v>
      </c>
      <c r="D714" s="333">
        <v>38.11</v>
      </c>
    </row>
    <row r="715" spans="1:4" outlineLevel="1">
      <c r="A715" s="330">
        <v>9003036</v>
      </c>
      <c r="B715" s="331" t="s">
        <v>12466</v>
      </c>
      <c r="C715" s="332" t="s">
        <v>13</v>
      </c>
      <c r="D715" s="333">
        <v>54.03</v>
      </c>
    </row>
    <row r="716" spans="1:4">
      <c r="A716" s="330">
        <v>9003037</v>
      </c>
      <c r="B716" s="331" t="s">
        <v>12467</v>
      </c>
      <c r="C716" s="332" t="s">
        <v>13</v>
      </c>
      <c r="D716" s="333">
        <v>74.48</v>
      </c>
    </row>
    <row r="717" spans="1:4" outlineLevel="1">
      <c r="A717" s="330">
        <v>9003038</v>
      </c>
      <c r="B717" s="331" t="s">
        <v>12468</v>
      </c>
      <c r="C717" s="332" t="s">
        <v>13</v>
      </c>
      <c r="D717" s="333">
        <v>96.12</v>
      </c>
    </row>
    <row r="718" spans="1:4" outlineLevel="1">
      <c r="A718" s="330">
        <v>9003039</v>
      </c>
      <c r="B718" s="331" t="s">
        <v>12469</v>
      </c>
      <c r="C718" s="332" t="s">
        <v>13</v>
      </c>
      <c r="D718" s="333">
        <v>119.65</v>
      </c>
    </row>
    <row r="719" spans="1:4" outlineLevel="1">
      <c r="A719" s="330">
        <v>9003040</v>
      </c>
      <c r="B719" s="331" t="s">
        <v>12470</v>
      </c>
      <c r="C719" s="332" t="s">
        <v>13</v>
      </c>
      <c r="D719" s="333">
        <v>148.04</v>
      </c>
    </row>
    <row r="720" spans="1:4" outlineLevel="1">
      <c r="A720" s="330">
        <v>9003041</v>
      </c>
      <c r="B720" s="331" t="s">
        <v>12471</v>
      </c>
      <c r="C720" s="332" t="s">
        <v>13</v>
      </c>
      <c r="D720" s="333">
        <v>177.56</v>
      </c>
    </row>
    <row r="721" spans="1:4">
      <c r="A721" s="330">
        <v>9003042</v>
      </c>
      <c r="B721" s="331" t="s">
        <v>12472</v>
      </c>
      <c r="C721" s="332" t="s">
        <v>13</v>
      </c>
      <c r="D721" s="333">
        <v>229.41</v>
      </c>
    </row>
    <row r="722" spans="1:4" outlineLevel="1">
      <c r="A722" s="330">
        <v>9003043</v>
      </c>
      <c r="B722" s="331" t="s">
        <v>12473</v>
      </c>
      <c r="C722" s="332" t="s">
        <v>13</v>
      </c>
      <c r="D722" s="333">
        <v>364.75</v>
      </c>
    </row>
    <row r="723" spans="1:4" outlineLevel="1">
      <c r="A723" s="330">
        <v>9003061</v>
      </c>
      <c r="B723" s="331" t="s">
        <v>12474</v>
      </c>
      <c r="C723" s="332" t="s">
        <v>13</v>
      </c>
      <c r="D723" s="333">
        <v>3.93</v>
      </c>
    </row>
    <row r="724" spans="1:4" outlineLevel="1">
      <c r="A724" s="330">
        <v>9003062</v>
      </c>
      <c r="B724" s="331" t="s">
        <v>21551</v>
      </c>
      <c r="C724" s="332" t="s">
        <v>13</v>
      </c>
      <c r="D724" s="333">
        <v>44.14</v>
      </c>
    </row>
    <row r="725" spans="1:4" outlineLevel="1">
      <c r="A725" s="330">
        <v>9003070</v>
      </c>
      <c r="B725" s="331" t="s">
        <v>12475</v>
      </c>
      <c r="C725" s="332" t="s">
        <v>13</v>
      </c>
      <c r="D725" s="333">
        <v>6.61</v>
      </c>
    </row>
    <row r="726" spans="1:4">
      <c r="A726" s="330">
        <v>9003072</v>
      </c>
      <c r="B726" s="331" t="s">
        <v>12476</v>
      </c>
      <c r="C726" s="332" t="s">
        <v>13</v>
      </c>
      <c r="D726" s="333">
        <v>14.74</v>
      </c>
    </row>
    <row r="727" spans="1:4" outlineLevel="1">
      <c r="A727" s="330">
        <v>9003075</v>
      </c>
      <c r="B727" s="331" t="s">
        <v>12477</v>
      </c>
      <c r="C727" s="332" t="s">
        <v>13</v>
      </c>
      <c r="D727" s="333">
        <v>8.27</v>
      </c>
    </row>
    <row r="728" spans="1:4" outlineLevel="1">
      <c r="A728" s="330">
        <v>9003076</v>
      </c>
      <c r="B728" s="331" t="s">
        <v>12478</v>
      </c>
      <c r="C728" s="332" t="s">
        <v>13</v>
      </c>
      <c r="D728" s="333">
        <v>12.71</v>
      </c>
    </row>
    <row r="729" spans="1:4" outlineLevel="1">
      <c r="A729" s="330">
        <v>9003077</v>
      </c>
      <c r="B729" s="331" t="s">
        <v>29711</v>
      </c>
      <c r="C729" s="332" t="s">
        <v>13</v>
      </c>
      <c r="D729" s="333">
        <v>27.36</v>
      </c>
    </row>
    <row r="730" spans="1:4" outlineLevel="1">
      <c r="A730" s="330">
        <v>9003078</v>
      </c>
      <c r="B730" s="331" t="s">
        <v>29712</v>
      </c>
      <c r="C730" s="332" t="s">
        <v>13</v>
      </c>
      <c r="D730" s="333">
        <v>50.13</v>
      </c>
    </row>
    <row r="731" spans="1:4">
      <c r="A731" s="330">
        <v>9003080</v>
      </c>
      <c r="B731" s="331" t="s">
        <v>12479</v>
      </c>
      <c r="C731" s="332" t="s">
        <v>13</v>
      </c>
      <c r="D731" s="333">
        <v>10.81</v>
      </c>
    </row>
    <row r="732" spans="1:4" ht="23.25" outlineLevel="1">
      <c r="A732" s="330">
        <v>9003101</v>
      </c>
      <c r="B732" s="331" t="s">
        <v>21552</v>
      </c>
      <c r="C732" s="332" t="s">
        <v>13</v>
      </c>
      <c r="D732" s="333">
        <v>4.1100000000000003</v>
      </c>
    </row>
    <row r="733" spans="1:4" ht="23.25" outlineLevel="1">
      <c r="A733" s="330">
        <v>9003103</v>
      </c>
      <c r="B733" s="331" t="s">
        <v>21553</v>
      </c>
      <c r="C733" s="332" t="s">
        <v>13</v>
      </c>
      <c r="D733" s="333">
        <v>5.38</v>
      </c>
    </row>
    <row r="734" spans="1:4" ht="23.25" outlineLevel="1">
      <c r="A734" s="330">
        <v>9003105</v>
      </c>
      <c r="B734" s="331" t="s">
        <v>21554</v>
      </c>
      <c r="C734" s="332" t="s">
        <v>13</v>
      </c>
      <c r="D734" s="333">
        <v>10.44</v>
      </c>
    </row>
    <row r="735" spans="1:4" ht="23.25" outlineLevel="1">
      <c r="A735" s="330">
        <v>9003106</v>
      </c>
      <c r="B735" s="331" t="s">
        <v>21555</v>
      </c>
      <c r="C735" s="332" t="s">
        <v>13</v>
      </c>
      <c r="D735" s="333">
        <v>14.88</v>
      </c>
    </row>
    <row r="736" spans="1:4" ht="23.25">
      <c r="A736" s="330">
        <v>9003107</v>
      </c>
      <c r="B736" s="331" t="s">
        <v>21556</v>
      </c>
      <c r="C736" s="332" t="s">
        <v>13</v>
      </c>
      <c r="D736" s="333">
        <v>21.54</v>
      </c>
    </row>
    <row r="737" spans="1:4" ht="23.25" outlineLevel="1">
      <c r="A737" s="330">
        <v>9003108</v>
      </c>
      <c r="B737" s="331" t="s">
        <v>21557</v>
      </c>
      <c r="C737" s="332" t="s">
        <v>13</v>
      </c>
      <c r="D737" s="333">
        <v>32.96</v>
      </c>
    </row>
    <row r="738" spans="1:4" ht="23.25" outlineLevel="1">
      <c r="A738" s="330">
        <v>9003109</v>
      </c>
      <c r="B738" s="331" t="s">
        <v>21558</v>
      </c>
      <c r="C738" s="332" t="s">
        <v>13</v>
      </c>
      <c r="D738" s="333">
        <v>43.82</v>
      </c>
    </row>
    <row r="739" spans="1:4" ht="23.25" outlineLevel="1">
      <c r="A739" s="330">
        <v>9003110</v>
      </c>
      <c r="B739" s="331" t="s">
        <v>21559</v>
      </c>
      <c r="C739" s="332" t="s">
        <v>13</v>
      </c>
      <c r="D739" s="333">
        <v>60.86</v>
      </c>
    </row>
    <row r="740" spans="1:4" ht="23.25">
      <c r="A740" s="330">
        <v>9003111</v>
      </c>
      <c r="B740" s="331" t="s">
        <v>21560</v>
      </c>
      <c r="C740" s="332" t="s">
        <v>13</v>
      </c>
      <c r="D740" s="333">
        <v>83.06</v>
      </c>
    </row>
    <row r="741" spans="1:4" ht="23.25" outlineLevel="1">
      <c r="A741" s="330">
        <v>9003112</v>
      </c>
      <c r="B741" s="331" t="s">
        <v>21561</v>
      </c>
      <c r="C741" s="332" t="s">
        <v>13</v>
      </c>
      <c r="D741" s="333">
        <v>111.2</v>
      </c>
    </row>
    <row r="742" spans="1:4" ht="23.25" outlineLevel="1">
      <c r="A742" s="330">
        <v>9003113</v>
      </c>
      <c r="B742" s="331" t="s">
        <v>21562</v>
      </c>
      <c r="C742" s="332" t="s">
        <v>13</v>
      </c>
      <c r="D742" s="333">
        <v>140.46</v>
      </c>
    </row>
    <row r="743" spans="1:4" ht="23.25" outlineLevel="1">
      <c r="A743" s="330">
        <v>9003114</v>
      </c>
      <c r="B743" s="331" t="s">
        <v>21563</v>
      </c>
      <c r="C743" s="332" t="s">
        <v>13</v>
      </c>
      <c r="D743" s="333">
        <v>173.07</v>
      </c>
    </row>
    <row r="744" spans="1:4" ht="23.25" outlineLevel="1">
      <c r="A744" s="330">
        <v>9003115</v>
      </c>
      <c r="B744" s="331" t="s">
        <v>21564</v>
      </c>
      <c r="C744" s="332" t="s">
        <v>13</v>
      </c>
      <c r="D744" s="333">
        <v>207.9</v>
      </c>
    </row>
    <row r="745" spans="1:4" ht="23.25">
      <c r="A745" s="330">
        <v>9003116</v>
      </c>
      <c r="B745" s="331" t="s">
        <v>21565</v>
      </c>
      <c r="C745" s="332" t="s">
        <v>13</v>
      </c>
      <c r="D745" s="333">
        <v>270.57</v>
      </c>
    </row>
    <row r="746" spans="1:4" ht="23.25" outlineLevel="1">
      <c r="A746" s="330">
        <v>9003118</v>
      </c>
      <c r="B746" s="331" t="s">
        <v>21566</v>
      </c>
      <c r="C746" s="332" t="s">
        <v>13</v>
      </c>
      <c r="D746" s="333">
        <v>7.87</v>
      </c>
    </row>
    <row r="747" spans="1:4" ht="23.25" outlineLevel="1">
      <c r="A747" s="330">
        <v>9003119</v>
      </c>
      <c r="B747" s="331" t="s">
        <v>21567</v>
      </c>
      <c r="C747" s="332" t="s">
        <v>13</v>
      </c>
      <c r="D747" s="333">
        <v>10.14</v>
      </c>
    </row>
    <row r="748" spans="1:4" ht="23.25" outlineLevel="1">
      <c r="A748" s="330">
        <v>9003120</v>
      </c>
      <c r="B748" s="331" t="s">
        <v>21568</v>
      </c>
      <c r="C748" s="332" t="s">
        <v>13</v>
      </c>
      <c r="D748" s="333">
        <v>10.58</v>
      </c>
    </row>
    <row r="749" spans="1:4" ht="23.25" outlineLevel="1">
      <c r="A749" s="330">
        <v>9003121</v>
      </c>
      <c r="B749" s="331" t="s">
        <v>21569</v>
      </c>
      <c r="C749" s="332" t="s">
        <v>13</v>
      </c>
      <c r="D749" s="333">
        <v>4.1100000000000003</v>
      </c>
    </row>
    <row r="750" spans="1:4" ht="23.25">
      <c r="A750" s="330">
        <v>9003122</v>
      </c>
      <c r="B750" s="331" t="s">
        <v>21570</v>
      </c>
      <c r="C750" s="332" t="s">
        <v>13</v>
      </c>
      <c r="D750" s="333">
        <v>5.38</v>
      </c>
    </row>
    <row r="751" spans="1:4" ht="23.25" outlineLevel="1">
      <c r="A751" s="330">
        <v>9003123</v>
      </c>
      <c r="B751" s="331" t="s">
        <v>21571</v>
      </c>
      <c r="C751" s="332" t="s">
        <v>13</v>
      </c>
      <c r="D751" s="333">
        <v>7.6</v>
      </c>
    </row>
    <row r="752" spans="1:4" ht="23.25" outlineLevel="1">
      <c r="A752" s="330">
        <v>9003124</v>
      </c>
      <c r="B752" s="331" t="s">
        <v>21572</v>
      </c>
      <c r="C752" s="332" t="s">
        <v>13</v>
      </c>
      <c r="D752" s="333">
        <v>10.1</v>
      </c>
    </row>
    <row r="753" spans="1:4" ht="23.25" outlineLevel="1">
      <c r="A753" s="330">
        <v>9003140</v>
      </c>
      <c r="B753" s="331" t="s">
        <v>29713</v>
      </c>
      <c r="C753" s="332" t="s">
        <v>13</v>
      </c>
      <c r="D753" s="333">
        <v>38.299999999999997</v>
      </c>
    </row>
    <row r="754" spans="1:4" outlineLevel="1">
      <c r="A754" s="330">
        <v>9004000</v>
      </c>
      <c r="B754" s="331" t="s">
        <v>12480</v>
      </c>
      <c r="C754" s="332" t="s">
        <v>12031</v>
      </c>
      <c r="D754" s="333" t="s">
        <v>12031</v>
      </c>
    </row>
    <row r="755" spans="1:4">
      <c r="A755" s="330">
        <v>9004002</v>
      </c>
      <c r="B755" s="331" t="s">
        <v>12481</v>
      </c>
      <c r="C755" s="332" t="s">
        <v>14</v>
      </c>
      <c r="D755" s="333">
        <v>179.16</v>
      </c>
    </row>
    <row r="756" spans="1:4" outlineLevel="1">
      <c r="A756" s="330">
        <v>9004003</v>
      </c>
      <c r="B756" s="331" t="s">
        <v>12482</v>
      </c>
      <c r="C756" s="332" t="s">
        <v>14</v>
      </c>
      <c r="D756" s="333">
        <v>207.21</v>
      </c>
    </row>
    <row r="757" spans="1:4" outlineLevel="1">
      <c r="A757" s="330">
        <v>9004011</v>
      </c>
      <c r="B757" s="331" t="s">
        <v>12483</v>
      </c>
      <c r="C757" s="332" t="s">
        <v>14</v>
      </c>
      <c r="D757" s="333">
        <v>297.31</v>
      </c>
    </row>
    <row r="758" spans="1:4" outlineLevel="1">
      <c r="A758" s="330">
        <v>9004030</v>
      </c>
      <c r="B758" s="331" t="s">
        <v>12484</v>
      </c>
      <c r="C758" s="332" t="s">
        <v>14</v>
      </c>
      <c r="D758" s="333">
        <v>333.15</v>
      </c>
    </row>
    <row r="759" spans="1:4" outlineLevel="1">
      <c r="A759" s="330">
        <v>9004031</v>
      </c>
      <c r="B759" s="331" t="s">
        <v>12485</v>
      </c>
      <c r="C759" s="332" t="s">
        <v>14</v>
      </c>
      <c r="D759" s="333">
        <v>578.89</v>
      </c>
    </row>
    <row r="760" spans="1:4">
      <c r="A760" s="330">
        <v>9004032</v>
      </c>
      <c r="B760" s="331" t="s">
        <v>12486</v>
      </c>
      <c r="C760" s="332" t="s">
        <v>14</v>
      </c>
      <c r="D760" s="333">
        <v>1026.05</v>
      </c>
    </row>
    <row r="761" spans="1:4" outlineLevel="1">
      <c r="A761" s="330">
        <v>9004033</v>
      </c>
      <c r="B761" s="331" t="s">
        <v>12487</v>
      </c>
      <c r="C761" s="332" t="s">
        <v>14</v>
      </c>
      <c r="D761" s="333">
        <v>1875.09</v>
      </c>
    </row>
    <row r="762" spans="1:4" outlineLevel="1">
      <c r="A762" s="330">
        <v>9004040</v>
      </c>
      <c r="B762" s="331" t="s">
        <v>12488</v>
      </c>
      <c r="C762" s="332" t="s">
        <v>14</v>
      </c>
      <c r="D762" s="333">
        <v>360.11</v>
      </c>
    </row>
    <row r="763" spans="1:4" outlineLevel="1">
      <c r="A763" s="330">
        <v>9004041</v>
      </c>
      <c r="B763" s="331" t="s">
        <v>12489</v>
      </c>
      <c r="C763" s="332" t="s">
        <v>14</v>
      </c>
      <c r="D763" s="333">
        <v>468.85</v>
      </c>
    </row>
    <row r="764" spans="1:4" outlineLevel="1">
      <c r="A764" s="330">
        <v>9004042</v>
      </c>
      <c r="B764" s="331" t="s">
        <v>12490</v>
      </c>
      <c r="C764" s="332" t="s">
        <v>14</v>
      </c>
      <c r="D764" s="333">
        <v>458.2</v>
      </c>
    </row>
    <row r="765" spans="1:4">
      <c r="A765" s="330">
        <v>9004048</v>
      </c>
      <c r="B765" s="331" t="s">
        <v>12491</v>
      </c>
      <c r="C765" s="332" t="s">
        <v>14</v>
      </c>
      <c r="D765" s="333">
        <v>194.62</v>
      </c>
    </row>
    <row r="766" spans="1:4" outlineLevel="1">
      <c r="A766" s="330">
        <v>9004060</v>
      </c>
      <c r="B766" s="331" t="s">
        <v>12492</v>
      </c>
      <c r="C766" s="332" t="s">
        <v>14</v>
      </c>
      <c r="D766" s="333">
        <v>66.89</v>
      </c>
    </row>
    <row r="767" spans="1:4" ht="23.25" outlineLevel="1">
      <c r="A767" s="330">
        <v>9004068</v>
      </c>
      <c r="B767" s="331" t="s">
        <v>408</v>
      </c>
      <c r="C767" s="332" t="s">
        <v>14</v>
      </c>
      <c r="D767" s="333">
        <v>262.63</v>
      </c>
    </row>
    <row r="768" spans="1:4" ht="23.25" outlineLevel="1">
      <c r="A768" s="330">
        <v>9004069</v>
      </c>
      <c r="B768" s="331" t="s">
        <v>12493</v>
      </c>
      <c r="C768" s="332" t="s">
        <v>14</v>
      </c>
      <c r="D768" s="333">
        <v>350.06</v>
      </c>
    </row>
    <row r="769" spans="1:4" ht="23.25" outlineLevel="1">
      <c r="A769" s="330">
        <v>9004070</v>
      </c>
      <c r="B769" s="331" t="s">
        <v>12494</v>
      </c>
      <c r="C769" s="332" t="s">
        <v>14</v>
      </c>
      <c r="D769" s="333">
        <v>273.39</v>
      </c>
    </row>
    <row r="770" spans="1:4" ht="23.25">
      <c r="A770" s="330">
        <v>9004072</v>
      </c>
      <c r="B770" s="331" t="s">
        <v>12495</v>
      </c>
      <c r="C770" s="332" t="s">
        <v>14</v>
      </c>
      <c r="D770" s="333">
        <v>404.43</v>
      </c>
    </row>
    <row r="771" spans="1:4" outlineLevel="1">
      <c r="A771" s="330">
        <v>9004075</v>
      </c>
      <c r="B771" s="331" t="s">
        <v>12496</v>
      </c>
      <c r="C771" s="332" t="s">
        <v>14</v>
      </c>
      <c r="D771" s="333">
        <v>503.53</v>
      </c>
    </row>
    <row r="772" spans="1:4">
      <c r="A772" s="330">
        <v>9004076</v>
      </c>
      <c r="B772" s="331" t="s">
        <v>12497</v>
      </c>
      <c r="C772" s="332" t="s">
        <v>14</v>
      </c>
      <c r="D772" s="333">
        <v>614</v>
      </c>
    </row>
    <row r="773" spans="1:4" ht="23.25" outlineLevel="1">
      <c r="A773" s="330">
        <v>9004077</v>
      </c>
      <c r="B773" s="331" t="s">
        <v>12498</v>
      </c>
      <c r="C773" s="332" t="s">
        <v>14</v>
      </c>
      <c r="D773" s="333">
        <v>476.18</v>
      </c>
    </row>
    <row r="774" spans="1:4" ht="23.25" outlineLevel="1">
      <c r="A774" s="330">
        <v>9004078</v>
      </c>
      <c r="B774" s="331" t="s">
        <v>12499</v>
      </c>
      <c r="C774" s="332" t="s">
        <v>14</v>
      </c>
      <c r="D774" s="333">
        <v>1947.93</v>
      </c>
    </row>
    <row r="775" spans="1:4" ht="23.25" outlineLevel="1">
      <c r="A775" s="330">
        <v>9004087</v>
      </c>
      <c r="B775" s="331" t="s">
        <v>12500</v>
      </c>
      <c r="C775" s="332" t="s">
        <v>14</v>
      </c>
      <c r="D775" s="333">
        <v>490.91</v>
      </c>
    </row>
    <row r="776" spans="1:4" ht="23.25" outlineLevel="1">
      <c r="A776" s="330">
        <v>9004088</v>
      </c>
      <c r="B776" s="331" t="s">
        <v>12501</v>
      </c>
      <c r="C776" s="332" t="s">
        <v>14</v>
      </c>
      <c r="D776" s="333">
        <v>459.37</v>
      </c>
    </row>
    <row r="777" spans="1:4" outlineLevel="1">
      <c r="A777" s="330">
        <v>9004089</v>
      </c>
      <c r="B777" s="331" t="s">
        <v>12502</v>
      </c>
      <c r="C777" s="332" t="s">
        <v>14</v>
      </c>
      <c r="D777" s="333">
        <v>400.45</v>
      </c>
    </row>
    <row r="778" spans="1:4" ht="23.25" outlineLevel="1">
      <c r="A778" s="330">
        <v>9004090</v>
      </c>
      <c r="B778" s="331" t="s">
        <v>12503</v>
      </c>
      <c r="C778" s="332" t="s">
        <v>14</v>
      </c>
      <c r="D778" s="333">
        <v>1049.18</v>
      </c>
    </row>
    <row r="779" spans="1:4" outlineLevel="1">
      <c r="A779" s="330">
        <v>9005000</v>
      </c>
      <c r="B779" s="331" t="s">
        <v>12504</v>
      </c>
      <c r="C779" s="332" t="s">
        <v>12031</v>
      </c>
      <c r="D779" s="333" t="s">
        <v>12031</v>
      </c>
    </row>
    <row r="780" spans="1:4" ht="23.25" outlineLevel="1">
      <c r="A780" s="330">
        <v>9005006</v>
      </c>
      <c r="B780" s="331" t="s">
        <v>12505</v>
      </c>
      <c r="C780" s="332" t="s">
        <v>14</v>
      </c>
      <c r="D780" s="333">
        <v>646.74</v>
      </c>
    </row>
    <row r="781" spans="1:4" ht="23.25" outlineLevel="1">
      <c r="A781" s="330">
        <v>9005010</v>
      </c>
      <c r="B781" s="331" t="s">
        <v>12506</v>
      </c>
      <c r="C781" s="332" t="s">
        <v>220</v>
      </c>
      <c r="D781" s="333">
        <v>1335.33</v>
      </c>
    </row>
    <row r="782" spans="1:4" ht="23.25" outlineLevel="1">
      <c r="A782" s="330">
        <v>9005012</v>
      </c>
      <c r="B782" s="331" t="s">
        <v>12507</v>
      </c>
      <c r="C782" s="332" t="s">
        <v>14</v>
      </c>
      <c r="D782" s="333">
        <v>922.43</v>
      </c>
    </row>
    <row r="783" spans="1:4" ht="23.25" outlineLevel="1">
      <c r="A783" s="330">
        <v>9005014</v>
      </c>
      <c r="B783" s="331" t="s">
        <v>12508</v>
      </c>
      <c r="C783" s="332" t="s">
        <v>14</v>
      </c>
      <c r="D783" s="333">
        <v>1559.43</v>
      </c>
    </row>
    <row r="784" spans="1:4" ht="23.25" outlineLevel="1">
      <c r="A784" s="330">
        <v>9005017</v>
      </c>
      <c r="B784" s="331" t="s">
        <v>12509</v>
      </c>
      <c r="C784" s="332" t="s">
        <v>14</v>
      </c>
      <c r="D784" s="333">
        <v>2033.86</v>
      </c>
    </row>
    <row r="785" spans="1:4" ht="23.25">
      <c r="A785" s="330">
        <v>9005019</v>
      </c>
      <c r="B785" s="331" t="s">
        <v>12510</v>
      </c>
      <c r="C785" s="332" t="s">
        <v>14</v>
      </c>
      <c r="D785" s="333">
        <v>3593.72</v>
      </c>
    </row>
    <row r="786" spans="1:4" ht="23.25" outlineLevel="1">
      <c r="A786" s="330">
        <v>9005020</v>
      </c>
      <c r="B786" s="331" t="s">
        <v>12511</v>
      </c>
      <c r="C786" s="332" t="s">
        <v>14</v>
      </c>
      <c r="D786" s="333">
        <v>15.35</v>
      </c>
    </row>
    <row r="787" spans="1:4" ht="23.25" outlineLevel="1">
      <c r="A787" s="330">
        <v>9005021</v>
      </c>
      <c r="B787" s="331" t="s">
        <v>12512</v>
      </c>
      <c r="C787" s="332" t="s">
        <v>14</v>
      </c>
      <c r="D787" s="333">
        <v>20.8</v>
      </c>
    </row>
    <row r="788" spans="1:4" outlineLevel="1">
      <c r="A788" s="330">
        <v>9005022</v>
      </c>
      <c r="B788" s="331" t="s">
        <v>335</v>
      </c>
      <c r="C788" s="332" t="s">
        <v>14</v>
      </c>
      <c r="D788" s="333">
        <v>14.7</v>
      </c>
    </row>
    <row r="789" spans="1:4" outlineLevel="1">
      <c r="A789" s="330">
        <v>9005023</v>
      </c>
      <c r="B789" s="331" t="s">
        <v>12513</v>
      </c>
      <c r="C789" s="332" t="s">
        <v>14</v>
      </c>
      <c r="D789" s="333">
        <v>24.48</v>
      </c>
    </row>
    <row r="790" spans="1:4" outlineLevel="1">
      <c r="A790" s="330">
        <v>9005024</v>
      </c>
      <c r="B790" s="331" t="s">
        <v>12514</v>
      </c>
      <c r="C790" s="332" t="s">
        <v>14</v>
      </c>
      <c r="D790" s="333">
        <v>18.59</v>
      </c>
    </row>
    <row r="791" spans="1:4" outlineLevel="1">
      <c r="A791" s="330">
        <v>9005025</v>
      </c>
      <c r="B791" s="331" t="s">
        <v>12515</v>
      </c>
      <c r="C791" s="332" t="s">
        <v>14</v>
      </c>
      <c r="D791" s="333">
        <v>19.510000000000002</v>
      </c>
    </row>
    <row r="792" spans="1:4" outlineLevel="1">
      <c r="A792" s="330">
        <v>9005026</v>
      </c>
      <c r="B792" s="331" t="s">
        <v>12516</v>
      </c>
      <c r="C792" s="332" t="s">
        <v>14</v>
      </c>
      <c r="D792" s="333">
        <v>30.73</v>
      </c>
    </row>
    <row r="793" spans="1:4" outlineLevel="1">
      <c r="A793" s="330">
        <v>9005027</v>
      </c>
      <c r="B793" s="331" t="s">
        <v>12517</v>
      </c>
      <c r="C793" s="332" t="s">
        <v>14</v>
      </c>
      <c r="D793" s="333">
        <v>16.690000000000001</v>
      </c>
    </row>
    <row r="794" spans="1:4" outlineLevel="1">
      <c r="A794" s="330">
        <v>9005028</v>
      </c>
      <c r="B794" s="331" t="s">
        <v>12518</v>
      </c>
      <c r="C794" s="332" t="s">
        <v>14</v>
      </c>
      <c r="D794" s="333">
        <v>32.71</v>
      </c>
    </row>
    <row r="795" spans="1:4" outlineLevel="1">
      <c r="A795" s="330">
        <v>9005029</v>
      </c>
      <c r="B795" s="331" t="s">
        <v>12519</v>
      </c>
      <c r="C795" s="332" t="s">
        <v>14</v>
      </c>
      <c r="D795" s="333">
        <v>29.12</v>
      </c>
    </row>
    <row r="796" spans="1:4" outlineLevel="1">
      <c r="A796" s="330">
        <v>9005030</v>
      </c>
      <c r="B796" s="331" t="s">
        <v>12520</v>
      </c>
      <c r="C796" s="332" t="s">
        <v>14</v>
      </c>
      <c r="D796" s="333">
        <v>33.51</v>
      </c>
    </row>
    <row r="797" spans="1:4" outlineLevel="1">
      <c r="A797" s="330">
        <v>9005031</v>
      </c>
      <c r="B797" s="331" t="s">
        <v>12521</v>
      </c>
      <c r="C797" s="332" t="s">
        <v>14</v>
      </c>
      <c r="D797" s="333">
        <v>54.81</v>
      </c>
    </row>
    <row r="798" spans="1:4">
      <c r="A798" s="330">
        <v>9005032</v>
      </c>
      <c r="B798" s="331" t="s">
        <v>12522</v>
      </c>
      <c r="C798" s="332" t="s">
        <v>14</v>
      </c>
      <c r="D798" s="333">
        <v>66.3</v>
      </c>
    </row>
    <row r="799" spans="1:4" outlineLevel="1">
      <c r="A799" s="330">
        <v>9005033</v>
      </c>
      <c r="B799" s="331" t="s">
        <v>12523</v>
      </c>
      <c r="C799" s="332" t="s">
        <v>14</v>
      </c>
      <c r="D799" s="333">
        <v>87.25</v>
      </c>
    </row>
    <row r="800" spans="1:4" outlineLevel="1">
      <c r="A800" s="330">
        <v>9005034</v>
      </c>
      <c r="B800" s="331" t="s">
        <v>12524</v>
      </c>
      <c r="C800" s="332" t="s">
        <v>14</v>
      </c>
      <c r="D800" s="333">
        <v>252.67</v>
      </c>
    </row>
    <row r="801" spans="1:4" outlineLevel="1">
      <c r="A801" s="330">
        <v>9005035</v>
      </c>
      <c r="B801" s="331" t="s">
        <v>12525</v>
      </c>
      <c r="C801" s="332" t="s">
        <v>14</v>
      </c>
      <c r="D801" s="333">
        <v>311.54000000000002</v>
      </c>
    </row>
    <row r="802" spans="1:4" outlineLevel="1">
      <c r="A802" s="330">
        <v>9005037</v>
      </c>
      <c r="B802" s="331" t="s">
        <v>12526</v>
      </c>
      <c r="C802" s="332" t="s">
        <v>14</v>
      </c>
      <c r="D802" s="333">
        <v>551.58000000000004</v>
      </c>
    </row>
    <row r="803" spans="1:4" ht="23.25" outlineLevel="1">
      <c r="A803" s="330">
        <v>9005039</v>
      </c>
      <c r="B803" s="331" t="s">
        <v>12527</v>
      </c>
      <c r="C803" s="332" t="s">
        <v>14</v>
      </c>
      <c r="D803" s="333">
        <v>42.6</v>
      </c>
    </row>
    <row r="804" spans="1:4" ht="23.25" outlineLevel="1">
      <c r="A804" s="330">
        <v>9005040</v>
      </c>
      <c r="B804" s="331" t="s">
        <v>12528</v>
      </c>
      <c r="C804" s="332" t="s">
        <v>14</v>
      </c>
      <c r="D804" s="333">
        <v>85.5</v>
      </c>
    </row>
    <row r="805" spans="1:4" ht="23.25" outlineLevel="1">
      <c r="A805" s="330">
        <v>9005041</v>
      </c>
      <c r="B805" s="331" t="s">
        <v>12529</v>
      </c>
      <c r="C805" s="332" t="s">
        <v>14</v>
      </c>
      <c r="D805" s="333">
        <v>114.69</v>
      </c>
    </row>
    <row r="806" spans="1:4" ht="23.25" outlineLevel="1">
      <c r="A806" s="330">
        <v>9005042</v>
      </c>
      <c r="B806" s="331" t="s">
        <v>12530</v>
      </c>
      <c r="C806" s="332" t="s">
        <v>14</v>
      </c>
      <c r="D806" s="333">
        <v>189.28</v>
      </c>
    </row>
    <row r="807" spans="1:4" outlineLevel="1">
      <c r="A807" s="330">
        <v>9005043</v>
      </c>
      <c r="B807" s="331" t="s">
        <v>12531</v>
      </c>
      <c r="C807" s="332" t="s">
        <v>14</v>
      </c>
      <c r="D807" s="333">
        <v>118.92</v>
      </c>
    </row>
    <row r="808" spans="1:4" outlineLevel="1">
      <c r="A808" s="330">
        <v>9005044</v>
      </c>
      <c r="B808" s="331" t="s">
        <v>12532</v>
      </c>
      <c r="C808" s="332" t="s">
        <v>14</v>
      </c>
      <c r="D808" s="333">
        <v>263.22000000000003</v>
      </c>
    </row>
    <row r="809" spans="1:4" outlineLevel="1">
      <c r="A809" s="330">
        <v>9005045</v>
      </c>
      <c r="B809" s="331" t="s">
        <v>12533</v>
      </c>
      <c r="C809" s="332" t="s">
        <v>14</v>
      </c>
      <c r="D809" s="333">
        <v>611.82000000000005</v>
      </c>
    </row>
    <row r="810" spans="1:4" ht="23.25" outlineLevel="1">
      <c r="A810" s="330">
        <v>9005050</v>
      </c>
      <c r="B810" s="331" t="s">
        <v>391</v>
      </c>
      <c r="C810" s="332" t="s">
        <v>14</v>
      </c>
      <c r="D810" s="333">
        <v>398.03</v>
      </c>
    </row>
    <row r="811" spans="1:4" ht="23.25">
      <c r="A811" s="330">
        <v>9005051</v>
      </c>
      <c r="B811" s="331" t="s">
        <v>12534</v>
      </c>
      <c r="C811" s="332" t="s">
        <v>14</v>
      </c>
      <c r="D811" s="333">
        <v>389.65</v>
      </c>
    </row>
    <row r="812" spans="1:4" outlineLevel="1">
      <c r="A812" s="330">
        <v>9005055</v>
      </c>
      <c r="B812" s="331" t="s">
        <v>12535</v>
      </c>
      <c r="C812" s="332" t="s">
        <v>18</v>
      </c>
      <c r="D812" s="333">
        <v>92.89</v>
      </c>
    </row>
    <row r="813" spans="1:4" outlineLevel="1">
      <c r="A813" s="330">
        <v>9005056</v>
      </c>
      <c r="B813" s="331" t="s">
        <v>12536</v>
      </c>
      <c r="C813" s="332" t="s">
        <v>18</v>
      </c>
      <c r="D813" s="333">
        <v>241.79</v>
      </c>
    </row>
    <row r="814" spans="1:4" outlineLevel="1">
      <c r="A814" s="330">
        <v>9005057</v>
      </c>
      <c r="B814" s="331" t="s">
        <v>12537</v>
      </c>
      <c r="C814" s="332" t="s">
        <v>18</v>
      </c>
      <c r="D814" s="333">
        <v>582.79999999999995</v>
      </c>
    </row>
    <row r="815" spans="1:4" outlineLevel="1">
      <c r="A815" s="330">
        <v>9005058</v>
      </c>
      <c r="B815" s="331" t="s">
        <v>12538</v>
      </c>
      <c r="C815" s="332" t="s">
        <v>16</v>
      </c>
      <c r="D815" s="333">
        <v>345.18</v>
      </c>
    </row>
    <row r="816" spans="1:4" outlineLevel="1">
      <c r="A816" s="330">
        <v>9005059</v>
      </c>
      <c r="B816" s="331" t="s">
        <v>12539</v>
      </c>
      <c r="C816" s="332" t="s">
        <v>16</v>
      </c>
      <c r="D816" s="333">
        <v>472.7</v>
      </c>
    </row>
    <row r="817" spans="1:4" outlineLevel="1">
      <c r="A817" s="330">
        <v>9005060</v>
      </c>
      <c r="B817" s="331" t="s">
        <v>12540</v>
      </c>
      <c r="C817" s="332" t="s">
        <v>16</v>
      </c>
      <c r="D817" s="333">
        <v>265.25</v>
      </c>
    </row>
    <row r="818" spans="1:4" ht="23.25" outlineLevel="1">
      <c r="A818" s="330">
        <v>9005061</v>
      </c>
      <c r="B818" s="331" t="s">
        <v>21573</v>
      </c>
      <c r="C818" s="332" t="s">
        <v>14</v>
      </c>
      <c r="D818" s="333">
        <v>15.87</v>
      </c>
    </row>
    <row r="819" spans="1:4" outlineLevel="1">
      <c r="A819" s="330">
        <v>9005062</v>
      </c>
      <c r="B819" s="331" t="s">
        <v>12541</v>
      </c>
      <c r="C819" s="332" t="s">
        <v>14</v>
      </c>
      <c r="D819" s="333">
        <v>158.66</v>
      </c>
    </row>
    <row r="820" spans="1:4" outlineLevel="1">
      <c r="A820" s="330">
        <v>9005063</v>
      </c>
      <c r="B820" s="331" t="s">
        <v>12542</v>
      </c>
      <c r="C820" s="332" t="s">
        <v>14</v>
      </c>
      <c r="D820" s="333">
        <v>254.91</v>
      </c>
    </row>
    <row r="821" spans="1:4" outlineLevel="1">
      <c r="A821" s="330">
        <v>9005064</v>
      </c>
      <c r="B821" s="331" t="s">
        <v>12543</v>
      </c>
      <c r="C821" s="332" t="s">
        <v>14</v>
      </c>
      <c r="D821" s="333">
        <v>529.67999999999995</v>
      </c>
    </row>
    <row r="822" spans="1:4" outlineLevel="1">
      <c r="A822" s="330">
        <v>9005065</v>
      </c>
      <c r="B822" s="331" t="s">
        <v>12544</v>
      </c>
      <c r="C822" s="332" t="s">
        <v>14</v>
      </c>
      <c r="D822" s="333">
        <v>811.41</v>
      </c>
    </row>
    <row r="823" spans="1:4" outlineLevel="1">
      <c r="A823" s="330">
        <v>9005066</v>
      </c>
      <c r="B823" s="331" t="s">
        <v>12545</v>
      </c>
      <c r="C823" s="332" t="s">
        <v>14</v>
      </c>
      <c r="D823" s="333">
        <v>1799.18</v>
      </c>
    </row>
    <row r="824" spans="1:4">
      <c r="A824" s="330">
        <v>9005067</v>
      </c>
      <c r="B824" s="331" t="s">
        <v>12546</v>
      </c>
      <c r="C824" s="332" t="s">
        <v>14</v>
      </c>
      <c r="D824" s="333">
        <v>3581.49</v>
      </c>
    </row>
    <row r="825" spans="1:4" ht="23.25" outlineLevel="1">
      <c r="A825" s="330">
        <v>9005068</v>
      </c>
      <c r="B825" s="331" t="s">
        <v>12547</v>
      </c>
      <c r="C825" s="332" t="s">
        <v>14</v>
      </c>
      <c r="D825" s="333">
        <v>165.53</v>
      </c>
    </row>
    <row r="826" spans="1:4" ht="23.25" outlineLevel="1">
      <c r="A826" s="330">
        <v>9005069</v>
      </c>
      <c r="B826" s="331" t="s">
        <v>12548</v>
      </c>
      <c r="C826" s="332" t="s">
        <v>14</v>
      </c>
      <c r="D826" s="333">
        <v>181.52</v>
      </c>
    </row>
    <row r="827" spans="1:4" ht="23.25" outlineLevel="1">
      <c r="A827" s="330">
        <v>9005070</v>
      </c>
      <c r="B827" s="331" t="s">
        <v>12549</v>
      </c>
      <c r="C827" s="332" t="s">
        <v>14</v>
      </c>
      <c r="D827" s="333">
        <v>224.99</v>
      </c>
    </row>
    <row r="828" spans="1:4" ht="23.25" outlineLevel="1">
      <c r="A828" s="330">
        <v>9005071</v>
      </c>
      <c r="B828" s="331" t="s">
        <v>12550</v>
      </c>
      <c r="C828" s="332" t="s">
        <v>14</v>
      </c>
      <c r="D828" s="333">
        <v>297.49</v>
      </c>
    </row>
    <row r="829" spans="1:4" ht="23.25" outlineLevel="1">
      <c r="A829" s="330">
        <v>9005072</v>
      </c>
      <c r="B829" s="331" t="s">
        <v>12551</v>
      </c>
      <c r="C829" s="332" t="s">
        <v>14</v>
      </c>
      <c r="D829" s="333">
        <v>391.1</v>
      </c>
    </row>
    <row r="830" spans="1:4" ht="23.25" outlineLevel="1">
      <c r="A830" s="330">
        <v>9005073</v>
      </c>
      <c r="B830" s="331" t="s">
        <v>12552</v>
      </c>
      <c r="C830" s="332" t="s">
        <v>14</v>
      </c>
      <c r="D830" s="333">
        <v>992.62</v>
      </c>
    </row>
    <row r="831" spans="1:4" outlineLevel="1">
      <c r="A831" s="330">
        <v>9005081</v>
      </c>
      <c r="B831" s="331" t="s">
        <v>29714</v>
      </c>
      <c r="C831" s="332" t="s">
        <v>14</v>
      </c>
      <c r="D831" s="333">
        <v>70.83</v>
      </c>
    </row>
    <row r="832" spans="1:4" outlineLevel="1">
      <c r="A832" s="330">
        <v>9005082</v>
      </c>
      <c r="B832" s="331" t="s">
        <v>21574</v>
      </c>
      <c r="C832" s="332" t="s">
        <v>14</v>
      </c>
      <c r="D832" s="333">
        <v>122.26</v>
      </c>
    </row>
    <row r="833" spans="1:4" outlineLevel="1">
      <c r="A833" s="330">
        <v>9005083</v>
      </c>
      <c r="B833" s="331" t="s">
        <v>21575</v>
      </c>
      <c r="C833" s="332" t="s">
        <v>14</v>
      </c>
      <c r="D833" s="333">
        <v>318.89</v>
      </c>
    </row>
    <row r="834" spans="1:4" outlineLevel="1">
      <c r="A834" s="330">
        <v>9005084</v>
      </c>
      <c r="B834" s="331" t="s">
        <v>29715</v>
      </c>
      <c r="C834" s="332" t="s">
        <v>14</v>
      </c>
      <c r="D834" s="333">
        <v>356.54</v>
      </c>
    </row>
    <row r="835" spans="1:4" outlineLevel="1">
      <c r="A835" s="330">
        <v>9005085</v>
      </c>
      <c r="B835" s="331" t="s">
        <v>29716</v>
      </c>
      <c r="C835" s="332" t="s">
        <v>14</v>
      </c>
      <c r="D835" s="333">
        <v>532.91999999999996</v>
      </c>
    </row>
    <row r="836" spans="1:4" outlineLevel="1">
      <c r="A836" s="330">
        <v>9005087</v>
      </c>
      <c r="B836" s="331" t="s">
        <v>29717</v>
      </c>
      <c r="C836" s="332" t="s">
        <v>14</v>
      </c>
      <c r="D836" s="333">
        <v>2670.29</v>
      </c>
    </row>
    <row r="837" spans="1:4" ht="23.25">
      <c r="A837" s="330">
        <v>9005090</v>
      </c>
      <c r="B837" s="331" t="s">
        <v>12553</v>
      </c>
      <c r="C837" s="332" t="s">
        <v>14</v>
      </c>
      <c r="D837" s="333">
        <v>129.79</v>
      </c>
    </row>
    <row r="838" spans="1:4" ht="23.25" outlineLevel="1">
      <c r="A838" s="330">
        <v>9005098</v>
      </c>
      <c r="B838" s="331" t="s">
        <v>12554</v>
      </c>
      <c r="C838" s="332" t="s">
        <v>16</v>
      </c>
      <c r="D838" s="333">
        <v>1171.1400000000001</v>
      </c>
    </row>
    <row r="839" spans="1:4" ht="23.25" outlineLevel="1">
      <c r="A839" s="330">
        <v>9005108</v>
      </c>
      <c r="B839" s="331" t="s">
        <v>21573</v>
      </c>
      <c r="C839" s="332" t="s">
        <v>14</v>
      </c>
      <c r="D839" s="333">
        <v>15.87</v>
      </c>
    </row>
    <row r="840" spans="1:4" outlineLevel="1">
      <c r="A840" s="330">
        <v>9006000</v>
      </c>
      <c r="B840" s="331" t="s">
        <v>12555</v>
      </c>
      <c r="C840" s="332" t="s">
        <v>12031</v>
      </c>
      <c r="D840" s="333" t="s">
        <v>12031</v>
      </c>
    </row>
    <row r="841" spans="1:4" outlineLevel="1">
      <c r="A841" s="330">
        <v>9006018</v>
      </c>
      <c r="B841" s="331" t="s">
        <v>12556</v>
      </c>
      <c r="C841" s="332" t="s">
        <v>14</v>
      </c>
      <c r="D841" s="333">
        <v>3117.35</v>
      </c>
    </row>
    <row r="842" spans="1:4" outlineLevel="1">
      <c r="A842" s="330">
        <v>9006019</v>
      </c>
      <c r="B842" s="331" t="s">
        <v>12557</v>
      </c>
      <c r="C842" s="332" t="s">
        <v>14</v>
      </c>
      <c r="D842" s="333">
        <v>2783.3</v>
      </c>
    </row>
    <row r="843" spans="1:4" outlineLevel="1">
      <c r="A843" s="330">
        <v>9006020</v>
      </c>
      <c r="B843" s="331" t="s">
        <v>12558</v>
      </c>
      <c r="C843" s="332" t="s">
        <v>14</v>
      </c>
      <c r="D843" s="333">
        <v>4646.59</v>
      </c>
    </row>
    <row r="844" spans="1:4" ht="23.25" outlineLevel="1">
      <c r="A844" s="330">
        <v>9006023</v>
      </c>
      <c r="B844" s="331" t="s">
        <v>12559</v>
      </c>
      <c r="C844" s="332" t="s">
        <v>14</v>
      </c>
      <c r="D844" s="333">
        <v>453.61</v>
      </c>
    </row>
    <row r="845" spans="1:4" ht="23.25" outlineLevel="1">
      <c r="A845" s="330">
        <v>9006024</v>
      </c>
      <c r="B845" s="331" t="s">
        <v>12560</v>
      </c>
      <c r="C845" s="332" t="s">
        <v>14</v>
      </c>
      <c r="D845" s="333">
        <v>1022.23</v>
      </c>
    </row>
    <row r="846" spans="1:4" ht="23.25" outlineLevel="1">
      <c r="A846" s="330">
        <v>9006025</v>
      </c>
      <c r="B846" s="331" t="s">
        <v>12561</v>
      </c>
      <c r="C846" s="332" t="s">
        <v>14</v>
      </c>
      <c r="D846" s="333">
        <v>1389.28</v>
      </c>
    </row>
    <row r="847" spans="1:4" ht="23.25" outlineLevel="1">
      <c r="A847" s="330">
        <v>9006026</v>
      </c>
      <c r="B847" s="331" t="s">
        <v>12562</v>
      </c>
      <c r="C847" s="332" t="s">
        <v>14</v>
      </c>
      <c r="D847" s="333">
        <v>1906.31</v>
      </c>
    </row>
    <row r="848" spans="1:4" ht="23.25" outlineLevel="1">
      <c r="A848" s="330">
        <v>9006027</v>
      </c>
      <c r="B848" s="331" t="s">
        <v>12563</v>
      </c>
      <c r="C848" s="332" t="s">
        <v>14</v>
      </c>
      <c r="D848" s="333">
        <v>544.55999999999995</v>
      </c>
    </row>
    <row r="849" spans="1:4" ht="23.25" outlineLevel="1">
      <c r="A849" s="330">
        <v>9006028</v>
      </c>
      <c r="B849" s="331" t="s">
        <v>12564</v>
      </c>
      <c r="C849" s="332" t="s">
        <v>14</v>
      </c>
      <c r="D849" s="333">
        <v>1279.54</v>
      </c>
    </row>
    <row r="850" spans="1:4" ht="23.25">
      <c r="A850" s="330">
        <v>9006029</v>
      </c>
      <c r="B850" s="331" t="s">
        <v>12565</v>
      </c>
      <c r="C850" s="332" t="s">
        <v>14</v>
      </c>
      <c r="D850" s="333">
        <v>1708.6</v>
      </c>
    </row>
    <row r="851" spans="1:4" ht="23.25" outlineLevel="1">
      <c r="A851" s="330">
        <v>9006030</v>
      </c>
      <c r="B851" s="331" t="s">
        <v>12566</v>
      </c>
      <c r="C851" s="332" t="s">
        <v>14</v>
      </c>
      <c r="D851" s="333">
        <v>2426.89</v>
      </c>
    </row>
    <row r="852" spans="1:4">
      <c r="A852" s="330">
        <v>9006033</v>
      </c>
      <c r="B852" s="331" t="s">
        <v>12567</v>
      </c>
      <c r="C852" s="332" t="s">
        <v>14</v>
      </c>
      <c r="D852" s="333">
        <v>185.88</v>
      </c>
    </row>
    <row r="853" spans="1:4" ht="23.25" outlineLevel="1">
      <c r="A853" s="330">
        <v>9006036</v>
      </c>
      <c r="B853" s="331" t="s">
        <v>12568</v>
      </c>
      <c r="C853" s="332" t="s">
        <v>14</v>
      </c>
      <c r="D853" s="333">
        <v>237.57</v>
      </c>
    </row>
    <row r="854" spans="1:4" outlineLevel="1">
      <c r="A854" s="330">
        <v>9006049</v>
      </c>
      <c r="B854" s="331" t="s">
        <v>12569</v>
      </c>
      <c r="C854" s="332" t="s">
        <v>14</v>
      </c>
      <c r="D854" s="333">
        <v>12.74</v>
      </c>
    </row>
    <row r="855" spans="1:4" outlineLevel="1">
      <c r="A855" s="330">
        <v>9006058</v>
      </c>
      <c r="B855" s="331" t="s">
        <v>12570</v>
      </c>
      <c r="C855" s="332" t="s">
        <v>14</v>
      </c>
      <c r="D855" s="333">
        <v>89.6</v>
      </c>
    </row>
    <row r="856" spans="1:4">
      <c r="A856" s="330">
        <v>9006059</v>
      </c>
      <c r="B856" s="331" t="s">
        <v>12571</v>
      </c>
      <c r="C856" s="332" t="s">
        <v>14</v>
      </c>
      <c r="D856" s="333">
        <v>115.24</v>
      </c>
    </row>
    <row r="857" spans="1:4" outlineLevel="1">
      <c r="A857" s="330">
        <v>9006060</v>
      </c>
      <c r="B857" s="331" t="s">
        <v>12572</v>
      </c>
      <c r="C857" s="332" t="s">
        <v>14</v>
      </c>
      <c r="D857" s="333">
        <v>185.87</v>
      </c>
    </row>
    <row r="858" spans="1:4">
      <c r="A858" s="330">
        <v>9006061</v>
      </c>
      <c r="B858" s="331" t="s">
        <v>12573</v>
      </c>
      <c r="C858" s="332" t="s">
        <v>14</v>
      </c>
      <c r="D858" s="333">
        <v>841.11</v>
      </c>
    </row>
    <row r="859" spans="1:4" outlineLevel="1">
      <c r="A859" s="330">
        <v>9006062</v>
      </c>
      <c r="B859" s="331" t="s">
        <v>12574</v>
      </c>
      <c r="C859" s="332" t="s">
        <v>14</v>
      </c>
      <c r="D859" s="333">
        <v>89.74</v>
      </c>
    </row>
    <row r="860" spans="1:4" outlineLevel="1">
      <c r="A860" s="330">
        <v>9006063</v>
      </c>
      <c r="B860" s="331" t="s">
        <v>12575</v>
      </c>
      <c r="C860" s="332" t="s">
        <v>14</v>
      </c>
      <c r="D860" s="333">
        <v>105.69</v>
      </c>
    </row>
    <row r="861" spans="1:4">
      <c r="A861" s="330">
        <v>9006064</v>
      </c>
      <c r="B861" s="331" t="s">
        <v>12576</v>
      </c>
      <c r="C861" s="332" t="s">
        <v>14</v>
      </c>
      <c r="D861" s="333">
        <v>135.79</v>
      </c>
    </row>
    <row r="862" spans="1:4" outlineLevel="1">
      <c r="A862" s="330">
        <v>9006065</v>
      </c>
      <c r="B862" s="331" t="s">
        <v>12577</v>
      </c>
      <c r="C862" s="332" t="s">
        <v>14</v>
      </c>
      <c r="D862" s="333">
        <v>293.75</v>
      </c>
    </row>
    <row r="863" spans="1:4" outlineLevel="1">
      <c r="A863" s="330">
        <v>9006066</v>
      </c>
      <c r="B863" s="331" t="s">
        <v>12578</v>
      </c>
      <c r="C863" s="332" t="s">
        <v>14</v>
      </c>
      <c r="D863" s="333">
        <v>394.35</v>
      </c>
    </row>
    <row r="864" spans="1:4" outlineLevel="1">
      <c r="A864" s="330">
        <v>9006067</v>
      </c>
      <c r="B864" s="331" t="s">
        <v>12579</v>
      </c>
      <c r="C864" s="332" t="s">
        <v>14</v>
      </c>
      <c r="D864" s="333">
        <v>596.07000000000005</v>
      </c>
    </row>
    <row r="865" spans="1:4">
      <c r="A865" s="330">
        <v>9006068</v>
      </c>
      <c r="B865" s="331" t="s">
        <v>12580</v>
      </c>
      <c r="C865" s="332" t="s">
        <v>14</v>
      </c>
      <c r="D865" s="333">
        <v>1878.38</v>
      </c>
    </row>
    <row r="866" spans="1:4" outlineLevel="1">
      <c r="A866" s="330">
        <v>9006069</v>
      </c>
      <c r="B866" s="331" t="s">
        <v>12581</v>
      </c>
      <c r="C866" s="332" t="s">
        <v>14</v>
      </c>
      <c r="D866" s="333">
        <v>19.18</v>
      </c>
    </row>
    <row r="867" spans="1:4" outlineLevel="1">
      <c r="A867" s="330">
        <v>9006070</v>
      </c>
      <c r="B867" s="331" t="s">
        <v>12582</v>
      </c>
      <c r="C867" s="332" t="s">
        <v>14</v>
      </c>
      <c r="D867" s="333">
        <v>46.07</v>
      </c>
    </row>
    <row r="868" spans="1:4">
      <c r="A868" s="330">
        <v>9006071</v>
      </c>
      <c r="B868" s="331" t="s">
        <v>12583</v>
      </c>
      <c r="C868" s="332" t="s">
        <v>14</v>
      </c>
      <c r="D868" s="333">
        <v>54.38</v>
      </c>
    </row>
    <row r="869" spans="1:4" outlineLevel="1">
      <c r="A869" s="330">
        <v>9006072</v>
      </c>
      <c r="B869" s="331" t="s">
        <v>12584</v>
      </c>
      <c r="C869" s="332" t="s">
        <v>14</v>
      </c>
      <c r="D869" s="333">
        <v>59.77</v>
      </c>
    </row>
    <row r="870" spans="1:4">
      <c r="A870" s="330">
        <v>9006073</v>
      </c>
      <c r="B870" s="331" t="s">
        <v>12585</v>
      </c>
      <c r="C870" s="332" t="s">
        <v>13</v>
      </c>
      <c r="D870" s="333">
        <v>19.93</v>
      </c>
    </row>
    <row r="871" spans="1:4" outlineLevel="1">
      <c r="A871" s="330">
        <v>9006074</v>
      </c>
      <c r="B871" s="331" t="s">
        <v>12586</v>
      </c>
      <c r="C871" s="332" t="s">
        <v>13</v>
      </c>
      <c r="D871" s="333">
        <v>36.43</v>
      </c>
    </row>
    <row r="872" spans="1:4" outlineLevel="1">
      <c r="A872" s="330">
        <v>9006075</v>
      </c>
      <c r="B872" s="331" t="s">
        <v>12587</v>
      </c>
      <c r="C872" s="332" t="s">
        <v>13</v>
      </c>
      <c r="D872" s="333">
        <v>71.33</v>
      </c>
    </row>
    <row r="873" spans="1:4" outlineLevel="1">
      <c r="A873" s="330">
        <v>9006076</v>
      </c>
      <c r="B873" s="331" t="s">
        <v>12588</v>
      </c>
      <c r="C873" s="332" t="s">
        <v>13</v>
      </c>
      <c r="D873" s="333">
        <v>158.41999999999999</v>
      </c>
    </row>
    <row r="874" spans="1:4" outlineLevel="1">
      <c r="A874" s="330">
        <v>9006077</v>
      </c>
      <c r="B874" s="331" t="s">
        <v>12589</v>
      </c>
      <c r="C874" s="332" t="s">
        <v>13</v>
      </c>
      <c r="D874" s="333">
        <v>183.21</v>
      </c>
    </row>
    <row r="875" spans="1:4" outlineLevel="1">
      <c r="A875" s="330">
        <v>9006078</v>
      </c>
      <c r="B875" s="331" t="s">
        <v>12590</v>
      </c>
      <c r="C875" s="332" t="s">
        <v>13</v>
      </c>
      <c r="D875" s="333">
        <v>429.24</v>
      </c>
    </row>
    <row r="876" spans="1:4">
      <c r="A876" s="330">
        <v>9006079</v>
      </c>
      <c r="B876" s="331" t="s">
        <v>12591</v>
      </c>
      <c r="C876" s="332" t="s">
        <v>13</v>
      </c>
      <c r="D876" s="333">
        <v>909.89</v>
      </c>
    </row>
    <row r="877" spans="1:4" outlineLevel="1">
      <c r="A877" s="330">
        <v>9006080</v>
      </c>
      <c r="B877" s="331" t="s">
        <v>12592</v>
      </c>
      <c r="C877" s="332" t="s">
        <v>13</v>
      </c>
      <c r="D877" s="333">
        <v>1189.74</v>
      </c>
    </row>
    <row r="878" spans="1:4">
      <c r="A878" s="330">
        <v>9006081</v>
      </c>
      <c r="B878" s="331" t="s">
        <v>12593</v>
      </c>
      <c r="C878" s="332" t="s">
        <v>13</v>
      </c>
      <c r="D878" s="333">
        <v>1455.12</v>
      </c>
    </row>
    <row r="879" spans="1:4" outlineLevel="1">
      <c r="A879" s="330">
        <v>9006082</v>
      </c>
      <c r="B879" s="331" t="s">
        <v>12594</v>
      </c>
      <c r="C879" s="332" t="s">
        <v>13</v>
      </c>
      <c r="D879" s="333">
        <v>1691.97</v>
      </c>
    </row>
    <row r="880" spans="1:4">
      <c r="A880" s="330">
        <v>9006083</v>
      </c>
      <c r="B880" s="331" t="s">
        <v>12595</v>
      </c>
      <c r="C880" s="332" t="s">
        <v>13</v>
      </c>
      <c r="D880" s="333">
        <v>2006.9</v>
      </c>
    </row>
    <row r="881" spans="1:4" ht="23.25" outlineLevel="1">
      <c r="A881" s="330">
        <v>9006088</v>
      </c>
      <c r="B881" s="331" t="s">
        <v>12596</v>
      </c>
      <c r="C881" s="332" t="s">
        <v>16</v>
      </c>
      <c r="D881" s="333">
        <v>324.60000000000002</v>
      </c>
    </row>
    <row r="882" spans="1:4">
      <c r="A882" s="330">
        <v>9006090</v>
      </c>
      <c r="B882" s="331" t="s">
        <v>12597</v>
      </c>
      <c r="C882" s="332" t="s">
        <v>13</v>
      </c>
      <c r="D882" s="333">
        <v>11.8</v>
      </c>
    </row>
    <row r="883" spans="1:4" outlineLevel="1">
      <c r="A883" s="330">
        <v>9006091</v>
      </c>
      <c r="B883" s="331" t="s">
        <v>12598</v>
      </c>
      <c r="C883" s="332" t="s">
        <v>13</v>
      </c>
      <c r="D883" s="333">
        <v>18.13</v>
      </c>
    </row>
    <row r="884" spans="1:4" outlineLevel="1">
      <c r="A884" s="330">
        <v>9006092</v>
      </c>
      <c r="B884" s="331" t="s">
        <v>12599</v>
      </c>
      <c r="C884" s="332" t="s">
        <v>13</v>
      </c>
      <c r="D884" s="333">
        <v>25.69</v>
      </c>
    </row>
    <row r="885" spans="1:4" outlineLevel="1">
      <c r="A885" s="330">
        <v>9006093</v>
      </c>
      <c r="B885" s="331" t="s">
        <v>12600</v>
      </c>
      <c r="C885" s="332" t="s">
        <v>13</v>
      </c>
      <c r="D885" s="333">
        <v>37.159999999999997</v>
      </c>
    </row>
    <row r="886" spans="1:4" outlineLevel="1">
      <c r="A886" s="330">
        <v>9006094</v>
      </c>
      <c r="B886" s="331" t="s">
        <v>12601</v>
      </c>
      <c r="C886" s="332" t="s">
        <v>13</v>
      </c>
      <c r="D886" s="333">
        <v>54.39</v>
      </c>
    </row>
    <row r="887" spans="1:4">
      <c r="A887" s="330">
        <v>9006095</v>
      </c>
      <c r="B887" s="331" t="s">
        <v>12602</v>
      </c>
      <c r="C887" s="332" t="s">
        <v>13</v>
      </c>
      <c r="D887" s="333">
        <v>72.86</v>
      </c>
    </row>
    <row r="888" spans="1:4" outlineLevel="1">
      <c r="A888" s="330">
        <v>9006096</v>
      </c>
      <c r="B888" s="331" t="s">
        <v>12603</v>
      </c>
      <c r="C888" s="332" t="s">
        <v>13</v>
      </c>
      <c r="D888" s="333">
        <v>92.72</v>
      </c>
    </row>
    <row r="889" spans="1:4" outlineLevel="1">
      <c r="A889" s="330">
        <v>9006097</v>
      </c>
      <c r="B889" s="331" t="s">
        <v>12604</v>
      </c>
      <c r="C889" s="332" t="s">
        <v>13</v>
      </c>
      <c r="D889" s="333">
        <v>135.85</v>
      </c>
    </row>
    <row r="890" spans="1:4" outlineLevel="1">
      <c r="A890" s="330">
        <v>9006098</v>
      </c>
      <c r="B890" s="331" t="s">
        <v>12605</v>
      </c>
      <c r="C890" s="332" t="s">
        <v>13</v>
      </c>
      <c r="D890" s="333">
        <v>177.18</v>
      </c>
    </row>
    <row r="891" spans="1:4" outlineLevel="1">
      <c r="A891" s="330">
        <v>9006099</v>
      </c>
      <c r="B891" s="331" t="s">
        <v>12606</v>
      </c>
      <c r="C891" s="332" t="s">
        <v>14</v>
      </c>
      <c r="D891" s="333">
        <v>442.07</v>
      </c>
    </row>
    <row r="892" spans="1:4" outlineLevel="1">
      <c r="A892" s="330">
        <v>9007000</v>
      </c>
      <c r="B892" s="331" t="s">
        <v>12607</v>
      </c>
      <c r="C892" s="332" t="s">
        <v>12031</v>
      </c>
      <c r="D892" s="333" t="s">
        <v>12031</v>
      </c>
    </row>
    <row r="893" spans="1:4" outlineLevel="1">
      <c r="A893" s="330">
        <v>9007001</v>
      </c>
      <c r="B893" s="331" t="s">
        <v>12608</v>
      </c>
      <c r="C893" s="332" t="s">
        <v>14</v>
      </c>
      <c r="D893" s="333">
        <v>166.6</v>
      </c>
    </row>
    <row r="894" spans="1:4">
      <c r="A894" s="330">
        <v>9007002</v>
      </c>
      <c r="B894" s="331" t="s">
        <v>12609</v>
      </c>
      <c r="C894" s="332" t="s">
        <v>14</v>
      </c>
      <c r="D894" s="333">
        <v>262.82</v>
      </c>
    </row>
    <row r="895" spans="1:4" outlineLevel="1">
      <c r="A895" s="330">
        <v>9007003</v>
      </c>
      <c r="B895" s="331" t="s">
        <v>12610</v>
      </c>
      <c r="C895" s="332" t="s">
        <v>14</v>
      </c>
      <c r="D895" s="333">
        <v>336.02</v>
      </c>
    </row>
    <row r="896" spans="1:4" outlineLevel="1">
      <c r="A896" s="330">
        <v>9007005</v>
      </c>
      <c r="B896" s="331" t="s">
        <v>12611</v>
      </c>
      <c r="C896" s="332" t="s">
        <v>14</v>
      </c>
      <c r="D896" s="333">
        <v>263.75</v>
      </c>
    </row>
    <row r="897" spans="1:4" outlineLevel="1">
      <c r="A897" s="330">
        <v>9007006</v>
      </c>
      <c r="B897" s="331" t="s">
        <v>12612</v>
      </c>
      <c r="C897" s="332" t="s">
        <v>14</v>
      </c>
      <c r="D897" s="333">
        <v>348.29</v>
      </c>
    </row>
    <row r="898" spans="1:4">
      <c r="A898" s="330">
        <v>9007007</v>
      </c>
      <c r="B898" s="331" t="s">
        <v>12613</v>
      </c>
      <c r="C898" s="332" t="s">
        <v>14</v>
      </c>
      <c r="D898" s="333">
        <v>438.67</v>
      </c>
    </row>
    <row r="899" spans="1:4" outlineLevel="1">
      <c r="A899" s="330">
        <v>9007008</v>
      </c>
      <c r="B899" s="331" t="s">
        <v>12614</v>
      </c>
      <c r="C899" s="332" t="s">
        <v>14</v>
      </c>
      <c r="D899" s="333">
        <v>262.55</v>
      </c>
    </row>
    <row r="900" spans="1:4" outlineLevel="1">
      <c r="A900" s="330">
        <v>9007010</v>
      </c>
      <c r="B900" s="331" t="s">
        <v>12615</v>
      </c>
      <c r="C900" s="332" t="s">
        <v>14</v>
      </c>
      <c r="D900" s="333">
        <v>242.55</v>
      </c>
    </row>
    <row r="901" spans="1:4" outlineLevel="1">
      <c r="A901" s="330">
        <v>9007015</v>
      </c>
      <c r="B901" s="331" t="s">
        <v>12616</v>
      </c>
      <c r="C901" s="332" t="s">
        <v>14</v>
      </c>
      <c r="D901" s="333">
        <v>189.94</v>
      </c>
    </row>
    <row r="902" spans="1:4">
      <c r="A902" s="330">
        <v>9007018</v>
      </c>
      <c r="B902" s="331" t="s">
        <v>12617</v>
      </c>
      <c r="C902" s="332" t="s">
        <v>14</v>
      </c>
      <c r="D902" s="333">
        <v>273.73</v>
      </c>
    </row>
    <row r="903" spans="1:4" outlineLevel="1">
      <c r="A903" s="330">
        <v>9007030</v>
      </c>
      <c r="B903" s="331" t="s">
        <v>12618</v>
      </c>
      <c r="C903" s="332" t="s">
        <v>14</v>
      </c>
      <c r="D903" s="333">
        <v>310.43</v>
      </c>
    </row>
    <row r="904" spans="1:4">
      <c r="A904" s="330">
        <v>9007035</v>
      </c>
      <c r="B904" s="331" t="s">
        <v>12619</v>
      </c>
      <c r="C904" s="332" t="s">
        <v>14</v>
      </c>
      <c r="D904" s="333">
        <v>189.67</v>
      </c>
    </row>
    <row r="905" spans="1:4" outlineLevel="1">
      <c r="A905" s="330">
        <v>9007036</v>
      </c>
      <c r="B905" s="331" t="s">
        <v>12620</v>
      </c>
      <c r="C905" s="332" t="s">
        <v>14</v>
      </c>
      <c r="D905" s="333">
        <v>285.89</v>
      </c>
    </row>
    <row r="906" spans="1:4">
      <c r="A906" s="330">
        <v>9007037</v>
      </c>
      <c r="B906" s="331" t="s">
        <v>12621</v>
      </c>
      <c r="C906" s="332" t="s">
        <v>14</v>
      </c>
      <c r="D906" s="333">
        <v>359.09</v>
      </c>
    </row>
    <row r="907" spans="1:4" ht="23.25" outlineLevel="1">
      <c r="A907" s="330">
        <v>9007038</v>
      </c>
      <c r="B907" s="331" t="s">
        <v>12622</v>
      </c>
      <c r="C907" s="332" t="s">
        <v>14</v>
      </c>
      <c r="D907" s="333">
        <v>461.49</v>
      </c>
    </row>
    <row r="908" spans="1:4">
      <c r="A908" s="330">
        <v>9007040</v>
      </c>
      <c r="B908" s="331" t="s">
        <v>12623</v>
      </c>
      <c r="C908" s="332" t="s">
        <v>14</v>
      </c>
      <c r="D908" s="333">
        <v>265.62</v>
      </c>
    </row>
    <row r="909" spans="1:4" ht="23.25" outlineLevel="1">
      <c r="A909" s="330">
        <v>9007041</v>
      </c>
      <c r="B909" s="331" t="s">
        <v>12624</v>
      </c>
      <c r="C909" s="332" t="s">
        <v>14</v>
      </c>
      <c r="D909" s="333">
        <v>344.51</v>
      </c>
    </row>
    <row r="910" spans="1:4">
      <c r="A910" s="330">
        <v>9007045</v>
      </c>
      <c r="B910" s="331" t="s">
        <v>12625</v>
      </c>
      <c r="C910" s="332" t="s">
        <v>14</v>
      </c>
      <c r="D910" s="333">
        <v>213.01</v>
      </c>
    </row>
    <row r="911" spans="1:4" outlineLevel="1">
      <c r="A911" s="330">
        <v>9007050</v>
      </c>
      <c r="B911" s="331" t="s">
        <v>12626</v>
      </c>
      <c r="C911" s="332" t="s">
        <v>14</v>
      </c>
      <c r="D911" s="333">
        <v>296.8</v>
      </c>
    </row>
    <row r="912" spans="1:4">
      <c r="A912" s="330">
        <v>9007055</v>
      </c>
      <c r="B912" s="331" t="s">
        <v>12627</v>
      </c>
      <c r="C912" s="332" t="s">
        <v>14</v>
      </c>
      <c r="D912" s="333">
        <v>324.89</v>
      </c>
    </row>
    <row r="913" spans="1:4" ht="23.25" outlineLevel="1">
      <c r="A913" s="330">
        <v>9007056</v>
      </c>
      <c r="B913" s="331" t="s">
        <v>12628</v>
      </c>
      <c r="C913" s="332" t="s">
        <v>14</v>
      </c>
      <c r="D913" s="333">
        <v>433.45</v>
      </c>
    </row>
    <row r="914" spans="1:4">
      <c r="A914" s="330">
        <v>9007060</v>
      </c>
      <c r="B914" s="331" t="s">
        <v>12629</v>
      </c>
      <c r="C914" s="332" t="s">
        <v>14</v>
      </c>
      <c r="D914" s="333">
        <v>160.51</v>
      </c>
    </row>
    <row r="915" spans="1:4" outlineLevel="1">
      <c r="A915" s="330">
        <v>9007061</v>
      </c>
      <c r="B915" s="331" t="s">
        <v>12630</v>
      </c>
      <c r="C915" s="332" t="s">
        <v>14</v>
      </c>
      <c r="D915" s="333">
        <v>253.45</v>
      </c>
    </row>
    <row r="916" spans="1:4" outlineLevel="1">
      <c r="A916" s="330">
        <v>9007070</v>
      </c>
      <c r="B916" s="331" t="s">
        <v>12631</v>
      </c>
      <c r="C916" s="332" t="s">
        <v>14</v>
      </c>
      <c r="D916" s="333">
        <v>260.16000000000003</v>
      </c>
    </row>
    <row r="917" spans="1:4" outlineLevel="1">
      <c r="A917" s="330">
        <v>9007075</v>
      </c>
      <c r="B917" s="331" t="s">
        <v>12632</v>
      </c>
      <c r="C917" s="332" t="s">
        <v>14</v>
      </c>
      <c r="D917" s="333">
        <v>280.07</v>
      </c>
    </row>
    <row r="918" spans="1:4" outlineLevel="1">
      <c r="A918" s="330">
        <v>9007076</v>
      </c>
      <c r="B918" s="331" t="s">
        <v>12633</v>
      </c>
      <c r="C918" s="332" t="s">
        <v>14</v>
      </c>
      <c r="D918" s="333">
        <v>205.05</v>
      </c>
    </row>
    <row r="919" spans="1:4">
      <c r="A919" s="330">
        <v>9007080</v>
      </c>
      <c r="B919" s="331" t="s">
        <v>12634</v>
      </c>
      <c r="C919" s="332" t="s">
        <v>14</v>
      </c>
      <c r="D919" s="333">
        <v>485.44</v>
      </c>
    </row>
    <row r="920" spans="1:4" outlineLevel="1">
      <c r="A920" s="330">
        <v>9007085</v>
      </c>
      <c r="B920" s="331" t="s">
        <v>12635</v>
      </c>
      <c r="C920" s="332" t="s">
        <v>14</v>
      </c>
      <c r="D920" s="333">
        <v>301.11</v>
      </c>
    </row>
    <row r="921" spans="1:4" outlineLevel="1">
      <c r="A921" s="330">
        <v>9007090</v>
      </c>
      <c r="B921" s="331" t="s">
        <v>12636</v>
      </c>
      <c r="C921" s="332" t="s">
        <v>14</v>
      </c>
      <c r="D921" s="333">
        <v>281.89</v>
      </c>
    </row>
    <row r="922" spans="1:4" outlineLevel="1">
      <c r="A922" s="330">
        <v>9007095</v>
      </c>
      <c r="B922" s="331" t="s">
        <v>12637</v>
      </c>
      <c r="C922" s="332" t="s">
        <v>14</v>
      </c>
      <c r="D922" s="333">
        <v>329.19</v>
      </c>
    </row>
    <row r="923" spans="1:4" outlineLevel="1">
      <c r="A923" s="330">
        <v>9008000</v>
      </c>
      <c r="B923" s="331" t="s">
        <v>12638</v>
      </c>
      <c r="C923" s="332" t="s">
        <v>12031</v>
      </c>
      <c r="D923" s="333" t="s">
        <v>12031</v>
      </c>
    </row>
    <row r="924" spans="1:4">
      <c r="A924" s="330">
        <v>9008010</v>
      </c>
      <c r="B924" s="331" t="s">
        <v>12639</v>
      </c>
      <c r="C924" s="332" t="s">
        <v>14</v>
      </c>
      <c r="D924" s="333">
        <v>29.39</v>
      </c>
    </row>
    <row r="925" spans="1:4" outlineLevel="1">
      <c r="A925" s="330">
        <v>9008011</v>
      </c>
      <c r="B925" s="331" t="s">
        <v>12640</v>
      </c>
      <c r="C925" s="332" t="s">
        <v>14</v>
      </c>
      <c r="D925" s="333">
        <v>28.01</v>
      </c>
    </row>
    <row r="926" spans="1:4" outlineLevel="1">
      <c r="A926" s="330">
        <v>9008012</v>
      </c>
      <c r="B926" s="331" t="s">
        <v>12641</v>
      </c>
      <c r="C926" s="332" t="s">
        <v>14</v>
      </c>
      <c r="D926" s="333">
        <v>82.07</v>
      </c>
    </row>
    <row r="927" spans="1:4" outlineLevel="1">
      <c r="A927" s="330">
        <v>9008013</v>
      </c>
      <c r="B927" s="331" t="s">
        <v>12642</v>
      </c>
      <c r="C927" s="332" t="s">
        <v>14</v>
      </c>
      <c r="D927" s="333">
        <v>75.760000000000005</v>
      </c>
    </row>
    <row r="928" spans="1:4" outlineLevel="1">
      <c r="A928" s="330">
        <v>9008014</v>
      </c>
      <c r="B928" s="331" t="s">
        <v>12643</v>
      </c>
      <c r="C928" s="332" t="s">
        <v>14</v>
      </c>
      <c r="D928" s="333">
        <v>114.47</v>
      </c>
    </row>
    <row r="929" spans="1:4">
      <c r="A929" s="330">
        <v>9008015</v>
      </c>
      <c r="B929" s="331" t="s">
        <v>12644</v>
      </c>
      <c r="C929" s="332" t="s">
        <v>14</v>
      </c>
      <c r="D929" s="333">
        <v>106.96</v>
      </c>
    </row>
    <row r="930" spans="1:4" outlineLevel="1">
      <c r="A930" s="330">
        <v>9008016</v>
      </c>
      <c r="B930" s="331" t="s">
        <v>12645</v>
      </c>
      <c r="C930" s="332" t="s">
        <v>14</v>
      </c>
      <c r="D930" s="333">
        <v>127.78</v>
      </c>
    </row>
    <row r="931" spans="1:4" outlineLevel="1">
      <c r="A931" s="330">
        <v>9008017</v>
      </c>
      <c r="B931" s="331" t="s">
        <v>12646</v>
      </c>
      <c r="C931" s="332" t="s">
        <v>14</v>
      </c>
      <c r="D931" s="333">
        <v>232.52</v>
      </c>
    </row>
    <row r="932" spans="1:4" outlineLevel="1">
      <c r="A932" s="330">
        <v>9008018</v>
      </c>
      <c r="B932" s="331" t="s">
        <v>12647</v>
      </c>
      <c r="C932" s="332" t="s">
        <v>14</v>
      </c>
      <c r="D932" s="333">
        <v>233.32</v>
      </c>
    </row>
    <row r="933" spans="1:4" outlineLevel="1">
      <c r="A933" s="330">
        <v>9008019</v>
      </c>
      <c r="B933" s="331" t="s">
        <v>12648</v>
      </c>
      <c r="C933" s="332" t="s">
        <v>14</v>
      </c>
      <c r="D933" s="333">
        <v>85.28</v>
      </c>
    </row>
    <row r="934" spans="1:4">
      <c r="A934" s="330">
        <v>9008020</v>
      </c>
      <c r="B934" s="331" t="s">
        <v>12649</v>
      </c>
      <c r="C934" s="332" t="s">
        <v>14</v>
      </c>
      <c r="D934" s="333">
        <v>162.1</v>
      </c>
    </row>
    <row r="935" spans="1:4" outlineLevel="1">
      <c r="A935" s="330">
        <v>9008021</v>
      </c>
      <c r="B935" s="331" t="s">
        <v>12650</v>
      </c>
      <c r="C935" s="332" t="s">
        <v>14</v>
      </c>
      <c r="D935" s="333">
        <v>44406.080000000002</v>
      </c>
    </row>
    <row r="936" spans="1:4" outlineLevel="1">
      <c r="A936" s="330">
        <v>9008022</v>
      </c>
      <c r="B936" s="331" t="s">
        <v>12651</v>
      </c>
      <c r="C936" s="332" t="s">
        <v>14</v>
      </c>
      <c r="D936" s="333">
        <v>24724.61</v>
      </c>
    </row>
    <row r="937" spans="1:4" outlineLevel="1">
      <c r="A937" s="330">
        <v>9008023</v>
      </c>
      <c r="B937" s="331" t="s">
        <v>12652</v>
      </c>
      <c r="C937" s="332" t="s">
        <v>14</v>
      </c>
      <c r="D937" s="333">
        <v>31211.52</v>
      </c>
    </row>
    <row r="938" spans="1:4" outlineLevel="1">
      <c r="A938" s="330">
        <v>9008024</v>
      </c>
      <c r="B938" s="331" t="s">
        <v>12653</v>
      </c>
      <c r="C938" s="332" t="s">
        <v>14</v>
      </c>
      <c r="D938" s="333">
        <v>29957.46</v>
      </c>
    </row>
    <row r="939" spans="1:4">
      <c r="A939" s="330">
        <v>9008025</v>
      </c>
      <c r="B939" s="331" t="s">
        <v>12654</v>
      </c>
      <c r="C939" s="332" t="s">
        <v>14</v>
      </c>
      <c r="D939" s="333">
        <v>32510.28</v>
      </c>
    </row>
    <row r="940" spans="1:4" outlineLevel="1">
      <c r="A940" s="330">
        <v>9008026</v>
      </c>
      <c r="B940" s="331" t="s">
        <v>12655</v>
      </c>
      <c r="C940" s="332" t="s">
        <v>14</v>
      </c>
      <c r="D940" s="333">
        <v>70548.02</v>
      </c>
    </row>
    <row r="941" spans="1:4" outlineLevel="1">
      <c r="A941" s="330">
        <v>9008027</v>
      </c>
      <c r="B941" s="331" t="s">
        <v>12656</v>
      </c>
      <c r="C941" s="332" t="s">
        <v>14</v>
      </c>
      <c r="D941" s="333">
        <v>65413.41</v>
      </c>
    </row>
    <row r="942" spans="1:4" outlineLevel="1">
      <c r="A942" s="330">
        <v>9008028</v>
      </c>
      <c r="B942" s="331" t="s">
        <v>12657</v>
      </c>
      <c r="C942" s="332" t="s">
        <v>14</v>
      </c>
      <c r="D942" s="333">
        <v>1020.99</v>
      </c>
    </row>
    <row r="943" spans="1:4" outlineLevel="1">
      <c r="A943" s="330">
        <v>9008029</v>
      </c>
      <c r="B943" s="331" t="s">
        <v>12658</v>
      </c>
      <c r="C943" s="332" t="s">
        <v>14</v>
      </c>
      <c r="D943" s="333">
        <v>1136.58</v>
      </c>
    </row>
    <row r="944" spans="1:4" ht="23.25">
      <c r="A944" s="330">
        <v>9008031</v>
      </c>
      <c r="B944" s="331" t="s">
        <v>12659</v>
      </c>
      <c r="C944" s="332" t="s">
        <v>14</v>
      </c>
      <c r="D944" s="333">
        <v>525.45000000000005</v>
      </c>
    </row>
    <row r="945" spans="1:4" ht="23.25" outlineLevel="1">
      <c r="A945" s="330">
        <v>9008046</v>
      </c>
      <c r="B945" s="331" t="s">
        <v>451</v>
      </c>
      <c r="C945" s="332" t="s">
        <v>14</v>
      </c>
      <c r="D945" s="333">
        <v>1410.14</v>
      </c>
    </row>
    <row r="946" spans="1:4" ht="23.25" outlineLevel="1">
      <c r="A946" s="330">
        <v>9008047</v>
      </c>
      <c r="B946" s="331" t="s">
        <v>12660</v>
      </c>
      <c r="C946" s="332" t="s">
        <v>14</v>
      </c>
      <c r="D946" s="333">
        <v>1410.14</v>
      </c>
    </row>
    <row r="947" spans="1:4" ht="23.25" outlineLevel="1">
      <c r="A947" s="330">
        <v>9008048</v>
      </c>
      <c r="B947" s="331" t="s">
        <v>462</v>
      </c>
      <c r="C947" s="332" t="s">
        <v>14</v>
      </c>
      <c r="D947" s="333">
        <v>1401</v>
      </c>
    </row>
    <row r="948" spans="1:4" ht="23.25" outlineLevel="1">
      <c r="A948" s="330">
        <v>9008050</v>
      </c>
      <c r="B948" s="331" t="s">
        <v>452</v>
      </c>
      <c r="C948" s="332" t="s">
        <v>14</v>
      </c>
      <c r="D948" s="333">
        <v>2589.17</v>
      </c>
    </row>
    <row r="949" spans="1:4" ht="23.25">
      <c r="A949" s="330">
        <v>9008052</v>
      </c>
      <c r="B949" s="331" t="s">
        <v>12661</v>
      </c>
      <c r="C949" s="332" t="s">
        <v>14</v>
      </c>
      <c r="D949" s="333">
        <v>2412.94</v>
      </c>
    </row>
    <row r="950" spans="1:4" ht="23.25" outlineLevel="1">
      <c r="A950" s="330">
        <v>9008053</v>
      </c>
      <c r="B950" s="331" t="s">
        <v>12662</v>
      </c>
      <c r="C950" s="332" t="s">
        <v>14</v>
      </c>
      <c r="D950" s="333">
        <v>2535.6799999999998</v>
      </c>
    </row>
    <row r="951" spans="1:4" ht="23.25" outlineLevel="1">
      <c r="A951" s="330">
        <v>9008055</v>
      </c>
      <c r="B951" s="331" t="s">
        <v>461</v>
      </c>
      <c r="C951" s="332" t="s">
        <v>14</v>
      </c>
      <c r="D951" s="333">
        <v>2529.36</v>
      </c>
    </row>
    <row r="952" spans="1:4" ht="23.25" outlineLevel="1">
      <c r="A952" s="330">
        <v>9008056</v>
      </c>
      <c r="B952" s="331" t="s">
        <v>12663</v>
      </c>
      <c r="C952" s="332" t="s">
        <v>14</v>
      </c>
      <c r="D952" s="333">
        <v>4373.7299999999996</v>
      </c>
    </row>
    <row r="953" spans="1:4" ht="23.25" outlineLevel="1">
      <c r="A953" s="330">
        <v>9008058</v>
      </c>
      <c r="B953" s="331" t="s">
        <v>12664</v>
      </c>
      <c r="C953" s="332" t="s">
        <v>14</v>
      </c>
      <c r="D953" s="333">
        <v>4456.1000000000004</v>
      </c>
    </row>
    <row r="954" spans="1:4" ht="23.25">
      <c r="A954" s="330">
        <v>9008080</v>
      </c>
      <c r="B954" s="331" t="s">
        <v>12665</v>
      </c>
      <c r="C954" s="332" t="s">
        <v>14</v>
      </c>
      <c r="D954" s="333">
        <v>849.23</v>
      </c>
    </row>
    <row r="955" spans="1:4" ht="23.25" outlineLevel="1">
      <c r="A955" s="330">
        <v>9008081</v>
      </c>
      <c r="B955" s="331" t="s">
        <v>12666</v>
      </c>
      <c r="C955" s="332" t="s">
        <v>14</v>
      </c>
      <c r="D955" s="333">
        <v>718.89</v>
      </c>
    </row>
    <row r="956" spans="1:4" ht="23.25" outlineLevel="1">
      <c r="A956" s="330">
        <v>9008082</v>
      </c>
      <c r="B956" s="331" t="s">
        <v>12667</v>
      </c>
      <c r="C956" s="332" t="s">
        <v>14</v>
      </c>
      <c r="D956" s="333">
        <v>717.15</v>
      </c>
    </row>
    <row r="957" spans="1:4" ht="23.25" outlineLevel="1">
      <c r="A957" s="330">
        <v>9008083</v>
      </c>
      <c r="B957" s="331" t="s">
        <v>12668</v>
      </c>
      <c r="C957" s="332" t="s">
        <v>14</v>
      </c>
      <c r="D957" s="333">
        <v>584.73</v>
      </c>
    </row>
    <row r="958" spans="1:4" ht="23.25" outlineLevel="1">
      <c r="A958" s="330">
        <v>9008085</v>
      </c>
      <c r="B958" s="331" t="s">
        <v>12669</v>
      </c>
      <c r="C958" s="332" t="s">
        <v>14</v>
      </c>
      <c r="D958" s="333">
        <v>940.65</v>
      </c>
    </row>
    <row r="959" spans="1:4" ht="23.25">
      <c r="A959" s="330">
        <v>9008086</v>
      </c>
      <c r="B959" s="331" t="s">
        <v>12670</v>
      </c>
      <c r="C959" s="332" t="s">
        <v>14</v>
      </c>
      <c r="D959" s="333">
        <v>1041.2</v>
      </c>
    </row>
    <row r="960" spans="1:4" ht="23.25" outlineLevel="1">
      <c r="A960" s="330">
        <v>9008090</v>
      </c>
      <c r="B960" s="331" t="s">
        <v>12671</v>
      </c>
      <c r="C960" s="332" t="s">
        <v>14</v>
      </c>
      <c r="D960" s="333">
        <v>1436.59</v>
      </c>
    </row>
    <row r="961" spans="1:4" outlineLevel="1">
      <c r="A961" s="330">
        <v>9009000</v>
      </c>
      <c r="B961" s="331" t="s">
        <v>12672</v>
      </c>
      <c r="C961" s="332" t="s">
        <v>12031</v>
      </c>
      <c r="D961" s="333" t="s">
        <v>12031</v>
      </c>
    </row>
    <row r="962" spans="1:4" outlineLevel="1">
      <c r="A962" s="330">
        <v>9009035</v>
      </c>
      <c r="B962" s="331" t="s">
        <v>12673</v>
      </c>
      <c r="C962" s="332" t="s">
        <v>14</v>
      </c>
      <c r="D962" s="333">
        <v>1500.11</v>
      </c>
    </row>
    <row r="963" spans="1:4" outlineLevel="1">
      <c r="A963" s="330">
        <v>9009037</v>
      </c>
      <c r="B963" s="331" t="s">
        <v>12674</v>
      </c>
      <c r="C963" s="332" t="s">
        <v>14</v>
      </c>
      <c r="D963" s="333">
        <v>728.36</v>
      </c>
    </row>
    <row r="964" spans="1:4">
      <c r="A964" s="330">
        <v>9009038</v>
      </c>
      <c r="B964" s="331" t="s">
        <v>12675</v>
      </c>
      <c r="C964" s="332" t="s">
        <v>14</v>
      </c>
      <c r="D964" s="333">
        <v>179.52</v>
      </c>
    </row>
    <row r="965" spans="1:4" outlineLevel="1">
      <c r="A965" s="330">
        <v>9009039</v>
      </c>
      <c r="B965" s="331" t="s">
        <v>12676</v>
      </c>
      <c r="C965" s="332" t="s">
        <v>14</v>
      </c>
      <c r="D965" s="333">
        <v>232.61</v>
      </c>
    </row>
    <row r="966" spans="1:4" outlineLevel="1">
      <c r="A966" s="330">
        <v>9009040</v>
      </c>
      <c r="B966" s="331" t="s">
        <v>21576</v>
      </c>
      <c r="C966" s="332" t="s">
        <v>14</v>
      </c>
      <c r="D966" s="333">
        <v>204.09</v>
      </c>
    </row>
    <row r="967" spans="1:4" outlineLevel="1">
      <c r="A967" s="330">
        <v>9009043</v>
      </c>
      <c r="B967" s="331" t="s">
        <v>12677</v>
      </c>
      <c r="C967" s="332" t="s">
        <v>14</v>
      </c>
      <c r="D967" s="333">
        <v>272.72000000000003</v>
      </c>
    </row>
    <row r="968" spans="1:4" ht="23.25" outlineLevel="1">
      <c r="A968" s="330">
        <v>9009044</v>
      </c>
      <c r="B968" s="331" t="s">
        <v>12678</v>
      </c>
      <c r="C968" s="332" t="s">
        <v>14</v>
      </c>
      <c r="D968" s="333">
        <v>417.8</v>
      </c>
    </row>
    <row r="969" spans="1:4" ht="23.25" outlineLevel="1">
      <c r="A969" s="330">
        <v>9009050</v>
      </c>
      <c r="B969" s="331" t="s">
        <v>12679</v>
      </c>
      <c r="C969" s="332" t="s">
        <v>14</v>
      </c>
      <c r="D969" s="333">
        <v>248.44</v>
      </c>
    </row>
    <row r="970" spans="1:4" ht="23.25" outlineLevel="1">
      <c r="A970" s="330">
        <v>9009051</v>
      </c>
      <c r="B970" s="331" t="s">
        <v>12680</v>
      </c>
      <c r="C970" s="332" t="s">
        <v>14</v>
      </c>
      <c r="D970" s="333">
        <v>218.63</v>
      </c>
    </row>
    <row r="971" spans="1:4" ht="34.5">
      <c r="A971" s="330">
        <v>9009052</v>
      </c>
      <c r="B971" s="331" t="s">
        <v>12681</v>
      </c>
      <c r="C971" s="332" t="s">
        <v>14</v>
      </c>
      <c r="D971" s="333">
        <v>260.13</v>
      </c>
    </row>
    <row r="972" spans="1:4" ht="23.25" outlineLevel="1">
      <c r="A972" s="330">
        <v>9009053</v>
      </c>
      <c r="B972" s="331" t="s">
        <v>12682</v>
      </c>
      <c r="C972" s="332" t="s">
        <v>14</v>
      </c>
      <c r="D972" s="333">
        <v>278.8</v>
      </c>
    </row>
    <row r="973" spans="1:4" ht="23.25" outlineLevel="1">
      <c r="A973" s="330">
        <v>9009056</v>
      </c>
      <c r="B973" s="331" t="s">
        <v>31176</v>
      </c>
      <c r="C973" s="332" t="s">
        <v>14</v>
      </c>
      <c r="D973" s="333">
        <v>246.87</v>
      </c>
    </row>
    <row r="974" spans="1:4" ht="23.25" outlineLevel="1">
      <c r="A974" s="330">
        <v>9009057</v>
      </c>
      <c r="B974" s="331" t="s">
        <v>12683</v>
      </c>
      <c r="C974" s="332" t="s">
        <v>14</v>
      </c>
      <c r="D974" s="333">
        <v>496.52</v>
      </c>
    </row>
    <row r="975" spans="1:4" outlineLevel="1">
      <c r="A975" s="330">
        <v>9009075</v>
      </c>
      <c r="B975" s="331" t="s">
        <v>12684</v>
      </c>
      <c r="C975" s="332" t="s">
        <v>14</v>
      </c>
      <c r="D975" s="333">
        <v>294.70999999999998</v>
      </c>
    </row>
    <row r="976" spans="1:4" ht="34.5" outlineLevel="1">
      <c r="A976" s="330">
        <v>9009076</v>
      </c>
      <c r="B976" s="331" t="s">
        <v>12685</v>
      </c>
      <c r="C976" s="332" t="s">
        <v>14</v>
      </c>
      <c r="D976" s="333">
        <v>335.79</v>
      </c>
    </row>
    <row r="977" spans="1:4" ht="45.75" outlineLevel="1">
      <c r="A977" s="330">
        <v>9009088</v>
      </c>
      <c r="B977" s="331" t="s">
        <v>12686</v>
      </c>
      <c r="C977" s="332" t="s">
        <v>14</v>
      </c>
      <c r="D977" s="333">
        <v>380.43</v>
      </c>
    </row>
    <row r="978" spans="1:4" ht="23.25">
      <c r="A978" s="330">
        <v>9009102</v>
      </c>
      <c r="B978" s="331" t="s">
        <v>29718</v>
      </c>
      <c r="C978" s="332" t="s">
        <v>14</v>
      </c>
      <c r="D978" s="333">
        <v>89.48</v>
      </c>
    </row>
    <row r="979" spans="1:4" ht="23.25" outlineLevel="1">
      <c r="A979" s="330">
        <v>9009104</v>
      </c>
      <c r="B979" s="331" t="s">
        <v>29719</v>
      </c>
      <c r="C979" s="332" t="s">
        <v>14</v>
      </c>
      <c r="D979" s="333">
        <v>115.09</v>
      </c>
    </row>
    <row r="980" spans="1:4" ht="23.25" outlineLevel="1">
      <c r="A980" s="330">
        <v>9009106</v>
      </c>
      <c r="B980" s="331" t="s">
        <v>31177</v>
      </c>
      <c r="C980" s="332" t="s">
        <v>14</v>
      </c>
      <c r="D980" s="333">
        <v>44.15</v>
      </c>
    </row>
    <row r="981" spans="1:4" ht="23.25" outlineLevel="1">
      <c r="A981" s="330">
        <v>9009107</v>
      </c>
      <c r="B981" s="331" t="s">
        <v>31178</v>
      </c>
      <c r="C981" s="332" t="s">
        <v>14</v>
      </c>
      <c r="D981" s="333">
        <v>246.87</v>
      </c>
    </row>
    <row r="982" spans="1:4" outlineLevel="1">
      <c r="A982" s="330">
        <v>9009111</v>
      </c>
      <c r="B982" s="331" t="s">
        <v>21577</v>
      </c>
      <c r="C982" s="332" t="s">
        <v>14</v>
      </c>
      <c r="D982" s="333">
        <v>60.37</v>
      </c>
    </row>
    <row r="983" spans="1:4" outlineLevel="1">
      <c r="A983" s="330">
        <v>9009112</v>
      </c>
      <c r="B983" s="331" t="s">
        <v>21578</v>
      </c>
      <c r="C983" s="332" t="s">
        <v>14</v>
      </c>
      <c r="D983" s="333">
        <v>281.49</v>
      </c>
    </row>
    <row r="984" spans="1:4" ht="23.25" outlineLevel="1">
      <c r="A984" s="330">
        <v>9009114</v>
      </c>
      <c r="B984" s="331" t="s">
        <v>29720</v>
      </c>
      <c r="C984" s="332" t="s">
        <v>14</v>
      </c>
      <c r="D984" s="333">
        <v>225.77</v>
      </c>
    </row>
    <row r="985" spans="1:4" ht="23.25">
      <c r="A985" s="330">
        <v>9009117</v>
      </c>
      <c r="B985" s="331" t="s">
        <v>29721</v>
      </c>
      <c r="C985" s="332" t="s">
        <v>14</v>
      </c>
      <c r="D985" s="333">
        <v>220.74</v>
      </c>
    </row>
    <row r="986" spans="1:4" ht="23.25" outlineLevel="1">
      <c r="A986" s="330">
        <v>9009118</v>
      </c>
      <c r="B986" s="331" t="s">
        <v>29722</v>
      </c>
      <c r="C986" s="332" t="s">
        <v>14</v>
      </c>
      <c r="D986" s="333">
        <v>167.22</v>
      </c>
    </row>
    <row r="987" spans="1:4" ht="23.25" outlineLevel="1">
      <c r="A987" s="330">
        <v>9009121</v>
      </c>
      <c r="B987" s="331" t="s">
        <v>21579</v>
      </c>
      <c r="C987" s="332" t="s">
        <v>14</v>
      </c>
      <c r="D987" s="333">
        <v>168.83</v>
      </c>
    </row>
    <row r="988" spans="1:4" outlineLevel="1">
      <c r="A988" s="330">
        <v>9010000</v>
      </c>
      <c r="B988" s="331" t="s">
        <v>12687</v>
      </c>
      <c r="C988" s="332" t="s">
        <v>12031</v>
      </c>
      <c r="D988" s="333" t="s">
        <v>12031</v>
      </c>
    </row>
    <row r="989" spans="1:4" ht="23.25" outlineLevel="1">
      <c r="A989" s="330">
        <v>9010023</v>
      </c>
      <c r="B989" s="331" t="s">
        <v>12688</v>
      </c>
      <c r="C989" s="332" t="s">
        <v>14</v>
      </c>
      <c r="D989" s="333">
        <v>383.87</v>
      </c>
    </row>
    <row r="990" spans="1:4">
      <c r="A990" s="330">
        <v>9010024</v>
      </c>
      <c r="B990" s="331" t="s">
        <v>12689</v>
      </c>
      <c r="C990" s="332" t="s">
        <v>14</v>
      </c>
      <c r="D990" s="333">
        <v>703.58</v>
      </c>
    </row>
    <row r="991" spans="1:4" ht="23.25" outlineLevel="1">
      <c r="A991" s="330">
        <v>9010028</v>
      </c>
      <c r="B991" s="331" t="s">
        <v>12690</v>
      </c>
      <c r="C991" s="332" t="s">
        <v>14</v>
      </c>
      <c r="D991" s="333">
        <v>90.89</v>
      </c>
    </row>
    <row r="992" spans="1:4" ht="23.25" outlineLevel="1">
      <c r="A992" s="330">
        <v>9010031</v>
      </c>
      <c r="B992" s="331" t="s">
        <v>12691</v>
      </c>
      <c r="C992" s="332" t="s">
        <v>14</v>
      </c>
      <c r="D992" s="333">
        <v>572.6</v>
      </c>
    </row>
    <row r="993" spans="1:4" outlineLevel="1">
      <c r="A993" s="330">
        <v>9010032</v>
      </c>
      <c r="B993" s="331" t="s">
        <v>29723</v>
      </c>
      <c r="C993" s="332" t="s">
        <v>14</v>
      </c>
      <c r="D993" s="333">
        <v>39.549999999999997</v>
      </c>
    </row>
    <row r="994" spans="1:4" ht="23.25" outlineLevel="1">
      <c r="A994" s="330">
        <v>9010033</v>
      </c>
      <c r="B994" s="331" t="s">
        <v>21580</v>
      </c>
      <c r="C994" s="332" t="s">
        <v>14</v>
      </c>
      <c r="D994" s="333">
        <v>1363.04</v>
      </c>
    </row>
    <row r="995" spans="1:4">
      <c r="A995" s="330">
        <v>9010050</v>
      </c>
      <c r="B995" s="331" t="s">
        <v>12692</v>
      </c>
      <c r="C995" s="332" t="s">
        <v>14</v>
      </c>
      <c r="D995" s="333">
        <v>1328.92</v>
      </c>
    </row>
    <row r="996" spans="1:4" outlineLevel="1">
      <c r="A996" s="330">
        <v>9010053</v>
      </c>
      <c r="B996" s="331" t="s">
        <v>12693</v>
      </c>
      <c r="C996" s="332" t="s">
        <v>14</v>
      </c>
      <c r="D996" s="333">
        <v>1759.65</v>
      </c>
    </row>
    <row r="997" spans="1:4" outlineLevel="1">
      <c r="A997" s="330">
        <v>9010054</v>
      </c>
      <c r="B997" s="331" t="s">
        <v>12694</v>
      </c>
      <c r="C997" s="332" t="s">
        <v>14</v>
      </c>
      <c r="D997" s="333">
        <v>195.25</v>
      </c>
    </row>
    <row r="998" spans="1:4" outlineLevel="1">
      <c r="A998" s="330">
        <v>9010055</v>
      </c>
      <c r="B998" s="331" t="s">
        <v>12695</v>
      </c>
      <c r="C998" s="332" t="s">
        <v>14</v>
      </c>
      <c r="D998" s="333">
        <v>111.45</v>
      </c>
    </row>
    <row r="999" spans="1:4" ht="23.25" outlineLevel="1">
      <c r="A999" s="330">
        <v>9010056</v>
      </c>
      <c r="B999" s="331" t="s">
        <v>21581</v>
      </c>
      <c r="C999" s="332" t="s">
        <v>14</v>
      </c>
      <c r="D999" s="333">
        <v>44.15</v>
      </c>
    </row>
    <row r="1000" spans="1:4">
      <c r="A1000" s="330">
        <v>9010058</v>
      </c>
      <c r="B1000" s="331" t="s">
        <v>12696</v>
      </c>
      <c r="C1000" s="332" t="s">
        <v>14</v>
      </c>
      <c r="D1000" s="333">
        <v>166.52</v>
      </c>
    </row>
    <row r="1001" spans="1:4" outlineLevel="1">
      <c r="A1001" s="330">
        <v>9010062</v>
      </c>
      <c r="B1001" s="331" t="s">
        <v>12697</v>
      </c>
      <c r="C1001" s="332" t="s">
        <v>14</v>
      </c>
      <c r="D1001" s="333">
        <v>126.97</v>
      </c>
    </row>
    <row r="1002" spans="1:4" outlineLevel="1">
      <c r="A1002" s="330">
        <v>9010063</v>
      </c>
      <c r="B1002" s="331" t="s">
        <v>12698</v>
      </c>
      <c r="C1002" s="332" t="s">
        <v>14</v>
      </c>
      <c r="D1002" s="333">
        <v>196.47</v>
      </c>
    </row>
    <row r="1003" spans="1:4" outlineLevel="1">
      <c r="A1003" s="330">
        <v>9010066</v>
      </c>
      <c r="B1003" s="331" t="s">
        <v>12699</v>
      </c>
      <c r="C1003" s="332" t="s">
        <v>14</v>
      </c>
      <c r="D1003" s="333">
        <v>216.3</v>
      </c>
    </row>
    <row r="1004" spans="1:4" outlineLevel="1">
      <c r="A1004" s="330">
        <v>9010071</v>
      </c>
      <c r="B1004" s="331" t="s">
        <v>12700</v>
      </c>
      <c r="C1004" s="332" t="s">
        <v>14</v>
      </c>
      <c r="D1004" s="333">
        <v>79.52</v>
      </c>
    </row>
    <row r="1005" spans="1:4">
      <c r="A1005" s="330">
        <v>9010072</v>
      </c>
      <c r="B1005" s="331" t="s">
        <v>21582</v>
      </c>
      <c r="C1005" s="332" t="s">
        <v>14</v>
      </c>
      <c r="D1005" s="333">
        <v>217.98</v>
      </c>
    </row>
    <row r="1006" spans="1:4" outlineLevel="1">
      <c r="A1006" s="330">
        <v>9010074</v>
      </c>
      <c r="B1006" s="331" t="s">
        <v>12701</v>
      </c>
      <c r="C1006" s="332" t="s">
        <v>14</v>
      </c>
      <c r="D1006" s="333">
        <v>45106.89</v>
      </c>
    </row>
    <row r="1007" spans="1:4" outlineLevel="1">
      <c r="A1007" s="330">
        <v>9010075</v>
      </c>
      <c r="B1007" s="331" t="s">
        <v>12702</v>
      </c>
      <c r="C1007" s="332" t="s">
        <v>14</v>
      </c>
      <c r="D1007" s="333">
        <v>23671.79</v>
      </c>
    </row>
    <row r="1008" spans="1:4" outlineLevel="1">
      <c r="A1008" s="330">
        <v>9010077</v>
      </c>
      <c r="B1008" s="331" t="s">
        <v>12703</v>
      </c>
      <c r="C1008" s="332" t="s">
        <v>14</v>
      </c>
      <c r="D1008" s="333">
        <v>24017.34</v>
      </c>
    </row>
    <row r="1009" spans="1:4" ht="23.25" outlineLevel="1">
      <c r="A1009" s="330">
        <v>9010078</v>
      </c>
      <c r="B1009" s="331" t="s">
        <v>39599</v>
      </c>
      <c r="C1009" s="332" t="s">
        <v>14</v>
      </c>
      <c r="D1009" s="333">
        <v>5932.39</v>
      </c>
    </row>
    <row r="1010" spans="1:4" ht="23.25">
      <c r="A1010" s="330">
        <v>9010079</v>
      </c>
      <c r="B1010" s="331" t="s">
        <v>39600</v>
      </c>
      <c r="C1010" s="332" t="s">
        <v>14</v>
      </c>
      <c r="D1010" s="333">
        <v>13217.62</v>
      </c>
    </row>
    <row r="1011" spans="1:4" ht="23.25" outlineLevel="1">
      <c r="A1011" s="330">
        <v>9010082</v>
      </c>
      <c r="B1011" s="331" t="s">
        <v>39601</v>
      </c>
      <c r="C1011" s="332" t="s">
        <v>14</v>
      </c>
      <c r="D1011" s="333">
        <v>74637.440000000002</v>
      </c>
    </row>
    <row r="1012" spans="1:4" ht="23.25" outlineLevel="1">
      <c r="A1012" s="330">
        <v>9010085</v>
      </c>
      <c r="B1012" s="331" t="s">
        <v>39602</v>
      </c>
      <c r="C1012" s="332" t="s">
        <v>14</v>
      </c>
      <c r="D1012" s="333">
        <v>125523</v>
      </c>
    </row>
    <row r="1013" spans="1:4" ht="23.25" outlineLevel="1">
      <c r="A1013" s="330">
        <v>9010086</v>
      </c>
      <c r="B1013" s="331" t="s">
        <v>39603</v>
      </c>
      <c r="C1013" s="332" t="s">
        <v>14</v>
      </c>
      <c r="D1013" s="333">
        <v>148423.16</v>
      </c>
    </row>
    <row r="1014" spans="1:4" ht="23.25" outlineLevel="1">
      <c r="A1014" s="330">
        <v>9010089</v>
      </c>
      <c r="B1014" s="331" t="s">
        <v>39604</v>
      </c>
      <c r="C1014" s="332" t="s">
        <v>14</v>
      </c>
      <c r="D1014" s="333">
        <v>208905.97</v>
      </c>
    </row>
    <row r="1015" spans="1:4" ht="23.25">
      <c r="A1015" s="330">
        <v>9010090</v>
      </c>
      <c r="B1015" s="331" t="s">
        <v>39605</v>
      </c>
      <c r="C1015" s="332" t="s">
        <v>14</v>
      </c>
      <c r="D1015" s="333">
        <v>238756.78</v>
      </c>
    </row>
    <row r="1016" spans="1:4" ht="34.5" outlineLevel="1">
      <c r="A1016" s="330">
        <v>9010106</v>
      </c>
      <c r="B1016" s="331" t="s">
        <v>29724</v>
      </c>
      <c r="C1016" s="332" t="s">
        <v>14</v>
      </c>
      <c r="D1016" s="333">
        <v>897.71</v>
      </c>
    </row>
    <row r="1017" spans="1:4" ht="23.25" outlineLevel="1">
      <c r="A1017" s="330">
        <v>9010112</v>
      </c>
      <c r="B1017" s="331" t="s">
        <v>39606</v>
      </c>
      <c r="C1017" s="332" t="s">
        <v>14</v>
      </c>
      <c r="D1017" s="333">
        <v>105125.29</v>
      </c>
    </row>
    <row r="1018" spans="1:4" ht="23.25" outlineLevel="1">
      <c r="A1018" s="330">
        <v>9010113</v>
      </c>
      <c r="B1018" s="331" t="s">
        <v>39607</v>
      </c>
      <c r="C1018" s="332" t="s">
        <v>14</v>
      </c>
      <c r="D1018" s="333">
        <v>149283.13</v>
      </c>
    </row>
    <row r="1019" spans="1:4" outlineLevel="1">
      <c r="A1019" s="330">
        <v>9011000</v>
      </c>
      <c r="B1019" s="331" t="s">
        <v>12704</v>
      </c>
      <c r="C1019" s="332" t="s">
        <v>12031</v>
      </c>
      <c r="D1019" s="333" t="s">
        <v>12031</v>
      </c>
    </row>
    <row r="1020" spans="1:4">
      <c r="A1020" s="330">
        <v>9011005</v>
      </c>
      <c r="B1020" s="331" t="s">
        <v>388</v>
      </c>
      <c r="C1020" s="332" t="s">
        <v>14</v>
      </c>
      <c r="D1020" s="333">
        <v>780.33</v>
      </c>
    </row>
    <row r="1021" spans="1:4" outlineLevel="1">
      <c r="A1021" s="330">
        <v>9011014</v>
      </c>
      <c r="B1021" s="331" t="s">
        <v>12705</v>
      </c>
      <c r="C1021" s="332" t="s">
        <v>14</v>
      </c>
      <c r="D1021" s="333">
        <v>171.21</v>
      </c>
    </row>
    <row r="1022" spans="1:4" ht="23.25" outlineLevel="1">
      <c r="A1022" s="330">
        <v>9011015</v>
      </c>
      <c r="B1022" s="331" t="s">
        <v>12706</v>
      </c>
      <c r="C1022" s="332" t="s">
        <v>14</v>
      </c>
      <c r="D1022" s="333">
        <v>107.44</v>
      </c>
    </row>
    <row r="1023" spans="1:4" outlineLevel="1">
      <c r="A1023" s="330">
        <v>9011017</v>
      </c>
      <c r="B1023" s="331" t="s">
        <v>12707</v>
      </c>
      <c r="C1023" s="332" t="s">
        <v>14</v>
      </c>
      <c r="D1023" s="333">
        <v>223.79</v>
      </c>
    </row>
    <row r="1024" spans="1:4" outlineLevel="1">
      <c r="A1024" s="330">
        <v>9011018</v>
      </c>
      <c r="B1024" s="331" t="s">
        <v>12708</v>
      </c>
      <c r="C1024" s="332" t="s">
        <v>14</v>
      </c>
      <c r="D1024" s="333">
        <v>300.32</v>
      </c>
    </row>
    <row r="1025" spans="1:4">
      <c r="A1025" s="330">
        <v>9011040</v>
      </c>
      <c r="B1025" s="331" t="s">
        <v>12709</v>
      </c>
      <c r="C1025" s="332" t="s">
        <v>13</v>
      </c>
      <c r="D1025" s="333">
        <v>13.72</v>
      </c>
    </row>
    <row r="1026" spans="1:4" outlineLevel="1">
      <c r="A1026" s="330">
        <v>9011041</v>
      </c>
      <c r="B1026" s="331" t="s">
        <v>21355</v>
      </c>
      <c r="C1026" s="332" t="s">
        <v>13</v>
      </c>
      <c r="D1026" s="333">
        <v>16.690000000000001</v>
      </c>
    </row>
    <row r="1027" spans="1:4" outlineLevel="1">
      <c r="A1027" s="330">
        <v>9011050</v>
      </c>
      <c r="B1027" s="331" t="s">
        <v>12710</v>
      </c>
      <c r="C1027" s="332" t="s">
        <v>14</v>
      </c>
      <c r="D1027" s="333">
        <v>691.42</v>
      </c>
    </row>
    <row r="1028" spans="1:4" ht="34.5" customHeight="1" outlineLevel="1">
      <c r="A1028" s="330">
        <v>9011051</v>
      </c>
      <c r="B1028" s="331" t="s">
        <v>12711</v>
      </c>
      <c r="C1028" s="332" t="s">
        <v>13</v>
      </c>
      <c r="D1028" s="333">
        <v>60.72</v>
      </c>
    </row>
    <row r="1029" spans="1:4" outlineLevel="1">
      <c r="A1029" s="330">
        <v>9011053</v>
      </c>
      <c r="B1029" s="331" t="s">
        <v>12712</v>
      </c>
      <c r="C1029" s="332" t="s">
        <v>13</v>
      </c>
      <c r="D1029" s="333">
        <v>87.91</v>
      </c>
    </row>
    <row r="1030" spans="1:4">
      <c r="A1030" s="330">
        <v>9011054</v>
      </c>
      <c r="B1030" s="331" t="s">
        <v>12713</v>
      </c>
      <c r="C1030" s="332" t="s">
        <v>13</v>
      </c>
      <c r="D1030" s="333">
        <v>106.51</v>
      </c>
    </row>
    <row r="1031" spans="1:4" outlineLevel="1">
      <c r="A1031" s="330">
        <v>9011061</v>
      </c>
      <c r="B1031" s="331" t="s">
        <v>12714</v>
      </c>
      <c r="C1031" s="332" t="s">
        <v>14</v>
      </c>
      <c r="D1031" s="333">
        <v>129.76</v>
      </c>
    </row>
    <row r="1032" spans="1:4" outlineLevel="1">
      <c r="A1032" s="330">
        <v>9011090</v>
      </c>
      <c r="B1032" s="331" t="s">
        <v>12715</v>
      </c>
      <c r="C1032" s="332" t="s">
        <v>14</v>
      </c>
      <c r="D1032" s="333">
        <v>1326.79</v>
      </c>
    </row>
    <row r="1033" spans="1:4" outlineLevel="1">
      <c r="A1033" s="330">
        <v>9011091</v>
      </c>
      <c r="B1033" s="331" t="s">
        <v>12716</v>
      </c>
      <c r="C1033" s="332" t="s">
        <v>14</v>
      </c>
      <c r="D1033" s="333">
        <v>460.27</v>
      </c>
    </row>
    <row r="1034" spans="1:4" outlineLevel="1">
      <c r="A1034" s="330">
        <v>9011094</v>
      </c>
      <c r="B1034" s="331" t="s">
        <v>12717</v>
      </c>
      <c r="C1034" s="332" t="s">
        <v>13</v>
      </c>
      <c r="D1034" s="333">
        <v>38.630000000000003</v>
      </c>
    </row>
    <row r="1035" spans="1:4">
      <c r="A1035" s="330">
        <v>9011095</v>
      </c>
      <c r="B1035" s="331" t="s">
        <v>12718</v>
      </c>
      <c r="C1035" s="332" t="s">
        <v>13</v>
      </c>
      <c r="D1035" s="333">
        <v>28.61</v>
      </c>
    </row>
    <row r="1036" spans="1:4" outlineLevel="1">
      <c r="A1036" s="330">
        <v>9012000</v>
      </c>
      <c r="B1036" s="331" t="s">
        <v>12719</v>
      </c>
      <c r="C1036" s="332" t="s">
        <v>12031</v>
      </c>
      <c r="D1036" s="333" t="s">
        <v>12031</v>
      </c>
    </row>
    <row r="1037" spans="1:4" ht="23.25" outlineLevel="1">
      <c r="A1037" s="330">
        <v>9012050</v>
      </c>
      <c r="B1037" s="331" t="s">
        <v>12720</v>
      </c>
      <c r="C1037" s="332" t="s">
        <v>14</v>
      </c>
      <c r="D1037" s="333">
        <v>2646.45</v>
      </c>
    </row>
    <row r="1038" spans="1:4" outlineLevel="1">
      <c r="A1038" s="330">
        <v>9012051</v>
      </c>
      <c r="B1038" s="331" t="s">
        <v>12721</v>
      </c>
      <c r="C1038" s="332" t="s">
        <v>14</v>
      </c>
      <c r="D1038" s="333">
        <v>2721.01</v>
      </c>
    </row>
    <row r="1039" spans="1:4" outlineLevel="1">
      <c r="A1039" s="330">
        <v>9012052</v>
      </c>
      <c r="B1039" s="331" t="s">
        <v>12722</v>
      </c>
      <c r="C1039" s="332" t="s">
        <v>14</v>
      </c>
      <c r="D1039" s="333">
        <v>2991.38</v>
      </c>
    </row>
    <row r="1040" spans="1:4">
      <c r="A1040" s="330">
        <v>9012053</v>
      </c>
      <c r="B1040" s="331" t="s">
        <v>12723</v>
      </c>
      <c r="C1040" s="332" t="s">
        <v>14</v>
      </c>
      <c r="D1040" s="333">
        <v>1583.7</v>
      </c>
    </row>
    <row r="1041" spans="1:4" outlineLevel="1">
      <c r="A1041" s="330">
        <v>9012054</v>
      </c>
      <c r="B1041" s="331" t="s">
        <v>12724</v>
      </c>
      <c r="C1041" s="332" t="s">
        <v>14</v>
      </c>
      <c r="D1041" s="333">
        <v>4370.4799999999996</v>
      </c>
    </row>
    <row r="1042" spans="1:4" outlineLevel="1">
      <c r="A1042" s="330">
        <v>9013000</v>
      </c>
      <c r="B1042" s="331" t="s">
        <v>12725</v>
      </c>
      <c r="C1042" s="332" t="s">
        <v>12031</v>
      </c>
      <c r="D1042" s="333" t="s">
        <v>12031</v>
      </c>
    </row>
    <row r="1043" spans="1:4" outlineLevel="1">
      <c r="A1043" s="330">
        <v>9013005</v>
      </c>
      <c r="B1043" s="331" t="s">
        <v>12726</v>
      </c>
      <c r="C1043" s="332" t="s">
        <v>13</v>
      </c>
      <c r="D1043" s="333">
        <v>72.56</v>
      </c>
    </row>
    <row r="1044" spans="1:4" outlineLevel="1">
      <c r="A1044" s="330">
        <v>9013007</v>
      </c>
      <c r="B1044" s="331" t="s">
        <v>12727</v>
      </c>
      <c r="C1044" s="332" t="s">
        <v>13</v>
      </c>
      <c r="D1044" s="333">
        <v>54.11</v>
      </c>
    </row>
    <row r="1045" spans="1:4">
      <c r="A1045" s="330">
        <v>9013008</v>
      </c>
      <c r="B1045" s="331" t="s">
        <v>12728</v>
      </c>
      <c r="C1045" s="332" t="s">
        <v>13</v>
      </c>
      <c r="D1045" s="333">
        <v>113.95</v>
      </c>
    </row>
    <row r="1046" spans="1:4" ht="23.25" outlineLevel="1">
      <c r="A1046" s="330">
        <v>9013011</v>
      </c>
      <c r="B1046" s="331" t="s">
        <v>12729</v>
      </c>
      <c r="C1046" s="332" t="s">
        <v>13</v>
      </c>
      <c r="D1046" s="333">
        <v>72.58</v>
      </c>
    </row>
    <row r="1047" spans="1:4" ht="23.25" outlineLevel="1">
      <c r="A1047" s="330">
        <v>9013013</v>
      </c>
      <c r="B1047" s="331" t="s">
        <v>12730</v>
      </c>
      <c r="C1047" s="332" t="s">
        <v>13</v>
      </c>
      <c r="D1047" s="333">
        <v>52.39</v>
      </c>
    </row>
    <row r="1048" spans="1:4" ht="23.25" outlineLevel="1">
      <c r="A1048" s="330">
        <v>9013014</v>
      </c>
      <c r="B1048" s="331" t="s">
        <v>12731</v>
      </c>
      <c r="C1048" s="332" t="s">
        <v>13</v>
      </c>
      <c r="D1048" s="333">
        <v>120.41</v>
      </c>
    </row>
    <row r="1049" spans="1:4" ht="23.25" outlineLevel="1">
      <c r="A1049" s="330">
        <v>9013021</v>
      </c>
      <c r="B1049" s="331" t="s">
        <v>12732</v>
      </c>
      <c r="C1049" s="332" t="s">
        <v>13</v>
      </c>
      <c r="D1049" s="333">
        <v>117.63</v>
      </c>
    </row>
    <row r="1050" spans="1:4" ht="23.25">
      <c r="A1050" s="330">
        <v>9013022</v>
      </c>
      <c r="B1050" s="331" t="s">
        <v>12733</v>
      </c>
      <c r="C1050" s="332" t="s">
        <v>13</v>
      </c>
      <c r="D1050" s="333">
        <v>134.41</v>
      </c>
    </row>
    <row r="1051" spans="1:4" ht="23.25" outlineLevel="1">
      <c r="A1051" s="330">
        <v>9013023</v>
      </c>
      <c r="B1051" s="331" t="s">
        <v>12734</v>
      </c>
      <c r="C1051" s="332" t="s">
        <v>13</v>
      </c>
      <c r="D1051" s="333">
        <v>148.02000000000001</v>
      </c>
    </row>
    <row r="1052" spans="1:4" ht="23.25" outlineLevel="1">
      <c r="A1052" s="330">
        <v>9013024</v>
      </c>
      <c r="B1052" s="331" t="s">
        <v>12735</v>
      </c>
      <c r="C1052" s="332" t="s">
        <v>13</v>
      </c>
      <c r="D1052" s="333">
        <v>166.81</v>
      </c>
    </row>
    <row r="1053" spans="1:4" ht="23.25" outlineLevel="1">
      <c r="A1053" s="330">
        <v>9013025</v>
      </c>
      <c r="B1053" s="331" t="s">
        <v>12736</v>
      </c>
      <c r="C1053" s="332" t="s">
        <v>13</v>
      </c>
      <c r="D1053" s="333">
        <v>175.04</v>
      </c>
    </row>
    <row r="1054" spans="1:4" ht="23.25" outlineLevel="1">
      <c r="A1054" s="330">
        <v>9013026</v>
      </c>
      <c r="B1054" s="331" t="s">
        <v>12737</v>
      </c>
      <c r="C1054" s="332" t="s">
        <v>13</v>
      </c>
      <c r="D1054" s="333">
        <v>205.16</v>
      </c>
    </row>
    <row r="1055" spans="1:4" ht="23.25">
      <c r="A1055" s="330">
        <v>9013027</v>
      </c>
      <c r="B1055" s="331" t="s">
        <v>12738</v>
      </c>
      <c r="C1055" s="332" t="s">
        <v>13</v>
      </c>
      <c r="D1055" s="333">
        <v>219.71</v>
      </c>
    </row>
    <row r="1056" spans="1:4" ht="23.25" outlineLevel="1">
      <c r="A1056" s="330">
        <v>9013031</v>
      </c>
      <c r="B1056" s="331" t="s">
        <v>12739</v>
      </c>
      <c r="C1056" s="332" t="s">
        <v>13</v>
      </c>
      <c r="D1056" s="333">
        <v>194.05</v>
      </c>
    </row>
    <row r="1057" spans="1:4" ht="23.25" outlineLevel="1">
      <c r="A1057" s="330">
        <v>9013032</v>
      </c>
      <c r="B1057" s="331" t="s">
        <v>12740</v>
      </c>
      <c r="C1057" s="332" t="s">
        <v>13</v>
      </c>
      <c r="D1057" s="333">
        <v>217.2</v>
      </c>
    </row>
    <row r="1058" spans="1:4" ht="23.25" outlineLevel="1">
      <c r="A1058" s="330">
        <v>9013033</v>
      </c>
      <c r="B1058" s="331" t="s">
        <v>12741</v>
      </c>
      <c r="C1058" s="332" t="s">
        <v>13</v>
      </c>
      <c r="D1058" s="333">
        <v>241.96</v>
      </c>
    </row>
    <row r="1059" spans="1:4" ht="23.25" outlineLevel="1">
      <c r="A1059" s="330">
        <v>9013034</v>
      </c>
      <c r="B1059" s="331" t="s">
        <v>12742</v>
      </c>
      <c r="C1059" s="332" t="s">
        <v>13</v>
      </c>
      <c r="D1059" s="333">
        <v>260.81</v>
      </c>
    </row>
    <row r="1060" spans="1:4" ht="23.25">
      <c r="A1060" s="330">
        <v>9013035</v>
      </c>
      <c r="B1060" s="331" t="s">
        <v>12743</v>
      </c>
      <c r="C1060" s="332" t="s">
        <v>13</v>
      </c>
      <c r="D1060" s="333">
        <v>304.12</v>
      </c>
    </row>
    <row r="1061" spans="1:4" ht="23.25" customHeight="1" outlineLevel="1">
      <c r="A1061" s="330">
        <v>9013038</v>
      </c>
      <c r="B1061" s="331" t="s">
        <v>12744</v>
      </c>
      <c r="C1061" s="332" t="s">
        <v>13</v>
      </c>
      <c r="D1061" s="333">
        <v>116.36</v>
      </c>
    </row>
    <row r="1062" spans="1:4" ht="23.25" customHeight="1" outlineLevel="1">
      <c r="A1062" s="330">
        <v>9013039</v>
      </c>
      <c r="B1062" s="331" t="s">
        <v>12745</v>
      </c>
      <c r="C1062" s="332" t="s">
        <v>13</v>
      </c>
      <c r="D1062" s="333">
        <v>132.15</v>
      </c>
    </row>
    <row r="1063" spans="1:4" ht="23.25" customHeight="1" outlineLevel="1">
      <c r="A1063" s="330">
        <v>9013040</v>
      </c>
      <c r="B1063" s="331" t="s">
        <v>12746</v>
      </c>
      <c r="C1063" s="332" t="s">
        <v>13</v>
      </c>
      <c r="D1063" s="333">
        <v>146.63999999999999</v>
      </c>
    </row>
    <row r="1064" spans="1:4" ht="23.25" outlineLevel="1">
      <c r="A1064" s="330">
        <v>9013041</v>
      </c>
      <c r="B1064" s="331" t="s">
        <v>12747</v>
      </c>
      <c r="C1064" s="332" t="s">
        <v>13</v>
      </c>
      <c r="D1064" s="333">
        <v>163.91</v>
      </c>
    </row>
    <row r="1065" spans="1:4" ht="23.25" customHeight="1">
      <c r="A1065" s="330">
        <v>9013042</v>
      </c>
      <c r="B1065" s="331" t="s">
        <v>12748</v>
      </c>
      <c r="C1065" s="332" t="s">
        <v>13</v>
      </c>
      <c r="D1065" s="333">
        <v>178.45</v>
      </c>
    </row>
    <row r="1066" spans="1:4" ht="23.25" outlineLevel="1">
      <c r="A1066" s="330">
        <v>9013043</v>
      </c>
      <c r="B1066" s="331" t="s">
        <v>12749</v>
      </c>
      <c r="C1066" s="332" t="s">
        <v>13</v>
      </c>
      <c r="D1066" s="333">
        <v>206.59</v>
      </c>
    </row>
    <row r="1067" spans="1:4" ht="23.25" customHeight="1" outlineLevel="1">
      <c r="A1067" s="330">
        <v>9013044</v>
      </c>
      <c r="B1067" s="331" t="s">
        <v>12750</v>
      </c>
      <c r="C1067" s="332" t="s">
        <v>13</v>
      </c>
      <c r="D1067" s="333">
        <v>221.56</v>
      </c>
    </row>
    <row r="1068" spans="1:4" ht="23.25" outlineLevel="1">
      <c r="A1068" s="330">
        <v>9013046</v>
      </c>
      <c r="B1068" s="331" t="s">
        <v>12751</v>
      </c>
      <c r="C1068" s="332" t="s">
        <v>13</v>
      </c>
      <c r="D1068" s="333">
        <v>185.28</v>
      </c>
    </row>
    <row r="1069" spans="1:4" ht="23.25" outlineLevel="1">
      <c r="A1069" s="330">
        <v>9013047</v>
      </c>
      <c r="B1069" s="331" t="s">
        <v>12752</v>
      </c>
      <c r="C1069" s="332" t="s">
        <v>13</v>
      </c>
      <c r="D1069" s="333">
        <v>212.49</v>
      </c>
    </row>
    <row r="1070" spans="1:4">
      <c r="A1070" s="330">
        <v>9013048</v>
      </c>
      <c r="B1070" s="331" t="s">
        <v>12753</v>
      </c>
      <c r="C1070" s="332" t="s">
        <v>13</v>
      </c>
      <c r="D1070" s="333">
        <v>243.57</v>
      </c>
    </row>
    <row r="1071" spans="1:4" ht="23.25" outlineLevel="1">
      <c r="A1071" s="330">
        <v>9013050</v>
      </c>
      <c r="B1071" s="331" t="s">
        <v>12754</v>
      </c>
      <c r="C1071" s="332" t="s">
        <v>13</v>
      </c>
      <c r="D1071" s="333">
        <v>304.67</v>
      </c>
    </row>
    <row r="1072" spans="1:4" outlineLevel="1">
      <c r="A1072" s="330">
        <v>9014000</v>
      </c>
      <c r="B1072" s="331" t="s">
        <v>12755</v>
      </c>
      <c r="C1072" s="332" t="s">
        <v>12031</v>
      </c>
      <c r="D1072" s="333" t="s">
        <v>12031</v>
      </c>
    </row>
    <row r="1073" spans="1:4" outlineLevel="1">
      <c r="A1073" s="330">
        <v>9014001</v>
      </c>
      <c r="B1073" s="331" t="s">
        <v>12756</v>
      </c>
      <c r="C1073" s="332" t="s">
        <v>11</v>
      </c>
      <c r="D1073" s="333">
        <v>25.37</v>
      </c>
    </row>
    <row r="1074" spans="1:4" outlineLevel="1">
      <c r="A1074" s="330">
        <v>9014006</v>
      </c>
      <c r="B1074" s="331" t="s">
        <v>12757</v>
      </c>
      <c r="C1074" s="332" t="s">
        <v>14</v>
      </c>
      <c r="D1074" s="333">
        <v>188.96</v>
      </c>
    </row>
    <row r="1075" spans="1:4">
      <c r="A1075" s="330">
        <v>9014007</v>
      </c>
      <c r="B1075" s="331" t="s">
        <v>12758</v>
      </c>
      <c r="C1075" s="332" t="s">
        <v>14</v>
      </c>
      <c r="D1075" s="333">
        <v>202.83</v>
      </c>
    </row>
    <row r="1076" spans="1:4" outlineLevel="1">
      <c r="A1076" s="330">
        <v>9014008</v>
      </c>
      <c r="B1076" s="331" t="s">
        <v>12759</v>
      </c>
      <c r="C1076" s="332" t="s">
        <v>14</v>
      </c>
      <c r="D1076" s="333">
        <v>110.59</v>
      </c>
    </row>
    <row r="1077" spans="1:4" outlineLevel="1">
      <c r="A1077" s="330">
        <v>9014009</v>
      </c>
      <c r="B1077" s="331" t="s">
        <v>12760</v>
      </c>
      <c r="C1077" s="332" t="s">
        <v>14</v>
      </c>
      <c r="D1077" s="333">
        <v>43.56</v>
      </c>
    </row>
    <row r="1078" spans="1:4" outlineLevel="1">
      <c r="A1078" s="330">
        <v>9014013</v>
      </c>
      <c r="B1078" s="331" t="s">
        <v>12761</v>
      </c>
      <c r="C1078" s="332" t="s">
        <v>13</v>
      </c>
      <c r="D1078" s="333">
        <v>101.79</v>
      </c>
    </row>
    <row r="1079" spans="1:4" outlineLevel="1">
      <c r="A1079" s="330">
        <v>9014014</v>
      </c>
      <c r="B1079" s="331" t="s">
        <v>12762</v>
      </c>
      <c r="C1079" s="332" t="s">
        <v>14</v>
      </c>
      <c r="D1079" s="333">
        <v>34.25</v>
      </c>
    </row>
    <row r="1080" spans="1:4">
      <c r="A1080" s="330">
        <v>9014017</v>
      </c>
      <c r="B1080" s="331" t="s">
        <v>12763</v>
      </c>
      <c r="C1080" s="332" t="s">
        <v>13</v>
      </c>
      <c r="D1080" s="333">
        <v>135.56</v>
      </c>
    </row>
    <row r="1081" spans="1:4" outlineLevel="1">
      <c r="A1081" s="330">
        <v>9014018</v>
      </c>
      <c r="B1081" s="331" t="s">
        <v>21583</v>
      </c>
      <c r="C1081" s="332" t="s">
        <v>14</v>
      </c>
      <c r="D1081" s="333">
        <v>84.94</v>
      </c>
    </row>
    <row r="1082" spans="1:4" outlineLevel="1">
      <c r="A1082" s="330">
        <v>9014019</v>
      </c>
      <c r="B1082" s="331" t="s">
        <v>21584</v>
      </c>
      <c r="C1082" s="332" t="s">
        <v>14</v>
      </c>
      <c r="D1082" s="333">
        <v>127.56</v>
      </c>
    </row>
    <row r="1083" spans="1:4" outlineLevel="1">
      <c r="A1083" s="330">
        <v>9014021</v>
      </c>
      <c r="B1083" s="331" t="s">
        <v>12764</v>
      </c>
      <c r="C1083" s="332" t="s">
        <v>14</v>
      </c>
      <c r="D1083" s="333">
        <v>411.09</v>
      </c>
    </row>
    <row r="1084" spans="1:4" outlineLevel="1">
      <c r="A1084" s="330">
        <v>9014022</v>
      </c>
      <c r="B1084" s="331" t="s">
        <v>12765</v>
      </c>
      <c r="C1084" s="332" t="s">
        <v>14</v>
      </c>
      <c r="D1084" s="333">
        <v>574.66</v>
      </c>
    </row>
    <row r="1085" spans="1:4">
      <c r="A1085" s="330">
        <v>9014023</v>
      </c>
      <c r="B1085" s="331" t="s">
        <v>12766</v>
      </c>
      <c r="C1085" s="332" t="s">
        <v>14</v>
      </c>
      <c r="D1085" s="333">
        <v>1057.82</v>
      </c>
    </row>
    <row r="1086" spans="1:4" outlineLevel="1">
      <c r="A1086" s="330">
        <v>9014024</v>
      </c>
      <c r="B1086" s="331" t="s">
        <v>12767</v>
      </c>
      <c r="C1086" s="332" t="s">
        <v>14</v>
      </c>
      <c r="D1086" s="333">
        <v>1579.68</v>
      </c>
    </row>
    <row r="1087" spans="1:4" outlineLevel="1">
      <c r="A1087" s="330">
        <v>9014025</v>
      </c>
      <c r="B1087" s="331" t="s">
        <v>12768</v>
      </c>
      <c r="C1087" s="332" t="s">
        <v>14</v>
      </c>
      <c r="D1087" s="333">
        <v>573.78</v>
      </c>
    </row>
    <row r="1088" spans="1:4" outlineLevel="1">
      <c r="A1088" s="330">
        <v>9014026</v>
      </c>
      <c r="B1088" s="331" t="s">
        <v>12769</v>
      </c>
      <c r="C1088" s="332" t="s">
        <v>14</v>
      </c>
      <c r="D1088" s="333">
        <v>123.19</v>
      </c>
    </row>
    <row r="1089" spans="1:4" outlineLevel="1">
      <c r="A1089" s="330">
        <v>9014027</v>
      </c>
      <c r="B1089" s="331" t="s">
        <v>12770</v>
      </c>
      <c r="C1089" s="332" t="s">
        <v>14</v>
      </c>
      <c r="D1089" s="333">
        <v>1237.21</v>
      </c>
    </row>
    <row r="1090" spans="1:4">
      <c r="A1090" s="330">
        <v>9014028</v>
      </c>
      <c r="B1090" s="331" t="s">
        <v>12771</v>
      </c>
      <c r="C1090" s="332" t="s">
        <v>14</v>
      </c>
      <c r="D1090" s="333">
        <v>310.94</v>
      </c>
    </row>
    <row r="1091" spans="1:4" outlineLevel="1">
      <c r="A1091" s="330">
        <v>9014029</v>
      </c>
      <c r="B1091" s="331" t="s">
        <v>12772</v>
      </c>
      <c r="C1091" s="332" t="s">
        <v>14</v>
      </c>
      <c r="D1091" s="333">
        <v>460.89</v>
      </c>
    </row>
    <row r="1092" spans="1:4" outlineLevel="1">
      <c r="A1092" s="330">
        <v>9014030</v>
      </c>
      <c r="B1092" s="331" t="s">
        <v>12773</v>
      </c>
      <c r="C1092" s="332" t="s">
        <v>14</v>
      </c>
      <c r="D1092" s="333">
        <v>481.68</v>
      </c>
    </row>
    <row r="1093" spans="1:4" outlineLevel="1">
      <c r="A1093" s="330">
        <v>9014031</v>
      </c>
      <c r="B1093" s="331" t="s">
        <v>21585</v>
      </c>
      <c r="C1093" s="332" t="s">
        <v>14</v>
      </c>
      <c r="D1093" s="333">
        <v>1263.57</v>
      </c>
    </row>
    <row r="1094" spans="1:4" outlineLevel="1">
      <c r="A1094" s="330">
        <v>9014036</v>
      </c>
      <c r="B1094" s="331" t="s">
        <v>12774</v>
      </c>
      <c r="C1094" s="332" t="s">
        <v>14</v>
      </c>
      <c r="D1094" s="333">
        <v>50.75</v>
      </c>
    </row>
    <row r="1095" spans="1:4">
      <c r="A1095" s="330">
        <v>9014040</v>
      </c>
      <c r="B1095" s="331" t="s">
        <v>12775</v>
      </c>
      <c r="C1095" s="332" t="s">
        <v>14</v>
      </c>
      <c r="D1095" s="333">
        <v>6104.19</v>
      </c>
    </row>
    <row r="1096" spans="1:4" outlineLevel="1">
      <c r="A1096" s="330">
        <v>9014042</v>
      </c>
      <c r="B1096" s="331" t="s">
        <v>12776</v>
      </c>
      <c r="C1096" s="332" t="s">
        <v>14</v>
      </c>
      <c r="D1096" s="333">
        <v>660.51</v>
      </c>
    </row>
    <row r="1097" spans="1:4" outlineLevel="1">
      <c r="A1097" s="330">
        <v>9014045</v>
      </c>
      <c r="B1097" s="331" t="s">
        <v>12777</v>
      </c>
      <c r="C1097" s="332" t="s">
        <v>14</v>
      </c>
      <c r="D1097" s="333">
        <v>135.31</v>
      </c>
    </row>
    <row r="1098" spans="1:4" outlineLevel="1">
      <c r="A1098" s="330">
        <v>9014046</v>
      </c>
      <c r="B1098" s="331" t="s">
        <v>12778</v>
      </c>
      <c r="C1098" s="332" t="s">
        <v>14</v>
      </c>
      <c r="D1098" s="333">
        <v>722.03</v>
      </c>
    </row>
    <row r="1099" spans="1:4">
      <c r="A1099" s="330">
        <v>9014047</v>
      </c>
      <c r="B1099" s="331" t="s">
        <v>12779</v>
      </c>
      <c r="C1099" s="332" t="s">
        <v>14</v>
      </c>
      <c r="D1099" s="333">
        <v>1648.92</v>
      </c>
    </row>
    <row r="1100" spans="1:4" outlineLevel="1">
      <c r="A1100" s="330">
        <v>9014048</v>
      </c>
      <c r="B1100" s="331" t="s">
        <v>12780</v>
      </c>
      <c r="C1100" s="332" t="s">
        <v>16</v>
      </c>
      <c r="D1100" s="333">
        <v>1571.4</v>
      </c>
    </row>
    <row r="1101" spans="1:4" ht="23.25" outlineLevel="1">
      <c r="A1101" s="330">
        <v>9014049</v>
      </c>
      <c r="B1101" s="331" t="s">
        <v>12781</v>
      </c>
      <c r="C1101" s="332" t="s">
        <v>14</v>
      </c>
      <c r="D1101" s="333">
        <v>54.37</v>
      </c>
    </row>
    <row r="1102" spans="1:4" outlineLevel="1">
      <c r="A1102" s="330">
        <v>9014050</v>
      </c>
      <c r="B1102" s="331" t="s">
        <v>12782</v>
      </c>
      <c r="C1102" s="332" t="s">
        <v>14</v>
      </c>
      <c r="D1102" s="333">
        <v>16.04</v>
      </c>
    </row>
    <row r="1103" spans="1:4" outlineLevel="1">
      <c r="A1103" s="330">
        <v>9014051</v>
      </c>
      <c r="B1103" s="331" t="s">
        <v>12783</v>
      </c>
      <c r="C1103" s="332" t="s">
        <v>14</v>
      </c>
      <c r="D1103" s="333">
        <v>387.67</v>
      </c>
    </row>
    <row r="1104" spans="1:4">
      <c r="A1104" s="330">
        <v>9014053</v>
      </c>
      <c r="B1104" s="331" t="s">
        <v>12784</v>
      </c>
      <c r="C1104" s="332" t="s">
        <v>14</v>
      </c>
      <c r="D1104" s="333">
        <v>1315.75</v>
      </c>
    </row>
    <row r="1105" spans="1:4" outlineLevel="1">
      <c r="A1105" s="330">
        <v>9014057</v>
      </c>
      <c r="B1105" s="331" t="s">
        <v>12785</v>
      </c>
      <c r="C1105" s="332" t="s">
        <v>14</v>
      </c>
      <c r="D1105" s="333">
        <v>93.57</v>
      </c>
    </row>
    <row r="1106" spans="1:4" outlineLevel="1">
      <c r="A1106" s="330">
        <v>9014059</v>
      </c>
      <c r="B1106" s="331" t="s">
        <v>12786</v>
      </c>
      <c r="C1106" s="332" t="s">
        <v>4106</v>
      </c>
      <c r="D1106" s="333">
        <v>615.04</v>
      </c>
    </row>
    <row r="1107" spans="1:4" outlineLevel="1">
      <c r="A1107" s="330">
        <v>9014060</v>
      </c>
      <c r="B1107" s="331" t="s">
        <v>12787</v>
      </c>
      <c r="C1107" s="332" t="s">
        <v>14</v>
      </c>
      <c r="D1107" s="333">
        <v>2675.12</v>
      </c>
    </row>
    <row r="1108" spans="1:4" outlineLevel="1">
      <c r="A1108" s="330">
        <v>9014061</v>
      </c>
      <c r="B1108" s="331" t="s">
        <v>12788</v>
      </c>
      <c r="C1108" s="332" t="s">
        <v>14</v>
      </c>
      <c r="D1108" s="333">
        <v>2065.14</v>
      </c>
    </row>
    <row r="1109" spans="1:4">
      <c r="A1109" s="330">
        <v>9014062</v>
      </c>
      <c r="B1109" s="331" t="s">
        <v>12789</v>
      </c>
      <c r="C1109" s="332" t="s">
        <v>14</v>
      </c>
      <c r="D1109" s="333">
        <v>2986.78</v>
      </c>
    </row>
    <row r="1110" spans="1:4" outlineLevel="1">
      <c r="A1110" s="330">
        <v>9014063</v>
      </c>
      <c r="B1110" s="331" t="s">
        <v>12790</v>
      </c>
      <c r="C1110" s="332" t="s">
        <v>14</v>
      </c>
      <c r="D1110" s="333">
        <v>1356.17</v>
      </c>
    </row>
    <row r="1111" spans="1:4" outlineLevel="1">
      <c r="A1111" s="330">
        <v>9014064</v>
      </c>
      <c r="B1111" s="331" t="s">
        <v>21586</v>
      </c>
      <c r="C1111" s="332" t="s">
        <v>14</v>
      </c>
      <c r="D1111" s="333">
        <v>5468.59</v>
      </c>
    </row>
    <row r="1112" spans="1:4" outlineLevel="1">
      <c r="A1112" s="330">
        <v>9014065</v>
      </c>
      <c r="B1112" s="331" t="s">
        <v>21587</v>
      </c>
      <c r="C1112" s="332" t="s">
        <v>14</v>
      </c>
      <c r="D1112" s="333">
        <v>2539.5</v>
      </c>
    </row>
    <row r="1113" spans="1:4" ht="23.25">
      <c r="A1113" s="330">
        <v>9014066</v>
      </c>
      <c r="B1113" s="331" t="s">
        <v>21356</v>
      </c>
      <c r="C1113" s="332" t="s">
        <v>14</v>
      </c>
      <c r="D1113" s="333">
        <v>2967</v>
      </c>
    </row>
    <row r="1114" spans="1:4" ht="34.5" outlineLevel="1">
      <c r="A1114" s="330">
        <v>9014070</v>
      </c>
      <c r="B1114" s="331" t="s">
        <v>39608</v>
      </c>
      <c r="C1114" s="332" t="s">
        <v>14</v>
      </c>
      <c r="D1114" s="333">
        <v>96650.33</v>
      </c>
    </row>
    <row r="1115" spans="1:4" outlineLevel="1">
      <c r="A1115" s="330">
        <v>9015002</v>
      </c>
      <c r="B1115" s="331" t="s">
        <v>12791</v>
      </c>
      <c r="C1115" s="332" t="s">
        <v>14</v>
      </c>
      <c r="D1115" s="333">
        <v>4845.55</v>
      </c>
    </row>
    <row r="1116" spans="1:4" outlineLevel="1">
      <c r="A1116" s="330">
        <v>9015005</v>
      </c>
      <c r="B1116" s="331" t="s">
        <v>12792</v>
      </c>
      <c r="C1116" s="332" t="s">
        <v>14</v>
      </c>
      <c r="D1116" s="333">
        <v>25779.9</v>
      </c>
    </row>
    <row r="1117" spans="1:4" outlineLevel="1">
      <c r="A1117" s="330">
        <v>9015006</v>
      </c>
      <c r="B1117" s="331" t="s">
        <v>12793</v>
      </c>
      <c r="C1117" s="332" t="s">
        <v>14</v>
      </c>
      <c r="D1117" s="333">
        <v>31663.72</v>
      </c>
    </row>
    <row r="1118" spans="1:4" outlineLevel="1">
      <c r="A1118" s="330">
        <v>9015007</v>
      </c>
      <c r="B1118" s="331" t="s">
        <v>12794</v>
      </c>
      <c r="C1118" s="332" t="s">
        <v>14</v>
      </c>
      <c r="D1118" s="333">
        <v>42640.38</v>
      </c>
    </row>
    <row r="1119" spans="1:4" outlineLevel="1">
      <c r="A1119" s="330">
        <v>9015008</v>
      </c>
      <c r="B1119" s="331" t="s">
        <v>12795</v>
      </c>
      <c r="C1119" s="332" t="s">
        <v>14</v>
      </c>
      <c r="D1119" s="333">
        <v>50501.32</v>
      </c>
    </row>
    <row r="1120" spans="1:4" ht="23.25" outlineLevel="1">
      <c r="A1120" s="330">
        <v>9015009</v>
      </c>
      <c r="B1120" s="331" t="s">
        <v>21588</v>
      </c>
      <c r="C1120" s="332" t="s">
        <v>14</v>
      </c>
      <c r="D1120" s="333">
        <v>86643.59</v>
      </c>
    </row>
    <row r="1121" spans="1:4" ht="23.25" outlineLevel="1">
      <c r="A1121" s="330">
        <v>9015010</v>
      </c>
      <c r="B1121" s="331" t="s">
        <v>21589</v>
      </c>
      <c r="C1121" s="332" t="s">
        <v>14</v>
      </c>
      <c r="D1121" s="333">
        <v>93805.08</v>
      </c>
    </row>
    <row r="1122" spans="1:4" ht="23.25" outlineLevel="1">
      <c r="A1122" s="330">
        <v>9015011</v>
      </c>
      <c r="B1122" s="331" t="s">
        <v>21590</v>
      </c>
      <c r="C1122" s="332" t="s">
        <v>14</v>
      </c>
      <c r="D1122" s="333">
        <v>124160.84</v>
      </c>
    </row>
    <row r="1123" spans="1:4" outlineLevel="1">
      <c r="A1123" s="330">
        <v>9015020</v>
      </c>
      <c r="B1123" s="331" t="s">
        <v>31179</v>
      </c>
      <c r="C1123" s="332" t="s">
        <v>14</v>
      </c>
      <c r="D1123" s="333">
        <v>4884.1899999999996</v>
      </c>
    </row>
    <row r="1124" spans="1:4" outlineLevel="1">
      <c r="A1124" s="330">
        <v>9015025</v>
      </c>
      <c r="B1124" s="331" t="s">
        <v>12796</v>
      </c>
      <c r="C1124" s="332" t="s">
        <v>14</v>
      </c>
      <c r="D1124" s="333">
        <v>4729.3500000000004</v>
      </c>
    </row>
    <row r="1125" spans="1:4" ht="23.25" outlineLevel="1">
      <c r="A1125" s="330">
        <v>9015038</v>
      </c>
      <c r="B1125" s="331" t="s">
        <v>21591</v>
      </c>
      <c r="C1125" s="332" t="s">
        <v>14</v>
      </c>
      <c r="D1125" s="333">
        <v>130822.89</v>
      </c>
    </row>
    <row r="1126" spans="1:4" ht="23.25">
      <c r="A1126" s="330">
        <v>9015039</v>
      </c>
      <c r="B1126" s="331" t="s">
        <v>21592</v>
      </c>
      <c r="C1126" s="332" t="s">
        <v>14</v>
      </c>
      <c r="D1126" s="333">
        <v>142790.49</v>
      </c>
    </row>
    <row r="1127" spans="1:4" outlineLevel="1">
      <c r="A1127" s="330">
        <v>9015040</v>
      </c>
      <c r="B1127" s="331" t="s">
        <v>12797</v>
      </c>
      <c r="C1127" s="332" t="s">
        <v>14</v>
      </c>
      <c r="D1127" s="333">
        <v>85834.93</v>
      </c>
    </row>
    <row r="1128" spans="1:4" ht="23.25" outlineLevel="1">
      <c r="A1128" s="330">
        <v>9015041</v>
      </c>
      <c r="B1128" s="331" t="s">
        <v>12798</v>
      </c>
      <c r="C1128" s="332" t="s">
        <v>14</v>
      </c>
      <c r="D1128" s="333">
        <v>64185.66</v>
      </c>
    </row>
    <row r="1129" spans="1:4" outlineLevel="1">
      <c r="A1129" s="330">
        <v>9016002</v>
      </c>
      <c r="B1129" s="331" t="s">
        <v>12799</v>
      </c>
      <c r="C1129" s="332" t="s">
        <v>14</v>
      </c>
      <c r="D1129" s="333">
        <v>889</v>
      </c>
    </row>
    <row r="1130" spans="1:4">
      <c r="A1130" s="330">
        <v>9016004</v>
      </c>
      <c r="B1130" s="331" t="s">
        <v>12800</v>
      </c>
      <c r="C1130" s="332" t="s">
        <v>14</v>
      </c>
      <c r="D1130" s="333">
        <v>1512.79</v>
      </c>
    </row>
    <row r="1131" spans="1:4" outlineLevel="1">
      <c r="A1131" s="330">
        <v>9016006</v>
      </c>
      <c r="B1131" s="331" t="s">
        <v>12801</v>
      </c>
      <c r="C1131" s="332" t="s">
        <v>14</v>
      </c>
      <c r="D1131" s="333">
        <v>2396.79</v>
      </c>
    </row>
    <row r="1132" spans="1:4" outlineLevel="1">
      <c r="A1132" s="330">
        <v>9016008</v>
      </c>
      <c r="B1132" s="331" t="s">
        <v>12802</v>
      </c>
      <c r="C1132" s="332" t="s">
        <v>14</v>
      </c>
      <c r="D1132" s="333">
        <v>2941.65</v>
      </c>
    </row>
    <row r="1133" spans="1:4" outlineLevel="1">
      <c r="A1133" s="330">
        <v>9016011</v>
      </c>
      <c r="B1133" s="331" t="s">
        <v>12803</v>
      </c>
      <c r="C1133" s="332" t="s">
        <v>14</v>
      </c>
      <c r="D1133" s="333">
        <v>3859.75</v>
      </c>
    </row>
    <row r="1134" spans="1:4" outlineLevel="1">
      <c r="A1134" s="330">
        <v>9016013</v>
      </c>
      <c r="B1134" s="331" t="s">
        <v>12804</v>
      </c>
      <c r="C1134" s="332" t="s">
        <v>14</v>
      </c>
      <c r="D1134" s="333">
        <v>4818.49</v>
      </c>
    </row>
    <row r="1135" spans="1:4">
      <c r="A1135" s="330">
        <v>9016015</v>
      </c>
      <c r="B1135" s="331" t="s">
        <v>12805</v>
      </c>
      <c r="C1135" s="332" t="s">
        <v>14</v>
      </c>
      <c r="D1135" s="333">
        <v>6927.7</v>
      </c>
    </row>
    <row r="1136" spans="1:4" ht="23.25" outlineLevel="1">
      <c r="A1136" s="330">
        <v>9016016</v>
      </c>
      <c r="B1136" s="331" t="s">
        <v>12806</v>
      </c>
      <c r="C1136" s="332" t="s">
        <v>14</v>
      </c>
      <c r="D1136" s="333">
        <v>18368.55</v>
      </c>
    </row>
    <row r="1137" spans="1:4" ht="23.25" outlineLevel="1">
      <c r="A1137" s="330">
        <v>9016017</v>
      </c>
      <c r="B1137" s="331" t="s">
        <v>12807</v>
      </c>
      <c r="C1137" s="332" t="s">
        <v>14</v>
      </c>
      <c r="D1137" s="333">
        <v>28967.55</v>
      </c>
    </row>
    <row r="1138" spans="1:4" ht="23.25" outlineLevel="1">
      <c r="A1138" s="330">
        <v>9016018</v>
      </c>
      <c r="B1138" s="331" t="s">
        <v>12808</v>
      </c>
      <c r="C1138" s="332" t="s">
        <v>14</v>
      </c>
      <c r="D1138" s="333">
        <v>34399.85</v>
      </c>
    </row>
    <row r="1139" spans="1:4" outlineLevel="1">
      <c r="A1139" s="330">
        <v>9017001</v>
      </c>
      <c r="B1139" s="331" t="s">
        <v>407</v>
      </c>
      <c r="C1139" s="332" t="s">
        <v>14</v>
      </c>
      <c r="D1139" s="333">
        <v>250.7</v>
      </c>
    </row>
    <row r="1140" spans="1:4" ht="23.25">
      <c r="A1140" s="330">
        <v>9017002</v>
      </c>
      <c r="B1140" s="331" t="s">
        <v>12809</v>
      </c>
      <c r="C1140" s="332" t="s">
        <v>14</v>
      </c>
      <c r="D1140" s="333">
        <v>171.09</v>
      </c>
    </row>
    <row r="1141" spans="1:4" ht="23.25" outlineLevel="1">
      <c r="A1141" s="330">
        <v>9017003</v>
      </c>
      <c r="B1141" s="331" t="s">
        <v>12810</v>
      </c>
      <c r="C1141" s="332" t="s">
        <v>14</v>
      </c>
      <c r="D1141" s="333">
        <v>176.91</v>
      </c>
    </row>
    <row r="1142" spans="1:4" outlineLevel="1">
      <c r="A1142" s="330">
        <v>9017004</v>
      </c>
      <c r="B1142" s="331" t="s">
        <v>21593</v>
      </c>
      <c r="C1142" s="332" t="s">
        <v>14</v>
      </c>
      <c r="D1142" s="333">
        <v>198.29</v>
      </c>
    </row>
    <row r="1143" spans="1:4" outlineLevel="1">
      <c r="A1143" s="330">
        <v>9017005</v>
      </c>
      <c r="B1143" s="331" t="s">
        <v>21594</v>
      </c>
      <c r="C1143" s="332" t="s">
        <v>14</v>
      </c>
      <c r="D1143" s="333">
        <v>201.45</v>
      </c>
    </row>
    <row r="1144" spans="1:4" outlineLevel="1">
      <c r="A1144" s="330">
        <v>9017006</v>
      </c>
      <c r="B1144" s="331" t="s">
        <v>12811</v>
      </c>
      <c r="C1144" s="332" t="s">
        <v>13</v>
      </c>
      <c r="D1144" s="333">
        <v>230.31</v>
      </c>
    </row>
    <row r="1145" spans="1:4">
      <c r="A1145" s="330">
        <v>9017007</v>
      </c>
      <c r="B1145" s="331" t="s">
        <v>12812</v>
      </c>
      <c r="C1145" s="332" t="s">
        <v>13</v>
      </c>
      <c r="D1145" s="333">
        <v>309.39999999999998</v>
      </c>
    </row>
    <row r="1146" spans="1:4" outlineLevel="1">
      <c r="A1146" s="330">
        <v>9017008</v>
      </c>
      <c r="B1146" s="331" t="s">
        <v>21595</v>
      </c>
      <c r="C1146" s="332" t="s">
        <v>14</v>
      </c>
      <c r="D1146" s="333">
        <v>201.45</v>
      </c>
    </row>
    <row r="1147" spans="1:4" outlineLevel="1">
      <c r="A1147" s="330">
        <v>9017009</v>
      </c>
      <c r="B1147" s="331" t="s">
        <v>21596</v>
      </c>
      <c r="C1147" s="332" t="s">
        <v>14</v>
      </c>
      <c r="D1147" s="333">
        <v>207.49</v>
      </c>
    </row>
    <row r="1148" spans="1:4" ht="23.25" outlineLevel="1">
      <c r="A1148" s="330">
        <v>9017010</v>
      </c>
      <c r="B1148" s="331" t="s">
        <v>12813</v>
      </c>
      <c r="C1148" s="332" t="s">
        <v>14</v>
      </c>
      <c r="D1148" s="333">
        <v>2086.2800000000002</v>
      </c>
    </row>
    <row r="1149" spans="1:4" outlineLevel="1">
      <c r="A1149" s="330">
        <v>9017011</v>
      </c>
      <c r="B1149" s="331" t="s">
        <v>21597</v>
      </c>
      <c r="C1149" s="332" t="s">
        <v>14</v>
      </c>
      <c r="D1149" s="333">
        <v>208.53</v>
      </c>
    </row>
    <row r="1150" spans="1:4" outlineLevel="1">
      <c r="A1150" s="330">
        <v>9017012</v>
      </c>
      <c r="B1150" s="331" t="s">
        <v>12814</v>
      </c>
      <c r="C1150" s="332" t="s">
        <v>14</v>
      </c>
      <c r="D1150" s="333">
        <v>123.06</v>
      </c>
    </row>
    <row r="1151" spans="1:4">
      <c r="A1151" s="330">
        <v>9017013</v>
      </c>
      <c r="B1151" s="331" t="s">
        <v>12815</v>
      </c>
      <c r="C1151" s="332" t="s">
        <v>14</v>
      </c>
      <c r="D1151" s="333">
        <v>437.96</v>
      </c>
    </row>
    <row r="1152" spans="1:4" outlineLevel="1">
      <c r="A1152" s="330">
        <v>9017014</v>
      </c>
      <c r="B1152" s="331" t="s">
        <v>12816</v>
      </c>
      <c r="C1152" s="332" t="s">
        <v>14</v>
      </c>
      <c r="D1152" s="333">
        <v>448.92</v>
      </c>
    </row>
    <row r="1153" spans="1:4" outlineLevel="1">
      <c r="A1153" s="330">
        <v>9017015</v>
      </c>
      <c r="B1153" s="331" t="s">
        <v>12817</v>
      </c>
      <c r="C1153" s="332" t="s">
        <v>14</v>
      </c>
      <c r="D1153" s="333">
        <v>470.97</v>
      </c>
    </row>
    <row r="1154" spans="1:4" outlineLevel="1">
      <c r="A1154" s="330">
        <v>9017016</v>
      </c>
      <c r="B1154" s="331" t="s">
        <v>12818</v>
      </c>
      <c r="C1154" s="332" t="s">
        <v>14</v>
      </c>
      <c r="D1154" s="333">
        <v>32349.95</v>
      </c>
    </row>
    <row r="1155" spans="1:4" outlineLevel="1">
      <c r="A1155" s="330">
        <v>9017017</v>
      </c>
      <c r="B1155" s="331" t="s">
        <v>12819</v>
      </c>
      <c r="C1155" s="332" t="s">
        <v>14</v>
      </c>
      <c r="D1155" s="333">
        <v>43698.84</v>
      </c>
    </row>
    <row r="1156" spans="1:4" outlineLevel="1">
      <c r="A1156" s="330">
        <v>9017018</v>
      </c>
      <c r="B1156" s="331" t="s">
        <v>12820</v>
      </c>
      <c r="C1156" s="332" t="s">
        <v>14</v>
      </c>
      <c r="D1156" s="333">
        <v>306.11</v>
      </c>
    </row>
    <row r="1157" spans="1:4">
      <c r="A1157" s="330">
        <v>9017019</v>
      </c>
      <c r="B1157" s="331" t="s">
        <v>12821</v>
      </c>
      <c r="C1157" s="332" t="s">
        <v>14</v>
      </c>
      <c r="D1157" s="333">
        <v>629.32000000000005</v>
      </c>
    </row>
    <row r="1158" spans="1:4" outlineLevel="1">
      <c r="A1158" s="330">
        <v>9017020</v>
      </c>
      <c r="B1158" s="331" t="s">
        <v>12822</v>
      </c>
      <c r="C1158" s="332" t="s">
        <v>4106</v>
      </c>
      <c r="D1158" s="333">
        <v>40.880000000000003</v>
      </c>
    </row>
    <row r="1159" spans="1:4" outlineLevel="1">
      <c r="A1159" s="330">
        <v>9017021</v>
      </c>
      <c r="B1159" s="331" t="s">
        <v>12823</v>
      </c>
      <c r="C1159" s="332" t="s">
        <v>14</v>
      </c>
      <c r="D1159" s="333">
        <v>50092.37</v>
      </c>
    </row>
    <row r="1160" spans="1:4" outlineLevel="1">
      <c r="A1160" s="330">
        <v>9017022</v>
      </c>
      <c r="B1160" s="331" t="s">
        <v>12824</v>
      </c>
      <c r="C1160" s="332" t="s">
        <v>14</v>
      </c>
      <c r="D1160" s="333">
        <v>56179.59</v>
      </c>
    </row>
    <row r="1161" spans="1:4" outlineLevel="1">
      <c r="A1161" s="330">
        <v>9017023</v>
      </c>
      <c r="B1161" s="331" t="s">
        <v>12825</v>
      </c>
      <c r="C1161" s="332" t="s">
        <v>14</v>
      </c>
      <c r="D1161" s="333">
        <v>1677.71</v>
      </c>
    </row>
    <row r="1162" spans="1:4" outlineLevel="1">
      <c r="A1162" s="330">
        <v>9017024</v>
      </c>
      <c r="B1162" s="331" t="s">
        <v>12826</v>
      </c>
      <c r="C1162" s="332" t="s">
        <v>14</v>
      </c>
      <c r="D1162" s="333">
        <v>8528.42</v>
      </c>
    </row>
    <row r="1163" spans="1:4">
      <c r="A1163" s="330">
        <v>9017025</v>
      </c>
      <c r="B1163" s="331" t="s">
        <v>12827</v>
      </c>
      <c r="C1163" s="332" t="s">
        <v>13</v>
      </c>
      <c r="D1163" s="333">
        <v>41.46</v>
      </c>
    </row>
    <row r="1164" spans="1:4" outlineLevel="1">
      <c r="A1164" s="330">
        <v>9017026</v>
      </c>
      <c r="B1164" s="331" t="s">
        <v>12828</v>
      </c>
      <c r="C1164" s="332" t="s">
        <v>14</v>
      </c>
      <c r="D1164" s="333">
        <v>156.38999999999999</v>
      </c>
    </row>
    <row r="1165" spans="1:4" outlineLevel="1">
      <c r="A1165" s="330">
        <v>9017027</v>
      </c>
      <c r="B1165" s="331" t="s">
        <v>12829</v>
      </c>
      <c r="C1165" s="332" t="s">
        <v>14</v>
      </c>
      <c r="D1165" s="333">
        <v>168.65</v>
      </c>
    </row>
    <row r="1166" spans="1:4" outlineLevel="1">
      <c r="A1166" s="330">
        <v>9017028</v>
      </c>
      <c r="B1166" s="331" t="s">
        <v>12830</v>
      </c>
      <c r="C1166" s="332" t="s">
        <v>14</v>
      </c>
      <c r="D1166" s="333">
        <v>167.71</v>
      </c>
    </row>
    <row r="1167" spans="1:4" outlineLevel="1">
      <c r="A1167" s="330">
        <v>9017029</v>
      </c>
      <c r="B1167" s="331" t="s">
        <v>12831</v>
      </c>
      <c r="C1167" s="332" t="s">
        <v>14</v>
      </c>
      <c r="D1167" s="333">
        <v>80.52</v>
      </c>
    </row>
    <row r="1168" spans="1:4" outlineLevel="1">
      <c r="A1168" s="330">
        <v>9017030</v>
      </c>
      <c r="B1168" s="331" t="s">
        <v>12832</v>
      </c>
      <c r="C1168" s="332" t="s">
        <v>14</v>
      </c>
      <c r="D1168" s="333">
        <v>40.36</v>
      </c>
    </row>
    <row r="1169" spans="1:4">
      <c r="A1169" s="330">
        <v>9017031</v>
      </c>
      <c r="B1169" s="331" t="s">
        <v>12833</v>
      </c>
      <c r="C1169" s="332" t="s">
        <v>14</v>
      </c>
      <c r="D1169" s="333">
        <v>73.400000000000006</v>
      </c>
    </row>
    <row r="1170" spans="1:4" outlineLevel="1">
      <c r="A1170" s="330">
        <v>9017032</v>
      </c>
      <c r="B1170" s="331" t="s">
        <v>12834</v>
      </c>
      <c r="C1170" s="332" t="s">
        <v>14</v>
      </c>
      <c r="D1170" s="333">
        <v>1525.66</v>
      </c>
    </row>
    <row r="1171" spans="1:4">
      <c r="A1171" s="330">
        <v>9017033</v>
      </c>
      <c r="B1171" s="331" t="s">
        <v>12835</v>
      </c>
      <c r="C1171" s="332" t="s">
        <v>14</v>
      </c>
      <c r="D1171" s="333">
        <v>1537.28</v>
      </c>
    </row>
    <row r="1172" spans="1:4" outlineLevel="1">
      <c r="A1172" s="330">
        <v>9017034</v>
      </c>
      <c r="B1172" s="331" t="s">
        <v>12836</v>
      </c>
      <c r="C1172" s="332" t="s">
        <v>14</v>
      </c>
      <c r="D1172" s="333">
        <v>1524.51</v>
      </c>
    </row>
    <row r="1173" spans="1:4" ht="23.25">
      <c r="A1173" s="330">
        <v>9017035</v>
      </c>
      <c r="B1173" s="331" t="s">
        <v>21357</v>
      </c>
      <c r="C1173" s="332" t="s">
        <v>14</v>
      </c>
      <c r="D1173" s="333">
        <v>172.54</v>
      </c>
    </row>
    <row r="1174" spans="1:4" ht="23.25" outlineLevel="1">
      <c r="A1174" s="330">
        <v>9017036</v>
      </c>
      <c r="B1174" s="331" t="s">
        <v>39609</v>
      </c>
      <c r="C1174" s="332" t="s">
        <v>14</v>
      </c>
      <c r="D1174" s="333">
        <v>1526.14</v>
      </c>
    </row>
    <row r="1175" spans="1:4" ht="23.25">
      <c r="A1175" s="330">
        <v>9017037</v>
      </c>
      <c r="B1175" s="331" t="s">
        <v>39610</v>
      </c>
      <c r="C1175" s="332" t="s">
        <v>14</v>
      </c>
      <c r="D1175" s="333">
        <v>1526.14</v>
      </c>
    </row>
    <row r="1176" spans="1:4" outlineLevel="1">
      <c r="A1176" s="330">
        <v>9017039</v>
      </c>
      <c r="B1176" s="331" t="s">
        <v>21598</v>
      </c>
      <c r="C1176" s="332" t="s">
        <v>14</v>
      </c>
      <c r="D1176" s="333">
        <v>930.36</v>
      </c>
    </row>
    <row r="1177" spans="1:4">
      <c r="A1177" s="330">
        <v>9020000</v>
      </c>
      <c r="B1177" s="331" t="s">
        <v>12837</v>
      </c>
      <c r="C1177" s="332" t="s">
        <v>12031</v>
      </c>
      <c r="D1177" s="333" t="s">
        <v>12031</v>
      </c>
    </row>
    <row r="1178" spans="1:4" ht="45.75" outlineLevel="1">
      <c r="A1178" s="330">
        <v>9020011</v>
      </c>
      <c r="B1178" s="331" t="s">
        <v>12838</v>
      </c>
      <c r="C1178" s="332" t="s">
        <v>102</v>
      </c>
      <c r="D1178" s="333">
        <v>4263.3900000000003</v>
      </c>
    </row>
    <row r="1179" spans="1:4" ht="23.25">
      <c r="A1179" s="330">
        <v>9020016</v>
      </c>
      <c r="B1179" s="331" t="s">
        <v>29725</v>
      </c>
      <c r="C1179" s="332" t="s">
        <v>14</v>
      </c>
      <c r="D1179" s="333">
        <v>1445.49</v>
      </c>
    </row>
    <row r="1180" spans="1:4" ht="45.75" outlineLevel="1">
      <c r="A1180" s="330">
        <v>9020035</v>
      </c>
      <c r="B1180" s="331" t="s">
        <v>29726</v>
      </c>
      <c r="C1180" s="332" t="s">
        <v>14</v>
      </c>
      <c r="D1180" s="333">
        <v>4001.82</v>
      </c>
    </row>
    <row r="1181" spans="1:4" ht="45.75">
      <c r="A1181" s="330">
        <v>9020036</v>
      </c>
      <c r="B1181" s="331" t="s">
        <v>29727</v>
      </c>
      <c r="C1181" s="332" t="s">
        <v>14</v>
      </c>
      <c r="D1181" s="333">
        <v>3698.73</v>
      </c>
    </row>
    <row r="1182" spans="1:4" outlineLevel="1">
      <c r="A1182" s="330">
        <v>9050000</v>
      </c>
      <c r="B1182" s="331" t="s">
        <v>12839</v>
      </c>
      <c r="C1182" s="332" t="s">
        <v>12031</v>
      </c>
      <c r="D1182" s="333" t="s">
        <v>12031</v>
      </c>
    </row>
    <row r="1183" spans="1:4" ht="23.25">
      <c r="A1183" s="330">
        <v>9050001</v>
      </c>
      <c r="B1183" s="331" t="s">
        <v>12840</v>
      </c>
      <c r="C1183" s="332" t="s">
        <v>14</v>
      </c>
      <c r="D1183" s="333">
        <v>233.68</v>
      </c>
    </row>
    <row r="1184" spans="1:4" ht="23.25" outlineLevel="1">
      <c r="A1184" s="330">
        <v>9050002</v>
      </c>
      <c r="B1184" s="331" t="s">
        <v>12841</v>
      </c>
      <c r="C1184" s="332" t="s">
        <v>14</v>
      </c>
      <c r="D1184" s="333">
        <v>292.10000000000002</v>
      </c>
    </row>
    <row r="1185" spans="1:4">
      <c r="A1185" s="330">
        <v>9050003</v>
      </c>
      <c r="B1185" s="331" t="s">
        <v>12842</v>
      </c>
      <c r="C1185" s="332" t="s">
        <v>14</v>
      </c>
      <c r="D1185" s="333">
        <v>233.68</v>
      </c>
    </row>
    <row r="1186" spans="1:4" outlineLevel="1">
      <c r="A1186" s="330">
        <v>9050004</v>
      </c>
      <c r="B1186" s="331" t="s">
        <v>12843</v>
      </c>
      <c r="C1186" s="332" t="s">
        <v>14</v>
      </c>
      <c r="D1186" s="333">
        <v>29.21</v>
      </c>
    </row>
    <row r="1187" spans="1:4">
      <c r="A1187" s="330">
        <v>9050005</v>
      </c>
      <c r="B1187" s="331" t="s">
        <v>12844</v>
      </c>
      <c r="C1187" s="332" t="s">
        <v>14</v>
      </c>
      <c r="D1187" s="333">
        <v>14.61</v>
      </c>
    </row>
    <row r="1188" spans="1:4" outlineLevel="1">
      <c r="A1188" s="330">
        <v>9050006</v>
      </c>
      <c r="B1188" s="331" t="s">
        <v>12845</v>
      </c>
      <c r="C1188" s="332" t="s">
        <v>14</v>
      </c>
      <c r="D1188" s="333">
        <v>116.84</v>
      </c>
    </row>
    <row r="1189" spans="1:4" outlineLevel="1">
      <c r="A1189" s="330">
        <v>9050009</v>
      </c>
      <c r="B1189" s="331" t="s">
        <v>12846</v>
      </c>
      <c r="C1189" s="332" t="s">
        <v>13</v>
      </c>
      <c r="D1189" s="333">
        <v>23.37</v>
      </c>
    </row>
    <row r="1190" spans="1:4" outlineLevel="1">
      <c r="A1190" s="330">
        <v>9050010</v>
      </c>
      <c r="B1190" s="331" t="s">
        <v>12847</v>
      </c>
      <c r="C1190" s="332" t="s">
        <v>13</v>
      </c>
      <c r="D1190" s="333">
        <v>29.21</v>
      </c>
    </row>
    <row r="1191" spans="1:4" outlineLevel="1">
      <c r="A1191" s="330">
        <v>9050011</v>
      </c>
      <c r="B1191" s="331" t="s">
        <v>12848</v>
      </c>
      <c r="C1191" s="332" t="s">
        <v>13</v>
      </c>
      <c r="D1191" s="333">
        <v>58.42</v>
      </c>
    </row>
    <row r="1192" spans="1:4" outlineLevel="1">
      <c r="A1192" s="330">
        <v>9050012</v>
      </c>
      <c r="B1192" s="331" t="s">
        <v>12849</v>
      </c>
      <c r="C1192" s="332" t="s">
        <v>13</v>
      </c>
      <c r="D1192" s="333">
        <v>14.61</v>
      </c>
    </row>
    <row r="1193" spans="1:4" outlineLevel="1">
      <c r="A1193" s="330">
        <v>9050013</v>
      </c>
      <c r="B1193" s="331" t="s">
        <v>12850</v>
      </c>
      <c r="C1193" s="332" t="s">
        <v>13</v>
      </c>
      <c r="D1193" s="333">
        <v>29.21</v>
      </c>
    </row>
    <row r="1194" spans="1:4" outlineLevel="1">
      <c r="A1194" s="330">
        <v>9050014</v>
      </c>
      <c r="B1194" s="331" t="s">
        <v>12851</v>
      </c>
      <c r="C1194" s="332" t="s">
        <v>13</v>
      </c>
      <c r="D1194" s="333">
        <v>2.92</v>
      </c>
    </row>
    <row r="1195" spans="1:4">
      <c r="A1195" s="330">
        <v>9050015</v>
      </c>
      <c r="B1195" s="331" t="s">
        <v>12852</v>
      </c>
      <c r="C1195" s="332" t="s">
        <v>13</v>
      </c>
      <c r="D1195" s="333">
        <v>5.84</v>
      </c>
    </row>
    <row r="1196" spans="1:4" outlineLevel="1">
      <c r="A1196" s="330">
        <v>9050016</v>
      </c>
      <c r="B1196" s="331" t="s">
        <v>12853</v>
      </c>
      <c r="C1196" s="332" t="s">
        <v>13</v>
      </c>
      <c r="D1196" s="333">
        <v>3.51</v>
      </c>
    </row>
    <row r="1197" spans="1:4" outlineLevel="1">
      <c r="A1197" s="330">
        <v>9050017</v>
      </c>
      <c r="B1197" s="331" t="s">
        <v>12854</v>
      </c>
      <c r="C1197" s="332" t="s">
        <v>13</v>
      </c>
      <c r="D1197" s="333">
        <v>7.01</v>
      </c>
    </row>
    <row r="1198" spans="1:4" outlineLevel="1">
      <c r="A1198" s="330">
        <v>9050018</v>
      </c>
      <c r="B1198" s="331" t="s">
        <v>12855</v>
      </c>
      <c r="C1198" s="332" t="s">
        <v>14</v>
      </c>
      <c r="D1198" s="333">
        <v>11.68</v>
      </c>
    </row>
    <row r="1199" spans="1:4" outlineLevel="1">
      <c r="A1199" s="330">
        <v>9050020</v>
      </c>
      <c r="B1199" s="331" t="s">
        <v>12856</v>
      </c>
      <c r="C1199" s="332" t="s">
        <v>14</v>
      </c>
      <c r="D1199" s="333">
        <v>11.68</v>
      </c>
    </row>
    <row r="1200" spans="1:4" outlineLevel="1">
      <c r="A1200" s="330">
        <v>9051000</v>
      </c>
      <c r="B1200" s="331" t="s">
        <v>12857</v>
      </c>
      <c r="C1200" s="332" t="s">
        <v>12031</v>
      </c>
      <c r="D1200" s="333" t="s">
        <v>12031</v>
      </c>
    </row>
    <row r="1201" spans="1:4" outlineLevel="1">
      <c r="A1201" s="330">
        <v>9051011</v>
      </c>
      <c r="B1201" s="331" t="s">
        <v>12858</v>
      </c>
      <c r="C1201" s="332" t="s">
        <v>14</v>
      </c>
      <c r="D1201" s="333">
        <v>11.68</v>
      </c>
    </row>
    <row r="1202" spans="1:4" outlineLevel="1">
      <c r="A1202" s="330">
        <v>9051015</v>
      </c>
      <c r="B1202" s="331" t="s">
        <v>12859</v>
      </c>
      <c r="C1202" s="332" t="s">
        <v>14</v>
      </c>
      <c r="D1202" s="333">
        <v>17.53</v>
      </c>
    </row>
    <row r="1203" spans="1:4">
      <c r="A1203" s="330">
        <v>9051016</v>
      </c>
      <c r="B1203" s="331" t="s">
        <v>12860</v>
      </c>
      <c r="C1203" s="332" t="s">
        <v>14</v>
      </c>
      <c r="D1203" s="333">
        <v>40.89</v>
      </c>
    </row>
    <row r="1204" spans="1:4" outlineLevel="1">
      <c r="A1204" s="330">
        <v>9051017</v>
      </c>
      <c r="B1204" s="331" t="s">
        <v>12861</v>
      </c>
      <c r="C1204" s="332" t="s">
        <v>14</v>
      </c>
      <c r="D1204" s="333">
        <v>75.95</v>
      </c>
    </row>
    <row r="1205" spans="1:4" ht="23.25" outlineLevel="1">
      <c r="A1205" s="330">
        <v>9051025</v>
      </c>
      <c r="B1205" s="331" t="s">
        <v>12862</v>
      </c>
      <c r="C1205" s="332" t="s">
        <v>14</v>
      </c>
      <c r="D1205" s="333">
        <v>29.21</v>
      </c>
    </row>
    <row r="1206" spans="1:4" outlineLevel="1">
      <c r="A1206" s="330">
        <v>9051026</v>
      </c>
      <c r="B1206" s="331" t="s">
        <v>12863</v>
      </c>
      <c r="C1206" s="332" t="s">
        <v>14</v>
      </c>
      <c r="D1206" s="333">
        <v>58.42</v>
      </c>
    </row>
    <row r="1207" spans="1:4" outlineLevel="1">
      <c r="A1207" s="330">
        <v>9051027</v>
      </c>
      <c r="B1207" s="331" t="s">
        <v>12864</v>
      </c>
      <c r="C1207" s="332" t="s">
        <v>16</v>
      </c>
      <c r="D1207" s="333">
        <v>58.42</v>
      </c>
    </row>
    <row r="1208" spans="1:4" outlineLevel="1">
      <c r="A1208" s="330">
        <v>9051029</v>
      </c>
      <c r="B1208" s="331" t="s">
        <v>12865</v>
      </c>
      <c r="C1208" s="332" t="s">
        <v>16</v>
      </c>
      <c r="D1208" s="333">
        <v>58.42</v>
      </c>
    </row>
    <row r="1209" spans="1:4" ht="23.25" outlineLevel="1">
      <c r="A1209" s="330">
        <v>9051030</v>
      </c>
      <c r="B1209" s="331" t="s">
        <v>12866</v>
      </c>
      <c r="C1209" s="332" t="s">
        <v>14</v>
      </c>
      <c r="D1209" s="333">
        <v>11.68</v>
      </c>
    </row>
    <row r="1210" spans="1:4" outlineLevel="1">
      <c r="A1210" s="330">
        <v>9051032</v>
      </c>
      <c r="B1210" s="331" t="s">
        <v>12867</v>
      </c>
      <c r="C1210" s="332" t="s">
        <v>14</v>
      </c>
      <c r="D1210" s="333">
        <v>14.61</v>
      </c>
    </row>
    <row r="1211" spans="1:4" ht="23.25">
      <c r="A1211" s="330">
        <v>9051034</v>
      </c>
      <c r="B1211" s="331" t="s">
        <v>12868</v>
      </c>
      <c r="C1211" s="332" t="s">
        <v>14</v>
      </c>
      <c r="D1211" s="333">
        <v>14.61</v>
      </c>
    </row>
    <row r="1212" spans="1:4" outlineLevel="1">
      <c r="A1212" s="330">
        <v>9051035</v>
      </c>
      <c r="B1212" s="331" t="s">
        <v>12869</v>
      </c>
      <c r="C1212" s="332" t="s">
        <v>14</v>
      </c>
      <c r="D1212" s="333">
        <v>338.66</v>
      </c>
    </row>
    <row r="1213" spans="1:4" ht="23.25" outlineLevel="1">
      <c r="A1213" s="330">
        <v>9051036</v>
      </c>
      <c r="B1213" s="331" t="s">
        <v>12870</v>
      </c>
      <c r="C1213" s="332" t="s">
        <v>14</v>
      </c>
      <c r="D1213" s="333">
        <v>29.21</v>
      </c>
    </row>
    <row r="1214" spans="1:4" ht="23.25" outlineLevel="1">
      <c r="A1214" s="330">
        <v>9051037</v>
      </c>
      <c r="B1214" s="331" t="s">
        <v>12871</v>
      </c>
      <c r="C1214" s="332" t="s">
        <v>14</v>
      </c>
      <c r="D1214" s="333">
        <v>29.21</v>
      </c>
    </row>
    <row r="1215" spans="1:4" ht="23.25">
      <c r="A1215" s="330">
        <v>9051038</v>
      </c>
      <c r="B1215" s="331" t="s">
        <v>12872</v>
      </c>
      <c r="C1215" s="332" t="s">
        <v>14</v>
      </c>
      <c r="D1215" s="333">
        <v>43.82</v>
      </c>
    </row>
    <row r="1216" spans="1:4" outlineLevel="1">
      <c r="A1216" s="330">
        <v>9051039</v>
      </c>
      <c r="B1216" s="331" t="s">
        <v>12873</v>
      </c>
      <c r="C1216" s="332" t="s">
        <v>14</v>
      </c>
      <c r="D1216" s="333">
        <v>14.61</v>
      </c>
    </row>
    <row r="1217" spans="1:4" outlineLevel="1">
      <c r="A1217" s="330">
        <v>9052000</v>
      </c>
      <c r="B1217" s="331" t="s">
        <v>12874</v>
      </c>
      <c r="C1217" s="332" t="s">
        <v>12031</v>
      </c>
      <c r="D1217" s="333" t="s">
        <v>12031</v>
      </c>
    </row>
    <row r="1218" spans="1:4" outlineLevel="1">
      <c r="A1218" s="330">
        <v>9052001</v>
      </c>
      <c r="B1218" s="331" t="s">
        <v>12875</v>
      </c>
      <c r="C1218" s="332" t="s">
        <v>14</v>
      </c>
      <c r="D1218" s="333">
        <v>11.68</v>
      </c>
    </row>
    <row r="1219" spans="1:4">
      <c r="A1219" s="330">
        <v>9052002</v>
      </c>
      <c r="B1219" s="331" t="s">
        <v>12876</v>
      </c>
      <c r="C1219" s="332" t="s">
        <v>14</v>
      </c>
      <c r="D1219" s="333">
        <v>29.21</v>
      </c>
    </row>
    <row r="1220" spans="1:4" outlineLevel="1">
      <c r="A1220" s="330">
        <v>9052003</v>
      </c>
      <c r="B1220" s="331" t="s">
        <v>344</v>
      </c>
      <c r="C1220" s="332" t="s">
        <v>14</v>
      </c>
      <c r="D1220" s="333">
        <v>2.4500000000000002</v>
      </c>
    </row>
    <row r="1221" spans="1:4">
      <c r="A1221" s="330">
        <v>9052004</v>
      </c>
      <c r="B1221" s="331" t="s">
        <v>12877</v>
      </c>
      <c r="C1221" s="332" t="s">
        <v>14</v>
      </c>
      <c r="D1221" s="333">
        <v>17.53</v>
      </c>
    </row>
    <row r="1222" spans="1:4" outlineLevel="1">
      <c r="A1222" s="330">
        <v>9052005</v>
      </c>
      <c r="B1222" s="331" t="s">
        <v>12878</v>
      </c>
      <c r="C1222" s="332" t="s">
        <v>14</v>
      </c>
      <c r="D1222" s="333">
        <v>2.4500000000000002</v>
      </c>
    </row>
    <row r="1223" spans="1:4">
      <c r="A1223" s="330">
        <v>9052006</v>
      </c>
      <c r="B1223" s="331" t="s">
        <v>12879</v>
      </c>
      <c r="C1223" s="332" t="s">
        <v>14</v>
      </c>
      <c r="D1223" s="333">
        <v>23.37</v>
      </c>
    </row>
    <row r="1224" spans="1:4" outlineLevel="1">
      <c r="A1224" s="330">
        <v>9052008</v>
      </c>
      <c r="B1224" s="331" t="s">
        <v>12880</v>
      </c>
      <c r="C1224" s="332" t="s">
        <v>14</v>
      </c>
      <c r="D1224" s="333">
        <v>29.21</v>
      </c>
    </row>
    <row r="1225" spans="1:4">
      <c r="A1225" s="330">
        <v>9052009</v>
      </c>
      <c r="B1225" s="331" t="s">
        <v>12881</v>
      </c>
      <c r="C1225" s="332" t="s">
        <v>14</v>
      </c>
      <c r="D1225" s="333">
        <v>58.42</v>
      </c>
    </row>
    <row r="1226" spans="1:4" outlineLevel="1">
      <c r="A1226" s="330">
        <v>9052010</v>
      </c>
      <c r="B1226" s="331" t="s">
        <v>12882</v>
      </c>
      <c r="C1226" s="332" t="s">
        <v>14</v>
      </c>
      <c r="D1226" s="333">
        <v>23.37</v>
      </c>
    </row>
    <row r="1227" spans="1:4">
      <c r="A1227" s="330">
        <v>9052011</v>
      </c>
      <c r="B1227" s="331" t="s">
        <v>12883</v>
      </c>
      <c r="C1227" s="332" t="s">
        <v>14</v>
      </c>
      <c r="D1227" s="333">
        <v>43.82</v>
      </c>
    </row>
    <row r="1228" spans="1:4" outlineLevel="1">
      <c r="A1228" s="330">
        <v>9052012</v>
      </c>
      <c r="B1228" s="331" t="s">
        <v>12884</v>
      </c>
      <c r="C1228" s="332" t="s">
        <v>14</v>
      </c>
      <c r="D1228" s="333">
        <v>87.63</v>
      </c>
    </row>
    <row r="1229" spans="1:4">
      <c r="A1229" s="330">
        <v>9052013</v>
      </c>
      <c r="B1229" s="331" t="s">
        <v>12885</v>
      </c>
      <c r="C1229" s="332" t="s">
        <v>14</v>
      </c>
      <c r="D1229" s="333">
        <v>87.63</v>
      </c>
    </row>
    <row r="1230" spans="1:4" outlineLevel="1">
      <c r="A1230" s="330">
        <v>9052014</v>
      </c>
      <c r="B1230" s="331" t="s">
        <v>12886</v>
      </c>
      <c r="C1230" s="332" t="s">
        <v>14</v>
      </c>
      <c r="D1230" s="333">
        <v>29.21</v>
      </c>
    </row>
    <row r="1231" spans="1:4">
      <c r="A1231" s="330">
        <v>9052018</v>
      </c>
      <c r="B1231" s="331" t="s">
        <v>12887</v>
      </c>
      <c r="C1231" s="332" t="s">
        <v>14</v>
      </c>
      <c r="D1231" s="333">
        <v>87.63</v>
      </c>
    </row>
    <row r="1232" spans="1:4" outlineLevel="1">
      <c r="A1232" s="330">
        <v>9052019</v>
      </c>
      <c r="B1232" s="331" t="s">
        <v>12888</v>
      </c>
      <c r="C1232" s="332" t="s">
        <v>14</v>
      </c>
      <c r="D1232" s="333">
        <v>58.42</v>
      </c>
    </row>
    <row r="1233" spans="1:4">
      <c r="A1233" s="330">
        <v>9052020</v>
      </c>
      <c r="B1233" s="331" t="s">
        <v>12889</v>
      </c>
      <c r="C1233" s="332" t="s">
        <v>14</v>
      </c>
      <c r="D1233" s="333">
        <v>87.63</v>
      </c>
    </row>
    <row r="1234" spans="1:4" outlineLevel="1">
      <c r="A1234" s="330">
        <v>9052025</v>
      </c>
      <c r="B1234" s="331" t="s">
        <v>12890</v>
      </c>
      <c r="C1234" s="332" t="s">
        <v>14</v>
      </c>
      <c r="D1234" s="333">
        <v>46.74</v>
      </c>
    </row>
    <row r="1235" spans="1:4">
      <c r="A1235" s="330">
        <v>9052030</v>
      </c>
      <c r="B1235" s="331" t="s">
        <v>21599</v>
      </c>
      <c r="C1235" s="332" t="s">
        <v>14</v>
      </c>
      <c r="D1235" s="333">
        <v>3.92</v>
      </c>
    </row>
    <row r="1236" spans="1:4" outlineLevel="1">
      <c r="A1236" s="330">
        <v>9052031</v>
      </c>
      <c r="B1236" s="331" t="s">
        <v>21358</v>
      </c>
      <c r="C1236" s="332" t="s">
        <v>14</v>
      </c>
      <c r="D1236" s="333">
        <v>3.92</v>
      </c>
    </row>
    <row r="1237" spans="1:4">
      <c r="A1237" s="330">
        <v>9053000</v>
      </c>
      <c r="B1237" s="331" t="s">
        <v>12891</v>
      </c>
      <c r="C1237" s="332" t="s">
        <v>12031</v>
      </c>
      <c r="D1237" s="333" t="s">
        <v>12031</v>
      </c>
    </row>
    <row r="1238" spans="1:4" outlineLevel="1">
      <c r="A1238" s="330">
        <v>9053010</v>
      </c>
      <c r="B1238" s="331" t="s">
        <v>12892</v>
      </c>
      <c r="C1238" s="332" t="s">
        <v>14</v>
      </c>
      <c r="D1238" s="333">
        <v>29.21</v>
      </c>
    </row>
    <row r="1239" spans="1:4">
      <c r="A1239" s="330">
        <v>9053011</v>
      </c>
      <c r="B1239" s="331" t="s">
        <v>12893</v>
      </c>
      <c r="C1239" s="332" t="s">
        <v>14</v>
      </c>
      <c r="D1239" s="333">
        <v>29.21</v>
      </c>
    </row>
    <row r="1240" spans="1:4" outlineLevel="1">
      <c r="A1240" s="330">
        <v>9053014</v>
      </c>
      <c r="B1240" s="331" t="s">
        <v>12894</v>
      </c>
      <c r="C1240" s="332" t="s">
        <v>13</v>
      </c>
      <c r="D1240" s="333">
        <v>11.68</v>
      </c>
    </row>
    <row r="1241" spans="1:4">
      <c r="A1241" s="330">
        <v>9053015</v>
      </c>
      <c r="B1241" s="331" t="s">
        <v>12895</v>
      </c>
      <c r="C1241" s="332" t="s">
        <v>13</v>
      </c>
      <c r="D1241" s="333">
        <v>14.61</v>
      </c>
    </row>
    <row r="1242" spans="1:4" outlineLevel="1">
      <c r="A1242" s="330">
        <v>9053016</v>
      </c>
      <c r="B1242" s="331" t="s">
        <v>12896</v>
      </c>
      <c r="C1242" s="332" t="s">
        <v>14</v>
      </c>
      <c r="D1242" s="333">
        <v>11.68</v>
      </c>
    </row>
    <row r="1243" spans="1:4">
      <c r="A1243" s="330">
        <v>9053020</v>
      </c>
      <c r="B1243" s="331" t="s">
        <v>12897</v>
      </c>
      <c r="C1243" s="332" t="s">
        <v>14</v>
      </c>
      <c r="D1243" s="333">
        <v>58.42</v>
      </c>
    </row>
    <row r="1244" spans="1:4" outlineLevel="1">
      <c r="A1244" s="330">
        <v>9053021</v>
      </c>
      <c r="B1244" s="331" t="s">
        <v>12898</v>
      </c>
      <c r="C1244" s="332" t="s">
        <v>13</v>
      </c>
      <c r="D1244" s="333">
        <v>29.21</v>
      </c>
    </row>
    <row r="1245" spans="1:4">
      <c r="A1245" s="330">
        <v>9053022</v>
      </c>
      <c r="B1245" s="331" t="s">
        <v>12899</v>
      </c>
      <c r="C1245" s="332" t="s">
        <v>14</v>
      </c>
      <c r="D1245" s="333">
        <v>29.21</v>
      </c>
    </row>
    <row r="1246" spans="1:4" outlineLevel="1">
      <c r="A1246" s="330">
        <v>9053025</v>
      </c>
      <c r="B1246" s="331" t="s">
        <v>12900</v>
      </c>
      <c r="C1246" s="332" t="s">
        <v>14</v>
      </c>
      <c r="D1246" s="333">
        <v>58.42</v>
      </c>
    </row>
    <row r="1247" spans="1:4" outlineLevel="1">
      <c r="A1247" s="330">
        <v>9053055</v>
      </c>
      <c r="B1247" s="331" t="s">
        <v>12901</v>
      </c>
      <c r="C1247" s="332" t="s">
        <v>14</v>
      </c>
      <c r="D1247" s="333">
        <v>35.049999999999997</v>
      </c>
    </row>
    <row r="1248" spans="1:4" ht="23.25" outlineLevel="1">
      <c r="A1248" s="330">
        <v>9053056</v>
      </c>
      <c r="B1248" s="331" t="s">
        <v>12902</v>
      </c>
      <c r="C1248" s="332" t="s">
        <v>14</v>
      </c>
      <c r="D1248" s="333">
        <v>58.42</v>
      </c>
    </row>
    <row r="1249" spans="1:4">
      <c r="A1249" s="330">
        <v>9053060</v>
      </c>
      <c r="B1249" s="331" t="s">
        <v>12903</v>
      </c>
      <c r="C1249" s="332" t="s">
        <v>14</v>
      </c>
      <c r="D1249" s="333">
        <v>292.10000000000002</v>
      </c>
    </row>
    <row r="1250" spans="1:4" outlineLevel="1">
      <c r="A1250" s="330">
        <v>9053061</v>
      </c>
      <c r="B1250" s="331" t="s">
        <v>12904</v>
      </c>
      <c r="C1250" s="332" t="s">
        <v>14</v>
      </c>
      <c r="D1250" s="333">
        <v>467.36</v>
      </c>
    </row>
    <row r="1251" spans="1:4" outlineLevel="1">
      <c r="A1251" s="330">
        <v>9053062</v>
      </c>
      <c r="B1251" s="331" t="s">
        <v>12905</v>
      </c>
      <c r="C1251" s="332" t="s">
        <v>14</v>
      </c>
      <c r="D1251" s="333">
        <v>292.10000000000002</v>
      </c>
    </row>
    <row r="1252" spans="1:4">
      <c r="A1252" s="330">
        <v>9054000</v>
      </c>
      <c r="B1252" s="331" t="s">
        <v>12906</v>
      </c>
      <c r="C1252" s="332" t="s">
        <v>12031</v>
      </c>
      <c r="D1252" s="333" t="s">
        <v>12031</v>
      </c>
    </row>
    <row r="1253" spans="1:4" outlineLevel="1">
      <c r="A1253" s="330">
        <v>9054001</v>
      </c>
      <c r="B1253" s="331" t="s">
        <v>12907</v>
      </c>
      <c r="C1253" s="332" t="s">
        <v>14</v>
      </c>
      <c r="D1253" s="333">
        <v>8.76</v>
      </c>
    </row>
    <row r="1254" spans="1:4" ht="23.25" outlineLevel="1">
      <c r="A1254" s="330">
        <v>9054002</v>
      </c>
      <c r="B1254" s="331" t="s">
        <v>12908</v>
      </c>
      <c r="C1254" s="332" t="s">
        <v>14</v>
      </c>
      <c r="D1254" s="333">
        <v>2.4500000000000002</v>
      </c>
    </row>
    <row r="1255" spans="1:4" outlineLevel="1">
      <c r="A1255" s="330">
        <v>9054003</v>
      </c>
      <c r="B1255" s="331" t="s">
        <v>12909</v>
      </c>
      <c r="C1255" s="332" t="s">
        <v>14</v>
      </c>
      <c r="D1255" s="333">
        <v>14.61</v>
      </c>
    </row>
    <row r="1256" spans="1:4" outlineLevel="1">
      <c r="A1256" s="330">
        <v>9054004</v>
      </c>
      <c r="B1256" s="331" t="s">
        <v>12910</v>
      </c>
      <c r="C1256" s="332" t="s">
        <v>14</v>
      </c>
      <c r="D1256" s="333">
        <v>11.68</v>
      </c>
    </row>
    <row r="1257" spans="1:4" outlineLevel="1">
      <c r="A1257" s="330">
        <v>9054005</v>
      </c>
      <c r="B1257" s="331" t="s">
        <v>12911</v>
      </c>
      <c r="C1257" s="332" t="s">
        <v>14</v>
      </c>
      <c r="D1257" s="333">
        <v>82.93</v>
      </c>
    </row>
    <row r="1258" spans="1:4">
      <c r="A1258" s="330">
        <v>9054006</v>
      </c>
      <c r="B1258" s="331" t="s">
        <v>12912</v>
      </c>
      <c r="C1258" s="332" t="s">
        <v>14</v>
      </c>
      <c r="D1258" s="333">
        <v>23.37</v>
      </c>
    </row>
    <row r="1259" spans="1:4" outlineLevel="1">
      <c r="A1259" s="330">
        <v>9054007</v>
      </c>
      <c r="B1259" s="331" t="s">
        <v>12913</v>
      </c>
      <c r="C1259" s="332" t="s">
        <v>14</v>
      </c>
      <c r="D1259" s="333">
        <v>23.37</v>
      </c>
    </row>
    <row r="1260" spans="1:4" outlineLevel="1">
      <c r="A1260" s="330">
        <v>9054008</v>
      </c>
      <c r="B1260" s="331" t="s">
        <v>12914</v>
      </c>
      <c r="C1260" s="332" t="s">
        <v>13</v>
      </c>
      <c r="D1260" s="333">
        <v>11.68</v>
      </c>
    </row>
    <row r="1261" spans="1:4" outlineLevel="1">
      <c r="A1261" s="330">
        <v>9054009</v>
      </c>
      <c r="B1261" s="331" t="s">
        <v>12915</v>
      </c>
      <c r="C1261" s="332" t="s">
        <v>14</v>
      </c>
      <c r="D1261" s="333">
        <v>4.9000000000000004</v>
      </c>
    </row>
    <row r="1262" spans="1:4" outlineLevel="1">
      <c r="A1262" s="330">
        <v>9054010</v>
      </c>
      <c r="B1262" s="331" t="s">
        <v>12916</v>
      </c>
      <c r="C1262" s="332" t="s">
        <v>14</v>
      </c>
      <c r="D1262" s="333">
        <v>165.86</v>
      </c>
    </row>
    <row r="1263" spans="1:4" outlineLevel="1">
      <c r="A1263" s="330">
        <v>9054011</v>
      </c>
      <c r="B1263" s="331" t="s">
        <v>12917</v>
      </c>
      <c r="C1263" s="332" t="s">
        <v>14</v>
      </c>
      <c r="D1263" s="333">
        <v>37.97</v>
      </c>
    </row>
    <row r="1264" spans="1:4">
      <c r="A1264" s="330">
        <v>9054012</v>
      </c>
      <c r="B1264" s="331" t="s">
        <v>12918</v>
      </c>
      <c r="C1264" s="332" t="s">
        <v>14</v>
      </c>
      <c r="D1264" s="333">
        <v>221.82</v>
      </c>
    </row>
    <row r="1265" spans="1:4" outlineLevel="1">
      <c r="A1265" s="330">
        <v>9054013</v>
      </c>
      <c r="B1265" s="331" t="s">
        <v>12919</v>
      </c>
      <c r="C1265" s="332" t="s">
        <v>14</v>
      </c>
      <c r="D1265" s="333">
        <v>429.14</v>
      </c>
    </row>
    <row r="1266" spans="1:4">
      <c r="A1266" s="330">
        <v>9054014</v>
      </c>
      <c r="B1266" s="331" t="s">
        <v>12920</v>
      </c>
      <c r="C1266" s="332" t="s">
        <v>14</v>
      </c>
      <c r="D1266" s="333">
        <v>87.63</v>
      </c>
    </row>
    <row r="1267" spans="1:4" outlineLevel="1">
      <c r="A1267" s="330">
        <v>9054015</v>
      </c>
      <c r="B1267" s="331" t="s">
        <v>12921</v>
      </c>
      <c r="C1267" s="332" t="s">
        <v>14</v>
      </c>
      <c r="D1267" s="333">
        <v>39.21</v>
      </c>
    </row>
    <row r="1268" spans="1:4" outlineLevel="1">
      <c r="A1268" s="330">
        <v>9054016</v>
      </c>
      <c r="B1268" s="331" t="s">
        <v>12922</v>
      </c>
      <c r="C1268" s="332" t="s">
        <v>13</v>
      </c>
      <c r="D1268" s="333">
        <v>41.46</v>
      </c>
    </row>
    <row r="1269" spans="1:4" outlineLevel="1">
      <c r="A1269" s="330">
        <v>9054017</v>
      </c>
      <c r="B1269" s="331" t="s">
        <v>12923</v>
      </c>
      <c r="C1269" s="332" t="s">
        <v>14</v>
      </c>
      <c r="D1269" s="333">
        <v>124.39</v>
      </c>
    </row>
    <row r="1270" spans="1:4">
      <c r="A1270" s="330">
        <v>9054018</v>
      </c>
      <c r="B1270" s="331" t="s">
        <v>12924</v>
      </c>
      <c r="C1270" s="332" t="s">
        <v>14</v>
      </c>
      <c r="D1270" s="333">
        <v>110.01</v>
      </c>
    </row>
    <row r="1271" spans="1:4" outlineLevel="1">
      <c r="A1271" s="330">
        <v>9054019</v>
      </c>
      <c r="B1271" s="331" t="s">
        <v>12925</v>
      </c>
      <c r="C1271" s="332" t="s">
        <v>14</v>
      </c>
      <c r="D1271" s="333">
        <v>82.93</v>
      </c>
    </row>
    <row r="1272" spans="1:4" outlineLevel="1">
      <c r="A1272" s="330">
        <v>9054020</v>
      </c>
      <c r="B1272" s="331" t="s">
        <v>12926</v>
      </c>
      <c r="C1272" s="332" t="s">
        <v>14</v>
      </c>
      <c r="D1272" s="333">
        <v>17.53</v>
      </c>
    </row>
    <row r="1273" spans="1:4">
      <c r="A1273" s="330">
        <v>9054021</v>
      </c>
      <c r="B1273" s="331" t="s">
        <v>12927</v>
      </c>
      <c r="C1273" s="332" t="s">
        <v>11</v>
      </c>
      <c r="D1273" s="333">
        <v>0.98</v>
      </c>
    </row>
    <row r="1274" spans="1:4" outlineLevel="1">
      <c r="A1274" s="330">
        <v>9054022</v>
      </c>
      <c r="B1274" s="331" t="s">
        <v>12928</v>
      </c>
      <c r="C1274" s="332" t="s">
        <v>14</v>
      </c>
      <c r="D1274" s="333">
        <v>12.25</v>
      </c>
    </row>
    <row r="1275" spans="1:4" outlineLevel="1">
      <c r="A1275" s="330">
        <v>9054023</v>
      </c>
      <c r="B1275" s="331" t="s">
        <v>12929</v>
      </c>
      <c r="C1275" s="332" t="s">
        <v>14</v>
      </c>
      <c r="D1275" s="333">
        <v>29.21</v>
      </c>
    </row>
    <row r="1276" spans="1:4" outlineLevel="1">
      <c r="A1276" s="330">
        <v>9054024</v>
      </c>
      <c r="B1276" s="331" t="s">
        <v>12930</v>
      </c>
      <c r="C1276" s="332" t="s">
        <v>14</v>
      </c>
      <c r="D1276" s="333">
        <v>17.53</v>
      </c>
    </row>
    <row r="1277" spans="1:4">
      <c r="A1277" s="330">
        <v>9054025</v>
      </c>
      <c r="B1277" s="331" t="s">
        <v>12931</v>
      </c>
      <c r="C1277" s="332" t="s">
        <v>14</v>
      </c>
      <c r="D1277" s="333">
        <v>27.13</v>
      </c>
    </row>
    <row r="1278" spans="1:4" outlineLevel="1">
      <c r="A1278" s="330">
        <v>9054026</v>
      </c>
      <c r="B1278" s="331" t="s">
        <v>12932</v>
      </c>
      <c r="C1278" s="332" t="s">
        <v>14</v>
      </c>
      <c r="D1278" s="333">
        <v>124.39</v>
      </c>
    </row>
    <row r="1279" spans="1:4" outlineLevel="1">
      <c r="A1279" s="330">
        <v>9054027</v>
      </c>
      <c r="B1279" s="331" t="s">
        <v>12933</v>
      </c>
      <c r="C1279" s="332" t="s">
        <v>14</v>
      </c>
      <c r="D1279" s="333">
        <v>82.93</v>
      </c>
    </row>
    <row r="1280" spans="1:4" outlineLevel="1">
      <c r="A1280" s="330">
        <v>9060000</v>
      </c>
      <c r="B1280" s="331" t="s">
        <v>12934</v>
      </c>
      <c r="C1280" s="332" t="s">
        <v>12031</v>
      </c>
      <c r="D1280" s="333" t="s">
        <v>12031</v>
      </c>
    </row>
    <row r="1281" spans="1:4" ht="23.25" outlineLevel="1">
      <c r="A1281" s="330">
        <v>9060001</v>
      </c>
      <c r="B1281" s="331" t="s">
        <v>12935</v>
      </c>
      <c r="C1281" s="332" t="s">
        <v>14</v>
      </c>
      <c r="D1281" s="333">
        <v>233.68</v>
      </c>
    </row>
    <row r="1282" spans="1:4" ht="23.25">
      <c r="A1282" s="330">
        <v>9060002</v>
      </c>
      <c r="B1282" s="331" t="s">
        <v>12936</v>
      </c>
      <c r="C1282" s="332" t="s">
        <v>14</v>
      </c>
      <c r="D1282" s="333">
        <v>292.10000000000002</v>
      </c>
    </row>
    <row r="1283" spans="1:4" outlineLevel="1">
      <c r="A1283" s="330">
        <v>9060003</v>
      </c>
      <c r="B1283" s="331" t="s">
        <v>12937</v>
      </c>
      <c r="C1283" s="332" t="s">
        <v>14</v>
      </c>
      <c r="D1283" s="333">
        <v>262.89</v>
      </c>
    </row>
    <row r="1284" spans="1:4">
      <c r="A1284" s="330">
        <v>9060004</v>
      </c>
      <c r="B1284" s="331" t="s">
        <v>12938</v>
      </c>
      <c r="C1284" s="332" t="s">
        <v>14</v>
      </c>
      <c r="D1284" s="333">
        <v>29.21</v>
      </c>
    </row>
    <row r="1285" spans="1:4" outlineLevel="1">
      <c r="A1285" s="330">
        <v>9060005</v>
      </c>
      <c r="B1285" s="331" t="s">
        <v>12939</v>
      </c>
      <c r="C1285" s="332" t="s">
        <v>14</v>
      </c>
      <c r="D1285" s="333">
        <v>14.61</v>
      </c>
    </row>
    <row r="1286" spans="1:4" outlineLevel="1">
      <c r="A1286" s="330">
        <v>9060008</v>
      </c>
      <c r="B1286" s="331" t="s">
        <v>12940</v>
      </c>
      <c r="C1286" s="332" t="s">
        <v>14</v>
      </c>
      <c r="D1286" s="333">
        <v>29.21</v>
      </c>
    </row>
    <row r="1287" spans="1:4">
      <c r="A1287" s="330">
        <v>9060009</v>
      </c>
      <c r="B1287" s="331" t="s">
        <v>8181</v>
      </c>
      <c r="C1287" s="332" t="s">
        <v>13</v>
      </c>
      <c r="D1287" s="333">
        <v>23.37</v>
      </c>
    </row>
    <row r="1288" spans="1:4" outlineLevel="1">
      <c r="A1288" s="330">
        <v>9060012</v>
      </c>
      <c r="B1288" s="331" t="s">
        <v>139</v>
      </c>
      <c r="C1288" s="332" t="s">
        <v>13</v>
      </c>
      <c r="D1288" s="333">
        <v>14.61</v>
      </c>
    </row>
    <row r="1289" spans="1:4" outlineLevel="1">
      <c r="A1289" s="330">
        <v>9060013</v>
      </c>
      <c r="B1289" s="331" t="s">
        <v>12941</v>
      </c>
      <c r="C1289" s="332" t="s">
        <v>13</v>
      </c>
      <c r="D1289" s="333">
        <v>29.21</v>
      </c>
    </row>
    <row r="1290" spans="1:4" outlineLevel="1">
      <c r="A1290" s="330">
        <v>9060014</v>
      </c>
      <c r="B1290" s="331" t="s">
        <v>12942</v>
      </c>
      <c r="C1290" s="332" t="s">
        <v>13</v>
      </c>
      <c r="D1290" s="333">
        <v>2.92</v>
      </c>
    </row>
    <row r="1291" spans="1:4" outlineLevel="1">
      <c r="A1291" s="330">
        <v>9060015</v>
      </c>
      <c r="B1291" s="331" t="s">
        <v>12943</v>
      </c>
      <c r="C1291" s="332" t="s">
        <v>13</v>
      </c>
      <c r="D1291" s="333">
        <v>5.84</v>
      </c>
    </row>
    <row r="1292" spans="1:4" outlineLevel="1">
      <c r="A1292" s="330">
        <v>9060016</v>
      </c>
      <c r="B1292" s="331" t="s">
        <v>12944</v>
      </c>
      <c r="C1292" s="332" t="s">
        <v>13</v>
      </c>
      <c r="D1292" s="333">
        <v>3.51</v>
      </c>
    </row>
    <row r="1293" spans="1:4">
      <c r="A1293" s="330">
        <v>9060017</v>
      </c>
      <c r="B1293" s="331" t="s">
        <v>12945</v>
      </c>
      <c r="C1293" s="332" t="s">
        <v>13</v>
      </c>
      <c r="D1293" s="333">
        <v>7.01</v>
      </c>
    </row>
    <row r="1294" spans="1:4" outlineLevel="1">
      <c r="A1294" s="330">
        <v>9060018</v>
      </c>
      <c r="B1294" s="331" t="s">
        <v>12946</v>
      </c>
      <c r="C1294" s="332" t="s">
        <v>14</v>
      </c>
      <c r="D1294" s="333">
        <v>11.68</v>
      </c>
    </row>
    <row r="1295" spans="1:4" outlineLevel="1">
      <c r="A1295" s="330">
        <v>9060020</v>
      </c>
      <c r="B1295" s="331" t="s">
        <v>12947</v>
      </c>
      <c r="C1295" s="332" t="s">
        <v>14</v>
      </c>
      <c r="D1295" s="333">
        <v>11.68</v>
      </c>
    </row>
    <row r="1296" spans="1:4" outlineLevel="1">
      <c r="A1296" s="330">
        <v>9061000</v>
      </c>
      <c r="B1296" s="331" t="s">
        <v>12948</v>
      </c>
      <c r="C1296" s="332" t="s">
        <v>12031</v>
      </c>
      <c r="D1296" s="333" t="s">
        <v>12031</v>
      </c>
    </row>
    <row r="1297" spans="1:4" outlineLevel="1">
      <c r="A1297" s="330">
        <v>9061010</v>
      </c>
      <c r="B1297" s="331" t="s">
        <v>12949</v>
      </c>
      <c r="C1297" s="332" t="s">
        <v>13</v>
      </c>
      <c r="D1297" s="333">
        <v>46.74</v>
      </c>
    </row>
    <row r="1298" spans="1:4">
      <c r="A1298" s="330">
        <v>9061011</v>
      </c>
      <c r="B1298" s="331" t="s">
        <v>12950</v>
      </c>
      <c r="C1298" s="332" t="s">
        <v>14</v>
      </c>
      <c r="D1298" s="333">
        <v>11.68</v>
      </c>
    </row>
    <row r="1299" spans="1:4" outlineLevel="1">
      <c r="A1299" s="330">
        <v>9061015</v>
      </c>
      <c r="B1299" s="331" t="s">
        <v>12951</v>
      </c>
      <c r="C1299" s="332" t="s">
        <v>14</v>
      </c>
      <c r="D1299" s="333">
        <v>17.53</v>
      </c>
    </row>
    <row r="1300" spans="1:4">
      <c r="A1300" s="330">
        <v>9061016</v>
      </c>
      <c r="B1300" s="331" t="s">
        <v>12952</v>
      </c>
      <c r="C1300" s="332" t="s">
        <v>14</v>
      </c>
      <c r="D1300" s="333">
        <v>40.89</v>
      </c>
    </row>
    <row r="1301" spans="1:4" outlineLevel="1">
      <c r="A1301" s="330">
        <v>9061017</v>
      </c>
      <c r="B1301" s="331" t="s">
        <v>12953</v>
      </c>
      <c r="C1301" s="332" t="s">
        <v>14</v>
      </c>
      <c r="D1301" s="333">
        <v>75.95</v>
      </c>
    </row>
    <row r="1302" spans="1:4" ht="23.25">
      <c r="A1302" s="330">
        <v>9061025</v>
      </c>
      <c r="B1302" s="331" t="s">
        <v>12954</v>
      </c>
      <c r="C1302" s="332" t="s">
        <v>14</v>
      </c>
      <c r="D1302" s="333">
        <v>29.21</v>
      </c>
    </row>
    <row r="1303" spans="1:4" outlineLevel="1">
      <c r="A1303" s="330">
        <v>9061026</v>
      </c>
      <c r="B1303" s="331" t="s">
        <v>12955</v>
      </c>
      <c r="C1303" s="332" t="s">
        <v>16</v>
      </c>
      <c r="D1303" s="333">
        <v>116.84</v>
      </c>
    </row>
    <row r="1304" spans="1:4" ht="23.25">
      <c r="A1304" s="330">
        <v>9061030</v>
      </c>
      <c r="B1304" s="331" t="s">
        <v>12956</v>
      </c>
      <c r="C1304" s="332" t="s">
        <v>14</v>
      </c>
      <c r="D1304" s="333">
        <v>11.68</v>
      </c>
    </row>
    <row r="1305" spans="1:4" outlineLevel="1">
      <c r="A1305" s="330">
        <v>9061032</v>
      </c>
      <c r="B1305" s="331" t="s">
        <v>12957</v>
      </c>
      <c r="C1305" s="332" t="s">
        <v>14</v>
      </c>
      <c r="D1305" s="333">
        <v>17.53</v>
      </c>
    </row>
    <row r="1306" spans="1:4" ht="23.25">
      <c r="A1306" s="330">
        <v>9061034</v>
      </c>
      <c r="B1306" s="331" t="s">
        <v>12958</v>
      </c>
      <c r="C1306" s="332" t="s">
        <v>14</v>
      </c>
      <c r="D1306" s="333">
        <v>14.61</v>
      </c>
    </row>
    <row r="1307" spans="1:4" outlineLevel="1">
      <c r="A1307" s="330">
        <v>9061035</v>
      </c>
      <c r="B1307" s="331" t="s">
        <v>12959</v>
      </c>
      <c r="C1307" s="332" t="s">
        <v>14</v>
      </c>
      <c r="D1307" s="333">
        <v>677.31</v>
      </c>
    </row>
    <row r="1308" spans="1:4" ht="23.25">
      <c r="A1308" s="330">
        <v>9061037</v>
      </c>
      <c r="B1308" s="331" t="s">
        <v>12960</v>
      </c>
      <c r="C1308" s="332" t="s">
        <v>14</v>
      </c>
      <c r="D1308" s="333">
        <v>29.21</v>
      </c>
    </row>
    <row r="1309" spans="1:4" ht="23.25" outlineLevel="1">
      <c r="A1309" s="330">
        <v>9061038</v>
      </c>
      <c r="B1309" s="331" t="s">
        <v>12961</v>
      </c>
      <c r="C1309" s="332" t="s">
        <v>14</v>
      </c>
      <c r="D1309" s="333">
        <v>43.82</v>
      </c>
    </row>
    <row r="1310" spans="1:4">
      <c r="A1310" s="330">
        <v>9061039</v>
      </c>
      <c r="B1310" s="331" t="s">
        <v>12962</v>
      </c>
      <c r="C1310" s="332" t="s">
        <v>14</v>
      </c>
      <c r="D1310" s="333">
        <v>14.61</v>
      </c>
    </row>
    <row r="1311" spans="1:4" outlineLevel="1">
      <c r="A1311" s="330">
        <v>9061040</v>
      </c>
      <c r="B1311" s="331" t="s">
        <v>12963</v>
      </c>
      <c r="C1311" s="332" t="s">
        <v>14</v>
      </c>
      <c r="D1311" s="333">
        <v>29.21</v>
      </c>
    </row>
    <row r="1312" spans="1:4" outlineLevel="1">
      <c r="A1312" s="330">
        <v>9062000</v>
      </c>
      <c r="B1312" s="331" t="s">
        <v>12964</v>
      </c>
      <c r="C1312" s="332" t="s">
        <v>12031</v>
      </c>
      <c r="D1312" s="333" t="s">
        <v>12031</v>
      </c>
    </row>
    <row r="1313" spans="1:4" outlineLevel="1">
      <c r="A1313" s="330">
        <v>9062001</v>
      </c>
      <c r="B1313" s="331" t="s">
        <v>12965</v>
      </c>
      <c r="C1313" s="332" t="s">
        <v>14</v>
      </c>
      <c r="D1313" s="333">
        <v>14.61</v>
      </c>
    </row>
    <row r="1314" spans="1:4">
      <c r="A1314" s="330">
        <v>9062002</v>
      </c>
      <c r="B1314" s="331" t="s">
        <v>12966</v>
      </c>
      <c r="C1314" s="332" t="s">
        <v>14</v>
      </c>
      <c r="D1314" s="333">
        <v>5.84</v>
      </c>
    </row>
    <row r="1315" spans="1:4" outlineLevel="1">
      <c r="A1315" s="330">
        <v>9062003</v>
      </c>
      <c r="B1315" s="331" t="s">
        <v>12967</v>
      </c>
      <c r="C1315" s="332" t="s">
        <v>14</v>
      </c>
      <c r="D1315" s="333">
        <v>2.4500000000000002</v>
      </c>
    </row>
    <row r="1316" spans="1:4" outlineLevel="1">
      <c r="A1316" s="330">
        <v>9062004</v>
      </c>
      <c r="B1316" s="331" t="s">
        <v>12968</v>
      </c>
      <c r="C1316" s="332" t="s">
        <v>14</v>
      </c>
      <c r="D1316" s="333">
        <v>17.53</v>
      </c>
    </row>
    <row r="1317" spans="1:4">
      <c r="A1317" s="330">
        <v>9062005</v>
      </c>
      <c r="B1317" s="331" t="s">
        <v>12969</v>
      </c>
      <c r="C1317" s="332" t="s">
        <v>14</v>
      </c>
      <c r="D1317" s="333">
        <v>2.4500000000000002</v>
      </c>
    </row>
    <row r="1318" spans="1:4" outlineLevel="1">
      <c r="A1318" s="330">
        <v>9062010</v>
      </c>
      <c r="B1318" s="331" t="s">
        <v>12970</v>
      </c>
      <c r="C1318" s="332" t="s">
        <v>14</v>
      </c>
      <c r="D1318" s="333">
        <v>23.37</v>
      </c>
    </row>
    <row r="1319" spans="1:4" outlineLevel="1">
      <c r="A1319" s="330">
        <v>9062011</v>
      </c>
      <c r="B1319" s="331" t="s">
        <v>12971</v>
      </c>
      <c r="C1319" s="332" t="s">
        <v>14</v>
      </c>
      <c r="D1319" s="333">
        <v>43.82</v>
      </c>
    </row>
    <row r="1320" spans="1:4" outlineLevel="1">
      <c r="A1320" s="330">
        <v>9062012</v>
      </c>
      <c r="B1320" s="331" t="s">
        <v>12972</v>
      </c>
      <c r="C1320" s="332" t="s">
        <v>14</v>
      </c>
      <c r="D1320" s="333">
        <v>87.63</v>
      </c>
    </row>
    <row r="1321" spans="1:4">
      <c r="A1321" s="330">
        <v>9062013</v>
      </c>
      <c r="B1321" s="331" t="s">
        <v>12973</v>
      </c>
      <c r="C1321" s="332" t="s">
        <v>14</v>
      </c>
      <c r="D1321" s="333">
        <v>87.63</v>
      </c>
    </row>
    <row r="1322" spans="1:4" outlineLevel="1">
      <c r="A1322" s="330">
        <v>9062014</v>
      </c>
      <c r="B1322" s="331" t="s">
        <v>12974</v>
      </c>
      <c r="C1322" s="332" t="s">
        <v>14</v>
      </c>
      <c r="D1322" s="333">
        <v>29.21</v>
      </c>
    </row>
    <row r="1323" spans="1:4" outlineLevel="1">
      <c r="A1323" s="330">
        <v>9062018</v>
      </c>
      <c r="B1323" s="331" t="s">
        <v>12975</v>
      </c>
      <c r="C1323" s="332" t="s">
        <v>14</v>
      </c>
      <c r="D1323" s="333">
        <v>87.63</v>
      </c>
    </row>
    <row r="1324" spans="1:4">
      <c r="A1324" s="330">
        <v>9062019</v>
      </c>
      <c r="B1324" s="331" t="s">
        <v>12976</v>
      </c>
      <c r="C1324" s="332" t="s">
        <v>14</v>
      </c>
      <c r="D1324" s="333">
        <v>58.42</v>
      </c>
    </row>
    <row r="1325" spans="1:4" outlineLevel="1">
      <c r="A1325" s="330">
        <v>9062025</v>
      </c>
      <c r="B1325" s="331" t="s">
        <v>12977</v>
      </c>
      <c r="C1325" s="332" t="s">
        <v>14</v>
      </c>
      <c r="D1325" s="333">
        <v>58.42</v>
      </c>
    </row>
    <row r="1326" spans="1:4" outlineLevel="1">
      <c r="A1326" s="330">
        <v>9062030</v>
      </c>
      <c r="B1326" s="331" t="s">
        <v>21359</v>
      </c>
      <c r="C1326" s="332" t="s">
        <v>14</v>
      </c>
      <c r="D1326" s="333">
        <v>5.15</v>
      </c>
    </row>
    <row r="1327" spans="1:4">
      <c r="A1327" s="330">
        <v>9062031</v>
      </c>
      <c r="B1327" s="331" t="s">
        <v>21360</v>
      </c>
      <c r="C1327" s="332" t="s">
        <v>14</v>
      </c>
      <c r="D1327" s="333">
        <v>5.15</v>
      </c>
    </row>
    <row r="1328" spans="1:4" outlineLevel="1">
      <c r="A1328" s="330">
        <v>9063000</v>
      </c>
      <c r="B1328" s="331" t="s">
        <v>12978</v>
      </c>
      <c r="C1328" s="332" t="s">
        <v>12031</v>
      </c>
      <c r="D1328" s="333" t="s">
        <v>12031</v>
      </c>
    </row>
    <row r="1329" spans="1:4" outlineLevel="1">
      <c r="A1329" s="330">
        <v>9063014</v>
      </c>
      <c r="B1329" s="331" t="s">
        <v>12979</v>
      </c>
      <c r="C1329" s="332" t="s">
        <v>13</v>
      </c>
      <c r="D1329" s="333">
        <v>11.68</v>
      </c>
    </row>
    <row r="1330" spans="1:4" outlineLevel="1">
      <c r="A1330" s="330">
        <v>9063015</v>
      </c>
      <c r="B1330" s="331" t="s">
        <v>12980</v>
      </c>
      <c r="C1330" s="332" t="s">
        <v>13</v>
      </c>
      <c r="D1330" s="333">
        <v>14.61</v>
      </c>
    </row>
    <row r="1331" spans="1:4">
      <c r="A1331" s="330">
        <v>9063016</v>
      </c>
      <c r="B1331" s="331" t="s">
        <v>12981</v>
      </c>
      <c r="C1331" s="332" t="s">
        <v>14</v>
      </c>
      <c r="D1331" s="333">
        <v>11.68</v>
      </c>
    </row>
    <row r="1332" spans="1:4" outlineLevel="1">
      <c r="A1332" s="330">
        <v>9063060</v>
      </c>
      <c r="B1332" s="331" t="s">
        <v>12982</v>
      </c>
      <c r="C1332" s="332" t="s">
        <v>14</v>
      </c>
      <c r="D1332" s="333">
        <v>292.10000000000002</v>
      </c>
    </row>
    <row r="1333" spans="1:4" outlineLevel="1">
      <c r="A1333" s="330">
        <v>9063061</v>
      </c>
      <c r="B1333" s="331" t="s">
        <v>12983</v>
      </c>
      <c r="C1333" s="332" t="s">
        <v>14</v>
      </c>
      <c r="D1333" s="333">
        <v>467.36</v>
      </c>
    </row>
    <row r="1334" spans="1:4">
      <c r="A1334" s="330">
        <v>9063062</v>
      </c>
      <c r="B1334" s="331" t="s">
        <v>12984</v>
      </c>
      <c r="C1334" s="332" t="s">
        <v>14</v>
      </c>
      <c r="D1334" s="333">
        <v>659.72</v>
      </c>
    </row>
    <row r="1335" spans="1:4" outlineLevel="1">
      <c r="A1335" s="330">
        <v>9064000</v>
      </c>
      <c r="B1335" s="331" t="s">
        <v>12985</v>
      </c>
      <c r="C1335" s="332" t="s">
        <v>12031</v>
      </c>
      <c r="D1335" s="333" t="s">
        <v>12031</v>
      </c>
    </row>
    <row r="1336" spans="1:4" outlineLevel="1">
      <c r="A1336" s="330">
        <v>9064001</v>
      </c>
      <c r="B1336" s="331" t="s">
        <v>12986</v>
      </c>
      <c r="C1336" s="332" t="s">
        <v>14</v>
      </c>
      <c r="D1336" s="333">
        <v>58.42</v>
      </c>
    </row>
    <row r="1337" spans="1:4" ht="23.25">
      <c r="A1337" s="330">
        <v>9064002</v>
      </c>
      <c r="B1337" s="331" t="s">
        <v>12987</v>
      </c>
      <c r="C1337" s="332" t="s">
        <v>14</v>
      </c>
      <c r="D1337" s="333">
        <v>2.4500000000000002</v>
      </c>
    </row>
    <row r="1338" spans="1:4" outlineLevel="1">
      <c r="A1338" s="330">
        <v>9064003</v>
      </c>
      <c r="B1338" s="331" t="s">
        <v>12988</v>
      </c>
      <c r="C1338" s="332" t="s">
        <v>14</v>
      </c>
      <c r="D1338" s="333">
        <v>14.61</v>
      </c>
    </row>
    <row r="1339" spans="1:4">
      <c r="A1339" s="330">
        <v>9064004</v>
      </c>
      <c r="B1339" s="331" t="s">
        <v>12989</v>
      </c>
      <c r="C1339" s="332" t="s">
        <v>14</v>
      </c>
      <c r="D1339" s="333">
        <v>11.68</v>
      </c>
    </row>
    <row r="1340" spans="1:4" outlineLevel="1">
      <c r="A1340" s="330">
        <v>9064005</v>
      </c>
      <c r="B1340" s="331" t="s">
        <v>12990</v>
      </c>
      <c r="C1340" s="332" t="s">
        <v>14</v>
      </c>
      <c r="D1340" s="333">
        <v>124.39</v>
      </c>
    </row>
    <row r="1341" spans="1:4">
      <c r="A1341" s="330">
        <v>9064006</v>
      </c>
      <c r="B1341" s="331" t="s">
        <v>12991</v>
      </c>
      <c r="C1341" s="332" t="s">
        <v>14</v>
      </c>
      <c r="D1341" s="333">
        <v>23.37</v>
      </c>
    </row>
    <row r="1342" spans="1:4" outlineLevel="1">
      <c r="A1342" s="330">
        <v>9064007</v>
      </c>
      <c r="B1342" s="331" t="s">
        <v>12992</v>
      </c>
      <c r="C1342" s="332" t="s">
        <v>14</v>
      </c>
      <c r="D1342" s="333">
        <v>23.37</v>
      </c>
    </row>
    <row r="1343" spans="1:4">
      <c r="A1343" s="330">
        <v>9064008</v>
      </c>
      <c r="B1343" s="331" t="s">
        <v>12993</v>
      </c>
      <c r="C1343" s="332" t="s">
        <v>13</v>
      </c>
      <c r="D1343" s="333">
        <v>11.68</v>
      </c>
    </row>
    <row r="1344" spans="1:4" outlineLevel="1">
      <c r="A1344" s="330">
        <v>9064009</v>
      </c>
      <c r="B1344" s="331" t="s">
        <v>12994</v>
      </c>
      <c r="C1344" s="332" t="s">
        <v>14</v>
      </c>
      <c r="D1344" s="333">
        <v>4.9000000000000004</v>
      </c>
    </row>
    <row r="1345" spans="1:4">
      <c r="A1345" s="330">
        <v>9064010</v>
      </c>
      <c r="B1345" s="331" t="s">
        <v>12995</v>
      </c>
      <c r="C1345" s="332" t="s">
        <v>14</v>
      </c>
      <c r="D1345" s="333">
        <v>165.86</v>
      </c>
    </row>
    <row r="1346" spans="1:4" outlineLevel="1">
      <c r="A1346" s="330">
        <v>9064011</v>
      </c>
      <c r="B1346" s="331" t="s">
        <v>12996</v>
      </c>
      <c r="C1346" s="332" t="s">
        <v>14</v>
      </c>
      <c r="D1346" s="333">
        <v>37.97</v>
      </c>
    </row>
    <row r="1347" spans="1:4">
      <c r="A1347" s="330">
        <v>9064012</v>
      </c>
      <c r="B1347" s="331" t="s">
        <v>12997</v>
      </c>
      <c r="C1347" s="332" t="s">
        <v>14</v>
      </c>
      <c r="D1347" s="333">
        <v>221.82</v>
      </c>
    </row>
    <row r="1348" spans="1:4" outlineLevel="1">
      <c r="A1348" s="330">
        <v>9064013</v>
      </c>
      <c r="B1348" s="331" t="s">
        <v>12998</v>
      </c>
      <c r="C1348" s="332" t="s">
        <v>14</v>
      </c>
      <c r="D1348" s="333">
        <v>429.14</v>
      </c>
    </row>
    <row r="1349" spans="1:4">
      <c r="A1349" s="330">
        <v>9064014</v>
      </c>
      <c r="B1349" s="331" t="s">
        <v>12999</v>
      </c>
      <c r="C1349" s="332" t="s">
        <v>14</v>
      </c>
      <c r="D1349" s="333">
        <v>87.63</v>
      </c>
    </row>
    <row r="1350" spans="1:4" outlineLevel="1">
      <c r="A1350" s="330">
        <v>9064015</v>
      </c>
      <c r="B1350" s="331" t="s">
        <v>13000</v>
      </c>
      <c r="C1350" s="332" t="s">
        <v>14</v>
      </c>
      <c r="D1350" s="333">
        <v>39.21</v>
      </c>
    </row>
    <row r="1351" spans="1:4">
      <c r="A1351" s="330">
        <v>9064016</v>
      </c>
      <c r="B1351" s="331" t="s">
        <v>13001</v>
      </c>
      <c r="C1351" s="332" t="s">
        <v>13</v>
      </c>
      <c r="D1351" s="333">
        <v>8.76</v>
      </c>
    </row>
    <row r="1352" spans="1:4" outlineLevel="1">
      <c r="A1352" s="330">
        <v>9064017</v>
      </c>
      <c r="B1352" s="331" t="s">
        <v>13002</v>
      </c>
      <c r="C1352" s="332" t="s">
        <v>14</v>
      </c>
      <c r="D1352" s="333">
        <v>88.73</v>
      </c>
    </row>
    <row r="1353" spans="1:4">
      <c r="A1353" s="330">
        <v>9064018</v>
      </c>
      <c r="B1353" s="331" t="s">
        <v>13003</v>
      </c>
      <c r="C1353" s="332" t="s">
        <v>14</v>
      </c>
      <c r="D1353" s="333">
        <v>174.03</v>
      </c>
    </row>
    <row r="1354" spans="1:4" outlineLevel="1">
      <c r="A1354" s="330">
        <v>9064023</v>
      </c>
      <c r="B1354" s="331" t="s">
        <v>13004</v>
      </c>
      <c r="C1354" s="332" t="s">
        <v>14</v>
      </c>
      <c r="D1354" s="333">
        <v>29.21</v>
      </c>
    </row>
    <row r="1355" spans="1:4">
      <c r="A1355" s="330">
        <v>9064024</v>
      </c>
      <c r="B1355" s="331" t="s">
        <v>13005</v>
      </c>
      <c r="C1355" s="332" t="s">
        <v>14</v>
      </c>
      <c r="D1355" s="333">
        <v>17.53</v>
      </c>
    </row>
    <row r="1356" spans="1:4" outlineLevel="1">
      <c r="A1356" s="330">
        <v>9070000</v>
      </c>
      <c r="B1356" s="331" t="s">
        <v>13006</v>
      </c>
      <c r="C1356" s="332" t="s">
        <v>12031</v>
      </c>
      <c r="D1356" s="333" t="s">
        <v>12031</v>
      </c>
    </row>
    <row r="1357" spans="1:4" ht="23.25">
      <c r="A1357" s="330">
        <v>9070001</v>
      </c>
      <c r="B1357" s="331" t="s">
        <v>13007</v>
      </c>
      <c r="C1357" s="332" t="s">
        <v>14</v>
      </c>
      <c r="D1357" s="333">
        <v>443.63</v>
      </c>
    </row>
    <row r="1358" spans="1:4" ht="23.25" outlineLevel="1">
      <c r="A1358" s="330">
        <v>9070002</v>
      </c>
      <c r="B1358" s="331" t="s">
        <v>13008</v>
      </c>
      <c r="C1358" s="332" t="s">
        <v>14</v>
      </c>
      <c r="D1358" s="333">
        <v>609.49</v>
      </c>
    </row>
    <row r="1359" spans="1:4" outlineLevel="1">
      <c r="A1359" s="330">
        <v>9070003</v>
      </c>
      <c r="B1359" s="331" t="s">
        <v>13009</v>
      </c>
      <c r="C1359" s="332" t="s">
        <v>14</v>
      </c>
      <c r="D1359" s="333">
        <v>292.10000000000002</v>
      </c>
    </row>
    <row r="1360" spans="1:4" outlineLevel="1">
      <c r="A1360" s="330">
        <v>9070004</v>
      </c>
      <c r="B1360" s="331" t="s">
        <v>13010</v>
      </c>
      <c r="C1360" s="332" t="s">
        <v>14</v>
      </c>
      <c r="D1360" s="333">
        <v>23.37</v>
      </c>
    </row>
    <row r="1361" spans="1:4" outlineLevel="1">
      <c r="A1361" s="330">
        <v>9070005</v>
      </c>
      <c r="B1361" s="331" t="s">
        <v>13011</v>
      </c>
      <c r="C1361" s="332" t="s">
        <v>14</v>
      </c>
      <c r="D1361" s="333">
        <v>23.37</v>
      </c>
    </row>
    <row r="1362" spans="1:4">
      <c r="A1362" s="330">
        <v>9070008</v>
      </c>
      <c r="B1362" s="331" t="s">
        <v>13012</v>
      </c>
      <c r="C1362" s="332" t="s">
        <v>14</v>
      </c>
      <c r="D1362" s="333">
        <v>29.21</v>
      </c>
    </row>
    <row r="1363" spans="1:4" outlineLevel="1">
      <c r="A1363" s="330">
        <v>9070009</v>
      </c>
      <c r="B1363" s="331" t="s">
        <v>8183</v>
      </c>
      <c r="C1363" s="332" t="s">
        <v>13</v>
      </c>
      <c r="D1363" s="333">
        <v>29.21</v>
      </c>
    </row>
    <row r="1364" spans="1:4" outlineLevel="1">
      <c r="A1364" s="330">
        <v>9070012</v>
      </c>
      <c r="B1364" s="331" t="s">
        <v>13013</v>
      </c>
      <c r="C1364" s="332" t="s">
        <v>13</v>
      </c>
      <c r="D1364" s="333">
        <v>17.53</v>
      </c>
    </row>
    <row r="1365" spans="1:4" outlineLevel="1">
      <c r="A1365" s="330">
        <v>9070013</v>
      </c>
      <c r="B1365" s="331" t="s">
        <v>13014</v>
      </c>
      <c r="C1365" s="332" t="s">
        <v>13</v>
      </c>
      <c r="D1365" s="333">
        <v>35.049999999999997</v>
      </c>
    </row>
    <row r="1366" spans="1:4" outlineLevel="1">
      <c r="A1366" s="330">
        <v>9070014</v>
      </c>
      <c r="B1366" s="331" t="s">
        <v>13015</v>
      </c>
      <c r="C1366" s="332" t="s">
        <v>13</v>
      </c>
      <c r="D1366" s="333">
        <v>2.92</v>
      </c>
    </row>
    <row r="1367" spans="1:4">
      <c r="A1367" s="330">
        <v>9070015</v>
      </c>
      <c r="B1367" s="331" t="s">
        <v>13016</v>
      </c>
      <c r="C1367" s="332" t="s">
        <v>13</v>
      </c>
      <c r="D1367" s="333">
        <v>40.89</v>
      </c>
    </row>
    <row r="1368" spans="1:4" outlineLevel="1">
      <c r="A1368" s="330">
        <v>9070016</v>
      </c>
      <c r="B1368" s="331" t="s">
        <v>13017</v>
      </c>
      <c r="C1368" s="332" t="s">
        <v>13</v>
      </c>
      <c r="D1368" s="333">
        <v>1.75</v>
      </c>
    </row>
    <row r="1369" spans="1:4" outlineLevel="1">
      <c r="A1369" s="330">
        <v>9070017</v>
      </c>
      <c r="B1369" s="331" t="s">
        <v>13018</v>
      </c>
      <c r="C1369" s="332" t="s">
        <v>13</v>
      </c>
      <c r="D1369" s="333">
        <v>17.53</v>
      </c>
    </row>
    <row r="1370" spans="1:4" outlineLevel="1">
      <c r="A1370" s="330">
        <v>9070018</v>
      </c>
      <c r="B1370" s="331" t="s">
        <v>13019</v>
      </c>
      <c r="C1370" s="332" t="s">
        <v>14</v>
      </c>
      <c r="D1370" s="333">
        <v>23.37</v>
      </c>
    </row>
    <row r="1371" spans="1:4" outlineLevel="1">
      <c r="A1371" s="330">
        <v>9070020</v>
      </c>
      <c r="B1371" s="331" t="s">
        <v>13020</v>
      </c>
      <c r="C1371" s="332" t="s">
        <v>14</v>
      </c>
      <c r="D1371" s="333">
        <v>17.53</v>
      </c>
    </row>
    <row r="1372" spans="1:4" outlineLevel="1">
      <c r="A1372" s="330">
        <v>9071000</v>
      </c>
      <c r="B1372" s="331" t="s">
        <v>13021</v>
      </c>
      <c r="C1372" s="332" t="s">
        <v>12031</v>
      </c>
      <c r="D1372" s="333" t="s">
        <v>12031</v>
      </c>
    </row>
    <row r="1373" spans="1:4">
      <c r="A1373" s="330">
        <v>9071010</v>
      </c>
      <c r="B1373" s="331" t="s">
        <v>13022</v>
      </c>
      <c r="C1373" s="332" t="s">
        <v>13</v>
      </c>
      <c r="D1373" s="333">
        <v>58.42</v>
      </c>
    </row>
    <row r="1374" spans="1:4" outlineLevel="1">
      <c r="A1374" s="330">
        <v>9071011</v>
      </c>
      <c r="B1374" s="331" t="s">
        <v>13023</v>
      </c>
      <c r="C1374" s="332" t="s">
        <v>14</v>
      </c>
      <c r="D1374" s="333">
        <v>14.61</v>
      </c>
    </row>
    <row r="1375" spans="1:4" outlineLevel="1">
      <c r="A1375" s="330">
        <v>9071015</v>
      </c>
      <c r="B1375" s="331" t="s">
        <v>13024</v>
      </c>
      <c r="C1375" s="332" t="s">
        <v>14</v>
      </c>
      <c r="D1375" s="333">
        <v>29.21</v>
      </c>
    </row>
    <row r="1376" spans="1:4" outlineLevel="1">
      <c r="A1376" s="330">
        <v>9071016</v>
      </c>
      <c r="B1376" s="331" t="s">
        <v>13025</v>
      </c>
      <c r="C1376" s="332" t="s">
        <v>14</v>
      </c>
      <c r="D1376" s="333">
        <v>46.74</v>
      </c>
    </row>
    <row r="1377" spans="1:4" outlineLevel="1">
      <c r="A1377" s="330">
        <v>9071017</v>
      </c>
      <c r="B1377" s="331" t="s">
        <v>13026</v>
      </c>
      <c r="C1377" s="332" t="s">
        <v>14</v>
      </c>
      <c r="D1377" s="333">
        <v>87.63</v>
      </c>
    </row>
    <row r="1378" spans="1:4" ht="23.25" outlineLevel="1">
      <c r="A1378" s="330">
        <v>9071025</v>
      </c>
      <c r="B1378" s="331" t="s">
        <v>13027</v>
      </c>
      <c r="C1378" s="332" t="s">
        <v>14</v>
      </c>
      <c r="D1378" s="333">
        <v>29.21</v>
      </c>
    </row>
    <row r="1379" spans="1:4">
      <c r="A1379" s="330">
        <v>9071026</v>
      </c>
      <c r="B1379" s="331" t="s">
        <v>13028</v>
      </c>
      <c r="C1379" s="332" t="s">
        <v>16</v>
      </c>
      <c r="D1379" s="333">
        <v>356.66</v>
      </c>
    </row>
    <row r="1380" spans="1:4" ht="23.25" outlineLevel="1">
      <c r="A1380" s="330">
        <v>9071030</v>
      </c>
      <c r="B1380" s="331" t="s">
        <v>13029</v>
      </c>
      <c r="C1380" s="332" t="s">
        <v>14</v>
      </c>
      <c r="D1380" s="333">
        <v>14.61</v>
      </c>
    </row>
    <row r="1381" spans="1:4" outlineLevel="1">
      <c r="A1381" s="330">
        <v>9071032</v>
      </c>
      <c r="B1381" s="331" t="s">
        <v>13030</v>
      </c>
      <c r="C1381" s="332" t="s">
        <v>14</v>
      </c>
      <c r="D1381" s="333">
        <v>17.53</v>
      </c>
    </row>
    <row r="1382" spans="1:4" ht="23.25" outlineLevel="1">
      <c r="A1382" s="330">
        <v>9071034</v>
      </c>
      <c r="B1382" s="331" t="s">
        <v>13031</v>
      </c>
      <c r="C1382" s="332" t="s">
        <v>14</v>
      </c>
      <c r="D1382" s="333">
        <v>58.42</v>
      </c>
    </row>
    <row r="1383" spans="1:4" outlineLevel="1">
      <c r="A1383" s="330">
        <v>9071035</v>
      </c>
      <c r="B1383" s="331" t="s">
        <v>13032</v>
      </c>
      <c r="C1383" s="332" t="s">
        <v>14</v>
      </c>
      <c r="D1383" s="333">
        <v>677.31</v>
      </c>
    </row>
    <row r="1384" spans="1:4" ht="23.25" outlineLevel="1">
      <c r="A1384" s="330">
        <v>9071037</v>
      </c>
      <c r="B1384" s="331" t="s">
        <v>13033</v>
      </c>
      <c r="C1384" s="332" t="s">
        <v>14</v>
      </c>
      <c r="D1384" s="333">
        <v>40.89</v>
      </c>
    </row>
    <row r="1385" spans="1:4" ht="23.25">
      <c r="A1385" s="330">
        <v>9071038</v>
      </c>
      <c r="B1385" s="331" t="s">
        <v>13034</v>
      </c>
      <c r="C1385" s="332" t="s">
        <v>14</v>
      </c>
      <c r="D1385" s="333">
        <v>58.42</v>
      </c>
    </row>
    <row r="1386" spans="1:4" outlineLevel="1">
      <c r="A1386" s="330">
        <v>9071039</v>
      </c>
      <c r="B1386" s="331" t="s">
        <v>13035</v>
      </c>
      <c r="C1386" s="332" t="s">
        <v>14</v>
      </c>
      <c r="D1386" s="333">
        <v>29.21</v>
      </c>
    </row>
    <row r="1387" spans="1:4" outlineLevel="1">
      <c r="A1387" s="330">
        <v>9071040</v>
      </c>
      <c r="B1387" s="331" t="s">
        <v>13036</v>
      </c>
      <c r="C1387" s="332" t="s">
        <v>14</v>
      </c>
      <c r="D1387" s="333">
        <v>29.21</v>
      </c>
    </row>
    <row r="1388" spans="1:4" outlineLevel="1">
      <c r="A1388" s="330">
        <v>9072000</v>
      </c>
      <c r="B1388" s="331" t="s">
        <v>13037</v>
      </c>
      <c r="C1388" s="332" t="s">
        <v>12031</v>
      </c>
      <c r="D1388" s="333" t="s">
        <v>12031</v>
      </c>
    </row>
    <row r="1389" spans="1:4" outlineLevel="1">
      <c r="A1389" s="330">
        <v>9072001</v>
      </c>
      <c r="B1389" s="331" t="s">
        <v>13038</v>
      </c>
      <c r="C1389" s="332" t="s">
        <v>14</v>
      </c>
      <c r="D1389" s="333">
        <v>17.53</v>
      </c>
    </row>
    <row r="1390" spans="1:4" outlineLevel="1">
      <c r="A1390" s="330">
        <v>9072002</v>
      </c>
      <c r="B1390" s="331" t="s">
        <v>13039</v>
      </c>
      <c r="C1390" s="332" t="s">
        <v>14</v>
      </c>
      <c r="D1390" s="333">
        <v>37.97</v>
      </c>
    </row>
    <row r="1391" spans="1:4">
      <c r="A1391" s="330">
        <v>9072003</v>
      </c>
      <c r="B1391" s="331" t="s">
        <v>13040</v>
      </c>
      <c r="C1391" s="332" t="s">
        <v>14</v>
      </c>
      <c r="D1391" s="333">
        <v>2.4500000000000002</v>
      </c>
    </row>
    <row r="1392" spans="1:4" outlineLevel="1">
      <c r="A1392" s="330">
        <v>9072004</v>
      </c>
      <c r="B1392" s="331" t="s">
        <v>13041</v>
      </c>
      <c r="C1392" s="332" t="s">
        <v>14</v>
      </c>
      <c r="D1392" s="333">
        <v>17.53</v>
      </c>
    </row>
    <row r="1393" spans="1:4">
      <c r="A1393" s="330">
        <v>9072005</v>
      </c>
      <c r="B1393" s="331" t="s">
        <v>13042</v>
      </c>
      <c r="C1393" s="332" t="s">
        <v>14</v>
      </c>
      <c r="D1393" s="333">
        <v>2.4500000000000002</v>
      </c>
    </row>
    <row r="1394" spans="1:4" outlineLevel="1">
      <c r="A1394" s="330">
        <v>9072011</v>
      </c>
      <c r="B1394" s="331" t="s">
        <v>13043</v>
      </c>
      <c r="C1394" s="332" t="s">
        <v>14</v>
      </c>
      <c r="D1394" s="333">
        <v>87.63</v>
      </c>
    </row>
    <row r="1395" spans="1:4">
      <c r="A1395" s="330">
        <v>9072012</v>
      </c>
      <c r="B1395" s="331" t="s">
        <v>13044</v>
      </c>
      <c r="C1395" s="332" t="s">
        <v>14</v>
      </c>
      <c r="D1395" s="333">
        <v>233.68</v>
      </c>
    </row>
    <row r="1396" spans="1:4" outlineLevel="1">
      <c r="A1396" s="330">
        <v>9072013</v>
      </c>
      <c r="B1396" s="331" t="s">
        <v>13045</v>
      </c>
      <c r="C1396" s="332" t="s">
        <v>14</v>
      </c>
      <c r="D1396" s="333">
        <v>116.84</v>
      </c>
    </row>
    <row r="1397" spans="1:4" outlineLevel="1">
      <c r="A1397" s="330">
        <v>9072014</v>
      </c>
      <c r="B1397" s="331" t="s">
        <v>13046</v>
      </c>
      <c r="C1397" s="332" t="s">
        <v>14</v>
      </c>
      <c r="D1397" s="333">
        <v>58.42</v>
      </c>
    </row>
    <row r="1398" spans="1:4" outlineLevel="1">
      <c r="A1398" s="330">
        <v>9072018</v>
      </c>
      <c r="B1398" s="331" t="s">
        <v>13047</v>
      </c>
      <c r="C1398" s="332" t="s">
        <v>14</v>
      </c>
      <c r="D1398" s="333">
        <v>58.42</v>
      </c>
    </row>
    <row r="1399" spans="1:4" outlineLevel="1">
      <c r="A1399" s="330">
        <v>9072019</v>
      </c>
      <c r="B1399" s="331" t="s">
        <v>13048</v>
      </c>
      <c r="C1399" s="332" t="s">
        <v>14</v>
      </c>
      <c r="D1399" s="333">
        <v>46.74</v>
      </c>
    </row>
    <row r="1400" spans="1:4" outlineLevel="1">
      <c r="A1400" s="330">
        <v>9072025</v>
      </c>
      <c r="B1400" s="331" t="s">
        <v>13049</v>
      </c>
      <c r="C1400" s="332" t="s">
        <v>14</v>
      </c>
      <c r="D1400" s="333">
        <v>58.42</v>
      </c>
    </row>
    <row r="1401" spans="1:4" outlineLevel="1">
      <c r="A1401" s="330">
        <v>9072030</v>
      </c>
      <c r="B1401" s="331" t="s">
        <v>21600</v>
      </c>
      <c r="C1401" s="332" t="s">
        <v>14</v>
      </c>
      <c r="D1401" s="333">
        <v>12.27</v>
      </c>
    </row>
    <row r="1402" spans="1:4">
      <c r="A1402" s="330">
        <v>9073000</v>
      </c>
      <c r="B1402" s="331" t="s">
        <v>13050</v>
      </c>
      <c r="C1402" s="332" t="s">
        <v>12031</v>
      </c>
      <c r="D1402" s="333" t="s">
        <v>12031</v>
      </c>
    </row>
    <row r="1403" spans="1:4" outlineLevel="1">
      <c r="A1403" s="330">
        <v>9073014</v>
      </c>
      <c r="B1403" s="331" t="s">
        <v>13051</v>
      </c>
      <c r="C1403" s="332" t="s">
        <v>13</v>
      </c>
      <c r="D1403" s="333">
        <v>29.21</v>
      </c>
    </row>
    <row r="1404" spans="1:4" outlineLevel="1">
      <c r="A1404" s="330">
        <v>9073015</v>
      </c>
      <c r="B1404" s="331" t="s">
        <v>13052</v>
      </c>
      <c r="C1404" s="332" t="s">
        <v>13</v>
      </c>
      <c r="D1404" s="333">
        <v>29.21</v>
      </c>
    </row>
    <row r="1405" spans="1:4" outlineLevel="1">
      <c r="A1405" s="330">
        <v>9073016</v>
      </c>
      <c r="B1405" s="331" t="s">
        <v>13053</v>
      </c>
      <c r="C1405" s="332" t="s">
        <v>14</v>
      </c>
      <c r="D1405" s="333">
        <v>17.53</v>
      </c>
    </row>
    <row r="1406" spans="1:4">
      <c r="A1406" s="330">
        <v>9073060</v>
      </c>
      <c r="B1406" s="331" t="s">
        <v>13054</v>
      </c>
      <c r="C1406" s="332" t="s">
        <v>14</v>
      </c>
      <c r="D1406" s="333">
        <v>443.63</v>
      </c>
    </row>
    <row r="1407" spans="1:4" outlineLevel="1">
      <c r="A1407" s="330">
        <v>9073061</v>
      </c>
      <c r="B1407" s="331" t="s">
        <v>13055</v>
      </c>
      <c r="C1407" s="332" t="s">
        <v>14</v>
      </c>
      <c r="D1407" s="333">
        <v>609.49</v>
      </c>
    </row>
    <row r="1408" spans="1:4" outlineLevel="1">
      <c r="A1408" s="330">
        <v>9073062</v>
      </c>
      <c r="B1408" s="331" t="s">
        <v>13056</v>
      </c>
      <c r="C1408" s="332" t="s">
        <v>14</v>
      </c>
      <c r="D1408" s="333">
        <v>708.74</v>
      </c>
    </row>
    <row r="1409" spans="1:4" outlineLevel="1">
      <c r="A1409" s="330">
        <v>9074000</v>
      </c>
      <c r="B1409" s="331" t="s">
        <v>13057</v>
      </c>
      <c r="C1409" s="332" t="s">
        <v>12031</v>
      </c>
      <c r="D1409" s="333" t="s">
        <v>12031</v>
      </c>
    </row>
    <row r="1410" spans="1:4" ht="23.25">
      <c r="A1410" s="330">
        <v>9074001</v>
      </c>
      <c r="B1410" s="331" t="s">
        <v>13058</v>
      </c>
      <c r="C1410" s="332" t="s">
        <v>14</v>
      </c>
      <c r="D1410" s="333">
        <v>11.68</v>
      </c>
    </row>
    <row r="1411" spans="1:4" ht="23.25" outlineLevel="1">
      <c r="A1411" s="330">
        <v>9074002</v>
      </c>
      <c r="B1411" s="331" t="s">
        <v>13059</v>
      </c>
      <c r="C1411" s="332" t="s">
        <v>14</v>
      </c>
      <c r="D1411" s="333">
        <v>11.68</v>
      </c>
    </row>
    <row r="1412" spans="1:4" outlineLevel="1">
      <c r="A1412" s="330">
        <v>9074003</v>
      </c>
      <c r="B1412" s="331" t="s">
        <v>8182</v>
      </c>
      <c r="C1412" s="332" t="s">
        <v>14</v>
      </c>
      <c r="D1412" s="333">
        <v>37.97</v>
      </c>
    </row>
    <row r="1413" spans="1:4" outlineLevel="1">
      <c r="A1413" s="330">
        <v>9074004</v>
      </c>
      <c r="B1413" s="331" t="s">
        <v>13060</v>
      </c>
      <c r="C1413" s="332" t="s">
        <v>14</v>
      </c>
      <c r="D1413" s="333">
        <v>35.049999999999997</v>
      </c>
    </row>
    <row r="1414" spans="1:4" outlineLevel="1">
      <c r="A1414" s="330">
        <v>9074005</v>
      </c>
      <c r="B1414" s="331" t="s">
        <v>13061</v>
      </c>
      <c r="C1414" s="332" t="s">
        <v>14</v>
      </c>
      <c r="D1414" s="333">
        <v>165.86</v>
      </c>
    </row>
    <row r="1415" spans="1:4" outlineLevel="1">
      <c r="A1415" s="330">
        <v>9074006</v>
      </c>
      <c r="B1415" s="331" t="s">
        <v>13062</v>
      </c>
      <c r="C1415" s="332" t="s">
        <v>14</v>
      </c>
      <c r="D1415" s="333">
        <v>29.21</v>
      </c>
    </row>
    <row r="1416" spans="1:4" outlineLevel="1">
      <c r="A1416" s="330">
        <v>9074007</v>
      </c>
      <c r="B1416" s="331" t="s">
        <v>13063</v>
      </c>
      <c r="C1416" s="332" t="s">
        <v>14</v>
      </c>
      <c r="D1416" s="333">
        <v>29.21</v>
      </c>
    </row>
    <row r="1417" spans="1:4" outlineLevel="1">
      <c r="A1417" s="330">
        <v>9074008</v>
      </c>
      <c r="B1417" s="331" t="s">
        <v>13064</v>
      </c>
      <c r="C1417" s="332" t="s">
        <v>13</v>
      </c>
      <c r="D1417" s="333">
        <v>23.37</v>
      </c>
    </row>
    <row r="1418" spans="1:4">
      <c r="A1418" s="330">
        <v>9074009</v>
      </c>
      <c r="B1418" s="331" t="s">
        <v>13065</v>
      </c>
      <c r="C1418" s="332" t="s">
        <v>14</v>
      </c>
      <c r="D1418" s="333">
        <v>11.68</v>
      </c>
    </row>
    <row r="1419" spans="1:4" outlineLevel="1">
      <c r="A1419" s="330">
        <v>9074010</v>
      </c>
      <c r="B1419" s="331" t="s">
        <v>13066</v>
      </c>
      <c r="C1419" s="332" t="s">
        <v>14</v>
      </c>
      <c r="D1419" s="333">
        <v>276.76</v>
      </c>
    </row>
    <row r="1420" spans="1:4" outlineLevel="1">
      <c r="A1420" s="330">
        <v>9074011</v>
      </c>
      <c r="B1420" s="331" t="s">
        <v>13067</v>
      </c>
      <c r="C1420" s="332" t="s">
        <v>14</v>
      </c>
      <c r="D1420" s="333">
        <v>99.72</v>
      </c>
    </row>
    <row r="1421" spans="1:4" ht="23.25" outlineLevel="1">
      <c r="A1421" s="330">
        <v>9074012</v>
      </c>
      <c r="B1421" s="331" t="s">
        <v>13068</v>
      </c>
      <c r="C1421" s="332" t="s">
        <v>14</v>
      </c>
      <c r="D1421" s="333">
        <v>523.32000000000005</v>
      </c>
    </row>
    <row r="1422" spans="1:4" outlineLevel="1">
      <c r="A1422" s="330">
        <v>9074013</v>
      </c>
      <c r="B1422" s="331" t="s">
        <v>13069</v>
      </c>
      <c r="C1422" s="332" t="s">
        <v>14</v>
      </c>
      <c r="D1422" s="333">
        <v>887.26</v>
      </c>
    </row>
    <row r="1423" spans="1:4" outlineLevel="1">
      <c r="A1423" s="330">
        <v>9074014</v>
      </c>
      <c r="B1423" s="331" t="s">
        <v>13070</v>
      </c>
      <c r="C1423" s="332" t="s">
        <v>14</v>
      </c>
      <c r="D1423" s="333">
        <v>83.13</v>
      </c>
    </row>
    <row r="1424" spans="1:4" outlineLevel="1">
      <c r="A1424" s="330">
        <v>9074015</v>
      </c>
      <c r="B1424" s="331" t="s">
        <v>13071</v>
      </c>
      <c r="C1424" s="332" t="s">
        <v>14</v>
      </c>
      <c r="D1424" s="333">
        <v>165.86</v>
      </c>
    </row>
    <row r="1425" spans="1:4" outlineLevel="1">
      <c r="A1425" s="330">
        <v>9074016</v>
      </c>
      <c r="B1425" s="331" t="s">
        <v>13072</v>
      </c>
      <c r="C1425" s="332" t="s">
        <v>13</v>
      </c>
      <c r="D1425" s="333">
        <v>17.53</v>
      </c>
    </row>
    <row r="1426" spans="1:4">
      <c r="A1426" s="330">
        <v>9074017</v>
      </c>
      <c r="B1426" s="331" t="s">
        <v>13073</v>
      </c>
      <c r="C1426" s="332" t="s">
        <v>14</v>
      </c>
      <c r="D1426" s="333">
        <v>290.18</v>
      </c>
    </row>
    <row r="1427" spans="1:4" outlineLevel="1">
      <c r="A1427" s="330">
        <v>9074018</v>
      </c>
      <c r="B1427" s="331" t="s">
        <v>13074</v>
      </c>
      <c r="C1427" s="332" t="s">
        <v>14</v>
      </c>
      <c r="D1427" s="333">
        <v>348.06</v>
      </c>
    </row>
    <row r="1428" spans="1:4" outlineLevel="1">
      <c r="A1428" s="330">
        <v>9074023</v>
      </c>
      <c r="B1428" s="331" t="s">
        <v>13075</v>
      </c>
      <c r="C1428" s="332" t="s">
        <v>14</v>
      </c>
      <c r="D1428" s="333">
        <v>29.21</v>
      </c>
    </row>
    <row r="1429" spans="1:4" outlineLevel="1">
      <c r="A1429" s="330">
        <v>9074024</v>
      </c>
      <c r="B1429" s="331" t="s">
        <v>13076</v>
      </c>
      <c r="C1429" s="332" t="s">
        <v>14</v>
      </c>
      <c r="D1429" s="333">
        <v>17.53</v>
      </c>
    </row>
    <row r="1430" spans="1:4" outlineLevel="1">
      <c r="A1430" s="330">
        <v>9080000</v>
      </c>
      <c r="B1430" s="331" t="s">
        <v>13077</v>
      </c>
      <c r="C1430" s="332" t="s">
        <v>12031</v>
      </c>
      <c r="D1430" s="333" t="s">
        <v>12031</v>
      </c>
    </row>
    <row r="1431" spans="1:4" outlineLevel="1">
      <c r="A1431" s="330">
        <v>9080003</v>
      </c>
      <c r="B1431" s="331" t="s">
        <v>13078</v>
      </c>
      <c r="C1431" s="332" t="s">
        <v>14</v>
      </c>
      <c r="D1431" s="333">
        <v>1468.36</v>
      </c>
    </row>
    <row r="1432" spans="1:4" outlineLevel="1">
      <c r="A1432" s="330">
        <v>9080004</v>
      </c>
      <c r="B1432" s="331" t="s">
        <v>13079</v>
      </c>
      <c r="C1432" s="332" t="s">
        <v>14</v>
      </c>
      <c r="D1432" s="333">
        <v>1661.22</v>
      </c>
    </row>
    <row r="1433" spans="1:4" ht="23.25" outlineLevel="1">
      <c r="A1433" s="330">
        <v>9080011</v>
      </c>
      <c r="B1433" s="331" t="s">
        <v>13080</v>
      </c>
      <c r="C1433" s="332" t="s">
        <v>14</v>
      </c>
      <c r="D1433" s="333">
        <v>12904.44</v>
      </c>
    </row>
    <row r="1434" spans="1:4" outlineLevel="1">
      <c r="A1434" s="330">
        <v>9080018</v>
      </c>
      <c r="B1434" s="331" t="s">
        <v>13081</v>
      </c>
      <c r="C1434" s="332" t="s">
        <v>14</v>
      </c>
      <c r="D1434" s="333">
        <v>21.45</v>
      </c>
    </row>
    <row r="1435" spans="1:4">
      <c r="A1435" s="330">
        <v>9080019</v>
      </c>
      <c r="B1435" s="331" t="s">
        <v>13082</v>
      </c>
      <c r="C1435" s="332" t="s">
        <v>14</v>
      </c>
      <c r="D1435" s="333">
        <v>25.95</v>
      </c>
    </row>
    <row r="1436" spans="1:4" outlineLevel="1">
      <c r="A1436" s="330">
        <v>9080020</v>
      </c>
      <c r="B1436" s="331" t="s">
        <v>13083</v>
      </c>
      <c r="C1436" s="332" t="s">
        <v>14</v>
      </c>
      <c r="D1436" s="333">
        <v>26.03</v>
      </c>
    </row>
    <row r="1437" spans="1:4" outlineLevel="1">
      <c r="A1437" s="330">
        <v>9080021</v>
      </c>
      <c r="B1437" s="331" t="s">
        <v>13084</v>
      </c>
      <c r="C1437" s="332" t="s">
        <v>14</v>
      </c>
      <c r="D1437" s="333">
        <v>26.72</v>
      </c>
    </row>
    <row r="1438" spans="1:4" outlineLevel="1">
      <c r="A1438" s="330">
        <v>9080022</v>
      </c>
      <c r="B1438" s="331" t="s">
        <v>13085</v>
      </c>
      <c r="C1438" s="332" t="s">
        <v>14</v>
      </c>
      <c r="D1438" s="333">
        <v>27.11</v>
      </c>
    </row>
    <row r="1439" spans="1:4" outlineLevel="1">
      <c r="A1439" s="330">
        <v>9080023</v>
      </c>
      <c r="B1439" s="331" t="s">
        <v>13086</v>
      </c>
      <c r="C1439" s="332" t="s">
        <v>14</v>
      </c>
      <c r="D1439" s="333">
        <v>39.83</v>
      </c>
    </row>
    <row r="1440" spans="1:4" outlineLevel="1">
      <c r="A1440" s="330">
        <v>9080024</v>
      </c>
      <c r="B1440" s="331" t="s">
        <v>13087</v>
      </c>
      <c r="C1440" s="332" t="s">
        <v>14</v>
      </c>
      <c r="D1440" s="333">
        <v>39.06</v>
      </c>
    </row>
    <row r="1441" spans="1:4" outlineLevel="1">
      <c r="A1441" s="330">
        <v>9080025</v>
      </c>
      <c r="B1441" s="331" t="s">
        <v>13088</v>
      </c>
      <c r="C1441" s="332" t="s">
        <v>14</v>
      </c>
      <c r="D1441" s="333">
        <v>46.7</v>
      </c>
    </row>
    <row r="1442" spans="1:4" outlineLevel="1">
      <c r="A1442" s="330">
        <v>9080026</v>
      </c>
      <c r="B1442" s="331" t="s">
        <v>13089</v>
      </c>
      <c r="C1442" s="332" t="s">
        <v>14</v>
      </c>
      <c r="D1442" s="333">
        <v>62.29</v>
      </c>
    </row>
    <row r="1443" spans="1:4" outlineLevel="1">
      <c r="A1443" s="330">
        <v>9080027</v>
      </c>
      <c r="B1443" s="331" t="s">
        <v>13090</v>
      </c>
      <c r="C1443" s="332" t="s">
        <v>14</v>
      </c>
      <c r="D1443" s="333">
        <v>62.49</v>
      </c>
    </row>
    <row r="1444" spans="1:4" outlineLevel="1">
      <c r="A1444" s="330">
        <v>9080028</v>
      </c>
      <c r="B1444" s="331" t="s">
        <v>13091</v>
      </c>
      <c r="C1444" s="332" t="s">
        <v>14</v>
      </c>
      <c r="D1444" s="333">
        <v>71.099999999999994</v>
      </c>
    </row>
    <row r="1445" spans="1:4" outlineLevel="1">
      <c r="A1445" s="330">
        <v>9080029</v>
      </c>
      <c r="B1445" s="331" t="s">
        <v>13092</v>
      </c>
      <c r="C1445" s="332" t="s">
        <v>14</v>
      </c>
      <c r="D1445" s="333">
        <v>76.180000000000007</v>
      </c>
    </row>
    <row r="1446" spans="1:4" outlineLevel="1">
      <c r="A1446" s="330">
        <v>9080030</v>
      </c>
      <c r="B1446" s="331" t="s">
        <v>13093</v>
      </c>
      <c r="C1446" s="332" t="s">
        <v>14</v>
      </c>
      <c r="D1446" s="333">
        <v>91.28</v>
      </c>
    </row>
    <row r="1447" spans="1:4">
      <c r="A1447" s="330">
        <v>9082000</v>
      </c>
      <c r="B1447" s="331" t="s">
        <v>13094</v>
      </c>
      <c r="C1447" s="332" t="s">
        <v>12031</v>
      </c>
      <c r="D1447" s="333" t="s">
        <v>12031</v>
      </c>
    </row>
    <row r="1448" spans="1:4" outlineLevel="1">
      <c r="A1448" s="330">
        <v>9082001</v>
      </c>
      <c r="B1448" s="331" t="s">
        <v>404</v>
      </c>
      <c r="C1448" s="332" t="s">
        <v>14</v>
      </c>
      <c r="D1448" s="333">
        <v>19.09</v>
      </c>
    </row>
    <row r="1449" spans="1:4" outlineLevel="1">
      <c r="A1449" s="330">
        <v>9082002</v>
      </c>
      <c r="B1449" s="331" t="s">
        <v>13095</v>
      </c>
      <c r="C1449" s="332" t="s">
        <v>14</v>
      </c>
      <c r="D1449" s="333">
        <v>36.64</v>
      </c>
    </row>
    <row r="1450" spans="1:4" outlineLevel="1">
      <c r="A1450" s="330">
        <v>9082003</v>
      </c>
      <c r="B1450" s="331" t="s">
        <v>13096</v>
      </c>
      <c r="C1450" s="332" t="s">
        <v>14</v>
      </c>
      <c r="D1450" s="333">
        <v>42.84</v>
      </c>
    </row>
    <row r="1451" spans="1:4" outlineLevel="1">
      <c r="A1451" s="330">
        <v>9082004</v>
      </c>
      <c r="B1451" s="331" t="s">
        <v>13097</v>
      </c>
      <c r="C1451" s="332" t="s">
        <v>14</v>
      </c>
      <c r="D1451" s="333">
        <v>50.73</v>
      </c>
    </row>
    <row r="1452" spans="1:4">
      <c r="A1452" s="330">
        <v>9082005</v>
      </c>
      <c r="B1452" s="331" t="s">
        <v>13098</v>
      </c>
      <c r="C1452" s="332" t="s">
        <v>14</v>
      </c>
      <c r="D1452" s="333">
        <v>22.11</v>
      </c>
    </row>
    <row r="1453" spans="1:4" outlineLevel="1">
      <c r="A1453" s="330">
        <v>9082006</v>
      </c>
      <c r="B1453" s="331" t="s">
        <v>13099</v>
      </c>
      <c r="C1453" s="332" t="s">
        <v>14</v>
      </c>
      <c r="D1453" s="333">
        <v>4.92</v>
      </c>
    </row>
    <row r="1454" spans="1:4" outlineLevel="1">
      <c r="A1454" s="330">
        <v>9082007</v>
      </c>
      <c r="B1454" s="331" t="s">
        <v>13100</v>
      </c>
      <c r="C1454" s="332" t="s">
        <v>14</v>
      </c>
      <c r="D1454" s="333">
        <v>6.63</v>
      </c>
    </row>
    <row r="1455" spans="1:4" outlineLevel="1">
      <c r="A1455" s="330">
        <v>9082008</v>
      </c>
      <c r="B1455" s="331" t="s">
        <v>13101</v>
      </c>
      <c r="C1455" s="332" t="s">
        <v>14</v>
      </c>
      <c r="D1455" s="333">
        <v>11.88</v>
      </c>
    </row>
    <row r="1456" spans="1:4" outlineLevel="1">
      <c r="A1456" s="330">
        <v>9082010</v>
      </c>
      <c r="B1456" s="331" t="s">
        <v>13102</v>
      </c>
      <c r="C1456" s="332" t="s">
        <v>14</v>
      </c>
      <c r="D1456" s="333">
        <v>23.73</v>
      </c>
    </row>
    <row r="1457" spans="1:4">
      <c r="A1457" s="330">
        <v>9082012</v>
      </c>
      <c r="B1457" s="331" t="s">
        <v>13103</v>
      </c>
      <c r="C1457" s="332" t="s">
        <v>14</v>
      </c>
      <c r="D1457" s="333">
        <v>67.48</v>
      </c>
    </row>
    <row r="1458" spans="1:4" outlineLevel="1">
      <c r="A1458" s="330">
        <v>9082013</v>
      </c>
      <c r="B1458" s="331" t="s">
        <v>13104</v>
      </c>
      <c r="C1458" s="332" t="s">
        <v>14</v>
      </c>
      <c r="D1458" s="333">
        <v>140.72</v>
      </c>
    </row>
    <row r="1459" spans="1:4" outlineLevel="1">
      <c r="A1459" s="330">
        <v>9082014</v>
      </c>
      <c r="B1459" s="331" t="s">
        <v>13105</v>
      </c>
      <c r="C1459" s="332" t="s">
        <v>14</v>
      </c>
      <c r="D1459" s="333">
        <v>111.27</v>
      </c>
    </row>
    <row r="1460" spans="1:4" outlineLevel="1">
      <c r="A1460" s="330">
        <v>9082015</v>
      </c>
      <c r="B1460" s="331" t="s">
        <v>13106</v>
      </c>
      <c r="C1460" s="332" t="s">
        <v>14</v>
      </c>
      <c r="D1460" s="333">
        <v>405.3</v>
      </c>
    </row>
    <row r="1461" spans="1:4" outlineLevel="1">
      <c r="A1461" s="330">
        <v>9082016</v>
      </c>
      <c r="B1461" s="331" t="s">
        <v>13107</v>
      </c>
      <c r="C1461" s="332" t="s">
        <v>14</v>
      </c>
      <c r="D1461" s="333">
        <v>27.08</v>
      </c>
    </row>
    <row r="1462" spans="1:4">
      <c r="A1462" s="330">
        <v>9082017</v>
      </c>
      <c r="B1462" s="331" t="s">
        <v>13108</v>
      </c>
      <c r="C1462" s="332" t="s">
        <v>14</v>
      </c>
      <c r="D1462" s="333">
        <v>142.68</v>
      </c>
    </row>
    <row r="1463" spans="1:4" outlineLevel="1">
      <c r="A1463" s="330">
        <v>9082018</v>
      </c>
      <c r="B1463" s="331" t="s">
        <v>13109</v>
      </c>
      <c r="C1463" s="332" t="s">
        <v>14</v>
      </c>
      <c r="D1463" s="333">
        <v>23.73</v>
      </c>
    </row>
    <row r="1464" spans="1:4" ht="23.25" outlineLevel="1">
      <c r="A1464" s="330">
        <v>9082034</v>
      </c>
      <c r="B1464" s="331" t="s">
        <v>13110</v>
      </c>
      <c r="C1464" s="332" t="s">
        <v>14</v>
      </c>
      <c r="D1464" s="333">
        <v>140.33000000000001</v>
      </c>
    </row>
    <row r="1465" spans="1:4" outlineLevel="1">
      <c r="A1465" s="330">
        <v>9082044</v>
      </c>
      <c r="B1465" s="331" t="s">
        <v>13111</v>
      </c>
      <c r="C1465" s="332" t="s">
        <v>14</v>
      </c>
      <c r="D1465" s="333">
        <v>127.6</v>
      </c>
    </row>
    <row r="1466" spans="1:4" outlineLevel="1">
      <c r="A1466" s="330">
        <v>9082045</v>
      </c>
      <c r="B1466" s="331" t="s">
        <v>13112</v>
      </c>
      <c r="C1466" s="332" t="s">
        <v>14</v>
      </c>
      <c r="D1466" s="333">
        <v>157.5</v>
      </c>
    </row>
    <row r="1467" spans="1:4">
      <c r="A1467" s="330">
        <v>9082046</v>
      </c>
      <c r="B1467" s="331" t="s">
        <v>13113</v>
      </c>
      <c r="C1467" s="332" t="s">
        <v>14</v>
      </c>
      <c r="D1467" s="333">
        <v>187.29</v>
      </c>
    </row>
    <row r="1468" spans="1:4" outlineLevel="1">
      <c r="A1468" s="330">
        <v>9082047</v>
      </c>
      <c r="B1468" s="331" t="s">
        <v>13114</v>
      </c>
      <c r="C1468" s="332" t="s">
        <v>14</v>
      </c>
      <c r="D1468" s="333">
        <v>234.39</v>
      </c>
    </row>
    <row r="1469" spans="1:4" ht="23.25" outlineLevel="1">
      <c r="A1469" s="330">
        <v>9082048</v>
      </c>
      <c r="B1469" s="331" t="s">
        <v>13115</v>
      </c>
      <c r="C1469" s="332" t="s">
        <v>14</v>
      </c>
      <c r="D1469" s="333">
        <v>22628.880000000001</v>
      </c>
    </row>
    <row r="1470" spans="1:4" ht="23.25" outlineLevel="1">
      <c r="A1470" s="330">
        <v>9082049</v>
      </c>
      <c r="B1470" s="331" t="s">
        <v>13116</v>
      </c>
      <c r="C1470" s="332" t="s">
        <v>14</v>
      </c>
      <c r="D1470" s="333">
        <v>12961.12</v>
      </c>
    </row>
    <row r="1471" spans="1:4" outlineLevel="1">
      <c r="A1471" s="330">
        <v>9082050</v>
      </c>
      <c r="B1471" s="331" t="s">
        <v>39611</v>
      </c>
      <c r="C1471" s="332" t="s">
        <v>14</v>
      </c>
      <c r="D1471" s="333">
        <v>9382.2000000000007</v>
      </c>
    </row>
    <row r="1472" spans="1:4">
      <c r="A1472" s="330">
        <v>9082060</v>
      </c>
      <c r="B1472" s="331" t="s">
        <v>13117</v>
      </c>
      <c r="C1472" s="332" t="s">
        <v>14</v>
      </c>
      <c r="D1472" s="333">
        <v>101.35</v>
      </c>
    </row>
    <row r="1473" spans="1:4" outlineLevel="1">
      <c r="A1473" s="330">
        <v>9082066</v>
      </c>
      <c r="B1473" s="331" t="s">
        <v>13118</v>
      </c>
      <c r="C1473" s="332" t="s">
        <v>14</v>
      </c>
      <c r="D1473" s="333">
        <v>54.87</v>
      </c>
    </row>
    <row r="1474" spans="1:4" ht="23.25" customHeight="1" outlineLevel="1">
      <c r="A1474" s="330">
        <v>9082067</v>
      </c>
      <c r="B1474" s="331" t="s">
        <v>13119</v>
      </c>
      <c r="C1474" s="332" t="s">
        <v>14</v>
      </c>
      <c r="D1474" s="333">
        <v>65.36</v>
      </c>
    </row>
    <row r="1475" spans="1:4" outlineLevel="1">
      <c r="A1475" s="330">
        <v>9082068</v>
      </c>
      <c r="B1475" s="331" t="s">
        <v>13120</v>
      </c>
      <c r="C1475" s="332" t="s">
        <v>14</v>
      </c>
      <c r="D1475" s="333">
        <v>44.7</v>
      </c>
    </row>
    <row r="1476" spans="1:4" outlineLevel="1">
      <c r="A1476" s="330">
        <v>9082069</v>
      </c>
      <c r="B1476" s="331" t="s">
        <v>13121</v>
      </c>
      <c r="C1476" s="332" t="s">
        <v>14</v>
      </c>
      <c r="D1476" s="333">
        <v>89.72</v>
      </c>
    </row>
    <row r="1477" spans="1:4">
      <c r="A1477" s="330">
        <v>9082078</v>
      </c>
      <c r="B1477" s="331" t="s">
        <v>13122</v>
      </c>
      <c r="C1477" s="332" t="s">
        <v>14</v>
      </c>
      <c r="D1477" s="333">
        <v>48.97</v>
      </c>
    </row>
    <row r="1478" spans="1:4" outlineLevel="1">
      <c r="A1478" s="330">
        <v>9082079</v>
      </c>
      <c r="B1478" s="331" t="s">
        <v>13123</v>
      </c>
      <c r="C1478" s="332" t="s">
        <v>14</v>
      </c>
      <c r="D1478" s="333">
        <v>94.97</v>
      </c>
    </row>
    <row r="1479" spans="1:4" outlineLevel="1">
      <c r="A1479" s="330">
        <v>9082080</v>
      </c>
      <c r="B1479" s="331" t="s">
        <v>13124</v>
      </c>
      <c r="C1479" s="332" t="s">
        <v>14</v>
      </c>
      <c r="D1479" s="333">
        <v>18.899999999999999</v>
      </c>
    </row>
    <row r="1480" spans="1:4" outlineLevel="1">
      <c r="A1480" s="330">
        <v>9082081</v>
      </c>
      <c r="B1480" s="331" t="s">
        <v>13125</v>
      </c>
      <c r="C1480" s="332" t="s">
        <v>14</v>
      </c>
      <c r="D1480" s="333">
        <v>20.260000000000002</v>
      </c>
    </row>
    <row r="1481" spans="1:4" outlineLevel="1">
      <c r="A1481" s="330">
        <v>9082083</v>
      </c>
      <c r="B1481" s="331" t="s">
        <v>13126</v>
      </c>
      <c r="C1481" s="332" t="s">
        <v>14</v>
      </c>
      <c r="D1481" s="333">
        <v>15.69</v>
      </c>
    </row>
    <row r="1482" spans="1:4">
      <c r="A1482" s="330">
        <v>9082085</v>
      </c>
      <c r="B1482" s="331" t="s">
        <v>330</v>
      </c>
      <c r="C1482" s="332" t="s">
        <v>14</v>
      </c>
      <c r="D1482" s="333">
        <v>137.43</v>
      </c>
    </row>
    <row r="1483" spans="1:4" outlineLevel="1">
      <c r="A1483" s="330">
        <v>9082086</v>
      </c>
      <c r="B1483" s="331" t="s">
        <v>13127</v>
      </c>
      <c r="C1483" s="332" t="s">
        <v>14</v>
      </c>
      <c r="D1483" s="333">
        <v>181.93</v>
      </c>
    </row>
    <row r="1484" spans="1:4">
      <c r="A1484" s="330">
        <v>9082091</v>
      </c>
      <c r="B1484" s="331" t="s">
        <v>13128</v>
      </c>
      <c r="C1484" s="332" t="s">
        <v>14</v>
      </c>
      <c r="D1484" s="333">
        <v>206.19</v>
      </c>
    </row>
    <row r="1485" spans="1:4" outlineLevel="1">
      <c r="A1485" s="330">
        <v>9082092</v>
      </c>
      <c r="B1485" s="331" t="s">
        <v>13129</v>
      </c>
      <c r="C1485" s="332" t="s">
        <v>14</v>
      </c>
      <c r="D1485" s="333">
        <v>202.88</v>
      </c>
    </row>
    <row r="1486" spans="1:4" outlineLevel="1">
      <c r="A1486" s="330">
        <v>9082093</v>
      </c>
      <c r="B1486" s="331" t="s">
        <v>13130</v>
      </c>
      <c r="C1486" s="332" t="s">
        <v>14</v>
      </c>
      <c r="D1486" s="333">
        <v>526.44000000000005</v>
      </c>
    </row>
    <row r="1487" spans="1:4" outlineLevel="1">
      <c r="A1487" s="330">
        <v>9082094</v>
      </c>
      <c r="B1487" s="331" t="s">
        <v>13131</v>
      </c>
      <c r="C1487" s="332" t="s">
        <v>14</v>
      </c>
      <c r="D1487" s="333">
        <v>28.96</v>
      </c>
    </row>
    <row r="1488" spans="1:4" outlineLevel="1">
      <c r="A1488" s="330">
        <v>9082095</v>
      </c>
      <c r="B1488" s="331" t="s">
        <v>13132</v>
      </c>
      <c r="C1488" s="332" t="s">
        <v>14</v>
      </c>
      <c r="D1488" s="333">
        <v>12.37</v>
      </c>
    </row>
    <row r="1489" spans="1:4">
      <c r="A1489" s="330">
        <v>9082096</v>
      </c>
      <c r="B1489" s="331" t="s">
        <v>13133</v>
      </c>
      <c r="C1489" s="332" t="s">
        <v>14</v>
      </c>
      <c r="D1489" s="333">
        <v>307.86</v>
      </c>
    </row>
    <row r="1490" spans="1:4" outlineLevel="1">
      <c r="A1490" s="330">
        <v>9082097</v>
      </c>
      <c r="B1490" s="331" t="s">
        <v>13134</v>
      </c>
      <c r="C1490" s="332" t="s">
        <v>14</v>
      </c>
      <c r="D1490" s="333">
        <v>64.510000000000005</v>
      </c>
    </row>
    <row r="1491" spans="1:4" outlineLevel="1">
      <c r="A1491" s="330">
        <v>9083000</v>
      </c>
      <c r="B1491" s="331" t="s">
        <v>13135</v>
      </c>
      <c r="C1491" s="332" t="s">
        <v>12031</v>
      </c>
      <c r="D1491" s="333" t="s">
        <v>12031</v>
      </c>
    </row>
    <row r="1492" spans="1:4" outlineLevel="1">
      <c r="A1492" s="330">
        <v>9083020</v>
      </c>
      <c r="B1492" s="331" t="s">
        <v>13136</v>
      </c>
      <c r="C1492" s="332" t="s">
        <v>13</v>
      </c>
      <c r="D1492" s="333">
        <v>3.42</v>
      </c>
    </row>
    <row r="1493" spans="1:4" outlineLevel="1">
      <c r="A1493" s="330">
        <v>9083021</v>
      </c>
      <c r="B1493" s="331" t="s">
        <v>21601</v>
      </c>
      <c r="C1493" s="332" t="s">
        <v>14</v>
      </c>
      <c r="D1493" s="333">
        <v>60.71</v>
      </c>
    </row>
    <row r="1494" spans="1:4" outlineLevel="1">
      <c r="A1494" s="330">
        <v>9083051</v>
      </c>
      <c r="B1494" s="331" t="s">
        <v>13137</v>
      </c>
      <c r="C1494" s="332" t="s">
        <v>14</v>
      </c>
      <c r="D1494" s="333">
        <v>125.27</v>
      </c>
    </row>
    <row r="1495" spans="1:4" outlineLevel="1">
      <c r="A1495" s="330">
        <v>9083055</v>
      </c>
      <c r="B1495" s="331" t="s">
        <v>13138</v>
      </c>
      <c r="C1495" s="332" t="s">
        <v>14</v>
      </c>
      <c r="D1495" s="333">
        <v>285.69</v>
      </c>
    </row>
    <row r="1496" spans="1:4" ht="23.25">
      <c r="A1496" s="330">
        <v>9083056</v>
      </c>
      <c r="B1496" s="331" t="s">
        <v>21602</v>
      </c>
      <c r="C1496" s="332" t="s">
        <v>14</v>
      </c>
      <c r="D1496" s="333">
        <v>30.49</v>
      </c>
    </row>
    <row r="1497" spans="1:4" outlineLevel="1">
      <c r="A1497" s="330">
        <v>9083057</v>
      </c>
      <c r="B1497" s="331" t="s">
        <v>13139</v>
      </c>
      <c r="C1497" s="332" t="s">
        <v>14</v>
      </c>
      <c r="D1497" s="333">
        <v>40.049999999999997</v>
      </c>
    </row>
    <row r="1498" spans="1:4" outlineLevel="1">
      <c r="A1498" s="330">
        <v>9083058</v>
      </c>
      <c r="B1498" s="331" t="s">
        <v>13140</v>
      </c>
      <c r="C1498" s="332" t="s">
        <v>14</v>
      </c>
      <c r="D1498" s="333">
        <v>72.83</v>
      </c>
    </row>
    <row r="1499" spans="1:4" outlineLevel="1">
      <c r="A1499" s="330">
        <v>9083062</v>
      </c>
      <c r="B1499" s="331" t="s">
        <v>13141</v>
      </c>
      <c r="C1499" s="332" t="s">
        <v>14</v>
      </c>
      <c r="D1499" s="333">
        <v>339.63</v>
      </c>
    </row>
    <row r="1500" spans="1:4" outlineLevel="1">
      <c r="A1500" s="330">
        <v>9083063</v>
      </c>
      <c r="B1500" s="331" t="s">
        <v>13142</v>
      </c>
      <c r="C1500" s="332" t="s">
        <v>14</v>
      </c>
      <c r="D1500" s="333">
        <v>161.71</v>
      </c>
    </row>
    <row r="1501" spans="1:4">
      <c r="A1501" s="330">
        <v>9083065</v>
      </c>
      <c r="B1501" s="331" t="s">
        <v>29728</v>
      </c>
      <c r="C1501" s="332" t="s">
        <v>14</v>
      </c>
      <c r="D1501" s="333">
        <v>1360.52</v>
      </c>
    </row>
    <row r="1502" spans="1:4" outlineLevel="1">
      <c r="A1502" s="330">
        <v>9083066</v>
      </c>
      <c r="B1502" s="331" t="s">
        <v>29729</v>
      </c>
      <c r="C1502" s="332" t="s">
        <v>14</v>
      </c>
      <c r="D1502" s="333">
        <v>1779.59</v>
      </c>
    </row>
    <row r="1503" spans="1:4" outlineLevel="1">
      <c r="A1503" s="330">
        <v>9083070</v>
      </c>
      <c r="B1503" s="331" t="s">
        <v>13143</v>
      </c>
      <c r="C1503" s="332" t="s">
        <v>14</v>
      </c>
      <c r="D1503" s="333">
        <v>1642.17</v>
      </c>
    </row>
    <row r="1504" spans="1:4" outlineLevel="1">
      <c r="A1504" s="330">
        <v>9083071</v>
      </c>
      <c r="B1504" s="331" t="s">
        <v>13144</v>
      </c>
      <c r="C1504" s="332" t="s">
        <v>14</v>
      </c>
      <c r="D1504" s="333">
        <v>1844.39</v>
      </c>
    </row>
    <row r="1505" spans="1:4" outlineLevel="1">
      <c r="A1505" s="330">
        <v>9083072</v>
      </c>
      <c r="B1505" s="331" t="s">
        <v>13145</v>
      </c>
      <c r="C1505" s="332" t="s">
        <v>14</v>
      </c>
      <c r="D1505" s="333">
        <v>2216.8000000000002</v>
      </c>
    </row>
    <row r="1506" spans="1:4">
      <c r="A1506" s="330">
        <v>9083074</v>
      </c>
      <c r="B1506" s="331" t="s">
        <v>13146</v>
      </c>
      <c r="C1506" s="332" t="s">
        <v>14</v>
      </c>
      <c r="D1506" s="333">
        <v>2458.0500000000002</v>
      </c>
    </row>
    <row r="1507" spans="1:4" outlineLevel="1">
      <c r="A1507" s="330">
        <v>9083076</v>
      </c>
      <c r="B1507" s="331" t="s">
        <v>13147</v>
      </c>
      <c r="C1507" s="332" t="s">
        <v>14</v>
      </c>
      <c r="D1507" s="333">
        <v>26.02</v>
      </c>
    </row>
    <row r="1508" spans="1:4" outlineLevel="1">
      <c r="A1508" s="330">
        <v>9083077</v>
      </c>
      <c r="B1508" s="331" t="s">
        <v>13148</v>
      </c>
      <c r="C1508" s="332" t="s">
        <v>14</v>
      </c>
      <c r="D1508" s="333">
        <v>27.22</v>
      </c>
    </row>
    <row r="1509" spans="1:4" outlineLevel="1">
      <c r="A1509" s="330">
        <v>9083078</v>
      </c>
      <c r="B1509" s="331" t="s">
        <v>13149</v>
      </c>
      <c r="C1509" s="332" t="s">
        <v>14</v>
      </c>
      <c r="D1509" s="333">
        <v>31.33</v>
      </c>
    </row>
    <row r="1510" spans="1:4" outlineLevel="1">
      <c r="A1510" s="330">
        <v>9083079</v>
      </c>
      <c r="B1510" s="331" t="s">
        <v>13150</v>
      </c>
      <c r="C1510" s="332" t="s">
        <v>14</v>
      </c>
      <c r="D1510" s="333">
        <v>35.69</v>
      </c>
    </row>
    <row r="1511" spans="1:4">
      <c r="A1511" s="330">
        <v>9083082</v>
      </c>
      <c r="B1511" s="331" t="s">
        <v>13151</v>
      </c>
      <c r="C1511" s="332" t="s">
        <v>14</v>
      </c>
      <c r="D1511" s="333">
        <v>64.55</v>
      </c>
    </row>
    <row r="1512" spans="1:4" outlineLevel="1">
      <c r="A1512" s="330">
        <v>9083083</v>
      </c>
      <c r="B1512" s="331" t="s">
        <v>13152</v>
      </c>
      <c r="C1512" s="332" t="s">
        <v>14</v>
      </c>
      <c r="D1512" s="333">
        <v>20.38</v>
      </c>
    </row>
    <row r="1513" spans="1:4" outlineLevel="1">
      <c r="A1513" s="330">
        <v>9083085</v>
      </c>
      <c r="B1513" s="331" t="s">
        <v>13153</v>
      </c>
      <c r="C1513" s="332" t="s">
        <v>14</v>
      </c>
      <c r="D1513" s="333">
        <v>23.04</v>
      </c>
    </row>
    <row r="1514" spans="1:4" outlineLevel="1">
      <c r="A1514" s="330">
        <v>9083090</v>
      </c>
      <c r="B1514" s="331" t="s">
        <v>13154</v>
      </c>
      <c r="C1514" s="332" t="s">
        <v>14</v>
      </c>
      <c r="D1514" s="333">
        <v>286.63</v>
      </c>
    </row>
    <row r="1515" spans="1:4" outlineLevel="1">
      <c r="A1515" s="330">
        <v>9083091</v>
      </c>
      <c r="B1515" s="331" t="s">
        <v>13155</v>
      </c>
      <c r="C1515" s="332" t="s">
        <v>14</v>
      </c>
      <c r="D1515" s="333">
        <v>55.01</v>
      </c>
    </row>
    <row r="1516" spans="1:4">
      <c r="A1516" s="330">
        <v>9083095</v>
      </c>
      <c r="B1516" s="331" t="s">
        <v>13156</v>
      </c>
      <c r="C1516" s="332" t="s">
        <v>14</v>
      </c>
      <c r="D1516" s="333">
        <v>187.01</v>
      </c>
    </row>
    <row r="1517" spans="1:4" outlineLevel="1">
      <c r="A1517" s="330">
        <v>9083097</v>
      </c>
      <c r="B1517" s="331" t="s">
        <v>13157</v>
      </c>
      <c r="C1517" s="332" t="s">
        <v>14</v>
      </c>
      <c r="D1517" s="333">
        <v>400.77</v>
      </c>
    </row>
    <row r="1518" spans="1:4" outlineLevel="1">
      <c r="A1518" s="330">
        <v>9084000</v>
      </c>
      <c r="B1518" s="331" t="s">
        <v>13158</v>
      </c>
      <c r="C1518" s="332" t="s">
        <v>12031</v>
      </c>
      <c r="D1518" s="333" t="s">
        <v>12031</v>
      </c>
    </row>
    <row r="1519" spans="1:4" outlineLevel="1">
      <c r="A1519" s="330">
        <v>9084001</v>
      </c>
      <c r="B1519" s="331" t="s">
        <v>13159</v>
      </c>
      <c r="C1519" s="332" t="s">
        <v>14</v>
      </c>
      <c r="D1519" s="333">
        <v>12.66</v>
      </c>
    </row>
    <row r="1520" spans="1:4" outlineLevel="1">
      <c r="A1520" s="330">
        <v>9084002</v>
      </c>
      <c r="B1520" s="331" t="s">
        <v>13160</v>
      </c>
      <c r="C1520" s="332" t="s">
        <v>14</v>
      </c>
      <c r="D1520" s="333">
        <v>12.81</v>
      </c>
    </row>
    <row r="1521" spans="1:4">
      <c r="A1521" s="330">
        <v>9084011</v>
      </c>
      <c r="B1521" s="331" t="s">
        <v>13161</v>
      </c>
      <c r="C1521" s="332" t="s">
        <v>14</v>
      </c>
      <c r="D1521" s="333">
        <v>9.8699999999999992</v>
      </c>
    </row>
    <row r="1522" spans="1:4" outlineLevel="1">
      <c r="A1522" s="330">
        <v>9084018</v>
      </c>
      <c r="B1522" s="331" t="s">
        <v>13162</v>
      </c>
      <c r="C1522" s="332" t="s">
        <v>14</v>
      </c>
      <c r="D1522" s="333">
        <v>20.9</v>
      </c>
    </row>
    <row r="1523" spans="1:4" outlineLevel="1">
      <c r="A1523" s="330">
        <v>9084021</v>
      </c>
      <c r="B1523" s="331" t="s">
        <v>13163</v>
      </c>
      <c r="C1523" s="332" t="s">
        <v>14</v>
      </c>
      <c r="D1523" s="333">
        <v>13.19</v>
      </c>
    </row>
    <row r="1524" spans="1:4" outlineLevel="1">
      <c r="A1524" s="330">
        <v>9084023</v>
      </c>
      <c r="B1524" s="331" t="s">
        <v>13164</v>
      </c>
      <c r="C1524" s="332" t="s">
        <v>14</v>
      </c>
      <c r="D1524" s="333">
        <v>16.18</v>
      </c>
    </row>
    <row r="1525" spans="1:4" outlineLevel="1">
      <c r="A1525" s="330">
        <v>9084024</v>
      </c>
      <c r="B1525" s="331" t="s">
        <v>13165</v>
      </c>
      <c r="C1525" s="332" t="s">
        <v>14</v>
      </c>
      <c r="D1525" s="333">
        <v>16.899999999999999</v>
      </c>
    </row>
    <row r="1526" spans="1:4">
      <c r="A1526" s="330">
        <v>9084025</v>
      </c>
      <c r="B1526" s="331" t="s">
        <v>13166</v>
      </c>
      <c r="C1526" s="332" t="s">
        <v>14</v>
      </c>
      <c r="D1526" s="333">
        <v>13.84</v>
      </c>
    </row>
    <row r="1527" spans="1:4" outlineLevel="1">
      <c r="A1527" s="330">
        <v>9084027</v>
      </c>
      <c r="B1527" s="331" t="s">
        <v>13167</v>
      </c>
      <c r="C1527" s="332" t="s">
        <v>14</v>
      </c>
      <c r="D1527" s="333">
        <v>21.07</v>
      </c>
    </row>
    <row r="1528" spans="1:4" outlineLevel="1">
      <c r="A1528" s="330">
        <v>9084036</v>
      </c>
      <c r="B1528" s="331" t="s">
        <v>13168</v>
      </c>
      <c r="C1528" s="332" t="s">
        <v>14</v>
      </c>
      <c r="D1528" s="333">
        <v>26.78</v>
      </c>
    </row>
    <row r="1529" spans="1:4" outlineLevel="1">
      <c r="A1529" s="330">
        <v>9084037</v>
      </c>
      <c r="B1529" s="331" t="s">
        <v>13169</v>
      </c>
      <c r="C1529" s="332" t="s">
        <v>14</v>
      </c>
      <c r="D1529" s="333">
        <v>26.78</v>
      </c>
    </row>
    <row r="1530" spans="1:4" outlineLevel="1">
      <c r="A1530" s="330">
        <v>9084040</v>
      </c>
      <c r="B1530" s="331" t="s">
        <v>13170</v>
      </c>
      <c r="C1530" s="332" t="s">
        <v>14</v>
      </c>
      <c r="D1530" s="333">
        <v>47.6</v>
      </c>
    </row>
    <row r="1531" spans="1:4">
      <c r="A1531" s="330">
        <v>9084041</v>
      </c>
      <c r="B1531" s="331" t="s">
        <v>13171</v>
      </c>
      <c r="C1531" s="332" t="s">
        <v>14</v>
      </c>
      <c r="D1531" s="333">
        <v>46.96</v>
      </c>
    </row>
    <row r="1532" spans="1:4" outlineLevel="1">
      <c r="A1532" s="330">
        <v>9084042</v>
      </c>
      <c r="B1532" s="331" t="s">
        <v>13172</v>
      </c>
      <c r="C1532" s="332" t="s">
        <v>14</v>
      </c>
      <c r="D1532" s="333">
        <v>46.86</v>
      </c>
    </row>
    <row r="1533" spans="1:4" outlineLevel="1">
      <c r="A1533" s="330">
        <v>9084043</v>
      </c>
      <c r="B1533" s="331" t="s">
        <v>13173</v>
      </c>
      <c r="C1533" s="332" t="s">
        <v>14</v>
      </c>
      <c r="D1533" s="333">
        <v>111.46</v>
      </c>
    </row>
    <row r="1534" spans="1:4" outlineLevel="1">
      <c r="A1534" s="330">
        <v>9084045</v>
      </c>
      <c r="B1534" s="331" t="s">
        <v>13174</v>
      </c>
      <c r="C1534" s="332" t="s">
        <v>14</v>
      </c>
      <c r="D1534" s="333">
        <v>50.58</v>
      </c>
    </row>
    <row r="1535" spans="1:4" outlineLevel="1">
      <c r="A1535" s="330">
        <v>9084057</v>
      </c>
      <c r="B1535" s="331" t="s">
        <v>13175</v>
      </c>
      <c r="C1535" s="332" t="s">
        <v>14</v>
      </c>
      <c r="D1535" s="333">
        <v>7.48</v>
      </c>
    </row>
    <row r="1536" spans="1:4">
      <c r="A1536" s="330">
        <v>9084062</v>
      </c>
      <c r="B1536" s="331" t="s">
        <v>13176</v>
      </c>
      <c r="C1536" s="332" t="s">
        <v>13</v>
      </c>
      <c r="D1536" s="333">
        <v>51.86</v>
      </c>
    </row>
    <row r="1537" spans="1:4" outlineLevel="1">
      <c r="A1537" s="330">
        <v>9085000</v>
      </c>
      <c r="B1537" s="331" t="s">
        <v>13177</v>
      </c>
      <c r="C1537" s="332" t="s">
        <v>12031</v>
      </c>
      <c r="D1537" s="333" t="s">
        <v>12031</v>
      </c>
    </row>
    <row r="1538" spans="1:4" outlineLevel="1">
      <c r="A1538" s="330">
        <v>9085010</v>
      </c>
      <c r="B1538" s="331" t="s">
        <v>13178</v>
      </c>
      <c r="C1538" s="332" t="s">
        <v>14</v>
      </c>
      <c r="D1538" s="333">
        <v>143.78</v>
      </c>
    </row>
    <row r="1539" spans="1:4" outlineLevel="1">
      <c r="A1539" s="330">
        <v>9085012</v>
      </c>
      <c r="B1539" s="331" t="s">
        <v>13179</v>
      </c>
      <c r="C1539" s="332" t="s">
        <v>14</v>
      </c>
      <c r="D1539" s="333">
        <v>152.44</v>
      </c>
    </row>
    <row r="1540" spans="1:4" outlineLevel="1">
      <c r="A1540" s="330">
        <v>9085013</v>
      </c>
      <c r="B1540" s="331" t="s">
        <v>13180</v>
      </c>
      <c r="C1540" s="332" t="s">
        <v>14</v>
      </c>
      <c r="D1540" s="333">
        <v>203.38</v>
      </c>
    </row>
    <row r="1541" spans="1:4">
      <c r="A1541" s="330">
        <v>9085014</v>
      </c>
      <c r="B1541" s="331" t="s">
        <v>13181</v>
      </c>
      <c r="C1541" s="332" t="s">
        <v>14</v>
      </c>
      <c r="D1541" s="333">
        <v>184.81</v>
      </c>
    </row>
    <row r="1542" spans="1:4" outlineLevel="1">
      <c r="A1542" s="330">
        <v>9085032</v>
      </c>
      <c r="B1542" s="331" t="s">
        <v>13182</v>
      </c>
      <c r="C1542" s="332" t="s">
        <v>14</v>
      </c>
      <c r="D1542" s="333">
        <v>110.51</v>
      </c>
    </row>
    <row r="1543" spans="1:4" outlineLevel="1">
      <c r="A1543" s="330">
        <v>9085033</v>
      </c>
      <c r="B1543" s="331" t="s">
        <v>13183</v>
      </c>
      <c r="C1543" s="332" t="s">
        <v>14</v>
      </c>
      <c r="D1543" s="333">
        <v>134.66999999999999</v>
      </c>
    </row>
    <row r="1544" spans="1:4" outlineLevel="1">
      <c r="A1544" s="330">
        <v>9085060</v>
      </c>
      <c r="B1544" s="331" t="s">
        <v>13184</v>
      </c>
      <c r="C1544" s="332" t="s">
        <v>14</v>
      </c>
      <c r="D1544" s="333">
        <v>62.88</v>
      </c>
    </row>
    <row r="1545" spans="1:4" outlineLevel="1">
      <c r="A1545" s="330">
        <v>9085061</v>
      </c>
      <c r="B1545" s="331" t="s">
        <v>13185</v>
      </c>
      <c r="C1545" s="332" t="s">
        <v>14</v>
      </c>
      <c r="D1545" s="333">
        <v>69.55</v>
      </c>
    </row>
    <row r="1546" spans="1:4">
      <c r="A1546" s="330">
        <v>9085062</v>
      </c>
      <c r="B1546" s="331" t="s">
        <v>13186</v>
      </c>
      <c r="C1546" s="332" t="s">
        <v>14</v>
      </c>
      <c r="D1546" s="333">
        <v>136.19</v>
      </c>
    </row>
    <row r="1547" spans="1:4" outlineLevel="1">
      <c r="A1547" s="330">
        <v>9085063</v>
      </c>
      <c r="B1547" s="331" t="s">
        <v>13187</v>
      </c>
      <c r="C1547" s="332" t="s">
        <v>14</v>
      </c>
      <c r="D1547" s="333">
        <v>105.5</v>
      </c>
    </row>
    <row r="1548" spans="1:4" ht="23.25" outlineLevel="1">
      <c r="A1548" s="330">
        <v>9085073</v>
      </c>
      <c r="B1548" s="331" t="s">
        <v>13188</v>
      </c>
      <c r="C1548" s="332" t="s">
        <v>14</v>
      </c>
      <c r="D1548" s="333">
        <v>19.38</v>
      </c>
    </row>
    <row r="1549" spans="1:4">
      <c r="A1549" s="330">
        <v>9085079</v>
      </c>
      <c r="B1549" s="331" t="s">
        <v>13189</v>
      </c>
      <c r="C1549" s="332" t="s">
        <v>14</v>
      </c>
      <c r="D1549" s="333">
        <v>18.350000000000001</v>
      </c>
    </row>
    <row r="1550" spans="1:4" outlineLevel="1">
      <c r="A1550" s="330">
        <v>9085081</v>
      </c>
      <c r="B1550" s="331" t="s">
        <v>13190</v>
      </c>
      <c r="C1550" s="332" t="s">
        <v>14</v>
      </c>
      <c r="D1550" s="333">
        <v>26</v>
      </c>
    </row>
    <row r="1551" spans="1:4" outlineLevel="1">
      <c r="A1551" s="330">
        <v>9085082</v>
      </c>
      <c r="B1551" s="331" t="s">
        <v>13191</v>
      </c>
      <c r="C1551" s="332" t="s">
        <v>14</v>
      </c>
      <c r="D1551" s="333">
        <v>21.16</v>
      </c>
    </row>
    <row r="1552" spans="1:4" outlineLevel="1">
      <c r="A1552" s="330">
        <v>9086000</v>
      </c>
      <c r="B1552" s="331" t="s">
        <v>13192</v>
      </c>
      <c r="C1552" s="332" t="s">
        <v>12031</v>
      </c>
      <c r="D1552" s="333" t="s">
        <v>12031</v>
      </c>
    </row>
    <row r="1553" spans="1:4">
      <c r="A1553" s="330">
        <v>9086010</v>
      </c>
      <c r="B1553" s="331" t="s">
        <v>13193</v>
      </c>
      <c r="C1553" s="332" t="s">
        <v>14</v>
      </c>
      <c r="D1553" s="333">
        <v>87.21</v>
      </c>
    </row>
    <row r="1554" spans="1:4" outlineLevel="1">
      <c r="A1554" s="330">
        <v>9086011</v>
      </c>
      <c r="B1554" s="331" t="s">
        <v>13194</v>
      </c>
      <c r="C1554" s="332" t="s">
        <v>14</v>
      </c>
      <c r="D1554" s="333">
        <v>23.15</v>
      </c>
    </row>
    <row r="1555" spans="1:4">
      <c r="A1555" s="330">
        <v>9090000</v>
      </c>
      <c r="B1555" s="331" t="s">
        <v>13195</v>
      </c>
      <c r="C1555" s="332" t="s">
        <v>12031</v>
      </c>
      <c r="D1555" s="333" t="s">
        <v>12031</v>
      </c>
    </row>
    <row r="1556" spans="1:4" outlineLevel="1">
      <c r="A1556" s="330">
        <v>9090002</v>
      </c>
      <c r="B1556" s="331" t="s">
        <v>13196</v>
      </c>
      <c r="C1556" s="332" t="s">
        <v>225</v>
      </c>
      <c r="D1556" s="333">
        <v>1682.76</v>
      </c>
    </row>
    <row r="1557" spans="1:4">
      <c r="A1557" s="330">
        <v>9090003</v>
      </c>
      <c r="B1557" s="331" t="s">
        <v>13197</v>
      </c>
      <c r="C1557" s="332" t="s">
        <v>13198</v>
      </c>
      <c r="D1557" s="333">
        <v>33.43</v>
      </c>
    </row>
    <row r="1558" spans="1:4" ht="23.25" outlineLevel="1">
      <c r="A1558" s="330">
        <v>9090011</v>
      </c>
      <c r="B1558" s="331" t="s">
        <v>13199</v>
      </c>
      <c r="C1558" s="332" t="s">
        <v>14</v>
      </c>
      <c r="D1558" s="333">
        <v>936.64</v>
      </c>
    </row>
    <row r="1559" spans="1:4" outlineLevel="1">
      <c r="A1559" s="330">
        <v>9090015</v>
      </c>
      <c r="B1559" s="331" t="s">
        <v>13200</v>
      </c>
      <c r="C1559" s="332" t="s">
        <v>14</v>
      </c>
      <c r="D1559" s="333">
        <v>483.94</v>
      </c>
    </row>
    <row r="1560" spans="1:4">
      <c r="A1560" s="330">
        <v>9090017</v>
      </c>
      <c r="B1560" s="331" t="s">
        <v>13201</v>
      </c>
      <c r="C1560" s="332" t="s">
        <v>14</v>
      </c>
      <c r="D1560" s="333">
        <v>476.15</v>
      </c>
    </row>
    <row r="1561" spans="1:4" outlineLevel="1">
      <c r="A1561" s="330">
        <v>9090021</v>
      </c>
      <c r="B1561" s="331" t="s">
        <v>13202</v>
      </c>
      <c r="C1561" s="332" t="s">
        <v>14</v>
      </c>
      <c r="D1561" s="333">
        <v>23.97</v>
      </c>
    </row>
    <row r="1562" spans="1:4" outlineLevel="1">
      <c r="A1562" s="330">
        <v>9090031</v>
      </c>
      <c r="B1562" s="331" t="s">
        <v>13203</v>
      </c>
      <c r="C1562" s="332" t="s">
        <v>14</v>
      </c>
      <c r="D1562" s="333">
        <v>15.58</v>
      </c>
    </row>
    <row r="1563" spans="1:4">
      <c r="A1563" s="330">
        <v>9090033</v>
      </c>
      <c r="B1563" s="331" t="s">
        <v>13204</v>
      </c>
      <c r="C1563" s="332" t="s">
        <v>14</v>
      </c>
      <c r="D1563" s="333">
        <v>26.7</v>
      </c>
    </row>
    <row r="1564" spans="1:4" outlineLevel="1">
      <c r="A1564" s="330">
        <v>9090038</v>
      </c>
      <c r="B1564" s="331" t="s">
        <v>13205</v>
      </c>
      <c r="C1564" s="332" t="s">
        <v>13</v>
      </c>
      <c r="D1564" s="333">
        <v>5.09</v>
      </c>
    </row>
    <row r="1565" spans="1:4" outlineLevel="1">
      <c r="A1565" s="330">
        <v>9090040</v>
      </c>
      <c r="B1565" s="331" t="s">
        <v>29730</v>
      </c>
      <c r="C1565" s="332" t="s">
        <v>13</v>
      </c>
      <c r="D1565" s="333">
        <v>6.51</v>
      </c>
    </row>
    <row r="1566" spans="1:4">
      <c r="A1566" s="330">
        <v>9090041</v>
      </c>
      <c r="B1566" s="331" t="s">
        <v>29731</v>
      </c>
      <c r="C1566" s="332" t="s">
        <v>14</v>
      </c>
      <c r="D1566" s="333">
        <v>49.98</v>
      </c>
    </row>
    <row r="1567" spans="1:4" ht="23.25" outlineLevel="1">
      <c r="A1567" s="330">
        <v>9101001</v>
      </c>
      <c r="B1567" s="331" t="s">
        <v>21692</v>
      </c>
      <c r="C1567" s="332" t="s">
        <v>14</v>
      </c>
      <c r="D1567" s="333">
        <v>7605.82</v>
      </c>
    </row>
    <row r="1568" spans="1:4" ht="23.25" outlineLevel="1">
      <c r="A1568" s="330">
        <v>9101002</v>
      </c>
      <c r="B1568" s="331" t="s">
        <v>21693</v>
      </c>
      <c r="C1568" s="332" t="s">
        <v>14</v>
      </c>
      <c r="D1568" s="333">
        <v>10650.61</v>
      </c>
    </row>
    <row r="1569" spans="1:4" ht="23.25">
      <c r="A1569" s="330">
        <v>9101003</v>
      </c>
      <c r="B1569" s="331" t="s">
        <v>21694</v>
      </c>
      <c r="C1569" s="332" t="s">
        <v>14</v>
      </c>
      <c r="D1569" s="333">
        <v>12609.22</v>
      </c>
    </row>
    <row r="1570" spans="1:4" ht="23.25" outlineLevel="1">
      <c r="A1570" s="330">
        <v>9101004</v>
      </c>
      <c r="B1570" s="331" t="s">
        <v>29732</v>
      </c>
      <c r="C1570" s="332" t="s">
        <v>14</v>
      </c>
      <c r="D1570" s="333">
        <v>2513.0100000000002</v>
      </c>
    </row>
    <row r="1571" spans="1:4" ht="23.25">
      <c r="A1571" s="330">
        <v>9101005</v>
      </c>
      <c r="B1571" s="331" t="s">
        <v>21695</v>
      </c>
      <c r="C1571" s="332" t="s">
        <v>14</v>
      </c>
      <c r="D1571" s="333">
        <v>2918.2</v>
      </c>
    </row>
    <row r="1572" spans="1:4" ht="23.25" outlineLevel="1">
      <c r="A1572" s="330">
        <v>9101006</v>
      </c>
      <c r="B1572" s="331" t="s">
        <v>21696</v>
      </c>
      <c r="C1572" s="332" t="s">
        <v>14</v>
      </c>
      <c r="D1572" s="333">
        <v>3865.08</v>
      </c>
    </row>
    <row r="1573" spans="1:4" ht="23.25" outlineLevel="1">
      <c r="A1573" s="330">
        <v>9101007</v>
      </c>
      <c r="B1573" s="331" t="s">
        <v>21697</v>
      </c>
      <c r="C1573" s="332" t="s">
        <v>14</v>
      </c>
      <c r="D1573" s="333">
        <v>4512.41</v>
      </c>
    </row>
    <row r="1574" spans="1:4" ht="23.25">
      <c r="A1574" s="330">
        <v>9101008</v>
      </c>
      <c r="B1574" s="331" t="s">
        <v>29733</v>
      </c>
      <c r="C1574" s="332" t="s">
        <v>14</v>
      </c>
      <c r="D1574" s="333">
        <v>8505.06</v>
      </c>
    </row>
    <row r="1575" spans="1:4" ht="23.25" outlineLevel="1">
      <c r="A1575" s="330">
        <v>9101009</v>
      </c>
      <c r="B1575" s="331" t="s">
        <v>31180</v>
      </c>
      <c r="C1575" s="332" t="s">
        <v>14</v>
      </c>
      <c r="D1575" s="333">
        <v>9032.2800000000007</v>
      </c>
    </row>
    <row r="1576" spans="1:4" ht="23.25" outlineLevel="1">
      <c r="A1576" s="330">
        <v>9101010</v>
      </c>
      <c r="B1576" s="331" t="s">
        <v>21698</v>
      </c>
      <c r="C1576" s="332" t="s">
        <v>14</v>
      </c>
      <c r="D1576" s="333">
        <v>6328.34</v>
      </c>
    </row>
    <row r="1577" spans="1:4" ht="23.25">
      <c r="A1577" s="330">
        <v>9101011</v>
      </c>
      <c r="B1577" s="331" t="s">
        <v>21699</v>
      </c>
      <c r="C1577" s="332" t="s">
        <v>14</v>
      </c>
      <c r="D1577" s="333">
        <v>9574.1</v>
      </c>
    </row>
    <row r="1578" spans="1:4" ht="23.25" outlineLevel="1">
      <c r="A1578" s="330">
        <v>9101012</v>
      </c>
      <c r="B1578" s="331" t="s">
        <v>39612</v>
      </c>
      <c r="C1578" s="332" t="s">
        <v>14</v>
      </c>
      <c r="D1578" s="333">
        <v>8621.7000000000007</v>
      </c>
    </row>
    <row r="1579" spans="1:4" ht="34.5" outlineLevel="1">
      <c r="A1579" s="330">
        <v>9101027</v>
      </c>
      <c r="B1579" s="331" t="s">
        <v>31181</v>
      </c>
      <c r="C1579" s="332" t="s">
        <v>14</v>
      </c>
      <c r="D1579" s="333">
        <v>939.24</v>
      </c>
    </row>
    <row r="1580" spans="1:4" ht="34.5">
      <c r="A1580" s="330">
        <v>9101028</v>
      </c>
      <c r="B1580" s="331" t="s">
        <v>31182</v>
      </c>
      <c r="C1580" s="332" t="s">
        <v>14</v>
      </c>
      <c r="D1580" s="333">
        <v>1054.68</v>
      </c>
    </row>
    <row r="1581" spans="1:4" ht="34.5" outlineLevel="1">
      <c r="A1581" s="330">
        <v>9101029</v>
      </c>
      <c r="B1581" s="331" t="s">
        <v>31183</v>
      </c>
      <c r="C1581" s="332" t="s">
        <v>14</v>
      </c>
      <c r="D1581" s="333">
        <v>636.79999999999995</v>
      </c>
    </row>
    <row r="1582" spans="1:4" ht="34.5" outlineLevel="1">
      <c r="A1582" s="330">
        <v>9101030</v>
      </c>
      <c r="B1582" s="331" t="s">
        <v>31184</v>
      </c>
      <c r="C1582" s="332" t="s">
        <v>14</v>
      </c>
      <c r="D1582" s="333">
        <v>718.43</v>
      </c>
    </row>
    <row r="1583" spans="1:4" ht="34.5">
      <c r="A1583" s="330">
        <v>9101031</v>
      </c>
      <c r="B1583" s="331" t="s">
        <v>31185</v>
      </c>
      <c r="C1583" s="332" t="s">
        <v>14</v>
      </c>
      <c r="D1583" s="333">
        <v>1101.02</v>
      </c>
    </row>
    <row r="1584" spans="1:4" ht="34.5" outlineLevel="1">
      <c r="A1584" s="330">
        <v>9101032</v>
      </c>
      <c r="B1584" s="331" t="s">
        <v>31186</v>
      </c>
      <c r="C1584" s="332" t="s">
        <v>14</v>
      </c>
      <c r="D1584" s="333">
        <v>1099.49</v>
      </c>
    </row>
    <row r="1585" spans="1:4">
      <c r="A1585" s="326">
        <v>10000000</v>
      </c>
      <c r="B1585" s="327" t="s">
        <v>13206</v>
      </c>
      <c r="C1585" s="328"/>
      <c r="D1585" s="329"/>
    </row>
    <row r="1586" spans="1:4" outlineLevel="1">
      <c r="A1586" s="330">
        <v>10001000</v>
      </c>
      <c r="B1586" s="331" t="s">
        <v>13207</v>
      </c>
      <c r="C1586" s="332" t="s">
        <v>12031</v>
      </c>
      <c r="D1586" s="333" t="s">
        <v>12031</v>
      </c>
    </row>
    <row r="1587" spans="1:4">
      <c r="A1587" s="330">
        <v>10001001</v>
      </c>
      <c r="B1587" s="331" t="s">
        <v>29734</v>
      </c>
      <c r="C1587" s="332" t="s">
        <v>14</v>
      </c>
      <c r="D1587" s="333">
        <v>326.42</v>
      </c>
    </row>
    <row r="1588" spans="1:4" outlineLevel="1">
      <c r="A1588" s="330">
        <v>10001002</v>
      </c>
      <c r="B1588" s="331" t="s">
        <v>29735</v>
      </c>
      <c r="C1588" s="332" t="s">
        <v>14</v>
      </c>
      <c r="D1588" s="333">
        <v>356.5</v>
      </c>
    </row>
    <row r="1589" spans="1:4">
      <c r="A1589" s="330">
        <v>10001004</v>
      </c>
      <c r="B1589" s="331" t="s">
        <v>29736</v>
      </c>
      <c r="C1589" s="332" t="s">
        <v>14</v>
      </c>
      <c r="D1589" s="333">
        <v>473.66</v>
      </c>
    </row>
    <row r="1590" spans="1:4" ht="23.25" outlineLevel="1">
      <c r="A1590" s="330">
        <v>10001010</v>
      </c>
      <c r="B1590" s="331" t="s">
        <v>21603</v>
      </c>
      <c r="C1590" s="332" t="s">
        <v>14</v>
      </c>
      <c r="D1590" s="333">
        <v>124.84</v>
      </c>
    </row>
    <row r="1591" spans="1:4" ht="23.25">
      <c r="A1591" s="330">
        <v>10001011</v>
      </c>
      <c r="B1591" s="331" t="s">
        <v>21604</v>
      </c>
      <c r="C1591" s="332" t="s">
        <v>14</v>
      </c>
      <c r="D1591" s="333">
        <v>641.07000000000005</v>
      </c>
    </row>
    <row r="1592" spans="1:4" ht="23.25" outlineLevel="1">
      <c r="A1592" s="330">
        <v>10001012</v>
      </c>
      <c r="B1592" s="331" t="s">
        <v>21605</v>
      </c>
      <c r="C1592" s="332" t="s">
        <v>14</v>
      </c>
      <c r="D1592" s="333">
        <v>145.41</v>
      </c>
    </row>
    <row r="1593" spans="1:4" ht="23.25">
      <c r="A1593" s="330">
        <v>10001019</v>
      </c>
      <c r="B1593" s="331" t="s">
        <v>29737</v>
      </c>
      <c r="C1593" s="332" t="s">
        <v>14</v>
      </c>
      <c r="D1593" s="333">
        <v>569.55999999999995</v>
      </c>
    </row>
    <row r="1594" spans="1:4" ht="23.25" outlineLevel="1">
      <c r="A1594" s="330">
        <v>10001020</v>
      </c>
      <c r="B1594" s="331" t="s">
        <v>29738</v>
      </c>
      <c r="C1594" s="332" t="s">
        <v>14</v>
      </c>
      <c r="D1594" s="333">
        <v>1382.94</v>
      </c>
    </row>
    <row r="1595" spans="1:4">
      <c r="A1595" s="330">
        <v>10001095</v>
      </c>
      <c r="B1595" s="331" t="s">
        <v>13208</v>
      </c>
      <c r="C1595" s="332" t="s">
        <v>13</v>
      </c>
      <c r="D1595" s="333">
        <v>3.46</v>
      </c>
    </row>
    <row r="1596" spans="1:4" outlineLevel="1">
      <c r="A1596" s="330">
        <v>10001098</v>
      </c>
      <c r="B1596" s="331" t="s">
        <v>13209</v>
      </c>
      <c r="C1596" s="332" t="s">
        <v>13</v>
      </c>
      <c r="D1596" s="333">
        <v>41.98</v>
      </c>
    </row>
    <row r="1597" spans="1:4">
      <c r="A1597" s="330">
        <v>10001102</v>
      </c>
      <c r="B1597" s="331" t="s">
        <v>21361</v>
      </c>
      <c r="C1597" s="332" t="s">
        <v>14</v>
      </c>
      <c r="D1597" s="333">
        <v>666.38</v>
      </c>
    </row>
    <row r="1598" spans="1:4" outlineLevel="1">
      <c r="A1598" s="330">
        <v>10001103</v>
      </c>
      <c r="B1598" s="331" t="s">
        <v>21362</v>
      </c>
      <c r="C1598" s="332" t="s">
        <v>14</v>
      </c>
      <c r="D1598" s="333">
        <v>944.1</v>
      </c>
    </row>
    <row r="1599" spans="1:4">
      <c r="A1599" s="330">
        <v>10002000</v>
      </c>
      <c r="B1599" s="331" t="s">
        <v>13210</v>
      </c>
      <c r="C1599" s="332" t="s">
        <v>12031</v>
      </c>
      <c r="D1599" s="333" t="s">
        <v>12031</v>
      </c>
    </row>
    <row r="1600" spans="1:4" outlineLevel="1">
      <c r="A1600" s="330">
        <v>10002009</v>
      </c>
      <c r="B1600" s="331" t="s">
        <v>29739</v>
      </c>
      <c r="C1600" s="332" t="s">
        <v>14</v>
      </c>
      <c r="D1600" s="333">
        <v>1916.53</v>
      </c>
    </row>
    <row r="1601" spans="1:4" outlineLevel="1">
      <c r="A1601" s="330">
        <v>10002010</v>
      </c>
      <c r="B1601" s="331" t="s">
        <v>13211</v>
      </c>
      <c r="C1601" s="332" t="s">
        <v>14</v>
      </c>
      <c r="D1601" s="333">
        <v>2402.14</v>
      </c>
    </row>
    <row r="1602" spans="1:4" outlineLevel="1">
      <c r="A1602" s="330">
        <v>10002014</v>
      </c>
      <c r="B1602" s="331" t="s">
        <v>29740</v>
      </c>
      <c r="C1602" s="332" t="s">
        <v>14</v>
      </c>
      <c r="D1602" s="333">
        <v>4016.34</v>
      </c>
    </row>
    <row r="1603" spans="1:4">
      <c r="A1603" s="330">
        <v>10002015</v>
      </c>
      <c r="B1603" s="331" t="s">
        <v>29741</v>
      </c>
      <c r="C1603" s="332" t="s">
        <v>14</v>
      </c>
      <c r="D1603" s="333">
        <v>6736.16</v>
      </c>
    </row>
    <row r="1604" spans="1:4" outlineLevel="1">
      <c r="A1604" s="330">
        <v>10002016</v>
      </c>
      <c r="B1604" s="331" t="s">
        <v>29742</v>
      </c>
      <c r="C1604" s="332" t="s">
        <v>14</v>
      </c>
      <c r="D1604" s="333">
        <v>9727.5400000000009</v>
      </c>
    </row>
    <row r="1605" spans="1:4" outlineLevel="1">
      <c r="A1605" s="330">
        <v>10002017</v>
      </c>
      <c r="B1605" s="331" t="s">
        <v>29743</v>
      </c>
      <c r="C1605" s="332" t="s">
        <v>14</v>
      </c>
      <c r="D1605" s="333">
        <v>784.25</v>
      </c>
    </row>
    <row r="1606" spans="1:4" ht="23.25" customHeight="1" outlineLevel="1">
      <c r="A1606" s="330">
        <v>10002018</v>
      </c>
      <c r="B1606" s="331" t="s">
        <v>29744</v>
      </c>
      <c r="C1606" s="332" t="s">
        <v>14</v>
      </c>
      <c r="D1606" s="333">
        <v>864.28</v>
      </c>
    </row>
    <row r="1607" spans="1:4">
      <c r="A1607" s="330">
        <v>10002019</v>
      </c>
      <c r="B1607" s="331" t="s">
        <v>29745</v>
      </c>
      <c r="C1607" s="332" t="s">
        <v>14</v>
      </c>
      <c r="D1607" s="333">
        <v>1053.06</v>
      </c>
    </row>
    <row r="1608" spans="1:4" outlineLevel="1">
      <c r="A1608" s="330">
        <v>10002029</v>
      </c>
      <c r="B1608" s="331" t="s">
        <v>29746</v>
      </c>
      <c r="C1608" s="332" t="s">
        <v>14</v>
      </c>
      <c r="D1608" s="333">
        <v>2293.89</v>
      </c>
    </row>
    <row r="1609" spans="1:4" ht="23.25" outlineLevel="1">
      <c r="A1609" s="330">
        <v>10002030</v>
      </c>
      <c r="B1609" s="331" t="s">
        <v>13212</v>
      </c>
      <c r="C1609" s="332" t="s">
        <v>14</v>
      </c>
      <c r="D1609" s="333">
        <v>8763.7000000000007</v>
      </c>
    </row>
    <row r="1610" spans="1:4" outlineLevel="1">
      <c r="A1610" s="330">
        <v>10002031</v>
      </c>
      <c r="B1610" s="331" t="s">
        <v>21606</v>
      </c>
      <c r="C1610" s="332" t="s">
        <v>14</v>
      </c>
      <c r="D1610" s="333">
        <v>3307.68</v>
      </c>
    </row>
    <row r="1611" spans="1:4">
      <c r="A1611" s="330">
        <v>10002040</v>
      </c>
      <c r="B1611" s="331" t="s">
        <v>13213</v>
      </c>
      <c r="C1611" s="332" t="s">
        <v>14</v>
      </c>
      <c r="D1611" s="333">
        <v>4574.8900000000003</v>
      </c>
    </row>
    <row r="1612" spans="1:4" outlineLevel="1">
      <c r="A1612" s="330">
        <v>10002041</v>
      </c>
      <c r="B1612" s="331" t="s">
        <v>13214</v>
      </c>
      <c r="C1612" s="332" t="s">
        <v>14</v>
      </c>
      <c r="D1612" s="333">
        <v>6669.29</v>
      </c>
    </row>
    <row r="1613" spans="1:4" outlineLevel="1">
      <c r="A1613" s="330">
        <v>10002051</v>
      </c>
      <c r="B1613" s="331" t="s">
        <v>13215</v>
      </c>
      <c r="C1613" s="332" t="s">
        <v>13</v>
      </c>
      <c r="D1613" s="333">
        <v>76.11</v>
      </c>
    </row>
    <row r="1614" spans="1:4">
      <c r="A1614" s="330">
        <v>10002052</v>
      </c>
      <c r="B1614" s="331" t="s">
        <v>13216</v>
      </c>
      <c r="C1614" s="332" t="s">
        <v>13</v>
      </c>
      <c r="D1614" s="333">
        <v>103.79</v>
      </c>
    </row>
    <row r="1615" spans="1:4" outlineLevel="1">
      <c r="A1615" s="330">
        <v>10002054</v>
      </c>
      <c r="B1615" s="331" t="s">
        <v>13217</v>
      </c>
      <c r="C1615" s="332" t="s">
        <v>13</v>
      </c>
      <c r="D1615" s="333">
        <v>143.81</v>
      </c>
    </row>
    <row r="1616" spans="1:4" outlineLevel="1">
      <c r="A1616" s="330">
        <v>10002055</v>
      </c>
      <c r="B1616" s="331" t="s">
        <v>13218</v>
      </c>
      <c r="C1616" s="332" t="s">
        <v>13</v>
      </c>
      <c r="D1616" s="333">
        <v>171.18</v>
      </c>
    </row>
    <row r="1617" spans="1:4">
      <c r="A1617" s="330">
        <v>10002061</v>
      </c>
      <c r="B1617" s="331" t="s">
        <v>13219</v>
      </c>
      <c r="C1617" s="332" t="s">
        <v>13</v>
      </c>
      <c r="D1617" s="333">
        <v>15.95</v>
      </c>
    </row>
    <row r="1618" spans="1:4" outlineLevel="1">
      <c r="A1618" s="330">
        <v>10002062</v>
      </c>
      <c r="B1618" s="331" t="s">
        <v>13220</v>
      </c>
      <c r="C1618" s="332" t="s">
        <v>13</v>
      </c>
      <c r="D1618" s="333">
        <v>23.23</v>
      </c>
    </row>
    <row r="1619" spans="1:4" outlineLevel="1">
      <c r="A1619" s="330">
        <v>10002064</v>
      </c>
      <c r="B1619" s="331" t="s">
        <v>13221</v>
      </c>
      <c r="C1619" s="332" t="s">
        <v>13</v>
      </c>
      <c r="D1619" s="333">
        <v>45.35</v>
      </c>
    </row>
    <row r="1620" spans="1:4" outlineLevel="1">
      <c r="A1620" s="330">
        <v>10002065</v>
      </c>
      <c r="B1620" s="331" t="s">
        <v>13222</v>
      </c>
      <c r="C1620" s="332" t="s">
        <v>13</v>
      </c>
      <c r="D1620" s="333">
        <v>83.84</v>
      </c>
    </row>
    <row r="1621" spans="1:4">
      <c r="A1621" s="330">
        <v>10002081</v>
      </c>
      <c r="B1621" s="331" t="s">
        <v>21607</v>
      </c>
      <c r="C1621" s="332" t="s">
        <v>14</v>
      </c>
      <c r="D1621" s="333">
        <v>74.650000000000006</v>
      </c>
    </row>
    <row r="1622" spans="1:4" outlineLevel="1">
      <c r="A1622" s="330">
        <v>10002082</v>
      </c>
      <c r="B1622" s="331" t="s">
        <v>13223</v>
      </c>
      <c r="C1622" s="332" t="s">
        <v>14</v>
      </c>
      <c r="D1622" s="333">
        <v>84.77</v>
      </c>
    </row>
    <row r="1623" spans="1:4" outlineLevel="1">
      <c r="A1623" s="330">
        <v>10002084</v>
      </c>
      <c r="B1623" s="331" t="s">
        <v>13224</v>
      </c>
      <c r="C1623" s="332" t="s">
        <v>14</v>
      </c>
      <c r="D1623" s="333">
        <v>163.19999999999999</v>
      </c>
    </row>
    <row r="1624" spans="1:4" outlineLevel="1">
      <c r="A1624" s="330">
        <v>10002085</v>
      </c>
      <c r="B1624" s="331" t="s">
        <v>13225</v>
      </c>
      <c r="C1624" s="332" t="s">
        <v>14</v>
      </c>
      <c r="D1624" s="333">
        <v>235.05</v>
      </c>
    </row>
    <row r="1625" spans="1:4">
      <c r="A1625" s="330">
        <v>10002091</v>
      </c>
      <c r="B1625" s="331" t="s">
        <v>21608</v>
      </c>
      <c r="C1625" s="332" t="s">
        <v>14</v>
      </c>
      <c r="D1625" s="333">
        <v>109.96</v>
      </c>
    </row>
    <row r="1626" spans="1:4" outlineLevel="1">
      <c r="A1626" s="330">
        <v>10002092</v>
      </c>
      <c r="B1626" s="331" t="s">
        <v>21609</v>
      </c>
      <c r="C1626" s="332" t="s">
        <v>14</v>
      </c>
      <c r="D1626" s="333">
        <v>142</v>
      </c>
    </row>
    <row r="1627" spans="1:4" outlineLevel="1">
      <c r="A1627" s="330">
        <v>10002094</v>
      </c>
      <c r="B1627" s="331" t="s">
        <v>21610</v>
      </c>
      <c r="C1627" s="332" t="s">
        <v>14</v>
      </c>
      <c r="D1627" s="333">
        <v>273.88</v>
      </c>
    </row>
    <row r="1628" spans="1:4" outlineLevel="1">
      <c r="A1628" s="330">
        <v>10002095</v>
      </c>
      <c r="B1628" s="331" t="s">
        <v>21611</v>
      </c>
      <c r="C1628" s="332" t="s">
        <v>14</v>
      </c>
      <c r="D1628" s="333">
        <v>349.58</v>
      </c>
    </row>
    <row r="1629" spans="1:4">
      <c r="A1629" s="330">
        <v>10003000</v>
      </c>
      <c r="B1629" s="331" t="s">
        <v>13226</v>
      </c>
      <c r="C1629" s="332" t="s">
        <v>12031</v>
      </c>
      <c r="D1629" s="333" t="s">
        <v>12031</v>
      </c>
    </row>
    <row r="1630" spans="1:4" outlineLevel="1">
      <c r="A1630" s="330">
        <v>10003003</v>
      </c>
      <c r="B1630" s="331" t="s">
        <v>13227</v>
      </c>
      <c r="C1630" s="332" t="s">
        <v>14</v>
      </c>
      <c r="D1630" s="333">
        <v>2064.7399999999998</v>
      </c>
    </row>
    <row r="1631" spans="1:4" outlineLevel="1">
      <c r="A1631" s="330">
        <v>10003004</v>
      </c>
      <c r="B1631" s="331" t="s">
        <v>13228</v>
      </c>
      <c r="C1631" s="332" t="s">
        <v>14</v>
      </c>
      <c r="D1631" s="333">
        <v>2392.8200000000002</v>
      </c>
    </row>
    <row r="1632" spans="1:4" outlineLevel="1">
      <c r="A1632" s="330">
        <v>10003005</v>
      </c>
      <c r="B1632" s="331" t="s">
        <v>13229</v>
      </c>
      <c r="C1632" s="332" t="s">
        <v>14</v>
      </c>
      <c r="D1632" s="333">
        <v>2421.44</v>
      </c>
    </row>
    <row r="1633" spans="1:4">
      <c r="A1633" s="330">
        <v>10003006</v>
      </c>
      <c r="B1633" s="331" t="s">
        <v>13230</v>
      </c>
      <c r="C1633" s="332" t="s">
        <v>14</v>
      </c>
      <c r="D1633" s="333">
        <v>3122.54</v>
      </c>
    </row>
    <row r="1634" spans="1:4" outlineLevel="1">
      <c r="A1634" s="330">
        <v>10003007</v>
      </c>
      <c r="B1634" s="331" t="s">
        <v>13231</v>
      </c>
      <c r="C1634" s="332" t="s">
        <v>14</v>
      </c>
      <c r="D1634" s="333">
        <v>3250.96</v>
      </c>
    </row>
    <row r="1635" spans="1:4" outlineLevel="1">
      <c r="A1635" s="330">
        <v>10003008</v>
      </c>
      <c r="B1635" s="331" t="s">
        <v>13232</v>
      </c>
      <c r="C1635" s="332" t="s">
        <v>14</v>
      </c>
      <c r="D1635" s="333">
        <v>4338.67</v>
      </c>
    </row>
    <row r="1636" spans="1:4" outlineLevel="1">
      <c r="A1636" s="330">
        <v>10003009</v>
      </c>
      <c r="B1636" s="331" t="s">
        <v>13233</v>
      </c>
      <c r="C1636" s="332" t="s">
        <v>14</v>
      </c>
      <c r="D1636" s="333">
        <v>5089.3100000000004</v>
      </c>
    </row>
    <row r="1637" spans="1:4" ht="23.25">
      <c r="A1637" s="330">
        <v>10003010</v>
      </c>
      <c r="B1637" s="331" t="s">
        <v>13234</v>
      </c>
      <c r="C1637" s="332" t="s">
        <v>14</v>
      </c>
      <c r="D1637" s="333">
        <v>10707.26</v>
      </c>
    </row>
    <row r="1638" spans="1:4" ht="23.25" outlineLevel="1">
      <c r="A1638" s="330">
        <v>10003011</v>
      </c>
      <c r="B1638" s="331" t="s">
        <v>13235</v>
      </c>
      <c r="C1638" s="332" t="s">
        <v>14</v>
      </c>
      <c r="D1638" s="333">
        <v>9583.9599999999991</v>
      </c>
    </row>
    <row r="1639" spans="1:4" ht="23.25" outlineLevel="1">
      <c r="A1639" s="330">
        <v>10003012</v>
      </c>
      <c r="B1639" s="331" t="s">
        <v>13236</v>
      </c>
      <c r="C1639" s="332" t="s">
        <v>14</v>
      </c>
      <c r="D1639" s="333">
        <v>13038.9</v>
      </c>
    </row>
    <row r="1640" spans="1:4" ht="23.25" outlineLevel="1">
      <c r="A1640" s="330">
        <v>10003013</v>
      </c>
      <c r="B1640" s="331" t="s">
        <v>13237</v>
      </c>
      <c r="C1640" s="332" t="s">
        <v>14</v>
      </c>
      <c r="D1640" s="333">
        <v>18358.41</v>
      </c>
    </row>
    <row r="1641" spans="1:4" ht="23.25">
      <c r="A1641" s="330">
        <v>10003014</v>
      </c>
      <c r="B1641" s="331" t="s">
        <v>13238</v>
      </c>
      <c r="C1641" s="332" t="s">
        <v>14</v>
      </c>
      <c r="D1641" s="333">
        <v>24165.75</v>
      </c>
    </row>
    <row r="1642" spans="1:4" ht="23.25" outlineLevel="1">
      <c r="A1642" s="330">
        <v>10003042</v>
      </c>
      <c r="B1642" s="331" t="s">
        <v>13239</v>
      </c>
      <c r="C1642" s="332" t="s">
        <v>13</v>
      </c>
      <c r="D1642" s="333">
        <v>114.4</v>
      </c>
    </row>
    <row r="1643" spans="1:4" ht="23.25" outlineLevel="1">
      <c r="A1643" s="330">
        <v>10003044</v>
      </c>
      <c r="B1643" s="331" t="s">
        <v>13240</v>
      </c>
      <c r="C1643" s="332" t="s">
        <v>13</v>
      </c>
      <c r="D1643" s="333">
        <v>155.47999999999999</v>
      </c>
    </row>
    <row r="1644" spans="1:4" outlineLevel="1">
      <c r="A1644" s="330">
        <v>10003052</v>
      </c>
      <c r="B1644" s="331" t="s">
        <v>13223</v>
      </c>
      <c r="C1644" s="332" t="s">
        <v>14</v>
      </c>
      <c r="D1644" s="333">
        <v>84.77</v>
      </c>
    </row>
    <row r="1645" spans="1:4">
      <c r="A1645" s="330">
        <v>10003054</v>
      </c>
      <c r="B1645" s="331" t="s">
        <v>13224</v>
      </c>
      <c r="C1645" s="332" t="s">
        <v>14</v>
      </c>
      <c r="D1645" s="333">
        <v>163.19999999999999</v>
      </c>
    </row>
    <row r="1646" spans="1:4" outlineLevel="1">
      <c r="A1646" s="330">
        <v>10003062</v>
      </c>
      <c r="B1646" s="331" t="s">
        <v>13241</v>
      </c>
      <c r="C1646" s="332" t="s">
        <v>14</v>
      </c>
      <c r="D1646" s="333">
        <v>164.35</v>
      </c>
    </row>
    <row r="1647" spans="1:4" outlineLevel="1">
      <c r="A1647" s="330">
        <v>10003064</v>
      </c>
      <c r="B1647" s="331" t="s">
        <v>13242</v>
      </c>
      <c r="C1647" s="332" t="s">
        <v>14</v>
      </c>
      <c r="D1647" s="333">
        <v>292.18</v>
      </c>
    </row>
    <row r="1648" spans="1:4">
      <c r="A1648" s="330">
        <v>10003065</v>
      </c>
      <c r="B1648" s="331" t="s">
        <v>13243</v>
      </c>
      <c r="C1648" s="332" t="s">
        <v>14</v>
      </c>
      <c r="D1648" s="333">
        <v>415.71</v>
      </c>
    </row>
    <row r="1649" spans="1:4" outlineLevel="1">
      <c r="A1649" s="330">
        <v>10003066</v>
      </c>
      <c r="B1649" s="331" t="s">
        <v>13244</v>
      </c>
      <c r="C1649" s="332" t="s">
        <v>14</v>
      </c>
      <c r="D1649" s="333">
        <v>705</v>
      </c>
    </row>
    <row r="1650" spans="1:4" outlineLevel="1">
      <c r="A1650" s="330">
        <v>10003067</v>
      </c>
      <c r="B1650" s="331" t="s">
        <v>13245</v>
      </c>
      <c r="C1650" s="332" t="s">
        <v>14</v>
      </c>
      <c r="D1650" s="333">
        <v>836.25</v>
      </c>
    </row>
    <row r="1651" spans="1:4">
      <c r="A1651" s="330">
        <v>10003068</v>
      </c>
      <c r="B1651" s="331" t="s">
        <v>13246</v>
      </c>
      <c r="C1651" s="332" t="s">
        <v>14</v>
      </c>
      <c r="D1651" s="333">
        <v>1435.98</v>
      </c>
    </row>
    <row r="1652" spans="1:4" outlineLevel="1">
      <c r="A1652" s="330">
        <v>10003072</v>
      </c>
      <c r="B1652" s="331" t="s">
        <v>13247</v>
      </c>
      <c r="C1652" s="332" t="s">
        <v>14</v>
      </c>
      <c r="D1652" s="333">
        <v>104.38</v>
      </c>
    </row>
    <row r="1653" spans="1:4" outlineLevel="1">
      <c r="A1653" s="330">
        <v>10003073</v>
      </c>
      <c r="B1653" s="331" t="s">
        <v>13248</v>
      </c>
      <c r="C1653" s="332" t="s">
        <v>14</v>
      </c>
      <c r="D1653" s="333">
        <v>200.19</v>
      </c>
    </row>
    <row r="1654" spans="1:4">
      <c r="A1654" s="330">
        <v>10003074</v>
      </c>
      <c r="B1654" s="331" t="s">
        <v>13249</v>
      </c>
      <c r="C1654" s="332" t="s">
        <v>14</v>
      </c>
      <c r="D1654" s="333">
        <v>216.99</v>
      </c>
    </row>
    <row r="1655" spans="1:4" outlineLevel="1">
      <c r="A1655" s="330">
        <v>10003075</v>
      </c>
      <c r="B1655" s="331" t="s">
        <v>13250</v>
      </c>
      <c r="C1655" s="332" t="s">
        <v>14</v>
      </c>
      <c r="D1655" s="333">
        <v>298.48</v>
      </c>
    </row>
    <row r="1656" spans="1:4" outlineLevel="1">
      <c r="A1656" s="330">
        <v>10003076</v>
      </c>
      <c r="B1656" s="331" t="s">
        <v>13251</v>
      </c>
      <c r="C1656" s="332" t="s">
        <v>14</v>
      </c>
      <c r="D1656" s="333">
        <v>480.17</v>
      </c>
    </row>
    <row r="1657" spans="1:4" outlineLevel="1">
      <c r="A1657" s="330">
        <v>10003077</v>
      </c>
      <c r="B1657" s="331" t="s">
        <v>13252</v>
      </c>
      <c r="C1657" s="332" t="s">
        <v>14</v>
      </c>
      <c r="D1657" s="333">
        <v>641.79999999999995</v>
      </c>
    </row>
    <row r="1658" spans="1:4" outlineLevel="1">
      <c r="A1658" s="330">
        <v>10003078</v>
      </c>
      <c r="B1658" s="331" t="s">
        <v>13253</v>
      </c>
      <c r="C1658" s="332" t="s">
        <v>14</v>
      </c>
      <c r="D1658" s="333">
        <v>1103.8599999999999</v>
      </c>
    </row>
    <row r="1659" spans="1:4">
      <c r="A1659" s="330">
        <v>10003090</v>
      </c>
      <c r="B1659" s="331" t="s">
        <v>31187</v>
      </c>
      <c r="C1659" s="332" t="s">
        <v>14</v>
      </c>
      <c r="D1659" s="333">
        <v>103.17</v>
      </c>
    </row>
    <row r="1660" spans="1:4" outlineLevel="1">
      <c r="A1660" s="330">
        <v>10004000</v>
      </c>
      <c r="B1660" s="331" t="s">
        <v>13254</v>
      </c>
      <c r="C1660" s="332" t="s">
        <v>12031</v>
      </c>
      <c r="D1660" s="333" t="s">
        <v>12031</v>
      </c>
    </row>
    <row r="1661" spans="1:4" outlineLevel="1">
      <c r="A1661" s="330">
        <v>10004002</v>
      </c>
      <c r="B1661" s="331" t="s">
        <v>13215</v>
      </c>
      <c r="C1661" s="332" t="s">
        <v>13</v>
      </c>
      <c r="D1661" s="333">
        <v>76.11</v>
      </c>
    </row>
    <row r="1662" spans="1:4" outlineLevel="1">
      <c r="A1662" s="330">
        <v>10004003</v>
      </c>
      <c r="B1662" s="331" t="s">
        <v>13216</v>
      </c>
      <c r="C1662" s="332" t="s">
        <v>13</v>
      </c>
      <c r="D1662" s="333">
        <v>103.79</v>
      </c>
    </row>
    <row r="1663" spans="1:4" outlineLevel="1">
      <c r="A1663" s="330">
        <v>10004004</v>
      </c>
      <c r="B1663" s="331" t="s">
        <v>13255</v>
      </c>
      <c r="C1663" s="332" t="s">
        <v>13</v>
      </c>
      <c r="D1663" s="333">
        <v>120.91</v>
      </c>
    </row>
    <row r="1664" spans="1:4">
      <c r="A1664" s="330">
        <v>10004005</v>
      </c>
      <c r="B1664" s="331" t="s">
        <v>13217</v>
      </c>
      <c r="C1664" s="332" t="s">
        <v>13</v>
      </c>
      <c r="D1664" s="333">
        <v>143.81</v>
      </c>
    </row>
    <row r="1665" spans="1:4" outlineLevel="1">
      <c r="A1665" s="330">
        <v>10004006</v>
      </c>
      <c r="B1665" s="331" t="s">
        <v>13218</v>
      </c>
      <c r="C1665" s="332" t="s">
        <v>13</v>
      </c>
      <c r="D1665" s="333">
        <v>171.18</v>
      </c>
    </row>
    <row r="1666" spans="1:4" outlineLevel="1">
      <c r="A1666" s="330">
        <v>10004007</v>
      </c>
      <c r="B1666" s="331" t="s">
        <v>13256</v>
      </c>
      <c r="C1666" s="332" t="s">
        <v>13</v>
      </c>
      <c r="D1666" s="333">
        <v>212.31</v>
      </c>
    </row>
    <row r="1667" spans="1:4" outlineLevel="1">
      <c r="A1667" s="330">
        <v>10004008</v>
      </c>
      <c r="B1667" s="331" t="s">
        <v>13257</v>
      </c>
      <c r="C1667" s="332" t="s">
        <v>13</v>
      </c>
      <c r="D1667" s="333">
        <v>234.49</v>
      </c>
    </row>
    <row r="1668" spans="1:4" outlineLevel="1">
      <c r="A1668" s="330">
        <v>10004009</v>
      </c>
      <c r="B1668" s="331" t="s">
        <v>13258</v>
      </c>
      <c r="C1668" s="332" t="s">
        <v>13</v>
      </c>
      <c r="D1668" s="333">
        <v>302.99</v>
      </c>
    </row>
    <row r="1669" spans="1:4">
      <c r="A1669" s="330">
        <v>10004062</v>
      </c>
      <c r="B1669" s="331" t="s">
        <v>13219</v>
      </c>
      <c r="C1669" s="332" t="s">
        <v>13</v>
      </c>
      <c r="D1669" s="333">
        <v>28.68</v>
      </c>
    </row>
    <row r="1670" spans="1:4" outlineLevel="1">
      <c r="A1670" s="330">
        <v>10004063</v>
      </c>
      <c r="B1670" s="331" t="s">
        <v>13220</v>
      </c>
      <c r="C1670" s="332" t="s">
        <v>13</v>
      </c>
      <c r="D1670" s="333">
        <v>23.23</v>
      </c>
    </row>
    <row r="1671" spans="1:4" outlineLevel="1">
      <c r="A1671" s="330">
        <v>10004064</v>
      </c>
      <c r="B1671" s="331" t="s">
        <v>13259</v>
      </c>
      <c r="C1671" s="332" t="s">
        <v>13</v>
      </c>
      <c r="D1671" s="333">
        <v>49.66</v>
      </c>
    </row>
    <row r="1672" spans="1:4" outlineLevel="1">
      <c r="A1672" s="330">
        <v>10004065</v>
      </c>
      <c r="B1672" s="331" t="s">
        <v>13221</v>
      </c>
      <c r="C1672" s="332" t="s">
        <v>13</v>
      </c>
      <c r="D1672" s="333">
        <v>45.35</v>
      </c>
    </row>
    <row r="1673" spans="1:4" outlineLevel="1">
      <c r="A1673" s="330">
        <v>10004066</v>
      </c>
      <c r="B1673" s="331" t="s">
        <v>13222</v>
      </c>
      <c r="C1673" s="332" t="s">
        <v>13</v>
      </c>
      <c r="D1673" s="333">
        <v>83.84</v>
      </c>
    </row>
    <row r="1674" spans="1:4">
      <c r="A1674" s="330">
        <v>10004067</v>
      </c>
      <c r="B1674" s="331" t="s">
        <v>13260</v>
      </c>
      <c r="C1674" s="332" t="s">
        <v>13</v>
      </c>
      <c r="D1674" s="333">
        <v>111.67</v>
      </c>
    </row>
    <row r="1675" spans="1:4" outlineLevel="1">
      <c r="A1675" s="330">
        <v>10004068</v>
      </c>
      <c r="B1675" s="331" t="s">
        <v>13261</v>
      </c>
      <c r="C1675" s="332" t="s">
        <v>13</v>
      </c>
      <c r="D1675" s="333">
        <v>85.95</v>
      </c>
    </row>
    <row r="1676" spans="1:4" outlineLevel="1">
      <c r="A1676" s="330">
        <v>10004069</v>
      </c>
      <c r="B1676" s="331" t="s">
        <v>13262</v>
      </c>
      <c r="C1676" s="332" t="s">
        <v>13</v>
      </c>
      <c r="D1676" s="333">
        <v>190.16</v>
      </c>
    </row>
    <row r="1677" spans="1:4" outlineLevel="1">
      <c r="A1677" s="330">
        <v>10004080</v>
      </c>
      <c r="B1677" s="331" t="s">
        <v>21612</v>
      </c>
      <c r="C1677" s="332" t="s">
        <v>13</v>
      </c>
      <c r="D1677" s="333">
        <v>58.81</v>
      </c>
    </row>
    <row r="1678" spans="1:4" outlineLevel="1">
      <c r="A1678" s="330">
        <v>10004081</v>
      </c>
      <c r="B1678" s="331" t="s">
        <v>21613</v>
      </c>
      <c r="C1678" s="332" t="s">
        <v>14</v>
      </c>
      <c r="D1678" s="333">
        <v>76.540000000000006</v>
      </c>
    </row>
    <row r="1679" spans="1:4">
      <c r="A1679" s="330">
        <v>10004082</v>
      </c>
      <c r="B1679" s="331" t="s">
        <v>21614</v>
      </c>
      <c r="C1679" s="332" t="s">
        <v>13</v>
      </c>
      <c r="D1679" s="333">
        <v>135.09</v>
      </c>
    </row>
    <row r="1680" spans="1:4" outlineLevel="1">
      <c r="A1680" s="330">
        <v>10004083</v>
      </c>
      <c r="B1680" s="331" t="s">
        <v>21615</v>
      </c>
      <c r="C1680" s="332" t="s">
        <v>13</v>
      </c>
      <c r="D1680" s="333">
        <v>50.67</v>
      </c>
    </row>
    <row r="1681" spans="1:4" outlineLevel="1">
      <c r="A1681" s="330">
        <v>10004084</v>
      </c>
      <c r="B1681" s="331" t="s">
        <v>21616</v>
      </c>
      <c r="C1681" s="332" t="s">
        <v>13</v>
      </c>
      <c r="D1681" s="333">
        <v>74.12</v>
      </c>
    </row>
    <row r="1682" spans="1:4" outlineLevel="1">
      <c r="A1682" s="330">
        <v>10004085</v>
      </c>
      <c r="B1682" s="331" t="s">
        <v>21617</v>
      </c>
      <c r="C1682" s="332" t="s">
        <v>13</v>
      </c>
      <c r="D1682" s="333">
        <v>145.57</v>
      </c>
    </row>
    <row r="1683" spans="1:4" outlineLevel="1">
      <c r="A1683" s="330">
        <v>10004098</v>
      </c>
      <c r="B1683" s="331" t="s">
        <v>13209</v>
      </c>
      <c r="C1683" s="332" t="s">
        <v>13</v>
      </c>
      <c r="D1683" s="333">
        <v>41.98</v>
      </c>
    </row>
    <row r="1684" spans="1:4">
      <c r="A1684" s="330">
        <v>10004103</v>
      </c>
      <c r="B1684" s="331" t="s">
        <v>31188</v>
      </c>
      <c r="C1684" s="332" t="s">
        <v>13</v>
      </c>
      <c r="D1684" s="333">
        <v>24.88</v>
      </c>
    </row>
    <row r="1685" spans="1:4" outlineLevel="1">
      <c r="A1685" s="330">
        <v>10004107</v>
      </c>
      <c r="B1685" s="331" t="s">
        <v>21615</v>
      </c>
      <c r="C1685" s="332" t="s">
        <v>13</v>
      </c>
      <c r="D1685" s="333">
        <v>50.67</v>
      </c>
    </row>
    <row r="1686" spans="1:4" outlineLevel="1">
      <c r="A1686" s="330">
        <v>10005000</v>
      </c>
      <c r="B1686" s="331" t="s">
        <v>13263</v>
      </c>
      <c r="C1686" s="332" t="s">
        <v>12031</v>
      </c>
      <c r="D1686" s="333" t="s">
        <v>12031</v>
      </c>
    </row>
    <row r="1687" spans="1:4" outlineLevel="1">
      <c r="A1687" s="330">
        <v>10005002</v>
      </c>
      <c r="B1687" s="331" t="s">
        <v>21607</v>
      </c>
      <c r="C1687" s="332" t="s">
        <v>14</v>
      </c>
      <c r="D1687" s="333">
        <v>74.650000000000006</v>
      </c>
    </row>
    <row r="1688" spans="1:4" outlineLevel="1">
      <c r="A1688" s="330">
        <v>10005003</v>
      </c>
      <c r="B1688" s="331" t="s">
        <v>13223</v>
      </c>
      <c r="C1688" s="332" t="s">
        <v>14</v>
      </c>
      <c r="D1688" s="333">
        <v>84.77</v>
      </c>
    </row>
    <row r="1689" spans="1:4" outlineLevel="1">
      <c r="A1689" s="330">
        <v>10005004</v>
      </c>
      <c r="B1689" s="331" t="s">
        <v>13264</v>
      </c>
      <c r="C1689" s="332" t="s">
        <v>14</v>
      </c>
      <c r="D1689" s="333">
        <v>142.6</v>
      </c>
    </row>
    <row r="1690" spans="1:4" outlineLevel="1">
      <c r="A1690" s="330">
        <v>10005005</v>
      </c>
      <c r="B1690" s="331" t="s">
        <v>13224</v>
      </c>
      <c r="C1690" s="332" t="s">
        <v>14</v>
      </c>
      <c r="D1690" s="333">
        <v>163.19999999999999</v>
      </c>
    </row>
    <row r="1691" spans="1:4" outlineLevel="1">
      <c r="A1691" s="330">
        <v>10005006</v>
      </c>
      <c r="B1691" s="331" t="s">
        <v>13225</v>
      </c>
      <c r="C1691" s="332" t="s">
        <v>14</v>
      </c>
      <c r="D1691" s="333">
        <v>235.05</v>
      </c>
    </row>
    <row r="1692" spans="1:4" outlineLevel="1">
      <c r="A1692" s="330">
        <v>10005007</v>
      </c>
      <c r="B1692" s="331" t="s">
        <v>13265</v>
      </c>
      <c r="C1692" s="332" t="s">
        <v>14</v>
      </c>
      <c r="D1692" s="333">
        <v>463.64</v>
      </c>
    </row>
    <row r="1693" spans="1:4">
      <c r="A1693" s="330">
        <v>10005008</v>
      </c>
      <c r="B1693" s="331" t="s">
        <v>13266</v>
      </c>
      <c r="C1693" s="332" t="s">
        <v>14</v>
      </c>
      <c r="D1693" s="333">
        <v>738.21</v>
      </c>
    </row>
    <row r="1694" spans="1:4" outlineLevel="1">
      <c r="A1694" s="330">
        <v>10005009</v>
      </c>
      <c r="B1694" s="331" t="s">
        <v>13267</v>
      </c>
      <c r="C1694" s="332" t="s">
        <v>14</v>
      </c>
      <c r="D1694" s="333">
        <v>1246.83</v>
      </c>
    </row>
    <row r="1695" spans="1:4" outlineLevel="1">
      <c r="A1695" s="330">
        <v>10005031</v>
      </c>
      <c r="B1695" s="331" t="s">
        <v>13268</v>
      </c>
      <c r="C1695" s="332" t="s">
        <v>14</v>
      </c>
      <c r="D1695" s="333">
        <v>74.3</v>
      </c>
    </row>
    <row r="1696" spans="1:4" outlineLevel="1">
      <c r="A1696" s="330">
        <v>10005032</v>
      </c>
      <c r="B1696" s="331" t="s">
        <v>13269</v>
      </c>
      <c r="C1696" s="332" t="s">
        <v>14</v>
      </c>
      <c r="D1696" s="333">
        <v>95.35</v>
      </c>
    </row>
    <row r="1697" spans="1:4" outlineLevel="1">
      <c r="A1697" s="330">
        <v>10005033</v>
      </c>
      <c r="B1697" s="331" t="s">
        <v>13270</v>
      </c>
      <c r="C1697" s="332" t="s">
        <v>14</v>
      </c>
      <c r="D1697" s="333">
        <v>190.92</v>
      </c>
    </row>
    <row r="1698" spans="1:4" outlineLevel="1">
      <c r="A1698" s="330">
        <v>10005034</v>
      </c>
      <c r="B1698" s="331" t="s">
        <v>13271</v>
      </c>
      <c r="C1698" s="332" t="s">
        <v>14</v>
      </c>
      <c r="D1698" s="333">
        <v>225.29</v>
      </c>
    </row>
    <row r="1699" spans="1:4" outlineLevel="1">
      <c r="A1699" s="330">
        <v>10005040</v>
      </c>
      <c r="B1699" s="331" t="s">
        <v>13272</v>
      </c>
      <c r="C1699" s="332" t="s">
        <v>14</v>
      </c>
      <c r="D1699" s="333">
        <v>90.09</v>
      </c>
    </row>
    <row r="1700" spans="1:4" outlineLevel="1">
      <c r="A1700" s="330">
        <v>10005041</v>
      </c>
      <c r="B1700" s="331" t="s">
        <v>13273</v>
      </c>
      <c r="C1700" s="332" t="s">
        <v>14</v>
      </c>
      <c r="D1700" s="333">
        <v>75.69</v>
      </c>
    </row>
    <row r="1701" spans="1:4" outlineLevel="1">
      <c r="A1701" s="330">
        <v>10005051</v>
      </c>
      <c r="B1701" s="331" t="s">
        <v>13274</v>
      </c>
      <c r="C1701" s="332" t="s">
        <v>14</v>
      </c>
      <c r="D1701" s="333">
        <v>54.58</v>
      </c>
    </row>
    <row r="1702" spans="1:4">
      <c r="A1702" s="330">
        <v>10005060</v>
      </c>
      <c r="B1702" s="331" t="s">
        <v>13275</v>
      </c>
      <c r="C1702" s="332" t="s">
        <v>14</v>
      </c>
      <c r="D1702" s="333">
        <v>468.47</v>
      </c>
    </row>
    <row r="1703" spans="1:4" outlineLevel="1">
      <c r="A1703" s="330">
        <v>10006000</v>
      </c>
      <c r="B1703" s="331" t="s">
        <v>13276</v>
      </c>
      <c r="C1703" s="332" t="s">
        <v>12031</v>
      </c>
      <c r="D1703" s="333" t="s">
        <v>12031</v>
      </c>
    </row>
    <row r="1704" spans="1:4" outlineLevel="1">
      <c r="A1704" s="330">
        <v>10006020</v>
      </c>
      <c r="B1704" s="331" t="s">
        <v>13277</v>
      </c>
      <c r="C1704" s="332" t="s">
        <v>13</v>
      </c>
      <c r="D1704" s="333">
        <v>64.7</v>
      </c>
    </row>
    <row r="1705" spans="1:4" outlineLevel="1">
      <c r="A1705" s="330">
        <v>10006021</v>
      </c>
      <c r="B1705" s="331" t="s">
        <v>13278</v>
      </c>
      <c r="C1705" s="332" t="s">
        <v>13</v>
      </c>
      <c r="D1705" s="333">
        <v>103.75</v>
      </c>
    </row>
    <row r="1706" spans="1:4" outlineLevel="1">
      <c r="A1706" s="330">
        <v>10006022</v>
      </c>
      <c r="B1706" s="331" t="s">
        <v>13279</v>
      </c>
      <c r="C1706" s="332" t="s">
        <v>13</v>
      </c>
      <c r="D1706" s="333">
        <v>132.80000000000001</v>
      </c>
    </row>
    <row r="1707" spans="1:4">
      <c r="A1707" s="330">
        <v>10006023</v>
      </c>
      <c r="B1707" s="331" t="s">
        <v>13280</v>
      </c>
      <c r="C1707" s="332" t="s">
        <v>13</v>
      </c>
      <c r="D1707" s="333">
        <v>230.38</v>
      </c>
    </row>
    <row r="1708" spans="1:4" outlineLevel="1">
      <c r="A1708" s="330">
        <v>10006024</v>
      </c>
      <c r="B1708" s="331" t="s">
        <v>13281</v>
      </c>
      <c r="C1708" s="332" t="s">
        <v>13</v>
      </c>
      <c r="D1708" s="333">
        <v>285.66000000000003</v>
      </c>
    </row>
    <row r="1709" spans="1:4" outlineLevel="1">
      <c r="A1709" s="330">
        <v>10006026</v>
      </c>
      <c r="B1709" s="331" t="s">
        <v>13282</v>
      </c>
      <c r="C1709" s="332" t="s">
        <v>13</v>
      </c>
      <c r="D1709" s="333">
        <v>94.58</v>
      </c>
    </row>
    <row r="1710" spans="1:4" outlineLevel="1">
      <c r="A1710" s="330">
        <v>10006027</v>
      </c>
      <c r="B1710" s="331" t="s">
        <v>13283</v>
      </c>
      <c r="C1710" s="332" t="s">
        <v>13</v>
      </c>
      <c r="D1710" s="333">
        <v>139.18</v>
      </c>
    </row>
    <row r="1711" spans="1:4" outlineLevel="1">
      <c r="A1711" s="330">
        <v>10006028</v>
      </c>
      <c r="B1711" s="331" t="s">
        <v>13284</v>
      </c>
      <c r="C1711" s="332" t="s">
        <v>13</v>
      </c>
      <c r="D1711" s="333">
        <v>179.25</v>
      </c>
    </row>
    <row r="1712" spans="1:4">
      <c r="A1712" s="330">
        <v>10006029</v>
      </c>
      <c r="B1712" s="331" t="s">
        <v>13285</v>
      </c>
      <c r="C1712" s="332" t="s">
        <v>13</v>
      </c>
      <c r="D1712" s="333">
        <v>288.54000000000002</v>
      </c>
    </row>
    <row r="1713" spans="1:4" outlineLevel="1">
      <c r="A1713" s="330">
        <v>10006030</v>
      </c>
      <c r="B1713" s="331" t="s">
        <v>13286</v>
      </c>
      <c r="C1713" s="332" t="s">
        <v>13</v>
      </c>
      <c r="D1713" s="333">
        <v>327.81</v>
      </c>
    </row>
    <row r="1714" spans="1:4" outlineLevel="1">
      <c r="A1714" s="330">
        <v>10006031</v>
      </c>
      <c r="B1714" s="331" t="s">
        <v>21618</v>
      </c>
      <c r="C1714" s="332" t="s">
        <v>13</v>
      </c>
      <c r="D1714" s="333">
        <v>305.93</v>
      </c>
    </row>
    <row r="1715" spans="1:4" outlineLevel="1">
      <c r="A1715" s="330">
        <v>10006032</v>
      </c>
      <c r="B1715" s="331" t="s">
        <v>21619</v>
      </c>
      <c r="C1715" s="332" t="s">
        <v>13</v>
      </c>
      <c r="D1715" s="333">
        <v>398.65</v>
      </c>
    </row>
    <row r="1716" spans="1:4" outlineLevel="1">
      <c r="A1716" s="330">
        <v>10006035</v>
      </c>
      <c r="B1716" s="331" t="s">
        <v>21620</v>
      </c>
      <c r="C1716" s="332" t="s">
        <v>13</v>
      </c>
      <c r="D1716" s="333">
        <v>214.41</v>
      </c>
    </row>
    <row r="1717" spans="1:4">
      <c r="A1717" s="330">
        <v>10006036</v>
      </c>
      <c r="B1717" s="331" t="s">
        <v>21621</v>
      </c>
      <c r="C1717" s="332" t="s">
        <v>13</v>
      </c>
      <c r="D1717" s="333">
        <v>343.7</v>
      </c>
    </row>
    <row r="1718" spans="1:4" outlineLevel="1">
      <c r="A1718" s="330">
        <v>10006054</v>
      </c>
      <c r="B1718" s="331" t="s">
        <v>13224</v>
      </c>
      <c r="C1718" s="332" t="s">
        <v>14</v>
      </c>
      <c r="D1718" s="333">
        <v>163.19999999999999</v>
      </c>
    </row>
    <row r="1719" spans="1:4" outlineLevel="1">
      <c r="A1719" s="330">
        <v>10006107</v>
      </c>
      <c r="B1719" s="331" t="s">
        <v>39613</v>
      </c>
      <c r="C1719" s="332" t="s">
        <v>13</v>
      </c>
      <c r="D1719" s="333">
        <v>428</v>
      </c>
    </row>
    <row r="1720" spans="1:4" outlineLevel="1">
      <c r="A1720" s="330">
        <v>10006109</v>
      </c>
      <c r="B1720" s="331" t="s">
        <v>29747</v>
      </c>
      <c r="C1720" s="332" t="s">
        <v>13</v>
      </c>
      <c r="D1720" s="333">
        <v>85.82</v>
      </c>
    </row>
    <row r="1721" spans="1:4" outlineLevel="1">
      <c r="A1721" s="330">
        <v>10007000</v>
      </c>
      <c r="B1721" s="331" t="s">
        <v>13287</v>
      </c>
      <c r="C1721" s="332" t="s">
        <v>12031</v>
      </c>
      <c r="D1721" s="333" t="s">
        <v>12031</v>
      </c>
    </row>
    <row r="1722" spans="1:4">
      <c r="A1722" s="330">
        <v>10007011</v>
      </c>
      <c r="B1722" s="331" t="s">
        <v>13288</v>
      </c>
      <c r="C1722" s="332" t="s">
        <v>13</v>
      </c>
      <c r="D1722" s="333">
        <v>68.84</v>
      </c>
    </row>
    <row r="1723" spans="1:4" outlineLevel="1">
      <c r="A1723" s="330">
        <v>10007012</v>
      </c>
      <c r="B1723" s="331" t="s">
        <v>13289</v>
      </c>
      <c r="C1723" s="332" t="s">
        <v>13</v>
      </c>
      <c r="D1723" s="333">
        <v>98.27</v>
      </c>
    </row>
    <row r="1724" spans="1:4" outlineLevel="1">
      <c r="A1724" s="330">
        <v>10007013</v>
      </c>
      <c r="B1724" s="331" t="s">
        <v>13290</v>
      </c>
      <c r="C1724" s="332" t="s">
        <v>13</v>
      </c>
      <c r="D1724" s="333">
        <v>112.58</v>
      </c>
    </row>
    <row r="1725" spans="1:4" outlineLevel="1">
      <c r="A1725" s="330">
        <v>10007014</v>
      </c>
      <c r="B1725" s="331" t="s">
        <v>13291</v>
      </c>
      <c r="C1725" s="332" t="s">
        <v>13</v>
      </c>
      <c r="D1725" s="333">
        <v>137.87</v>
      </c>
    </row>
    <row r="1726" spans="1:4">
      <c r="A1726" s="330">
        <v>10007020</v>
      </c>
      <c r="B1726" s="331" t="s">
        <v>13292</v>
      </c>
      <c r="C1726" s="332" t="s">
        <v>14</v>
      </c>
      <c r="D1726" s="333">
        <v>92.79</v>
      </c>
    </row>
    <row r="1727" spans="1:4" ht="23.25" outlineLevel="1">
      <c r="A1727" s="330">
        <v>10007060</v>
      </c>
      <c r="B1727" s="331" t="s">
        <v>29748</v>
      </c>
      <c r="C1727" s="332" t="s">
        <v>14</v>
      </c>
      <c r="D1727" s="333">
        <v>716.31</v>
      </c>
    </row>
    <row r="1728" spans="1:4" outlineLevel="1">
      <c r="A1728" s="330">
        <v>10007062</v>
      </c>
      <c r="B1728" s="331" t="s">
        <v>29749</v>
      </c>
      <c r="C1728" s="332" t="s">
        <v>14</v>
      </c>
      <c r="D1728" s="333">
        <v>932.04</v>
      </c>
    </row>
    <row r="1729" spans="1:4" ht="23.25" outlineLevel="1">
      <c r="A1729" s="330">
        <v>10007063</v>
      </c>
      <c r="B1729" s="331" t="s">
        <v>29750</v>
      </c>
      <c r="C1729" s="332" t="s">
        <v>14</v>
      </c>
      <c r="D1729" s="333">
        <v>1747.42</v>
      </c>
    </row>
    <row r="1730" spans="1:4" ht="23.25" outlineLevel="1">
      <c r="A1730" s="330">
        <v>10007064</v>
      </c>
      <c r="B1730" s="331" t="s">
        <v>29751</v>
      </c>
      <c r="C1730" s="332" t="s">
        <v>14</v>
      </c>
      <c r="D1730" s="333">
        <v>2267.94</v>
      </c>
    </row>
    <row r="1731" spans="1:4" ht="23.25">
      <c r="A1731" s="330">
        <v>10007065</v>
      </c>
      <c r="B1731" s="331" t="s">
        <v>29752</v>
      </c>
      <c r="C1731" s="332" t="s">
        <v>14</v>
      </c>
      <c r="D1731" s="333">
        <v>2884.97</v>
      </c>
    </row>
    <row r="1732" spans="1:4" outlineLevel="1">
      <c r="A1732" s="330">
        <v>10007067</v>
      </c>
      <c r="B1732" s="331" t="s">
        <v>29753</v>
      </c>
      <c r="C1732" s="332" t="s">
        <v>14</v>
      </c>
      <c r="D1732" s="333">
        <v>2671.86</v>
      </c>
    </row>
    <row r="1733" spans="1:4" outlineLevel="1">
      <c r="A1733" s="330">
        <v>10007068</v>
      </c>
      <c r="B1733" s="331" t="s">
        <v>29754</v>
      </c>
      <c r="C1733" s="332" t="s">
        <v>14</v>
      </c>
      <c r="D1733" s="333">
        <v>3375.05</v>
      </c>
    </row>
    <row r="1734" spans="1:4" outlineLevel="1">
      <c r="A1734" s="330">
        <v>10007069</v>
      </c>
      <c r="B1734" s="331" t="s">
        <v>29755</v>
      </c>
      <c r="C1734" s="332" t="s">
        <v>14</v>
      </c>
      <c r="D1734" s="333">
        <v>2124.1799999999998</v>
      </c>
    </row>
    <row r="1735" spans="1:4" outlineLevel="1">
      <c r="A1735" s="330">
        <v>10007070</v>
      </c>
      <c r="B1735" s="331" t="s">
        <v>29756</v>
      </c>
      <c r="C1735" s="332" t="s">
        <v>14</v>
      </c>
      <c r="D1735" s="333">
        <v>2714.16</v>
      </c>
    </row>
    <row r="1736" spans="1:4">
      <c r="A1736" s="330">
        <v>10007071</v>
      </c>
      <c r="B1736" s="331" t="s">
        <v>29757</v>
      </c>
      <c r="C1736" s="332" t="s">
        <v>14</v>
      </c>
      <c r="D1736" s="333">
        <v>3414.3</v>
      </c>
    </row>
    <row r="1737" spans="1:4" outlineLevel="1">
      <c r="A1737" s="330">
        <v>10007080</v>
      </c>
      <c r="B1737" s="331" t="s">
        <v>29758</v>
      </c>
      <c r="C1737" s="332" t="s">
        <v>14</v>
      </c>
      <c r="D1737" s="333">
        <v>18.100000000000001</v>
      </c>
    </row>
    <row r="1738" spans="1:4" outlineLevel="1">
      <c r="A1738" s="330">
        <v>10007081</v>
      </c>
      <c r="B1738" s="331" t="s">
        <v>29759</v>
      </c>
      <c r="C1738" s="332" t="s">
        <v>14</v>
      </c>
      <c r="D1738" s="333">
        <v>876.15</v>
      </c>
    </row>
    <row r="1739" spans="1:4" outlineLevel="1">
      <c r="A1739" s="330">
        <v>10007082</v>
      </c>
      <c r="B1739" s="331" t="s">
        <v>29760</v>
      </c>
      <c r="C1739" s="332" t="s">
        <v>14</v>
      </c>
      <c r="D1739" s="333">
        <v>1055.1600000000001</v>
      </c>
    </row>
    <row r="1740" spans="1:4" outlineLevel="1">
      <c r="A1740" s="330">
        <v>10007083</v>
      </c>
      <c r="B1740" s="331" t="s">
        <v>29761</v>
      </c>
      <c r="C1740" s="332" t="s">
        <v>14</v>
      </c>
      <c r="D1740" s="333">
        <v>1204.19</v>
      </c>
    </row>
    <row r="1741" spans="1:4">
      <c r="A1741" s="330">
        <v>10007085</v>
      </c>
      <c r="B1741" s="331" t="s">
        <v>13293</v>
      </c>
      <c r="C1741" s="332" t="s">
        <v>14</v>
      </c>
      <c r="D1741" s="333">
        <v>348.42</v>
      </c>
    </row>
    <row r="1742" spans="1:4" outlineLevel="1">
      <c r="A1742" s="330">
        <v>10007086</v>
      </c>
      <c r="B1742" s="331" t="s">
        <v>13294</v>
      </c>
      <c r="C1742" s="332" t="s">
        <v>14</v>
      </c>
      <c r="D1742" s="333">
        <v>1058.8699999999999</v>
      </c>
    </row>
    <row r="1743" spans="1:4" outlineLevel="1">
      <c r="A1743" s="330">
        <v>10007090</v>
      </c>
      <c r="B1743" s="331" t="s">
        <v>13295</v>
      </c>
      <c r="C1743" s="332" t="s">
        <v>14</v>
      </c>
      <c r="D1743" s="333">
        <v>201.77</v>
      </c>
    </row>
    <row r="1744" spans="1:4" outlineLevel="1">
      <c r="A1744" s="330">
        <v>10007095</v>
      </c>
      <c r="B1744" s="331" t="s">
        <v>13208</v>
      </c>
      <c r="C1744" s="332" t="s">
        <v>13</v>
      </c>
      <c r="D1744" s="333">
        <v>3.46</v>
      </c>
    </row>
    <row r="1745" spans="1:4" outlineLevel="1">
      <c r="A1745" s="330">
        <v>10007098</v>
      </c>
      <c r="B1745" s="331" t="s">
        <v>13209</v>
      </c>
      <c r="C1745" s="332" t="s">
        <v>13</v>
      </c>
      <c r="D1745" s="333">
        <v>41.98</v>
      </c>
    </row>
    <row r="1746" spans="1:4">
      <c r="A1746" s="330">
        <v>10008000</v>
      </c>
      <c r="B1746" s="331" t="s">
        <v>13296</v>
      </c>
      <c r="C1746" s="332" t="s">
        <v>12031</v>
      </c>
      <c r="D1746" s="333" t="s">
        <v>12031</v>
      </c>
    </row>
    <row r="1747" spans="1:4" outlineLevel="1">
      <c r="A1747" s="330">
        <v>10008002</v>
      </c>
      <c r="B1747" s="331" t="s">
        <v>13297</v>
      </c>
      <c r="C1747" s="332" t="s">
        <v>13</v>
      </c>
      <c r="D1747" s="333">
        <v>233.11</v>
      </c>
    </row>
    <row r="1748" spans="1:4" outlineLevel="1">
      <c r="A1748" s="330">
        <v>10008003</v>
      </c>
      <c r="B1748" s="331" t="s">
        <v>13298</v>
      </c>
      <c r="C1748" s="332" t="s">
        <v>13</v>
      </c>
      <c r="D1748" s="333">
        <v>260.2</v>
      </c>
    </row>
    <row r="1749" spans="1:4" outlineLevel="1">
      <c r="A1749" s="330">
        <v>10008005</v>
      </c>
      <c r="B1749" s="331" t="s">
        <v>13299</v>
      </c>
      <c r="C1749" s="332" t="s">
        <v>13</v>
      </c>
      <c r="D1749" s="333">
        <v>345.9</v>
      </c>
    </row>
    <row r="1750" spans="1:4" outlineLevel="1">
      <c r="A1750" s="330">
        <v>10008006</v>
      </c>
      <c r="B1750" s="331" t="s">
        <v>13300</v>
      </c>
      <c r="C1750" s="332" t="s">
        <v>13</v>
      </c>
      <c r="D1750" s="333">
        <v>547.73</v>
      </c>
    </row>
    <row r="1751" spans="1:4">
      <c r="A1751" s="330">
        <v>10008031</v>
      </c>
      <c r="B1751" s="331" t="s">
        <v>13265</v>
      </c>
      <c r="C1751" s="332" t="s">
        <v>14</v>
      </c>
      <c r="D1751" s="333">
        <v>463.64</v>
      </c>
    </row>
    <row r="1752" spans="1:4" outlineLevel="1">
      <c r="A1752" s="330">
        <v>10008032</v>
      </c>
      <c r="B1752" s="331" t="s">
        <v>13266</v>
      </c>
      <c r="C1752" s="332" t="s">
        <v>14</v>
      </c>
      <c r="D1752" s="333">
        <v>738.21</v>
      </c>
    </row>
    <row r="1753" spans="1:4" outlineLevel="1">
      <c r="A1753" s="330">
        <v>10008034</v>
      </c>
      <c r="B1753" s="331" t="s">
        <v>13267</v>
      </c>
      <c r="C1753" s="332" t="s">
        <v>14</v>
      </c>
      <c r="D1753" s="333">
        <v>1246.83</v>
      </c>
    </row>
    <row r="1754" spans="1:4" outlineLevel="1">
      <c r="A1754" s="330">
        <v>10008049</v>
      </c>
      <c r="B1754" s="331" t="s">
        <v>13209</v>
      </c>
      <c r="C1754" s="332" t="s">
        <v>13</v>
      </c>
      <c r="D1754" s="333">
        <v>41.98</v>
      </c>
    </row>
    <row r="1755" spans="1:4" ht="23.25" outlineLevel="1">
      <c r="A1755" s="330">
        <v>10008050</v>
      </c>
      <c r="B1755" s="331" t="s">
        <v>13301</v>
      </c>
      <c r="C1755" s="332" t="s">
        <v>14</v>
      </c>
      <c r="D1755" s="333">
        <v>851.85</v>
      </c>
    </row>
    <row r="1756" spans="1:4" outlineLevel="1">
      <c r="A1756" s="330">
        <v>10008055</v>
      </c>
      <c r="B1756" s="331" t="s">
        <v>13302</v>
      </c>
      <c r="C1756" s="332" t="s">
        <v>14</v>
      </c>
      <c r="D1756" s="333">
        <v>396.9</v>
      </c>
    </row>
    <row r="1757" spans="1:4" outlineLevel="1">
      <c r="A1757" s="330">
        <v>10008060</v>
      </c>
      <c r="B1757" s="331" t="s">
        <v>13303</v>
      </c>
      <c r="C1757" s="332" t="s">
        <v>14</v>
      </c>
      <c r="D1757" s="333">
        <v>589.32000000000005</v>
      </c>
    </row>
    <row r="1758" spans="1:4" outlineLevel="1">
      <c r="A1758" s="330">
        <v>10008065</v>
      </c>
      <c r="B1758" s="331" t="s">
        <v>13304</v>
      </c>
      <c r="C1758" s="332" t="s">
        <v>14</v>
      </c>
      <c r="D1758" s="333">
        <v>375.51</v>
      </c>
    </row>
    <row r="1759" spans="1:4" outlineLevel="1">
      <c r="A1759" s="330">
        <v>10008068</v>
      </c>
      <c r="B1759" s="331" t="s">
        <v>13305</v>
      </c>
      <c r="C1759" s="332" t="s">
        <v>14</v>
      </c>
      <c r="D1759" s="333">
        <v>562.54</v>
      </c>
    </row>
    <row r="1760" spans="1:4">
      <c r="A1760" s="330">
        <v>10008072</v>
      </c>
      <c r="B1760" s="331" t="s">
        <v>13306</v>
      </c>
      <c r="C1760" s="332" t="s">
        <v>14</v>
      </c>
      <c r="D1760" s="333">
        <v>856.31</v>
      </c>
    </row>
    <row r="1761" spans="1:4" outlineLevel="1">
      <c r="A1761" s="330">
        <v>10008073</v>
      </c>
      <c r="B1761" s="331" t="s">
        <v>13307</v>
      </c>
      <c r="C1761" s="332" t="s">
        <v>14</v>
      </c>
      <c r="D1761" s="333">
        <v>82.16</v>
      </c>
    </row>
    <row r="1762" spans="1:4" outlineLevel="1">
      <c r="A1762" s="330">
        <v>10008080</v>
      </c>
      <c r="B1762" s="331" t="s">
        <v>13308</v>
      </c>
      <c r="C1762" s="332" t="s">
        <v>14</v>
      </c>
      <c r="D1762" s="333">
        <v>616.83000000000004</v>
      </c>
    </row>
    <row r="1763" spans="1:4" outlineLevel="1">
      <c r="A1763" s="330">
        <v>10008081</v>
      </c>
      <c r="B1763" s="331" t="s">
        <v>13309</v>
      </c>
      <c r="C1763" s="332" t="s">
        <v>14</v>
      </c>
      <c r="D1763" s="333">
        <v>637.36</v>
      </c>
    </row>
    <row r="1764" spans="1:4" outlineLevel="1">
      <c r="A1764" s="330">
        <v>10008082</v>
      </c>
      <c r="B1764" s="331" t="s">
        <v>13310</v>
      </c>
      <c r="C1764" s="332" t="s">
        <v>14</v>
      </c>
      <c r="D1764" s="333">
        <v>1603.83</v>
      </c>
    </row>
    <row r="1765" spans="1:4" outlineLevel="1">
      <c r="A1765" s="330">
        <v>10008085</v>
      </c>
      <c r="B1765" s="331" t="s">
        <v>13311</v>
      </c>
      <c r="C1765" s="332" t="s">
        <v>14</v>
      </c>
      <c r="D1765" s="333">
        <v>205.77</v>
      </c>
    </row>
    <row r="1766" spans="1:4" outlineLevel="1">
      <c r="A1766" s="330">
        <v>10008088</v>
      </c>
      <c r="B1766" s="331" t="s">
        <v>13312</v>
      </c>
      <c r="C1766" s="332" t="s">
        <v>14</v>
      </c>
      <c r="D1766" s="333">
        <v>823.86</v>
      </c>
    </row>
    <row r="1767" spans="1:4">
      <c r="A1767" s="330">
        <v>10008090</v>
      </c>
      <c r="B1767" s="331" t="s">
        <v>13313</v>
      </c>
      <c r="C1767" s="332" t="s">
        <v>14</v>
      </c>
      <c r="D1767" s="333">
        <v>185.57</v>
      </c>
    </row>
    <row r="1768" spans="1:4" outlineLevel="1">
      <c r="A1768" s="330">
        <v>10008092</v>
      </c>
      <c r="B1768" s="331" t="s">
        <v>13314</v>
      </c>
      <c r="C1768" s="332" t="s">
        <v>14</v>
      </c>
      <c r="D1768" s="333">
        <v>248.12</v>
      </c>
    </row>
    <row r="1769" spans="1:4" outlineLevel="1">
      <c r="A1769" s="330">
        <v>10008093</v>
      </c>
      <c r="B1769" s="331" t="s">
        <v>13315</v>
      </c>
      <c r="C1769" s="332" t="s">
        <v>14</v>
      </c>
      <c r="D1769" s="333">
        <v>284.83999999999997</v>
      </c>
    </row>
    <row r="1770" spans="1:4" outlineLevel="1">
      <c r="A1770" s="330">
        <v>10008095</v>
      </c>
      <c r="B1770" s="331" t="s">
        <v>223</v>
      </c>
      <c r="C1770" s="332" t="s">
        <v>14</v>
      </c>
      <c r="D1770" s="333">
        <v>22.3</v>
      </c>
    </row>
    <row r="1771" spans="1:4" outlineLevel="1">
      <c r="A1771" s="330">
        <v>10008098</v>
      </c>
      <c r="B1771" s="331" t="s">
        <v>29762</v>
      </c>
      <c r="C1771" s="332" t="s">
        <v>14</v>
      </c>
      <c r="D1771" s="333">
        <v>41.15</v>
      </c>
    </row>
    <row r="1772" spans="1:4" outlineLevel="1">
      <c r="A1772" s="330">
        <v>10009000</v>
      </c>
      <c r="B1772" s="331" t="s">
        <v>13316</v>
      </c>
      <c r="C1772" s="332" t="s">
        <v>12031</v>
      </c>
      <c r="D1772" s="333" t="s">
        <v>12031</v>
      </c>
    </row>
    <row r="1773" spans="1:4" outlineLevel="1">
      <c r="A1773" s="330">
        <v>10009010</v>
      </c>
      <c r="B1773" s="331" t="s">
        <v>13317</v>
      </c>
      <c r="C1773" s="332" t="s">
        <v>13</v>
      </c>
      <c r="D1773" s="333">
        <v>383.03</v>
      </c>
    </row>
    <row r="1774" spans="1:4">
      <c r="A1774" s="330">
        <v>10009011</v>
      </c>
      <c r="B1774" s="331" t="s">
        <v>13318</v>
      </c>
      <c r="C1774" s="332" t="s">
        <v>13</v>
      </c>
      <c r="D1774" s="333">
        <v>522.30999999999995</v>
      </c>
    </row>
    <row r="1775" spans="1:4" outlineLevel="1">
      <c r="A1775" s="330">
        <v>10009012</v>
      </c>
      <c r="B1775" s="331" t="s">
        <v>13319</v>
      </c>
      <c r="C1775" s="332" t="s">
        <v>13</v>
      </c>
      <c r="D1775" s="333">
        <v>535.55999999999995</v>
      </c>
    </row>
    <row r="1776" spans="1:4" outlineLevel="1">
      <c r="A1776" s="330">
        <v>10009013</v>
      </c>
      <c r="B1776" s="331" t="s">
        <v>13320</v>
      </c>
      <c r="C1776" s="332" t="s">
        <v>13</v>
      </c>
      <c r="D1776" s="333">
        <v>678.62</v>
      </c>
    </row>
    <row r="1777" spans="1:4" outlineLevel="1">
      <c r="A1777" s="330">
        <v>10009030</v>
      </c>
      <c r="B1777" s="331" t="s">
        <v>13321</v>
      </c>
      <c r="C1777" s="332" t="s">
        <v>13</v>
      </c>
      <c r="D1777" s="333">
        <v>28.16</v>
      </c>
    </row>
    <row r="1778" spans="1:4" outlineLevel="1">
      <c r="A1778" s="330">
        <v>10009031</v>
      </c>
      <c r="B1778" s="331" t="s">
        <v>13322</v>
      </c>
      <c r="C1778" s="332" t="s">
        <v>13</v>
      </c>
      <c r="D1778" s="333">
        <v>36.9</v>
      </c>
    </row>
    <row r="1779" spans="1:4" outlineLevel="1">
      <c r="A1779" s="330">
        <v>10009032</v>
      </c>
      <c r="B1779" s="331" t="s">
        <v>13323</v>
      </c>
      <c r="C1779" s="332" t="s">
        <v>13</v>
      </c>
      <c r="D1779" s="333">
        <v>72.290000000000006</v>
      </c>
    </row>
    <row r="1780" spans="1:4" outlineLevel="1">
      <c r="A1780" s="330">
        <v>10009033</v>
      </c>
      <c r="B1780" s="331" t="s">
        <v>13324</v>
      </c>
      <c r="C1780" s="332" t="s">
        <v>13</v>
      </c>
      <c r="D1780" s="333">
        <v>50.81</v>
      </c>
    </row>
    <row r="1781" spans="1:4">
      <c r="A1781" s="330">
        <v>10009034</v>
      </c>
      <c r="B1781" s="331" t="s">
        <v>13325</v>
      </c>
      <c r="C1781" s="332" t="s">
        <v>13</v>
      </c>
      <c r="D1781" s="333">
        <v>116.82</v>
      </c>
    </row>
    <row r="1782" spans="1:4" outlineLevel="1">
      <c r="A1782" s="330">
        <v>10009035</v>
      </c>
      <c r="B1782" s="331" t="s">
        <v>13326</v>
      </c>
      <c r="C1782" s="332" t="s">
        <v>13</v>
      </c>
      <c r="D1782" s="333">
        <v>192.52</v>
      </c>
    </row>
    <row r="1783" spans="1:4" outlineLevel="1">
      <c r="A1783" s="330">
        <v>10009098</v>
      </c>
      <c r="B1783" s="331" t="s">
        <v>13209</v>
      </c>
      <c r="C1783" s="332" t="s">
        <v>13</v>
      </c>
      <c r="D1783" s="333">
        <v>41.98</v>
      </c>
    </row>
    <row r="1784" spans="1:4" outlineLevel="1">
      <c r="A1784" s="330">
        <v>10010000</v>
      </c>
      <c r="B1784" s="331" t="s">
        <v>13327</v>
      </c>
      <c r="C1784" s="332" t="s">
        <v>12031</v>
      </c>
      <c r="D1784" s="333" t="s">
        <v>12031</v>
      </c>
    </row>
    <row r="1785" spans="1:4" ht="23.25" outlineLevel="1">
      <c r="A1785" s="330">
        <v>10010001</v>
      </c>
      <c r="B1785" s="331" t="s">
        <v>13328</v>
      </c>
      <c r="C1785" s="332" t="s">
        <v>14</v>
      </c>
      <c r="D1785" s="333">
        <v>54.23</v>
      </c>
    </row>
    <row r="1786" spans="1:4" outlineLevel="1">
      <c r="A1786" s="330">
        <v>10010010</v>
      </c>
      <c r="B1786" s="331" t="s">
        <v>13329</v>
      </c>
      <c r="C1786" s="332" t="s">
        <v>14</v>
      </c>
      <c r="D1786" s="333">
        <v>57.43</v>
      </c>
    </row>
    <row r="1787" spans="1:4" outlineLevel="1">
      <c r="A1787" s="330">
        <v>10010012</v>
      </c>
      <c r="B1787" s="331" t="s">
        <v>313</v>
      </c>
      <c r="C1787" s="332" t="s">
        <v>14</v>
      </c>
      <c r="D1787" s="333">
        <v>78.05</v>
      </c>
    </row>
    <row r="1788" spans="1:4">
      <c r="A1788" s="330">
        <v>10010015</v>
      </c>
      <c r="B1788" s="331" t="s">
        <v>13330</v>
      </c>
      <c r="C1788" s="332" t="s">
        <v>14</v>
      </c>
      <c r="D1788" s="333">
        <v>122.55</v>
      </c>
    </row>
    <row r="1789" spans="1:4" ht="23.25" outlineLevel="1">
      <c r="A1789" s="330">
        <v>10010035</v>
      </c>
      <c r="B1789" s="331" t="s">
        <v>13331</v>
      </c>
      <c r="C1789" s="332" t="s">
        <v>14</v>
      </c>
      <c r="D1789" s="333">
        <v>185.7</v>
      </c>
    </row>
    <row r="1790" spans="1:4" ht="23.25" outlineLevel="1">
      <c r="A1790" s="330">
        <v>10010036</v>
      </c>
      <c r="B1790" s="331" t="s">
        <v>13332</v>
      </c>
      <c r="C1790" s="332" t="s">
        <v>14</v>
      </c>
      <c r="D1790" s="333">
        <v>449.34</v>
      </c>
    </row>
    <row r="1791" spans="1:4" outlineLevel="1">
      <c r="A1791" s="330">
        <v>10010059</v>
      </c>
      <c r="B1791" s="331" t="s">
        <v>13333</v>
      </c>
      <c r="C1791" s="332" t="s">
        <v>14</v>
      </c>
      <c r="D1791" s="333">
        <v>413.35</v>
      </c>
    </row>
    <row r="1792" spans="1:4" outlineLevel="1">
      <c r="A1792" s="330">
        <v>10010060</v>
      </c>
      <c r="B1792" s="331" t="s">
        <v>13334</v>
      </c>
      <c r="C1792" s="332" t="s">
        <v>14</v>
      </c>
      <c r="D1792" s="333">
        <v>4287.53</v>
      </c>
    </row>
    <row r="1793" spans="1:4" outlineLevel="1">
      <c r="A1793" s="330">
        <v>10010061</v>
      </c>
      <c r="B1793" s="331" t="s">
        <v>13335</v>
      </c>
      <c r="C1793" s="332" t="s">
        <v>14</v>
      </c>
      <c r="D1793" s="333">
        <v>5375.48</v>
      </c>
    </row>
    <row r="1794" spans="1:4" outlineLevel="1">
      <c r="A1794" s="330">
        <v>10010064</v>
      </c>
      <c r="B1794" s="331" t="s">
        <v>13336</v>
      </c>
      <c r="C1794" s="332" t="s">
        <v>14</v>
      </c>
      <c r="D1794" s="333">
        <v>13344.93</v>
      </c>
    </row>
    <row r="1795" spans="1:4">
      <c r="A1795" s="330">
        <v>10010066</v>
      </c>
      <c r="B1795" s="331" t="s">
        <v>13337</v>
      </c>
      <c r="C1795" s="332" t="s">
        <v>14</v>
      </c>
      <c r="D1795" s="333">
        <v>17319.27</v>
      </c>
    </row>
    <row r="1796" spans="1:4" outlineLevel="1">
      <c r="A1796" s="330">
        <v>10010070</v>
      </c>
      <c r="B1796" s="331" t="s">
        <v>13338</v>
      </c>
      <c r="C1796" s="332" t="s">
        <v>13</v>
      </c>
      <c r="D1796" s="333">
        <v>1284.08</v>
      </c>
    </row>
    <row r="1797" spans="1:4" outlineLevel="1">
      <c r="A1797" s="330">
        <v>10010071</v>
      </c>
      <c r="B1797" s="331" t="s">
        <v>13339</v>
      </c>
      <c r="C1797" s="332" t="s">
        <v>14</v>
      </c>
      <c r="D1797" s="333">
        <v>1384.76</v>
      </c>
    </row>
    <row r="1798" spans="1:4" outlineLevel="1">
      <c r="A1798" s="330">
        <v>10010081</v>
      </c>
      <c r="B1798" s="331" t="s">
        <v>13340</v>
      </c>
      <c r="C1798" s="332" t="s">
        <v>14</v>
      </c>
      <c r="D1798" s="333">
        <v>18834.599999999999</v>
      </c>
    </row>
    <row r="1799" spans="1:4" outlineLevel="1">
      <c r="A1799" s="330">
        <v>10010084</v>
      </c>
      <c r="B1799" s="331" t="s">
        <v>13341</v>
      </c>
      <c r="C1799" s="332" t="s">
        <v>14</v>
      </c>
      <c r="D1799" s="333">
        <v>1175.28</v>
      </c>
    </row>
    <row r="1800" spans="1:4" outlineLevel="1">
      <c r="A1800" s="330">
        <v>10010085</v>
      </c>
      <c r="B1800" s="331" t="s">
        <v>13342</v>
      </c>
      <c r="C1800" s="332" t="s">
        <v>14</v>
      </c>
      <c r="D1800" s="333">
        <v>1969.03</v>
      </c>
    </row>
    <row r="1801" spans="1:4" outlineLevel="1">
      <c r="A1801" s="330">
        <v>10010094</v>
      </c>
      <c r="B1801" s="331" t="s">
        <v>29573</v>
      </c>
      <c r="C1801" s="332" t="s">
        <v>18</v>
      </c>
      <c r="D1801" s="333">
        <v>66.17</v>
      </c>
    </row>
    <row r="1802" spans="1:4" outlineLevel="1">
      <c r="A1802" s="330">
        <v>10010095</v>
      </c>
      <c r="B1802" s="331" t="s">
        <v>29574</v>
      </c>
      <c r="C1802" s="332" t="s">
        <v>18</v>
      </c>
      <c r="D1802" s="333">
        <v>582.79999999999995</v>
      </c>
    </row>
    <row r="1803" spans="1:4" ht="23.25" outlineLevel="1">
      <c r="A1803" s="330">
        <v>10010096</v>
      </c>
      <c r="B1803" s="331" t="s">
        <v>29575</v>
      </c>
      <c r="C1803" s="332" t="s">
        <v>16</v>
      </c>
      <c r="D1803" s="333">
        <v>344.95</v>
      </c>
    </row>
    <row r="1804" spans="1:4" ht="23.25" outlineLevel="1">
      <c r="A1804" s="330">
        <v>10010097</v>
      </c>
      <c r="B1804" s="331" t="s">
        <v>29576</v>
      </c>
      <c r="C1804" s="332" t="s">
        <v>16</v>
      </c>
      <c r="D1804" s="333">
        <v>471.94</v>
      </c>
    </row>
    <row r="1805" spans="1:4">
      <c r="A1805" s="330">
        <v>10010098</v>
      </c>
      <c r="B1805" s="331" t="s">
        <v>29577</v>
      </c>
      <c r="C1805" s="332" t="s">
        <v>16</v>
      </c>
      <c r="D1805" s="333">
        <v>265.25</v>
      </c>
    </row>
    <row r="1806" spans="1:4" outlineLevel="1">
      <c r="A1806" s="330">
        <v>10010101</v>
      </c>
      <c r="B1806" s="331" t="s">
        <v>21622</v>
      </c>
      <c r="C1806" s="332" t="s">
        <v>14</v>
      </c>
      <c r="D1806" s="333">
        <v>47.35</v>
      </c>
    </row>
    <row r="1807" spans="1:4" outlineLevel="1">
      <c r="A1807" s="330">
        <v>10010102</v>
      </c>
      <c r="B1807" s="331" t="s">
        <v>21623</v>
      </c>
      <c r="C1807" s="332" t="s">
        <v>14</v>
      </c>
      <c r="D1807" s="333">
        <v>45.13</v>
      </c>
    </row>
    <row r="1808" spans="1:4" outlineLevel="1">
      <c r="A1808" s="330">
        <v>10011000</v>
      </c>
      <c r="B1808" s="331" t="s">
        <v>13343</v>
      </c>
      <c r="C1808" s="332" t="s">
        <v>12031</v>
      </c>
      <c r="D1808" s="333" t="s">
        <v>12031</v>
      </c>
    </row>
    <row r="1809" spans="1:4" outlineLevel="1">
      <c r="A1809" s="330">
        <v>10011001</v>
      </c>
      <c r="B1809" s="331" t="s">
        <v>21624</v>
      </c>
      <c r="C1809" s="332" t="s">
        <v>13</v>
      </c>
      <c r="D1809" s="333">
        <v>80.09</v>
      </c>
    </row>
    <row r="1810" spans="1:4" outlineLevel="1">
      <c r="A1810" s="330">
        <v>10011002</v>
      </c>
      <c r="B1810" s="331" t="s">
        <v>21625</v>
      </c>
      <c r="C1810" s="332" t="s">
        <v>13</v>
      </c>
      <c r="D1810" s="333">
        <v>124.02</v>
      </c>
    </row>
    <row r="1811" spans="1:4" outlineLevel="1">
      <c r="A1811" s="330">
        <v>10011003</v>
      </c>
      <c r="B1811" s="331" t="s">
        <v>21626</v>
      </c>
      <c r="C1811" s="332" t="s">
        <v>13</v>
      </c>
      <c r="D1811" s="333">
        <v>222.69</v>
      </c>
    </row>
    <row r="1812" spans="1:4" outlineLevel="1">
      <c r="A1812" s="330">
        <v>10011004</v>
      </c>
      <c r="B1812" s="331" t="s">
        <v>21627</v>
      </c>
      <c r="C1812" s="332" t="s">
        <v>13</v>
      </c>
      <c r="D1812" s="333">
        <v>168.3</v>
      </c>
    </row>
    <row r="1813" spans="1:4" outlineLevel="1">
      <c r="A1813" s="330">
        <v>10011005</v>
      </c>
      <c r="B1813" s="331" t="s">
        <v>21628</v>
      </c>
      <c r="C1813" s="332" t="s">
        <v>13</v>
      </c>
      <c r="D1813" s="333">
        <v>324.51</v>
      </c>
    </row>
    <row r="1814" spans="1:4" outlineLevel="1">
      <c r="A1814" s="330">
        <v>10011006</v>
      </c>
      <c r="B1814" s="331" t="s">
        <v>21629</v>
      </c>
      <c r="C1814" s="332" t="s">
        <v>13</v>
      </c>
      <c r="D1814" s="333">
        <v>183.05</v>
      </c>
    </row>
    <row r="1815" spans="1:4">
      <c r="A1815" s="330">
        <v>10011007</v>
      </c>
      <c r="B1815" s="331" t="s">
        <v>21630</v>
      </c>
      <c r="C1815" s="332" t="s">
        <v>13</v>
      </c>
      <c r="D1815" s="333">
        <v>352.46</v>
      </c>
    </row>
    <row r="1816" spans="1:4" outlineLevel="1">
      <c r="A1816" s="330">
        <v>10011010</v>
      </c>
      <c r="B1816" s="331" t="s">
        <v>21631</v>
      </c>
      <c r="C1816" s="332" t="s">
        <v>13</v>
      </c>
      <c r="D1816" s="333">
        <v>128.38</v>
      </c>
    </row>
    <row r="1817" spans="1:4" outlineLevel="1">
      <c r="A1817" s="330">
        <v>10011030</v>
      </c>
      <c r="B1817" s="331" t="s">
        <v>13344</v>
      </c>
      <c r="C1817" s="332" t="s">
        <v>13</v>
      </c>
      <c r="D1817" s="333">
        <v>46.07</v>
      </c>
    </row>
    <row r="1818" spans="1:4" outlineLevel="1">
      <c r="A1818" s="330">
        <v>10011031</v>
      </c>
      <c r="B1818" s="331" t="s">
        <v>13345</v>
      </c>
      <c r="C1818" s="332" t="s">
        <v>13</v>
      </c>
      <c r="D1818" s="333">
        <v>51.11</v>
      </c>
    </row>
    <row r="1819" spans="1:4" outlineLevel="1">
      <c r="A1819" s="330">
        <v>10011032</v>
      </c>
      <c r="B1819" s="331" t="s">
        <v>13346</v>
      </c>
      <c r="C1819" s="332" t="s">
        <v>13</v>
      </c>
      <c r="D1819" s="333">
        <v>68.16</v>
      </c>
    </row>
    <row r="1820" spans="1:4" outlineLevel="1">
      <c r="A1820" s="330">
        <v>10011033</v>
      </c>
      <c r="B1820" s="331" t="s">
        <v>13347</v>
      </c>
      <c r="C1820" s="332" t="s">
        <v>13</v>
      </c>
      <c r="D1820" s="333">
        <v>103.98</v>
      </c>
    </row>
    <row r="1821" spans="1:4" outlineLevel="1">
      <c r="A1821" s="330">
        <v>10011034</v>
      </c>
      <c r="B1821" s="331" t="s">
        <v>21632</v>
      </c>
      <c r="C1821" s="332" t="s">
        <v>13</v>
      </c>
      <c r="D1821" s="333">
        <v>167.48</v>
      </c>
    </row>
    <row r="1822" spans="1:4" outlineLevel="1">
      <c r="A1822" s="330">
        <v>10011035</v>
      </c>
      <c r="B1822" s="331" t="s">
        <v>13348</v>
      </c>
      <c r="C1822" s="332" t="s">
        <v>13</v>
      </c>
      <c r="D1822" s="333">
        <v>243.95</v>
      </c>
    </row>
    <row r="1823" spans="1:4" outlineLevel="1">
      <c r="A1823" s="330">
        <v>10011036</v>
      </c>
      <c r="B1823" s="331" t="s">
        <v>13349</v>
      </c>
      <c r="C1823" s="332" t="s">
        <v>13</v>
      </c>
      <c r="D1823" s="333">
        <v>243.18</v>
      </c>
    </row>
    <row r="1824" spans="1:4" outlineLevel="1">
      <c r="A1824" s="330">
        <v>10011070</v>
      </c>
      <c r="B1824" s="331" t="s">
        <v>29763</v>
      </c>
      <c r="C1824" s="332" t="s">
        <v>13</v>
      </c>
      <c r="D1824" s="333">
        <v>115.4</v>
      </c>
    </row>
    <row r="1825" spans="1:4">
      <c r="A1825" s="330">
        <v>10011071</v>
      </c>
      <c r="B1825" s="331" t="s">
        <v>29764</v>
      </c>
      <c r="C1825" s="332" t="s">
        <v>13</v>
      </c>
      <c r="D1825" s="333">
        <v>127.85</v>
      </c>
    </row>
    <row r="1826" spans="1:4" ht="23.25" outlineLevel="1">
      <c r="A1826" s="330">
        <v>10011072</v>
      </c>
      <c r="B1826" s="331" t="s">
        <v>29765</v>
      </c>
      <c r="C1826" s="332" t="s">
        <v>13</v>
      </c>
      <c r="D1826" s="333">
        <v>117.31</v>
      </c>
    </row>
    <row r="1827" spans="1:4" ht="23.25" outlineLevel="1">
      <c r="A1827" s="330">
        <v>10011073</v>
      </c>
      <c r="B1827" s="331" t="s">
        <v>29766</v>
      </c>
      <c r="C1827" s="332" t="s">
        <v>13</v>
      </c>
      <c r="D1827" s="333">
        <v>127.04</v>
      </c>
    </row>
    <row r="1828" spans="1:4" outlineLevel="1">
      <c r="A1828" s="330">
        <v>10011076</v>
      </c>
      <c r="B1828" s="331" t="s">
        <v>13350</v>
      </c>
      <c r="C1828" s="332" t="s">
        <v>13</v>
      </c>
      <c r="D1828" s="333">
        <v>72.739999999999995</v>
      </c>
    </row>
    <row r="1829" spans="1:4" outlineLevel="1">
      <c r="A1829" s="330">
        <v>10011077</v>
      </c>
      <c r="B1829" s="331" t="s">
        <v>366</v>
      </c>
      <c r="C1829" s="332" t="s">
        <v>13</v>
      </c>
      <c r="D1829" s="333">
        <v>124.72</v>
      </c>
    </row>
    <row r="1830" spans="1:4" outlineLevel="1">
      <c r="A1830" s="330">
        <v>10011085</v>
      </c>
      <c r="B1830" s="331" t="s">
        <v>29767</v>
      </c>
      <c r="C1830" s="332" t="s">
        <v>13</v>
      </c>
      <c r="D1830" s="333">
        <v>92.35</v>
      </c>
    </row>
    <row r="1831" spans="1:4" ht="23.25" outlineLevel="1">
      <c r="A1831" s="330">
        <v>10011086</v>
      </c>
      <c r="B1831" s="331" t="s">
        <v>29768</v>
      </c>
      <c r="C1831" s="332" t="s">
        <v>13</v>
      </c>
      <c r="D1831" s="333">
        <v>192.16</v>
      </c>
    </row>
    <row r="1832" spans="1:4" ht="23.25" outlineLevel="1">
      <c r="A1832" s="330">
        <v>10011087</v>
      </c>
      <c r="B1832" s="331" t="s">
        <v>29769</v>
      </c>
      <c r="C1832" s="332" t="s">
        <v>13</v>
      </c>
      <c r="D1832" s="333">
        <v>202.24</v>
      </c>
    </row>
    <row r="1833" spans="1:4" ht="23.25" outlineLevel="1">
      <c r="A1833" s="330">
        <v>10011089</v>
      </c>
      <c r="B1833" s="331" t="s">
        <v>13351</v>
      </c>
      <c r="C1833" s="332" t="s">
        <v>13</v>
      </c>
      <c r="D1833" s="333">
        <v>87.06</v>
      </c>
    </row>
    <row r="1834" spans="1:4" ht="23.25" outlineLevel="1">
      <c r="A1834" s="330">
        <v>10011090</v>
      </c>
      <c r="B1834" s="331" t="s">
        <v>29770</v>
      </c>
      <c r="C1834" s="332" t="s">
        <v>13</v>
      </c>
      <c r="D1834" s="333">
        <v>89.16</v>
      </c>
    </row>
    <row r="1835" spans="1:4">
      <c r="A1835" s="330">
        <v>10011092</v>
      </c>
      <c r="B1835" s="331" t="s">
        <v>29771</v>
      </c>
      <c r="C1835" s="332" t="s">
        <v>13</v>
      </c>
      <c r="D1835" s="333">
        <v>245.61</v>
      </c>
    </row>
    <row r="1836" spans="1:4" outlineLevel="1">
      <c r="A1836" s="330">
        <v>10011093</v>
      </c>
      <c r="B1836" s="331" t="s">
        <v>29772</v>
      </c>
      <c r="C1836" s="332" t="s">
        <v>13</v>
      </c>
      <c r="D1836" s="333">
        <v>701.73</v>
      </c>
    </row>
    <row r="1837" spans="1:4" outlineLevel="1">
      <c r="A1837" s="330">
        <v>10011094</v>
      </c>
      <c r="B1837" s="331" t="s">
        <v>29773</v>
      </c>
      <c r="C1837" s="332" t="s">
        <v>13</v>
      </c>
      <c r="D1837" s="333">
        <v>789.53</v>
      </c>
    </row>
    <row r="1838" spans="1:4" outlineLevel="1">
      <c r="A1838" s="330">
        <v>10011096</v>
      </c>
      <c r="B1838" s="331" t="s">
        <v>29774</v>
      </c>
      <c r="C1838" s="332" t="s">
        <v>13</v>
      </c>
      <c r="D1838" s="333">
        <v>67.59</v>
      </c>
    </row>
    <row r="1839" spans="1:4" outlineLevel="1">
      <c r="A1839" s="330">
        <v>10011097</v>
      </c>
      <c r="B1839" s="331" t="s">
        <v>29775</v>
      </c>
      <c r="C1839" s="332" t="s">
        <v>13</v>
      </c>
      <c r="D1839" s="333">
        <v>87.85</v>
      </c>
    </row>
    <row r="1840" spans="1:4" ht="23.25" outlineLevel="1">
      <c r="A1840" s="330">
        <v>10011099</v>
      </c>
      <c r="B1840" s="331" t="s">
        <v>13352</v>
      </c>
      <c r="C1840" s="332" t="s">
        <v>13</v>
      </c>
      <c r="D1840" s="333">
        <v>95.19</v>
      </c>
    </row>
    <row r="1841" spans="1:4" outlineLevel="1">
      <c r="A1841" s="330">
        <v>10012000</v>
      </c>
      <c r="B1841" s="331" t="s">
        <v>13353</v>
      </c>
      <c r="C1841" s="332" t="s">
        <v>12031</v>
      </c>
      <c r="D1841" s="333" t="s">
        <v>12031</v>
      </c>
    </row>
    <row r="1842" spans="1:4" outlineLevel="1">
      <c r="A1842" s="330">
        <v>10012010</v>
      </c>
      <c r="B1842" s="331" t="s">
        <v>13354</v>
      </c>
      <c r="C1842" s="332" t="s">
        <v>13</v>
      </c>
      <c r="D1842" s="333">
        <v>314.83999999999997</v>
      </c>
    </row>
    <row r="1843" spans="1:4" outlineLevel="1">
      <c r="A1843" s="330">
        <v>10012011</v>
      </c>
      <c r="B1843" s="331" t="s">
        <v>13355</v>
      </c>
      <c r="C1843" s="332" t="s">
        <v>13</v>
      </c>
      <c r="D1843" s="333">
        <v>453.73</v>
      </c>
    </row>
    <row r="1844" spans="1:4" outlineLevel="1">
      <c r="A1844" s="330">
        <v>10012012</v>
      </c>
      <c r="B1844" s="331" t="s">
        <v>13356</v>
      </c>
      <c r="C1844" s="332" t="s">
        <v>13</v>
      </c>
      <c r="D1844" s="333">
        <v>461.14</v>
      </c>
    </row>
    <row r="1845" spans="1:4">
      <c r="A1845" s="330">
        <v>10012013</v>
      </c>
      <c r="B1845" s="331" t="s">
        <v>13357</v>
      </c>
      <c r="C1845" s="332" t="s">
        <v>13</v>
      </c>
      <c r="D1845" s="333">
        <v>601.77</v>
      </c>
    </row>
    <row r="1846" spans="1:4" outlineLevel="1">
      <c r="A1846" s="330">
        <v>10012014</v>
      </c>
      <c r="B1846" s="331" t="s">
        <v>13358</v>
      </c>
      <c r="C1846" s="332" t="s">
        <v>13</v>
      </c>
      <c r="D1846" s="333">
        <v>28.52</v>
      </c>
    </row>
    <row r="1847" spans="1:4" outlineLevel="1">
      <c r="A1847" s="330">
        <v>10012015</v>
      </c>
      <c r="B1847" s="331" t="s">
        <v>13359</v>
      </c>
      <c r="C1847" s="332" t="s">
        <v>13</v>
      </c>
      <c r="D1847" s="333">
        <v>40.65</v>
      </c>
    </row>
    <row r="1848" spans="1:4" outlineLevel="1">
      <c r="A1848" s="330">
        <v>10012016</v>
      </c>
      <c r="B1848" s="331" t="s">
        <v>13360</v>
      </c>
      <c r="C1848" s="332" t="s">
        <v>13</v>
      </c>
      <c r="D1848" s="333">
        <v>45.5</v>
      </c>
    </row>
    <row r="1849" spans="1:4" outlineLevel="1">
      <c r="A1849" s="330">
        <v>10012017</v>
      </c>
      <c r="B1849" s="331" t="s">
        <v>13361</v>
      </c>
      <c r="C1849" s="332" t="s">
        <v>13</v>
      </c>
      <c r="D1849" s="333">
        <v>78.09</v>
      </c>
    </row>
    <row r="1850" spans="1:4" outlineLevel="1">
      <c r="A1850" s="330">
        <v>10012018</v>
      </c>
      <c r="B1850" s="331" t="s">
        <v>166</v>
      </c>
      <c r="C1850" s="332" t="s">
        <v>13</v>
      </c>
      <c r="D1850" s="333">
        <v>153.79</v>
      </c>
    </row>
    <row r="1851" spans="1:4" outlineLevel="1">
      <c r="A1851" s="330">
        <v>10012026</v>
      </c>
      <c r="B1851" s="331" t="s">
        <v>13362</v>
      </c>
      <c r="C1851" s="332" t="s">
        <v>14</v>
      </c>
      <c r="D1851" s="333">
        <v>13.77</v>
      </c>
    </row>
    <row r="1852" spans="1:4" outlineLevel="1">
      <c r="A1852" s="330">
        <v>10012027</v>
      </c>
      <c r="B1852" s="331" t="s">
        <v>13363</v>
      </c>
      <c r="C1852" s="332" t="s">
        <v>14</v>
      </c>
      <c r="D1852" s="333">
        <v>16.3</v>
      </c>
    </row>
    <row r="1853" spans="1:4" outlineLevel="1">
      <c r="A1853" s="330">
        <v>10012028</v>
      </c>
      <c r="B1853" s="331" t="s">
        <v>13364</v>
      </c>
      <c r="C1853" s="332" t="s">
        <v>14</v>
      </c>
      <c r="D1853" s="333">
        <v>35.5</v>
      </c>
    </row>
    <row r="1854" spans="1:4" outlineLevel="1">
      <c r="A1854" s="330">
        <v>10012029</v>
      </c>
      <c r="B1854" s="331" t="s">
        <v>13365</v>
      </c>
      <c r="C1854" s="332" t="s">
        <v>14</v>
      </c>
      <c r="D1854" s="333">
        <v>191.34</v>
      </c>
    </row>
    <row r="1855" spans="1:4">
      <c r="A1855" s="330">
        <v>10012030</v>
      </c>
      <c r="B1855" s="331" t="s">
        <v>13366</v>
      </c>
      <c r="C1855" s="332" t="s">
        <v>14</v>
      </c>
      <c r="D1855" s="333">
        <v>198.89</v>
      </c>
    </row>
    <row r="1856" spans="1:4" outlineLevel="1">
      <c r="A1856" s="330">
        <v>10012031</v>
      </c>
      <c r="B1856" s="331" t="s">
        <v>13367</v>
      </c>
      <c r="C1856" s="332" t="s">
        <v>14</v>
      </c>
      <c r="D1856" s="333">
        <v>216.53</v>
      </c>
    </row>
    <row r="1857" spans="1:4" outlineLevel="1">
      <c r="A1857" s="330">
        <v>10012032</v>
      </c>
      <c r="B1857" s="331" t="s">
        <v>13368</v>
      </c>
      <c r="C1857" s="332" t="s">
        <v>14</v>
      </c>
      <c r="D1857" s="333">
        <v>288.04000000000002</v>
      </c>
    </row>
    <row r="1858" spans="1:4" ht="23.25" outlineLevel="1">
      <c r="A1858" s="330">
        <v>10012034</v>
      </c>
      <c r="B1858" s="331" t="s">
        <v>13369</v>
      </c>
      <c r="C1858" s="332" t="s">
        <v>13</v>
      </c>
      <c r="D1858" s="333">
        <v>296.54000000000002</v>
      </c>
    </row>
    <row r="1859" spans="1:4" outlineLevel="1">
      <c r="A1859" s="330">
        <v>10012080</v>
      </c>
      <c r="B1859" s="331" t="s">
        <v>12059</v>
      </c>
      <c r="C1859" s="332" t="s">
        <v>13</v>
      </c>
      <c r="D1859" s="333">
        <v>121.14</v>
      </c>
    </row>
    <row r="1860" spans="1:4" outlineLevel="1">
      <c r="A1860" s="330">
        <v>10012081</v>
      </c>
      <c r="B1860" s="331" t="s">
        <v>12060</v>
      </c>
      <c r="C1860" s="332" t="s">
        <v>13</v>
      </c>
      <c r="D1860" s="333">
        <v>153.69</v>
      </c>
    </row>
    <row r="1861" spans="1:4" outlineLevel="1">
      <c r="A1861" s="330">
        <v>10012082</v>
      </c>
      <c r="B1861" s="331" t="s">
        <v>12061</v>
      </c>
      <c r="C1861" s="332" t="s">
        <v>13</v>
      </c>
      <c r="D1861" s="333">
        <v>196.57</v>
      </c>
    </row>
    <row r="1862" spans="1:4" outlineLevel="1">
      <c r="A1862" s="330">
        <v>10012083</v>
      </c>
      <c r="B1862" s="331" t="s">
        <v>12062</v>
      </c>
      <c r="C1862" s="332" t="s">
        <v>13</v>
      </c>
      <c r="D1862" s="333">
        <v>246.17</v>
      </c>
    </row>
    <row r="1863" spans="1:4" outlineLevel="1">
      <c r="A1863" s="330">
        <v>10012090</v>
      </c>
      <c r="B1863" s="331" t="s">
        <v>29573</v>
      </c>
      <c r="C1863" s="332" t="s">
        <v>18</v>
      </c>
      <c r="D1863" s="333">
        <v>66.17</v>
      </c>
    </row>
    <row r="1864" spans="1:4" outlineLevel="1">
      <c r="A1864" s="330">
        <v>10012091</v>
      </c>
      <c r="B1864" s="331" t="s">
        <v>29574</v>
      </c>
      <c r="C1864" s="332" t="s">
        <v>18</v>
      </c>
      <c r="D1864" s="333">
        <v>582.79999999999995</v>
      </c>
    </row>
    <row r="1865" spans="1:4" ht="23.25">
      <c r="A1865" s="330">
        <v>10012092</v>
      </c>
      <c r="B1865" s="331" t="s">
        <v>29575</v>
      </c>
      <c r="C1865" s="332" t="s">
        <v>16</v>
      </c>
      <c r="D1865" s="333">
        <v>298.8</v>
      </c>
    </row>
    <row r="1866" spans="1:4" ht="23.25" outlineLevel="1">
      <c r="A1866" s="330">
        <v>10012093</v>
      </c>
      <c r="B1866" s="331" t="s">
        <v>29576</v>
      </c>
      <c r="C1866" s="332" t="s">
        <v>16</v>
      </c>
      <c r="D1866" s="333">
        <v>423.45</v>
      </c>
    </row>
    <row r="1867" spans="1:4" outlineLevel="1">
      <c r="A1867" s="330">
        <v>10012094</v>
      </c>
      <c r="B1867" s="331" t="s">
        <v>29577</v>
      </c>
      <c r="C1867" s="332" t="s">
        <v>16</v>
      </c>
      <c r="D1867" s="333">
        <v>265.25</v>
      </c>
    </row>
    <row r="1868" spans="1:4" outlineLevel="1">
      <c r="A1868" s="330">
        <v>10012098</v>
      </c>
      <c r="B1868" s="331" t="s">
        <v>13209</v>
      </c>
      <c r="C1868" s="332" t="s">
        <v>13</v>
      </c>
      <c r="D1868" s="333">
        <v>41.98</v>
      </c>
    </row>
    <row r="1869" spans="1:4" outlineLevel="1">
      <c r="A1869" s="330">
        <v>10013000</v>
      </c>
      <c r="B1869" s="331" t="s">
        <v>13370</v>
      </c>
      <c r="C1869" s="332" t="s">
        <v>12031</v>
      </c>
      <c r="D1869" s="333" t="s">
        <v>12031</v>
      </c>
    </row>
    <row r="1870" spans="1:4" outlineLevel="1">
      <c r="A1870" s="330">
        <v>10013001</v>
      </c>
      <c r="B1870" s="331" t="s">
        <v>13371</v>
      </c>
      <c r="C1870" s="332" t="s">
        <v>14</v>
      </c>
      <c r="D1870" s="333">
        <v>374.73</v>
      </c>
    </row>
    <row r="1871" spans="1:4" outlineLevel="1">
      <c r="A1871" s="330">
        <v>10013003</v>
      </c>
      <c r="B1871" s="331" t="s">
        <v>13372</v>
      </c>
      <c r="C1871" s="332" t="s">
        <v>14</v>
      </c>
      <c r="D1871" s="333">
        <v>1210.48</v>
      </c>
    </row>
    <row r="1872" spans="1:4" outlineLevel="1">
      <c r="A1872" s="330">
        <v>10013004</v>
      </c>
      <c r="B1872" s="331" t="s">
        <v>13373</v>
      </c>
      <c r="C1872" s="332" t="s">
        <v>14</v>
      </c>
      <c r="D1872" s="333">
        <v>564.73</v>
      </c>
    </row>
    <row r="1873" spans="1:4" outlineLevel="1">
      <c r="A1873" s="330">
        <v>10013005</v>
      </c>
      <c r="B1873" s="331" t="s">
        <v>13374</v>
      </c>
      <c r="C1873" s="332" t="s">
        <v>14</v>
      </c>
      <c r="D1873" s="333">
        <v>1151.33</v>
      </c>
    </row>
    <row r="1874" spans="1:4" ht="23.25">
      <c r="A1874" s="330">
        <v>10013008</v>
      </c>
      <c r="B1874" s="331" t="s">
        <v>13375</v>
      </c>
      <c r="C1874" s="332" t="s">
        <v>14</v>
      </c>
      <c r="D1874" s="333">
        <v>490.29</v>
      </c>
    </row>
    <row r="1875" spans="1:4" ht="23.25" outlineLevel="1">
      <c r="A1875" s="330">
        <v>10013014</v>
      </c>
      <c r="B1875" s="331" t="s">
        <v>13376</v>
      </c>
      <c r="C1875" s="332" t="s">
        <v>14</v>
      </c>
      <c r="D1875" s="333">
        <v>1240.77</v>
      </c>
    </row>
    <row r="1876" spans="1:4" outlineLevel="1">
      <c r="A1876" s="330">
        <v>10013016</v>
      </c>
      <c r="B1876" s="331" t="s">
        <v>13377</v>
      </c>
      <c r="C1876" s="332" t="s">
        <v>14</v>
      </c>
      <c r="D1876" s="333">
        <v>387.77</v>
      </c>
    </row>
    <row r="1877" spans="1:4" ht="23.25" outlineLevel="1">
      <c r="A1877" s="330">
        <v>10013019</v>
      </c>
      <c r="B1877" s="331" t="s">
        <v>29776</v>
      </c>
      <c r="C1877" s="332" t="s">
        <v>13</v>
      </c>
      <c r="D1877" s="333">
        <v>4803.47</v>
      </c>
    </row>
    <row r="1878" spans="1:4" outlineLevel="1">
      <c r="A1878" s="330">
        <v>10013025</v>
      </c>
      <c r="B1878" s="331" t="s">
        <v>13378</v>
      </c>
      <c r="C1878" s="332" t="s">
        <v>14</v>
      </c>
      <c r="D1878" s="333">
        <v>772.6</v>
      </c>
    </row>
    <row r="1879" spans="1:4" outlineLevel="1">
      <c r="A1879" s="330">
        <v>10013036</v>
      </c>
      <c r="B1879" s="331" t="s">
        <v>13379</v>
      </c>
      <c r="C1879" s="332" t="s">
        <v>14</v>
      </c>
      <c r="D1879" s="333">
        <v>2512.23</v>
      </c>
    </row>
    <row r="1880" spans="1:4" ht="23.25" outlineLevel="1">
      <c r="A1880" s="330">
        <v>10013038</v>
      </c>
      <c r="B1880" s="331" t="s">
        <v>29777</v>
      </c>
      <c r="C1880" s="332" t="s">
        <v>13</v>
      </c>
      <c r="D1880" s="333">
        <v>1233.99</v>
      </c>
    </row>
    <row r="1881" spans="1:4" ht="23.25" outlineLevel="1">
      <c r="A1881" s="330">
        <v>10013039</v>
      </c>
      <c r="B1881" s="331" t="s">
        <v>13380</v>
      </c>
      <c r="C1881" s="332" t="s">
        <v>14</v>
      </c>
      <c r="D1881" s="333">
        <v>825.63</v>
      </c>
    </row>
    <row r="1882" spans="1:4" ht="23.25">
      <c r="A1882" s="330">
        <v>10013040</v>
      </c>
      <c r="B1882" s="331" t="s">
        <v>13381</v>
      </c>
      <c r="C1882" s="332" t="s">
        <v>14</v>
      </c>
      <c r="D1882" s="333">
        <v>1083.98</v>
      </c>
    </row>
    <row r="1883" spans="1:4" outlineLevel="1">
      <c r="A1883" s="330">
        <v>10013050</v>
      </c>
      <c r="B1883" s="331" t="s">
        <v>21633</v>
      </c>
      <c r="C1883" s="332" t="s">
        <v>14</v>
      </c>
      <c r="D1883" s="333">
        <v>848.4</v>
      </c>
    </row>
    <row r="1884" spans="1:4" outlineLevel="1">
      <c r="A1884" s="330">
        <v>10013051</v>
      </c>
      <c r="B1884" s="331" t="s">
        <v>21634</v>
      </c>
      <c r="C1884" s="332" t="s">
        <v>14</v>
      </c>
      <c r="D1884" s="333">
        <v>765.47</v>
      </c>
    </row>
    <row r="1885" spans="1:4" outlineLevel="1">
      <c r="A1885" s="330">
        <v>10013052</v>
      </c>
      <c r="B1885" s="331" t="s">
        <v>13382</v>
      </c>
      <c r="C1885" s="332" t="s">
        <v>14</v>
      </c>
      <c r="D1885" s="333">
        <v>970.26</v>
      </c>
    </row>
    <row r="1886" spans="1:4" outlineLevel="1">
      <c r="A1886" s="330">
        <v>10013053</v>
      </c>
      <c r="B1886" s="331" t="s">
        <v>13383</v>
      </c>
      <c r="C1886" s="332" t="s">
        <v>14</v>
      </c>
      <c r="D1886" s="333">
        <v>697.61</v>
      </c>
    </row>
    <row r="1887" spans="1:4">
      <c r="A1887" s="330">
        <v>10013055</v>
      </c>
      <c r="B1887" s="331" t="s">
        <v>13384</v>
      </c>
      <c r="C1887" s="332" t="s">
        <v>14</v>
      </c>
      <c r="D1887" s="333">
        <v>1345.85</v>
      </c>
    </row>
    <row r="1888" spans="1:4" outlineLevel="1">
      <c r="A1888" s="330">
        <v>10013057</v>
      </c>
      <c r="B1888" s="331" t="s">
        <v>13385</v>
      </c>
      <c r="C1888" s="332" t="s">
        <v>14</v>
      </c>
      <c r="D1888" s="333">
        <v>1996.35</v>
      </c>
    </row>
    <row r="1889" spans="1:4" outlineLevel="1">
      <c r="A1889" s="330">
        <v>10013058</v>
      </c>
      <c r="B1889" s="331" t="s">
        <v>13386</v>
      </c>
      <c r="C1889" s="332" t="s">
        <v>14</v>
      </c>
      <c r="D1889" s="333">
        <v>1742.47</v>
      </c>
    </row>
    <row r="1890" spans="1:4" ht="23.25">
      <c r="A1890" s="330">
        <v>10013059</v>
      </c>
      <c r="B1890" s="331" t="s">
        <v>29778</v>
      </c>
      <c r="C1890" s="332" t="s">
        <v>14</v>
      </c>
      <c r="D1890" s="333">
        <v>1915.74</v>
      </c>
    </row>
    <row r="1891" spans="1:4" outlineLevel="1">
      <c r="A1891" s="330">
        <v>10013060</v>
      </c>
      <c r="B1891" s="331" t="s">
        <v>13387</v>
      </c>
      <c r="C1891" s="332" t="s">
        <v>14</v>
      </c>
      <c r="D1891" s="333">
        <v>2345.5500000000002</v>
      </c>
    </row>
    <row r="1892" spans="1:4" outlineLevel="1">
      <c r="A1892" s="330">
        <v>10013061</v>
      </c>
      <c r="B1892" s="331" t="s">
        <v>13388</v>
      </c>
      <c r="C1892" s="332" t="s">
        <v>14</v>
      </c>
      <c r="D1892" s="333">
        <v>948.78</v>
      </c>
    </row>
    <row r="1893" spans="1:4">
      <c r="A1893" s="330">
        <v>10013062</v>
      </c>
      <c r="B1893" s="331" t="s">
        <v>13389</v>
      </c>
      <c r="C1893" s="332" t="s">
        <v>14</v>
      </c>
      <c r="D1893" s="333">
        <v>3150.71</v>
      </c>
    </row>
    <row r="1894" spans="1:4" outlineLevel="1">
      <c r="A1894" s="330">
        <v>10013070</v>
      </c>
      <c r="B1894" s="331" t="s">
        <v>13390</v>
      </c>
      <c r="C1894" s="332" t="s">
        <v>14</v>
      </c>
      <c r="D1894" s="333">
        <v>1531.79</v>
      </c>
    </row>
    <row r="1895" spans="1:4" outlineLevel="1">
      <c r="A1895" s="330">
        <v>10013071</v>
      </c>
      <c r="B1895" s="331" t="s">
        <v>13391</v>
      </c>
      <c r="C1895" s="332" t="s">
        <v>14</v>
      </c>
      <c r="D1895" s="333">
        <v>1994.49</v>
      </c>
    </row>
    <row r="1896" spans="1:4" ht="23.25">
      <c r="A1896" s="330">
        <v>10013078</v>
      </c>
      <c r="B1896" s="331" t="s">
        <v>13392</v>
      </c>
      <c r="C1896" s="332" t="s">
        <v>14</v>
      </c>
      <c r="D1896" s="333">
        <v>222.31</v>
      </c>
    </row>
    <row r="1897" spans="1:4" outlineLevel="1">
      <c r="A1897" s="330">
        <v>10013101</v>
      </c>
      <c r="B1897" s="331" t="s">
        <v>31189</v>
      </c>
      <c r="C1897" s="332" t="s">
        <v>14</v>
      </c>
      <c r="D1897" s="333">
        <v>480.32</v>
      </c>
    </row>
    <row r="1898" spans="1:4" outlineLevel="1">
      <c r="A1898" s="330">
        <v>10013102</v>
      </c>
      <c r="B1898" s="331" t="s">
        <v>31190</v>
      </c>
      <c r="C1898" s="332" t="s">
        <v>14</v>
      </c>
      <c r="D1898" s="333">
        <v>628.25</v>
      </c>
    </row>
    <row r="1899" spans="1:4" outlineLevel="1">
      <c r="A1899" s="330">
        <v>10013105</v>
      </c>
      <c r="B1899" s="331" t="s">
        <v>31191</v>
      </c>
      <c r="C1899" s="332" t="s">
        <v>14</v>
      </c>
      <c r="D1899" s="333">
        <v>321.79000000000002</v>
      </c>
    </row>
    <row r="1900" spans="1:4">
      <c r="A1900" s="330">
        <v>10014000</v>
      </c>
      <c r="B1900" s="331" t="s">
        <v>13393</v>
      </c>
      <c r="C1900" s="332" t="s">
        <v>12031</v>
      </c>
      <c r="D1900" s="333" t="s">
        <v>12031</v>
      </c>
    </row>
    <row r="1901" spans="1:4" outlineLevel="1">
      <c r="A1901" s="330">
        <v>10014003</v>
      </c>
      <c r="B1901" s="331" t="s">
        <v>13394</v>
      </c>
      <c r="C1901" s="332" t="s">
        <v>14</v>
      </c>
      <c r="D1901" s="333">
        <v>55.27</v>
      </c>
    </row>
    <row r="1902" spans="1:4" outlineLevel="1">
      <c r="A1902" s="330">
        <v>10014004</v>
      </c>
      <c r="B1902" s="331" t="s">
        <v>13395</v>
      </c>
      <c r="C1902" s="332" t="s">
        <v>14</v>
      </c>
      <c r="D1902" s="333">
        <v>55.48</v>
      </c>
    </row>
    <row r="1903" spans="1:4">
      <c r="A1903" s="330">
        <v>10014008</v>
      </c>
      <c r="B1903" s="331" t="s">
        <v>424</v>
      </c>
      <c r="C1903" s="332" t="s">
        <v>14</v>
      </c>
      <c r="D1903" s="333">
        <v>211.88</v>
      </c>
    </row>
    <row r="1904" spans="1:4" outlineLevel="1">
      <c r="A1904" s="330">
        <v>10014009</v>
      </c>
      <c r="B1904" s="331" t="s">
        <v>13396</v>
      </c>
      <c r="C1904" s="332" t="s">
        <v>14</v>
      </c>
      <c r="D1904" s="333">
        <v>316.33</v>
      </c>
    </row>
    <row r="1905" spans="1:4" ht="23.25" outlineLevel="1">
      <c r="A1905" s="330">
        <v>10014010</v>
      </c>
      <c r="B1905" s="331" t="s">
        <v>13397</v>
      </c>
      <c r="C1905" s="332" t="s">
        <v>14</v>
      </c>
      <c r="D1905" s="333">
        <v>664.02</v>
      </c>
    </row>
    <row r="1906" spans="1:4">
      <c r="A1906" s="330">
        <v>10014011</v>
      </c>
      <c r="B1906" s="331" t="s">
        <v>13398</v>
      </c>
      <c r="C1906" s="332" t="s">
        <v>14</v>
      </c>
      <c r="D1906" s="333">
        <v>2875.38</v>
      </c>
    </row>
    <row r="1907" spans="1:4" outlineLevel="1">
      <c r="A1907" s="330">
        <v>10014012</v>
      </c>
      <c r="B1907" s="331" t="s">
        <v>13399</v>
      </c>
      <c r="C1907" s="332" t="s">
        <v>14</v>
      </c>
      <c r="D1907" s="333">
        <v>413.41</v>
      </c>
    </row>
    <row r="1908" spans="1:4" ht="23.25" outlineLevel="1">
      <c r="A1908" s="330">
        <v>10014013</v>
      </c>
      <c r="B1908" s="331" t="s">
        <v>13400</v>
      </c>
      <c r="C1908" s="332" t="s">
        <v>14</v>
      </c>
      <c r="D1908" s="333">
        <v>352.35</v>
      </c>
    </row>
    <row r="1909" spans="1:4">
      <c r="A1909" s="330">
        <v>10014015</v>
      </c>
      <c r="B1909" s="331" t="s">
        <v>13401</v>
      </c>
      <c r="C1909" s="332" t="s">
        <v>14</v>
      </c>
      <c r="D1909" s="333">
        <v>155.07</v>
      </c>
    </row>
    <row r="1910" spans="1:4" outlineLevel="1">
      <c r="A1910" s="330">
        <v>10014016</v>
      </c>
      <c r="B1910" s="331" t="s">
        <v>13402</v>
      </c>
      <c r="C1910" s="332" t="s">
        <v>14</v>
      </c>
      <c r="D1910" s="333">
        <v>803.67</v>
      </c>
    </row>
    <row r="1911" spans="1:4" outlineLevel="1">
      <c r="A1911" s="330">
        <v>10014017</v>
      </c>
      <c r="B1911" s="331" t="s">
        <v>13403</v>
      </c>
      <c r="C1911" s="332" t="s">
        <v>14</v>
      </c>
      <c r="D1911" s="333">
        <v>430.58</v>
      </c>
    </row>
    <row r="1912" spans="1:4">
      <c r="A1912" s="330">
        <v>10014018</v>
      </c>
      <c r="B1912" s="331" t="s">
        <v>13404</v>
      </c>
      <c r="C1912" s="332" t="s">
        <v>14</v>
      </c>
      <c r="D1912" s="333">
        <v>205.53</v>
      </c>
    </row>
    <row r="1913" spans="1:4" outlineLevel="1">
      <c r="A1913" s="330">
        <v>10014019</v>
      </c>
      <c r="B1913" s="331" t="s">
        <v>13405</v>
      </c>
      <c r="C1913" s="332" t="s">
        <v>14</v>
      </c>
      <c r="D1913" s="333">
        <v>930.98</v>
      </c>
    </row>
    <row r="1914" spans="1:4" outlineLevel="1">
      <c r="A1914" s="330">
        <v>10014023</v>
      </c>
      <c r="B1914" s="331" t="s">
        <v>21635</v>
      </c>
      <c r="C1914" s="332" t="s">
        <v>14</v>
      </c>
      <c r="D1914" s="333">
        <v>373.87</v>
      </c>
    </row>
    <row r="1915" spans="1:4">
      <c r="A1915" s="330">
        <v>10014024</v>
      </c>
      <c r="B1915" s="331" t="s">
        <v>13406</v>
      </c>
      <c r="C1915" s="332" t="s">
        <v>14</v>
      </c>
      <c r="D1915" s="333">
        <v>461.04</v>
      </c>
    </row>
    <row r="1916" spans="1:4" outlineLevel="1">
      <c r="A1916" s="330">
        <v>10014025</v>
      </c>
      <c r="B1916" s="331" t="s">
        <v>13407</v>
      </c>
      <c r="C1916" s="332" t="s">
        <v>14</v>
      </c>
      <c r="D1916" s="333">
        <v>309.02999999999997</v>
      </c>
    </row>
    <row r="1917" spans="1:4" outlineLevel="1">
      <c r="A1917" s="330">
        <v>10014026</v>
      </c>
      <c r="B1917" s="331" t="s">
        <v>13408</v>
      </c>
      <c r="C1917" s="332" t="s">
        <v>14</v>
      </c>
      <c r="D1917" s="333">
        <v>315.39</v>
      </c>
    </row>
    <row r="1918" spans="1:4">
      <c r="A1918" s="330">
        <v>10014030</v>
      </c>
      <c r="B1918" s="331" t="s">
        <v>13409</v>
      </c>
      <c r="C1918" s="332" t="s">
        <v>14</v>
      </c>
      <c r="D1918" s="333">
        <v>1138.27</v>
      </c>
    </row>
    <row r="1919" spans="1:4" ht="23.25" outlineLevel="1">
      <c r="A1919" s="330">
        <v>10014031</v>
      </c>
      <c r="B1919" s="331" t="s">
        <v>13410</v>
      </c>
      <c r="C1919" s="332" t="s">
        <v>14</v>
      </c>
      <c r="D1919" s="333">
        <v>922.67</v>
      </c>
    </row>
    <row r="1920" spans="1:4" ht="23.25" outlineLevel="1">
      <c r="A1920" s="330">
        <v>10014032</v>
      </c>
      <c r="B1920" s="331" t="s">
        <v>13411</v>
      </c>
      <c r="C1920" s="332" t="s">
        <v>14</v>
      </c>
      <c r="D1920" s="333">
        <v>1033.27</v>
      </c>
    </row>
    <row r="1921" spans="1:4" ht="23.25">
      <c r="A1921" s="330">
        <v>10014033</v>
      </c>
      <c r="B1921" s="331" t="s">
        <v>13412</v>
      </c>
      <c r="C1921" s="332" t="s">
        <v>14</v>
      </c>
      <c r="D1921" s="333">
        <v>702.61</v>
      </c>
    </row>
    <row r="1922" spans="1:4" outlineLevel="1">
      <c r="A1922" s="330">
        <v>10014035</v>
      </c>
      <c r="B1922" s="331" t="s">
        <v>21636</v>
      </c>
      <c r="C1922" s="332" t="s">
        <v>14</v>
      </c>
      <c r="D1922" s="333">
        <v>36.369999999999997</v>
      </c>
    </row>
    <row r="1923" spans="1:4" ht="23.25" outlineLevel="1">
      <c r="A1923" s="330">
        <v>10014037</v>
      </c>
      <c r="B1923" s="331" t="s">
        <v>13413</v>
      </c>
      <c r="C1923" s="332" t="s">
        <v>14</v>
      </c>
      <c r="D1923" s="333">
        <v>310.24</v>
      </c>
    </row>
    <row r="1924" spans="1:4" ht="23.25">
      <c r="A1924" s="330">
        <v>10014040</v>
      </c>
      <c r="B1924" s="331" t="s">
        <v>13414</v>
      </c>
      <c r="C1924" s="332" t="s">
        <v>14</v>
      </c>
      <c r="D1924" s="333">
        <v>312.18</v>
      </c>
    </row>
    <row r="1925" spans="1:4" outlineLevel="1">
      <c r="A1925" s="330">
        <v>10014042</v>
      </c>
      <c r="B1925" s="331" t="s">
        <v>13415</v>
      </c>
      <c r="C1925" s="332" t="s">
        <v>14</v>
      </c>
      <c r="D1925" s="333">
        <v>198.7</v>
      </c>
    </row>
    <row r="1926" spans="1:4" outlineLevel="1">
      <c r="A1926" s="330">
        <v>10014043</v>
      </c>
      <c r="B1926" s="331" t="s">
        <v>21637</v>
      </c>
      <c r="C1926" s="332" t="s">
        <v>14</v>
      </c>
      <c r="D1926" s="333">
        <v>228.73</v>
      </c>
    </row>
    <row r="1927" spans="1:4">
      <c r="A1927" s="330">
        <v>10014044</v>
      </c>
      <c r="B1927" s="331" t="s">
        <v>13416</v>
      </c>
      <c r="C1927" s="332" t="s">
        <v>14</v>
      </c>
      <c r="D1927" s="333">
        <v>577.6</v>
      </c>
    </row>
    <row r="1928" spans="1:4" ht="23.25" outlineLevel="1">
      <c r="A1928" s="330">
        <v>10014045</v>
      </c>
      <c r="B1928" s="331" t="s">
        <v>13417</v>
      </c>
      <c r="C1928" s="332" t="s">
        <v>14</v>
      </c>
      <c r="D1928" s="333">
        <v>1466.86</v>
      </c>
    </row>
    <row r="1929" spans="1:4">
      <c r="A1929" s="330">
        <v>10014048</v>
      </c>
      <c r="B1929" s="331" t="s">
        <v>13418</v>
      </c>
      <c r="C1929" s="332" t="s">
        <v>14</v>
      </c>
      <c r="D1929" s="333">
        <v>766.64</v>
      </c>
    </row>
    <row r="1930" spans="1:4" ht="23.25" outlineLevel="1">
      <c r="A1930" s="330">
        <v>10014049</v>
      </c>
      <c r="B1930" s="331" t="s">
        <v>13419</v>
      </c>
      <c r="C1930" s="332" t="s">
        <v>14</v>
      </c>
      <c r="D1930" s="333">
        <v>332.5</v>
      </c>
    </row>
    <row r="1931" spans="1:4" ht="23.25" outlineLevel="1">
      <c r="A1931" s="330">
        <v>10014052</v>
      </c>
      <c r="B1931" s="331" t="s">
        <v>425</v>
      </c>
      <c r="C1931" s="332" t="s">
        <v>14</v>
      </c>
      <c r="D1931" s="333">
        <v>58.84</v>
      </c>
    </row>
    <row r="1932" spans="1:4" ht="23.25">
      <c r="A1932" s="330">
        <v>10014066</v>
      </c>
      <c r="B1932" s="331" t="s">
        <v>426</v>
      </c>
      <c r="C1932" s="332" t="s">
        <v>14</v>
      </c>
      <c r="D1932" s="333">
        <v>261.77</v>
      </c>
    </row>
    <row r="1933" spans="1:4" ht="23.25" outlineLevel="1">
      <c r="A1933" s="330">
        <v>10014073</v>
      </c>
      <c r="B1933" s="331" t="s">
        <v>13420</v>
      </c>
      <c r="C1933" s="332" t="s">
        <v>13</v>
      </c>
      <c r="D1933" s="333">
        <v>125.45</v>
      </c>
    </row>
    <row r="1934" spans="1:4" outlineLevel="1">
      <c r="A1934" s="330">
        <v>10014074</v>
      </c>
      <c r="B1934" s="331" t="s">
        <v>13421</v>
      </c>
      <c r="C1934" s="332" t="s">
        <v>13</v>
      </c>
      <c r="D1934" s="333">
        <v>88.6</v>
      </c>
    </row>
    <row r="1935" spans="1:4" ht="23.25">
      <c r="A1935" s="330">
        <v>10014075</v>
      </c>
      <c r="B1935" s="331" t="s">
        <v>13422</v>
      </c>
      <c r="C1935" s="332" t="s">
        <v>16</v>
      </c>
      <c r="D1935" s="333">
        <v>628.14</v>
      </c>
    </row>
    <row r="1936" spans="1:4" ht="23.25" outlineLevel="1">
      <c r="A1936" s="330">
        <v>10014076</v>
      </c>
      <c r="B1936" s="331" t="s">
        <v>21638</v>
      </c>
      <c r="C1936" s="332" t="s">
        <v>16</v>
      </c>
      <c r="D1936" s="333">
        <v>687.69</v>
      </c>
    </row>
    <row r="1937" spans="1:4" ht="23.25" outlineLevel="1">
      <c r="A1937" s="330">
        <v>10014077</v>
      </c>
      <c r="B1937" s="331" t="s">
        <v>21639</v>
      </c>
      <c r="C1937" s="332" t="s">
        <v>16</v>
      </c>
      <c r="D1937" s="333">
        <v>773.45</v>
      </c>
    </row>
    <row r="1938" spans="1:4">
      <c r="A1938" s="330">
        <v>10014078</v>
      </c>
      <c r="B1938" s="331" t="s">
        <v>21640</v>
      </c>
      <c r="C1938" s="332" t="s">
        <v>16</v>
      </c>
      <c r="D1938" s="333">
        <v>1021.25</v>
      </c>
    </row>
    <row r="1939" spans="1:4" outlineLevel="1">
      <c r="A1939" s="330">
        <v>10014082</v>
      </c>
      <c r="B1939" s="331" t="s">
        <v>21641</v>
      </c>
      <c r="C1939" s="332" t="s">
        <v>16</v>
      </c>
      <c r="D1939" s="333">
        <v>820.99</v>
      </c>
    </row>
    <row r="1940" spans="1:4" outlineLevel="1">
      <c r="A1940" s="330">
        <v>10014086</v>
      </c>
      <c r="B1940" s="331" t="s">
        <v>21642</v>
      </c>
      <c r="C1940" s="332" t="s">
        <v>16</v>
      </c>
      <c r="D1940" s="333">
        <v>1498.62</v>
      </c>
    </row>
    <row r="1941" spans="1:4" ht="23.25" outlineLevel="1">
      <c r="A1941" s="330">
        <v>10014088</v>
      </c>
      <c r="B1941" s="331" t="s">
        <v>13423</v>
      </c>
      <c r="C1941" s="332" t="s">
        <v>16</v>
      </c>
      <c r="D1941" s="333">
        <v>211.71</v>
      </c>
    </row>
    <row r="1942" spans="1:4" ht="23.25">
      <c r="A1942" s="330">
        <v>10014089</v>
      </c>
      <c r="B1942" s="331" t="s">
        <v>13424</v>
      </c>
      <c r="C1942" s="332" t="s">
        <v>16</v>
      </c>
      <c r="D1942" s="333">
        <v>216.15</v>
      </c>
    </row>
    <row r="1943" spans="1:4" outlineLevel="1">
      <c r="A1943" s="330">
        <v>10014091</v>
      </c>
      <c r="B1943" s="331" t="s">
        <v>13425</v>
      </c>
      <c r="C1943" s="332" t="s">
        <v>14</v>
      </c>
      <c r="D1943" s="333">
        <v>74.260000000000005</v>
      </c>
    </row>
    <row r="1944" spans="1:4" outlineLevel="1">
      <c r="A1944" s="330">
        <v>10014097</v>
      </c>
      <c r="B1944" s="331" t="s">
        <v>13426</v>
      </c>
      <c r="C1944" s="332" t="s">
        <v>14</v>
      </c>
      <c r="D1944" s="333">
        <v>72.540000000000006</v>
      </c>
    </row>
    <row r="1945" spans="1:4" outlineLevel="1">
      <c r="A1945" s="330">
        <v>10050000</v>
      </c>
      <c r="B1945" s="331" t="s">
        <v>12139</v>
      </c>
      <c r="C1945" s="332" t="s">
        <v>12031</v>
      </c>
      <c r="D1945" s="333" t="s">
        <v>12031</v>
      </c>
    </row>
    <row r="1946" spans="1:4" outlineLevel="1">
      <c r="A1946" s="330">
        <v>10050001</v>
      </c>
      <c r="B1946" s="331" t="s">
        <v>13427</v>
      </c>
      <c r="C1946" s="332" t="s">
        <v>13</v>
      </c>
      <c r="D1946" s="333">
        <v>7.35</v>
      </c>
    </row>
    <row r="1947" spans="1:4" ht="23.25" outlineLevel="1">
      <c r="A1947" s="330">
        <v>10050002</v>
      </c>
      <c r="B1947" s="331" t="s">
        <v>13428</v>
      </c>
      <c r="C1947" s="332" t="s">
        <v>13</v>
      </c>
      <c r="D1947" s="333">
        <v>12.25</v>
      </c>
    </row>
    <row r="1948" spans="1:4" outlineLevel="1">
      <c r="A1948" s="330">
        <v>10050003</v>
      </c>
      <c r="B1948" s="331" t="s">
        <v>13429</v>
      </c>
      <c r="C1948" s="332" t="s">
        <v>13</v>
      </c>
      <c r="D1948" s="333">
        <v>6.13</v>
      </c>
    </row>
    <row r="1949" spans="1:4" outlineLevel="1">
      <c r="A1949" s="330">
        <v>10050004</v>
      </c>
      <c r="B1949" s="331" t="s">
        <v>13430</v>
      </c>
      <c r="C1949" s="332" t="s">
        <v>13</v>
      </c>
      <c r="D1949" s="333">
        <v>11.03</v>
      </c>
    </row>
    <row r="1950" spans="1:4">
      <c r="A1950" s="330">
        <v>10050005</v>
      </c>
      <c r="B1950" s="331" t="s">
        <v>13431</v>
      </c>
      <c r="C1950" s="332" t="s">
        <v>13</v>
      </c>
      <c r="D1950" s="333">
        <v>7.35</v>
      </c>
    </row>
    <row r="1951" spans="1:4" outlineLevel="1">
      <c r="A1951" s="330">
        <v>10050018</v>
      </c>
      <c r="B1951" s="331" t="s">
        <v>13432</v>
      </c>
      <c r="C1951" s="332" t="s">
        <v>14</v>
      </c>
      <c r="D1951" s="333">
        <v>6.13</v>
      </c>
    </row>
    <row r="1952" spans="1:4" outlineLevel="1">
      <c r="A1952" s="330">
        <v>10050032</v>
      </c>
      <c r="B1952" s="331" t="s">
        <v>13433</v>
      </c>
      <c r="C1952" s="332" t="s">
        <v>13</v>
      </c>
      <c r="D1952" s="333">
        <v>5.64</v>
      </c>
    </row>
    <row r="1953" spans="1:4" outlineLevel="1">
      <c r="A1953" s="330">
        <v>10050033</v>
      </c>
      <c r="B1953" s="331" t="s">
        <v>8175</v>
      </c>
      <c r="C1953" s="332" t="s">
        <v>13</v>
      </c>
      <c r="D1953" s="333">
        <v>3.68</v>
      </c>
    </row>
    <row r="1954" spans="1:4" outlineLevel="1">
      <c r="A1954" s="330">
        <v>10060000</v>
      </c>
      <c r="B1954" s="331" t="s">
        <v>8165</v>
      </c>
      <c r="C1954" s="332" t="s">
        <v>12031</v>
      </c>
      <c r="D1954" s="333" t="s">
        <v>12031</v>
      </c>
    </row>
    <row r="1955" spans="1:4" outlineLevel="1">
      <c r="A1955" s="330">
        <v>10060001</v>
      </c>
      <c r="B1955" s="331" t="s">
        <v>13434</v>
      </c>
      <c r="C1955" s="332" t="s">
        <v>13</v>
      </c>
      <c r="D1955" s="333">
        <v>15.41</v>
      </c>
    </row>
    <row r="1956" spans="1:4" outlineLevel="1">
      <c r="A1956" s="330">
        <v>10060002</v>
      </c>
      <c r="B1956" s="331" t="s">
        <v>13435</v>
      </c>
      <c r="C1956" s="332" t="s">
        <v>13</v>
      </c>
      <c r="D1956" s="333">
        <v>18.489999999999998</v>
      </c>
    </row>
    <row r="1957" spans="1:4" outlineLevel="1">
      <c r="A1957" s="330">
        <v>10060003</v>
      </c>
      <c r="B1957" s="331" t="s">
        <v>13436</v>
      </c>
      <c r="C1957" s="332" t="s">
        <v>13</v>
      </c>
      <c r="D1957" s="333">
        <v>13.87</v>
      </c>
    </row>
    <row r="1958" spans="1:4">
      <c r="A1958" s="330">
        <v>10060004</v>
      </c>
      <c r="B1958" s="331" t="s">
        <v>13437</v>
      </c>
      <c r="C1958" s="332" t="s">
        <v>13</v>
      </c>
      <c r="D1958" s="333">
        <v>16.95</v>
      </c>
    </row>
    <row r="1959" spans="1:4" outlineLevel="1">
      <c r="A1959" s="330">
        <v>10060005</v>
      </c>
      <c r="B1959" s="331" t="s">
        <v>13438</v>
      </c>
      <c r="C1959" s="332" t="s">
        <v>13</v>
      </c>
      <c r="D1959" s="333">
        <v>15.41</v>
      </c>
    </row>
    <row r="1960" spans="1:4" outlineLevel="1">
      <c r="A1960" s="330">
        <v>10060006</v>
      </c>
      <c r="B1960" s="331" t="s">
        <v>13439</v>
      </c>
      <c r="C1960" s="332" t="s">
        <v>13</v>
      </c>
      <c r="D1960" s="333">
        <v>18.489999999999998</v>
      </c>
    </row>
    <row r="1961" spans="1:4" outlineLevel="1">
      <c r="A1961" s="330">
        <v>10060007</v>
      </c>
      <c r="B1961" s="331" t="s">
        <v>13440</v>
      </c>
      <c r="C1961" s="332" t="s">
        <v>13</v>
      </c>
      <c r="D1961" s="333">
        <v>15.41</v>
      </c>
    </row>
    <row r="1962" spans="1:4" outlineLevel="1">
      <c r="A1962" s="330">
        <v>10060008</v>
      </c>
      <c r="B1962" s="331" t="s">
        <v>13441</v>
      </c>
      <c r="C1962" s="332" t="s">
        <v>13</v>
      </c>
      <c r="D1962" s="333">
        <v>18.489999999999998</v>
      </c>
    </row>
    <row r="1963" spans="1:4" outlineLevel="1">
      <c r="A1963" s="330">
        <v>10060009</v>
      </c>
      <c r="B1963" s="331" t="s">
        <v>13442</v>
      </c>
      <c r="C1963" s="332" t="s">
        <v>13</v>
      </c>
      <c r="D1963" s="333">
        <v>13.87</v>
      </c>
    </row>
    <row r="1964" spans="1:4" outlineLevel="1">
      <c r="A1964" s="330">
        <v>10060010</v>
      </c>
      <c r="B1964" s="331" t="s">
        <v>13443</v>
      </c>
      <c r="C1964" s="332" t="s">
        <v>13</v>
      </c>
      <c r="D1964" s="333">
        <v>16.95</v>
      </c>
    </row>
    <row r="1965" spans="1:4" outlineLevel="1">
      <c r="A1965" s="330">
        <v>10060011</v>
      </c>
      <c r="B1965" s="331" t="s">
        <v>13444</v>
      </c>
      <c r="C1965" s="332" t="s">
        <v>13</v>
      </c>
      <c r="D1965" s="333">
        <v>21.57</v>
      </c>
    </row>
    <row r="1966" spans="1:4">
      <c r="A1966" s="330">
        <v>10060012</v>
      </c>
      <c r="B1966" s="331" t="s">
        <v>13445</v>
      </c>
      <c r="C1966" s="332" t="s">
        <v>13</v>
      </c>
      <c r="D1966" s="333">
        <v>24.65</v>
      </c>
    </row>
    <row r="1967" spans="1:4" outlineLevel="1">
      <c r="A1967" s="330">
        <v>10060015</v>
      </c>
      <c r="B1967" s="331" t="s">
        <v>13446</v>
      </c>
      <c r="C1967" s="332" t="s">
        <v>14</v>
      </c>
      <c r="D1967" s="333">
        <v>165.98</v>
      </c>
    </row>
    <row r="1968" spans="1:4" outlineLevel="1">
      <c r="A1968" s="330">
        <v>10060018</v>
      </c>
      <c r="B1968" s="331" t="s">
        <v>13447</v>
      </c>
      <c r="C1968" s="332" t="s">
        <v>14</v>
      </c>
      <c r="D1968" s="333">
        <v>123.24</v>
      </c>
    </row>
    <row r="1969" spans="1:4" outlineLevel="1">
      <c r="A1969" s="330">
        <v>10060022</v>
      </c>
      <c r="B1969" s="331" t="s">
        <v>13448</v>
      </c>
      <c r="C1969" s="332" t="s">
        <v>14</v>
      </c>
      <c r="D1969" s="333">
        <v>33.9</v>
      </c>
    </row>
    <row r="1970" spans="1:4" outlineLevel="1">
      <c r="A1970" s="330">
        <v>10060024</v>
      </c>
      <c r="B1970" s="331" t="s">
        <v>13449</v>
      </c>
      <c r="C1970" s="332" t="s">
        <v>14</v>
      </c>
      <c r="D1970" s="333">
        <v>246.54</v>
      </c>
    </row>
    <row r="1971" spans="1:4" outlineLevel="1">
      <c r="A1971" s="330">
        <v>10060026</v>
      </c>
      <c r="B1971" s="331" t="s">
        <v>13450</v>
      </c>
      <c r="C1971" s="332" t="s">
        <v>14</v>
      </c>
      <c r="D1971" s="333">
        <v>16.95</v>
      </c>
    </row>
    <row r="1972" spans="1:4" outlineLevel="1">
      <c r="A1972" s="330">
        <v>10060029</v>
      </c>
      <c r="B1972" s="331" t="s">
        <v>13451</v>
      </c>
      <c r="C1972" s="332" t="s">
        <v>14</v>
      </c>
      <c r="D1972" s="333">
        <v>92.45</v>
      </c>
    </row>
    <row r="1973" spans="1:4" outlineLevel="1">
      <c r="A1973" s="330">
        <v>10060032</v>
      </c>
      <c r="B1973" s="331" t="s">
        <v>13452</v>
      </c>
      <c r="C1973" s="332" t="s">
        <v>13</v>
      </c>
      <c r="D1973" s="333">
        <v>7.7</v>
      </c>
    </row>
    <row r="1974" spans="1:4">
      <c r="A1974" s="330">
        <v>10060033</v>
      </c>
      <c r="B1974" s="331" t="s">
        <v>13453</v>
      </c>
      <c r="C1974" s="332" t="s">
        <v>13</v>
      </c>
      <c r="D1974" s="333">
        <v>4.93</v>
      </c>
    </row>
    <row r="1975" spans="1:4" outlineLevel="1">
      <c r="A1975" s="330">
        <v>10060035</v>
      </c>
      <c r="B1975" s="331" t="s">
        <v>13454</v>
      </c>
      <c r="C1975" s="332" t="s">
        <v>14</v>
      </c>
      <c r="D1975" s="333">
        <v>46.23</v>
      </c>
    </row>
    <row r="1976" spans="1:4" outlineLevel="1">
      <c r="A1976" s="330">
        <v>10060040</v>
      </c>
      <c r="B1976" s="331" t="s">
        <v>8177</v>
      </c>
      <c r="C1976" s="332" t="s">
        <v>14</v>
      </c>
      <c r="D1976" s="333">
        <v>12.33</v>
      </c>
    </row>
    <row r="1977" spans="1:4" outlineLevel="1">
      <c r="A1977" s="330">
        <v>10060042</v>
      </c>
      <c r="B1977" s="331" t="s">
        <v>8176</v>
      </c>
      <c r="C1977" s="332" t="s">
        <v>14</v>
      </c>
      <c r="D1977" s="333">
        <v>8.01</v>
      </c>
    </row>
    <row r="1978" spans="1:4" outlineLevel="1">
      <c r="A1978" s="330">
        <v>10060045</v>
      </c>
      <c r="B1978" s="331" t="s">
        <v>13455</v>
      </c>
      <c r="C1978" s="332" t="s">
        <v>14</v>
      </c>
      <c r="D1978" s="333">
        <v>23.42</v>
      </c>
    </row>
    <row r="1979" spans="1:4" outlineLevel="1">
      <c r="A1979" s="330">
        <v>10060050</v>
      </c>
      <c r="B1979" s="331" t="s">
        <v>13456</v>
      </c>
      <c r="C1979" s="332" t="s">
        <v>16</v>
      </c>
      <c r="D1979" s="333">
        <v>13.81</v>
      </c>
    </row>
    <row r="1980" spans="1:4" outlineLevel="1">
      <c r="A1980" s="330">
        <v>10070000</v>
      </c>
      <c r="B1980" s="331" t="s">
        <v>12215</v>
      </c>
      <c r="C1980" s="332" t="s">
        <v>12031</v>
      </c>
      <c r="D1980" s="333" t="s">
        <v>12031</v>
      </c>
    </row>
    <row r="1981" spans="1:4" outlineLevel="1">
      <c r="A1981" s="330">
        <v>10070018</v>
      </c>
      <c r="B1981" s="331" t="s">
        <v>13457</v>
      </c>
      <c r="C1981" s="332" t="s">
        <v>14</v>
      </c>
      <c r="D1981" s="333">
        <v>112.65</v>
      </c>
    </row>
    <row r="1982" spans="1:4">
      <c r="A1982" s="330">
        <v>10070022</v>
      </c>
      <c r="B1982" s="331" t="s">
        <v>13458</v>
      </c>
      <c r="C1982" s="332" t="s">
        <v>14</v>
      </c>
      <c r="D1982" s="333">
        <v>58.09</v>
      </c>
    </row>
    <row r="1983" spans="1:4" outlineLevel="1">
      <c r="A1983" s="330">
        <v>10070024</v>
      </c>
      <c r="B1983" s="331" t="s">
        <v>13459</v>
      </c>
      <c r="C1983" s="332" t="s">
        <v>14</v>
      </c>
      <c r="D1983" s="333">
        <v>221.3</v>
      </c>
    </row>
    <row r="1984" spans="1:4" outlineLevel="1">
      <c r="A1984" s="330">
        <v>10070026</v>
      </c>
      <c r="B1984" s="331" t="s">
        <v>13460</v>
      </c>
      <c r="C1984" s="332" t="s">
        <v>14</v>
      </c>
      <c r="D1984" s="333">
        <v>106.27</v>
      </c>
    </row>
    <row r="1985" spans="1:4" outlineLevel="1">
      <c r="A1985" s="330">
        <v>10070029</v>
      </c>
      <c r="B1985" s="331" t="s">
        <v>13461</v>
      </c>
      <c r="C1985" s="332" t="s">
        <v>14</v>
      </c>
      <c r="D1985" s="333">
        <v>287.7</v>
      </c>
    </row>
    <row r="1986" spans="1:4" outlineLevel="1">
      <c r="A1986" s="330">
        <v>10070032</v>
      </c>
      <c r="B1986" s="331" t="s">
        <v>13462</v>
      </c>
      <c r="C1986" s="332" t="s">
        <v>13</v>
      </c>
      <c r="D1986" s="333">
        <v>71.92</v>
      </c>
    </row>
    <row r="1987" spans="1:4" outlineLevel="1">
      <c r="A1987" s="330">
        <v>10070033</v>
      </c>
      <c r="B1987" s="331" t="s">
        <v>13463</v>
      </c>
      <c r="C1987" s="332" t="s">
        <v>13</v>
      </c>
      <c r="D1987" s="333">
        <v>59.92</v>
      </c>
    </row>
    <row r="1988" spans="1:4" outlineLevel="1">
      <c r="A1988" s="330">
        <v>10070035</v>
      </c>
      <c r="B1988" s="331" t="s">
        <v>13464</v>
      </c>
      <c r="C1988" s="332" t="s">
        <v>14</v>
      </c>
      <c r="D1988" s="333">
        <v>165.98</v>
      </c>
    </row>
    <row r="1989" spans="1:4">
      <c r="A1989" s="330">
        <v>10070040</v>
      </c>
      <c r="B1989" s="331" t="s">
        <v>8179</v>
      </c>
      <c r="C1989" s="332" t="s">
        <v>14</v>
      </c>
      <c r="D1989" s="333">
        <v>27.66</v>
      </c>
    </row>
    <row r="1990" spans="1:4" outlineLevel="1">
      <c r="A1990" s="330">
        <v>10070042</v>
      </c>
      <c r="B1990" s="331" t="s">
        <v>8178</v>
      </c>
      <c r="C1990" s="332" t="s">
        <v>14</v>
      </c>
      <c r="D1990" s="333">
        <v>15.41</v>
      </c>
    </row>
    <row r="1991" spans="1:4" outlineLevel="1">
      <c r="A1991" s="330">
        <v>10070045</v>
      </c>
      <c r="B1991" s="331" t="s">
        <v>13465</v>
      </c>
      <c r="C1991" s="332" t="s">
        <v>14</v>
      </c>
      <c r="D1991" s="333">
        <v>138.32</v>
      </c>
    </row>
    <row r="1992" spans="1:4" outlineLevel="1">
      <c r="A1992" s="330">
        <v>10080000</v>
      </c>
      <c r="B1992" s="331" t="s">
        <v>12246</v>
      </c>
      <c r="C1992" s="332" t="s">
        <v>12031</v>
      </c>
      <c r="D1992" s="333" t="s">
        <v>12031</v>
      </c>
    </row>
    <row r="1993" spans="1:4" outlineLevel="1">
      <c r="A1993" s="330">
        <v>10080070</v>
      </c>
      <c r="B1993" s="331" t="s">
        <v>13466</v>
      </c>
      <c r="C1993" s="332" t="s">
        <v>14</v>
      </c>
      <c r="D1993" s="333">
        <v>40.1</v>
      </c>
    </row>
    <row r="1994" spans="1:4" outlineLevel="1">
      <c r="A1994" s="330">
        <v>10080072</v>
      </c>
      <c r="B1994" s="331" t="s">
        <v>13467</v>
      </c>
      <c r="C1994" s="332" t="s">
        <v>14</v>
      </c>
      <c r="D1994" s="333">
        <v>194.84</v>
      </c>
    </row>
    <row r="1995" spans="1:4" outlineLevel="1">
      <c r="A1995" s="330">
        <v>10080073</v>
      </c>
      <c r="B1995" s="331" t="s">
        <v>13468</v>
      </c>
      <c r="C1995" s="332" t="s">
        <v>14</v>
      </c>
      <c r="D1995" s="333">
        <v>253.2</v>
      </c>
    </row>
    <row r="1996" spans="1:4">
      <c r="A1996" s="330">
        <v>10080074</v>
      </c>
      <c r="B1996" s="331" t="s">
        <v>13469</v>
      </c>
      <c r="C1996" s="332" t="s">
        <v>14</v>
      </c>
      <c r="D1996" s="333">
        <v>152.11000000000001</v>
      </c>
    </row>
    <row r="1997" spans="1:4" outlineLevel="1">
      <c r="A1997" s="330">
        <v>10080076</v>
      </c>
      <c r="B1997" s="331" t="s">
        <v>13470</v>
      </c>
      <c r="C1997" s="332" t="s">
        <v>14</v>
      </c>
      <c r="D1997" s="333">
        <v>22.45</v>
      </c>
    </row>
    <row r="1998" spans="1:4" outlineLevel="1">
      <c r="A1998" s="330">
        <v>10080081</v>
      </c>
      <c r="B1998" s="331" t="s">
        <v>13471</v>
      </c>
      <c r="C1998" s="332" t="s">
        <v>14</v>
      </c>
      <c r="D1998" s="333">
        <v>36.200000000000003</v>
      </c>
    </row>
    <row r="1999" spans="1:4" outlineLevel="1">
      <c r="A1999" s="330">
        <v>10080086</v>
      </c>
      <c r="B1999" s="331" t="s">
        <v>13472</v>
      </c>
      <c r="C1999" s="332" t="s">
        <v>14</v>
      </c>
      <c r="D1999" s="333">
        <v>66.91</v>
      </c>
    </row>
    <row r="2000" spans="1:4" outlineLevel="1">
      <c r="A2000" s="330">
        <v>10080093</v>
      </c>
      <c r="B2000" s="331" t="s">
        <v>13473</v>
      </c>
      <c r="C2000" s="332" t="s">
        <v>14</v>
      </c>
      <c r="D2000" s="333">
        <v>87.47</v>
      </c>
    </row>
    <row r="2001" spans="1:4" outlineLevel="1">
      <c r="A2001" s="330">
        <v>10080097</v>
      </c>
      <c r="B2001" s="331" t="s">
        <v>13474</v>
      </c>
      <c r="C2001" s="332" t="s">
        <v>14</v>
      </c>
      <c r="D2001" s="333">
        <v>40.68</v>
      </c>
    </row>
    <row r="2002" spans="1:4" outlineLevel="1">
      <c r="A2002" s="330">
        <v>10090000</v>
      </c>
      <c r="B2002" s="331" t="s">
        <v>12144</v>
      </c>
      <c r="C2002" s="332" t="s">
        <v>12031</v>
      </c>
      <c r="D2002" s="333" t="s">
        <v>12031</v>
      </c>
    </row>
    <row r="2003" spans="1:4">
      <c r="A2003" s="330">
        <v>10090001</v>
      </c>
      <c r="B2003" s="331" t="s">
        <v>13475</v>
      </c>
      <c r="C2003" s="332" t="s">
        <v>13</v>
      </c>
      <c r="D2003" s="333">
        <v>14.56</v>
      </c>
    </row>
    <row r="2004" spans="1:4" outlineLevel="1">
      <c r="A2004" s="326">
        <v>11000000</v>
      </c>
      <c r="B2004" s="327" t="s">
        <v>13476</v>
      </c>
      <c r="C2004" s="328"/>
      <c r="D2004" s="329"/>
    </row>
    <row r="2005" spans="1:4" outlineLevel="1">
      <c r="A2005" s="330">
        <v>11001000</v>
      </c>
      <c r="B2005" s="331" t="s">
        <v>13477</v>
      </c>
      <c r="C2005" s="332" t="s">
        <v>12031</v>
      </c>
      <c r="D2005" s="333" t="s">
        <v>12031</v>
      </c>
    </row>
    <row r="2006" spans="1:4" outlineLevel="1">
      <c r="A2006" s="330">
        <v>11001001</v>
      </c>
      <c r="B2006" s="331" t="s">
        <v>417</v>
      </c>
      <c r="C2006" s="332" t="s">
        <v>16</v>
      </c>
      <c r="D2006" s="333">
        <v>18.420000000000002</v>
      </c>
    </row>
    <row r="2007" spans="1:4" outlineLevel="1">
      <c r="A2007" s="330">
        <v>11001008</v>
      </c>
      <c r="B2007" s="331" t="s">
        <v>13478</v>
      </c>
      <c r="C2007" s="332" t="s">
        <v>16</v>
      </c>
      <c r="D2007" s="333">
        <v>51.87</v>
      </c>
    </row>
    <row r="2008" spans="1:4" ht="23.25" outlineLevel="1">
      <c r="A2008" s="330">
        <v>11001009</v>
      </c>
      <c r="B2008" s="331" t="s">
        <v>13479</v>
      </c>
      <c r="C2008" s="332" t="s">
        <v>16</v>
      </c>
      <c r="D2008" s="333">
        <v>52.76</v>
      </c>
    </row>
    <row r="2009" spans="1:4" outlineLevel="1">
      <c r="A2009" s="330">
        <v>11001013</v>
      </c>
      <c r="B2009" s="331" t="s">
        <v>13480</v>
      </c>
      <c r="C2009" s="332" t="s">
        <v>16</v>
      </c>
      <c r="D2009" s="333">
        <v>40.520000000000003</v>
      </c>
    </row>
    <row r="2010" spans="1:4" outlineLevel="1">
      <c r="A2010" s="330">
        <v>11002000</v>
      </c>
      <c r="B2010" s="331" t="s">
        <v>13481</v>
      </c>
      <c r="C2010" s="332" t="s">
        <v>12031</v>
      </c>
      <c r="D2010" s="333" t="s">
        <v>12031</v>
      </c>
    </row>
    <row r="2011" spans="1:4" outlineLevel="1">
      <c r="A2011" s="330">
        <v>11002001</v>
      </c>
      <c r="B2011" s="331" t="s">
        <v>417</v>
      </c>
      <c r="C2011" s="332" t="s">
        <v>16</v>
      </c>
      <c r="D2011" s="333">
        <v>7.47</v>
      </c>
    </row>
    <row r="2012" spans="1:4" ht="23.25" outlineLevel="1">
      <c r="A2012" s="330">
        <v>11002003</v>
      </c>
      <c r="B2012" s="331" t="s">
        <v>21643</v>
      </c>
      <c r="C2012" s="332" t="s">
        <v>16</v>
      </c>
      <c r="D2012" s="333">
        <v>17.54</v>
      </c>
    </row>
    <row r="2013" spans="1:4">
      <c r="A2013" s="330">
        <v>11002008</v>
      </c>
      <c r="B2013" s="331" t="s">
        <v>21644</v>
      </c>
      <c r="C2013" s="332" t="s">
        <v>16</v>
      </c>
      <c r="D2013" s="333">
        <v>47.85</v>
      </c>
    </row>
    <row r="2014" spans="1:4" ht="23.25" outlineLevel="1">
      <c r="A2014" s="330">
        <v>11002009</v>
      </c>
      <c r="B2014" s="331" t="s">
        <v>21645</v>
      </c>
      <c r="C2014" s="332" t="s">
        <v>16</v>
      </c>
      <c r="D2014" s="333">
        <v>47.23</v>
      </c>
    </row>
    <row r="2015" spans="1:4" outlineLevel="1">
      <c r="A2015" s="330">
        <v>11002010</v>
      </c>
      <c r="B2015" s="331" t="s">
        <v>21646</v>
      </c>
      <c r="C2015" s="332" t="s">
        <v>16</v>
      </c>
      <c r="D2015" s="333">
        <v>55.83</v>
      </c>
    </row>
    <row r="2016" spans="1:4" outlineLevel="1">
      <c r="A2016" s="330">
        <v>11002013</v>
      </c>
      <c r="B2016" s="331" t="s">
        <v>13480</v>
      </c>
      <c r="C2016" s="332" t="s">
        <v>16</v>
      </c>
      <c r="D2016" s="333">
        <v>25.79</v>
      </c>
    </row>
    <row r="2017" spans="1:4" outlineLevel="1">
      <c r="A2017" s="330">
        <v>11002015</v>
      </c>
      <c r="B2017" s="331" t="s">
        <v>21647</v>
      </c>
      <c r="C2017" s="332" t="s">
        <v>16</v>
      </c>
      <c r="D2017" s="333">
        <v>26.48</v>
      </c>
    </row>
    <row r="2018" spans="1:4" ht="23.25" outlineLevel="1">
      <c r="A2018" s="330">
        <v>11002025</v>
      </c>
      <c r="B2018" s="331" t="s">
        <v>21648</v>
      </c>
      <c r="C2018" s="332" t="s">
        <v>16</v>
      </c>
      <c r="D2018" s="333">
        <v>77.989999999999995</v>
      </c>
    </row>
    <row r="2019" spans="1:4" ht="23.25" outlineLevel="1">
      <c r="A2019" s="330">
        <v>11002029</v>
      </c>
      <c r="B2019" s="331" t="s">
        <v>21649</v>
      </c>
      <c r="C2019" s="332" t="s">
        <v>16</v>
      </c>
      <c r="D2019" s="333">
        <v>67.08</v>
      </c>
    </row>
    <row r="2020" spans="1:4">
      <c r="A2020" s="330">
        <v>11002075</v>
      </c>
      <c r="B2020" s="331" t="s">
        <v>21650</v>
      </c>
      <c r="C2020" s="332" t="s">
        <v>16</v>
      </c>
      <c r="D2020" s="333">
        <v>204.39</v>
      </c>
    </row>
    <row r="2021" spans="1:4" outlineLevel="1">
      <c r="A2021" s="330">
        <v>11002105</v>
      </c>
      <c r="B2021" s="331" t="s">
        <v>21363</v>
      </c>
      <c r="C2021" s="332" t="s">
        <v>16</v>
      </c>
      <c r="D2021" s="333">
        <v>7.07</v>
      </c>
    </row>
    <row r="2022" spans="1:4" ht="23.25" outlineLevel="1">
      <c r="A2022" s="330">
        <v>11002107</v>
      </c>
      <c r="B2022" s="331" t="s">
        <v>29779</v>
      </c>
      <c r="C2022" s="332" t="s">
        <v>16</v>
      </c>
      <c r="D2022" s="333">
        <v>10.74</v>
      </c>
    </row>
    <row r="2023" spans="1:4" outlineLevel="1">
      <c r="A2023" s="330">
        <v>11003000</v>
      </c>
      <c r="B2023" s="331" t="s">
        <v>13482</v>
      </c>
      <c r="C2023" s="332" t="s">
        <v>12031</v>
      </c>
      <c r="D2023" s="333" t="s">
        <v>12031</v>
      </c>
    </row>
    <row r="2024" spans="1:4" outlineLevel="1">
      <c r="A2024" s="330">
        <v>11003001</v>
      </c>
      <c r="B2024" s="331" t="s">
        <v>417</v>
      </c>
      <c r="C2024" s="332" t="s">
        <v>16</v>
      </c>
      <c r="D2024" s="333">
        <v>7.47</v>
      </c>
    </row>
    <row r="2025" spans="1:4" ht="23.25">
      <c r="A2025" s="330">
        <v>11003003</v>
      </c>
      <c r="B2025" s="331" t="s">
        <v>21651</v>
      </c>
      <c r="C2025" s="332" t="s">
        <v>16</v>
      </c>
      <c r="D2025" s="333">
        <v>16.170000000000002</v>
      </c>
    </row>
    <row r="2026" spans="1:4" outlineLevel="1">
      <c r="A2026" s="330">
        <v>11003004</v>
      </c>
      <c r="B2026" s="331" t="s">
        <v>21652</v>
      </c>
      <c r="C2026" s="332" t="s">
        <v>16</v>
      </c>
      <c r="D2026" s="333">
        <v>23.31</v>
      </c>
    </row>
    <row r="2027" spans="1:4" ht="23.25" outlineLevel="1">
      <c r="A2027" s="330">
        <v>11003005</v>
      </c>
      <c r="B2027" s="331" t="s">
        <v>21643</v>
      </c>
      <c r="C2027" s="332" t="s">
        <v>16</v>
      </c>
      <c r="D2027" s="333">
        <v>17.54</v>
      </c>
    </row>
    <row r="2028" spans="1:4" outlineLevel="1">
      <c r="A2028" s="330">
        <v>11003008</v>
      </c>
      <c r="B2028" s="331" t="s">
        <v>21653</v>
      </c>
      <c r="C2028" s="332" t="s">
        <v>16</v>
      </c>
      <c r="D2028" s="333">
        <v>47.85</v>
      </c>
    </row>
    <row r="2029" spans="1:4" ht="23.25" outlineLevel="1">
      <c r="A2029" s="330">
        <v>11003009</v>
      </c>
      <c r="B2029" s="331" t="s">
        <v>21654</v>
      </c>
      <c r="C2029" s="332" t="s">
        <v>16</v>
      </c>
      <c r="D2029" s="333">
        <v>47.23</v>
      </c>
    </row>
    <row r="2030" spans="1:4" outlineLevel="1">
      <c r="A2030" s="330">
        <v>11003010</v>
      </c>
      <c r="B2030" s="331" t="s">
        <v>21655</v>
      </c>
      <c r="C2030" s="332" t="s">
        <v>16</v>
      </c>
      <c r="D2030" s="333">
        <v>55.83</v>
      </c>
    </row>
    <row r="2031" spans="1:4" outlineLevel="1">
      <c r="A2031" s="330">
        <v>11003013</v>
      </c>
      <c r="B2031" s="331" t="s">
        <v>21656</v>
      </c>
      <c r="C2031" s="332" t="s">
        <v>16</v>
      </c>
      <c r="D2031" s="333">
        <v>24.35</v>
      </c>
    </row>
    <row r="2032" spans="1:4">
      <c r="A2032" s="330">
        <v>11003041</v>
      </c>
      <c r="B2032" s="331" t="s">
        <v>21657</v>
      </c>
      <c r="C2032" s="332" t="s">
        <v>13</v>
      </c>
      <c r="D2032" s="333">
        <v>82.9</v>
      </c>
    </row>
    <row r="2033" spans="1:4" ht="23.25" outlineLevel="1">
      <c r="A2033" s="330">
        <v>11003045</v>
      </c>
      <c r="B2033" s="331" t="s">
        <v>21658</v>
      </c>
      <c r="C2033" s="332" t="s">
        <v>16</v>
      </c>
      <c r="D2033" s="333">
        <v>200.65</v>
      </c>
    </row>
    <row r="2034" spans="1:4" ht="23.25" outlineLevel="1">
      <c r="A2034" s="330">
        <v>11003046</v>
      </c>
      <c r="B2034" s="331" t="s">
        <v>21659</v>
      </c>
      <c r="C2034" s="332" t="s">
        <v>16</v>
      </c>
      <c r="D2034" s="333">
        <v>91.05</v>
      </c>
    </row>
    <row r="2035" spans="1:4" ht="23.25">
      <c r="A2035" s="330">
        <v>11003047</v>
      </c>
      <c r="B2035" s="331" t="s">
        <v>21660</v>
      </c>
      <c r="C2035" s="332" t="s">
        <v>16</v>
      </c>
      <c r="D2035" s="333">
        <v>213.26</v>
      </c>
    </row>
    <row r="2036" spans="1:4" outlineLevel="1">
      <c r="A2036" s="330">
        <v>11003105</v>
      </c>
      <c r="B2036" s="331" t="s">
        <v>21363</v>
      </c>
      <c r="C2036" s="332" t="s">
        <v>16</v>
      </c>
      <c r="D2036" s="333">
        <v>7.07</v>
      </c>
    </row>
    <row r="2037" spans="1:4" ht="23.25" outlineLevel="1">
      <c r="A2037" s="330">
        <v>11003107</v>
      </c>
      <c r="B2037" s="331" t="s">
        <v>29779</v>
      </c>
      <c r="C2037" s="332" t="s">
        <v>16</v>
      </c>
      <c r="D2037" s="333">
        <v>10.74</v>
      </c>
    </row>
    <row r="2038" spans="1:4" outlineLevel="1">
      <c r="A2038" s="330">
        <v>11003109</v>
      </c>
      <c r="B2038" s="331" t="s">
        <v>39614</v>
      </c>
      <c r="C2038" s="332" t="s">
        <v>16</v>
      </c>
      <c r="D2038" s="333">
        <v>11.5</v>
      </c>
    </row>
    <row r="2039" spans="1:4" outlineLevel="1">
      <c r="A2039" s="330">
        <v>11003110</v>
      </c>
      <c r="B2039" s="331" t="s">
        <v>39615</v>
      </c>
      <c r="C2039" s="332" t="s">
        <v>16</v>
      </c>
      <c r="D2039" s="333">
        <v>55.35</v>
      </c>
    </row>
    <row r="2040" spans="1:4">
      <c r="A2040" s="330">
        <v>11004000</v>
      </c>
      <c r="B2040" s="331" t="s">
        <v>13483</v>
      </c>
      <c r="C2040" s="332" t="s">
        <v>12031</v>
      </c>
      <c r="D2040" s="333" t="s">
        <v>12031</v>
      </c>
    </row>
    <row r="2041" spans="1:4" outlineLevel="1">
      <c r="A2041" s="330">
        <v>11004004</v>
      </c>
      <c r="B2041" s="331" t="s">
        <v>13484</v>
      </c>
      <c r="C2041" s="332" t="s">
        <v>13</v>
      </c>
      <c r="D2041" s="333">
        <v>41.72</v>
      </c>
    </row>
    <row r="2042" spans="1:4" outlineLevel="1">
      <c r="A2042" s="330">
        <v>11004005</v>
      </c>
      <c r="B2042" s="331" t="s">
        <v>29780</v>
      </c>
      <c r="C2042" s="332" t="s">
        <v>13</v>
      </c>
      <c r="D2042" s="333">
        <v>38.42</v>
      </c>
    </row>
    <row r="2043" spans="1:4" outlineLevel="1">
      <c r="A2043" s="330">
        <v>11004006</v>
      </c>
      <c r="B2043" s="331" t="s">
        <v>29781</v>
      </c>
      <c r="C2043" s="332" t="s">
        <v>13</v>
      </c>
      <c r="D2043" s="333">
        <v>45.36</v>
      </c>
    </row>
    <row r="2044" spans="1:4" ht="23.25" outlineLevel="1">
      <c r="A2044" s="330">
        <v>11004013</v>
      </c>
      <c r="B2044" s="331" t="s">
        <v>29782</v>
      </c>
      <c r="C2044" s="332" t="s">
        <v>13</v>
      </c>
      <c r="D2044" s="333">
        <v>36.869999999999997</v>
      </c>
    </row>
    <row r="2045" spans="1:4" ht="23.25">
      <c r="A2045" s="330">
        <v>11004017</v>
      </c>
      <c r="B2045" s="331" t="s">
        <v>29783</v>
      </c>
      <c r="C2045" s="332" t="s">
        <v>13</v>
      </c>
      <c r="D2045" s="333">
        <v>36.6</v>
      </c>
    </row>
    <row r="2046" spans="1:4" ht="23.25" outlineLevel="1">
      <c r="A2046" s="330">
        <v>11004050</v>
      </c>
      <c r="B2046" s="331" t="s">
        <v>29784</v>
      </c>
      <c r="C2046" s="332" t="s">
        <v>13</v>
      </c>
      <c r="D2046" s="333">
        <v>21.16</v>
      </c>
    </row>
    <row r="2047" spans="1:4" outlineLevel="1">
      <c r="A2047" s="330">
        <v>11004056</v>
      </c>
      <c r="B2047" s="331" t="s">
        <v>29785</v>
      </c>
      <c r="C2047" s="332" t="s">
        <v>13</v>
      </c>
      <c r="D2047" s="333">
        <v>126</v>
      </c>
    </row>
    <row r="2048" spans="1:4">
      <c r="A2048" s="330">
        <v>11004058</v>
      </c>
      <c r="B2048" s="331" t="s">
        <v>29786</v>
      </c>
      <c r="C2048" s="332" t="s">
        <v>13</v>
      </c>
      <c r="D2048" s="333">
        <v>159.25</v>
      </c>
    </row>
    <row r="2049" spans="1:4" outlineLevel="1">
      <c r="A2049" s="330">
        <v>11004060</v>
      </c>
      <c r="B2049" s="331" t="s">
        <v>21661</v>
      </c>
      <c r="C2049" s="332" t="s">
        <v>13</v>
      </c>
      <c r="D2049" s="333">
        <v>171.76</v>
      </c>
    </row>
    <row r="2050" spans="1:4" outlineLevel="1">
      <c r="A2050" s="330">
        <v>11004101</v>
      </c>
      <c r="B2050" s="331" t="s">
        <v>21662</v>
      </c>
      <c r="C2050" s="332" t="s">
        <v>13</v>
      </c>
      <c r="D2050" s="333">
        <v>280.81</v>
      </c>
    </row>
    <row r="2051" spans="1:4" outlineLevel="1">
      <c r="A2051" s="330">
        <v>11050000</v>
      </c>
      <c r="B2051" s="331" t="s">
        <v>12139</v>
      </c>
      <c r="C2051" s="332" t="s">
        <v>12031</v>
      </c>
      <c r="D2051" s="333" t="s">
        <v>12031</v>
      </c>
    </row>
    <row r="2052" spans="1:4" outlineLevel="1">
      <c r="A2052" s="330">
        <v>11050002</v>
      </c>
      <c r="B2052" s="331" t="s">
        <v>13485</v>
      </c>
      <c r="C2052" s="332" t="s">
        <v>16</v>
      </c>
      <c r="D2052" s="333">
        <v>5.52</v>
      </c>
    </row>
    <row r="2053" spans="1:4">
      <c r="A2053" s="330">
        <v>11050003</v>
      </c>
      <c r="B2053" s="331" t="s">
        <v>13486</v>
      </c>
      <c r="C2053" s="332" t="s">
        <v>16</v>
      </c>
      <c r="D2053" s="333">
        <v>11.03</v>
      </c>
    </row>
    <row r="2054" spans="1:4" outlineLevel="1">
      <c r="A2054" s="330">
        <v>11050005</v>
      </c>
      <c r="B2054" s="331" t="s">
        <v>13487</v>
      </c>
      <c r="C2054" s="332" t="s">
        <v>16</v>
      </c>
      <c r="D2054" s="333">
        <v>38.619999999999997</v>
      </c>
    </row>
    <row r="2055" spans="1:4" ht="23.25" outlineLevel="1">
      <c r="A2055" s="330">
        <v>11050010</v>
      </c>
      <c r="B2055" s="331" t="s">
        <v>13488</v>
      </c>
      <c r="C2055" s="332" t="s">
        <v>16</v>
      </c>
      <c r="D2055" s="333">
        <v>34.479999999999997</v>
      </c>
    </row>
    <row r="2056" spans="1:4" ht="23.25" outlineLevel="1">
      <c r="A2056" s="330">
        <v>11050015</v>
      </c>
      <c r="B2056" s="331" t="s">
        <v>13489</v>
      </c>
      <c r="C2056" s="332" t="s">
        <v>16</v>
      </c>
      <c r="D2056" s="333">
        <v>68.959999999999994</v>
      </c>
    </row>
    <row r="2057" spans="1:4" outlineLevel="1">
      <c r="A2057" s="330">
        <v>11060000</v>
      </c>
      <c r="B2057" s="331" t="s">
        <v>8165</v>
      </c>
      <c r="C2057" s="332" t="s">
        <v>12031</v>
      </c>
      <c r="D2057" s="333" t="s">
        <v>12031</v>
      </c>
    </row>
    <row r="2058" spans="1:4">
      <c r="A2058" s="330">
        <v>11060005</v>
      </c>
      <c r="B2058" s="331" t="s">
        <v>13490</v>
      </c>
      <c r="C2058" s="332" t="s">
        <v>16</v>
      </c>
      <c r="D2058" s="333">
        <v>38.619999999999997</v>
      </c>
    </row>
    <row r="2059" spans="1:4" ht="23.25" outlineLevel="1">
      <c r="A2059" s="330">
        <v>11060010</v>
      </c>
      <c r="B2059" s="331" t="s">
        <v>13491</v>
      </c>
      <c r="C2059" s="332" t="s">
        <v>16</v>
      </c>
      <c r="D2059" s="333">
        <v>9.6199999999999992</v>
      </c>
    </row>
    <row r="2060" spans="1:4" ht="23.25" outlineLevel="1">
      <c r="A2060" s="330">
        <v>11060015</v>
      </c>
      <c r="B2060" s="331" t="s">
        <v>13492</v>
      </c>
      <c r="C2060" s="332" t="s">
        <v>16</v>
      </c>
      <c r="D2060" s="333">
        <v>28.85</v>
      </c>
    </row>
    <row r="2061" spans="1:4" outlineLevel="1">
      <c r="A2061" s="330">
        <v>11070000</v>
      </c>
      <c r="B2061" s="331" t="s">
        <v>12215</v>
      </c>
      <c r="C2061" s="332" t="s">
        <v>12031</v>
      </c>
      <c r="D2061" s="333" t="s">
        <v>12031</v>
      </c>
    </row>
    <row r="2062" spans="1:4">
      <c r="A2062" s="330">
        <v>11070005</v>
      </c>
      <c r="B2062" s="331" t="s">
        <v>13493</v>
      </c>
      <c r="C2062" s="332" t="s">
        <v>16</v>
      </c>
      <c r="D2062" s="333">
        <v>27.63</v>
      </c>
    </row>
    <row r="2063" spans="1:4" outlineLevel="1">
      <c r="A2063" s="330">
        <v>11080000</v>
      </c>
      <c r="B2063" s="331" t="s">
        <v>12246</v>
      </c>
      <c r="C2063" s="332" t="s">
        <v>12031</v>
      </c>
      <c r="D2063" s="333" t="s">
        <v>12031</v>
      </c>
    </row>
    <row r="2064" spans="1:4" outlineLevel="1">
      <c r="A2064" s="330">
        <v>11080001</v>
      </c>
      <c r="B2064" s="331" t="s">
        <v>13494</v>
      </c>
      <c r="C2064" s="332" t="s">
        <v>13</v>
      </c>
      <c r="D2064" s="333">
        <v>48.75</v>
      </c>
    </row>
    <row r="2065" spans="1:4" outlineLevel="1">
      <c r="A2065" s="330">
        <v>11080005</v>
      </c>
      <c r="B2065" s="331" t="s">
        <v>13495</v>
      </c>
      <c r="C2065" s="332" t="s">
        <v>16</v>
      </c>
      <c r="D2065" s="333">
        <v>66.87</v>
      </c>
    </row>
    <row r="2066" spans="1:4" outlineLevel="1">
      <c r="A2066" s="330">
        <v>11080006</v>
      </c>
      <c r="B2066" s="331" t="s">
        <v>13496</v>
      </c>
      <c r="C2066" s="332" t="s">
        <v>16</v>
      </c>
      <c r="D2066" s="333">
        <v>34.71</v>
      </c>
    </row>
    <row r="2067" spans="1:4" outlineLevel="1">
      <c r="A2067" s="326">
        <v>12000000</v>
      </c>
      <c r="B2067" s="327" t="s">
        <v>8184</v>
      </c>
      <c r="C2067" s="328"/>
      <c r="D2067" s="329"/>
    </row>
    <row r="2068" spans="1:4">
      <c r="A2068" s="330">
        <v>12001000</v>
      </c>
      <c r="B2068" s="331" t="s">
        <v>13497</v>
      </c>
      <c r="C2068" s="332" t="s">
        <v>12031</v>
      </c>
      <c r="D2068" s="333" t="s">
        <v>12031</v>
      </c>
    </row>
    <row r="2069" spans="1:4" ht="34.5" outlineLevel="1">
      <c r="A2069" s="330">
        <v>12001030</v>
      </c>
      <c r="B2069" s="331" t="s">
        <v>13498</v>
      </c>
      <c r="C2069" s="332" t="s">
        <v>16</v>
      </c>
      <c r="D2069" s="333">
        <v>181.04</v>
      </c>
    </row>
    <row r="2070" spans="1:4" ht="23.25" outlineLevel="1">
      <c r="A2070" s="330">
        <v>12001040</v>
      </c>
      <c r="B2070" s="331" t="s">
        <v>21663</v>
      </c>
      <c r="C2070" s="332" t="s">
        <v>16</v>
      </c>
      <c r="D2070" s="333">
        <v>125.97</v>
      </c>
    </row>
    <row r="2071" spans="1:4" outlineLevel="1">
      <c r="A2071" s="330">
        <v>12001042</v>
      </c>
      <c r="B2071" s="331" t="s">
        <v>21664</v>
      </c>
      <c r="C2071" s="332" t="s">
        <v>16</v>
      </c>
      <c r="D2071" s="333">
        <v>146.19999999999999</v>
      </c>
    </row>
    <row r="2072" spans="1:4" outlineLevel="1">
      <c r="A2072" s="330">
        <v>12001043</v>
      </c>
      <c r="B2072" s="331" t="s">
        <v>21665</v>
      </c>
      <c r="C2072" s="332" t="s">
        <v>16</v>
      </c>
      <c r="D2072" s="333">
        <v>131.11000000000001</v>
      </c>
    </row>
    <row r="2073" spans="1:4" ht="23.25" outlineLevel="1">
      <c r="A2073" s="330">
        <v>12001045</v>
      </c>
      <c r="B2073" s="331" t="s">
        <v>13499</v>
      </c>
      <c r="C2073" s="332" t="s">
        <v>16</v>
      </c>
      <c r="D2073" s="333">
        <v>109.95</v>
      </c>
    </row>
    <row r="2074" spans="1:4">
      <c r="A2074" s="330">
        <v>12050000</v>
      </c>
      <c r="B2074" s="331" t="s">
        <v>12139</v>
      </c>
      <c r="C2074" s="332" t="s">
        <v>12031</v>
      </c>
      <c r="D2074" s="333" t="s">
        <v>12031</v>
      </c>
    </row>
    <row r="2075" spans="1:4" outlineLevel="1">
      <c r="A2075" s="330">
        <v>12050001</v>
      </c>
      <c r="B2075" s="331" t="s">
        <v>13500</v>
      </c>
      <c r="C2075" s="332" t="s">
        <v>16</v>
      </c>
      <c r="D2075" s="333">
        <v>7.35</v>
      </c>
    </row>
    <row r="2076" spans="1:4" ht="23.25">
      <c r="A2076" s="330">
        <v>12050002</v>
      </c>
      <c r="B2076" s="331" t="s">
        <v>13501</v>
      </c>
      <c r="C2076" s="332" t="s">
        <v>16</v>
      </c>
      <c r="D2076" s="333">
        <v>9.8000000000000007</v>
      </c>
    </row>
    <row r="2077" spans="1:4" outlineLevel="1">
      <c r="A2077" s="330">
        <v>12050005</v>
      </c>
      <c r="B2077" s="331" t="s">
        <v>13502</v>
      </c>
      <c r="C2077" s="332" t="s">
        <v>16</v>
      </c>
      <c r="D2077" s="333">
        <v>4.41</v>
      </c>
    </row>
    <row r="2078" spans="1:4">
      <c r="A2078" s="330">
        <v>12050020</v>
      </c>
      <c r="B2078" s="331" t="s">
        <v>13503</v>
      </c>
      <c r="C2078" s="332" t="s">
        <v>16</v>
      </c>
      <c r="D2078" s="333">
        <v>9.8000000000000007</v>
      </c>
    </row>
    <row r="2079" spans="1:4" outlineLevel="1">
      <c r="A2079" s="330">
        <v>12060000</v>
      </c>
      <c r="B2079" s="331" t="s">
        <v>8165</v>
      </c>
      <c r="C2079" s="332" t="s">
        <v>12031</v>
      </c>
      <c r="D2079" s="333" t="s">
        <v>12031</v>
      </c>
    </row>
    <row r="2080" spans="1:4">
      <c r="A2080" s="330">
        <v>12060001</v>
      </c>
      <c r="B2080" s="331" t="s">
        <v>13504</v>
      </c>
      <c r="C2080" s="332" t="s">
        <v>16</v>
      </c>
      <c r="D2080" s="333">
        <v>18.670000000000002</v>
      </c>
    </row>
    <row r="2081" spans="1:4" outlineLevel="1">
      <c r="A2081" s="330">
        <v>12060002</v>
      </c>
      <c r="B2081" s="331" t="s">
        <v>13505</v>
      </c>
      <c r="C2081" s="332" t="s">
        <v>16</v>
      </c>
      <c r="D2081" s="333">
        <v>8.11</v>
      </c>
    </row>
    <row r="2082" spans="1:4" outlineLevel="1">
      <c r="A2082" s="330">
        <v>12060020</v>
      </c>
      <c r="B2082" s="331" t="s">
        <v>13506</v>
      </c>
      <c r="C2082" s="332" t="s">
        <v>16</v>
      </c>
      <c r="D2082" s="333">
        <v>22.63</v>
      </c>
    </row>
    <row r="2083" spans="1:4" outlineLevel="1">
      <c r="A2083" s="330">
        <v>12060030</v>
      </c>
      <c r="B2083" s="331" t="s">
        <v>13507</v>
      </c>
      <c r="C2083" s="332" t="s">
        <v>16</v>
      </c>
      <c r="D2083" s="333">
        <v>11.31</v>
      </c>
    </row>
    <row r="2084" spans="1:4" outlineLevel="1">
      <c r="A2084" s="330">
        <v>12070000</v>
      </c>
      <c r="B2084" s="331" t="s">
        <v>12215</v>
      </c>
      <c r="C2084" s="332" t="s">
        <v>12031</v>
      </c>
      <c r="D2084" s="333" t="s">
        <v>12031</v>
      </c>
    </row>
    <row r="2085" spans="1:4" outlineLevel="1">
      <c r="A2085" s="330">
        <v>12070031</v>
      </c>
      <c r="B2085" s="331" t="s">
        <v>13508</v>
      </c>
      <c r="C2085" s="332" t="s">
        <v>16</v>
      </c>
      <c r="D2085" s="333">
        <v>8.49</v>
      </c>
    </row>
    <row r="2086" spans="1:4" outlineLevel="1">
      <c r="A2086" s="326">
        <v>13000000</v>
      </c>
      <c r="B2086" s="327" t="s">
        <v>280</v>
      </c>
      <c r="C2086" s="328"/>
      <c r="D2086" s="329"/>
    </row>
    <row r="2087" spans="1:4" outlineLevel="1">
      <c r="A2087" s="330">
        <v>13001000</v>
      </c>
      <c r="B2087" s="331" t="s">
        <v>13509</v>
      </c>
      <c r="C2087" s="332" t="s">
        <v>12031</v>
      </c>
      <c r="D2087" s="333" t="s">
        <v>12031</v>
      </c>
    </row>
    <row r="2088" spans="1:4" outlineLevel="1">
      <c r="A2088" s="330">
        <v>13001001</v>
      </c>
      <c r="B2088" s="331" t="s">
        <v>13510</v>
      </c>
      <c r="C2088" s="332" t="s">
        <v>18</v>
      </c>
      <c r="D2088" s="333">
        <v>269.58999999999997</v>
      </c>
    </row>
    <row r="2089" spans="1:4" outlineLevel="1">
      <c r="A2089" s="330">
        <v>13001002</v>
      </c>
      <c r="B2089" s="331" t="s">
        <v>13511</v>
      </c>
      <c r="C2089" s="332" t="s">
        <v>18</v>
      </c>
      <c r="D2089" s="333">
        <v>734.73</v>
      </c>
    </row>
    <row r="2090" spans="1:4">
      <c r="A2090" s="330">
        <v>13001005</v>
      </c>
      <c r="B2090" s="331" t="s">
        <v>21666</v>
      </c>
      <c r="C2090" s="332" t="s">
        <v>18</v>
      </c>
      <c r="D2090" s="333">
        <v>534.59</v>
      </c>
    </row>
    <row r="2091" spans="1:4" outlineLevel="1">
      <c r="A2091" s="330">
        <v>13001006</v>
      </c>
      <c r="B2091" s="331" t="s">
        <v>21364</v>
      </c>
      <c r="C2091" s="332" t="s">
        <v>18</v>
      </c>
      <c r="D2091" s="333">
        <v>451.62</v>
      </c>
    </row>
    <row r="2092" spans="1:4" outlineLevel="1">
      <c r="A2092" s="330">
        <v>13001010</v>
      </c>
      <c r="B2092" s="331" t="s">
        <v>368</v>
      </c>
      <c r="C2092" s="332" t="s">
        <v>18</v>
      </c>
      <c r="D2092" s="333">
        <v>244.83</v>
      </c>
    </row>
    <row r="2093" spans="1:4" outlineLevel="1">
      <c r="A2093" s="330">
        <v>13001011</v>
      </c>
      <c r="B2093" s="331" t="s">
        <v>12056</v>
      </c>
      <c r="C2093" s="332" t="s">
        <v>18</v>
      </c>
      <c r="D2093" s="333">
        <v>177.96</v>
      </c>
    </row>
    <row r="2094" spans="1:4" outlineLevel="1">
      <c r="A2094" s="330">
        <v>13001014</v>
      </c>
      <c r="B2094" s="331" t="s">
        <v>12119</v>
      </c>
      <c r="C2094" s="332" t="s">
        <v>18</v>
      </c>
      <c r="D2094" s="333">
        <v>548.82000000000005</v>
      </c>
    </row>
    <row r="2095" spans="1:4">
      <c r="A2095" s="330">
        <v>13001015</v>
      </c>
      <c r="B2095" s="331" t="s">
        <v>13512</v>
      </c>
      <c r="C2095" s="332" t="s">
        <v>18</v>
      </c>
      <c r="D2095" s="333">
        <v>582.79999999999995</v>
      </c>
    </row>
    <row r="2096" spans="1:4" outlineLevel="1">
      <c r="A2096" s="330">
        <v>13001017</v>
      </c>
      <c r="B2096" s="331" t="s">
        <v>13513</v>
      </c>
      <c r="C2096" s="332" t="s">
        <v>18</v>
      </c>
      <c r="D2096" s="333">
        <v>1078.74</v>
      </c>
    </row>
    <row r="2097" spans="1:4">
      <c r="A2097" s="330">
        <v>13001018</v>
      </c>
      <c r="B2097" s="331" t="s">
        <v>13514</v>
      </c>
      <c r="C2097" s="332" t="s">
        <v>18</v>
      </c>
      <c r="D2097" s="333">
        <v>1289.3599999999999</v>
      </c>
    </row>
    <row r="2098" spans="1:4" outlineLevel="1">
      <c r="A2098" s="330">
        <v>13001019</v>
      </c>
      <c r="B2098" s="331" t="s">
        <v>13515</v>
      </c>
      <c r="C2098" s="332" t="s">
        <v>18</v>
      </c>
      <c r="D2098" s="333">
        <v>485.13</v>
      </c>
    </row>
    <row r="2099" spans="1:4" outlineLevel="1">
      <c r="A2099" s="330">
        <v>13001020</v>
      </c>
      <c r="B2099" s="331" t="s">
        <v>13516</v>
      </c>
      <c r="C2099" s="332" t="s">
        <v>18</v>
      </c>
      <c r="D2099" s="333">
        <v>523.95000000000005</v>
      </c>
    </row>
    <row r="2100" spans="1:4">
      <c r="A2100" s="330">
        <v>13002000</v>
      </c>
      <c r="B2100" s="331" t="s">
        <v>13517</v>
      </c>
      <c r="C2100" s="332" t="s">
        <v>12031</v>
      </c>
      <c r="D2100" s="333" t="s">
        <v>12031</v>
      </c>
    </row>
    <row r="2101" spans="1:4" outlineLevel="1">
      <c r="A2101" s="330">
        <v>13002001</v>
      </c>
      <c r="B2101" s="331" t="s">
        <v>13518</v>
      </c>
      <c r="C2101" s="332" t="s">
        <v>16</v>
      </c>
      <c r="D2101" s="333">
        <v>63.7</v>
      </c>
    </row>
    <row r="2102" spans="1:4">
      <c r="A2102" s="330">
        <v>13002002</v>
      </c>
      <c r="B2102" s="331" t="s">
        <v>13519</v>
      </c>
      <c r="C2102" s="332" t="s">
        <v>16</v>
      </c>
      <c r="D2102" s="333">
        <v>66.77</v>
      </c>
    </row>
    <row r="2103" spans="1:4" outlineLevel="1">
      <c r="A2103" s="330">
        <v>13002003</v>
      </c>
      <c r="B2103" s="331" t="s">
        <v>13520</v>
      </c>
      <c r="C2103" s="332" t="s">
        <v>16</v>
      </c>
      <c r="D2103" s="333">
        <v>71.92</v>
      </c>
    </row>
    <row r="2104" spans="1:4" outlineLevel="1">
      <c r="A2104" s="330">
        <v>13002004</v>
      </c>
      <c r="B2104" s="331" t="s">
        <v>132</v>
      </c>
      <c r="C2104" s="332" t="s">
        <v>16</v>
      </c>
      <c r="D2104" s="333">
        <v>6.16</v>
      </c>
    </row>
    <row r="2105" spans="1:4">
      <c r="A2105" s="330">
        <v>13002005</v>
      </c>
      <c r="B2105" s="331" t="s">
        <v>29787</v>
      </c>
      <c r="C2105" s="332" t="s">
        <v>16</v>
      </c>
      <c r="D2105" s="333">
        <v>186.23</v>
      </c>
    </row>
    <row r="2106" spans="1:4" ht="23.25" outlineLevel="1">
      <c r="A2106" s="330">
        <v>13002006</v>
      </c>
      <c r="B2106" s="331" t="s">
        <v>21667</v>
      </c>
      <c r="C2106" s="332" t="s">
        <v>16</v>
      </c>
      <c r="D2106" s="333">
        <v>59.85</v>
      </c>
    </row>
    <row r="2107" spans="1:4">
      <c r="A2107" s="330">
        <v>13002007</v>
      </c>
      <c r="B2107" s="331" t="s">
        <v>29788</v>
      </c>
      <c r="C2107" s="332" t="s">
        <v>16</v>
      </c>
      <c r="D2107" s="333">
        <v>171.68</v>
      </c>
    </row>
    <row r="2108" spans="1:4" outlineLevel="1">
      <c r="A2108" s="330">
        <v>13002008</v>
      </c>
      <c r="B2108" s="331" t="s">
        <v>29789</v>
      </c>
      <c r="C2108" s="332" t="s">
        <v>16</v>
      </c>
      <c r="D2108" s="333">
        <v>156.46</v>
      </c>
    </row>
    <row r="2109" spans="1:4" ht="23.25">
      <c r="A2109" s="330">
        <v>13002009</v>
      </c>
      <c r="B2109" s="331" t="s">
        <v>13521</v>
      </c>
      <c r="C2109" s="332" t="s">
        <v>16</v>
      </c>
      <c r="D2109" s="333">
        <v>61.91</v>
      </c>
    </row>
    <row r="2110" spans="1:4" ht="23.25" outlineLevel="1">
      <c r="A2110" s="330">
        <v>13002010</v>
      </c>
      <c r="B2110" s="331" t="s">
        <v>13522</v>
      </c>
      <c r="C2110" s="332" t="s">
        <v>16</v>
      </c>
      <c r="D2110" s="333">
        <v>55.8</v>
      </c>
    </row>
    <row r="2111" spans="1:4">
      <c r="A2111" s="330">
        <v>13002011</v>
      </c>
      <c r="B2111" s="331" t="s">
        <v>13523</v>
      </c>
      <c r="C2111" s="332" t="s">
        <v>16</v>
      </c>
      <c r="D2111" s="333">
        <v>72.75</v>
      </c>
    </row>
    <row r="2112" spans="1:4" outlineLevel="1">
      <c r="A2112" s="330">
        <v>13002013</v>
      </c>
      <c r="B2112" s="331" t="s">
        <v>21668</v>
      </c>
      <c r="C2112" s="332" t="s">
        <v>16</v>
      </c>
      <c r="D2112" s="333">
        <v>41.8</v>
      </c>
    </row>
    <row r="2113" spans="1:4" ht="23.25">
      <c r="A2113" s="330">
        <v>13002037</v>
      </c>
      <c r="B2113" s="331" t="s">
        <v>13524</v>
      </c>
      <c r="C2113" s="332" t="s">
        <v>16</v>
      </c>
      <c r="D2113" s="333">
        <v>228.92</v>
      </c>
    </row>
    <row r="2114" spans="1:4" ht="23.25" outlineLevel="1">
      <c r="A2114" s="330">
        <v>13002038</v>
      </c>
      <c r="B2114" s="331" t="s">
        <v>13525</v>
      </c>
      <c r="C2114" s="332" t="s">
        <v>16</v>
      </c>
      <c r="D2114" s="333">
        <v>297.79000000000002</v>
      </c>
    </row>
    <row r="2115" spans="1:4" ht="23.25">
      <c r="A2115" s="330">
        <v>13002039</v>
      </c>
      <c r="B2115" s="331" t="s">
        <v>21365</v>
      </c>
      <c r="C2115" s="332" t="s">
        <v>16</v>
      </c>
      <c r="D2115" s="333">
        <v>233.48</v>
      </c>
    </row>
    <row r="2116" spans="1:4" outlineLevel="1">
      <c r="A2116" s="330">
        <v>13002040</v>
      </c>
      <c r="B2116" s="331" t="s">
        <v>13526</v>
      </c>
      <c r="C2116" s="332" t="s">
        <v>16</v>
      </c>
      <c r="D2116" s="333">
        <v>165</v>
      </c>
    </row>
    <row r="2117" spans="1:4" ht="23.25">
      <c r="A2117" s="330">
        <v>13002042</v>
      </c>
      <c r="B2117" s="331" t="s">
        <v>21366</v>
      </c>
      <c r="C2117" s="332" t="s">
        <v>16</v>
      </c>
      <c r="D2117" s="333">
        <v>100.69</v>
      </c>
    </row>
    <row r="2118" spans="1:4" ht="23.25" outlineLevel="1">
      <c r="A2118" s="330">
        <v>13002043</v>
      </c>
      <c r="B2118" s="331" t="s">
        <v>21669</v>
      </c>
      <c r="C2118" s="332" t="s">
        <v>16</v>
      </c>
      <c r="D2118" s="333">
        <v>233.57</v>
      </c>
    </row>
    <row r="2119" spans="1:4" ht="23.25">
      <c r="A2119" s="330">
        <v>13002044</v>
      </c>
      <c r="B2119" s="331" t="s">
        <v>21670</v>
      </c>
      <c r="C2119" s="332" t="s">
        <v>16</v>
      </c>
      <c r="D2119" s="333">
        <v>473.52</v>
      </c>
    </row>
    <row r="2120" spans="1:4" outlineLevel="1">
      <c r="A2120" s="330">
        <v>13002046</v>
      </c>
      <c r="B2120" s="331" t="s">
        <v>21671</v>
      </c>
      <c r="C2120" s="332" t="s">
        <v>16</v>
      </c>
      <c r="D2120" s="333">
        <v>151.04</v>
      </c>
    </row>
    <row r="2121" spans="1:4" outlineLevel="1">
      <c r="A2121" s="330">
        <v>13002047</v>
      </c>
      <c r="B2121" s="331" t="s">
        <v>21672</v>
      </c>
      <c r="C2121" s="332" t="s">
        <v>16</v>
      </c>
      <c r="D2121" s="333">
        <v>166.78</v>
      </c>
    </row>
    <row r="2122" spans="1:4" ht="23.25">
      <c r="A2122" s="330">
        <v>13002054</v>
      </c>
      <c r="B2122" s="331" t="s">
        <v>21673</v>
      </c>
      <c r="C2122" s="332" t="s">
        <v>16</v>
      </c>
      <c r="D2122" s="333">
        <v>234.76</v>
      </c>
    </row>
    <row r="2123" spans="1:4" outlineLevel="1">
      <c r="A2123" s="330">
        <v>13002058</v>
      </c>
      <c r="B2123" s="331" t="s">
        <v>13527</v>
      </c>
      <c r="C2123" s="332" t="s">
        <v>16</v>
      </c>
      <c r="D2123" s="333">
        <v>524.11</v>
      </c>
    </row>
    <row r="2124" spans="1:4" outlineLevel="1">
      <c r="A2124" s="330">
        <v>13002060</v>
      </c>
      <c r="B2124" s="331" t="s">
        <v>13528</v>
      </c>
      <c r="C2124" s="332" t="s">
        <v>16</v>
      </c>
      <c r="D2124" s="333">
        <v>462.1</v>
      </c>
    </row>
    <row r="2125" spans="1:4" outlineLevel="1">
      <c r="A2125" s="330">
        <v>13002062</v>
      </c>
      <c r="B2125" s="331" t="s">
        <v>13529</v>
      </c>
      <c r="C2125" s="332" t="s">
        <v>16</v>
      </c>
      <c r="D2125" s="333">
        <v>540.61</v>
      </c>
    </row>
    <row r="2126" spans="1:4">
      <c r="A2126" s="330">
        <v>13002063</v>
      </c>
      <c r="B2126" s="331" t="s">
        <v>21674</v>
      </c>
      <c r="C2126" s="332" t="s">
        <v>16</v>
      </c>
      <c r="D2126" s="333">
        <v>84.5</v>
      </c>
    </row>
    <row r="2127" spans="1:4" ht="23.25" outlineLevel="1">
      <c r="A2127" s="330">
        <v>13002072</v>
      </c>
      <c r="B2127" s="331" t="s">
        <v>13530</v>
      </c>
      <c r="C2127" s="332" t="s">
        <v>16</v>
      </c>
      <c r="D2127" s="333">
        <v>577.49</v>
      </c>
    </row>
    <row r="2128" spans="1:4" ht="23.25" outlineLevel="1">
      <c r="A2128" s="330">
        <v>13002073</v>
      </c>
      <c r="B2128" s="331" t="s">
        <v>13531</v>
      </c>
      <c r="C2128" s="332" t="s">
        <v>16</v>
      </c>
      <c r="D2128" s="333">
        <v>580.57000000000005</v>
      </c>
    </row>
    <row r="2129" spans="1:4" ht="23.25">
      <c r="A2129" s="330">
        <v>13002074</v>
      </c>
      <c r="B2129" s="331" t="s">
        <v>21367</v>
      </c>
      <c r="C2129" s="332" t="s">
        <v>16</v>
      </c>
      <c r="D2129" s="333">
        <v>576.09</v>
      </c>
    </row>
    <row r="2130" spans="1:4" ht="23.25" outlineLevel="1">
      <c r="A2130" s="330">
        <v>13002087</v>
      </c>
      <c r="B2130" s="331" t="s">
        <v>13532</v>
      </c>
      <c r="C2130" s="332" t="s">
        <v>16</v>
      </c>
      <c r="D2130" s="333">
        <v>170.93</v>
      </c>
    </row>
    <row r="2131" spans="1:4" ht="23.25" outlineLevel="1">
      <c r="A2131" s="330">
        <v>13002088</v>
      </c>
      <c r="B2131" s="331" t="s">
        <v>13533</v>
      </c>
      <c r="C2131" s="332" t="s">
        <v>16</v>
      </c>
      <c r="D2131" s="333">
        <v>261.43</v>
      </c>
    </row>
    <row r="2132" spans="1:4" outlineLevel="1">
      <c r="A2132" s="330">
        <v>13002090</v>
      </c>
      <c r="B2132" s="331" t="s">
        <v>13534</v>
      </c>
      <c r="C2132" s="332" t="s">
        <v>16</v>
      </c>
      <c r="D2132" s="333">
        <v>160.01</v>
      </c>
    </row>
    <row r="2133" spans="1:4" ht="23.25">
      <c r="A2133" s="330">
        <v>13002091</v>
      </c>
      <c r="B2133" s="331" t="s">
        <v>13535</v>
      </c>
      <c r="C2133" s="332" t="s">
        <v>16</v>
      </c>
      <c r="D2133" s="333">
        <v>143.02000000000001</v>
      </c>
    </row>
    <row r="2134" spans="1:4" ht="23.25" outlineLevel="1">
      <c r="A2134" s="330">
        <v>13002092</v>
      </c>
      <c r="B2134" s="331" t="s">
        <v>29790</v>
      </c>
      <c r="C2134" s="332" t="s">
        <v>16</v>
      </c>
      <c r="D2134" s="333">
        <v>274.26</v>
      </c>
    </row>
    <row r="2135" spans="1:4" ht="23.25">
      <c r="A2135" s="330">
        <v>13002093</v>
      </c>
      <c r="B2135" s="331" t="s">
        <v>29791</v>
      </c>
      <c r="C2135" s="332" t="s">
        <v>16</v>
      </c>
      <c r="D2135" s="333">
        <v>323.63</v>
      </c>
    </row>
    <row r="2136" spans="1:4" ht="23.25" outlineLevel="1">
      <c r="A2136" s="330">
        <v>13002101</v>
      </c>
      <c r="B2136" s="331" t="s">
        <v>29792</v>
      </c>
      <c r="C2136" s="332" t="s">
        <v>16</v>
      </c>
      <c r="D2136" s="333">
        <v>36.97</v>
      </c>
    </row>
    <row r="2137" spans="1:4">
      <c r="A2137" s="330">
        <v>13002102</v>
      </c>
      <c r="B2137" s="331" t="s">
        <v>21368</v>
      </c>
      <c r="C2137" s="332" t="s">
        <v>16</v>
      </c>
      <c r="D2137" s="333">
        <v>41.8</v>
      </c>
    </row>
    <row r="2138" spans="1:4" outlineLevel="1">
      <c r="A2138" s="330">
        <v>13002103</v>
      </c>
      <c r="B2138" s="331" t="s">
        <v>21369</v>
      </c>
      <c r="C2138" s="332" t="s">
        <v>16</v>
      </c>
      <c r="D2138" s="333">
        <v>41.8</v>
      </c>
    </row>
    <row r="2139" spans="1:4">
      <c r="A2139" s="330">
        <v>13003000</v>
      </c>
      <c r="B2139" s="331" t="s">
        <v>13536</v>
      </c>
      <c r="C2139" s="332" t="s">
        <v>12031</v>
      </c>
      <c r="D2139" s="333" t="s">
        <v>12031</v>
      </c>
    </row>
    <row r="2140" spans="1:4" outlineLevel="1">
      <c r="A2140" s="330">
        <v>13003002</v>
      </c>
      <c r="B2140" s="331" t="s">
        <v>21675</v>
      </c>
      <c r="C2140" s="332" t="s">
        <v>13</v>
      </c>
      <c r="D2140" s="333">
        <v>12.4</v>
      </c>
    </row>
    <row r="2141" spans="1:4">
      <c r="A2141" s="330">
        <v>13003004</v>
      </c>
      <c r="B2141" s="331" t="s">
        <v>21676</v>
      </c>
      <c r="C2141" s="332" t="s">
        <v>13</v>
      </c>
      <c r="D2141" s="333">
        <v>100.09</v>
      </c>
    </row>
    <row r="2142" spans="1:4" outlineLevel="1">
      <c r="A2142" s="330">
        <v>13003005</v>
      </c>
      <c r="B2142" s="331" t="s">
        <v>21677</v>
      </c>
      <c r="C2142" s="332" t="s">
        <v>13</v>
      </c>
      <c r="D2142" s="333">
        <v>83.16</v>
      </c>
    </row>
    <row r="2143" spans="1:4">
      <c r="A2143" s="330">
        <v>13003007</v>
      </c>
      <c r="B2143" s="331" t="s">
        <v>21678</v>
      </c>
      <c r="C2143" s="332" t="s">
        <v>13</v>
      </c>
      <c r="D2143" s="333">
        <v>81.95</v>
      </c>
    </row>
    <row r="2144" spans="1:4" outlineLevel="1">
      <c r="A2144" s="330">
        <v>13003009</v>
      </c>
      <c r="B2144" s="331" t="s">
        <v>13537</v>
      </c>
      <c r="C2144" s="332" t="s">
        <v>13</v>
      </c>
      <c r="D2144" s="333">
        <v>26.58</v>
      </c>
    </row>
    <row r="2145" spans="1:4">
      <c r="A2145" s="330">
        <v>13003027</v>
      </c>
      <c r="B2145" s="331" t="s">
        <v>29793</v>
      </c>
      <c r="C2145" s="332" t="s">
        <v>13</v>
      </c>
      <c r="D2145" s="333">
        <v>57.55</v>
      </c>
    </row>
    <row r="2146" spans="1:4" outlineLevel="1">
      <c r="A2146" s="330">
        <v>13003031</v>
      </c>
      <c r="B2146" s="331" t="s">
        <v>13538</v>
      </c>
      <c r="C2146" s="332" t="s">
        <v>13</v>
      </c>
      <c r="D2146" s="333">
        <v>36.32</v>
      </c>
    </row>
    <row r="2147" spans="1:4">
      <c r="A2147" s="330">
        <v>13003035</v>
      </c>
      <c r="B2147" s="331" t="s">
        <v>21679</v>
      </c>
      <c r="C2147" s="332" t="s">
        <v>13</v>
      </c>
      <c r="D2147" s="333">
        <v>40.74</v>
      </c>
    </row>
    <row r="2148" spans="1:4" outlineLevel="1">
      <c r="A2148" s="330">
        <v>13003036</v>
      </c>
      <c r="B2148" s="331" t="s">
        <v>29794</v>
      </c>
      <c r="C2148" s="332" t="s">
        <v>13</v>
      </c>
      <c r="D2148" s="333">
        <v>87.27</v>
      </c>
    </row>
    <row r="2149" spans="1:4" outlineLevel="1">
      <c r="A2149" s="330">
        <v>13003040</v>
      </c>
      <c r="B2149" s="331" t="s">
        <v>13539</v>
      </c>
      <c r="C2149" s="332" t="s">
        <v>13</v>
      </c>
      <c r="D2149" s="333">
        <v>19.46</v>
      </c>
    </row>
    <row r="2150" spans="1:4" outlineLevel="1">
      <c r="A2150" s="330">
        <v>13003065</v>
      </c>
      <c r="B2150" s="331" t="s">
        <v>13540</v>
      </c>
      <c r="C2150" s="332" t="s">
        <v>13</v>
      </c>
      <c r="D2150" s="333">
        <v>51.64</v>
      </c>
    </row>
    <row r="2151" spans="1:4">
      <c r="A2151" s="330">
        <v>13003067</v>
      </c>
      <c r="B2151" s="331" t="s">
        <v>13541</v>
      </c>
      <c r="C2151" s="332" t="s">
        <v>13</v>
      </c>
      <c r="D2151" s="333">
        <v>127.45</v>
      </c>
    </row>
    <row r="2152" spans="1:4" outlineLevel="1">
      <c r="A2152" s="330">
        <v>13003069</v>
      </c>
      <c r="B2152" s="331" t="s">
        <v>13542</v>
      </c>
      <c r="C2152" s="332" t="s">
        <v>13</v>
      </c>
      <c r="D2152" s="333">
        <v>106.1</v>
      </c>
    </row>
    <row r="2153" spans="1:4" ht="23.25" outlineLevel="1">
      <c r="A2153" s="330">
        <v>13003085</v>
      </c>
      <c r="B2153" s="331" t="s">
        <v>13543</v>
      </c>
      <c r="C2153" s="332" t="s">
        <v>13</v>
      </c>
      <c r="D2153" s="333">
        <v>141.4</v>
      </c>
    </row>
    <row r="2154" spans="1:4" outlineLevel="1">
      <c r="A2154" s="330">
        <v>13003087</v>
      </c>
      <c r="B2154" s="331" t="s">
        <v>13544</v>
      </c>
      <c r="C2154" s="332" t="s">
        <v>13</v>
      </c>
      <c r="D2154" s="333">
        <v>196.55</v>
      </c>
    </row>
    <row r="2155" spans="1:4" ht="23.25">
      <c r="A2155" s="330">
        <v>13003094</v>
      </c>
      <c r="B2155" s="331" t="s">
        <v>13545</v>
      </c>
      <c r="C2155" s="332" t="s">
        <v>13</v>
      </c>
      <c r="D2155" s="333">
        <v>14.18</v>
      </c>
    </row>
    <row r="2156" spans="1:4" outlineLevel="1">
      <c r="A2156" s="330">
        <v>13004000</v>
      </c>
      <c r="B2156" s="331" t="s">
        <v>13546</v>
      </c>
      <c r="C2156" s="332" t="s">
        <v>12031</v>
      </c>
      <c r="D2156" s="333" t="s">
        <v>12031</v>
      </c>
    </row>
    <row r="2157" spans="1:4" outlineLevel="1">
      <c r="A2157" s="330">
        <v>13004005</v>
      </c>
      <c r="B2157" s="331" t="s">
        <v>21680</v>
      </c>
      <c r="C2157" s="332" t="s">
        <v>13</v>
      </c>
      <c r="D2157" s="333">
        <v>103.39</v>
      </c>
    </row>
    <row r="2158" spans="1:4" outlineLevel="1">
      <c r="A2158" s="330">
        <v>13004006</v>
      </c>
      <c r="B2158" s="331" t="s">
        <v>21681</v>
      </c>
      <c r="C2158" s="332" t="s">
        <v>13</v>
      </c>
      <c r="D2158" s="333">
        <v>112.88</v>
      </c>
    </row>
    <row r="2159" spans="1:4">
      <c r="A2159" s="330">
        <v>13050000</v>
      </c>
      <c r="B2159" s="331" t="s">
        <v>12139</v>
      </c>
      <c r="C2159" s="332" t="s">
        <v>12031</v>
      </c>
      <c r="D2159" s="333" t="s">
        <v>12031</v>
      </c>
    </row>
    <row r="2160" spans="1:4" outlineLevel="1">
      <c r="A2160" s="330">
        <v>13050001</v>
      </c>
      <c r="B2160" s="331" t="s">
        <v>13547</v>
      </c>
      <c r="C2160" s="332" t="s">
        <v>18</v>
      </c>
      <c r="D2160" s="333">
        <v>358.57</v>
      </c>
    </row>
    <row r="2161" spans="1:4" ht="23.25" outlineLevel="1">
      <c r="A2161" s="330">
        <v>13050005</v>
      </c>
      <c r="B2161" s="331" t="s">
        <v>13548</v>
      </c>
      <c r="C2161" s="332" t="s">
        <v>16</v>
      </c>
      <c r="D2161" s="333">
        <v>41.37</v>
      </c>
    </row>
    <row r="2162" spans="1:4" ht="23.25" outlineLevel="1">
      <c r="A2162" s="330">
        <v>13050010</v>
      </c>
      <c r="B2162" s="331" t="s">
        <v>13549</v>
      </c>
      <c r="C2162" s="332" t="s">
        <v>16</v>
      </c>
      <c r="D2162" s="333">
        <v>27.58</v>
      </c>
    </row>
    <row r="2163" spans="1:4">
      <c r="A2163" s="330">
        <v>13050012</v>
      </c>
      <c r="B2163" s="331" t="s">
        <v>13550</v>
      </c>
      <c r="C2163" s="332" t="s">
        <v>16</v>
      </c>
      <c r="D2163" s="333">
        <v>27.58</v>
      </c>
    </row>
    <row r="2164" spans="1:4" outlineLevel="1">
      <c r="A2164" s="330">
        <v>13050014</v>
      </c>
      <c r="B2164" s="331" t="s">
        <v>13551</v>
      </c>
      <c r="C2164" s="332" t="s">
        <v>16</v>
      </c>
      <c r="D2164" s="333">
        <v>33.1</v>
      </c>
    </row>
    <row r="2165" spans="1:4" ht="23.25" outlineLevel="1">
      <c r="A2165" s="330">
        <v>13050020</v>
      </c>
      <c r="B2165" s="331" t="s">
        <v>13552</v>
      </c>
      <c r="C2165" s="332" t="s">
        <v>16</v>
      </c>
      <c r="D2165" s="333">
        <v>24.82</v>
      </c>
    </row>
    <row r="2166" spans="1:4" ht="23.25">
      <c r="A2166" s="330">
        <v>13050030</v>
      </c>
      <c r="B2166" s="331" t="s">
        <v>13553</v>
      </c>
      <c r="C2166" s="332" t="s">
        <v>13</v>
      </c>
      <c r="D2166" s="333">
        <v>3.59</v>
      </c>
    </row>
    <row r="2167" spans="1:4" ht="23.25" outlineLevel="1">
      <c r="A2167" s="330">
        <v>13050040</v>
      </c>
      <c r="B2167" s="331" t="s">
        <v>13554</v>
      </c>
      <c r="C2167" s="332" t="s">
        <v>13</v>
      </c>
      <c r="D2167" s="333">
        <v>11.03</v>
      </c>
    </row>
    <row r="2168" spans="1:4" ht="23.25" outlineLevel="1">
      <c r="A2168" s="330">
        <v>13050101</v>
      </c>
      <c r="B2168" s="331" t="s">
        <v>31192</v>
      </c>
      <c r="C2168" s="332" t="s">
        <v>16</v>
      </c>
      <c r="D2168" s="333">
        <v>12.92</v>
      </c>
    </row>
    <row r="2169" spans="1:4">
      <c r="A2169" s="330">
        <v>13060000</v>
      </c>
      <c r="B2169" s="331" t="s">
        <v>8165</v>
      </c>
      <c r="C2169" s="332" t="s">
        <v>12031</v>
      </c>
      <c r="D2169" s="333" t="s">
        <v>12031</v>
      </c>
    </row>
    <row r="2170" spans="1:4" outlineLevel="1">
      <c r="A2170" s="330">
        <v>13060002</v>
      </c>
      <c r="B2170" s="331" t="s">
        <v>13490</v>
      </c>
      <c r="C2170" s="332" t="s">
        <v>16</v>
      </c>
      <c r="D2170" s="333">
        <v>38.619999999999997</v>
      </c>
    </row>
    <row r="2171" spans="1:4" outlineLevel="1">
      <c r="A2171" s="330">
        <v>13060010</v>
      </c>
      <c r="B2171" s="331" t="s">
        <v>13555</v>
      </c>
      <c r="C2171" s="332" t="s">
        <v>16</v>
      </c>
      <c r="D2171" s="333">
        <v>41.37</v>
      </c>
    </row>
    <row r="2172" spans="1:4">
      <c r="A2172" s="330">
        <v>13060012</v>
      </c>
      <c r="B2172" s="331" t="s">
        <v>13556</v>
      </c>
      <c r="C2172" s="332" t="s">
        <v>16</v>
      </c>
      <c r="D2172" s="333">
        <v>40.54</v>
      </c>
    </row>
    <row r="2173" spans="1:4" outlineLevel="1">
      <c r="A2173" s="330">
        <v>13060014</v>
      </c>
      <c r="B2173" s="331" t="s">
        <v>13557</v>
      </c>
      <c r="C2173" s="332" t="s">
        <v>16</v>
      </c>
      <c r="D2173" s="333">
        <v>48.65</v>
      </c>
    </row>
    <row r="2174" spans="1:4" outlineLevel="1">
      <c r="A2174" s="330">
        <v>13060020</v>
      </c>
      <c r="B2174" s="331" t="s">
        <v>13558</v>
      </c>
      <c r="C2174" s="332" t="s">
        <v>16</v>
      </c>
      <c r="D2174" s="333">
        <v>39.24</v>
      </c>
    </row>
    <row r="2175" spans="1:4" outlineLevel="1">
      <c r="A2175" s="330">
        <v>13060030</v>
      </c>
      <c r="B2175" s="331" t="s">
        <v>13559</v>
      </c>
      <c r="C2175" s="332" t="s">
        <v>13</v>
      </c>
      <c r="D2175" s="333">
        <v>6.9</v>
      </c>
    </row>
    <row r="2176" spans="1:4">
      <c r="A2176" s="330">
        <v>13070000</v>
      </c>
      <c r="B2176" s="331" t="s">
        <v>12215</v>
      </c>
      <c r="C2176" s="332" t="s">
        <v>12031</v>
      </c>
      <c r="D2176" s="333" t="s">
        <v>12031</v>
      </c>
    </row>
    <row r="2177" spans="1:4" outlineLevel="1">
      <c r="A2177" s="330">
        <v>13070010</v>
      </c>
      <c r="B2177" s="331" t="s">
        <v>13560</v>
      </c>
      <c r="C2177" s="332" t="s">
        <v>16</v>
      </c>
      <c r="D2177" s="333">
        <v>116.14</v>
      </c>
    </row>
    <row r="2178" spans="1:4" outlineLevel="1">
      <c r="A2178" s="330">
        <v>13070012</v>
      </c>
      <c r="B2178" s="331" t="s">
        <v>13561</v>
      </c>
      <c r="C2178" s="332" t="s">
        <v>16</v>
      </c>
      <c r="D2178" s="333">
        <v>30.89</v>
      </c>
    </row>
    <row r="2179" spans="1:4">
      <c r="A2179" s="330">
        <v>13070014</v>
      </c>
      <c r="B2179" s="331" t="s">
        <v>13562</v>
      </c>
      <c r="C2179" s="332" t="s">
        <v>16</v>
      </c>
      <c r="D2179" s="333">
        <v>87.46</v>
      </c>
    </row>
    <row r="2180" spans="1:4" outlineLevel="1">
      <c r="A2180" s="330">
        <v>13070020</v>
      </c>
      <c r="B2180" s="331" t="s">
        <v>13563</v>
      </c>
      <c r="C2180" s="332" t="s">
        <v>16</v>
      </c>
      <c r="D2180" s="333">
        <v>16.899999999999999</v>
      </c>
    </row>
    <row r="2181" spans="1:4" outlineLevel="1">
      <c r="A2181" s="330">
        <v>13070030</v>
      </c>
      <c r="B2181" s="331" t="s">
        <v>13564</v>
      </c>
      <c r="C2181" s="332" t="s">
        <v>13</v>
      </c>
      <c r="D2181" s="333">
        <v>25.94</v>
      </c>
    </row>
    <row r="2182" spans="1:4">
      <c r="A2182" s="330">
        <v>13080000</v>
      </c>
      <c r="B2182" s="331" t="s">
        <v>12246</v>
      </c>
      <c r="C2182" s="332" t="s">
        <v>12031</v>
      </c>
      <c r="D2182" s="333" t="s">
        <v>12031</v>
      </c>
    </row>
    <row r="2183" spans="1:4" outlineLevel="1">
      <c r="A2183" s="330">
        <v>13080015</v>
      </c>
      <c r="B2183" s="331" t="s">
        <v>13565</v>
      </c>
      <c r="C2183" s="332" t="s">
        <v>16</v>
      </c>
      <c r="D2183" s="333">
        <v>428.63</v>
      </c>
    </row>
    <row r="2184" spans="1:4" outlineLevel="1">
      <c r="A2184" s="330">
        <v>13080016</v>
      </c>
      <c r="B2184" s="331" t="s">
        <v>13566</v>
      </c>
      <c r="C2184" s="332" t="s">
        <v>16</v>
      </c>
      <c r="D2184" s="333">
        <v>38.42</v>
      </c>
    </row>
    <row r="2185" spans="1:4">
      <c r="A2185" s="330">
        <v>13080017</v>
      </c>
      <c r="B2185" s="331" t="s">
        <v>13567</v>
      </c>
      <c r="C2185" s="332" t="s">
        <v>16</v>
      </c>
      <c r="D2185" s="333">
        <v>9.02</v>
      </c>
    </row>
    <row r="2186" spans="1:4" outlineLevel="1">
      <c r="A2186" s="330">
        <v>13080018</v>
      </c>
      <c r="B2186" s="331" t="s">
        <v>239</v>
      </c>
      <c r="C2186" s="332" t="s">
        <v>16</v>
      </c>
      <c r="D2186" s="333">
        <v>545.30999999999995</v>
      </c>
    </row>
    <row r="2187" spans="1:4" outlineLevel="1">
      <c r="A2187" s="330">
        <v>13080041</v>
      </c>
      <c r="B2187" s="331" t="s">
        <v>13568</v>
      </c>
      <c r="C2187" s="332" t="s">
        <v>13</v>
      </c>
      <c r="D2187" s="333">
        <v>28.46</v>
      </c>
    </row>
    <row r="2188" spans="1:4">
      <c r="A2188" s="330">
        <v>13080061</v>
      </c>
      <c r="B2188" s="331" t="s">
        <v>13569</v>
      </c>
      <c r="C2188" s="332" t="s">
        <v>16</v>
      </c>
      <c r="D2188" s="333">
        <v>7.23</v>
      </c>
    </row>
    <row r="2189" spans="1:4" outlineLevel="1">
      <c r="A2189" s="330">
        <v>13080062</v>
      </c>
      <c r="B2189" s="331" t="s">
        <v>13570</v>
      </c>
      <c r="C2189" s="332" t="s">
        <v>16</v>
      </c>
      <c r="D2189" s="333">
        <v>7.23</v>
      </c>
    </row>
    <row r="2190" spans="1:4" outlineLevel="1">
      <c r="A2190" s="330">
        <v>13080070</v>
      </c>
      <c r="B2190" s="331" t="s">
        <v>13571</v>
      </c>
      <c r="C2190" s="332" t="s">
        <v>16</v>
      </c>
      <c r="D2190" s="333">
        <v>33.56</v>
      </c>
    </row>
    <row r="2191" spans="1:4">
      <c r="A2191" s="330">
        <v>13080071</v>
      </c>
      <c r="B2191" s="331" t="s">
        <v>13572</v>
      </c>
      <c r="C2191" s="332" t="s">
        <v>16</v>
      </c>
      <c r="D2191" s="333">
        <v>55.33</v>
      </c>
    </row>
    <row r="2192" spans="1:4" outlineLevel="1">
      <c r="A2192" s="330">
        <v>13080072</v>
      </c>
      <c r="B2192" s="331" t="s">
        <v>13573</v>
      </c>
      <c r="C2192" s="332" t="s">
        <v>16</v>
      </c>
      <c r="D2192" s="333">
        <v>56.86</v>
      </c>
    </row>
    <row r="2193" spans="1:4" outlineLevel="1">
      <c r="A2193" s="330">
        <v>13080073</v>
      </c>
      <c r="B2193" s="331" t="s">
        <v>13574</v>
      </c>
      <c r="C2193" s="332" t="s">
        <v>13</v>
      </c>
      <c r="D2193" s="333">
        <v>17.37</v>
      </c>
    </row>
    <row r="2194" spans="1:4" outlineLevel="1">
      <c r="A2194" s="330">
        <v>13080074</v>
      </c>
      <c r="B2194" s="331" t="s">
        <v>13575</v>
      </c>
      <c r="C2194" s="332" t="s">
        <v>13</v>
      </c>
      <c r="D2194" s="333">
        <v>28.63</v>
      </c>
    </row>
    <row r="2195" spans="1:4" outlineLevel="1">
      <c r="A2195" s="330">
        <v>13080075</v>
      </c>
      <c r="B2195" s="331" t="s">
        <v>13576</v>
      </c>
      <c r="C2195" s="332" t="s">
        <v>13</v>
      </c>
      <c r="D2195" s="333">
        <v>29.25</v>
      </c>
    </row>
    <row r="2196" spans="1:4" ht="23.25">
      <c r="A2196" s="330">
        <v>13080076</v>
      </c>
      <c r="B2196" s="331" t="s">
        <v>13577</v>
      </c>
      <c r="C2196" s="332" t="s">
        <v>16</v>
      </c>
      <c r="D2196" s="333">
        <v>35.01</v>
      </c>
    </row>
    <row r="2197" spans="1:4" ht="23.25" outlineLevel="1">
      <c r="A2197" s="330">
        <v>13102001</v>
      </c>
      <c r="B2197" s="331" t="s">
        <v>31193</v>
      </c>
      <c r="C2197" s="332" t="s">
        <v>16</v>
      </c>
      <c r="D2197" s="333">
        <v>507.98</v>
      </c>
    </row>
    <row r="2198" spans="1:4" ht="23.25" outlineLevel="1">
      <c r="A2198" s="330">
        <v>13102002</v>
      </c>
      <c r="B2198" s="331" t="s">
        <v>39616</v>
      </c>
      <c r="C2198" s="332" t="s">
        <v>16</v>
      </c>
      <c r="D2198" s="333">
        <v>562.51</v>
      </c>
    </row>
    <row r="2199" spans="1:4" ht="23.25" outlineLevel="1">
      <c r="A2199" s="330">
        <v>13102004</v>
      </c>
      <c r="B2199" s="331" t="s">
        <v>39617</v>
      </c>
      <c r="C2199" s="332" t="s">
        <v>16</v>
      </c>
      <c r="D2199" s="333">
        <v>469.14</v>
      </c>
    </row>
    <row r="2200" spans="1:4" ht="23.25" outlineLevel="1">
      <c r="A2200" s="330">
        <v>13102005</v>
      </c>
      <c r="B2200" s="331" t="s">
        <v>21370</v>
      </c>
      <c r="C2200" s="332" t="s">
        <v>16</v>
      </c>
      <c r="D2200" s="333">
        <v>30.7</v>
      </c>
    </row>
    <row r="2201" spans="1:4">
      <c r="A2201" s="326">
        <v>14000000</v>
      </c>
      <c r="B2201" s="327" t="s">
        <v>13578</v>
      </c>
      <c r="C2201" s="328"/>
      <c r="D2201" s="329"/>
    </row>
    <row r="2202" spans="1:4" outlineLevel="1">
      <c r="A2202" s="330">
        <v>14001000</v>
      </c>
      <c r="B2202" s="331" t="s">
        <v>13579</v>
      </c>
      <c r="C2202" s="332" t="s">
        <v>12031</v>
      </c>
      <c r="D2202" s="333" t="s">
        <v>12031</v>
      </c>
    </row>
    <row r="2203" spans="1:4" outlineLevel="1">
      <c r="A2203" s="330">
        <v>14001003</v>
      </c>
      <c r="B2203" s="331" t="s">
        <v>13580</v>
      </c>
      <c r="C2203" s="332" t="s">
        <v>16</v>
      </c>
      <c r="D2203" s="333">
        <v>181.3</v>
      </c>
    </row>
    <row r="2204" spans="1:4" outlineLevel="1">
      <c r="A2204" s="330">
        <v>14001004</v>
      </c>
      <c r="B2204" s="331" t="s">
        <v>13581</v>
      </c>
      <c r="C2204" s="332" t="s">
        <v>16</v>
      </c>
      <c r="D2204" s="333">
        <v>199.56</v>
      </c>
    </row>
    <row r="2205" spans="1:4" outlineLevel="1">
      <c r="A2205" s="330">
        <v>14001005</v>
      </c>
      <c r="B2205" s="331" t="s">
        <v>13582</v>
      </c>
      <c r="C2205" s="332" t="s">
        <v>16</v>
      </c>
      <c r="D2205" s="333">
        <v>193.46</v>
      </c>
    </row>
    <row r="2206" spans="1:4">
      <c r="A2206" s="330">
        <v>14001011</v>
      </c>
      <c r="B2206" s="331" t="s">
        <v>13583</v>
      </c>
      <c r="C2206" s="332" t="s">
        <v>16</v>
      </c>
      <c r="D2206" s="333">
        <v>163.4</v>
      </c>
    </row>
    <row r="2207" spans="1:4" outlineLevel="1">
      <c r="A2207" s="330">
        <v>14001030</v>
      </c>
      <c r="B2207" s="331" t="s">
        <v>13584</v>
      </c>
      <c r="C2207" s="332" t="s">
        <v>16</v>
      </c>
      <c r="D2207" s="333">
        <v>382.63</v>
      </c>
    </row>
    <row r="2208" spans="1:4" outlineLevel="1">
      <c r="A2208" s="330">
        <v>14001037</v>
      </c>
      <c r="B2208" s="331" t="s">
        <v>13585</v>
      </c>
      <c r="C2208" s="332" t="s">
        <v>16</v>
      </c>
      <c r="D2208" s="333">
        <v>645.79999999999995</v>
      </c>
    </row>
    <row r="2209" spans="1:4" outlineLevel="1">
      <c r="A2209" s="330">
        <v>14001050</v>
      </c>
      <c r="B2209" s="331" t="s">
        <v>13586</v>
      </c>
      <c r="C2209" s="332" t="s">
        <v>16</v>
      </c>
      <c r="D2209" s="333">
        <v>377.93</v>
      </c>
    </row>
    <row r="2210" spans="1:4" outlineLevel="1">
      <c r="A2210" s="330">
        <v>14001052</v>
      </c>
      <c r="B2210" s="331" t="s">
        <v>13587</v>
      </c>
      <c r="C2210" s="332" t="s">
        <v>16</v>
      </c>
      <c r="D2210" s="333">
        <v>429.45</v>
      </c>
    </row>
    <row r="2211" spans="1:4">
      <c r="A2211" s="330">
        <v>14001070</v>
      </c>
      <c r="B2211" s="331" t="s">
        <v>429</v>
      </c>
      <c r="C2211" s="332" t="s">
        <v>16</v>
      </c>
      <c r="D2211" s="333">
        <v>220.03</v>
      </c>
    </row>
    <row r="2212" spans="1:4" outlineLevel="1">
      <c r="A2212" s="330">
        <v>14001072</v>
      </c>
      <c r="B2212" s="331" t="s">
        <v>13588</v>
      </c>
      <c r="C2212" s="332" t="s">
        <v>16</v>
      </c>
      <c r="D2212" s="333">
        <v>1032.18</v>
      </c>
    </row>
    <row r="2213" spans="1:4" outlineLevel="1">
      <c r="A2213" s="330">
        <v>14050000</v>
      </c>
      <c r="B2213" s="331" t="s">
        <v>12139</v>
      </c>
      <c r="C2213" s="332" t="s">
        <v>12031</v>
      </c>
      <c r="D2213" s="333" t="s">
        <v>12031</v>
      </c>
    </row>
    <row r="2214" spans="1:4" ht="23.25" outlineLevel="1">
      <c r="A2214" s="330">
        <v>14050001</v>
      </c>
      <c r="B2214" s="331" t="s">
        <v>13589</v>
      </c>
      <c r="C2214" s="332" t="s">
        <v>16</v>
      </c>
      <c r="D2214" s="333">
        <v>97.59</v>
      </c>
    </row>
    <row r="2215" spans="1:4" outlineLevel="1">
      <c r="A2215" s="330">
        <v>14060000</v>
      </c>
      <c r="B2215" s="331" t="s">
        <v>8165</v>
      </c>
      <c r="C2215" s="332" t="s">
        <v>12031</v>
      </c>
      <c r="D2215" s="333" t="s">
        <v>12031</v>
      </c>
    </row>
    <row r="2216" spans="1:4" ht="23.25">
      <c r="A2216" s="330">
        <v>14060001</v>
      </c>
      <c r="B2216" s="331" t="s">
        <v>21371</v>
      </c>
      <c r="C2216" s="332" t="s">
        <v>16</v>
      </c>
      <c r="D2216" s="333">
        <v>89.3</v>
      </c>
    </row>
    <row r="2217" spans="1:4" outlineLevel="1">
      <c r="A2217" s="330">
        <v>14070000</v>
      </c>
      <c r="B2217" s="331" t="s">
        <v>12215</v>
      </c>
      <c r="C2217" s="332" t="s">
        <v>12031</v>
      </c>
      <c r="D2217" s="333" t="s">
        <v>12031</v>
      </c>
    </row>
    <row r="2218" spans="1:4" outlineLevel="1">
      <c r="A2218" s="330">
        <v>14070001</v>
      </c>
      <c r="B2218" s="331" t="s">
        <v>13590</v>
      </c>
      <c r="C2218" s="332" t="s">
        <v>16</v>
      </c>
      <c r="D2218" s="333">
        <v>113.37</v>
      </c>
    </row>
    <row r="2219" spans="1:4" outlineLevel="1">
      <c r="A2219" s="326">
        <v>15000000</v>
      </c>
      <c r="B2219" s="327" t="s">
        <v>3708</v>
      </c>
      <c r="C2219" s="328"/>
      <c r="D2219" s="329"/>
    </row>
    <row r="2220" spans="1:4" outlineLevel="1">
      <c r="A2220" s="330">
        <v>15001000</v>
      </c>
      <c r="B2220" s="331" t="s">
        <v>13591</v>
      </c>
      <c r="C2220" s="332" t="s">
        <v>12031</v>
      </c>
      <c r="D2220" s="333" t="s">
        <v>12031</v>
      </c>
    </row>
    <row r="2221" spans="1:4" outlineLevel="1">
      <c r="A2221" s="330">
        <v>15001001</v>
      </c>
      <c r="B2221" s="331" t="s">
        <v>13592</v>
      </c>
      <c r="C2221" s="332" t="s">
        <v>16</v>
      </c>
      <c r="D2221" s="333">
        <v>8.8800000000000008</v>
      </c>
    </row>
    <row r="2222" spans="1:4" outlineLevel="1">
      <c r="A2222" s="330">
        <v>15001002</v>
      </c>
      <c r="B2222" s="331" t="s">
        <v>13593</v>
      </c>
      <c r="C2222" s="332" t="s">
        <v>16</v>
      </c>
      <c r="D2222" s="333">
        <v>12.14</v>
      </c>
    </row>
    <row r="2223" spans="1:4" ht="23.25" outlineLevel="1">
      <c r="A2223" s="330">
        <v>15001008</v>
      </c>
      <c r="B2223" s="331" t="s">
        <v>21372</v>
      </c>
      <c r="C2223" s="332" t="s">
        <v>16</v>
      </c>
      <c r="D2223" s="333">
        <v>13.81</v>
      </c>
    </row>
    <row r="2224" spans="1:4" outlineLevel="1">
      <c r="A2224" s="330">
        <v>15001010</v>
      </c>
      <c r="B2224" s="331" t="s">
        <v>13594</v>
      </c>
      <c r="C2224" s="332" t="s">
        <v>16</v>
      </c>
      <c r="D2224" s="333">
        <v>17.600000000000001</v>
      </c>
    </row>
    <row r="2225" spans="1:4">
      <c r="A2225" s="330">
        <v>15001011</v>
      </c>
      <c r="B2225" s="331" t="s">
        <v>13595</v>
      </c>
      <c r="C2225" s="332" t="s">
        <v>16</v>
      </c>
      <c r="D2225" s="333">
        <v>42.33</v>
      </c>
    </row>
    <row r="2226" spans="1:4" outlineLevel="1">
      <c r="A2226" s="330">
        <v>15001015</v>
      </c>
      <c r="B2226" s="331" t="s">
        <v>13596</v>
      </c>
      <c r="C2226" s="332" t="s">
        <v>16</v>
      </c>
      <c r="D2226" s="333">
        <v>18.649999999999999</v>
      </c>
    </row>
    <row r="2227" spans="1:4" outlineLevel="1">
      <c r="A2227" s="330">
        <v>15001016</v>
      </c>
      <c r="B2227" s="331" t="s">
        <v>13597</v>
      </c>
      <c r="C2227" s="332" t="s">
        <v>16</v>
      </c>
      <c r="D2227" s="333">
        <v>47.44</v>
      </c>
    </row>
    <row r="2228" spans="1:4" outlineLevel="1">
      <c r="A2228" s="330">
        <v>15001018</v>
      </c>
      <c r="B2228" s="331" t="s">
        <v>13598</v>
      </c>
      <c r="C2228" s="332" t="s">
        <v>16</v>
      </c>
      <c r="D2228" s="333">
        <v>81.22</v>
      </c>
    </row>
    <row r="2229" spans="1:4" outlineLevel="1">
      <c r="A2229" s="330">
        <v>15001019</v>
      </c>
      <c r="B2229" s="331" t="s">
        <v>13599</v>
      </c>
      <c r="C2229" s="332" t="s">
        <v>16</v>
      </c>
      <c r="D2229" s="333">
        <v>26.99</v>
      </c>
    </row>
    <row r="2230" spans="1:4" outlineLevel="1">
      <c r="A2230" s="330">
        <v>15001023</v>
      </c>
      <c r="B2230" s="331" t="s">
        <v>13600</v>
      </c>
      <c r="C2230" s="332" t="s">
        <v>16</v>
      </c>
      <c r="D2230" s="333">
        <v>23.16</v>
      </c>
    </row>
    <row r="2231" spans="1:4" outlineLevel="1">
      <c r="A2231" s="330">
        <v>15001024</v>
      </c>
      <c r="B2231" s="331" t="s">
        <v>13601</v>
      </c>
      <c r="C2231" s="332" t="s">
        <v>16</v>
      </c>
      <c r="D2231" s="333">
        <v>64.42</v>
      </c>
    </row>
    <row r="2232" spans="1:4" outlineLevel="1">
      <c r="A2232" s="330">
        <v>15001036</v>
      </c>
      <c r="B2232" s="331" t="s">
        <v>13602</v>
      </c>
      <c r="C2232" s="332" t="s">
        <v>16</v>
      </c>
      <c r="D2232" s="333">
        <v>232.77</v>
      </c>
    </row>
    <row r="2233" spans="1:4" ht="23.25" outlineLevel="1">
      <c r="A2233" s="330">
        <v>15001070</v>
      </c>
      <c r="B2233" s="331" t="s">
        <v>13603</v>
      </c>
      <c r="C2233" s="332" t="s">
        <v>16</v>
      </c>
      <c r="D2233" s="333">
        <v>141.72</v>
      </c>
    </row>
    <row r="2234" spans="1:4" outlineLevel="1">
      <c r="A2234" s="330">
        <v>15001076</v>
      </c>
      <c r="B2234" s="331" t="s">
        <v>13604</v>
      </c>
      <c r="C2234" s="332" t="s">
        <v>16</v>
      </c>
      <c r="D2234" s="333">
        <v>36.18</v>
      </c>
    </row>
    <row r="2235" spans="1:4" ht="23.25" outlineLevel="1">
      <c r="A2235" s="330">
        <v>15001077</v>
      </c>
      <c r="B2235" s="331" t="s">
        <v>14500</v>
      </c>
      <c r="C2235" s="332" t="s">
        <v>16</v>
      </c>
      <c r="D2235" s="333">
        <v>43.39</v>
      </c>
    </row>
    <row r="2236" spans="1:4" outlineLevel="1">
      <c r="A2236" s="330">
        <v>15002000</v>
      </c>
      <c r="B2236" s="331" t="s">
        <v>11252</v>
      </c>
      <c r="C2236" s="332" t="s">
        <v>12031</v>
      </c>
      <c r="D2236" s="333" t="s">
        <v>12031</v>
      </c>
    </row>
    <row r="2237" spans="1:4" ht="23.25" outlineLevel="1">
      <c r="A2237" s="330">
        <v>15002010</v>
      </c>
      <c r="B2237" s="331" t="s">
        <v>13605</v>
      </c>
      <c r="C2237" s="332" t="s">
        <v>16</v>
      </c>
      <c r="D2237" s="333">
        <v>37.54</v>
      </c>
    </row>
    <row r="2238" spans="1:4" ht="23.25" outlineLevel="1">
      <c r="A2238" s="330">
        <v>15002011</v>
      </c>
      <c r="B2238" s="331" t="s">
        <v>13606</v>
      </c>
      <c r="C2238" s="332" t="s">
        <v>16</v>
      </c>
      <c r="D2238" s="333">
        <v>61.76</v>
      </c>
    </row>
    <row r="2239" spans="1:4">
      <c r="A2239" s="330">
        <v>15002012</v>
      </c>
      <c r="B2239" s="331" t="s">
        <v>13607</v>
      </c>
      <c r="C2239" s="332" t="s">
        <v>16</v>
      </c>
      <c r="D2239" s="333">
        <v>18.88</v>
      </c>
    </row>
    <row r="2240" spans="1:4" outlineLevel="1">
      <c r="A2240" s="330">
        <v>15002014</v>
      </c>
      <c r="B2240" s="331" t="s">
        <v>13608</v>
      </c>
      <c r="C2240" s="332" t="s">
        <v>13</v>
      </c>
      <c r="D2240" s="333">
        <v>6.81</v>
      </c>
    </row>
    <row r="2241" spans="1:4" ht="23.25" outlineLevel="1">
      <c r="A2241" s="330">
        <v>15002040</v>
      </c>
      <c r="B2241" s="331" t="s">
        <v>13609</v>
      </c>
      <c r="C2241" s="332" t="s">
        <v>16</v>
      </c>
      <c r="D2241" s="333">
        <v>37.92</v>
      </c>
    </row>
    <row r="2242" spans="1:4" ht="23.25" outlineLevel="1">
      <c r="A2242" s="330">
        <v>15002060</v>
      </c>
      <c r="B2242" s="331" t="s">
        <v>13610</v>
      </c>
      <c r="C2242" s="332" t="s">
        <v>16</v>
      </c>
      <c r="D2242" s="333">
        <v>29.89</v>
      </c>
    </row>
    <row r="2243" spans="1:4" outlineLevel="1">
      <c r="A2243" s="330">
        <v>15003000</v>
      </c>
      <c r="B2243" s="331" t="s">
        <v>13611</v>
      </c>
      <c r="C2243" s="332" t="s">
        <v>12031</v>
      </c>
      <c r="D2243" s="333" t="s">
        <v>12031</v>
      </c>
    </row>
    <row r="2244" spans="1:4">
      <c r="A2244" s="330">
        <v>15003004</v>
      </c>
      <c r="B2244" s="331" t="s">
        <v>95</v>
      </c>
      <c r="C2244" s="332" t="s">
        <v>13</v>
      </c>
      <c r="D2244" s="333">
        <v>10.99</v>
      </c>
    </row>
    <row r="2245" spans="1:4" outlineLevel="1">
      <c r="A2245" s="330">
        <v>15003010</v>
      </c>
      <c r="B2245" s="331" t="s">
        <v>13612</v>
      </c>
      <c r="C2245" s="332" t="s">
        <v>16</v>
      </c>
      <c r="D2245" s="333">
        <v>53.19</v>
      </c>
    </row>
    <row r="2246" spans="1:4" outlineLevel="1">
      <c r="A2246" s="330">
        <v>15003012</v>
      </c>
      <c r="B2246" s="331" t="s">
        <v>13613</v>
      </c>
      <c r="C2246" s="332" t="s">
        <v>16</v>
      </c>
      <c r="D2246" s="333">
        <v>30.89</v>
      </c>
    </row>
    <row r="2247" spans="1:4" outlineLevel="1">
      <c r="A2247" s="330">
        <v>15003014</v>
      </c>
      <c r="B2247" s="331" t="s">
        <v>13614</v>
      </c>
      <c r="C2247" s="332" t="s">
        <v>13</v>
      </c>
      <c r="D2247" s="333">
        <v>18.71</v>
      </c>
    </row>
    <row r="2248" spans="1:4" ht="23.25" outlineLevel="1">
      <c r="A2248" s="330">
        <v>15003101</v>
      </c>
      <c r="B2248" s="331" t="s">
        <v>29795</v>
      </c>
      <c r="C2248" s="332" t="s">
        <v>16</v>
      </c>
      <c r="D2248" s="333">
        <v>21.65</v>
      </c>
    </row>
    <row r="2249" spans="1:4">
      <c r="A2249" s="330">
        <v>15050000</v>
      </c>
      <c r="B2249" s="331" t="s">
        <v>12139</v>
      </c>
      <c r="C2249" s="332" t="s">
        <v>12031</v>
      </c>
      <c r="D2249" s="333" t="s">
        <v>12031</v>
      </c>
    </row>
    <row r="2250" spans="1:4" ht="23.25" outlineLevel="1">
      <c r="A2250" s="330">
        <v>15050001</v>
      </c>
      <c r="B2250" s="331" t="s">
        <v>13615</v>
      </c>
      <c r="C2250" s="332" t="s">
        <v>16</v>
      </c>
      <c r="D2250" s="333">
        <v>3.26</v>
      </c>
    </row>
    <row r="2251" spans="1:4" outlineLevel="1">
      <c r="A2251" s="330">
        <v>15050003</v>
      </c>
      <c r="B2251" s="331" t="s">
        <v>13616</v>
      </c>
      <c r="C2251" s="332" t="s">
        <v>16</v>
      </c>
      <c r="D2251" s="333">
        <v>7.43</v>
      </c>
    </row>
    <row r="2252" spans="1:4" outlineLevel="1">
      <c r="A2252" s="330">
        <v>15050004</v>
      </c>
      <c r="B2252" s="331" t="s">
        <v>13617</v>
      </c>
      <c r="C2252" s="332" t="s">
        <v>16</v>
      </c>
      <c r="D2252" s="333">
        <v>14.6</v>
      </c>
    </row>
    <row r="2253" spans="1:4" outlineLevel="1">
      <c r="A2253" s="330">
        <v>15050005</v>
      </c>
      <c r="B2253" s="331" t="s">
        <v>13618</v>
      </c>
      <c r="C2253" s="332" t="s">
        <v>16</v>
      </c>
      <c r="D2253" s="333">
        <v>138.16</v>
      </c>
    </row>
    <row r="2254" spans="1:4">
      <c r="A2254" s="330">
        <v>15050010</v>
      </c>
      <c r="B2254" s="331" t="s">
        <v>13619</v>
      </c>
      <c r="C2254" s="332" t="s">
        <v>16</v>
      </c>
      <c r="D2254" s="333">
        <v>10.16</v>
      </c>
    </row>
    <row r="2255" spans="1:4" ht="23.25" outlineLevel="1">
      <c r="A2255" s="330">
        <v>15050011</v>
      </c>
      <c r="B2255" s="331" t="s">
        <v>13620</v>
      </c>
      <c r="C2255" s="332" t="s">
        <v>16</v>
      </c>
      <c r="D2255" s="333">
        <v>17.86</v>
      </c>
    </row>
    <row r="2256" spans="1:4" outlineLevel="1">
      <c r="A2256" s="330">
        <v>15050013</v>
      </c>
      <c r="B2256" s="331" t="s">
        <v>13621</v>
      </c>
      <c r="C2256" s="332" t="s">
        <v>13</v>
      </c>
      <c r="D2256" s="333">
        <v>1.71</v>
      </c>
    </row>
    <row r="2257" spans="1:4" ht="23.25" outlineLevel="1">
      <c r="A2257" s="330">
        <v>15050014</v>
      </c>
      <c r="B2257" s="331" t="s">
        <v>13622</v>
      </c>
      <c r="C2257" s="332" t="s">
        <v>13</v>
      </c>
      <c r="D2257" s="333">
        <v>2.59</v>
      </c>
    </row>
    <row r="2258" spans="1:4" outlineLevel="1">
      <c r="A2258" s="330">
        <v>15050020</v>
      </c>
      <c r="B2258" s="331" t="s">
        <v>13623</v>
      </c>
      <c r="C2258" s="332" t="s">
        <v>16</v>
      </c>
      <c r="D2258" s="333">
        <v>9.69</v>
      </c>
    </row>
    <row r="2259" spans="1:4" ht="23.25" outlineLevel="1">
      <c r="A2259" s="330">
        <v>15050021</v>
      </c>
      <c r="B2259" s="331" t="s">
        <v>13624</v>
      </c>
      <c r="C2259" s="332" t="s">
        <v>16</v>
      </c>
      <c r="D2259" s="333">
        <v>16.23</v>
      </c>
    </row>
    <row r="2260" spans="1:4">
      <c r="A2260" s="330">
        <v>15050023</v>
      </c>
      <c r="B2260" s="331" t="s">
        <v>13625</v>
      </c>
      <c r="C2260" s="332" t="s">
        <v>16</v>
      </c>
      <c r="D2260" s="333">
        <v>138.16</v>
      </c>
    </row>
    <row r="2261" spans="1:4" outlineLevel="1">
      <c r="A2261" s="330">
        <v>15080000</v>
      </c>
      <c r="B2261" s="331" t="s">
        <v>12246</v>
      </c>
      <c r="C2261" s="332" t="s">
        <v>12031</v>
      </c>
      <c r="D2261" s="333" t="s">
        <v>12031</v>
      </c>
    </row>
    <row r="2262" spans="1:4" ht="23.25" outlineLevel="1">
      <c r="A2262" s="330">
        <v>15080001</v>
      </c>
      <c r="B2262" s="331" t="s">
        <v>13626</v>
      </c>
      <c r="C2262" s="332" t="s">
        <v>16</v>
      </c>
      <c r="D2262" s="333">
        <v>22.71</v>
      </c>
    </row>
    <row r="2263" spans="1:4" ht="23.25" outlineLevel="1">
      <c r="A2263" s="330">
        <v>15080005</v>
      </c>
      <c r="B2263" s="331" t="s">
        <v>13627</v>
      </c>
      <c r="C2263" s="332" t="s">
        <v>16</v>
      </c>
      <c r="D2263" s="333">
        <v>24.37</v>
      </c>
    </row>
    <row r="2264" spans="1:4" outlineLevel="1">
      <c r="A2264" s="330">
        <v>15080030</v>
      </c>
      <c r="B2264" s="331" t="s">
        <v>13628</v>
      </c>
      <c r="C2264" s="332" t="s">
        <v>16</v>
      </c>
      <c r="D2264" s="333">
        <v>23.41</v>
      </c>
    </row>
    <row r="2265" spans="1:4" outlineLevel="1">
      <c r="A2265" s="330">
        <v>15080031</v>
      </c>
      <c r="B2265" s="331" t="s">
        <v>13629</v>
      </c>
      <c r="C2265" s="332" t="s">
        <v>16</v>
      </c>
      <c r="D2265" s="333">
        <v>15.85</v>
      </c>
    </row>
    <row r="2266" spans="1:4">
      <c r="A2266" s="330">
        <v>15080032</v>
      </c>
      <c r="B2266" s="331" t="s">
        <v>13630</v>
      </c>
      <c r="C2266" s="332" t="s">
        <v>16</v>
      </c>
      <c r="D2266" s="333">
        <v>24.8</v>
      </c>
    </row>
    <row r="2267" spans="1:4" outlineLevel="1">
      <c r="A2267" s="330">
        <v>15080033</v>
      </c>
      <c r="B2267" s="331" t="s">
        <v>13631</v>
      </c>
      <c r="C2267" s="332" t="s">
        <v>13</v>
      </c>
      <c r="D2267" s="333">
        <v>4.22</v>
      </c>
    </row>
    <row r="2268" spans="1:4" outlineLevel="1">
      <c r="A2268" s="330">
        <v>15080034</v>
      </c>
      <c r="B2268" s="331" t="s">
        <v>13632</v>
      </c>
      <c r="C2268" s="332" t="s">
        <v>16</v>
      </c>
      <c r="D2268" s="333">
        <v>26.99</v>
      </c>
    </row>
    <row r="2269" spans="1:4" outlineLevel="1">
      <c r="A2269" s="326">
        <v>17000000</v>
      </c>
      <c r="B2269" s="327" t="s">
        <v>13633</v>
      </c>
      <c r="C2269" s="328"/>
      <c r="D2269" s="329"/>
    </row>
    <row r="2270" spans="1:4" outlineLevel="1">
      <c r="A2270" s="330">
        <v>17001000</v>
      </c>
      <c r="B2270" s="331" t="s">
        <v>265</v>
      </c>
      <c r="C2270" s="332" t="s">
        <v>12031</v>
      </c>
      <c r="D2270" s="333" t="s">
        <v>12031</v>
      </c>
    </row>
    <row r="2271" spans="1:4" ht="23.25" outlineLevel="1">
      <c r="A2271" s="330">
        <v>17001027</v>
      </c>
      <c r="B2271" s="331" t="s">
        <v>29796</v>
      </c>
      <c r="C2271" s="332" t="s">
        <v>13</v>
      </c>
      <c r="D2271" s="333">
        <v>577.01</v>
      </c>
    </row>
    <row r="2272" spans="1:4" ht="23.25">
      <c r="A2272" s="330">
        <v>17001028</v>
      </c>
      <c r="B2272" s="331" t="s">
        <v>29797</v>
      </c>
      <c r="C2272" s="332" t="s">
        <v>13</v>
      </c>
      <c r="D2272" s="333">
        <v>232.52</v>
      </c>
    </row>
    <row r="2273" spans="1:4" outlineLevel="1">
      <c r="A2273" s="330">
        <v>17001029</v>
      </c>
      <c r="B2273" s="331" t="s">
        <v>29798</v>
      </c>
      <c r="C2273" s="332" t="s">
        <v>13</v>
      </c>
      <c r="D2273" s="333">
        <v>828.42</v>
      </c>
    </row>
    <row r="2274" spans="1:4" outlineLevel="1">
      <c r="A2274" s="330">
        <v>17001030</v>
      </c>
      <c r="B2274" s="331" t="s">
        <v>29799</v>
      </c>
      <c r="C2274" s="332" t="s">
        <v>13</v>
      </c>
      <c r="D2274" s="333">
        <v>888.94</v>
      </c>
    </row>
    <row r="2275" spans="1:4" ht="23.25" outlineLevel="1">
      <c r="A2275" s="330">
        <v>17001031</v>
      </c>
      <c r="B2275" s="331" t="s">
        <v>29800</v>
      </c>
      <c r="C2275" s="332" t="s">
        <v>13</v>
      </c>
      <c r="D2275" s="333">
        <v>1450.15</v>
      </c>
    </row>
    <row r="2276" spans="1:4" ht="23.25" outlineLevel="1">
      <c r="A2276" s="330">
        <v>17001032</v>
      </c>
      <c r="B2276" s="331" t="s">
        <v>29801</v>
      </c>
      <c r="C2276" s="332" t="s">
        <v>13</v>
      </c>
      <c r="D2276" s="333">
        <v>1578.6</v>
      </c>
    </row>
    <row r="2277" spans="1:4" outlineLevel="1">
      <c r="A2277" s="330">
        <v>17001033</v>
      </c>
      <c r="B2277" s="331" t="s">
        <v>29802</v>
      </c>
      <c r="C2277" s="332" t="s">
        <v>13</v>
      </c>
      <c r="D2277" s="333">
        <v>349.77</v>
      </c>
    </row>
    <row r="2278" spans="1:4" ht="23.25">
      <c r="A2278" s="330">
        <v>17001034</v>
      </c>
      <c r="B2278" s="331" t="s">
        <v>29803</v>
      </c>
      <c r="C2278" s="332" t="s">
        <v>14</v>
      </c>
      <c r="D2278" s="333">
        <v>4045.1</v>
      </c>
    </row>
    <row r="2279" spans="1:4" ht="23.25" outlineLevel="1">
      <c r="A2279" s="330">
        <v>17001035</v>
      </c>
      <c r="B2279" s="331" t="s">
        <v>29804</v>
      </c>
      <c r="C2279" s="332" t="s">
        <v>14</v>
      </c>
      <c r="D2279" s="333">
        <v>3485.38</v>
      </c>
    </row>
    <row r="2280" spans="1:4" ht="23.25" outlineLevel="1">
      <c r="A2280" s="330">
        <v>17001036</v>
      </c>
      <c r="B2280" s="331" t="s">
        <v>29805</v>
      </c>
      <c r="C2280" s="332" t="s">
        <v>14</v>
      </c>
      <c r="D2280" s="333">
        <v>5478.43</v>
      </c>
    </row>
    <row r="2281" spans="1:4" ht="23.25" outlineLevel="1">
      <c r="A2281" s="330">
        <v>17001037</v>
      </c>
      <c r="B2281" s="331" t="s">
        <v>29806</v>
      </c>
      <c r="C2281" s="332" t="s">
        <v>14</v>
      </c>
      <c r="D2281" s="333">
        <v>6562.83</v>
      </c>
    </row>
    <row r="2282" spans="1:4" ht="23.25" outlineLevel="1">
      <c r="A2282" s="330">
        <v>17001038</v>
      </c>
      <c r="B2282" s="331" t="s">
        <v>29807</v>
      </c>
      <c r="C2282" s="332" t="s">
        <v>14</v>
      </c>
      <c r="D2282" s="333">
        <v>8926.44</v>
      </c>
    </row>
    <row r="2283" spans="1:4">
      <c r="A2283" s="330">
        <v>17001040</v>
      </c>
      <c r="B2283" s="331" t="s">
        <v>29808</v>
      </c>
      <c r="C2283" s="332" t="s">
        <v>16</v>
      </c>
      <c r="D2283" s="333">
        <v>696.21</v>
      </c>
    </row>
    <row r="2284" spans="1:4" outlineLevel="1">
      <c r="A2284" s="330">
        <v>17001041</v>
      </c>
      <c r="B2284" s="331" t="s">
        <v>29809</v>
      </c>
      <c r="C2284" s="332" t="s">
        <v>16</v>
      </c>
      <c r="D2284" s="333">
        <v>536.15</v>
      </c>
    </row>
    <row r="2285" spans="1:4" outlineLevel="1">
      <c r="A2285" s="330">
        <v>17001042</v>
      </c>
      <c r="B2285" s="331" t="s">
        <v>29810</v>
      </c>
      <c r="C2285" s="332" t="s">
        <v>16</v>
      </c>
      <c r="D2285" s="333">
        <v>691.44</v>
      </c>
    </row>
    <row r="2286" spans="1:4" outlineLevel="1">
      <c r="A2286" s="330">
        <v>17001043</v>
      </c>
      <c r="B2286" s="331" t="s">
        <v>29811</v>
      </c>
      <c r="C2286" s="332" t="s">
        <v>16</v>
      </c>
      <c r="D2286" s="333">
        <v>529.39</v>
      </c>
    </row>
    <row r="2287" spans="1:4" outlineLevel="1">
      <c r="A2287" s="330">
        <v>17001044</v>
      </c>
      <c r="B2287" s="331" t="s">
        <v>29812</v>
      </c>
      <c r="C2287" s="332" t="s">
        <v>16</v>
      </c>
      <c r="D2287" s="333">
        <v>721.44</v>
      </c>
    </row>
    <row r="2288" spans="1:4">
      <c r="A2288" s="330">
        <v>17001045</v>
      </c>
      <c r="B2288" s="331" t="s">
        <v>29813</v>
      </c>
      <c r="C2288" s="332" t="s">
        <v>16</v>
      </c>
      <c r="D2288" s="333">
        <v>563.22</v>
      </c>
    </row>
    <row r="2289" spans="1:4" ht="23.25" outlineLevel="1">
      <c r="A2289" s="330">
        <v>17001064</v>
      </c>
      <c r="B2289" s="331" t="s">
        <v>29814</v>
      </c>
      <c r="C2289" s="332" t="s">
        <v>13</v>
      </c>
      <c r="D2289" s="333">
        <v>870.88</v>
      </c>
    </row>
    <row r="2290" spans="1:4">
      <c r="A2290" s="330">
        <v>17001070</v>
      </c>
      <c r="B2290" s="331" t="s">
        <v>13634</v>
      </c>
      <c r="C2290" s="332" t="s">
        <v>13</v>
      </c>
      <c r="D2290" s="333">
        <v>2578.11</v>
      </c>
    </row>
    <row r="2291" spans="1:4" outlineLevel="1">
      <c r="A2291" s="330">
        <v>17001071</v>
      </c>
      <c r="B2291" s="331" t="s">
        <v>13635</v>
      </c>
      <c r="C2291" s="332" t="s">
        <v>13</v>
      </c>
      <c r="D2291" s="333">
        <v>4415.1899999999996</v>
      </c>
    </row>
    <row r="2292" spans="1:4">
      <c r="A2292" s="330">
        <v>17001072</v>
      </c>
      <c r="B2292" s="331" t="s">
        <v>13636</v>
      </c>
      <c r="C2292" s="332" t="s">
        <v>13</v>
      </c>
      <c r="D2292" s="333">
        <v>8187.57</v>
      </c>
    </row>
    <row r="2293" spans="1:4" outlineLevel="1">
      <c r="A2293" s="330">
        <v>17001073</v>
      </c>
      <c r="B2293" s="331" t="s">
        <v>13637</v>
      </c>
      <c r="C2293" s="332" t="s">
        <v>13</v>
      </c>
      <c r="D2293" s="333">
        <v>9667.5300000000007</v>
      </c>
    </row>
    <row r="2294" spans="1:4" outlineLevel="1">
      <c r="A2294" s="330">
        <v>17001076</v>
      </c>
      <c r="B2294" s="331" t="s">
        <v>29815</v>
      </c>
      <c r="C2294" s="332" t="s">
        <v>13</v>
      </c>
      <c r="D2294" s="333">
        <v>481.19</v>
      </c>
    </row>
    <row r="2295" spans="1:4" outlineLevel="1">
      <c r="A2295" s="330">
        <v>17001080</v>
      </c>
      <c r="B2295" s="331" t="s">
        <v>29816</v>
      </c>
      <c r="C2295" s="332" t="s">
        <v>13</v>
      </c>
      <c r="D2295" s="333">
        <v>1195.4000000000001</v>
      </c>
    </row>
    <row r="2296" spans="1:4" ht="23.25" outlineLevel="1">
      <c r="A2296" s="330">
        <v>17001081</v>
      </c>
      <c r="B2296" s="331" t="s">
        <v>29817</v>
      </c>
      <c r="C2296" s="332" t="s">
        <v>13</v>
      </c>
      <c r="D2296" s="333">
        <v>1207.67</v>
      </c>
    </row>
    <row r="2297" spans="1:4" ht="23.25">
      <c r="A2297" s="330">
        <v>17001082</v>
      </c>
      <c r="B2297" s="331" t="s">
        <v>29818</v>
      </c>
      <c r="C2297" s="332" t="s">
        <v>13</v>
      </c>
      <c r="D2297" s="333">
        <v>1099.93</v>
      </c>
    </row>
    <row r="2298" spans="1:4" outlineLevel="1">
      <c r="A2298" s="330">
        <v>17001083</v>
      </c>
      <c r="B2298" s="331" t="s">
        <v>13638</v>
      </c>
      <c r="C2298" s="332" t="s">
        <v>13</v>
      </c>
      <c r="D2298" s="333">
        <v>219.44</v>
      </c>
    </row>
    <row r="2299" spans="1:4" ht="23.25" outlineLevel="1">
      <c r="A2299" s="330">
        <v>17001090</v>
      </c>
      <c r="B2299" s="331" t="s">
        <v>13639</v>
      </c>
      <c r="C2299" s="332" t="s">
        <v>16</v>
      </c>
      <c r="D2299" s="333">
        <v>289.95999999999998</v>
      </c>
    </row>
    <row r="2300" spans="1:4" ht="34.5" outlineLevel="1">
      <c r="A2300" s="330">
        <v>17001091</v>
      </c>
      <c r="B2300" s="331" t="s">
        <v>13640</v>
      </c>
      <c r="C2300" s="332" t="s">
        <v>16</v>
      </c>
      <c r="D2300" s="333">
        <v>327.75</v>
      </c>
    </row>
    <row r="2301" spans="1:4" ht="23.25" outlineLevel="1">
      <c r="A2301" s="330">
        <v>17001092</v>
      </c>
      <c r="B2301" s="331" t="s">
        <v>13641</v>
      </c>
      <c r="C2301" s="332" t="s">
        <v>16</v>
      </c>
      <c r="D2301" s="333">
        <v>943.52</v>
      </c>
    </row>
    <row r="2302" spans="1:4" ht="23.25">
      <c r="A2302" s="330">
        <v>17001093</v>
      </c>
      <c r="B2302" s="331" t="s">
        <v>13642</v>
      </c>
      <c r="C2302" s="332" t="s">
        <v>16</v>
      </c>
      <c r="D2302" s="333">
        <v>1577.07</v>
      </c>
    </row>
    <row r="2303" spans="1:4" ht="23.25" outlineLevel="1">
      <c r="A2303" s="330">
        <v>17001094</v>
      </c>
      <c r="B2303" s="331" t="s">
        <v>13643</v>
      </c>
      <c r="C2303" s="332" t="s">
        <v>16</v>
      </c>
      <c r="D2303" s="333">
        <v>960.01</v>
      </c>
    </row>
    <row r="2304" spans="1:4" ht="23.25" outlineLevel="1">
      <c r="A2304" s="330">
        <v>17001095</v>
      </c>
      <c r="B2304" s="331" t="s">
        <v>13644</v>
      </c>
      <c r="C2304" s="332" t="s">
        <v>16</v>
      </c>
      <c r="D2304" s="333">
        <v>1573.69</v>
      </c>
    </row>
    <row r="2305" spans="1:4" ht="23.25" outlineLevel="1">
      <c r="A2305" s="330">
        <v>17001096</v>
      </c>
      <c r="B2305" s="331" t="s">
        <v>13645</v>
      </c>
      <c r="C2305" s="332" t="s">
        <v>16</v>
      </c>
      <c r="D2305" s="333">
        <v>1128.42</v>
      </c>
    </row>
    <row r="2306" spans="1:4" ht="23.25" outlineLevel="1">
      <c r="A2306" s="330">
        <v>17001097</v>
      </c>
      <c r="B2306" s="331" t="s">
        <v>13646</v>
      </c>
      <c r="C2306" s="332" t="s">
        <v>16</v>
      </c>
      <c r="D2306" s="333">
        <v>1598.63</v>
      </c>
    </row>
    <row r="2307" spans="1:4">
      <c r="A2307" s="330">
        <v>17002000</v>
      </c>
      <c r="B2307" s="331" t="s">
        <v>13647</v>
      </c>
      <c r="C2307" s="332" t="s">
        <v>12031</v>
      </c>
      <c r="D2307" s="333" t="s">
        <v>12031</v>
      </c>
    </row>
    <row r="2308" spans="1:4" outlineLevel="1">
      <c r="A2308" s="330">
        <v>17002001</v>
      </c>
      <c r="B2308" s="331" t="s">
        <v>29819</v>
      </c>
      <c r="C2308" s="332" t="s">
        <v>18</v>
      </c>
      <c r="D2308" s="333">
        <v>942.8</v>
      </c>
    </row>
    <row r="2309" spans="1:4" ht="23.25" outlineLevel="1">
      <c r="A2309" s="330">
        <v>17002002</v>
      </c>
      <c r="B2309" s="331" t="s">
        <v>29820</v>
      </c>
      <c r="C2309" s="332" t="s">
        <v>16</v>
      </c>
      <c r="D2309" s="333">
        <v>73.17</v>
      </c>
    </row>
    <row r="2310" spans="1:4" outlineLevel="1">
      <c r="A2310" s="330">
        <v>17002010</v>
      </c>
      <c r="B2310" s="331" t="s">
        <v>29821</v>
      </c>
      <c r="C2310" s="332" t="s">
        <v>16</v>
      </c>
      <c r="D2310" s="333">
        <v>113.19</v>
      </c>
    </row>
    <row r="2311" spans="1:4">
      <c r="A2311" s="330">
        <v>17002011</v>
      </c>
      <c r="B2311" s="331" t="s">
        <v>29822</v>
      </c>
      <c r="C2311" s="332" t="s">
        <v>16</v>
      </c>
      <c r="D2311" s="333">
        <v>120.97</v>
      </c>
    </row>
    <row r="2312" spans="1:4" outlineLevel="1">
      <c r="A2312" s="330">
        <v>17002012</v>
      </c>
      <c r="B2312" s="331" t="s">
        <v>29823</v>
      </c>
      <c r="C2312" s="332" t="s">
        <v>16</v>
      </c>
      <c r="D2312" s="333">
        <v>154.19</v>
      </c>
    </row>
    <row r="2313" spans="1:4" ht="23.25" outlineLevel="1">
      <c r="A2313" s="330">
        <v>17002013</v>
      </c>
      <c r="B2313" s="331" t="s">
        <v>13648</v>
      </c>
      <c r="C2313" s="332" t="s">
        <v>18</v>
      </c>
      <c r="D2313" s="333">
        <v>886.75</v>
      </c>
    </row>
    <row r="2314" spans="1:4" ht="23.25" outlineLevel="1">
      <c r="A2314" s="330">
        <v>17002014</v>
      </c>
      <c r="B2314" s="331" t="s">
        <v>13649</v>
      </c>
      <c r="C2314" s="332" t="s">
        <v>16</v>
      </c>
      <c r="D2314" s="333">
        <v>69.52</v>
      </c>
    </row>
    <row r="2315" spans="1:4" outlineLevel="1">
      <c r="A2315" s="330">
        <v>17002015</v>
      </c>
      <c r="B2315" s="331" t="s">
        <v>29824</v>
      </c>
      <c r="C2315" s="332" t="s">
        <v>16</v>
      </c>
      <c r="D2315" s="333">
        <v>79.16</v>
      </c>
    </row>
    <row r="2316" spans="1:4" ht="23.25">
      <c r="A2316" s="330">
        <v>17002018</v>
      </c>
      <c r="B2316" s="331" t="s">
        <v>29825</v>
      </c>
      <c r="C2316" s="332" t="s">
        <v>16</v>
      </c>
      <c r="D2316" s="333">
        <v>73.2</v>
      </c>
    </row>
    <row r="2317" spans="1:4" ht="23.25" outlineLevel="1">
      <c r="A2317" s="330">
        <v>17002019</v>
      </c>
      <c r="B2317" s="331" t="s">
        <v>29826</v>
      </c>
      <c r="C2317" s="332" t="s">
        <v>16</v>
      </c>
      <c r="D2317" s="333">
        <v>75.3</v>
      </c>
    </row>
    <row r="2318" spans="1:4" outlineLevel="1">
      <c r="A2318" s="330">
        <v>17002025</v>
      </c>
      <c r="B2318" s="331" t="s">
        <v>29827</v>
      </c>
      <c r="C2318" s="332" t="s">
        <v>16</v>
      </c>
      <c r="D2318" s="333">
        <v>297.88</v>
      </c>
    </row>
    <row r="2319" spans="1:4" ht="23.25" outlineLevel="1">
      <c r="A2319" s="330">
        <v>17002026</v>
      </c>
      <c r="B2319" s="331" t="s">
        <v>29828</v>
      </c>
      <c r="C2319" s="332" t="s">
        <v>16</v>
      </c>
      <c r="D2319" s="333">
        <v>269.27999999999997</v>
      </c>
    </row>
    <row r="2320" spans="1:4" ht="23.25" outlineLevel="1">
      <c r="A2320" s="330">
        <v>17002029</v>
      </c>
      <c r="B2320" s="331" t="s">
        <v>13650</v>
      </c>
      <c r="C2320" s="332" t="s">
        <v>18</v>
      </c>
      <c r="D2320" s="333">
        <v>268.06</v>
      </c>
    </row>
    <row r="2321" spans="1:4">
      <c r="A2321" s="330">
        <v>17002030</v>
      </c>
      <c r="B2321" s="331" t="s">
        <v>13651</v>
      </c>
      <c r="C2321" s="332" t="s">
        <v>16</v>
      </c>
      <c r="D2321" s="333">
        <v>15.17</v>
      </c>
    </row>
    <row r="2322" spans="1:4" outlineLevel="1">
      <c r="A2322" s="330">
        <v>17002031</v>
      </c>
      <c r="B2322" s="331" t="s">
        <v>230</v>
      </c>
      <c r="C2322" s="332" t="s">
        <v>16</v>
      </c>
      <c r="D2322" s="333">
        <v>33.21</v>
      </c>
    </row>
    <row r="2323" spans="1:4" outlineLevel="1">
      <c r="A2323" s="330">
        <v>17002032</v>
      </c>
      <c r="B2323" s="331" t="s">
        <v>13652</v>
      </c>
      <c r="C2323" s="332" t="s">
        <v>16</v>
      </c>
      <c r="D2323" s="333">
        <v>15</v>
      </c>
    </row>
    <row r="2324" spans="1:4" ht="23.25" outlineLevel="1">
      <c r="A2324" s="330">
        <v>17002033</v>
      </c>
      <c r="B2324" s="331" t="s">
        <v>13653</v>
      </c>
      <c r="C2324" s="332" t="s">
        <v>18</v>
      </c>
      <c r="D2324" s="333">
        <v>146.15</v>
      </c>
    </row>
    <row r="2325" spans="1:4" outlineLevel="1">
      <c r="A2325" s="330">
        <v>17002034</v>
      </c>
      <c r="B2325" s="331" t="s">
        <v>13654</v>
      </c>
      <c r="C2325" s="332" t="s">
        <v>16</v>
      </c>
      <c r="D2325" s="333">
        <v>7.24</v>
      </c>
    </row>
    <row r="2326" spans="1:4">
      <c r="A2326" s="330">
        <v>17002035</v>
      </c>
      <c r="B2326" s="331" t="s">
        <v>13655</v>
      </c>
      <c r="C2326" s="332" t="s">
        <v>16</v>
      </c>
      <c r="D2326" s="333">
        <v>14.62</v>
      </c>
    </row>
    <row r="2327" spans="1:4" outlineLevel="1">
      <c r="A2327" s="330">
        <v>17002036</v>
      </c>
      <c r="B2327" s="331" t="s">
        <v>13656</v>
      </c>
      <c r="C2327" s="332" t="s">
        <v>16</v>
      </c>
      <c r="D2327" s="333">
        <v>7.67</v>
      </c>
    </row>
    <row r="2328" spans="1:4" ht="23.25" outlineLevel="1">
      <c r="A2328" s="330">
        <v>17002038</v>
      </c>
      <c r="B2328" s="331" t="s">
        <v>13657</v>
      </c>
      <c r="C2328" s="332" t="s">
        <v>16</v>
      </c>
      <c r="D2328" s="333">
        <v>253.36</v>
      </c>
    </row>
    <row r="2329" spans="1:4" outlineLevel="1">
      <c r="A2329" s="330">
        <v>17002040</v>
      </c>
      <c r="B2329" s="331" t="s">
        <v>13658</v>
      </c>
      <c r="C2329" s="332" t="s">
        <v>16</v>
      </c>
      <c r="D2329" s="333">
        <v>67.099999999999994</v>
      </c>
    </row>
    <row r="2330" spans="1:4" ht="23.25" outlineLevel="1">
      <c r="A2330" s="330">
        <v>17002042</v>
      </c>
      <c r="B2330" s="331" t="s">
        <v>29829</v>
      </c>
      <c r="C2330" s="332" t="s">
        <v>18</v>
      </c>
      <c r="D2330" s="333">
        <v>864.03</v>
      </c>
    </row>
    <row r="2331" spans="1:4" ht="23.25">
      <c r="A2331" s="330">
        <v>17002043</v>
      </c>
      <c r="B2331" s="331" t="s">
        <v>29830</v>
      </c>
      <c r="C2331" s="332" t="s">
        <v>18</v>
      </c>
      <c r="D2331" s="333">
        <v>1184.0999999999999</v>
      </c>
    </row>
    <row r="2332" spans="1:4" ht="23.25" outlineLevel="1">
      <c r="A2332" s="330">
        <v>17002044</v>
      </c>
      <c r="B2332" s="331" t="s">
        <v>29831</v>
      </c>
      <c r="C2332" s="332" t="s">
        <v>18</v>
      </c>
      <c r="D2332" s="333">
        <v>888.34</v>
      </c>
    </row>
    <row r="2333" spans="1:4" ht="23.25" outlineLevel="1">
      <c r="A2333" s="330">
        <v>17002045</v>
      </c>
      <c r="B2333" s="331" t="s">
        <v>29832</v>
      </c>
      <c r="C2333" s="332" t="s">
        <v>18</v>
      </c>
      <c r="D2333" s="333">
        <v>1208.4000000000001</v>
      </c>
    </row>
    <row r="2334" spans="1:4" ht="45.75" outlineLevel="1">
      <c r="A2334" s="330">
        <v>17002046</v>
      </c>
      <c r="B2334" s="331" t="s">
        <v>29833</v>
      </c>
      <c r="C2334" s="332" t="s">
        <v>18</v>
      </c>
      <c r="D2334" s="333">
        <v>353.77</v>
      </c>
    </row>
    <row r="2335" spans="1:4" ht="45.75" outlineLevel="1">
      <c r="A2335" s="330">
        <v>17002047</v>
      </c>
      <c r="B2335" s="331" t="s">
        <v>29834</v>
      </c>
      <c r="C2335" s="332" t="s">
        <v>18</v>
      </c>
      <c r="D2335" s="333">
        <v>673.83</v>
      </c>
    </row>
    <row r="2336" spans="1:4">
      <c r="A2336" s="330">
        <v>17002050</v>
      </c>
      <c r="B2336" s="331" t="s">
        <v>29835</v>
      </c>
      <c r="C2336" s="332" t="s">
        <v>13</v>
      </c>
      <c r="D2336" s="333">
        <v>97.97</v>
      </c>
    </row>
    <row r="2337" spans="1:4" ht="23.25" outlineLevel="1">
      <c r="A2337" s="330">
        <v>17002051</v>
      </c>
      <c r="B2337" s="331" t="s">
        <v>29836</v>
      </c>
      <c r="C2337" s="332" t="s">
        <v>13</v>
      </c>
      <c r="D2337" s="333">
        <v>97.41</v>
      </c>
    </row>
    <row r="2338" spans="1:4" outlineLevel="1">
      <c r="A2338" s="330">
        <v>17002052</v>
      </c>
      <c r="B2338" s="331" t="s">
        <v>29837</v>
      </c>
      <c r="C2338" s="332" t="s">
        <v>18</v>
      </c>
      <c r="D2338" s="333">
        <v>816.46</v>
      </c>
    </row>
    <row r="2339" spans="1:4" outlineLevel="1">
      <c r="A2339" s="330">
        <v>17002054</v>
      </c>
      <c r="B2339" s="331" t="s">
        <v>13659</v>
      </c>
      <c r="C2339" s="332" t="s">
        <v>13</v>
      </c>
      <c r="D2339" s="333">
        <v>40.5</v>
      </c>
    </row>
    <row r="2340" spans="1:4" outlineLevel="1">
      <c r="A2340" s="330">
        <v>17002055</v>
      </c>
      <c r="B2340" s="331" t="s">
        <v>13660</v>
      </c>
      <c r="C2340" s="332" t="s">
        <v>13</v>
      </c>
      <c r="D2340" s="333">
        <v>39.67</v>
      </c>
    </row>
    <row r="2341" spans="1:4">
      <c r="A2341" s="330">
        <v>17002060</v>
      </c>
      <c r="B2341" s="331" t="s">
        <v>29838</v>
      </c>
      <c r="C2341" s="332" t="s">
        <v>16</v>
      </c>
      <c r="D2341" s="333">
        <v>115.96</v>
      </c>
    </row>
    <row r="2342" spans="1:4" outlineLevel="1">
      <c r="A2342" s="330">
        <v>17002061</v>
      </c>
      <c r="B2342" s="331" t="s">
        <v>29839</v>
      </c>
      <c r="C2342" s="332" t="s">
        <v>16</v>
      </c>
      <c r="D2342" s="333">
        <v>152.9</v>
      </c>
    </row>
    <row r="2343" spans="1:4" ht="34.5" outlineLevel="1">
      <c r="A2343" s="330">
        <v>17002065</v>
      </c>
      <c r="B2343" s="331" t="s">
        <v>29840</v>
      </c>
      <c r="C2343" s="332" t="s">
        <v>16</v>
      </c>
      <c r="D2343" s="333">
        <v>180.23</v>
      </c>
    </row>
    <row r="2344" spans="1:4" ht="34.5" outlineLevel="1">
      <c r="A2344" s="330">
        <v>17002066</v>
      </c>
      <c r="B2344" s="331" t="s">
        <v>29841</v>
      </c>
      <c r="C2344" s="332" t="s">
        <v>16</v>
      </c>
      <c r="D2344" s="333">
        <v>183.09</v>
      </c>
    </row>
    <row r="2345" spans="1:4" outlineLevel="1">
      <c r="A2345" s="330">
        <v>17002101</v>
      </c>
      <c r="B2345" s="331" t="s">
        <v>31194</v>
      </c>
      <c r="C2345" s="332" t="s">
        <v>16</v>
      </c>
      <c r="D2345" s="333">
        <v>132.88999999999999</v>
      </c>
    </row>
    <row r="2346" spans="1:4">
      <c r="A2346" s="330">
        <v>17003000</v>
      </c>
      <c r="B2346" s="331" t="s">
        <v>12719</v>
      </c>
      <c r="C2346" s="332" t="s">
        <v>12031</v>
      </c>
      <c r="D2346" s="333" t="s">
        <v>12031</v>
      </c>
    </row>
    <row r="2347" spans="1:4" ht="23.25" outlineLevel="1">
      <c r="A2347" s="330">
        <v>17003019</v>
      </c>
      <c r="B2347" s="331" t="s">
        <v>29842</v>
      </c>
      <c r="C2347" s="332" t="s">
        <v>14</v>
      </c>
      <c r="D2347" s="333">
        <v>7187.96</v>
      </c>
    </row>
    <row r="2348" spans="1:4" ht="23.25" outlineLevel="1">
      <c r="A2348" s="330">
        <v>17003020</v>
      </c>
      <c r="B2348" s="331" t="s">
        <v>29843</v>
      </c>
      <c r="C2348" s="332" t="s">
        <v>14</v>
      </c>
      <c r="D2348" s="333">
        <v>9508.65</v>
      </c>
    </row>
    <row r="2349" spans="1:4" outlineLevel="1">
      <c r="A2349" s="330">
        <v>17003051</v>
      </c>
      <c r="B2349" s="331" t="s">
        <v>29844</v>
      </c>
      <c r="C2349" s="332" t="s">
        <v>16</v>
      </c>
      <c r="D2349" s="333">
        <v>140.9</v>
      </c>
    </row>
    <row r="2350" spans="1:4" outlineLevel="1">
      <c r="A2350" s="330">
        <v>17003054</v>
      </c>
      <c r="B2350" s="331" t="s">
        <v>29845</v>
      </c>
      <c r="C2350" s="332" t="s">
        <v>16</v>
      </c>
      <c r="D2350" s="333">
        <v>130.66</v>
      </c>
    </row>
    <row r="2351" spans="1:4" ht="23.25">
      <c r="A2351" s="330">
        <v>17003055</v>
      </c>
      <c r="B2351" s="331" t="s">
        <v>29846</v>
      </c>
      <c r="C2351" s="332" t="s">
        <v>14</v>
      </c>
      <c r="D2351" s="333">
        <v>288.77999999999997</v>
      </c>
    </row>
    <row r="2352" spans="1:4" ht="23.25" outlineLevel="1">
      <c r="A2352" s="330">
        <v>17003056</v>
      </c>
      <c r="B2352" s="331" t="s">
        <v>29847</v>
      </c>
      <c r="C2352" s="332" t="s">
        <v>14</v>
      </c>
      <c r="D2352" s="333">
        <v>534.78</v>
      </c>
    </row>
    <row r="2353" spans="1:4" ht="23.25" outlineLevel="1">
      <c r="A2353" s="330">
        <v>17003057</v>
      </c>
      <c r="B2353" s="331" t="s">
        <v>29848</v>
      </c>
      <c r="C2353" s="332" t="s">
        <v>14</v>
      </c>
      <c r="D2353" s="333">
        <v>713.05</v>
      </c>
    </row>
    <row r="2354" spans="1:4" ht="23.25" outlineLevel="1">
      <c r="A2354" s="330">
        <v>17003058</v>
      </c>
      <c r="B2354" s="331" t="s">
        <v>29849</v>
      </c>
      <c r="C2354" s="332" t="s">
        <v>14</v>
      </c>
      <c r="D2354" s="333">
        <v>395.12</v>
      </c>
    </row>
    <row r="2355" spans="1:4" ht="23.25" outlineLevel="1">
      <c r="A2355" s="330">
        <v>17003059</v>
      </c>
      <c r="B2355" s="331" t="s">
        <v>13663</v>
      </c>
      <c r="C2355" s="332" t="s">
        <v>14</v>
      </c>
      <c r="D2355" s="333">
        <v>302.99</v>
      </c>
    </row>
    <row r="2356" spans="1:4">
      <c r="A2356" s="330">
        <v>17003060</v>
      </c>
      <c r="B2356" s="331" t="s">
        <v>29850</v>
      </c>
      <c r="C2356" s="332" t="s">
        <v>14</v>
      </c>
      <c r="D2356" s="333">
        <v>4318.82</v>
      </c>
    </row>
    <row r="2357" spans="1:4" outlineLevel="1">
      <c r="A2357" s="330">
        <v>17003061</v>
      </c>
      <c r="B2357" s="331" t="s">
        <v>29851</v>
      </c>
      <c r="C2357" s="332" t="s">
        <v>14</v>
      </c>
      <c r="D2357" s="333">
        <v>3494.18</v>
      </c>
    </row>
    <row r="2358" spans="1:4" ht="23.25" outlineLevel="1">
      <c r="A2358" s="330">
        <v>17003063</v>
      </c>
      <c r="B2358" s="331" t="s">
        <v>13664</v>
      </c>
      <c r="C2358" s="332" t="s">
        <v>14</v>
      </c>
      <c r="D2358" s="333">
        <v>7110.78</v>
      </c>
    </row>
    <row r="2359" spans="1:4" outlineLevel="1">
      <c r="A2359" s="330">
        <v>17003065</v>
      </c>
      <c r="B2359" s="331" t="s">
        <v>13665</v>
      </c>
      <c r="C2359" s="332" t="s">
        <v>16</v>
      </c>
      <c r="D2359" s="333">
        <v>25.93</v>
      </c>
    </row>
    <row r="2360" spans="1:4" outlineLevel="1">
      <c r="A2360" s="330">
        <v>17003070</v>
      </c>
      <c r="B2360" s="331" t="s">
        <v>21682</v>
      </c>
      <c r="C2360" s="332" t="s">
        <v>16</v>
      </c>
      <c r="D2360" s="333">
        <v>34.549999999999997</v>
      </c>
    </row>
    <row r="2361" spans="1:4">
      <c r="A2361" s="330">
        <v>17003071</v>
      </c>
      <c r="B2361" s="331" t="s">
        <v>21683</v>
      </c>
      <c r="C2361" s="332" t="s">
        <v>16</v>
      </c>
      <c r="D2361" s="333">
        <v>55.8</v>
      </c>
    </row>
    <row r="2362" spans="1:4" outlineLevel="1">
      <c r="A2362" s="330">
        <v>17003072</v>
      </c>
      <c r="B2362" s="331" t="s">
        <v>21684</v>
      </c>
      <c r="C2362" s="332" t="s">
        <v>13</v>
      </c>
      <c r="D2362" s="333">
        <v>8.31</v>
      </c>
    </row>
    <row r="2363" spans="1:4" outlineLevel="1">
      <c r="A2363" s="330">
        <v>17003073</v>
      </c>
      <c r="B2363" s="331" t="s">
        <v>21685</v>
      </c>
      <c r="C2363" s="332" t="s">
        <v>13</v>
      </c>
      <c r="D2363" s="333">
        <v>11.46</v>
      </c>
    </row>
    <row r="2364" spans="1:4" ht="23.25" outlineLevel="1">
      <c r="A2364" s="330">
        <v>17003083</v>
      </c>
      <c r="B2364" s="331" t="s">
        <v>29852</v>
      </c>
      <c r="C2364" s="332" t="s">
        <v>14</v>
      </c>
      <c r="D2364" s="333">
        <v>3860.54</v>
      </c>
    </row>
    <row r="2365" spans="1:4" ht="23.25" outlineLevel="1">
      <c r="A2365" s="330">
        <v>17003085</v>
      </c>
      <c r="B2365" s="331" t="s">
        <v>29853</v>
      </c>
      <c r="C2365" s="332" t="s">
        <v>14</v>
      </c>
      <c r="D2365" s="333">
        <v>3966.73</v>
      </c>
    </row>
    <row r="2366" spans="1:4" ht="23.25">
      <c r="A2366" s="330">
        <v>17003089</v>
      </c>
      <c r="B2366" s="331" t="s">
        <v>13666</v>
      </c>
      <c r="C2366" s="332" t="s">
        <v>16</v>
      </c>
      <c r="D2366" s="333">
        <v>207.26</v>
      </c>
    </row>
    <row r="2367" spans="1:4" ht="23.25" outlineLevel="1">
      <c r="A2367" s="330">
        <v>17003090</v>
      </c>
      <c r="B2367" s="331" t="s">
        <v>13667</v>
      </c>
      <c r="C2367" s="332" t="s">
        <v>16</v>
      </c>
      <c r="D2367" s="333">
        <v>211.71</v>
      </c>
    </row>
    <row r="2368" spans="1:4" ht="23.25" outlineLevel="1">
      <c r="A2368" s="330">
        <v>17003091</v>
      </c>
      <c r="B2368" s="331" t="s">
        <v>13668</v>
      </c>
      <c r="C2368" s="332" t="s">
        <v>16</v>
      </c>
      <c r="D2368" s="333">
        <v>216.15</v>
      </c>
    </row>
    <row r="2369" spans="1:4" outlineLevel="1">
      <c r="A2369" s="330">
        <v>17003103</v>
      </c>
      <c r="B2369" s="331" t="s">
        <v>39618</v>
      </c>
      <c r="C2369" s="332" t="s">
        <v>14</v>
      </c>
      <c r="D2369" s="333">
        <v>155.30000000000001</v>
      </c>
    </row>
    <row r="2370" spans="1:4" outlineLevel="1">
      <c r="A2370" s="330">
        <v>17004000</v>
      </c>
      <c r="B2370" s="331" t="s">
        <v>80</v>
      </c>
      <c r="C2370" s="332" t="s">
        <v>12031</v>
      </c>
      <c r="D2370" s="333" t="s">
        <v>12031</v>
      </c>
    </row>
    <row r="2371" spans="1:4">
      <c r="A2371" s="330">
        <v>17004001</v>
      </c>
      <c r="B2371" s="331" t="s">
        <v>13669</v>
      </c>
      <c r="C2371" s="332" t="s">
        <v>16</v>
      </c>
      <c r="D2371" s="333">
        <v>14.7</v>
      </c>
    </row>
    <row r="2372" spans="1:4" ht="23.25" outlineLevel="1">
      <c r="A2372" s="330">
        <v>17004009</v>
      </c>
      <c r="B2372" s="331" t="s">
        <v>13670</v>
      </c>
      <c r="C2372" s="332" t="s">
        <v>16</v>
      </c>
      <c r="D2372" s="333">
        <v>12.25</v>
      </c>
    </row>
    <row r="2373" spans="1:4" outlineLevel="1">
      <c r="A2373" s="330">
        <v>17004010</v>
      </c>
      <c r="B2373" s="331" t="s">
        <v>13671</v>
      </c>
      <c r="C2373" s="332" t="s">
        <v>16</v>
      </c>
      <c r="D2373" s="333">
        <v>18.38</v>
      </c>
    </row>
    <row r="2374" spans="1:4" ht="23.25" outlineLevel="1">
      <c r="A2374" s="330">
        <v>17004012</v>
      </c>
      <c r="B2374" s="331" t="s">
        <v>13672</v>
      </c>
      <c r="C2374" s="332" t="s">
        <v>16</v>
      </c>
      <c r="D2374" s="333">
        <v>8.5299999999999994</v>
      </c>
    </row>
    <row r="2375" spans="1:4" ht="23.25" outlineLevel="1">
      <c r="A2375" s="330">
        <v>17004013</v>
      </c>
      <c r="B2375" s="331" t="s">
        <v>13673</v>
      </c>
      <c r="C2375" s="332" t="s">
        <v>16</v>
      </c>
      <c r="D2375" s="333">
        <v>12.34</v>
      </c>
    </row>
    <row r="2376" spans="1:4">
      <c r="A2376" s="330">
        <v>17004014</v>
      </c>
      <c r="B2376" s="331" t="s">
        <v>13674</v>
      </c>
      <c r="C2376" s="332" t="s">
        <v>16</v>
      </c>
      <c r="D2376" s="333">
        <v>8.5299999999999994</v>
      </c>
    </row>
    <row r="2377" spans="1:4" outlineLevel="1">
      <c r="A2377" s="330">
        <v>17004020</v>
      </c>
      <c r="B2377" s="331" t="s">
        <v>13675</v>
      </c>
      <c r="C2377" s="332" t="s">
        <v>14</v>
      </c>
      <c r="D2377" s="333">
        <v>73.52</v>
      </c>
    </row>
    <row r="2378" spans="1:4" outlineLevel="1">
      <c r="A2378" s="330">
        <v>17004021</v>
      </c>
      <c r="B2378" s="331" t="s">
        <v>13676</v>
      </c>
      <c r="C2378" s="332" t="s">
        <v>14</v>
      </c>
      <c r="D2378" s="333">
        <v>196.07</v>
      </c>
    </row>
    <row r="2379" spans="1:4" outlineLevel="1">
      <c r="A2379" s="330">
        <v>17004022</v>
      </c>
      <c r="B2379" s="331" t="s">
        <v>13677</v>
      </c>
      <c r="C2379" s="332" t="s">
        <v>14</v>
      </c>
      <c r="D2379" s="333">
        <v>441.15</v>
      </c>
    </row>
    <row r="2380" spans="1:4" outlineLevel="1">
      <c r="A2380" s="330">
        <v>17004025</v>
      </c>
      <c r="B2380" s="331" t="s">
        <v>8180</v>
      </c>
      <c r="C2380" s="332" t="s">
        <v>13</v>
      </c>
      <c r="D2380" s="333">
        <v>3.68</v>
      </c>
    </row>
    <row r="2381" spans="1:4">
      <c r="A2381" s="330">
        <v>17004030</v>
      </c>
      <c r="B2381" s="331" t="s">
        <v>13678</v>
      </c>
      <c r="C2381" s="332" t="s">
        <v>14</v>
      </c>
      <c r="D2381" s="333">
        <v>7.35</v>
      </c>
    </row>
    <row r="2382" spans="1:4" outlineLevel="1">
      <c r="A2382" s="330">
        <v>17004031</v>
      </c>
      <c r="B2382" s="331" t="s">
        <v>13679</v>
      </c>
      <c r="C2382" s="332" t="s">
        <v>18</v>
      </c>
      <c r="D2382" s="333">
        <v>206.82</v>
      </c>
    </row>
    <row r="2383" spans="1:4" outlineLevel="1">
      <c r="A2383" s="330">
        <v>17004032</v>
      </c>
      <c r="B2383" s="331" t="s">
        <v>13680</v>
      </c>
      <c r="C2383" s="332" t="s">
        <v>259</v>
      </c>
      <c r="D2383" s="333">
        <v>1498.74</v>
      </c>
    </row>
    <row r="2384" spans="1:4" outlineLevel="1">
      <c r="A2384" s="330">
        <v>17004050</v>
      </c>
      <c r="B2384" s="331" t="s">
        <v>13681</v>
      </c>
      <c r="C2384" s="332" t="s">
        <v>16</v>
      </c>
      <c r="D2384" s="333">
        <v>10.58</v>
      </c>
    </row>
    <row r="2385" spans="1:4" outlineLevel="1">
      <c r="A2385" s="330">
        <v>17005000</v>
      </c>
      <c r="B2385" s="331" t="s">
        <v>13682</v>
      </c>
      <c r="C2385" s="332" t="s">
        <v>12031</v>
      </c>
      <c r="D2385" s="333" t="s">
        <v>12031</v>
      </c>
    </row>
    <row r="2386" spans="1:4">
      <c r="A2386" s="330">
        <v>17005001</v>
      </c>
      <c r="B2386" s="331" t="s">
        <v>21686</v>
      </c>
      <c r="C2386" s="332" t="s">
        <v>16</v>
      </c>
      <c r="D2386" s="333">
        <v>416.28</v>
      </c>
    </row>
    <row r="2387" spans="1:4" outlineLevel="1">
      <c r="A2387" s="330">
        <v>17005002</v>
      </c>
      <c r="B2387" s="331" t="s">
        <v>21687</v>
      </c>
      <c r="C2387" s="332" t="s">
        <v>16</v>
      </c>
      <c r="D2387" s="333">
        <v>497.53</v>
      </c>
    </row>
    <row r="2388" spans="1:4" outlineLevel="1">
      <c r="A2388" s="330">
        <v>17005003</v>
      </c>
      <c r="B2388" s="331" t="s">
        <v>21688</v>
      </c>
      <c r="C2388" s="332" t="s">
        <v>16</v>
      </c>
      <c r="D2388" s="333">
        <v>361.04</v>
      </c>
    </row>
    <row r="2389" spans="1:4" ht="23.25" outlineLevel="1">
      <c r="A2389" s="330">
        <v>17005005</v>
      </c>
      <c r="B2389" s="331" t="s">
        <v>21689</v>
      </c>
      <c r="C2389" s="332" t="s">
        <v>16</v>
      </c>
      <c r="D2389" s="333">
        <v>232</v>
      </c>
    </row>
    <row r="2390" spans="1:4" ht="23.25" outlineLevel="1">
      <c r="A2390" s="330">
        <v>17005007</v>
      </c>
      <c r="B2390" s="331" t="s">
        <v>13683</v>
      </c>
      <c r="C2390" s="332" t="s">
        <v>16</v>
      </c>
      <c r="D2390" s="333">
        <v>776.6</v>
      </c>
    </row>
    <row r="2391" spans="1:4">
      <c r="A2391" s="330">
        <v>17005011</v>
      </c>
      <c r="B2391" s="331" t="s">
        <v>29854</v>
      </c>
      <c r="C2391" s="332" t="s">
        <v>14</v>
      </c>
      <c r="D2391" s="333">
        <v>56.22</v>
      </c>
    </row>
    <row r="2392" spans="1:4" outlineLevel="1">
      <c r="A2392" s="330">
        <v>17005012</v>
      </c>
      <c r="B2392" s="331" t="s">
        <v>29855</v>
      </c>
      <c r="C2392" s="332" t="s">
        <v>14</v>
      </c>
      <c r="D2392" s="333">
        <v>53.65</v>
      </c>
    </row>
    <row r="2393" spans="1:4" outlineLevel="1">
      <c r="A2393" s="330">
        <v>17005016</v>
      </c>
      <c r="B2393" s="331" t="s">
        <v>29856</v>
      </c>
      <c r="C2393" s="332" t="s">
        <v>13</v>
      </c>
      <c r="D2393" s="333">
        <v>416.01</v>
      </c>
    </row>
    <row r="2394" spans="1:4" outlineLevel="1">
      <c r="A2394" s="330">
        <v>17005017</v>
      </c>
      <c r="B2394" s="331" t="s">
        <v>29857</v>
      </c>
      <c r="C2394" s="332" t="s">
        <v>13</v>
      </c>
      <c r="D2394" s="333">
        <v>299.2</v>
      </c>
    </row>
    <row r="2395" spans="1:4" ht="23.25" outlineLevel="1">
      <c r="A2395" s="330">
        <v>17005020</v>
      </c>
      <c r="B2395" s="331" t="s">
        <v>13684</v>
      </c>
      <c r="C2395" s="332" t="s">
        <v>14</v>
      </c>
      <c r="D2395" s="333">
        <v>187.32</v>
      </c>
    </row>
    <row r="2396" spans="1:4" ht="23.25">
      <c r="A2396" s="330">
        <v>17005021</v>
      </c>
      <c r="B2396" s="331" t="s">
        <v>13685</v>
      </c>
      <c r="C2396" s="332" t="s">
        <v>14</v>
      </c>
      <c r="D2396" s="333">
        <v>221.11</v>
      </c>
    </row>
    <row r="2397" spans="1:4" ht="23.25" outlineLevel="1">
      <c r="A2397" s="330">
        <v>17005022</v>
      </c>
      <c r="B2397" s="331" t="s">
        <v>13686</v>
      </c>
      <c r="C2397" s="332" t="s">
        <v>14</v>
      </c>
      <c r="D2397" s="333">
        <v>231.52</v>
      </c>
    </row>
    <row r="2398" spans="1:4" ht="23.25" outlineLevel="1">
      <c r="A2398" s="330">
        <v>17005023</v>
      </c>
      <c r="B2398" s="331" t="s">
        <v>13687</v>
      </c>
      <c r="C2398" s="332" t="s">
        <v>14</v>
      </c>
      <c r="D2398" s="333">
        <v>326.27999999999997</v>
      </c>
    </row>
    <row r="2399" spans="1:4" outlineLevel="1">
      <c r="A2399" s="330">
        <v>17005024</v>
      </c>
      <c r="B2399" s="331" t="s">
        <v>29858</v>
      </c>
      <c r="C2399" s="332" t="s">
        <v>13</v>
      </c>
      <c r="D2399" s="333">
        <v>89.14</v>
      </c>
    </row>
    <row r="2400" spans="1:4" outlineLevel="1">
      <c r="A2400" s="330">
        <v>17005025</v>
      </c>
      <c r="B2400" s="331" t="s">
        <v>29859</v>
      </c>
      <c r="C2400" s="332" t="s">
        <v>13</v>
      </c>
      <c r="D2400" s="333">
        <v>494.74</v>
      </c>
    </row>
    <row r="2401" spans="1:4">
      <c r="A2401" s="330">
        <v>17005026</v>
      </c>
      <c r="B2401" s="331" t="s">
        <v>13688</v>
      </c>
      <c r="C2401" s="332" t="s">
        <v>14</v>
      </c>
      <c r="D2401" s="333">
        <v>27.3</v>
      </c>
    </row>
    <row r="2402" spans="1:4" outlineLevel="1">
      <c r="A2402" s="330">
        <v>17005027</v>
      </c>
      <c r="B2402" s="331" t="s">
        <v>13689</v>
      </c>
      <c r="C2402" s="332" t="s">
        <v>14</v>
      </c>
      <c r="D2402" s="333">
        <v>434.97</v>
      </c>
    </row>
    <row r="2403" spans="1:4" outlineLevel="1">
      <c r="A2403" s="330">
        <v>17005033</v>
      </c>
      <c r="B2403" s="331" t="s">
        <v>21373</v>
      </c>
      <c r="C2403" s="332" t="s">
        <v>16</v>
      </c>
      <c r="D2403" s="333">
        <v>377.78</v>
      </c>
    </row>
    <row r="2404" spans="1:4" outlineLevel="1">
      <c r="A2404" s="330">
        <v>17005035</v>
      </c>
      <c r="B2404" s="331" t="s">
        <v>29860</v>
      </c>
      <c r="C2404" s="332" t="s">
        <v>16</v>
      </c>
      <c r="D2404" s="333">
        <v>298.2</v>
      </c>
    </row>
    <row r="2405" spans="1:4" outlineLevel="1">
      <c r="A2405" s="330">
        <v>17005040</v>
      </c>
      <c r="B2405" s="331" t="s">
        <v>29861</v>
      </c>
      <c r="C2405" s="332" t="s">
        <v>13</v>
      </c>
      <c r="D2405" s="333">
        <v>211.38</v>
      </c>
    </row>
    <row r="2406" spans="1:4">
      <c r="A2406" s="330">
        <v>17005041</v>
      </c>
      <c r="B2406" s="331" t="s">
        <v>29862</v>
      </c>
      <c r="C2406" s="332" t="s">
        <v>13</v>
      </c>
      <c r="D2406" s="333">
        <v>55.55</v>
      </c>
    </row>
    <row r="2407" spans="1:4" outlineLevel="1">
      <c r="A2407" s="330">
        <v>17005051</v>
      </c>
      <c r="B2407" s="331" t="s">
        <v>29863</v>
      </c>
      <c r="C2407" s="332" t="s">
        <v>13</v>
      </c>
      <c r="D2407" s="333">
        <v>214.97</v>
      </c>
    </row>
    <row r="2408" spans="1:4" outlineLevel="1">
      <c r="A2408" s="330">
        <v>17005052</v>
      </c>
      <c r="B2408" s="331" t="s">
        <v>29864</v>
      </c>
      <c r="C2408" s="332" t="s">
        <v>13</v>
      </c>
      <c r="D2408" s="333">
        <v>454.98</v>
      </c>
    </row>
    <row r="2409" spans="1:4" outlineLevel="1">
      <c r="A2409" s="330">
        <v>17005053</v>
      </c>
      <c r="B2409" s="331" t="s">
        <v>29865</v>
      </c>
      <c r="C2409" s="332" t="s">
        <v>13</v>
      </c>
      <c r="D2409" s="333">
        <v>188.53</v>
      </c>
    </row>
    <row r="2410" spans="1:4">
      <c r="A2410" s="330">
        <v>17005061</v>
      </c>
      <c r="B2410" s="331" t="s">
        <v>29866</v>
      </c>
      <c r="C2410" s="332" t="s">
        <v>14</v>
      </c>
      <c r="D2410" s="333">
        <v>854.16</v>
      </c>
    </row>
    <row r="2411" spans="1:4" outlineLevel="1">
      <c r="A2411" s="330">
        <v>17005075</v>
      </c>
      <c r="B2411" s="331" t="s">
        <v>13690</v>
      </c>
      <c r="C2411" s="332" t="s">
        <v>14</v>
      </c>
      <c r="D2411" s="333">
        <v>1362.04</v>
      </c>
    </row>
    <row r="2412" spans="1:4" outlineLevel="1">
      <c r="A2412" s="330">
        <v>17005080</v>
      </c>
      <c r="B2412" s="331" t="s">
        <v>21374</v>
      </c>
      <c r="C2412" s="332" t="s">
        <v>14</v>
      </c>
      <c r="D2412" s="333">
        <v>3377.27</v>
      </c>
    </row>
    <row r="2413" spans="1:4" outlineLevel="1">
      <c r="A2413" s="330">
        <v>17005090</v>
      </c>
      <c r="B2413" s="331" t="s">
        <v>13691</v>
      </c>
      <c r="C2413" s="332" t="s">
        <v>14</v>
      </c>
      <c r="D2413" s="333">
        <v>1636.76</v>
      </c>
    </row>
    <row r="2414" spans="1:4" ht="23.25" outlineLevel="1">
      <c r="A2414" s="330">
        <v>17005091</v>
      </c>
      <c r="B2414" s="331" t="s">
        <v>13692</v>
      </c>
      <c r="C2414" s="332" t="s">
        <v>14</v>
      </c>
      <c r="D2414" s="333">
        <v>1718.52</v>
      </c>
    </row>
    <row r="2415" spans="1:4">
      <c r="A2415" s="330">
        <v>17005092</v>
      </c>
      <c r="B2415" s="331" t="s">
        <v>13693</v>
      </c>
      <c r="C2415" s="332" t="s">
        <v>14</v>
      </c>
      <c r="D2415" s="333">
        <v>863.38</v>
      </c>
    </row>
    <row r="2416" spans="1:4" outlineLevel="1">
      <c r="A2416" s="330">
        <v>17005093</v>
      </c>
      <c r="B2416" s="331" t="s">
        <v>13694</v>
      </c>
      <c r="C2416" s="332" t="s">
        <v>14</v>
      </c>
      <c r="D2416" s="333">
        <v>65.599999999999994</v>
      </c>
    </row>
    <row r="2417" spans="1:4" outlineLevel="1">
      <c r="A2417" s="330">
        <v>17005094</v>
      </c>
      <c r="B2417" s="331" t="s">
        <v>13695</v>
      </c>
      <c r="C2417" s="332" t="s">
        <v>14</v>
      </c>
      <c r="D2417" s="333">
        <v>197.63</v>
      </c>
    </row>
    <row r="2418" spans="1:4" outlineLevel="1">
      <c r="A2418" s="330">
        <v>17005095</v>
      </c>
      <c r="B2418" s="331" t="s">
        <v>13696</v>
      </c>
      <c r="C2418" s="332" t="s">
        <v>14</v>
      </c>
      <c r="D2418" s="333">
        <v>16.440000000000001</v>
      </c>
    </row>
    <row r="2419" spans="1:4" outlineLevel="1">
      <c r="A2419" s="330">
        <v>17005096</v>
      </c>
      <c r="B2419" s="331" t="s">
        <v>13697</v>
      </c>
      <c r="C2419" s="332" t="s">
        <v>14</v>
      </c>
      <c r="D2419" s="333">
        <v>15.91</v>
      </c>
    </row>
    <row r="2420" spans="1:4" outlineLevel="1">
      <c r="A2420" s="330">
        <v>17005097</v>
      </c>
      <c r="B2420" s="331" t="s">
        <v>13698</v>
      </c>
      <c r="C2420" s="332" t="s">
        <v>14</v>
      </c>
      <c r="D2420" s="333">
        <v>35.590000000000003</v>
      </c>
    </row>
    <row r="2421" spans="1:4">
      <c r="A2421" s="330">
        <v>17005098</v>
      </c>
      <c r="B2421" s="331" t="s">
        <v>13699</v>
      </c>
      <c r="C2421" s="332" t="s">
        <v>14</v>
      </c>
      <c r="D2421" s="333">
        <v>6.79</v>
      </c>
    </row>
    <row r="2422" spans="1:4" ht="23.25" outlineLevel="1">
      <c r="A2422" s="330">
        <v>17005102</v>
      </c>
      <c r="B2422" s="331" t="s">
        <v>31195</v>
      </c>
      <c r="C2422" s="332" t="s">
        <v>13</v>
      </c>
      <c r="D2422" s="333">
        <v>953.7</v>
      </c>
    </row>
    <row r="2423" spans="1:4" outlineLevel="1">
      <c r="A2423" s="330">
        <v>17005103</v>
      </c>
      <c r="B2423" s="331" t="s">
        <v>31196</v>
      </c>
      <c r="C2423" s="332" t="s">
        <v>14</v>
      </c>
      <c r="D2423" s="333">
        <v>17.23</v>
      </c>
    </row>
    <row r="2424" spans="1:4" ht="34.5" outlineLevel="1">
      <c r="A2424" s="330">
        <v>17005104</v>
      </c>
      <c r="B2424" s="331" t="s">
        <v>31197</v>
      </c>
      <c r="C2424" s="332" t="s">
        <v>14</v>
      </c>
      <c r="D2424" s="333">
        <v>61.43</v>
      </c>
    </row>
    <row r="2425" spans="1:4" outlineLevel="1">
      <c r="A2425" s="330">
        <v>17010000</v>
      </c>
      <c r="B2425" s="331" t="s">
        <v>13700</v>
      </c>
      <c r="C2425" s="332" t="s">
        <v>12031</v>
      </c>
      <c r="D2425" s="333" t="s">
        <v>12031</v>
      </c>
    </row>
    <row r="2426" spans="1:4">
      <c r="A2426" s="330">
        <v>17010001</v>
      </c>
      <c r="B2426" s="331" t="s">
        <v>13701</v>
      </c>
      <c r="C2426" s="332" t="s">
        <v>14</v>
      </c>
      <c r="D2426" s="333">
        <v>167312.95000000001</v>
      </c>
    </row>
    <row r="2427" spans="1:4" outlineLevel="1">
      <c r="A2427" s="330">
        <v>17010002</v>
      </c>
      <c r="B2427" s="331" t="s">
        <v>13702</v>
      </c>
      <c r="C2427" s="332" t="s">
        <v>14</v>
      </c>
      <c r="D2427" s="333">
        <v>177316.14</v>
      </c>
    </row>
    <row r="2428" spans="1:4" outlineLevel="1">
      <c r="A2428" s="330">
        <v>17010003</v>
      </c>
      <c r="B2428" s="331" t="s">
        <v>13703</v>
      </c>
      <c r="C2428" s="332" t="s">
        <v>14</v>
      </c>
      <c r="D2428" s="333">
        <v>187699.25</v>
      </c>
    </row>
    <row r="2429" spans="1:4" outlineLevel="1">
      <c r="A2429" s="330">
        <v>17010004</v>
      </c>
      <c r="B2429" s="331" t="s">
        <v>13704</v>
      </c>
      <c r="C2429" s="332" t="s">
        <v>14</v>
      </c>
      <c r="D2429" s="333">
        <v>200402.31</v>
      </c>
    </row>
    <row r="2430" spans="1:4" ht="23.25" outlineLevel="1">
      <c r="A2430" s="330">
        <v>17010011</v>
      </c>
      <c r="B2430" s="331" t="s">
        <v>29867</v>
      </c>
      <c r="C2430" s="332" t="s">
        <v>14</v>
      </c>
      <c r="D2430" s="333">
        <v>3391.21</v>
      </c>
    </row>
    <row r="2431" spans="1:4" outlineLevel="1">
      <c r="A2431" s="330">
        <v>17010012</v>
      </c>
      <c r="B2431" s="331" t="s">
        <v>29868</v>
      </c>
      <c r="C2431" s="332" t="s">
        <v>14</v>
      </c>
      <c r="D2431" s="333">
        <v>4390.41</v>
      </c>
    </row>
    <row r="2432" spans="1:4" ht="23.25">
      <c r="A2432" s="330">
        <v>17010017</v>
      </c>
      <c r="B2432" s="331" t="s">
        <v>13705</v>
      </c>
      <c r="C2432" s="332" t="s">
        <v>14</v>
      </c>
      <c r="D2432" s="333">
        <v>215.78</v>
      </c>
    </row>
    <row r="2433" spans="1:4" outlineLevel="1">
      <c r="A2433" s="330">
        <v>17010018</v>
      </c>
      <c r="B2433" s="331" t="s">
        <v>21690</v>
      </c>
      <c r="C2433" s="332" t="s">
        <v>13</v>
      </c>
      <c r="D2433" s="333">
        <v>310.83</v>
      </c>
    </row>
    <row r="2434" spans="1:4" ht="23.25" outlineLevel="1">
      <c r="A2434" s="330">
        <v>17010019</v>
      </c>
      <c r="B2434" s="331" t="s">
        <v>29869</v>
      </c>
      <c r="C2434" s="332" t="s">
        <v>14</v>
      </c>
      <c r="D2434" s="333">
        <v>344.87</v>
      </c>
    </row>
    <row r="2435" spans="1:4" outlineLevel="1">
      <c r="A2435" s="330">
        <v>17010025</v>
      </c>
      <c r="B2435" s="331" t="s">
        <v>21691</v>
      </c>
      <c r="C2435" s="332" t="s">
        <v>14</v>
      </c>
      <c r="D2435" s="333">
        <v>2311.84</v>
      </c>
    </row>
    <row r="2436" spans="1:4" outlineLevel="1">
      <c r="A2436" s="330">
        <v>17010031</v>
      </c>
      <c r="B2436" s="331" t="s">
        <v>13706</v>
      </c>
      <c r="C2436" s="332" t="s">
        <v>14</v>
      </c>
      <c r="D2436" s="333">
        <v>2189.2399999999998</v>
      </c>
    </row>
    <row r="2437" spans="1:4" outlineLevel="1">
      <c r="A2437" s="330">
        <v>17010032</v>
      </c>
      <c r="B2437" s="331" t="s">
        <v>13707</v>
      </c>
      <c r="C2437" s="332" t="s">
        <v>14</v>
      </c>
      <c r="D2437" s="333">
        <v>2395.52</v>
      </c>
    </row>
    <row r="2438" spans="1:4">
      <c r="A2438" s="330">
        <v>17010070</v>
      </c>
      <c r="B2438" s="331" t="s">
        <v>13708</v>
      </c>
      <c r="C2438" s="332" t="s">
        <v>14</v>
      </c>
      <c r="D2438" s="333">
        <v>23440.400000000001</v>
      </c>
    </row>
    <row r="2439" spans="1:4" outlineLevel="1">
      <c r="A2439" s="330">
        <v>17010071</v>
      </c>
      <c r="B2439" s="331" t="s">
        <v>13709</v>
      </c>
      <c r="C2439" s="332" t="s">
        <v>14</v>
      </c>
      <c r="D2439" s="333">
        <v>875.77</v>
      </c>
    </row>
    <row r="2440" spans="1:4" outlineLevel="1">
      <c r="A2440" s="330">
        <v>17010073</v>
      </c>
      <c r="B2440" s="331" t="s">
        <v>13710</v>
      </c>
      <c r="C2440" s="332" t="s">
        <v>14</v>
      </c>
      <c r="D2440" s="333">
        <v>1897.31</v>
      </c>
    </row>
    <row r="2441" spans="1:4" outlineLevel="1">
      <c r="A2441" s="330">
        <v>17010074</v>
      </c>
      <c r="B2441" s="331" t="s">
        <v>13711</v>
      </c>
      <c r="C2441" s="332" t="s">
        <v>14</v>
      </c>
      <c r="D2441" s="333">
        <v>96.76</v>
      </c>
    </row>
    <row r="2442" spans="1:4" outlineLevel="1">
      <c r="A2442" s="330">
        <v>17010075</v>
      </c>
      <c r="B2442" s="331" t="s">
        <v>13712</v>
      </c>
      <c r="C2442" s="332" t="s">
        <v>14</v>
      </c>
      <c r="D2442" s="333">
        <v>344.86</v>
      </c>
    </row>
    <row r="2443" spans="1:4">
      <c r="A2443" s="330">
        <v>17010076</v>
      </c>
      <c r="B2443" s="331" t="s">
        <v>13713</v>
      </c>
      <c r="C2443" s="332" t="s">
        <v>14</v>
      </c>
      <c r="D2443" s="333">
        <v>589.94000000000005</v>
      </c>
    </row>
    <row r="2444" spans="1:4" ht="23.25" outlineLevel="1">
      <c r="A2444" s="330">
        <v>17010112</v>
      </c>
      <c r="B2444" s="331" t="s">
        <v>21700</v>
      </c>
      <c r="C2444" s="332" t="s">
        <v>14</v>
      </c>
      <c r="D2444" s="333">
        <v>521.6</v>
      </c>
    </row>
    <row r="2445" spans="1:4" ht="23.25" outlineLevel="1">
      <c r="A2445" s="330">
        <v>17010113</v>
      </c>
      <c r="B2445" s="331" t="s">
        <v>21701</v>
      </c>
      <c r="C2445" s="332" t="s">
        <v>14</v>
      </c>
      <c r="D2445" s="333">
        <v>1008.53</v>
      </c>
    </row>
    <row r="2446" spans="1:4" ht="23.25" outlineLevel="1">
      <c r="A2446" s="330">
        <v>17010114</v>
      </c>
      <c r="B2446" s="331" t="s">
        <v>21702</v>
      </c>
      <c r="C2446" s="332" t="s">
        <v>14</v>
      </c>
      <c r="D2446" s="333">
        <v>1243.44</v>
      </c>
    </row>
    <row r="2447" spans="1:4" outlineLevel="1">
      <c r="A2447" s="330">
        <v>17030000</v>
      </c>
      <c r="B2447" s="331" t="s">
        <v>13714</v>
      </c>
      <c r="C2447" s="332" t="s">
        <v>12031</v>
      </c>
      <c r="D2447" s="333" t="s">
        <v>12031</v>
      </c>
    </row>
    <row r="2448" spans="1:4" ht="23.25" outlineLevel="1">
      <c r="A2448" s="330">
        <v>17030001</v>
      </c>
      <c r="B2448" s="331" t="s">
        <v>13715</v>
      </c>
      <c r="C2448" s="332" t="s">
        <v>14</v>
      </c>
      <c r="D2448" s="333">
        <v>4051.43</v>
      </c>
    </row>
    <row r="2449" spans="1:4" outlineLevel="1">
      <c r="A2449" s="330">
        <v>17030002</v>
      </c>
      <c r="B2449" s="331" t="s">
        <v>13716</v>
      </c>
      <c r="C2449" s="332" t="s">
        <v>16</v>
      </c>
      <c r="D2449" s="333">
        <v>396.85</v>
      </c>
    </row>
    <row r="2450" spans="1:4" outlineLevel="1">
      <c r="A2450" s="330">
        <v>17040000</v>
      </c>
      <c r="B2450" s="331" t="s">
        <v>13717</v>
      </c>
      <c r="C2450" s="332" t="s">
        <v>12031</v>
      </c>
      <c r="D2450" s="333" t="s">
        <v>12031</v>
      </c>
    </row>
    <row r="2451" spans="1:4" ht="23.25">
      <c r="A2451" s="330">
        <v>17040001</v>
      </c>
      <c r="B2451" s="331" t="s">
        <v>13718</v>
      </c>
      <c r="C2451" s="332" t="s">
        <v>16</v>
      </c>
      <c r="D2451" s="333">
        <v>2861.85</v>
      </c>
    </row>
    <row r="2452" spans="1:4" ht="23.25" outlineLevel="1">
      <c r="A2452" s="330">
        <v>17040002</v>
      </c>
      <c r="B2452" s="331" t="s">
        <v>13719</v>
      </c>
      <c r="C2452" s="332" t="s">
        <v>16</v>
      </c>
      <c r="D2452" s="333">
        <v>954.27</v>
      </c>
    </row>
    <row r="2453" spans="1:4" ht="34.5" outlineLevel="1">
      <c r="A2453" s="330">
        <v>17040003</v>
      </c>
      <c r="B2453" s="331" t="s">
        <v>13720</v>
      </c>
      <c r="C2453" s="332" t="s">
        <v>11</v>
      </c>
      <c r="D2453" s="333">
        <v>6.46</v>
      </c>
    </row>
    <row r="2454" spans="1:4" ht="34.5">
      <c r="A2454" s="330">
        <v>17040005</v>
      </c>
      <c r="B2454" s="331" t="s">
        <v>13721</v>
      </c>
      <c r="C2454" s="332" t="s">
        <v>11</v>
      </c>
      <c r="D2454" s="333">
        <v>17.86</v>
      </c>
    </row>
    <row r="2455" spans="1:4" ht="23.25" outlineLevel="1">
      <c r="A2455" s="330">
        <v>17040006</v>
      </c>
      <c r="B2455" s="331" t="s">
        <v>13722</v>
      </c>
      <c r="C2455" s="332" t="s">
        <v>14</v>
      </c>
      <c r="D2455" s="333">
        <v>4087.66</v>
      </c>
    </row>
    <row r="2456" spans="1:4" ht="34.5" outlineLevel="1">
      <c r="A2456" s="330">
        <v>17040007</v>
      </c>
      <c r="B2456" s="331" t="s">
        <v>13723</v>
      </c>
      <c r="C2456" s="332" t="s">
        <v>11</v>
      </c>
      <c r="D2456" s="333">
        <v>16.399999999999999</v>
      </c>
    </row>
    <row r="2457" spans="1:4" ht="34.5">
      <c r="A2457" s="330">
        <v>17040008</v>
      </c>
      <c r="B2457" s="331" t="s">
        <v>13724</v>
      </c>
      <c r="C2457" s="332" t="s">
        <v>11</v>
      </c>
      <c r="D2457" s="333">
        <v>16.25</v>
      </c>
    </row>
    <row r="2458" spans="1:4" ht="23.25" outlineLevel="1">
      <c r="A2458" s="330">
        <v>17040010</v>
      </c>
      <c r="B2458" s="331" t="s">
        <v>13725</v>
      </c>
      <c r="C2458" s="332" t="s">
        <v>14</v>
      </c>
      <c r="D2458" s="333">
        <v>2350.4699999999998</v>
      </c>
    </row>
    <row r="2459" spans="1:4" ht="23.25">
      <c r="A2459" s="330">
        <v>17040011</v>
      </c>
      <c r="B2459" s="331" t="s">
        <v>13726</v>
      </c>
      <c r="C2459" s="332" t="s">
        <v>14</v>
      </c>
      <c r="D2459" s="333">
        <v>2031.32</v>
      </c>
    </row>
    <row r="2460" spans="1:4" ht="23.25" outlineLevel="1">
      <c r="A2460" s="330">
        <v>17040013</v>
      </c>
      <c r="B2460" s="331" t="s">
        <v>13727</v>
      </c>
      <c r="C2460" s="332" t="s">
        <v>16</v>
      </c>
      <c r="D2460" s="333">
        <v>374.67</v>
      </c>
    </row>
    <row r="2461" spans="1:4">
      <c r="A2461" s="330">
        <v>17045001</v>
      </c>
      <c r="B2461" s="331" t="s">
        <v>96</v>
      </c>
      <c r="C2461" s="332" t="s">
        <v>97</v>
      </c>
      <c r="D2461" s="333">
        <v>10.42</v>
      </c>
    </row>
    <row r="2462" spans="1:4" outlineLevel="1">
      <c r="A2462" s="330">
        <v>17045002</v>
      </c>
      <c r="B2462" s="331" t="s">
        <v>137</v>
      </c>
      <c r="C2462" s="332" t="s">
        <v>18</v>
      </c>
      <c r="D2462" s="333">
        <v>5.93</v>
      </c>
    </row>
    <row r="2463" spans="1:4">
      <c r="A2463" s="330">
        <v>17050000</v>
      </c>
      <c r="B2463" s="331" t="s">
        <v>12139</v>
      </c>
      <c r="C2463" s="332" t="s">
        <v>12031</v>
      </c>
      <c r="D2463" s="333" t="s">
        <v>12031</v>
      </c>
    </row>
    <row r="2464" spans="1:4" outlineLevel="1">
      <c r="A2464" s="330">
        <v>17050001</v>
      </c>
      <c r="B2464" s="331" t="s">
        <v>13728</v>
      </c>
      <c r="C2464" s="332" t="s">
        <v>13</v>
      </c>
      <c r="D2464" s="333">
        <v>61.27</v>
      </c>
    </row>
    <row r="2465" spans="1:4" outlineLevel="1">
      <c r="A2465" s="330">
        <v>17050015</v>
      </c>
      <c r="B2465" s="331" t="s">
        <v>13729</v>
      </c>
      <c r="C2465" s="332" t="s">
        <v>16</v>
      </c>
      <c r="D2465" s="333">
        <v>2.76</v>
      </c>
    </row>
    <row r="2466" spans="1:4">
      <c r="A2466" s="330">
        <v>17050020</v>
      </c>
      <c r="B2466" s="331" t="s">
        <v>12141</v>
      </c>
      <c r="C2466" s="332" t="s">
        <v>18</v>
      </c>
      <c r="D2466" s="333">
        <v>269.58999999999997</v>
      </c>
    </row>
    <row r="2467" spans="1:4" outlineLevel="1">
      <c r="A2467" s="330">
        <v>17050021</v>
      </c>
      <c r="B2467" s="331" t="s">
        <v>12142</v>
      </c>
      <c r="C2467" s="332" t="s">
        <v>18</v>
      </c>
      <c r="D2467" s="333">
        <v>490.16</v>
      </c>
    </row>
    <row r="2468" spans="1:4" outlineLevel="1">
      <c r="A2468" s="330">
        <v>17050022</v>
      </c>
      <c r="B2468" s="331" t="s">
        <v>12143</v>
      </c>
      <c r="C2468" s="332" t="s">
        <v>18</v>
      </c>
      <c r="D2468" s="333">
        <v>105.3</v>
      </c>
    </row>
    <row r="2469" spans="1:4">
      <c r="A2469" s="330">
        <v>17050023</v>
      </c>
      <c r="B2469" s="331" t="s">
        <v>138</v>
      </c>
      <c r="C2469" s="332" t="s">
        <v>18</v>
      </c>
      <c r="D2469" s="333">
        <v>427.68</v>
      </c>
    </row>
    <row r="2470" spans="1:4" ht="23.25" outlineLevel="1">
      <c r="A2470" s="330">
        <v>17050025</v>
      </c>
      <c r="B2470" s="331" t="s">
        <v>13730</v>
      </c>
      <c r="C2470" s="332" t="s">
        <v>16</v>
      </c>
      <c r="D2470" s="333">
        <v>15.69</v>
      </c>
    </row>
    <row r="2471" spans="1:4">
      <c r="A2471" s="330">
        <v>17050030</v>
      </c>
      <c r="B2471" s="331" t="s">
        <v>13731</v>
      </c>
      <c r="C2471" s="332" t="s">
        <v>16</v>
      </c>
      <c r="D2471" s="333">
        <v>12.25</v>
      </c>
    </row>
    <row r="2472" spans="1:4" outlineLevel="1">
      <c r="A2472" s="330">
        <v>17050040</v>
      </c>
      <c r="B2472" s="331" t="s">
        <v>13732</v>
      </c>
      <c r="C2472" s="332" t="s">
        <v>16</v>
      </c>
      <c r="D2472" s="333">
        <v>36.76</v>
      </c>
    </row>
    <row r="2473" spans="1:4">
      <c r="A2473" s="330">
        <v>17050045</v>
      </c>
      <c r="B2473" s="331" t="s">
        <v>13733</v>
      </c>
      <c r="C2473" s="332" t="s">
        <v>13</v>
      </c>
      <c r="D2473" s="333">
        <v>9.8000000000000007</v>
      </c>
    </row>
    <row r="2474" spans="1:4" outlineLevel="1">
      <c r="A2474" s="330">
        <v>17050048</v>
      </c>
      <c r="B2474" s="331" t="s">
        <v>13734</v>
      </c>
      <c r="C2474" s="332" t="s">
        <v>13</v>
      </c>
      <c r="D2474" s="333">
        <v>14.9</v>
      </c>
    </row>
    <row r="2475" spans="1:4">
      <c r="A2475" s="330">
        <v>17050101</v>
      </c>
      <c r="B2475" s="331" t="s">
        <v>31198</v>
      </c>
      <c r="C2475" s="332" t="s">
        <v>18</v>
      </c>
      <c r="D2475" s="333">
        <v>45.36</v>
      </c>
    </row>
    <row r="2476" spans="1:4" outlineLevel="1">
      <c r="A2476" s="330">
        <v>17060000</v>
      </c>
      <c r="B2476" s="331" t="s">
        <v>8165</v>
      </c>
      <c r="C2476" s="332" t="s">
        <v>12031</v>
      </c>
      <c r="D2476" s="333" t="s">
        <v>12031</v>
      </c>
    </row>
    <row r="2477" spans="1:4" ht="23.25" outlineLevel="1">
      <c r="A2477" s="330">
        <v>17060005</v>
      </c>
      <c r="B2477" s="331" t="s">
        <v>13735</v>
      </c>
      <c r="C2477" s="332" t="s">
        <v>13</v>
      </c>
      <c r="D2477" s="333">
        <v>12.25</v>
      </c>
    </row>
    <row r="2478" spans="1:4" outlineLevel="1">
      <c r="A2478" s="330">
        <v>17060030</v>
      </c>
      <c r="B2478" s="331" t="s">
        <v>13736</v>
      </c>
      <c r="C2478" s="332" t="s">
        <v>16</v>
      </c>
      <c r="D2478" s="333">
        <v>17.16</v>
      </c>
    </row>
    <row r="2479" spans="1:4">
      <c r="A2479" s="330">
        <v>17060032</v>
      </c>
      <c r="B2479" s="331" t="s">
        <v>13737</v>
      </c>
      <c r="C2479" s="332" t="s">
        <v>16</v>
      </c>
      <c r="D2479" s="333">
        <v>31.86</v>
      </c>
    </row>
    <row r="2480" spans="1:4" outlineLevel="1">
      <c r="A2480" s="330">
        <v>17060035</v>
      </c>
      <c r="B2480" s="331" t="s">
        <v>13738</v>
      </c>
      <c r="C2480" s="332" t="s">
        <v>16</v>
      </c>
      <c r="D2480" s="333">
        <v>7.6</v>
      </c>
    </row>
    <row r="2481" spans="1:4" outlineLevel="1">
      <c r="A2481" s="330">
        <v>17060038</v>
      </c>
      <c r="B2481" s="331" t="s">
        <v>13739</v>
      </c>
      <c r="C2481" s="332" t="s">
        <v>16</v>
      </c>
      <c r="D2481" s="333">
        <v>14.7</v>
      </c>
    </row>
    <row r="2482" spans="1:4" outlineLevel="1">
      <c r="A2482" s="330">
        <v>17060045</v>
      </c>
      <c r="B2482" s="331" t="s">
        <v>13740</v>
      </c>
      <c r="C2482" s="332" t="s">
        <v>13</v>
      </c>
      <c r="D2482" s="333">
        <v>7.11</v>
      </c>
    </row>
    <row r="2483" spans="1:4">
      <c r="A2483" s="330">
        <v>17060046</v>
      </c>
      <c r="B2483" s="331" t="s">
        <v>13741</v>
      </c>
      <c r="C2483" s="332" t="s">
        <v>16</v>
      </c>
      <c r="D2483" s="333">
        <v>17.16</v>
      </c>
    </row>
    <row r="2484" spans="1:4" outlineLevel="1">
      <c r="A2484" s="330">
        <v>17060050</v>
      </c>
      <c r="B2484" s="331" t="s">
        <v>13742</v>
      </c>
      <c r="C2484" s="332" t="s">
        <v>14</v>
      </c>
      <c r="D2484" s="333">
        <v>59.8</v>
      </c>
    </row>
    <row r="2485" spans="1:4" outlineLevel="1">
      <c r="A2485" s="330">
        <v>17060087</v>
      </c>
      <c r="B2485" s="331" t="s">
        <v>13743</v>
      </c>
      <c r="C2485" s="332" t="s">
        <v>13</v>
      </c>
      <c r="D2485" s="333">
        <v>12.82</v>
      </c>
    </row>
    <row r="2486" spans="1:4">
      <c r="A2486" s="330">
        <v>17060090</v>
      </c>
      <c r="B2486" s="331" t="s">
        <v>13744</v>
      </c>
      <c r="C2486" s="332" t="s">
        <v>14</v>
      </c>
      <c r="D2486" s="333">
        <v>57.71</v>
      </c>
    </row>
    <row r="2487" spans="1:4" outlineLevel="1">
      <c r="A2487" s="330">
        <v>17060091</v>
      </c>
      <c r="B2487" s="331" t="s">
        <v>13745</v>
      </c>
      <c r="C2487" s="332" t="s">
        <v>14</v>
      </c>
      <c r="D2487" s="333">
        <v>72.14</v>
      </c>
    </row>
    <row r="2488" spans="1:4">
      <c r="A2488" s="330">
        <v>17060092</v>
      </c>
      <c r="B2488" s="331" t="s">
        <v>13746</v>
      </c>
      <c r="C2488" s="332" t="s">
        <v>14</v>
      </c>
      <c r="D2488" s="333">
        <v>10.17</v>
      </c>
    </row>
    <row r="2489" spans="1:4" outlineLevel="1">
      <c r="A2489" s="330">
        <v>17060093</v>
      </c>
      <c r="B2489" s="331" t="s">
        <v>13747</v>
      </c>
      <c r="C2489" s="332" t="s">
        <v>13</v>
      </c>
      <c r="D2489" s="333">
        <v>21.64</v>
      </c>
    </row>
    <row r="2490" spans="1:4">
      <c r="A2490" s="330">
        <v>17060094</v>
      </c>
      <c r="B2490" s="331" t="s">
        <v>13748</v>
      </c>
      <c r="C2490" s="332" t="s">
        <v>16</v>
      </c>
      <c r="D2490" s="333">
        <v>36.07</v>
      </c>
    </row>
    <row r="2491" spans="1:4" ht="23.25" outlineLevel="1">
      <c r="A2491" s="330">
        <v>17060095</v>
      </c>
      <c r="B2491" s="331" t="s">
        <v>13749</v>
      </c>
      <c r="C2491" s="332" t="s">
        <v>13</v>
      </c>
      <c r="D2491" s="333">
        <v>63.54</v>
      </c>
    </row>
    <row r="2492" spans="1:4" ht="23.25" outlineLevel="1">
      <c r="A2492" s="330">
        <v>17060096</v>
      </c>
      <c r="B2492" s="331" t="s">
        <v>13750</v>
      </c>
      <c r="C2492" s="332" t="s">
        <v>13</v>
      </c>
      <c r="D2492" s="333">
        <v>55.9</v>
      </c>
    </row>
    <row r="2493" spans="1:4">
      <c r="A2493" s="330">
        <v>17060097</v>
      </c>
      <c r="B2493" s="331" t="s">
        <v>13751</v>
      </c>
      <c r="C2493" s="332" t="s">
        <v>16</v>
      </c>
      <c r="D2493" s="333">
        <v>82.88</v>
      </c>
    </row>
    <row r="2494" spans="1:4" outlineLevel="1">
      <c r="A2494" s="330">
        <v>17060101</v>
      </c>
      <c r="B2494" s="331" t="s">
        <v>13741</v>
      </c>
      <c r="C2494" s="332" t="s">
        <v>16</v>
      </c>
      <c r="D2494" s="333">
        <v>1.96</v>
      </c>
    </row>
    <row r="2495" spans="1:4" outlineLevel="1">
      <c r="A2495" s="330">
        <v>17060102</v>
      </c>
      <c r="B2495" s="331" t="s">
        <v>29870</v>
      </c>
      <c r="C2495" s="332" t="s">
        <v>16</v>
      </c>
      <c r="D2495" s="333">
        <v>46.3</v>
      </c>
    </row>
    <row r="2496" spans="1:4" outlineLevel="1">
      <c r="A2496" s="330">
        <v>17060103</v>
      </c>
      <c r="B2496" s="331" t="s">
        <v>21375</v>
      </c>
      <c r="C2496" s="332" t="s">
        <v>13</v>
      </c>
      <c r="D2496" s="333">
        <v>9.56</v>
      </c>
    </row>
    <row r="2497" spans="1:4" outlineLevel="1">
      <c r="A2497" s="330">
        <v>17060104</v>
      </c>
      <c r="B2497" s="331" t="s">
        <v>21376</v>
      </c>
      <c r="C2497" s="332" t="s">
        <v>16</v>
      </c>
      <c r="D2497" s="333">
        <v>8.09</v>
      </c>
    </row>
    <row r="2498" spans="1:4" outlineLevel="1">
      <c r="A2498" s="330">
        <v>17070000</v>
      </c>
      <c r="B2498" s="331" t="s">
        <v>12215</v>
      </c>
      <c r="C2498" s="332" t="s">
        <v>12031</v>
      </c>
      <c r="D2498" s="333" t="s">
        <v>12031</v>
      </c>
    </row>
    <row r="2499" spans="1:4" outlineLevel="1">
      <c r="A2499" s="330">
        <v>17070001</v>
      </c>
      <c r="B2499" s="331" t="s">
        <v>13752</v>
      </c>
      <c r="C2499" s="332" t="s">
        <v>16</v>
      </c>
      <c r="D2499" s="333">
        <v>42.64</v>
      </c>
    </row>
    <row r="2500" spans="1:4" outlineLevel="1">
      <c r="A2500" s="330">
        <v>17070035</v>
      </c>
      <c r="B2500" s="331" t="s">
        <v>13753</v>
      </c>
      <c r="C2500" s="332" t="s">
        <v>16</v>
      </c>
      <c r="D2500" s="333">
        <v>44.49</v>
      </c>
    </row>
    <row r="2501" spans="1:4" outlineLevel="1">
      <c r="A2501" s="330">
        <v>17070036</v>
      </c>
      <c r="B2501" s="331" t="s">
        <v>13754</v>
      </c>
      <c r="C2501" s="332" t="s">
        <v>16</v>
      </c>
      <c r="D2501" s="333">
        <v>35.81</v>
      </c>
    </row>
    <row r="2502" spans="1:4" outlineLevel="1">
      <c r="A2502" s="330">
        <v>17070038</v>
      </c>
      <c r="B2502" s="331" t="s">
        <v>13755</v>
      </c>
      <c r="C2502" s="332" t="s">
        <v>16</v>
      </c>
      <c r="D2502" s="333">
        <v>87.94</v>
      </c>
    </row>
    <row r="2503" spans="1:4" outlineLevel="1">
      <c r="A2503" s="330">
        <v>17070039</v>
      </c>
      <c r="B2503" s="331" t="s">
        <v>13756</v>
      </c>
      <c r="C2503" s="332" t="s">
        <v>16</v>
      </c>
      <c r="D2503" s="333">
        <v>62.92</v>
      </c>
    </row>
    <row r="2504" spans="1:4" ht="23.25" outlineLevel="1">
      <c r="A2504" s="330">
        <v>17070040</v>
      </c>
      <c r="B2504" s="331" t="s">
        <v>13757</v>
      </c>
      <c r="C2504" s="332" t="s">
        <v>16</v>
      </c>
      <c r="D2504" s="333">
        <v>80.42</v>
      </c>
    </row>
    <row r="2505" spans="1:4" outlineLevel="1">
      <c r="A2505" s="330">
        <v>17070041</v>
      </c>
      <c r="B2505" s="331" t="s">
        <v>13758</v>
      </c>
      <c r="C2505" s="332" t="s">
        <v>16</v>
      </c>
      <c r="D2505" s="333">
        <v>55.98</v>
      </c>
    </row>
    <row r="2506" spans="1:4" outlineLevel="1">
      <c r="A2506" s="330">
        <v>17070045</v>
      </c>
      <c r="B2506" s="331" t="s">
        <v>13759</v>
      </c>
      <c r="C2506" s="332" t="s">
        <v>13</v>
      </c>
      <c r="D2506" s="333">
        <v>69.849999999999994</v>
      </c>
    </row>
    <row r="2507" spans="1:4" outlineLevel="1">
      <c r="A2507" s="330">
        <v>17070046</v>
      </c>
      <c r="B2507" s="331" t="s">
        <v>13760</v>
      </c>
      <c r="C2507" s="332" t="s">
        <v>16</v>
      </c>
      <c r="D2507" s="333">
        <v>35.81</v>
      </c>
    </row>
    <row r="2508" spans="1:4" outlineLevel="1">
      <c r="A2508" s="330">
        <v>17070087</v>
      </c>
      <c r="B2508" s="331" t="s">
        <v>13761</v>
      </c>
      <c r="C2508" s="332" t="s">
        <v>13</v>
      </c>
      <c r="D2508" s="333">
        <v>30.28</v>
      </c>
    </row>
    <row r="2509" spans="1:4" outlineLevel="1">
      <c r="A2509" s="330">
        <v>17070090</v>
      </c>
      <c r="B2509" s="331" t="s">
        <v>13762</v>
      </c>
      <c r="C2509" s="332" t="s">
        <v>14</v>
      </c>
      <c r="D2509" s="333">
        <v>111.52</v>
      </c>
    </row>
    <row r="2510" spans="1:4" outlineLevel="1">
      <c r="A2510" s="330">
        <v>17070091</v>
      </c>
      <c r="B2510" s="331" t="s">
        <v>13763</v>
      </c>
      <c r="C2510" s="332" t="s">
        <v>14</v>
      </c>
      <c r="D2510" s="333">
        <v>147.59</v>
      </c>
    </row>
    <row r="2511" spans="1:4" outlineLevel="1">
      <c r="A2511" s="330">
        <v>17070092</v>
      </c>
      <c r="B2511" s="331" t="s">
        <v>13764</v>
      </c>
      <c r="C2511" s="332" t="s">
        <v>14</v>
      </c>
      <c r="D2511" s="333">
        <v>43.44</v>
      </c>
    </row>
    <row r="2512" spans="1:4" outlineLevel="1">
      <c r="A2512" s="330">
        <v>17070093</v>
      </c>
      <c r="B2512" s="331" t="s">
        <v>13765</v>
      </c>
      <c r="C2512" s="332" t="s">
        <v>13</v>
      </c>
      <c r="D2512" s="333">
        <v>30.51</v>
      </c>
    </row>
    <row r="2513" spans="1:4" outlineLevel="1">
      <c r="A2513" s="330">
        <v>17070094</v>
      </c>
      <c r="B2513" s="331" t="s">
        <v>13766</v>
      </c>
      <c r="C2513" s="332" t="s">
        <v>16</v>
      </c>
      <c r="D2513" s="333">
        <v>103.94</v>
      </c>
    </row>
    <row r="2514" spans="1:4" ht="23.25" outlineLevel="1">
      <c r="A2514" s="330">
        <v>17070096</v>
      </c>
      <c r="B2514" s="331" t="s">
        <v>13767</v>
      </c>
      <c r="C2514" s="332" t="s">
        <v>13</v>
      </c>
      <c r="D2514" s="333">
        <v>84.17</v>
      </c>
    </row>
    <row r="2515" spans="1:4" outlineLevel="1">
      <c r="A2515" s="330">
        <v>17070101</v>
      </c>
      <c r="B2515" s="331" t="s">
        <v>13760</v>
      </c>
      <c r="C2515" s="332" t="s">
        <v>16</v>
      </c>
      <c r="D2515" s="333">
        <v>37.159999999999997</v>
      </c>
    </row>
    <row r="2516" spans="1:4" outlineLevel="1">
      <c r="A2516" s="330">
        <v>17070102</v>
      </c>
      <c r="B2516" s="331" t="s">
        <v>21377</v>
      </c>
      <c r="C2516" s="332" t="s">
        <v>13</v>
      </c>
      <c r="D2516" s="333">
        <v>40.54</v>
      </c>
    </row>
    <row r="2517" spans="1:4" outlineLevel="1">
      <c r="A2517" s="330">
        <v>17080000</v>
      </c>
      <c r="B2517" s="331" t="s">
        <v>12246</v>
      </c>
      <c r="C2517" s="332" t="s">
        <v>12031</v>
      </c>
      <c r="D2517" s="333" t="s">
        <v>12031</v>
      </c>
    </row>
    <row r="2518" spans="1:4" outlineLevel="1">
      <c r="A2518" s="330">
        <v>17080015</v>
      </c>
      <c r="B2518" s="331" t="s">
        <v>13768</v>
      </c>
      <c r="C2518" s="332" t="s">
        <v>16</v>
      </c>
      <c r="D2518" s="333">
        <v>107.76</v>
      </c>
    </row>
    <row r="2519" spans="1:4" outlineLevel="1">
      <c r="A2519" s="330">
        <v>17080019</v>
      </c>
      <c r="B2519" s="331" t="s">
        <v>13769</v>
      </c>
      <c r="C2519" s="332" t="s">
        <v>15</v>
      </c>
      <c r="D2519" s="333">
        <v>14.25</v>
      </c>
    </row>
    <row r="2520" spans="1:4" outlineLevel="1">
      <c r="A2520" s="330">
        <v>17080070</v>
      </c>
      <c r="B2520" s="331" t="s">
        <v>13770</v>
      </c>
      <c r="C2520" s="332" t="s">
        <v>14</v>
      </c>
      <c r="D2520" s="333">
        <v>1379.04</v>
      </c>
    </row>
    <row r="2521" spans="1:4" outlineLevel="1">
      <c r="A2521" s="330">
        <v>17080072</v>
      </c>
      <c r="B2521" s="331" t="s">
        <v>13771</v>
      </c>
      <c r="C2521" s="332" t="s">
        <v>13</v>
      </c>
      <c r="D2521" s="333">
        <v>7.74</v>
      </c>
    </row>
    <row r="2522" spans="1:4" outlineLevel="1">
      <c r="A2522" s="330">
        <v>17080073</v>
      </c>
      <c r="B2522" s="331" t="s">
        <v>13772</v>
      </c>
      <c r="C2522" s="332" t="s">
        <v>13</v>
      </c>
      <c r="D2522" s="333">
        <v>10.89</v>
      </c>
    </row>
    <row r="2523" spans="1:4" ht="23.25" outlineLevel="1">
      <c r="A2523" s="330">
        <v>17090003</v>
      </c>
      <c r="B2523" s="331" t="s">
        <v>21703</v>
      </c>
      <c r="C2523" s="332" t="s">
        <v>21704</v>
      </c>
      <c r="D2523" s="333">
        <v>1433.13</v>
      </c>
    </row>
    <row r="2524" spans="1:4" ht="23.25" outlineLevel="1">
      <c r="A2524" s="330">
        <v>17091001</v>
      </c>
      <c r="B2524" s="331" t="s">
        <v>21705</v>
      </c>
      <c r="C2524" s="332" t="s">
        <v>21706</v>
      </c>
      <c r="D2524" s="333">
        <v>15.5</v>
      </c>
    </row>
    <row r="2525" spans="1:4" ht="23.25" outlineLevel="1">
      <c r="A2525" s="330">
        <v>17091002</v>
      </c>
      <c r="B2525" s="331" t="s">
        <v>21707</v>
      </c>
      <c r="C2525" s="332" t="s">
        <v>21706</v>
      </c>
      <c r="D2525" s="333">
        <v>9.64</v>
      </c>
    </row>
    <row r="2526" spans="1:4" ht="23.25" outlineLevel="1">
      <c r="A2526" s="330">
        <v>17101003</v>
      </c>
      <c r="B2526" s="331" t="s">
        <v>21703</v>
      </c>
      <c r="C2526" s="332" t="s">
        <v>21704</v>
      </c>
      <c r="D2526" s="333">
        <v>1433.13</v>
      </c>
    </row>
    <row r="2527" spans="1:4">
      <c r="A2527" s="326">
        <v>18000000</v>
      </c>
      <c r="B2527" s="327" t="s">
        <v>77</v>
      </c>
      <c r="C2527" s="328"/>
      <c r="D2527" s="329"/>
    </row>
    <row r="2528" spans="1:4" outlineLevel="1">
      <c r="A2528" s="330">
        <v>18001000</v>
      </c>
      <c r="B2528" s="331" t="s">
        <v>13773</v>
      </c>
      <c r="C2528" s="332" t="s">
        <v>12031</v>
      </c>
      <c r="D2528" s="333" t="s">
        <v>12031</v>
      </c>
    </row>
    <row r="2529" spans="1:4" outlineLevel="1">
      <c r="A2529" s="330">
        <v>18001001</v>
      </c>
      <c r="B2529" s="331" t="s">
        <v>13774</v>
      </c>
      <c r="C2529" s="332" t="s">
        <v>14</v>
      </c>
      <c r="D2529" s="333">
        <v>24.23</v>
      </c>
    </row>
    <row r="2530" spans="1:4" outlineLevel="1">
      <c r="A2530" s="330">
        <v>18001003</v>
      </c>
      <c r="B2530" s="331" t="s">
        <v>13775</v>
      </c>
      <c r="C2530" s="332" t="s">
        <v>14</v>
      </c>
      <c r="D2530" s="333">
        <v>128.5</v>
      </c>
    </row>
    <row r="2531" spans="1:4" outlineLevel="1">
      <c r="A2531" s="330">
        <v>18002000</v>
      </c>
      <c r="B2531" s="331" t="s">
        <v>13776</v>
      </c>
      <c r="C2531" s="332" t="s">
        <v>12031</v>
      </c>
      <c r="D2531" s="333" t="s">
        <v>12031</v>
      </c>
    </row>
    <row r="2532" spans="1:4" outlineLevel="1">
      <c r="A2532" s="330">
        <v>18002003</v>
      </c>
      <c r="B2532" s="331" t="s">
        <v>13777</v>
      </c>
      <c r="C2532" s="332" t="s">
        <v>14</v>
      </c>
      <c r="D2532" s="333">
        <v>317.25</v>
      </c>
    </row>
    <row r="2533" spans="1:4" outlineLevel="1">
      <c r="A2533" s="330">
        <v>18002004</v>
      </c>
      <c r="B2533" s="331" t="s">
        <v>13778</v>
      </c>
      <c r="C2533" s="332" t="s">
        <v>14</v>
      </c>
      <c r="D2533" s="333">
        <v>275.39999999999998</v>
      </c>
    </row>
    <row r="2534" spans="1:4" outlineLevel="1">
      <c r="A2534" s="330">
        <v>18002005</v>
      </c>
      <c r="B2534" s="331" t="s">
        <v>13779</v>
      </c>
      <c r="C2534" s="332" t="s">
        <v>14</v>
      </c>
      <c r="D2534" s="333">
        <v>309.58</v>
      </c>
    </row>
    <row r="2535" spans="1:4" outlineLevel="1">
      <c r="A2535" s="330">
        <v>18002006</v>
      </c>
      <c r="B2535" s="331" t="s">
        <v>13780</v>
      </c>
      <c r="C2535" s="332" t="s">
        <v>14</v>
      </c>
      <c r="D2535" s="333">
        <v>264.95999999999998</v>
      </c>
    </row>
    <row r="2536" spans="1:4" outlineLevel="1">
      <c r="A2536" s="330">
        <v>18002007</v>
      </c>
      <c r="B2536" s="331" t="s">
        <v>13781</v>
      </c>
      <c r="C2536" s="332" t="s">
        <v>14</v>
      </c>
      <c r="D2536" s="333">
        <v>256.55</v>
      </c>
    </row>
    <row r="2537" spans="1:4" outlineLevel="1">
      <c r="A2537" s="330">
        <v>18002008</v>
      </c>
      <c r="B2537" s="331" t="s">
        <v>13782</v>
      </c>
      <c r="C2537" s="332" t="s">
        <v>14</v>
      </c>
      <c r="D2537" s="333">
        <v>364.73</v>
      </c>
    </row>
    <row r="2538" spans="1:4" outlineLevel="1">
      <c r="A2538" s="330">
        <v>18002009</v>
      </c>
      <c r="B2538" s="331" t="s">
        <v>13783</v>
      </c>
      <c r="C2538" s="332" t="s">
        <v>14</v>
      </c>
      <c r="D2538" s="333">
        <v>325.11</v>
      </c>
    </row>
    <row r="2539" spans="1:4" outlineLevel="1">
      <c r="A2539" s="330">
        <v>18002010</v>
      </c>
      <c r="B2539" s="331" t="s">
        <v>13784</v>
      </c>
      <c r="C2539" s="332" t="s">
        <v>14</v>
      </c>
      <c r="D2539" s="333">
        <v>317.12</v>
      </c>
    </row>
    <row r="2540" spans="1:4" outlineLevel="1">
      <c r="A2540" s="330">
        <v>18002011</v>
      </c>
      <c r="B2540" s="331" t="s">
        <v>13785</v>
      </c>
      <c r="C2540" s="332" t="s">
        <v>14</v>
      </c>
      <c r="D2540" s="333">
        <v>352.49</v>
      </c>
    </row>
    <row r="2541" spans="1:4" outlineLevel="1">
      <c r="A2541" s="330">
        <v>18002012</v>
      </c>
      <c r="B2541" s="331" t="s">
        <v>13786</v>
      </c>
      <c r="C2541" s="332" t="s">
        <v>14</v>
      </c>
      <c r="D2541" s="333">
        <v>352.49</v>
      </c>
    </row>
    <row r="2542" spans="1:4" outlineLevel="1">
      <c r="A2542" s="330">
        <v>18002013</v>
      </c>
      <c r="B2542" s="331" t="s">
        <v>13787</v>
      </c>
      <c r="C2542" s="332" t="s">
        <v>14</v>
      </c>
      <c r="D2542" s="333">
        <v>329.54</v>
      </c>
    </row>
    <row r="2543" spans="1:4" outlineLevel="1">
      <c r="A2543" s="330">
        <v>18002014</v>
      </c>
      <c r="B2543" s="331" t="s">
        <v>13788</v>
      </c>
      <c r="C2543" s="332" t="s">
        <v>14</v>
      </c>
      <c r="D2543" s="333">
        <v>247.62</v>
      </c>
    </row>
    <row r="2544" spans="1:4" outlineLevel="1">
      <c r="A2544" s="330">
        <v>18002015</v>
      </c>
      <c r="B2544" s="331" t="s">
        <v>13789</v>
      </c>
      <c r="C2544" s="332" t="s">
        <v>14</v>
      </c>
      <c r="D2544" s="333">
        <v>279.73</v>
      </c>
    </row>
    <row r="2545" spans="1:4" outlineLevel="1">
      <c r="A2545" s="330">
        <v>18002016</v>
      </c>
      <c r="B2545" s="331" t="s">
        <v>13790</v>
      </c>
      <c r="C2545" s="332" t="s">
        <v>14</v>
      </c>
      <c r="D2545" s="333">
        <v>392.1</v>
      </c>
    </row>
    <row r="2546" spans="1:4" outlineLevel="1">
      <c r="A2546" s="330">
        <v>18002017</v>
      </c>
      <c r="B2546" s="331" t="s">
        <v>13791</v>
      </c>
      <c r="C2546" s="332" t="s">
        <v>14</v>
      </c>
      <c r="D2546" s="333">
        <v>455.94</v>
      </c>
    </row>
    <row r="2547" spans="1:4" outlineLevel="1">
      <c r="A2547" s="330">
        <v>18002018</v>
      </c>
      <c r="B2547" s="331" t="s">
        <v>13792</v>
      </c>
      <c r="C2547" s="332" t="s">
        <v>14</v>
      </c>
      <c r="D2547" s="333">
        <v>353.05</v>
      </c>
    </row>
    <row r="2548" spans="1:4" outlineLevel="1">
      <c r="A2548" s="330">
        <v>18002019</v>
      </c>
      <c r="B2548" s="331" t="s">
        <v>13793</v>
      </c>
      <c r="C2548" s="332" t="s">
        <v>14</v>
      </c>
      <c r="D2548" s="333">
        <v>330.86</v>
      </c>
    </row>
    <row r="2549" spans="1:4" outlineLevel="1">
      <c r="A2549" s="330">
        <v>18002020</v>
      </c>
      <c r="B2549" s="331" t="s">
        <v>13794</v>
      </c>
      <c r="C2549" s="332" t="s">
        <v>14</v>
      </c>
      <c r="D2549" s="333">
        <v>391.18</v>
      </c>
    </row>
    <row r="2550" spans="1:4" outlineLevel="1">
      <c r="A2550" s="330">
        <v>18002021</v>
      </c>
      <c r="B2550" s="331" t="s">
        <v>13795</v>
      </c>
      <c r="C2550" s="332" t="s">
        <v>14</v>
      </c>
      <c r="D2550" s="333">
        <v>310.74</v>
      </c>
    </row>
    <row r="2551" spans="1:4" outlineLevel="1">
      <c r="A2551" s="330">
        <v>18002022</v>
      </c>
      <c r="B2551" s="331" t="s">
        <v>13796</v>
      </c>
      <c r="C2551" s="332" t="s">
        <v>14</v>
      </c>
      <c r="D2551" s="333">
        <v>325.85000000000002</v>
      </c>
    </row>
    <row r="2552" spans="1:4" outlineLevel="1">
      <c r="A2552" s="330">
        <v>18002023</v>
      </c>
      <c r="B2552" s="331" t="s">
        <v>13797</v>
      </c>
      <c r="C2552" s="332" t="s">
        <v>14</v>
      </c>
      <c r="D2552" s="333">
        <v>337.44</v>
      </c>
    </row>
    <row r="2553" spans="1:4" outlineLevel="1">
      <c r="A2553" s="330">
        <v>18002024</v>
      </c>
      <c r="B2553" s="331" t="s">
        <v>13798</v>
      </c>
      <c r="C2553" s="332" t="s">
        <v>14</v>
      </c>
      <c r="D2553" s="333">
        <v>282.07</v>
      </c>
    </row>
    <row r="2554" spans="1:4" outlineLevel="1">
      <c r="A2554" s="330">
        <v>18002025</v>
      </c>
      <c r="B2554" s="331" t="s">
        <v>13799</v>
      </c>
      <c r="C2554" s="332" t="s">
        <v>14</v>
      </c>
      <c r="D2554" s="333">
        <v>222.66</v>
      </c>
    </row>
    <row r="2555" spans="1:4" outlineLevel="1">
      <c r="A2555" s="330">
        <v>18002026</v>
      </c>
      <c r="B2555" s="331" t="s">
        <v>13800</v>
      </c>
      <c r="C2555" s="332" t="s">
        <v>14</v>
      </c>
      <c r="D2555" s="333">
        <v>349.13</v>
      </c>
    </row>
    <row r="2556" spans="1:4" outlineLevel="1">
      <c r="A2556" s="330">
        <v>18002027</v>
      </c>
      <c r="B2556" s="331" t="s">
        <v>13801</v>
      </c>
      <c r="C2556" s="332" t="s">
        <v>14</v>
      </c>
      <c r="D2556" s="333">
        <v>348.19</v>
      </c>
    </row>
    <row r="2557" spans="1:4" outlineLevel="1">
      <c r="A2557" s="330">
        <v>18002028</v>
      </c>
      <c r="B2557" s="331" t="s">
        <v>13802</v>
      </c>
      <c r="C2557" s="332" t="s">
        <v>14</v>
      </c>
      <c r="D2557" s="333">
        <v>246.08</v>
      </c>
    </row>
    <row r="2558" spans="1:4" outlineLevel="1">
      <c r="A2558" s="330">
        <v>18002029</v>
      </c>
      <c r="B2558" s="331" t="s">
        <v>13803</v>
      </c>
      <c r="C2558" s="332" t="s">
        <v>14</v>
      </c>
      <c r="D2558" s="333">
        <v>289.48</v>
      </c>
    </row>
    <row r="2559" spans="1:4" outlineLevel="1">
      <c r="A2559" s="330">
        <v>18002030</v>
      </c>
      <c r="B2559" s="331" t="s">
        <v>13804</v>
      </c>
      <c r="C2559" s="332" t="s">
        <v>14</v>
      </c>
      <c r="D2559" s="333">
        <v>320.45999999999998</v>
      </c>
    </row>
    <row r="2560" spans="1:4" outlineLevel="1">
      <c r="A2560" s="330">
        <v>18002031</v>
      </c>
      <c r="B2560" s="331" t="s">
        <v>13805</v>
      </c>
      <c r="C2560" s="332" t="s">
        <v>14</v>
      </c>
      <c r="D2560" s="333">
        <v>387.26</v>
      </c>
    </row>
    <row r="2561" spans="1:4">
      <c r="A2561" s="330">
        <v>18002032</v>
      </c>
      <c r="B2561" s="331" t="s">
        <v>13806</v>
      </c>
      <c r="C2561" s="332" t="s">
        <v>14</v>
      </c>
      <c r="D2561" s="333">
        <v>241.87</v>
      </c>
    </row>
    <row r="2562" spans="1:4" outlineLevel="1">
      <c r="A2562" s="330">
        <v>18002033</v>
      </c>
      <c r="B2562" s="331" t="s">
        <v>13807</v>
      </c>
      <c r="C2562" s="332" t="s">
        <v>14</v>
      </c>
      <c r="D2562" s="333">
        <v>305.33999999999997</v>
      </c>
    </row>
    <row r="2563" spans="1:4" outlineLevel="1">
      <c r="A2563" s="330">
        <v>18002034</v>
      </c>
      <c r="B2563" s="331" t="s">
        <v>13808</v>
      </c>
      <c r="C2563" s="332" t="s">
        <v>14</v>
      </c>
      <c r="D2563" s="333">
        <v>247.08</v>
      </c>
    </row>
    <row r="2564" spans="1:4" outlineLevel="1">
      <c r="A2564" s="330">
        <v>18002035</v>
      </c>
      <c r="B2564" s="331" t="s">
        <v>13809</v>
      </c>
      <c r="C2564" s="332" t="s">
        <v>14</v>
      </c>
      <c r="D2564" s="333">
        <v>367.12</v>
      </c>
    </row>
    <row r="2565" spans="1:4" outlineLevel="1">
      <c r="A2565" s="330">
        <v>18002036</v>
      </c>
      <c r="B2565" s="331" t="s">
        <v>13810</v>
      </c>
      <c r="C2565" s="332" t="s">
        <v>14</v>
      </c>
      <c r="D2565" s="333">
        <v>304.29000000000002</v>
      </c>
    </row>
    <row r="2566" spans="1:4" outlineLevel="1">
      <c r="A2566" s="330">
        <v>18002037</v>
      </c>
      <c r="B2566" s="331" t="s">
        <v>13811</v>
      </c>
      <c r="C2566" s="332" t="s">
        <v>14</v>
      </c>
      <c r="D2566" s="333">
        <v>320.33</v>
      </c>
    </row>
    <row r="2567" spans="1:4" outlineLevel="1">
      <c r="A2567" s="330">
        <v>18002038</v>
      </c>
      <c r="B2567" s="331" t="s">
        <v>13812</v>
      </c>
      <c r="C2567" s="332" t="s">
        <v>14</v>
      </c>
      <c r="D2567" s="333">
        <v>325.18</v>
      </c>
    </row>
    <row r="2568" spans="1:4" outlineLevel="1">
      <c r="A2568" s="330">
        <v>18002039</v>
      </c>
      <c r="B2568" s="331" t="s">
        <v>13813</v>
      </c>
      <c r="C2568" s="332" t="s">
        <v>14</v>
      </c>
      <c r="D2568" s="333">
        <v>357.66</v>
      </c>
    </row>
    <row r="2569" spans="1:4" outlineLevel="1">
      <c r="A2569" s="330">
        <v>18002040</v>
      </c>
      <c r="B2569" s="331" t="s">
        <v>13814</v>
      </c>
      <c r="C2569" s="332" t="s">
        <v>14</v>
      </c>
      <c r="D2569" s="333">
        <v>311.3</v>
      </c>
    </row>
    <row r="2570" spans="1:4" outlineLevel="1">
      <c r="A2570" s="330">
        <v>18002041</v>
      </c>
      <c r="B2570" s="331" t="s">
        <v>13815</v>
      </c>
      <c r="C2570" s="332" t="s">
        <v>14</v>
      </c>
      <c r="D2570" s="333">
        <v>316.85000000000002</v>
      </c>
    </row>
    <row r="2571" spans="1:4" outlineLevel="1">
      <c r="A2571" s="330">
        <v>18002042</v>
      </c>
      <c r="B2571" s="331" t="s">
        <v>13816</v>
      </c>
      <c r="C2571" s="332" t="s">
        <v>14</v>
      </c>
      <c r="D2571" s="333">
        <v>396.21</v>
      </c>
    </row>
    <row r="2572" spans="1:4" outlineLevel="1">
      <c r="A2572" s="330">
        <v>18002050</v>
      </c>
      <c r="B2572" s="331" t="s">
        <v>13817</v>
      </c>
      <c r="C2572" s="332" t="s">
        <v>14</v>
      </c>
      <c r="D2572" s="333">
        <v>377.51</v>
      </c>
    </row>
    <row r="2573" spans="1:4" outlineLevel="1">
      <c r="A2573" s="330">
        <v>18002052</v>
      </c>
      <c r="B2573" s="331" t="s">
        <v>13818</v>
      </c>
      <c r="C2573" s="332" t="s">
        <v>14</v>
      </c>
      <c r="D2573" s="333">
        <v>178.7</v>
      </c>
    </row>
    <row r="2574" spans="1:4" outlineLevel="1">
      <c r="A2574" s="330">
        <v>18002055</v>
      </c>
      <c r="B2574" s="331" t="s">
        <v>13819</v>
      </c>
      <c r="C2574" s="332" t="s">
        <v>14</v>
      </c>
      <c r="D2574" s="333">
        <v>443.77</v>
      </c>
    </row>
    <row r="2575" spans="1:4" outlineLevel="1">
      <c r="A2575" s="330">
        <v>18002061</v>
      </c>
      <c r="B2575" s="331" t="s">
        <v>13820</v>
      </c>
      <c r="C2575" s="332" t="s">
        <v>14</v>
      </c>
      <c r="D2575" s="333">
        <v>100.03</v>
      </c>
    </row>
    <row r="2576" spans="1:4" outlineLevel="1">
      <c r="A2576" s="330">
        <v>18002063</v>
      </c>
      <c r="B2576" s="331" t="s">
        <v>13821</v>
      </c>
      <c r="C2576" s="332" t="s">
        <v>14</v>
      </c>
      <c r="D2576" s="333">
        <v>291.62</v>
      </c>
    </row>
    <row r="2577" spans="1:4" outlineLevel="1">
      <c r="A2577" s="330">
        <v>18002065</v>
      </c>
      <c r="B2577" s="331" t="s">
        <v>13822</v>
      </c>
      <c r="C2577" s="332" t="s">
        <v>14</v>
      </c>
      <c r="D2577" s="333">
        <v>298.02999999999997</v>
      </c>
    </row>
    <row r="2578" spans="1:4" outlineLevel="1">
      <c r="A2578" s="330">
        <v>18002067</v>
      </c>
      <c r="B2578" s="331" t="s">
        <v>13823</v>
      </c>
      <c r="C2578" s="332" t="s">
        <v>14</v>
      </c>
      <c r="D2578" s="333">
        <v>179.9</v>
      </c>
    </row>
    <row r="2579" spans="1:4" outlineLevel="1">
      <c r="A2579" s="330">
        <v>18002070</v>
      </c>
      <c r="B2579" s="331" t="s">
        <v>13824</v>
      </c>
      <c r="C2579" s="332" t="s">
        <v>14</v>
      </c>
      <c r="D2579" s="333">
        <v>182.05</v>
      </c>
    </row>
    <row r="2580" spans="1:4" outlineLevel="1">
      <c r="A2580" s="330">
        <v>18002073</v>
      </c>
      <c r="B2580" s="331" t="s">
        <v>13825</v>
      </c>
      <c r="C2580" s="332" t="s">
        <v>14</v>
      </c>
      <c r="D2580" s="333">
        <v>176.75</v>
      </c>
    </row>
    <row r="2581" spans="1:4" outlineLevel="1">
      <c r="A2581" s="330">
        <v>18002075</v>
      </c>
      <c r="B2581" s="331" t="s">
        <v>13826</v>
      </c>
      <c r="C2581" s="332" t="s">
        <v>14</v>
      </c>
      <c r="D2581" s="333">
        <v>168.77</v>
      </c>
    </row>
    <row r="2582" spans="1:4" outlineLevel="1">
      <c r="A2582" s="330">
        <v>18002077</v>
      </c>
      <c r="B2582" s="331" t="s">
        <v>13827</v>
      </c>
      <c r="C2582" s="332" t="s">
        <v>14</v>
      </c>
      <c r="D2582" s="333">
        <v>167.41</v>
      </c>
    </row>
    <row r="2583" spans="1:4" outlineLevel="1">
      <c r="A2583" s="330">
        <v>18002080</v>
      </c>
      <c r="B2583" s="331" t="s">
        <v>13828</v>
      </c>
      <c r="C2583" s="332" t="s">
        <v>14</v>
      </c>
      <c r="D2583" s="333">
        <v>181.49</v>
      </c>
    </row>
    <row r="2584" spans="1:4" outlineLevel="1">
      <c r="A2584" s="330">
        <v>18002090</v>
      </c>
      <c r="B2584" s="331" t="s">
        <v>13829</v>
      </c>
      <c r="C2584" s="332" t="s">
        <v>14</v>
      </c>
      <c r="D2584" s="333">
        <v>321.08</v>
      </c>
    </row>
    <row r="2585" spans="1:4" outlineLevel="1">
      <c r="A2585" s="330">
        <v>18002091</v>
      </c>
      <c r="B2585" s="331" t="s">
        <v>227</v>
      </c>
      <c r="C2585" s="332" t="s">
        <v>14</v>
      </c>
      <c r="D2585" s="333">
        <v>361.36</v>
      </c>
    </row>
    <row r="2586" spans="1:4" outlineLevel="1">
      <c r="A2586" s="330">
        <v>18002092</v>
      </c>
      <c r="B2586" s="331" t="s">
        <v>474</v>
      </c>
      <c r="C2586" s="332" t="s">
        <v>14</v>
      </c>
      <c r="D2586" s="333">
        <v>314.10000000000002</v>
      </c>
    </row>
    <row r="2587" spans="1:4" outlineLevel="1">
      <c r="A2587" s="330">
        <v>18002101</v>
      </c>
      <c r="B2587" s="331" t="s">
        <v>31199</v>
      </c>
      <c r="C2587" s="332" t="s">
        <v>14</v>
      </c>
      <c r="D2587" s="333">
        <v>191.4</v>
      </c>
    </row>
    <row r="2588" spans="1:4" outlineLevel="1">
      <c r="A2588" s="330">
        <v>18002103</v>
      </c>
      <c r="B2588" s="331" t="s">
        <v>31200</v>
      </c>
      <c r="C2588" s="332" t="s">
        <v>14</v>
      </c>
      <c r="D2588" s="333">
        <v>78.459999999999994</v>
      </c>
    </row>
    <row r="2589" spans="1:4" outlineLevel="1">
      <c r="A2589" s="330">
        <v>18002104</v>
      </c>
      <c r="B2589" s="331" t="s">
        <v>39619</v>
      </c>
      <c r="C2589" s="332" t="s">
        <v>14</v>
      </c>
      <c r="D2589" s="333">
        <v>158.19999999999999</v>
      </c>
    </row>
    <row r="2590" spans="1:4">
      <c r="A2590" s="330">
        <v>18002105</v>
      </c>
      <c r="B2590" s="331" t="s">
        <v>39620</v>
      </c>
      <c r="C2590" s="332" t="s">
        <v>14</v>
      </c>
      <c r="D2590" s="333">
        <v>187.73</v>
      </c>
    </row>
    <row r="2591" spans="1:4">
      <c r="A2591" s="330">
        <v>18002106</v>
      </c>
      <c r="B2591" s="331" t="s">
        <v>39621</v>
      </c>
      <c r="C2591" s="332" t="s">
        <v>14</v>
      </c>
      <c r="D2591" s="333">
        <v>195.58</v>
      </c>
    </row>
    <row r="2592" spans="1:4">
      <c r="A2592" s="330">
        <v>18002110</v>
      </c>
      <c r="B2592" s="331" t="s">
        <v>31201</v>
      </c>
      <c r="C2592" s="332" t="s">
        <v>14</v>
      </c>
      <c r="D2592" s="333">
        <v>202.07</v>
      </c>
    </row>
    <row r="2593" spans="1:4">
      <c r="A2593" s="330">
        <v>18002111</v>
      </c>
      <c r="B2593" s="331" t="s">
        <v>39622</v>
      </c>
      <c r="C2593" s="332" t="s">
        <v>14</v>
      </c>
      <c r="D2593" s="333">
        <v>176.72</v>
      </c>
    </row>
    <row r="2594" spans="1:4">
      <c r="A2594" s="330">
        <v>18002112</v>
      </c>
      <c r="B2594" s="331" t="s">
        <v>39623</v>
      </c>
      <c r="C2594" s="332" t="s">
        <v>14</v>
      </c>
      <c r="D2594" s="333">
        <v>183.38</v>
      </c>
    </row>
    <row r="2595" spans="1:4">
      <c r="A2595" s="330">
        <v>18002113</v>
      </c>
      <c r="B2595" s="331" t="s">
        <v>39624</v>
      </c>
      <c r="C2595" s="332" t="s">
        <v>14</v>
      </c>
      <c r="D2595" s="333">
        <v>333.29</v>
      </c>
    </row>
    <row r="2596" spans="1:4">
      <c r="A2596" s="330">
        <v>18002115</v>
      </c>
      <c r="B2596" s="331" t="s">
        <v>39625</v>
      </c>
      <c r="C2596" s="332" t="s">
        <v>14</v>
      </c>
      <c r="D2596" s="333">
        <v>74.53</v>
      </c>
    </row>
    <row r="2597" spans="1:4">
      <c r="A2597" s="330">
        <v>18002116</v>
      </c>
      <c r="B2597" s="331" t="s">
        <v>39626</v>
      </c>
      <c r="C2597" s="332" t="s">
        <v>14</v>
      </c>
      <c r="D2597" s="333">
        <v>177.79</v>
      </c>
    </row>
    <row r="2598" spans="1:4">
      <c r="A2598" s="330">
        <v>18003000</v>
      </c>
      <c r="B2598" s="331" t="s">
        <v>13830</v>
      </c>
      <c r="C2598" s="332" t="s">
        <v>12031</v>
      </c>
      <c r="D2598" s="333" t="s">
        <v>12031</v>
      </c>
    </row>
    <row r="2599" spans="1:4">
      <c r="A2599" s="330">
        <v>18003001</v>
      </c>
      <c r="B2599" s="331" t="s">
        <v>13831</v>
      </c>
      <c r="C2599" s="332" t="s">
        <v>16</v>
      </c>
      <c r="D2599" s="333">
        <v>23.7</v>
      </c>
    </row>
    <row r="2600" spans="1:4">
      <c r="A2600" s="330">
        <v>18003003</v>
      </c>
      <c r="B2600" s="331" t="s">
        <v>13832</v>
      </c>
      <c r="C2600" s="332" t="s">
        <v>16</v>
      </c>
      <c r="D2600" s="333">
        <v>31.93</v>
      </c>
    </row>
    <row r="2601" spans="1:4">
      <c r="A2601" s="330">
        <v>18003005</v>
      </c>
      <c r="B2601" s="331" t="s">
        <v>440</v>
      </c>
      <c r="C2601" s="332" t="s">
        <v>16</v>
      </c>
      <c r="D2601" s="333">
        <v>24.24</v>
      </c>
    </row>
    <row r="2602" spans="1:4">
      <c r="A2602" s="330">
        <v>18003007</v>
      </c>
      <c r="B2602" s="331" t="s">
        <v>13833</v>
      </c>
      <c r="C2602" s="332" t="s">
        <v>16</v>
      </c>
      <c r="D2602" s="333">
        <v>72.22</v>
      </c>
    </row>
    <row r="2603" spans="1:4">
      <c r="A2603" s="330">
        <v>18003013</v>
      </c>
      <c r="B2603" s="331" t="s">
        <v>13834</v>
      </c>
      <c r="C2603" s="332" t="s">
        <v>13835</v>
      </c>
      <c r="D2603" s="333">
        <v>81.900000000000006</v>
      </c>
    </row>
    <row r="2604" spans="1:4">
      <c r="A2604" s="330">
        <v>18003015</v>
      </c>
      <c r="B2604" s="331" t="s">
        <v>13836</v>
      </c>
      <c r="C2604" s="332" t="s">
        <v>13835</v>
      </c>
      <c r="D2604" s="333">
        <v>51.66</v>
      </c>
    </row>
    <row r="2605" spans="1:4">
      <c r="A2605" s="330">
        <v>18003017</v>
      </c>
      <c r="B2605" s="331" t="s">
        <v>13837</v>
      </c>
      <c r="C2605" s="332" t="s">
        <v>13835</v>
      </c>
      <c r="D2605" s="333">
        <v>92.36</v>
      </c>
    </row>
    <row r="2606" spans="1:4">
      <c r="A2606" s="330">
        <v>18003019</v>
      </c>
      <c r="B2606" s="331" t="s">
        <v>13838</v>
      </c>
      <c r="C2606" s="332" t="s">
        <v>13835</v>
      </c>
      <c r="D2606" s="333">
        <v>53.91</v>
      </c>
    </row>
    <row r="2607" spans="1:4">
      <c r="A2607" s="330">
        <v>18003021</v>
      </c>
      <c r="B2607" s="331" t="s">
        <v>13839</v>
      </c>
      <c r="C2607" s="332" t="s">
        <v>13835</v>
      </c>
      <c r="D2607" s="333">
        <v>93.4</v>
      </c>
    </row>
    <row r="2608" spans="1:4">
      <c r="A2608" s="330">
        <v>18003023</v>
      </c>
      <c r="B2608" s="331" t="s">
        <v>13840</v>
      </c>
      <c r="C2608" s="332" t="s">
        <v>13835</v>
      </c>
      <c r="D2608" s="333">
        <v>58.43</v>
      </c>
    </row>
    <row r="2609" spans="1:4">
      <c r="A2609" s="330">
        <v>18003025</v>
      </c>
      <c r="B2609" s="331" t="s">
        <v>13841</v>
      </c>
      <c r="C2609" s="332" t="s">
        <v>14</v>
      </c>
      <c r="D2609" s="333">
        <v>101.12</v>
      </c>
    </row>
    <row r="2610" spans="1:4">
      <c r="A2610" s="330">
        <v>18003027</v>
      </c>
      <c r="B2610" s="331" t="s">
        <v>13842</v>
      </c>
      <c r="C2610" s="332" t="s">
        <v>13835</v>
      </c>
      <c r="D2610" s="333">
        <v>53.33</v>
      </c>
    </row>
    <row r="2611" spans="1:4">
      <c r="A2611" s="330">
        <v>18003029</v>
      </c>
      <c r="B2611" s="331" t="s">
        <v>13843</v>
      </c>
      <c r="C2611" s="332" t="s">
        <v>13835</v>
      </c>
      <c r="D2611" s="333">
        <v>55.62</v>
      </c>
    </row>
    <row r="2612" spans="1:4">
      <c r="A2612" s="330">
        <v>18003041</v>
      </c>
      <c r="B2612" s="331" t="s">
        <v>13844</v>
      </c>
      <c r="C2612" s="332" t="s">
        <v>14</v>
      </c>
      <c r="D2612" s="333">
        <v>95.41</v>
      </c>
    </row>
    <row r="2613" spans="1:4">
      <c r="A2613" s="330">
        <v>18003043</v>
      </c>
      <c r="B2613" s="331" t="s">
        <v>13845</v>
      </c>
      <c r="C2613" s="332" t="s">
        <v>14</v>
      </c>
      <c r="D2613" s="333">
        <v>79.31</v>
      </c>
    </row>
    <row r="2614" spans="1:4">
      <c r="A2614" s="330">
        <v>18003045</v>
      </c>
      <c r="B2614" s="331" t="s">
        <v>13846</v>
      </c>
      <c r="C2614" s="332" t="s">
        <v>14</v>
      </c>
      <c r="D2614" s="333">
        <v>75.17</v>
      </c>
    </row>
    <row r="2615" spans="1:4">
      <c r="A2615" s="330">
        <v>18003047</v>
      </c>
      <c r="B2615" s="331" t="s">
        <v>13847</v>
      </c>
      <c r="C2615" s="332" t="s">
        <v>14</v>
      </c>
      <c r="D2615" s="333">
        <v>62.1</v>
      </c>
    </row>
    <row r="2616" spans="1:4">
      <c r="A2616" s="330">
        <v>18003049</v>
      </c>
      <c r="B2616" s="331" t="s">
        <v>13848</v>
      </c>
      <c r="C2616" s="332" t="s">
        <v>14</v>
      </c>
      <c r="D2616" s="333">
        <v>88.6</v>
      </c>
    </row>
    <row r="2617" spans="1:4">
      <c r="A2617" s="330">
        <v>18003051</v>
      </c>
      <c r="B2617" s="331" t="s">
        <v>13849</v>
      </c>
      <c r="C2617" s="332" t="s">
        <v>14</v>
      </c>
      <c r="D2617" s="333">
        <v>68.16</v>
      </c>
    </row>
    <row r="2618" spans="1:4">
      <c r="A2618" s="330">
        <v>18003053</v>
      </c>
      <c r="B2618" s="331" t="s">
        <v>13850</v>
      </c>
      <c r="C2618" s="332" t="s">
        <v>14</v>
      </c>
      <c r="D2618" s="333">
        <v>8.92</v>
      </c>
    </row>
    <row r="2619" spans="1:4">
      <c r="A2619" s="330">
        <v>18003061</v>
      </c>
      <c r="B2619" s="331" t="s">
        <v>13851</v>
      </c>
      <c r="C2619" s="332" t="s">
        <v>14</v>
      </c>
      <c r="D2619" s="333">
        <v>54.21</v>
      </c>
    </row>
    <row r="2620" spans="1:4">
      <c r="A2620" s="330">
        <v>18003063</v>
      </c>
      <c r="B2620" s="331" t="s">
        <v>13852</v>
      </c>
      <c r="C2620" s="332" t="s">
        <v>14</v>
      </c>
      <c r="D2620" s="333">
        <v>62.34</v>
      </c>
    </row>
    <row r="2621" spans="1:4">
      <c r="A2621" s="330">
        <v>18003065</v>
      </c>
      <c r="B2621" s="331" t="s">
        <v>13853</v>
      </c>
      <c r="C2621" s="332" t="s">
        <v>14</v>
      </c>
      <c r="D2621" s="333">
        <v>68.41</v>
      </c>
    </row>
    <row r="2622" spans="1:4">
      <c r="A2622" s="330">
        <v>18003067</v>
      </c>
      <c r="B2622" s="331" t="s">
        <v>13854</v>
      </c>
      <c r="C2622" s="332" t="s">
        <v>14</v>
      </c>
      <c r="D2622" s="333">
        <v>71.94</v>
      </c>
    </row>
    <row r="2623" spans="1:4">
      <c r="A2623" s="330">
        <v>18003069</v>
      </c>
      <c r="B2623" s="331" t="s">
        <v>13855</v>
      </c>
      <c r="C2623" s="332" t="s">
        <v>14</v>
      </c>
      <c r="D2623" s="333">
        <v>86.43</v>
      </c>
    </row>
    <row r="2624" spans="1:4">
      <c r="A2624" s="330">
        <v>18003071</v>
      </c>
      <c r="B2624" s="331" t="s">
        <v>441</v>
      </c>
      <c r="C2624" s="332" t="s">
        <v>14</v>
      </c>
      <c r="D2624" s="333">
        <v>46.26</v>
      </c>
    </row>
    <row r="2625" spans="1:4">
      <c r="A2625" s="330">
        <v>18003073</v>
      </c>
      <c r="B2625" s="331" t="s">
        <v>13856</v>
      </c>
      <c r="C2625" s="332" t="s">
        <v>14</v>
      </c>
      <c r="D2625" s="333">
        <v>53.71</v>
      </c>
    </row>
    <row r="2626" spans="1:4">
      <c r="A2626" s="330">
        <v>18003075</v>
      </c>
      <c r="B2626" s="331" t="s">
        <v>13857</v>
      </c>
      <c r="C2626" s="332" t="s">
        <v>14</v>
      </c>
      <c r="D2626" s="333">
        <v>41.18</v>
      </c>
    </row>
    <row r="2627" spans="1:4">
      <c r="A2627" s="330">
        <v>18003077</v>
      </c>
      <c r="B2627" s="331" t="s">
        <v>13858</v>
      </c>
      <c r="C2627" s="332" t="s">
        <v>14</v>
      </c>
      <c r="D2627" s="333">
        <v>63.56</v>
      </c>
    </row>
    <row r="2628" spans="1:4">
      <c r="A2628" s="330">
        <v>18003079</v>
      </c>
      <c r="B2628" s="331" t="s">
        <v>13859</v>
      </c>
      <c r="C2628" s="332" t="s">
        <v>14</v>
      </c>
      <c r="D2628" s="333">
        <v>64.540000000000006</v>
      </c>
    </row>
    <row r="2629" spans="1:4">
      <c r="A2629" s="330">
        <v>18003083</v>
      </c>
      <c r="B2629" s="331" t="s">
        <v>13860</v>
      </c>
      <c r="C2629" s="332" t="s">
        <v>14</v>
      </c>
      <c r="D2629" s="333">
        <v>60.32</v>
      </c>
    </row>
    <row r="2630" spans="1:4">
      <c r="A2630" s="330">
        <v>18003085</v>
      </c>
      <c r="B2630" s="331" t="s">
        <v>13861</v>
      </c>
      <c r="C2630" s="332" t="s">
        <v>14</v>
      </c>
      <c r="D2630" s="333">
        <v>52.94</v>
      </c>
    </row>
    <row r="2631" spans="1:4">
      <c r="A2631" s="330">
        <v>18003087</v>
      </c>
      <c r="B2631" s="331" t="s">
        <v>13862</v>
      </c>
      <c r="C2631" s="332" t="s">
        <v>14</v>
      </c>
      <c r="D2631" s="333">
        <v>92.07</v>
      </c>
    </row>
    <row r="2632" spans="1:4">
      <c r="A2632" s="330">
        <v>18003101</v>
      </c>
      <c r="B2632" s="331" t="s">
        <v>29871</v>
      </c>
      <c r="C2632" s="332" t="s">
        <v>14</v>
      </c>
      <c r="D2632" s="333">
        <v>46.34</v>
      </c>
    </row>
    <row r="2633" spans="1:4">
      <c r="A2633" s="330">
        <v>18003106</v>
      </c>
      <c r="B2633" s="331" t="s">
        <v>29872</v>
      </c>
      <c r="C2633" s="332" t="s">
        <v>14</v>
      </c>
      <c r="D2633" s="333">
        <v>44.26</v>
      </c>
    </row>
    <row r="2634" spans="1:4">
      <c r="A2634" s="330">
        <v>18003107</v>
      </c>
      <c r="B2634" s="331" t="s">
        <v>29873</v>
      </c>
      <c r="C2634" s="332" t="s">
        <v>14</v>
      </c>
      <c r="D2634" s="333">
        <v>46.65</v>
      </c>
    </row>
    <row r="2635" spans="1:4">
      <c r="A2635" s="330">
        <v>18003108</v>
      </c>
      <c r="B2635" s="331" t="s">
        <v>31202</v>
      </c>
      <c r="C2635" s="332" t="s">
        <v>14</v>
      </c>
      <c r="D2635" s="333">
        <v>59.23</v>
      </c>
    </row>
    <row r="2636" spans="1:4">
      <c r="A2636" s="330">
        <v>18003110</v>
      </c>
      <c r="B2636" s="331" t="s">
        <v>29874</v>
      </c>
      <c r="C2636" s="332" t="s">
        <v>14</v>
      </c>
      <c r="D2636" s="333">
        <v>47.13</v>
      </c>
    </row>
    <row r="2637" spans="1:4">
      <c r="A2637" s="330">
        <v>18003112</v>
      </c>
      <c r="B2637" s="331" t="s">
        <v>29875</v>
      </c>
      <c r="C2637" s="332" t="s">
        <v>14</v>
      </c>
      <c r="D2637" s="333">
        <v>30.57</v>
      </c>
    </row>
    <row r="2638" spans="1:4">
      <c r="A2638" s="330">
        <v>18003114</v>
      </c>
      <c r="B2638" s="331" t="s">
        <v>29876</v>
      </c>
      <c r="C2638" s="332" t="s">
        <v>14</v>
      </c>
      <c r="D2638" s="333">
        <v>66.17</v>
      </c>
    </row>
    <row r="2639" spans="1:4">
      <c r="A2639" s="330">
        <v>18003115</v>
      </c>
      <c r="B2639" s="331" t="s">
        <v>39627</v>
      </c>
      <c r="C2639" s="332" t="s">
        <v>14</v>
      </c>
      <c r="D2639" s="333">
        <v>83.11</v>
      </c>
    </row>
    <row r="2640" spans="1:4">
      <c r="A2640" s="330">
        <v>18003118</v>
      </c>
      <c r="B2640" s="331" t="s">
        <v>39628</v>
      </c>
      <c r="C2640" s="332" t="s">
        <v>14</v>
      </c>
      <c r="D2640" s="333">
        <v>53.16</v>
      </c>
    </row>
    <row r="2641" spans="1:4" ht="23.25">
      <c r="A2641" s="330">
        <v>18003121</v>
      </c>
      <c r="B2641" s="331" t="s">
        <v>31203</v>
      </c>
      <c r="C2641" s="332" t="s">
        <v>14</v>
      </c>
      <c r="D2641" s="333">
        <v>180.27</v>
      </c>
    </row>
    <row r="2642" spans="1:4" ht="23.25">
      <c r="A2642" s="330">
        <v>18003122</v>
      </c>
      <c r="B2642" s="331" t="s">
        <v>39629</v>
      </c>
      <c r="C2642" s="332" t="s">
        <v>16</v>
      </c>
      <c r="D2642" s="333">
        <v>161.72</v>
      </c>
    </row>
    <row r="2643" spans="1:4" ht="23.25">
      <c r="A2643" s="330">
        <v>18003123</v>
      </c>
      <c r="B2643" s="331" t="s">
        <v>39630</v>
      </c>
      <c r="C2643" s="332" t="s">
        <v>16</v>
      </c>
      <c r="D2643" s="333">
        <v>201.25</v>
      </c>
    </row>
    <row r="2644" spans="1:4" ht="23.25">
      <c r="A2644" s="330">
        <v>18003124</v>
      </c>
      <c r="B2644" s="331" t="s">
        <v>39631</v>
      </c>
      <c r="C2644" s="332" t="s">
        <v>16</v>
      </c>
      <c r="D2644" s="333">
        <v>194.09</v>
      </c>
    </row>
    <row r="2645" spans="1:4" ht="23.25">
      <c r="A2645" s="330">
        <v>18003125</v>
      </c>
      <c r="B2645" s="331" t="s">
        <v>39632</v>
      </c>
      <c r="C2645" s="332" t="s">
        <v>16</v>
      </c>
      <c r="D2645" s="333">
        <v>175.54</v>
      </c>
    </row>
    <row r="2646" spans="1:4">
      <c r="A2646" s="330">
        <v>18006003</v>
      </c>
      <c r="B2646" s="331" t="s">
        <v>13863</v>
      </c>
      <c r="C2646" s="332" t="s">
        <v>14</v>
      </c>
      <c r="D2646" s="333">
        <v>6603.7</v>
      </c>
    </row>
    <row r="2647" spans="1:4">
      <c r="A2647" s="330">
        <v>18010000</v>
      </c>
      <c r="B2647" s="331" t="s">
        <v>13864</v>
      </c>
      <c r="C2647" s="332" t="s">
        <v>12031</v>
      </c>
      <c r="D2647" s="333" t="s">
        <v>12031</v>
      </c>
    </row>
    <row r="2648" spans="1:4">
      <c r="A2648" s="330">
        <v>18010050</v>
      </c>
      <c r="B2648" s="331" t="s">
        <v>29877</v>
      </c>
      <c r="C2648" s="332" t="s">
        <v>14</v>
      </c>
      <c r="D2648" s="333">
        <v>380.88</v>
      </c>
    </row>
    <row r="2649" spans="1:4">
      <c r="A2649" s="330">
        <v>18010056</v>
      </c>
      <c r="B2649" s="331" t="s">
        <v>29878</v>
      </c>
      <c r="C2649" s="332" t="s">
        <v>13</v>
      </c>
      <c r="D2649" s="333">
        <v>108.25</v>
      </c>
    </row>
    <row r="2650" spans="1:4">
      <c r="A2650" s="330">
        <v>18010060</v>
      </c>
      <c r="B2650" s="331" t="s">
        <v>13865</v>
      </c>
      <c r="C2650" s="332" t="s">
        <v>16</v>
      </c>
      <c r="D2650" s="333">
        <v>107.66</v>
      </c>
    </row>
    <row r="2651" spans="1:4">
      <c r="A2651" s="330">
        <v>18010090</v>
      </c>
      <c r="B2651" s="331" t="s">
        <v>29879</v>
      </c>
      <c r="C2651" s="332" t="s">
        <v>14</v>
      </c>
      <c r="D2651" s="333">
        <v>521.32000000000005</v>
      </c>
    </row>
    <row r="2652" spans="1:4">
      <c r="A2652" s="330">
        <v>18012000</v>
      </c>
      <c r="B2652" s="331" t="s">
        <v>13866</v>
      </c>
      <c r="C2652" s="332" t="s">
        <v>12031</v>
      </c>
      <c r="D2652" s="333" t="s">
        <v>12031</v>
      </c>
    </row>
    <row r="2653" spans="1:4">
      <c r="A2653" s="330">
        <v>18012001</v>
      </c>
      <c r="B2653" s="331" t="s">
        <v>29880</v>
      </c>
      <c r="C2653" s="332" t="s">
        <v>13</v>
      </c>
      <c r="D2653" s="333">
        <v>325.68</v>
      </c>
    </row>
    <row r="2654" spans="1:4">
      <c r="A2654" s="330">
        <v>18012002</v>
      </c>
      <c r="B2654" s="331" t="s">
        <v>29881</v>
      </c>
      <c r="C2654" s="332" t="s">
        <v>102</v>
      </c>
      <c r="D2654" s="333">
        <v>1870.57</v>
      </c>
    </row>
    <row r="2655" spans="1:4">
      <c r="A2655" s="330">
        <v>18012003</v>
      </c>
      <c r="B2655" s="331" t="s">
        <v>29882</v>
      </c>
      <c r="C2655" s="332" t="s">
        <v>13</v>
      </c>
      <c r="D2655" s="333">
        <v>299.92</v>
      </c>
    </row>
    <row r="2656" spans="1:4">
      <c r="A2656" s="330">
        <v>18012004</v>
      </c>
      <c r="B2656" s="331" t="s">
        <v>29883</v>
      </c>
      <c r="C2656" s="332" t="s">
        <v>13</v>
      </c>
      <c r="D2656" s="333">
        <v>331.82</v>
      </c>
    </row>
    <row r="2657" spans="1:4">
      <c r="A2657" s="330">
        <v>18012005</v>
      </c>
      <c r="B2657" s="331" t="s">
        <v>29884</v>
      </c>
      <c r="C2657" s="332" t="s">
        <v>13</v>
      </c>
      <c r="D2657" s="333">
        <v>465.33</v>
      </c>
    </row>
    <row r="2658" spans="1:4">
      <c r="A2658" s="330">
        <v>18012006</v>
      </c>
      <c r="B2658" s="331" t="s">
        <v>29885</v>
      </c>
      <c r="C2658" s="332" t="s">
        <v>13</v>
      </c>
      <c r="D2658" s="333">
        <v>340.49</v>
      </c>
    </row>
    <row r="2659" spans="1:4">
      <c r="A2659" s="330">
        <v>18012012</v>
      </c>
      <c r="B2659" s="331" t="s">
        <v>29886</v>
      </c>
      <c r="C2659" s="332" t="s">
        <v>13</v>
      </c>
      <c r="D2659" s="333">
        <v>537.74</v>
      </c>
    </row>
    <row r="2660" spans="1:4">
      <c r="A2660" s="330">
        <v>18012017</v>
      </c>
      <c r="B2660" s="331" t="s">
        <v>29887</v>
      </c>
      <c r="C2660" s="332" t="s">
        <v>13</v>
      </c>
      <c r="D2660" s="333">
        <v>408.51</v>
      </c>
    </row>
    <row r="2661" spans="1:4">
      <c r="A2661" s="330">
        <v>18012018</v>
      </c>
      <c r="B2661" s="331" t="s">
        <v>29888</v>
      </c>
      <c r="C2661" s="332" t="s">
        <v>13</v>
      </c>
      <c r="D2661" s="333">
        <v>441.29</v>
      </c>
    </row>
    <row r="2662" spans="1:4">
      <c r="A2662" s="330">
        <v>18012019</v>
      </c>
      <c r="B2662" s="331" t="s">
        <v>29889</v>
      </c>
      <c r="C2662" s="332" t="s">
        <v>13</v>
      </c>
      <c r="D2662" s="333">
        <v>608.57000000000005</v>
      </c>
    </row>
    <row r="2663" spans="1:4">
      <c r="A2663" s="330">
        <v>18012101</v>
      </c>
      <c r="B2663" s="331" t="s">
        <v>31204</v>
      </c>
      <c r="C2663" s="332" t="s">
        <v>14</v>
      </c>
      <c r="D2663" s="333">
        <v>486.91</v>
      </c>
    </row>
    <row r="2664" spans="1:4">
      <c r="A2664" s="330">
        <v>18013000</v>
      </c>
      <c r="B2664" s="331" t="s">
        <v>13867</v>
      </c>
      <c r="C2664" s="332" t="s">
        <v>12031</v>
      </c>
      <c r="D2664" s="333" t="s">
        <v>12031</v>
      </c>
    </row>
    <row r="2665" spans="1:4">
      <c r="A2665" s="330">
        <v>18013021</v>
      </c>
      <c r="B2665" s="331" t="s">
        <v>29890</v>
      </c>
      <c r="C2665" s="332" t="s">
        <v>14</v>
      </c>
      <c r="D2665" s="333">
        <v>14583.29</v>
      </c>
    </row>
    <row r="2666" spans="1:4">
      <c r="A2666" s="330">
        <v>18013026</v>
      </c>
      <c r="B2666" s="331" t="s">
        <v>29891</v>
      </c>
      <c r="C2666" s="332" t="s">
        <v>14</v>
      </c>
      <c r="D2666" s="333">
        <v>3445.04</v>
      </c>
    </row>
    <row r="2667" spans="1:4">
      <c r="A2667" s="330">
        <v>18013041</v>
      </c>
      <c r="B2667" s="331" t="s">
        <v>29892</v>
      </c>
      <c r="C2667" s="332" t="s">
        <v>18</v>
      </c>
      <c r="D2667" s="333">
        <v>66.17</v>
      </c>
    </row>
    <row r="2668" spans="1:4">
      <c r="A2668" s="330">
        <v>18013042</v>
      </c>
      <c r="B2668" s="331" t="s">
        <v>29893</v>
      </c>
      <c r="C2668" s="332" t="s">
        <v>13</v>
      </c>
      <c r="D2668" s="333">
        <v>123.29</v>
      </c>
    </row>
    <row r="2669" spans="1:4">
      <c r="A2669" s="330">
        <v>18013043</v>
      </c>
      <c r="B2669" s="331" t="s">
        <v>29894</v>
      </c>
      <c r="C2669" s="332" t="s">
        <v>18</v>
      </c>
      <c r="D2669" s="333">
        <v>548.82000000000005</v>
      </c>
    </row>
    <row r="2670" spans="1:4">
      <c r="A2670" s="330">
        <v>18013044</v>
      </c>
      <c r="B2670" s="331" t="s">
        <v>29895</v>
      </c>
      <c r="C2670" s="332" t="s">
        <v>13</v>
      </c>
      <c r="D2670" s="333">
        <v>423.82</v>
      </c>
    </row>
    <row r="2671" spans="1:4">
      <c r="A2671" s="330">
        <v>18013045</v>
      </c>
      <c r="B2671" s="331" t="s">
        <v>29896</v>
      </c>
      <c r="C2671" s="332" t="s">
        <v>13</v>
      </c>
      <c r="D2671" s="333">
        <v>530.91999999999996</v>
      </c>
    </row>
    <row r="2672" spans="1:4" ht="23.25">
      <c r="A2672" s="330">
        <v>18013046</v>
      </c>
      <c r="B2672" s="331" t="s">
        <v>29897</v>
      </c>
      <c r="C2672" s="332" t="s">
        <v>18</v>
      </c>
      <c r="D2672" s="333">
        <v>198.31</v>
      </c>
    </row>
    <row r="2673" spans="1:4">
      <c r="A2673" s="330">
        <v>18013051</v>
      </c>
      <c r="B2673" s="331" t="s">
        <v>13868</v>
      </c>
      <c r="C2673" s="332" t="s">
        <v>14</v>
      </c>
      <c r="D2673" s="333">
        <v>4616.79</v>
      </c>
    </row>
    <row r="2674" spans="1:4">
      <c r="A2674" s="330">
        <v>18013053</v>
      </c>
      <c r="B2674" s="331" t="s">
        <v>29898</v>
      </c>
      <c r="C2674" s="332" t="s">
        <v>14</v>
      </c>
      <c r="D2674" s="333">
        <v>7766.23</v>
      </c>
    </row>
    <row r="2675" spans="1:4">
      <c r="A2675" s="330">
        <v>18014000</v>
      </c>
      <c r="B2675" s="331" t="s">
        <v>13869</v>
      </c>
      <c r="C2675" s="332" t="s">
        <v>12031</v>
      </c>
      <c r="D2675" s="333" t="s">
        <v>12031</v>
      </c>
    </row>
    <row r="2676" spans="1:4" ht="23.25">
      <c r="A2676" s="330">
        <v>18014005</v>
      </c>
      <c r="B2676" s="331" t="s">
        <v>13870</v>
      </c>
      <c r="C2676" s="332" t="s">
        <v>14</v>
      </c>
      <c r="D2676" s="333">
        <v>4765.57</v>
      </c>
    </row>
    <row r="2677" spans="1:4">
      <c r="A2677" s="330">
        <v>18014008</v>
      </c>
      <c r="B2677" s="331" t="s">
        <v>13871</v>
      </c>
      <c r="C2677" s="332" t="s">
        <v>14</v>
      </c>
      <c r="D2677" s="333">
        <v>4178.5</v>
      </c>
    </row>
    <row r="2678" spans="1:4" ht="23.25">
      <c r="A2678" s="330">
        <v>18014011</v>
      </c>
      <c r="B2678" s="331" t="s">
        <v>13872</v>
      </c>
      <c r="C2678" s="332" t="s">
        <v>14</v>
      </c>
      <c r="D2678" s="333">
        <v>2981.31</v>
      </c>
    </row>
    <row r="2679" spans="1:4" ht="23.25">
      <c r="A2679" s="330">
        <v>18014015</v>
      </c>
      <c r="B2679" s="331" t="s">
        <v>13873</v>
      </c>
      <c r="C2679" s="332" t="s">
        <v>14</v>
      </c>
      <c r="D2679" s="333">
        <v>2583.19</v>
      </c>
    </row>
    <row r="2680" spans="1:4" ht="23.25">
      <c r="A2680" s="330">
        <v>18014016</v>
      </c>
      <c r="B2680" s="331" t="s">
        <v>13874</v>
      </c>
      <c r="C2680" s="332" t="s">
        <v>14</v>
      </c>
      <c r="D2680" s="333">
        <v>15222.3</v>
      </c>
    </row>
    <row r="2681" spans="1:4" ht="23.25" customHeight="1">
      <c r="A2681" s="330">
        <v>18014022</v>
      </c>
      <c r="B2681" s="331" t="s">
        <v>13875</v>
      </c>
      <c r="C2681" s="332" t="s">
        <v>14</v>
      </c>
      <c r="D2681" s="333">
        <v>2458.89</v>
      </c>
    </row>
    <row r="2682" spans="1:4">
      <c r="A2682" s="330">
        <v>18014024</v>
      </c>
      <c r="B2682" s="331" t="s">
        <v>13876</v>
      </c>
      <c r="C2682" s="332" t="s">
        <v>14</v>
      </c>
      <c r="D2682" s="333">
        <v>3068.43</v>
      </c>
    </row>
    <row r="2683" spans="1:4">
      <c r="A2683" s="330">
        <v>18014030</v>
      </c>
      <c r="B2683" s="331" t="s">
        <v>13877</v>
      </c>
      <c r="C2683" s="332" t="s">
        <v>16</v>
      </c>
      <c r="D2683" s="333">
        <v>92.96</v>
      </c>
    </row>
    <row r="2684" spans="1:4" ht="23.25">
      <c r="A2684" s="330">
        <v>18014041</v>
      </c>
      <c r="B2684" s="331" t="s">
        <v>13878</v>
      </c>
      <c r="C2684" s="332" t="s">
        <v>14</v>
      </c>
      <c r="D2684" s="333">
        <v>8878.81</v>
      </c>
    </row>
    <row r="2685" spans="1:4" ht="23.25">
      <c r="A2685" s="330">
        <v>18014042</v>
      </c>
      <c r="B2685" s="331" t="s">
        <v>13879</v>
      </c>
      <c r="C2685" s="332" t="s">
        <v>14</v>
      </c>
      <c r="D2685" s="333">
        <v>7697.5</v>
      </c>
    </row>
    <row r="2686" spans="1:4" ht="23.25">
      <c r="A2686" s="330">
        <v>18014043</v>
      </c>
      <c r="B2686" s="331" t="s">
        <v>13880</v>
      </c>
      <c r="C2686" s="332" t="s">
        <v>14</v>
      </c>
      <c r="D2686" s="333">
        <v>6758.41</v>
      </c>
    </row>
    <row r="2687" spans="1:4" ht="23.25">
      <c r="A2687" s="330">
        <v>18014044</v>
      </c>
      <c r="B2687" s="331" t="s">
        <v>13881</v>
      </c>
      <c r="C2687" s="332" t="s">
        <v>14</v>
      </c>
      <c r="D2687" s="333">
        <v>5474.18</v>
      </c>
    </row>
    <row r="2688" spans="1:4" ht="23.25">
      <c r="A2688" s="330">
        <v>18014045</v>
      </c>
      <c r="B2688" s="331" t="s">
        <v>13882</v>
      </c>
      <c r="C2688" s="332" t="s">
        <v>14</v>
      </c>
      <c r="D2688" s="333">
        <v>4767.67</v>
      </c>
    </row>
    <row r="2689" spans="1:4">
      <c r="A2689" s="330">
        <v>18014046</v>
      </c>
      <c r="B2689" s="331" t="s">
        <v>13883</v>
      </c>
      <c r="C2689" s="332" t="s">
        <v>14</v>
      </c>
      <c r="D2689" s="333">
        <v>1689.92</v>
      </c>
    </row>
    <row r="2690" spans="1:4">
      <c r="A2690" s="330">
        <v>18014047</v>
      </c>
      <c r="B2690" s="331" t="s">
        <v>13884</v>
      </c>
      <c r="C2690" s="332" t="s">
        <v>14</v>
      </c>
      <c r="D2690" s="333">
        <v>1529.07</v>
      </c>
    </row>
    <row r="2691" spans="1:4">
      <c r="A2691" s="330">
        <v>18014048</v>
      </c>
      <c r="B2691" s="331" t="s">
        <v>13885</v>
      </c>
      <c r="C2691" s="332" t="s">
        <v>14</v>
      </c>
      <c r="D2691" s="333">
        <v>2906.64</v>
      </c>
    </row>
    <row r="2692" spans="1:4">
      <c r="A2692" s="330">
        <v>18014049</v>
      </c>
      <c r="B2692" s="331" t="s">
        <v>13886</v>
      </c>
      <c r="C2692" s="332" t="s">
        <v>14</v>
      </c>
      <c r="D2692" s="333">
        <v>2234.61</v>
      </c>
    </row>
    <row r="2693" spans="1:4" ht="23.25">
      <c r="A2693" s="330">
        <v>18014101</v>
      </c>
      <c r="B2693" s="331" t="s">
        <v>31205</v>
      </c>
      <c r="C2693" s="332" t="s">
        <v>14</v>
      </c>
      <c r="D2693" s="333">
        <v>133101.75</v>
      </c>
    </row>
    <row r="2694" spans="1:4" ht="23.25">
      <c r="A2694" s="330">
        <v>18014102</v>
      </c>
      <c r="B2694" s="331" t="s">
        <v>31206</v>
      </c>
      <c r="C2694" s="332" t="s">
        <v>14</v>
      </c>
      <c r="D2694" s="333">
        <v>135947.42000000001</v>
      </c>
    </row>
    <row r="2695" spans="1:4" ht="23.25">
      <c r="A2695" s="330">
        <v>18014103</v>
      </c>
      <c r="B2695" s="331" t="s">
        <v>31207</v>
      </c>
      <c r="C2695" s="332" t="s">
        <v>14</v>
      </c>
      <c r="D2695" s="333">
        <v>57505.98</v>
      </c>
    </row>
    <row r="2696" spans="1:4" ht="23.25">
      <c r="A2696" s="330">
        <v>18014104</v>
      </c>
      <c r="B2696" s="331" t="s">
        <v>31208</v>
      </c>
      <c r="C2696" s="332" t="s">
        <v>14</v>
      </c>
      <c r="D2696" s="333">
        <v>57505.98</v>
      </c>
    </row>
    <row r="2697" spans="1:4" ht="23.25">
      <c r="A2697" s="330">
        <v>18014105</v>
      </c>
      <c r="B2697" s="331" t="s">
        <v>31209</v>
      </c>
      <c r="C2697" s="332" t="s">
        <v>14</v>
      </c>
      <c r="D2697" s="333">
        <v>29897.79</v>
      </c>
    </row>
    <row r="2698" spans="1:4" ht="23.25">
      <c r="A2698" s="330">
        <v>18014106</v>
      </c>
      <c r="B2698" s="331" t="s">
        <v>31210</v>
      </c>
      <c r="C2698" s="332" t="s">
        <v>14</v>
      </c>
      <c r="D2698" s="333">
        <v>15349.44</v>
      </c>
    </row>
    <row r="2699" spans="1:4" ht="23.25">
      <c r="A2699" s="330">
        <v>18014107</v>
      </c>
      <c r="B2699" s="331" t="s">
        <v>31211</v>
      </c>
      <c r="C2699" s="332" t="s">
        <v>14</v>
      </c>
      <c r="D2699" s="333">
        <v>32581.72</v>
      </c>
    </row>
    <row r="2700" spans="1:4">
      <c r="A2700" s="330">
        <v>18015000</v>
      </c>
      <c r="B2700" s="331" t="s">
        <v>13887</v>
      </c>
      <c r="C2700" s="332" t="s">
        <v>12031</v>
      </c>
      <c r="D2700" s="333" t="s">
        <v>12031</v>
      </c>
    </row>
    <row r="2701" spans="1:4">
      <c r="A2701" s="330">
        <v>18015001</v>
      </c>
      <c r="B2701" s="331" t="s">
        <v>13888</v>
      </c>
      <c r="C2701" s="332" t="s">
        <v>14</v>
      </c>
      <c r="D2701" s="333">
        <v>1593.47</v>
      </c>
    </row>
    <row r="2702" spans="1:4">
      <c r="A2702" s="330">
        <v>18015002</v>
      </c>
      <c r="B2702" s="331" t="s">
        <v>13889</v>
      </c>
      <c r="C2702" s="332" t="s">
        <v>14</v>
      </c>
      <c r="D2702" s="333">
        <v>2725.53</v>
      </c>
    </row>
    <row r="2703" spans="1:4">
      <c r="A2703" s="330">
        <v>18015003</v>
      </c>
      <c r="B2703" s="331" t="s">
        <v>13890</v>
      </c>
      <c r="C2703" s="332" t="s">
        <v>14</v>
      </c>
      <c r="D2703" s="333">
        <v>1705.04</v>
      </c>
    </row>
    <row r="2704" spans="1:4">
      <c r="A2704" s="330">
        <v>18015010</v>
      </c>
      <c r="B2704" s="331" t="s">
        <v>29899</v>
      </c>
      <c r="C2704" s="332" t="s">
        <v>14</v>
      </c>
      <c r="D2704" s="333">
        <v>445.06</v>
      </c>
    </row>
    <row r="2705" spans="1:4">
      <c r="A2705" s="330">
        <v>18015013</v>
      </c>
      <c r="B2705" s="331" t="s">
        <v>29900</v>
      </c>
      <c r="C2705" s="332" t="s">
        <v>14</v>
      </c>
      <c r="D2705" s="333">
        <v>189.16</v>
      </c>
    </row>
    <row r="2706" spans="1:4">
      <c r="A2706" s="330">
        <v>18015014</v>
      </c>
      <c r="B2706" s="331" t="s">
        <v>29901</v>
      </c>
      <c r="C2706" s="332" t="s">
        <v>14</v>
      </c>
      <c r="D2706" s="333">
        <v>1274.1400000000001</v>
      </c>
    </row>
    <row r="2707" spans="1:4">
      <c r="A2707" s="330">
        <v>18015050</v>
      </c>
      <c r="B2707" s="331" t="s">
        <v>13891</v>
      </c>
      <c r="C2707" s="332" t="s">
        <v>18</v>
      </c>
      <c r="D2707" s="333">
        <v>268.13</v>
      </c>
    </row>
    <row r="2708" spans="1:4">
      <c r="A2708" s="330">
        <v>18015051</v>
      </c>
      <c r="B2708" s="331" t="s">
        <v>13892</v>
      </c>
      <c r="C2708" s="332" t="s">
        <v>18</v>
      </c>
      <c r="D2708" s="333">
        <v>244.83</v>
      </c>
    </row>
    <row r="2709" spans="1:4">
      <c r="A2709" s="330">
        <v>18016001</v>
      </c>
      <c r="B2709" s="331" t="s">
        <v>13893</v>
      </c>
      <c r="C2709" s="332" t="s">
        <v>14</v>
      </c>
      <c r="D2709" s="333">
        <v>2386.4299999999998</v>
      </c>
    </row>
    <row r="2710" spans="1:4">
      <c r="A2710" s="330">
        <v>18016002</v>
      </c>
      <c r="B2710" s="331" t="s">
        <v>13894</v>
      </c>
      <c r="C2710" s="332" t="s">
        <v>14</v>
      </c>
      <c r="D2710" s="333">
        <v>1985.67</v>
      </c>
    </row>
    <row r="2711" spans="1:4">
      <c r="A2711" s="330">
        <v>18016003</v>
      </c>
      <c r="B2711" s="331" t="s">
        <v>13863</v>
      </c>
      <c r="C2711" s="332" t="s">
        <v>14</v>
      </c>
      <c r="D2711" s="333">
        <v>6603.01</v>
      </c>
    </row>
    <row r="2712" spans="1:4">
      <c r="A2712" s="330">
        <v>18016004</v>
      </c>
      <c r="B2712" s="331" t="s">
        <v>13895</v>
      </c>
      <c r="C2712" s="332" t="s">
        <v>14</v>
      </c>
      <c r="D2712" s="333">
        <v>4184.1499999999996</v>
      </c>
    </row>
    <row r="2713" spans="1:4">
      <c r="A2713" s="330">
        <v>18016005</v>
      </c>
      <c r="B2713" s="331" t="s">
        <v>13896</v>
      </c>
      <c r="C2713" s="332" t="s">
        <v>14</v>
      </c>
      <c r="D2713" s="333">
        <v>6323.45</v>
      </c>
    </row>
    <row r="2714" spans="1:4">
      <c r="A2714" s="330">
        <v>18016006</v>
      </c>
      <c r="B2714" s="331" t="s">
        <v>13897</v>
      </c>
      <c r="C2714" s="332" t="s">
        <v>14</v>
      </c>
      <c r="D2714" s="333">
        <v>2675.94</v>
      </c>
    </row>
    <row r="2715" spans="1:4">
      <c r="A2715" s="330">
        <v>18016007</v>
      </c>
      <c r="B2715" s="331" t="s">
        <v>13898</v>
      </c>
      <c r="C2715" s="332" t="s">
        <v>14</v>
      </c>
      <c r="D2715" s="333">
        <v>3872.63</v>
      </c>
    </row>
    <row r="2716" spans="1:4">
      <c r="A2716" s="330">
        <v>18016008</v>
      </c>
      <c r="B2716" s="331" t="s">
        <v>13899</v>
      </c>
      <c r="C2716" s="332" t="s">
        <v>14</v>
      </c>
      <c r="D2716" s="333">
        <v>2268.36</v>
      </c>
    </row>
    <row r="2717" spans="1:4">
      <c r="A2717" s="330">
        <v>18016009</v>
      </c>
      <c r="B2717" s="331" t="s">
        <v>13900</v>
      </c>
      <c r="C2717" s="332" t="s">
        <v>14</v>
      </c>
      <c r="D2717" s="333">
        <v>3929.45</v>
      </c>
    </row>
    <row r="2718" spans="1:4">
      <c r="A2718" s="330">
        <v>18016010</v>
      </c>
      <c r="B2718" s="331" t="s">
        <v>13901</v>
      </c>
      <c r="C2718" s="332" t="s">
        <v>14</v>
      </c>
      <c r="D2718" s="333">
        <v>5613.33</v>
      </c>
    </row>
    <row r="2719" spans="1:4">
      <c r="A2719" s="330">
        <v>18016011</v>
      </c>
      <c r="B2719" s="331" t="s">
        <v>13902</v>
      </c>
      <c r="C2719" s="332" t="s">
        <v>14</v>
      </c>
      <c r="D2719" s="333">
        <v>1446.4</v>
      </c>
    </row>
    <row r="2720" spans="1:4">
      <c r="A2720" s="330">
        <v>18016012</v>
      </c>
      <c r="B2720" s="331" t="s">
        <v>13903</v>
      </c>
      <c r="C2720" s="332" t="s">
        <v>14</v>
      </c>
      <c r="D2720" s="333">
        <v>2080.13</v>
      </c>
    </row>
    <row r="2721" spans="1:4">
      <c r="A2721" s="330">
        <v>18016013</v>
      </c>
      <c r="B2721" s="331" t="s">
        <v>13904</v>
      </c>
      <c r="C2721" s="332" t="s">
        <v>14</v>
      </c>
      <c r="D2721" s="333">
        <v>5082.21</v>
      </c>
    </row>
    <row r="2722" spans="1:4">
      <c r="A2722" s="330">
        <v>18016014</v>
      </c>
      <c r="B2722" s="331" t="s">
        <v>13905</v>
      </c>
      <c r="C2722" s="332" t="s">
        <v>14</v>
      </c>
      <c r="D2722" s="333">
        <v>7036</v>
      </c>
    </row>
    <row r="2723" spans="1:4">
      <c r="A2723" s="330">
        <v>18016015</v>
      </c>
      <c r="B2723" s="331" t="s">
        <v>13906</v>
      </c>
      <c r="C2723" s="332" t="s">
        <v>14</v>
      </c>
      <c r="D2723" s="333">
        <v>1967.5</v>
      </c>
    </row>
    <row r="2724" spans="1:4">
      <c r="A2724" s="330">
        <v>18016016</v>
      </c>
      <c r="B2724" s="331" t="s">
        <v>13907</v>
      </c>
      <c r="C2724" s="332" t="s">
        <v>14</v>
      </c>
      <c r="D2724" s="333">
        <v>5555.93</v>
      </c>
    </row>
    <row r="2725" spans="1:4">
      <c r="A2725" s="330">
        <v>18016017</v>
      </c>
      <c r="B2725" s="331" t="s">
        <v>13908</v>
      </c>
      <c r="C2725" s="332" t="s">
        <v>14</v>
      </c>
      <c r="D2725" s="333">
        <v>3674.12</v>
      </c>
    </row>
    <row r="2726" spans="1:4">
      <c r="A2726" s="330">
        <v>18016018</v>
      </c>
      <c r="B2726" s="331" t="s">
        <v>13909</v>
      </c>
      <c r="C2726" s="332" t="s">
        <v>14</v>
      </c>
      <c r="D2726" s="333">
        <v>3085.2</v>
      </c>
    </row>
    <row r="2727" spans="1:4">
      <c r="A2727" s="330">
        <v>18016019</v>
      </c>
      <c r="B2727" s="331" t="s">
        <v>13910</v>
      </c>
      <c r="C2727" s="332" t="s">
        <v>14</v>
      </c>
      <c r="D2727" s="333">
        <v>3423.68</v>
      </c>
    </row>
    <row r="2728" spans="1:4">
      <c r="A2728" s="330">
        <v>18016020</v>
      </c>
      <c r="B2728" s="331" t="s">
        <v>13911</v>
      </c>
      <c r="C2728" s="332" t="s">
        <v>14</v>
      </c>
      <c r="D2728" s="333">
        <v>1437.01</v>
      </c>
    </row>
    <row r="2729" spans="1:4">
      <c r="A2729" s="330">
        <v>18060000</v>
      </c>
      <c r="B2729" s="331" t="s">
        <v>8165</v>
      </c>
      <c r="C2729" s="332" t="s">
        <v>12031</v>
      </c>
      <c r="D2729" s="333" t="s">
        <v>12031</v>
      </c>
    </row>
    <row r="2730" spans="1:4">
      <c r="A2730" s="330">
        <v>18060007</v>
      </c>
      <c r="B2730" s="331" t="s">
        <v>13912</v>
      </c>
      <c r="C2730" s="332" t="s">
        <v>16</v>
      </c>
      <c r="D2730" s="333">
        <v>7.35</v>
      </c>
    </row>
    <row r="2731" spans="1:4">
      <c r="A2731" s="330">
        <v>18070000</v>
      </c>
      <c r="B2731" s="331" t="s">
        <v>12215</v>
      </c>
      <c r="C2731" s="332" t="s">
        <v>12031</v>
      </c>
      <c r="D2731" s="333" t="s">
        <v>12031</v>
      </c>
    </row>
    <row r="2732" spans="1:4">
      <c r="A2732" s="330">
        <v>18070007</v>
      </c>
      <c r="B2732" s="331" t="s">
        <v>13913</v>
      </c>
      <c r="C2732" s="332" t="s">
        <v>16</v>
      </c>
      <c r="D2732" s="333">
        <v>48.39</v>
      </c>
    </row>
    <row r="2733" spans="1:4">
      <c r="A2733" s="330">
        <v>18070040</v>
      </c>
      <c r="B2733" s="331" t="s">
        <v>13914</v>
      </c>
      <c r="C2733" s="332" t="s">
        <v>14</v>
      </c>
      <c r="D2733" s="333">
        <v>1596.76</v>
      </c>
    </row>
    <row r="2734" spans="1:4">
      <c r="A2734" s="330">
        <v>18070041</v>
      </c>
      <c r="B2734" s="331" t="s">
        <v>13915</v>
      </c>
      <c r="C2734" s="332" t="s">
        <v>14</v>
      </c>
      <c r="D2734" s="333">
        <v>11054.49</v>
      </c>
    </row>
    <row r="2735" spans="1:4">
      <c r="A2735" s="330">
        <v>18080000</v>
      </c>
      <c r="B2735" s="331" t="s">
        <v>12246</v>
      </c>
      <c r="C2735" s="332" t="s">
        <v>12031</v>
      </c>
      <c r="D2735" s="333" t="s">
        <v>12031</v>
      </c>
    </row>
    <row r="2736" spans="1:4">
      <c r="A2736" s="330">
        <v>18080001</v>
      </c>
      <c r="B2736" s="331" t="s">
        <v>13916</v>
      </c>
      <c r="C2736" s="332" t="s">
        <v>16</v>
      </c>
      <c r="D2736" s="333">
        <v>12.25</v>
      </c>
    </row>
    <row r="2737" spans="1:4">
      <c r="A2737" s="330">
        <v>18080011</v>
      </c>
      <c r="B2737" s="331" t="s">
        <v>13917</v>
      </c>
      <c r="C2737" s="332" t="s">
        <v>18</v>
      </c>
      <c r="D2737" s="333">
        <v>296.69</v>
      </c>
    </row>
    <row r="2738" spans="1:4">
      <c r="A2738" s="330">
        <v>18080013</v>
      </c>
      <c r="B2738" s="331" t="s">
        <v>13918</v>
      </c>
      <c r="C2738" s="332" t="s">
        <v>15</v>
      </c>
      <c r="D2738" s="333">
        <v>1.33</v>
      </c>
    </row>
    <row r="2739" spans="1:4">
      <c r="A2739" s="330">
        <v>18080015</v>
      </c>
      <c r="B2739" s="331" t="s">
        <v>13919</v>
      </c>
      <c r="C2739" s="332" t="s">
        <v>15</v>
      </c>
      <c r="D2739" s="333">
        <v>7.42</v>
      </c>
    </row>
    <row r="2740" spans="1:4">
      <c r="A2740" s="330">
        <v>18080030</v>
      </c>
      <c r="B2740" s="331" t="s">
        <v>13920</v>
      </c>
      <c r="C2740" s="332" t="s">
        <v>16</v>
      </c>
      <c r="D2740" s="333">
        <v>12.25</v>
      </c>
    </row>
    <row r="2741" spans="1:4">
      <c r="A2741" s="330">
        <v>18080035</v>
      </c>
      <c r="B2741" s="331" t="s">
        <v>13921</v>
      </c>
      <c r="C2741" s="332" t="s">
        <v>18</v>
      </c>
      <c r="D2741" s="333">
        <v>333.45</v>
      </c>
    </row>
    <row r="2742" spans="1:4" ht="34.5">
      <c r="A2742" s="330">
        <v>18101001</v>
      </c>
      <c r="B2742" s="331" t="s">
        <v>29902</v>
      </c>
      <c r="C2742" s="332" t="s">
        <v>16</v>
      </c>
      <c r="D2742" s="333">
        <v>341.64</v>
      </c>
    </row>
    <row r="2743" spans="1:4" ht="34.5">
      <c r="A2743" s="330">
        <v>18101002</v>
      </c>
      <c r="B2743" s="331" t="s">
        <v>29903</v>
      </c>
      <c r="C2743" s="332" t="s">
        <v>16</v>
      </c>
      <c r="D2743" s="333">
        <v>419.62</v>
      </c>
    </row>
    <row r="2744" spans="1:4">
      <c r="A2744" s="330">
        <v>18101003</v>
      </c>
      <c r="B2744" s="331" t="s">
        <v>31212</v>
      </c>
      <c r="C2744" s="332" t="s">
        <v>16</v>
      </c>
      <c r="D2744" s="333">
        <v>444.05</v>
      </c>
    </row>
    <row r="2745" spans="1:4">
      <c r="A2745" s="326">
        <v>20000000</v>
      </c>
      <c r="B2745" s="327" t="s">
        <v>11699</v>
      </c>
      <c r="C2745" s="328"/>
      <c r="D2745" s="329"/>
    </row>
    <row r="2746" spans="1:4">
      <c r="A2746" s="330">
        <v>20001000</v>
      </c>
      <c r="B2746" s="331" t="s">
        <v>13922</v>
      </c>
      <c r="C2746" s="332" t="s">
        <v>12031</v>
      </c>
      <c r="D2746" s="333" t="s">
        <v>12031</v>
      </c>
    </row>
    <row r="2747" spans="1:4">
      <c r="A2747" s="330">
        <v>20001001</v>
      </c>
      <c r="B2747" s="331" t="s">
        <v>13923</v>
      </c>
      <c r="C2747" s="332" t="s">
        <v>225</v>
      </c>
      <c r="D2747" s="333">
        <v>3614.34</v>
      </c>
    </row>
    <row r="2748" spans="1:4">
      <c r="A2748" s="330">
        <v>20001002</v>
      </c>
      <c r="B2748" s="331" t="s">
        <v>13924</v>
      </c>
      <c r="C2748" s="332" t="s">
        <v>13</v>
      </c>
      <c r="D2748" s="333">
        <v>2.82</v>
      </c>
    </row>
    <row r="2749" spans="1:4">
      <c r="A2749" s="330">
        <v>20001013</v>
      </c>
      <c r="B2749" s="331" t="s">
        <v>13925</v>
      </c>
      <c r="C2749" s="332" t="s">
        <v>225</v>
      </c>
      <c r="D2749" s="333">
        <v>6891.95</v>
      </c>
    </row>
    <row r="2750" spans="1:4">
      <c r="A2750" s="330">
        <v>20001014</v>
      </c>
      <c r="B2750" s="331" t="s">
        <v>13926</v>
      </c>
      <c r="C2750" s="332" t="s">
        <v>16</v>
      </c>
      <c r="D2750" s="333">
        <v>0.59</v>
      </c>
    </row>
    <row r="2751" spans="1:4">
      <c r="A2751" s="330">
        <v>20001021</v>
      </c>
      <c r="B2751" s="331" t="s">
        <v>13927</v>
      </c>
      <c r="C2751" s="332" t="s">
        <v>13928</v>
      </c>
      <c r="D2751" s="333">
        <v>20</v>
      </c>
    </row>
    <row r="2752" spans="1:4" ht="23.25">
      <c r="A2752" s="330">
        <v>20001022</v>
      </c>
      <c r="B2752" s="331" t="s">
        <v>13929</v>
      </c>
      <c r="C2752" s="332" t="s">
        <v>13928</v>
      </c>
      <c r="D2752" s="333">
        <v>50</v>
      </c>
    </row>
    <row r="2753" spans="1:4">
      <c r="A2753" s="330">
        <v>20001023</v>
      </c>
      <c r="B2753" s="331" t="s">
        <v>13930</v>
      </c>
      <c r="C2753" s="332" t="s">
        <v>13928</v>
      </c>
      <c r="D2753" s="333">
        <v>100</v>
      </c>
    </row>
    <row r="2754" spans="1:4">
      <c r="A2754" s="330">
        <v>20001024</v>
      </c>
      <c r="B2754" s="331" t="s">
        <v>13931</v>
      </c>
      <c r="C2754" s="332" t="s">
        <v>13928</v>
      </c>
      <c r="D2754" s="333">
        <v>30</v>
      </c>
    </row>
    <row r="2755" spans="1:4" ht="23.25">
      <c r="A2755" s="330">
        <v>20001031</v>
      </c>
      <c r="B2755" s="331" t="s">
        <v>13932</v>
      </c>
      <c r="C2755" s="332" t="s">
        <v>13928</v>
      </c>
      <c r="D2755" s="333">
        <v>10</v>
      </c>
    </row>
    <row r="2756" spans="1:4" ht="23.25">
      <c r="A2756" s="330">
        <v>20001032</v>
      </c>
      <c r="B2756" s="331" t="s">
        <v>13933</v>
      </c>
      <c r="C2756" s="332" t="s">
        <v>13928</v>
      </c>
      <c r="D2756" s="333">
        <v>50</v>
      </c>
    </row>
    <row r="2757" spans="1:4">
      <c r="A2757" s="330">
        <v>20001033</v>
      </c>
      <c r="B2757" s="331" t="s">
        <v>13934</v>
      </c>
      <c r="C2757" s="332" t="s">
        <v>13928</v>
      </c>
      <c r="D2757" s="333">
        <v>10</v>
      </c>
    </row>
    <row r="2758" spans="1:4">
      <c r="A2758" s="330">
        <v>20002000</v>
      </c>
      <c r="B2758" s="331" t="s">
        <v>13935</v>
      </c>
      <c r="C2758" s="332" t="s">
        <v>12031</v>
      </c>
      <c r="D2758" s="333" t="s">
        <v>12031</v>
      </c>
    </row>
    <row r="2759" spans="1:4">
      <c r="A2759" s="330">
        <v>20002001</v>
      </c>
      <c r="B2759" s="331" t="s">
        <v>13936</v>
      </c>
      <c r="C2759" s="332" t="s">
        <v>13</v>
      </c>
      <c r="D2759" s="333">
        <v>112.51</v>
      </c>
    </row>
    <row r="2760" spans="1:4" ht="23.25">
      <c r="A2760" s="330">
        <v>20002002</v>
      </c>
      <c r="B2760" s="331" t="s">
        <v>13937</v>
      </c>
      <c r="C2760" s="332" t="s">
        <v>14</v>
      </c>
      <c r="D2760" s="333">
        <v>754.02</v>
      </c>
    </row>
    <row r="2761" spans="1:4" ht="23.25">
      <c r="A2761" s="330">
        <v>20002003</v>
      </c>
      <c r="B2761" s="331" t="s">
        <v>13938</v>
      </c>
      <c r="C2761" s="332" t="s">
        <v>14</v>
      </c>
      <c r="D2761" s="333">
        <v>103.09</v>
      </c>
    </row>
    <row r="2762" spans="1:4" ht="23.25">
      <c r="A2762" s="330">
        <v>20002004</v>
      </c>
      <c r="B2762" s="331" t="s">
        <v>13939</v>
      </c>
      <c r="C2762" s="332" t="s">
        <v>14</v>
      </c>
      <c r="D2762" s="333">
        <v>206.18</v>
      </c>
    </row>
    <row r="2763" spans="1:4" ht="34.5">
      <c r="A2763" s="330">
        <v>20002005</v>
      </c>
      <c r="B2763" s="331" t="s">
        <v>13940</v>
      </c>
      <c r="C2763" s="332" t="s">
        <v>14</v>
      </c>
      <c r="D2763" s="333">
        <v>309.26</v>
      </c>
    </row>
    <row r="2764" spans="1:4" ht="34.5">
      <c r="A2764" s="330">
        <v>20002006</v>
      </c>
      <c r="B2764" s="331" t="s">
        <v>13941</v>
      </c>
      <c r="C2764" s="332" t="s">
        <v>14</v>
      </c>
      <c r="D2764" s="333">
        <v>103.09</v>
      </c>
    </row>
    <row r="2765" spans="1:4" ht="34.5">
      <c r="A2765" s="330">
        <v>20002007</v>
      </c>
      <c r="B2765" s="331" t="s">
        <v>13942</v>
      </c>
      <c r="C2765" s="332" t="s">
        <v>14</v>
      </c>
      <c r="D2765" s="333">
        <v>181.67</v>
      </c>
    </row>
    <row r="2766" spans="1:4" ht="23.25">
      <c r="A2766" s="330">
        <v>20002008</v>
      </c>
      <c r="B2766" s="331" t="s">
        <v>13943</v>
      </c>
      <c r="C2766" s="332" t="s">
        <v>14</v>
      </c>
      <c r="D2766" s="333">
        <v>222.72</v>
      </c>
    </row>
    <row r="2767" spans="1:4" ht="23.25">
      <c r="A2767" s="330">
        <v>20002009</v>
      </c>
      <c r="B2767" s="331" t="s">
        <v>13944</v>
      </c>
      <c r="C2767" s="332" t="s">
        <v>13</v>
      </c>
      <c r="D2767" s="333">
        <v>179.81</v>
      </c>
    </row>
    <row r="2768" spans="1:4">
      <c r="A2768" s="330">
        <v>20003000</v>
      </c>
      <c r="B2768" s="331" t="s">
        <v>13945</v>
      </c>
      <c r="C2768" s="332" t="s">
        <v>12031</v>
      </c>
      <c r="D2768" s="333" t="s">
        <v>12031</v>
      </c>
    </row>
    <row r="2769" spans="1:4">
      <c r="A2769" s="330">
        <v>20003001</v>
      </c>
      <c r="B2769" s="331" t="s">
        <v>13946</v>
      </c>
      <c r="C2769" s="332" t="s">
        <v>17</v>
      </c>
      <c r="D2769" s="333">
        <v>530.28</v>
      </c>
    </row>
    <row r="2770" spans="1:4">
      <c r="A2770" s="330">
        <v>20003002</v>
      </c>
      <c r="B2770" s="331" t="s">
        <v>13947</v>
      </c>
      <c r="C2770" s="332" t="s">
        <v>17</v>
      </c>
      <c r="D2770" s="333">
        <v>322.26</v>
      </c>
    </row>
    <row r="2771" spans="1:4">
      <c r="A2771" s="330">
        <v>20003003</v>
      </c>
      <c r="B2771" s="331" t="s">
        <v>13948</v>
      </c>
      <c r="C2771" s="332" t="s">
        <v>17</v>
      </c>
      <c r="D2771" s="333">
        <v>130.30000000000001</v>
      </c>
    </row>
    <row r="2772" spans="1:4">
      <c r="A2772" s="330">
        <v>20003004</v>
      </c>
      <c r="B2772" s="331" t="s">
        <v>13949</v>
      </c>
      <c r="C2772" s="332" t="s">
        <v>17</v>
      </c>
      <c r="D2772" s="333">
        <v>190.43</v>
      </c>
    </row>
    <row r="2773" spans="1:4">
      <c r="A2773" s="330">
        <v>20003005</v>
      </c>
      <c r="B2773" s="331" t="s">
        <v>13950</v>
      </c>
      <c r="C2773" s="332" t="s">
        <v>17</v>
      </c>
      <c r="D2773" s="333">
        <v>157.07</v>
      </c>
    </row>
    <row r="2774" spans="1:4">
      <c r="A2774" s="330">
        <v>20003006</v>
      </c>
      <c r="B2774" s="331" t="s">
        <v>13951</v>
      </c>
      <c r="C2774" s="332" t="s">
        <v>17</v>
      </c>
      <c r="D2774" s="333">
        <v>73.84</v>
      </c>
    </row>
    <row r="2775" spans="1:4">
      <c r="A2775" s="330">
        <v>20003007</v>
      </c>
      <c r="B2775" s="331" t="s">
        <v>13952</v>
      </c>
      <c r="C2775" s="332" t="s">
        <v>17</v>
      </c>
      <c r="D2775" s="333">
        <v>530.28</v>
      </c>
    </row>
    <row r="2776" spans="1:4">
      <c r="A2776" s="330">
        <v>20003008</v>
      </c>
      <c r="B2776" s="331" t="s">
        <v>13953</v>
      </c>
      <c r="C2776" s="332" t="s">
        <v>17</v>
      </c>
      <c r="D2776" s="333">
        <v>530.28</v>
      </c>
    </row>
    <row r="2777" spans="1:4">
      <c r="A2777" s="330">
        <v>20003009</v>
      </c>
      <c r="B2777" s="331" t="s">
        <v>13954</v>
      </c>
      <c r="C2777" s="332" t="s">
        <v>17</v>
      </c>
      <c r="D2777" s="333">
        <v>73.84</v>
      </c>
    </row>
    <row r="2778" spans="1:4" ht="23.25">
      <c r="A2778" s="330">
        <v>20003021</v>
      </c>
      <c r="B2778" s="331" t="s">
        <v>13955</v>
      </c>
      <c r="C2778" s="332" t="s">
        <v>14</v>
      </c>
      <c r="D2778" s="333">
        <v>2014.19</v>
      </c>
    </row>
    <row r="2779" spans="1:4">
      <c r="A2779" s="330">
        <v>20003024</v>
      </c>
      <c r="B2779" s="331" t="s">
        <v>13956</v>
      </c>
      <c r="C2779" s="332" t="s">
        <v>17</v>
      </c>
      <c r="D2779" s="333">
        <v>67.05</v>
      </c>
    </row>
    <row r="2780" spans="1:4">
      <c r="A2780" s="330">
        <v>20003050</v>
      </c>
      <c r="B2780" s="331" t="s">
        <v>13957</v>
      </c>
      <c r="C2780" s="332" t="s">
        <v>14</v>
      </c>
      <c r="D2780" s="333">
        <v>11.61</v>
      </c>
    </row>
    <row r="2781" spans="1:4">
      <c r="A2781" s="330">
        <v>20003051</v>
      </c>
      <c r="B2781" s="331" t="s">
        <v>13958</v>
      </c>
      <c r="C2781" s="332" t="s">
        <v>14</v>
      </c>
      <c r="D2781" s="333">
        <v>13.74</v>
      </c>
    </row>
    <row r="2782" spans="1:4">
      <c r="A2782" s="330">
        <v>20003052</v>
      </c>
      <c r="B2782" s="331" t="s">
        <v>13959</v>
      </c>
      <c r="C2782" s="332" t="s">
        <v>14</v>
      </c>
      <c r="D2782" s="333">
        <v>15.07</v>
      </c>
    </row>
    <row r="2783" spans="1:4">
      <c r="A2783" s="330">
        <v>20003053</v>
      </c>
      <c r="B2783" s="331" t="s">
        <v>13960</v>
      </c>
      <c r="C2783" s="332" t="s">
        <v>14</v>
      </c>
      <c r="D2783" s="333">
        <v>19.78</v>
      </c>
    </row>
    <row r="2784" spans="1:4">
      <c r="A2784" s="330">
        <v>20003054</v>
      </c>
      <c r="B2784" s="331" t="s">
        <v>13961</v>
      </c>
      <c r="C2784" s="332" t="s">
        <v>14</v>
      </c>
      <c r="D2784" s="333">
        <v>1.61</v>
      </c>
    </row>
    <row r="2785" spans="1:4">
      <c r="A2785" s="330">
        <v>20003055</v>
      </c>
      <c r="B2785" s="331" t="s">
        <v>13962</v>
      </c>
      <c r="C2785" s="332" t="s">
        <v>14</v>
      </c>
      <c r="D2785" s="333">
        <v>2.63</v>
      </c>
    </row>
    <row r="2786" spans="1:4">
      <c r="A2786" s="330">
        <v>20003056</v>
      </c>
      <c r="B2786" s="331" t="s">
        <v>13963</v>
      </c>
      <c r="C2786" s="332" t="s">
        <v>14</v>
      </c>
      <c r="D2786" s="333">
        <v>2.0099999999999998</v>
      </c>
    </row>
    <row r="2787" spans="1:4">
      <c r="A2787" s="330">
        <v>20003057</v>
      </c>
      <c r="B2787" s="331" t="s">
        <v>13964</v>
      </c>
      <c r="C2787" s="332" t="s">
        <v>14</v>
      </c>
      <c r="D2787" s="333">
        <v>5.52</v>
      </c>
    </row>
    <row r="2788" spans="1:4">
      <c r="A2788" s="330">
        <v>20003058</v>
      </c>
      <c r="B2788" s="331" t="s">
        <v>13965</v>
      </c>
      <c r="C2788" s="332" t="s">
        <v>16</v>
      </c>
      <c r="D2788" s="333">
        <v>17.91</v>
      </c>
    </row>
    <row r="2789" spans="1:4">
      <c r="A2789" s="330">
        <v>20003059</v>
      </c>
      <c r="B2789" s="331" t="s">
        <v>13966</v>
      </c>
      <c r="C2789" s="332" t="s">
        <v>17</v>
      </c>
      <c r="D2789" s="333">
        <v>173.48</v>
      </c>
    </row>
    <row r="2790" spans="1:4">
      <c r="A2790" s="330">
        <v>20003060</v>
      </c>
      <c r="B2790" s="331" t="s">
        <v>13967</v>
      </c>
      <c r="C2790" s="332" t="s">
        <v>14</v>
      </c>
      <c r="D2790" s="333">
        <v>5205.4799999999996</v>
      </c>
    </row>
    <row r="2791" spans="1:4">
      <c r="A2791" s="330">
        <v>20003061</v>
      </c>
      <c r="B2791" s="331" t="s">
        <v>13968</v>
      </c>
      <c r="C2791" s="332" t="s">
        <v>14</v>
      </c>
      <c r="D2791" s="333">
        <v>4003.86</v>
      </c>
    </row>
    <row r="2792" spans="1:4">
      <c r="A2792" s="330">
        <v>20003070</v>
      </c>
      <c r="B2792" s="331" t="s">
        <v>13969</v>
      </c>
      <c r="C2792" s="332" t="s">
        <v>14</v>
      </c>
      <c r="D2792" s="333">
        <v>4418.1000000000004</v>
      </c>
    </row>
    <row r="2793" spans="1:4" ht="23.25">
      <c r="A2793" s="330">
        <v>20003071</v>
      </c>
      <c r="B2793" s="331" t="s">
        <v>13970</v>
      </c>
      <c r="C2793" s="332" t="s">
        <v>16</v>
      </c>
      <c r="D2793" s="333">
        <v>7.51</v>
      </c>
    </row>
    <row r="2794" spans="1:4" ht="23.25">
      <c r="A2794" s="330">
        <v>20003072</v>
      </c>
      <c r="B2794" s="331" t="s">
        <v>13971</v>
      </c>
      <c r="C2794" s="332" t="s">
        <v>16</v>
      </c>
      <c r="D2794" s="333">
        <v>6.63</v>
      </c>
    </row>
    <row r="2795" spans="1:4" ht="23.25">
      <c r="A2795" s="330">
        <v>20003073</v>
      </c>
      <c r="B2795" s="331" t="s">
        <v>13972</v>
      </c>
      <c r="C2795" s="332" t="s">
        <v>16</v>
      </c>
      <c r="D2795" s="333">
        <v>3.98</v>
      </c>
    </row>
    <row r="2796" spans="1:4">
      <c r="A2796" s="330">
        <v>20003074</v>
      </c>
      <c r="B2796" s="331" t="s">
        <v>13973</v>
      </c>
      <c r="C2796" s="332" t="s">
        <v>225</v>
      </c>
      <c r="D2796" s="333">
        <v>2368.19</v>
      </c>
    </row>
    <row r="2797" spans="1:4" ht="23.25">
      <c r="A2797" s="330">
        <v>20003075</v>
      </c>
      <c r="B2797" s="331" t="s">
        <v>13974</v>
      </c>
      <c r="C2797" s="332" t="s">
        <v>16</v>
      </c>
      <c r="D2797" s="333">
        <v>4.03</v>
      </c>
    </row>
    <row r="2798" spans="1:4" ht="23.25">
      <c r="A2798" s="330">
        <v>20003076</v>
      </c>
      <c r="B2798" s="331" t="s">
        <v>13975</v>
      </c>
      <c r="C2798" s="332" t="s">
        <v>16</v>
      </c>
      <c r="D2798" s="333">
        <v>3.55</v>
      </c>
    </row>
    <row r="2799" spans="1:4" ht="23.25">
      <c r="A2799" s="330">
        <v>20003077</v>
      </c>
      <c r="B2799" s="331" t="s">
        <v>13976</v>
      </c>
      <c r="C2799" s="332" t="s">
        <v>16</v>
      </c>
      <c r="D2799" s="333">
        <v>2.13</v>
      </c>
    </row>
    <row r="2800" spans="1:4">
      <c r="A2800" s="330">
        <v>20003078</v>
      </c>
      <c r="B2800" s="331" t="s">
        <v>13977</v>
      </c>
      <c r="C2800" s="332" t="s">
        <v>14</v>
      </c>
      <c r="D2800" s="333">
        <v>1846.98</v>
      </c>
    </row>
    <row r="2801" spans="1:4" ht="23.25">
      <c r="A2801" s="330">
        <v>20003079</v>
      </c>
      <c r="B2801" s="331" t="s">
        <v>13978</v>
      </c>
      <c r="C2801" s="332" t="s">
        <v>16</v>
      </c>
      <c r="D2801" s="333">
        <v>3.14</v>
      </c>
    </row>
    <row r="2802" spans="1:4" ht="23.25">
      <c r="A2802" s="330">
        <v>20003080</v>
      </c>
      <c r="B2802" s="331" t="s">
        <v>13979</v>
      </c>
      <c r="C2802" s="332" t="s">
        <v>16</v>
      </c>
      <c r="D2802" s="333">
        <v>2.77</v>
      </c>
    </row>
    <row r="2803" spans="1:4" ht="23.25">
      <c r="A2803" s="330">
        <v>20003081</v>
      </c>
      <c r="B2803" s="331" t="s">
        <v>13980</v>
      </c>
      <c r="C2803" s="332" t="s">
        <v>16</v>
      </c>
      <c r="D2803" s="333">
        <v>1.66</v>
      </c>
    </row>
    <row r="2804" spans="1:4">
      <c r="A2804" s="330">
        <v>20004041</v>
      </c>
      <c r="B2804" s="331" t="s">
        <v>13981</v>
      </c>
      <c r="C2804" s="332" t="s">
        <v>225</v>
      </c>
      <c r="D2804" s="333">
        <v>4619.6499999999996</v>
      </c>
    </row>
    <row r="2805" spans="1:4" ht="23.25">
      <c r="A2805" s="330">
        <v>20004042</v>
      </c>
      <c r="B2805" s="331" t="s">
        <v>13982</v>
      </c>
      <c r="C2805" s="332" t="s">
        <v>14</v>
      </c>
      <c r="D2805" s="333">
        <v>127.55</v>
      </c>
    </row>
    <row r="2806" spans="1:4">
      <c r="A2806" s="330">
        <v>20005030</v>
      </c>
      <c r="B2806" s="331" t="s">
        <v>13983</v>
      </c>
      <c r="C2806" s="332" t="s">
        <v>225</v>
      </c>
      <c r="D2806" s="333">
        <v>5302.84</v>
      </c>
    </row>
    <row r="2807" spans="1:4" ht="23.25">
      <c r="A2807" s="330">
        <v>20005031</v>
      </c>
      <c r="B2807" s="331" t="s">
        <v>13984</v>
      </c>
      <c r="C2807" s="332" t="s">
        <v>225</v>
      </c>
      <c r="D2807" s="333">
        <v>8484.5499999999993</v>
      </c>
    </row>
    <row r="2808" spans="1:4" ht="23.25">
      <c r="A2808" s="330">
        <v>20005032</v>
      </c>
      <c r="B2808" s="331" t="s">
        <v>13985</v>
      </c>
      <c r="C2808" s="332" t="s">
        <v>225</v>
      </c>
      <c r="D2808" s="333">
        <v>14847.96</v>
      </c>
    </row>
    <row r="2809" spans="1:4" ht="34.5">
      <c r="A2809" s="330">
        <v>20005033</v>
      </c>
      <c r="B2809" s="331" t="s">
        <v>13986</v>
      </c>
      <c r="C2809" s="332" t="s">
        <v>225</v>
      </c>
      <c r="D2809" s="333">
        <v>7769.69</v>
      </c>
    </row>
    <row r="2810" spans="1:4" ht="34.5">
      <c r="A2810" s="330">
        <v>20005034</v>
      </c>
      <c r="B2810" s="331" t="s">
        <v>13987</v>
      </c>
      <c r="C2810" s="332" t="s">
        <v>225</v>
      </c>
      <c r="D2810" s="333">
        <v>10063.69</v>
      </c>
    </row>
    <row r="2811" spans="1:4" ht="34.5">
      <c r="A2811" s="330">
        <v>20005035</v>
      </c>
      <c r="B2811" s="331" t="s">
        <v>13988</v>
      </c>
      <c r="C2811" s="332" t="s">
        <v>225</v>
      </c>
      <c r="D2811" s="333">
        <v>13637.25</v>
      </c>
    </row>
    <row r="2812" spans="1:4" ht="23.25">
      <c r="A2812" s="330">
        <v>20005036</v>
      </c>
      <c r="B2812" s="331" t="s">
        <v>224</v>
      </c>
      <c r="C2812" s="332" t="s">
        <v>225</v>
      </c>
      <c r="D2812" s="333">
        <v>3963.51</v>
      </c>
    </row>
    <row r="2813" spans="1:4" ht="23.25">
      <c r="A2813" s="330">
        <v>20005037</v>
      </c>
      <c r="B2813" s="331" t="s">
        <v>13989</v>
      </c>
      <c r="C2813" s="332" t="s">
        <v>225</v>
      </c>
      <c r="D2813" s="333">
        <v>5945.27</v>
      </c>
    </row>
    <row r="2814" spans="1:4" ht="23.25">
      <c r="A2814" s="330">
        <v>20005038</v>
      </c>
      <c r="B2814" s="331" t="s">
        <v>13990</v>
      </c>
      <c r="C2814" s="332" t="s">
        <v>225</v>
      </c>
      <c r="D2814" s="333">
        <v>8917.9</v>
      </c>
    </row>
    <row r="2815" spans="1:4">
      <c r="A2815" s="330">
        <v>20006000</v>
      </c>
      <c r="B2815" s="331" t="s">
        <v>263</v>
      </c>
      <c r="C2815" s="332" t="s">
        <v>12031</v>
      </c>
      <c r="D2815" s="333" t="s">
        <v>12031</v>
      </c>
    </row>
    <row r="2816" spans="1:4">
      <c r="A2816" s="330">
        <v>20006001</v>
      </c>
      <c r="B2816" s="331" t="s">
        <v>261</v>
      </c>
      <c r="C2816" s="332" t="s">
        <v>14</v>
      </c>
      <c r="D2816" s="333">
        <v>2970.21</v>
      </c>
    </row>
    <row r="2817" spans="1:4">
      <c r="A2817" s="330">
        <v>20006002</v>
      </c>
      <c r="B2817" s="331" t="s">
        <v>260</v>
      </c>
      <c r="C2817" s="332" t="s">
        <v>14</v>
      </c>
      <c r="D2817" s="333">
        <v>20.61</v>
      </c>
    </row>
    <row r="2818" spans="1:4" ht="23.25">
      <c r="A2818" s="330">
        <v>20006003</v>
      </c>
      <c r="B2818" s="331" t="s">
        <v>13991</v>
      </c>
      <c r="C2818" s="332" t="s">
        <v>13992</v>
      </c>
      <c r="D2818" s="333">
        <v>316.37</v>
      </c>
    </row>
    <row r="2819" spans="1:4">
      <c r="A2819" s="330">
        <v>20006004</v>
      </c>
      <c r="B2819" s="331" t="s">
        <v>13993</v>
      </c>
      <c r="C2819" s="332" t="s">
        <v>13994</v>
      </c>
      <c r="D2819" s="333">
        <v>291.58999999999997</v>
      </c>
    </row>
    <row r="2820" spans="1:4" ht="23.25">
      <c r="A2820" s="330">
        <v>20006005</v>
      </c>
      <c r="B2820" s="331" t="s">
        <v>262</v>
      </c>
      <c r="C2820" s="332" t="s">
        <v>264</v>
      </c>
      <c r="D2820" s="333">
        <v>2083</v>
      </c>
    </row>
    <row r="2821" spans="1:4">
      <c r="A2821" s="330">
        <v>20006011</v>
      </c>
      <c r="B2821" s="331" t="s">
        <v>487</v>
      </c>
      <c r="C2821" s="332" t="s">
        <v>14</v>
      </c>
      <c r="D2821" s="333">
        <v>83.57</v>
      </c>
    </row>
    <row r="2822" spans="1:4">
      <c r="A2822" s="330">
        <v>20006012</v>
      </c>
      <c r="B2822" s="331" t="s">
        <v>486</v>
      </c>
      <c r="C2822" s="332" t="s">
        <v>14</v>
      </c>
      <c r="D2822" s="333">
        <v>21.17</v>
      </c>
    </row>
    <row r="2823" spans="1:4">
      <c r="A2823" s="330">
        <v>20006013</v>
      </c>
      <c r="B2823" s="331" t="s">
        <v>488</v>
      </c>
      <c r="C2823" s="332" t="s">
        <v>14</v>
      </c>
      <c r="D2823" s="333">
        <v>22.13</v>
      </c>
    </row>
    <row r="2824" spans="1:4">
      <c r="A2824" s="330">
        <v>20006014</v>
      </c>
      <c r="B2824" s="331" t="s">
        <v>13995</v>
      </c>
      <c r="C2824" s="332" t="s">
        <v>165</v>
      </c>
      <c r="D2824" s="333">
        <v>4177.95</v>
      </c>
    </row>
    <row r="2825" spans="1:4">
      <c r="A2825" s="330">
        <v>20006015</v>
      </c>
      <c r="B2825" s="331" t="s">
        <v>13996</v>
      </c>
      <c r="C2825" s="332" t="s">
        <v>165</v>
      </c>
      <c r="D2825" s="333">
        <v>4235.41</v>
      </c>
    </row>
    <row r="2826" spans="1:4" ht="23.25">
      <c r="A2826" s="330">
        <v>20006016</v>
      </c>
      <c r="B2826" s="331" t="s">
        <v>13997</v>
      </c>
      <c r="C2826" s="332" t="s">
        <v>165</v>
      </c>
      <c r="D2826" s="333">
        <v>3859.95</v>
      </c>
    </row>
    <row r="2827" spans="1:4" ht="23.25">
      <c r="A2827" s="330">
        <v>20006017</v>
      </c>
      <c r="B2827" s="331" t="s">
        <v>13998</v>
      </c>
      <c r="C2827" s="332" t="s">
        <v>165</v>
      </c>
      <c r="D2827" s="333">
        <v>3917.52</v>
      </c>
    </row>
    <row r="2828" spans="1:4" ht="23.25">
      <c r="A2828" s="330">
        <v>20006018</v>
      </c>
      <c r="B2828" s="331" t="s">
        <v>13999</v>
      </c>
      <c r="C2828" s="332" t="s">
        <v>165</v>
      </c>
      <c r="D2828" s="333">
        <v>4117.29</v>
      </c>
    </row>
  </sheetData>
  <autoFilter ref="A2:D2781"/>
  <mergeCells count="2">
    <mergeCell ref="A1:D1"/>
    <mergeCell ref="C2:D2"/>
  </mergeCells>
  <pageMargins left="0.511811024" right="0.511811024" top="0.78740157499999996" bottom="0.78740157499999996" header="0.31496062000000002" footer="0.31496062000000002"/>
  <drawing r:id="rId1"/>
</worksheet>
</file>

<file path=xl/worksheets/sheet9.xml><?xml version="1.0" encoding="utf-8"?>
<worksheet xmlns="http://schemas.openxmlformats.org/spreadsheetml/2006/main" xmlns:r="http://schemas.openxmlformats.org/officeDocument/2006/relationships">
  <sheetPr codeName="Planilha15">
    <pageSetUpPr fitToPage="1"/>
  </sheetPr>
  <dimension ref="A1:AC273"/>
  <sheetViews>
    <sheetView view="pageBreakPreview" topLeftCell="A49" zoomScaleSheetLayoutView="100" workbookViewId="0">
      <selection activeCell="K13" sqref="K13"/>
    </sheetView>
  </sheetViews>
  <sheetFormatPr defaultColWidth="9.140625" defaultRowHeight="15.75"/>
  <cols>
    <col min="1" max="1" width="18.5703125" style="457" customWidth="1"/>
    <col min="2" max="2" width="23.42578125" style="437" customWidth="1"/>
    <col min="3" max="3" width="17.7109375" style="437" customWidth="1"/>
    <col min="4" max="4" width="24" style="438" customWidth="1"/>
    <col min="5" max="5" width="63.140625" style="4" customWidth="1"/>
    <col min="6" max="6" width="23.7109375" style="9" customWidth="1"/>
    <col min="7" max="8" width="23.7109375" style="10" customWidth="1"/>
    <col min="9" max="9" width="18.5703125" style="459" customWidth="1"/>
    <col min="10" max="10" width="25.28515625" style="2" bestFit="1" customWidth="1"/>
    <col min="11" max="12" width="15.85546875" style="2" bestFit="1" customWidth="1"/>
    <col min="13" max="27" width="9.140625" style="2"/>
    <col min="28" max="28" width="11" style="2" bestFit="1" customWidth="1"/>
    <col min="29" max="16384" width="9.140625" style="2"/>
  </cols>
  <sheetData>
    <row r="1" spans="1:11" ht="20.25">
      <c r="A1" s="74" t="e">
        <f>#REF!</f>
        <v>#REF!</v>
      </c>
      <c r="B1" s="422"/>
      <c r="C1" s="422"/>
      <c r="D1" s="422"/>
      <c r="E1" s="6"/>
      <c r="F1" s="423"/>
      <c r="G1" s="423"/>
      <c r="H1" s="423"/>
      <c r="I1" s="424"/>
      <c r="J1" s="1"/>
    </row>
    <row r="2" spans="1:11" ht="20.25">
      <c r="A2" s="74" t="e">
        <f>#REF!</f>
        <v>#REF!</v>
      </c>
      <c r="B2" s="7" t="e">
        <f>#REF!</f>
        <v>#REF!</v>
      </c>
      <c r="C2" s="7"/>
      <c r="D2" s="422"/>
      <c r="E2" s="425"/>
      <c r="F2" s="422"/>
      <c r="G2" s="422"/>
      <c r="H2" s="422"/>
      <c r="I2" s="426"/>
      <c r="J2" s="1"/>
    </row>
    <row r="3" spans="1:11" ht="20.25">
      <c r="A3" s="74" t="e">
        <f>#REF!</f>
        <v>#REF!</v>
      </c>
      <c r="B3" s="7" t="e">
        <f>#REF!</f>
        <v>#REF!</v>
      </c>
      <c r="C3" s="7"/>
      <c r="D3" s="422"/>
      <c r="E3" s="425"/>
      <c r="F3" s="422"/>
      <c r="G3" s="422"/>
      <c r="H3" s="422"/>
      <c r="I3" s="427"/>
      <c r="J3" s="428"/>
    </row>
    <row r="4" spans="1:11" ht="18">
      <c r="A4" s="74" t="e">
        <f>#REF!</f>
        <v>#REF!</v>
      </c>
      <c r="B4" s="7" t="e">
        <f>#REF!</f>
        <v>#REF!</v>
      </c>
      <c r="C4" s="460"/>
      <c r="D4" s="460"/>
      <c r="E4" s="460"/>
      <c r="F4" s="460"/>
      <c r="G4" s="460"/>
      <c r="H4" s="460"/>
      <c r="I4" s="460"/>
      <c r="J4" s="429"/>
    </row>
    <row r="5" spans="1:11" ht="18">
      <c r="A5" s="74" t="e">
        <f>#REF!</f>
        <v>#REF!</v>
      </c>
      <c r="B5" s="7" t="e">
        <f>#REF!</f>
        <v>#REF!</v>
      </c>
      <c r="C5" s="460"/>
      <c r="D5" s="460"/>
      <c r="E5" s="460"/>
      <c r="F5" s="460"/>
      <c r="G5" s="460"/>
      <c r="H5" s="460"/>
      <c r="I5" s="460"/>
      <c r="J5" s="429"/>
    </row>
    <row r="6" spans="1:11" ht="42.95" customHeight="1">
      <c r="A6" s="74"/>
      <c r="B6" s="7"/>
      <c r="C6" s="460"/>
      <c r="D6" s="460"/>
      <c r="E6" s="460"/>
      <c r="F6" s="460"/>
      <c r="G6" s="460"/>
      <c r="H6" s="460"/>
      <c r="I6" s="460"/>
      <c r="J6" s="429"/>
    </row>
    <row r="7" spans="1:11" ht="31.5" customHeight="1">
      <c r="A7" s="631" t="s">
        <v>32484</v>
      </c>
      <c r="B7" s="631"/>
      <c r="C7" s="631"/>
      <c r="D7" s="631"/>
      <c r="E7" s="631"/>
      <c r="F7" s="631"/>
      <c r="G7" s="631"/>
      <c r="H7" s="631"/>
      <c r="I7" s="631"/>
    </row>
    <row r="8" spans="1:11" ht="15.95" customHeight="1">
      <c r="A8" s="11"/>
      <c r="B8" s="430"/>
      <c r="C8" s="430"/>
      <c r="D8" s="430"/>
      <c r="E8" s="11"/>
      <c r="F8" s="431"/>
      <c r="G8" s="431"/>
      <c r="H8" s="431"/>
      <c r="I8" s="431"/>
      <c r="J8" s="432"/>
    </row>
    <row r="9" spans="1:11" s="3" customFormat="1" ht="17.45" customHeight="1">
      <c r="A9" s="300" t="s">
        <v>7</v>
      </c>
      <c r="B9" s="300" t="s">
        <v>8</v>
      </c>
      <c r="C9" s="300" t="s">
        <v>8</v>
      </c>
      <c r="D9" s="300" t="s">
        <v>9</v>
      </c>
      <c r="E9" s="433" t="s">
        <v>39</v>
      </c>
      <c r="F9" s="300" t="s">
        <v>14652</v>
      </c>
      <c r="G9" s="300" t="s">
        <v>32485</v>
      </c>
      <c r="H9" s="632" t="s">
        <v>32486</v>
      </c>
      <c r="I9" s="633"/>
      <c r="J9" s="434"/>
      <c r="K9" s="435"/>
    </row>
    <row r="10" spans="1:11" s="3" customFormat="1">
      <c r="A10" s="436"/>
      <c r="B10" s="437"/>
      <c r="C10" s="437"/>
      <c r="D10" s="438"/>
      <c r="E10" s="439"/>
      <c r="F10" s="440"/>
      <c r="G10" s="8"/>
      <c r="H10" s="441"/>
      <c r="I10" s="442"/>
    </row>
    <row r="11" spans="1:11" s="3" customFormat="1" ht="33" customHeight="1">
      <c r="A11" s="467">
        <v>1</v>
      </c>
      <c r="B11" s="443" t="s">
        <v>32487</v>
      </c>
      <c r="C11" s="443" t="s">
        <v>32487</v>
      </c>
      <c r="D11" s="468" t="str">
        <f>"COMP - 0"&amp;A11</f>
        <v>COMP - 01</v>
      </c>
      <c r="E11" s="444" t="s">
        <v>32502</v>
      </c>
      <c r="F11" s="443" t="s">
        <v>14</v>
      </c>
      <c r="G11" s="445">
        <v>1</v>
      </c>
      <c r="H11" s="445"/>
      <c r="I11" s="446">
        <f>SUM(I12:I14)</f>
        <v>2821.06</v>
      </c>
    </row>
    <row r="12" spans="1:11" ht="15" customHeight="1">
      <c r="A12" s="473">
        <f>(A11*1000)+1</f>
        <v>1001</v>
      </c>
      <c r="B12" s="386" t="s">
        <v>32488</v>
      </c>
      <c r="C12" s="389" t="s">
        <v>27</v>
      </c>
      <c r="D12" s="389">
        <v>88247</v>
      </c>
      <c r="E12" s="447" t="str">
        <f>VLOOKUP(D12,'SINAPI_DESONERADO-04.2026'!B:E,2,0)</f>
        <v>AUXILIAR DE ELETRICISTA COM ENCARGOS COMPLEMENTARES</v>
      </c>
      <c r="F12" s="389" t="str">
        <f>VLOOKUP(D12,'SINAPI_DESONERADO-04.2026'!B:E,3,0)</f>
        <v>H</v>
      </c>
      <c r="G12" s="448">
        <v>4</v>
      </c>
      <c r="H12" s="472">
        <f>VLOOKUP($D$12,'SINAPI_DESONERADO-04.2026'!B:E,4,0)</f>
        <v>32.17</v>
      </c>
      <c r="I12" s="449">
        <f t="shared" ref="I12:I14" si="0">ROUND(ROUND(G12,4)*H12,4)</f>
        <v>128.68</v>
      </c>
    </row>
    <row r="13" spans="1:11" s="1" customFormat="1">
      <c r="A13" s="473">
        <f>A12+1</f>
        <v>1002</v>
      </c>
      <c r="B13" s="386" t="s">
        <v>32488</v>
      </c>
      <c r="C13" s="389" t="s">
        <v>27</v>
      </c>
      <c r="D13" s="389">
        <v>88264</v>
      </c>
      <c r="E13" s="447" t="str">
        <f>VLOOKUP(D13,'SINAPI_DESONERADO-04.2026'!B:E,2,0)</f>
        <v>ELETRICISTA COM ENCARGOS COMPLEMENTARES</v>
      </c>
      <c r="F13" s="389" t="str">
        <f>VLOOKUP(D13,'SINAPI_DESONERADO-04.2026'!B:E,3,0)</f>
        <v>H</v>
      </c>
      <c r="G13" s="448">
        <v>4</v>
      </c>
      <c r="H13" s="472">
        <f>VLOOKUP($D$13,'SINAPI_DESONERADO-04.2026'!B:E,4,0)</f>
        <v>42.85</v>
      </c>
      <c r="I13" s="449">
        <f t="shared" si="0"/>
        <v>171.4</v>
      </c>
      <c r="J13" s="2"/>
    </row>
    <row r="14" spans="1:11" s="1" customFormat="1" ht="31.5">
      <c r="A14" s="473">
        <f>A13+1</f>
        <v>1003</v>
      </c>
      <c r="B14" s="386" t="s">
        <v>32489</v>
      </c>
      <c r="C14" s="386" t="s">
        <v>25039</v>
      </c>
      <c r="D14" s="479">
        <f>A11</f>
        <v>1</v>
      </c>
      <c r="E14" s="288" t="str">
        <f>E11</f>
        <v>SILENCIOSO PARA GRUPO GERADOR PADRÃO HOSPITALAR ENTRADA/SAÍDA Ø3''</v>
      </c>
      <c r="F14" s="389" t="s">
        <v>14</v>
      </c>
      <c r="G14" s="448">
        <v>1</v>
      </c>
      <c r="H14" s="472">
        <f>I18</f>
        <v>2520.98</v>
      </c>
      <c r="I14" s="449">
        <f t="shared" si="0"/>
        <v>2520.98</v>
      </c>
      <c r="J14" s="2"/>
    </row>
    <row r="15" spans="1:11" s="1" customFormat="1">
      <c r="A15" s="436"/>
      <c r="B15" s="451"/>
      <c r="C15" s="451"/>
      <c r="D15" s="452"/>
      <c r="E15" s="453"/>
      <c r="F15" s="452"/>
      <c r="G15" s="454"/>
      <c r="H15" s="455"/>
      <c r="I15" s="456"/>
      <c r="J15" s="2"/>
    </row>
    <row r="16" spans="1:11" s="1" customFormat="1" ht="15.75" customHeight="1">
      <c r="A16" s="464" t="s">
        <v>20782</v>
      </c>
      <c r="B16" s="464" t="s">
        <v>32490</v>
      </c>
      <c r="C16" s="464" t="s">
        <v>32493</v>
      </c>
      <c r="D16" s="464" t="s">
        <v>32491</v>
      </c>
      <c r="E16" s="463" t="s">
        <v>32492</v>
      </c>
      <c r="F16" s="461" t="s">
        <v>32495</v>
      </c>
      <c r="G16" s="461" t="s">
        <v>32495</v>
      </c>
      <c r="H16" s="461" t="s">
        <v>32495</v>
      </c>
      <c r="I16" s="625" t="s">
        <v>32494</v>
      </c>
      <c r="J16" s="2"/>
    </row>
    <row r="17" spans="1:10" s="1" customFormat="1" ht="15.75" customHeight="1">
      <c r="A17" s="464"/>
      <c r="B17" s="464"/>
      <c r="C17" s="464"/>
      <c r="D17" s="464"/>
      <c r="E17" s="463"/>
      <c r="F17" s="470" t="str">
        <f>B18</f>
        <v>STEMAC</v>
      </c>
      <c r="G17" s="470" t="str">
        <f>B19</f>
        <v>VOLTMAC GERADORES</v>
      </c>
      <c r="H17" s="470" t="str">
        <f>B20</f>
        <v>QUALITY GERADORES</v>
      </c>
      <c r="I17" s="626"/>
      <c r="J17" s="2"/>
    </row>
    <row r="18" spans="1:10" s="1" customFormat="1">
      <c r="A18" s="627" t="str">
        <f>D11</f>
        <v>COMP - 01</v>
      </c>
      <c r="B18" s="466" t="str">
        <f>UPPER("Stemac")</f>
        <v>STEMAC</v>
      </c>
      <c r="C18" s="469">
        <v>46050</v>
      </c>
      <c r="D18" s="471" t="s">
        <v>32506</v>
      </c>
      <c r="E18" s="465" t="s">
        <v>32509</v>
      </c>
      <c r="F18" s="629">
        <v>1313.35</v>
      </c>
      <c r="G18" s="629">
        <v>2520.98</v>
      </c>
      <c r="H18" s="629">
        <v>2590</v>
      </c>
      <c r="I18" s="630">
        <f>MEDIAN(F18,G18,H18)</f>
        <v>2520.98</v>
      </c>
      <c r="J18" s="2"/>
    </row>
    <row r="19" spans="1:10" s="1" customFormat="1">
      <c r="A19" s="628"/>
      <c r="B19" s="466" t="str">
        <f>UPPER("Voltmac Geradores")</f>
        <v>VOLTMAC GERADORES</v>
      </c>
      <c r="C19" s="469">
        <v>46050</v>
      </c>
      <c r="D19" s="471" t="s">
        <v>32507</v>
      </c>
      <c r="E19" s="465" t="s">
        <v>32508</v>
      </c>
      <c r="F19" s="629"/>
      <c r="G19" s="629"/>
      <c r="H19" s="629"/>
      <c r="I19" s="630"/>
      <c r="J19" s="2"/>
    </row>
    <row r="20" spans="1:10" s="1" customFormat="1">
      <c r="A20" s="628"/>
      <c r="B20" s="466" t="str">
        <f>UPPER("quality geradores")</f>
        <v>QUALITY GERADORES</v>
      </c>
      <c r="C20" s="469">
        <v>46050</v>
      </c>
      <c r="D20" s="462" t="s">
        <v>32510</v>
      </c>
      <c r="E20" s="465" t="s">
        <v>32511</v>
      </c>
      <c r="F20" s="629"/>
      <c r="G20" s="629"/>
      <c r="H20" s="629"/>
      <c r="I20" s="630"/>
      <c r="J20" s="2"/>
    </row>
    <row r="21" spans="1:10" s="1" customFormat="1">
      <c r="A21" s="436"/>
      <c r="B21" s="451"/>
      <c r="C21" s="451"/>
      <c r="D21" s="452"/>
      <c r="E21" s="453"/>
      <c r="F21" s="452"/>
      <c r="G21" s="454"/>
      <c r="H21" s="455"/>
      <c r="I21" s="456"/>
      <c r="J21" s="2"/>
    </row>
    <row r="22" spans="1:10" s="1" customFormat="1">
      <c r="A22" s="436"/>
      <c r="B22" s="451"/>
      <c r="C22" s="451"/>
      <c r="D22" s="452"/>
      <c r="E22" s="453"/>
      <c r="F22" s="452"/>
      <c r="G22" s="454"/>
      <c r="H22" s="455"/>
      <c r="I22" s="456"/>
      <c r="J22" s="2"/>
    </row>
    <row r="23" spans="1:10" s="1" customFormat="1">
      <c r="A23" s="436"/>
      <c r="B23" s="451"/>
      <c r="C23" s="451"/>
      <c r="D23" s="452"/>
      <c r="E23" s="453"/>
      <c r="F23" s="452"/>
      <c r="G23" s="454"/>
      <c r="H23" s="455"/>
      <c r="I23" s="456"/>
      <c r="J23" s="2"/>
    </row>
    <row r="24" spans="1:10" s="1" customFormat="1">
      <c r="A24" s="436"/>
      <c r="B24" s="451"/>
      <c r="C24" s="451"/>
      <c r="D24" s="452"/>
      <c r="E24" s="453"/>
      <c r="F24" s="452"/>
      <c r="G24" s="454"/>
      <c r="H24" s="455"/>
      <c r="I24" s="456"/>
      <c r="J24" s="2"/>
    </row>
    <row r="25" spans="1:10" s="1" customFormat="1">
      <c r="A25" s="436"/>
      <c r="B25" s="451"/>
      <c r="C25" s="451"/>
      <c r="D25" s="452"/>
      <c r="E25" s="453"/>
      <c r="F25" s="452"/>
      <c r="G25" s="454"/>
      <c r="H25" s="455"/>
      <c r="I25" s="456"/>
      <c r="J25" s="2"/>
    </row>
    <row r="26" spans="1:10" s="1" customFormat="1">
      <c r="A26" s="436"/>
      <c r="B26" s="451"/>
      <c r="C26" s="451"/>
      <c r="D26" s="452"/>
      <c r="E26" s="453"/>
      <c r="F26" s="452"/>
      <c r="G26" s="454"/>
      <c r="H26" s="455"/>
      <c r="I26" s="456"/>
      <c r="J26" s="2"/>
    </row>
    <row r="27" spans="1:10" s="1" customFormat="1">
      <c r="A27" s="436"/>
      <c r="B27" s="451"/>
      <c r="C27" s="451"/>
      <c r="D27" s="452"/>
      <c r="E27" s="453"/>
      <c r="F27" s="452"/>
      <c r="G27" s="454"/>
      <c r="H27" s="455"/>
      <c r="I27" s="456"/>
      <c r="J27" s="2"/>
    </row>
    <row r="28" spans="1:10" s="1" customFormat="1">
      <c r="A28" s="436"/>
      <c r="B28" s="451"/>
      <c r="C28" s="451"/>
      <c r="D28" s="452"/>
      <c r="E28" s="453"/>
      <c r="F28" s="452"/>
      <c r="G28" s="454"/>
      <c r="H28" s="455"/>
      <c r="I28" s="456"/>
      <c r="J28" s="2"/>
    </row>
    <row r="29" spans="1:10" s="1" customFormat="1">
      <c r="A29" s="436"/>
      <c r="B29" s="451"/>
      <c r="C29" s="451"/>
      <c r="D29" s="452"/>
      <c r="E29" s="453"/>
      <c r="F29" s="452"/>
      <c r="G29" s="454"/>
      <c r="H29" s="455"/>
      <c r="I29" s="456"/>
      <c r="J29" s="2"/>
    </row>
    <row r="30" spans="1:10" s="1" customFormat="1">
      <c r="A30" s="436"/>
      <c r="B30" s="451"/>
      <c r="C30" s="451"/>
      <c r="D30" s="452"/>
      <c r="E30" s="453"/>
      <c r="F30" s="452"/>
      <c r="G30" s="454"/>
      <c r="H30" s="455"/>
      <c r="I30" s="456"/>
      <c r="J30" s="2"/>
    </row>
    <row r="31" spans="1:10" s="1" customFormat="1">
      <c r="A31" s="436"/>
      <c r="B31" s="451"/>
      <c r="C31" s="451"/>
      <c r="D31" s="452"/>
      <c r="E31" s="453"/>
      <c r="F31" s="452"/>
      <c r="G31" s="454"/>
      <c r="H31" s="455"/>
      <c r="I31" s="456"/>
      <c r="J31" s="2"/>
    </row>
    <row r="32" spans="1:10" s="1" customFormat="1">
      <c r="A32" s="436"/>
      <c r="B32" s="451"/>
      <c r="C32" s="451"/>
      <c r="D32" s="452"/>
      <c r="E32" s="453"/>
      <c r="F32" s="452"/>
      <c r="G32" s="454"/>
      <c r="H32" s="455"/>
      <c r="I32" s="456"/>
      <c r="J32" s="2"/>
    </row>
    <row r="33" spans="1:10" s="1" customFormat="1">
      <c r="A33" s="436"/>
      <c r="B33" s="451"/>
      <c r="C33" s="451"/>
      <c r="D33" s="452"/>
      <c r="E33" s="453"/>
      <c r="F33" s="452"/>
      <c r="G33" s="454"/>
      <c r="H33" s="455"/>
      <c r="I33" s="456"/>
      <c r="J33" s="2"/>
    </row>
    <row r="34" spans="1:10" s="1" customFormat="1">
      <c r="A34" s="436"/>
      <c r="B34" s="451"/>
      <c r="C34" s="451"/>
      <c r="D34" s="452"/>
      <c r="E34" s="453"/>
      <c r="F34" s="452"/>
      <c r="G34" s="454"/>
      <c r="H34" s="455"/>
      <c r="I34" s="456"/>
      <c r="J34" s="2"/>
    </row>
    <row r="35" spans="1:10" s="1" customFormat="1">
      <c r="A35" s="436"/>
      <c r="B35" s="451"/>
      <c r="C35" s="451"/>
      <c r="D35" s="452"/>
      <c r="E35" s="453"/>
      <c r="F35" s="452"/>
      <c r="G35" s="454"/>
      <c r="H35" s="455"/>
      <c r="I35" s="456"/>
      <c r="J35" s="2"/>
    </row>
    <row r="36" spans="1:10" s="1" customFormat="1">
      <c r="A36" s="436"/>
      <c r="B36" s="451"/>
      <c r="C36" s="451"/>
      <c r="D36" s="452"/>
      <c r="E36" s="453"/>
      <c r="F36" s="452"/>
      <c r="G36" s="454"/>
      <c r="H36" s="455"/>
      <c r="I36" s="456"/>
      <c r="J36" s="2"/>
    </row>
    <row r="37" spans="1:10" ht="18" customHeight="1">
      <c r="A37" s="634"/>
      <c r="B37" s="635"/>
      <c r="C37" s="635"/>
      <c r="D37" s="635"/>
      <c r="E37" s="12"/>
      <c r="F37" s="12"/>
      <c r="G37" s="635"/>
      <c r="H37" s="635"/>
      <c r="I37" s="636"/>
    </row>
    <row r="38" spans="1:10" s="3" customFormat="1" ht="33" customHeight="1">
      <c r="A38" s="467">
        <f>A11+1</f>
        <v>2</v>
      </c>
      <c r="B38" s="443" t="s">
        <v>32487</v>
      </c>
      <c r="C38" s="443" t="s">
        <v>32487</v>
      </c>
      <c r="D38" s="468" t="str">
        <f>"COMP - 0"&amp;A38</f>
        <v>COMP - 02</v>
      </c>
      <c r="E38" s="444" t="s">
        <v>32503</v>
      </c>
      <c r="F38" s="443" t="s">
        <v>14</v>
      </c>
      <c r="G38" s="445">
        <v>1</v>
      </c>
      <c r="H38" s="445"/>
      <c r="I38" s="446">
        <f>SUM(I39:I41)</f>
        <v>1801.34</v>
      </c>
    </row>
    <row r="39" spans="1:10" ht="15" customHeight="1">
      <c r="A39" s="473">
        <f>(A38*1000)+1</f>
        <v>2001</v>
      </c>
      <c r="B39" s="386" t="s">
        <v>32488</v>
      </c>
      <c r="C39" s="389" t="s">
        <v>27</v>
      </c>
      <c r="D39" s="389">
        <v>88247</v>
      </c>
      <c r="E39" s="447" t="str">
        <f>VLOOKUP(D39,'SINAPI_DESONERADO-04.2026'!B:E,2,0)</f>
        <v>AUXILIAR DE ELETRICISTA COM ENCARGOS COMPLEMENTARES</v>
      </c>
      <c r="F39" s="389" t="str">
        <f>VLOOKUP(D39,'SINAPI_DESONERADO-04.2026'!B:E,3,0)</f>
        <v>H</v>
      </c>
      <c r="G39" s="448">
        <v>22</v>
      </c>
      <c r="H39" s="472">
        <f>VLOOKUP(D12,'SINAPI_DESONERADO-04.2026'!B:E,4,0)</f>
        <v>32.17</v>
      </c>
      <c r="I39" s="449">
        <f t="shared" ref="I39:I41" si="1">ROUND(ROUND(G39,4)*H39,4)</f>
        <v>707.74</v>
      </c>
    </row>
    <row r="40" spans="1:10" s="1" customFormat="1">
      <c r="A40" s="473">
        <f>A39+1</f>
        <v>2002</v>
      </c>
      <c r="B40" s="386" t="s">
        <v>32488</v>
      </c>
      <c r="C40" s="389" t="s">
        <v>27</v>
      </c>
      <c r="D40" s="389">
        <v>88264</v>
      </c>
      <c r="E40" s="447" t="str">
        <f>VLOOKUP(D40,'SINAPI_DESONERADO-04.2026'!B:E,2,0)</f>
        <v>ELETRICISTA COM ENCARGOS COMPLEMENTARES</v>
      </c>
      <c r="F40" s="389" t="str">
        <f>VLOOKUP(D40,'SINAPI_DESONERADO-04.2026'!B:E,3,0)</f>
        <v>H</v>
      </c>
      <c r="G40" s="448">
        <v>22</v>
      </c>
      <c r="H40" s="472">
        <f>VLOOKUP(D13,'SINAPI_DESONERADO-04.2026'!B:E,4,0)</f>
        <v>42.85</v>
      </c>
      <c r="I40" s="449">
        <f t="shared" si="1"/>
        <v>942.7</v>
      </c>
      <c r="J40" s="2"/>
    </row>
    <row r="41" spans="1:10" s="1" customFormat="1">
      <c r="A41" s="473">
        <f>A40+1</f>
        <v>2003</v>
      </c>
      <c r="B41" s="386" t="s">
        <v>25039</v>
      </c>
      <c r="C41" s="386" t="s">
        <v>32487</v>
      </c>
      <c r="D41" s="479">
        <f>A38</f>
        <v>2</v>
      </c>
      <c r="E41" s="447" t="str">
        <f>E38</f>
        <v>MANGOTE FLEXÍVEL METÁLICO Ø3''</v>
      </c>
      <c r="F41" s="389" t="s">
        <v>14</v>
      </c>
      <c r="G41" s="450">
        <v>1</v>
      </c>
      <c r="H41" s="472">
        <f>I45</f>
        <v>150.9</v>
      </c>
      <c r="I41" s="449">
        <f t="shared" si="1"/>
        <v>150.9</v>
      </c>
      <c r="J41" s="2"/>
    </row>
    <row r="42" spans="1:10" s="1" customFormat="1">
      <c r="A42" s="436"/>
      <c r="B42" s="451"/>
      <c r="C42" s="451"/>
      <c r="D42" s="452"/>
      <c r="E42" s="453"/>
      <c r="F42" s="452"/>
      <c r="G42" s="411"/>
      <c r="H42" s="455"/>
      <c r="I42" s="456"/>
      <c r="J42" s="2"/>
    </row>
    <row r="43" spans="1:10" s="1" customFormat="1" ht="15.75" customHeight="1">
      <c r="A43" s="464" t="s">
        <v>20782</v>
      </c>
      <c r="B43" s="464" t="s">
        <v>32490</v>
      </c>
      <c r="C43" s="464" t="s">
        <v>32493</v>
      </c>
      <c r="D43" s="464" t="s">
        <v>32491</v>
      </c>
      <c r="E43" s="463" t="s">
        <v>32492</v>
      </c>
      <c r="F43" s="461" t="s">
        <v>32495</v>
      </c>
      <c r="G43" s="461" t="s">
        <v>32495</v>
      </c>
      <c r="H43" s="461" t="s">
        <v>32495</v>
      </c>
      <c r="I43" s="625" t="s">
        <v>32494</v>
      </c>
      <c r="J43" s="2"/>
    </row>
    <row r="44" spans="1:10" s="1" customFormat="1" ht="15.75" customHeight="1">
      <c r="A44" s="464"/>
      <c r="B44" s="464"/>
      <c r="C44" s="464"/>
      <c r="D44" s="464"/>
      <c r="E44" s="463"/>
      <c r="F44" s="470" t="str">
        <f>B45</f>
        <v>REGISRACING</v>
      </c>
      <c r="G44" s="470" t="str">
        <f>B46</f>
        <v>PECASCAP</v>
      </c>
      <c r="H44" s="470" t="str">
        <f>B47</f>
        <v>DUBSTORE</v>
      </c>
      <c r="I44" s="626"/>
      <c r="J44" s="2"/>
    </row>
    <row r="45" spans="1:10" s="1" customFormat="1">
      <c r="A45" s="627" t="str">
        <f>D38</f>
        <v>COMP - 02</v>
      </c>
      <c r="B45" s="466" t="str">
        <f>UPPER("regisracing")</f>
        <v>REGISRACING</v>
      </c>
      <c r="C45" s="469">
        <v>46050</v>
      </c>
      <c r="D45" s="471" t="s">
        <v>32513</v>
      </c>
      <c r="E45" s="465" t="s">
        <v>32512</v>
      </c>
      <c r="F45" s="629">
        <v>138.9</v>
      </c>
      <c r="G45" s="629">
        <v>150.9</v>
      </c>
      <c r="H45" s="629">
        <v>225</v>
      </c>
      <c r="I45" s="630">
        <f>MEDIAN(F45,G45,H45)</f>
        <v>150.9</v>
      </c>
      <c r="J45" s="2"/>
    </row>
    <row r="46" spans="1:10" s="1" customFormat="1">
      <c r="A46" s="628"/>
      <c r="B46" s="466" t="str">
        <f>UPPER("pecascap")</f>
        <v>PECASCAP</v>
      </c>
      <c r="C46" s="469">
        <v>46050</v>
      </c>
      <c r="D46" s="471" t="s">
        <v>32514</v>
      </c>
      <c r="E46" s="465" t="s">
        <v>32515</v>
      </c>
      <c r="F46" s="629"/>
      <c r="G46" s="629"/>
      <c r="H46" s="629"/>
      <c r="I46" s="630"/>
      <c r="J46" s="2"/>
    </row>
    <row r="47" spans="1:10" s="1" customFormat="1">
      <c r="A47" s="628"/>
      <c r="B47" s="466" t="str">
        <f>UPPER("dubstore")</f>
        <v>DUBSTORE</v>
      </c>
      <c r="C47" s="469">
        <v>46050</v>
      </c>
      <c r="D47" s="462" t="s">
        <v>32516</v>
      </c>
      <c r="E47" s="465" t="s">
        <v>32517</v>
      </c>
      <c r="F47" s="629"/>
      <c r="G47" s="629"/>
      <c r="H47" s="629"/>
      <c r="I47" s="630"/>
      <c r="J47" s="2"/>
    </row>
    <row r="48" spans="1:10" s="1" customFormat="1">
      <c r="A48" s="436"/>
      <c r="B48" s="451"/>
      <c r="C48" s="451"/>
      <c r="D48" s="452"/>
      <c r="E48" s="453"/>
      <c r="F48" s="452"/>
      <c r="G48" s="454"/>
      <c r="H48" s="455"/>
      <c r="I48" s="456"/>
      <c r="J48" s="2"/>
    </row>
    <row r="49" spans="1:10" s="1" customFormat="1">
      <c r="A49" s="436"/>
      <c r="B49" s="451"/>
      <c r="C49" s="451"/>
      <c r="D49" s="452"/>
      <c r="E49" s="453"/>
      <c r="F49" s="452"/>
      <c r="G49" s="411"/>
      <c r="H49" s="455"/>
      <c r="I49" s="456"/>
      <c r="J49" s="2"/>
    </row>
    <row r="50" spans="1:10" s="1" customFormat="1">
      <c r="A50" s="436"/>
      <c r="B50" s="451"/>
      <c r="C50" s="451"/>
      <c r="D50" s="452"/>
      <c r="E50" s="453"/>
      <c r="F50" s="452"/>
      <c r="G50" s="411"/>
      <c r="H50" s="455"/>
      <c r="I50" s="456"/>
      <c r="J50" s="2"/>
    </row>
    <row r="51" spans="1:10" s="1" customFormat="1">
      <c r="A51" s="436"/>
      <c r="B51" s="451"/>
      <c r="C51" s="451"/>
      <c r="D51" s="452"/>
      <c r="E51" s="453"/>
      <c r="F51" s="452"/>
      <c r="G51" s="411"/>
      <c r="H51" s="455"/>
      <c r="I51" s="456"/>
      <c r="J51" s="2"/>
    </row>
    <row r="52" spans="1:10" s="1" customFormat="1">
      <c r="A52" s="436"/>
      <c r="B52" s="451"/>
      <c r="C52" s="451"/>
      <c r="D52" s="452"/>
      <c r="E52" s="453"/>
      <c r="F52" s="452"/>
      <c r="G52" s="411"/>
      <c r="H52" s="455"/>
      <c r="I52" s="456"/>
      <c r="J52" s="2"/>
    </row>
    <row r="53" spans="1:10" s="1" customFormat="1">
      <c r="A53" s="436"/>
      <c r="B53" s="451"/>
      <c r="C53" s="451"/>
      <c r="D53" s="452"/>
      <c r="E53" s="453"/>
      <c r="F53" s="452"/>
      <c r="G53" s="411"/>
      <c r="H53" s="455"/>
      <c r="I53" s="456"/>
      <c r="J53" s="2"/>
    </row>
    <row r="54" spans="1:10" s="1" customFormat="1">
      <c r="A54" s="436"/>
      <c r="B54" s="451"/>
      <c r="C54" s="451"/>
      <c r="D54" s="452"/>
      <c r="E54" s="453"/>
      <c r="F54" s="452"/>
      <c r="G54" s="411"/>
      <c r="H54" s="455"/>
      <c r="I54" s="456"/>
      <c r="J54" s="2"/>
    </row>
    <row r="55" spans="1:10" s="1" customFormat="1">
      <c r="A55" s="436"/>
      <c r="B55" s="451"/>
      <c r="C55" s="451"/>
      <c r="D55" s="452"/>
      <c r="E55" s="453"/>
      <c r="F55" s="452"/>
      <c r="G55" s="411"/>
      <c r="H55" s="455"/>
      <c r="I55" s="456"/>
      <c r="J55" s="2"/>
    </row>
    <row r="56" spans="1:10" s="1" customFormat="1">
      <c r="A56" s="436"/>
      <c r="B56" s="451"/>
      <c r="C56" s="451"/>
      <c r="D56" s="452"/>
      <c r="E56" s="453"/>
      <c r="F56" s="452"/>
      <c r="G56" s="411"/>
      <c r="H56" s="455"/>
      <c r="I56" s="456"/>
      <c r="J56" s="2"/>
    </row>
    <row r="57" spans="1:10" s="1" customFormat="1">
      <c r="A57" s="436"/>
      <c r="B57" s="451"/>
      <c r="C57" s="451"/>
      <c r="D57" s="452"/>
      <c r="E57" s="453"/>
      <c r="F57" s="452"/>
      <c r="G57" s="411"/>
      <c r="H57" s="455"/>
      <c r="I57" s="456"/>
      <c r="J57" s="2"/>
    </row>
    <row r="58" spans="1:10" s="1" customFormat="1">
      <c r="A58" s="436"/>
      <c r="B58" s="451"/>
      <c r="C58" s="451"/>
      <c r="D58" s="452"/>
      <c r="E58" s="453"/>
      <c r="F58" s="452"/>
      <c r="G58" s="411"/>
      <c r="H58" s="455"/>
      <c r="I58" s="456"/>
      <c r="J58" s="2"/>
    </row>
    <row r="59" spans="1:10" s="1" customFormat="1">
      <c r="A59" s="436"/>
      <c r="B59" s="451"/>
      <c r="C59" s="451"/>
      <c r="D59" s="452"/>
      <c r="E59" s="453"/>
      <c r="F59" s="452"/>
      <c r="G59" s="411"/>
      <c r="H59" s="455"/>
      <c r="I59" s="456"/>
      <c r="J59" s="2"/>
    </row>
    <row r="60" spans="1:10" s="1" customFormat="1">
      <c r="A60" s="436"/>
      <c r="B60" s="451"/>
      <c r="C60" s="451"/>
      <c r="D60" s="452"/>
      <c r="E60" s="453"/>
      <c r="F60" s="452"/>
      <c r="G60" s="411"/>
      <c r="H60" s="455"/>
      <c r="I60" s="456"/>
      <c r="J60" s="2"/>
    </row>
    <row r="61" spans="1:10" s="1" customFormat="1">
      <c r="A61" s="436"/>
      <c r="B61" s="451"/>
      <c r="C61" s="451"/>
      <c r="D61" s="452"/>
      <c r="E61" s="453"/>
      <c r="F61" s="452"/>
      <c r="G61" s="411"/>
      <c r="H61" s="455"/>
      <c r="I61" s="456"/>
      <c r="J61" s="2"/>
    </row>
    <row r="62" spans="1:10" s="1" customFormat="1">
      <c r="A62" s="436"/>
      <c r="B62" s="451"/>
      <c r="C62" s="451"/>
      <c r="D62" s="452"/>
      <c r="E62" s="453"/>
      <c r="F62" s="452"/>
      <c r="G62" s="411"/>
      <c r="H62" s="455"/>
      <c r="I62" s="456"/>
      <c r="J62" s="2"/>
    </row>
    <row r="63" spans="1:10" s="1" customFormat="1">
      <c r="A63" s="436"/>
      <c r="B63" s="451"/>
      <c r="C63" s="451"/>
      <c r="D63" s="452"/>
      <c r="E63" s="453"/>
      <c r="F63" s="452"/>
      <c r="G63" s="411"/>
      <c r="H63" s="455"/>
      <c r="I63" s="456"/>
      <c r="J63" s="2"/>
    </row>
    <row r="64" spans="1:10" s="1" customFormat="1">
      <c r="A64" s="436"/>
      <c r="B64" s="451"/>
      <c r="C64" s="451"/>
      <c r="D64" s="452"/>
      <c r="E64" s="453"/>
      <c r="F64" s="452"/>
      <c r="G64" s="411"/>
      <c r="H64" s="455"/>
      <c r="I64" s="456"/>
      <c r="J64" s="2"/>
    </row>
    <row r="65" spans="1:10" s="1" customFormat="1">
      <c r="A65" s="436"/>
      <c r="B65" s="451"/>
      <c r="C65" s="451"/>
      <c r="D65" s="452"/>
      <c r="E65" s="453"/>
      <c r="F65" s="452"/>
      <c r="G65" s="411"/>
      <c r="H65" s="455"/>
      <c r="I65" s="456"/>
      <c r="J65" s="2"/>
    </row>
    <row r="66" spans="1:10" s="1" customFormat="1">
      <c r="A66" s="436"/>
      <c r="B66" s="451"/>
      <c r="C66" s="451"/>
      <c r="D66" s="452"/>
      <c r="E66" s="453"/>
      <c r="F66" s="452"/>
      <c r="G66" s="411"/>
      <c r="H66" s="455"/>
      <c r="I66" s="456"/>
      <c r="J66" s="2"/>
    </row>
    <row r="67" spans="1:10" s="3" customFormat="1" ht="33" customHeight="1">
      <c r="A67" s="467">
        <f>A38+1</f>
        <v>3</v>
      </c>
      <c r="B67" s="443" t="s">
        <v>32487</v>
      </c>
      <c r="C67" s="443" t="s">
        <v>32487</v>
      </c>
      <c r="D67" s="468" t="str">
        <f>"COMP - 0"&amp;A67</f>
        <v>COMP - 03</v>
      </c>
      <c r="E67" s="444" t="s">
        <v>32504</v>
      </c>
      <c r="F67" s="443" t="s">
        <v>14</v>
      </c>
      <c r="G67" s="445">
        <v>1</v>
      </c>
      <c r="H67" s="445"/>
      <c r="I67" s="446">
        <f>SUM(I68:I70)</f>
        <v>485.06</v>
      </c>
    </row>
    <row r="68" spans="1:10" ht="15" customHeight="1">
      <c r="A68" s="473">
        <f>(A67*1000)+1</f>
        <v>3001</v>
      </c>
      <c r="B68" s="386" t="s">
        <v>32488</v>
      </c>
      <c r="C68" s="389" t="s">
        <v>27</v>
      </c>
      <c r="D68" s="389">
        <v>88247</v>
      </c>
      <c r="E68" s="447" t="str">
        <f>VLOOKUP(D68,'SINAPI_DESONERADO-04.2026'!B:E,2,0)</f>
        <v>AUXILIAR DE ELETRICISTA COM ENCARGOS COMPLEMENTARES</v>
      </c>
      <c r="F68" s="389" t="str">
        <f>VLOOKUP(D68,'SINAPI_DESONERADO-04.2026'!B:E,3,0)</f>
        <v>H</v>
      </c>
      <c r="G68" s="448">
        <v>3</v>
      </c>
      <c r="H68" s="472">
        <f>VLOOKUP(D68,'SINAPI_DESONERADO-04.2026'!B:E,4,0)</f>
        <v>32.17</v>
      </c>
      <c r="I68" s="449">
        <f t="shared" ref="I68:I70" si="2">ROUND(ROUND(G68,4)*H68,4)</f>
        <v>96.51</v>
      </c>
    </row>
    <row r="69" spans="1:10" s="1" customFormat="1">
      <c r="A69" s="473">
        <f>A68+1</f>
        <v>3002</v>
      </c>
      <c r="B69" s="386" t="s">
        <v>32488</v>
      </c>
      <c r="C69" s="389" t="s">
        <v>27</v>
      </c>
      <c r="D69" s="389">
        <v>88264</v>
      </c>
      <c r="E69" s="447" t="str">
        <f>VLOOKUP(D69,'SINAPI_DESONERADO-04.2026'!B:E,2,0)</f>
        <v>ELETRICISTA COM ENCARGOS COMPLEMENTARES</v>
      </c>
      <c r="F69" s="389" t="str">
        <f>VLOOKUP(D69,'SINAPI_DESONERADO-04.2026'!B:E,3,0)</f>
        <v>H</v>
      </c>
      <c r="G69" s="448">
        <v>3</v>
      </c>
      <c r="H69" s="472">
        <f>VLOOKUP(D69,'SINAPI_DESONERADO-04.2026'!B:E,4,0)</f>
        <v>42.85</v>
      </c>
      <c r="I69" s="449">
        <f t="shared" si="2"/>
        <v>128.55000000000001</v>
      </c>
      <c r="J69" s="2"/>
    </row>
    <row r="70" spans="1:10" s="1" customFormat="1">
      <c r="A70" s="473">
        <f>A69+1</f>
        <v>3003</v>
      </c>
      <c r="B70" s="386" t="s">
        <v>25039</v>
      </c>
      <c r="C70" s="386" t="s">
        <v>32487</v>
      </c>
      <c r="D70" s="479">
        <f>A67</f>
        <v>3</v>
      </c>
      <c r="E70" s="447" t="str">
        <f>E67</f>
        <v>TAMPA OSCILANTE PARA CHAMINÉ DE GERADOR A DIESEL</v>
      </c>
      <c r="F70" s="389" t="s">
        <v>14</v>
      </c>
      <c r="G70" s="450">
        <v>1</v>
      </c>
      <c r="H70" s="472">
        <f>I74</f>
        <v>260</v>
      </c>
      <c r="I70" s="449">
        <f t="shared" si="2"/>
        <v>260</v>
      </c>
      <c r="J70" s="2"/>
    </row>
    <row r="71" spans="1:10" s="1" customFormat="1">
      <c r="A71" s="436"/>
      <c r="B71" s="451"/>
      <c r="C71" s="451"/>
      <c r="D71" s="452"/>
      <c r="E71" s="453"/>
      <c r="F71" s="452"/>
      <c r="G71" s="411"/>
      <c r="H71" s="455"/>
      <c r="I71" s="456"/>
      <c r="J71" s="2"/>
    </row>
    <row r="72" spans="1:10" s="1" customFormat="1" ht="15.75" customHeight="1">
      <c r="A72" s="464" t="s">
        <v>20782</v>
      </c>
      <c r="B72" s="464" t="s">
        <v>32490</v>
      </c>
      <c r="C72" s="464" t="s">
        <v>32493</v>
      </c>
      <c r="D72" s="464" t="s">
        <v>32491</v>
      </c>
      <c r="E72" s="463" t="s">
        <v>32492</v>
      </c>
      <c r="F72" s="461" t="s">
        <v>32495</v>
      </c>
      <c r="G72" s="461" t="s">
        <v>32495</v>
      </c>
      <c r="H72" s="461" t="s">
        <v>32495</v>
      </c>
      <c r="I72" s="625" t="s">
        <v>32494</v>
      </c>
      <c r="J72" s="2"/>
    </row>
    <row r="73" spans="1:10" s="1" customFormat="1" ht="31.5">
      <c r="A73" s="464"/>
      <c r="B73" s="464"/>
      <c r="C73" s="464"/>
      <c r="D73" s="464"/>
      <c r="E73" s="463"/>
      <c r="F73" s="470" t="str">
        <f>B74</f>
        <v>STEMAC</v>
      </c>
      <c r="G73" s="470" t="str">
        <f>B75</f>
        <v>PECAS CAP</v>
      </c>
      <c r="H73" s="484" t="str">
        <f>B76</f>
        <v>LORDE NERG YGERADORE</v>
      </c>
      <c r="I73" s="626"/>
      <c r="J73" s="2"/>
    </row>
    <row r="74" spans="1:10" s="1" customFormat="1">
      <c r="A74" s="627" t="str">
        <f>D67</f>
        <v>COMP - 03</v>
      </c>
      <c r="B74" s="466" t="str">
        <f>UPPER("Stemac")</f>
        <v>STEMAC</v>
      </c>
      <c r="C74" s="469">
        <v>46050</v>
      </c>
      <c r="D74" s="471" t="s">
        <v>32506</v>
      </c>
      <c r="E74" s="465" t="s">
        <v>32509</v>
      </c>
      <c r="F74" s="629">
        <v>168.41</v>
      </c>
      <c r="G74" s="629">
        <v>309.89999999999998</v>
      </c>
      <c r="H74" s="629">
        <v>260</v>
      </c>
      <c r="I74" s="630">
        <f>MEDIAN(F74,G74,H74)</f>
        <v>260</v>
      </c>
      <c r="J74" s="2"/>
    </row>
    <row r="75" spans="1:10" s="1" customFormat="1">
      <c r="A75" s="628"/>
      <c r="B75" s="466" t="str">
        <f>UPPER("pecas cap")</f>
        <v>PECAS CAP</v>
      </c>
      <c r="C75" s="469">
        <v>46050</v>
      </c>
      <c r="D75" s="471" t="s">
        <v>32520</v>
      </c>
      <c r="E75" s="465" t="s">
        <v>32515</v>
      </c>
      <c r="F75" s="629"/>
      <c r="G75" s="629"/>
      <c r="H75" s="629"/>
      <c r="I75" s="630"/>
      <c r="J75" s="2"/>
    </row>
    <row r="76" spans="1:10" s="483" customFormat="1" ht="40.5" customHeight="1">
      <c r="A76" s="628"/>
      <c r="B76" s="480" t="str">
        <f>UPPER("lorde nerg ygeradore")</f>
        <v>LORDE NERG YGERADORE</v>
      </c>
      <c r="C76" s="481">
        <v>46050</v>
      </c>
      <c r="D76" s="387" t="s">
        <v>32518</v>
      </c>
      <c r="E76" s="482" t="s">
        <v>32519</v>
      </c>
      <c r="F76" s="629"/>
      <c r="G76" s="629"/>
      <c r="H76" s="629"/>
      <c r="I76" s="630"/>
      <c r="J76" s="212"/>
    </row>
    <row r="77" spans="1:10" s="1" customFormat="1">
      <c r="A77" s="436"/>
      <c r="B77" s="451"/>
      <c r="C77" s="451"/>
      <c r="D77" s="452"/>
      <c r="E77" s="453"/>
      <c r="F77" s="452"/>
      <c r="G77" s="411"/>
      <c r="H77" s="455"/>
      <c r="I77" s="456"/>
      <c r="J77" s="2"/>
    </row>
    <row r="78" spans="1:10" s="1" customFormat="1">
      <c r="A78" s="436"/>
      <c r="B78" s="451"/>
      <c r="C78" s="451"/>
      <c r="D78" s="452"/>
      <c r="E78" s="453"/>
      <c r="F78" s="452"/>
      <c r="G78" s="411"/>
      <c r="H78" s="455"/>
      <c r="I78" s="456"/>
      <c r="J78" s="2"/>
    </row>
    <row r="79" spans="1:10" s="1" customFormat="1">
      <c r="A79" s="436"/>
      <c r="B79" s="451"/>
      <c r="C79" s="451"/>
      <c r="D79" s="452"/>
      <c r="E79" s="453"/>
      <c r="F79" s="452"/>
      <c r="G79" s="411"/>
      <c r="H79" s="455"/>
      <c r="I79" s="456"/>
      <c r="J79" s="2"/>
    </row>
    <row r="80" spans="1:10" s="1" customFormat="1">
      <c r="A80" s="436"/>
      <c r="B80" s="451"/>
      <c r="C80" s="451"/>
      <c r="D80" s="452"/>
      <c r="E80" s="453"/>
      <c r="F80" s="452"/>
      <c r="G80" s="411"/>
      <c r="H80" s="455"/>
      <c r="I80" s="456"/>
      <c r="J80" s="2"/>
    </row>
    <row r="81" spans="1:10" s="1" customFormat="1">
      <c r="A81" s="436"/>
      <c r="B81" s="451"/>
      <c r="C81" s="451"/>
      <c r="D81" s="452"/>
      <c r="E81" s="453"/>
      <c r="F81" s="452"/>
      <c r="G81" s="411"/>
      <c r="H81" s="455"/>
      <c r="I81" s="456"/>
      <c r="J81" s="2"/>
    </row>
    <row r="82" spans="1:10" s="1" customFormat="1">
      <c r="A82" s="436"/>
      <c r="B82" s="451"/>
      <c r="C82" s="451"/>
      <c r="D82" s="452"/>
      <c r="E82" s="453"/>
      <c r="F82" s="452"/>
      <c r="G82" s="411"/>
      <c r="H82" s="455"/>
      <c r="I82" s="456"/>
      <c r="J82" s="2"/>
    </row>
    <row r="87" spans="1:10" s="1" customFormat="1">
      <c r="A87" s="457"/>
      <c r="B87" s="451"/>
      <c r="C87" s="451"/>
      <c r="D87" s="452"/>
      <c r="E87" s="453"/>
      <c r="F87" s="452"/>
      <c r="G87" s="411"/>
      <c r="H87" s="455"/>
      <c r="I87" s="458"/>
      <c r="J87" s="2"/>
    </row>
    <row r="88" spans="1:10" s="1" customFormat="1">
      <c r="A88" s="457"/>
      <c r="B88" s="451"/>
      <c r="C88" s="451"/>
      <c r="D88" s="452"/>
      <c r="E88" s="453"/>
      <c r="F88" s="452"/>
      <c r="G88" s="411"/>
      <c r="H88" s="455"/>
      <c r="I88" s="458"/>
      <c r="J88" s="2"/>
    </row>
    <row r="89" spans="1:10" s="1" customFormat="1">
      <c r="A89" s="457"/>
      <c r="B89" s="451"/>
      <c r="C89" s="451"/>
      <c r="D89" s="452"/>
      <c r="E89" s="453"/>
      <c r="F89" s="452"/>
      <c r="G89" s="411"/>
      <c r="H89" s="455"/>
      <c r="I89" s="458"/>
      <c r="J89" s="2"/>
    </row>
    <row r="90" spans="1:10" s="1" customFormat="1">
      <c r="A90" s="457"/>
      <c r="B90" s="451"/>
      <c r="C90" s="451"/>
      <c r="D90" s="452"/>
      <c r="E90" s="453"/>
      <c r="F90" s="452"/>
      <c r="G90" s="411"/>
      <c r="H90" s="455"/>
      <c r="I90" s="458"/>
      <c r="J90" s="2"/>
    </row>
    <row r="91" spans="1:10" s="1" customFormat="1">
      <c r="A91" s="457"/>
      <c r="B91" s="451"/>
      <c r="C91" s="451"/>
      <c r="D91" s="452"/>
      <c r="E91" s="453"/>
      <c r="F91" s="452"/>
      <c r="G91" s="411"/>
      <c r="H91" s="455"/>
      <c r="I91" s="458"/>
      <c r="J91" s="2"/>
    </row>
    <row r="92" spans="1:10" s="1" customFormat="1">
      <c r="A92" s="457"/>
      <c r="B92" s="451"/>
      <c r="C92" s="451"/>
      <c r="D92" s="452"/>
      <c r="E92" s="453"/>
      <c r="F92" s="452"/>
      <c r="G92" s="411"/>
      <c r="H92" s="455"/>
      <c r="I92" s="458"/>
      <c r="J92" s="2"/>
    </row>
    <row r="93" spans="1:10" s="1" customFormat="1">
      <c r="A93" s="457"/>
      <c r="B93" s="451"/>
      <c r="C93" s="451"/>
      <c r="D93" s="452"/>
      <c r="E93" s="453"/>
      <c r="F93" s="452"/>
      <c r="G93" s="411"/>
      <c r="H93" s="455"/>
      <c r="I93" s="458"/>
      <c r="J93" s="2"/>
    </row>
    <row r="94" spans="1:10">
      <c r="E94" s="455"/>
    </row>
    <row r="95" spans="1:10">
      <c r="E95" s="455"/>
    </row>
    <row r="96" spans="1:10">
      <c r="E96" s="455"/>
    </row>
    <row r="97" spans="1:29">
      <c r="E97" s="455"/>
    </row>
    <row r="98" spans="1:29">
      <c r="E98" s="12"/>
    </row>
    <row r="99" spans="1:29" s="3" customFormat="1" ht="33" customHeight="1">
      <c r="A99" s="467">
        <f>A67+1</f>
        <v>4</v>
      </c>
      <c r="B99" s="443" t="s">
        <v>32487</v>
      </c>
      <c r="C99" s="443" t="s">
        <v>32487</v>
      </c>
      <c r="D99" s="468" t="str">
        <f>"COMP - 0"&amp;A99</f>
        <v>COMP - 04</v>
      </c>
      <c r="E99" s="444" t="s">
        <v>32505</v>
      </c>
      <c r="F99" s="443" t="s">
        <v>225</v>
      </c>
      <c r="G99" s="445">
        <v>1</v>
      </c>
      <c r="H99" s="445"/>
      <c r="I99" s="446">
        <f>SUM(I100:I102)</f>
        <v>3385.01</v>
      </c>
      <c r="T99" s="2"/>
      <c r="U99" s="2"/>
      <c r="V99" s="2"/>
      <c r="W99" s="2"/>
      <c r="X99" s="2"/>
      <c r="Y99" s="2"/>
      <c r="Z99" s="2"/>
      <c r="AA99" s="2"/>
      <c r="AB99" s="2"/>
      <c r="AC99" s="2"/>
    </row>
    <row r="100" spans="1:29" ht="15" customHeight="1">
      <c r="A100" s="473">
        <f>(A99*1000)+1</f>
        <v>4001</v>
      </c>
      <c r="B100" s="386" t="s">
        <v>32488</v>
      </c>
      <c r="C100" s="389" t="s">
        <v>27</v>
      </c>
      <c r="D100" s="389">
        <v>88247</v>
      </c>
      <c r="E100" s="447" t="str">
        <f>VLOOKUP(D100,'SINAPI_DESONERADO-04.2026'!B:E,2,0)</f>
        <v>AUXILIAR DE ELETRICISTA COM ENCARGOS COMPLEMENTARES</v>
      </c>
      <c r="F100" s="389" t="str">
        <f>VLOOKUP(D100,'SINAPI_DESONERADO-04.2026'!B:E,3,0)</f>
        <v>H</v>
      </c>
      <c r="G100" s="448">
        <v>15</v>
      </c>
      <c r="H100" s="472">
        <f>VLOOKUP(D100,'SINAPI_DESONERADO-04.2026'!B:E,4,0)</f>
        <v>32.17</v>
      </c>
      <c r="I100" s="449">
        <f t="shared" ref="I100:I101" si="3">ROUND(ROUND(G100,4)*H100,4)</f>
        <v>482.55</v>
      </c>
    </row>
    <row r="101" spans="1:29" s="1" customFormat="1">
      <c r="A101" s="473">
        <f>A100+1</f>
        <v>4002</v>
      </c>
      <c r="B101" s="386" t="s">
        <v>32488</v>
      </c>
      <c r="C101" s="389" t="s">
        <v>27</v>
      </c>
      <c r="D101" s="389">
        <v>88264</v>
      </c>
      <c r="E101" s="447" t="str">
        <f>VLOOKUP(D101,'SINAPI_DESONERADO-04.2026'!B:E,2,0)</f>
        <v>ELETRICISTA COM ENCARGOS COMPLEMENTARES</v>
      </c>
      <c r="F101" s="389" t="str">
        <f>VLOOKUP(D101,'SINAPI_DESONERADO-04.2026'!B:E,3,0)</f>
        <v>H</v>
      </c>
      <c r="G101" s="448">
        <v>14</v>
      </c>
      <c r="H101" s="472">
        <f>VLOOKUP(D101,'SINAPI_DESONERADO-04.2026'!B:E,4,0)</f>
        <v>42.85</v>
      </c>
      <c r="I101" s="449">
        <f t="shared" si="3"/>
        <v>599.9</v>
      </c>
      <c r="J101" s="2"/>
      <c r="T101" s="2"/>
      <c r="U101" s="2"/>
      <c r="V101" s="2"/>
      <c r="W101" s="2"/>
      <c r="X101" s="2"/>
      <c r="Y101" s="2"/>
      <c r="Z101" s="2"/>
      <c r="AA101" s="2"/>
      <c r="AB101" s="2"/>
      <c r="AC101" s="2"/>
    </row>
    <row r="102" spans="1:29" ht="63">
      <c r="A102" s="473">
        <f>A101+1</f>
        <v>4003</v>
      </c>
      <c r="B102" s="386" t="s">
        <v>32488</v>
      </c>
      <c r="C102" s="389" t="s">
        <v>27</v>
      </c>
      <c r="D102" s="389">
        <v>93401</v>
      </c>
      <c r="E102" s="447" t="str">
        <f>VLOOKUP(D102,'SINAPI_DESONERADO-04.2026'!B:E,2,0)</f>
        <v>GUINDAUTO HIDRÁULICO, CAPACIDADE MÁXIMA DE CARGA 3300 KG, MOMENTO MÁXIMO DE CARGA 5,8 TM, ALCANCE MÁXIMO HORIZONTAL 7,60 M, INCLUSIVE CAMINHÃO TOCO PBT 16.000 KG, POTÊNCIA DE 189 CV - MATERIAIS NA OPERAÇÃO. AF_03/2016</v>
      </c>
      <c r="F102" s="389" t="str">
        <f>VLOOKUP(D102,'SINAPI_DESONERADO-04.2026'!B:E,3,0)</f>
        <v>H</v>
      </c>
      <c r="G102" s="448">
        <v>12</v>
      </c>
      <c r="H102" s="472">
        <f>VLOOKUP(D102,'SINAPI_DESONERADO-04.2026'!B:E,4,0)</f>
        <v>191.88</v>
      </c>
      <c r="I102" s="449">
        <f t="shared" ref="I102" si="4">ROUND(ROUND(G102,4)*H102,4)</f>
        <v>2302.56</v>
      </c>
    </row>
    <row r="103" spans="1:29">
      <c r="E103" s="12"/>
    </row>
    <row r="104" spans="1:29">
      <c r="E104" s="12"/>
    </row>
    <row r="105" spans="1:29">
      <c r="E105" s="12"/>
    </row>
    <row r="106" spans="1:29">
      <c r="E106" s="12"/>
    </row>
    <row r="107" spans="1:29">
      <c r="E107" s="12"/>
    </row>
    <row r="108" spans="1:29">
      <c r="E108" s="12"/>
    </row>
    <row r="109" spans="1:29">
      <c r="E109" s="12"/>
    </row>
    <row r="110" spans="1:29">
      <c r="E110" s="12"/>
    </row>
    <row r="111" spans="1:29">
      <c r="E111" s="12"/>
    </row>
    <row r="112" spans="1:29">
      <c r="E112" s="12"/>
    </row>
    <row r="113" spans="5:5">
      <c r="E113" s="12"/>
    </row>
    <row r="114" spans="5:5">
      <c r="E114" s="12"/>
    </row>
    <row r="115" spans="5:5">
      <c r="E115" s="12"/>
    </row>
    <row r="116" spans="5:5">
      <c r="E116" s="12"/>
    </row>
    <row r="117" spans="5:5">
      <c r="E117" s="12"/>
    </row>
    <row r="118" spans="5:5">
      <c r="E118" s="12"/>
    </row>
    <row r="119" spans="5:5">
      <c r="E119" s="12"/>
    </row>
    <row r="120" spans="5:5">
      <c r="E120" s="12"/>
    </row>
    <row r="121" spans="5:5">
      <c r="E121" s="12"/>
    </row>
    <row r="122" spans="5:5">
      <c r="E122" s="12"/>
    </row>
    <row r="123" spans="5:5">
      <c r="E123" s="12"/>
    </row>
    <row r="124" spans="5:5">
      <c r="E124" s="12"/>
    </row>
    <row r="125" spans="5:5">
      <c r="E125" s="12"/>
    </row>
    <row r="126" spans="5:5">
      <c r="E126" s="12"/>
    </row>
    <row r="127" spans="5:5">
      <c r="E127" s="12"/>
    </row>
    <row r="128" spans="5:5">
      <c r="E128" s="12"/>
    </row>
    <row r="129" spans="5:5">
      <c r="E129" s="12"/>
    </row>
    <row r="130" spans="5:5">
      <c r="E130" s="12"/>
    </row>
    <row r="131" spans="5:5">
      <c r="E131" s="12"/>
    </row>
    <row r="132" spans="5:5">
      <c r="E132" s="12"/>
    </row>
    <row r="133" spans="5:5">
      <c r="E133" s="12"/>
    </row>
    <row r="134" spans="5:5">
      <c r="E134" s="12"/>
    </row>
    <row r="135" spans="5:5">
      <c r="E135" s="12"/>
    </row>
    <row r="136" spans="5:5">
      <c r="E136" s="12"/>
    </row>
    <row r="137" spans="5:5">
      <c r="E137" s="12"/>
    </row>
    <row r="138" spans="5:5">
      <c r="E138" s="12"/>
    </row>
    <row r="139" spans="5:5">
      <c r="E139" s="12"/>
    </row>
    <row r="140" spans="5:5">
      <c r="E140" s="12"/>
    </row>
    <row r="141" spans="5:5">
      <c r="E141" s="12"/>
    </row>
    <row r="142" spans="5:5">
      <c r="E142" s="12"/>
    </row>
    <row r="143" spans="5:5">
      <c r="E143" s="12"/>
    </row>
    <row r="144" spans="5:5">
      <c r="E144" s="12"/>
    </row>
    <row r="145" spans="5:5">
      <c r="E145" s="12"/>
    </row>
    <row r="146" spans="5:5">
      <c r="E146" s="12"/>
    </row>
    <row r="147" spans="5:5">
      <c r="E147" s="12"/>
    </row>
    <row r="148" spans="5:5">
      <c r="E148" s="12"/>
    </row>
    <row r="149" spans="5:5">
      <c r="E149" s="12"/>
    </row>
    <row r="150" spans="5:5">
      <c r="E150" s="12"/>
    </row>
    <row r="151" spans="5:5">
      <c r="E151" s="12"/>
    </row>
    <row r="152" spans="5:5">
      <c r="E152" s="12"/>
    </row>
    <row r="153" spans="5:5">
      <c r="E153" s="12"/>
    </row>
    <row r="154" spans="5:5">
      <c r="E154" s="12"/>
    </row>
    <row r="155" spans="5:5">
      <c r="E155" s="12"/>
    </row>
    <row r="156" spans="5:5">
      <c r="E156" s="12"/>
    </row>
    <row r="157" spans="5:5">
      <c r="E157" s="12"/>
    </row>
    <row r="158" spans="5:5">
      <c r="E158" s="12"/>
    </row>
    <row r="159" spans="5:5">
      <c r="E159" s="12"/>
    </row>
    <row r="160" spans="5:5">
      <c r="E160" s="12"/>
    </row>
    <row r="161" spans="5:5">
      <c r="E161" s="12"/>
    </row>
    <row r="162" spans="5:5">
      <c r="E162" s="12"/>
    </row>
    <row r="163" spans="5:5">
      <c r="E163" s="12"/>
    </row>
    <row r="164" spans="5:5">
      <c r="E164" s="12"/>
    </row>
    <row r="165" spans="5:5">
      <c r="E165" s="12"/>
    </row>
    <row r="166" spans="5:5">
      <c r="E166" s="12"/>
    </row>
    <row r="167" spans="5:5">
      <c r="E167" s="12"/>
    </row>
    <row r="168" spans="5:5">
      <c r="E168" s="12"/>
    </row>
    <row r="169" spans="5:5">
      <c r="E169" s="12"/>
    </row>
    <row r="170" spans="5:5">
      <c r="E170" s="12"/>
    </row>
    <row r="171" spans="5:5">
      <c r="E171" s="12"/>
    </row>
    <row r="172" spans="5:5">
      <c r="E172" s="12"/>
    </row>
    <row r="173" spans="5:5">
      <c r="E173" s="12"/>
    </row>
    <row r="174" spans="5:5">
      <c r="E174" s="12"/>
    </row>
    <row r="175" spans="5:5">
      <c r="E175" s="12"/>
    </row>
    <row r="176" spans="5:5">
      <c r="E176" s="12"/>
    </row>
    <row r="177" spans="5:5">
      <c r="E177" s="12"/>
    </row>
    <row r="178" spans="5:5">
      <c r="E178" s="12"/>
    </row>
    <row r="179" spans="5:5">
      <c r="E179" s="12"/>
    </row>
    <row r="180" spans="5:5">
      <c r="E180" s="12"/>
    </row>
    <row r="181" spans="5:5">
      <c r="E181" s="12"/>
    </row>
    <row r="182" spans="5:5">
      <c r="E182" s="12"/>
    </row>
    <row r="183" spans="5:5">
      <c r="E183" s="12"/>
    </row>
    <row r="184" spans="5:5">
      <c r="E184" s="12"/>
    </row>
    <row r="185" spans="5:5">
      <c r="E185" s="12"/>
    </row>
    <row r="186" spans="5:5">
      <c r="E186" s="12"/>
    </row>
    <row r="187" spans="5:5">
      <c r="E187" s="12"/>
    </row>
    <row r="188" spans="5:5">
      <c r="E188" s="12"/>
    </row>
    <row r="189" spans="5:5">
      <c r="E189" s="12"/>
    </row>
    <row r="190" spans="5:5">
      <c r="E190" s="12"/>
    </row>
    <row r="191" spans="5:5">
      <c r="E191" s="12"/>
    </row>
    <row r="192" spans="5:5">
      <c r="E192" s="12"/>
    </row>
    <row r="193" spans="5:5">
      <c r="E193" s="12"/>
    </row>
    <row r="194" spans="5:5">
      <c r="E194" s="12"/>
    </row>
    <row r="195" spans="5:5">
      <c r="E195" s="12"/>
    </row>
    <row r="196" spans="5:5">
      <c r="E196" s="12"/>
    </row>
    <row r="197" spans="5:5">
      <c r="E197" s="12"/>
    </row>
    <row r="198" spans="5:5">
      <c r="E198" s="12"/>
    </row>
    <row r="199" spans="5:5">
      <c r="E199" s="12"/>
    </row>
    <row r="200" spans="5:5">
      <c r="E200" s="12"/>
    </row>
    <row r="201" spans="5:5">
      <c r="E201" s="12"/>
    </row>
    <row r="202" spans="5:5">
      <c r="E202" s="12"/>
    </row>
    <row r="203" spans="5:5">
      <c r="E203" s="12"/>
    </row>
    <row r="204" spans="5:5">
      <c r="E204" s="12"/>
    </row>
    <row r="205" spans="5:5">
      <c r="E205" s="12"/>
    </row>
    <row r="206" spans="5:5">
      <c r="E206" s="12"/>
    </row>
    <row r="207" spans="5:5">
      <c r="E207" s="12"/>
    </row>
    <row r="208" spans="5:5">
      <c r="E208" s="12"/>
    </row>
    <row r="209" spans="5:5">
      <c r="E209" s="12"/>
    </row>
    <row r="210" spans="5:5">
      <c r="E210" s="12"/>
    </row>
    <row r="211" spans="5:5">
      <c r="E211" s="12"/>
    </row>
    <row r="212" spans="5:5">
      <c r="E212" s="12"/>
    </row>
    <row r="213" spans="5:5">
      <c r="E213" s="12"/>
    </row>
    <row r="214" spans="5:5">
      <c r="E214" s="12"/>
    </row>
    <row r="215" spans="5:5">
      <c r="E215" s="12"/>
    </row>
    <row r="216" spans="5:5">
      <c r="E216" s="12"/>
    </row>
    <row r="217" spans="5:5">
      <c r="E217" s="12"/>
    </row>
    <row r="218" spans="5:5">
      <c r="E218" s="12"/>
    </row>
    <row r="219" spans="5:5">
      <c r="E219" s="12"/>
    </row>
    <row r="220" spans="5:5">
      <c r="E220" s="12"/>
    </row>
    <row r="221" spans="5:5">
      <c r="E221" s="12"/>
    </row>
    <row r="222" spans="5:5">
      <c r="E222" s="12"/>
    </row>
    <row r="223" spans="5:5">
      <c r="E223" s="12"/>
    </row>
    <row r="224" spans="5:5">
      <c r="E224" s="12"/>
    </row>
    <row r="225" spans="5:5">
      <c r="E225" s="12"/>
    </row>
    <row r="226" spans="5:5">
      <c r="E226" s="12"/>
    </row>
    <row r="227" spans="5:5">
      <c r="E227" s="12"/>
    </row>
    <row r="228" spans="5:5">
      <c r="E228" s="12"/>
    </row>
    <row r="229" spans="5:5">
      <c r="E229" s="12"/>
    </row>
    <row r="230" spans="5:5">
      <c r="E230" s="12"/>
    </row>
    <row r="231" spans="5:5">
      <c r="E231" s="12"/>
    </row>
    <row r="232" spans="5:5">
      <c r="E232" s="12"/>
    </row>
    <row r="233" spans="5:5">
      <c r="E233" s="12"/>
    </row>
    <row r="234" spans="5:5">
      <c r="E234" s="12"/>
    </row>
    <row r="235" spans="5:5">
      <c r="E235" s="12"/>
    </row>
    <row r="236" spans="5:5">
      <c r="E236" s="12"/>
    </row>
    <row r="237" spans="5:5">
      <c r="E237" s="12"/>
    </row>
    <row r="238" spans="5:5">
      <c r="E238" s="12"/>
    </row>
    <row r="239" spans="5:5">
      <c r="E239" s="12"/>
    </row>
    <row r="240" spans="5:5">
      <c r="E240" s="12"/>
    </row>
    <row r="241" spans="5:5">
      <c r="E241" s="12"/>
    </row>
    <row r="242" spans="5:5">
      <c r="E242" s="12"/>
    </row>
    <row r="243" spans="5:5">
      <c r="E243" s="12"/>
    </row>
    <row r="244" spans="5:5">
      <c r="E244" s="12"/>
    </row>
    <row r="245" spans="5:5">
      <c r="E245" s="12"/>
    </row>
    <row r="246" spans="5:5">
      <c r="E246" s="12"/>
    </row>
    <row r="247" spans="5:5">
      <c r="E247" s="12"/>
    </row>
    <row r="248" spans="5:5">
      <c r="E248" s="12"/>
    </row>
    <row r="249" spans="5:5">
      <c r="E249" s="12"/>
    </row>
    <row r="250" spans="5:5">
      <c r="E250" s="12"/>
    </row>
    <row r="251" spans="5:5">
      <c r="E251" s="12"/>
    </row>
    <row r="252" spans="5:5">
      <c r="E252" s="12"/>
    </row>
    <row r="253" spans="5:5">
      <c r="E253" s="12"/>
    </row>
    <row r="254" spans="5:5">
      <c r="E254" s="12"/>
    </row>
    <row r="255" spans="5:5">
      <c r="E255" s="12"/>
    </row>
    <row r="256" spans="5:5">
      <c r="E256" s="12"/>
    </row>
    <row r="257" spans="5:5">
      <c r="E257" s="12"/>
    </row>
    <row r="258" spans="5:5">
      <c r="E258" s="12"/>
    </row>
    <row r="259" spans="5:5">
      <c r="E259" s="12"/>
    </row>
    <row r="260" spans="5:5">
      <c r="E260" s="12"/>
    </row>
    <row r="261" spans="5:5">
      <c r="E261" s="12"/>
    </row>
    <row r="262" spans="5:5">
      <c r="E262" s="12"/>
    </row>
    <row r="263" spans="5:5">
      <c r="E263" s="12"/>
    </row>
    <row r="264" spans="5:5">
      <c r="E264" s="12"/>
    </row>
    <row r="265" spans="5:5">
      <c r="E265" s="12"/>
    </row>
    <row r="266" spans="5:5">
      <c r="E266" s="12"/>
    </row>
    <row r="267" spans="5:5">
      <c r="E267" s="12"/>
    </row>
    <row r="269" spans="5:5" ht="18">
      <c r="E269" s="369" t="e">
        <f>#REF!</f>
        <v>#REF!</v>
      </c>
    </row>
    <row r="270" spans="5:5" ht="18">
      <c r="E270" s="474" t="e">
        <f>#REF!</f>
        <v>#REF!</v>
      </c>
    </row>
    <row r="271" spans="5:5" ht="18">
      <c r="E271" s="474" t="e">
        <f>#REF!</f>
        <v>#REF!</v>
      </c>
    </row>
    <row r="272" spans="5:5" ht="18">
      <c r="E272" s="369"/>
    </row>
    <row r="273" spans="5:5" ht="18">
      <c r="E273" s="369"/>
    </row>
  </sheetData>
  <autoFilter ref="A1:K271"/>
  <mergeCells count="22">
    <mergeCell ref="A7:I7"/>
    <mergeCell ref="H9:I9"/>
    <mergeCell ref="A37:D37"/>
    <mergeCell ref="G37:I37"/>
    <mergeCell ref="H18:H20"/>
    <mergeCell ref="I16:I17"/>
    <mergeCell ref="I18:I20"/>
    <mergeCell ref="F18:F20"/>
    <mergeCell ref="G18:G20"/>
    <mergeCell ref="A18:A20"/>
    <mergeCell ref="I43:I44"/>
    <mergeCell ref="A45:A47"/>
    <mergeCell ref="F45:F47"/>
    <mergeCell ref="G45:G47"/>
    <mergeCell ref="H45:H47"/>
    <mergeCell ref="I45:I47"/>
    <mergeCell ref="I72:I73"/>
    <mergeCell ref="A74:A76"/>
    <mergeCell ref="F74:F76"/>
    <mergeCell ref="G74:G76"/>
    <mergeCell ref="H74:H76"/>
    <mergeCell ref="I74:I76"/>
  </mergeCells>
  <conditionalFormatting sqref="E12:E14">
    <cfRule type="cellIs" dxfId="26" priority="1" operator="equal">
      <formula>0</formula>
    </cfRule>
  </conditionalFormatting>
  <conditionalFormatting sqref="E39:E41">
    <cfRule type="cellIs" dxfId="25" priority="2" operator="equal">
      <formula>0</formula>
    </cfRule>
  </conditionalFormatting>
  <conditionalFormatting sqref="E68:E70">
    <cfRule type="cellIs" dxfId="24" priority="3" operator="equal">
      <formula>0</formula>
    </cfRule>
  </conditionalFormatting>
  <conditionalFormatting sqref="E100:E102">
    <cfRule type="cellIs" dxfId="23" priority="4" operator="equal">
      <formula>0</formula>
    </cfRule>
  </conditionalFormatting>
  <hyperlinks>
    <hyperlink ref="E18" r:id="rId1"/>
    <hyperlink ref="E19" r:id="rId2"/>
    <hyperlink ref="E20" r:id="rId3"/>
    <hyperlink ref="E45" r:id="rId4"/>
    <hyperlink ref="E46" r:id="rId5"/>
    <hyperlink ref="E47" r:id="rId6"/>
    <hyperlink ref="E74" r:id="rId7"/>
    <hyperlink ref="E76" r:id="rId8"/>
  </hyperlinks>
  <pageMargins left="0.70866141732283472" right="0.70866141732283472" top="1.299212598425197" bottom="0.74803149606299213" header="0.31496062992125984" footer="0.31496062992125984"/>
  <pageSetup paperSize="9" scale="37" fitToHeight="0" orientation="portrait" r:id="rId9"/>
  <headerFooter scaleWithDoc="0" alignWithMargins="0">
    <oddFooter>&amp;C&amp;6Página &amp;P de &amp;N</oddFooter>
  </headerFooter>
  <drawing r:id="rId10"/>
</worksheet>
</file>

<file path=xl/worksheets/sheet10.xml><?xml version="1.0" encoding="utf-8"?>
<worksheet xmlns="http://schemas.openxmlformats.org/spreadsheetml/2006/main" xmlns:r="http://schemas.openxmlformats.org/officeDocument/2006/relationships">
  <sheetPr codeName="Planilha11">
    <tabColor rgb="FFFFC000"/>
  </sheetPr>
  <dimension ref="A1:E10388"/>
  <sheetViews>
    <sheetView workbookViewId="0">
      <selection activeCell="K13" sqref="K13"/>
    </sheetView>
  </sheetViews>
  <sheetFormatPr defaultRowHeight="15"/>
  <cols>
    <col min="1" max="1" width="17.7109375" customWidth="1"/>
    <col min="2" max="2" width="14.7109375" customWidth="1"/>
    <col min="3" max="3" width="112.28515625" customWidth="1"/>
    <col min="4" max="5" width="11.7109375" customWidth="1"/>
  </cols>
  <sheetData>
    <row r="1" spans="1:5">
      <c r="A1" s="265" t="s">
        <v>22054</v>
      </c>
    </row>
    <row r="2" spans="1:5">
      <c r="A2" s="266" t="s">
        <v>22055</v>
      </c>
    </row>
    <row r="3" spans="1:5">
      <c r="A3" s="266" t="s">
        <v>22056</v>
      </c>
      <c r="B3" s="267" t="s">
        <v>39633</v>
      </c>
      <c r="D3" s="268" t="s">
        <v>22057</v>
      </c>
    </row>
    <row r="4" spans="1:5">
      <c r="A4" s="266" t="s">
        <v>22058</v>
      </c>
      <c r="B4" s="267" t="s">
        <v>39634</v>
      </c>
      <c r="D4" s="269" t="s">
        <v>22059</v>
      </c>
      <c r="E4" s="319" t="s">
        <v>22060</v>
      </c>
    </row>
    <row r="5" spans="1:5">
      <c r="D5" s="319" t="s">
        <v>22061</v>
      </c>
      <c r="E5" s="270" t="s">
        <v>22062</v>
      </c>
    </row>
    <row r="6" spans="1:5">
      <c r="A6" s="265" t="s">
        <v>22063</v>
      </c>
      <c r="B6" s="266" t="s">
        <v>22064</v>
      </c>
      <c r="D6" s="319" t="s">
        <v>22065</v>
      </c>
      <c r="E6" s="271">
        <v>0.9909</v>
      </c>
    </row>
    <row r="7" spans="1:5">
      <c r="B7" s="266" t="s">
        <v>22066</v>
      </c>
      <c r="D7" s="319" t="s">
        <v>22067</v>
      </c>
      <c r="E7" s="271">
        <v>0.58509999999999995</v>
      </c>
    </row>
    <row r="8" spans="1:5">
      <c r="B8" s="266" t="s">
        <v>25017</v>
      </c>
    </row>
    <row r="9" spans="1:5">
      <c r="B9" s="266" t="s">
        <v>25018</v>
      </c>
      <c r="E9" s="319" t="s">
        <v>22060</v>
      </c>
    </row>
    <row r="10" spans="1:5" ht="25.5">
      <c r="A10" s="319" t="s">
        <v>22068</v>
      </c>
      <c r="B10" s="319" t="s">
        <v>22069</v>
      </c>
      <c r="C10" s="319" t="s">
        <v>20936</v>
      </c>
      <c r="D10" s="319" t="s">
        <v>14652</v>
      </c>
      <c r="E10" s="319" t="s">
        <v>21410</v>
      </c>
    </row>
    <row r="11" spans="1:5">
      <c r="A11" s="272" t="s">
        <v>22070</v>
      </c>
      <c r="B11" s="538">
        <v>104658</v>
      </c>
      <c r="C11" s="266" t="s">
        <v>21244</v>
      </c>
      <c r="D11" s="273" t="s">
        <v>16</v>
      </c>
      <c r="E11" s="274">
        <v>195.34</v>
      </c>
    </row>
    <row r="12" spans="1:5">
      <c r="A12" s="272" t="s">
        <v>22070</v>
      </c>
      <c r="B12" s="538">
        <v>105002</v>
      </c>
      <c r="C12" s="266" t="s">
        <v>22071</v>
      </c>
      <c r="D12" s="273" t="s">
        <v>14</v>
      </c>
      <c r="E12" s="274">
        <v>787.11</v>
      </c>
    </row>
    <row r="13" spans="1:5">
      <c r="A13" s="272" t="s">
        <v>22070</v>
      </c>
      <c r="B13" s="538">
        <v>105004</v>
      </c>
      <c r="C13" s="266" t="s">
        <v>22072</v>
      </c>
      <c r="D13" s="273" t="s">
        <v>16</v>
      </c>
      <c r="E13" s="274">
        <v>133.47</v>
      </c>
    </row>
    <row r="14" spans="1:5">
      <c r="A14" s="272" t="s">
        <v>22070</v>
      </c>
      <c r="B14" s="538">
        <v>105003</v>
      </c>
      <c r="C14" s="266" t="s">
        <v>22073</v>
      </c>
      <c r="D14" s="273" t="s">
        <v>14</v>
      </c>
      <c r="E14" s="274">
        <v>1333.7</v>
      </c>
    </row>
    <row r="15" spans="1:5">
      <c r="A15" s="272" t="s">
        <v>22070</v>
      </c>
      <c r="B15" s="538">
        <v>105005</v>
      </c>
      <c r="C15" s="266" t="s">
        <v>22074</v>
      </c>
      <c r="D15" s="273" t="s">
        <v>16</v>
      </c>
      <c r="E15" s="274">
        <v>234.68</v>
      </c>
    </row>
    <row r="16" spans="1:5">
      <c r="A16" s="272" t="s">
        <v>22070</v>
      </c>
      <c r="B16" s="538">
        <v>105006</v>
      </c>
      <c r="C16" s="266" t="s">
        <v>22075</v>
      </c>
      <c r="D16" s="273" t="s">
        <v>14</v>
      </c>
      <c r="E16" s="274">
        <v>0</v>
      </c>
    </row>
    <row r="17" spans="1:5">
      <c r="A17" s="272" t="s">
        <v>22070</v>
      </c>
      <c r="B17" s="538">
        <v>104999</v>
      </c>
      <c r="C17" s="266" t="s">
        <v>22076</v>
      </c>
      <c r="D17" s="273" t="s">
        <v>14</v>
      </c>
      <c r="E17" s="274">
        <v>0</v>
      </c>
    </row>
    <row r="18" spans="1:5">
      <c r="A18" s="272" t="s">
        <v>22070</v>
      </c>
      <c r="B18" s="538">
        <v>105000</v>
      </c>
      <c r="C18" s="266" t="s">
        <v>21452</v>
      </c>
      <c r="D18" s="273" t="s">
        <v>13</v>
      </c>
      <c r="E18" s="274">
        <v>1300.6500000000001</v>
      </c>
    </row>
    <row r="19" spans="1:5">
      <c r="A19" s="272" t="s">
        <v>22070</v>
      </c>
      <c r="B19" s="538">
        <v>105001</v>
      </c>
      <c r="C19" s="266" t="s">
        <v>21453</v>
      </c>
      <c r="D19" s="273" t="s">
        <v>13</v>
      </c>
      <c r="E19" s="274">
        <v>1332.84</v>
      </c>
    </row>
    <row r="20" spans="1:5">
      <c r="A20" s="272" t="s">
        <v>22077</v>
      </c>
      <c r="B20" s="538">
        <v>89306</v>
      </c>
      <c r="C20" s="266" t="s">
        <v>11095</v>
      </c>
      <c r="D20" s="273" t="s">
        <v>16</v>
      </c>
      <c r="E20" s="274">
        <v>105.71</v>
      </c>
    </row>
    <row r="21" spans="1:5">
      <c r="A21" s="272" t="s">
        <v>22077</v>
      </c>
      <c r="B21" s="538">
        <v>89307</v>
      </c>
      <c r="C21" s="266" t="s">
        <v>11096</v>
      </c>
      <c r="D21" s="273" t="s">
        <v>16</v>
      </c>
      <c r="E21" s="274">
        <v>108.73</v>
      </c>
    </row>
    <row r="22" spans="1:5">
      <c r="A22" s="272" t="s">
        <v>22077</v>
      </c>
      <c r="B22" s="538">
        <v>89290</v>
      </c>
      <c r="C22" s="266" t="s">
        <v>11091</v>
      </c>
      <c r="D22" s="273" t="s">
        <v>16</v>
      </c>
      <c r="E22" s="274">
        <v>86.32</v>
      </c>
    </row>
    <row r="23" spans="1:5">
      <c r="A23" s="272" t="s">
        <v>22077</v>
      </c>
      <c r="B23" s="538">
        <v>89291</v>
      </c>
      <c r="C23" s="266" t="s">
        <v>11092</v>
      </c>
      <c r="D23" s="273" t="s">
        <v>16</v>
      </c>
      <c r="E23" s="274">
        <v>88.57</v>
      </c>
    </row>
    <row r="24" spans="1:5">
      <c r="A24" s="272" t="s">
        <v>22077</v>
      </c>
      <c r="B24" s="538">
        <v>89298</v>
      </c>
      <c r="C24" s="266" t="s">
        <v>11093</v>
      </c>
      <c r="D24" s="273" t="s">
        <v>16</v>
      </c>
      <c r="E24" s="274">
        <v>89.98</v>
      </c>
    </row>
    <row r="25" spans="1:5">
      <c r="A25" s="272" t="s">
        <v>22077</v>
      </c>
      <c r="B25" s="538">
        <v>89299</v>
      </c>
      <c r="C25" s="266" t="s">
        <v>11094</v>
      </c>
      <c r="D25" s="273" t="s">
        <v>16</v>
      </c>
      <c r="E25" s="274">
        <v>92.69</v>
      </c>
    </row>
    <row r="26" spans="1:5">
      <c r="A26" s="272" t="s">
        <v>22077</v>
      </c>
      <c r="B26" s="538">
        <v>89282</v>
      </c>
      <c r="C26" s="266" t="s">
        <v>11089</v>
      </c>
      <c r="D26" s="273" t="s">
        <v>16</v>
      </c>
      <c r="E26" s="274">
        <v>76.430000000000007</v>
      </c>
    </row>
    <row r="27" spans="1:5">
      <c r="A27" s="272" t="s">
        <v>22077</v>
      </c>
      <c r="B27" s="538">
        <v>89283</v>
      </c>
      <c r="C27" s="266" t="s">
        <v>11090</v>
      </c>
      <c r="D27" s="273" t="s">
        <v>16</v>
      </c>
      <c r="E27" s="274">
        <v>78.459999999999994</v>
      </c>
    </row>
    <row r="28" spans="1:5">
      <c r="A28" s="272" t="s">
        <v>22078</v>
      </c>
      <c r="B28" s="538">
        <v>89480</v>
      </c>
      <c r="C28" s="266" t="s">
        <v>11112</v>
      </c>
      <c r="D28" s="273" t="s">
        <v>16</v>
      </c>
      <c r="E28" s="274">
        <v>173.44</v>
      </c>
    </row>
    <row r="29" spans="1:5">
      <c r="A29" s="272" t="s">
        <v>22078</v>
      </c>
      <c r="B29" s="538">
        <v>89464</v>
      </c>
      <c r="C29" s="266" t="s">
        <v>11108</v>
      </c>
      <c r="D29" s="273" t="s">
        <v>16</v>
      </c>
      <c r="E29" s="274">
        <v>149.16</v>
      </c>
    </row>
    <row r="30" spans="1:5">
      <c r="A30" s="272" t="s">
        <v>22078</v>
      </c>
      <c r="B30" s="538">
        <v>89478</v>
      </c>
      <c r="C30" s="266" t="s">
        <v>11111</v>
      </c>
      <c r="D30" s="273" t="s">
        <v>16</v>
      </c>
      <c r="E30" s="274">
        <v>150.16999999999999</v>
      </c>
    </row>
    <row r="31" spans="1:5">
      <c r="A31" s="272" t="s">
        <v>22078</v>
      </c>
      <c r="B31" s="538">
        <v>89462</v>
      </c>
      <c r="C31" s="266" t="s">
        <v>11107</v>
      </c>
      <c r="D31" s="273" t="s">
        <v>16</v>
      </c>
      <c r="E31" s="274">
        <v>127.19</v>
      </c>
    </row>
    <row r="32" spans="1:5">
      <c r="A32" s="272" t="s">
        <v>22078</v>
      </c>
      <c r="B32" s="538">
        <v>104444</v>
      </c>
      <c r="C32" s="266" t="s">
        <v>22079</v>
      </c>
      <c r="D32" s="273" t="s">
        <v>16</v>
      </c>
      <c r="E32" s="274">
        <v>0</v>
      </c>
    </row>
    <row r="33" spans="1:5">
      <c r="A33" s="272" t="s">
        <v>22078</v>
      </c>
      <c r="B33" s="538">
        <v>104442</v>
      </c>
      <c r="C33" s="266" t="s">
        <v>22080</v>
      </c>
      <c r="D33" s="273" t="s">
        <v>16</v>
      </c>
      <c r="E33" s="274">
        <v>0</v>
      </c>
    </row>
    <row r="34" spans="1:5">
      <c r="A34" s="272" t="s">
        <v>22078</v>
      </c>
      <c r="B34" s="538">
        <v>89472</v>
      </c>
      <c r="C34" s="266" t="s">
        <v>11110</v>
      </c>
      <c r="D34" s="273" t="s">
        <v>16</v>
      </c>
      <c r="E34" s="274">
        <v>130.05000000000001</v>
      </c>
    </row>
    <row r="35" spans="1:5">
      <c r="A35" s="272" t="s">
        <v>22078</v>
      </c>
      <c r="B35" s="538">
        <v>89455</v>
      </c>
      <c r="C35" s="266" t="s">
        <v>11106</v>
      </c>
      <c r="D35" s="273" t="s">
        <v>16</v>
      </c>
      <c r="E35" s="274">
        <v>115.01</v>
      </c>
    </row>
    <row r="36" spans="1:5">
      <c r="A36" s="272" t="s">
        <v>22078</v>
      </c>
      <c r="B36" s="538">
        <v>89470</v>
      </c>
      <c r="C36" s="266" t="s">
        <v>11109</v>
      </c>
      <c r="D36" s="273" t="s">
        <v>16</v>
      </c>
      <c r="E36" s="274">
        <v>109.01</v>
      </c>
    </row>
    <row r="37" spans="1:5">
      <c r="A37" s="272" t="s">
        <v>22078</v>
      </c>
      <c r="B37" s="538">
        <v>89453</v>
      </c>
      <c r="C37" s="266" t="s">
        <v>11105</v>
      </c>
      <c r="D37" s="273" t="s">
        <v>16</v>
      </c>
      <c r="E37" s="274">
        <v>95.28</v>
      </c>
    </row>
    <row r="38" spans="1:5">
      <c r="A38" s="272" t="s">
        <v>22078</v>
      </c>
      <c r="B38" s="538">
        <v>104443</v>
      </c>
      <c r="C38" s="266" t="s">
        <v>22081</v>
      </c>
      <c r="D38" s="273" t="s">
        <v>16</v>
      </c>
      <c r="E38" s="274">
        <v>0</v>
      </c>
    </row>
    <row r="39" spans="1:5">
      <c r="A39" s="272" t="s">
        <v>22078</v>
      </c>
      <c r="B39" s="538">
        <v>104441</v>
      </c>
      <c r="C39" s="266" t="s">
        <v>22082</v>
      </c>
      <c r="D39" s="273" t="s">
        <v>16</v>
      </c>
      <c r="E39" s="274">
        <v>0</v>
      </c>
    </row>
    <row r="40" spans="1:5">
      <c r="A40" s="272" t="s">
        <v>22083</v>
      </c>
      <c r="B40" s="538">
        <v>103354</v>
      </c>
      <c r="C40" s="266" t="s">
        <v>22084</v>
      </c>
      <c r="D40" s="273" t="s">
        <v>16</v>
      </c>
      <c r="E40" s="274">
        <v>99.88</v>
      </c>
    </row>
    <row r="41" spans="1:5">
      <c r="A41" s="272" t="s">
        <v>22083</v>
      </c>
      <c r="B41" s="538">
        <v>103355</v>
      </c>
      <c r="C41" s="266" t="s">
        <v>22085</v>
      </c>
      <c r="D41" s="273" t="s">
        <v>16</v>
      </c>
      <c r="E41" s="274">
        <v>101.65</v>
      </c>
    </row>
    <row r="42" spans="1:5">
      <c r="A42" s="272" t="s">
        <v>22083</v>
      </c>
      <c r="B42" s="538">
        <v>103330</v>
      </c>
      <c r="C42" s="266" t="s">
        <v>11079</v>
      </c>
      <c r="D42" s="273" t="s">
        <v>16</v>
      </c>
      <c r="E42" s="274">
        <v>91.76</v>
      </c>
    </row>
    <row r="43" spans="1:5">
      <c r="A43" s="272" t="s">
        <v>22083</v>
      </c>
      <c r="B43" s="538">
        <v>103331</v>
      </c>
      <c r="C43" s="266" t="s">
        <v>11080</v>
      </c>
      <c r="D43" s="273" t="s">
        <v>16</v>
      </c>
      <c r="E43" s="274">
        <v>93.44</v>
      </c>
    </row>
    <row r="44" spans="1:5">
      <c r="A44" s="272" t="s">
        <v>22083</v>
      </c>
      <c r="B44" s="538">
        <v>103358</v>
      </c>
      <c r="C44" s="266" t="s">
        <v>22086</v>
      </c>
      <c r="D44" s="273" t="s">
        <v>16</v>
      </c>
      <c r="E44" s="274">
        <v>77.06</v>
      </c>
    </row>
    <row r="45" spans="1:5">
      <c r="A45" s="272" t="s">
        <v>22083</v>
      </c>
      <c r="B45" s="538">
        <v>103359</v>
      </c>
      <c r="C45" s="266" t="s">
        <v>22087</v>
      </c>
      <c r="D45" s="273" t="s">
        <v>16</v>
      </c>
      <c r="E45" s="274">
        <v>78.48</v>
      </c>
    </row>
    <row r="46" spans="1:5">
      <c r="A46" s="272" t="s">
        <v>22083</v>
      </c>
      <c r="B46" s="538">
        <v>103366</v>
      </c>
      <c r="C46" s="266" t="s">
        <v>22088</v>
      </c>
      <c r="D46" s="273" t="s">
        <v>16</v>
      </c>
      <c r="E46" s="274">
        <v>66.52</v>
      </c>
    </row>
    <row r="47" spans="1:5">
      <c r="A47" s="272" t="s">
        <v>22083</v>
      </c>
      <c r="B47" s="538">
        <v>103367</v>
      </c>
      <c r="C47" s="266" t="s">
        <v>22089</v>
      </c>
      <c r="D47" s="273" t="s">
        <v>16</v>
      </c>
      <c r="E47" s="274">
        <v>67.81</v>
      </c>
    </row>
    <row r="48" spans="1:5">
      <c r="A48" s="272" t="s">
        <v>22083</v>
      </c>
      <c r="B48" s="538">
        <v>103360</v>
      </c>
      <c r="C48" s="266" t="s">
        <v>22090</v>
      </c>
      <c r="D48" s="273" t="s">
        <v>16</v>
      </c>
      <c r="E48" s="274">
        <v>90.24</v>
      </c>
    </row>
    <row r="49" spans="1:5">
      <c r="A49" s="272" t="s">
        <v>22083</v>
      </c>
      <c r="B49" s="538">
        <v>103361</v>
      </c>
      <c r="C49" s="266" t="s">
        <v>22091</v>
      </c>
      <c r="D49" s="273" t="s">
        <v>16</v>
      </c>
      <c r="E49" s="274">
        <v>92.04</v>
      </c>
    </row>
    <row r="50" spans="1:5">
      <c r="A50" s="272" t="s">
        <v>22083</v>
      </c>
      <c r="B50" s="538">
        <v>103368</v>
      </c>
      <c r="C50" s="266" t="s">
        <v>22092</v>
      </c>
      <c r="D50" s="273" t="s">
        <v>16</v>
      </c>
      <c r="E50" s="274">
        <v>75.599999999999994</v>
      </c>
    </row>
    <row r="51" spans="1:5">
      <c r="A51" s="272" t="s">
        <v>22083</v>
      </c>
      <c r="B51" s="538">
        <v>103369</v>
      </c>
      <c r="C51" s="266" t="s">
        <v>22093</v>
      </c>
      <c r="D51" s="273" t="s">
        <v>16</v>
      </c>
      <c r="E51" s="274">
        <v>77.22</v>
      </c>
    </row>
    <row r="52" spans="1:5">
      <c r="A52" s="272" t="s">
        <v>22083</v>
      </c>
      <c r="B52" s="538">
        <v>103334</v>
      </c>
      <c r="C52" s="266" t="s">
        <v>11083</v>
      </c>
      <c r="D52" s="273" t="s">
        <v>16</v>
      </c>
      <c r="E52" s="274">
        <v>162.86000000000001</v>
      </c>
    </row>
    <row r="53" spans="1:5">
      <c r="A53" s="272" t="s">
        <v>22083</v>
      </c>
      <c r="B53" s="538">
        <v>103335</v>
      </c>
      <c r="C53" s="266" t="s">
        <v>11084</v>
      </c>
      <c r="D53" s="273" t="s">
        <v>16</v>
      </c>
      <c r="E53" s="274">
        <v>165.99</v>
      </c>
    </row>
    <row r="54" spans="1:5">
      <c r="A54" s="272" t="s">
        <v>22083</v>
      </c>
      <c r="B54" s="538">
        <v>103362</v>
      </c>
      <c r="C54" s="266" t="s">
        <v>22094</v>
      </c>
      <c r="D54" s="273" t="s">
        <v>16</v>
      </c>
      <c r="E54" s="274">
        <v>108.88</v>
      </c>
    </row>
    <row r="55" spans="1:5">
      <c r="A55" s="272" t="s">
        <v>22083</v>
      </c>
      <c r="B55" s="538">
        <v>103363</v>
      </c>
      <c r="C55" s="266" t="s">
        <v>22095</v>
      </c>
      <c r="D55" s="273" t="s">
        <v>16</v>
      </c>
      <c r="E55" s="274">
        <v>110.89</v>
      </c>
    </row>
    <row r="56" spans="1:5">
      <c r="A56" s="272" t="s">
        <v>22083</v>
      </c>
      <c r="B56" s="538">
        <v>103370</v>
      </c>
      <c r="C56" s="266" t="s">
        <v>22096</v>
      </c>
      <c r="D56" s="273" t="s">
        <v>16</v>
      </c>
      <c r="E56" s="274">
        <v>94.8</v>
      </c>
    </row>
    <row r="57" spans="1:5">
      <c r="A57" s="272" t="s">
        <v>22083</v>
      </c>
      <c r="B57" s="538">
        <v>103371</v>
      </c>
      <c r="C57" s="266" t="s">
        <v>22097</v>
      </c>
      <c r="D57" s="273" t="s">
        <v>16</v>
      </c>
      <c r="E57" s="274">
        <v>96.63</v>
      </c>
    </row>
    <row r="58" spans="1:5">
      <c r="A58" s="272" t="s">
        <v>22083</v>
      </c>
      <c r="B58" s="538">
        <v>103332</v>
      </c>
      <c r="C58" s="266" t="s">
        <v>11081</v>
      </c>
      <c r="D58" s="273" t="s">
        <v>16</v>
      </c>
      <c r="E58" s="274">
        <v>138.55000000000001</v>
      </c>
    </row>
    <row r="59" spans="1:5">
      <c r="A59" s="272" t="s">
        <v>22083</v>
      </c>
      <c r="B59" s="538">
        <v>103333</v>
      </c>
      <c r="C59" s="266" t="s">
        <v>11082</v>
      </c>
      <c r="D59" s="273" t="s">
        <v>16</v>
      </c>
      <c r="E59" s="274">
        <v>140.35</v>
      </c>
    </row>
    <row r="60" spans="1:5">
      <c r="A60" s="272" t="s">
        <v>22083</v>
      </c>
      <c r="B60" s="538">
        <v>103352</v>
      </c>
      <c r="C60" s="266" t="s">
        <v>22098</v>
      </c>
      <c r="D60" s="273" t="s">
        <v>16</v>
      </c>
      <c r="E60" s="274">
        <v>118.04</v>
      </c>
    </row>
    <row r="61" spans="1:5">
      <c r="A61" s="272" t="s">
        <v>22083</v>
      </c>
      <c r="B61" s="538">
        <v>103353</v>
      </c>
      <c r="C61" s="266" t="s">
        <v>22099</v>
      </c>
      <c r="D61" s="273" t="s">
        <v>16</v>
      </c>
      <c r="E61" s="274">
        <v>119.69</v>
      </c>
    </row>
    <row r="62" spans="1:5">
      <c r="A62" s="272" t="s">
        <v>22083</v>
      </c>
      <c r="B62" s="538">
        <v>103328</v>
      </c>
      <c r="C62" s="266" t="s">
        <v>11077</v>
      </c>
      <c r="D62" s="273" t="s">
        <v>16</v>
      </c>
      <c r="E62" s="274">
        <v>107.72</v>
      </c>
    </row>
    <row r="63" spans="1:5">
      <c r="A63" s="272" t="s">
        <v>22083</v>
      </c>
      <c r="B63" s="538">
        <v>103329</v>
      </c>
      <c r="C63" s="266" t="s">
        <v>11078</v>
      </c>
      <c r="D63" s="273" t="s">
        <v>16</v>
      </c>
      <c r="E63" s="274">
        <v>109.28</v>
      </c>
    </row>
    <row r="64" spans="1:5">
      <c r="A64" s="272" t="s">
        <v>22083</v>
      </c>
      <c r="B64" s="538">
        <v>103356</v>
      </c>
      <c r="C64" s="266" t="s">
        <v>11087</v>
      </c>
      <c r="D64" s="273" t="s">
        <v>16</v>
      </c>
      <c r="E64" s="274">
        <v>67.040000000000006</v>
      </c>
    </row>
    <row r="65" spans="1:5">
      <c r="A65" s="272" t="s">
        <v>22083</v>
      </c>
      <c r="B65" s="538">
        <v>103357</v>
      </c>
      <c r="C65" s="266" t="s">
        <v>11088</v>
      </c>
      <c r="D65" s="273" t="s">
        <v>16</v>
      </c>
      <c r="E65" s="274">
        <v>68.349999999999994</v>
      </c>
    </row>
    <row r="66" spans="1:5">
      <c r="A66" s="272" t="s">
        <v>22083</v>
      </c>
      <c r="B66" s="538">
        <v>103364</v>
      </c>
      <c r="C66" s="266" t="s">
        <v>22100</v>
      </c>
      <c r="D66" s="273" t="s">
        <v>16</v>
      </c>
      <c r="E66" s="274">
        <v>55.39</v>
      </c>
    </row>
    <row r="67" spans="1:5">
      <c r="A67" s="272" t="s">
        <v>22083</v>
      </c>
      <c r="B67" s="538">
        <v>103365</v>
      </c>
      <c r="C67" s="266" t="s">
        <v>22101</v>
      </c>
      <c r="D67" s="273" t="s">
        <v>16</v>
      </c>
      <c r="E67" s="274">
        <v>56.36</v>
      </c>
    </row>
    <row r="68" spans="1:5">
      <c r="A68" s="272" t="s">
        <v>22083</v>
      </c>
      <c r="B68" s="538">
        <v>103350</v>
      </c>
      <c r="C68" s="266" t="s">
        <v>11085</v>
      </c>
      <c r="D68" s="273" t="s">
        <v>16</v>
      </c>
      <c r="E68" s="274">
        <v>200.02</v>
      </c>
    </row>
    <row r="69" spans="1:5">
      <c r="A69" s="272" t="s">
        <v>22083</v>
      </c>
      <c r="B69" s="538">
        <v>103351</v>
      </c>
      <c r="C69" s="266" t="s">
        <v>11086</v>
      </c>
      <c r="D69" s="273" t="s">
        <v>16</v>
      </c>
      <c r="E69" s="274">
        <v>202.31</v>
      </c>
    </row>
    <row r="70" spans="1:5">
      <c r="A70" s="272" t="s">
        <v>22083</v>
      </c>
      <c r="B70" s="538">
        <v>103344</v>
      </c>
      <c r="C70" s="266" t="s">
        <v>22102</v>
      </c>
      <c r="D70" s="273" t="s">
        <v>16</v>
      </c>
      <c r="E70" s="274">
        <v>89.61</v>
      </c>
    </row>
    <row r="71" spans="1:5">
      <c r="A71" s="272" t="s">
        <v>22083</v>
      </c>
      <c r="B71" s="538">
        <v>103345</v>
      </c>
      <c r="C71" s="266" t="s">
        <v>22103</v>
      </c>
      <c r="D71" s="273" t="s">
        <v>16</v>
      </c>
      <c r="E71" s="274">
        <v>91.69</v>
      </c>
    </row>
    <row r="72" spans="1:5">
      <c r="A72" s="272" t="s">
        <v>22083</v>
      </c>
      <c r="B72" s="538">
        <v>103348</v>
      </c>
      <c r="C72" s="266" t="s">
        <v>22104</v>
      </c>
      <c r="D72" s="273" t="s">
        <v>16</v>
      </c>
      <c r="E72" s="274">
        <v>74.97</v>
      </c>
    </row>
    <row r="73" spans="1:5">
      <c r="A73" s="272" t="s">
        <v>22083</v>
      </c>
      <c r="B73" s="538">
        <v>103349</v>
      </c>
      <c r="C73" s="266" t="s">
        <v>22105</v>
      </c>
      <c r="D73" s="273" t="s">
        <v>16</v>
      </c>
      <c r="E73" s="274">
        <v>76.86</v>
      </c>
    </row>
    <row r="74" spans="1:5">
      <c r="A74" s="272" t="s">
        <v>22083</v>
      </c>
      <c r="B74" s="538">
        <v>103346</v>
      </c>
      <c r="C74" s="266" t="s">
        <v>22106</v>
      </c>
      <c r="D74" s="273" t="s">
        <v>16</v>
      </c>
      <c r="E74" s="274">
        <v>100.22</v>
      </c>
    </row>
    <row r="75" spans="1:5">
      <c r="A75" s="272" t="s">
        <v>22083</v>
      </c>
      <c r="B75" s="538">
        <v>103347</v>
      </c>
      <c r="C75" s="266" t="s">
        <v>22107</v>
      </c>
      <c r="D75" s="273" t="s">
        <v>16</v>
      </c>
      <c r="E75" s="274">
        <v>102.44</v>
      </c>
    </row>
    <row r="76" spans="1:5">
      <c r="A76" s="272" t="s">
        <v>22083</v>
      </c>
      <c r="B76" s="538">
        <v>103324</v>
      </c>
      <c r="C76" s="266" t="s">
        <v>11073</v>
      </c>
      <c r="D76" s="273" t="s">
        <v>16</v>
      </c>
      <c r="E76" s="274">
        <v>85.13</v>
      </c>
    </row>
    <row r="77" spans="1:5">
      <c r="A77" s="272" t="s">
        <v>22083</v>
      </c>
      <c r="B77" s="538">
        <v>103325</v>
      </c>
      <c r="C77" s="266" t="s">
        <v>11074</v>
      </c>
      <c r="D77" s="273" t="s">
        <v>16</v>
      </c>
      <c r="E77" s="274">
        <v>87.14</v>
      </c>
    </row>
    <row r="78" spans="1:5">
      <c r="A78" s="272" t="s">
        <v>22083</v>
      </c>
      <c r="B78" s="538">
        <v>103326</v>
      </c>
      <c r="C78" s="266" t="s">
        <v>11075</v>
      </c>
      <c r="D78" s="273" t="s">
        <v>16</v>
      </c>
      <c r="E78" s="274">
        <v>100</v>
      </c>
    </row>
    <row r="79" spans="1:5">
      <c r="A79" s="272" t="s">
        <v>22083</v>
      </c>
      <c r="B79" s="538">
        <v>103327</v>
      </c>
      <c r="C79" s="266" t="s">
        <v>11076</v>
      </c>
      <c r="D79" s="273" t="s">
        <v>16</v>
      </c>
      <c r="E79" s="274">
        <v>102.35</v>
      </c>
    </row>
    <row r="80" spans="1:5">
      <c r="A80" s="272" t="s">
        <v>22083</v>
      </c>
      <c r="B80" s="538">
        <v>103322</v>
      </c>
      <c r="C80" s="266" t="s">
        <v>11071</v>
      </c>
      <c r="D80" s="273" t="s">
        <v>16</v>
      </c>
      <c r="E80" s="274">
        <v>63.16</v>
      </c>
    </row>
    <row r="81" spans="1:5">
      <c r="A81" s="272" t="s">
        <v>22083</v>
      </c>
      <c r="B81" s="538">
        <v>103323</v>
      </c>
      <c r="C81" s="266" t="s">
        <v>11072</v>
      </c>
      <c r="D81" s="273" t="s">
        <v>16</v>
      </c>
      <c r="E81" s="274">
        <v>64.930000000000007</v>
      </c>
    </row>
    <row r="82" spans="1:5">
      <c r="A82" s="272" t="s">
        <v>22083</v>
      </c>
      <c r="B82" s="538">
        <v>103338</v>
      </c>
      <c r="C82" s="266" t="s">
        <v>30119</v>
      </c>
      <c r="D82" s="273" t="s">
        <v>16</v>
      </c>
      <c r="E82" s="274">
        <v>126.55</v>
      </c>
    </row>
    <row r="83" spans="1:5">
      <c r="A83" s="272" t="s">
        <v>22083</v>
      </c>
      <c r="B83" s="538">
        <v>103339</v>
      </c>
      <c r="C83" s="266" t="s">
        <v>30120</v>
      </c>
      <c r="D83" s="273" t="s">
        <v>16</v>
      </c>
      <c r="E83" s="274">
        <v>128.29</v>
      </c>
    </row>
    <row r="84" spans="1:5">
      <c r="A84" s="272" t="s">
        <v>22083</v>
      </c>
      <c r="B84" s="538">
        <v>103340</v>
      </c>
      <c r="C84" s="266" t="s">
        <v>30121</v>
      </c>
      <c r="D84" s="273" t="s">
        <v>16</v>
      </c>
      <c r="E84" s="274">
        <v>152.26</v>
      </c>
    </row>
    <row r="85" spans="1:5">
      <c r="A85" s="272" t="s">
        <v>22083</v>
      </c>
      <c r="B85" s="538">
        <v>103341</v>
      </c>
      <c r="C85" s="266" t="s">
        <v>30122</v>
      </c>
      <c r="D85" s="273" t="s">
        <v>16</v>
      </c>
      <c r="E85" s="274">
        <v>154.44999999999999</v>
      </c>
    </row>
    <row r="86" spans="1:5">
      <c r="A86" s="272" t="s">
        <v>22083</v>
      </c>
      <c r="B86" s="538">
        <v>103336</v>
      </c>
      <c r="C86" s="266" t="s">
        <v>30123</v>
      </c>
      <c r="D86" s="273" t="s">
        <v>16</v>
      </c>
      <c r="E86" s="274">
        <v>95.99</v>
      </c>
    </row>
    <row r="87" spans="1:5">
      <c r="A87" s="272" t="s">
        <v>22083</v>
      </c>
      <c r="B87" s="538">
        <v>103337</v>
      </c>
      <c r="C87" s="266" t="s">
        <v>30124</v>
      </c>
      <c r="D87" s="273" t="s">
        <v>16</v>
      </c>
      <c r="E87" s="274">
        <v>97.48</v>
      </c>
    </row>
    <row r="88" spans="1:5">
      <c r="A88" s="272" t="s">
        <v>22083</v>
      </c>
      <c r="B88" s="538">
        <v>103342</v>
      </c>
      <c r="C88" s="266" t="s">
        <v>30125</v>
      </c>
      <c r="D88" s="273" t="s">
        <v>16</v>
      </c>
      <c r="E88" s="274">
        <v>128.09</v>
      </c>
    </row>
    <row r="89" spans="1:5">
      <c r="A89" s="272" t="s">
        <v>22083</v>
      </c>
      <c r="B89" s="538">
        <v>103343</v>
      </c>
      <c r="C89" s="266" t="s">
        <v>30126</v>
      </c>
      <c r="D89" s="273" t="s">
        <v>16</v>
      </c>
      <c r="E89" s="274">
        <v>130.02000000000001</v>
      </c>
    </row>
    <row r="90" spans="1:5">
      <c r="A90" s="272" t="s">
        <v>22083</v>
      </c>
      <c r="B90" s="538">
        <v>103318</v>
      </c>
      <c r="C90" s="266" t="s">
        <v>30127</v>
      </c>
      <c r="D90" s="273" t="s">
        <v>16</v>
      </c>
      <c r="E90" s="274">
        <v>109.93</v>
      </c>
    </row>
    <row r="91" spans="1:5">
      <c r="A91" s="272" t="s">
        <v>22083</v>
      </c>
      <c r="B91" s="538">
        <v>103319</v>
      </c>
      <c r="C91" s="266" t="s">
        <v>11102</v>
      </c>
      <c r="D91" s="273" t="s">
        <v>16</v>
      </c>
      <c r="E91" s="274">
        <v>111.67</v>
      </c>
    </row>
    <row r="92" spans="1:5">
      <c r="A92" s="272" t="s">
        <v>22083</v>
      </c>
      <c r="B92" s="538">
        <v>103320</v>
      </c>
      <c r="C92" s="266" t="s">
        <v>11103</v>
      </c>
      <c r="D92" s="273" t="s">
        <v>16</v>
      </c>
      <c r="E92" s="274">
        <v>131.52000000000001</v>
      </c>
    </row>
    <row r="93" spans="1:5">
      <c r="A93" s="272" t="s">
        <v>22083</v>
      </c>
      <c r="B93" s="538">
        <v>103321</v>
      </c>
      <c r="C93" s="266" t="s">
        <v>11104</v>
      </c>
      <c r="D93" s="273" t="s">
        <v>16</v>
      </c>
      <c r="E93" s="274">
        <v>133.71</v>
      </c>
    </row>
    <row r="94" spans="1:5">
      <c r="A94" s="272" t="s">
        <v>22083</v>
      </c>
      <c r="B94" s="538">
        <v>103316</v>
      </c>
      <c r="C94" s="266" t="s">
        <v>11100</v>
      </c>
      <c r="D94" s="273" t="s">
        <v>16</v>
      </c>
      <c r="E94" s="274">
        <v>84.48</v>
      </c>
    </row>
    <row r="95" spans="1:5">
      <c r="A95" s="272" t="s">
        <v>22083</v>
      </c>
      <c r="B95" s="538">
        <v>103317</v>
      </c>
      <c r="C95" s="266" t="s">
        <v>11101</v>
      </c>
      <c r="D95" s="273" t="s">
        <v>16</v>
      </c>
      <c r="E95" s="274">
        <v>85.97</v>
      </c>
    </row>
    <row r="96" spans="1:5">
      <c r="A96" s="272" t="s">
        <v>22108</v>
      </c>
      <c r="B96" s="538">
        <v>101166</v>
      </c>
      <c r="C96" s="266" t="s">
        <v>9735</v>
      </c>
      <c r="D96" s="273" t="s">
        <v>18</v>
      </c>
      <c r="E96" s="274">
        <v>727.04</v>
      </c>
    </row>
    <row r="97" spans="1:5">
      <c r="A97" s="272" t="s">
        <v>22108</v>
      </c>
      <c r="B97" s="538">
        <v>101165</v>
      </c>
      <c r="C97" s="266" t="s">
        <v>9734</v>
      </c>
      <c r="D97" s="273" t="s">
        <v>18</v>
      </c>
      <c r="E97" s="274">
        <v>1096.6600000000001</v>
      </c>
    </row>
    <row r="98" spans="1:5">
      <c r="A98" s="272" t="s">
        <v>22108</v>
      </c>
      <c r="B98" s="538">
        <v>101163</v>
      </c>
      <c r="C98" s="266" t="s">
        <v>11114</v>
      </c>
      <c r="D98" s="273" t="s">
        <v>16</v>
      </c>
      <c r="E98" s="274">
        <v>719.41</v>
      </c>
    </row>
    <row r="99" spans="1:5">
      <c r="A99" s="272" t="s">
        <v>22108</v>
      </c>
      <c r="B99" s="538">
        <v>101164</v>
      </c>
      <c r="C99" s="266" t="s">
        <v>11115</v>
      </c>
      <c r="D99" s="273" t="s">
        <v>16</v>
      </c>
      <c r="E99" s="274">
        <v>729.59</v>
      </c>
    </row>
    <row r="100" spans="1:5">
      <c r="A100" s="272" t="s">
        <v>22108</v>
      </c>
      <c r="B100" s="538">
        <v>101162</v>
      </c>
      <c r="C100" s="266" t="s">
        <v>11099</v>
      </c>
      <c r="D100" s="273" t="s">
        <v>16</v>
      </c>
      <c r="E100" s="274">
        <v>173.49</v>
      </c>
    </row>
    <row r="101" spans="1:5">
      <c r="A101" s="272" t="s">
        <v>22108</v>
      </c>
      <c r="B101" s="538">
        <v>101161</v>
      </c>
      <c r="C101" s="266" t="s">
        <v>11113</v>
      </c>
      <c r="D101" s="273" t="s">
        <v>16</v>
      </c>
      <c r="E101" s="274">
        <v>251.78</v>
      </c>
    </row>
    <row r="102" spans="1:5">
      <c r="A102" s="272" t="s">
        <v>22108</v>
      </c>
      <c r="B102" s="538">
        <v>101160</v>
      </c>
      <c r="C102" s="266" t="s">
        <v>30128</v>
      </c>
      <c r="D102" s="273" t="s">
        <v>16</v>
      </c>
      <c r="E102" s="274">
        <v>0</v>
      </c>
    </row>
    <row r="103" spans="1:5">
      <c r="A103" s="272" t="s">
        <v>22108</v>
      </c>
      <c r="B103" s="538">
        <v>101159</v>
      </c>
      <c r="C103" s="266" t="s">
        <v>11070</v>
      </c>
      <c r="D103" s="273" t="s">
        <v>16</v>
      </c>
      <c r="E103" s="274">
        <v>151.44</v>
      </c>
    </row>
    <row r="104" spans="1:5">
      <c r="A104" s="272" t="s">
        <v>22108</v>
      </c>
      <c r="B104" s="538">
        <v>101154</v>
      </c>
      <c r="C104" s="266" t="s">
        <v>11138</v>
      </c>
      <c r="D104" s="273" t="s">
        <v>16</v>
      </c>
      <c r="E104" s="274">
        <v>152.59</v>
      </c>
    </row>
    <row r="105" spans="1:5">
      <c r="A105" s="272" t="s">
        <v>22108</v>
      </c>
      <c r="B105" s="538">
        <v>101155</v>
      </c>
      <c r="C105" s="266" t="s">
        <v>11139</v>
      </c>
      <c r="D105" s="273" t="s">
        <v>16</v>
      </c>
      <c r="E105" s="274">
        <v>214.86</v>
      </c>
    </row>
    <row r="106" spans="1:5">
      <c r="A106" s="272" t="s">
        <v>22108</v>
      </c>
      <c r="B106" s="538">
        <v>101156</v>
      </c>
      <c r="C106" s="266" t="s">
        <v>11140</v>
      </c>
      <c r="D106" s="273" t="s">
        <v>16</v>
      </c>
      <c r="E106" s="274">
        <v>315.33</v>
      </c>
    </row>
    <row r="107" spans="1:5">
      <c r="A107" s="272" t="s">
        <v>22108</v>
      </c>
      <c r="B107" s="538">
        <v>101158</v>
      </c>
      <c r="C107" s="266" t="s">
        <v>11098</v>
      </c>
      <c r="D107" s="273" t="s">
        <v>16</v>
      </c>
      <c r="E107" s="274">
        <v>84.88</v>
      </c>
    </row>
    <row r="108" spans="1:5">
      <c r="A108" s="272" t="s">
        <v>22108</v>
      </c>
      <c r="B108" s="538">
        <v>101157</v>
      </c>
      <c r="C108" s="266" t="s">
        <v>11097</v>
      </c>
      <c r="D108" s="273" t="s">
        <v>16</v>
      </c>
      <c r="E108" s="274">
        <v>65.540000000000006</v>
      </c>
    </row>
    <row r="109" spans="1:5">
      <c r="A109" s="272" t="s">
        <v>22109</v>
      </c>
      <c r="B109" s="538">
        <v>87382</v>
      </c>
      <c r="C109" s="266" t="s">
        <v>11643</v>
      </c>
      <c r="D109" s="273" t="s">
        <v>18</v>
      </c>
      <c r="E109" s="274">
        <v>1751.38</v>
      </c>
    </row>
    <row r="110" spans="1:5">
      <c r="A110" s="272" t="s">
        <v>22109</v>
      </c>
      <c r="B110" s="538">
        <v>87383</v>
      </c>
      <c r="C110" s="266" t="s">
        <v>11644</v>
      </c>
      <c r="D110" s="273" t="s">
        <v>18</v>
      </c>
      <c r="E110" s="274">
        <v>1736.28</v>
      </c>
    </row>
    <row r="111" spans="1:5">
      <c r="A111" s="272" t="s">
        <v>22109</v>
      </c>
      <c r="B111" s="538">
        <v>87384</v>
      </c>
      <c r="C111" s="266" t="s">
        <v>11645</v>
      </c>
      <c r="D111" s="273" t="s">
        <v>18</v>
      </c>
      <c r="E111" s="274">
        <v>1717.62</v>
      </c>
    </row>
    <row r="112" spans="1:5">
      <c r="A112" s="272" t="s">
        <v>22109</v>
      </c>
      <c r="B112" s="538">
        <v>87398</v>
      </c>
      <c r="C112" s="266" t="s">
        <v>11658</v>
      </c>
      <c r="D112" s="273" t="s">
        <v>18</v>
      </c>
      <c r="E112" s="274">
        <v>2014.57</v>
      </c>
    </row>
    <row r="113" spans="1:5">
      <c r="A113" s="272" t="s">
        <v>22109</v>
      </c>
      <c r="B113" s="538">
        <v>87395</v>
      </c>
      <c r="C113" s="266" t="s">
        <v>11655</v>
      </c>
      <c r="D113" s="273" t="s">
        <v>18</v>
      </c>
      <c r="E113" s="274">
        <v>3383.52</v>
      </c>
    </row>
    <row r="114" spans="1:5">
      <c r="A114" s="272" t="s">
        <v>22109</v>
      </c>
      <c r="B114" s="538">
        <v>87396</v>
      </c>
      <c r="C114" s="266" t="s">
        <v>11656</v>
      </c>
      <c r="D114" s="273" t="s">
        <v>18</v>
      </c>
      <c r="E114" s="274">
        <v>3390.62</v>
      </c>
    </row>
    <row r="115" spans="1:5">
      <c r="A115" s="272" t="s">
        <v>22109</v>
      </c>
      <c r="B115" s="538">
        <v>87397</v>
      </c>
      <c r="C115" s="266" t="s">
        <v>11657</v>
      </c>
      <c r="D115" s="273" t="s">
        <v>18</v>
      </c>
      <c r="E115" s="274">
        <v>3399.4</v>
      </c>
    </row>
    <row r="116" spans="1:5">
      <c r="A116" s="272" t="s">
        <v>22109</v>
      </c>
      <c r="B116" s="538">
        <v>87402</v>
      </c>
      <c r="C116" s="266" t="s">
        <v>11661</v>
      </c>
      <c r="D116" s="273" t="s">
        <v>18</v>
      </c>
      <c r="E116" s="274">
        <v>3715.93</v>
      </c>
    </row>
    <row r="117" spans="1:5">
      <c r="A117" s="272" t="s">
        <v>22109</v>
      </c>
      <c r="B117" s="538">
        <v>87391</v>
      </c>
      <c r="C117" s="266" t="s">
        <v>11652</v>
      </c>
      <c r="D117" s="273" t="s">
        <v>18</v>
      </c>
      <c r="E117" s="274">
        <v>5338.49</v>
      </c>
    </row>
    <row r="118" spans="1:5">
      <c r="A118" s="272" t="s">
        <v>22109</v>
      </c>
      <c r="B118" s="538">
        <v>87393</v>
      </c>
      <c r="C118" s="266" t="s">
        <v>11653</v>
      </c>
      <c r="D118" s="273" t="s">
        <v>18</v>
      </c>
      <c r="E118" s="274">
        <v>5371.85</v>
      </c>
    </row>
    <row r="119" spans="1:5">
      <c r="A119" s="272" t="s">
        <v>22109</v>
      </c>
      <c r="B119" s="538">
        <v>87394</v>
      </c>
      <c r="C119" s="266" t="s">
        <v>11654</v>
      </c>
      <c r="D119" s="273" t="s">
        <v>18</v>
      </c>
      <c r="E119" s="274">
        <v>5405.71</v>
      </c>
    </row>
    <row r="120" spans="1:5">
      <c r="A120" s="272" t="s">
        <v>22109</v>
      </c>
      <c r="B120" s="538">
        <v>87401</v>
      </c>
      <c r="C120" s="266" t="s">
        <v>11660</v>
      </c>
      <c r="D120" s="273" t="s">
        <v>18</v>
      </c>
      <c r="E120" s="274">
        <v>5710.93</v>
      </c>
    </row>
    <row r="121" spans="1:5">
      <c r="A121" s="272" t="s">
        <v>22109</v>
      </c>
      <c r="B121" s="538">
        <v>87407</v>
      </c>
      <c r="C121" s="266" t="s">
        <v>11663</v>
      </c>
      <c r="D121" s="273" t="s">
        <v>18</v>
      </c>
      <c r="E121" s="274">
        <v>1785.81</v>
      </c>
    </row>
    <row r="122" spans="1:5">
      <c r="A122" s="272" t="s">
        <v>22109</v>
      </c>
      <c r="B122" s="538">
        <v>87408</v>
      </c>
      <c r="C122" s="266" t="s">
        <v>22110</v>
      </c>
      <c r="D122" s="273" t="s">
        <v>18</v>
      </c>
      <c r="E122" s="274">
        <v>1761.43</v>
      </c>
    </row>
    <row r="123" spans="1:5">
      <c r="A123" s="272" t="s">
        <v>22109</v>
      </c>
      <c r="B123" s="538">
        <v>87404</v>
      </c>
      <c r="C123" s="266" t="s">
        <v>11662</v>
      </c>
      <c r="D123" s="273" t="s">
        <v>18</v>
      </c>
      <c r="E123" s="274">
        <v>5002.0600000000004</v>
      </c>
    </row>
    <row r="124" spans="1:5">
      <c r="A124" s="272" t="s">
        <v>22109</v>
      </c>
      <c r="B124" s="538">
        <v>87405</v>
      </c>
      <c r="C124" s="266" t="s">
        <v>22111</v>
      </c>
      <c r="D124" s="273" t="s">
        <v>18</v>
      </c>
      <c r="E124" s="274">
        <v>4994.59</v>
      </c>
    </row>
    <row r="125" spans="1:5">
      <c r="A125" s="272" t="s">
        <v>22109</v>
      </c>
      <c r="B125" s="538">
        <v>87388</v>
      </c>
      <c r="C125" s="266" t="s">
        <v>11649</v>
      </c>
      <c r="D125" s="273" t="s">
        <v>18</v>
      </c>
      <c r="E125" s="274">
        <v>4790.88</v>
      </c>
    </row>
    <row r="126" spans="1:5">
      <c r="A126" s="272" t="s">
        <v>22109</v>
      </c>
      <c r="B126" s="538">
        <v>87389</v>
      </c>
      <c r="C126" s="266" t="s">
        <v>11650</v>
      </c>
      <c r="D126" s="273" t="s">
        <v>18</v>
      </c>
      <c r="E126" s="274">
        <v>4796.6899999999996</v>
      </c>
    </row>
    <row r="127" spans="1:5">
      <c r="A127" s="272" t="s">
        <v>22109</v>
      </c>
      <c r="B127" s="538">
        <v>87390</v>
      </c>
      <c r="C127" s="266" t="s">
        <v>11651</v>
      </c>
      <c r="D127" s="273" t="s">
        <v>18</v>
      </c>
      <c r="E127" s="274">
        <v>4809.75</v>
      </c>
    </row>
    <row r="128" spans="1:5">
      <c r="A128" s="272" t="s">
        <v>22109</v>
      </c>
      <c r="B128" s="538">
        <v>87385</v>
      </c>
      <c r="C128" s="266" t="s">
        <v>11646</v>
      </c>
      <c r="D128" s="273" t="s">
        <v>18</v>
      </c>
      <c r="E128" s="274">
        <v>2050.15</v>
      </c>
    </row>
    <row r="129" spans="1:5">
      <c r="A129" s="272" t="s">
        <v>22109</v>
      </c>
      <c r="B129" s="538">
        <v>87386</v>
      </c>
      <c r="C129" s="266" t="s">
        <v>11647</v>
      </c>
      <c r="D129" s="273" t="s">
        <v>18</v>
      </c>
      <c r="E129" s="274">
        <v>2026.4</v>
      </c>
    </row>
    <row r="130" spans="1:5">
      <c r="A130" s="272" t="s">
        <v>22109</v>
      </c>
      <c r="B130" s="538">
        <v>87387</v>
      </c>
      <c r="C130" s="266" t="s">
        <v>11648</v>
      </c>
      <c r="D130" s="273" t="s">
        <v>18</v>
      </c>
      <c r="E130" s="274">
        <v>2008.93</v>
      </c>
    </row>
    <row r="131" spans="1:5">
      <c r="A131" s="272" t="s">
        <v>22109</v>
      </c>
      <c r="B131" s="538">
        <v>87399</v>
      </c>
      <c r="C131" s="266" t="s">
        <v>11659</v>
      </c>
      <c r="D131" s="273" t="s">
        <v>18</v>
      </c>
      <c r="E131" s="274">
        <v>2315.21</v>
      </c>
    </row>
    <row r="132" spans="1:5">
      <c r="A132" s="272" t="s">
        <v>22109</v>
      </c>
      <c r="B132" s="538">
        <v>88627</v>
      </c>
      <c r="C132" s="266" t="s">
        <v>11666</v>
      </c>
      <c r="D132" s="273" t="s">
        <v>18</v>
      </c>
      <c r="E132" s="274">
        <v>678.38</v>
      </c>
    </row>
    <row r="133" spans="1:5">
      <c r="A133" s="272" t="s">
        <v>22109</v>
      </c>
      <c r="B133" s="538">
        <v>100463</v>
      </c>
      <c r="C133" s="266" t="s">
        <v>30129</v>
      </c>
      <c r="D133" s="273" t="s">
        <v>18</v>
      </c>
      <c r="E133" s="274">
        <v>0</v>
      </c>
    </row>
    <row r="134" spans="1:5">
      <c r="A134" s="272" t="s">
        <v>22109</v>
      </c>
      <c r="B134" s="538">
        <v>88626</v>
      </c>
      <c r="C134" s="266" t="s">
        <v>11665</v>
      </c>
      <c r="D134" s="273" t="s">
        <v>18</v>
      </c>
      <c r="E134" s="274">
        <v>548.04</v>
      </c>
    </row>
    <row r="135" spans="1:5">
      <c r="A135" s="272" t="s">
        <v>22109</v>
      </c>
      <c r="B135" s="538">
        <v>100488</v>
      </c>
      <c r="C135" s="266" t="s">
        <v>11688</v>
      </c>
      <c r="D135" s="273" t="s">
        <v>18</v>
      </c>
      <c r="E135" s="274">
        <v>531.16</v>
      </c>
    </row>
    <row r="136" spans="1:5">
      <c r="A136" s="272" t="s">
        <v>22109</v>
      </c>
      <c r="B136" s="538">
        <v>100464</v>
      </c>
      <c r="C136" s="266" t="s">
        <v>30130</v>
      </c>
      <c r="D136" s="273" t="s">
        <v>18</v>
      </c>
      <c r="E136" s="274">
        <v>589.24</v>
      </c>
    </row>
    <row r="137" spans="1:5">
      <c r="A137" s="272" t="s">
        <v>22109</v>
      </c>
      <c r="B137" s="538">
        <v>100465</v>
      </c>
      <c r="C137" s="266" t="s">
        <v>30131</v>
      </c>
      <c r="D137" s="273" t="s">
        <v>18</v>
      </c>
      <c r="E137" s="274">
        <v>532.23</v>
      </c>
    </row>
    <row r="138" spans="1:5">
      <c r="A138" s="272" t="s">
        <v>22109</v>
      </c>
      <c r="B138" s="538">
        <v>100466</v>
      </c>
      <c r="C138" s="266" t="s">
        <v>30132</v>
      </c>
      <c r="D138" s="273" t="s">
        <v>18</v>
      </c>
      <c r="E138" s="274">
        <v>502.63</v>
      </c>
    </row>
    <row r="139" spans="1:5">
      <c r="A139" s="272" t="s">
        <v>22109</v>
      </c>
      <c r="B139" s="538">
        <v>87368</v>
      </c>
      <c r="C139" s="266" t="s">
        <v>11629</v>
      </c>
      <c r="D139" s="273" t="s">
        <v>18</v>
      </c>
      <c r="E139" s="274">
        <v>729.45</v>
      </c>
    </row>
    <row r="140" spans="1:5">
      <c r="A140" s="272" t="s">
        <v>22109</v>
      </c>
      <c r="B140" s="538">
        <v>100450</v>
      </c>
      <c r="C140" s="266" t="s">
        <v>22112</v>
      </c>
      <c r="D140" s="273" t="s">
        <v>18</v>
      </c>
      <c r="E140" s="274">
        <v>0</v>
      </c>
    </row>
    <row r="141" spans="1:5">
      <c r="A141" s="272" t="s">
        <v>22109</v>
      </c>
      <c r="B141" s="538">
        <v>87289</v>
      </c>
      <c r="C141" s="266" t="s">
        <v>11562</v>
      </c>
      <c r="D141" s="273" t="s">
        <v>18</v>
      </c>
      <c r="E141" s="274">
        <v>563.9</v>
      </c>
    </row>
    <row r="142" spans="1:5">
      <c r="A142" s="272" t="s">
        <v>22109</v>
      </c>
      <c r="B142" s="538">
        <v>87290</v>
      </c>
      <c r="C142" s="266" t="s">
        <v>11563</v>
      </c>
      <c r="D142" s="273" t="s">
        <v>18</v>
      </c>
      <c r="E142" s="274">
        <v>545.34</v>
      </c>
    </row>
    <row r="143" spans="1:5">
      <c r="A143" s="272" t="s">
        <v>22109</v>
      </c>
      <c r="B143" s="538">
        <v>87333</v>
      </c>
      <c r="C143" s="266" t="s">
        <v>11594</v>
      </c>
      <c r="D143" s="273" t="s">
        <v>18</v>
      </c>
      <c r="E143" s="274">
        <v>574.35</v>
      </c>
    </row>
    <row r="144" spans="1:5">
      <c r="A144" s="272" t="s">
        <v>22109</v>
      </c>
      <c r="B144" s="538">
        <v>87334</v>
      </c>
      <c r="C144" s="266" t="s">
        <v>11595</v>
      </c>
      <c r="D144" s="273" t="s">
        <v>18</v>
      </c>
      <c r="E144" s="274">
        <v>518.41</v>
      </c>
    </row>
    <row r="145" spans="1:5">
      <c r="A145" s="272" t="s">
        <v>22109</v>
      </c>
      <c r="B145" s="538">
        <v>105515</v>
      </c>
      <c r="C145" s="266" t="s">
        <v>22113</v>
      </c>
      <c r="D145" s="273" t="s">
        <v>18</v>
      </c>
      <c r="E145" s="274">
        <v>837.65</v>
      </c>
    </row>
    <row r="146" spans="1:5">
      <c r="A146" s="272" t="s">
        <v>22109</v>
      </c>
      <c r="B146" s="538">
        <v>87367</v>
      </c>
      <c r="C146" s="266" t="s">
        <v>11628</v>
      </c>
      <c r="D146" s="273" t="s">
        <v>18</v>
      </c>
      <c r="E146" s="274">
        <v>741.36</v>
      </c>
    </row>
    <row r="147" spans="1:5">
      <c r="A147" s="272" t="s">
        <v>22109</v>
      </c>
      <c r="B147" s="538">
        <v>100449</v>
      </c>
      <c r="C147" s="266" t="s">
        <v>22114</v>
      </c>
      <c r="D147" s="273" t="s">
        <v>18</v>
      </c>
      <c r="E147" s="274">
        <v>0</v>
      </c>
    </row>
    <row r="148" spans="1:5">
      <c r="A148" s="272" t="s">
        <v>22109</v>
      </c>
      <c r="B148" s="538">
        <v>87286</v>
      </c>
      <c r="C148" s="266" t="s">
        <v>11560</v>
      </c>
      <c r="D148" s="273" t="s">
        <v>18</v>
      </c>
      <c r="E148" s="274">
        <v>584.22</v>
      </c>
    </row>
    <row r="149" spans="1:5">
      <c r="A149" s="272" t="s">
        <v>22109</v>
      </c>
      <c r="B149" s="538">
        <v>87287</v>
      </c>
      <c r="C149" s="266" t="s">
        <v>11561</v>
      </c>
      <c r="D149" s="273" t="s">
        <v>18</v>
      </c>
      <c r="E149" s="274">
        <v>551.02</v>
      </c>
    </row>
    <row r="150" spans="1:5">
      <c r="A150" s="272" t="s">
        <v>22109</v>
      </c>
      <c r="B150" s="538">
        <v>87331</v>
      </c>
      <c r="C150" s="266" t="s">
        <v>11592</v>
      </c>
      <c r="D150" s="273" t="s">
        <v>18</v>
      </c>
      <c r="E150" s="274">
        <v>617.48</v>
      </c>
    </row>
    <row r="151" spans="1:5">
      <c r="A151" s="272" t="s">
        <v>22109</v>
      </c>
      <c r="B151" s="538">
        <v>87332</v>
      </c>
      <c r="C151" s="266" t="s">
        <v>11593</v>
      </c>
      <c r="D151" s="273" t="s">
        <v>18</v>
      </c>
      <c r="E151" s="274">
        <v>526.33000000000004</v>
      </c>
    </row>
    <row r="152" spans="1:5">
      <c r="A152" s="272" t="s">
        <v>22109</v>
      </c>
      <c r="B152" s="538">
        <v>87369</v>
      </c>
      <c r="C152" s="266" t="s">
        <v>11630</v>
      </c>
      <c r="D152" s="273" t="s">
        <v>18</v>
      </c>
      <c r="E152" s="274">
        <v>744.06</v>
      </c>
    </row>
    <row r="153" spans="1:5">
      <c r="A153" s="272" t="s">
        <v>22109</v>
      </c>
      <c r="B153" s="538">
        <v>100451</v>
      </c>
      <c r="C153" s="266" t="s">
        <v>22115</v>
      </c>
      <c r="D153" s="273" t="s">
        <v>18</v>
      </c>
      <c r="E153" s="274">
        <v>0</v>
      </c>
    </row>
    <row r="154" spans="1:5">
      <c r="A154" s="272" t="s">
        <v>22109</v>
      </c>
      <c r="B154" s="538">
        <v>87292</v>
      </c>
      <c r="C154" s="266" t="s">
        <v>11564</v>
      </c>
      <c r="D154" s="273" t="s">
        <v>18</v>
      </c>
      <c r="E154" s="274">
        <v>573.21</v>
      </c>
    </row>
    <row r="155" spans="1:5">
      <c r="A155" s="272" t="s">
        <v>22109</v>
      </c>
      <c r="B155" s="538">
        <v>87335</v>
      </c>
      <c r="C155" s="266" t="s">
        <v>11596</v>
      </c>
      <c r="D155" s="273" t="s">
        <v>18</v>
      </c>
      <c r="E155" s="274">
        <v>562.84</v>
      </c>
    </row>
    <row r="156" spans="1:5">
      <c r="A156" s="272" t="s">
        <v>22109</v>
      </c>
      <c r="B156" s="538">
        <v>87336</v>
      </c>
      <c r="C156" s="266" t="s">
        <v>11597</v>
      </c>
      <c r="D156" s="273" t="s">
        <v>18</v>
      </c>
      <c r="E156" s="274">
        <v>534.55999999999995</v>
      </c>
    </row>
    <row r="157" spans="1:5">
      <c r="A157" s="272" t="s">
        <v>22109</v>
      </c>
      <c r="B157" s="538">
        <v>87370</v>
      </c>
      <c r="C157" s="266" t="s">
        <v>11631</v>
      </c>
      <c r="D157" s="273" t="s">
        <v>18</v>
      </c>
      <c r="E157" s="274">
        <v>720.96</v>
      </c>
    </row>
    <row r="158" spans="1:5">
      <c r="A158" s="272" t="s">
        <v>22109</v>
      </c>
      <c r="B158" s="538">
        <v>100452</v>
      </c>
      <c r="C158" s="266" t="s">
        <v>22116</v>
      </c>
      <c r="D158" s="273" t="s">
        <v>18</v>
      </c>
      <c r="E158" s="274">
        <v>0</v>
      </c>
    </row>
    <row r="159" spans="1:5">
      <c r="A159" s="272" t="s">
        <v>22109</v>
      </c>
      <c r="B159" s="538">
        <v>88715</v>
      </c>
      <c r="C159" s="266" t="s">
        <v>11670</v>
      </c>
      <c r="D159" s="273" t="s">
        <v>18</v>
      </c>
      <c r="E159" s="274">
        <v>540.35</v>
      </c>
    </row>
    <row r="160" spans="1:5">
      <c r="A160" s="272" t="s">
        <v>22109</v>
      </c>
      <c r="B160" s="538">
        <v>87294</v>
      </c>
      <c r="C160" s="266" t="s">
        <v>11565</v>
      </c>
      <c r="D160" s="273" t="s">
        <v>18</v>
      </c>
      <c r="E160" s="274">
        <v>546.26</v>
      </c>
    </row>
    <row r="161" spans="1:5">
      <c r="A161" s="272" t="s">
        <v>22109</v>
      </c>
      <c r="B161" s="538">
        <v>87337</v>
      </c>
      <c r="C161" s="266" t="s">
        <v>11598</v>
      </c>
      <c r="D161" s="273" t="s">
        <v>18</v>
      </c>
      <c r="E161" s="274">
        <v>555.67999999999995</v>
      </c>
    </row>
    <row r="162" spans="1:5">
      <c r="A162" s="272" t="s">
        <v>22109</v>
      </c>
      <c r="B162" s="538">
        <v>100487</v>
      </c>
      <c r="C162" s="266" t="s">
        <v>11687</v>
      </c>
      <c r="D162" s="273" t="s">
        <v>18</v>
      </c>
      <c r="E162" s="274">
        <v>505.67</v>
      </c>
    </row>
    <row r="163" spans="1:5">
      <c r="A163" s="272" t="s">
        <v>22109</v>
      </c>
      <c r="B163" s="538">
        <v>87380</v>
      </c>
      <c r="C163" s="266" t="s">
        <v>11641</v>
      </c>
      <c r="D163" s="273" t="s">
        <v>18</v>
      </c>
      <c r="E163" s="274">
        <v>3347.03</v>
      </c>
    </row>
    <row r="164" spans="1:5">
      <c r="A164" s="272" t="s">
        <v>22109</v>
      </c>
      <c r="B164" s="538">
        <v>100461</v>
      </c>
      <c r="C164" s="266" t="s">
        <v>22117</v>
      </c>
      <c r="D164" s="273" t="s">
        <v>18</v>
      </c>
      <c r="E164" s="274">
        <v>0</v>
      </c>
    </row>
    <row r="165" spans="1:5">
      <c r="A165" s="272" t="s">
        <v>22109</v>
      </c>
      <c r="B165" s="538">
        <v>87322</v>
      </c>
      <c r="C165" s="266" t="s">
        <v>11584</v>
      </c>
      <c r="D165" s="273" t="s">
        <v>18</v>
      </c>
      <c r="E165" s="274">
        <v>3209.3</v>
      </c>
    </row>
    <row r="166" spans="1:5">
      <c r="A166" s="272" t="s">
        <v>22109</v>
      </c>
      <c r="B166" s="538">
        <v>87323</v>
      </c>
      <c r="C166" s="266" t="s">
        <v>11585</v>
      </c>
      <c r="D166" s="273" t="s">
        <v>18</v>
      </c>
      <c r="E166" s="274">
        <v>3194.73</v>
      </c>
    </row>
    <row r="167" spans="1:5">
      <c r="A167" s="272" t="s">
        <v>22109</v>
      </c>
      <c r="B167" s="538">
        <v>87360</v>
      </c>
      <c r="C167" s="266" t="s">
        <v>11621</v>
      </c>
      <c r="D167" s="273" t="s">
        <v>18</v>
      </c>
      <c r="E167" s="274">
        <v>3204.18</v>
      </c>
    </row>
    <row r="168" spans="1:5">
      <c r="A168" s="272" t="s">
        <v>22109</v>
      </c>
      <c r="B168" s="538">
        <v>87361</v>
      </c>
      <c r="C168" s="266" t="s">
        <v>11622</v>
      </c>
      <c r="D168" s="273" t="s">
        <v>18</v>
      </c>
      <c r="E168" s="274">
        <v>3129.71</v>
      </c>
    </row>
    <row r="169" spans="1:5">
      <c r="A169" s="272" t="s">
        <v>22109</v>
      </c>
      <c r="B169" s="538">
        <v>87362</v>
      </c>
      <c r="C169" s="266" t="s">
        <v>11623</v>
      </c>
      <c r="D169" s="273" t="s">
        <v>18</v>
      </c>
      <c r="E169" s="274">
        <v>3113.2</v>
      </c>
    </row>
    <row r="170" spans="1:5">
      <c r="A170" s="272" t="s">
        <v>22109</v>
      </c>
      <c r="B170" s="538">
        <v>87377</v>
      </c>
      <c r="C170" s="266" t="s">
        <v>11638</v>
      </c>
      <c r="D170" s="273" t="s">
        <v>18</v>
      </c>
      <c r="E170" s="274">
        <v>707.53</v>
      </c>
    </row>
    <row r="171" spans="1:5">
      <c r="A171" s="272" t="s">
        <v>22109</v>
      </c>
      <c r="B171" s="538">
        <v>100458</v>
      </c>
      <c r="C171" s="266" t="s">
        <v>22118</v>
      </c>
      <c r="D171" s="273" t="s">
        <v>18</v>
      </c>
      <c r="E171" s="274">
        <v>0</v>
      </c>
    </row>
    <row r="172" spans="1:5">
      <c r="A172" s="272" t="s">
        <v>22109</v>
      </c>
      <c r="B172" s="538">
        <v>87313</v>
      </c>
      <c r="C172" s="266" t="s">
        <v>11578</v>
      </c>
      <c r="D172" s="273" t="s">
        <v>18</v>
      </c>
      <c r="E172" s="274">
        <v>529.47</v>
      </c>
    </row>
    <row r="173" spans="1:5">
      <c r="A173" s="272" t="s">
        <v>22109</v>
      </c>
      <c r="B173" s="538">
        <v>87314</v>
      </c>
      <c r="C173" s="266" t="s">
        <v>11579</v>
      </c>
      <c r="D173" s="273" t="s">
        <v>18</v>
      </c>
      <c r="E173" s="274">
        <v>513.22</v>
      </c>
    </row>
    <row r="174" spans="1:5">
      <c r="A174" s="272" t="s">
        <v>22109</v>
      </c>
      <c r="B174" s="538">
        <v>87352</v>
      </c>
      <c r="C174" s="266" t="s">
        <v>11613</v>
      </c>
      <c r="D174" s="273" t="s">
        <v>18</v>
      </c>
      <c r="E174" s="274">
        <v>650.49</v>
      </c>
    </row>
    <row r="175" spans="1:5">
      <c r="A175" s="272" t="s">
        <v>22109</v>
      </c>
      <c r="B175" s="538">
        <v>87353</v>
      </c>
      <c r="C175" s="266" t="s">
        <v>11614</v>
      </c>
      <c r="D175" s="273" t="s">
        <v>18</v>
      </c>
      <c r="E175" s="274">
        <v>539.33000000000004</v>
      </c>
    </row>
    <row r="176" spans="1:5">
      <c r="A176" s="272" t="s">
        <v>22109</v>
      </c>
      <c r="B176" s="538">
        <v>87354</v>
      </c>
      <c r="C176" s="266" t="s">
        <v>11615</v>
      </c>
      <c r="D176" s="273" t="s">
        <v>18</v>
      </c>
      <c r="E176" s="274">
        <v>486.7</v>
      </c>
    </row>
    <row r="177" spans="1:5">
      <c r="A177" s="272" t="s">
        <v>22109</v>
      </c>
      <c r="B177" s="538">
        <v>100480</v>
      </c>
      <c r="C177" s="266" t="s">
        <v>11681</v>
      </c>
      <c r="D177" s="273" t="s">
        <v>18</v>
      </c>
      <c r="E177" s="274">
        <v>838.22</v>
      </c>
    </row>
    <row r="178" spans="1:5">
      <c r="A178" s="272" t="s">
        <v>22109</v>
      </c>
      <c r="B178" s="538">
        <v>100476</v>
      </c>
      <c r="C178" s="266" t="s">
        <v>22119</v>
      </c>
      <c r="D178" s="273" t="s">
        <v>18</v>
      </c>
      <c r="E178" s="274">
        <v>0</v>
      </c>
    </row>
    <row r="179" spans="1:5">
      <c r="A179" s="272" t="s">
        <v>22109</v>
      </c>
      <c r="B179" s="538">
        <v>100475</v>
      </c>
      <c r="C179" s="266" t="s">
        <v>11677</v>
      </c>
      <c r="D179" s="273" t="s">
        <v>18</v>
      </c>
      <c r="E179" s="274">
        <v>701.37</v>
      </c>
    </row>
    <row r="180" spans="1:5">
      <c r="A180" s="272" t="s">
        <v>22109</v>
      </c>
      <c r="B180" s="538">
        <v>100491</v>
      </c>
      <c r="C180" s="266" t="s">
        <v>11691</v>
      </c>
      <c r="D180" s="273" t="s">
        <v>18</v>
      </c>
      <c r="E180" s="274">
        <v>696.7</v>
      </c>
    </row>
    <row r="181" spans="1:5">
      <c r="A181" s="272" t="s">
        <v>22109</v>
      </c>
      <c r="B181" s="538">
        <v>100477</v>
      </c>
      <c r="C181" s="266" t="s">
        <v>11678</v>
      </c>
      <c r="D181" s="273" t="s">
        <v>18</v>
      </c>
      <c r="E181" s="274">
        <v>799.06</v>
      </c>
    </row>
    <row r="182" spans="1:5">
      <c r="A182" s="272" t="s">
        <v>22109</v>
      </c>
      <c r="B182" s="538">
        <v>100478</v>
      </c>
      <c r="C182" s="266" t="s">
        <v>11679</v>
      </c>
      <c r="D182" s="273" t="s">
        <v>18</v>
      </c>
      <c r="E182" s="274">
        <v>687.2</v>
      </c>
    </row>
    <row r="183" spans="1:5">
      <c r="A183" s="272" t="s">
        <v>22109</v>
      </c>
      <c r="B183" s="538">
        <v>100479</v>
      </c>
      <c r="C183" s="266" t="s">
        <v>11680</v>
      </c>
      <c r="D183" s="273" t="s">
        <v>18</v>
      </c>
      <c r="E183" s="274">
        <v>661.57</v>
      </c>
    </row>
    <row r="184" spans="1:5">
      <c r="A184" s="272" t="s">
        <v>22109</v>
      </c>
      <c r="B184" s="538">
        <v>87372</v>
      </c>
      <c r="C184" s="266" t="s">
        <v>11633</v>
      </c>
      <c r="D184" s="273" t="s">
        <v>18</v>
      </c>
      <c r="E184" s="274">
        <v>852.13</v>
      </c>
    </row>
    <row r="185" spans="1:5">
      <c r="A185" s="272" t="s">
        <v>22109</v>
      </c>
      <c r="B185" s="538">
        <v>100453</v>
      </c>
      <c r="C185" s="266" t="s">
        <v>22120</v>
      </c>
      <c r="D185" s="273" t="s">
        <v>18</v>
      </c>
      <c r="E185" s="274">
        <v>0</v>
      </c>
    </row>
    <row r="186" spans="1:5">
      <c r="A186" s="272" t="s">
        <v>22109</v>
      </c>
      <c r="B186" s="538">
        <v>87298</v>
      </c>
      <c r="C186" s="266" t="s">
        <v>11568</v>
      </c>
      <c r="D186" s="273" t="s">
        <v>18</v>
      </c>
      <c r="E186" s="274">
        <v>664.04</v>
      </c>
    </row>
    <row r="187" spans="1:5">
      <c r="A187" s="272" t="s">
        <v>22109</v>
      </c>
      <c r="B187" s="538">
        <v>87299</v>
      </c>
      <c r="C187" s="266" t="s">
        <v>11569</v>
      </c>
      <c r="D187" s="273" t="s">
        <v>18</v>
      </c>
      <c r="E187" s="274">
        <v>446.08</v>
      </c>
    </row>
    <row r="188" spans="1:5">
      <c r="A188" s="272" t="s">
        <v>22109</v>
      </c>
      <c r="B188" s="538">
        <v>87339</v>
      </c>
      <c r="C188" s="266" t="s">
        <v>11600</v>
      </c>
      <c r="D188" s="273" t="s">
        <v>18</v>
      </c>
      <c r="E188" s="274">
        <v>848.22</v>
      </c>
    </row>
    <row r="189" spans="1:5">
      <c r="A189" s="272" t="s">
        <v>22109</v>
      </c>
      <c r="B189" s="538">
        <v>87340</v>
      </c>
      <c r="C189" s="266" t="s">
        <v>11601</v>
      </c>
      <c r="D189" s="273" t="s">
        <v>18</v>
      </c>
      <c r="E189" s="274">
        <v>667.05</v>
      </c>
    </row>
    <row r="190" spans="1:5">
      <c r="A190" s="272" t="s">
        <v>22109</v>
      </c>
      <c r="B190" s="538">
        <v>87341</v>
      </c>
      <c r="C190" s="266" t="s">
        <v>11602</v>
      </c>
      <c r="D190" s="273" t="s">
        <v>18</v>
      </c>
      <c r="E190" s="274">
        <v>619.98</v>
      </c>
    </row>
    <row r="191" spans="1:5">
      <c r="A191" s="272" t="s">
        <v>22109</v>
      </c>
      <c r="B191" s="538">
        <v>88629</v>
      </c>
      <c r="C191" s="266" t="s">
        <v>11668</v>
      </c>
      <c r="D191" s="273" t="s">
        <v>18</v>
      </c>
      <c r="E191" s="274">
        <v>688.55</v>
      </c>
    </row>
    <row r="192" spans="1:5">
      <c r="A192" s="272" t="s">
        <v>22109</v>
      </c>
      <c r="B192" s="538">
        <v>100467</v>
      </c>
      <c r="C192" s="266" t="s">
        <v>30133</v>
      </c>
      <c r="D192" s="273" t="s">
        <v>18</v>
      </c>
      <c r="E192" s="274">
        <v>0</v>
      </c>
    </row>
    <row r="193" spans="1:5">
      <c r="A193" s="272" t="s">
        <v>22109</v>
      </c>
      <c r="B193" s="538">
        <v>88628</v>
      </c>
      <c r="C193" s="266" t="s">
        <v>11667</v>
      </c>
      <c r="D193" s="273" t="s">
        <v>18</v>
      </c>
      <c r="E193" s="274">
        <v>549.75</v>
      </c>
    </row>
    <row r="194" spans="1:5">
      <c r="A194" s="272" t="s">
        <v>22109</v>
      </c>
      <c r="B194" s="538">
        <v>100489</v>
      </c>
      <c r="C194" s="266" t="s">
        <v>11689</v>
      </c>
      <c r="D194" s="273" t="s">
        <v>18</v>
      </c>
      <c r="E194" s="274">
        <v>543.84</v>
      </c>
    </row>
    <row r="195" spans="1:5">
      <c r="A195" s="272" t="s">
        <v>22109</v>
      </c>
      <c r="B195" s="538">
        <v>100468</v>
      </c>
      <c r="C195" s="266" t="s">
        <v>11671</v>
      </c>
      <c r="D195" s="273" t="s">
        <v>18</v>
      </c>
      <c r="E195" s="274">
        <v>701.82</v>
      </c>
    </row>
    <row r="196" spans="1:5">
      <c r="A196" s="272" t="s">
        <v>22109</v>
      </c>
      <c r="B196" s="538">
        <v>100469</v>
      </c>
      <c r="C196" s="266" t="s">
        <v>11672</v>
      </c>
      <c r="D196" s="273" t="s">
        <v>18</v>
      </c>
      <c r="E196" s="274">
        <v>539.05999999999995</v>
      </c>
    </row>
    <row r="197" spans="1:5">
      <c r="A197" s="272" t="s">
        <v>22109</v>
      </c>
      <c r="B197" s="538">
        <v>100470</v>
      </c>
      <c r="C197" s="266" t="s">
        <v>11673</v>
      </c>
      <c r="D197" s="273" t="s">
        <v>18</v>
      </c>
      <c r="E197" s="274">
        <v>490.98</v>
      </c>
    </row>
    <row r="198" spans="1:5">
      <c r="A198" s="272" t="s">
        <v>22109</v>
      </c>
      <c r="B198" s="538">
        <v>87371</v>
      </c>
      <c r="C198" s="266" t="s">
        <v>11632</v>
      </c>
      <c r="D198" s="273" t="s">
        <v>18</v>
      </c>
      <c r="E198" s="274">
        <v>707.89</v>
      </c>
    </row>
    <row r="199" spans="1:5">
      <c r="A199" s="272" t="s">
        <v>22109</v>
      </c>
      <c r="B199" s="538">
        <v>87295</v>
      </c>
      <c r="C199" s="266" t="s">
        <v>11566</v>
      </c>
      <c r="D199" s="273" t="s">
        <v>18</v>
      </c>
      <c r="E199" s="274">
        <v>573.88</v>
      </c>
    </row>
    <row r="200" spans="1:5">
      <c r="A200" s="272" t="s">
        <v>22109</v>
      </c>
      <c r="B200" s="538">
        <v>87296</v>
      </c>
      <c r="C200" s="266" t="s">
        <v>11567</v>
      </c>
      <c r="D200" s="273" t="s">
        <v>18</v>
      </c>
      <c r="E200" s="274">
        <v>527.32000000000005</v>
      </c>
    </row>
    <row r="201" spans="1:5">
      <c r="A201" s="272" t="s">
        <v>22109</v>
      </c>
      <c r="B201" s="538">
        <v>87338</v>
      </c>
      <c r="C201" s="266" t="s">
        <v>11599</v>
      </c>
      <c r="D201" s="273" t="s">
        <v>18</v>
      </c>
      <c r="E201" s="274">
        <v>530.69000000000005</v>
      </c>
    </row>
    <row r="202" spans="1:5">
      <c r="A202" s="272" t="s">
        <v>22109</v>
      </c>
      <c r="B202" s="538">
        <v>88630</v>
      </c>
      <c r="C202" s="266" t="s">
        <v>22121</v>
      </c>
      <c r="D202" s="273" t="s">
        <v>18</v>
      </c>
      <c r="E202" s="274">
        <v>472.42</v>
      </c>
    </row>
    <row r="203" spans="1:5">
      <c r="A203" s="272" t="s">
        <v>22109</v>
      </c>
      <c r="B203" s="538">
        <v>87381</v>
      </c>
      <c r="C203" s="266" t="s">
        <v>11642</v>
      </c>
      <c r="D203" s="273" t="s">
        <v>18</v>
      </c>
      <c r="E203" s="274">
        <v>3287.26</v>
      </c>
    </row>
    <row r="204" spans="1:5">
      <c r="A204" s="272" t="s">
        <v>22109</v>
      </c>
      <c r="B204" s="538">
        <v>100462</v>
      </c>
      <c r="C204" s="266" t="s">
        <v>22122</v>
      </c>
      <c r="D204" s="273" t="s">
        <v>18</v>
      </c>
      <c r="E204" s="274">
        <v>0</v>
      </c>
    </row>
    <row r="205" spans="1:5">
      <c r="A205" s="272" t="s">
        <v>22109</v>
      </c>
      <c r="B205" s="538">
        <v>87325</v>
      </c>
      <c r="C205" s="266" t="s">
        <v>11586</v>
      </c>
      <c r="D205" s="273" t="s">
        <v>18</v>
      </c>
      <c r="E205" s="274">
        <v>3137.82</v>
      </c>
    </row>
    <row r="206" spans="1:5">
      <c r="A206" s="272" t="s">
        <v>22109</v>
      </c>
      <c r="B206" s="538">
        <v>87326</v>
      </c>
      <c r="C206" s="266" t="s">
        <v>11587</v>
      </c>
      <c r="D206" s="273" t="s">
        <v>18</v>
      </c>
      <c r="E206" s="274">
        <v>3127.45</v>
      </c>
    </row>
    <row r="207" spans="1:5">
      <c r="A207" s="272" t="s">
        <v>22109</v>
      </c>
      <c r="B207" s="538">
        <v>87363</v>
      </c>
      <c r="C207" s="266" t="s">
        <v>11624</v>
      </c>
      <c r="D207" s="273" t="s">
        <v>18</v>
      </c>
      <c r="E207" s="274">
        <v>3128.71</v>
      </c>
    </row>
    <row r="208" spans="1:5">
      <c r="A208" s="272" t="s">
        <v>22109</v>
      </c>
      <c r="B208" s="538">
        <v>87364</v>
      </c>
      <c r="C208" s="266" t="s">
        <v>11625</v>
      </c>
      <c r="D208" s="273" t="s">
        <v>18</v>
      </c>
      <c r="E208" s="274">
        <v>3067.82</v>
      </c>
    </row>
    <row r="209" spans="1:5">
      <c r="A209" s="272" t="s">
        <v>22109</v>
      </c>
      <c r="B209" s="538">
        <v>87378</v>
      </c>
      <c r="C209" s="266" t="s">
        <v>11639</v>
      </c>
      <c r="D209" s="273" t="s">
        <v>18</v>
      </c>
      <c r="E209" s="274">
        <v>645.91999999999996</v>
      </c>
    </row>
    <row r="210" spans="1:5">
      <c r="A210" s="272" t="s">
        <v>22109</v>
      </c>
      <c r="B210" s="538">
        <v>100459</v>
      </c>
      <c r="C210" s="266" t="s">
        <v>22123</v>
      </c>
      <c r="D210" s="273" t="s">
        <v>18</v>
      </c>
      <c r="E210" s="274">
        <v>0</v>
      </c>
    </row>
    <row r="211" spans="1:5">
      <c r="A211" s="272" t="s">
        <v>22109</v>
      </c>
      <c r="B211" s="538">
        <v>87316</v>
      </c>
      <c r="C211" s="266" t="s">
        <v>11580</v>
      </c>
      <c r="D211" s="273" t="s">
        <v>18</v>
      </c>
      <c r="E211" s="274">
        <v>488.45</v>
      </c>
    </row>
    <row r="212" spans="1:5">
      <c r="A212" s="272" t="s">
        <v>22109</v>
      </c>
      <c r="B212" s="538">
        <v>87317</v>
      </c>
      <c r="C212" s="266" t="s">
        <v>11581</v>
      </c>
      <c r="D212" s="273" t="s">
        <v>18</v>
      </c>
      <c r="E212" s="274">
        <v>461.84</v>
      </c>
    </row>
    <row r="213" spans="1:5">
      <c r="A213" s="272" t="s">
        <v>22109</v>
      </c>
      <c r="B213" s="538">
        <v>87355</v>
      </c>
      <c r="C213" s="266" t="s">
        <v>11616</v>
      </c>
      <c r="D213" s="273" t="s">
        <v>18</v>
      </c>
      <c r="E213" s="274">
        <v>547.20000000000005</v>
      </c>
    </row>
    <row r="214" spans="1:5">
      <c r="A214" s="272" t="s">
        <v>22109</v>
      </c>
      <c r="B214" s="538">
        <v>87356</v>
      </c>
      <c r="C214" s="266" t="s">
        <v>11617</v>
      </c>
      <c r="D214" s="273" t="s">
        <v>18</v>
      </c>
      <c r="E214" s="274">
        <v>471.07</v>
      </c>
    </row>
    <row r="215" spans="1:5">
      <c r="A215" s="272" t="s">
        <v>22109</v>
      </c>
      <c r="B215" s="538">
        <v>87357</v>
      </c>
      <c r="C215" s="266" t="s">
        <v>11618</v>
      </c>
      <c r="D215" s="273" t="s">
        <v>18</v>
      </c>
      <c r="E215" s="274">
        <v>433.03</v>
      </c>
    </row>
    <row r="216" spans="1:5">
      <c r="A216" s="272" t="s">
        <v>22109</v>
      </c>
      <c r="B216" s="538">
        <v>100486</v>
      </c>
      <c r="C216" s="266" t="s">
        <v>11686</v>
      </c>
      <c r="D216" s="273" t="s">
        <v>18</v>
      </c>
      <c r="E216" s="274">
        <v>747.67</v>
      </c>
    </row>
    <row r="217" spans="1:5">
      <c r="A217" s="272" t="s">
        <v>22109</v>
      </c>
      <c r="B217" s="538">
        <v>100482</v>
      </c>
      <c r="C217" s="266" t="s">
        <v>22124</v>
      </c>
      <c r="D217" s="273" t="s">
        <v>18</v>
      </c>
      <c r="E217" s="274">
        <v>0</v>
      </c>
    </row>
    <row r="218" spans="1:5">
      <c r="A218" s="272" t="s">
        <v>22109</v>
      </c>
      <c r="B218" s="538">
        <v>100481</v>
      </c>
      <c r="C218" s="266" t="s">
        <v>11682</v>
      </c>
      <c r="D218" s="273" t="s">
        <v>18</v>
      </c>
      <c r="E218" s="274">
        <v>606.80999999999995</v>
      </c>
    </row>
    <row r="219" spans="1:5">
      <c r="A219" s="272" t="s">
        <v>22109</v>
      </c>
      <c r="B219" s="538">
        <v>100492</v>
      </c>
      <c r="C219" s="266" t="s">
        <v>11692</v>
      </c>
      <c r="D219" s="273" t="s">
        <v>18</v>
      </c>
      <c r="E219" s="274">
        <v>602.57000000000005</v>
      </c>
    </row>
    <row r="220" spans="1:5">
      <c r="A220" s="272" t="s">
        <v>22109</v>
      </c>
      <c r="B220" s="538">
        <v>100483</v>
      </c>
      <c r="C220" s="266" t="s">
        <v>11683</v>
      </c>
      <c r="D220" s="273" t="s">
        <v>18</v>
      </c>
      <c r="E220" s="274">
        <v>679.77</v>
      </c>
    </row>
    <row r="221" spans="1:5">
      <c r="A221" s="272" t="s">
        <v>22109</v>
      </c>
      <c r="B221" s="538">
        <v>100484</v>
      </c>
      <c r="C221" s="266" t="s">
        <v>11684</v>
      </c>
      <c r="D221" s="273" t="s">
        <v>18</v>
      </c>
      <c r="E221" s="274">
        <v>609.34</v>
      </c>
    </row>
    <row r="222" spans="1:5">
      <c r="A222" s="272" t="s">
        <v>22109</v>
      </c>
      <c r="B222" s="538">
        <v>100485</v>
      </c>
      <c r="C222" s="266" t="s">
        <v>11685</v>
      </c>
      <c r="D222" s="273" t="s">
        <v>18</v>
      </c>
      <c r="E222" s="274">
        <v>577.91999999999996</v>
      </c>
    </row>
    <row r="223" spans="1:5">
      <c r="A223" s="272" t="s">
        <v>22109</v>
      </c>
      <c r="B223" s="538">
        <v>87373</v>
      </c>
      <c r="C223" s="266" t="s">
        <v>11634</v>
      </c>
      <c r="D223" s="273" t="s">
        <v>18</v>
      </c>
      <c r="E223" s="274">
        <v>766.49</v>
      </c>
    </row>
    <row r="224" spans="1:5">
      <c r="A224" s="272" t="s">
        <v>22109</v>
      </c>
      <c r="B224" s="538">
        <v>100454</v>
      </c>
      <c r="C224" s="266" t="s">
        <v>22125</v>
      </c>
      <c r="D224" s="273" t="s">
        <v>18</v>
      </c>
      <c r="E224" s="274">
        <v>0</v>
      </c>
    </row>
    <row r="225" spans="1:5">
      <c r="A225" s="272" t="s">
        <v>22109</v>
      </c>
      <c r="B225" s="538">
        <v>87301</v>
      </c>
      <c r="C225" s="266" t="s">
        <v>11570</v>
      </c>
      <c r="D225" s="273" t="s">
        <v>18</v>
      </c>
      <c r="E225" s="274">
        <v>606.86</v>
      </c>
    </row>
    <row r="226" spans="1:5">
      <c r="A226" s="272" t="s">
        <v>22109</v>
      </c>
      <c r="B226" s="538">
        <v>87302</v>
      </c>
      <c r="C226" s="266" t="s">
        <v>11571</v>
      </c>
      <c r="D226" s="273" t="s">
        <v>18</v>
      </c>
      <c r="E226" s="274">
        <v>588.01</v>
      </c>
    </row>
    <row r="227" spans="1:5">
      <c r="A227" s="272" t="s">
        <v>22109</v>
      </c>
      <c r="B227" s="538">
        <v>87342</v>
      </c>
      <c r="C227" s="266" t="s">
        <v>11603</v>
      </c>
      <c r="D227" s="273" t="s">
        <v>18</v>
      </c>
      <c r="E227" s="274">
        <v>715.14</v>
      </c>
    </row>
    <row r="228" spans="1:5">
      <c r="A228" s="272" t="s">
        <v>22109</v>
      </c>
      <c r="B228" s="538">
        <v>87343</v>
      </c>
      <c r="C228" s="266" t="s">
        <v>11604</v>
      </c>
      <c r="D228" s="273" t="s">
        <v>18</v>
      </c>
      <c r="E228" s="274">
        <v>612.44000000000005</v>
      </c>
    </row>
    <row r="229" spans="1:5">
      <c r="A229" s="272" t="s">
        <v>22109</v>
      </c>
      <c r="B229" s="538">
        <v>87344</v>
      </c>
      <c r="C229" s="266" t="s">
        <v>11605</v>
      </c>
      <c r="D229" s="273" t="s">
        <v>18</v>
      </c>
      <c r="E229" s="274">
        <v>553.36</v>
      </c>
    </row>
    <row r="230" spans="1:5">
      <c r="A230" s="272" t="s">
        <v>22109</v>
      </c>
      <c r="B230" s="538">
        <v>88631</v>
      </c>
      <c r="C230" s="266" t="s">
        <v>11669</v>
      </c>
      <c r="D230" s="273" t="s">
        <v>18</v>
      </c>
      <c r="E230" s="274">
        <v>622.27</v>
      </c>
    </row>
    <row r="231" spans="1:5">
      <c r="A231" s="272" t="s">
        <v>22109</v>
      </c>
      <c r="B231" s="538">
        <v>100471</v>
      </c>
      <c r="C231" s="266" t="s">
        <v>22126</v>
      </c>
      <c r="D231" s="273" t="s">
        <v>18</v>
      </c>
      <c r="E231" s="274">
        <v>0</v>
      </c>
    </row>
    <row r="232" spans="1:5">
      <c r="A232" s="272" t="s">
        <v>22109</v>
      </c>
      <c r="B232" s="538">
        <v>100490</v>
      </c>
      <c r="C232" s="266" t="s">
        <v>11690</v>
      </c>
      <c r="D232" s="273" t="s">
        <v>18</v>
      </c>
      <c r="E232" s="274">
        <v>480.6</v>
      </c>
    </row>
    <row r="233" spans="1:5">
      <c r="A233" s="272" t="s">
        <v>22109</v>
      </c>
      <c r="B233" s="538">
        <v>100472</v>
      </c>
      <c r="C233" s="266" t="s">
        <v>11674</v>
      </c>
      <c r="D233" s="273" t="s">
        <v>18</v>
      </c>
      <c r="E233" s="274">
        <v>562.53</v>
      </c>
    </row>
    <row r="234" spans="1:5">
      <c r="A234" s="272" t="s">
        <v>22109</v>
      </c>
      <c r="B234" s="538">
        <v>100473</v>
      </c>
      <c r="C234" s="266" t="s">
        <v>11675</v>
      </c>
      <c r="D234" s="273" t="s">
        <v>18</v>
      </c>
      <c r="E234" s="274">
        <v>491.08</v>
      </c>
    </row>
    <row r="235" spans="1:5">
      <c r="A235" s="272" t="s">
        <v>22109</v>
      </c>
      <c r="B235" s="538">
        <v>100474</v>
      </c>
      <c r="C235" s="266" t="s">
        <v>11676</v>
      </c>
      <c r="D235" s="273" t="s">
        <v>18</v>
      </c>
      <c r="E235" s="274">
        <v>457.74</v>
      </c>
    </row>
    <row r="236" spans="1:5">
      <c r="A236" s="272" t="s">
        <v>22109</v>
      </c>
      <c r="B236" s="538">
        <v>87379</v>
      </c>
      <c r="C236" s="266" t="s">
        <v>11640</v>
      </c>
      <c r="D236" s="273" t="s">
        <v>18</v>
      </c>
      <c r="E236" s="274">
        <v>3258.83</v>
      </c>
    </row>
    <row r="237" spans="1:5">
      <c r="A237" s="272" t="s">
        <v>22109</v>
      </c>
      <c r="B237" s="538">
        <v>100460</v>
      </c>
      <c r="C237" s="266" t="s">
        <v>22127</v>
      </c>
      <c r="D237" s="273" t="s">
        <v>18</v>
      </c>
      <c r="E237" s="274">
        <v>0</v>
      </c>
    </row>
    <row r="238" spans="1:5">
      <c r="A238" s="272" t="s">
        <v>22109</v>
      </c>
      <c r="B238" s="538">
        <v>87319</v>
      </c>
      <c r="C238" s="266" t="s">
        <v>11582</v>
      </c>
      <c r="D238" s="273" t="s">
        <v>18</v>
      </c>
      <c r="E238" s="274">
        <v>3107.18</v>
      </c>
    </row>
    <row r="239" spans="1:5">
      <c r="A239" s="272" t="s">
        <v>22109</v>
      </c>
      <c r="B239" s="538">
        <v>87320</v>
      </c>
      <c r="C239" s="266" t="s">
        <v>11583</v>
      </c>
      <c r="D239" s="273" t="s">
        <v>18</v>
      </c>
      <c r="E239" s="274">
        <v>3103.22</v>
      </c>
    </row>
    <row r="240" spans="1:5">
      <c r="A240" s="272" t="s">
        <v>22109</v>
      </c>
      <c r="B240" s="538">
        <v>87358</v>
      </c>
      <c r="C240" s="266" t="s">
        <v>11619</v>
      </c>
      <c r="D240" s="273" t="s">
        <v>18</v>
      </c>
      <c r="E240" s="274">
        <v>3088.26</v>
      </c>
    </row>
    <row r="241" spans="1:5">
      <c r="A241" s="272" t="s">
        <v>22109</v>
      </c>
      <c r="B241" s="538">
        <v>87359</v>
      </c>
      <c r="C241" s="266" t="s">
        <v>11620</v>
      </c>
      <c r="D241" s="273" t="s">
        <v>18</v>
      </c>
      <c r="E241" s="274">
        <v>3038.89</v>
      </c>
    </row>
    <row r="242" spans="1:5">
      <c r="A242" s="272" t="s">
        <v>22109</v>
      </c>
      <c r="B242" s="538">
        <v>87376</v>
      </c>
      <c r="C242" s="266" t="s">
        <v>11637</v>
      </c>
      <c r="D242" s="273" t="s">
        <v>18</v>
      </c>
      <c r="E242" s="274">
        <v>615.88</v>
      </c>
    </row>
    <row r="243" spans="1:5">
      <c r="A243" s="272" t="s">
        <v>22109</v>
      </c>
      <c r="B243" s="538">
        <v>100457</v>
      </c>
      <c r="C243" s="266" t="s">
        <v>22128</v>
      </c>
      <c r="D243" s="273" t="s">
        <v>18</v>
      </c>
      <c r="E243" s="274">
        <v>0</v>
      </c>
    </row>
    <row r="244" spans="1:5">
      <c r="A244" s="272" t="s">
        <v>22109</v>
      </c>
      <c r="B244" s="538">
        <v>87310</v>
      </c>
      <c r="C244" s="266" t="s">
        <v>11576</v>
      </c>
      <c r="D244" s="273" t="s">
        <v>18</v>
      </c>
      <c r="E244" s="274">
        <v>443.98</v>
      </c>
    </row>
    <row r="245" spans="1:5">
      <c r="A245" s="272" t="s">
        <v>22109</v>
      </c>
      <c r="B245" s="538">
        <v>87311</v>
      </c>
      <c r="C245" s="266" t="s">
        <v>11577</v>
      </c>
      <c r="D245" s="273" t="s">
        <v>18</v>
      </c>
      <c r="E245" s="274">
        <v>426.06</v>
      </c>
    </row>
    <row r="246" spans="1:5">
      <c r="A246" s="272" t="s">
        <v>22109</v>
      </c>
      <c r="B246" s="538">
        <v>87350</v>
      </c>
      <c r="C246" s="266" t="s">
        <v>11611</v>
      </c>
      <c r="D246" s="273" t="s">
        <v>18</v>
      </c>
      <c r="E246" s="274">
        <v>512.11</v>
      </c>
    </row>
    <row r="247" spans="1:5">
      <c r="A247" s="272" t="s">
        <v>22109</v>
      </c>
      <c r="B247" s="538">
        <v>87351</v>
      </c>
      <c r="C247" s="266" t="s">
        <v>11612</v>
      </c>
      <c r="D247" s="273" t="s">
        <v>18</v>
      </c>
      <c r="E247" s="274">
        <v>406.94</v>
      </c>
    </row>
    <row r="248" spans="1:5">
      <c r="A248" s="272" t="s">
        <v>22109</v>
      </c>
      <c r="B248" s="538">
        <v>87374</v>
      </c>
      <c r="C248" s="266" t="s">
        <v>11635</v>
      </c>
      <c r="D248" s="273" t="s">
        <v>18</v>
      </c>
      <c r="E248" s="274">
        <v>722.8</v>
      </c>
    </row>
    <row r="249" spans="1:5">
      <c r="A249" s="272" t="s">
        <v>22109</v>
      </c>
      <c r="B249" s="538">
        <v>100455</v>
      </c>
      <c r="C249" s="266" t="s">
        <v>22129</v>
      </c>
      <c r="D249" s="273" t="s">
        <v>18</v>
      </c>
      <c r="E249" s="274">
        <v>0</v>
      </c>
    </row>
    <row r="250" spans="1:5">
      <c r="A250" s="272" t="s">
        <v>22109</v>
      </c>
      <c r="B250" s="538">
        <v>87304</v>
      </c>
      <c r="C250" s="266" t="s">
        <v>11572</v>
      </c>
      <c r="D250" s="273" t="s">
        <v>18</v>
      </c>
      <c r="E250" s="274">
        <v>547.63</v>
      </c>
    </row>
    <row r="251" spans="1:5">
      <c r="A251" s="272" t="s">
        <v>22109</v>
      </c>
      <c r="B251" s="538">
        <v>87305</v>
      </c>
      <c r="C251" s="266" t="s">
        <v>11573</v>
      </c>
      <c r="D251" s="273" t="s">
        <v>18</v>
      </c>
      <c r="E251" s="274">
        <v>546.72</v>
      </c>
    </row>
    <row r="252" spans="1:5">
      <c r="A252" s="272" t="s">
        <v>22109</v>
      </c>
      <c r="B252" s="538">
        <v>87345</v>
      </c>
      <c r="C252" s="266" t="s">
        <v>11606</v>
      </c>
      <c r="D252" s="273" t="s">
        <v>18</v>
      </c>
      <c r="E252" s="274">
        <v>639.88</v>
      </c>
    </row>
    <row r="253" spans="1:5">
      <c r="A253" s="272" t="s">
        <v>22109</v>
      </c>
      <c r="B253" s="538">
        <v>87346</v>
      </c>
      <c r="C253" s="266" t="s">
        <v>11607</v>
      </c>
      <c r="D253" s="273" t="s">
        <v>18</v>
      </c>
      <c r="E253" s="274">
        <v>554.76</v>
      </c>
    </row>
    <row r="254" spans="1:5">
      <c r="A254" s="272" t="s">
        <v>22109</v>
      </c>
      <c r="B254" s="538">
        <v>87347</v>
      </c>
      <c r="C254" s="266" t="s">
        <v>11608</v>
      </c>
      <c r="D254" s="273" t="s">
        <v>18</v>
      </c>
      <c r="E254" s="274">
        <v>507.89</v>
      </c>
    </row>
    <row r="255" spans="1:5">
      <c r="A255" s="272" t="s">
        <v>22109</v>
      </c>
      <c r="B255" s="538">
        <v>87366</v>
      </c>
      <c r="C255" s="266" t="s">
        <v>11627</v>
      </c>
      <c r="D255" s="273" t="s">
        <v>18</v>
      </c>
      <c r="E255" s="274">
        <v>639.71</v>
      </c>
    </row>
    <row r="256" spans="1:5">
      <c r="A256" s="272" t="s">
        <v>22109</v>
      </c>
      <c r="B256" s="538">
        <v>100448</v>
      </c>
      <c r="C256" s="266" t="s">
        <v>22130</v>
      </c>
      <c r="D256" s="273" t="s">
        <v>18</v>
      </c>
      <c r="E256" s="274">
        <v>0</v>
      </c>
    </row>
    <row r="257" spans="1:5">
      <c r="A257" s="272" t="s">
        <v>22109</v>
      </c>
      <c r="B257" s="538">
        <v>87283</v>
      </c>
      <c r="C257" s="266" t="s">
        <v>11558</v>
      </c>
      <c r="D257" s="273" t="s">
        <v>18</v>
      </c>
      <c r="E257" s="274">
        <v>460.44</v>
      </c>
    </row>
    <row r="258" spans="1:5">
      <c r="A258" s="272" t="s">
        <v>22109</v>
      </c>
      <c r="B258" s="538">
        <v>87284</v>
      </c>
      <c r="C258" s="266" t="s">
        <v>11559</v>
      </c>
      <c r="D258" s="273" t="s">
        <v>18</v>
      </c>
      <c r="E258" s="274">
        <v>445.61</v>
      </c>
    </row>
    <row r="259" spans="1:5">
      <c r="A259" s="272" t="s">
        <v>22109</v>
      </c>
      <c r="B259" s="538">
        <v>87329</v>
      </c>
      <c r="C259" s="266" t="s">
        <v>11590</v>
      </c>
      <c r="D259" s="273" t="s">
        <v>18</v>
      </c>
      <c r="E259" s="274">
        <v>522.91</v>
      </c>
    </row>
    <row r="260" spans="1:5">
      <c r="A260" s="272" t="s">
        <v>22109</v>
      </c>
      <c r="B260" s="538">
        <v>87330</v>
      </c>
      <c r="C260" s="266" t="s">
        <v>11591</v>
      </c>
      <c r="D260" s="273" t="s">
        <v>18</v>
      </c>
      <c r="E260" s="274">
        <v>424.53</v>
      </c>
    </row>
    <row r="261" spans="1:5">
      <c r="A261" s="272" t="s">
        <v>22109</v>
      </c>
      <c r="B261" s="538">
        <v>87375</v>
      </c>
      <c r="C261" s="266" t="s">
        <v>11636</v>
      </c>
      <c r="D261" s="273" t="s">
        <v>18</v>
      </c>
      <c r="E261" s="274">
        <v>696.38</v>
      </c>
    </row>
    <row r="262" spans="1:5">
      <c r="A262" s="272" t="s">
        <v>22109</v>
      </c>
      <c r="B262" s="538">
        <v>100456</v>
      </c>
      <c r="C262" s="266" t="s">
        <v>22131</v>
      </c>
      <c r="D262" s="273" t="s">
        <v>18</v>
      </c>
      <c r="E262" s="274">
        <v>0</v>
      </c>
    </row>
    <row r="263" spans="1:5">
      <c r="A263" s="272" t="s">
        <v>22109</v>
      </c>
      <c r="B263" s="538">
        <v>87307</v>
      </c>
      <c r="C263" s="266" t="s">
        <v>11574</v>
      </c>
      <c r="D263" s="273" t="s">
        <v>18</v>
      </c>
      <c r="E263" s="274">
        <v>528.67999999999995</v>
      </c>
    </row>
    <row r="264" spans="1:5">
      <c r="A264" s="272" t="s">
        <v>22109</v>
      </c>
      <c r="B264" s="538">
        <v>87308</v>
      </c>
      <c r="C264" s="266" t="s">
        <v>11575</v>
      </c>
      <c r="D264" s="273" t="s">
        <v>18</v>
      </c>
      <c r="E264" s="274">
        <v>510.79</v>
      </c>
    </row>
    <row r="265" spans="1:5">
      <c r="A265" s="272" t="s">
        <v>22109</v>
      </c>
      <c r="B265" s="538">
        <v>87348</v>
      </c>
      <c r="C265" s="266" t="s">
        <v>11609</v>
      </c>
      <c r="D265" s="273" t="s">
        <v>18</v>
      </c>
      <c r="E265" s="274">
        <v>583</v>
      </c>
    </row>
    <row r="266" spans="1:5">
      <c r="A266" s="272" t="s">
        <v>22109</v>
      </c>
      <c r="B266" s="538">
        <v>87349</v>
      </c>
      <c r="C266" s="266" t="s">
        <v>11610</v>
      </c>
      <c r="D266" s="273" t="s">
        <v>18</v>
      </c>
      <c r="E266" s="274">
        <v>469.38</v>
      </c>
    </row>
    <row r="267" spans="1:5">
      <c r="A267" s="272" t="s">
        <v>22109</v>
      </c>
      <c r="B267" s="538">
        <v>87365</v>
      </c>
      <c r="C267" s="266" t="s">
        <v>11626</v>
      </c>
      <c r="D267" s="273" t="s">
        <v>18</v>
      </c>
      <c r="E267" s="274">
        <v>608.36</v>
      </c>
    </row>
    <row r="268" spans="1:5">
      <c r="A268" s="272" t="s">
        <v>22109</v>
      </c>
      <c r="B268" s="538">
        <v>100447</v>
      </c>
      <c r="C268" s="266" t="s">
        <v>22132</v>
      </c>
      <c r="D268" s="273" t="s">
        <v>18</v>
      </c>
      <c r="E268" s="274">
        <v>0</v>
      </c>
    </row>
    <row r="269" spans="1:5">
      <c r="A269" s="272" t="s">
        <v>22109</v>
      </c>
      <c r="B269" s="538">
        <v>87280</v>
      </c>
      <c r="C269" s="266" t="s">
        <v>11556</v>
      </c>
      <c r="D269" s="273" t="s">
        <v>18</v>
      </c>
      <c r="E269" s="274">
        <v>451.67</v>
      </c>
    </row>
    <row r="270" spans="1:5">
      <c r="A270" s="272" t="s">
        <v>22109</v>
      </c>
      <c r="B270" s="538">
        <v>87281</v>
      </c>
      <c r="C270" s="266" t="s">
        <v>11557</v>
      </c>
      <c r="D270" s="273" t="s">
        <v>18</v>
      </c>
      <c r="E270" s="274">
        <v>437.45</v>
      </c>
    </row>
    <row r="271" spans="1:5">
      <c r="A271" s="272" t="s">
        <v>22109</v>
      </c>
      <c r="B271" s="538">
        <v>87327</v>
      </c>
      <c r="C271" s="266" t="s">
        <v>11588</v>
      </c>
      <c r="D271" s="273" t="s">
        <v>18</v>
      </c>
      <c r="E271" s="274">
        <v>485.83</v>
      </c>
    </row>
    <row r="272" spans="1:5">
      <c r="A272" s="272" t="s">
        <v>22109</v>
      </c>
      <c r="B272" s="538">
        <v>87328</v>
      </c>
      <c r="C272" s="266" t="s">
        <v>11589</v>
      </c>
      <c r="D272" s="273" t="s">
        <v>18</v>
      </c>
      <c r="E272" s="274">
        <v>398.69</v>
      </c>
    </row>
    <row r="273" spans="1:5">
      <c r="A273" s="272" t="s">
        <v>22109</v>
      </c>
      <c r="B273" s="538">
        <v>87410</v>
      </c>
      <c r="C273" s="266" t="s">
        <v>11664</v>
      </c>
      <c r="D273" s="273" t="s">
        <v>18</v>
      </c>
      <c r="E273" s="274">
        <v>891.89</v>
      </c>
    </row>
    <row r="274" spans="1:5">
      <c r="A274" s="272" t="s">
        <v>22133</v>
      </c>
      <c r="B274" s="538">
        <v>95577</v>
      </c>
      <c r="C274" s="266" t="s">
        <v>9652</v>
      </c>
      <c r="D274" s="273" t="s">
        <v>15</v>
      </c>
      <c r="E274" s="274">
        <v>8.92</v>
      </c>
    </row>
    <row r="275" spans="1:5">
      <c r="A275" s="272" t="s">
        <v>22133</v>
      </c>
      <c r="B275" s="538">
        <v>95578</v>
      </c>
      <c r="C275" s="266" t="s">
        <v>90</v>
      </c>
      <c r="D275" s="273" t="s">
        <v>15</v>
      </c>
      <c r="E275" s="274">
        <v>7.28</v>
      </c>
    </row>
    <row r="276" spans="1:5">
      <c r="A276" s="272" t="s">
        <v>22133</v>
      </c>
      <c r="B276" s="538">
        <v>95579</v>
      </c>
      <c r="C276" s="266" t="s">
        <v>367</v>
      </c>
      <c r="D276" s="273" t="s">
        <v>15</v>
      </c>
      <c r="E276" s="274">
        <v>6.89</v>
      </c>
    </row>
    <row r="277" spans="1:5">
      <c r="A277" s="272" t="s">
        <v>22133</v>
      </c>
      <c r="B277" s="538">
        <v>95580</v>
      </c>
      <c r="C277" s="266" t="s">
        <v>9653</v>
      </c>
      <c r="D277" s="273" t="s">
        <v>15</v>
      </c>
      <c r="E277" s="274">
        <v>7.85</v>
      </c>
    </row>
    <row r="278" spans="1:5">
      <c r="A278" s="272" t="s">
        <v>22133</v>
      </c>
      <c r="B278" s="538">
        <v>95581</v>
      </c>
      <c r="C278" s="266" t="s">
        <v>9654</v>
      </c>
      <c r="D278" s="273" t="s">
        <v>15</v>
      </c>
      <c r="E278" s="274">
        <v>7.79</v>
      </c>
    </row>
    <row r="279" spans="1:5">
      <c r="A279" s="272" t="s">
        <v>22133</v>
      </c>
      <c r="B279" s="538">
        <v>95582</v>
      </c>
      <c r="C279" s="266" t="s">
        <v>9655</v>
      </c>
      <c r="D279" s="273" t="s">
        <v>15</v>
      </c>
      <c r="E279" s="274">
        <v>8.4499999999999993</v>
      </c>
    </row>
    <row r="280" spans="1:5">
      <c r="A280" s="272" t="s">
        <v>22133</v>
      </c>
      <c r="B280" s="538">
        <v>95576</v>
      </c>
      <c r="C280" s="266" t="s">
        <v>397</v>
      </c>
      <c r="D280" s="273" t="s">
        <v>15</v>
      </c>
      <c r="E280" s="274">
        <v>11.05</v>
      </c>
    </row>
    <row r="281" spans="1:5">
      <c r="A281" s="272" t="s">
        <v>22133</v>
      </c>
      <c r="B281" s="538">
        <v>95583</v>
      </c>
      <c r="C281" s="266" t="s">
        <v>9656</v>
      </c>
      <c r="D281" s="273" t="s">
        <v>15</v>
      </c>
      <c r="E281" s="274">
        <v>15.78</v>
      </c>
    </row>
    <row r="282" spans="1:5">
      <c r="A282" s="272" t="s">
        <v>22133</v>
      </c>
      <c r="B282" s="538">
        <v>95584</v>
      </c>
      <c r="C282" s="266" t="s">
        <v>89</v>
      </c>
      <c r="D282" s="273" t="s">
        <v>15</v>
      </c>
      <c r="E282" s="274">
        <v>12.95</v>
      </c>
    </row>
    <row r="283" spans="1:5">
      <c r="A283" s="272" t="s">
        <v>22133</v>
      </c>
      <c r="B283" s="538">
        <v>95593</v>
      </c>
      <c r="C283" s="266" t="s">
        <v>9658</v>
      </c>
      <c r="D283" s="273" t="s">
        <v>15</v>
      </c>
      <c r="E283" s="274">
        <v>12.95</v>
      </c>
    </row>
    <row r="284" spans="1:5">
      <c r="A284" s="272" t="s">
        <v>22133</v>
      </c>
      <c r="B284" s="538">
        <v>95592</v>
      </c>
      <c r="C284" s="266" t="s">
        <v>9657</v>
      </c>
      <c r="D284" s="273" t="s">
        <v>15</v>
      </c>
      <c r="E284" s="274">
        <v>15.78</v>
      </c>
    </row>
    <row r="285" spans="1:5">
      <c r="A285" s="272" t="s">
        <v>22134</v>
      </c>
      <c r="B285" s="538">
        <v>92919</v>
      </c>
      <c r="C285" s="266" t="s">
        <v>9647</v>
      </c>
      <c r="D285" s="273" t="s">
        <v>15</v>
      </c>
      <c r="E285" s="274">
        <v>10.56</v>
      </c>
    </row>
    <row r="286" spans="1:5">
      <c r="A286" s="272" t="s">
        <v>22134</v>
      </c>
      <c r="B286" s="538">
        <v>92921</v>
      </c>
      <c r="C286" s="266" t="s">
        <v>9648</v>
      </c>
      <c r="D286" s="273" t="s">
        <v>15</v>
      </c>
      <c r="E286" s="274">
        <v>8.5299999999999994</v>
      </c>
    </row>
    <row r="287" spans="1:5">
      <c r="A287" s="272" t="s">
        <v>22134</v>
      </c>
      <c r="B287" s="538">
        <v>92922</v>
      </c>
      <c r="C287" s="266" t="s">
        <v>9649</v>
      </c>
      <c r="D287" s="273" t="s">
        <v>15</v>
      </c>
      <c r="E287" s="274">
        <v>7.95</v>
      </c>
    </row>
    <row r="288" spans="1:5">
      <c r="A288" s="272" t="s">
        <v>22134</v>
      </c>
      <c r="B288" s="538">
        <v>92923</v>
      </c>
      <c r="C288" s="266" t="s">
        <v>9650</v>
      </c>
      <c r="D288" s="273" t="s">
        <v>15</v>
      </c>
      <c r="E288" s="274">
        <v>8.69</v>
      </c>
    </row>
    <row r="289" spans="1:5">
      <c r="A289" s="272" t="s">
        <v>22134</v>
      </c>
      <c r="B289" s="538">
        <v>92924</v>
      </c>
      <c r="C289" s="266" t="s">
        <v>9651</v>
      </c>
      <c r="D289" s="273" t="s">
        <v>15</v>
      </c>
      <c r="E289" s="274">
        <v>8.44</v>
      </c>
    </row>
    <row r="290" spans="1:5">
      <c r="A290" s="272" t="s">
        <v>22134</v>
      </c>
      <c r="B290" s="538">
        <v>104104</v>
      </c>
      <c r="C290" s="266" t="s">
        <v>9670</v>
      </c>
      <c r="D290" s="273" t="s">
        <v>15</v>
      </c>
      <c r="E290" s="274">
        <v>8.6199999999999992</v>
      </c>
    </row>
    <row r="291" spans="1:5">
      <c r="A291" s="272" t="s">
        <v>22134</v>
      </c>
      <c r="B291" s="538">
        <v>92916</v>
      </c>
      <c r="C291" s="266" t="s">
        <v>9645</v>
      </c>
      <c r="D291" s="273" t="s">
        <v>15</v>
      </c>
      <c r="E291" s="274">
        <v>14.44</v>
      </c>
    </row>
    <row r="292" spans="1:5">
      <c r="A292" s="272" t="s">
        <v>22134</v>
      </c>
      <c r="B292" s="538">
        <v>92917</v>
      </c>
      <c r="C292" s="266" t="s">
        <v>9646</v>
      </c>
      <c r="D292" s="273" t="s">
        <v>15</v>
      </c>
      <c r="E292" s="274">
        <v>12.52</v>
      </c>
    </row>
    <row r="293" spans="1:5">
      <c r="A293" s="272" t="s">
        <v>22134</v>
      </c>
      <c r="B293" s="538">
        <v>92915</v>
      </c>
      <c r="C293" s="266" t="s">
        <v>9644</v>
      </c>
      <c r="D293" s="273" t="s">
        <v>15</v>
      </c>
      <c r="E293" s="274">
        <v>16.78</v>
      </c>
    </row>
    <row r="294" spans="1:5">
      <c r="A294" s="272" t="s">
        <v>22134</v>
      </c>
      <c r="B294" s="538">
        <v>92771</v>
      </c>
      <c r="C294" s="266" t="s">
        <v>9617</v>
      </c>
      <c r="D294" s="273" t="s">
        <v>15</v>
      </c>
      <c r="E294" s="274">
        <v>8.7799999999999994</v>
      </c>
    </row>
    <row r="295" spans="1:5">
      <c r="A295" s="272" t="s">
        <v>22134</v>
      </c>
      <c r="B295" s="538">
        <v>92772</v>
      </c>
      <c r="C295" s="266" t="s">
        <v>9618</v>
      </c>
      <c r="D295" s="273" t="s">
        <v>15</v>
      </c>
      <c r="E295" s="274">
        <v>7.23</v>
      </c>
    </row>
    <row r="296" spans="1:5">
      <c r="A296" s="272" t="s">
        <v>22134</v>
      </c>
      <c r="B296" s="538">
        <v>92773</v>
      </c>
      <c r="C296" s="266" t="s">
        <v>9619</v>
      </c>
      <c r="D296" s="273" t="s">
        <v>15</v>
      </c>
      <c r="E296" s="274">
        <v>7.01</v>
      </c>
    </row>
    <row r="297" spans="1:5">
      <c r="A297" s="272" t="s">
        <v>22134</v>
      </c>
      <c r="B297" s="538">
        <v>92774</v>
      </c>
      <c r="C297" s="266" t="s">
        <v>9620</v>
      </c>
      <c r="D297" s="273" t="s">
        <v>15</v>
      </c>
      <c r="E297" s="274">
        <v>8.02</v>
      </c>
    </row>
    <row r="298" spans="1:5">
      <c r="A298" s="272" t="s">
        <v>22134</v>
      </c>
      <c r="B298" s="538">
        <v>92769</v>
      </c>
      <c r="C298" s="266" t="s">
        <v>9615</v>
      </c>
      <c r="D298" s="273" t="s">
        <v>15</v>
      </c>
      <c r="E298" s="274">
        <v>11.29</v>
      </c>
    </row>
    <row r="299" spans="1:5">
      <c r="A299" s="272" t="s">
        <v>22134</v>
      </c>
      <c r="B299" s="538">
        <v>92770</v>
      </c>
      <c r="C299" s="266" t="s">
        <v>9616</v>
      </c>
      <c r="D299" s="273" t="s">
        <v>15</v>
      </c>
      <c r="E299" s="274">
        <v>10.14</v>
      </c>
    </row>
    <row r="300" spans="1:5">
      <c r="A300" s="272" t="s">
        <v>22134</v>
      </c>
      <c r="B300" s="538">
        <v>92767</v>
      </c>
      <c r="C300" s="266" t="s">
        <v>9613</v>
      </c>
      <c r="D300" s="273" t="s">
        <v>15</v>
      </c>
      <c r="E300" s="274">
        <v>15.1</v>
      </c>
    </row>
    <row r="301" spans="1:5">
      <c r="A301" s="272" t="s">
        <v>22134</v>
      </c>
      <c r="B301" s="538">
        <v>92768</v>
      </c>
      <c r="C301" s="266" t="s">
        <v>9614</v>
      </c>
      <c r="D301" s="273" t="s">
        <v>15</v>
      </c>
      <c r="E301" s="274">
        <v>12.72</v>
      </c>
    </row>
    <row r="302" spans="1:5">
      <c r="A302" s="272" t="s">
        <v>22134</v>
      </c>
      <c r="B302" s="538">
        <v>92762</v>
      </c>
      <c r="C302" s="266" t="s">
        <v>9608</v>
      </c>
      <c r="D302" s="273" t="s">
        <v>15</v>
      </c>
      <c r="E302" s="274">
        <v>9.33</v>
      </c>
    </row>
    <row r="303" spans="1:5">
      <c r="A303" s="272" t="s">
        <v>22134</v>
      </c>
      <c r="B303" s="538">
        <v>92763</v>
      </c>
      <c r="C303" s="266" t="s">
        <v>9609</v>
      </c>
      <c r="D303" s="273" t="s">
        <v>15</v>
      </c>
      <c r="E303" s="274">
        <v>7.72</v>
      </c>
    </row>
    <row r="304" spans="1:5">
      <c r="A304" s="272" t="s">
        <v>22134</v>
      </c>
      <c r="B304" s="538">
        <v>92764</v>
      </c>
      <c r="C304" s="266" t="s">
        <v>9610</v>
      </c>
      <c r="D304" s="273" t="s">
        <v>15</v>
      </c>
      <c r="E304" s="274">
        <v>7.34</v>
      </c>
    </row>
    <row r="305" spans="1:5">
      <c r="A305" s="272" t="s">
        <v>22134</v>
      </c>
      <c r="B305" s="538">
        <v>92765</v>
      </c>
      <c r="C305" s="266" t="s">
        <v>9611</v>
      </c>
      <c r="D305" s="273" t="s">
        <v>15</v>
      </c>
      <c r="E305" s="274">
        <v>8.2100000000000009</v>
      </c>
    </row>
    <row r="306" spans="1:5">
      <c r="A306" s="272" t="s">
        <v>22134</v>
      </c>
      <c r="B306" s="538">
        <v>92766</v>
      </c>
      <c r="C306" s="266" t="s">
        <v>9612</v>
      </c>
      <c r="D306" s="273" t="s">
        <v>15</v>
      </c>
      <c r="E306" s="274">
        <v>8.07</v>
      </c>
    </row>
    <row r="307" spans="1:5">
      <c r="A307" s="272" t="s">
        <v>22134</v>
      </c>
      <c r="B307" s="538">
        <v>104105</v>
      </c>
      <c r="C307" s="266" t="s">
        <v>9671</v>
      </c>
      <c r="D307" s="273" t="s">
        <v>15</v>
      </c>
      <c r="E307" s="274">
        <v>8.6199999999999992</v>
      </c>
    </row>
    <row r="308" spans="1:5">
      <c r="A308" s="272" t="s">
        <v>22134</v>
      </c>
      <c r="B308" s="538">
        <v>92760</v>
      </c>
      <c r="C308" s="266" t="s">
        <v>9606</v>
      </c>
      <c r="D308" s="273" t="s">
        <v>15</v>
      </c>
      <c r="E308" s="274">
        <v>11.96</v>
      </c>
    </row>
    <row r="309" spans="1:5">
      <c r="A309" s="272" t="s">
        <v>22134</v>
      </c>
      <c r="B309" s="538">
        <v>92761</v>
      </c>
      <c r="C309" s="266" t="s">
        <v>9607</v>
      </c>
      <c r="D309" s="273" t="s">
        <v>15</v>
      </c>
      <c r="E309" s="274">
        <v>10.76</v>
      </c>
    </row>
    <row r="310" spans="1:5">
      <c r="A310" s="272" t="s">
        <v>22134</v>
      </c>
      <c r="B310" s="538">
        <v>92759</v>
      </c>
      <c r="C310" s="266" t="s">
        <v>9605</v>
      </c>
      <c r="D310" s="273" t="s">
        <v>15</v>
      </c>
      <c r="E310" s="274">
        <v>13.43</v>
      </c>
    </row>
    <row r="311" spans="1:5">
      <c r="A311" s="272" t="s">
        <v>22134</v>
      </c>
      <c r="B311" s="538">
        <v>104108</v>
      </c>
      <c r="C311" s="266" t="s">
        <v>9674</v>
      </c>
      <c r="D311" s="273" t="s">
        <v>15</v>
      </c>
      <c r="E311" s="274">
        <v>11.52</v>
      </c>
    </row>
    <row r="312" spans="1:5">
      <c r="A312" s="272" t="s">
        <v>22134</v>
      </c>
      <c r="B312" s="538">
        <v>104107</v>
      </c>
      <c r="C312" s="266" t="s">
        <v>9673</v>
      </c>
      <c r="D312" s="273" t="s">
        <v>15</v>
      </c>
      <c r="E312" s="274">
        <v>9.61</v>
      </c>
    </row>
    <row r="313" spans="1:5">
      <c r="A313" s="272" t="s">
        <v>22134</v>
      </c>
      <c r="B313" s="538">
        <v>104106</v>
      </c>
      <c r="C313" s="266" t="s">
        <v>9672</v>
      </c>
      <c r="D313" s="273" t="s">
        <v>15</v>
      </c>
      <c r="E313" s="274">
        <v>8.77</v>
      </c>
    </row>
    <row r="314" spans="1:5">
      <c r="A314" s="272" t="s">
        <v>22134</v>
      </c>
      <c r="B314" s="538">
        <v>104110</v>
      </c>
      <c r="C314" s="266" t="s">
        <v>9676</v>
      </c>
      <c r="D314" s="273" t="s">
        <v>15</v>
      </c>
      <c r="E314" s="274">
        <v>17.77</v>
      </c>
    </row>
    <row r="315" spans="1:5">
      <c r="A315" s="272" t="s">
        <v>22134</v>
      </c>
      <c r="B315" s="538">
        <v>104109</v>
      </c>
      <c r="C315" s="266" t="s">
        <v>9675</v>
      </c>
      <c r="D315" s="273" t="s">
        <v>15</v>
      </c>
      <c r="E315" s="274">
        <v>14.88</v>
      </c>
    </row>
    <row r="316" spans="1:5">
      <c r="A316" s="272" t="s">
        <v>22134</v>
      </c>
      <c r="B316" s="538">
        <v>104111</v>
      </c>
      <c r="C316" s="266" t="s">
        <v>9677</v>
      </c>
      <c r="D316" s="273" t="s">
        <v>15</v>
      </c>
      <c r="E316" s="274">
        <v>21.29</v>
      </c>
    </row>
    <row r="317" spans="1:5">
      <c r="A317" s="272" t="s">
        <v>22134</v>
      </c>
      <c r="B317" s="538">
        <v>92884</v>
      </c>
      <c r="C317" s="266" t="s">
        <v>9639</v>
      </c>
      <c r="D317" s="273" t="s">
        <v>15</v>
      </c>
      <c r="E317" s="274">
        <v>10.52</v>
      </c>
    </row>
    <row r="318" spans="1:5">
      <c r="A318" s="272" t="s">
        <v>22134</v>
      </c>
      <c r="B318" s="538">
        <v>92885</v>
      </c>
      <c r="C318" s="266" t="s">
        <v>9640</v>
      </c>
      <c r="D318" s="273" t="s">
        <v>15</v>
      </c>
      <c r="E318" s="274">
        <v>9.7100000000000009</v>
      </c>
    </row>
    <row r="319" spans="1:5">
      <c r="A319" s="272" t="s">
        <v>22134</v>
      </c>
      <c r="B319" s="538">
        <v>92886</v>
      </c>
      <c r="C319" s="266" t="s">
        <v>9641</v>
      </c>
      <c r="D319" s="273" t="s">
        <v>15</v>
      </c>
      <c r="E319" s="274">
        <v>9.0500000000000007</v>
      </c>
    </row>
    <row r="320" spans="1:5">
      <c r="A320" s="272" t="s">
        <v>22134</v>
      </c>
      <c r="B320" s="538">
        <v>92887</v>
      </c>
      <c r="C320" s="266" t="s">
        <v>9642</v>
      </c>
      <c r="D320" s="273" t="s">
        <v>15</v>
      </c>
      <c r="E320" s="274">
        <v>8.82</v>
      </c>
    </row>
    <row r="321" spans="1:5">
      <c r="A321" s="272" t="s">
        <v>22134</v>
      </c>
      <c r="B321" s="538">
        <v>92888</v>
      </c>
      <c r="C321" s="266" t="s">
        <v>9643</v>
      </c>
      <c r="D321" s="273" t="s">
        <v>15</v>
      </c>
      <c r="E321" s="274">
        <v>8.5</v>
      </c>
    </row>
    <row r="322" spans="1:5">
      <c r="A322" s="272" t="s">
        <v>22134</v>
      </c>
      <c r="B322" s="538">
        <v>92882</v>
      </c>
      <c r="C322" s="266" t="s">
        <v>9637</v>
      </c>
      <c r="D322" s="273" t="s">
        <v>15</v>
      </c>
      <c r="E322" s="274">
        <v>12.34</v>
      </c>
    </row>
    <row r="323" spans="1:5">
      <c r="A323" s="272" t="s">
        <v>22134</v>
      </c>
      <c r="B323" s="538">
        <v>92883</v>
      </c>
      <c r="C323" s="266" t="s">
        <v>9638</v>
      </c>
      <c r="D323" s="273" t="s">
        <v>15</v>
      </c>
      <c r="E323" s="274">
        <v>10.86</v>
      </c>
    </row>
    <row r="324" spans="1:5">
      <c r="A324" s="272" t="s">
        <v>22134</v>
      </c>
      <c r="B324" s="538">
        <v>92877</v>
      </c>
      <c r="C324" s="266" t="s">
        <v>9632</v>
      </c>
      <c r="D324" s="273" t="s">
        <v>15</v>
      </c>
      <c r="E324" s="274">
        <v>7.82</v>
      </c>
    </row>
    <row r="325" spans="1:5">
      <c r="A325" s="272" t="s">
        <v>22134</v>
      </c>
      <c r="B325" s="538">
        <v>92878</v>
      </c>
      <c r="C325" s="266" t="s">
        <v>9633</v>
      </c>
      <c r="D325" s="273" t="s">
        <v>15</v>
      </c>
      <c r="E325" s="274">
        <v>7.61</v>
      </c>
    </row>
    <row r="326" spans="1:5">
      <c r="A326" s="272" t="s">
        <v>22134</v>
      </c>
      <c r="B326" s="538">
        <v>92879</v>
      </c>
      <c r="C326" s="266" t="s">
        <v>9634</v>
      </c>
      <c r="D326" s="273" t="s">
        <v>15</v>
      </c>
      <c r="E326" s="274">
        <v>7.47</v>
      </c>
    </row>
    <row r="327" spans="1:5">
      <c r="A327" s="272" t="s">
        <v>22134</v>
      </c>
      <c r="B327" s="538">
        <v>92880</v>
      </c>
      <c r="C327" s="266" t="s">
        <v>9635</v>
      </c>
      <c r="D327" s="273" t="s">
        <v>15</v>
      </c>
      <c r="E327" s="274">
        <v>7.61</v>
      </c>
    </row>
    <row r="328" spans="1:5">
      <c r="A328" s="272" t="s">
        <v>22134</v>
      </c>
      <c r="B328" s="538">
        <v>92881</v>
      </c>
      <c r="C328" s="266" t="s">
        <v>9636</v>
      </c>
      <c r="D328" s="273" t="s">
        <v>15</v>
      </c>
      <c r="E328" s="274">
        <v>7.58</v>
      </c>
    </row>
    <row r="329" spans="1:5">
      <c r="A329" s="272" t="s">
        <v>22134</v>
      </c>
      <c r="B329" s="538">
        <v>92875</v>
      </c>
      <c r="C329" s="266" t="s">
        <v>9630</v>
      </c>
      <c r="D329" s="273" t="s">
        <v>15</v>
      </c>
      <c r="E329" s="274">
        <v>7.93</v>
      </c>
    </row>
    <row r="330" spans="1:5">
      <c r="A330" s="272" t="s">
        <v>22134</v>
      </c>
      <c r="B330" s="538">
        <v>92876</v>
      </c>
      <c r="C330" s="266" t="s">
        <v>9631</v>
      </c>
      <c r="D330" s="273" t="s">
        <v>15</v>
      </c>
      <c r="E330" s="274">
        <v>7.43</v>
      </c>
    </row>
    <row r="331" spans="1:5">
      <c r="A331" s="272" t="s">
        <v>22134</v>
      </c>
      <c r="B331" s="538">
        <v>92803</v>
      </c>
      <c r="C331" s="266" t="s">
        <v>9626</v>
      </c>
      <c r="D331" s="273" t="s">
        <v>15</v>
      </c>
      <c r="E331" s="274">
        <v>7.17</v>
      </c>
    </row>
    <row r="332" spans="1:5">
      <c r="A332" s="272" t="s">
        <v>22134</v>
      </c>
      <c r="B332" s="538">
        <v>92804</v>
      </c>
      <c r="C332" s="266" t="s">
        <v>9627</v>
      </c>
      <c r="D332" s="273" t="s">
        <v>15</v>
      </c>
      <c r="E332" s="274">
        <v>6.11</v>
      </c>
    </row>
    <row r="333" spans="1:5">
      <c r="A333" s="272" t="s">
        <v>22134</v>
      </c>
      <c r="B333" s="538">
        <v>92805</v>
      </c>
      <c r="C333" s="266" t="s">
        <v>9628</v>
      </c>
      <c r="D333" s="273" t="s">
        <v>15</v>
      </c>
      <c r="E333" s="274">
        <v>6.01</v>
      </c>
    </row>
    <row r="334" spans="1:5">
      <c r="A334" s="272" t="s">
        <v>22134</v>
      </c>
      <c r="B334" s="538">
        <v>92806</v>
      </c>
      <c r="C334" s="266" t="s">
        <v>9629</v>
      </c>
      <c r="D334" s="273" t="s">
        <v>15</v>
      </c>
      <c r="E334" s="274">
        <v>7.07</v>
      </c>
    </row>
    <row r="335" spans="1:5">
      <c r="A335" s="272" t="s">
        <v>22134</v>
      </c>
      <c r="B335" s="538">
        <v>92798</v>
      </c>
      <c r="C335" s="266" t="s">
        <v>9621</v>
      </c>
      <c r="D335" s="273" t="s">
        <v>15</v>
      </c>
      <c r="E335" s="274">
        <v>7.06</v>
      </c>
    </row>
    <row r="336" spans="1:5">
      <c r="A336" s="272" t="s">
        <v>22134</v>
      </c>
      <c r="B336" s="538">
        <v>95448</v>
      </c>
      <c r="C336" s="266" t="s">
        <v>22135</v>
      </c>
      <c r="D336" s="273" t="s">
        <v>15</v>
      </c>
      <c r="E336" s="274">
        <v>7.74</v>
      </c>
    </row>
    <row r="337" spans="1:5">
      <c r="A337" s="272" t="s">
        <v>22134</v>
      </c>
      <c r="B337" s="538">
        <v>92801</v>
      </c>
      <c r="C337" s="266" t="s">
        <v>9624</v>
      </c>
      <c r="D337" s="273" t="s">
        <v>15</v>
      </c>
      <c r="E337" s="274">
        <v>8.16</v>
      </c>
    </row>
    <row r="338" spans="1:5">
      <c r="A338" s="272" t="s">
        <v>22134</v>
      </c>
      <c r="B338" s="538">
        <v>92802</v>
      </c>
      <c r="C338" s="266" t="s">
        <v>9625</v>
      </c>
      <c r="D338" s="273" t="s">
        <v>15</v>
      </c>
      <c r="E338" s="274">
        <v>7.89</v>
      </c>
    </row>
    <row r="339" spans="1:5">
      <c r="A339" s="272" t="s">
        <v>22134</v>
      </c>
      <c r="B339" s="538">
        <v>92799</v>
      </c>
      <c r="C339" s="266" t="s">
        <v>9622</v>
      </c>
      <c r="D339" s="273" t="s">
        <v>15</v>
      </c>
      <c r="E339" s="274">
        <v>9.86</v>
      </c>
    </row>
    <row r="340" spans="1:5">
      <c r="A340" s="272" t="s">
        <v>22134</v>
      </c>
      <c r="B340" s="538">
        <v>92800</v>
      </c>
      <c r="C340" s="266" t="s">
        <v>9623</v>
      </c>
      <c r="D340" s="273" t="s">
        <v>15</v>
      </c>
      <c r="E340" s="274">
        <v>8.49</v>
      </c>
    </row>
    <row r="341" spans="1:5">
      <c r="A341" s="272" t="s">
        <v>22136</v>
      </c>
      <c r="B341" s="538">
        <v>95605</v>
      </c>
      <c r="C341" s="266" t="s">
        <v>9394</v>
      </c>
      <c r="D341" s="273" t="s">
        <v>14</v>
      </c>
      <c r="E341" s="274">
        <v>180.64</v>
      </c>
    </row>
    <row r="342" spans="1:5">
      <c r="A342" s="272" t="s">
        <v>22136</v>
      </c>
      <c r="B342" s="538">
        <v>95602</v>
      </c>
      <c r="C342" s="266" t="s">
        <v>9391</v>
      </c>
      <c r="D342" s="273" t="s">
        <v>14</v>
      </c>
      <c r="E342" s="274">
        <v>37.159999999999997</v>
      </c>
    </row>
    <row r="343" spans="1:5">
      <c r="A343" s="272" t="s">
        <v>22136</v>
      </c>
      <c r="B343" s="538">
        <v>95603</v>
      </c>
      <c r="C343" s="266" t="s">
        <v>9392</v>
      </c>
      <c r="D343" s="273" t="s">
        <v>14</v>
      </c>
      <c r="E343" s="274">
        <v>63.39</v>
      </c>
    </row>
    <row r="344" spans="1:5">
      <c r="A344" s="272" t="s">
        <v>22136</v>
      </c>
      <c r="B344" s="538">
        <v>95604</v>
      </c>
      <c r="C344" s="266" t="s">
        <v>9393</v>
      </c>
      <c r="D344" s="273" t="s">
        <v>14</v>
      </c>
      <c r="E344" s="274">
        <v>98.38</v>
      </c>
    </row>
    <row r="345" spans="1:5">
      <c r="A345" s="272" t="s">
        <v>22136</v>
      </c>
      <c r="B345" s="538">
        <v>95601</v>
      </c>
      <c r="C345" s="266" t="s">
        <v>359</v>
      </c>
      <c r="D345" s="273" t="s">
        <v>14</v>
      </c>
      <c r="E345" s="274">
        <v>23.22</v>
      </c>
    </row>
    <row r="346" spans="1:5">
      <c r="A346" s="272" t="s">
        <v>22136</v>
      </c>
      <c r="B346" s="538">
        <v>102521</v>
      </c>
      <c r="C346" s="266" t="s">
        <v>9406</v>
      </c>
      <c r="D346" s="273" t="s">
        <v>14</v>
      </c>
      <c r="E346" s="274">
        <v>149.01</v>
      </c>
    </row>
    <row r="347" spans="1:5">
      <c r="A347" s="272" t="s">
        <v>22136</v>
      </c>
      <c r="B347" s="538">
        <v>102522</v>
      </c>
      <c r="C347" s="266" t="s">
        <v>9407</v>
      </c>
      <c r="D347" s="273" t="s">
        <v>14</v>
      </c>
      <c r="E347" s="274">
        <v>218.62</v>
      </c>
    </row>
    <row r="348" spans="1:5">
      <c r="A348" s="272" t="s">
        <v>22136</v>
      </c>
      <c r="B348" s="538">
        <v>102523</v>
      </c>
      <c r="C348" s="266" t="s">
        <v>9408</v>
      </c>
      <c r="D348" s="273" t="s">
        <v>14</v>
      </c>
      <c r="E348" s="274">
        <v>288.20999999999998</v>
      </c>
    </row>
    <row r="349" spans="1:5">
      <c r="A349" s="272" t="s">
        <v>22136</v>
      </c>
      <c r="B349" s="538">
        <v>95608</v>
      </c>
      <c r="C349" s="266" t="s">
        <v>30134</v>
      </c>
      <c r="D349" s="273" t="s">
        <v>14</v>
      </c>
      <c r="E349" s="274">
        <v>43.05</v>
      </c>
    </row>
    <row r="350" spans="1:5">
      <c r="A350" s="272" t="s">
        <v>22136</v>
      </c>
      <c r="B350" s="538">
        <v>95609</v>
      </c>
      <c r="C350" s="266" t="s">
        <v>30135</v>
      </c>
      <c r="D350" s="273" t="s">
        <v>14</v>
      </c>
      <c r="E350" s="274">
        <v>54.6</v>
      </c>
    </row>
    <row r="351" spans="1:5">
      <c r="A351" s="272" t="s">
        <v>22136</v>
      </c>
      <c r="B351" s="538">
        <v>95607</v>
      </c>
      <c r="C351" s="266" t="s">
        <v>30136</v>
      </c>
      <c r="D351" s="273" t="s">
        <v>14</v>
      </c>
      <c r="E351" s="274">
        <v>29.69</v>
      </c>
    </row>
    <row r="352" spans="1:5">
      <c r="A352" s="272" t="s">
        <v>22137</v>
      </c>
      <c r="B352" s="538">
        <v>106132</v>
      </c>
      <c r="C352" s="266" t="s">
        <v>31299</v>
      </c>
      <c r="D352" s="273" t="s">
        <v>18</v>
      </c>
      <c r="E352" s="274">
        <v>0</v>
      </c>
    </row>
    <row r="353" spans="1:5">
      <c r="A353" s="272" t="s">
        <v>22137</v>
      </c>
      <c r="B353" s="538">
        <v>106133</v>
      </c>
      <c r="C353" s="266" t="s">
        <v>31300</v>
      </c>
      <c r="D353" s="273" t="s">
        <v>18</v>
      </c>
      <c r="E353" s="274">
        <v>0</v>
      </c>
    </row>
    <row r="354" spans="1:5">
      <c r="A354" s="272" t="s">
        <v>22137</v>
      </c>
      <c r="B354" s="538">
        <v>95996</v>
      </c>
      <c r="C354" s="266" t="s">
        <v>31301</v>
      </c>
      <c r="D354" s="273" t="s">
        <v>18</v>
      </c>
      <c r="E354" s="274">
        <v>1283.31</v>
      </c>
    </row>
    <row r="355" spans="1:5">
      <c r="A355" s="272" t="s">
        <v>22137</v>
      </c>
      <c r="B355" s="538">
        <v>95995</v>
      </c>
      <c r="C355" s="266" t="s">
        <v>31302</v>
      </c>
      <c r="D355" s="273" t="s">
        <v>18</v>
      </c>
      <c r="E355" s="274">
        <v>1491.79</v>
      </c>
    </row>
    <row r="356" spans="1:5">
      <c r="A356" s="272" t="s">
        <v>22137</v>
      </c>
      <c r="B356" s="538">
        <v>104372</v>
      </c>
      <c r="C356" s="266" t="s">
        <v>31303</v>
      </c>
      <c r="D356" s="273" t="s">
        <v>18</v>
      </c>
      <c r="E356" s="274">
        <v>0</v>
      </c>
    </row>
    <row r="357" spans="1:5">
      <c r="A357" s="272" t="s">
        <v>22137</v>
      </c>
      <c r="B357" s="538">
        <v>104371</v>
      </c>
      <c r="C357" s="266" t="s">
        <v>31304</v>
      </c>
      <c r="D357" s="273" t="s">
        <v>18</v>
      </c>
      <c r="E357" s="274">
        <v>0</v>
      </c>
    </row>
    <row r="358" spans="1:5">
      <c r="A358" s="272" t="s">
        <v>22137</v>
      </c>
      <c r="B358" s="538">
        <v>106138</v>
      </c>
      <c r="C358" s="266" t="s">
        <v>31305</v>
      </c>
      <c r="D358" s="273" t="s">
        <v>16</v>
      </c>
      <c r="E358" s="274">
        <v>9.08</v>
      </c>
    </row>
    <row r="359" spans="1:5">
      <c r="A359" s="272" t="s">
        <v>22137</v>
      </c>
      <c r="B359" s="538">
        <v>106135</v>
      </c>
      <c r="C359" s="266" t="s">
        <v>31306</v>
      </c>
      <c r="D359" s="273" t="s">
        <v>16</v>
      </c>
      <c r="E359" s="274">
        <v>7.76</v>
      </c>
    </row>
    <row r="360" spans="1:5">
      <c r="A360" s="272" t="s">
        <v>22137</v>
      </c>
      <c r="B360" s="538">
        <v>106137</v>
      </c>
      <c r="C360" s="266" t="s">
        <v>31307</v>
      </c>
      <c r="D360" s="273" t="s">
        <v>16</v>
      </c>
      <c r="E360" s="274">
        <v>10.52</v>
      </c>
    </row>
    <row r="361" spans="1:5">
      <c r="A361" s="272" t="s">
        <v>22137</v>
      </c>
      <c r="B361" s="538">
        <v>96001</v>
      </c>
      <c r="C361" s="266" t="s">
        <v>31308</v>
      </c>
      <c r="D361" s="273" t="s">
        <v>16</v>
      </c>
      <c r="E361" s="274">
        <v>8.91</v>
      </c>
    </row>
    <row r="362" spans="1:5">
      <c r="A362" s="272" t="s">
        <v>22137</v>
      </c>
      <c r="B362" s="538">
        <v>106136</v>
      </c>
      <c r="C362" s="266" t="s">
        <v>31309</v>
      </c>
      <c r="D362" s="273" t="s">
        <v>16</v>
      </c>
      <c r="E362" s="274">
        <v>12.32</v>
      </c>
    </row>
    <row r="363" spans="1:5">
      <c r="A363" s="272" t="s">
        <v>22137</v>
      </c>
      <c r="B363" s="538">
        <v>106134</v>
      </c>
      <c r="C363" s="266" t="s">
        <v>31310</v>
      </c>
      <c r="D363" s="273" t="s">
        <v>16</v>
      </c>
      <c r="E363" s="274">
        <v>10.37</v>
      </c>
    </row>
    <row r="364" spans="1:5">
      <c r="A364" s="272" t="s">
        <v>22138</v>
      </c>
      <c r="B364" s="538">
        <v>94880</v>
      </c>
      <c r="C364" s="266" t="s">
        <v>8222</v>
      </c>
      <c r="D364" s="273" t="s">
        <v>13</v>
      </c>
      <c r="E364" s="274">
        <v>49.92</v>
      </c>
    </row>
    <row r="365" spans="1:5">
      <c r="A365" s="272" t="s">
        <v>22138</v>
      </c>
      <c r="B365" s="538">
        <v>94882</v>
      </c>
      <c r="C365" s="266" t="s">
        <v>8224</v>
      </c>
      <c r="D365" s="273" t="s">
        <v>13</v>
      </c>
      <c r="E365" s="274">
        <v>58.28</v>
      </c>
    </row>
    <row r="366" spans="1:5">
      <c r="A366" s="272" t="s">
        <v>22138</v>
      </c>
      <c r="B366" s="538">
        <v>94884</v>
      </c>
      <c r="C366" s="266" t="s">
        <v>8225</v>
      </c>
      <c r="D366" s="273" t="s">
        <v>13</v>
      </c>
      <c r="E366" s="274">
        <v>75.27</v>
      </c>
    </row>
    <row r="367" spans="1:5">
      <c r="A367" s="272" t="s">
        <v>22138</v>
      </c>
      <c r="B367" s="538">
        <v>94870</v>
      </c>
      <c r="C367" s="266" t="s">
        <v>8217</v>
      </c>
      <c r="D367" s="273" t="s">
        <v>13</v>
      </c>
      <c r="E367" s="274">
        <v>2.08</v>
      </c>
    </row>
    <row r="368" spans="1:5">
      <c r="A368" s="272" t="s">
        <v>22138</v>
      </c>
      <c r="B368" s="538">
        <v>94872</v>
      </c>
      <c r="C368" s="266" t="s">
        <v>30137</v>
      </c>
      <c r="D368" s="273" t="s">
        <v>13</v>
      </c>
      <c r="E368" s="274">
        <v>3.06</v>
      </c>
    </row>
    <row r="369" spans="1:5">
      <c r="A369" s="272" t="s">
        <v>22138</v>
      </c>
      <c r="B369" s="538">
        <v>90746</v>
      </c>
      <c r="C369" s="266" t="s">
        <v>8214</v>
      </c>
      <c r="D369" s="273" t="s">
        <v>13</v>
      </c>
      <c r="E369" s="274">
        <v>4.8499999999999996</v>
      </c>
    </row>
    <row r="370" spans="1:5">
      <c r="A370" s="272" t="s">
        <v>22138</v>
      </c>
      <c r="B370" s="538">
        <v>90747</v>
      </c>
      <c r="C370" s="266" t="s">
        <v>8215</v>
      </c>
      <c r="D370" s="273" t="s">
        <v>13</v>
      </c>
      <c r="E370" s="274">
        <v>20.67</v>
      </c>
    </row>
    <row r="371" spans="1:5">
      <c r="A371" s="272" t="s">
        <v>22138</v>
      </c>
      <c r="B371" s="538">
        <v>94876</v>
      </c>
      <c r="C371" s="266" t="s">
        <v>30138</v>
      </c>
      <c r="D371" s="273" t="s">
        <v>13</v>
      </c>
      <c r="E371" s="274">
        <v>33.770000000000003</v>
      </c>
    </row>
    <row r="372" spans="1:5">
      <c r="A372" s="272" t="s">
        <v>22138</v>
      </c>
      <c r="B372" s="538">
        <v>94878</v>
      </c>
      <c r="C372" s="266" t="s">
        <v>8220</v>
      </c>
      <c r="D372" s="273" t="s">
        <v>13</v>
      </c>
      <c r="E372" s="274">
        <v>39.200000000000003</v>
      </c>
    </row>
    <row r="373" spans="1:5">
      <c r="A373" s="272" t="s">
        <v>22138</v>
      </c>
      <c r="B373" s="538">
        <v>90740</v>
      </c>
      <c r="C373" s="266" t="s">
        <v>8209</v>
      </c>
      <c r="D373" s="273" t="s">
        <v>13</v>
      </c>
      <c r="E373" s="274">
        <v>5.93</v>
      </c>
    </row>
    <row r="374" spans="1:5">
      <c r="A374" s="272" t="s">
        <v>22138</v>
      </c>
      <c r="B374" s="538">
        <v>90741</v>
      </c>
      <c r="C374" s="266" t="s">
        <v>8210</v>
      </c>
      <c r="D374" s="273" t="s">
        <v>13</v>
      </c>
      <c r="E374" s="274">
        <v>6.75</v>
      </c>
    </row>
    <row r="375" spans="1:5">
      <c r="A375" s="272" t="s">
        <v>22138</v>
      </c>
      <c r="B375" s="538">
        <v>90742</v>
      </c>
      <c r="C375" s="266" t="s">
        <v>8211</v>
      </c>
      <c r="D375" s="273" t="s">
        <v>13</v>
      </c>
      <c r="E375" s="274">
        <v>7.58</v>
      </c>
    </row>
    <row r="376" spans="1:5">
      <c r="A376" s="272" t="s">
        <v>22138</v>
      </c>
      <c r="B376" s="538">
        <v>90743</v>
      </c>
      <c r="C376" s="266" t="s">
        <v>8212</v>
      </c>
      <c r="D376" s="273" t="s">
        <v>13</v>
      </c>
      <c r="E376" s="274">
        <v>8.41</v>
      </c>
    </row>
    <row r="377" spans="1:5">
      <c r="A377" s="272" t="s">
        <v>22138</v>
      </c>
      <c r="B377" s="538">
        <v>90744</v>
      </c>
      <c r="C377" s="266" t="s">
        <v>8213</v>
      </c>
      <c r="D377" s="273" t="s">
        <v>13</v>
      </c>
      <c r="E377" s="274">
        <v>9.24</v>
      </c>
    </row>
    <row r="378" spans="1:5">
      <c r="A378" s="272" t="s">
        <v>22138</v>
      </c>
      <c r="B378" s="538">
        <v>90745</v>
      </c>
      <c r="C378" s="266" t="s">
        <v>30139</v>
      </c>
      <c r="D378" s="273" t="s">
        <v>13</v>
      </c>
      <c r="E378" s="274">
        <v>12.72</v>
      </c>
    </row>
    <row r="379" spans="1:5">
      <c r="A379" s="272" t="s">
        <v>22138</v>
      </c>
      <c r="B379" s="538">
        <v>90733</v>
      </c>
      <c r="C379" s="266" t="s">
        <v>8204</v>
      </c>
      <c r="D379" s="273" t="s">
        <v>13</v>
      </c>
      <c r="E379" s="274">
        <v>4.49</v>
      </c>
    </row>
    <row r="380" spans="1:5">
      <c r="A380" s="272" t="s">
        <v>22138</v>
      </c>
      <c r="B380" s="538">
        <v>90734</v>
      </c>
      <c r="C380" s="266" t="s">
        <v>30140</v>
      </c>
      <c r="D380" s="273" t="s">
        <v>13</v>
      </c>
      <c r="E380" s="274">
        <v>5.32</v>
      </c>
    </row>
    <row r="381" spans="1:5">
      <c r="A381" s="272" t="s">
        <v>22138</v>
      </c>
      <c r="B381" s="538">
        <v>90735</v>
      </c>
      <c r="C381" s="266" t="s">
        <v>8205</v>
      </c>
      <c r="D381" s="273" t="s">
        <v>13</v>
      </c>
      <c r="E381" s="274">
        <v>6.14</v>
      </c>
    </row>
    <row r="382" spans="1:5">
      <c r="A382" s="272" t="s">
        <v>22138</v>
      </c>
      <c r="B382" s="538">
        <v>90736</v>
      </c>
      <c r="C382" s="266" t="s">
        <v>8206</v>
      </c>
      <c r="D382" s="273" t="s">
        <v>13</v>
      </c>
      <c r="E382" s="274">
        <v>6.97</v>
      </c>
    </row>
    <row r="383" spans="1:5">
      <c r="A383" s="272" t="s">
        <v>22138</v>
      </c>
      <c r="B383" s="538">
        <v>90737</v>
      </c>
      <c r="C383" s="266" t="s">
        <v>30141</v>
      </c>
      <c r="D383" s="273" t="s">
        <v>13</v>
      </c>
      <c r="E383" s="274">
        <v>7.8</v>
      </c>
    </row>
    <row r="384" spans="1:5">
      <c r="A384" s="272" t="s">
        <v>22138</v>
      </c>
      <c r="B384" s="538">
        <v>90738</v>
      </c>
      <c r="C384" s="266" t="s">
        <v>8207</v>
      </c>
      <c r="D384" s="273" t="s">
        <v>13</v>
      </c>
      <c r="E384" s="274">
        <v>8.6300000000000008</v>
      </c>
    </row>
    <row r="385" spans="1:5">
      <c r="A385" s="272" t="s">
        <v>22138</v>
      </c>
      <c r="B385" s="538">
        <v>90739</v>
      </c>
      <c r="C385" s="266" t="s">
        <v>8208</v>
      </c>
      <c r="D385" s="273" t="s">
        <v>13</v>
      </c>
      <c r="E385" s="274">
        <v>11.39</v>
      </c>
    </row>
    <row r="386" spans="1:5">
      <c r="A386" s="272" t="s">
        <v>22138</v>
      </c>
      <c r="B386" s="538">
        <v>90724</v>
      </c>
      <c r="C386" s="266" t="s">
        <v>8195</v>
      </c>
      <c r="D386" s="273" t="s">
        <v>14</v>
      </c>
      <c r="E386" s="274">
        <v>31.6</v>
      </c>
    </row>
    <row r="387" spans="1:5">
      <c r="A387" s="272" t="s">
        <v>22138</v>
      </c>
      <c r="B387" s="538">
        <v>102267</v>
      </c>
      <c r="C387" s="266" t="s">
        <v>8229</v>
      </c>
      <c r="D387" s="273" t="s">
        <v>14</v>
      </c>
      <c r="E387" s="274">
        <v>169.25</v>
      </c>
    </row>
    <row r="388" spans="1:5">
      <c r="A388" s="272" t="s">
        <v>22138</v>
      </c>
      <c r="B388" s="538">
        <v>102268</v>
      </c>
      <c r="C388" s="266" t="s">
        <v>8230</v>
      </c>
      <c r="D388" s="273" t="s">
        <v>14</v>
      </c>
      <c r="E388" s="274">
        <v>190.97</v>
      </c>
    </row>
    <row r="389" spans="1:5">
      <c r="A389" s="272" t="s">
        <v>22138</v>
      </c>
      <c r="B389" s="538">
        <v>90725</v>
      </c>
      <c r="C389" s="266" t="s">
        <v>8196</v>
      </c>
      <c r="D389" s="273" t="s">
        <v>14</v>
      </c>
      <c r="E389" s="274">
        <v>38.840000000000003</v>
      </c>
    </row>
    <row r="390" spans="1:5">
      <c r="A390" s="272" t="s">
        <v>22138</v>
      </c>
      <c r="B390" s="538">
        <v>102269</v>
      </c>
      <c r="C390" s="266" t="s">
        <v>8231</v>
      </c>
      <c r="D390" s="273" t="s">
        <v>14</v>
      </c>
      <c r="E390" s="274">
        <v>234.39</v>
      </c>
    </row>
    <row r="391" spans="1:5">
      <c r="A391" s="272" t="s">
        <v>22138</v>
      </c>
      <c r="B391" s="538">
        <v>90726</v>
      </c>
      <c r="C391" s="266" t="s">
        <v>8197</v>
      </c>
      <c r="D391" s="273" t="s">
        <v>14</v>
      </c>
      <c r="E391" s="274">
        <v>46.15</v>
      </c>
    </row>
    <row r="392" spans="1:5">
      <c r="A392" s="272" t="s">
        <v>22138</v>
      </c>
      <c r="B392" s="538">
        <v>90727</v>
      </c>
      <c r="C392" s="266" t="s">
        <v>8198</v>
      </c>
      <c r="D392" s="273" t="s">
        <v>14</v>
      </c>
      <c r="E392" s="274">
        <v>53.38</v>
      </c>
    </row>
    <row r="393" spans="1:5">
      <c r="A393" s="272" t="s">
        <v>22138</v>
      </c>
      <c r="B393" s="538">
        <v>90728</v>
      </c>
      <c r="C393" s="266" t="s">
        <v>8199</v>
      </c>
      <c r="D393" s="273" t="s">
        <v>14</v>
      </c>
      <c r="E393" s="274">
        <v>60.62</v>
      </c>
    </row>
    <row r="394" spans="1:5">
      <c r="A394" s="272" t="s">
        <v>22138</v>
      </c>
      <c r="B394" s="538">
        <v>90729</v>
      </c>
      <c r="C394" s="266" t="s">
        <v>8200</v>
      </c>
      <c r="D394" s="273" t="s">
        <v>14</v>
      </c>
      <c r="E394" s="274">
        <v>67.849999999999994</v>
      </c>
    </row>
    <row r="395" spans="1:5">
      <c r="A395" s="272" t="s">
        <v>22138</v>
      </c>
      <c r="B395" s="538">
        <v>90730</v>
      </c>
      <c r="C395" s="266" t="s">
        <v>8201</v>
      </c>
      <c r="D395" s="273" t="s">
        <v>14</v>
      </c>
      <c r="E395" s="274">
        <v>75.099999999999994</v>
      </c>
    </row>
    <row r="396" spans="1:5">
      <c r="A396" s="272" t="s">
        <v>22138</v>
      </c>
      <c r="B396" s="538">
        <v>90731</v>
      </c>
      <c r="C396" s="266" t="s">
        <v>8202</v>
      </c>
      <c r="D396" s="273" t="s">
        <v>14</v>
      </c>
      <c r="E396" s="274">
        <v>82.34</v>
      </c>
    </row>
    <row r="397" spans="1:5">
      <c r="A397" s="272" t="s">
        <v>22138</v>
      </c>
      <c r="B397" s="538">
        <v>90732</v>
      </c>
      <c r="C397" s="266" t="s">
        <v>8203</v>
      </c>
      <c r="D397" s="273" t="s">
        <v>14</v>
      </c>
      <c r="E397" s="274">
        <v>104.05</v>
      </c>
    </row>
    <row r="398" spans="1:5">
      <c r="A398" s="272" t="s">
        <v>22138</v>
      </c>
      <c r="B398" s="538">
        <v>102265</v>
      </c>
      <c r="C398" s="266" t="s">
        <v>8227</v>
      </c>
      <c r="D398" s="273" t="s">
        <v>14</v>
      </c>
      <c r="E398" s="274">
        <v>132.99</v>
      </c>
    </row>
    <row r="399" spans="1:5">
      <c r="A399" s="272" t="s">
        <v>22138</v>
      </c>
      <c r="B399" s="538">
        <v>102266</v>
      </c>
      <c r="C399" s="266" t="s">
        <v>8228</v>
      </c>
      <c r="D399" s="273" t="s">
        <v>14</v>
      </c>
      <c r="E399" s="274">
        <v>147.47</v>
      </c>
    </row>
    <row r="400" spans="1:5">
      <c r="A400" s="272" t="s">
        <v>22138</v>
      </c>
      <c r="B400" s="538">
        <v>94879</v>
      </c>
      <c r="C400" s="266" t="s">
        <v>8221</v>
      </c>
      <c r="D400" s="273" t="s">
        <v>13</v>
      </c>
      <c r="E400" s="274">
        <v>1946.35</v>
      </c>
    </row>
    <row r="401" spans="1:5">
      <c r="A401" s="272" t="s">
        <v>22138</v>
      </c>
      <c r="B401" s="538">
        <v>94881</v>
      </c>
      <c r="C401" s="266" t="s">
        <v>8223</v>
      </c>
      <c r="D401" s="273" t="s">
        <v>13</v>
      </c>
      <c r="E401" s="274">
        <v>2679.27</v>
      </c>
    </row>
    <row r="402" spans="1:5">
      <c r="A402" s="272" t="s">
        <v>22138</v>
      </c>
      <c r="B402" s="538">
        <v>94869</v>
      </c>
      <c r="C402" s="266" t="s">
        <v>8216</v>
      </c>
      <c r="D402" s="273" t="s">
        <v>13</v>
      </c>
      <c r="E402" s="274">
        <v>136.94</v>
      </c>
    </row>
    <row r="403" spans="1:5">
      <c r="A403" s="272" t="s">
        <v>22138</v>
      </c>
      <c r="B403" s="538">
        <v>94871</v>
      </c>
      <c r="C403" s="266" t="s">
        <v>8218</v>
      </c>
      <c r="D403" s="273" t="s">
        <v>13</v>
      </c>
      <c r="E403" s="274">
        <v>214.34</v>
      </c>
    </row>
    <row r="404" spans="1:5">
      <c r="A404" s="272" t="s">
        <v>22138</v>
      </c>
      <c r="B404" s="538">
        <v>90708</v>
      </c>
      <c r="C404" s="266" t="s">
        <v>8194</v>
      </c>
      <c r="D404" s="273" t="s">
        <v>13</v>
      </c>
      <c r="E404" s="274">
        <v>779.19</v>
      </c>
    </row>
    <row r="405" spans="1:5">
      <c r="A405" s="272" t="s">
        <v>22138</v>
      </c>
      <c r="B405" s="538">
        <v>94875</v>
      </c>
      <c r="C405" s="266" t="s">
        <v>8219</v>
      </c>
      <c r="D405" s="273" t="s">
        <v>13</v>
      </c>
      <c r="E405" s="274">
        <v>1264.8399999999999</v>
      </c>
    </row>
    <row r="406" spans="1:5">
      <c r="A406" s="272" t="s">
        <v>22138</v>
      </c>
      <c r="B406" s="538">
        <v>102264</v>
      </c>
      <c r="C406" s="266" t="s">
        <v>8226</v>
      </c>
      <c r="D406" s="273" t="s">
        <v>13</v>
      </c>
      <c r="E406" s="274">
        <v>23.99</v>
      </c>
    </row>
    <row r="407" spans="1:5">
      <c r="A407" s="272" t="s">
        <v>22138</v>
      </c>
      <c r="B407" s="538">
        <v>90701</v>
      </c>
      <c r="C407" s="266" t="s">
        <v>8188</v>
      </c>
      <c r="D407" s="273" t="s">
        <v>13</v>
      </c>
      <c r="E407" s="274">
        <v>82.04</v>
      </c>
    </row>
    <row r="408" spans="1:5">
      <c r="A408" s="272" t="s">
        <v>22138</v>
      </c>
      <c r="B408" s="538">
        <v>90702</v>
      </c>
      <c r="C408" s="266" t="s">
        <v>8189</v>
      </c>
      <c r="D408" s="273" t="s">
        <v>13</v>
      </c>
      <c r="E408" s="274">
        <v>135.68</v>
      </c>
    </row>
    <row r="409" spans="1:5">
      <c r="A409" s="272" t="s">
        <v>22138</v>
      </c>
      <c r="B409" s="538">
        <v>90703</v>
      </c>
      <c r="C409" s="266" t="s">
        <v>8190</v>
      </c>
      <c r="D409" s="273" t="s">
        <v>13</v>
      </c>
      <c r="E409" s="274">
        <v>211.46</v>
      </c>
    </row>
    <row r="410" spans="1:5">
      <c r="A410" s="272" t="s">
        <v>22138</v>
      </c>
      <c r="B410" s="538">
        <v>90704</v>
      </c>
      <c r="C410" s="266" t="s">
        <v>8191</v>
      </c>
      <c r="D410" s="273" t="s">
        <v>13</v>
      </c>
      <c r="E410" s="274">
        <v>312.37</v>
      </c>
    </row>
    <row r="411" spans="1:5">
      <c r="A411" s="272" t="s">
        <v>22138</v>
      </c>
      <c r="B411" s="538">
        <v>90705</v>
      </c>
      <c r="C411" s="266" t="s">
        <v>8192</v>
      </c>
      <c r="D411" s="273" t="s">
        <v>13</v>
      </c>
      <c r="E411" s="274">
        <v>411.11</v>
      </c>
    </row>
    <row r="412" spans="1:5">
      <c r="A412" s="272" t="s">
        <v>22138</v>
      </c>
      <c r="B412" s="538">
        <v>90706</v>
      </c>
      <c r="C412" s="266" t="s">
        <v>8193</v>
      </c>
      <c r="D412" s="273" t="s">
        <v>13</v>
      </c>
      <c r="E412" s="274">
        <v>543.99</v>
      </c>
    </row>
    <row r="413" spans="1:5">
      <c r="A413" s="272" t="s">
        <v>22138</v>
      </c>
      <c r="B413" s="538">
        <v>90694</v>
      </c>
      <c r="C413" s="266" t="s">
        <v>8186</v>
      </c>
      <c r="D413" s="273" t="s">
        <v>13</v>
      </c>
      <c r="E413" s="274">
        <v>55.4</v>
      </c>
    </row>
    <row r="414" spans="1:5">
      <c r="A414" s="272" t="s">
        <v>22138</v>
      </c>
      <c r="B414" s="538">
        <v>90695</v>
      </c>
      <c r="C414" s="266" t="s">
        <v>30142</v>
      </c>
      <c r="D414" s="273" t="s">
        <v>13</v>
      </c>
      <c r="E414" s="274">
        <v>105.04</v>
      </c>
    </row>
    <row r="415" spans="1:5">
      <c r="A415" s="272" t="s">
        <v>22138</v>
      </c>
      <c r="B415" s="538">
        <v>90696</v>
      </c>
      <c r="C415" s="266" t="s">
        <v>8187</v>
      </c>
      <c r="D415" s="273" t="s">
        <v>13</v>
      </c>
      <c r="E415" s="274">
        <v>175.31</v>
      </c>
    </row>
    <row r="416" spans="1:5">
      <c r="A416" s="272" t="s">
        <v>22138</v>
      </c>
      <c r="B416" s="538">
        <v>90697</v>
      </c>
      <c r="C416" s="266" t="s">
        <v>30143</v>
      </c>
      <c r="D416" s="273" t="s">
        <v>13</v>
      </c>
      <c r="E416" s="274">
        <v>271.81</v>
      </c>
    </row>
    <row r="417" spans="1:5">
      <c r="A417" s="272" t="s">
        <v>22138</v>
      </c>
      <c r="B417" s="538">
        <v>90698</v>
      </c>
      <c r="C417" s="266" t="s">
        <v>30144</v>
      </c>
      <c r="D417" s="273" t="s">
        <v>13</v>
      </c>
      <c r="E417" s="274">
        <v>415.27</v>
      </c>
    </row>
    <row r="418" spans="1:5">
      <c r="A418" s="272" t="s">
        <v>22138</v>
      </c>
      <c r="B418" s="538">
        <v>90699</v>
      </c>
      <c r="C418" s="266" t="s">
        <v>30145</v>
      </c>
      <c r="D418" s="273" t="s">
        <v>13</v>
      </c>
      <c r="E418" s="274">
        <v>584.35</v>
      </c>
    </row>
    <row r="419" spans="1:5">
      <c r="A419" s="272" t="s">
        <v>22138</v>
      </c>
      <c r="B419" s="538">
        <v>90700</v>
      </c>
      <c r="C419" s="266" t="s">
        <v>30146</v>
      </c>
      <c r="D419" s="273" t="s">
        <v>13</v>
      </c>
      <c r="E419" s="274">
        <v>681.87</v>
      </c>
    </row>
    <row r="420" spans="1:5">
      <c r="A420" s="272" t="s">
        <v>22139</v>
      </c>
      <c r="B420" s="538">
        <v>105378</v>
      </c>
      <c r="C420" s="266" t="s">
        <v>22140</v>
      </c>
      <c r="D420" s="273" t="s">
        <v>14</v>
      </c>
      <c r="E420" s="274">
        <v>14.55</v>
      </c>
    </row>
    <row r="421" spans="1:5">
      <c r="A421" s="272" t="s">
        <v>22139</v>
      </c>
      <c r="B421" s="538">
        <v>105373</v>
      </c>
      <c r="C421" s="266" t="s">
        <v>22141</v>
      </c>
      <c r="D421" s="273" t="s">
        <v>14</v>
      </c>
      <c r="E421" s="274">
        <v>11.39</v>
      </c>
    </row>
    <row r="422" spans="1:5">
      <c r="A422" s="272" t="s">
        <v>22139</v>
      </c>
      <c r="B422" s="538">
        <v>105380</v>
      </c>
      <c r="C422" s="266" t="s">
        <v>22142</v>
      </c>
      <c r="D422" s="273" t="s">
        <v>14</v>
      </c>
      <c r="E422" s="274">
        <v>116.87</v>
      </c>
    </row>
    <row r="423" spans="1:5">
      <c r="A423" s="272" t="s">
        <v>22139</v>
      </c>
      <c r="B423" s="538">
        <v>105267</v>
      </c>
      <c r="C423" s="266" t="s">
        <v>22143</v>
      </c>
      <c r="D423" s="273" t="s">
        <v>14</v>
      </c>
      <c r="E423" s="274">
        <v>95.33</v>
      </c>
    </row>
    <row r="424" spans="1:5">
      <c r="A424" s="272" t="s">
        <v>22139</v>
      </c>
      <c r="B424" s="538">
        <v>105249</v>
      </c>
      <c r="C424" s="266" t="s">
        <v>22144</v>
      </c>
      <c r="D424" s="273" t="s">
        <v>14</v>
      </c>
      <c r="E424" s="274">
        <v>141.72999999999999</v>
      </c>
    </row>
    <row r="425" spans="1:5">
      <c r="A425" s="272" t="s">
        <v>22139</v>
      </c>
      <c r="B425" s="538">
        <v>105268</v>
      </c>
      <c r="C425" s="266" t="s">
        <v>22145</v>
      </c>
      <c r="D425" s="273" t="s">
        <v>14</v>
      </c>
      <c r="E425" s="274">
        <v>116.31</v>
      </c>
    </row>
    <row r="426" spans="1:5">
      <c r="A426" s="272" t="s">
        <v>22139</v>
      </c>
      <c r="B426" s="538">
        <v>105379</v>
      </c>
      <c r="C426" s="266" t="s">
        <v>22146</v>
      </c>
      <c r="D426" s="273" t="s">
        <v>14</v>
      </c>
      <c r="E426" s="274">
        <v>19.45</v>
      </c>
    </row>
    <row r="427" spans="1:5">
      <c r="A427" s="272" t="s">
        <v>22139</v>
      </c>
      <c r="B427" s="538">
        <v>105388</v>
      </c>
      <c r="C427" s="266" t="s">
        <v>22147</v>
      </c>
      <c r="D427" s="273" t="s">
        <v>14</v>
      </c>
      <c r="E427" s="274">
        <v>15.48</v>
      </c>
    </row>
    <row r="428" spans="1:5">
      <c r="A428" s="272" t="s">
        <v>22139</v>
      </c>
      <c r="B428" s="538">
        <v>105392</v>
      </c>
      <c r="C428" s="266" t="s">
        <v>22148</v>
      </c>
      <c r="D428" s="273" t="s">
        <v>14</v>
      </c>
      <c r="E428" s="274">
        <v>24.34</v>
      </c>
    </row>
    <row r="429" spans="1:5">
      <c r="A429" s="272" t="s">
        <v>22139</v>
      </c>
      <c r="B429" s="538">
        <v>105389</v>
      </c>
      <c r="C429" s="266" t="s">
        <v>22149</v>
      </c>
      <c r="D429" s="273" t="s">
        <v>14</v>
      </c>
      <c r="E429" s="274">
        <v>19.579999999999998</v>
      </c>
    </row>
    <row r="430" spans="1:5">
      <c r="A430" s="272" t="s">
        <v>22139</v>
      </c>
      <c r="B430" s="538">
        <v>105393</v>
      </c>
      <c r="C430" s="266" t="s">
        <v>22150</v>
      </c>
      <c r="D430" s="273" t="s">
        <v>14</v>
      </c>
      <c r="E430" s="274">
        <v>29.39</v>
      </c>
    </row>
    <row r="431" spans="1:5">
      <c r="A431" s="272" t="s">
        <v>22139</v>
      </c>
      <c r="B431" s="538">
        <v>105316</v>
      </c>
      <c r="C431" s="266" t="s">
        <v>22151</v>
      </c>
      <c r="D431" s="273" t="s">
        <v>14</v>
      </c>
      <c r="E431" s="274">
        <v>23.83</v>
      </c>
    </row>
    <row r="432" spans="1:5">
      <c r="A432" s="272" t="s">
        <v>22139</v>
      </c>
      <c r="B432" s="538">
        <v>105394</v>
      </c>
      <c r="C432" s="266" t="s">
        <v>22152</v>
      </c>
      <c r="D432" s="273" t="s">
        <v>14</v>
      </c>
      <c r="E432" s="274">
        <v>34.39</v>
      </c>
    </row>
    <row r="433" spans="1:5">
      <c r="A433" s="272" t="s">
        <v>22139</v>
      </c>
      <c r="B433" s="538">
        <v>105317</v>
      </c>
      <c r="C433" s="266" t="s">
        <v>22153</v>
      </c>
      <c r="D433" s="273" t="s">
        <v>14</v>
      </c>
      <c r="E433" s="274">
        <v>28.03</v>
      </c>
    </row>
    <row r="434" spans="1:5">
      <c r="A434" s="272" t="s">
        <v>22139</v>
      </c>
      <c r="B434" s="538">
        <v>105395</v>
      </c>
      <c r="C434" s="266" t="s">
        <v>22154</v>
      </c>
      <c r="D434" s="273" t="s">
        <v>14</v>
      </c>
      <c r="E434" s="274">
        <v>39.409999999999997</v>
      </c>
    </row>
    <row r="435" spans="1:5">
      <c r="A435" s="272" t="s">
        <v>22139</v>
      </c>
      <c r="B435" s="538">
        <v>105318</v>
      </c>
      <c r="C435" s="266" t="s">
        <v>22155</v>
      </c>
      <c r="D435" s="273" t="s">
        <v>14</v>
      </c>
      <c r="E435" s="274">
        <v>32.26</v>
      </c>
    </row>
    <row r="436" spans="1:5">
      <c r="A436" s="272" t="s">
        <v>22139</v>
      </c>
      <c r="B436" s="538">
        <v>105396</v>
      </c>
      <c r="C436" s="266" t="s">
        <v>22156</v>
      </c>
      <c r="D436" s="273" t="s">
        <v>14</v>
      </c>
      <c r="E436" s="274">
        <v>44.43</v>
      </c>
    </row>
    <row r="437" spans="1:5">
      <c r="A437" s="272" t="s">
        <v>22139</v>
      </c>
      <c r="B437" s="538">
        <v>105258</v>
      </c>
      <c r="C437" s="266" t="s">
        <v>22157</v>
      </c>
      <c r="D437" s="273" t="s">
        <v>14</v>
      </c>
      <c r="E437" s="274">
        <v>36.47</v>
      </c>
    </row>
    <row r="438" spans="1:5">
      <c r="A438" s="272" t="s">
        <v>22139</v>
      </c>
      <c r="B438" s="538">
        <v>105397</v>
      </c>
      <c r="C438" s="266" t="s">
        <v>22158</v>
      </c>
      <c r="D438" s="273" t="s">
        <v>14</v>
      </c>
      <c r="E438" s="274">
        <v>49.57</v>
      </c>
    </row>
    <row r="439" spans="1:5">
      <c r="A439" s="272" t="s">
        <v>22139</v>
      </c>
      <c r="B439" s="538">
        <v>105261</v>
      </c>
      <c r="C439" s="266" t="s">
        <v>22159</v>
      </c>
      <c r="D439" s="273" t="s">
        <v>14</v>
      </c>
      <c r="E439" s="274">
        <v>40.81</v>
      </c>
    </row>
    <row r="440" spans="1:5">
      <c r="A440" s="272" t="s">
        <v>22139</v>
      </c>
      <c r="B440" s="538">
        <v>105398</v>
      </c>
      <c r="C440" s="266" t="s">
        <v>22160</v>
      </c>
      <c r="D440" s="273" t="s">
        <v>14</v>
      </c>
      <c r="E440" s="274">
        <v>61.72</v>
      </c>
    </row>
    <row r="441" spans="1:5">
      <c r="A441" s="272" t="s">
        <v>22139</v>
      </c>
      <c r="B441" s="538">
        <v>105262</v>
      </c>
      <c r="C441" s="266" t="s">
        <v>22161</v>
      </c>
      <c r="D441" s="273" t="s">
        <v>14</v>
      </c>
      <c r="E441" s="274">
        <v>49.88</v>
      </c>
    </row>
    <row r="442" spans="1:5">
      <c r="A442" s="272" t="s">
        <v>22139</v>
      </c>
      <c r="B442" s="538">
        <v>105399</v>
      </c>
      <c r="C442" s="266" t="s">
        <v>22162</v>
      </c>
      <c r="D442" s="273" t="s">
        <v>14</v>
      </c>
      <c r="E442" s="274">
        <v>73.040000000000006</v>
      </c>
    </row>
    <row r="443" spans="1:5">
      <c r="A443" s="272" t="s">
        <v>22139</v>
      </c>
      <c r="B443" s="538">
        <v>105263</v>
      </c>
      <c r="C443" s="266" t="s">
        <v>22163</v>
      </c>
      <c r="D443" s="273" t="s">
        <v>14</v>
      </c>
      <c r="E443" s="274">
        <v>59.24</v>
      </c>
    </row>
    <row r="444" spans="1:5">
      <c r="A444" s="272" t="s">
        <v>22139</v>
      </c>
      <c r="B444" s="538">
        <v>105400</v>
      </c>
      <c r="C444" s="266" t="s">
        <v>22164</v>
      </c>
      <c r="D444" s="273" t="s">
        <v>14</v>
      </c>
      <c r="E444" s="274">
        <v>83.7</v>
      </c>
    </row>
    <row r="445" spans="1:5">
      <c r="A445" s="272" t="s">
        <v>22139</v>
      </c>
      <c r="B445" s="538">
        <v>105264</v>
      </c>
      <c r="C445" s="266" t="s">
        <v>22165</v>
      </c>
      <c r="D445" s="273" t="s">
        <v>14</v>
      </c>
      <c r="E445" s="274">
        <v>67.97</v>
      </c>
    </row>
    <row r="446" spans="1:5">
      <c r="A446" s="272" t="s">
        <v>22139</v>
      </c>
      <c r="B446" s="538">
        <v>105297</v>
      </c>
      <c r="C446" s="266" t="s">
        <v>22166</v>
      </c>
      <c r="D446" s="273" t="s">
        <v>14</v>
      </c>
      <c r="E446" s="274">
        <v>12.57</v>
      </c>
    </row>
    <row r="447" spans="1:5">
      <c r="A447" s="272" t="s">
        <v>22139</v>
      </c>
      <c r="B447" s="538">
        <v>105372</v>
      </c>
      <c r="C447" s="266" t="s">
        <v>22167</v>
      </c>
      <c r="D447" s="273" t="s">
        <v>14</v>
      </c>
      <c r="E447" s="274">
        <v>9.7100000000000009</v>
      </c>
    </row>
    <row r="448" spans="1:5">
      <c r="A448" s="272" t="s">
        <v>22139</v>
      </c>
      <c r="B448" s="538">
        <v>105401</v>
      </c>
      <c r="C448" s="266" t="s">
        <v>22168</v>
      </c>
      <c r="D448" s="273" t="s">
        <v>14</v>
      </c>
      <c r="E448" s="274">
        <v>94.6</v>
      </c>
    </row>
    <row r="449" spans="1:5">
      <c r="A449" s="272" t="s">
        <v>22139</v>
      </c>
      <c r="B449" s="538">
        <v>105265</v>
      </c>
      <c r="C449" s="266" t="s">
        <v>22169</v>
      </c>
      <c r="D449" s="273" t="s">
        <v>14</v>
      </c>
      <c r="E449" s="274">
        <v>76.94</v>
      </c>
    </row>
    <row r="450" spans="1:5">
      <c r="A450" s="272" t="s">
        <v>22139</v>
      </c>
      <c r="B450" s="538">
        <v>105402</v>
      </c>
      <c r="C450" s="266" t="s">
        <v>22170</v>
      </c>
      <c r="D450" s="273" t="s">
        <v>14</v>
      </c>
      <c r="E450" s="274">
        <v>105.7</v>
      </c>
    </row>
    <row r="451" spans="1:5">
      <c r="A451" s="272" t="s">
        <v>22139</v>
      </c>
      <c r="B451" s="538">
        <v>105266</v>
      </c>
      <c r="C451" s="266" t="s">
        <v>22171</v>
      </c>
      <c r="D451" s="273" t="s">
        <v>14</v>
      </c>
      <c r="E451" s="274">
        <v>86.09</v>
      </c>
    </row>
    <row r="452" spans="1:5">
      <c r="A452" s="272" t="s">
        <v>22139</v>
      </c>
      <c r="B452" s="538">
        <v>105361</v>
      </c>
      <c r="C452" s="266" t="s">
        <v>22172</v>
      </c>
      <c r="D452" s="273" t="s">
        <v>14</v>
      </c>
      <c r="E452" s="274">
        <v>22.38</v>
      </c>
    </row>
    <row r="453" spans="1:5">
      <c r="A453" s="272" t="s">
        <v>22139</v>
      </c>
      <c r="B453" s="538">
        <v>105382</v>
      </c>
      <c r="C453" s="266" t="s">
        <v>22173</v>
      </c>
      <c r="D453" s="273" t="s">
        <v>14</v>
      </c>
      <c r="E453" s="274">
        <v>18.399999999999999</v>
      </c>
    </row>
    <row r="454" spans="1:5">
      <c r="A454" s="272" t="s">
        <v>22139</v>
      </c>
      <c r="B454" s="538">
        <v>105359</v>
      </c>
      <c r="C454" s="266" t="s">
        <v>22174</v>
      </c>
      <c r="D454" s="273" t="s">
        <v>14</v>
      </c>
      <c r="E454" s="274">
        <v>16.02</v>
      </c>
    </row>
    <row r="455" spans="1:5">
      <c r="A455" s="272" t="s">
        <v>22139</v>
      </c>
      <c r="B455" s="538">
        <v>105315</v>
      </c>
      <c r="C455" s="266" t="s">
        <v>22175</v>
      </c>
      <c r="D455" s="273" t="s">
        <v>14</v>
      </c>
      <c r="E455" s="274">
        <v>13.1</v>
      </c>
    </row>
    <row r="456" spans="1:5">
      <c r="A456" s="272" t="s">
        <v>22139</v>
      </c>
      <c r="B456" s="538">
        <v>105360</v>
      </c>
      <c r="C456" s="266" t="s">
        <v>22176</v>
      </c>
      <c r="D456" s="273" t="s">
        <v>14</v>
      </c>
      <c r="E456" s="274">
        <v>19.27</v>
      </c>
    </row>
    <row r="457" spans="1:5">
      <c r="A457" s="272" t="s">
        <v>22139</v>
      </c>
      <c r="B457" s="538">
        <v>105381</v>
      </c>
      <c r="C457" s="266" t="s">
        <v>22177</v>
      </c>
      <c r="D457" s="273" t="s">
        <v>14</v>
      </c>
      <c r="E457" s="274">
        <v>15.83</v>
      </c>
    </row>
    <row r="458" spans="1:5">
      <c r="A458" s="272" t="s">
        <v>22139</v>
      </c>
      <c r="B458" s="538">
        <v>105251</v>
      </c>
      <c r="C458" s="266" t="s">
        <v>22178</v>
      </c>
      <c r="D458" s="273" t="s">
        <v>14</v>
      </c>
      <c r="E458" s="274">
        <v>21.45</v>
      </c>
    </row>
    <row r="459" spans="1:5">
      <c r="A459" s="272" t="s">
        <v>22139</v>
      </c>
      <c r="B459" s="538">
        <v>105282</v>
      </c>
      <c r="C459" s="266" t="s">
        <v>22179</v>
      </c>
      <c r="D459" s="273" t="s">
        <v>14</v>
      </c>
      <c r="E459" s="274">
        <v>16.7</v>
      </c>
    </row>
    <row r="460" spans="1:5">
      <c r="A460" s="272" t="s">
        <v>22139</v>
      </c>
      <c r="B460" s="538">
        <v>105276</v>
      </c>
      <c r="C460" s="266" t="s">
        <v>22180</v>
      </c>
      <c r="D460" s="273" t="s">
        <v>14</v>
      </c>
      <c r="E460" s="274">
        <v>171.96</v>
      </c>
    </row>
    <row r="461" spans="1:5">
      <c r="A461" s="272" t="s">
        <v>22139</v>
      </c>
      <c r="B461" s="538">
        <v>105341</v>
      </c>
      <c r="C461" s="266" t="s">
        <v>22181</v>
      </c>
      <c r="D461" s="273" t="s">
        <v>14</v>
      </c>
      <c r="E461" s="274">
        <v>139.63</v>
      </c>
    </row>
    <row r="462" spans="1:5">
      <c r="A462" s="272" t="s">
        <v>22139</v>
      </c>
      <c r="B462" s="538">
        <v>105277</v>
      </c>
      <c r="C462" s="266" t="s">
        <v>22182</v>
      </c>
      <c r="D462" s="273" t="s">
        <v>14</v>
      </c>
      <c r="E462" s="274">
        <v>207.2</v>
      </c>
    </row>
    <row r="463" spans="1:5">
      <c r="A463" s="272" t="s">
        <v>22139</v>
      </c>
      <c r="B463" s="538">
        <v>105342</v>
      </c>
      <c r="C463" s="266" t="s">
        <v>22183</v>
      </c>
      <c r="D463" s="273" t="s">
        <v>14</v>
      </c>
      <c r="E463" s="274">
        <v>169.06</v>
      </c>
    </row>
    <row r="464" spans="1:5">
      <c r="A464" s="272" t="s">
        <v>22139</v>
      </c>
      <c r="B464" s="538">
        <v>105252</v>
      </c>
      <c r="C464" s="266" t="s">
        <v>22184</v>
      </c>
      <c r="D464" s="273" t="s">
        <v>14</v>
      </c>
      <c r="E464" s="274">
        <v>28.69</v>
      </c>
    </row>
    <row r="465" spans="1:5">
      <c r="A465" s="272" t="s">
        <v>22139</v>
      </c>
      <c r="B465" s="538">
        <v>105298</v>
      </c>
      <c r="C465" s="266" t="s">
        <v>22185</v>
      </c>
      <c r="D465" s="273" t="s">
        <v>14</v>
      </c>
      <c r="E465" s="274">
        <v>22.73</v>
      </c>
    </row>
    <row r="466" spans="1:5">
      <c r="A466" s="272" t="s">
        <v>22139</v>
      </c>
      <c r="B466" s="538">
        <v>105253</v>
      </c>
      <c r="C466" s="266" t="s">
        <v>22186</v>
      </c>
      <c r="D466" s="273" t="s">
        <v>14</v>
      </c>
      <c r="E466" s="274">
        <v>35.909999999999997</v>
      </c>
    </row>
    <row r="467" spans="1:5">
      <c r="A467" s="272" t="s">
        <v>22139</v>
      </c>
      <c r="B467" s="538">
        <v>105299</v>
      </c>
      <c r="C467" s="266" t="s">
        <v>22187</v>
      </c>
      <c r="D467" s="273" t="s">
        <v>14</v>
      </c>
      <c r="E467" s="274">
        <v>28.76</v>
      </c>
    </row>
    <row r="468" spans="1:5">
      <c r="A468" s="272" t="s">
        <v>22139</v>
      </c>
      <c r="B468" s="538">
        <v>105254</v>
      </c>
      <c r="C468" s="266" t="s">
        <v>22188</v>
      </c>
      <c r="D468" s="273" t="s">
        <v>14</v>
      </c>
      <c r="E468" s="274">
        <v>43.28</v>
      </c>
    </row>
    <row r="469" spans="1:5">
      <c r="A469" s="272" t="s">
        <v>22139</v>
      </c>
      <c r="B469" s="538">
        <v>105300</v>
      </c>
      <c r="C469" s="266" t="s">
        <v>22189</v>
      </c>
      <c r="D469" s="273" t="s">
        <v>14</v>
      </c>
      <c r="E469" s="274">
        <v>34.93</v>
      </c>
    </row>
    <row r="470" spans="1:5">
      <c r="A470" s="272" t="s">
        <v>22139</v>
      </c>
      <c r="B470" s="538">
        <v>105255</v>
      </c>
      <c r="C470" s="266" t="s">
        <v>22190</v>
      </c>
      <c r="D470" s="273" t="s">
        <v>14</v>
      </c>
      <c r="E470" s="274">
        <v>50.62</v>
      </c>
    </row>
    <row r="471" spans="1:5">
      <c r="A471" s="272" t="s">
        <v>22139</v>
      </c>
      <c r="B471" s="538">
        <v>105301</v>
      </c>
      <c r="C471" s="266" t="s">
        <v>22191</v>
      </c>
      <c r="D471" s="273" t="s">
        <v>14</v>
      </c>
      <c r="E471" s="274">
        <v>41.08</v>
      </c>
    </row>
    <row r="472" spans="1:5">
      <c r="A472" s="272" t="s">
        <v>22139</v>
      </c>
      <c r="B472" s="538">
        <v>105256</v>
      </c>
      <c r="C472" s="266" t="s">
        <v>22192</v>
      </c>
      <c r="D472" s="273" t="s">
        <v>14</v>
      </c>
      <c r="E472" s="274">
        <v>57.97</v>
      </c>
    </row>
    <row r="473" spans="1:5">
      <c r="A473" s="272" t="s">
        <v>22139</v>
      </c>
      <c r="B473" s="538">
        <v>105302</v>
      </c>
      <c r="C473" s="266" t="s">
        <v>22193</v>
      </c>
      <c r="D473" s="273" t="s">
        <v>14</v>
      </c>
      <c r="E473" s="274">
        <v>47.23</v>
      </c>
    </row>
    <row r="474" spans="1:5">
      <c r="A474" s="272" t="s">
        <v>22139</v>
      </c>
      <c r="B474" s="538">
        <v>105257</v>
      </c>
      <c r="C474" s="266" t="s">
        <v>22194</v>
      </c>
      <c r="D474" s="273" t="s">
        <v>14</v>
      </c>
      <c r="E474" s="274">
        <v>65.3</v>
      </c>
    </row>
    <row r="475" spans="1:5">
      <c r="A475" s="272" t="s">
        <v>22139</v>
      </c>
      <c r="B475" s="538">
        <v>105303</v>
      </c>
      <c r="C475" s="266" t="s">
        <v>22195</v>
      </c>
      <c r="D475" s="273" t="s">
        <v>14</v>
      </c>
      <c r="E475" s="274">
        <v>53.37</v>
      </c>
    </row>
    <row r="476" spans="1:5">
      <c r="A476" s="272" t="s">
        <v>22139</v>
      </c>
      <c r="B476" s="538">
        <v>105270</v>
      </c>
      <c r="C476" s="266" t="s">
        <v>22196</v>
      </c>
      <c r="D476" s="273" t="s">
        <v>14</v>
      </c>
      <c r="E476" s="274">
        <v>72.78</v>
      </c>
    </row>
    <row r="477" spans="1:5">
      <c r="A477" s="272" t="s">
        <v>22139</v>
      </c>
      <c r="B477" s="538">
        <v>105304</v>
      </c>
      <c r="C477" s="266" t="s">
        <v>22197</v>
      </c>
      <c r="D477" s="273" t="s">
        <v>14</v>
      </c>
      <c r="E477" s="274">
        <v>59.66</v>
      </c>
    </row>
    <row r="478" spans="1:5">
      <c r="A478" s="272" t="s">
        <v>22139</v>
      </c>
      <c r="B478" s="538">
        <v>105271</v>
      </c>
      <c r="C478" s="266" t="s">
        <v>22198</v>
      </c>
      <c r="D478" s="273" t="s">
        <v>14</v>
      </c>
      <c r="E478" s="274">
        <v>90.83</v>
      </c>
    </row>
    <row r="479" spans="1:5">
      <c r="A479" s="272" t="s">
        <v>22139</v>
      </c>
      <c r="B479" s="538">
        <v>105305</v>
      </c>
      <c r="C479" s="266" t="s">
        <v>22199</v>
      </c>
      <c r="D479" s="273" t="s">
        <v>14</v>
      </c>
      <c r="E479" s="274">
        <v>73.06</v>
      </c>
    </row>
    <row r="480" spans="1:5">
      <c r="A480" s="272" t="s">
        <v>22139</v>
      </c>
      <c r="B480" s="538">
        <v>105272</v>
      </c>
      <c r="C480" s="266" t="s">
        <v>22200</v>
      </c>
      <c r="D480" s="273" t="s">
        <v>14</v>
      </c>
      <c r="E480" s="274">
        <v>107.34</v>
      </c>
    </row>
    <row r="481" spans="1:5">
      <c r="A481" s="272" t="s">
        <v>22139</v>
      </c>
      <c r="B481" s="538">
        <v>105306</v>
      </c>
      <c r="C481" s="266" t="s">
        <v>22201</v>
      </c>
      <c r="D481" s="273" t="s">
        <v>14</v>
      </c>
      <c r="E481" s="274">
        <v>86.66</v>
      </c>
    </row>
    <row r="482" spans="1:5">
      <c r="A482" s="272" t="s">
        <v>22139</v>
      </c>
      <c r="B482" s="538">
        <v>105273</v>
      </c>
      <c r="C482" s="266" t="s">
        <v>22202</v>
      </c>
      <c r="D482" s="273" t="s">
        <v>14</v>
      </c>
      <c r="E482" s="274">
        <v>123.18</v>
      </c>
    </row>
    <row r="483" spans="1:5">
      <c r="A483" s="272" t="s">
        <v>22139</v>
      </c>
      <c r="B483" s="538">
        <v>105307</v>
      </c>
      <c r="C483" s="266" t="s">
        <v>22203</v>
      </c>
      <c r="D483" s="273" t="s">
        <v>14</v>
      </c>
      <c r="E483" s="274">
        <v>99.59</v>
      </c>
    </row>
    <row r="484" spans="1:5">
      <c r="A484" s="272" t="s">
        <v>22139</v>
      </c>
      <c r="B484" s="538">
        <v>105250</v>
      </c>
      <c r="C484" s="266" t="s">
        <v>22204</v>
      </c>
      <c r="D484" s="273" t="s">
        <v>14</v>
      </c>
      <c r="E484" s="274">
        <v>18.53</v>
      </c>
    </row>
    <row r="485" spans="1:5">
      <c r="A485" s="272" t="s">
        <v>22139</v>
      </c>
      <c r="B485" s="538">
        <v>105269</v>
      </c>
      <c r="C485" s="266" t="s">
        <v>22205</v>
      </c>
      <c r="D485" s="273" t="s">
        <v>14</v>
      </c>
      <c r="E485" s="274">
        <v>14.26</v>
      </c>
    </row>
    <row r="486" spans="1:5">
      <c r="A486" s="272" t="s">
        <v>22139</v>
      </c>
      <c r="B486" s="538">
        <v>105274</v>
      </c>
      <c r="C486" s="266" t="s">
        <v>22206</v>
      </c>
      <c r="D486" s="273" t="s">
        <v>14</v>
      </c>
      <c r="E486" s="274">
        <v>139.28</v>
      </c>
    </row>
    <row r="487" spans="1:5">
      <c r="A487" s="272" t="s">
        <v>22139</v>
      </c>
      <c r="B487" s="538">
        <v>105340</v>
      </c>
      <c r="C487" s="266" t="s">
        <v>22207</v>
      </c>
      <c r="D487" s="273" t="s">
        <v>14</v>
      </c>
      <c r="E487" s="274">
        <v>112.79</v>
      </c>
    </row>
    <row r="488" spans="1:5">
      <c r="A488" s="272" t="s">
        <v>22139</v>
      </c>
      <c r="B488" s="538">
        <v>105275</v>
      </c>
      <c r="C488" s="266" t="s">
        <v>22208</v>
      </c>
      <c r="D488" s="273" t="s">
        <v>14</v>
      </c>
      <c r="E488" s="274">
        <v>155.57</v>
      </c>
    </row>
    <row r="489" spans="1:5">
      <c r="A489" s="272" t="s">
        <v>22139</v>
      </c>
      <c r="B489" s="538">
        <v>105390</v>
      </c>
      <c r="C489" s="266" t="s">
        <v>22209</v>
      </c>
      <c r="D489" s="273" t="s">
        <v>14</v>
      </c>
      <c r="E489" s="274">
        <v>126.16</v>
      </c>
    </row>
    <row r="490" spans="1:5">
      <c r="A490" s="272" t="s">
        <v>22139</v>
      </c>
      <c r="B490" s="538">
        <v>105364</v>
      </c>
      <c r="C490" s="266" t="s">
        <v>22210</v>
      </c>
      <c r="D490" s="273" t="s">
        <v>14</v>
      </c>
      <c r="E490" s="274">
        <v>32.9</v>
      </c>
    </row>
    <row r="491" spans="1:5">
      <c r="A491" s="272" t="s">
        <v>22139</v>
      </c>
      <c r="B491" s="538">
        <v>105385</v>
      </c>
      <c r="C491" s="266" t="s">
        <v>22211</v>
      </c>
      <c r="D491" s="273" t="s">
        <v>14</v>
      </c>
      <c r="E491" s="274">
        <v>26.93</v>
      </c>
    </row>
    <row r="492" spans="1:5">
      <c r="A492" s="272" t="s">
        <v>22139</v>
      </c>
      <c r="B492" s="538">
        <v>105362</v>
      </c>
      <c r="C492" s="266" t="s">
        <v>22212</v>
      </c>
      <c r="D492" s="273" t="s">
        <v>14</v>
      </c>
      <c r="E492" s="274">
        <v>23.74</v>
      </c>
    </row>
    <row r="493" spans="1:5">
      <c r="A493" s="272" t="s">
        <v>22139</v>
      </c>
      <c r="B493" s="538">
        <v>105383</v>
      </c>
      <c r="C493" s="266" t="s">
        <v>22213</v>
      </c>
      <c r="D493" s="273" t="s">
        <v>14</v>
      </c>
      <c r="E493" s="274">
        <v>19.37</v>
      </c>
    </row>
    <row r="494" spans="1:5">
      <c r="A494" s="272" t="s">
        <v>22139</v>
      </c>
      <c r="B494" s="538">
        <v>105363</v>
      </c>
      <c r="C494" s="266" t="s">
        <v>22214</v>
      </c>
      <c r="D494" s="273" t="s">
        <v>14</v>
      </c>
      <c r="E494" s="274">
        <v>28.38</v>
      </c>
    </row>
    <row r="495" spans="1:5">
      <c r="A495" s="272" t="s">
        <v>22139</v>
      </c>
      <c r="B495" s="538">
        <v>105384</v>
      </c>
      <c r="C495" s="266" t="s">
        <v>22215</v>
      </c>
      <c r="D495" s="273" t="s">
        <v>14</v>
      </c>
      <c r="E495" s="274">
        <v>23.22</v>
      </c>
    </row>
    <row r="496" spans="1:5">
      <c r="A496" s="272" t="s">
        <v>22139</v>
      </c>
      <c r="B496" s="538">
        <v>105279</v>
      </c>
      <c r="C496" s="266" t="s">
        <v>22216</v>
      </c>
      <c r="D496" s="273" t="s">
        <v>14</v>
      </c>
      <c r="E496" s="274">
        <v>29.14</v>
      </c>
    </row>
    <row r="497" spans="1:5">
      <c r="A497" s="272" t="s">
        <v>22139</v>
      </c>
      <c r="B497" s="538">
        <v>105259</v>
      </c>
      <c r="C497" s="266" t="s">
        <v>22217</v>
      </c>
      <c r="D497" s="273" t="s">
        <v>14</v>
      </c>
      <c r="E497" s="274">
        <v>22.8</v>
      </c>
    </row>
    <row r="498" spans="1:5">
      <c r="A498" s="272" t="s">
        <v>22139</v>
      </c>
      <c r="B498" s="538">
        <v>105357</v>
      </c>
      <c r="C498" s="266" t="s">
        <v>22218</v>
      </c>
      <c r="D498" s="273" t="s">
        <v>14</v>
      </c>
      <c r="E498" s="274">
        <v>233.78</v>
      </c>
    </row>
    <row r="499" spans="1:5">
      <c r="A499" s="272" t="s">
        <v>22139</v>
      </c>
      <c r="B499" s="538">
        <v>105346</v>
      </c>
      <c r="C499" s="266" t="s">
        <v>22219</v>
      </c>
      <c r="D499" s="273" t="s">
        <v>14</v>
      </c>
      <c r="E499" s="274">
        <v>190.68</v>
      </c>
    </row>
    <row r="500" spans="1:5">
      <c r="A500" s="272" t="s">
        <v>22139</v>
      </c>
      <c r="B500" s="538">
        <v>105358</v>
      </c>
      <c r="C500" s="266" t="s">
        <v>22220</v>
      </c>
      <c r="D500" s="273" t="s">
        <v>14</v>
      </c>
      <c r="E500" s="274">
        <v>283.45999999999998</v>
      </c>
    </row>
    <row r="501" spans="1:5">
      <c r="A501" s="272" t="s">
        <v>22139</v>
      </c>
      <c r="B501" s="538">
        <v>105347</v>
      </c>
      <c r="C501" s="266" t="s">
        <v>22221</v>
      </c>
      <c r="D501" s="273" t="s">
        <v>14</v>
      </c>
      <c r="E501" s="274">
        <v>232.59</v>
      </c>
    </row>
    <row r="502" spans="1:5">
      <c r="A502" s="272" t="s">
        <v>22139</v>
      </c>
      <c r="B502" s="538">
        <v>105280</v>
      </c>
      <c r="C502" s="266" t="s">
        <v>22222</v>
      </c>
      <c r="D502" s="273" t="s">
        <v>14</v>
      </c>
      <c r="E502" s="274">
        <v>38.94</v>
      </c>
    </row>
    <row r="503" spans="1:5">
      <c r="A503" s="272" t="s">
        <v>22139</v>
      </c>
      <c r="B503" s="538">
        <v>105283</v>
      </c>
      <c r="C503" s="266" t="s">
        <v>22223</v>
      </c>
      <c r="D503" s="273" t="s">
        <v>14</v>
      </c>
      <c r="E503" s="274">
        <v>31</v>
      </c>
    </row>
    <row r="504" spans="1:5">
      <c r="A504" s="272" t="s">
        <v>22139</v>
      </c>
      <c r="B504" s="538">
        <v>105281</v>
      </c>
      <c r="C504" s="266" t="s">
        <v>22224</v>
      </c>
      <c r="D504" s="273" t="s">
        <v>14</v>
      </c>
      <c r="E504" s="274">
        <v>48.71</v>
      </c>
    </row>
    <row r="505" spans="1:5">
      <c r="A505" s="272" t="s">
        <v>22139</v>
      </c>
      <c r="B505" s="538">
        <v>105319</v>
      </c>
      <c r="C505" s="266" t="s">
        <v>22225</v>
      </c>
      <c r="D505" s="273" t="s">
        <v>14</v>
      </c>
      <c r="E505" s="274">
        <v>39.18</v>
      </c>
    </row>
    <row r="506" spans="1:5">
      <c r="A506" s="272" t="s">
        <v>22139</v>
      </c>
      <c r="B506" s="538">
        <v>105284</v>
      </c>
      <c r="C506" s="266" t="s">
        <v>22226</v>
      </c>
      <c r="D506" s="273" t="s">
        <v>14</v>
      </c>
      <c r="E506" s="274">
        <v>58.8</v>
      </c>
    </row>
    <row r="507" spans="1:5">
      <c r="A507" s="272" t="s">
        <v>22139</v>
      </c>
      <c r="B507" s="538">
        <v>105320</v>
      </c>
      <c r="C507" s="266" t="s">
        <v>22227</v>
      </c>
      <c r="D507" s="273" t="s">
        <v>14</v>
      </c>
      <c r="E507" s="274">
        <v>47.67</v>
      </c>
    </row>
    <row r="508" spans="1:5">
      <c r="A508" s="272" t="s">
        <v>22139</v>
      </c>
      <c r="B508" s="538">
        <v>105348</v>
      </c>
      <c r="C508" s="266" t="s">
        <v>22228</v>
      </c>
      <c r="D508" s="273" t="s">
        <v>14</v>
      </c>
      <c r="E508" s="274">
        <v>68.819999999999993</v>
      </c>
    </row>
    <row r="509" spans="1:5">
      <c r="A509" s="272" t="s">
        <v>22139</v>
      </c>
      <c r="B509" s="538">
        <v>105321</v>
      </c>
      <c r="C509" s="266" t="s">
        <v>22229</v>
      </c>
      <c r="D509" s="273" t="s">
        <v>14</v>
      </c>
      <c r="E509" s="274">
        <v>56.11</v>
      </c>
    </row>
    <row r="510" spans="1:5">
      <c r="A510" s="272" t="s">
        <v>22139</v>
      </c>
      <c r="B510" s="538">
        <v>105349</v>
      </c>
      <c r="C510" s="266" t="s">
        <v>22230</v>
      </c>
      <c r="D510" s="273" t="s">
        <v>14</v>
      </c>
      <c r="E510" s="274">
        <v>78.86</v>
      </c>
    </row>
    <row r="511" spans="1:5">
      <c r="A511" s="272" t="s">
        <v>22139</v>
      </c>
      <c r="B511" s="538">
        <v>105322</v>
      </c>
      <c r="C511" s="266" t="s">
        <v>22231</v>
      </c>
      <c r="D511" s="273" t="s">
        <v>14</v>
      </c>
      <c r="E511" s="274">
        <v>64.53</v>
      </c>
    </row>
    <row r="512" spans="1:5">
      <c r="A512" s="272" t="s">
        <v>22139</v>
      </c>
      <c r="B512" s="538">
        <v>105350</v>
      </c>
      <c r="C512" s="266" t="s">
        <v>22232</v>
      </c>
      <c r="D512" s="273" t="s">
        <v>14</v>
      </c>
      <c r="E512" s="274">
        <v>88.89</v>
      </c>
    </row>
    <row r="513" spans="1:5">
      <c r="A513" s="272" t="s">
        <v>22139</v>
      </c>
      <c r="B513" s="538">
        <v>105323</v>
      </c>
      <c r="C513" s="266" t="s">
        <v>22233</v>
      </c>
      <c r="D513" s="273" t="s">
        <v>14</v>
      </c>
      <c r="E513" s="274">
        <v>72.98</v>
      </c>
    </row>
    <row r="514" spans="1:5">
      <c r="A514" s="272" t="s">
        <v>22139</v>
      </c>
      <c r="B514" s="538">
        <v>105351</v>
      </c>
      <c r="C514" s="266" t="s">
        <v>22234</v>
      </c>
      <c r="D514" s="273" t="s">
        <v>14</v>
      </c>
      <c r="E514" s="274">
        <v>99.17</v>
      </c>
    </row>
    <row r="515" spans="1:5">
      <c r="A515" s="272" t="s">
        <v>22139</v>
      </c>
      <c r="B515" s="538">
        <v>105324</v>
      </c>
      <c r="C515" s="266" t="s">
        <v>22235</v>
      </c>
      <c r="D515" s="273" t="s">
        <v>14</v>
      </c>
      <c r="E515" s="274">
        <v>81.650000000000006</v>
      </c>
    </row>
    <row r="516" spans="1:5">
      <c r="A516" s="272" t="s">
        <v>22139</v>
      </c>
      <c r="B516" s="538">
        <v>105352</v>
      </c>
      <c r="C516" s="266" t="s">
        <v>22236</v>
      </c>
      <c r="D516" s="273" t="s">
        <v>14</v>
      </c>
      <c r="E516" s="274">
        <v>123.46</v>
      </c>
    </row>
    <row r="517" spans="1:5">
      <c r="A517" s="272" t="s">
        <v>22139</v>
      </c>
      <c r="B517" s="538">
        <v>105325</v>
      </c>
      <c r="C517" s="266" t="s">
        <v>22237</v>
      </c>
      <c r="D517" s="273" t="s">
        <v>14</v>
      </c>
      <c r="E517" s="274">
        <v>99.77</v>
      </c>
    </row>
    <row r="518" spans="1:5">
      <c r="A518" s="272" t="s">
        <v>22139</v>
      </c>
      <c r="B518" s="538">
        <v>105353</v>
      </c>
      <c r="C518" s="266" t="s">
        <v>22238</v>
      </c>
      <c r="D518" s="273" t="s">
        <v>14</v>
      </c>
      <c r="E518" s="274">
        <v>146.11000000000001</v>
      </c>
    </row>
    <row r="519" spans="1:5">
      <c r="A519" s="272" t="s">
        <v>22139</v>
      </c>
      <c r="B519" s="538">
        <v>105326</v>
      </c>
      <c r="C519" s="266" t="s">
        <v>22239</v>
      </c>
      <c r="D519" s="273" t="s">
        <v>14</v>
      </c>
      <c r="E519" s="274">
        <v>118.53</v>
      </c>
    </row>
    <row r="520" spans="1:5">
      <c r="A520" s="272" t="s">
        <v>22139</v>
      </c>
      <c r="B520" s="538">
        <v>105354</v>
      </c>
      <c r="C520" s="266" t="s">
        <v>22240</v>
      </c>
      <c r="D520" s="273" t="s">
        <v>14</v>
      </c>
      <c r="E520" s="274">
        <v>167.43</v>
      </c>
    </row>
    <row r="521" spans="1:5">
      <c r="A521" s="272" t="s">
        <v>22139</v>
      </c>
      <c r="B521" s="538">
        <v>105344</v>
      </c>
      <c r="C521" s="266" t="s">
        <v>22241</v>
      </c>
      <c r="D521" s="273" t="s">
        <v>14</v>
      </c>
      <c r="E521" s="274">
        <v>135.96</v>
      </c>
    </row>
    <row r="522" spans="1:5">
      <c r="A522" s="272" t="s">
        <v>22139</v>
      </c>
      <c r="B522" s="538">
        <v>105278</v>
      </c>
      <c r="C522" s="266" t="s">
        <v>22242</v>
      </c>
      <c r="D522" s="273" t="s">
        <v>14</v>
      </c>
      <c r="E522" s="274">
        <v>25.16</v>
      </c>
    </row>
    <row r="523" spans="1:5">
      <c r="A523" s="272" t="s">
        <v>22139</v>
      </c>
      <c r="B523" s="538">
        <v>105343</v>
      </c>
      <c r="C523" s="266" t="s">
        <v>22243</v>
      </c>
      <c r="D523" s="273" t="s">
        <v>14</v>
      </c>
      <c r="E523" s="274">
        <v>19.440000000000001</v>
      </c>
    </row>
    <row r="524" spans="1:5">
      <c r="A524" s="272" t="s">
        <v>22139</v>
      </c>
      <c r="B524" s="538">
        <v>105355</v>
      </c>
      <c r="C524" s="266" t="s">
        <v>22244</v>
      </c>
      <c r="D524" s="273" t="s">
        <v>14</v>
      </c>
      <c r="E524" s="274">
        <v>189.22</v>
      </c>
    </row>
    <row r="525" spans="1:5">
      <c r="A525" s="272" t="s">
        <v>22139</v>
      </c>
      <c r="B525" s="538">
        <v>105391</v>
      </c>
      <c r="C525" s="266" t="s">
        <v>22245</v>
      </c>
      <c r="D525" s="273" t="s">
        <v>14</v>
      </c>
      <c r="E525" s="274">
        <v>153.88</v>
      </c>
    </row>
    <row r="526" spans="1:5">
      <c r="A526" s="272" t="s">
        <v>22139</v>
      </c>
      <c r="B526" s="538">
        <v>105356</v>
      </c>
      <c r="C526" s="266" t="s">
        <v>22246</v>
      </c>
      <c r="D526" s="273" t="s">
        <v>14</v>
      </c>
      <c r="E526" s="274">
        <v>211.39</v>
      </c>
    </row>
    <row r="527" spans="1:5">
      <c r="A527" s="272" t="s">
        <v>22139</v>
      </c>
      <c r="B527" s="538">
        <v>105345</v>
      </c>
      <c r="C527" s="266" t="s">
        <v>22247</v>
      </c>
      <c r="D527" s="273" t="s">
        <v>14</v>
      </c>
      <c r="E527" s="274">
        <v>172.18</v>
      </c>
    </row>
    <row r="528" spans="1:5">
      <c r="A528" s="272" t="s">
        <v>22139</v>
      </c>
      <c r="B528" s="538">
        <v>105367</v>
      </c>
      <c r="C528" s="266" t="s">
        <v>22248</v>
      </c>
      <c r="D528" s="273" t="s">
        <v>14</v>
      </c>
      <c r="E528" s="274">
        <v>44.74</v>
      </c>
    </row>
    <row r="529" spans="1:5">
      <c r="A529" s="272" t="s">
        <v>22139</v>
      </c>
      <c r="B529" s="538">
        <v>105371</v>
      </c>
      <c r="C529" s="266" t="s">
        <v>22249</v>
      </c>
      <c r="D529" s="273" t="s">
        <v>14</v>
      </c>
      <c r="E529" s="274">
        <v>36.81</v>
      </c>
    </row>
    <row r="530" spans="1:5">
      <c r="A530" s="272" t="s">
        <v>22139</v>
      </c>
      <c r="B530" s="538">
        <v>105365</v>
      </c>
      <c r="C530" s="266" t="s">
        <v>22250</v>
      </c>
      <c r="D530" s="273" t="s">
        <v>14</v>
      </c>
      <c r="E530" s="274">
        <v>32.06</v>
      </c>
    </row>
    <row r="531" spans="1:5">
      <c r="A531" s="272" t="s">
        <v>22139</v>
      </c>
      <c r="B531" s="538">
        <v>105386</v>
      </c>
      <c r="C531" s="266" t="s">
        <v>22251</v>
      </c>
      <c r="D531" s="273" t="s">
        <v>14</v>
      </c>
      <c r="E531" s="274">
        <v>26.23</v>
      </c>
    </row>
    <row r="532" spans="1:5">
      <c r="A532" s="272" t="s">
        <v>22139</v>
      </c>
      <c r="B532" s="538">
        <v>105366</v>
      </c>
      <c r="C532" s="266" t="s">
        <v>22252</v>
      </c>
      <c r="D532" s="273" t="s">
        <v>14</v>
      </c>
      <c r="E532" s="274">
        <v>38.549999999999997</v>
      </c>
    </row>
    <row r="533" spans="1:5">
      <c r="A533" s="272" t="s">
        <v>22139</v>
      </c>
      <c r="B533" s="538">
        <v>105387</v>
      </c>
      <c r="C533" s="266" t="s">
        <v>22253</v>
      </c>
      <c r="D533" s="273" t="s">
        <v>14</v>
      </c>
      <c r="E533" s="274">
        <v>31.67</v>
      </c>
    </row>
    <row r="534" spans="1:5">
      <c r="A534" s="272" t="s">
        <v>22139</v>
      </c>
      <c r="B534" s="538">
        <v>97177</v>
      </c>
      <c r="C534" s="266" t="s">
        <v>22254</v>
      </c>
      <c r="D534" s="273" t="s">
        <v>13</v>
      </c>
      <c r="E534" s="274">
        <v>95.13</v>
      </c>
    </row>
    <row r="535" spans="1:5">
      <c r="A535" s="272" t="s">
        <v>22139</v>
      </c>
      <c r="B535" s="538">
        <v>97187</v>
      </c>
      <c r="C535" s="266" t="s">
        <v>22255</v>
      </c>
      <c r="D535" s="273" t="s">
        <v>13</v>
      </c>
      <c r="E535" s="274">
        <v>86.02</v>
      </c>
    </row>
    <row r="536" spans="1:5">
      <c r="A536" s="272" t="s">
        <v>22139</v>
      </c>
      <c r="B536" s="538">
        <v>97178</v>
      </c>
      <c r="C536" s="266" t="s">
        <v>22256</v>
      </c>
      <c r="D536" s="273" t="s">
        <v>13</v>
      </c>
      <c r="E536" s="274">
        <v>115.92</v>
      </c>
    </row>
    <row r="537" spans="1:5">
      <c r="A537" s="272" t="s">
        <v>22139</v>
      </c>
      <c r="B537" s="538">
        <v>97188</v>
      </c>
      <c r="C537" s="266" t="s">
        <v>22257</v>
      </c>
      <c r="D537" s="273" t="s">
        <v>13</v>
      </c>
      <c r="E537" s="274">
        <v>104.93</v>
      </c>
    </row>
    <row r="538" spans="1:5">
      <c r="A538" s="272" t="s">
        <v>22139</v>
      </c>
      <c r="B538" s="538">
        <v>97179</v>
      </c>
      <c r="C538" s="266" t="s">
        <v>22258</v>
      </c>
      <c r="D538" s="273" t="s">
        <v>13</v>
      </c>
      <c r="E538" s="274">
        <v>136.72</v>
      </c>
    </row>
    <row r="539" spans="1:5">
      <c r="A539" s="272" t="s">
        <v>22139</v>
      </c>
      <c r="B539" s="538">
        <v>97189</v>
      </c>
      <c r="C539" s="266" t="s">
        <v>22259</v>
      </c>
      <c r="D539" s="273" t="s">
        <v>13</v>
      </c>
      <c r="E539" s="274">
        <v>123.83</v>
      </c>
    </row>
    <row r="540" spans="1:5">
      <c r="A540" s="272" t="s">
        <v>22139</v>
      </c>
      <c r="B540" s="538">
        <v>97180</v>
      </c>
      <c r="C540" s="266" t="s">
        <v>22260</v>
      </c>
      <c r="D540" s="273" t="s">
        <v>13</v>
      </c>
      <c r="E540" s="274">
        <v>157.49</v>
      </c>
    </row>
    <row r="541" spans="1:5">
      <c r="A541" s="272" t="s">
        <v>22139</v>
      </c>
      <c r="B541" s="538">
        <v>97190</v>
      </c>
      <c r="C541" s="266" t="s">
        <v>22261</v>
      </c>
      <c r="D541" s="273" t="s">
        <v>13</v>
      </c>
      <c r="E541" s="274">
        <v>142.71</v>
      </c>
    </row>
    <row r="542" spans="1:5">
      <c r="A542" s="272" t="s">
        <v>22139</v>
      </c>
      <c r="B542" s="538">
        <v>97181</v>
      </c>
      <c r="C542" s="266" t="s">
        <v>22262</v>
      </c>
      <c r="D542" s="273" t="s">
        <v>13</v>
      </c>
      <c r="E542" s="274">
        <v>178.27</v>
      </c>
    </row>
    <row r="543" spans="1:5">
      <c r="A543" s="272" t="s">
        <v>22139</v>
      </c>
      <c r="B543" s="538">
        <v>97191</v>
      </c>
      <c r="C543" s="266" t="s">
        <v>22263</v>
      </c>
      <c r="D543" s="273" t="s">
        <v>13</v>
      </c>
      <c r="E543" s="274">
        <v>161.61000000000001</v>
      </c>
    </row>
    <row r="544" spans="1:5">
      <c r="A544" s="272" t="s">
        <v>22139</v>
      </c>
      <c r="B544" s="538">
        <v>97182</v>
      </c>
      <c r="C544" s="266" t="s">
        <v>22264</v>
      </c>
      <c r="D544" s="273" t="s">
        <v>13</v>
      </c>
      <c r="E544" s="274">
        <v>203.71</v>
      </c>
    </row>
    <row r="545" spans="1:5">
      <c r="A545" s="272" t="s">
        <v>22139</v>
      </c>
      <c r="B545" s="538">
        <v>97192</v>
      </c>
      <c r="C545" s="266" t="s">
        <v>22265</v>
      </c>
      <c r="D545" s="273" t="s">
        <v>13</v>
      </c>
      <c r="E545" s="274">
        <v>184.12</v>
      </c>
    </row>
    <row r="546" spans="1:5">
      <c r="A546" s="272" t="s">
        <v>22139</v>
      </c>
      <c r="B546" s="538">
        <v>97173</v>
      </c>
      <c r="C546" s="266" t="s">
        <v>22266</v>
      </c>
      <c r="D546" s="273" t="s">
        <v>13</v>
      </c>
      <c r="E546" s="274">
        <v>53.56</v>
      </c>
    </row>
    <row r="547" spans="1:5">
      <c r="A547" s="272" t="s">
        <v>22139</v>
      </c>
      <c r="B547" s="538">
        <v>97183</v>
      </c>
      <c r="C547" s="266" t="s">
        <v>22267</v>
      </c>
      <c r="D547" s="273" t="s">
        <v>13</v>
      </c>
      <c r="E547" s="274">
        <v>48.25</v>
      </c>
    </row>
    <row r="548" spans="1:5">
      <c r="A548" s="272" t="s">
        <v>22139</v>
      </c>
      <c r="B548" s="538">
        <v>97174</v>
      </c>
      <c r="C548" s="266" t="s">
        <v>22268</v>
      </c>
      <c r="D548" s="273" t="s">
        <v>13</v>
      </c>
      <c r="E548" s="274">
        <v>63.95</v>
      </c>
    </row>
    <row r="549" spans="1:5">
      <c r="A549" s="272" t="s">
        <v>22139</v>
      </c>
      <c r="B549" s="538">
        <v>97184</v>
      </c>
      <c r="C549" s="266" t="s">
        <v>22269</v>
      </c>
      <c r="D549" s="273" t="s">
        <v>13</v>
      </c>
      <c r="E549" s="274">
        <v>57.68</v>
      </c>
    </row>
    <row r="550" spans="1:5">
      <c r="A550" s="272" t="s">
        <v>22139</v>
      </c>
      <c r="B550" s="538">
        <v>97175</v>
      </c>
      <c r="C550" s="266" t="s">
        <v>22270</v>
      </c>
      <c r="D550" s="273" t="s">
        <v>13</v>
      </c>
      <c r="E550" s="274">
        <v>74.34</v>
      </c>
    </row>
    <row r="551" spans="1:5">
      <c r="A551" s="272" t="s">
        <v>22139</v>
      </c>
      <c r="B551" s="538">
        <v>97185</v>
      </c>
      <c r="C551" s="266" t="s">
        <v>22271</v>
      </c>
      <c r="D551" s="273" t="s">
        <v>13</v>
      </c>
      <c r="E551" s="274">
        <v>67.14</v>
      </c>
    </row>
    <row r="552" spans="1:5">
      <c r="A552" s="272" t="s">
        <v>22139</v>
      </c>
      <c r="B552" s="538">
        <v>97176</v>
      </c>
      <c r="C552" s="266" t="s">
        <v>22272</v>
      </c>
      <c r="D552" s="273" t="s">
        <v>13</v>
      </c>
      <c r="E552" s="274">
        <v>84.74</v>
      </c>
    </row>
    <row r="553" spans="1:5">
      <c r="A553" s="272" t="s">
        <v>22139</v>
      </c>
      <c r="B553" s="538">
        <v>97186</v>
      </c>
      <c r="C553" s="266" t="s">
        <v>22273</v>
      </c>
      <c r="D553" s="273" t="s">
        <v>13</v>
      </c>
      <c r="E553" s="274">
        <v>76.58</v>
      </c>
    </row>
    <row r="554" spans="1:5">
      <c r="A554" s="272" t="s">
        <v>22139</v>
      </c>
      <c r="B554" s="538">
        <v>97142</v>
      </c>
      <c r="C554" s="266" t="s">
        <v>22274</v>
      </c>
      <c r="D554" s="273" t="s">
        <v>13</v>
      </c>
      <c r="E554" s="274">
        <v>6.83</v>
      </c>
    </row>
    <row r="555" spans="1:5">
      <c r="A555" s="272" t="s">
        <v>22139</v>
      </c>
      <c r="B555" s="538">
        <v>97158</v>
      </c>
      <c r="C555" s="266" t="s">
        <v>22275</v>
      </c>
      <c r="D555" s="273" t="s">
        <v>13</v>
      </c>
      <c r="E555" s="274">
        <v>5.29</v>
      </c>
    </row>
    <row r="556" spans="1:5">
      <c r="A556" s="272" t="s">
        <v>22139</v>
      </c>
      <c r="B556" s="538">
        <v>97155</v>
      </c>
      <c r="C556" s="266" t="s">
        <v>22276</v>
      </c>
      <c r="D556" s="273" t="s">
        <v>13</v>
      </c>
      <c r="E556" s="274">
        <v>54.65</v>
      </c>
    </row>
    <row r="557" spans="1:5">
      <c r="A557" s="272" t="s">
        <v>22139</v>
      </c>
      <c r="B557" s="538">
        <v>97171</v>
      </c>
      <c r="C557" s="266" t="s">
        <v>22277</v>
      </c>
      <c r="D557" s="273" t="s">
        <v>13</v>
      </c>
      <c r="E557" s="274">
        <v>44.14</v>
      </c>
    </row>
    <row r="558" spans="1:5">
      <c r="A558" s="272" t="s">
        <v>22139</v>
      </c>
      <c r="B558" s="538">
        <v>97156</v>
      </c>
      <c r="C558" s="266" t="s">
        <v>22278</v>
      </c>
      <c r="D558" s="273" t="s">
        <v>13</v>
      </c>
      <c r="E558" s="274">
        <v>65.349999999999994</v>
      </c>
    </row>
    <row r="559" spans="1:5">
      <c r="A559" s="272" t="s">
        <v>22139</v>
      </c>
      <c r="B559" s="538">
        <v>97172</v>
      </c>
      <c r="C559" s="266" t="s">
        <v>22279</v>
      </c>
      <c r="D559" s="273" t="s">
        <v>13</v>
      </c>
      <c r="E559" s="274">
        <v>52.96</v>
      </c>
    </row>
    <row r="560" spans="1:5">
      <c r="A560" s="272" t="s">
        <v>22139</v>
      </c>
      <c r="B560" s="538">
        <v>97143</v>
      </c>
      <c r="C560" s="266" t="s">
        <v>22280</v>
      </c>
      <c r="D560" s="273" t="s">
        <v>13</v>
      </c>
      <c r="E560" s="274">
        <v>9.14</v>
      </c>
    </row>
    <row r="561" spans="1:5">
      <c r="A561" s="272" t="s">
        <v>22139</v>
      </c>
      <c r="B561" s="538">
        <v>97159</v>
      </c>
      <c r="C561" s="266" t="s">
        <v>22281</v>
      </c>
      <c r="D561" s="273" t="s">
        <v>13</v>
      </c>
      <c r="E561" s="274">
        <v>7.21</v>
      </c>
    </row>
    <row r="562" spans="1:5">
      <c r="A562" s="272" t="s">
        <v>22139</v>
      </c>
      <c r="B562" s="538">
        <v>97144</v>
      </c>
      <c r="C562" s="266" t="s">
        <v>22282</v>
      </c>
      <c r="D562" s="273" t="s">
        <v>13</v>
      </c>
      <c r="E562" s="274">
        <v>11.46</v>
      </c>
    </row>
    <row r="563" spans="1:5">
      <c r="A563" s="272" t="s">
        <v>22139</v>
      </c>
      <c r="B563" s="538">
        <v>97160</v>
      </c>
      <c r="C563" s="266" t="s">
        <v>22283</v>
      </c>
      <c r="D563" s="273" t="s">
        <v>13</v>
      </c>
      <c r="E563" s="274">
        <v>9.1300000000000008</v>
      </c>
    </row>
    <row r="564" spans="1:5">
      <c r="A564" s="272" t="s">
        <v>22139</v>
      </c>
      <c r="B564" s="538">
        <v>97145</v>
      </c>
      <c r="C564" s="266" t="s">
        <v>22284</v>
      </c>
      <c r="D564" s="273" t="s">
        <v>13</v>
      </c>
      <c r="E564" s="274">
        <v>13.79</v>
      </c>
    </row>
    <row r="565" spans="1:5">
      <c r="A565" s="272" t="s">
        <v>22139</v>
      </c>
      <c r="B565" s="538">
        <v>97161</v>
      </c>
      <c r="C565" s="266" t="s">
        <v>22285</v>
      </c>
      <c r="D565" s="273" t="s">
        <v>13</v>
      </c>
      <c r="E565" s="274">
        <v>11.08</v>
      </c>
    </row>
    <row r="566" spans="1:5">
      <c r="A566" s="272" t="s">
        <v>22139</v>
      </c>
      <c r="B566" s="538">
        <v>97146</v>
      </c>
      <c r="C566" s="266" t="s">
        <v>22286</v>
      </c>
      <c r="D566" s="273" t="s">
        <v>13</v>
      </c>
      <c r="E566" s="274">
        <v>16.13</v>
      </c>
    </row>
    <row r="567" spans="1:5">
      <c r="A567" s="272" t="s">
        <v>22139</v>
      </c>
      <c r="B567" s="538">
        <v>97162</v>
      </c>
      <c r="C567" s="266" t="s">
        <v>22287</v>
      </c>
      <c r="D567" s="273" t="s">
        <v>13</v>
      </c>
      <c r="E567" s="274">
        <v>13.03</v>
      </c>
    </row>
    <row r="568" spans="1:5">
      <c r="A568" s="272" t="s">
        <v>22139</v>
      </c>
      <c r="B568" s="538">
        <v>97147</v>
      </c>
      <c r="C568" s="266" t="s">
        <v>22288</v>
      </c>
      <c r="D568" s="273" t="s">
        <v>13</v>
      </c>
      <c r="E568" s="274">
        <v>18.46</v>
      </c>
    </row>
    <row r="569" spans="1:5">
      <c r="A569" s="272" t="s">
        <v>22139</v>
      </c>
      <c r="B569" s="538">
        <v>97163</v>
      </c>
      <c r="C569" s="266" t="s">
        <v>22289</v>
      </c>
      <c r="D569" s="273" t="s">
        <v>13</v>
      </c>
      <c r="E569" s="274">
        <v>14.96</v>
      </c>
    </row>
    <row r="570" spans="1:5">
      <c r="A570" s="272" t="s">
        <v>22139</v>
      </c>
      <c r="B570" s="538">
        <v>97148</v>
      </c>
      <c r="C570" s="266" t="s">
        <v>22290</v>
      </c>
      <c r="D570" s="273" t="s">
        <v>13</v>
      </c>
      <c r="E570" s="274">
        <v>20.78</v>
      </c>
    </row>
    <row r="571" spans="1:5">
      <c r="A571" s="272" t="s">
        <v>22139</v>
      </c>
      <c r="B571" s="538">
        <v>97164</v>
      </c>
      <c r="C571" s="266" t="s">
        <v>22291</v>
      </c>
      <c r="D571" s="273" t="s">
        <v>13</v>
      </c>
      <c r="E571" s="274">
        <v>16.91</v>
      </c>
    </row>
    <row r="572" spans="1:5">
      <c r="A572" s="272" t="s">
        <v>22139</v>
      </c>
      <c r="B572" s="538">
        <v>97149</v>
      </c>
      <c r="C572" s="266" t="s">
        <v>22292</v>
      </c>
      <c r="D572" s="273" t="s">
        <v>13</v>
      </c>
      <c r="E572" s="274">
        <v>23.15</v>
      </c>
    </row>
    <row r="573" spans="1:5">
      <c r="A573" s="272" t="s">
        <v>22139</v>
      </c>
      <c r="B573" s="538">
        <v>97165</v>
      </c>
      <c r="C573" s="266" t="s">
        <v>22293</v>
      </c>
      <c r="D573" s="273" t="s">
        <v>13</v>
      </c>
      <c r="E573" s="274">
        <v>18.88</v>
      </c>
    </row>
    <row r="574" spans="1:5">
      <c r="A574" s="272" t="s">
        <v>22139</v>
      </c>
      <c r="B574" s="538">
        <v>97150</v>
      </c>
      <c r="C574" s="266" t="s">
        <v>22294</v>
      </c>
      <c r="D574" s="273" t="s">
        <v>13</v>
      </c>
      <c r="E574" s="274">
        <v>28.95</v>
      </c>
    </row>
    <row r="575" spans="1:5">
      <c r="A575" s="272" t="s">
        <v>22139</v>
      </c>
      <c r="B575" s="538">
        <v>97166</v>
      </c>
      <c r="C575" s="266" t="s">
        <v>22295</v>
      </c>
      <c r="D575" s="273" t="s">
        <v>13</v>
      </c>
      <c r="E575" s="274">
        <v>23.18</v>
      </c>
    </row>
    <row r="576" spans="1:5">
      <c r="A576" s="272" t="s">
        <v>22139</v>
      </c>
      <c r="B576" s="538">
        <v>97151</v>
      </c>
      <c r="C576" s="266" t="s">
        <v>22296</v>
      </c>
      <c r="D576" s="273" t="s">
        <v>13</v>
      </c>
      <c r="E576" s="274">
        <v>34.159999999999997</v>
      </c>
    </row>
    <row r="577" spans="1:5">
      <c r="A577" s="272" t="s">
        <v>22139</v>
      </c>
      <c r="B577" s="538">
        <v>97167</v>
      </c>
      <c r="C577" s="266" t="s">
        <v>22297</v>
      </c>
      <c r="D577" s="273" t="s">
        <v>13</v>
      </c>
      <c r="E577" s="274">
        <v>27.43</v>
      </c>
    </row>
    <row r="578" spans="1:5">
      <c r="A578" s="272" t="s">
        <v>22139</v>
      </c>
      <c r="B578" s="538">
        <v>97152</v>
      </c>
      <c r="C578" s="266" t="s">
        <v>22298</v>
      </c>
      <c r="D578" s="273" t="s">
        <v>13</v>
      </c>
      <c r="E578" s="274">
        <v>39.159999999999997</v>
      </c>
    </row>
    <row r="579" spans="1:5">
      <c r="A579" s="272" t="s">
        <v>22139</v>
      </c>
      <c r="B579" s="538">
        <v>97168</v>
      </c>
      <c r="C579" s="266" t="s">
        <v>22299</v>
      </c>
      <c r="D579" s="273" t="s">
        <v>13</v>
      </c>
      <c r="E579" s="274">
        <v>31.5</v>
      </c>
    </row>
    <row r="580" spans="1:5">
      <c r="A580" s="272" t="s">
        <v>22139</v>
      </c>
      <c r="B580" s="538">
        <v>97141</v>
      </c>
      <c r="C580" s="266" t="s">
        <v>22300</v>
      </c>
      <c r="D580" s="273" t="s">
        <v>13</v>
      </c>
      <c r="E580" s="274">
        <v>5.89</v>
      </c>
    </row>
    <row r="581" spans="1:5">
      <c r="A581" s="272" t="s">
        <v>22139</v>
      </c>
      <c r="B581" s="538">
        <v>97157</v>
      </c>
      <c r="C581" s="266" t="s">
        <v>22301</v>
      </c>
      <c r="D581" s="273" t="s">
        <v>13</v>
      </c>
      <c r="E581" s="274">
        <v>4.49</v>
      </c>
    </row>
    <row r="582" spans="1:5">
      <c r="A582" s="272" t="s">
        <v>22139</v>
      </c>
      <c r="B582" s="538">
        <v>97153</v>
      </c>
      <c r="C582" s="266" t="s">
        <v>22302</v>
      </c>
      <c r="D582" s="273" t="s">
        <v>13</v>
      </c>
      <c r="E582" s="274">
        <v>44.3</v>
      </c>
    </row>
    <row r="583" spans="1:5">
      <c r="A583" s="272" t="s">
        <v>22139</v>
      </c>
      <c r="B583" s="538">
        <v>97169</v>
      </c>
      <c r="C583" s="266" t="s">
        <v>22303</v>
      </c>
      <c r="D583" s="273" t="s">
        <v>13</v>
      </c>
      <c r="E583" s="274">
        <v>35.68</v>
      </c>
    </row>
    <row r="584" spans="1:5">
      <c r="A584" s="272" t="s">
        <v>22139</v>
      </c>
      <c r="B584" s="538">
        <v>97154</v>
      </c>
      <c r="C584" s="266" t="s">
        <v>22304</v>
      </c>
      <c r="D584" s="273" t="s">
        <v>13</v>
      </c>
      <c r="E584" s="274">
        <v>49.47</v>
      </c>
    </row>
    <row r="585" spans="1:5">
      <c r="A585" s="272" t="s">
        <v>22139</v>
      </c>
      <c r="B585" s="538">
        <v>97170</v>
      </c>
      <c r="C585" s="266" t="s">
        <v>22305</v>
      </c>
      <c r="D585" s="273" t="s">
        <v>13</v>
      </c>
      <c r="E585" s="274">
        <v>39.909999999999997</v>
      </c>
    </row>
    <row r="586" spans="1:5">
      <c r="A586" s="272" t="s">
        <v>22139</v>
      </c>
      <c r="B586" s="538">
        <v>105311</v>
      </c>
      <c r="C586" s="266" t="s">
        <v>22306</v>
      </c>
      <c r="D586" s="273" t="s">
        <v>13</v>
      </c>
      <c r="E586" s="274">
        <v>5.03</v>
      </c>
    </row>
    <row r="587" spans="1:5">
      <c r="A587" s="272" t="s">
        <v>22139</v>
      </c>
      <c r="B587" s="538">
        <v>105339</v>
      </c>
      <c r="C587" s="266" t="s">
        <v>22307</v>
      </c>
      <c r="D587" s="273" t="s">
        <v>13</v>
      </c>
      <c r="E587" s="274">
        <v>4.12</v>
      </c>
    </row>
    <row r="588" spans="1:5">
      <c r="A588" s="272" t="s">
        <v>22139</v>
      </c>
      <c r="B588" s="538">
        <v>97127</v>
      </c>
      <c r="C588" s="266" t="s">
        <v>22308</v>
      </c>
      <c r="D588" s="273" t="s">
        <v>13</v>
      </c>
      <c r="E588" s="274">
        <v>6.53</v>
      </c>
    </row>
    <row r="589" spans="1:5">
      <c r="A589" s="272" t="s">
        <v>22139</v>
      </c>
      <c r="B589" s="538">
        <v>97134</v>
      </c>
      <c r="C589" s="266" t="s">
        <v>22309</v>
      </c>
      <c r="D589" s="273" t="s">
        <v>13</v>
      </c>
      <c r="E589" s="274">
        <v>5.36</v>
      </c>
    </row>
    <row r="590" spans="1:5">
      <c r="A590" s="272" t="s">
        <v>22139</v>
      </c>
      <c r="B590" s="538">
        <v>97128</v>
      </c>
      <c r="C590" s="266" t="s">
        <v>22310</v>
      </c>
      <c r="D590" s="273" t="s">
        <v>13</v>
      </c>
      <c r="E590" s="274">
        <v>12.37</v>
      </c>
    </row>
    <row r="591" spans="1:5">
      <c r="A591" s="272" t="s">
        <v>22139</v>
      </c>
      <c r="B591" s="538">
        <v>97135</v>
      </c>
      <c r="C591" s="266" t="s">
        <v>22311</v>
      </c>
      <c r="D591" s="273" t="s">
        <v>13</v>
      </c>
      <c r="E591" s="274">
        <v>9.4499999999999993</v>
      </c>
    </row>
    <row r="592" spans="1:5">
      <c r="A592" s="272" t="s">
        <v>22139</v>
      </c>
      <c r="B592" s="538">
        <v>97129</v>
      </c>
      <c r="C592" s="266" t="s">
        <v>22312</v>
      </c>
      <c r="D592" s="273" t="s">
        <v>13</v>
      </c>
      <c r="E592" s="274">
        <v>14.63</v>
      </c>
    </row>
    <row r="593" spans="1:5">
      <c r="A593" s="272" t="s">
        <v>22139</v>
      </c>
      <c r="B593" s="538">
        <v>97136</v>
      </c>
      <c r="C593" s="266" t="s">
        <v>22313</v>
      </c>
      <c r="D593" s="273" t="s">
        <v>13</v>
      </c>
      <c r="E593" s="274">
        <v>11.2</v>
      </c>
    </row>
    <row r="594" spans="1:5">
      <c r="A594" s="272" t="s">
        <v>22139</v>
      </c>
      <c r="B594" s="538">
        <v>97130</v>
      </c>
      <c r="C594" s="266" t="s">
        <v>22314</v>
      </c>
      <c r="D594" s="273" t="s">
        <v>13</v>
      </c>
      <c r="E594" s="274">
        <v>16.920000000000002</v>
      </c>
    </row>
    <row r="595" spans="1:5">
      <c r="A595" s="272" t="s">
        <v>22139</v>
      </c>
      <c r="B595" s="538">
        <v>97137</v>
      </c>
      <c r="C595" s="266" t="s">
        <v>22315</v>
      </c>
      <c r="D595" s="273" t="s">
        <v>13</v>
      </c>
      <c r="E595" s="274">
        <v>12.96</v>
      </c>
    </row>
    <row r="596" spans="1:5">
      <c r="A596" s="272" t="s">
        <v>22139</v>
      </c>
      <c r="B596" s="538">
        <v>97131</v>
      </c>
      <c r="C596" s="266" t="s">
        <v>22316</v>
      </c>
      <c r="D596" s="273" t="s">
        <v>13</v>
      </c>
      <c r="E596" s="274">
        <v>19.21</v>
      </c>
    </row>
    <row r="597" spans="1:5">
      <c r="A597" s="272" t="s">
        <v>22139</v>
      </c>
      <c r="B597" s="538">
        <v>97138</v>
      </c>
      <c r="C597" s="266" t="s">
        <v>22317</v>
      </c>
      <c r="D597" s="273" t="s">
        <v>13</v>
      </c>
      <c r="E597" s="274">
        <v>14.71</v>
      </c>
    </row>
    <row r="598" spans="1:5">
      <c r="A598" s="272" t="s">
        <v>22139</v>
      </c>
      <c r="B598" s="538">
        <v>97132</v>
      </c>
      <c r="C598" s="266" t="s">
        <v>22318</v>
      </c>
      <c r="D598" s="273" t="s">
        <v>13</v>
      </c>
      <c r="E598" s="274">
        <v>21.49</v>
      </c>
    </row>
    <row r="599" spans="1:5">
      <c r="A599" s="272" t="s">
        <v>22139</v>
      </c>
      <c r="B599" s="538">
        <v>97139</v>
      </c>
      <c r="C599" s="266" t="s">
        <v>22319</v>
      </c>
      <c r="D599" s="273" t="s">
        <v>13</v>
      </c>
      <c r="E599" s="274">
        <v>16.46</v>
      </c>
    </row>
    <row r="600" spans="1:5">
      <c r="A600" s="272" t="s">
        <v>22139</v>
      </c>
      <c r="B600" s="538">
        <v>97133</v>
      </c>
      <c r="C600" s="266" t="s">
        <v>22320</v>
      </c>
      <c r="D600" s="273" t="s">
        <v>13</v>
      </c>
      <c r="E600" s="274">
        <v>26.06</v>
      </c>
    </row>
    <row r="601" spans="1:5">
      <c r="A601" s="272" t="s">
        <v>22139</v>
      </c>
      <c r="B601" s="538">
        <v>97140</v>
      </c>
      <c r="C601" s="266" t="s">
        <v>22321</v>
      </c>
      <c r="D601" s="273" t="s">
        <v>13</v>
      </c>
      <c r="E601" s="274">
        <v>19.96</v>
      </c>
    </row>
    <row r="602" spans="1:5">
      <c r="A602" s="272" t="s">
        <v>22139</v>
      </c>
      <c r="B602" s="538">
        <v>97123</v>
      </c>
      <c r="C602" s="266" t="s">
        <v>22322</v>
      </c>
      <c r="D602" s="273" t="s">
        <v>13</v>
      </c>
      <c r="E602" s="274">
        <v>5.42</v>
      </c>
    </row>
    <row r="603" spans="1:5">
      <c r="A603" s="272" t="s">
        <v>22139</v>
      </c>
      <c r="B603" s="538">
        <v>97126</v>
      </c>
      <c r="C603" s="266" t="s">
        <v>22323</v>
      </c>
      <c r="D603" s="273" t="s">
        <v>13</v>
      </c>
      <c r="E603" s="274">
        <v>4.43</v>
      </c>
    </row>
    <row r="604" spans="1:5">
      <c r="A604" s="272" t="s">
        <v>22139</v>
      </c>
      <c r="B604" s="538">
        <v>105308</v>
      </c>
      <c r="C604" s="266" t="s">
        <v>22324</v>
      </c>
      <c r="D604" s="273" t="s">
        <v>13</v>
      </c>
      <c r="E604" s="274">
        <v>6.21</v>
      </c>
    </row>
    <row r="605" spans="1:5">
      <c r="A605" s="272" t="s">
        <v>22139</v>
      </c>
      <c r="B605" s="538">
        <v>105312</v>
      </c>
      <c r="C605" s="266" t="s">
        <v>22325</v>
      </c>
      <c r="D605" s="273" t="s">
        <v>13</v>
      </c>
      <c r="E605" s="274">
        <v>5.0999999999999996</v>
      </c>
    </row>
    <row r="606" spans="1:5">
      <c r="A606" s="272" t="s">
        <v>22139</v>
      </c>
      <c r="B606" s="538">
        <v>105309</v>
      </c>
      <c r="C606" s="266" t="s">
        <v>22326</v>
      </c>
      <c r="D606" s="273" t="s">
        <v>13</v>
      </c>
      <c r="E606" s="274">
        <v>6.67</v>
      </c>
    </row>
    <row r="607" spans="1:5">
      <c r="A607" s="272" t="s">
        <v>22139</v>
      </c>
      <c r="B607" s="538">
        <v>105313</v>
      </c>
      <c r="C607" s="266" t="s">
        <v>22327</v>
      </c>
      <c r="D607" s="273" t="s">
        <v>13</v>
      </c>
      <c r="E607" s="274">
        <v>5.48</v>
      </c>
    </row>
    <row r="608" spans="1:5">
      <c r="A608" s="272" t="s">
        <v>22139</v>
      </c>
      <c r="B608" s="538">
        <v>105310</v>
      </c>
      <c r="C608" s="266" t="s">
        <v>22328</v>
      </c>
      <c r="D608" s="273" t="s">
        <v>13</v>
      </c>
      <c r="E608" s="274">
        <v>7.85</v>
      </c>
    </row>
    <row r="609" spans="1:5">
      <c r="A609" s="272" t="s">
        <v>22139</v>
      </c>
      <c r="B609" s="538">
        <v>105314</v>
      </c>
      <c r="C609" s="266" t="s">
        <v>22329</v>
      </c>
      <c r="D609" s="273" t="s">
        <v>13</v>
      </c>
      <c r="E609" s="274">
        <v>6.45</v>
      </c>
    </row>
    <row r="610" spans="1:5">
      <c r="A610" s="272" t="s">
        <v>22139</v>
      </c>
      <c r="B610" s="538">
        <v>97121</v>
      </c>
      <c r="C610" s="266" t="s">
        <v>22330</v>
      </c>
      <c r="D610" s="273" t="s">
        <v>13</v>
      </c>
      <c r="E610" s="274">
        <v>3.92</v>
      </c>
    </row>
    <row r="611" spans="1:5">
      <c r="A611" s="272" t="s">
        <v>22139</v>
      </c>
      <c r="B611" s="538">
        <v>97124</v>
      </c>
      <c r="C611" s="266" t="s">
        <v>22331</v>
      </c>
      <c r="D611" s="273" t="s">
        <v>13</v>
      </c>
      <c r="E611" s="274">
        <v>3.19</v>
      </c>
    </row>
    <row r="612" spans="1:5">
      <c r="A612" s="272" t="s">
        <v>22139</v>
      </c>
      <c r="B612" s="538">
        <v>97122</v>
      </c>
      <c r="C612" s="266" t="s">
        <v>22332</v>
      </c>
      <c r="D612" s="273" t="s">
        <v>13</v>
      </c>
      <c r="E612" s="274">
        <v>4.68</v>
      </c>
    </row>
    <row r="613" spans="1:5">
      <c r="A613" s="272" t="s">
        <v>22139</v>
      </c>
      <c r="B613" s="538">
        <v>97125</v>
      </c>
      <c r="C613" s="266" t="s">
        <v>22333</v>
      </c>
      <c r="D613" s="273" t="s">
        <v>13</v>
      </c>
      <c r="E613" s="274">
        <v>3.82</v>
      </c>
    </row>
    <row r="614" spans="1:5">
      <c r="A614" s="272" t="s">
        <v>22139</v>
      </c>
      <c r="B614" s="538">
        <v>105296</v>
      </c>
      <c r="C614" s="266" t="s">
        <v>22334</v>
      </c>
      <c r="D614" s="273" t="s">
        <v>14</v>
      </c>
      <c r="E614" s="274">
        <v>200.1</v>
      </c>
    </row>
    <row r="615" spans="1:5">
      <c r="A615" s="272" t="s">
        <v>22139</v>
      </c>
      <c r="B615" s="538">
        <v>105374</v>
      </c>
      <c r="C615" s="266" t="s">
        <v>22335</v>
      </c>
      <c r="D615" s="273" t="s">
        <v>14</v>
      </c>
      <c r="E615" s="274">
        <v>194.13</v>
      </c>
    </row>
    <row r="616" spans="1:5">
      <c r="A616" s="272" t="s">
        <v>22139</v>
      </c>
      <c r="B616" s="538">
        <v>105292</v>
      </c>
      <c r="C616" s="266" t="s">
        <v>22336</v>
      </c>
      <c r="D616" s="273" t="s">
        <v>14</v>
      </c>
      <c r="E616" s="274">
        <v>60.24</v>
      </c>
    </row>
    <row r="617" spans="1:5">
      <c r="A617" s="272" t="s">
        <v>22139</v>
      </c>
      <c r="B617" s="538">
        <v>105293</v>
      </c>
      <c r="C617" s="266" t="s">
        <v>22337</v>
      </c>
      <c r="D617" s="273" t="s">
        <v>14</v>
      </c>
      <c r="E617" s="274">
        <v>55.87</v>
      </c>
    </row>
    <row r="618" spans="1:5">
      <c r="A618" s="272" t="s">
        <v>22139</v>
      </c>
      <c r="B618" s="538">
        <v>105294</v>
      </c>
      <c r="C618" s="266" t="s">
        <v>22338</v>
      </c>
      <c r="D618" s="273" t="s">
        <v>14</v>
      </c>
      <c r="E618" s="274">
        <v>118.46</v>
      </c>
    </row>
    <row r="619" spans="1:5">
      <c r="A619" s="272" t="s">
        <v>22139</v>
      </c>
      <c r="B619" s="538">
        <v>105295</v>
      </c>
      <c r="C619" s="266" t="s">
        <v>22339</v>
      </c>
      <c r="D619" s="273" t="s">
        <v>14</v>
      </c>
      <c r="E619" s="274">
        <v>113.3</v>
      </c>
    </row>
    <row r="620" spans="1:5">
      <c r="A620" s="272" t="s">
        <v>22139</v>
      </c>
      <c r="B620" s="538">
        <v>105290</v>
      </c>
      <c r="C620" s="266" t="s">
        <v>22340</v>
      </c>
      <c r="D620" s="273" t="s">
        <v>14</v>
      </c>
      <c r="E620" s="274">
        <v>78.069999999999993</v>
      </c>
    </row>
    <row r="621" spans="1:5">
      <c r="A621" s="272" t="s">
        <v>22139</v>
      </c>
      <c r="B621" s="538">
        <v>105291</v>
      </c>
      <c r="C621" s="266" t="s">
        <v>22341</v>
      </c>
      <c r="D621" s="273" t="s">
        <v>14</v>
      </c>
      <c r="E621" s="274">
        <v>74.09</v>
      </c>
    </row>
    <row r="622" spans="1:5">
      <c r="A622" s="272" t="s">
        <v>22139</v>
      </c>
      <c r="B622" s="538">
        <v>105286</v>
      </c>
      <c r="C622" s="266" t="s">
        <v>22342</v>
      </c>
      <c r="D622" s="273" t="s">
        <v>14</v>
      </c>
      <c r="E622" s="274">
        <v>36.36</v>
      </c>
    </row>
    <row r="623" spans="1:5">
      <c r="A623" s="272" t="s">
        <v>22139</v>
      </c>
      <c r="B623" s="538">
        <v>105287</v>
      </c>
      <c r="C623" s="266" t="s">
        <v>22343</v>
      </c>
      <c r="D623" s="273" t="s">
        <v>14</v>
      </c>
      <c r="E623" s="274">
        <v>33.44</v>
      </c>
    </row>
    <row r="624" spans="1:5">
      <c r="A624" s="272" t="s">
        <v>22139</v>
      </c>
      <c r="B624" s="538">
        <v>105288</v>
      </c>
      <c r="C624" s="266" t="s">
        <v>22344</v>
      </c>
      <c r="D624" s="273" t="s">
        <v>14</v>
      </c>
      <c r="E624" s="274">
        <v>58.51</v>
      </c>
    </row>
    <row r="625" spans="1:5">
      <c r="A625" s="272" t="s">
        <v>22139</v>
      </c>
      <c r="B625" s="538">
        <v>105289</v>
      </c>
      <c r="C625" s="266" t="s">
        <v>22345</v>
      </c>
      <c r="D625" s="273" t="s">
        <v>14</v>
      </c>
      <c r="E625" s="274">
        <v>55.07</v>
      </c>
    </row>
    <row r="626" spans="1:5">
      <c r="A626" s="272" t="s">
        <v>22139</v>
      </c>
      <c r="B626" s="538">
        <v>105375</v>
      </c>
      <c r="C626" s="266" t="s">
        <v>22346</v>
      </c>
      <c r="D626" s="273" t="s">
        <v>14</v>
      </c>
      <c r="E626" s="274">
        <v>157.94999999999999</v>
      </c>
    </row>
    <row r="627" spans="1:5">
      <c r="A627" s="272" t="s">
        <v>22139</v>
      </c>
      <c r="B627" s="538">
        <v>105376</v>
      </c>
      <c r="C627" s="266" t="s">
        <v>22347</v>
      </c>
      <c r="D627" s="273" t="s">
        <v>14</v>
      </c>
      <c r="E627" s="274">
        <v>150.02000000000001</v>
      </c>
    </row>
    <row r="628" spans="1:5">
      <c r="A628" s="272" t="s">
        <v>22139</v>
      </c>
      <c r="B628" s="538">
        <v>105331</v>
      </c>
      <c r="C628" s="266" t="s">
        <v>22348</v>
      </c>
      <c r="D628" s="273" t="s">
        <v>13</v>
      </c>
      <c r="E628" s="274">
        <v>64.209999999999994</v>
      </c>
    </row>
    <row r="629" spans="1:5">
      <c r="A629" s="272" t="s">
        <v>22139</v>
      </c>
      <c r="B629" s="538">
        <v>105332</v>
      </c>
      <c r="C629" s="266" t="s">
        <v>22349</v>
      </c>
      <c r="D629" s="273" t="s">
        <v>13</v>
      </c>
      <c r="E629" s="274">
        <v>63.3</v>
      </c>
    </row>
    <row r="630" spans="1:5">
      <c r="A630" s="272" t="s">
        <v>22139</v>
      </c>
      <c r="B630" s="538">
        <v>105333</v>
      </c>
      <c r="C630" s="266" t="s">
        <v>22350</v>
      </c>
      <c r="D630" s="273" t="s">
        <v>13</v>
      </c>
      <c r="E630" s="274">
        <v>282.27</v>
      </c>
    </row>
    <row r="631" spans="1:5">
      <c r="A631" s="272" t="s">
        <v>22139</v>
      </c>
      <c r="B631" s="538">
        <v>105334</v>
      </c>
      <c r="C631" s="266" t="s">
        <v>22351</v>
      </c>
      <c r="D631" s="273" t="s">
        <v>13</v>
      </c>
      <c r="E631" s="274">
        <v>279.35000000000002</v>
      </c>
    </row>
    <row r="632" spans="1:5">
      <c r="A632" s="272" t="s">
        <v>22139</v>
      </c>
      <c r="B632" s="538">
        <v>105335</v>
      </c>
      <c r="C632" s="266" t="s">
        <v>22352</v>
      </c>
      <c r="D632" s="273" t="s">
        <v>13</v>
      </c>
      <c r="E632" s="274">
        <v>425.52</v>
      </c>
    </row>
    <row r="633" spans="1:5">
      <c r="A633" s="272" t="s">
        <v>22139</v>
      </c>
      <c r="B633" s="538">
        <v>105336</v>
      </c>
      <c r="C633" s="266" t="s">
        <v>22353</v>
      </c>
      <c r="D633" s="273" t="s">
        <v>13</v>
      </c>
      <c r="E633" s="274">
        <v>422.09</v>
      </c>
    </row>
    <row r="634" spans="1:5">
      <c r="A634" s="272" t="s">
        <v>22139</v>
      </c>
      <c r="B634" s="538">
        <v>105337</v>
      </c>
      <c r="C634" s="266" t="s">
        <v>22354</v>
      </c>
      <c r="D634" s="273" t="s">
        <v>13</v>
      </c>
      <c r="E634" s="274">
        <v>600.39</v>
      </c>
    </row>
    <row r="635" spans="1:5">
      <c r="A635" s="272" t="s">
        <v>22139</v>
      </c>
      <c r="B635" s="538">
        <v>105338</v>
      </c>
      <c r="C635" s="266" t="s">
        <v>22355</v>
      </c>
      <c r="D635" s="273" t="s">
        <v>13</v>
      </c>
      <c r="E635" s="274">
        <v>596.42999999999995</v>
      </c>
    </row>
    <row r="636" spans="1:5">
      <c r="A636" s="272" t="s">
        <v>22139</v>
      </c>
      <c r="B636" s="538">
        <v>106108</v>
      </c>
      <c r="C636" s="266" t="s">
        <v>22356</v>
      </c>
      <c r="D636" s="273" t="s">
        <v>13</v>
      </c>
      <c r="E636" s="274">
        <v>90.5</v>
      </c>
    </row>
    <row r="637" spans="1:5">
      <c r="A637" s="272" t="s">
        <v>22139</v>
      </c>
      <c r="B637" s="538">
        <v>106109</v>
      </c>
      <c r="C637" s="266" t="s">
        <v>22357</v>
      </c>
      <c r="D637" s="273" t="s">
        <v>13</v>
      </c>
      <c r="E637" s="274">
        <v>89.51</v>
      </c>
    </row>
    <row r="638" spans="1:5">
      <c r="A638" s="272" t="s">
        <v>22139</v>
      </c>
      <c r="B638" s="538">
        <v>106104</v>
      </c>
      <c r="C638" s="266" t="s">
        <v>22358</v>
      </c>
      <c r="D638" s="273" t="s">
        <v>13</v>
      </c>
      <c r="E638" s="274">
        <v>29.85</v>
      </c>
    </row>
    <row r="639" spans="1:5">
      <c r="A639" s="272" t="s">
        <v>22139</v>
      </c>
      <c r="B639" s="538">
        <v>106105</v>
      </c>
      <c r="C639" s="266" t="s">
        <v>22359</v>
      </c>
      <c r="D639" s="273" t="s">
        <v>13</v>
      </c>
      <c r="E639" s="274">
        <v>29.12</v>
      </c>
    </row>
    <row r="640" spans="1:5">
      <c r="A640" s="272" t="s">
        <v>22139</v>
      </c>
      <c r="B640" s="538">
        <v>106106</v>
      </c>
      <c r="C640" s="266" t="s">
        <v>22360</v>
      </c>
      <c r="D640" s="273" t="s">
        <v>13</v>
      </c>
      <c r="E640" s="274">
        <v>55.6</v>
      </c>
    </row>
    <row r="641" spans="1:5">
      <c r="A641" s="272" t="s">
        <v>22139</v>
      </c>
      <c r="B641" s="538">
        <v>106107</v>
      </c>
      <c r="C641" s="266" t="s">
        <v>22361</v>
      </c>
      <c r="D641" s="273" t="s">
        <v>13</v>
      </c>
      <c r="E641" s="274">
        <v>54.74</v>
      </c>
    </row>
    <row r="642" spans="1:5">
      <c r="A642" s="272" t="s">
        <v>22139</v>
      </c>
      <c r="B642" s="538">
        <v>105377</v>
      </c>
      <c r="C642" s="266" t="s">
        <v>22362</v>
      </c>
      <c r="D642" s="273" t="s">
        <v>14</v>
      </c>
      <c r="E642" s="274">
        <v>48.41</v>
      </c>
    </row>
    <row r="643" spans="1:5">
      <c r="A643" s="272" t="s">
        <v>22139</v>
      </c>
      <c r="B643" s="538">
        <v>105368</v>
      </c>
      <c r="C643" s="266" t="s">
        <v>22363</v>
      </c>
      <c r="D643" s="273" t="s">
        <v>14</v>
      </c>
      <c r="E643" s="274">
        <v>44.14</v>
      </c>
    </row>
    <row r="644" spans="1:5">
      <c r="A644" s="272" t="s">
        <v>22139</v>
      </c>
      <c r="B644" s="538">
        <v>105369</v>
      </c>
      <c r="C644" s="266" t="s">
        <v>22364</v>
      </c>
      <c r="D644" s="273" t="s">
        <v>14</v>
      </c>
      <c r="E644" s="274">
        <v>75.239999999999995</v>
      </c>
    </row>
    <row r="645" spans="1:5">
      <c r="A645" s="272" t="s">
        <v>22139</v>
      </c>
      <c r="B645" s="538">
        <v>105370</v>
      </c>
      <c r="C645" s="266" t="s">
        <v>22365</v>
      </c>
      <c r="D645" s="273" t="s">
        <v>14</v>
      </c>
      <c r="E645" s="274">
        <v>69.52</v>
      </c>
    </row>
    <row r="646" spans="1:5">
      <c r="A646" s="272" t="s">
        <v>22366</v>
      </c>
      <c r="B646" s="538">
        <v>92864</v>
      </c>
      <c r="C646" s="266" t="s">
        <v>20970</v>
      </c>
      <c r="D646" s="273" t="s">
        <v>13</v>
      </c>
      <c r="E646" s="274">
        <v>95.57</v>
      </c>
    </row>
    <row r="647" spans="1:5">
      <c r="A647" s="272" t="s">
        <v>22366</v>
      </c>
      <c r="B647" s="538">
        <v>92848</v>
      </c>
      <c r="C647" s="266" t="s">
        <v>20954</v>
      </c>
      <c r="D647" s="273" t="s">
        <v>13</v>
      </c>
      <c r="E647" s="274">
        <v>83.59</v>
      </c>
    </row>
    <row r="648" spans="1:5">
      <c r="A648" s="272" t="s">
        <v>22366</v>
      </c>
      <c r="B648" s="538">
        <v>104937</v>
      </c>
      <c r="C648" s="266" t="s">
        <v>22367</v>
      </c>
      <c r="D648" s="273" t="s">
        <v>13</v>
      </c>
      <c r="E648" s="274">
        <v>0</v>
      </c>
    </row>
    <row r="649" spans="1:5">
      <c r="A649" s="272" t="s">
        <v>22366</v>
      </c>
      <c r="B649" s="538">
        <v>104933</v>
      </c>
      <c r="C649" s="266" t="s">
        <v>22368</v>
      </c>
      <c r="D649" s="273" t="s">
        <v>13</v>
      </c>
      <c r="E649" s="274">
        <v>0</v>
      </c>
    </row>
    <row r="650" spans="1:5">
      <c r="A650" s="272" t="s">
        <v>22366</v>
      </c>
      <c r="B650" s="538">
        <v>104939</v>
      </c>
      <c r="C650" s="266" t="s">
        <v>22369</v>
      </c>
      <c r="D650" s="273" t="s">
        <v>13</v>
      </c>
      <c r="E650" s="274">
        <v>0</v>
      </c>
    </row>
    <row r="651" spans="1:5">
      <c r="A651" s="272" t="s">
        <v>22366</v>
      </c>
      <c r="B651" s="538">
        <v>104935</v>
      </c>
      <c r="C651" s="266" t="s">
        <v>22370</v>
      </c>
      <c r="D651" s="273" t="s">
        <v>13</v>
      </c>
      <c r="E651" s="274">
        <v>0</v>
      </c>
    </row>
    <row r="652" spans="1:5">
      <c r="A652" s="272" t="s">
        <v>22366</v>
      </c>
      <c r="B652" s="538">
        <v>92850</v>
      </c>
      <c r="C652" s="266" t="s">
        <v>20956</v>
      </c>
      <c r="D652" s="273" t="s">
        <v>13</v>
      </c>
      <c r="E652" s="274">
        <v>23.69</v>
      </c>
    </row>
    <row r="653" spans="1:5">
      <c r="A653" s="272" t="s">
        <v>22366</v>
      </c>
      <c r="B653" s="538">
        <v>92834</v>
      </c>
      <c r="C653" s="266" t="s">
        <v>20940</v>
      </c>
      <c r="D653" s="273" t="s">
        <v>13</v>
      </c>
      <c r="E653" s="274">
        <v>20.68</v>
      </c>
    </row>
    <row r="654" spans="1:5">
      <c r="A654" s="272" t="s">
        <v>22366</v>
      </c>
      <c r="B654" s="538">
        <v>92852</v>
      </c>
      <c r="C654" s="266" t="s">
        <v>20958</v>
      </c>
      <c r="D654" s="273" t="s">
        <v>13</v>
      </c>
      <c r="E654" s="274">
        <v>32.119999999999997</v>
      </c>
    </row>
    <row r="655" spans="1:5">
      <c r="A655" s="272" t="s">
        <v>22366</v>
      </c>
      <c r="B655" s="538">
        <v>92836</v>
      </c>
      <c r="C655" s="266" t="s">
        <v>20942</v>
      </c>
      <c r="D655" s="273" t="s">
        <v>13</v>
      </c>
      <c r="E655" s="274">
        <v>27.82</v>
      </c>
    </row>
    <row r="656" spans="1:5">
      <c r="A656" s="272" t="s">
        <v>22366</v>
      </c>
      <c r="B656" s="538">
        <v>92854</v>
      </c>
      <c r="C656" s="266" t="s">
        <v>20960</v>
      </c>
      <c r="D656" s="273" t="s">
        <v>13</v>
      </c>
      <c r="E656" s="274">
        <v>40.82</v>
      </c>
    </row>
    <row r="657" spans="1:5">
      <c r="A657" s="272" t="s">
        <v>22366</v>
      </c>
      <c r="B657" s="538">
        <v>92838</v>
      </c>
      <c r="C657" s="266" t="s">
        <v>20944</v>
      </c>
      <c r="D657" s="273" t="s">
        <v>13</v>
      </c>
      <c r="E657" s="274">
        <v>35.26</v>
      </c>
    </row>
    <row r="658" spans="1:5">
      <c r="A658" s="272" t="s">
        <v>22366</v>
      </c>
      <c r="B658" s="538">
        <v>92856</v>
      </c>
      <c r="C658" s="266" t="s">
        <v>20962</v>
      </c>
      <c r="D658" s="273" t="s">
        <v>13</v>
      </c>
      <c r="E658" s="274">
        <v>49.76</v>
      </c>
    </row>
    <row r="659" spans="1:5">
      <c r="A659" s="272" t="s">
        <v>22366</v>
      </c>
      <c r="B659" s="538">
        <v>92840</v>
      </c>
      <c r="C659" s="266" t="s">
        <v>20946</v>
      </c>
      <c r="D659" s="273" t="s">
        <v>13</v>
      </c>
      <c r="E659" s="274">
        <v>42.91</v>
      </c>
    </row>
    <row r="660" spans="1:5">
      <c r="A660" s="272" t="s">
        <v>22366</v>
      </c>
      <c r="B660" s="538">
        <v>92858</v>
      </c>
      <c r="C660" s="266" t="s">
        <v>20964</v>
      </c>
      <c r="D660" s="273" t="s">
        <v>13</v>
      </c>
      <c r="E660" s="274">
        <v>61.24</v>
      </c>
    </row>
    <row r="661" spans="1:5">
      <c r="A661" s="272" t="s">
        <v>22366</v>
      </c>
      <c r="B661" s="538">
        <v>92842</v>
      </c>
      <c r="C661" s="266" t="s">
        <v>20948</v>
      </c>
      <c r="D661" s="273" t="s">
        <v>13</v>
      </c>
      <c r="E661" s="274">
        <v>53.1</v>
      </c>
    </row>
    <row r="662" spans="1:5">
      <c r="A662" s="272" t="s">
        <v>22366</v>
      </c>
      <c r="B662" s="538">
        <v>92860</v>
      </c>
      <c r="C662" s="266" t="s">
        <v>20966</v>
      </c>
      <c r="D662" s="273" t="s">
        <v>13</v>
      </c>
      <c r="E662" s="274">
        <v>72.13</v>
      </c>
    </row>
    <row r="663" spans="1:5">
      <c r="A663" s="272" t="s">
        <v>22366</v>
      </c>
      <c r="B663" s="538">
        <v>92844</v>
      </c>
      <c r="C663" s="266" t="s">
        <v>20950</v>
      </c>
      <c r="D663" s="273" t="s">
        <v>13</v>
      </c>
      <c r="E663" s="274">
        <v>62.7</v>
      </c>
    </row>
    <row r="664" spans="1:5">
      <c r="A664" s="272" t="s">
        <v>22366</v>
      </c>
      <c r="B664" s="538">
        <v>92862</v>
      </c>
      <c r="C664" s="266" t="s">
        <v>20968</v>
      </c>
      <c r="D664" s="273" t="s">
        <v>13</v>
      </c>
      <c r="E664" s="274">
        <v>82.46</v>
      </c>
    </row>
    <row r="665" spans="1:5">
      <c r="A665" s="272" t="s">
        <v>22366</v>
      </c>
      <c r="B665" s="538">
        <v>92846</v>
      </c>
      <c r="C665" s="266" t="s">
        <v>20952</v>
      </c>
      <c r="D665" s="273" t="s">
        <v>13</v>
      </c>
      <c r="E665" s="274">
        <v>71.75</v>
      </c>
    </row>
    <row r="666" spans="1:5">
      <c r="A666" s="272" t="s">
        <v>22366</v>
      </c>
      <c r="B666" s="538">
        <v>92828</v>
      </c>
      <c r="C666" s="266" t="s">
        <v>21004</v>
      </c>
      <c r="D666" s="273" t="s">
        <v>13</v>
      </c>
      <c r="E666" s="274">
        <v>129.16</v>
      </c>
    </row>
    <row r="667" spans="1:5">
      <c r="A667" s="272" t="s">
        <v>22366</v>
      </c>
      <c r="B667" s="538">
        <v>92815</v>
      </c>
      <c r="C667" s="266" t="s">
        <v>20992</v>
      </c>
      <c r="D667" s="273" t="s">
        <v>13</v>
      </c>
      <c r="E667" s="274">
        <v>117.16</v>
      </c>
    </row>
    <row r="668" spans="1:5">
      <c r="A668" s="272" t="s">
        <v>22366</v>
      </c>
      <c r="B668" s="538">
        <v>92830</v>
      </c>
      <c r="C668" s="266" t="s">
        <v>21006</v>
      </c>
      <c r="D668" s="273" t="s">
        <v>13</v>
      </c>
      <c r="E668" s="274">
        <v>158.97999999999999</v>
      </c>
    </row>
    <row r="669" spans="1:5">
      <c r="A669" s="272" t="s">
        <v>22366</v>
      </c>
      <c r="B669" s="538">
        <v>92817</v>
      </c>
      <c r="C669" s="266" t="s">
        <v>20994</v>
      </c>
      <c r="D669" s="273" t="s">
        <v>13</v>
      </c>
      <c r="E669" s="274">
        <v>144.43</v>
      </c>
    </row>
    <row r="670" spans="1:5">
      <c r="A670" s="272" t="s">
        <v>22366</v>
      </c>
      <c r="B670" s="538">
        <v>92832</v>
      </c>
      <c r="C670" s="266" t="s">
        <v>21008</v>
      </c>
      <c r="D670" s="273" t="s">
        <v>13</v>
      </c>
      <c r="E670" s="274">
        <v>205.64</v>
      </c>
    </row>
    <row r="671" spans="1:5">
      <c r="A671" s="272" t="s">
        <v>22366</v>
      </c>
      <c r="B671" s="538">
        <v>92819</v>
      </c>
      <c r="C671" s="266" t="s">
        <v>20996</v>
      </c>
      <c r="D671" s="273" t="s">
        <v>13</v>
      </c>
      <c r="E671" s="274">
        <v>187.23</v>
      </c>
    </row>
    <row r="672" spans="1:5">
      <c r="A672" s="272" t="s">
        <v>22366</v>
      </c>
      <c r="B672" s="538">
        <v>92820</v>
      </c>
      <c r="C672" s="266" t="s">
        <v>20997</v>
      </c>
      <c r="D672" s="273" t="s">
        <v>13</v>
      </c>
      <c r="E672" s="274">
        <v>32.97</v>
      </c>
    </row>
    <row r="673" spans="1:5">
      <c r="A673" s="272" t="s">
        <v>22366</v>
      </c>
      <c r="B673" s="538">
        <v>92808</v>
      </c>
      <c r="C673" s="266" t="s">
        <v>20985</v>
      </c>
      <c r="D673" s="273" t="s">
        <v>13</v>
      </c>
      <c r="E673" s="274">
        <v>29.94</v>
      </c>
    </row>
    <row r="674" spans="1:5">
      <c r="A674" s="272" t="s">
        <v>22366</v>
      </c>
      <c r="B674" s="538">
        <v>92821</v>
      </c>
      <c r="C674" s="266" t="s">
        <v>20998</v>
      </c>
      <c r="D674" s="273" t="s">
        <v>13</v>
      </c>
      <c r="E674" s="274">
        <v>45.88</v>
      </c>
    </row>
    <row r="675" spans="1:5">
      <c r="A675" s="272" t="s">
        <v>22366</v>
      </c>
      <c r="B675" s="538">
        <v>92809</v>
      </c>
      <c r="C675" s="266" t="s">
        <v>20986</v>
      </c>
      <c r="D675" s="273" t="s">
        <v>13</v>
      </c>
      <c r="E675" s="274">
        <v>41.59</v>
      </c>
    </row>
    <row r="676" spans="1:5">
      <c r="A676" s="272" t="s">
        <v>22366</v>
      </c>
      <c r="B676" s="538">
        <v>92822</v>
      </c>
      <c r="C676" s="266" t="s">
        <v>20999</v>
      </c>
      <c r="D676" s="273" t="s">
        <v>13</v>
      </c>
      <c r="E676" s="274">
        <v>59.13</v>
      </c>
    </row>
    <row r="677" spans="1:5">
      <c r="A677" s="272" t="s">
        <v>22366</v>
      </c>
      <c r="B677" s="538">
        <v>92810</v>
      </c>
      <c r="C677" s="266" t="s">
        <v>20987</v>
      </c>
      <c r="D677" s="273" t="s">
        <v>13</v>
      </c>
      <c r="E677" s="274">
        <v>53.56</v>
      </c>
    </row>
    <row r="678" spans="1:5">
      <c r="A678" s="272" t="s">
        <v>22366</v>
      </c>
      <c r="B678" s="538">
        <v>92824</v>
      </c>
      <c r="C678" s="266" t="s">
        <v>21000</v>
      </c>
      <c r="D678" s="273" t="s">
        <v>13</v>
      </c>
      <c r="E678" s="274">
        <v>72.59</v>
      </c>
    </row>
    <row r="679" spans="1:5">
      <c r="A679" s="272" t="s">
        <v>22366</v>
      </c>
      <c r="B679" s="538">
        <v>92811</v>
      </c>
      <c r="C679" s="266" t="s">
        <v>20988</v>
      </c>
      <c r="D679" s="273" t="s">
        <v>13</v>
      </c>
      <c r="E679" s="274">
        <v>65.739999999999995</v>
      </c>
    </row>
    <row r="680" spans="1:5">
      <c r="A680" s="272" t="s">
        <v>22366</v>
      </c>
      <c r="B680" s="538">
        <v>92825</v>
      </c>
      <c r="C680" s="266" t="s">
        <v>21001</v>
      </c>
      <c r="D680" s="273" t="s">
        <v>13</v>
      </c>
      <c r="E680" s="274">
        <v>86.34</v>
      </c>
    </row>
    <row r="681" spans="1:5">
      <c r="A681" s="272" t="s">
        <v>22366</v>
      </c>
      <c r="B681" s="538">
        <v>92812</v>
      </c>
      <c r="C681" s="266" t="s">
        <v>20989</v>
      </c>
      <c r="D681" s="273" t="s">
        <v>13</v>
      </c>
      <c r="E681" s="274">
        <v>78.2</v>
      </c>
    </row>
    <row r="682" spans="1:5">
      <c r="A682" s="272" t="s">
        <v>22366</v>
      </c>
      <c r="B682" s="538">
        <v>92826</v>
      </c>
      <c r="C682" s="266" t="s">
        <v>21002</v>
      </c>
      <c r="D682" s="273" t="s">
        <v>13</v>
      </c>
      <c r="E682" s="274">
        <v>100.35</v>
      </c>
    </row>
    <row r="683" spans="1:5">
      <c r="A683" s="272" t="s">
        <v>22366</v>
      </c>
      <c r="B683" s="538">
        <v>92813</v>
      </c>
      <c r="C683" s="266" t="s">
        <v>20990</v>
      </c>
      <c r="D683" s="273" t="s">
        <v>13</v>
      </c>
      <c r="E683" s="274">
        <v>90.95</v>
      </c>
    </row>
    <row r="684" spans="1:5">
      <c r="A684" s="272" t="s">
        <v>22366</v>
      </c>
      <c r="B684" s="538">
        <v>92827</v>
      </c>
      <c r="C684" s="266" t="s">
        <v>21003</v>
      </c>
      <c r="D684" s="273" t="s">
        <v>13</v>
      </c>
      <c r="E684" s="274">
        <v>114.66</v>
      </c>
    </row>
    <row r="685" spans="1:5">
      <c r="A685" s="272" t="s">
        <v>22366</v>
      </c>
      <c r="B685" s="538">
        <v>92814</v>
      </c>
      <c r="C685" s="266" t="s">
        <v>20991</v>
      </c>
      <c r="D685" s="273" t="s">
        <v>13</v>
      </c>
      <c r="E685" s="274">
        <v>103.94</v>
      </c>
    </row>
    <row r="686" spans="1:5">
      <c r="A686" s="272" t="s">
        <v>22366</v>
      </c>
      <c r="B686" s="538">
        <v>95570</v>
      </c>
      <c r="C686" s="266" t="s">
        <v>21014</v>
      </c>
      <c r="D686" s="273" t="s">
        <v>13</v>
      </c>
      <c r="E686" s="274">
        <v>107.27</v>
      </c>
    </row>
    <row r="687" spans="1:5">
      <c r="A687" s="272" t="s">
        <v>22366</v>
      </c>
      <c r="B687" s="538">
        <v>95567</v>
      </c>
      <c r="C687" s="266" t="s">
        <v>21011</v>
      </c>
      <c r="D687" s="273" t="s">
        <v>13</v>
      </c>
      <c r="E687" s="274">
        <v>104.24</v>
      </c>
    </row>
    <row r="688" spans="1:5">
      <c r="A688" s="272" t="s">
        <v>22366</v>
      </c>
      <c r="B688" s="538">
        <v>95571</v>
      </c>
      <c r="C688" s="266" t="s">
        <v>21015</v>
      </c>
      <c r="D688" s="273" t="s">
        <v>13</v>
      </c>
      <c r="E688" s="274">
        <v>133.68</v>
      </c>
    </row>
    <row r="689" spans="1:5">
      <c r="A689" s="272" t="s">
        <v>22366</v>
      </c>
      <c r="B689" s="538">
        <v>95568</v>
      </c>
      <c r="C689" s="266" t="s">
        <v>21012</v>
      </c>
      <c r="D689" s="273" t="s">
        <v>13</v>
      </c>
      <c r="E689" s="274">
        <v>129.38999999999999</v>
      </c>
    </row>
    <row r="690" spans="1:5">
      <c r="A690" s="272" t="s">
        <v>22366</v>
      </c>
      <c r="B690" s="538">
        <v>95572</v>
      </c>
      <c r="C690" s="266" t="s">
        <v>21016</v>
      </c>
      <c r="D690" s="273" t="s">
        <v>13</v>
      </c>
      <c r="E690" s="274">
        <v>189.8</v>
      </c>
    </row>
    <row r="691" spans="1:5">
      <c r="A691" s="272" t="s">
        <v>22366</v>
      </c>
      <c r="B691" s="538">
        <v>95569</v>
      </c>
      <c r="C691" s="266" t="s">
        <v>21013</v>
      </c>
      <c r="D691" s="273" t="s">
        <v>13</v>
      </c>
      <c r="E691" s="274">
        <v>184.23</v>
      </c>
    </row>
    <row r="692" spans="1:5">
      <c r="A692" s="272" t="s">
        <v>22366</v>
      </c>
      <c r="B692" s="538">
        <v>92863</v>
      </c>
      <c r="C692" s="266" t="s">
        <v>20969</v>
      </c>
      <c r="D692" s="273" t="s">
        <v>13</v>
      </c>
      <c r="E692" s="274">
        <v>1180.56</v>
      </c>
    </row>
    <row r="693" spans="1:5">
      <c r="A693" s="272" t="s">
        <v>22366</v>
      </c>
      <c r="B693" s="538">
        <v>92847</v>
      </c>
      <c r="C693" s="266" t="s">
        <v>20953</v>
      </c>
      <c r="D693" s="273" t="s">
        <v>13</v>
      </c>
      <c r="E693" s="274">
        <v>1168.58</v>
      </c>
    </row>
    <row r="694" spans="1:5">
      <c r="A694" s="272" t="s">
        <v>22366</v>
      </c>
      <c r="B694" s="538">
        <v>104936</v>
      </c>
      <c r="C694" s="266" t="s">
        <v>22371</v>
      </c>
      <c r="D694" s="273" t="s">
        <v>13</v>
      </c>
      <c r="E694" s="274">
        <v>0</v>
      </c>
    </row>
    <row r="695" spans="1:5">
      <c r="A695" s="272" t="s">
        <v>22366</v>
      </c>
      <c r="B695" s="538">
        <v>104932</v>
      </c>
      <c r="C695" s="266" t="s">
        <v>22372</v>
      </c>
      <c r="D695" s="273" t="s">
        <v>13</v>
      </c>
      <c r="E695" s="274">
        <v>0</v>
      </c>
    </row>
    <row r="696" spans="1:5">
      <c r="A696" s="272" t="s">
        <v>22366</v>
      </c>
      <c r="B696" s="538">
        <v>104938</v>
      </c>
      <c r="C696" s="266" t="s">
        <v>22373</v>
      </c>
      <c r="D696" s="273" t="s">
        <v>13</v>
      </c>
      <c r="E696" s="274">
        <v>0</v>
      </c>
    </row>
    <row r="697" spans="1:5">
      <c r="A697" s="272" t="s">
        <v>22366</v>
      </c>
      <c r="B697" s="538">
        <v>104934</v>
      </c>
      <c r="C697" s="266" t="s">
        <v>22374</v>
      </c>
      <c r="D697" s="273" t="s">
        <v>13</v>
      </c>
      <c r="E697" s="274">
        <v>0</v>
      </c>
    </row>
    <row r="698" spans="1:5">
      <c r="A698" s="272" t="s">
        <v>22366</v>
      </c>
      <c r="B698" s="538">
        <v>92849</v>
      </c>
      <c r="C698" s="266" t="s">
        <v>20955</v>
      </c>
      <c r="D698" s="273" t="s">
        <v>13</v>
      </c>
      <c r="E698" s="274">
        <v>250.69</v>
      </c>
    </row>
    <row r="699" spans="1:5">
      <c r="A699" s="272" t="s">
        <v>22366</v>
      </c>
      <c r="B699" s="538">
        <v>92833</v>
      </c>
      <c r="C699" s="266" t="s">
        <v>20939</v>
      </c>
      <c r="D699" s="273" t="s">
        <v>13</v>
      </c>
      <c r="E699" s="274">
        <v>247.68</v>
      </c>
    </row>
    <row r="700" spans="1:5">
      <c r="A700" s="272" t="s">
        <v>22366</v>
      </c>
      <c r="B700" s="538">
        <v>92851</v>
      </c>
      <c r="C700" s="266" t="s">
        <v>20957</v>
      </c>
      <c r="D700" s="273" t="s">
        <v>13</v>
      </c>
      <c r="E700" s="274">
        <v>264.95</v>
      </c>
    </row>
    <row r="701" spans="1:5">
      <c r="A701" s="272" t="s">
        <v>22366</v>
      </c>
      <c r="B701" s="538">
        <v>92835</v>
      </c>
      <c r="C701" s="266" t="s">
        <v>20941</v>
      </c>
      <c r="D701" s="273" t="s">
        <v>13</v>
      </c>
      <c r="E701" s="274">
        <v>260.64999999999998</v>
      </c>
    </row>
    <row r="702" spans="1:5">
      <c r="A702" s="272" t="s">
        <v>22366</v>
      </c>
      <c r="B702" s="538">
        <v>92853</v>
      </c>
      <c r="C702" s="266" t="s">
        <v>20959</v>
      </c>
      <c r="D702" s="273" t="s">
        <v>13</v>
      </c>
      <c r="E702" s="274">
        <v>471.55</v>
      </c>
    </row>
    <row r="703" spans="1:5">
      <c r="A703" s="272" t="s">
        <v>22366</v>
      </c>
      <c r="B703" s="538">
        <v>92837</v>
      </c>
      <c r="C703" s="266" t="s">
        <v>20943</v>
      </c>
      <c r="D703" s="273" t="s">
        <v>13</v>
      </c>
      <c r="E703" s="274">
        <v>465.99</v>
      </c>
    </row>
    <row r="704" spans="1:5">
      <c r="A704" s="272" t="s">
        <v>22366</v>
      </c>
      <c r="B704" s="538">
        <v>92855</v>
      </c>
      <c r="C704" s="266" t="s">
        <v>20961</v>
      </c>
      <c r="D704" s="273" t="s">
        <v>13</v>
      </c>
      <c r="E704" s="274">
        <v>578.28</v>
      </c>
    </row>
    <row r="705" spans="1:5">
      <c r="A705" s="272" t="s">
        <v>22366</v>
      </c>
      <c r="B705" s="538">
        <v>92839</v>
      </c>
      <c r="C705" s="266" t="s">
        <v>20945</v>
      </c>
      <c r="D705" s="273" t="s">
        <v>13</v>
      </c>
      <c r="E705" s="274">
        <v>571.42999999999995</v>
      </c>
    </row>
    <row r="706" spans="1:5">
      <c r="A706" s="272" t="s">
        <v>22366</v>
      </c>
      <c r="B706" s="538">
        <v>92857</v>
      </c>
      <c r="C706" s="266" t="s">
        <v>20963</v>
      </c>
      <c r="D706" s="273" t="s">
        <v>13</v>
      </c>
      <c r="E706" s="274">
        <v>751.57</v>
      </c>
    </row>
    <row r="707" spans="1:5">
      <c r="A707" s="272" t="s">
        <v>22366</v>
      </c>
      <c r="B707" s="538">
        <v>92841</v>
      </c>
      <c r="C707" s="266" t="s">
        <v>20947</v>
      </c>
      <c r="D707" s="273" t="s">
        <v>13</v>
      </c>
      <c r="E707" s="274">
        <v>743.43</v>
      </c>
    </row>
    <row r="708" spans="1:5">
      <c r="A708" s="272" t="s">
        <v>22366</v>
      </c>
      <c r="B708" s="538">
        <v>92859</v>
      </c>
      <c r="C708" s="266" t="s">
        <v>20965</v>
      </c>
      <c r="D708" s="273" t="s">
        <v>13</v>
      </c>
      <c r="E708" s="274">
        <v>777.72</v>
      </c>
    </row>
    <row r="709" spans="1:5">
      <c r="A709" s="272" t="s">
        <v>22366</v>
      </c>
      <c r="B709" s="538">
        <v>92843</v>
      </c>
      <c r="C709" s="266" t="s">
        <v>20949</v>
      </c>
      <c r="D709" s="273" t="s">
        <v>13</v>
      </c>
      <c r="E709" s="274">
        <v>768.29</v>
      </c>
    </row>
    <row r="710" spans="1:5">
      <c r="A710" s="272" t="s">
        <v>22366</v>
      </c>
      <c r="B710" s="538">
        <v>92861</v>
      </c>
      <c r="C710" s="266" t="s">
        <v>20967</v>
      </c>
      <c r="D710" s="273" t="s">
        <v>13</v>
      </c>
      <c r="E710" s="274">
        <v>1152.32</v>
      </c>
    </row>
    <row r="711" spans="1:5">
      <c r="A711" s="272" t="s">
        <v>22366</v>
      </c>
      <c r="B711" s="538">
        <v>92845</v>
      </c>
      <c r="C711" s="266" t="s">
        <v>20951</v>
      </c>
      <c r="D711" s="273" t="s">
        <v>13</v>
      </c>
      <c r="E711" s="274">
        <v>1141.6099999999999</v>
      </c>
    </row>
    <row r="712" spans="1:5">
      <c r="A712" s="272" t="s">
        <v>22366</v>
      </c>
      <c r="B712" s="538">
        <v>92226</v>
      </c>
      <c r="C712" s="266" t="s">
        <v>20984</v>
      </c>
      <c r="D712" s="273" t="s">
        <v>13</v>
      </c>
      <c r="E712" s="274">
        <v>669.32</v>
      </c>
    </row>
    <row r="713" spans="1:5">
      <c r="A713" s="272" t="s">
        <v>22366</v>
      </c>
      <c r="B713" s="538">
        <v>92216</v>
      </c>
      <c r="C713" s="266" t="s">
        <v>20977</v>
      </c>
      <c r="D713" s="273" t="s">
        <v>13</v>
      </c>
      <c r="E713" s="274">
        <v>657.32</v>
      </c>
    </row>
    <row r="714" spans="1:5">
      <c r="A714" s="272" t="s">
        <v>22366</v>
      </c>
      <c r="B714" s="538">
        <v>92829</v>
      </c>
      <c r="C714" s="266" t="s">
        <v>21005</v>
      </c>
      <c r="D714" s="273" t="s">
        <v>13</v>
      </c>
      <c r="E714" s="274">
        <v>965.73</v>
      </c>
    </row>
    <row r="715" spans="1:5">
      <c r="A715" s="272" t="s">
        <v>22366</v>
      </c>
      <c r="B715" s="538">
        <v>92816</v>
      </c>
      <c r="C715" s="266" t="s">
        <v>20993</v>
      </c>
      <c r="D715" s="273" t="s">
        <v>13</v>
      </c>
      <c r="E715" s="274">
        <v>951.18</v>
      </c>
    </row>
    <row r="716" spans="1:5">
      <c r="A716" s="272" t="s">
        <v>22366</v>
      </c>
      <c r="B716" s="538">
        <v>92831</v>
      </c>
      <c r="C716" s="266" t="s">
        <v>21007</v>
      </c>
      <c r="D716" s="273" t="s">
        <v>13</v>
      </c>
      <c r="E716" s="274">
        <v>1374.45</v>
      </c>
    </row>
    <row r="717" spans="1:5">
      <c r="A717" s="272" t="s">
        <v>22366</v>
      </c>
      <c r="B717" s="538">
        <v>92818</v>
      </c>
      <c r="C717" s="266" t="s">
        <v>20995</v>
      </c>
      <c r="D717" s="273" t="s">
        <v>13</v>
      </c>
      <c r="E717" s="274">
        <v>1356.04</v>
      </c>
    </row>
    <row r="718" spans="1:5">
      <c r="A718" s="272" t="s">
        <v>22366</v>
      </c>
      <c r="B718" s="538">
        <v>95566</v>
      </c>
      <c r="C718" s="266" t="s">
        <v>21010</v>
      </c>
      <c r="D718" s="273" t="s">
        <v>13</v>
      </c>
      <c r="E718" s="274">
        <v>159.85</v>
      </c>
    </row>
    <row r="719" spans="1:5">
      <c r="A719" s="272" t="s">
        <v>22366</v>
      </c>
      <c r="B719" s="538">
        <v>95565</v>
      </c>
      <c r="C719" s="266" t="s">
        <v>21009</v>
      </c>
      <c r="D719" s="273" t="s">
        <v>13</v>
      </c>
      <c r="E719" s="274">
        <v>156.82</v>
      </c>
    </row>
    <row r="720" spans="1:5">
      <c r="A720" s="272" t="s">
        <v>22366</v>
      </c>
      <c r="B720" s="538">
        <v>92219</v>
      </c>
      <c r="C720" s="266" t="s">
        <v>20978</v>
      </c>
      <c r="D720" s="273" t="s">
        <v>13</v>
      </c>
      <c r="E720" s="274">
        <v>189.07</v>
      </c>
    </row>
    <row r="721" spans="1:5">
      <c r="A721" s="272" t="s">
        <v>22366</v>
      </c>
      <c r="B721" s="538">
        <v>92210</v>
      </c>
      <c r="C721" s="266" t="s">
        <v>20971</v>
      </c>
      <c r="D721" s="273" t="s">
        <v>13</v>
      </c>
      <c r="E721" s="274">
        <v>184.78</v>
      </c>
    </row>
    <row r="722" spans="1:5">
      <c r="A722" s="272" t="s">
        <v>22366</v>
      </c>
      <c r="B722" s="538">
        <v>92220</v>
      </c>
      <c r="C722" s="266" t="s">
        <v>20979</v>
      </c>
      <c r="D722" s="273" t="s">
        <v>13</v>
      </c>
      <c r="E722" s="274">
        <v>230.25</v>
      </c>
    </row>
    <row r="723" spans="1:5">
      <c r="A723" s="272" t="s">
        <v>22366</v>
      </c>
      <c r="B723" s="538">
        <v>92211</v>
      </c>
      <c r="C723" s="266" t="s">
        <v>20972</v>
      </c>
      <c r="D723" s="273" t="s">
        <v>13</v>
      </c>
      <c r="E723" s="274">
        <v>224.68</v>
      </c>
    </row>
    <row r="724" spans="1:5">
      <c r="A724" s="272" t="s">
        <v>22366</v>
      </c>
      <c r="B724" s="538">
        <v>92221</v>
      </c>
      <c r="C724" s="266" t="s">
        <v>20980</v>
      </c>
      <c r="D724" s="273" t="s">
        <v>13</v>
      </c>
      <c r="E724" s="274">
        <v>349.66</v>
      </c>
    </row>
    <row r="725" spans="1:5">
      <c r="A725" s="272" t="s">
        <v>22366</v>
      </c>
      <c r="B725" s="538">
        <v>92212</v>
      </c>
      <c r="C725" s="266" t="s">
        <v>20973</v>
      </c>
      <c r="D725" s="273" t="s">
        <v>13</v>
      </c>
      <c r="E725" s="274">
        <v>342.81</v>
      </c>
    </row>
    <row r="726" spans="1:5">
      <c r="A726" s="272" t="s">
        <v>22366</v>
      </c>
      <c r="B726" s="538">
        <v>92222</v>
      </c>
      <c r="C726" s="266" t="s">
        <v>20981</v>
      </c>
      <c r="D726" s="273" t="s">
        <v>13</v>
      </c>
      <c r="E726" s="274">
        <v>463.98</v>
      </c>
    </row>
    <row r="727" spans="1:5">
      <c r="A727" s="272" t="s">
        <v>22366</v>
      </c>
      <c r="B727" s="538">
        <v>92213</v>
      </c>
      <c r="C727" s="266" t="s">
        <v>20974</v>
      </c>
      <c r="D727" s="273" t="s">
        <v>13</v>
      </c>
      <c r="E727" s="274">
        <v>455.84</v>
      </c>
    </row>
    <row r="728" spans="1:5">
      <c r="A728" s="272" t="s">
        <v>22366</v>
      </c>
      <c r="B728" s="538">
        <v>92223</v>
      </c>
      <c r="C728" s="266" t="s">
        <v>20982</v>
      </c>
      <c r="D728" s="273" t="s">
        <v>13</v>
      </c>
      <c r="E728" s="274">
        <v>561.34</v>
      </c>
    </row>
    <row r="729" spans="1:5">
      <c r="A729" s="272" t="s">
        <v>22366</v>
      </c>
      <c r="B729" s="538">
        <v>92214</v>
      </c>
      <c r="C729" s="266" t="s">
        <v>20975</v>
      </c>
      <c r="D729" s="273" t="s">
        <v>13</v>
      </c>
      <c r="E729" s="274">
        <v>551.94000000000005</v>
      </c>
    </row>
    <row r="730" spans="1:5">
      <c r="A730" s="272" t="s">
        <v>22366</v>
      </c>
      <c r="B730" s="538">
        <v>92224</v>
      </c>
      <c r="C730" s="266" t="s">
        <v>20983</v>
      </c>
      <c r="D730" s="273" t="s">
        <v>13</v>
      </c>
      <c r="E730" s="274">
        <v>644.34</v>
      </c>
    </row>
    <row r="731" spans="1:5">
      <c r="A731" s="272" t="s">
        <v>22366</v>
      </c>
      <c r="B731" s="538">
        <v>92215</v>
      </c>
      <c r="C731" s="266" t="s">
        <v>20976</v>
      </c>
      <c r="D731" s="273" t="s">
        <v>13</v>
      </c>
      <c r="E731" s="274">
        <v>633.62</v>
      </c>
    </row>
    <row r="732" spans="1:5">
      <c r="A732" s="272" t="s">
        <v>22375</v>
      </c>
      <c r="B732" s="538">
        <v>94342</v>
      </c>
      <c r="C732" s="266" t="s">
        <v>11053</v>
      </c>
      <c r="D732" s="273" t="s">
        <v>18</v>
      </c>
      <c r="E732" s="274">
        <v>98.01</v>
      </c>
    </row>
    <row r="733" spans="1:5">
      <c r="A733" s="272" t="s">
        <v>22375</v>
      </c>
      <c r="B733" s="538">
        <v>94319</v>
      </c>
      <c r="C733" s="266" t="s">
        <v>11047</v>
      </c>
      <c r="D733" s="273" t="s">
        <v>18</v>
      </c>
      <c r="E733" s="274">
        <v>91.08</v>
      </c>
    </row>
    <row r="734" spans="1:5">
      <c r="A734" s="272" t="s">
        <v>22375</v>
      </c>
      <c r="B734" s="538">
        <v>94304</v>
      </c>
      <c r="C734" s="266" t="s">
        <v>11042</v>
      </c>
      <c r="D734" s="273" t="s">
        <v>18</v>
      </c>
      <c r="E734" s="274">
        <v>84.25</v>
      </c>
    </row>
    <row r="735" spans="1:5">
      <c r="A735" s="272" t="s">
        <v>22375</v>
      </c>
      <c r="B735" s="538">
        <v>94306</v>
      </c>
      <c r="C735" s="266" t="s">
        <v>11043</v>
      </c>
      <c r="D735" s="273" t="s">
        <v>18</v>
      </c>
      <c r="E735" s="274">
        <v>76.69</v>
      </c>
    </row>
    <row r="736" spans="1:5">
      <c r="A736" s="272" t="s">
        <v>22375</v>
      </c>
      <c r="B736" s="538">
        <v>94327</v>
      </c>
      <c r="C736" s="266" t="s">
        <v>11048</v>
      </c>
      <c r="D736" s="273" t="s">
        <v>18</v>
      </c>
      <c r="E736" s="274">
        <v>91.18</v>
      </c>
    </row>
    <row r="737" spans="1:5">
      <c r="A737" s="272" t="s">
        <v>22375</v>
      </c>
      <c r="B737" s="538">
        <v>94329</v>
      </c>
      <c r="C737" s="266" t="s">
        <v>11049</v>
      </c>
      <c r="D737" s="273" t="s">
        <v>18</v>
      </c>
      <c r="E737" s="274">
        <v>83.62</v>
      </c>
    </row>
    <row r="738" spans="1:5">
      <c r="A738" s="272" t="s">
        <v>22375</v>
      </c>
      <c r="B738" s="538">
        <v>94333</v>
      </c>
      <c r="C738" s="266" t="s">
        <v>11050</v>
      </c>
      <c r="D738" s="273" t="s">
        <v>18</v>
      </c>
      <c r="E738" s="274">
        <v>80.22</v>
      </c>
    </row>
    <row r="739" spans="1:5">
      <c r="A739" s="272" t="s">
        <v>22375</v>
      </c>
      <c r="B739" s="538">
        <v>94310</v>
      </c>
      <c r="C739" s="266" t="s">
        <v>11044</v>
      </c>
      <c r="D739" s="273" t="s">
        <v>18</v>
      </c>
      <c r="E739" s="274">
        <v>73.290000000000006</v>
      </c>
    </row>
    <row r="740" spans="1:5">
      <c r="A740" s="272" t="s">
        <v>22375</v>
      </c>
      <c r="B740" s="538">
        <v>104739</v>
      </c>
      <c r="C740" s="266" t="s">
        <v>11065</v>
      </c>
      <c r="D740" s="273" t="s">
        <v>18</v>
      </c>
      <c r="E740" s="274">
        <v>96.65</v>
      </c>
    </row>
    <row r="741" spans="1:5">
      <c r="A741" s="272" t="s">
        <v>22375</v>
      </c>
      <c r="B741" s="538">
        <v>104738</v>
      </c>
      <c r="C741" s="266" t="s">
        <v>11064</v>
      </c>
      <c r="D741" s="273" t="s">
        <v>18</v>
      </c>
      <c r="E741" s="274">
        <v>89.72</v>
      </c>
    </row>
    <row r="742" spans="1:5">
      <c r="A742" s="272" t="s">
        <v>22375</v>
      </c>
      <c r="B742" s="538">
        <v>94316</v>
      </c>
      <c r="C742" s="266" t="s">
        <v>11045</v>
      </c>
      <c r="D742" s="273" t="s">
        <v>18</v>
      </c>
      <c r="E742" s="274">
        <v>78.75</v>
      </c>
    </row>
    <row r="743" spans="1:5">
      <c r="A743" s="272" t="s">
        <v>22375</v>
      </c>
      <c r="B743" s="538">
        <v>94318</v>
      </c>
      <c r="C743" s="266" t="s">
        <v>11046</v>
      </c>
      <c r="D743" s="273" t="s">
        <v>18</v>
      </c>
      <c r="E743" s="274">
        <v>72</v>
      </c>
    </row>
    <row r="744" spans="1:5">
      <c r="A744" s="272" t="s">
        <v>22375</v>
      </c>
      <c r="B744" s="538">
        <v>94339</v>
      </c>
      <c r="C744" s="266" t="s">
        <v>11051</v>
      </c>
      <c r="D744" s="273" t="s">
        <v>18</v>
      </c>
      <c r="E744" s="274">
        <v>85.68</v>
      </c>
    </row>
    <row r="745" spans="1:5">
      <c r="A745" s="272" t="s">
        <v>22375</v>
      </c>
      <c r="B745" s="538">
        <v>94341</v>
      </c>
      <c r="C745" s="266" t="s">
        <v>11052</v>
      </c>
      <c r="D745" s="273" t="s">
        <v>18</v>
      </c>
      <c r="E745" s="274">
        <v>78.930000000000007</v>
      </c>
    </row>
    <row r="746" spans="1:5">
      <c r="A746" s="272" t="s">
        <v>22375</v>
      </c>
      <c r="B746" s="538">
        <v>104742</v>
      </c>
      <c r="C746" s="266" t="s">
        <v>11068</v>
      </c>
      <c r="D746" s="273" t="s">
        <v>16</v>
      </c>
      <c r="E746" s="274">
        <v>9.19</v>
      </c>
    </row>
    <row r="747" spans="1:5">
      <c r="A747" s="272" t="s">
        <v>22375</v>
      </c>
      <c r="B747" s="538">
        <v>93382</v>
      </c>
      <c r="C747" s="266" t="s">
        <v>11057</v>
      </c>
      <c r="D747" s="273" t="s">
        <v>18</v>
      </c>
      <c r="E747" s="274">
        <v>34.130000000000003</v>
      </c>
    </row>
    <row r="748" spans="1:5">
      <c r="A748" s="272" t="s">
        <v>22375</v>
      </c>
      <c r="B748" s="538">
        <v>104737</v>
      </c>
      <c r="C748" s="266" t="s">
        <v>11063</v>
      </c>
      <c r="D748" s="273" t="s">
        <v>18</v>
      </c>
      <c r="E748" s="274">
        <v>28.97</v>
      </c>
    </row>
    <row r="749" spans="1:5">
      <c r="A749" s="272" t="s">
        <v>22375</v>
      </c>
      <c r="B749" s="538">
        <v>93369</v>
      </c>
      <c r="C749" s="266" t="s">
        <v>20904</v>
      </c>
      <c r="D749" s="273" t="s">
        <v>18</v>
      </c>
      <c r="E749" s="274">
        <v>19.739999999999998</v>
      </c>
    </row>
    <row r="750" spans="1:5">
      <c r="A750" s="272" t="s">
        <v>22375</v>
      </c>
      <c r="B750" s="538">
        <v>93373</v>
      </c>
      <c r="C750" s="266" t="s">
        <v>20905</v>
      </c>
      <c r="D750" s="273" t="s">
        <v>18</v>
      </c>
      <c r="E750" s="274">
        <v>16.34</v>
      </c>
    </row>
    <row r="751" spans="1:5">
      <c r="A751" s="272" t="s">
        <v>22375</v>
      </c>
      <c r="B751" s="538">
        <v>93368</v>
      </c>
      <c r="C751" s="266" t="s">
        <v>11055</v>
      </c>
      <c r="D751" s="273" t="s">
        <v>18</v>
      </c>
      <c r="E751" s="274">
        <v>23.95</v>
      </c>
    </row>
    <row r="752" spans="1:5">
      <c r="A752" s="272" t="s">
        <v>22375</v>
      </c>
      <c r="B752" s="538">
        <v>104729</v>
      </c>
      <c r="C752" s="266" t="s">
        <v>11059</v>
      </c>
      <c r="D752" s="273" t="s">
        <v>18</v>
      </c>
      <c r="E752" s="274">
        <v>19.16</v>
      </c>
    </row>
    <row r="753" spans="1:5">
      <c r="A753" s="272" t="s">
        <v>22375</v>
      </c>
      <c r="B753" s="538">
        <v>93372</v>
      </c>
      <c r="C753" s="266" t="s">
        <v>11056</v>
      </c>
      <c r="D753" s="273" t="s">
        <v>18</v>
      </c>
      <c r="E753" s="274">
        <v>18.989999999999998</v>
      </c>
    </row>
    <row r="754" spans="1:5">
      <c r="A754" s="272" t="s">
        <v>22375</v>
      </c>
      <c r="B754" s="538">
        <v>104731</v>
      </c>
      <c r="C754" s="266" t="s">
        <v>11061</v>
      </c>
      <c r="D754" s="273" t="s">
        <v>18</v>
      </c>
      <c r="E754" s="274">
        <v>14.22</v>
      </c>
    </row>
    <row r="755" spans="1:5">
      <c r="A755" s="272" t="s">
        <v>22375</v>
      </c>
      <c r="B755" s="538">
        <v>93367</v>
      </c>
      <c r="C755" s="266" t="s">
        <v>11054</v>
      </c>
      <c r="D755" s="273" t="s">
        <v>18</v>
      </c>
      <c r="E755" s="274">
        <v>27.3</v>
      </c>
    </row>
    <row r="756" spans="1:5">
      <c r="A756" s="272" t="s">
        <v>22375</v>
      </c>
      <c r="B756" s="538">
        <v>104728</v>
      </c>
      <c r="C756" s="266" t="s">
        <v>11058</v>
      </c>
      <c r="D756" s="273" t="s">
        <v>18</v>
      </c>
      <c r="E756" s="274">
        <v>22.47</v>
      </c>
    </row>
    <row r="757" spans="1:5">
      <c r="A757" s="272" t="s">
        <v>22375</v>
      </c>
      <c r="B757" s="538">
        <v>104730</v>
      </c>
      <c r="C757" s="266" t="s">
        <v>11060</v>
      </c>
      <c r="D757" s="273" t="s">
        <v>18</v>
      </c>
      <c r="E757" s="274">
        <v>14.96</v>
      </c>
    </row>
    <row r="758" spans="1:5">
      <c r="A758" s="272" t="s">
        <v>22375</v>
      </c>
      <c r="B758" s="538">
        <v>104732</v>
      </c>
      <c r="C758" s="266" t="s">
        <v>11062</v>
      </c>
      <c r="D758" s="273" t="s">
        <v>18</v>
      </c>
      <c r="E758" s="274">
        <v>11.56</v>
      </c>
    </row>
    <row r="759" spans="1:5">
      <c r="A759" s="272" t="s">
        <v>22375</v>
      </c>
      <c r="B759" s="538">
        <v>104740</v>
      </c>
      <c r="C759" s="266" t="s">
        <v>11066</v>
      </c>
      <c r="D759" s="273" t="s">
        <v>18</v>
      </c>
      <c r="E759" s="274">
        <v>32.770000000000003</v>
      </c>
    </row>
    <row r="760" spans="1:5">
      <c r="A760" s="272" t="s">
        <v>22375</v>
      </c>
      <c r="B760" s="538">
        <v>104741</v>
      </c>
      <c r="C760" s="266" t="s">
        <v>11067</v>
      </c>
      <c r="D760" s="273" t="s">
        <v>18</v>
      </c>
      <c r="E760" s="274">
        <v>27.61</v>
      </c>
    </row>
    <row r="761" spans="1:5">
      <c r="A761" s="272" t="s">
        <v>22375</v>
      </c>
      <c r="B761" s="538">
        <v>93381</v>
      </c>
      <c r="C761" s="266" t="s">
        <v>30147</v>
      </c>
      <c r="D761" s="273" t="s">
        <v>18</v>
      </c>
      <c r="E761" s="274">
        <v>15.05</v>
      </c>
    </row>
    <row r="762" spans="1:5">
      <c r="A762" s="272" t="s">
        <v>22375</v>
      </c>
      <c r="B762" s="538">
        <v>93379</v>
      </c>
      <c r="C762" s="266" t="s">
        <v>30148</v>
      </c>
      <c r="D762" s="273" t="s">
        <v>18</v>
      </c>
      <c r="E762" s="274">
        <v>21.8</v>
      </c>
    </row>
    <row r="763" spans="1:5">
      <c r="A763" s="272" t="s">
        <v>22375</v>
      </c>
      <c r="B763" s="538">
        <v>93380</v>
      </c>
      <c r="C763" s="266" t="s">
        <v>30149</v>
      </c>
      <c r="D763" s="273" t="s">
        <v>18</v>
      </c>
      <c r="E763" s="274">
        <v>18.55</v>
      </c>
    </row>
    <row r="764" spans="1:5">
      <c r="A764" s="272" t="s">
        <v>22375</v>
      </c>
      <c r="B764" s="538">
        <v>93378</v>
      </c>
      <c r="C764" s="266" t="s">
        <v>30150</v>
      </c>
      <c r="D764" s="273" t="s">
        <v>18</v>
      </c>
      <c r="E764" s="274">
        <v>28.32</v>
      </c>
    </row>
    <row r="765" spans="1:5">
      <c r="A765" s="272" t="s">
        <v>22375</v>
      </c>
      <c r="B765" s="538">
        <v>104733</v>
      </c>
      <c r="C765" s="266" t="s">
        <v>30151</v>
      </c>
      <c r="D765" s="273" t="s">
        <v>18</v>
      </c>
      <c r="E765" s="274">
        <v>23.16</v>
      </c>
    </row>
    <row r="766" spans="1:5">
      <c r="A766" s="272" t="s">
        <v>22375</v>
      </c>
      <c r="B766" s="538">
        <v>104735</v>
      </c>
      <c r="C766" s="266" t="s">
        <v>30152</v>
      </c>
      <c r="D766" s="273" t="s">
        <v>18</v>
      </c>
      <c r="E766" s="274">
        <v>13.68</v>
      </c>
    </row>
    <row r="767" spans="1:5">
      <c r="A767" s="272" t="s">
        <v>22375</v>
      </c>
      <c r="B767" s="538">
        <v>104734</v>
      </c>
      <c r="C767" s="266" t="s">
        <v>30153</v>
      </c>
      <c r="D767" s="273" t="s">
        <v>18</v>
      </c>
      <c r="E767" s="274">
        <v>16.809999999999999</v>
      </c>
    </row>
    <row r="768" spans="1:5">
      <c r="A768" s="272" t="s">
        <v>22375</v>
      </c>
      <c r="B768" s="538">
        <v>104736</v>
      </c>
      <c r="C768" s="266" t="s">
        <v>30154</v>
      </c>
      <c r="D768" s="273" t="s">
        <v>18</v>
      </c>
      <c r="E768" s="274">
        <v>10.26</v>
      </c>
    </row>
    <row r="769" spans="1:5">
      <c r="A769" s="272" t="s">
        <v>22376</v>
      </c>
      <c r="B769" s="538">
        <v>105732</v>
      </c>
      <c r="C769" s="266" t="s">
        <v>22377</v>
      </c>
      <c r="D769" s="273" t="s">
        <v>18</v>
      </c>
      <c r="E769" s="274">
        <v>223.9</v>
      </c>
    </row>
    <row r="770" spans="1:5">
      <c r="A770" s="272" t="s">
        <v>22376</v>
      </c>
      <c r="B770" s="538">
        <v>96397</v>
      </c>
      <c r="C770" s="266" t="s">
        <v>22378</v>
      </c>
      <c r="D770" s="273" t="s">
        <v>18</v>
      </c>
      <c r="E770" s="274">
        <v>219.01</v>
      </c>
    </row>
    <row r="771" spans="1:5">
      <c r="A771" s="272" t="s">
        <v>22376</v>
      </c>
      <c r="B771" s="538">
        <v>105735</v>
      </c>
      <c r="C771" s="266" t="s">
        <v>22379</v>
      </c>
      <c r="D771" s="273" t="s">
        <v>18</v>
      </c>
      <c r="E771" s="274">
        <v>216.56</v>
      </c>
    </row>
    <row r="772" spans="1:5">
      <c r="A772" s="272" t="s">
        <v>22376</v>
      </c>
      <c r="B772" s="538">
        <v>105727</v>
      </c>
      <c r="C772" s="266" t="s">
        <v>22380</v>
      </c>
      <c r="D772" s="273" t="s">
        <v>18</v>
      </c>
      <c r="E772" s="274">
        <v>161.80000000000001</v>
      </c>
    </row>
    <row r="773" spans="1:5">
      <c r="A773" s="272" t="s">
        <v>22376</v>
      </c>
      <c r="B773" s="538">
        <v>96396</v>
      </c>
      <c r="C773" s="266" t="s">
        <v>22381</v>
      </c>
      <c r="D773" s="273" t="s">
        <v>18</v>
      </c>
      <c r="E773" s="274">
        <v>158.02000000000001</v>
      </c>
    </row>
    <row r="774" spans="1:5">
      <c r="A774" s="272" t="s">
        <v>22376</v>
      </c>
      <c r="B774" s="538">
        <v>105730</v>
      </c>
      <c r="C774" s="266" t="s">
        <v>22382</v>
      </c>
      <c r="D774" s="273" t="s">
        <v>18</v>
      </c>
      <c r="E774" s="274">
        <v>156.11000000000001</v>
      </c>
    </row>
    <row r="775" spans="1:5">
      <c r="A775" s="272" t="s">
        <v>22376</v>
      </c>
      <c r="B775" s="538">
        <v>105737</v>
      </c>
      <c r="C775" s="266" t="s">
        <v>22383</v>
      </c>
      <c r="D775" s="273" t="s">
        <v>18</v>
      </c>
      <c r="E775" s="274">
        <v>303.58999999999997</v>
      </c>
    </row>
    <row r="776" spans="1:5">
      <c r="A776" s="272" t="s">
        <v>22376</v>
      </c>
      <c r="B776" s="538">
        <v>96398</v>
      </c>
      <c r="C776" s="266" t="s">
        <v>22384</v>
      </c>
      <c r="D776" s="273" t="s">
        <v>18</v>
      </c>
      <c r="E776" s="274">
        <v>299.91000000000003</v>
      </c>
    </row>
    <row r="777" spans="1:5">
      <c r="A777" s="272" t="s">
        <v>22376</v>
      </c>
      <c r="B777" s="538">
        <v>105740</v>
      </c>
      <c r="C777" s="266" t="s">
        <v>22385</v>
      </c>
      <c r="D777" s="273" t="s">
        <v>18</v>
      </c>
      <c r="E777" s="274">
        <v>297.95</v>
      </c>
    </row>
    <row r="778" spans="1:5">
      <c r="A778" s="272" t="s">
        <v>22376</v>
      </c>
      <c r="B778" s="538">
        <v>105749</v>
      </c>
      <c r="C778" s="266" t="s">
        <v>22386</v>
      </c>
      <c r="D778" s="273" t="s">
        <v>18</v>
      </c>
      <c r="E778" s="274">
        <v>146.07</v>
      </c>
    </row>
    <row r="779" spans="1:5">
      <c r="A779" s="272" t="s">
        <v>22376</v>
      </c>
      <c r="B779" s="538">
        <v>96400</v>
      </c>
      <c r="C779" s="266" t="s">
        <v>22387</v>
      </c>
      <c r="D779" s="273" t="s">
        <v>18</v>
      </c>
      <c r="E779" s="274">
        <v>144.02000000000001</v>
      </c>
    </row>
    <row r="780" spans="1:5">
      <c r="A780" s="272" t="s">
        <v>22376</v>
      </c>
      <c r="B780" s="538">
        <v>105752</v>
      </c>
      <c r="C780" s="266" t="s">
        <v>22388</v>
      </c>
      <c r="D780" s="273" t="s">
        <v>18</v>
      </c>
      <c r="E780" s="274">
        <v>142.22999999999999</v>
      </c>
    </row>
    <row r="781" spans="1:5">
      <c r="A781" s="272" t="s">
        <v>22376</v>
      </c>
      <c r="B781" s="538">
        <v>105754</v>
      </c>
      <c r="C781" s="266" t="s">
        <v>22389</v>
      </c>
      <c r="D781" s="273" t="s">
        <v>18</v>
      </c>
      <c r="E781" s="274">
        <v>140.54</v>
      </c>
    </row>
    <row r="782" spans="1:5">
      <c r="A782" s="272" t="s">
        <v>22376</v>
      </c>
      <c r="B782" s="538">
        <v>105742</v>
      </c>
      <c r="C782" s="266" t="s">
        <v>22390</v>
      </c>
      <c r="D782" s="273" t="s">
        <v>18</v>
      </c>
      <c r="E782" s="274">
        <v>110.95</v>
      </c>
    </row>
    <row r="783" spans="1:5">
      <c r="A783" s="272" t="s">
        <v>22376</v>
      </c>
      <c r="B783" s="538">
        <v>96399</v>
      </c>
      <c r="C783" s="266" t="s">
        <v>22391</v>
      </c>
      <c r="D783" s="273" t="s">
        <v>18</v>
      </c>
      <c r="E783" s="274">
        <v>109.14</v>
      </c>
    </row>
    <row r="784" spans="1:5">
      <c r="A784" s="272" t="s">
        <v>22376</v>
      </c>
      <c r="B784" s="538">
        <v>105745</v>
      </c>
      <c r="C784" s="266" t="s">
        <v>22392</v>
      </c>
      <c r="D784" s="273" t="s">
        <v>18</v>
      </c>
      <c r="E784" s="274">
        <v>107.3</v>
      </c>
    </row>
    <row r="785" spans="1:5">
      <c r="A785" s="272" t="s">
        <v>22376</v>
      </c>
      <c r="B785" s="538">
        <v>105747</v>
      </c>
      <c r="C785" s="266" t="s">
        <v>22393</v>
      </c>
      <c r="D785" s="273" t="s">
        <v>18</v>
      </c>
      <c r="E785" s="274">
        <v>105.46</v>
      </c>
    </row>
    <row r="786" spans="1:5">
      <c r="A786" s="272" t="s">
        <v>22376</v>
      </c>
      <c r="B786" s="538">
        <v>105657</v>
      </c>
      <c r="C786" s="266" t="s">
        <v>22394</v>
      </c>
      <c r="D786" s="273" t="s">
        <v>18</v>
      </c>
      <c r="E786" s="274">
        <v>169.21</v>
      </c>
    </row>
    <row r="787" spans="1:5">
      <c r="A787" s="272" t="s">
        <v>22376</v>
      </c>
      <c r="B787" s="538">
        <v>100566</v>
      </c>
      <c r="C787" s="266" t="s">
        <v>22395</v>
      </c>
      <c r="D787" s="273" t="s">
        <v>18</v>
      </c>
      <c r="E787" s="274">
        <v>161.24</v>
      </c>
    </row>
    <row r="788" spans="1:5">
      <c r="A788" s="272" t="s">
        <v>22376</v>
      </c>
      <c r="B788" s="538">
        <v>105666</v>
      </c>
      <c r="C788" s="266" t="s">
        <v>22396</v>
      </c>
      <c r="D788" s="273" t="s">
        <v>18</v>
      </c>
      <c r="E788" s="274">
        <v>157.24</v>
      </c>
    </row>
    <row r="789" spans="1:5">
      <c r="A789" s="272" t="s">
        <v>22376</v>
      </c>
      <c r="B789" s="538">
        <v>105639</v>
      </c>
      <c r="C789" s="266" t="s">
        <v>22397</v>
      </c>
      <c r="D789" s="273" t="s">
        <v>18</v>
      </c>
      <c r="E789" s="274">
        <v>192.95</v>
      </c>
    </row>
    <row r="790" spans="1:5">
      <c r="A790" s="272" t="s">
        <v>22376</v>
      </c>
      <c r="B790" s="538">
        <v>105645</v>
      </c>
      <c r="C790" s="266" t="s">
        <v>22398</v>
      </c>
      <c r="D790" s="273" t="s">
        <v>18</v>
      </c>
      <c r="E790" s="274">
        <v>189.17</v>
      </c>
    </row>
    <row r="791" spans="1:5">
      <c r="A791" s="272" t="s">
        <v>22376</v>
      </c>
      <c r="B791" s="538">
        <v>105651</v>
      </c>
      <c r="C791" s="266" t="s">
        <v>22399</v>
      </c>
      <c r="D791" s="273" t="s">
        <v>18</v>
      </c>
      <c r="E791" s="274">
        <v>187.26</v>
      </c>
    </row>
    <row r="792" spans="1:5">
      <c r="A792" s="272" t="s">
        <v>22376</v>
      </c>
      <c r="B792" s="538">
        <v>105658</v>
      </c>
      <c r="C792" s="266" t="s">
        <v>22400</v>
      </c>
      <c r="D792" s="273" t="s">
        <v>18</v>
      </c>
      <c r="E792" s="274">
        <v>198.33</v>
      </c>
    </row>
    <row r="793" spans="1:5">
      <c r="A793" s="272" t="s">
        <v>22376</v>
      </c>
      <c r="B793" s="538">
        <v>100567</v>
      </c>
      <c r="C793" s="266" t="s">
        <v>22401</v>
      </c>
      <c r="D793" s="273" t="s">
        <v>18</v>
      </c>
      <c r="E793" s="274">
        <v>190.36</v>
      </c>
    </row>
    <row r="794" spans="1:5">
      <c r="A794" s="272" t="s">
        <v>22376</v>
      </c>
      <c r="B794" s="538">
        <v>105667</v>
      </c>
      <c r="C794" s="266" t="s">
        <v>22402</v>
      </c>
      <c r="D794" s="273" t="s">
        <v>18</v>
      </c>
      <c r="E794" s="274">
        <v>186.36</v>
      </c>
    </row>
    <row r="795" spans="1:5">
      <c r="A795" s="272" t="s">
        <v>22376</v>
      </c>
      <c r="B795" s="538">
        <v>105640</v>
      </c>
      <c r="C795" s="266" t="s">
        <v>22403</v>
      </c>
      <c r="D795" s="273" t="s">
        <v>18</v>
      </c>
      <c r="E795" s="274">
        <v>220.14</v>
      </c>
    </row>
    <row r="796" spans="1:5">
      <c r="A796" s="272" t="s">
        <v>22376</v>
      </c>
      <c r="B796" s="538">
        <v>105646</v>
      </c>
      <c r="C796" s="266" t="s">
        <v>22404</v>
      </c>
      <c r="D796" s="273" t="s">
        <v>18</v>
      </c>
      <c r="E796" s="274">
        <v>216.36</v>
      </c>
    </row>
    <row r="797" spans="1:5">
      <c r="A797" s="272" t="s">
        <v>22376</v>
      </c>
      <c r="B797" s="538">
        <v>105652</v>
      </c>
      <c r="C797" s="266" t="s">
        <v>22405</v>
      </c>
      <c r="D797" s="273" t="s">
        <v>18</v>
      </c>
      <c r="E797" s="274">
        <v>214.45</v>
      </c>
    </row>
    <row r="798" spans="1:5">
      <c r="A798" s="272" t="s">
        <v>22376</v>
      </c>
      <c r="B798" s="538">
        <v>105659</v>
      </c>
      <c r="C798" s="266" t="s">
        <v>22406</v>
      </c>
      <c r="D798" s="273" t="s">
        <v>18</v>
      </c>
      <c r="E798" s="274">
        <v>227.04</v>
      </c>
    </row>
    <row r="799" spans="1:5">
      <c r="A799" s="272" t="s">
        <v>22376</v>
      </c>
      <c r="B799" s="538">
        <v>100568</v>
      </c>
      <c r="C799" s="266" t="s">
        <v>22407</v>
      </c>
      <c r="D799" s="273" t="s">
        <v>18</v>
      </c>
      <c r="E799" s="274">
        <v>219.07</v>
      </c>
    </row>
    <row r="800" spans="1:5">
      <c r="A800" s="272" t="s">
        <v>22376</v>
      </c>
      <c r="B800" s="538">
        <v>105668</v>
      </c>
      <c r="C800" s="266" t="s">
        <v>22408</v>
      </c>
      <c r="D800" s="273" t="s">
        <v>18</v>
      </c>
      <c r="E800" s="274">
        <v>215.07</v>
      </c>
    </row>
    <row r="801" spans="1:5">
      <c r="A801" s="272" t="s">
        <v>22376</v>
      </c>
      <c r="B801" s="538">
        <v>105641</v>
      </c>
      <c r="C801" s="266" t="s">
        <v>22409</v>
      </c>
      <c r="D801" s="273" t="s">
        <v>18</v>
      </c>
      <c r="E801" s="274">
        <v>247.34</v>
      </c>
    </row>
    <row r="802" spans="1:5">
      <c r="A802" s="272" t="s">
        <v>22376</v>
      </c>
      <c r="B802" s="538">
        <v>105647</v>
      </c>
      <c r="C802" s="266" t="s">
        <v>22410</v>
      </c>
      <c r="D802" s="273" t="s">
        <v>18</v>
      </c>
      <c r="E802" s="274">
        <v>243.56</v>
      </c>
    </row>
    <row r="803" spans="1:5">
      <c r="A803" s="272" t="s">
        <v>22376</v>
      </c>
      <c r="B803" s="538">
        <v>105653</v>
      </c>
      <c r="C803" s="266" t="s">
        <v>22411</v>
      </c>
      <c r="D803" s="273" t="s">
        <v>18</v>
      </c>
      <c r="E803" s="274">
        <v>241.65</v>
      </c>
    </row>
    <row r="804" spans="1:5">
      <c r="A804" s="272" t="s">
        <v>22376</v>
      </c>
      <c r="B804" s="538">
        <v>105710</v>
      </c>
      <c r="C804" s="266" t="s">
        <v>22412</v>
      </c>
      <c r="D804" s="273" t="s">
        <v>18</v>
      </c>
      <c r="E804" s="274">
        <v>107.09</v>
      </c>
    </row>
    <row r="805" spans="1:5">
      <c r="A805" s="272" t="s">
        <v>22376</v>
      </c>
      <c r="B805" s="538">
        <v>100564</v>
      </c>
      <c r="C805" s="266" t="s">
        <v>22413</v>
      </c>
      <c r="D805" s="273" t="s">
        <v>18</v>
      </c>
      <c r="E805" s="274">
        <v>99.12</v>
      </c>
    </row>
    <row r="806" spans="1:5">
      <c r="A806" s="272" t="s">
        <v>22376</v>
      </c>
      <c r="B806" s="538">
        <v>105711</v>
      </c>
      <c r="C806" s="266" t="s">
        <v>22414</v>
      </c>
      <c r="D806" s="273" t="s">
        <v>18</v>
      </c>
      <c r="E806" s="274">
        <v>95.12</v>
      </c>
    </row>
    <row r="807" spans="1:5">
      <c r="A807" s="272" t="s">
        <v>22376</v>
      </c>
      <c r="B807" s="538">
        <v>105705</v>
      </c>
      <c r="C807" s="266" t="s">
        <v>22415</v>
      </c>
      <c r="D807" s="273" t="s">
        <v>18</v>
      </c>
      <c r="E807" s="274">
        <v>138.56</v>
      </c>
    </row>
    <row r="808" spans="1:5">
      <c r="A808" s="272" t="s">
        <v>22376</v>
      </c>
      <c r="B808" s="538">
        <v>105706</v>
      </c>
      <c r="C808" s="266" t="s">
        <v>22416</v>
      </c>
      <c r="D808" s="273" t="s">
        <v>18</v>
      </c>
      <c r="E808" s="274">
        <v>134.78</v>
      </c>
    </row>
    <row r="809" spans="1:5">
      <c r="A809" s="272" t="s">
        <v>22376</v>
      </c>
      <c r="B809" s="538">
        <v>105708</v>
      </c>
      <c r="C809" s="266" t="s">
        <v>22417</v>
      </c>
      <c r="D809" s="273" t="s">
        <v>18</v>
      </c>
      <c r="E809" s="274">
        <v>132.87</v>
      </c>
    </row>
    <row r="810" spans="1:5">
      <c r="A810" s="272" t="s">
        <v>22376</v>
      </c>
      <c r="B810" s="538">
        <v>105690</v>
      </c>
      <c r="C810" s="266" t="s">
        <v>22418</v>
      </c>
      <c r="D810" s="273" t="s">
        <v>18</v>
      </c>
      <c r="E810" s="274">
        <v>157.71</v>
      </c>
    </row>
    <row r="811" spans="1:5">
      <c r="A811" s="272" t="s">
        <v>22376</v>
      </c>
      <c r="B811" s="538">
        <v>100569</v>
      </c>
      <c r="C811" s="266" t="s">
        <v>22419</v>
      </c>
      <c r="D811" s="273" t="s">
        <v>18</v>
      </c>
      <c r="E811" s="274">
        <v>149.74</v>
      </c>
    </row>
    <row r="812" spans="1:5">
      <c r="A812" s="272" t="s">
        <v>22376</v>
      </c>
      <c r="B812" s="538">
        <v>105699</v>
      </c>
      <c r="C812" s="266" t="s">
        <v>22420</v>
      </c>
      <c r="D812" s="273" t="s">
        <v>18</v>
      </c>
      <c r="E812" s="274">
        <v>145.74</v>
      </c>
    </row>
    <row r="813" spans="1:5">
      <c r="A813" s="272" t="s">
        <v>22376</v>
      </c>
      <c r="B813" s="538">
        <v>105672</v>
      </c>
      <c r="C813" s="266" t="s">
        <v>22421</v>
      </c>
      <c r="D813" s="273" t="s">
        <v>18</v>
      </c>
      <c r="E813" s="274">
        <v>175.46</v>
      </c>
    </row>
    <row r="814" spans="1:5">
      <c r="A814" s="272" t="s">
        <v>22376</v>
      </c>
      <c r="B814" s="538">
        <v>105678</v>
      </c>
      <c r="C814" s="266" t="s">
        <v>22422</v>
      </c>
      <c r="D814" s="273" t="s">
        <v>18</v>
      </c>
      <c r="E814" s="274">
        <v>171.68</v>
      </c>
    </row>
    <row r="815" spans="1:5">
      <c r="A815" s="272" t="s">
        <v>22376</v>
      </c>
      <c r="B815" s="538">
        <v>105684</v>
      </c>
      <c r="C815" s="266" t="s">
        <v>22423</v>
      </c>
      <c r="D815" s="273" t="s">
        <v>18</v>
      </c>
      <c r="E815" s="274">
        <v>169.77</v>
      </c>
    </row>
    <row r="816" spans="1:5">
      <c r="A816" s="272" t="s">
        <v>22376</v>
      </c>
      <c r="B816" s="538">
        <v>105691</v>
      </c>
      <c r="C816" s="266" t="s">
        <v>22424</v>
      </c>
      <c r="D816" s="273" t="s">
        <v>18</v>
      </c>
      <c r="E816" s="274">
        <v>187.07</v>
      </c>
    </row>
    <row r="817" spans="1:5">
      <c r="A817" s="272" t="s">
        <v>22376</v>
      </c>
      <c r="B817" s="538">
        <v>100570</v>
      </c>
      <c r="C817" s="266" t="s">
        <v>22425</v>
      </c>
      <c r="D817" s="273" t="s">
        <v>18</v>
      </c>
      <c r="E817" s="274">
        <v>179.1</v>
      </c>
    </row>
    <row r="818" spans="1:5">
      <c r="A818" s="272" t="s">
        <v>22376</v>
      </c>
      <c r="B818" s="538">
        <v>105700</v>
      </c>
      <c r="C818" s="266" t="s">
        <v>22426</v>
      </c>
      <c r="D818" s="273" t="s">
        <v>18</v>
      </c>
      <c r="E818" s="274">
        <v>175.1</v>
      </c>
    </row>
    <row r="819" spans="1:5">
      <c r="A819" s="272" t="s">
        <v>22376</v>
      </c>
      <c r="B819" s="538">
        <v>105673</v>
      </c>
      <c r="C819" s="266" t="s">
        <v>22427</v>
      </c>
      <c r="D819" s="273" t="s">
        <v>18</v>
      </c>
      <c r="E819" s="274">
        <v>203.01</v>
      </c>
    </row>
    <row r="820" spans="1:5">
      <c r="A820" s="272" t="s">
        <v>22376</v>
      </c>
      <c r="B820" s="538">
        <v>105679</v>
      </c>
      <c r="C820" s="266" t="s">
        <v>22428</v>
      </c>
      <c r="D820" s="273" t="s">
        <v>18</v>
      </c>
      <c r="E820" s="274">
        <v>199.23</v>
      </c>
    </row>
    <row r="821" spans="1:5">
      <c r="A821" s="272" t="s">
        <v>22376</v>
      </c>
      <c r="B821" s="538">
        <v>105685</v>
      </c>
      <c r="C821" s="266" t="s">
        <v>22429</v>
      </c>
      <c r="D821" s="273" t="s">
        <v>18</v>
      </c>
      <c r="E821" s="274">
        <v>197.32</v>
      </c>
    </row>
    <row r="822" spans="1:5">
      <c r="A822" s="272" t="s">
        <v>22376</v>
      </c>
      <c r="B822" s="538">
        <v>105692</v>
      </c>
      <c r="C822" s="266" t="s">
        <v>22430</v>
      </c>
      <c r="D822" s="273" t="s">
        <v>18</v>
      </c>
      <c r="E822" s="274">
        <v>216.02</v>
      </c>
    </row>
    <row r="823" spans="1:5">
      <c r="A823" s="272" t="s">
        <v>22376</v>
      </c>
      <c r="B823" s="538">
        <v>100571</v>
      </c>
      <c r="C823" s="266" t="s">
        <v>22431</v>
      </c>
      <c r="D823" s="273" t="s">
        <v>18</v>
      </c>
      <c r="E823" s="274">
        <v>208.05</v>
      </c>
    </row>
    <row r="824" spans="1:5">
      <c r="A824" s="272" t="s">
        <v>22376</v>
      </c>
      <c r="B824" s="538">
        <v>105701</v>
      </c>
      <c r="C824" s="266" t="s">
        <v>22432</v>
      </c>
      <c r="D824" s="273" t="s">
        <v>18</v>
      </c>
      <c r="E824" s="274">
        <v>204.05</v>
      </c>
    </row>
    <row r="825" spans="1:5">
      <c r="A825" s="272" t="s">
        <v>22376</v>
      </c>
      <c r="B825" s="538">
        <v>105674</v>
      </c>
      <c r="C825" s="266" t="s">
        <v>22433</v>
      </c>
      <c r="D825" s="273" t="s">
        <v>18</v>
      </c>
      <c r="E825" s="274">
        <v>230.57</v>
      </c>
    </row>
    <row r="826" spans="1:5">
      <c r="A826" s="272" t="s">
        <v>22376</v>
      </c>
      <c r="B826" s="538">
        <v>105680</v>
      </c>
      <c r="C826" s="266" t="s">
        <v>22434</v>
      </c>
      <c r="D826" s="273" t="s">
        <v>18</v>
      </c>
      <c r="E826" s="274">
        <v>226.79</v>
      </c>
    </row>
    <row r="827" spans="1:5">
      <c r="A827" s="272" t="s">
        <v>22376</v>
      </c>
      <c r="B827" s="538">
        <v>105686</v>
      </c>
      <c r="C827" s="266" t="s">
        <v>22435</v>
      </c>
      <c r="D827" s="273" t="s">
        <v>18</v>
      </c>
      <c r="E827" s="274">
        <v>224.88</v>
      </c>
    </row>
    <row r="828" spans="1:5">
      <c r="A828" s="272" t="s">
        <v>22376</v>
      </c>
      <c r="B828" s="538">
        <v>105718</v>
      </c>
      <c r="C828" s="266" t="s">
        <v>22436</v>
      </c>
      <c r="D828" s="273" t="s">
        <v>18</v>
      </c>
      <c r="E828" s="274">
        <v>95.11</v>
      </c>
    </row>
    <row r="829" spans="1:5">
      <c r="A829" s="272" t="s">
        <v>22376</v>
      </c>
      <c r="B829" s="538">
        <v>100565</v>
      </c>
      <c r="C829" s="266" t="s">
        <v>22437</v>
      </c>
      <c r="D829" s="273" t="s">
        <v>18</v>
      </c>
      <c r="E829" s="274">
        <v>87.14</v>
      </c>
    </row>
    <row r="830" spans="1:5">
      <c r="A830" s="272" t="s">
        <v>22376</v>
      </c>
      <c r="B830" s="538">
        <v>105581</v>
      </c>
      <c r="C830" s="266" t="s">
        <v>22438</v>
      </c>
      <c r="D830" s="273" t="s">
        <v>18</v>
      </c>
      <c r="E830" s="274">
        <v>83.14</v>
      </c>
    </row>
    <row r="831" spans="1:5">
      <c r="A831" s="272" t="s">
        <v>22376</v>
      </c>
      <c r="B831" s="538">
        <v>105713</v>
      </c>
      <c r="C831" s="266" t="s">
        <v>22439</v>
      </c>
      <c r="D831" s="273" t="s">
        <v>18</v>
      </c>
      <c r="E831" s="274">
        <v>120.35</v>
      </c>
    </row>
    <row r="832" spans="1:5">
      <c r="A832" s="272" t="s">
        <v>22376</v>
      </c>
      <c r="B832" s="538">
        <v>105714</v>
      </c>
      <c r="C832" s="266" t="s">
        <v>22440</v>
      </c>
      <c r="D832" s="273" t="s">
        <v>18</v>
      </c>
      <c r="E832" s="274">
        <v>116.57</v>
      </c>
    </row>
    <row r="833" spans="1:5">
      <c r="A833" s="272" t="s">
        <v>22376</v>
      </c>
      <c r="B833" s="538">
        <v>105716</v>
      </c>
      <c r="C833" s="266" t="s">
        <v>22441</v>
      </c>
      <c r="D833" s="273" t="s">
        <v>18</v>
      </c>
      <c r="E833" s="274">
        <v>114.66</v>
      </c>
    </row>
    <row r="834" spans="1:5">
      <c r="A834" s="272" t="s">
        <v>22376</v>
      </c>
      <c r="B834" s="538">
        <v>105624</v>
      </c>
      <c r="C834" s="266" t="s">
        <v>22442</v>
      </c>
      <c r="D834" s="273" t="s">
        <v>18</v>
      </c>
      <c r="E834" s="274">
        <v>117.33</v>
      </c>
    </row>
    <row r="835" spans="1:5">
      <c r="A835" s="272" t="s">
        <v>22376</v>
      </c>
      <c r="B835" s="538">
        <v>96391</v>
      </c>
      <c r="C835" s="266" t="s">
        <v>22443</v>
      </c>
      <c r="D835" s="273" t="s">
        <v>18</v>
      </c>
      <c r="E835" s="274">
        <v>110.91</v>
      </c>
    </row>
    <row r="836" spans="1:5">
      <c r="A836" s="272" t="s">
        <v>22376</v>
      </c>
      <c r="B836" s="538">
        <v>105632</v>
      </c>
      <c r="C836" s="266" t="s">
        <v>22444</v>
      </c>
      <c r="D836" s="273" t="s">
        <v>18</v>
      </c>
      <c r="E836" s="274">
        <v>109.88</v>
      </c>
    </row>
    <row r="837" spans="1:5">
      <c r="A837" s="272" t="s">
        <v>22376</v>
      </c>
      <c r="B837" s="538">
        <v>105601</v>
      </c>
      <c r="C837" s="266" t="s">
        <v>22445</v>
      </c>
      <c r="D837" s="273" t="s">
        <v>18</v>
      </c>
      <c r="E837" s="274">
        <v>110.11</v>
      </c>
    </row>
    <row r="838" spans="1:5">
      <c r="A838" s="272" t="s">
        <v>22376</v>
      </c>
      <c r="B838" s="538">
        <v>105609</v>
      </c>
      <c r="C838" s="266" t="s">
        <v>22446</v>
      </c>
      <c r="D838" s="273" t="s">
        <v>18</v>
      </c>
      <c r="E838" s="274">
        <v>107.64</v>
      </c>
    </row>
    <row r="839" spans="1:5">
      <c r="A839" s="272" t="s">
        <v>22376</v>
      </c>
      <c r="B839" s="538">
        <v>105617</v>
      </c>
      <c r="C839" s="266" t="s">
        <v>22447</v>
      </c>
      <c r="D839" s="273" t="s">
        <v>18</v>
      </c>
      <c r="E839" s="274">
        <v>105.86</v>
      </c>
    </row>
    <row r="840" spans="1:5">
      <c r="A840" s="272" t="s">
        <v>22376</v>
      </c>
      <c r="B840" s="538">
        <v>105625</v>
      </c>
      <c r="C840" s="266" t="s">
        <v>22448</v>
      </c>
      <c r="D840" s="273" t="s">
        <v>18</v>
      </c>
      <c r="E840" s="274">
        <v>147.47999999999999</v>
      </c>
    </row>
    <row r="841" spans="1:5">
      <c r="A841" s="272" t="s">
        <v>22376</v>
      </c>
      <c r="B841" s="538">
        <v>96392</v>
      </c>
      <c r="C841" s="266" t="s">
        <v>22449</v>
      </c>
      <c r="D841" s="273" t="s">
        <v>18</v>
      </c>
      <c r="E841" s="274">
        <v>141.06</v>
      </c>
    </row>
    <row r="842" spans="1:5">
      <c r="A842" s="272" t="s">
        <v>22376</v>
      </c>
      <c r="B842" s="538">
        <v>105633</v>
      </c>
      <c r="C842" s="266" t="s">
        <v>22450</v>
      </c>
      <c r="D842" s="273" t="s">
        <v>18</v>
      </c>
      <c r="E842" s="274">
        <v>140.03</v>
      </c>
    </row>
    <row r="843" spans="1:5">
      <c r="A843" s="272" t="s">
        <v>22376</v>
      </c>
      <c r="B843" s="538">
        <v>105602</v>
      </c>
      <c r="C843" s="266" t="s">
        <v>22451</v>
      </c>
      <c r="D843" s="273" t="s">
        <v>18</v>
      </c>
      <c r="E843" s="274">
        <v>139.49</v>
      </c>
    </row>
    <row r="844" spans="1:5">
      <c r="A844" s="272" t="s">
        <v>22376</v>
      </c>
      <c r="B844" s="538">
        <v>105610</v>
      </c>
      <c r="C844" s="266" t="s">
        <v>22452</v>
      </c>
      <c r="D844" s="273" t="s">
        <v>18</v>
      </c>
      <c r="E844" s="274">
        <v>137.02000000000001</v>
      </c>
    </row>
    <row r="845" spans="1:5">
      <c r="A845" s="272" t="s">
        <v>22376</v>
      </c>
      <c r="B845" s="538">
        <v>105618</v>
      </c>
      <c r="C845" s="266" t="s">
        <v>22453</v>
      </c>
      <c r="D845" s="273" t="s">
        <v>18</v>
      </c>
      <c r="E845" s="274">
        <v>135.24</v>
      </c>
    </row>
    <row r="846" spans="1:5">
      <c r="A846" s="272" t="s">
        <v>22376</v>
      </c>
      <c r="B846" s="538">
        <v>105571</v>
      </c>
      <c r="C846" s="266" t="s">
        <v>22454</v>
      </c>
      <c r="D846" s="273" t="s">
        <v>18</v>
      </c>
      <c r="E846" s="274">
        <v>55.39</v>
      </c>
    </row>
    <row r="847" spans="1:5">
      <c r="A847" s="272" t="s">
        <v>22376</v>
      </c>
      <c r="B847" s="538">
        <v>96389</v>
      </c>
      <c r="C847" s="266" t="s">
        <v>22455</v>
      </c>
      <c r="D847" s="273" t="s">
        <v>18</v>
      </c>
      <c r="E847" s="274">
        <v>48.97</v>
      </c>
    </row>
    <row r="848" spans="1:5">
      <c r="A848" s="272" t="s">
        <v>22376</v>
      </c>
      <c r="B848" s="538">
        <v>105575</v>
      </c>
      <c r="C848" s="266" t="s">
        <v>22456</v>
      </c>
      <c r="D848" s="273" t="s">
        <v>18</v>
      </c>
      <c r="E848" s="274">
        <v>47.94</v>
      </c>
    </row>
    <row r="849" spans="1:5">
      <c r="A849" s="272" t="s">
        <v>22376</v>
      </c>
      <c r="B849" s="538">
        <v>105599</v>
      </c>
      <c r="C849" s="266" t="s">
        <v>22457</v>
      </c>
      <c r="D849" s="273" t="s">
        <v>18</v>
      </c>
      <c r="E849" s="274">
        <v>51.35</v>
      </c>
    </row>
    <row r="850" spans="1:5">
      <c r="A850" s="272" t="s">
        <v>22376</v>
      </c>
      <c r="B850" s="538">
        <v>105607</v>
      </c>
      <c r="C850" s="266" t="s">
        <v>22458</v>
      </c>
      <c r="D850" s="273" t="s">
        <v>18</v>
      </c>
      <c r="E850" s="274">
        <v>48.88</v>
      </c>
    </row>
    <row r="851" spans="1:5">
      <c r="A851" s="272" t="s">
        <v>22376</v>
      </c>
      <c r="B851" s="538">
        <v>105615</v>
      </c>
      <c r="C851" s="266" t="s">
        <v>22459</v>
      </c>
      <c r="D851" s="273" t="s">
        <v>18</v>
      </c>
      <c r="E851" s="274">
        <v>47.1</v>
      </c>
    </row>
    <row r="852" spans="1:5">
      <c r="A852" s="272" t="s">
        <v>22376</v>
      </c>
      <c r="B852" s="538">
        <v>105623</v>
      </c>
      <c r="C852" s="266" t="s">
        <v>22460</v>
      </c>
      <c r="D852" s="273" t="s">
        <v>18</v>
      </c>
      <c r="E852" s="274">
        <v>86.78</v>
      </c>
    </row>
    <row r="853" spans="1:5">
      <c r="A853" s="272" t="s">
        <v>22376</v>
      </c>
      <c r="B853" s="538">
        <v>96390</v>
      </c>
      <c r="C853" s="266" t="s">
        <v>22461</v>
      </c>
      <c r="D853" s="273" t="s">
        <v>18</v>
      </c>
      <c r="E853" s="274">
        <v>80.36</v>
      </c>
    </row>
    <row r="854" spans="1:5">
      <c r="A854" s="272" t="s">
        <v>22376</v>
      </c>
      <c r="B854" s="538">
        <v>105631</v>
      </c>
      <c r="C854" s="266" t="s">
        <v>22462</v>
      </c>
      <c r="D854" s="273" t="s">
        <v>18</v>
      </c>
      <c r="E854" s="274">
        <v>79.33</v>
      </c>
    </row>
    <row r="855" spans="1:5">
      <c r="A855" s="272" t="s">
        <v>22376</v>
      </c>
      <c r="B855" s="538">
        <v>105600</v>
      </c>
      <c r="C855" s="266" t="s">
        <v>22463</v>
      </c>
      <c r="D855" s="273" t="s">
        <v>18</v>
      </c>
      <c r="E855" s="274">
        <v>80.73</v>
      </c>
    </row>
    <row r="856" spans="1:5">
      <c r="A856" s="272" t="s">
        <v>22376</v>
      </c>
      <c r="B856" s="538">
        <v>105608</v>
      </c>
      <c r="C856" s="266" t="s">
        <v>22464</v>
      </c>
      <c r="D856" s="273" t="s">
        <v>18</v>
      </c>
      <c r="E856" s="274">
        <v>78.260000000000005</v>
      </c>
    </row>
    <row r="857" spans="1:5">
      <c r="A857" s="272" t="s">
        <v>22376</v>
      </c>
      <c r="B857" s="538">
        <v>105616</v>
      </c>
      <c r="C857" s="266" t="s">
        <v>22465</v>
      </c>
      <c r="D857" s="273" t="s">
        <v>18</v>
      </c>
      <c r="E857" s="274">
        <v>76.48</v>
      </c>
    </row>
    <row r="858" spans="1:5">
      <c r="A858" s="272" t="s">
        <v>22376</v>
      </c>
      <c r="B858" s="538">
        <v>105585</v>
      </c>
      <c r="C858" s="266" t="s">
        <v>22466</v>
      </c>
      <c r="D858" s="273" t="s">
        <v>18</v>
      </c>
      <c r="E858" s="274">
        <v>116</v>
      </c>
    </row>
    <row r="859" spans="1:5">
      <c r="A859" s="272" t="s">
        <v>22376</v>
      </c>
      <c r="B859" s="538">
        <v>100572</v>
      </c>
      <c r="C859" s="266" t="s">
        <v>22467</v>
      </c>
      <c r="D859" s="273" t="s">
        <v>18</v>
      </c>
      <c r="E859" s="274">
        <v>105.05</v>
      </c>
    </row>
    <row r="860" spans="1:5">
      <c r="A860" s="272" t="s">
        <v>22376</v>
      </c>
      <c r="B860" s="538">
        <v>105588</v>
      </c>
      <c r="C860" s="266" t="s">
        <v>22468</v>
      </c>
      <c r="D860" s="273" t="s">
        <v>18</v>
      </c>
      <c r="E860" s="274">
        <v>103.96</v>
      </c>
    </row>
    <row r="861" spans="1:5">
      <c r="A861" s="272" t="s">
        <v>22376</v>
      </c>
      <c r="B861" s="538">
        <v>105583</v>
      </c>
      <c r="C861" s="266" t="s">
        <v>22469</v>
      </c>
      <c r="D861" s="273" t="s">
        <v>18</v>
      </c>
      <c r="E861" s="274">
        <v>145.13</v>
      </c>
    </row>
    <row r="862" spans="1:5">
      <c r="A862" s="272" t="s">
        <v>22376</v>
      </c>
      <c r="B862" s="538">
        <v>105719</v>
      </c>
      <c r="C862" s="266" t="s">
        <v>22470</v>
      </c>
      <c r="D862" s="273" t="s">
        <v>18</v>
      </c>
      <c r="E862" s="274">
        <v>139.16999999999999</v>
      </c>
    </row>
    <row r="863" spans="1:5">
      <c r="A863" s="272" t="s">
        <v>22376</v>
      </c>
      <c r="B863" s="538">
        <v>105721</v>
      </c>
      <c r="C863" s="266" t="s">
        <v>22471</v>
      </c>
      <c r="D863" s="273" t="s">
        <v>18</v>
      </c>
      <c r="E863" s="274">
        <v>139.43</v>
      </c>
    </row>
    <row r="864" spans="1:5">
      <c r="A864" s="272" t="s">
        <v>22376</v>
      </c>
      <c r="B864" s="538">
        <v>105592</v>
      </c>
      <c r="C864" s="266" t="s">
        <v>22472</v>
      </c>
      <c r="D864" s="273" t="s">
        <v>18</v>
      </c>
      <c r="E864" s="274">
        <v>104.02</v>
      </c>
    </row>
    <row r="865" spans="1:5">
      <c r="A865" s="272" t="s">
        <v>22376</v>
      </c>
      <c r="B865" s="538">
        <v>100573</v>
      </c>
      <c r="C865" s="266" t="s">
        <v>22473</v>
      </c>
      <c r="D865" s="273" t="s">
        <v>18</v>
      </c>
      <c r="E865" s="274">
        <v>93.07</v>
      </c>
    </row>
    <row r="866" spans="1:5">
      <c r="A866" s="272" t="s">
        <v>22376</v>
      </c>
      <c r="B866" s="538">
        <v>105595</v>
      </c>
      <c r="C866" s="266" t="s">
        <v>22474</v>
      </c>
      <c r="D866" s="273" t="s">
        <v>18</v>
      </c>
      <c r="E866" s="274">
        <v>91.98</v>
      </c>
    </row>
    <row r="867" spans="1:5">
      <c r="A867" s="272" t="s">
        <v>22376</v>
      </c>
      <c r="B867" s="538">
        <v>105590</v>
      </c>
      <c r="C867" s="266" t="s">
        <v>22475</v>
      </c>
      <c r="D867" s="273" t="s">
        <v>18</v>
      </c>
      <c r="E867" s="274">
        <v>126.92</v>
      </c>
    </row>
    <row r="868" spans="1:5">
      <c r="A868" s="272" t="s">
        <v>22376</v>
      </c>
      <c r="B868" s="538">
        <v>105723</v>
      </c>
      <c r="C868" s="266" t="s">
        <v>22476</v>
      </c>
      <c r="D868" s="273" t="s">
        <v>18</v>
      </c>
      <c r="E868" s="274">
        <v>120.96</v>
      </c>
    </row>
    <row r="869" spans="1:5">
      <c r="A869" s="272" t="s">
        <v>22376</v>
      </c>
      <c r="B869" s="538">
        <v>105725</v>
      </c>
      <c r="C869" s="266" t="s">
        <v>22477</v>
      </c>
      <c r="D869" s="273" t="s">
        <v>18</v>
      </c>
      <c r="E869" s="274">
        <v>121.22</v>
      </c>
    </row>
    <row r="870" spans="1:5">
      <c r="A870" s="272" t="s">
        <v>22376</v>
      </c>
      <c r="B870" s="538">
        <v>105566</v>
      </c>
      <c r="C870" s="266" t="s">
        <v>22478</v>
      </c>
      <c r="D870" s="273" t="s">
        <v>18</v>
      </c>
      <c r="E870" s="274">
        <v>12.48</v>
      </c>
    </row>
    <row r="871" spans="1:5">
      <c r="A871" s="272" t="s">
        <v>22376</v>
      </c>
      <c r="B871" s="538">
        <v>96388</v>
      </c>
      <c r="C871" s="266" t="s">
        <v>22479</v>
      </c>
      <c r="D871" s="273" t="s">
        <v>18</v>
      </c>
      <c r="E871" s="274">
        <v>10.01</v>
      </c>
    </row>
    <row r="872" spans="1:5">
      <c r="A872" s="272" t="s">
        <v>22376</v>
      </c>
      <c r="B872" s="538">
        <v>105569</v>
      </c>
      <c r="C872" s="266" t="s">
        <v>22480</v>
      </c>
      <c r="D872" s="273" t="s">
        <v>18</v>
      </c>
      <c r="E872" s="274">
        <v>8.32</v>
      </c>
    </row>
    <row r="873" spans="1:5">
      <c r="A873" s="272" t="s">
        <v>22376</v>
      </c>
      <c r="B873" s="538">
        <v>101767</v>
      </c>
      <c r="C873" s="266" t="s">
        <v>22481</v>
      </c>
      <c r="D873" s="273" t="s">
        <v>18</v>
      </c>
      <c r="E873" s="274">
        <v>33.56</v>
      </c>
    </row>
    <row r="874" spans="1:5">
      <c r="A874" s="272" t="s">
        <v>22376</v>
      </c>
      <c r="B874" s="538">
        <v>101768</v>
      </c>
      <c r="C874" s="266" t="s">
        <v>22482</v>
      </c>
      <c r="D874" s="273" t="s">
        <v>18</v>
      </c>
      <c r="E874" s="274">
        <v>28.45</v>
      </c>
    </row>
    <row r="875" spans="1:5">
      <c r="A875" s="272" t="s">
        <v>22376</v>
      </c>
      <c r="B875" s="538">
        <v>100574</v>
      </c>
      <c r="C875" s="266" t="s">
        <v>22483</v>
      </c>
      <c r="D875" s="273" t="s">
        <v>18</v>
      </c>
      <c r="E875" s="274">
        <v>1.61</v>
      </c>
    </row>
    <row r="876" spans="1:5">
      <c r="A876" s="272" t="s">
        <v>22376</v>
      </c>
      <c r="B876" s="538">
        <v>102470</v>
      </c>
      <c r="C876" s="266" t="s">
        <v>22484</v>
      </c>
      <c r="D876" s="273" t="s">
        <v>16</v>
      </c>
      <c r="E876" s="274">
        <v>0</v>
      </c>
    </row>
    <row r="877" spans="1:5">
      <c r="A877" s="272" t="s">
        <v>22376</v>
      </c>
      <c r="B877" s="538">
        <v>105756</v>
      </c>
      <c r="C877" s="266" t="s">
        <v>22485</v>
      </c>
      <c r="D877" s="273" t="s">
        <v>16</v>
      </c>
      <c r="E877" s="274">
        <v>0</v>
      </c>
    </row>
    <row r="878" spans="1:5">
      <c r="A878" s="272" t="s">
        <v>22376</v>
      </c>
      <c r="B878" s="538">
        <v>104375</v>
      </c>
      <c r="C878" s="266" t="s">
        <v>22486</v>
      </c>
      <c r="D878" s="273" t="s">
        <v>16</v>
      </c>
      <c r="E878" s="274">
        <v>0</v>
      </c>
    </row>
    <row r="879" spans="1:5">
      <c r="A879" s="272" t="s">
        <v>22376</v>
      </c>
      <c r="B879" s="538">
        <v>105757</v>
      </c>
      <c r="C879" s="266" t="s">
        <v>22487</v>
      </c>
      <c r="D879" s="273" t="s">
        <v>16</v>
      </c>
      <c r="E879" s="274">
        <v>0</v>
      </c>
    </row>
    <row r="880" spans="1:5">
      <c r="A880" s="272" t="s">
        <v>22376</v>
      </c>
      <c r="B880" s="538">
        <v>105562</v>
      </c>
      <c r="C880" s="266" t="s">
        <v>22488</v>
      </c>
      <c r="D880" s="273" t="s">
        <v>18</v>
      </c>
      <c r="E880" s="274">
        <v>9.2200000000000006</v>
      </c>
    </row>
    <row r="881" spans="1:5">
      <c r="A881" s="272" t="s">
        <v>22376</v>
      </c>
      <c r="B881" s="538">
        <v>105563</v>
      </c>
      <c r="C881" s="266" t="s">
        <v>22489</v>
      </c>
      <c r="D881" s="273" t="s">
        <v>18</v>
      </c>
      <c r="E881" s="274">
        <v>7.46</v>
      </c>
    </row>
    <row r="882" spans="1:5">
      <c r="A882" s="272" t="s">
        <v>22376</v>
      </c>
      <c r="B882" s="538">
        <v>105565</v>
      </c>
      <c r="C882" s="266" t="s">
        <v>22490</v>
      </c>
      <c r="D882" s="273" t="s">
        <v>18</v>
      </c>
      <c r="E882" s="274">
        <v>6.91</v>
      </c>
    </row>
    <row r="883" spans="1:5">
      <c r="A883" s="272" t="s">
        <v>22376</v>
      </c>
      <c r="B883" s="538">
        <v>105557</v>
      </c>
      <c r="C883" s="266" t="s">
        <v>22491</v>
      </c>
      <c r="D883" s="273" t="s">
        <v>18</v>
      </c>
      <c r="E883" s="274">
        <v>17.63</v>
      </c>
    </row>
    <row r="884" spans="1:5">
      <c r="A884" s="272" t="s">
        <v>22376</v>
      </c>
      <c r="B884" s="538">
        <v>105558</v>
      </c>
      <c r="C884" s="266" t="s">
        <v>22492</v>
      </c>
      <c r="D884" s="273" t="s">
        <v>18</v>
      </c>
      <c r="E884" s="274">
        <v>15.22</v>
      </c>
    </row>
    <row r="885" spans="1:5">
      <c r="A885" s="272" t="s">
        <v>22376</v>
      </c>
      <c r="B885" s="538">
        <v>105560</v>
      </c>
      <c r="C885" s="266" t="s">
        <v>22493</v>
      </c>
      <c r="D885" s="273" t="s">
        <v>18</v>
      </c>
      <c r="E885" s="274">
        <v>13.88</v>
      </c>
    </row>
    <row r="886" spans="1:5">
      <c r="A886" s="272" t="s">
        <v>22376</v>
      </c>
      <c r="B886" s="538">
        <v>96386</v>
      </c>
      <c r="C886" s="266" t="s">
        <v>22494</v>
      </c>
      <c r="D886" s="273" t="s">
        <v>18</v>
      </c>
      <c r="E886" s="274">
        <v>7.39</v>
      </c>
    </row>
    <row r="887" spans="1:5">
      <c r="A887" s="272" t="s">
        <v>22376</v>
      </c>
      <c r="B887" s="538">
        <v>105564</v>
      </c>
      <c r="C887" s="266" t="s">
        <v>22495</v>
      </c>
      <c r="D887" s="273" t="s">
        <v>18</v>
      </c>
      <c r="E887" s="274">
        <v>6.87</v>
      </c>
    </row>
    <row r="888" spans="1:5">
      <c r="A888" s="272" t="s">
        <v>22376</v>
      </c>
      <c r="B888" s="538">
        <v>105561</v>
      </c>
      <c r="C888" s="266" t="s">
        <v>22496</v>
      </c>
      <c r="D888" s="273" t="s">
        <v>18</v>
      </c>
      <c r="E888" s="274">
        <v>9.02</v>
      </c>
    </row>
    <row r="889" spans="1:5">
      <c r="A889" s="272" t="s">
        <v>22376</v>
      </c>
      <c r="B889" s="538">
        <v>96385</v>
      </c>
      <c r="C889" s="266" t="s">
        <v>22497</v>
      </c>
      <c r="D889" s="273" t="s">
        <v>18</v>
      </c>
      <c r="E889" s="274">
        <v>13.74</v>
      </c>
    </row>
    <row r="890" spans="1:5">
      <c r="A890" s="272" t="s">
        <v>22376</v>
      </c>
      <c r="B890" s="538">
        <v>105556</v>
      </c>
      <c r="C890" s="266" t="s">
        <v>22498</v>
      </c>
      <c r="D890" s="273" t="s">
        <v>18</v>
      </c>
      <c r="E890" s="274">
        <v>15.44</v>
      </c>
    </row>
    <row r="891" spans="1:5">
      <c r="A891" s="272" t="s">
        <v>22376</v>
      </c>
      <c r="B891" s="538">
        <v>105559</v>
      </c>
      <c r="C891" s="266" t="s">
        <v>22499</v>
      </c>
      <c r="D891" s="273" t="s">
        <v>18</v>
      </c>
      <c r="E891" s="274">
        <v>11.67</v>
      </c>
    </row>
    <row r="892" spans="1:5">
      <c r="A892" s="272" t="s">
        <v>22376</v>
      </c>
      <c r="B892" s="538">
        <v>105733</v>
      </c>
      <c r="C892" s="266" t="s">
        <v>22500</v>
      </c>
      <c r="D892" s="273" t="s">
        <v>18</v>
      </c>
      <c r="E892" s="274">
        <v>232.26</v>
      </c>
    </row>
    <row r="893" spans="1:5">
      <c r="A893" s="272" t="s">
        <v>22376</v>
      </c>
      <c r="B893" s="538">
        <v>105734</v>
      </c>
      <c r="C893" s="266" t="s">
        <v>22501</v>
      </c>
      <c r="D893" s="273" t="s">
        <v>18</v>
      </c>
      <c r="E893" s="274">
        <v>225.5</v>
      </c>
    </row>
    <row r="894" spans="1:5">
      <c r="A894" s="272" t="s">
        <v>22376</v>
      </c>
      <c r="B894" s="538">
        <v>105736</v>
      </c>
      <c r="C894" s="266" t="s">
        <v>22502</v>
      </c>
      <c r="D894" s="273" t="s">
        <v>18</v>
      </c>
      <c r="E894" s="274">
        <v>222.12</v>
      </c>
    </row>
    <row r="895" spans="1:5">
      <c r="A895" s="272" t="s">
        <v>22376</v>
      </c>
      <c r="B895" s="538">
        <v>105728</v>
      </c>
      <c r="C895" s="266" t="s">
        <v>22503</v>
      </c>
      <c r="D895" s="273" t="s">
        <v>18</v>
      </c>
      <c r="E895" s="274">
        <v>168.76</v>
      </c>
    </row>
    <row r="896" spans="1:5">
      <c r="A896" s="272" t="s">
        <v>22376</v>
      </c>
      <c r="B896" s="538">
        <v>105729</v>
      </c>
      <c r="C896" s="266" t="s">
        <v>22504</v>
      </c>
      <c r="D896" s="273" t="s">
        <v>18</v>
      </c>
      <c r="E896" s="274">
        <v>163.59</v>
      </c>
    </row>
    <row r="897" spans="1:5">
      <c r="A897" s="272" t="s">
        <v>22376</v>
      </c>
      <c r="B897" s="538">
        <v>105731</v>
      </c>
      <c r="C897" s="266" t="s">
        <v>22505</v>
      </c>
      <c r="D897" s="273" t="s">
        <v>18</v>
      </c>
      <c r="E897" s="274">
        <v>160.97999999999999</v>
      </c>
    </row>
    <row r="898" spans="1:5">
      <c r="A898" s="272" t="s">
        <v>22376</v>
      </c>
      <c r="B898" s="538">
        <v>105738</v>
      </c>
      <c r="C898" s="266" t="s">
        <v>22506</v>
      </c>
      <c r="D898" s="273" t="s">
        <v>18</v>
      </c>
      <c r="E898" s="274">
        <v>310.54000000000002</v>
      </c>
    </row>
    <row r="899" spans="1:5">
      <c r="A899" s="272" t="s">
        <v>22376</v>
      </c>
      <c r="B899" s="538">
        <v>105739</v>
      </c>
      <c r="C899" s="266" t="s">
        <v>22507</v>
      </c>
      <c r="D899" s="273" t="s">
        <v>18</v>
      </c>
      <c r="E899" s="274">
        <v>305.48</v>
      </c>
    </row>
    <row r="900" spans="1:5">
      <c r="A900" s="272" t="s">
        <v>22376</v>
      </c>
      <c r="B900" s="538">
        <v>105741</v>
      </c>
      <c r="C900" s="266" t="s">
        <v>22508</v>
      </c>
      <c r="D900" s="273" t="s">
        <v>18</v>
      </c>
      <c r="E900" s="274">
        <v>302.82</v>
      </c>
    </row>
    <row r="901" spans="1:5">
      <c r="A901" s="272" t="s">
        <v>22376</v>
      </c>
      <c r="B901" s="538">
        <v>105750</v>
      </c>
      <c r="C901" s="266" t="s">
        <v>22509</v>
      </c>
      <c r="D901" s="273" t="s">
        <v>18</v>
      </c>
      <c r="E901" s="274">
        <v>157.43</v>
      </c>
    </row>
    <row r="902" spans="1:5">
      <c r="A902" s="272" t="s">
        <v>22376</v>
      </c>
      <c r="B902" s="538">
        <v>105751</v>
      </c>
      <c r="C902" s="266" t="s">
        <v>22510</v>
      </c>
      <c r="D902" s="273" t="s">
        <v>18</v>
      </c>
      <c r="E902" s="274">
        <v>154.77000000000001</v>
      </c>
    </row>
    <row r="903" spans="1:5">
      <c r="A903" s="272" t="s">
        <v>22376</v>
      </c>
      <c r="B903" s="538">
        <v>105753</v>
      </c>
      <c r="C903" s="266" t="s">
        <v>22511</v>
      </c>
      <c r="D903" s="273" t="s">
        <v>18</v>
      </c>
      <c r="E903" s="274">
        <v>152.35</v>
      </c>
    </row>
    <row r="904" spans="1:5">
      <c r="A904" s="272" t="s">
        <v>22376</v>
      </c>
      <c r="B904" s="538">
        <v>105755</v>
      </c>
      <c r="C904" s="266" t="s">
        <v>22512</v>
      </c>
      <c r="D904" s="273" t="s">
        <v>18</v>
      </c>
      <c r="E904" s="274">
        <v>150.05000000000001</v>
      </c>
    </row>
    <row r="905" spans="1:5">
      <c r="A905" s="272" t="s">
        <v>22376</v>
      </c>
      <c r="B905" s="538">
        <v>105743</v>
      </c>
      <c r="C905" s="266" t="s">
        <v>22513</v>
      </c>
      <c r="D905" s="273" t="s">
        <v>18</v>
      </c>
      <c r="E905" s="274">
        <v>118.87</v>
      </c>
    </row>
    <row r="906" spans="1:5">
      <c r="A906" s="272" t="s">
        <v>22376</v>
      </c>
      <c r="B906" s="538">
        <v>105744</v>
      </c>
      <c r="C906" s="266" t="s">
        <v>22514</v>
      </c>
      <c r="D906" s="273" t="s">
        <v>18</v>
      </c>
      <c r="E906" s="274">
        <v>116.31</v>
      </c>
    </row>
    <row r="907" spans="1:5">
      <c r="A907" s="272" t="s">
        <v>22376</v>
      </c>
      <c r="B907" s="538">
        <v>105746</v>
      </c>
      <c r="C907" s="266" t="s">
        <v>22515</v>
      </c>
      <c r="D907" s="273" t="s">
        <v>18</v>
      </c>
      <c r="E907" s="274">
        <v>113.75</v>
      </c>
    </row>
    <row r="908" spans="1:5">
      <c r="A908" s="272" t="s">
        <v>22376</v>
      </c>
      <c r="B908" s="538">
        <v>105748</v>
      </c>
      <c r="C908" s="266" t="s">
        <v>22516</v>
      </c>
      <c r="D908" s="273" t="s">
        <v>18</v>
      </c>
      <c r="E908" s="274">
        <v>111.17</v>
      </c>
    </row>
    <row r="909" spans="1:5">
      <c r="A909" s="272" t="s">
        <v>22376</v>
      </c>
      <c r="B909" s="538">
        <v>105660</v>
      </c>
      <c r="C909" s="266" t="s">
        <v>22517</v>
      </c>
      <c r="D909" s="273" t="s">
        <v>18</v>
      </c>
      <c r="E909" s="274">
        <v>182.59</v>
      </c>
    </row>
    <row r="910" spans="1:5">
      <c r="A910" s="272" t="s">
        <v>22376</v>
      </c>
      <c r="B910" s="538">
        <v>105663</v>
      </c>
      <c r="C910" s="266" t="s">
        <v>22518</v>
      </c>
      <c r="D910" s="273" t="s">
        <v>18</v>
      </c>
      <c r="E910" s="274">
        <v>171.4</v>
      </c>
    </row>
    <row r="911" spans="1:5">
      <c r="A911" s="272" t="s">
        <v>22376</v>
      </c>
      <c r="B911" s="538">
        <v>105669</v>
      </c>
      <c r="C911" s="266" t="s">
        <v>22519</v>
      </c>
      <c r="D911" s="273" t="s">
        <v>18</v>
      </c>
      <c r="E911" s="274">
        <v>165.82</v>
      </c>
    </row>
    <row r="912" spans="1:5">
      <c r="A912" s="272" t="s">
        <v>22376</v>
      </c>
      <c r="B912" s="538">
        <v>105642</v>
      </c>
      <c r="C912" s="266" t="s">
        <v>22520</v>
      </c>
      <c r="D912" s="273" t="s">
        <v>18</v>
      </c>
      <c r="E912" s="274">
        <v>199.91</v>
      </c>
    </row>
    <row r="913" spans="1:5">
      <c r="A913" s="272" t="s">
        <v>22376</v>
      </c>
      <c r="B913" s="538">
        <v>105648</v>
      </c>
      <c r="C913" s="266" t="s">
        <v>22521</v>
      </c>
      <c r="D913" s="273" t="s">
        <v>18</v>
      </c>
      <c r="E913" s="274">
        <v>194.74</v>
      </c>
    </row>
    <row r="914" spans="1:5">
      <c r="A914" s="272" t="s">
        <v>22376</v>
      </c>
      <c r="B914" s="538">
        <v>105654</v>
      </c>
      <c r="C914" s="266" t="s">
        <v>22522</v>
      </c>
      <c r="D914" s="273" t="s">
        <v>18</v>
      </c>
      <c r="E914" s="274">
        <v>192.13</v>
      </c>
    </row>
    <row r="915" spans="1:5">
      <c r="A915" s="272" t="s">
        <v>22376</v>
      </c>
      <c r="B915" s="538">
        <v>105661</v>
      </c>
      <c r="C915" s="266" t="s">
        <v>22523</v>
      </c>
      <c r="D915" s="273" t="s">
        <v>18</v>
      </c>
      <c r="E915" s="274">
        <v>211.71</v>
      </c>
    </row>
    <row r="916" spans="1:5">
      <c r="A916" s="272" t="s">
        <v>22376</v>
      </c>
      <c r="B916" s="538">
        <v>105664</v>
      </c>
      <c r="C916" s="266" t="s">
        <v>22524</v>
      </c>
      <c r="D916" s="273" t="s">
        <v>18</v>
      </c>
      <c r="E916" s="274">
        <v>200.52</v>
      </c>
    </row>
    <row r="917" spans="1:5">
      <c r="A917" s="272" t="s">
        <v>22376</v>
      </c>
      <c r="B917" s="538">
        <v>105670</v>
      </c>
      <c r="C917" s="266" t="s">
        <v>22525</v>
      </c>
      <c r="D917" s="273" t="s">
        <v>18</v>
      </c>
      <c r="E917" s="274">
        <v>194.94</v>
      </c>
    </row>
    <row r="918" spans="1:5">
      <c r="A918" s="272" t="s">
        <v>22376</v>
      </c>
      <c r="B918" s="538">
        <v>105643</v>
      </c>
      <c r="C918" s="266" t="s">
        <v>22526</v>
      </c>
      <c r="D918" s="273" t="s">
        <v>18</v>
      </c>
      <c r="E918" s="274">
        <v>227.1</v>
      </c>
    </row>
    <row r="919" spans="1:5">
      <c r="A919" s="272" t="s">
        <v>22376</v>
      </c>
      <c r="B919" s="538">
        <v>105649</v>
      </c>
      <c r="C919" s="266" t="s">
        <v>22527</v>
      </c>
      <c r="D919" s="273" t="s">
        <v>18</v>
      </c>
      <c r="E919" s="274">
        <v>221.93</v>
      </c>
    </row>
    <row r="920" spans="1:5">
      <c r="A920" s="272" t="s">
        <v>22376</v>
      </c>
      <c r="B920" s="538">
        <v>105655</v>
      </c>
      <c r="C920" s="266" t="s">
        <v>22528</v>
      </c>
      <c r="D920" s="273" t="s">
        <v>18</v>
      </c>
      <c r="E920" s="274">
        <v>219.32</v>
      </c>
    </row>
    <row r="921" spans="1:5">
      <c r="A921" s="272" t="s">
        <v>22376</v>
      </c>
      <c r="B921" s="538">
        <v>105662</v>
      </c>
      <c r="C921" s="266" t="s">
        <v>22529</v>
      </c>
      <c r="D921" s="273" t="s">
        <v>18</v>
      </c>
      <c r="E921" s="274">
        <v>240.42</v>
      </c>
    </row>
    <row r="922" spans="1:5">
      <c r="A922" s="272" t="s">
        <v>22376</v>
      </c>
      <c r="B922" s="538">
        <v>105665</v>
      </c>
      <c r="C922" s="266" t="s">
        <v>22530</v>
      </c>
      <c r="D922" s="273" t="s">
        <v>18</v>
      </c>
      <c r="E922" s="274">
        <v>229.23</v>
      </c>
    </row>
    <row r="923" spans="1:5">
      <c r="A923" s="272" t="s">
        <v>22376</v>
      </c>
      <c r="B923" s="538">
        <v>105671</v>
      </c>
      <c r="C923" s="266" t="s">
        <v>22531</v>
      </c>
      <c r="D923" s="273" t="s">
        <v>18</v>
      </c>
      <c r="E923" s="274">
        <v>223.65</v>
      </c>
    </row>
    <row r="924" spans="1:5">
      <c r="A924" s="272" t="s">
        <v>22376</v>
      </c>
      <c r="B924" s="538">
        <v>105644</v>
      </c>
      <c r="C924" s="266" t="s">
        <v>22532</v>
      </c>
      <c r="D924" s="273" t="s">
        <v>18</v>
      </c>
      <c r="E924" s="274">
        <v>254.3</v>
      </c>
    </row>
    <row r="925" spans="1:5">
      <c r="A925" s="272" t="s">
        <v>22376</v>
      </c>
      <c r="B925" s="538">
        <v>105650</v>
      </c>
      <c r="C925" s="266" t="s">
        <v>22533</v>
      </c>
      <c r="D925" s="273" t="s">
        <v>18</v>
      </c>
      <c r="E925" s="274">
        <v>249.13</v>
      </c>
    </row>
    <row r="926" spans="1:5">
      <c r="A926" s="272" t="s">
        <v>22376</v>
      </c>
      <c r="B926" s="538">
        <v>105656</v>
      </c>
      <c r="C926" s="266" t="s">
        <v>22534</v>
      </c>
      <c r="D926" s="273" t="s">
        <v>18</v>
      </c>
      <c r="E926" s="274">
        <v>246.52</v>
      </c>
    </row>
    <row r="927" spans="1:5">
      <c r="A927" s="272" t="s">
        <v>22376</v>
      </c>
      <c r="B927" s="538">
        <v>105577</v>
      </c>
      <c r="C927" s="266" t="s">
        <v>22535</v>
      </c>
      <c r="D927" s="273" t="s">
        <v>18</v>
      </c>
      <c r="E927" s="274">
        <v>120.46</v>
      </c>
    </row>
    <row r="928" spans="1:5">
      <c r="A928" s="272" t="s">
        <v>22376</v>
      </c>
      <c r="B928" s="538">
        <v>105578</v>
      </c>
      <c r="C928" s="266" t="s">
        <v>22536</v>
      </c>
      <c r="D928" s="273" t="s">
        <v>18</v>
      </c>
      <c r="E928" s="274">
        <v>109.28</v>
      </c>
    </row>
    <row r="929" spans="1:5">
      <c r="A929" s="272" t="s">
        <v>22376</v>
      </c>
      <c r="B929" s="538">
        <v>105712</v>
      </c>
      <c r="C929" s="266" t="s">
        <v>22537</v>
      </c>
      <c r="D929" s="273" t="s">
        <v>18</v>
      </c>
      <c r="E929" s="274">
        <v>103.69</v>
      </c>
    </row>
    <row r="930" spans="1:5">
      <c r="A930" s="272" t="s">
        <v>22376</v>
      </c>
      <c r="B930" s="538">
        <v>105637</v>
      </c>
      <c r="C930" s="266" t="s">
        <v>22538</v>
      </c>
      <c r="D930" s="273" t="s">
        <v>18</v>
      </c>
      <c r="E930" s="274">
        <v>145.52000000000001</v>
      </c>
    </row>
    <row r="931" spans="1:5">
      <c r="A931" s="272" t="s">
        <v>22376</v>
      </c>
      <c r="B931" s="538">
        <v>105707</v>
      </c>
      <c r="C931" s="266" t="s">
        <v>22539</v>
      </c>
      <c r="D931" s="273" t="s">
        <v>18</v>
      </c>
      <c r="E931" s="274">
        <v>140.35</v>
      </c>
    </row>
    <row r="932" spans="1:5">
      <c r="A932" s="272" t="s">
        <v>22376</v>
      </c>
      <c r="B932" s="538">
        <v>105709</v>
      </c>
      <c r="C932" s="266" t="s">
        <v>22540</v>
      </c>
      <c r="D932" s="273" t="s">
        <v>18</v>
      </c>
      <c r="E932" s="274">
        <v>137.74</v>
      </c>
    </row>
    <row r="933" spans="1:5">
      <c r="A933" s="272" t="s">
        <v>22376</v>
      </c>
      <c r="B933" s="538">
        <v>105693</v>
      </c>
      <c r="C933" s="266" t="s">
        <v>22541</v>
      </c>
      <c r="D933" s="273" t="s">
        <v>18</v>
      </c>
      <c r="E933" s="274">
        <v>171.09</v>
      </c>
    </row>
    <row r="934" spans="1:5">
      <c r="A934" s="272" t="s">
        <v>22376</v>
      </c>
      <c r="B934" s="538">
        <v>105696</v>
      </c>
      <c r="C934" s="266" t="s">
        <v>22542</v>
      </c>
      <c r="D934" s="273" t="s">
        <v>18</v>
      </c>
      <c r="E934" s="274">
        <v>159.9</v>
      </c>
    </row>
    <row r="935" spans="1:5">
      <c r="A935" s="272" t="s">
        <v>22376</v>
      </c>
      <c r="B935" s="538">
        <v>105702</v>
      </c>
      <c r="C935" s="266" t="s">
        <v>22543</v>
      </c>
      <c r="D935" s="273" t="s">
        <v>18</v>
      </c>
      <c r="E935" s="274">
        <v>154.32</v>
      </c>
    </row>
    <row r="936" spans="1:5">
      <c r="A936" s="272" t="s">
        <v>22376</v>
      </c>
      <c r="B936" s="538">
        <v>105675</v>
      </c>
      <c r="C936" s="266" t="s">
        <v>22544</v>
      </c>
      <c r="D936" s="273" t="s">
        <v>18</v>
      </c>
      <c r="E936" s="274">
        <v>182.42</v>
      </c>
    </row>
    <row r="937" spans="1:5">
      <c r="A937" s="272" t="s">
        <v>22376</v>
      </c>
      <c r="B937" s="538">
        <v>105681</v>
      </c>
      <c r="C937" s="266" t="s">
        <v>22545</v>
      </c>
      <c r="D937" s="273" t="s">
        <v>18</v>
      </c>
      <c r="E937" s="274">
        <v>177.25</v>
      </c>
    </row>
    <row r="938" spans="1:5">
      <c r="A938" s="272" t="s">
        <v>22376</v>
      </c>
      <c r="B938" s="538">
        <v>105687</v>
      </c>
      <c r="C938" s="266" t="s">
        <v>22546</v>
      </c>
      <c r="D938" s="273" t="s">
        <v>18</v>
      </c>
      <c r="E938" s="274">
        <v>174.64</v>
      </c>
    </row>
    <row r="939" spans="1:5">
      <c r="A939" s="272" t="s">
        <v>22376</v>
      </c>
      <c r="B939" s="538">
        <v>105694</v>
      </c>
      <c r="C939" s="266" t="s">
        <v>22547</v>
      </c>
      <c r="D939" s="273" t="s">
        <v>18</v>
      </c>
      <c r="E939" s="274">
        <v>200.45</v>
      </c>
    </row>
    <row r="940" spans="1:5">
      <c r="A940" s="272" t="s">
        <v>22376</v>
      </c>
      <c r="B940" s="538">
        <v>105697</v>
      </c>
      <c r="C940" s="266" t="s">
        <v>22548</v>
      </c>
      <c r="D940" s="273" t="s">
        <v>18</v>
      </c>
      <c r="E940" s="274">
        <v>189.26</v>
      </c>
    </row>
    <row r="941" spans="1:5">
      <c r="A941" s="272" t="s">
        <v>22376</v>
      </c>
      <c r="B941" s="538">
        <v>105703</v>
      </c>
      <c r="C941" s="266" t="s">
        <v>22549</v>
      </c>
      <c r="D941" s="273" t="s">
        <v>18</v>
      </c>
      <c r="E941" s="274">
        <v>183.68</v>
      </c>
    </row>
    <row r="942" spans="1:5">
      <c r="A942" s="272" t="s">
        <v>22376</v>
      </c>
      <c r="B942" s="538">
        <v>105676</v>
      </c>
      <c r="C942" s="266" t="s">
        <v>22550</v>
      </c>
      <c r="D942" s="273" t="s">
        <v>18</v>
      </c>
      <c r="E942" s="274">
        <v>209.97</v>
      </c>
    </row>
    <row r="943" spans="1:5">
      <c r="A943" s="272" t="s">
        <v>22376</v>
      </c>
      <c r="B943" s="538">
        <v>105682</v>
      </c>
      <c r="C943" s="266" t="s">
        <v>22551</v>
      </c>
      <c r="D943" s="273" t="s">
        <v>18</v>
      </c>
      <c r="E943" s="274">
        <v>204.8</v>
      </c>
    </row>
    <row r="944" spans="1:5">
      <c r="A944" s="272" t="s">
        <v>22376</v>
      </c>
      <c r="B944" s="538">
        <v>105688</v>
      </c>
      <c r="C944" s="266" t="s">
        <v>22552</v>
      </c>
      <c r="D944" s="273" t="s">
        <v>18</v>
      </c>
      <c r="E944" s="274">
        <v>202.19</v>
      </c>
    </row>
    <row r="945" spans="1:5">
      <c r="A945" s="272" t="s">
        <v>22376</v>
      </c>
      <c r="B945" s="538">
        <v>105695</v>
      </c>
      <c r="C945" s="266" t="s">
        <v>22553</v>
      </c>
      <c r="D945" s="273" t="s">
        <v>18</v>
      </c>
      <c r="E945" s="274">
        <v>229.4</v>
      </c>
    </row>
    <row r="946" spans="1:5">
      <c r="A946" s="272" t="s">
        <v>22376</v>
      </c>
      <c r="B946" s="538">
        <v>105698</v>
      </c>
      <c r="C946" s="266" t="s">
        <v>22554</v>
      </c>
      <c r="D946" s="273" t="s">
        <v>18</v>
      </c>
      <c r="E946" s="274">
        <v>218.21</v>
      </c>
    </row>
    <row r="947" spans="1:5">
      <c r="A947" s="272" t="s">
        <v>22376</v>
      </c>
      <c r="B947" s="538">
        <v>105704</v>
      </c>
      <c r="C947" s="266" t="s">
        <v>22555</v>
      </c>
      <c r="D947" s="273" t="s">
        <v>18</v>
      </c>
      <c r="E947" s="274">
        <v>212.63</v>
      </c>
    </row>
    <row r="948" spans="1:5">
      <c r="A948" s="272" t="s">
        <v>22376</v>
      </c>
      <c r="B948" s="538">
        <v>105677</v>
      </c>
      <c r="C948" s="266" t="s">
        <v>22556</v>
      </c>
      <c r="D948" s="273" t="s">
        <v>18</v>
      </c>
      <c r="E948" s="274">
        <v>237.53</v>
      </c>
    </row>
    <row r="949" spans="1:5">
      <c r="A949" s="272" t="s">
        <v>22376</v>
      </c>
      <c r="B949" s="538">
        <v>105683</v>
      </c>
      <c r="C949" s="266" t="s">
        <v>22557</v>
      </c>
      <c r="D949" s="273" t="s">
        <v>18</v>
      </c>
      <c r="E949" s="274">
        <v>232.36</v>
      </c>
    </row>
    <row r="950" spans="1:5">
      <c r="A950" s="272" t="s">
        <v>22376</v>
      </c>
      <c r="B950" s="538">
        <v>105689</v>
      </c>
      <c r="C950" s="266" t="s">
        <v>22558</v>
      </c>
      <c r="D950" s="273" t="s">
        <v>18</v>
      </c>
      <c r="E950" s="274">
        <v>229.75</v>
      </c>
    </row>
    <row r="951" spans="1:5">
      <c r="A951" s="272" t="s">
        <v>22376</v>
      </c>
      <c r="B951" s="538">
        <v>105579</v>
      </c>
      <c r="C951" s="266" t="s">
        <v>22559</v>
      </c>
      <c r="D951" s="273" t="s">
        <v>18</v>
      </c>
      <c r="E951" s="274">
        <v>108.48</v>
      </c>
    </row>
    <row r="952" spans="1:5">
      <c r="A952" s="272" t="s">
        <v>22376</v>
      </c>
      <c r="B952" s="538">
        <v>105580</v>
      </c>
      <c r="C952" s="266" t="s">
        <v>22560</v>
      </c>
      <c r="D952" s="273" t="s">
        <v>18</v>
      </c>
      <c r="E952" s="274">
        <v>97.3</v>
      </c>
    </row>
    <row r="953" spans="1:5">
      <c r="A953" s="272" t="s">
        <v>22376</v>
      </c>
      <c r="B953" s="538">
        <v>105582</v>
      </c>
      <c r="C953" s="266" t="s">
        <v>22561</v>
      </c>
      <c r="D953" s="273" t="s">
        <v>18</v>
      </c>
      <c r="E953" s="274">
        <v>91.71</v>
      </c>
    </row>
    <row r="954" spans="1:5">
      <c r="A954" s="272" t="s">
        <v>22376</v>
      </c>
      <c r="B954" s="538">
        <v>105638</v>
      </c>
      <c r="C954" s="266" t="s">
        <v>22562</v>
      </c>
      <c r="D954" s="273" t="s">
        <v>18</v>
      </c>
      <c r="E954" s="274">
        <v>127.31</v>
      </c>
    </row>
    <row r="955" spans="1:5">
      <c r="A955" s="272" t="s">
        <v>22376</v>
      </c>
      <c r="B955" s="538">
        <v>105715</v>
      </c>
      <c r="C955" s="266" t="s">
        <v>22563</v>
      </c>
      <c r="D955" s="273" t="s">
        <v>18</v>
      </c>
      <c r="E955" s="274">
        <v>122.14</v>
      </c>
    </row>
    <row r="956" spans="1:5">
      <c r="A956" s="272" t="s">
        <v>22376</v>
      </c>
      <c r="B956" s="538">
        <v>105717</v>
      </c>
      <c r="C956" s="266" t="s">
        <v>22564</v>
      </c>
      <c r="D956" s="273" t="s">
        <v>18</v>
      </c>
      <c r="E956" s="274">
        <v>119.53</v>
      </c>
    </row>
    <row r="957" spans="1:5">
      <c r="A957" s="272" t="s">
        <v>22376</v>
      </c>
      <c r="B957" s="538">
        <v>105626</v>
      </c>
      <c r="C957" s="266" t="s">
        <v>22565</v>
      </c>
      <c r="D957" s="273" t="s">
        <v>18</v>
      </c>
      <c r="E957" s="274">
        <v>124.96</v>
      </c>
    </row>
    <row r="958" spans="1:5">
      <c r="A958" s="272" t="s">
        <v>22376</v>
      </c>
      <c r="B958" s="538">
        <v>105629</v>
      </c>
      <c r="C958" s="266" t="s">
        <v>22566</v>
      </c>
      <c r="D958" s="273" t="s">
        <v>18</v>
      </c>
      <c r="E958" s="274">
        <v>116.01</v>
      </c>
    </row>
    <row r="959" spans="1:5">
      <c r="A959" s="272" t="s">
        <v>22376</v>
      </c>
      <c r="B959" s="538">
        <v>105635</v>
      </c>
      <c r="C959" s="266" t="s">
        <v>22567</v>
      </c>
      <c r="D959" s="273" t="s">
        <v>18</v>
      </c>
      <c r="E959" s="274">
        <v>114.74</v>
      </c>
    </row>
    <row r="960" spans="1:5">
      <c r="A960" s="272" t="s">
        <v>22376</v>
      </c>
      <c r="B960" s="538">
        <v>105605</v>
      </c>
      <c r="C960" s="266" t="s">
        <v>22568</v>
      </c>
      <c r="D960" s="273" t="s">
        <v>18</v>
      </c>
      <c r="E960" s="274">
        <v>114.11</v>
      </c>
    </row>
    <row r="961" spans="1:5">
      <c r="A961" s="272" t="s">
        <v>22376</v>
      </c>
      <c r="B961" s="538">
        <v>105613</v>
      </c>
      <c r="C961" s="266" t="s">
        <v>22569</v>
      </c>
      <c r="D961" s="273" t="s">
        <v>18</v>
      </c>
      <c r="E961" s="274">
        <v>110.77</v>
      </c>
    </row>
    <row r="962" spans="1:5">
      <c r="A962" s="272" t="s">
        <v>22376</v>
      </c>
      <c r="B962" s="538">
        <v>105621</v>
      </c>
      <c r="C962" s="266" t="s">
        <v>22570</v>
      </c>
      <c r="D962" s="273" t="s">
        <v>18</v>
      </c>
      <c r="E962" s="274">
        <v>108.37</v>
      </c>
    </row>
    <row r="963" spans="1:5">
      <c r="A963" s="272" t="s">
        <v>22376</v>
      </c>
      <c r="B963" s="538">
        <v>105627</v>
      </c>
      <c r="C963" s="266" t="s">
        <v>22571</v>
      </c>
      <c r="D963" s="273" t="s">
        <v>18</v>
      </c>
      <c r="E963" s="274">
        <v>155.11000000000001</v>
      </c>
    </row>
    <row r="964" spans="1:5">
      <c r="A964" s="272" t="s">
        <v>22376</v>
      </c>
      <c r="B964" s="538">
        <v>105630</v>
      </c>
      <c r="C964" s="266" t="s">
        <v>22572</v>
      </c>
      <c r="D964" s="273" t="s">
        <v>18</v>
      </c>
      <c r="E964" s="274">
        <v>146.16</v>
      </c>
    </row>
    <row r="965" spans="1:5">
      <c r="A965" s="272" t="s">
        <v>22376</v>
      </c>
      <c r="B965" s="538">
        <v>105636</v>
      </c>
      <c r="C965" s="266" t="s">
        <v>22573</v>
      </c>
      <c r="D965" s="273" t="s">
        <v>18</v>
      </c>
      <c r="E965" s="274">
        <v>144.88999999999999</v>
      </c>
    </row>
    <row r="966" spans="1:5">
      <c r="A966" s="272" t="s">
        <v>22376</v>
      </c>
      <c r="B966" s="538">
        <v>105606</v>
      </c>
      <c r="C966" s="266" t="s">
        <v>22574</v>
      </c>
      <c r="D966" s="273" t="s">
        <v>18</v>
      </c>
      <c r="E966" s="274">
        <v>143.49</v>
      </c>
    </row>
    <row r="967" spans="1:5">
      <c r="A967" s="272" t="s">
        <v>22376</v>
      </c>
      <c r="B967" s="538">
        <v>105614</v>
      </c>
      <c r="C967" s="266" t="s">
        <v>22575</v>
      </c>
      <c r="D967" s="273" t="s">
        <v>18</v>
      </c>
      <c r="E967" s="274">
        <v>140.15</v>
      </c>
    </row>
    <row r="968" spans="1:5">
      <c r="A968" s="272" t="s">
        <v>22376</v>
      </c>
      <c r="B968" s="538">
        <v>105622</v>
      </c>
      <c r="C968" s="266" t="s">
        <v>22576</v>
      </c>
      <c r="D968" s="273" t="s">
        <v>18</v>
      </c>
      <c r="E968" s="274">
        <v>137.75</v>
      </c>
    </row>
    <row r="969" spans="1:5">
      <c r="A969" s="272" t="s">
        <v>22376</v>
      </c>
      <c r="B969" s="538">
        <v>105572</v>
      </c>
      <c r="C969" s="266" t="s">
        <v>22577</v>
      </c>
      <c r="D969" s="273" t="s">
        <v>18</v>
      </c>
      <c r="E969" s="274">
        <v>63.02</v>
      </c>
    </row>
    <row r="970" spans="1:5">
      <c r="A970" s="272" t="s">
        <v>22376</v>
      </c>
      <c r="B970" s="538">
        <v>105574</v>
      </c>
      <c r="C970" s="266" t="s">
        <v>22578</v>
      </c>
      <c r="D970" s="273" t="s">
        <v>18</v>
      </c>
      <c r="E970" s="274">
        <v>54.07</v>
      </c>
    </row>
    <row r="971" spans="1:5">
      <c r="A971" s="272" t="s">
        <v>22376</v>
      </c>
      <c r="B971" s="538">
        <v>105576</v>
      </c>
      <c r="C971" s="266" t="s">
        <v>22579</v>
      </c>
      <c r="D971" s="273" t="s">
        <v>18</v>
      </c>
      <c r="E971" s="274">
        <v>52.8</v>
      </c>
    </row>
    <row r="972" spans="1:5">
      <c r="A972" s="272" t="s">
        <v>22376</v>
      </c>
      <c r="B972" s="538">
        <v>105603</v>
      </c>
      <c r="C972" s="266" t="s">
        <v>22580</v>
      </c>
      <c r="D972" s="273" t="s">
        <v>18</v>
      </c>
      <c r="E972" s="274">
        <v>55.35</v>
      </c>
    </row>
    <row r="973" spans="1:5">
      <c r="A973" s="272" t="s">
        <v>22376</v>
      </c>
      <c r="B973" s="538">
        <v>105611</v>
      </c>
      <c r="C973" s="266" t="s">
        <v>22581</v>
      </c>
      <c r="D973" s="273" t="s">
        <v>18</v>
      </c>
      <c r="E973" s="274">
        <v>52.01</v>
      </c>
    </row>
    <row r="974" spans="1:5">
      <c r="A974" s="272" t="s">
        <v>22376</v>
      </c>
      <c r="B974" s="538">
        <v>105619</v>
      </c>
      <c r="C974" s="266" t="s">
        <v>22582</v>
      </c>
      <c r="D974" s="273" t="s">
        <v>18</v>
      </c>
      <c r="E974" s="274">
        <v>49.61</v>
      </c>
    </row>
    <row r="975" spans="1:5">
      <c r="A975" s="272" t="s">
        <v>22376</v>
      </c>
      <c r="B975" s="538">
        <v>105573</v>
      </c>
      <c r="C975" s="266" t="s">
        <v>22583</v>
      </c>
      <c r="D975" s="273" t="s">
        <v>18</v>
      </c>
      <c r="E975" s="274">
        <v>94.41</v>
      </c>
    </row>
    <row r="976" spans="1:5">
      <c r="A976" s="272" t="s">
        <v>22376</v>
      </c>
      <c r="B976" s="538">
        <v>105628</v>
      </c>
      <c r="C976" s="266" t="s">
        <v>22584</v>
      </c>
      <c r="D976" s="273" t="s">
        <v>18</v>
      </c>
      <c r="E976" s="274">
        <v>85.46</v>
      </c>
    </row>
    <row r="977" spans="1:5">
      <c r="A977" s="272" t="s">
        <v>22376</v>
      </c>
      <c r="B977" s="538">
        <v>105634</v>
      </c>
      <c r="C977" s="266" t="s">
        <v>22585</v>
      </c>
      <c r="D977" s="273" t="s">
        <v>18</v>
      </c>
      <c r="E977" s="274">
        <v>84.19</v>
      </c>
    </row>
    <row r="978" spans="1:5">
      <c r="A978" s="272" t="s">
        <v>22376</v>
      </c>
      <c r="B978" s="538">
        <v>105604</v>
      </c>
      <c r="C978" s="266" t="s">
        <v>22586</v>
      </c>
      <c r="D978" s="273" t="s">
        <v>18</v>
      </c>
      <c r="E978" s="274">
        <v>84.73</v>
      </c>
    </row>
    <row r="979" spans="1:5">
      <c r="A979" s="272" t="s">
        <v>22376</v>
      </c>
      <c r="B979" s="538">
        <v>105612</v>
      </c>
      <c r="C979" s="266" t="s">
        <v>22587</v>
      </c>
      <c r="D979" s="273" t="s">
        <v>18</v>
      </c>
      <c r="E979" s="274">
        <v>81.39</v>
      </c>
    </row>
    <row r="980" spans="1:5">
      <c r="A980" s="272" t="s">
        <v>22376</v>
      </c>
      <c r="B980" s="538">
        <v>105620</v>
      </c>
      <c r="C980" s="266" t="s">
        <v>22588</v>
      </c>
      <c r="D980" s="273" t="s">
        <v>18</v>
      </c>
      <c r="E980" s="274">
        <v>78.989999999999995</v>
      </c>
    </row>
    <row r="981" spans="1:5">
      <c r="A981" s="272" t="s">
        <v>22376</v>
      </c>
      <c r="B981" s="538">
        <v>105586</v>
      </c>
      <c r="C981" s="266" t="s">
        <v>22589</v>
      </c>
      <c r="D981" s="273" t="s">
        <v>18</v>
      </c>
      <c r="E981" s="274">
        <v>133.19999999999999</v>
      </c>
    </row>
    <row r="982" spans="1:5">
      <c r="A982" s="272" t="s">
        <v>22376</v>
      </c>
      <c r="B982" s="538">
        <v>105587</v>
      </c>
      <c r="C982" s="266" t="s">
        <v>22590</v>
      </c>
      <c r="D982" s="273" t="s">
        <v>18</v>
      </c>
      <c r="E982" s="274">
        <v>117.79</v>
      </c>
    </row>
    <row r="983" spans="1:5">
      <c r="A983" s="272" t="s">
        <v>22376</v>
      </c>
      <c r="B983" s="538">
        <v>105589</v>
      </c>
      <c r="C983" s="266" t="s">
        <v>22591</v>
      </c>
      <c r="D983" s="273" t="s">
        <v>18</v>
      </c>
      <c r="E983" s="274">
        <v>116.4</v>
      </c>
    </row>
    <row r="984" spans="1:5">
      <c r="A984" s="272" t="s">
        <v>22376</v>
      </c>
      <c r="B984" s="538">
        <v>105584</v>
      </c>
      <c r="C984" s="266" t="s">
        <v>22592</v>
      </c>
      <c r="D984" s="273" t="s">
        <v>18</v>
      </c>
      <c r="E984" s="274">
        <v>154.91</v>
      </c>
    </row>
    <row r="985" spans="1:5">
      <c r="A985" s="272" t="s">
        <v>22376</v>
      </c>
      <c r="B985" s="538">
        <v>105720</v>
      </c>
      <c r="C985" s="266" t="s">
        <v>22593</v>
      </c>
      <c r="D985" s="273" t="s">
        <v>18</v>
      </c>
      <c r="E985" s="274">
        <v>146.62</v>
      </c>
    </row>
    <row r="986" spans="1:5">
      <c r="A986" s="272" t="s">
        <v>22376</v>
      </c>
      <c r="B986" s="538">
        <v>105722</v>
      </c>
      <c r="C986" s="266" t="s">
        <v>22594</v>
      </c>
      <c r="D986" s="273" t="s">
        <v>18</v>
      </c>
      <c r="E986" s="274">
        <v>147.12</v>
      </c>
    </row>
    <row r="987" spans="1:5">
      <c r="A987" s="272" t="s">
        <v>22376</v>
      </c>
      <c r="B987" s="538">
        <v>105593</v>
      </c>
      <c r="C987" s="266" t="s">
        <v>22595</v>
      </c>
      <c r="D987" s="273" t="s">
        <v>18</v>
      </c>
      <c r="E987" s="274">
        <v>121.22</v>
      </c>
    </row>
    <row r="988" spans="1:5">
      <c r="A988" s="272" t="s">
        <v>22376</v>
      </c>
      <c r="B988" s="538">
        <v>105594</v>
      </c>
      <c r="C988" s="266" t="s">
        <v>22596</v>
      </c>
      <c r="D988" s="273" t="s">
        <v>18</v>
      </c>
      <c r="E988" s="274">
        <v>105.81</v>
      </c>
    </row>
    <row r="989" spans="1:5">
      <c r="A989" s="272" t="s">
        <v>22376</v>
      </c>
      <c r="B989" s="538">
        <v>105596</v>
      </c>
      <c r="C989" s="266" t="s">
        <v>22597</v>
      </c>
      <c r="D989" s="273" t="s">
        <v>18</v>
      </c>
      <c r="E989" s="274">
        <v>104.42</v>
      </c>
    </row>
    <row r="990" spans="1:5">
      <c r="A990" s="272" t="s">
        <v>22376</v>
      </c>
      <c r="B990" s="538">
        <v>105591</v>
      </c>
      <c r="C990" s="266" t="s">
        <v>22598</v>
      </c>
      <c r="D990" s="273" t="s">
        <v>18</v>
      </c>
      <c r="E990" s="274">
        <v>136.69999999999999</v>
      </c>
    </row>
    <row r="991" spans="1:5">
      <c r="A991" s="272" t="s">
        <v>22376</v>
      </c>
      <c r="B991" s="538">
        <v>105724</v>
      </c>
      <c r="C991" s="266" t="s">
        <v>22599</v>
      </c>
      <c r="D991" s="273" t="s">
        <v>18</v>
      </c>
      <c r="E991" s="274">
        <v>128.41</v>
      </c>
    </row>
    <row r="992" spans="1:5">
      <c r="A992" s="272" t="s">
        <v>22376</v>
      </c>
      <c r="B992" s="538">
        <v>105726</v>
      </c>
      <c r="C992" s="266" t="s">
        <v>22600</v>
      </c>
      <c r="D992" s="273" t="s">
        <v>18</v>
      </c>
      <c r="E992" s="274">
        <v>128.91</v>
      </c>
    </row>
    <row r="993" spans="1:5">
      <c r="A993" s="272" t="s">
        <v>22376</v>
      </c>
      <c r="B993" s="538">
        <v>105567</v>
      </c>
      <c r="C993" s="266" t="s">
        <v>22601</v>
      </c>
      <c r="D993" s="273" t="s">
        <v>18</v>
      </c>
      <c r="E993" s="274">
        <v>16.48</v>
      </c>
    </row>
    <row r="994" spans="1:5">
      <c r="A994" s="272" t="s">
        <v>22376</v>
      </c>
      <c r="B994" s="538">
        <v>105568</v>
      </c>
      <c r="C994" s="266" t="s">
        <v>22602</v>
      </c>
      <c r="D994" s="273" t="s">
        <v>18</v>
      </c>
      <c r="E994" s="274">
        <v>13.14</v>
      </c>
    </row>
    <row r="995" spans="1:5">
      <c r="A995" s="272" t="s">
        <v>22376</v>
      </c>
      <c r="B995" s="538">
        <v>105570</v>
      </c>
      <c r="C995" s="266" t="s">
        <v>22603</v>
      </c>
      <c r="D995" s="273" t="s">
        <v>18</v>
      </c>
      <c r="E995" s="274">
        <v>10.88</v>
      </c>
    </row>
    <row r="996" spans="1:5">
      <c r="A996" s="272" t="s">
        <v>22376</v>
      </c>
      <c r="B996" s="538">
        <v>100575</v>
      </c>
      <c r="C996" s="266" t="s">
        <v>22604</v>
      </c>
      <c r="D996" s="273" t="s">
        <v>16</v>
      </c>
      <c r="E996" s="274">
        <v>0.64</v>
      </c>
    </row>
    <row r="997" spans="1:5">
      <c r="A997" s="272" t="s">
        <v>22376</v>
      </c>
      <c r="B997" s="538">
        <v>100577</v>
      </c>
      <c r="C997" s="266" t="s">
        <v>22605</v>
      </c>
      <c r="D997" s="273" t="s">
        <v>16</v>
      </c>
      <c r="E997" s="274">
        <v>1.59</v>
      </c>
    </row>
    <row r="998" spans="1:5">
      <c r="A998" s="272" t="s">
        <v>22376</v>
      </c>
      <c r="B998" s="538">
        <v>105598</v>
      </c>
      <c r="C998" s="266" t="s">
        <v>22606</v>
      </c>
      <c r="D998" s="273" t="s">
        <v>16</v>
      </c>
      <c r="E998" s="274">
        <v>2.13</v>
      </c>
    </row>
    <row r="999" spans="1:5">
      <c r="A999" s="272" t="s">
        <v>22376</v>
      </c>
      <c r="B999" s="538">
        <v>100576</v>
      </c>
      <c r="C999" s="266" t="s">
        <v>22607</v>
      </c>
      <c r="D999" s="273" t="s">
        <v>16</v>
      </c>
      <c r="E999" s="274">
        <v>3.16</v>
      </c>
    </row>
    <row r="1000" spans="1:5">
      <c r="A1000" s="272" t="s">
        <v>22376</v>
      </c>
      <c r="B1000" s="538">
        <v>105597</v>
      </c>
      <c r="C1000" s="266" t="s">
        <v>22608</v>
      </c>
      <c r="D1000" s="273" t="s">
        <v>16</v>
      </c>
      <c r="E1000" s="274">
        <v>4.3099999999999996</v>
      </c>
    </row>
    <row r="1001" spans="1:5">
      <c r="A1001" s="272" t="s">
        <v>22609</v>
      </c>
      <c r="B1001" s="538">
        <v>102730</v>
      </c>
      <c r="C1001" s="266" t="s">
        <v>9316</v>
      </c>
      <c r="D1001" s="273" t="s">
        <v>15</v>
      </c>
      <c r="E1001" s="274">
        <v>10.42</v>
      </c>
    </row>
    <row r="1002" spans="1:5">
      <c r="A1002" s="272" t="s">
        <v>22609</v>
      </c>
      <c r="B1002" s="538">
        <v>102731</v>
      </c>
      <c r="C1002" s="266" t="s">
        <v>9317</v>
      </c>
      <c r="D1002" s="273" t="s">
        <v>15</v>
      </c>
      <c r="E1002" s="274">
        <v>8.6300000000000008</v>
      </c>
    </row>
    <row r="1003" spans="1:5">
      <c r="A1003" s="272" t="s">
        <v>22609</v>
      </c>
      <c r="B1003" s="538">
        <v>102732</v>
      </c>
      <c r="C1003" s="266" t="s">
        <v>9318</v>
      </c>
      <c r="D1003" s="273" t="s">
        <v>15</v>
      </c>
      <c r="E1003" s="274">
        <v>7.88</v>
      </c>
    </row>
    <row r="1004" spans="1:5">
      <c r="A1004" s="272" t="s">
        <v>22609</v>
      </c>
      <c r="B1004" s="538">
        <v>102733</v>
      </c>
      <c r="C1004" s="266" t="s">
        <v>9319</v>
      </c>
      <c r="D1004" s="273" t="s">
        <v>15</v>
      </c>
      <c r="E1004" s="274">
        <v>8.4700000000000006</v>
      </c>
    </row>
    <row r="1005" spans="1:5">
      <c r="A1005" s="272" t="s">
        <v>22609</v>
      </c>
      <c r="B1005" s="538">
        <v>102728</v>
      </c>
      <c r="C1005" s="266" t="s">
        <v>9314</v>
      </c>
      <c r="D1005" s="273" t="s">
        <v>15</v>
      </c>
      <c r="E1005" s="274">
        <v>13.58</v>
      </c>
    </row>
    <row r="1006" spans="1:5">
      <c r="A1006" s="272" t="s">
        <v>22609</v>
      </c>
      <c r="B1006" s="538">
        <v>102729</v>
      </c>
      <c r="C1006" s="266" t="s">
        <v>9315</v>
      </c>
      <c r="D1006" s="273" t="s">
        <v>15</v>
      </c>
      <c r="E1006" s="274">
        <v>12.07</v>
      </c>
    </row>
    <row r="1007" spans="1:5">
      <c r="A1007" s="272" t="s">
        <v>22609</v>
      </c>
      <c r="B1007" s="538">
        <v>102734</v>
      </c>
      <c r="C1007" s="266" t="s">
        <v>9320</v>
      </c>
      <c r="D1007" s="273" t="s">
        <v>15</v>
      </c>
      <c r="E1007" s="274">
        <v>12.36</v>
      </c>
    </row>
    <row r="1008" spans="1:5">
      <c r="A1008" s="272" t="s">
        <v>22609</v>
      </c>
      <c r="B1008" s="538">
        <v>102735</v>
      </c>
      <c r="C1008" s="266" t="s">
        <v>9321</v>
      </c>
      <c r="D1008" s="273" t="s">
        <v>15</v>
      </c>
      <c r="E1008" s="274">
        <v>11.03</v>
      </c>
    </row>
    <row r="1009" spans="1:5">
      <c r="A1009" s="272" t="s">
        <v>22609</v>
      </c>
      <c r="B1009" s="538">
        <v>102765</v>
      </c>
      <c r="C1009" s="266" t="s">
        <v>9351</v>
      </c>
      <c r="D1009" s="273" t="s">
        <v>14</v>
      </c>
      <c r="E1009" s="274">
        <v>15702.56</v>
      </c>
    </row>
    <row r="1010" spans="1:5">
      <c r="A1010" s="272" t="s">
        <v>22609</v>
      </c>
      <c r="B1010" s="538">
        <v>102795</v>
      </c>
      <c r="C1010" s="266" t="s">
        <v>9381</v>
      </c>
      <c r="D1010" s="273" t="s">
        <v>14</v>
      </c>
      <c r="E1010" s="274">
        <v>32752</v>
      </c>
    </row>
    <row r="1011" spans="1:5">
      <c r="A1011" s="272" t="s">
        <v>22609</v>
      </c>
      <c r="B1011" s="538">
        <v>102766</v>
      </c>
      <c r="C1011" s="266" t="s">
        <v>9352</v>
      </c>
      <c r="D1011" s="273" t="s">
        <v>14</v>
      </c>
      <c r="E1011" s="274">
        <v>23441.94</v>
      </c>
    </row>
    <row r="1012" spans="1:5">
      <c r="A1012" s="272" t="s">
        <v>22609</v>
      </c>
      <c r="B1012" s="538">
        <v>102796</v>
      </c>
      <c r="C1012" s="266" t="s">
        <v>9382</v>
      </c>
      <c r="D1012" s="273" t="s">
        <v>14</v>
      </c>
      <c r="E1012" s="274">
        <v>52534.39</v>
      </c>
    </row>
    <row r="1013" spans="1:5">
      <c r="A1013" s="272" t="s">
        <v>22609</v>
      </c>
      <c r="B1013" s="538">
        <v>102767</v>
      </c>
      <c r="C1013" s="266" t="s">
        <v>9353</v>
      </c>
      <c r="D1013" s="273" t="s">
        <v>14</v>
      </c>
      <c r="E1013" s="274">
        <v>32568.97</v>
      </c>
    </row>
    <row r="1014" spans="1:5">
      <c r="A1014" s="272" t="s">
        <v>22609</v>
      </c>
      <c r="B1014" s="538">
        <v>102797</v>
      </c>
      <c r="C1014" s="266" t="s">
        <v>9383</v>
      </c>
      <c r="D1014" s="273" t="s">
        <v>14</v>
      </c>
      <c r="E1014" s="274">
        <v>74363.100000000006</v>
      </c>
    </row>
    <row r="1015" spans="1:5">
      <c r="A1015" s="272" t="s">
        <v>22609</v>
      </c>
      <c r="B1015" s="538">
        <v>102768</v>
      </c>
      <c r="C1015" s="266" t="s">
        <v>9354</v>
      </c>
      <c r="D1015" s="273" t="s">
        <v>14</v>
      </c>
      <c r="E1015" s="274">
        <v>45087.63</v>
      </c>
    </row>
    <row r="1016" spans="1:5">
      <c r="A1016" s="272" t="s">
        <v>22609</v>
      </c>
      <c r="B1016" s="538">
        <v>102798</v>
      </c>
      <c r="C1016" s="266" t="s">
        <v>9384</v>
      </c>
      <c r="D1016" s="273" t="s">
        <v>14</v>
      </c>
      <c r="E1016" s="274">
        <v>90849.18</v>
      </c>
    </row>
    <row r="1017" spans="1:5">
      <c r="A1017" s="272" t="s">
        <v>22609</v>
      </c>
      <c r="B1017" s="538">
        <v>102744</v>
      </c>
      <c r="C1017" s="266" t="s">
        <v>9330</v>
      </c>
      <c r="D1017" s="273" t="s">
        <v>14</v>
      </c>
      <c r="E1017" s="274">
        <v>6512.65</v>
      </c>
    </row>
    <row r="1018" spans="1:5">
      <c r="A1018" s="272" t="s">
        <v>22609</v>
      </c>
      <c r="B1018" s="538">
        <v>102755</v>
      </c>
      <c r="C1018" s="266" t="s">
        <v>9341</v>
      </c>
      <c r="D1018" s="273" t="s">
        <v>14</v>
      </c>
      <c r="E1018" s="274">
        <v>9999.99</v>
      </c>
    </row>
    <row r="1019" spans="1:5">
      <c r="A1019" s="272" t="s">
        <v>22609</v>
      </c>
      <c r="B1019" s="538">
        <v>102782</v>
      </c>
      <c r="C1019" s="266" t="s">
        <v>9368</v>
      </c>
      <c r="D1019" s="273" t="s">
        <v>14</v>
      </c>
      <c r="E1019" s="274">
        <v>15993.77</v>
      </c>
    </row>
    <row r="1020" spans="1:5">
      <c r="A1020" s="272" t="s">
        <v>22609</v>
      </c>
      <c r="B1020" s="538">
        <v>102745</v>
      </c>
      <c r="C1020" s="266" t="s">
        <v>9331</v>
      </c>
      <c r="D1020" s="273" t="s">
        <v>14</v>
      </c>
      <c r="E1020" s="274">
        <v>9120.2999999999993</v>
      </c>
    </row>
    <row r="1021" spans="1:5">
      <c r="A1021" s="272" t="s">
        <v>22609</v>
      </c>
      <c r="B1021" s="538">
        <v>102756</v>
      </c>
      <c r="C1021" s="266" t="s">
        <v>9342</v>
      </c>
      <c r="D1021" s="273" t="s">
        <v>14</v>
      </c>
      <c r="E1021" s="274">
        <v>14784.22</v>
      </c>
    </row>
    <row r="1022" spans="1:5">
      <c r="A1022" s="272" t="s">
        <v>22609</v>
      </c>
      <c r="B1022" s="538">
        <v>102783</v>
      </c>
      <c r="C1022" s="266" t="s">
        <v>9369</v>
      </c>
      <c r="D1022" s="273" t="s">
        <v>14</v>
      </c>
      <c r="E1022" s="274">
        <v>21197.42</v>
      </c>
    </row>
    <row r="1023" spans="1:5">
      <c r="A1023" s="272" t="s">
        <v>22609</v>
      </c>
      <c r="B1023" s="538">
        <v>102746</v>
      </c>
      <c r="C1023" s="266" t="s">
        <v>9332</v>
      </c>
      <c r="D1023" s="273" t="s">
        <v>14</v>
      </c>
      <c r="E1023" s="274">
        <v>15754.42</v>
      </c>
    </row>
    <row r="1024" spans="1:5">
      <c r="A1024" s="272" t="s">
        <v>22609</v>
      </c>
      <c r="B1024" s="538">
        <v>102757</v>
      </c>
      <c r="C1024" s="266" t="s">
        <v>9343</v>
      </c>
      <c r="D1024" s="273" t="s">
        <v>14</v>
      </c>
      <c r="E1024" s="274">
        <v>27399.96</v>
      </c>
    </row>
    <row r="1025" spans="1:5">
      <c r="A1025" s="272" t="s">
        <v>22609</v>
      </c>
      <c r="B1025" s="538">
        <v>102784</v>
      </c>
      <c r="C1025" s="266" t="s">
        <v>9370</v>
      </c>
      <c r="D1025" s="273" t="s">
        <v>14</v>
      </c>
      <c r="E1025" s="274">
        <v>32281.5</v>
      </c>
    </row>
    <row r="1026" spans="1:5">
      <c r="A1026" s="272" t="s">
        <v>22609</v>
      </c>
      <c r="B1026" s="538">
        <v>102779</v>
      </c>
      <c r="C1026" s="266" t="s">
        <v>9365</v>
      </c>
      <c r="D1026" s="273" t="s">
        <v>14</v>
      </c>
      <c r="E1026" s="274">
        <v>8498.56</v>
      </c>
    </row>
    <row r="1027" spans="1:5">
      <c r="A1027" s="272" t="s">
        <v>22609</v>
      </c>
      <c r="B1027" s="538">
        <v>102780</v>
      </c>
      <c r="C1027" s="266" t="s">
        <v>9366</v>
      </c>
      <c r="D1027" s="273" t="s">
        <v>14</v>
      </c>
      <c r="E1027" s="274">
        <v>9781.98</v>
      </c>
    </row>
    <row r="1028" spans="1:5">
      <c r="A1028" s="272" t="s">
        <v>22609</v>
      </c>
      <c r="B1028" s="538">
        <v>102743</v>
      </c>
      <c r="C1028" s="266" t="s">
        <v>9329</v>
      </c>
      <c r="D1028" s="273" t="s">
        <v>14</v>
      </c>
      <c r="E1028" s="274">
        <v>4365.1000000000004</v>
      </c>
    </row>
    <row r="1029" spans="1:5">
      <c r="A1029" s="272" t="s">
        <v>22609</v>
      </c>
      <c r="B1029" s="538">
        <v>102781</v>
      </c>
      <c r="C1029" s="266" t="s">
        <v>9367</v>
      </c>
      <c r="D1029" s="273" t="s">
        <v>14</v>
      </c>
      <c r="E1029" s="274">
        <v>14465.26</v>
      </c>
    </row>
    <row r="1030" spans="1:5">
      <c r="A1030" s="272" t="s">
        <v>22609</v>
      </c>
      <c r="B1030" s="538">
        <v>102761</v>
      </c>
      <c r="C1030" s="266" t="s">
        <v>9347</v>
      </c>
      <c r="D1030" s="273" t="s">
        <v>14</v>
      </c>
      <c r="E1030" s="274">
        <v>12569.73</v>
      </c>
    </row>
    <row r="1031" spans="1:5">
      <c r="A1031" s="272" t="s">
        <v>22609</v>
      </c>
      <c r="B1031" s="538">
        <v>102791</v>
      </c>
      <c r="C1031" s="266" t="s">
        <v>9377</v>
      </c>
      <c r="D1031" s="273" t="s">
        <v>14</v>
      </c>
      <c r="E1031" s="274">
        <v>30670.7</v>
      </c>
    </row>
    <row r="1032" spans="1:5">
      <c r="A1032" s="272" t="s">
        <v>22609</v>
      </c>
      <c r="B1032" s="538">
        <v>102762</v>
      </c>
      <c r="C1032" s="266" t="s">
        <v>9348</v>
      </c>
      <c r="D1032" s="273" t="s">
        <v>14</v>
      </c>
      <c r="E1032" s="274">
        <v>19245.349999999999</v>
      </c>
    </row>
    <row r="1033" spans="1:5">
      <c r="A1033" s="272" t="s">
        <v>22609</v>
      </c>
      <c r="B1033" s="538">
        <v>102792</v>
      </c>
      <c r="C1033" s="266" t="s">
        <v>9378</v>
      </c>
      <c r="D1033" s="273" t="s">
        <v>14</v>
      </c>
      <c r="E1033" s="274">
        <v>49654.22</v>
      </c>
    </row>
    <row r="1034" spans="1:5">
      <c r="A1034" s="272" t="s">
        <v>22609</v>
      </c>
      <c r="B1034" s="538">
        <v>102763</v>
      </c>
      <c r="C1034" s="266" t="s">
        <v>9349</v>
      </c>
      <c r="D1034" s="273" t="s">
        <v>14</v>
      </c>
      <c r="E1034" s="274">
        <v>26614.81</v>
      </c>
    </row>
    <row r="1035" spans="1:5">
      <c r="A1035" s="272" t="s">
        <v>22609</v>
      </c>
      <c r="B1035" s="538">
        <v>102793</v>
      </c>
      <c r="C1035" s="266" t="s">
        <v>9379</v>
      </c>
      <c r="D1035" s="273" t="s">
        <v>14</v>
      </c>
      <c r="E1035" s="274">
        <v>66525.52</v>
      </c>
    </row>
    <row r="1036" spans="1:5">
      <c r="A1036" s="272" t="s">
        <v>22609</v>
      </c>
      <c r="B1036" s="538">
        <v>102764</v>
      </c>
      <c r="C1036" s="266" t="s">
        <v>9350</v>
      </c>
      <c r="D1036" s="273" t="s">
        <v>14</v>
      </c>
      <c r="E1036" s="274">
        <v>37198.910000000003</v>
      </c>
    </row>
    <row r="1037" spans="1:5">
      <c r="A1037" s="272" t="s">
        <v>22609</v>
      </c>
      <c r="B1037" s="538">
        <v>102794</v>
      </c>
      <c r="C1037" s="266" t="s">
        <v>9380</v>
      </c>
      <c r="D1037" s="273" t="s">
        <v>14</v>
      </c>
      <c r="E1037" s="274">
        <v>95056.25</v>
      </c>
    </row>
    <row r="1038" spans="1:5">
      <c r="A1038" s="272" t="s">
        <v>22609</v>
      </c>
      <c r="B1038" s="538">
        <v>102740</v>
      </c>
      <c r="C1038" s="266" t="s">
        <v>9326</v>
      </c>
      <c r="D1038" s="273" t="s">
        <v>14</v>
      </c>
      <c r="E1038" s="274">
        <v>5368.42</v>
      </c>
    </row>
    <row r="1039" spans="1:5">
      <c r="A1039" s="272" t="s">
        <v>22609</v>
      </c>
      <c r="B1039" s="538">
        <v>102752</v>
      </c>
      <c r="C1039" s="266" t="s">
        <v>9338</v>
      </c>
      <c r="D1039" s="273" t="s">
        <v>14</v>
      </c>
      <c r="E1039" s="274">
        <v>7171.88</v>
      </c>
    </row>
    <row r="1040" spans="1:5">
      <c r="A1040" s="272" t="s">
        <v>22609</v>
      </c>
      <c r="B1040" s="538">
        <v>102776</v>
      </c>
      <c r="C1040" s="266" t="s">
        <v>9362</v>
      </c>
      <c r="D1040" s="273" t="s">
        <v>14</v>
      </c>
      <c r="E1040" s="274">
        <v>12661.48</v>
      </c>
    </row>
    <row r="1041" spans="1:5">
      <c r="A1041" s="272" t="s">
        <v>22609</v>
      </c>
      <c r="B1041" s="538">
        <v>102741</v>
      </c>
      <c r="C1041" s="266" t="s">
        <v>9327</v>
      </c>
      <c r="D1041" s="273" t="s">
        <v>14</v>
      </c>
      <c r="E1041" s="274">
        <v>7509.34</v>
      </c>
    </row>
    <row r="1042" spans="1:5">
      <c r="A1042" s="272" t="s">
        <v>22609</v>
      </c>
      <c r="B1042" s="538">
        <v>102753</v>
      </c>
      <c r="C1042" s="266" t="s">
        <v>9339</v>
      </c>
      <c r="D1042" s="273" t="s">
        <v>14</v>
      </c>
      <c r="E1042" s="274">
        <v>10570.34</v>
      </c>
    </row>
    <row r="1043" spans="1:5">
      <c r="A1043" s="272" t="s">
        <v>22609</v>
      </c>
      <c r="B1043" s="538">
        <v>102777</v>
      </c>
      <c r="C1043" s="266" t="s">
        <v>9363</v>
      </c>
      <c r="D1043" s="273" t="s">
        <v>14</v>
      </c>
      <c r="E1043" s="274">
        <v>19148.55</v>
      </c>
    </row>
    <row r="1044" spans="1:5">
      <c r="A1044" s="272" t="s">
        <v>22609</v>
      </c>
      <c r="B1044" s="538">
        <v>102742</v>
      </c>
      <c r="C1044" s="266" t="s">
        <v>9328</v>
      </c>
      <c r="D1044" s="273" t="s">
        <v>14</v>
      </c>
      <c r="E1044" s="274">
        <v>12958.75</v>
      </c>
    </row>
    <row r="1045" spans="1:5">
      <c r="A1045" s="272" t="s">
        <v>22609</v>
      </c>
      <c r="B1045" s="538">
        <v>102754</v>
      </c>
      <c r="C1045" s="266" t="s">
        <v>9340</v>
      </c>
      <c r="D1045" s="273" t="s">
        <v>14</v>
      </c>
      <c r="E1045" s="274">
        <v>20019.48</v>
      </c>
    </row>
    <row r="1046" spans="1:5">
      <c r="A1046" s="272" t="s">
        <v>22609</v>
      </c>
      <c r="B1046" s="538">
        <v>102778</v>
      </c>
      <c r="C1046" s="266" t="s">
        <v>9364</v>
      </c>
      <c r="D1046" s="273" t="s">
        <v>14</v>
      </c>
      <c r="E1046" s="274">
        <v>27903.85</v>
      </c>
    </row>
    <row r="1047" spans="1:5">
      <c r="A1047" s="272" t="s">
        <v>22609</v>
      </c>
      <c r="B1047" s="538">
        <v>102737</v>
      </c>
      <c r="C1047" s="266" t="s">
        <v>9323</v>
      </c>
      <c r="D1047" s="273" t="s">
        <v>14</v>
      </c>
      <c r="E1047" s="274">
        <v>1059.82</v>
      </c>
    </row>
    <row r="1048" spans="1:5">
      <c r="A1048" s="272" t="s">
        <v>22609</v>
      </c>
      <c r="B1048" s="538">
        <v>102773</v>
      </c>
      <c r="C1048" s="266" t="s">
        <v>9359</v>
      </c>
      <c r="D1048" s="273" t="s">
        <v>14</v>
      </c>
      <c r="E1048" s="274">
        <v>8498.56</v>
      </c>
    </row>
    <row r="1049" spans="1:5">
      <c r="A1049" s="272" t="s">
        <v>22609</v>
      </c>
      <c r="B1049" s="538">
        <v>102738</v>
      </c>
      <c r="C1049" s="266" t="s">
        <v>9324</v>
      </c>
      <c r="D1049" s="273" t="s">
        <v>14</v>
      </c>
      <c r="E1049" s="274">
        <v>2155.9299999999998</v>
      </c>
    </row>
    <row r="1050" spans="1:5">
      <c r="A1050" s="272" t="s">
        <v>22609</v>
      </c>
      <c r="B1050" s="538">
        <v>102750</v>
      </c>
      <c r="C1050" s="266" t="s">
        <v>9336</v>
      </c>
      <c r="D1050" s="273" t="s">
        <v>14</v>
      </c>
      <c r="E1050" s="274">
        <v>2622.32</v>
      </c>
    </row>
    <row r="1051" spans="1:5">
      <c r="A1051" s="272" t="s">
        <v>22609</v>
      </c>
      <c r="B1051" s="538">
        <v>102774</v>
      </c>
      <c r="C1051" s="266" t="s">
        <v>9360</v>
      </c>
      <c r="D1051" s="273" t="s">
        <v>14</v>
      </c>
      <c r="E1051" s="274">
        <v>8498.56</v>
      </c>
    </row>
    <row r="1052" spans="1:5">
      <c r="A1052" s="272" t="s">
        <v>22609</v>
      </c>
      <c r="B1052" s="538">
        <v>102739</v>
      </c>
      <c r="C1052" s="266" t="s">
        <v>9325</v>
      </c>
      <c r="D1052" s="273" t="s">
        <v>14</v>
      </c>
      <c r="E1052" s="274">
        <v>3595.12</v>
      </c>
    </row>
    <row r="1053" spans="1:5">
      <c r="A1053" s="272" t="s">
        <v>22609</v>
      </c>
      <c r="B1053" s="538">
        <v>102751</v>
      </c>
      <c r="C1053" s="266" t="s">
        <v>9337</v>
      </c>
      <c r="D1053" s="273" t="s">
        <v>14</v>
      </c>
      <c r="E1053" s="274">
        <v>4524.4399999999996</v>
      </c>
    </row>
    <row r="1054" spans="1:5">
      <c r="A1054" s="272" t="s">
        <v>22609</v>
      </c>
      <c r="B1054" s="538">
        <v>102775</v>
      </c>
      <c r="C1054" s="266" t="s">
        <v>9361</v>
      </c>
      <c r="D1054" s="273" t="s">
        <v>14</v>
      </c>
      <c r="E1054" s="274">
        <v>12661.48</v>
      </c>
    </row>
    <row r="1055" spans="1:5">
      <c r="A1055" s="272" t="s">
        <v>22609</v>
      </c>
      <c r="B1055" s="538">
        <v>102769</v>
      </c>
      <c r="C1055" s="266" t="s">
        <v>9355</v>
      </c>
      <c r="D1055" s="273" t="s">
        <v>14</v>
      </c>
      <c r="E1055" s="274">
        <v>18172.73</v>
      </c>
    </row>
    <row r="1056" spans="1:5">
      <c r="A1056" s="272" t="s">
        <v>22609</v>
      </c>
      <c r="B1056" s="538">
        <v>102799</v>
      </c>
      <c r="C1056" s="266" t="s">
        <v>9385</v>
      </c>
      <c r="D1056" s="273" t="s">
        <v>14</v>
      </c>
      <c r="E1056" s="274">
        <v>33445.82</v>
      </c>
    </row>
    <row r="1057" spans="1:5">
      <c r="A1057" s="272" t="s">
        <v>22609</v>
      </c>
      <c r="B1057" s="538">
        <v>102770</v>
      </c>
      <c r="C1057" s="266" t="s">
        <v>9356</v>
      </c>
      <c r="D1057" s="273" t="s">
        <v>14</v>
      </c>
      <c r="E1057" s="274">
        <v>27680.69</v>
      </c>
    </row>
    <row r="1058" spans="1:5">
      <c r="A1058" s="272" t="s">
        <v>22609</v>
      </c>
      <c r="B1058" s="538">
        <v>102800</v>
      </c>
      <c r="C1058" s="266" t="s">
        <v>9386</v>
      </c>
      <c r="D1058" s="273" t="s">
        <v>14</v>
      </c>
      <c r="E1058" s="274">
        <v>57703.89</v>
      </c>
    </row>
    <row r="1059" spans="1:5">
      <c r="A1059" s="272" t="s">
        <v>22609</v>
      </c>
      <c r="B1059" s="538">
        <v>102771</v>
      </c>
      <c r="C1059" s="266" t="s">
        <v>9357</v>
      </c>
      <c r="D1059" s="273" t="s">
        <v>14</v>
      </c>
      <c r="E1059" s="274">
        <v>38444.92</v>
      </c>
    </row>
    <row r="1060" spans="1:5">
      <c r="A1060" s="272" t="s">
        <v>22609</v>
      </c>
      <c r="B1060" s="538">
        <v>102801</v>
      </c>
      <c r="C1060" s="266" t="s">
        <v>9387</v>
      </c>
      <c r="D1060" s="273" t="s">
        <v>14</v>
      </c>
      <c r="E1060" s="274">
        <v>80609.56</v>
      </c>
    </row>
    <row r="1061" spans="1:5">
      <c r="A1061" s="272" t="s">
        <v>22609</v>
      </c>
      <c r="B1061" s="538">
        <v>102772</v>
      </c>
      <c r="C1061" s="266" t="s">
        <v>9358</v>
      </c>
      <c r="D1061" s="273" t="s">
        <v>14</v>
      </c>
      <c r="E1061" s="274">
        <v>53467.88</v>
      </c>
    </row>
    <row r="1062" spans="1:5">
      <c r="A1062" s="272" t="s">
        <v>22609</v>
      </c>
      <c r="B1062" s="538">
        <v>102802</v>
      </c>
      <c r="C1062" s="266" t="s">
        <v>9388</v>
      </c>
      <c r="D1062" s="273" t="s">
        <v>14</v>
      </c>
      <c r="E1062" s="274">
        <v>96573.71</v>
      </c>
    </row>
    <row r="1063" spans="1:5">
      <c r="A1063" s="272" t="s">
        <v>22609</v>
      </c>
      <c r="B1063" s="538">
        <v>102747</v>
      </c>
      <c r="C1063" s="266" t="s">
        <v>9333</v>
      </c>
      <c r="D1063" s="273" t="s">
        <v>14</v>
      </c>
      <c r="E1063" s="274">
        <v>8081.45</v>
      </c>
    </row>
    <row r="1064" spans="1:5">
      <c r="A1064" s="272" t="s">
        <v>22609</v>
      </c>
      <c r="B1064" s="538">
        <v>102758</v>
      </c>
      <c r="C1064" s="266" t="s">
        <v>9344</v>
      </c>
      <c r="D1064" s="273" t="s">
        <v>14</v>
      </c>
      <c r="E1064" s="274">
        <v>12841.32</v>
      </c>
    </row>
    <row r="1065" spans="1:5">
      <c r="A1065" s="272" t="s">
        <v>22609</v>
      </c>
      <c r="B1065" s="538">
        <v>102788</v>
      </c>
      <c r="C1065" s="266" t="s">
        <v>9374</v>
      </c>
      <c r="D1065" s="273" t="s">
        <v>14</v>
      </c>
      <c r="E1065" s="274">
        <v>17470.66</v>
      </c>
    </row>
    <row r="1066" spans="1:5">
      <c r="A1066" s="272" t="s">
        <v>22609</v>
      </c>
      <c r="B1066" s="538">
        <v>102748</v>
      </c>
      <c r="C1066" s="266" t="s">
        <v>9334</v>
      </c>
      <c r="D1066" s="273" t="s">
        <v>14</v>
      </c>
      <c r="E1066" s="274">
        <v>11269.56</v>
      </c>
    </row>
    <row r="1067" spans="1:5">
      <c r="A1067" s="272" t="s">
        <v>22609</v>
      </c>
      <c r="B1067" s="538">
        <v>102759</v>
      </c>
      <c r="C1067" s="266" t="s">
        <v>9345</v>
      </c>
      <c r="D1067" s="273" t="s">
        <v>14</v>
      </c>
      <c r="E1067" s="274">
        <v>19018.11</v>
      </c>
    </row>
    <row r="1068" spans="1:5">
      <c r="A1068" s="272" t="s">
        <v>22609</v>
      </c>
      <c r="B1068" s="538">
        <v>102789</v>
      </c>
      <c r="C1068" s="266" t="s">
        <v>9375</v>
      </c>
      <c r="D1068" s="273" t="s">
        <v>14</v>
      </c>
      <c r="E1068" s="274">
        <v>22936.6</v>
      </c>
    </row>
    <row r="1069" spans="1:5">
      <c r="A1069" s="272" t="s">
        <v>22609</v>
      </c>
      <c r="B1069" s="538">
        <v>102749</v>
      </c>
      <c r="C1069" s="266" t="s">
        <v>9335</v>
      </c>
      <c r="D1069" s="273" t="s">
        <v>14</v>
      </c>
      <c r="E1069" s="274">
        <v>19281.62</v>
      </c>
    </row>
    <row r="1070" spans="1:5">
      <c r="A1070" s="272" t="s">
        <v>22609</v>
      </c>
      <c r="B1070" s="538">
        <v>102760</v>
      </c>
      <c r="C1070" s="266" t="s">
        <v>9346</v>
      </c>
      <c r="D1070" s="273" t="s">
        <v>14</v>
      </c>
      <c r="E1070" s="274">
        <v>34922.9</v>
      </c>
    </row>
    <row r="1071" spans="1:5">
      <c r="A1071" s="272" t="s">
        <v>22609</v>
      </c>
      <c r="B1071" s="538">
        <v>102790</v>
      </c>
      <c r="C1071" s="266" t="s">
        <v>9376</v>
      </c>
      <c r="D1071" s="273" t="s">
        <v>14</v>
      </c>
      <c r="E1071" s="274">
        <v>37519.4</v>
      </c>
    </row>
    <row r="1072" spans="1:5">
      <c r="A1072" s="272" t="s">
        <v>22609</v>
      </c>
      <c r="B1072" s="538">
        <v>102785</v>
      </c>
      <c r="C1072" s="266" t="s">
        <v>9371</v>
      </c>
      <c r="D1072" s="273" t="s">
        <v>14</v>
      </c>
      <c r="E1072" s="274">
        <v>9781.98</v>
      </c>
    </row>
    <row r="1073" spans="1:5">
      <c r="A1073" s="272" t="s">
        <v>22609</v>
      </c>
      <c r="B1073" s="538">
        <v>102786</v>
      </c>
      <c r="C1073" s="266" t="s">
        <v>9372</v>
      </c>
      <c r="D1073" s="273" t="s">
        <v>14</v>
      </c>
      <c r="E1073" s="274">
        <v>10790.12</v>
      </c>
    </row>
    <row r="1074" spans="1:5">
      <c r="A1074" s="272" t="s">
        <v>22609</v>
      </c>
      <c r="B1074" s="538">
        <v>102787</v>
      </c>
      <c r="C1074" s="266" t="s">
        <v>9373</v>
      </c>
      <c r="D1074" s="273" t="s">
        <v>14</v>
      </c>
      <c r="E1074" s="274">
        <v>15993.77</v>
      </c>
    </row>
    <row r="1075" spans="1:5">
      <c r="A1075" s="272" t="s">
        <v>22609</v>
      </c>
      <c r="B1075" s="538">
        <v>102736</v>
      </c>
      <c r="C1075" s="266" t="s">
        <v>9322</v>
      </c>
      <c r="D1075" s="273" t="s">
        <v>18</v>
      </c>
      <c r="E1075" s="274">
        <v>622.16999999999996</v>
      </c>
    </row>
    <row r="1076" spans="1:5">
      <c r="A1076" s="272" t="s">
        <v>22609</v>
      </c>
      <c r="B1076" s="538">
        <v>102727</v>
      </c>
      <c r="C1076" s="266" t="s">
        <v>9313</v>
      </c>
      <c r="D1076" s="273" t="s">
        <v>16</v>
      </c>
      <c r="E1076" s="274">
        <v>103.49</v>
      </c>
    </row>
    <row r="1077" spans="1:5">
      <c r="A1077" s="272" t="s">
        <v>22610</v>
      </c>
      <c r="B1077" s="538">
        <v>102111</v>
      </c>
      <c r="C1077" s="266" t="s">
        <v>31311</v>
      </c>
      <c r="D1077" s="273" t="s">
        <v>14</v>
      </c>
      <c r="E1077" s="274">
        <v>977.43</v>
      </c>
    </row>
    <row r="1078" spans="1:5">
      <c r="A1078" s="272" t="s">
        <v>22610</v>
      </c>
      <c r="B1078" s="538">
        <v>102113</v>
      </c>
      <c r="C1078" s="266" t="s">
        <v>31312</v>
      </c>
      <c r="D1078" s="273" t="s">
        <v>14</v>
      </c>
      <c r="E1078" s="274">
        <v>1468.35</v>
      </c>
    </row>
    <row r="1079" spans="1:5">
      <c r="A1079" s="272" t="s">
        <v>22610</v>
      </c>
      <c r="B1079" s="538">
        <v>102116</v>
      </c>
      <c r="C1079" s="266" t="s">
        <v>31313</v>
      </c>
      <c r="D1079" s="273" t="s">
        <v>14</v>
      </c>
      <c r="E1079" s="274">
        <v>1560.03</v>
      </c>
    </row>
    <row r="1080" spans="1:5">
      <c r="A1080" s="272" t="s">
        <v>22610</v>
      </c>
      <c r="B1080" s="538">
        <v>102132</v>
      </c>
      <c r="C1080" s="266" t="s">
        <v>31314</v>
      </c>
      <c r="D1080" s="273" t="s">
        <v>14</v>
      </c>
      <c r="E1080" s="274">
        <v>0</v>
      </c>
    </row>
    <row r="1081" spans="1:5">
      <c r="A1081" s="272" t="s">
        <v>22610</v>
      </c>
      <c r="B1081" s="538">
        <v>102115</v>
      </c>
      <c r="C1081" s="266" t="s">
        <v>31315</v>
      </c>
      <c r="D1081" s="273" t="s">
        <v>14</v>
      </c>
      <c r="E1081" s="274">
        <v>2405.21</v>
      </c>
    </row>
    <row r="1082" spans="1:5">
      <c r="A1082" s="272" t="s">
        <v>22610</v>
      </c>
      <c r="B1082" s="538">
        <v>102122</v>
      </c>
      <c r="C1082" s="266" t="s">
        <v>31316</v>
      </c>
      <c r="D1082" s="273" t="s">
        <v>14</v>
      </c>
      <c r="E1082" s="274">
        <v>6654.96</v>
      </c>
    </row>
    <row r="1083" spans="1:5">
      <c r="A1083" s="272" t="s">
        <v>22610</v>
      </c>
      <c r="B1083" s="538">
        <v>102118</v>
      </c>
      <c r="C1083" s="266" t="s">
        <v>31317</v>
      </c>
      <c r="D1083" s="273" t="s">
        <v>14</v>
      </c>
      <c r="E1083" s="274">
        <v>2071.4899999999998</v>
      </c>
    </row>
    <row r="1084" spans="1:5">
      <c r="A1084" s="272" t="s">
        <v>22610</v>
      </c>
      <c r="B1084" s="538">
        <v>102133</v>
      </c>
      <c r="C1084" s="266" t="s">
        <v>31318</v>
      </c>
      <c r="D1084" s="273" t="s">
        <v>14</v>
      </c>
      <c r="E1084" s="274">
        <v>0</v>
      </c>
    </row>
    <row r="1085" spans="1:5">
      <c r="A1085" s="272" t="s">
        <v>22610</v>
      </c>
      <c r="B1085" s="538">
        <v>102126</v>
      </c>
      <c r="C1085" s="266" t="s">
        <v>31319</v>
      </c>
      <c r="D1085" s="273" t="s">
        <v>14</v>
      </c>
      <c r="E1085" s="274">
        <v>11095.19</v>
      </c>
    </row>
    <row r="1086" spans="1:5">
      <c r="A1086" s="272" t="s">
        <v>22610</v>
      </c>
      <c r="B1086" s="538">
        <v>102137</v>
      </c>
      <c r="C1086" s="266" t="s">
        <v>31320</v>
      </c>
      <c r="D1086" s="273" t="s">
        <v>14</v>
      </c>
      <c r="E1086" s="274">
        <v>154.93</v>
      </c>
    </row>
    <row r="1087" spans="1:5">
      <c r="A1087" s="272" t="s">
        <v>22610</v>
      </c>
      <c r="B1087" s="538">
        <v>106258</v>
      </c>
      <c r="C1087" s="266" t="s">
        <v>31321</v>
      </c>
      <c r="D1087" s="273" t="s">
        <v>14</v>
      </c>
      <c r="E1087" s="274">
        <v>0</v>
      </c>
    </row>
    <row r="1088" spans="1:5">
      <c r="A1088" s="272" t="s">
        <v>22610</v>
      </c>
      <c r="B1088" s="538">
        <v>102112</v>
      </c>
      <c r="C1088" s="266" t="s">
        <v>31322</v>
      </c>
      <c r="D1088" s="273" t="s">
        <v>14</v>
      </c>
      <c r="E1088" s="274">
        <v>268.2</v>
      </c>
    </row>
    <row r="1089" spans="1:5">
      <c r="A1089" s="272" t="s">
        <v>22610</v>
      </c>
      <c r="B1089" s="538">
        <v>102114</v>
      </c>
      <c r="C1089" s="266" t="s">
        <v>31323</v>
      </c>
      <c r="D1089" s="273" t="s">
        <v>14</v>
      </c>
      <c r="E1089" s="274">
        <v>272.82</v>
      </c>
    </row>
    <row r="1090" spans="1:5">
      <c r="A1090" s="272" t="s">
        <v>22610</v>
      </c>
      <c r="B1090" s="538">
        <v>102117</v>
      </c>
      <c r="C1090" s="266" t="s">
        <v>31324</v>
      </c>
      <c r="D1090" s="273" t="s">
        <v>14</v>
      </c>
      <c r="E1090" s="274">
        <v>278.42</v>
      </c>
    </row>
    <row r="1091" spans="1:5">
      <c r="A1091" s="272" t="s">
        <v>22610</v>
      </c>
      <c r="B1091" s="538">
        <v>102123</v>
      </c>
      <c r="C1091" s="266" t="s">
        <v>31325</v>
      </c>
      <c r="D1091" s="273" t="s">
        <v>14</v>
      </c>
      <c r="E1091" s="274">
        <v>348.08</v>
      </c>
    </row>
    <row r="1092" spans="1:5">
      <c r="A1092" s="272" t="s">
        <v>22610</v>
      </c>
      <c r="B1092" s="538">
        <v>102119</v>
      </c>
      <c r="C1092" s="266" t="s">
        <v>31326</v>
      </c>
      <c r="D1092" s="273" t="s">
        <v>14</v>
      </c>
      <c r="E1092" s="274">
        <v>283.25</v>
      </c>
    </row>
    <row r="1093" spans="1:5">
      <c r="A1093" s="272" t="s">
        <v>22610</v>
      </c>
      <c r="B1093" s="538">
        <v>102127</v>
      </c>
      <c r="C1093" s="266" t="s">
        <v>31327</v>
      </c>
      <c r="D1093" s="273" t="s">
        <v>14</v>
      </c>
      <c r="E1093" s="274">
        <v>867.07</v>
      </c>
    </row>
    <row r="1094" spans="1:5">
      <c r="A1094" s="272" t="s">
        <v>22610</v>
      </c>
      <c r="B1094" s="538">
        <v>102121</v>
      </c>
      <c r="C1094" s="266" t="s">
        <v>31328</v>
      </c>
      <c r="D1094" s="273" t="s">
        <v>14</v>
      </c>
      <c r="E1094" s="274">
        <v>333.7</v>
      </c>
    </row>
    <row r="1095" spans="1:5">
      <c r="A1095" s="272" t="s">
        <v>22610</v>
      </c>
      <c r="B1095" s="538">
        <v>102138</v>
      </c>
      <c r="C1095" s="266" t="s">
        <v>31329</v>
      </c>
      <c r="D1095" s="273" t="s">
        <v>14</v>
      </c>
      <c r="E1095" s="274">
        <v>371.48</v>
      </c>
    </row>
    <row r="1096" spans="1:5">
      <c r="A1096" s="272" t="s">
        <v>22610</v>
      </c>
      <c r="B1096" s="538">
        <v>102129</v>
      </c>
      <c r="C1096" s="266" t="s">
        <v>31330</v>
      </c>
      <c r="D1096" s="273" t="s">
        <v>14</v>
      </c>
      <c r="E1096" s="274">
        <v>1148.53</v>
      </c>
    </row>
    <row r="1097" spans="1:5">
      <c r="A1097" s="272" t="s">
        <v>22610</v>
      </c>
      <c r="B1097" s="538">
        <v>102131</v>
      </c>
      <c r="C1097" s="266" t="s">
        <v>31331</v>
      </c>
      <c r="D1097" s="273" t="s">
        <v>14</v>
      </c>
      <c r="E1097" s="274">
        <v>1251.83</v>
      </c>
    </row>
    <row r="1098" spans="1:5">
      <c r="A1098" s="272" t="s">
        <v>22610</v>
      </c>
      <c r="B1098" s="538">
        <v>102120</v>
      </c>
      <c r="C1098" s="266" t="s">
        <v>31332</v>
      </c>
      <c r="D1098" s="273" t="s">
        <v>14</v>
      </c>
      <c r="E1098" s="274">
        <v>0</v>
      </c>
    </row>
    <row r="1099" spans="1:5">
      <c r="A1099" s="272" t="s">
        <v>22610</v>
      </c>
      <c r="B1099" s="538">
        <v>102334</v>
      </c>
      <c r="C1099" s="266" t="s">
        <v>31333</v>
      </c>
      <c r="D1099" s="273" t="s">
        <v>14</v>
      </c>
      <c r="E1099" s="274">
        <v>0</v>
      </c>
    </row>
    <row r="1100" spans="1:5">
      <c r="A1100" s="272" t="s">
        <v>22610</v>
      </c>
      <c r="B1100" s="538">
        <v>102128</v>
      </c>
      <c r="C1100" s="266" t="s">
        <v>31334</v>
      </c>
      <c r="D1100" s="273" t="s">
        <v>14</v>
      </c>
      <c r="E1100" s="274">
        <v>0</v>
      </c>
    </row>
    <row r="1101" spans="1:5">
      <c r="A1101" s="272" t="s">
        <v>22610</v>
      </c>
      <c r="B1101" s="538">
        <v>102130</v>
      </c>
      <c r="C1101" s="266" t="s">
        <v>31335</v>
      </c>
      <c r="D1101" s="273" t="s">
        <v>14</v>
      </c>
      <c r="E1101" s="274">
        <v>0</v>
      </c>
    </row>
    <row r="1102" spans="1:5">
      <c r="A1102" s="272" t="s">
        <v>22611</v>
      </c>
      <c r="B1102" s="538">
        <v>104941</v>
      </c>
      <c r="C1102" s="266" t="s">
        <v>22612</v>
      </c>
      <c r="D1102" s="273" t="s">
        <v>16</v>
      </c>
      <c r="E1102" s="274">
        <v>0</v>
      </c>
    </row>
    <row r="1103" spans="1:5">
      <c r="A1103" s="272" t="s">
        <v>22611</v>
      </c>
      <c r="B1103" s="538">
        <v>104942</v>
      </c>
      <c r="C1103" s="266" t="s">
        <v>22613</v>
      </c>
      <c r="D1103" s="273" t="s">
        <v>16</v>
      </c>
      <c r="E1103" s="274">
        <v>0</v>
      </c>
    </row>
    <row r="1104" spans="1:5">
      <c r="A1104" s="272" t="s">
        <v>22611</v>
      </c>
      <c r="B1104" s="538">
        <v>104940</v>
      </c>
      <c r="C1104" s="266" t="s">
        <v>22614</v>
      </c>
      <c r="D1104" s="273" t="s">
        <v>14</v>
      </c>
      <c r="E1104" s="274">
        <v>0</v>
      </c>
    </row>
    <row r="1105" spans="1:5">
      <c r="A1105" s="272" t="s">
        <v>22611</v>
      </c>
      <c r="B1105" s="538">
        <v>104943</v>
      </c>
      <c r="C1105" s="266" t="s">
        <v>22615</v>
      </c>
      <c r="D1105" s="273" t="s">
        <v>16</v>
      </c>
      <c r="E1105" s="274">
        <v>0</v>
      </c>
    </row>
    <row r="1106" spans="1:5">
      <c r="A1106" s="272" t="s">
        <v>22616</v>
      </c>
      <c r="B1106" s="538">
        <v>101801</v>
      </c>
      <c r="C1106" s="266" t="s">
        <v>9308</v>
      </c>
      <c r="D1106" s="273" t="s">
        <v>14</v>
      </c>
      <c r="E1106" s="274">
        <v>1111.1600000000001</v>
      </c>
    </row>
    <row r="1107" spans="1:5">
      <c r="A1107" s="272" t="s">
        <v>22616</v>
      </c>
      <c r="B1107" s="538">
        <v>101800</v>
      </c>
      <c r="C1107" s="266" t="s">
        <v>9307</v>
      </c>
      <c r="D1107" s="273" t="s">
        <v>14</v>
      </c>
      <c r="E1107" s="274">
        <v>1527.93</v>
      </c>
    </row>
    <row r="1108" spans="1:5">
      <c r="A1108" s="272" t="s">
        <v>22616</v>
      </c>
      <c r="B1108" s="538">
        <v>98108</v>
      </c>
      <c r="C1108" s="266" t="s">
        <v>10764</v>
      </c>
      <c r="D1108" s="273" t="s">
        <v>14</v>
      </c>
      <c r="E1108" s="274">
        <v>559.35</v>
      </c>
    </row>
    <row r="1109" spans="1:5">
      <c r="A1109" s="272" t="s">
        <v>22616</v>
      </c>
      <c r="B1109" s="538">
        <v>98105</v>
      </c>
      <c r="C1109" s="266" t="s">
        <v>10761</v>
      </c>
      <c r="D1109" s="273" t="s">
        <v>14</v>
      </c>
      <c r="E1109" s="274">
        <v>715.82</v>
      </c>
    </row>
    <row r="1110" spans="1:5">
      <c r="A1110" s="272" t="s">
        <v>22616</v>
      </c>
      <c r="B1110" s="538">
        <v>98109</v>
      </c>
      <c r="C1110" s="266" t="s">
        <v>10850</v>
      </c>
      <c r="D1110" s="273" t="s">
        <v>14</v>
      </c>
      <c r="E1110" s="274">
        <v>907.49</v>
      </c>
    </row>
    <row r="1111" spans="1:5">
      <c r="A1111" s="272" t="s">
        <v>22616</v>
      </c>
      <c r="B1111" s="538">
        <v>98106</v>
      </c>
      <c r="C1111" s="266" t="s">
        <v>10762</v>
      </c>
      <c r="D1111" s="273" t="s">
        <v>14</v>
      </c>
      <c r="E1111" s="274">
        <v>1178.6199999999999</v>
      </c>
    </row>
    <row r="1112" spans="1:5">
      <c r="A1112" s="272" t="s">
        <v>22616</v>
      </c>
      <c r="B1112" s="538">
        <v>98110</v>
      </c>
      <c r="C1112" s="266" t="s">
        <v>10851</v>
      </c>
      <c r="D1112" s="273" t="s">
        <v>14</v>
      </c>
      <c r="E1112" s="274">
        <v>420.07</v>
      </c>
    </row>
    <row r="1113" spans="1:5">
      <c r="A1113" s="272" t="s">
        <v>22616</v>
      </c>
      <c r="B1113" s="538">
        <v>98107</v>
      </c>
      <c r="C1113" s="266" t="s">
        <v>10763</v>
      </c>
      <c r="D1113" s="273" t="s">
        <v>14</v>
      </c>
      <c r="E1113" s="274">
        <v>312.94</v>
      </c>
    </row>
    <row r="1114" spans="1:5">
      <c r="A1114" s="272" t="s">
        <v>22616</v>
      </c>
      <c r="B1114" s="538">
        <v>98104</v>
      </c>
      <c r="C1114" s="266" t="s">
        <v>10760</v>
      </c>
      <c r="D1114" s="273" t="s">
        <v>14</v>
      </c>
      <c r="E1114" s="274">
        <v>409.84</v>
      </c>
    </row>
    <row r="1115" spans="1:5">
      <c r="A1115" s="272" t="s">
        <v>22616</v>
      </c>
      <c r="B1115" s="538">
        <v>98102</v>
      </c>
      <c r="C1115" s="266" t="s">
        <v>10759</v>
      </c>
      <c r="D1115" s="273" t="s">
        <v>14</v>
      </c>
      <c r="E1115" s="274">
        <v>204.51</v>
      </c>
    </row>
    <row r="1116" spans="1:5">
      <c r="A1116" s="272" t="s">
        <v>22616</v>
      </c>
      <c r="B1116" s="538">
        <v>98111</v>
      </c>
      <c r="C1116" s="266" t="s">
        <v>10852</v>
      </c>
      <c r="D1116" s="273" t="s">
        <v>14</v>
      </c>
      <c r="E1116" s="274">
        <v>57.61</v>
      </c>
    </row>
    <row r="1117" spans="1:5">
      <c r="A1117" s="272" t="s">
        <v>22616</v>
      </c>
      <c r="B1117" s="538">
        <v>97891</v>
      </c>
      <c r="C1117" s="266" t="s">
        <v>9870</v>
      </c>
      <c r="D1117" s="273" t="s">
        <v>14</v>
      </c>
      <c r="E1117" s="274">
        <v>230.98</v>
      </c>
    </row>
    <row r="1118" spans="1:5">
      <c r="A1118" s="272" t="s">
        <v>22616</v>
      </c>
      <c r="B1118" s="538">
        <v>97892</v>
      </c>
      <c r="C1118" s="266" t="s">
        <v>9871</v>
      </c>
      <c r="D1118" s="273" t="s">
        <v>14</v>
      </c>
      <c r="E1118" s="274">
        <v>431.63</v>
      </c>
    </row>
    <row r="1119" spans="1:5">
      <c r="A1119" s="272" t="s">
        <v>22616</v>
      </c>
      <c r="B1119" s="538">
        <v>97893</v>
      </c>
      <c r="C1119" s="266" t="s">
        <v>9872</v>
      </c>
      <c r="D1119" s="273" t="s">
        <v>14</v>
      </c>
      <c r="E1119" s="274">
        <v>595.48</v>
      </c>
    </row>
    <row r="1120" spans="1:5">
      <c r="A1120" s="272" t="s">
        <v>22616</v>
      </c>
      <c r="B1120" s="538">
        <v>97894</v>
      </c>
      <c r="C1120" s="266" t="s">
        <v>9873</v>
      </c>
      <c r="D1120" s="273" t="s">
        <v>14</v>
      </c>
      <c r="E1120" s="274">
        <v>657.68</v>
      </c>
    </row>
    <row r="1121" spans="1:5">
      <c r="A1121" s="272" t="s">
        <v>22616</v>
      </c>
      <c r="B1121" s="538">
        <v>97886</v>
      </c>
      <c r="C1121" s="266" t="s">
        <v>9865</v>
      </c>
      <c r="D1121" s="273" t="s">
        <v>14</v>
      </c>
      <c r="E1121" s="274">
        <v>184.95</v>
      </c>
    </row>
    <row r="1122" spans="1:5">
      <c r="A1122" s="272" t="s">
        <v>22616</v>
      </c>
      <c r="B1122" s="538">
        <v>97887</v>
      </c>
      <c r="C1122" s="266" t="s">
        <v>9866</v>
      </c>
      <c r="D1122" s="273" t="s">
        <v>14</v>
      </c>
      <c r="E1122" s="274">
        <v>291.52999999999997</v>
      </c>
    </row>
    <row r="1123" spans="1:5">
      <c r="A1123" s="272" t="s">
        <v>22616</v>
      </c>
      <c r="B1123" s="538">
        <v>97888</v>
      </c>
      <c r="C1123" s="266" t="s">
        <v>9867</v>
      </c>
      <c r="D1123" s="273" t="s">
        <v>14</v>
      </c>
      <c r="E1123" s="274">
        <v>559.61</v>
      </c>
    </row>
    <row r="1124" spans="1:5">
      <c r="A1124" s="272" t="s">
        <v>22616</v>
      </c>
      <c r="B1124" s="538">
        <v>97889</v>
      </c>
      <c r="C1124" s="266" t="s">
        <v>9868</v>
      </c>
      <c r="D1124" s="273" t="s">
        <v>14</v>
      </c>
      <c r="E1124" s="274">
        <v>758.7</v>
      </c>
    </row>
    <row r="1125" spans="1:5">
      <c r="A1125" s="272" t="s">
        <v>22616</v>
      </c>
      <c r="B1125" s="538">
        <v>97890</v>
      </c>
      <c r="C1125" s="266" t="s">
        <v>9869</v>
      </c>
      <c r="D1125" s="273" t="s">
        <v>14</v>
      </c>
      <c r="E1125" s="274">
        <v>855.47</v>
      </c>
    </row>
    <row r="1126" spans="1:5">
      <c r="A1126" s="272" t="s">
        <v>22616</v>
      </c>
      <c r="B1126" s="538">
        <v>97881</v>
      </c>
      <c r="C1126" s="266" t="s">
        <v>9860</v>
      </c>
      <c r="D1126" s="273" t="s">
        <v>14</v>
      </c>
      <c r="E1126" s="274">
        <v>154.72999999999999</v>
      </c>
    </row>
    <row r="1127" spans="1:5">
      <c r="A1127" s="272" t="s">
        <v>22616</v>
      </c>
      <c r="B1127" s="538">
        <v>97882</v>
      </c>
      <c r="C1127" s="266" t="s">
        <v>9861</v>
      </c>
      <c r="D1127" s="273" t="s">
        <v>14</v>
      </c>
      <c r="E1127" s="274">
        <v>245.65</v>
      </c>
    </row>
    <row r="1128" spans="1:5">
      <c r="A1128" s="272" t="s">
        <v>22616</v>
      </c>
      <c r="B1128" s="538">
        <v>97883</v>
      </c>
      <c r="C1128" s="266" t="s">
        <v>9862</v>
      </c>
      <c r="D1128" s="273" t="s">
        <v>14</v>
      </c>
      <c r="E1128" s="274">
        <v>473.78</v>
      </c>
    </row>
    <row r="1129" spans="1:5">
      <c r="A1129" s="272" t="s">
        <v>22616</v>
      </c>
      <c r="B1129" s="538">
        <v>97884</v>
      </c>
      <c r="C1129" s="266" t="s">
        <v>9863</v>
      </c>
      <c r="D1129" s="273" t="s">
        <v>14</v>
      </c>
      <c r="E1129" s="274">
        <v>932.76</v>
      </c>
    </row>
    <row r="1130" spans="1:5">
      <c r="A1130" s="272" t="s">
        <v>22616</v>
      </c>
      <c r="B1130" s="538">
        <v>97885</v>
      </c>
      <c r="C1130" s="266" t="s">
        <v>9864</v>
      </c>
      <c r="D1130" s="273" t="s">
        <v>14</v>
      </c>
      <c r="E1130" s="274">
        <v>1446.97</v>
      </c>
    </row>
    <row r="1131" spans="1:5">
      <c r="A1131" s="272" t="s">
        <v>22616</v>
      </c>
      <c r="B1131" s="538">
        <v>99250</v>
      </c>
      <c r="C1131" s="266" t="s">
        <v>10765</v>
      </c>
      <c r="D1131" s="273" t="s">
        <v>14</v>
      </c>
      <c r="E1131" s="274">
        <v>203.82</v>
      </c>
    </row>
    <row r="1132" spans="1:5">
      <c r="A1132" s="272" t="s">
        <v>22616</v>
      </c>
      <c r="B1132" s="538">
        <v>97900</v>
      </c>
      <c r="C1132" s="266" t="s">
        <v>10750</v>
      </c>
      <c r="D1132" s="273" t="s">
        <v>14</v>
      </c>
      <c r="E1132" s="274">
        <v>208.37</v>
      </c>
    </row>
    <row r="1133" spans="1:5">
      <c r="A1133" s="272" t="s">
        <v>22616</v>
      </c>
      <c r="B1133" s="538">
        <v>99251</v>
      </c>
      <c r="C1133" s="266" t="s">
        <v>10766</v>
      </c>
      <c r="D1133" s="273" t="s">
        <v>14</v>
      </c>
      <c r="E1133" s="274">
        <v>318.99</v>
      </c>
    </row>
    <row r="1134" spans="1:5">
      <c r="A1134" s="272" t="s">
        <v>22616</v>
      </c>
      <c r="B1134" s="538">
        <v>97901</v>
      </c>
      <c r="C1134" s="266" t="s">
        <v>10751</v>
      </c>
      <c r="D1134" s="273" t="s">
        <v>14</v>
      </c>
      <c r="E1134" s="274">
        <v>326.8</v>
      </c>
    </row>
    <row r="1135" spans="1:5">
      <c r="A1135" s="272" t="s">
        <v>22616</v>
      </c>
      <c r="B1135" s="538">
        <v>99253</v>
      </c>
      <c r="C1135" s="266" t="s">
        <v>10767</v>
      </c>
      <c r="D1135" s="273" t="s">
        <v>14</v>
      </c>
      <c r="E1135" s="274">
        <v>612.95000000000005</v>
      </c>
    </row>
    <row r="1136" spans="1:5">
      <c r="A1136" s="272" t="s">
        <v>22616</v>
      </c>
      <c r="B1136" s="538">
        <v>97902</v>
      </c>
      <c r="C1136" s="266" t="s">
        <v>10752</v>
      </c>
      <c r="D1136" s="273" t="s">
        <v>14</v>
      </c>
      <c r="E1136" s="274">
        <v>630.47</v>
      </c>
    </row>
    <row r="1137" spans="1:5">
      <c r="A1137" s="272" t="s">
        <v>22616</v>
      </c>
      <c r="B1137" s="538">
        <v>99255</v>
      </c>
      <c r="C1137" s="266" t="s">
        <v>10768</v>
      </c>
      <c r="D1137" s="273" t="s">
        <v>14</v>
      </c>
      <c r="E1137" s="274">
        <v>853.14</v>
      </c>
    </row>
    <row r="1138" spans="1:5">
      <c r="A1138" s="272" t="s">
        <v>22616</v>
      </c>
      <c r="B1138" s="538">
        <v>97903</v>
      </c>
      <c r="C1138" s="266" t="s">
        <v>10753</v>
      </c>
      <c r="D1138" s="273" t="s">
        <v>14</v>
      </c>
      <c r="E1138" s="274">
        <v>877.17</v>
      </c>
    </row>
    <row r="1139" spans="1:5">
      <c r="A1139" s="272" t="s">
        <v>22616</v>
      </c>
      <c r="B1139" s="538">
        <v>99257</v>
      </c>
      <c r="C1139" s="266" t="s">
        <v>10769</v>
      </c>
      <c r="D1139" s="273" t="s">
        <v>14</v>
      </c>
      <c r="E1139" s="274">
        <v>987.67</v>
      </c>
    </row>
    <row r="1140" spans="1:5">
      <c r="A1140" s="272" t="s">
        <v>22616</v>
      </c>
      <c r="B1140" s="538">
        <v>97904</v>
      </c>
      <c r="C1140" s="266" t="s">
        <v>10754</v>
      </c>
      <c r="D1140" s="273" t="s">
        <v>14</v>
      </c>
      <c r="E1140" s="274">
        <v>1018.76</v>
      </c>
    </row>
    <row r="1141" spans="1:5">
      <c r="A1141" s="272" t="s">
        <v>22616</v>
      </c>
      <c r="B1141" s="538">
        <v>99258</v>
      </c>
      <c r="C1141" s="266" t="s">
        <v>10770</v>
      </c>
      <c r="D1141" s="273" t="s">
        <v>14</v>
      </c>
      <c r="E1141" s="274">
        <v>268.56</v>
      </c>
    </row>
    <row r="1142" spans="1:5">
      <c r="A1142" s="272" t="s">
        <v>22616</v>
      </c>
      <c r="B1142" s="538">
        <v>97905</v>
      </c>
      <c r="C1142" s="266" t="s">
        <v>10755</v>
      </c>
      <c r="D1142" s="273" t="s">
        <v>14</v>
      </c>
      <c r="E1142" s="274">
        <v>273.52</v>
      </c>
    </row>
    <row r="1143" spans="1:5">
      <c r="A1143" s="272" t="s">
        <v>22616</v>
      </c>
      <c r="B1143" s="538">
        <v>99260</v>
      </c>
      <c r="C1143" s="266" t="s">
        <v>10771</v>
      </c>
      <c r="D1143" s="273" t="s">
        <v>14</v>
      </c>
      <c r="E1143" s="274">
        <v>494.2</v>
      </c>
    </row>
    <row r="1144" spans="1:5">
      <c r="A1144" s="272" t="s">
        <v>22616</v>
      </c>
      <c r="B1144" s="538">
        <v>97906</v>
      </c>
      <c r="C1144" s="266" t="s">
        <v>10756</v>
      </c>
      <c r="D1144" s="273" t="s">
        <v>14</v>
      </c>
      <c r="E1144" s="274">
        <v>505.23</v>
      </c>
    </row>
    <row r="1145" spans="1:5">
      <c r="A1145" s="272" t="s">
        <v>22616</v>
      </c>
      <c r="B1145" s="538">
        <v>99262</v>
      </c>
      <c r="C1145" s="266" t="s">
        <v>473</v>
      </c>
      <c r="D1145" s="273" t="s">
        <v>14</v>
      </c>
      <c r="E1145" s="274">
        <v>701.62</v>
      </c>
    </row>
    <row r="1146" spans="1:5">
      <c r="A1146" s="272" t="s">
        <v>22616</v>
      </c>
      <c r="B1146" s="538">
        <v>97907</v>
      </c>
      <c r="C1146" s="266" t="s">
        <v>10757</v>
      </c>
      <c r="D1146" s="273" t="s">
        <v>14</v>
      </c>
      <c r="E1146" s="274">
        <v>717.38</v>
      </c>
    </row>
    <row r="1147" spans="1:5">
      <c r="A1147" s="272" t="s">
        <v>22616</v>
      </c>
      <c r="B1147" s="538">
        <v>99264</v>
      </c>
      <c r="C1147" s="266" t="s">
        <v>10772</v>
      </c>
      <c r="D1147" s="273" t="s">
        <v>14</v>
      </c>
      <c r="E1147" s="274">
        <v>808.39</v>
      </c>
    </row>
    <row r="1148" spans="1:5">
      <c r="A1148" s="272" t="s">
        <v>22616</v>
      </c>
      <c r="B1148" s="538">
        <v>97908</v>
      </c>
      <c r="C1148" s="266" t="s">
        <v>10758</v>
      </c>
      <c r="D1148" s="273" t="s">
        <v>14</v>
      </c>
      <c r="E1148" s="274">
        <v>829.68</v>
      </c>
    </row>
    <row r="1149" spans="1:5">
      <c r="A1149" s="272" t="s">
        <v>22616</v>
      </c>
      <c r="B1149" s="538">
        <v>97895</v>
      </c>
      <c r="C1149" s="266" t="s">
        <v>10746</v>
      </c>
      <c r="D1149" s="273" t="s">
        <v>14</v>
      </c>
      <c r="E1149" s="274">
        <v>215.2</v>
      </c>
    </row>
    <row r="1150" spans="1:5">
      <c r="A1150" s="272" t="s">
        <v>22616</v>
      </c>
      <c r="B1150" s="538">
        <v>97896</v>
      </c>
      <c r="C1150" s="266" t="s">
        <v>10747</v>
      </c>
      <c r="D1150" s="273" t="s">
        <v>14</v>
      </c>
      <c r="E1150" s="274">
        <v>399.3</v>
      </c>
    </row>
    <row r="1151" spans="1:5">
      <c r="A1151" s="272" t="s">
        <v>22616</v>
      </c>
      <c r="B1151" s="538">
        <v>97897</v>
      </c>
      <c r="C1151" s="266" t="s">
        <v>10748</v>
      </c>
      <c r="D1151" s="273" t="s">
        <v>14</v>
      </c>
      <c r="E1151" s="274">
        <v>517.88</v>
      </c>
    </row>
    <row r="1152" spans="1:5">
      <c r="A1152" s="272" t="s">
        <v>22616</v>
      </c>
      <c r="B1152" s="538">
        <v>97898</v>
      </c>
      <c r="C1152" s="266" t="s">
        <v>10749</v>
      </c>
      <c r="D1152" s="273" t="s">
        <v>14</v>
      </c>
      <c r="E1152" s="274">
        <v>990.76</v>
      </c>
    </row>
    <row r="1153" spans="1:5">
      <c r="A1153" s="272" t="s">
        <v>22616</v>
      </c>
      <c r="B1153" s="538">
        <v>97899</v>
      </c>
      <c r="C1153" s="266" t="s">
        <v>22617</v>
      </c>
      <c r="D1153" s="273" t="s">
        <v>14</v>
      </c>
      <c r="E1153" s="274">
        <v>0</v>
      </c>
    </row>
    <row r="1154" spans="1:5">
      <c r="A1154" s="272" t="s">
        <v>22616</v>
      </c>
      <c r="B1154" s="538">
        <v>101795</v>
      </c>
      <c r="C1154" s="266" t="s">
        <v>9996</v>
      </c>
      <c r="D1154" s="273" t="s">
        <v>14</v>
      </c>
      <c r="E1154" s="274">
        <v>646.88</v>
      </c>
    </row>
    <row r="1155" spans="1:5">
      <c r="A1155" s="272" t="s">
        <v>22616</v>
      </c>
      <c r="B1155" s="538">
        <v>101796</v>
      </c>
      <c r="C1155" s="266" t="s">
        <v>22618</v>
      </c>
      <c r="D1155" s="273" t="s">
        <v>14</v>
      </c>
      <c r="E1155" s="274">
        <v>0</v>
      </c>
    </row>
    <row r="1156" spans="1:5">
      <c r="A1156" s="272" t="s">
        <v>22616</v>
      </c>
      <c r="B1156" s="538">
        <v>101797</v>
      </c>
      <c r="C1156" s="266" t="s">
        <v>22619</v>
      </c>
      <c r="D1156" s="273" t="s">
        <v>14</v>
      </c>
      <c r="E1156" s="274">
        <v>0</v>
      </c>
    </row>
    <row r="1157" spans="1:5">
      <c r="A1157" s="272" t="s">
        <v>22616</v>
      </c>
      <c r="B1157" s="538">
        <v>101802</v>
      </c>
      <c r="C1157" s="266" t="s">
        <v>10924</v>
      </c>
      <c r="D1157" s="273" t="s">
        <v>14</v>
      </c>
      <c r="E1157" s="274">
        <v>1883.98</v>
      </c>
    </row>
    <row r="1158" spans="1:5">
      <c r="A1158" s="272" t="s">
        <v>22616</v>
      </c>
      <c r="B1158" s="538">
        <v>101803</v>
      </c>
      <c r="C1158" s="266" t="s">
        <v>10925</v>
      </c>
      <c r="D1158" s="273" t="s">
        <v>14</v>
      </c>
      <c r="E1158" s="274">
        <v>1214.7</v>
      </c>
    </row>
    <row r="1159" spans="1:5">
      <c r="A1159" s="272" t="s">
        <v>22616</v>
      </c>
      <c r="B1159" s="538">
        <v>101804</v>
      </c>
      <c r="C1159" s="266" t="s">
        <v>10926</v>
      </c>
      <c r="D1159" s="273" t="s">
        <v>14</v>
      </c>
      <c r="E1159" s="274">
        <v>1511.44</v>
      </c>
    </row>
    <row r="1160" spans="1:5">
      <c r="A1160" s="272" t="s">
        <v>22616</v>
      </c>
      <c r="B1160" s="538">
        <v>101805</v>
      </c>
      <c r="C1160" s="266" t="s">
        <v>254</v>
      </c>
      <c r="D1160" s="273" t="s">
        <v>14</v>
      </c>
      <c r="E1160" s="274">
        <v>1920.32</v>
      </c>
    </row>
    <row r="1161" spans="1:5">
      <c r="A1161" s="272" t="s">
        <v>22616</v>
      </c>
      <c r="B1161" s="538">
        <v>98115</v>
      </c>
      <c r="C1161" s="266" t="s">
        <v>10855</v>
      </c>
      <c r="D1161" s="273" t="s">
        <v>14</v>
      </c>
      <c r="E1161" s="274">
        <v>110.19</v>
      </c>
    </row>
    <row r="1162" spans="1:5">
      <c r="A1162" s="272" t="s">
        <v>22616</v>
      </c>
      <c r="B1162" s="538">
        <v>98114</v>
      </c>
      <c r="C1162" s="266" t="s">
        <v>10854</v>
      </c>
      <c r="D1162" s="273" t="s">
        <v>14</v>
      </c>
      <c r="E1162" s="274">
        <v>614.84</v>
      </c>
    </row>
    <row r="1163" spans="1:5">
      <c r="A1163" s="272" t="s">
        <v>22616</v>
      </c>
      <c r="B1163" s="538">
        <v>98112</v>
      </c>
      <c r="C1163" s="266" t="s">
        <v>10853</v>
      </c>
      <c r="D1163" s="273" t="s">
        <v>14</v>
      </c>
      <c r="E1163" s="274">
        <v>115.07</v>
      </c>
    </row>
    <row r="1164" spans="1:5">
      <c r="A1164" s="272" t="s">
        <v>22616</v>
      </c>
      <c r="B1164" s="538">
        <v>100128</v>
      </c>
      <c r="C1164" s="266" t="s">
        <v>10923</v>
      </c>
      <c r="D1164" s="273" t="s">
        <v>14</v>
      </c>
      <c r="E1164" s="274">
        <v>1879.81</v>
      </c>
    </row>
    <row r="1165" spans="1:5">
      <c r="A1165" s="272" t="s">
        <v>22620</v>
      </c>
      <c r="B1165" s="538">
        <v>102623</v>
      </c>
      <c r="C1165" s="266" t="s">
        <v>10809</v>
      </c>
      <c r="D1165" s="273" t="s">
        <v>14</v>
      </c>
      <c r="E1165" s="274">
        <v>895.21</v>
      </c>
    </row>
    <row r="1166" spans="1:5">
      <c r="A1166" s="272" t="s">
        <v>22620</v>
      </c>
      <c r="B1166" s="538">
        <v>102607</v>
      </c>
      <c r="C1166" s="266" t="s">
        <v>10793</v>
      </c>
      <c r="D1166" s="273" t="s">
        <v>14</v>
      </c>
      <c r="E1166" s="274">
        <v>464.86</v>
      </c>
    </row>
    <row r="1167" spans="1:5">
      <c r="A1167" s="272" t="s">
        <v>22620</v>
      </c>
      <c r="B1167" s="538">
        <v>102608</v>
      </c>
      <c r="C1167" s="266" t="s">
        <v>10794</v>
      </c>
      <c r="D1167" s="273" t="s">
        <v>14</v>
      </c>
      <c r="E1167" s="274">
        <v>1062.81</v>
      </c>
    </row>
    <row r="1168" spans="1:5">
      <c r="A1168" s="272" t="s">
        <v>22620</v>
      </c>
      <c r="B1168" s="538">
        <v>102609</v>
      </c>
      <c r="C1168" s="266" t="s">
        <v>10795</v>
      </c>
      <c r="D1168" s="273" t="s">
        <v>14</v>
      </c>
      <c r="E1168" s="274">
        <v>1208.4000000000001</v>
      </c>
    </row>
    <row r="1169" spans="1:5">
      <c r="A1169" s="272" t="s">
        <v>22620</v>
      </c>
      <c r="B1169" s="538">
        <v>102610</v>
      </c>
      <c r="C1169" s="266" t="s">
        <v>10796</v>
      </c>
      <c r="D1169" s="273" t="s">
        <v>14</v>
      </c>
      <c r="E1169" s="274">
        <v>2074.5100000000002</v>
      </c>
    </row>
    <row r="1170" spans="1:5">
      <c r="A1170" s="272" t="s">
        <v>22620</v>
      </c>
      <c r="B1170" s="538">
        <v>102622</v>
      </c>
      <c r="C1170" s="266" t="s">
        <v>10808</v>
      </c>
      <c r="D1170" s="273" t="s">
        <v>14</v>
      </c>
      <c r="E1170" s="274">
        <v>655.54</v>
      </c>
    </row>
    <row r="1171" spans="1:5">
      <c r="A1171" s="272" t="s">
        <v>22620</v>
      </c>
      <c r="B1171" s="538">
        <v>102605</v>
      </c>
      <c r="C1171" s="266" t="s">
        <v>10791</v>
      </c>
      <c r="D1171" s="273" t="s">
        <v>14</v>
      </c>
      <c r="E1171" s="274">
        <v>282.08</v>
      </c>
    </row>
    <row r="1172" spans="1:5">
      <c r="A1172" s="272" t="s">
        <v>22620</v>
      </c>
      <c r="B1172" s="538">
        <v>102606</v>
      </c>
      <c r="C1172" s="266" t="s">
        <v>10792</v>
      </c>
      <c r="D1172" s="273" t="s">
        <v>14</v>
      </c>
      <c r="E1172" s="274">
        <v>434.04</v>
      </c>
    </row>
    <row r="1173" spans="1:5">
      <c r="A1173" s="272" t="s">
        <v>22620</v>
      </c>
      <c r="B1173" s="538">
        <v>102613</v>
      </c>
      <c r="C1173" s="266" t="s">
        <v>10799</v>
      </c>
      <c r="D1173" s="273" t="s">
        <v>14</v>
      </c>
      <c r="E1173" s="274">
        <v>650.54999999999995</v>
      </c>
    </row>
    <row r="1174" spans="1:5">
      <c r="A1174" s="272" t="s">
        <v>22620</v>
      </c>
      <c r="B1174" s="538">
        <v>102619</v>
      </c>
      <c r="C1174" s="266" t="s">
        <v>10805</v>
      </c>
      <c r="D1174" s="273" t="s">
        <v>14</v>
      </c>
      <c r="E1174" s="274">
        <v>5556.82</v>
      </c>
    </row>
    <row r="1175" spans="1:5">
      <c r="A1175" s="272" t="s">
        <v>22620</v>
      </c>
      <c r="B1175" s="538">
        <v>102614</v>
      </c>
      <c r="C1175" s="266" t="s">
        <v>10800</v>
      </c>
      <c r="D1175" s="273" t="s">
        <v>14</v>
      </c>
      <c r="E1175" s="274">
        <v>999.57</v>
      </c>
    </row>
    <row r="1176" spans="1:5">
      <c r="A1176" s="272" t="s">
        <v>22620</v>
      </c>
      <c r="B1176" s="538">
        <v>102620</v>
      </c>
      <c r="C1176" s="266" t="s">
        <v>10806</v>
      </c>
      <c r="D1176" s="273" t="s">
        <v>14</v>
      </c>
      <c r="E1176" s="274">
        <v>8056.16</v>
      </c>
    </row>
    <row r="1177" spans="1:5">
      <c r="A1177" s="272" t="s">
        <v>22620</v>
      </c>
      <c r="B1177" s="538">
        <v>102615</v>
      </c>
      <c r="C1177" s="266" t="s">
        <v>10801</v>
      </c>
      <c r="D1177" s="273" t="s">
        <v>14</v>
      </c>
      <c r="E1177" s="274">
        <v>1254.46</v>
      </c>
    </row>
    <row r="1178" spans="1:5">
      <c r="A1178" s="272" t="s">
        <v>22620</v>
      </c>
      <c r="B1178" s="538">
        <v>102621</v>
      </c>
      <c r="C1178" s="266" t="s">
        <v>10807</v>
      </c>
      <c r="D1178" s="273" t="s">
        <v>14</v>
      </c>
      <c r="E1178" s="274">
        <v>12363.18</v>
      </c>
    </row>
    <row r="1179" spans="1:5">
      <c r="A1179" s="272" t="s">
        <v>22620</v>
      </c>
      <c r="B1179" s="538">
        <v>102616</v>
      </c>
      <c r="C1179" s="266" t="s">
        <v>10802</v>
      </c>
      <c r="D1179" s="273" t="s">
        <v>14</v>
      </c>
      <c r="E1179" s="274">
        <v>1856.22</v>
      </c>
    </row>
    <row r="1180" spans="1:5">
      <c r="A1180" s="272" t="s">
        <v>22620</v>
      </c>
      <c r="B1180" s="538">
        <v>102611</v>
      </c>
      <c r="C1180" s="266" t="s">
        <v>10797</v>
      </c>
      <c r="D1180" s="273" t="s">
        <v>14</v>
      </c>
      <c r="E1180" s="274">
        <v>467.53</v>
      </c>
    </row>
    <row r="1181" spans="1:5">
      <c r="A1181" s="272" t="s">
        <v>22620</v>
      </c>
      <c r="B1181" s="538">
        <v>102617</v>
      </c>
      <c r="C1181" s="266" t="s">
        <v>10803</v>
      </c>
      <c r="D1181" s="273" t="s">
        <v>14</v>
      </c>
      <c r="E1181" s="274">
        <v>3454.96</v>
      </c>
    </row>
    <row r="1182" spans="1:5">
      <c r="A1182" s="272" t="s">
        <v>22620</v>
      </c>
      <c r="B1182" s="538">
        <v>102618</v>
      </c>
      <c r="C1182" s="266" t="s">
        <v>10804</v>
      </c>
      <c r="D1182" s="273" t="s">
        <v>14</v>
      </c>
      <c r="E1182" s="274">
        <v>4148.91</v>
      </c>
    </row>
    <row r="1183" spans="1:5">
      <c r="A1183" s="272" t="s">
        <v>22620</v>
      </c>
      <c r="B1183" s="538">
        <v>102612</v>
      </c>
      <c r="C1183" s="266" t="s">
        <v>10798</v>
      </c>
      <c r="D1183" s="273" t="s">
        <v>14</v>
      </c>
      <c r="E1183" s="274">
        <v>670.53</v>
      </c>
    </row>
    <row r="1184" spans="1:5">
      <c r="A1184" s="272" t="s">
        <v>22620</v>
      </c>
      <c r="B1184" s="538">
        <v>102603</v>
      </c>
      <c r="C1184" s="266" t="s">
        <v>10789</v>
      </c>
      <c r="D1184" s="273" t="s">
        <v>14</v>
      </c>
      <c r="E1184" s="274">
        <v>14.06</v>
      </c>
    </row>
    <row r="1185" spans="1:5">
      <c r="A1185" s="272" t="s">
        <v>22620</v>
      </c>
      <c r="B1185" s="538">
        <v>102587</v>
      </c>
      <c r="C1185" s="266" t="s">
        <v>10773</v>
      </c>
      <c r="D1185" s="273" t="s">
        <v>14</v>
      </c>
      <c r="E1185" s="274">
        <v>4.82</v>
      </c>
    </row>
    <row r="1186" spans="1:5">
      <c r="A1186" s="272" t="s">
        <v>22620</v>
      </c>
      <c r="B1186" s="538">
        <v>102589</v>
      </c>
      <c r="C1186" s="266" t="s">
        <v>10775</v>
      </c>
      <c r="D1186" s="273" t="s">
        <v>14</v>
      </c>
      <c r="E1186" s="274">
        <v>5.36</v>
      </c>
    </row>
    <row r="1187" spans="1:5">
      <c r="A1187" s="272" t="s">
        <v>22620</v>
      </c>
      <c r="B1187" s="538">
        <v>102591</v>
      </c>
      <c r="C1187" s="266" t="s">
        <v>10777</v>
      </c>
      <c r="D1187" s="273" t="s">
        <v>14</v>
      </c>
      <c r="E1187" s="274">
        <v>5.91</v>
      </c>
    </row>
    <row r="1188" spans="1:5">
      <c r="A1188" s="272" t="s">
        <v>22620</v>
      </c>
      <c r="B1188" s="538">
        <v>102593</v>
      </c>
      <c r="C1188" s="266" t="s">
        <v>10779</v>
      </c>
      <c r="D1188" s="273" t="s">
        <v>14</v>
      </c>
      <c r="E1188" s="274">
        <v>6.67</v>
      </c>
    </row>
    <row r="1189" spans="1:5">
      <c r="A1189" s="272" t="s">
        <v>22620</v>
      </c>
      <c r="B1189" s="538">
        <v>102595</v>
      </c>
      <c r="C1189" s="266" t="s">
        <v>10781</v>
      </c>
      <c r="D1189" s="273" t="s">
        <v>14</v>
      </c>
      <c r="E1189" s="274">
        <v>7.53</v>
      </c>
    </row>
    <row r="1190" spans="1:5">
      <c r="A1190" s="272" t="s">
        <v>22620</v>
      </c>
      <c r="B1190" s="538">
        <v>102597</v>
      </c>
      <c r="C1190" s="266" t="s">
        <v>10783</v>
      </c>
      <c r="D1190" s="273" t="s">
        <v>14</v>
      </c>
      <c r="E1190" s="274">
        <v>8.6300000000000008</v>
      </c>
    </row>
    <row r="1191" spans="1:5">
      <c r="A1191" s="272" t="s">
        <v>22620</v>
      </c>
      <c r="B1191" s="538">
        <v>102599</v>
      </c>
      <c r="C1191" s="266" t="s">
        <v>10785</v>
      </c>
      <c r="D1191" s="273" t="s">
        <v>14</v>
      </c>
      <c r="E1191" s="274">
        <v>9.7100000000000009</v>
      </c>
    </row>
    <row r="1192" spans="1:5">
      <c r="A1192" s="272" t="s">
        <v>22620</v>
      </c>
      <c r="B1192" s="538">
        <v>102601</v>
      </c>
      <c r="C1192" s="266" t="s">
        <v>10787</v>
      </c>
      <c r="D1192" s="273" t="s">
        <v>14</v>
      </c>
      <c r="E1192" s="274">
        <v>11.34</v>
      </c>
    </row>
    <row r="1193" spans="1:5">
      <c r="A1193" s="272" t="s">
        <v>22620</v>
      </c>
      <c r="B1193" s="538">
        <v>102604</v>
      </c>
      <c r="C1193" s="266" t="s">
        <v>10790</v>
      </c>
      <c r="D1193" s="273" t="s">
        <v>14</v>
      </c>
      <c r="E1193" s="274">
        <v>16.22</v>
      </c>
    </row>
    <row r="1194" spans="1:5">
      <c r="A1194" s="272" t="s">
        <v>22620</v>
      </c>
      <c r="B1194" s="538">
        <v>102588</v>
      </c>
      <c r="C1194" s="266" t="s">
        <v>10774</v>
      </c>
      <c r="D1194" s="273" t="s">
        <v>14</v>
      </c>
      <c r="E1194" s="274">
        <v>6.98</v>
      </c>
    </row>
    <row r="1195" spans="1:5">
      <c r="A1195" s="272" t="s">
        <v>22620</v>
      </c>
      <c r="B1195" s="538">
        <v>102590</v>
      </c>
      <c r="C1195" s="266" t="s">
        <v>10776</v>
      </c>
      <c r="D1195" s="273" t="s">
        <v>14</v>
      </c>
      <c r="E1195" s="274">
        <v>7.52</v>
      </c>
    </row>
    <row r="1196" spans="1:5">
      <c r="A1196" s="272" t="s">
        <v>22620</v>
      </c>
      <c r="B1196" s="538">
        <v>102592</v>
      </c>
      <c r="C1196" s="266" t="s">
        <v>10778</v>
      </c>
      <c r="D1196" s="273" t="s">
        <v>14</v>
      </c>
      <c r="E1196" s="274">
        <v>8.06</v>
      </c>
    </row>
    <row r="1197" spans="1:5">
      <c r="A1197" s="272" t="s">
        <v>22620</v>
      </c>
      <c r="B1197" s="538">
        <v>102594</v>
      </c>
      <c r="C1197" s="266" t="s">
        <v>10780</v>
      </c>
      <c r="D1197" s="273" t="s">
        <v>14</v>
      </c>
      <c r="E1197" s="274">
        <v>8.83</v>
      </c>
    </row>
    <row r="1198" spans="1:5">
      <c r="A1198" s="272" t="s">
        <v>22620</v>
      </c>
      <c r="B1198" s="538">
        <v>102596</v>
      </c>
      <c r="C1198" s="266" t="s">
        <v>10782</v>
      </c>
      <c r="D1198" s="273" t="s">
        <v>14</v>
      </c>
      <c r="E1198" s="274">
        <v>9.6999999999999993</v>
      </c>
    </row>
    <row r="1199" spans="1:5">
      <c r="A1199" s="272" t="s">
        <v>22620</v>
      </c>
      <c r="B1199" s="538">
        <v>102598</v>
      </c>
      <c r="C1199" s="266" t="s">
        <v>10784</v>
      </c>
      <c r="D1199" s="273" t="s">
        <v>14</v>
      </c>
      <c r="E1199" s="274">
        <v>10.78</v>
      </c>
    </row>
    <row r="1200" spans="1:5">
      <c r="A1200" s="272" t="s">
        <v>22620</v>
      </c>
      <c r="B1200" s="538">
        <v>102600</v>
      </c>
      <c r="C1200" s="266" t="s">
        <v>10786</v>
      </c>
      <c r="D1200" s="273" t="s">
        <v>14</v>
      </c>
      <c r="E1200" s="274">
        <v>11.87</v>
      </c>
    </row>
    <row r="1201" spans="1:5">
      <c r="A1201" s="272" t="s">
        <v>22620</v>
      </c>
      <c r="B1201" s="538">
        <v>102602</v>
      </c>
      <c r="C1201" s="266" t="s">
        <v>10788</v>
      </c>
      <c r="D1201" s="273" t="s">
        <v>14</v>
      </c>
      <c r="E1201" s="274">
        <v>13.5</v>
      </c>
    </row>
    <row r="1202" spans="1:5">
      <c r="A1202" s="272" t="s">
        <v>22621</v>
      </c>
      <c r="B1202" s="538">
        <v>103005</v>
      </c>
      <c r="C1202" s="266" t="s">
        <v>30155</v>
      </c>
      <c r="D1202" s="273" t="s">
        <v>14</v>
      </c>
      <c r="E1202" s="274">
        <v>637.65</v>
      </c>
    </row>
    <row r="1203" spans="1:5">
      <c r="A1203" s="272" t="s">
        <v>22621</v>
      </c>
      <c r="B1203" s="538">
        <v>103006</v>
      </c>
      <c r="C1203" s="266" t="s">
        <v>30156</v>
      </c>
      <c r="D1203" s="273" t="s">
        <v>14</v>
      </c>
      <c r="E1203" s="274">
        <v>808.94</v>
      </c>
    </row>
    <row r="1204" spans="1:5">
      <c r="A1204" s="272" t="s">
        <v>22621</v>
      </c>
      <c r="B1204" s="538">
        <v>103007</v>
      </c>
      <c r="C1204" s="266" t="s">
        <v>30157</v>
      </c>
      <c r="D1204" s="273" t="s">
        <v>14</v>
      </c>
      <c r="E1204" s="274">
        <v>1068.25</v>
      </c>
    </row>
    <row r="1205" spans="1:5">
      <c r="A1205" s="272" t="s">
        <v>22621</v>
      </c>
      <c r="B1205" s="538">
        <v>103004</v>
      </c>
      <c r="C1205" s="266" t="s">
        <v>30158</v>
      </c>
      <c r="D1205" s="273" t="s">
        <v>13</v>
      </c>
      <c r="E1205" s="274">
        <v>0</v>
      </c>
    </row>
    <row r="1206" spans="1:5">
      <c r="A1206" s="272" t="s">
        <v>22621</v>
      </c>
      <c r="B1206" s="538">
        <v>102989</v>
      </c>
      <c r="C1206" s="266" t="s">
        <v>30159</v>
      </c>
      <c r="D1206" s="273" t="s">
        <v>13</v>
      </c>
      <c r="E1206" s="274">
        <v>46.45</v>
      </c>
    </row>
    <row r="1207" spans="1:5">
      <c r="A1207" s="272" t="s">
        <v>22621</v>
      </c>
      <c r="B1207" s="538">
        <v>102990</v>
      </c>
      <c r="C1207" s="266" t="s">
        <v>30160</v>
      </c>
      <c r="D1207" s="273" t="s">
        <v>13</v>
      </c>
      <c r="E1207" s="274">
        <v>58.37</v>
      </c>
    </row>
    <row r="1208" spans="1:5">
      <c r="A1208" s="272" t="s">
        <v>22621</v>
      </c>
      <c r="B1208" s="538">
        <v>102991</v>
      </c>
      <c r="C1208" s="266" t="s">
        <v>30161</v>
      </c>
      <c r="D1208" s="273" t="s">
        <v>13</v>
      </c>
      <c r="E1208" s="274">
        <v>76.8</v>
      </c>
    </row>
    <row r="1209" spans="1:5">
      <c r="A1209" s="272" t="s">
        <v>22621</v>
      </c>
      <c r="B1209" s="538">
        <v>102992</v>
      </c>
      <c r="C1209" s="266" t="s">
        <v>30162</v>
      </c>
      <c r="D1209" s="273" t="s">
        <v>13</v>
      </c>
      <c r="E1209" s="274">
        <v>113.07</v>
      </c>
    </row>
    <row r="1210" spans="1:5">
      <c r="A1210" s="272" t="s">
        <v>22621</v>
      </c>
      <c r="B1210" s="538">
        <v>102993</v>
      </c>
      <c r="C1210" s="266" t="s">
        <v>30163</v>
      </c>
      <c r="D1210" s="273" t="s">
        <v>13</v>
      </c>
      <c r="E1210" s="274">
        <v>147.05000000000001</v>
      </c>
    </row>
    <row r="1211" spans="1:5">
      <c r="A1211" s="272" t="s">
        <v>22621</v>
      </c>
      <c r="B1211" s="538">
        <v>102994</v>
      </c>
      <c r="C1211" s="266" t="s">
        <v>30164</v>
      </c>
      <c r="D1211" s="273" t="s">
        <v>13</v>
      </c>
      <c r="E1211" s="274">
        <v>274.66000000000003</v>
      </c>
    </row>
    <row r="1212" spans="1:5">
      <c r="A1212" s="272" t="s">
        <v>22621</v>
      </c>
      <c r="B1212" s="538">
        <v>106017</v>
      </c>
      <c r="C1212" s="266" t="s">
        <v>30165</v>
      </c>
      <c r="D1212" s="273" t="s">
        <v>14</v>
      </c>
      <c r="E1212" s="274">
        <v>0</v>
      </c>
    </row>
    <row r="1213" spans="1:5">
      <c r="A1213" s="272" t="s">
        <v>22621</v>
      </c>
      <c r="B1213" s="538">
        <v>105944</v>
      </c>
      <c r="C1213" s="266" t="s">
        <v>30166</v>
      </c>
      <c r="D1213" s="273" t="s">
        <v>18</v>
      </c>
      <c r="E1213" s="274">
        <v>811.68</v>
      </c>
    </row>
    <row r="1214" spans="1:5">
      <c r="A1214" s="272" t="s">
        <v>22621</v>
      </c>
      <c r="B1214" s="538">
        <v>106004</v>
      </c>
      <c r="C1214" s="266" t="s">
        <v>30167</v>
      </c>
      <c r="D1214" s="273" t="s">
        <v>13</v>
      </c>
      <c r="E1214" s="274">
        <v>185.58</v>
      </c>
    </row>
    <row r="1215" spans="1:5">
      <c r="A1215" s="272" t="s">
        <v>22621</v>
      </c>
      <c r="B1215" s="538">
        <v>106005</v>
      </c>
      <c r="C1215" s="266" t="s">
        <v>30168</v>
      </c>
      <c r="D1215" s="273" t="s">
        <v>13</v>
      </c>
      <c r="E1215" s="274">
        <v>219.54</v>
      </c>
    </row>
    <row r="1216" spans="1:5">
      <c r="A1216" s="272" t="s">
        <v>22621</v>
      </c>
      <c r="B1216" s="538">
        <v>106006</v>
      </c>
      <c r="C1216" s="266" t="s">
        <v>30169</v>
      </c>
      <c r="D1216" s="273" t="s">
        <v>13</v>
      </c>
      <c r="E1216" s="274">
        <v>261.27999999999997</v>
      </c>
    </row>
    <row r="1217" spans="1:5">
      <c r="A1217" s="272" t="s">
        <v>22621</v>
      </c>
      <c r="B1217" s="538">
        <v>106007</v>
      </c>
      <c r="C1217" s="266" t="s">
        <v>30170</v>
      </c>
      <c r="D1217" s="273" t="s">
        <v>13</v>
      </c>
      <c r="E1217" s="274">
        <v>297.83</v>
      </c>
    </row>
    <row r="1218" spans="1:5">
      <c r="A1218" s="272" t="s">
        <v>22621</v>
      </c>
      <c r="B1218" s="538">
        <v>106008</v>
      </c>
      <c r="C1218" s="266" t="s">
        <v>30171</v>
      </c>
      <c r="D1218" s="273" t="s">
        <v>13</v>
      </c>
      <c r="E1218" s="274">
        <v>334.4</v>
      </c>
    </row>
    <row r="1219" spans="1:5">
      <c r="A1219" s="272" t="s">
        <v>22621</v>
      </c>
      <c r="B1219" s="538">
        <v>106009</v>
      </c>
      <c r="C1219" s="266" t="s">
        <v>30172</v>
      </c>
      <c r="D1219" s="273" t="s">
        <v>13</v>
      </c>
      <c r="E1219" s="274">
        <v>412.68</v>
      </c>
    </row>
    <row r="1220" spans="1:5">
      <c r="A1220" s="272" t="s">
        <v>22621</v>
      </c>
      <c r="B1220" s="538">
        <v>106010</v>
      </c>
      <c r="C1220" s="266" t="s">
        <v>30173</v>
      </c>
      <c r="D1220" s="273" t="s">
        <v>13</v>
      </c>
      <c r="E1220" s="274">
        <v>483.22</v>
      </c>
    </row>
    <row r="1221" spans="1:5">
      <c r="A1221" s="272" t="s">
        <v>22621</v>
      </c>
      <c r="B1221" s="538">
        <v>106011</v>
      </c>
      <c r="C1221" s="266" t="s">
        <v>30174</v>
      </c>
      <c r="D1221" s="273" t="s">
        <v>13</v>
      </c>
      <c r="E1221" s="274">
        <v>837.26</v>
      </c>
    </row>
    <row r="1222" spans="1:5">
      <c r="A1222" s="272" t="s">
        <v>22621</v>
      </c>
      <c r="B1222" s="538">
        <v>106013</v>
      </c>
      <c r="C1222" s="266" t="s">
        <v>30175</v>
      </c>
      <c r="D1222" s="273" t="s">
        <v>13</v>
      </c>
      <c r="E1222" s="274">
        <v>1048.18</v>
      </c>
    </row>
    <row r="1223" spans="1:5">
      <c r="A1223" s="272" t="s">
        <v>22621</v>
      </c>
      <c r="B1223" s="538">
        <v>106012</v>
      </c>
      <c r="C1223" s="266" t="s">
        <v>30176</v>
      </c>
      <c r="D1223" s="273" t="s">
        <v>13</v>
      </c>
      <c r="E1223" s="274">
        <v>921.01</v>
      </c>
    </row>
    <row r="1224" spans="1:5">
      <c r="A1224" s="272" t="s">
        <v>22621</v>
      </c>
      <c r="B1224" s="538">
        <v>106014</v>
      </c>
      <c r="C1224" s="266" t="s">
        <v>30177</v>
      </c>
      <c r="D1224" s="273" t="s">
        <v>13</v>
      </c>
      <c r="E1224" s="274">
        <v>1168.44</v>
      </c>
    </row>
    <row r="1225" spans="1:5">
      <c r="A1225" s="272" t="s">
        <v>22621</v>
      </c>
      <c r="B1225" s="538">
        <v>106015</v>
      </c>
      <c r="C1225" s="266" t="s">
        <v>30178</v>
      </c>
      <c r="D1225" s="273" t="s">
        <v>13</v>
      </c>
      <c r="E1225" s="274">
        <v>1403.84</v>
      </c>
    </row>
    <row r="1226" spans="1:5">
      <c r="A1226" s="272" t="s">
        <v>22621</v>
      </c>
      <c r="B1226" s="538">
        <v>106016</v>
      </c>
      <c r="C1226" s="266" t="s">
        <v>30179</v>
      </c>
      <c r="D1226" s="273" t="s">
        <v>13</v>
      </c>
      <c r="E1226" s="274">
        <v>1652.69</v>
      </c>
    </row>
    <row r="1227" spans="1:5">
      <c r="A1227" s="272" t="s">
        <v>22621</v>
      </c>
      <c r="B1227" s="538">
        <v>106003</v>
      </c>
      <c r="C1227" s="266" t="s">
        <v>30180</v>
      </c>
      <c r="D1227" s="273" t="s">
        <v>13</v>
      </c>
      <c r="E1227" s="274">
        <v>173.85</v>
      </c>
    </row>
    <row r="1228" spans="1:5">
      <c r="A1228" s="272" t="s">
        <v>22621</v>
      </c>
      <c r="B1228" s="538">
        <v>105997</v>
      </c>
      <c r="C1228" s="266" t="s">
        <v>30181</v>
      </c>
      <c r="D1228" s="273" t="s">
        <v>13</v>
      </c>
      <c r="E1228" s="274">
        <v>95.17</v>
      </c>
    </row>
    <row r="1229" spans="1:5">
      <c r="A1229" s="272" t="s">
        <v>22621</v>
      </c>
      <c r="B1229" s="538">
        <v>105998</v>
      </c>
      <c r="C1229" s="266" t="s">
        <v>30182</v>
      </c>
      <c r="D1229" s="273" t="s">
        <v>13</v>
      </c>
      <c r="E1229" s="274">
        <v>105.44</v>
      </c>
    </row>
    <row r="1230" spans="1:5">
      <c r="A1230" s="272" t="s">
        <v>22621</v>
      </c>
      <c r="B1230" s="538">
        <v>105999</v>
      </c>
      <c r="C1230" s="266" t="s">
        <v>30183</v>
      </c>
      <c r="D1230" s="273" t="s">
        <v>13</v>
      </c>
      <c r="E1230" s="274">
        <v>119.97</v>
      </c>
    </row>
    <row r="1231" spans="1:5">
      <c r="A1231" s="272" t="s">
        <v>22621</v>
      </c>
      <c r="B1231" s="538">
        <v>106000</v>
      </c>
      <c r="C1231" s="266" t="s">
        <v>30184</v>
      </c>
      <c r="D1231" s="273" t="s">
        <v>13</v>
      </c>
      <c r="E1231" s="274">
        <v>134.5</v>
      </c>
    </row>
    <row r="1232" spans="1:5">
      <c r="A1232" s="272" t="s">
        <v>22621</v>
      </c>
      <c r="B1232" s="538">
        <v>106001</v>
      </c>
      <c r="C1232" s="266" t="s">
        <v>30185</v>
      </c>
      <c r="D1232" s="273" t="s">
        <v>13</v>
      </c>
      <c r="E1232" s="274">
        <v>144.79</v>
      </c>
    </row>
    <row r="1233" spans="1:5">
      <c r="A1233" s="272" t="s">
        <v>22621</v>
      </c>
      <c r="B1233" s="538">
        <v>106002</v>
      </c>
      <c r="C1233" s="266" t="s">
        <v>30186</v>
      </c>
      <c r="D1233" s="273" t="s">
        <v>13</v>
      </c>
      <c r="E1233" s="274">
        <v>159.32</v>
      </c>
    </row>
    <row r="1234" spans="1:5">
      <c r="A1234" s="272" t="s">
        <v>22621</v>
      </c>
      <c r="B1234" s="538">
        <v>105992</v>
      </c>
      <c r="C1234" s="266" t="s">
        <v>30187</v>
      </c>
      <c r="D1234" s="273" t="s">
        <v>13</v>
      </c>
      <c r="E1234" s="274">
        <v>105.03</v>
      </c>
    </row>
    <row r="1235" spans="1:5">
      <c r="A1235" s="272" t="s">
        <v>22621</v>
      </c>
      <c r="B1235" s="538">
        <v>105993</v>
      </c>
      <c r="C1235" s="266" t="s">
        <v>30188</v>
      </c>
      <c r="D1235" s="273" t="s">
        <v>13</v>
      </c>
      <c r="E1235" s="274">
        <v>126.02</v>
      </c>
    </row>
    <row r="1236" spans="1:5">
      <c r="A1236" s="272" t="s">
        <v>22621</v>
      </c>
      <c r="B1236" s="538">
        <v>105994</v>
      </c>
      <c r="C1236" s="266" t="s">
        <v>30189</v>
      </c>
      <c r="D1236" s="273" t="s">
        <v>13</v>
      </c>
      <c r="E1236" s="274">
        <v>154.46</v>
      </c>
    </row>
    <row r="1237" spans="1:5">
      <c r="A1237" s="272" t="s">
        <v>22621</v>
      </c>
      <c r="B1237" s="538">
        <v>105995</v>
      </c>
      <c r="C1237" s="266" t="s">
        <v>30190</v>
      </c>
      <c r="D1237" s="273" t="s">
        <v>13</v>
      </c>
      <c r="E1237" s="274">
        <v>182.96</v>
      </c>
    </row>
    <row r="1238" spans="1:5">
      <c r="A1238" s="272" t="s">
        <v>22621</v>
      </c>
      <c r="B1238" s="538">
        <v>105996</v>
      </c>
      <c r="C1238" s="266" t="s">
        <v>30191</v>
      </c>
      <c r="D1238" s="273" t="s">
        <v>13</v>
      </c>
      <c r="E1238" s="274">
        <v>197.83</v>
      </c>
    </row>
    <row r="1239" spans="1:5">
      <c r="A1239" s="272" t="s">
        <v>22621</v>
      </c>
      <c r="B1239" s="538">
        <v>105988</v>
      </c>
      <c r="C1239" s="266" t="s">
        <v>30192</v>
      </c>
      <c r="D1239" s="273" t="s">
        <v>13</v>
      </c>
      <c r="E1239" s="274">
        <v>69.17</v>
      </c>
    </row>
    <row r="1240" spans="1:5">
      <c r="A1240" s="272" t="s">
        <v>22621</v>
      </c>
      <c r="B1240" s="538">
        <v>105989</v>
      </c>
      <c r="C1240" s="266" t="s">
        <v>30193</v>
      </c>
      <c r="D1240" s="273" t="s">
        <v>13</v>
      </c>
      <c r="E1240" s="274">
        <v>76.59</v>
      </c>
    </row>
    <row r="1241" spans="1:5">
      <c r="A1241" s="272" t="s">
        <v>22621</v>
      </c>
      <c r="B1241" s="538">
        <v>105990</v>
      </c>
      <c r="C1241" s="266" t="s">
        <v>30194</v>
      </c>
      <c r="D1241" s="273" t="s">
        <v>13</v>
      </c>
      <c r="E1241" s="274">
        <v>87.09</v>
      </c>
    </row>
    <row r="1242" spans="1:5">
      <c r="A1242" s="272" t="s">
        <v>22621</v>
      </c>
      <c r="B1242" s="538">
        <v>105991</v>
      </c>
      <c r="C1242" s="266" t="s">
        <v>30195</v>
      </c>
      <c r="D1242" s="273" t="s">
        <v>13</v>
      </c>
      <c r="E1242" s="274">
        <v>97.59</v>
      </c>
    </row>
    <row r="1243" spans="1:5">
      <c r="A1243" s="272" t="s">
        <v>22621</v>
      </c>
      <c r="B1243" s="538">
        <v>105987</v>
      </c>
      <c r="C1243" s="266" t="s">
        <v>30196</v>
      </c>
      <c r="D1243" s="273" t="s">
        <v>13</v>
      </c>
      <c r="E1243" s="274">
        <v>119.88</v>
      </c>
    </row>
    <row r="1244" spans="1:5">
      <c r="A1244" s="272" t="s">
        <v>22621</v>
      </c>
      <c r="B1244" s="538">
        <v>105986</v>
      </c>
      <c r="C1244" s="266" t="s">
        <v>30197</v>
      </c>
      <c r="D1244" s="273" t="s">
        <v>13</v>
      </c>
      <c r="E1244" s="274">
        <v>149.6</v>
      </c>
    </row>
    <row r="1245" spans="1:5">
      <c r="A1245" s="272" t="s">
        <v>22621</v>
      </c>
      <c r="B1245" s="538">
        <v>106019</v>
      </c>
      <c r="C1245" s="266" t="s">
        <v>30198</v>
      </c>
      <c r="D1245" s="273" t="s">
        <v>14</v>
      </c>
      <c r="E1245" s="274">
        <v>0</v>
      </c>
    </row>
    <row r="1246" spans="1:5">
      <c r="A1246" s="272" t="s">
        <v>22621</v>
      </c>
      <c r="B1246" s="538">
        <v>103001</v>
      </c>
      <c r="C1246" s="266" t="s">
        <v>30199</v>
      </c>
      <c r="D1246" s="273" t="s">
        <v>14</v>
      </c>
      <c r="E1246" s="274">
        <v>200.51</v>
      </c>
    </row>
    <row r="1247" spans="1:5">
      <c r="A1247" s="272" t="s">
        <v>22621</v>
      </c>
      <c r="B1247" s="538">
        <v>103002</v>
      </c>
      <c r="C1247" s="266" t="s">
        <v>30200</v>
      </c>
      <c r="D1247" s="273" t="s">
        <v>14</v>
      </c>
      <c r="E1247" s="274">
        <v>250.44</v>
      </c>
    </row>
    <row r="1248" spans="1:5">
      <c r="A1248" s="272" t="s">
        <v>22621</v>
      </c>
      <c r="B1248" s="538">
        <v>103003</v>
      </c>
      <c r="C1248" s="266" t="s">
        <v>30201</v>
      </c>
      <c r="D1248" s="273" t="s">
        <v>14</v>
      </c>
      <c r="E1248" s="274">
        <v>350.28</v>
      </c>
    </row>
    <row r="1249" spans="1:5">
      <c r="A1249" s="272" t="s">
        <v>22621</v>
      </c>
      <c r="B1249" s="538">
        <v>106018</v>
      </c>
      <c r="C1249" s="266" t="s">
        <v>30202</v>
      </c>
      <c r="D1249" s="273" t="s">
        <v>14</v>
      </c>
      <c r="E1249" s="274">
        <v>0</v>
      </c>
    </row>
    <row r="1250" spans="1:5">
      <c r="A1250" s="272" t="s">
        <v>22621</v>
      </c>
      <c r="B1250" s="538">
        <v>105945</v>
      </c>
      <c r="C1250" s="266" t="s">
        <v>30203</v>
      </c>
      <c r="D1250" s="273" t="s">
        <v>16</v>
      </c>
      <c r="E1250" s="274">
        <v>9.34</v>
      </c>
    </row>
    <row r="1251" spans="1:5">
      <c r="A1251" s="272" t="s">
        <v>22622</v>
      </c>
      <c r="B1251" s="538">
        <v>98522</v>
      </c>
      <c r="C1251" s="266" t="s">
        <v>31336</v>
      </c>
      <c r="D1251" s="273" t="s">
        <v>13</v>
      </c>
      <c r="E1251" s="274">
        <v>176.11</v>
      </c>
    </row>
    <row r="1252" spans="1:5">
      <c r="A1252" s="272" t="s">
        <v>22622</v>
      </c>
      <c r="B1252" s="538">
        <v>98523</v>
      </c>
      <c r="C1252" s="266" t="s">
        <v>31337</v>
      </c>
      <c r="D1252" s="273" t="s">
        <v>13</v>
      </c>
      <c r="E1252" s="274">
        <v>0</v>
      </c>
    </row>
    <row r="1253" spans="1:5">
      <c r="A1253" s="272" t="s">
        <v>22622</v>
      </c>
      <c r="B1253" s="538">
        <v>102364</v>
      </c>
      <c r="C1253" s="266" t="s">
        <v>31338</v>
      </c>
      <c r="D1253" s="273" t="s">
        <v>16</v>
      </c>
      <c r="E1253" s="274">
        <v>188.44</v>
      </c>
    </row>
    <row r="1254" spans="1:5">
      <c r="A1254" s="272" t="s">
        <v>22622</v>
      </c>
      <c r="B1254" s="538">
        <v>102363</v>
      </c>
      <c r="C1254" s="266" t="s">
        <v>31339</v>
      </c>
      <c r="D1254" s="273" t="s">
        <v>16</v>
      </c>
      <c r="E1254" s="274">
        <v>165.95</v>
      </c>
    </row>
    <row r="1255" spans="1:5">
      <c r="A1255" s="272" t="s">
        <v>22622</v>
      </c>
      <c r="B1255" s="538">
        <v>102362</v>
      </c>
      <c r="C1255" s="266" t="s">
        <v>31340</v>
      </c>
      <c r="D1255" s="273" t="s">
        <v>16</v>
      </c>
      <c r="E1255" s="274">
        <v>153.21</v>
      </c>
    </row>
    <row r="1256" spans="1:5">
      <c r="A1256" s="272" t="s">
        <v>22622</v>
      </c>
      <c r="B1256" s="538">
        <v>101196</v>
      </c>
      <c r="C1256" s="266" t="s">
        <v>31341</v>
      </c>
      <c r="D1256" s="273" t="s">
        <v>13</v>
      </c>
      <c r="E1256" s="274">
        <v>0</v>
      </c>
    </row>
    <row r="1257" spans="1:5">
      <c r="A1257" s="272" t="s">
        <v>22622</v>
      </c>
      <c r="B1257" s="538">
        <v>101195</v>
      </c>
      <c r="C1257" s="266" t="s">
        <v>31342</v>
      </c>
      <c r="D1257" s="273" t="s">
        <v>13</v>
      </c>
      <c r="E1257" s="274">
        <v>0</v>
      </c>
    </row>
    <row r="1258" spans="1:5">
      <c r="A1258" s="272" t="s">
        <v>22622</v>
      </c>
      <c r="B1258" s="538">
        <v>101193</v>
      </c>
      <c r="C1258" s="266" t="s">
        <v>31343</v>
      </c>
      <c r="D1258" s="273" t="s">
        <v>13</v>
      </c>
      <c r="E1258" s="274">
        <v>54.53</v>
      </c>
    </row>
    <row r="1259" spans="1:5">
      <c r="A1259" s="272" t="s">
        <v>22622</v>
      </c>
      <c r="B1259" s="538">
        <v>106459</v>
      </c>
      <c r="C1259" s="266" t="s">
        <v>31344</v>
      </c>
      <c r="D1259" s="273" t="s">
        <v>13</v>
      </c>
      <c r="E1259" s="274">
        <v>54.68</v>
      </c>
    </row>
    <row r="1260" spans="1:5">
      <c r="A1260" s="272" t="s">
        <v>22622</v>
      </c>
      <c r="B1260" s="538">
        <v>101194</v>
      </c>
      <c r="C1260" s="266" t="s">
        <v>31345</v>
      </c>
      <c r="D1260" s="273" t="s">
        <v>13</v>
      </c>
      <c r="E1260" s="274">
        <v>54.86</v>
      </c>
    </row>
    <row r="1261" spans="1:5">
      <c r="A1261" s="272" t="s">
        <v>22622</v>
      </c>
      <c r="B1261" s="538">
        <v>101190</v>
      </c>
      <c r="C1261" s="266" t="s">
        <v>31346</v>
      </c>
      <c r="D1261" s="273" t="s">
        <v>13</v>
      </c>
      <c r="E1261" s="274">
        <v>59.54</v>
      </c>
    </row>
    <row r="1262" spans="1:5">
      <c r="A1262" s="272" t="s">
        <v>22622</v>
      </c>
      <c r="B1262" s="538">
        <v>106458</v>
      </c>
      <c r="C1262" s="266" t="s">
        <v>31347</v>
      </c>
      <c r="D1262" s="273" t="s">
        <v>13</v>
      </c>
      <c r="E1262" s="274">
        <v>59.69</v>
      </c>
    </row>
    <row r="1263" spans="1:5">
      <c r="A1263" s="272" t="s">
        <v>22622</v>
      </c>
      <c r="B1263" s="538">
        <v>101191</v>
      </c>
      <c r="C1263" s="266" t="s">
        <v>31348</v>
      </c>
      <c r="D1263" s="273" t="s">
        <v>13</v>
      </c>
      <c r="E1263" s="274">
        <v>59.87</v>
      </c>
    </row>
    <row r="1264" spans="1:5">
      <c r="A1264" s="272" t="s">
        <v>22622</v>
      </c>
      <c r="B1264" s="538">
        <v>101198</v>
      </c>
      <c r="C1264" s="266" t="s">
        <v>31349</v>
      </c>
      <c r="D1264" s="273" t="s">
        <v>13</v>
      </c>
      <c r="E1264" s="274">
        <v>86.97</v>
      </c>
    </row>
    <row r="1265" spans="1:5">
      <c r="A1265" s="272" t="s">
        <v>22622</v>
      </c>
      <c r="B1265" s="538">
        <v>106460</v>
      </c>
      <c r="C1265" s="266" t="s">
        <v>31350</v>
      </c>
      <c r="D1265" s="273" t="s">
        <v>13</v>
      </c>
      <c r="E1265" s="274">
        <v>87.36</v>
      </c>
    </row>
    <row r="1266" spans="1:5">
      <c r="A1266" s="272" t="s">
        <v>22622</v>
      </c>
      <c r="B1266" s="538">
        <v>101199</v>
      </c>
      <c r="C1266" s="266" t="s">
        <v>31351</v>
      </c>
      <c r="D1266" s="273" t="s">
        <v>13</v>
      </c>
      <c r="E1266" s="274">
        <v>87.79</v>
      </c>
    </row>
    <row r="1267" spans="1:5">
      <c r="A1267" s="272" t="s">
        <v>22622</v>
      </c>
      <c r="B1267" s="538">
        <v>101203</v>
      </c>
      <c r="C1267" s="266" t="s">
        <v>31352</v>
      </c>
      <c r="D1267" s="273" t="s">
        <v>13</v>
      </c>
      <c r="E1267" s="274">
        <v>39.630000000000003</v>
      </c>
    </row>
    <row r="1268" spans="1:5">
      <c r="A1268" s="272" t="s">
        <v>22622</v>
      </c>
      <c r="B1268" s="538">
        <v>101204</v>
      </c>
      <c r="C1268" s="266" t="s">
        <v>31353</v>
      </c>
      <c r="D1268" s="273" t="s">
        <v>13</v>
      </c>
      <c r="E1268" s="274">
        <v>39.96</v>
      </c>
    </row>
    <row r="1269" spans="1:5">
      <c r="A1269" s="272" t="s">
        <v>22622</v>
      </c>
      <c r="B1269" s="538">
        <v>106257</v>
      </c>
      <c r="C1269" s="266" t="s">
        <v>31354</v>
      </c>
      <c r="D1269" s="273" t="s">
        <v>13</v>
      </c>
      <c r="E1269" s="274">
        <v>39.81</v>
      </c>
    </row>
    <row r="1270" spans="1:5">
      <c r="A1270" s="272" t="s">
        <v>22622</v>
      </c>
      <c r="B1270" s="538">
        <v>106461</v>
      </c>
      <c r="C1270" s="266" t="s">
        <v>31355</v>
      </c>
      <c r="D1270" s="273" t="s">
        <v>13</v>
      </c>
      <c r="E1270" s="274">
        <v>59</v>
      </c>
    </row>
    <row r="1271" spans="1:5">
      <c r="A1271" s="272" t="s">
        <v>22622</v>
      </c>
      <c r="B1271" s="538">
        <v>106462</v>
      </c>
      <c r="C1271" s="266" t="s">
        <v>31356</v>
      </c>
      <c r="D1271" s="273" t="s">
        <v>13</v>
      </c>
      <c r="E1271" s="274">
        <v>72.5</v>
      </c>
    </row>
    <row r="1272" spans="1:5">
      <c r="A1272" s="272" t="s">
        <v>22622</v>
      </c>
      <c r="B1272" s="538">
        <v>106479</v>
      </c>
      <c r="C1272" s="266" t="s">
        <v>31357</v>
      </c>
      <c r="D1272" s="273" t="s">
        <v>13</v>
      </c>
      <c r="E1272" s="274">
        <v>65.95</v>
      </c>
    </row>
    <row r="1273" spans="1:5">
      <c r="A1273" s="272" t="s">
        <v>22622</v>
      </c>
      <c r="B1273" s="538">
        <v>106483</v>
      </c>
      <c r="C1273" s="266" t="s">
        <v>31358</v>
      </c>
      <c r="D1273" s="273" t="s">
        <v>14</v>
      </c>
      <c r="E1273" s="274">
        <v>99.69</v>
      </c>
    </row>
    <row r="1274" spans="1:5">
      <c r="A1274" s="272" t="s">
        <v>22622</v>
      </c>
      <c r="B1274" s="538">
        <v>106484</v>
      </c>
      <c r="C1274" s="266" t="s">
        <v>31359</v>
      </c>
      <c r="D1274" s="273" t="s">
        <v>14</v>
      </c>
      <c r="E1274" s="274">
        <v>107.1</v>
      </c>
    </row>
    <row r="1275" spans="1:5">
      <c r="A1275" s="272" t="s">
        <v>22622</v>
      </c>
      <c r="B1275" s="538">
        <v>106480</v>
      </c>
      <c r="C1275" s="266" t="s">
        <v>31360</v>
      </c>
      <c r="D1275" s="273" t="s">
        <v>14</v>
      </c>
      <c r="E1275" s="274">
        <v>96.25</v>
      </c>
    </row>
    <row r="1276" spans="1:5">
      <c r="A1276" s="272" t="s">
        <v>22622</v>
      </c>
      <c r="B1276" s="538">
        <v>106482</v>
      </c>
      <c r="C1276" s="266" t="s">
        <v>31361</v>
      </c>
      <c r="D1276" s="273" t="s">
        <v>14</v>
      </c>
      <c r="E1276" s="274">
        <v>0</v>
      </c>
    </row>
    <row r="1277" spans="1:5">
      <c r="A1277" s="272" t="s">
        <v>22622</v>
      </c>
      <c r="B1277" s="538">
        <v>106481</v>
      </c>
      <c r="C1277" s="266" t="s">
        <v>31362</v>
      </c>
      <c r="D1277" s="273" t="s">
        <v>14</v>
      </c>
      <c r="E1277" s="274">
        <v>108.77</v>
      </c>
    </row>
    <row r="1278" spans="1:5">
      <c r="A1278" s="272" t="s">
        <v>22622</v>
      </c>
      <c r="B1278" s="538">
        <v>106467</v>
      </c>
      <c r="C1278" s="266" t="s">
        <v>31363</v>
      </c>
      <c r="D1278" s="273" t="s">
        <v>16</v>
      </c>
      <c r="E1278" s="274">
        <v>0</v>
      </c>
    </row>
    <row r="1279" spans="1:5">
      <c r="A1279" s="272" t="s">
        <v>22622</v>
      </c>
      <c r="B1279" s="538">
        <v>106465</v>
      </c>
      <c r="C1279" s="266" t="s">
        <v>31364</v>
      </c>
      <c r="D1279" s="273" t="s">
        <v>16</v>
      </c>
      <c r="E1279" s="274">
        <v>0</v>
      </c>
    </row>
    <row r="1280" spans="1:5">
      <c r="A1280" s="272" t="s">
        <v>22622</v>
      </c>
      <c r="B1280" s="538">
        <v>106469</v>
      </c>
      <c r="C1280" s="266" t="s">
        <v>31365</v>
      </c>
      <c r="D1280" s="273" t="s">
        <v>16</v>
      </c>
      <c r="E1280" s="274">
        <v>34.69</v>
      </c>
    </row>
    <row r="1281" spans="1:5">
      <c r="A1281" s="272" t="s">
        <v>22622</v>
      </c>
      <c r="B1281" s="538">
        <v>106468</v>
      </c>
      <c r="C1281" s="266" t="s">
        <v>31366</v>
      </c>
      <c r="D1281" s="273" t="s">
        <v>16</v>
      </c>
      <c r="E1281" s="274">
        <v>21.98</v>
      </c>
    </row>
    <row r="1282" spans="1:5">
      <c r="A1282" s="272" t="s">
        <v>22622</v>
      </c>
      <c r="B1282" s="538">
        <v>106466</v>
      </c>
      <c r="C1282" s="266" t="s">
        <v>31367</v>
      </c>
      <c r="D1282" s="273" t="s">
        <v>16</v>
      </c>
      <c r="E1282" s="274">
        <v>46.17</v>
      </c>
    </row>
    <row r="1283" spans="1:5">
      <c r="A1283" s="272" t="s">
        <v>22622</v>
      </c>
      <c r="B1283" s="538">
        <v>106464</v>
      </c>
      <c r="C1283" s="266" t="s">
        <v>31368</v>
      </c>
      <c r="D1283" s="273" t="s">
        <v>16</v>
      </c>
      <c r="E1283" s="274">
        <v>60.75</v>
      </c>
    </row>
    <row r="1284" spans="1:5">
      <c r="A1284" s="272" t="s">
        <v>22622</v>
      </c>
      <c r="B1284" s="538">
        <v>106476</v>
      </c>
      <c r="C1284" s="266" t="s">
        <v>31369</v>
      </c>
      <c r="D1284" s="273" t="s">
        <v>13</v>
      </c>
      <c r="E1284" s="274">
        <v>61.81</v>
      </c>
    </row>
    <row r="1285" spans="1:5">
      <c r="A1285" s="272" t="s">
        <v>22622</v>
      </c>
      <c r="B1285" s="538">
        <v>106477</v>
      </c>
      <c r="C1285" s="266" t="s">
        <v>31370</v>
      </c>
      <c r="D1285" s="273" t="s">
        <v>13</v>
      </c>
      <c r="E1285" s="274">
        <v>52.15</v>
      </c>
    </row>
    <row r="1286" spans="1:5">
      <c r="A1286" s="272" t="s">
        <v>22622</v>
      </c>
      <c r="B1286" s="538">
        <v>106478</v>
      </c>
      <c r="C1286" s="266" t="s">
        <v>31371</v>
      </c>
      <c r="D1286" s="273" t="s">
        <v>13</v>
      </c>
      <c r="E1286" s="274">
        <v>112.1</v>
      </c>
    </row>
    <row r="1287" spans="1:5">
      <c r="A1287" s="272" t="s">
        <v>22622</v>
      </c>
      <c r="B1287" s="538">
        <v>106471</v>
      </c>
      <c r="C1287" s="266" t="s">
        <v>31372</v>
      </c>
      <c r="D1287" s="273" t="s">
        <v>13</v>
      </c>
      <c r="E1287" s="274">
        <v>142.02000000000001</v>
      </c>
    </row>
    <row r="1288" spans="1:5">
      <c r="A1288" s="272" t="s">
        <v>22622</v>
      </c>
      <c r="B1288" s="538">
        <v>106470</v>
      </c>
      <c r="C1288" s="266" t="s">
        <v>31373</v>
      </c>
      <c r="D1288" s="273" t="s">
        <v>13</v>
      </c>
      <c r="E1288" s="274">
        <v>123.45</v>
      </c>
    </row>
    <row r="1289" spans="1:5">
      <c r="A1289" s="272" t="s">
        <v>22622</v>
      </c>
      <c r="B1289" s="538">
        <v>106472</v>
      </c>
      <c r="C1289" s="266" t="s">
        <v>31374</v>
      </c>
      <c r="D1289" s="273" t="s">
        <v>13</v>
      </c>
      <c r="E1289" s="274">
        <v>175.2</v>
      </c>
    </row>
    <row r="1290" spans="1:5">
      <c r="A1290" s="272" t="s">
        <v>22622</v>
      </c>
      <c r="B1290" s="538">
        <v>106475</v>
      </c>
      <c r="C1290" s="266" t="s">
        <v>31375</v>
      </c>
      <c r="D1290" s="273" t="s">
        <v>13</v>
      </c>
      <c r="E1290" s="274">
        <v>141.59</v>
      </c>
    </row>
    <row r="1291" spans="1:5">
      <c r="A1291" s="272" t="s">
        <v>22622</v>
      </c>
      <c r="B1291" s="538">
        <v>106474</v>
      </c>
      <c r="C1291" s="266" t="s">
        <v>31376</v>
      </c>
      <c r="D1291" s="273" t="s">
        <v>13</v>
      </c>
      <c r="E1291" s="274">
        <v>108.17</v>
      </c>
    </row>
    <row r="1292" spans="1:5">
      <c r="A1292" s="272" t="s">
        <v>22622</v>
      </c>
      <c r="B1292" s="538">
        <v>106473</v>
      </c>
      <c r="C1292" s="266" t="s">
        <v>31377</v>
      </c>
      <c r="D1292" s="273" t="s">
        <v>13</v>
      </c>
      <c r="E1292" s="274">
        <v>89.41</v>
      </c>
    </row>
    <row r="1293" spans="1:5">
      <c r="A1293" s="272" t="s">
        <v>22622</v>
      </c>
      <c r="B1293" s="538">
        <v>101205</v>
      </c>
      <c r="C1293" s="266" t="s">
        <v>31378</v>
      </c>
      <c r="D1293" s="273" t="s">
        <v>13</v>
      </c>
      <c r="E1293" s="274">
        <v>39.81</v>
      </c>
    </row>
    <row r="1294" spans="1:5">
      <c r="A1294" s="272" t="s">
        <v>22622</v>
      </c>
      <c r="B1294" s="538">
        <v>106463</v>
      </c>
      <c r="C1294" s="266" t="s">
        <v>31379</v>
      </c>
      <c r="D1294" s="273" t="s">
        <v>16</v>
      </c>
      <c r="E1294" s="274">
        <v>0</v>
      </c>
    </row>
    <row r="1295" spans="1:5">
      <c r="A1295" s="272" t="s">
        <v>22622</v>
      </c>
      <c r="B1295" s="538">
        <v>106457</v>
      </c>
      <c r="C1295" s="266" t="s">
        <v>31380</v>
      </c>
      <c r="D1295" s="273" t="s">
        <v>13</v>
      </c>
      <c r="E1295" s="274">
        <v>6.74</v>
      </c>
    </row>
    <row r="1296" spans="1:5">
      <c r="A1296" s="272" t="s">
        <v>79</v>
      </c>
      <c r="B1296" s="538">
        <v>87905</v>
      </c>
      <c r="C1296" s="266" t="s">
        <v>30204</v>
      </c>
      <c r="D1296" s="273" t="s">
        <v>16</v>
      </c>
      <c r="E1296" s="274">
        <v>9.48</v>
      </c>
    </row>
    <row r="1297" spans="1:5">
      <c r="A1297" s="272" t="s">
        <v>79</v>
      </c>
      <c r="B1297" s="538">
        <v>87904</v>
      </c>
      <c r="C1297" s="266" t="s">
        <v>30205</v>
      </c>
      <c r="D1297" s="273" t="s">
        <v>16</v>
      </c>
      <c r="E1297" s="274">
        <v>10.14</v>
      </c>
    </row>
    <row r="1298" spans="1:5">
      <c r="A1298" s="272" t="s">
        <v>79</v>
      </c>
      <c r="B1298" s="538">
        <v>87908</v>
      </c>
      <c r="C1298" s="266" t="s">
        <v>30206</v>
      </c>
      <c r="D1298" s="273" t="s">
        <v>16</v>
      </c>
      <c r="E1298" s="274">
        <v>7.02</v>
      </c>
    </row>
    <row r="1299" spans="1:5">
      <c r="A1299" s="272" t="s">
        <v>79</v>
      </c>
      <c r="B1299" s="538">
        <v>87907</v>
      </c>
      <c r="C1299" s="266" t="s">
        <v>30207</v>
      </c>
      <c r="D1299" s="273" t="s">
        <v>16</v>
      </c>
      <c r="E1299" s="274">
        <v>7.68</v>
      </c>
    </row>
    <row r="1300" spans="1:5">
      <c r="A1300" s="272" t="s">
        <v>79</v>
      </c>
      <c r="B1300" s="538">
        <v>87903</v>
      </c>
      <c r="C1300" s="266" t="s">
        <v>30208</v>
      </c>
      <c r="D1300" s="273" t="s">
        <v>16</v>
      </c>
      <c r="E1300" s="274">
        <v>12.74</v>
      </c>
    </row>
    <row r="1301" spans="1:5">
      <c r="A1301" s="272" t="s">
        <v>79</v>
      </c>
      <c r="B1301" s="538">
        <v>87902</v>
      </c>
      <c r="C1301" s="266" t="s">
        <v>30209</v>
      </c>
      <c r="D1301" s="273" t="s">
        <v>16</v>
      </c>
      <c r="E1301" s="274">
        <v>13.25</v>
      </c>
    </row>
    <row r="1302" spans="1:5">
      <c r="A1302" s="272" t="s">
        <v>79</v>
      </c>
      <c r="B1302" s="538">
        <v>87900</v>
      </c>
      <c r="C1302" s="266" t="s">
        <v>30210</v>
      </c>
      <c r="D1302" s="273" t="s">
        <v>16</v>
      </c>
      <c r="E1302" s="274">
        <v>9.39</v>
      </c>
    </row>
    <row r="1303" spans="1:5">
      <c r="A1303" s="272" t="s">
        <v>79</v>
      </c>
      <c r="B1303" s="538">
        <v>87899</v>
      </c>
      <c r="C1303" s="266" t="s">
        <v>30211</v>
      </c>
      <c r="D1303" s="273" t="s">
        <v>16</v>
      </c>
      <c r="E1303" s="274">
        <v>9.6199999999999992</v>
      </c>
    </row>
    <row r="1304" spans="1:5">
      <c r="A1304" s="272" t="s">
        <v>79</v>
      </c>
      <c r="B1304" s="538">
        <v>87894</v>
      </c>
      <c r="C1304" s="266" t="s">
        <v>30212</v>
      </c>
      <c r="D1304" s="273" t="s">
        <v>16</v>
      </c>
      <c r="E1304" s="274">
        <v>8.0299999999999994</v>
      </c>
    </row>
    <row r="1305" spans="1:5">
      <c r="A1305" s="272" t="s">
        <v>79</v>
      </c>
      <c r="B1305" s="538">
        <v>87893</v>
      </c>
      <c r="C1305" s="266" t="s">
        <v>30213</v>
      </c>
      <c r="D1305" s="273" t="s">
        <v>16</v>
      </c>
      <c r="E1305" s="274">
        <v>8.69</v>
      </c>
    </row>
    <row r="1306" spans="1:5">
      <c r="A1306" s="272" t="s">
        <v>79</v>
      </c>
      <c r="B1306" s="538">
        <v>87897</v>
      </c>
      <c r="C1306" s="266" t="s">
        <v>30214</v>
      </c>
      <c r="D1306" s="273" t="s">
        <v>16</v>
      </c>
      <c r="E1306" s="274">
        <v>5.7</v>
      </c>
    </row>
    <row r="1307" spans="1:5">
      <c r="A1307" s="272" t="s">
        <v>79</v>
      </c>
      <c r="B1307" s="538">
        <v>87896</v>
      </c>
      <c r="C1307" s="266" t="s">
        <v>11408</v>
      </c>
      <c r="D1307" s="273" t="s">
        <v>16</v>
      </c>
      <c r="E1307" s="274">
        <v>6.36</v>
      </c>
    </row>
    <row r="1308" spans="1:5">
      <c r="A1308" s="272" t="s">
        <v>79</v>
      </c>
      <c r="B1308" s="538">
        <v>87892</v>
      </c>
      <c r="C1308" s="266" t="s">
        <v>30215</v>
      </c>
      <c r="D1308" s="273" t="s">
        <v>16</v>
      </c>
      <c r="E1308" s="274">
        <v>11.83</v>
      </c>
    </row>
    <row r="1309" spans="1:5">
      <c r="A1309" s="272" t="s">
        <v>79</v>
      </c>
      <c r="B1309" s="538">
        <v>87891</v>
      </c>
      <c r="C1309" s="266" t="s">
        <v>11407</v>
      </c>
      <c r="D1309" s="273" t="s">
        <v>16</v>
      </c>
      <c r="E1309" s="274">
        <v>12.34</v>
      </c>
    </row>
    <row r="1310" spans="1:5">
      <c r="A1310" s="272" t="s">
        <v>79</v>
      </c>
      <c r="B1310" s="538">
        <v>87889</v>
      </c>
      <c r="C1310" s="266" t="s">
        <v>30216</v>
      </c>
      <c r="D1310" s="273" t="s">
        <v>16</v>
      </c>
      <c r="E1310" s="274">
        <v>8.48</v>
      </c>
    </row>
    <row r="1311" spans="1:5">
      <c r="A1311" s="272" t="s">
        <v>79</v>
      </c>
      <c r="B1311" s="538">
        <v>87888</v>
      </c>
      <c r="C1311" s="266" t="s">
        <v>30217</v>
      </c>
      <c r="D1311" s="273" t="s">
        <v>16</v>
      </c>
      <c r="E1311" s="274">
        <v>8.7100000000000009</v>
      </c>
    </row>
    <row r="1312" spans="1:5">
      <c r="A1312" s="272" t="s">
        <v>79</v>
      </c>
      <c r="B1312" s="538">
        <v>104411</v>
      </c>
      <c r="C1312" s="266" t="s">
        <v>30218</v>
      </c>
      <c r="D1312" s="273" t="s">
        <v>16</v>
      </c>
      <c r="E1312" s="274">
        <v>5.03</v>
      </c>
    </row>
    <row r="1313" spans="1:5">
      <c r="A1313" s="272" t="s">
        <v>79</v>
      </c>
      <c r="B1313" s="538">
        <v>104410</v>
      </c>
      <c r="C1313" s="266" t="s">
        <v>30219</v>
      </c>
      <c r="D1313" s="273" t="s">
        <v>16</v>
      </c>
      <c r="E1313" s="274">
        <v>5.78</v>
      </c>
    </row>
    <row r="1314" spans="1:5">
      <c r="A1314" s="272" t="s">
        <v>79</v>
      </c>
      <c r="B1314" s="538">
        <v>87879</v>
      </c>
      <c r="C1314" s="266" t="s">
        <v>30220</v>
      </c>
      <c r="D1314" s="273" t="s">
        <v>16</v>
      </c>
      <c r="E1314" s="274">
        <v>4.99</v>
      </c>
    </row>
    <row r="1315" spans="1:5">
      <c r="A1315" s="272" t="s">
        <v>79</v>
      </c>
      <c r="B1315" s="538">
        <v>87878</v>
      </c>
      <c r="C1315" s="266" t="s">
        <v>30221</v>
      </c>
      <c r="D1315" s="273" t="s">
        <v>16</v>
      </c>
      <c r="E1315" s="274">
        <v>5.65</v>
      </c>
    </row>
    <row r="1316" spans="1:5">
      <c r="A1316" s="272" t="s">
        <v>79</v>
      </c>
      <c r="B1316" s="538">
        <v>87885</v>
      </c>
      <c r="C1316" s="266" t="s">
        <v>11404</v>
      </c>
      <c r="D1316" s="273" t="s">
        <v>16</v>
      </c>
      <c r="E1316" s="274">
        <v>9.7799999999999994</v>
      </c>
    </row>
    <row r="1317" spans="1:5">
      <c r="A1317" s="272" t="s">
        <v>79</v>
      </c>
      <c r="B1317" s="538">
        <v>87884</v>
      </c>
      <c r="C1317" s="266" t="s">
        <v>11403</v>
      </c>
      <c r="D1317" s="273" t="s">
        <v>16</v>
      </c>
      <c r="E1317" s="274">
        <v>10.29</v>
      </c>
    </row>
    <row r="1318" spans="1:5">
      <c r="A1318" s="272" t="s">
        <v>79</v>
      </c>
      <c r="B1318" s="538">
        <v>87882</v>
      </c>
      <c r="C1318" s="266" t="s">
        <v>11402</v>
      </c>
      <c r="D1318" s="273" t="s">
        <v>16</v>
      </c>
      <c r="E1318" s="274">
        <v>6.43</v>
      </c>
    </row>
    <row r="1319" spans="1:5">
      <c r="A1319" s="272" t="s">
        <v>79</v>
      </c>
      <c r="B1319" s="538">
        <v>87881</v>
      </c>
      <c r="C1319" s="266" t="s">
        <v>11401</v>
      </c>
      <c r="D1319" s="273" t="s">
        <v>16</v>
      </c>
      <c r="E1319" s="274">
        <v>6.66</v>
      </c>
    </row>
    <row r="1320" spans="1:5">
      <c r="A1320" s="272" t="s">
        <v>79</v>
      </c>
      <c r="B1320" s="538">
        <v>87887</v>
      </c>
      <c r="C1320" s="266" t="s">
        <v>11406</v>
      </c>
      <c r="D1320" s="273" t="s">
        <v>16</v>
      </c>
      <c r="E1320" s="274">
        <v>17.329999999999998</v>
      </c>
    </row>
    <row r="1321" spans="1:5">
      <c r="A1321" s="272" t="s">
        <v>79</v>
      </c>
      <c r="B1321" s="538">
        <v>87886</v>
      </c>
      <c r="C1321" s="266" t="s">
        <v>11405</v>
      </c>
      <c r="D1321" s="273" t="s">
        <v>16</v>
      </c>
      <c r="E1321" s="274">
        <v>18.440000000000001</v>
      </c>
    </row>
    <row r="1322" spans="1:5">
      <c r="A1322" s="272" t="s">
        <v>79</v>
      </c>
      <c r="B1322" s="538">
        <v>87911</v>
      </c>
      <c r="C1322" s="266" t="s">
        <v>11410</v>
      </c>
      <c r="D1322" s="273" t="s">
        <v>16</v>
      </c>
      <c r="E1322" s="274">
        <v>24.15</v>
      </c>
    </row>
    <row r="1323" spans="1:5">
      <c r="A1323" s="272" t="s">
        <v>79</v>
      </c>
      <c r="B1323" s="538">
        <v>87910</v>
      </c>
      <c r="C1323" s="266" t="s">
        <v>11409</v>
      </c>
      <c r="D1323" s="273" t="s">
        <v>16</v>
      </c>
      <c r="E1323" s="274">
        <v>25.26</v>
      </c>
    </row>
    <row r="1324" spans="1:5">
      <c r="A1324" s="272" t="s">
        <v>22623</v>
      </c>
      <c r="B1324" s="538">
        <v>103686</v>
      </c>
      <c r="C1324" s="266" t="s">
        <v>9731</v>
      </c>
      <c r="D1324" s="273" t="s">
        <v>18</v>
      </c>
      <c r="E1324" s="274">
        <v>713.92</v>
      </c>
    </row>
    <row r="1325" spans="1:5">
      <c r="A1325" s="272" t="s">
        <v>22623</v>
      </c>
      <c r="B1325" s="538">
        <v>103685</v>
      </c>
      <c r="C1325" s="266" t="s">
        <v>9730</v>
      </c>
      <c r="D1325" s="273" t="s">
        <v>18</v>
      </c>
      <c r="E1325" s="274">
        <v>640.52</v>
      </c>
    </row>
    <row r="1326" spans="1:5">
      <c r="A1326" s="272" t="s">
        <v>22623</v>
      </c>
      <c r="B1326" s="538">
        <v>103669</v>
      </c>
      <c r="C1326" s="266" t="s">
        <v>30222</v>
      </c>
      <c r="D1326" s="273" t="s">
        <v>18</v>
      </c>
      <c r="E1326" s="274">
        <v>1000.17</v>
      </c>
    </row>
    <row r="1327" spans="1:5">
      <c r="A1327" s="272" t="s">
        <v>22623</v>
      </c>
      <c r="B1327" s="538">
        <v>103672</v>
      </c>
      <c r="C1327" s="266" t="s">
        <v>9719</v>
      </c>
      <c r="D1327" s="273" t="s">
        <v>18</v>
      </c>
      <c r="E1327" s="274">
        <v>635.27</v>
      </c>
    </row>
    <row r="1328" spans="1:5">
      <c r="A1328" s="272" t="s">
        <v>22623</v>
      </c>
      <c r="B1328" s="538">
        <v>103671</v>
      </c>
      <c r="C1328" s="266" t="s">
        <v>9718</v>
      </c>
      <c r="D1328" s="273" t="s">
        <v>18</v>
      </c>
      <c r="E1328" s="274">
        <v>678.25</v>
      </c>
    </row>
    <row r="1329" spans="1:5">
      <c r="A1329" s="272" t="s">
        <v>22623</v>
      </c>
      <c r="B1329" s="538">
        <v>103688</v>
      </c>
      <c r="C1329" s="266" t="s">
        <v>9733</v>
      </c>
      <c r="D1329" s="273" t="s">
        <v>18</v>
      </c>
      <c r="E1329" s="274">
        <v>846.17</v>
      </c>
    </row>
    <row r="1330" spans="1:5">
      <c r="A1330" s="272" t="s">
        <v>22623</v>
      </c>
      <c r="B1330" s="538">
        <v>103687</v>
      </c>
      <c r="C1330" s="266" t="s">
        <v>9732</v>
      </c>
      <c r="D1330" s="273" t="s">
        <v>18</v>
      </c>
      <c r="E1330" s="274">
        <v>1162.47</v>
      </c>
    </row>
    <row r="1331" spans="1:5">
      <c r="A1331" s="272" t="s">
        <v>22623</v>
      </c>
      <c r="B1331" s="538">
        <v>103684</v>
      </c>
      <c r="C1331" s="266" t="s">
        <v>9729</v>
      </c>
      <c r="D1331" s="273" t="s">
        <v>18</v>
      </c>
      <c r="E1331" s="274">
        <v>656.81</v>
      </c>
    </row>
    <row r="1332" spans="1:5">
      <c r="A1332" s="272" t="s">
        <v>22623</v>
      </c>
      <c r="B1332" s="538">
        <v>103681</v>
      </c>
      <c r="C1332" s="266" t="s">
        <v>9726</v>
      </c>
      <c r="D1332" s="273" t="s">
        <v>18</v>
      </c>
      <c r="E1332" s="274">
        <v>710.24</v>
      </c>
    </row>
    <row r="1333" spans="1:5">
      <c r="A1333" s="272" t="s">
        <v>22623</v>
      </c>
      <c r="B1333" s="538">
        <v>103679</v>
      </c>
      <c r="C1333" s="266" t="s">
        <v>9724</v>
      </c>
      <c r="D1333" s="273" t="s">
        <v>18</v>
      </c>
      <c r="E1333" s="274">
        <v>800.66</v>
      </c>
    </row>
    <row r="1334" spans="1:5">
      <c r="A1334" s="272" t="s">
        <v>22623</v>
      </c>
      <c r="B1334" s="538">
        <v>103677</v>
      </c>
      <c r="C1334" s="266" t="s">
        <v>30223</v>
      </c>
      <c r="D1334" s="273" t="s">
        <v>18</v>
      </c>
      <c r="E1334" s="274">
        <v>855.39</v>
      </c>
    </row>
    <row r="1335" spans="1:5">
      <c r="A1335" s="272" t="s">
        <v>22623</v>
      </c>
      <c r="B1335" s="538">
        <v>103675</v>
      </c>
      <c r="C1335" s="266" t="s">
        <v>9722</v>
      </c>
      <c r="D1335" s="273" t="s">
        <v>18</v>
      </c>
      <c r="E1335" s="274">
        <v>634.69000000000005</v>
      </c>
    </row>
    <row r="1336" spans="1:5">
      <c r="A1336" s="272" t="s">
        <v>22623</v>
      </c>
      <c r="B1336" s="538">
        <v>103680</v>
      </c>
      <c r="C1336" s="266" t="s">
        <v>9725</v>
      </c>
      <c r="D1336" s="273" t="s">
        <v>18</v>
      </c>
      <c r="E1336" s="274">
        <v>855.24</v>
      </c>
    </row>
    <row r="1337" spans="1:5">
      <c r="A1337" s="272" t="s">
        <v>22623</v>
      </c>
      <c r="B1337" s="538">
        <v>103678</v>
      </c>
      <c r="C1337" s="266" t="s">
        <v>30224</v>
      </c>
      <c r="D1337" s="273" t="s">
        <v>18</v>
      </c>
      <c r="E1337" s="274">
        <v>954.3</v>
      </c>
    </row>
    <row r="1338" spans="1:5">
      <c r="A1338" s="272" t="s">
        <v>22623</v>
      </c>
      <c r="B1338" s="538">
        <v>103676</v>
      </c>
      <c r="C1338" s="266" t="s">
        <v>9723</v>
      </c>
      <c r="D1338" s="273" t="s">
        <v>18</v>
      </c>
      <c r="E1338" s="274">
        <v>1077.79</v>
      </c>
    </row>
    <row r="1339" spans="1:5">
      <c r="A1339" s="272" t="s">
        <v>22623</v>
      </c>
      <c r="B1339" s="538">
        <v>103674</v>
      </c>
      <c r="C1339" s="266" t="s">
        <v>9721</v>
      </c>
      <c r="D1339" s="273" t="s">
        <v>18</v>
      </c>
      <c r="E1339" s="274">
        <v>660.02</v>
      </c>
    </row>
    <row r="1340" spans="1:5">
      <c r="A1340" s="272" t="s">
        <v>22623</v>
      </c>
      <c r="B1340" s="538">
        <v>103683</v>
      </c>
      <c r="C1340" s="266" t="s">
        <v>9728</v>
      </c>
      <c r="D1340" s="273" t="s">
        <v>18</v>
      </c>
      <c r="E1340" s="274">
        <v>1399.82</v>
      </c>
    </row>
    <row r="1341" spans="1:5">
      <c r="A1341" s="272" t="s">
        <v>22623</v>
      </c>
      <c r="B1341" s="538">
        <v>103682</v>
      </c>
      <c r="C1341" s="266" t="s">
        <v>9727</v>
      </c>
      <c r="D1341" s="273" t="s">
        <v>18</v>
      </c>
      <c r="E1341" s="274">
        <v>1025.19</v>
      </c>
    </row>
    <row r="1342" spans="1:5">
      <c r="A1342" s="272" t="s">
        <v>22623</v>
      </c>
      <c r="B1342" s="538">
        <v>103670</v>
      </c>
      <c r="C1342" s="266" t="s">
        <v>9717</v>
      </c>
      <c r="D1342" s="273" t="s">
        <v>18</v>
      </c>
      <c r="E1342" s="274">
        <v>384.22</v>
      </c>
    </row>
    <row r="1343" spans="1:5">
      <c r="A1343" s="272" t="s">
        <v>22623</v>
      </c>
      <c r="B1343" s="538">
        <v>103673</v>
      </c>
      <c r="C1343" s="266" t="s">
        <v>9720</v>
      </c>
      <c r="D1343" s="273" t="s">
        <v>18</v>
      </c>
      <c r="E1343" s="274">
        <v>54.77</v>
      </c>
    </row>
    <row r="1344" spans="1:5">
      <c r="A1344" s="272" t="s">
        <v>22624</v>
      </c>
      <c r="B1344" s="538">
        <v>91084</v>
      </c>
      <c r="C1344" s="266" t="s">
        <v>30225</v>
      </c>
      <c r="D1344" s="273" t="s">
        <v>16</v>
      </c>
      <c r="E1344" s="274">
        <v>257.82</v>
      </c>
    </row>
    <row r="1345" spans="1:5">
      <c r="A1345" s="272" t="s">
        <v>22624</v>
      </c>
      <c r="B1345" s="538">
        <v>91080</v>
      </c>
      <c r="C1345" s="266" t="s">
        <v>30226</v>
      </c>
      <c r="D1345" s="273" t="s">
        <v>16</v>
      </c>
      <c r="E1345" s="274">
        <v>203.28</v>
      </c>
    </row>
    <row r="1346" spans="1:5">
      <c r="A1346" s="272" t="s">
        <v>22624</v>
      </c>
      <c r="B1346" s="538">
        <v>91101</v>
      </c>
      <c r="C1346" s="266" t="s">
        <v>30227</v>
      </c>
      <c r="D1346" s="273" t="s">
        <v>16</v>
      </c>
      <c r="E1346" s="274">
        <v>239.49</v>
      </c>
    </row>
    <row r="1347" spans="1:5">
      <c r="A1347" s="272" t="s">
        <v>22624</v>
      </c>
      <c r="B1347" s="538">
        <v>91097</v>
      </c>
      <c r="C1347" s="266" t="s">
        <v>30228</v>
      </c>
      <c r="D1347" s="273" t="s">
        <v>16</v>
      </c>
      <c r="E1347" s="274">
        <v>196.36</v>
      </c>
    </row>
    <row r="1348" spans="1:5">
      <c r="A1348" s="272" t="s">
        <v>22624</v>
      </c>
      <c r="B1348" s="538">
        <v>91082</v>
      </c>
      <c r="C1348" s="266" t="s">
        <v>30229</v>
      </c>
      <c r="D1348" s="273" t="s">
        <v>16</v>
      </c>
      <c r="E1348" s="274">
        <v>230.61</v>
      </c>
    </row>
    <row r="1349" spans="1:5">
      <c r="A1349" s="272" t="s">
        <v>22624</v>
      </c>
      <c r="B1349" s="538">
        <v>91078</v>
      </c>
      <c r="C1349" s="266" t="s">
        <v>30230</v>
      </c>
      <c r="D1349" s="273" t="s">
        <v>16</v>
      </c>
      <c r="E1349" s="274">
        <v>190.42</v>
      </c>
    </row>
    <row r="1350" spans="1:5">
      <c r="A1350" s="272" t="s">
        <v>22624</v>
      </c>
      <c r="B1350" s="538">
        <v>91099</v>
      </c>
      <c r="C1350" s="266" t="s">
        <v>30231</v>
      </c>
      <c r="D1350" s="273" t="s">
        <v>16</v>
      </c>
      <c r="E1350" s="274">
        <v>217.88</v>
      </c>
    </row>
    <row r="1351" spans="1:5">
      <c r="A1351" s="272" t="s">
        <v>22624</v>
      </c>
      <c r="B1351" s="538">
        <v>91095</v>
      </c>
      <c r="C1351" s="266" t="s">
        <v>30232</v>
      </c>
      <c r="D1351" s="273" t="s">
        <v>16</v>
      </c>
      <c r="E1351" s="274">
        <v>185.03</v>
      </c>
    </row>
    <row r="1352" spans="1:5">
      <c r="A1352" s="272" t="s">
        <v>22624</v>
      </c>
      <c r="B1352" s="538">
        <v>91076</v>
      </c>
      <c r="C1352" s="266" t="s">
        <v>30233</v>
      </c>
      <c r="D1352" s="273" t="s">
        <v>16</v>
      </c>
      <c r="E1352" s="274">
        <v>342.63</v>
      </c>
    </row>
    <row r="1353" spans="1:5">
      <c r="A1353" s="272" t="s">
        <v>22624</v>
      </c>
      <c r="B1353" s="538">
        <v>91072</v>
      </c>
      <c r="C1353" s="266" t="s">
        <v>30234</v>
      </c>
      <c r="D1353" s="273" t="s">
        <v>16</v>
      </c>
      <c r="E1353" s="274">
        <v>299.51</v>
      </c>
    </row>
    <row r="1354" spans="1:5">
      <c r="A1354" s="272" t="s">
        <v>22624</v>
      </c>
      <c r="B1354" s="538">
        <v>91093</v>
      </c>
      <c r="C1354" s="266" t="s">
        <v>30235</v>
      </c>
      <c r="D1354" s="273" t="s">
        <v>16</v>
      </c>
      <c r="E1354" s="274">
        <v>355.22</v>
      </c>
    </row>
    <row r="1355" spans="1:5">
      <c r="A1355" s="272" t="s">
        <v>22624</v>
      </c>
      <c r="B1355" s="538">
        <v>91089</v>
      </c>
      <c r="C1355" s="266" t="s">
        <v>30236</v>
      </c>
      <c r="D1355" s="273" t="s">
        <v>16</v>
      </c>
      <c r="E1355" s="274">
        <v>319.97000000000003</v>
      </c>
    </row>
    <row r="1356" spans="1:5">
      <c r="A1356" s="272" t="s">
        <v>22624</v>
      </c>
      <c r="B1356" s="538">
        <v>91074</v>
      </c>
      <c r="C1356" s="266" t="s">
        <v>30237</v>
      </c>
      <c r="D1356" s="273" t="s">
        <v>16</v>
      </c>
      <c r="E1356" s="274">
        <v>220.86</v>
      </c>
    </row>
    <row r="1357" spans="1:5">
      <c r="A1357" s="272" t="s">
        <v>22624</v>
      </c>
      <c r="B1357" s="538">
        <v>91070</v>
      </c>
      <c r="C1357" s="266" t="s">
        <v>30238</v>
      </c>
      <c r="D1357" s="273" t="s">
        <v>16</v>
      </c>
      <c r="E1357" s="274">
        <v>188.33</v>
      </c>
    </row>
    <row r="1358" spans="1:5">
      <c r="A1358" s="272" t="s">
        <v>22624</v>
      </c>
      <c r="B1358" s="538">
        <v>91091</v>
      </c>
      <c r="C1358" s="266" t="s">
        <v>30239</v>
      </c>
      <c r="D1358" s="273" t="s">
        <v>16</v>
      </c>
      <c r="E1358" s="274">
        <v>234.27</v>
      </c>
    </row>
    <row r="1359" spans="1:5">
      <c r="A1359" s="272" t="s">
        <v>22624</v>
      </c>
      <c r="B1359" s="538">
        <v>91087</v>
      </c>
      <c r="C1359" s="266" t="s">
        <v>30240</v>
      </c>
      <c r="D1359" s="273" t="s">
        <v>16</v>
      </c>
      <c r="E1359" s="274">
        <v>207.13</v>
      </c>
    </row>
    <row r="1360" spans="1:5">
      <c r="A1360" s="272" t="s">
        <v>22624</v>
      </c>
      <c r="B1360" s="538">
        <v>91083</v>
      </c>
      <c r="C1360" s="266" t="s">
        <v>30241</v>
      </c>
      <c r="D1360" s="273" t="s">
        <v>16</v>
      </c>
      <c r="E1360" s="274">
        <v>318.57</v>
      </c>
    </row>
    <row r="1361" spans="1:5">
      <c r="A1361" s="272" t="s">
        <v>22624</v>
      </c>
      <c r="B1361" s="538">
        <v>91079</v>
      </c>
      <c r="C1361" s="266" t="s">
        <v>30242</v>
      </c>
      <c r="D1361" s="273" t="s">
        <v>16</v>
      </c>
      <c r="E1361" s="274">
        <v>190.57</v>
      </c>
    </row>
    <row r="1362" spans="1:5">
      <c r="A1362" s="272" t="s">
        <v>22624</v>
      </c>
      <c r="B1362" s="538">
        <v>91100</v>
      </c>
      <c r="C1362" s="266" t="s">
        <v>30243</v>
      </c>
      <c r="D1362" s="273" t="s">
        <v>16</v>
      </c>
      <c r="E1362" s="274">
        <v>264.83</v>
      </c>
    </row>
    <row r="1363" spans="1:5">
      <c r="A1363" s="272" t="s">
        <v>22624</v>
      </c>
      <c r="B1363" s="538">
        <v>91096</v>
      </c>
      <c r="C1363" s="266" t="s">
        <v>30244</v>
      </c>
      <c r="D1363" s="273" t="s">
        <v>16</v>
      </c>
      <c r="E1363" s="274">
        <v>180.16</v>
      </c>
    </row>
    <row r="1364" spans="1:5">
      <c r="A1364" s="272" t="s">
        <v>22624</v>
      </c>
      <c r="B1364" s="538">
        <v>91081</v>
      </c>
      <c r="C1364" s="266" t="s">
        <v>30245</v>
      </c>
      <c r="D1364" s="273" t="s">
        <v>16</v>
      </c>
      <c r="E1364" s="274">
        <v>252.41</v>
      </c>
    </row>
    <row r="1365" spans="1:5">
      <c r="A1365" s="272" t="s">
        <v>22624</v>
      </c>
      <c r="B1365" s="538">
        <v>91077</v>
      </c>
      <c r="C1365" s="266" t="s">
        <v>30246</v>
      </c>
      <c r="D1365" s="273" t="s">
        <v>16</v>
      </c>
      <c r="E1365" s="274">
        <v>174.17</v>
      </c>
    </row>
    <row r="1366" spans="1:5">
      <c r="A1366" s="272" t="s">
        <v>22624</v>
      </c>
      <c r="B1366" s="538">
        <v>91098</v>
      </c>
      <c r="C1366" s="266" t="s">
        <v>30247</v>
      </c>
      <c r="D1366" s="273" t="s">
        <v>16</v>
      </c>
      <c r="E1366" s="274">
        <v>222.53</v>
      </c>
    </row>
    <row r="1367" spans="1:5">
      <c r="A1367" s="272" t="s">
        <v>22624</v>
      </c>
      <c r="B1367" s="538">
        <v>91094</v>
      </c>
      <c r="C1367" s="266" t="s">
        <v>30248</v>
      </c>
      <c r="D1367" s="273" t="s">
        <v>16</v>
      </c>
      <c r="E1367" s="274">
        <v>166.57</v>
      </c>
    </row>
    <row r="1368" spans="1:5">
      <c r="A1368" s="272" t="s">
        <v>22624</v>
      </c>
      <c r="B1368" s="538">
        <v>91075</v>
      </c>
      <c r="C1368" s="266" t="s">
        <v>30249</v>
      </c>
      <c r="D1368" s="273" t="s">
        <v>16</v>
      </c>
      <c r="E1368" s="274">
        <v>375</v>
      </c>
    </row>
    <row r="1369" spans="1:5">
      <c r="A1369" s="272" t="s">
        <v>22624</v>
      </c>
      <c r="B1369" s="538">
        <v>91071</v>
      </c>
      <c r="C1369" s="266" t="s">
        <v>30250</v>
      </c>
      <c r="D1369" s="273" t="s">
        <v>16</v>
      </c>
      <c r="E1369" s="274">
        <v>291.75</v>
      </c>
    </row>
    <row r="1370" spans="1:5">
      <c r="A1370" s="272" t="s">
        <v>22624</v>
      </c>
      <c r="B1370" s="538">
        <v>91092</v>
      </c>
      <c r="C1370" s="266" t="s">
        <v>30251</v>
      </c>
      <c r="D1370" s="273" t="s">
        <v>16</v>
      </c>
      <c r="E1370" s="274">
        <v>369.6</v>
      </c>
    </row>
    <row r="1371" spans="1:5">
      <c r="A1371" s="272" t="s">
        <v>22624</v>
      </c>
      <c r="B1371" s="538">
        <v>91088</v>
      </c>
      <c r="C1371" s="266" t="s">
        <v>30252</v>
      </c>
      <c r="D1371" s="273" t="s">
        <v>16</v>
      </c>
      <c r="E1371" s="274">
        <v>309.89999999999998</v>
      </c>
    </row>
    <row r="1372" spans="1:5">
      <c r="A1372" s="272" t="s">
        <v>22624</v>
      </c>
      <c r="B1372" s="538">
        <v>91073</v>
      </c>
      <c r="C1372" s="266" t="s">
        <v>30253</v>
      </c>
      <c r="D1372" s="273" t="s">
        <v>16</v>
      </c>
      <c r="E1372" s="274">
        <v>233.55</v>
      </c>
    </row>
    <row r="1373" spans="1:5">
      <c r="A1373" s="272" t="s">
        <v>22624</v>
      </c>
      <c r="B1373" s="538">
        <v>91069</v>
      </c>
      <c r="C1373" s="266" t="s">
        <v>30254</v>
      </c>
      <c r="D1373" s="273" t="s">
        <v>16</v>
      </c>
      <c r="E1373" s="274">
        <v>178.41</v>
      </c>
    </row>
    <row r="1374" spans="1:5">
      <c r="A1374" s="272" t="s">
        <v>22624</v>
      </c>
      <c r="B1374" s="538">
        <v>91090</v>
      </c>
      <c r="C1374" s="266" t="s">
        <v>30255</v>
      </c>
      <c r="D1374" s="273" t="s">
        <v>16</v>
      </c>
      <c r="E1374" s="274">
        <v>237.37</v>
      </c>
    </row>
    <row r="1375" spans="1:5">
      <c r="A1375" s="272" t="s">
        <v>22624</v>
      </c>
      <c r="B1375" s="538">
        <v>91086</v>
      </c>
      <c r="C1375" s="266" t="s">
        <v>30256</v>
      </c>
      <c r="D1375" s="273" t="s">
        <v>16</v>
      </c>
      <c r="E1375" s="274">
        <v>195.74</v>
      </c>
    </row>
    <row r="1376" spans="1:5">
      <c r="A1376" s="272" t="s">
        <v>22624</v>
      </c>
      <c r="B1376" s="538">
        <v>105522</v>
      </c>
      <c r="C1376" s="266" t="s">
        <v>22625</v>
      </c>
      <c r="D1376" s="273" t="s">
        <v>16</v>
      </c>
      <c r="E1376" s="274">
        <v>0</v>
      </c>
    </row>
    <row r="1377" spans="1:5">
      <c r="A1377" s="272" t="s">
        <v>22626</v>
      </c>
      <c r="B1377" s="538">
        <v>104281</v>
      </c>
      <c r="C1377" s="266" t="s">
        <v>22627</v>
      </c>
      <c r="D1377" s="273" t="s">
        <v>14</v>
      </c>
      <c r="E1377" s="274">
        <v>0</v>
      </c>
    </row>
    <row r="1378" spans="1:5">
      <c r="A1378" s="272" t="s">
        <v>22626</v>
      </c>
      <c r="B1378" s="538">
        <v>104287</v>
      </c>
      <c r="C1378" s="266" t="s">
        <v>22628</v>
      </c>
      <c r="D1378" s="273" t="s">
        <v>14</v>
      </c>
      <c r="E1378" s="274">
        <v>0</v>
      </c>
    </row>
    <row r="1379" spans="1:5">
      <c r="A1379" s="272" t="s">
        <v>22626</v>
      </c>
      <c r="B1379" s="538">
        <v>104286</v>
      </c>
      <c r="C1379" s="266" t="s">
        <v>22629</v>
      </c>
      <c r="D1379" s="273" t="s">
        <v>14</v>
      </c>
      <c r="E1379" s="274">
        <v>0</v>
      </c>
    </row>
    <row r="1380" spans="1:5">
      <c r="A1380" s="272" t="s">
        <v>22626</v>
      </c>
      <c r="B1380" s="538">
        <v>104292</v>
      </c>
      <c r="C1380" s="266" t="s">
        <v>22630</v>
      </c>
      <c r="D1380" s="273" t="s">
        <v>14</v>
      </c>
      <c r="E1380" s="274">
        <v>0</v>
      </c>
    </row>
    <row r="1381" spans="1:5">
      <c r="A1381" s="272" t="s">
        <v>22626</v>
      </c>
      <c r="B1381" s="538">
        <v>104282</v>
      </c>
      <c r="C1381" s="266" t="s">
        <v>22631</v>
      </c>
      <c r="D1381" s="273" t="s">
        <v>14</v>
      </c>
      <c r="E1381" s="274">
        <v>0</v>
      </c>
    </row>
    <row r="1382" spans="1:5">
      <c r="A1382" s="272" t="s">
        <v>22626</v>
      </c>
      <c r="B1382" s="538">
        <v>104288</v>
      </c>
      <c r="C1382" s="266" t="s">
        <v>22632</v>
      </c>
      <c r="D1382" s="273" t="s">
        <v>14</v>
      </c>
      <c r="E1382" s="274">
        <v>0</v>
      </c>
    </row>
    <row r="1383" spans="1:5">
      <c r="A1383" s="272" t="s">
        <v>22626</v>
      </c>
      <c r="B1383" s="538">
        <v>104283</v>
      </c>
      <c r="C1383" s="266" t="s">
        <v>22633</v>
      </c>
      <c r="D1383" s="273" t="s">
        <v>14</v>
      </c>
      <c r="E1383" s="274">
        <v>0</v>
      </c>
    </row>
    <row r="1384" spans="1:5">
      <c r="A1384" s="272" t="s">
        <v>22626</v>
      </c>
      <c r="B1384" s="538">
        <v>104289</v>
      </c>
      <c r="C1384" s="266" t="s">
        <v>22634</v>
      </c>
      <c r="D1384" s="273" t="s">
        <v>14</v>
      </c>
      <c r="E1384" s="274">
        <v>0</v>
      </c>
    </row>
    <row r="1385" spans="1:5">
      <c r="A1385" s="272" t="s">
        <v>22626</v>
      </c>
      <c r="B1385" s="538">
        <v>104284</v>
      </c>
      <c r="C1385" s="266" t="s">
        <v>22635</v>
      </c>
      <c r="D1385" s="273" t="s">
        <v>14</v>
      </c>
      <c r="E1385" s="274">
        <v>0</v>
      </c>
    </row>
    <row r="1386" spans="1:5">
      <c r="A1386" s="272" t="s">
        <v>22626</v>
      </c>
      <c r="B1386" s="538">
        <v>104290</v>
      </c>
      <c r="C1386" s="266" t="s">
        <v>22636</v>
      </c>
      <c r="D1386" s="273" t="s">
        <v>14</v>
      </c>
      <c r="E1386" s="274">
        <v>0</v>
      </c>
    </row>
    <row r="1387" spans="1:5">
      <c r="A1387" s="272" t="s">
        <v>22626</v>
      </c>
      <c r="B1387" s="538">
        <v>104285</v>
      </c>
      <c r="C1387" s="266" t="s">
        <v>22637</v>
      </c>
      <c r="D1387" s="273" t="s">
        <v>14</v>
      </c>
      <c r="E1387" s="274">
        <v>0</v>
      </c>
    </row>
    <row r="1388" spans="1:5">
      <c r="A1388" s="272" t="s">
        <v>22626</v>
      </c>
      <c r="B1388" s="538">
        <v>104291</v>
      </c>
      <c r="C1388" s="266" t="s">
        <v>22638</v>
      </c>
      <c r="D1388" s="273" t="s">
        <v>14</v>
      </c>
      <c r="E1388" s="274">
        <v>0</v>
      </c>
    </row>
    <row r="1389" spans="1:5">
      <c r="A1389" s="272" t="s">
        <v>22626</v>
      </c>
      <c r="B1389" s="538">
        <v>104267</v>
      </c>
      <c r="C1389" s="266" t="s">
        <v>22639</v>
      </c>
      <c r="D1389" s="273" t="s">
        <v>14</v>
      </c>
      <c r="E1389" s="274">
        <v>0</v>
      </c>
    </row>
    <row r="1390" spans="1:5">
      <c r="A1390" s="272" t="s">
        <v>22626</v>
      </c>
      <c r="B1390" s="538">
        <v>104268</v>
      </c>
      <c r="C1390" s="266" t="s">
        <v>22640</v>
      </c>
      <c r="D1390" s="273" t="s">
        <v>14</v>
      </c>
      <c r="E1390" s="274">
        <v>0</v>
      </c>
    </row>
    <row r="1391" spans="1:5">
      <c r="A1391" s="272" t="s">
        <v>22626</v>
      </c>
      <c r="B1391" s="538">
        <v>104269</v>
      </c>
      <c r="C1391" s="266" t="s">
        <v>22641</v>
      </c>
      <c r="D1391" s="273" t="s">
        <v>14</v>
      </c>
      <c r="E1391" s="274">
        <v>0</v>
      </c>
    </row>
    <row r="1392" spans="1:5">
      <c r="A1392" s="272" t="s">
        <v>22626</v>
      </c>
      <c r="B1392" s="538">
        <v>104270</v>
      </c>
      <c r="C1392" s="266" t="s">
        <v>22642</v>
      </c>
      <c r="D1392" s="273" t="s">
        <v>14</v>
      </c>
      <c r="E1392" s="274">
        <v>0</v>
      </c>
    </row>
    <row r="1393" spans="1:5">
      <c r="A1393" s="272" t="s">
        <v>22626</v>
      </c>
      <c r="B1393" s="538">
        <v>104276</v>
      </c>
      <c r="C1393" s="266" t="s">
        <v>22643</v>
      </c>
      <c r="D1393" s="273" t="s">
        <v>14</v>
      </c>
      <c r="E1393" s="274">
        <v>0</v>
      </c>
    </row>
    <row r="1394" spans="1:5">
      <c r="A1394" s="272" t="s">
        <v>22626</v>
      </c>
      <c r="B1394" s="538">
        <v>104280</v>
      </c>
      <c r="C1394" s="266" t="s">
        <v>22644</v>
      </c>
      <c r="D1394" s="273" t="s">
        <v>14</v>
      </c>
      <c r="E1394" s="274">
        <v>0</v>
      </c>
    </row>
    <row r="1395" spans="1:5">
      <c r="A1395" s="272" t="s">
        <v>22626</v>
      </c>
      <c r="B1395" s="538">
        <v>104271</v>
      </c>
      <c r="C1395" s="266" t="s">
        <v>22645</v>
      </c>
      <c r="D1395" s="273" t="s">
        <v>14</v>
      </c>
      <c r="E1395" s="274">
        <v>0</v>
      </c>
    </row>
    <row r="1396" spans="1:5">
      <c r="A1396" s="272" t="s">
        <v>22626</v>
      </c>
      <c r="B1396" s="538">
        <v>104272</v>
      </c>
      <c r="C1396" s="266" t="s">
        <v>22646</v>
      </c>
      <c r="D1396" s="273" t="s">
        <v>14</v>
      </c>
      <c r="E1396" s="274">
        <v>0</v>
      </c>
    </row>
    <row r="1397" spans="1:5">
      <c r="A1397" s="272" t="s">
        <v>22626</v>
      </c>
      <c r="B1397" s="538">
        <v>104273</v>
      </c>
      <c r="C1397" s="266" t="s">
        <v>22647</v>
      </c>
      <c r="D1397" s="273" t="s">
        <v>14</v>
      </c>
      <c r="E1397" s="274">
        <v>0</v>
      </c>
    </row>
    <row r="1398" spans="1:5">
      <c r="A1398" s="272" t="s">
        <v>22626</v>
      </c>
      <c r="B1398" s="538">
        <v>104277</v>
      </c>
      <c r="C1398" s="266" t="s">
        <v>22648</v>
      </c>
      <c r="D1398" s="273" t="s">
        <v>14</v>
      </c>
      <c r="E1398" s="274">
        <v>0</v>
      </c>
    </row>
    <row r="1399" spans="1:5">
      <c r="A1399" s="272" t="s">
        <v>22626</v>
      </c>
      <c r="B1399" s="538">
        <v>104274</v>
      </c>
      <c r="C1399" s="266" t="s">
        <v>22649</v>
      </c>
      <c r="D1399" s="273" t="s">
        <v>14</v>
      </c>
      <c r="E1399" s="274">
        <v>0</v>
      </c>
    </row>
    <row r="1400" spans="1:5">
      <c r="A1400" s="272" t="s">
        <v>22626</v>
      </c>
      <c r="B1400" s="538">
        <v>104278</v>
      </c>
      <c r="C1400" s="266" t="s">
        <v>22650</v>
      </c>
      <c r="D1400" s="273" t="s">
        <v>14</v>
      </c>
      <c r="E1400" s="274">
        <v>0</v>
      </c>
    </row>
    <row r="1401" spans="1:5">
      <c r="A1401" s="272" t="s">
        <v>22626</v>
      </c>
      <c r="B1401" s="538">
        <v>104275</v>
      </c>
      <c r="C1401" s="266" t="s">
        <v>22651</v>
      </c>
      <c r="D1401" s="273" t="s">
        <v>14</v>
      </c>
      <c r="E1401" s="274">
        <v>0</v>
      </c>
    </row>
    <row r="1402" spans="1:5">
      <c r="A1402" s="272" t="s">
        <v>22626</v>
      </c>
      <c r="B1402" s="538">
        <v>104279</v>
      </c>
      <c r="C1402" s="266" t="s">
        <v>22652</v>
      </c>
      <c r="D1402" s="273" t="s">
        <v>14</v>
      </c>
      <c r="E1402" s="274">
        <v>0</v>
      </c>
    </row>
    <row r="1403" spans="1:5">
      <c r="A1403" s="272" t="s">
        <v>22626</v>
      </c>
      <c r="B1403" s="538">
        <v>104265</v>
      </c>
      <c r="C1403" s="266" t="s">
        <v>22653</v>
      </c>
      <c r="D1403" s="273" t="s">
        <v>14</v>
      </c>
      <c r="E1403" s="274">
        <v>0</v>
      </c>
    </row>
    <row r="1404" spans="1:5">
      <c r="A1404" s="272" t="s">
        <v>22626</v>
      </c>
      <c r="B1404" s="538">
        <v>104266</v>
      </c>
      <c r="C1404" s="266" t="s">
        <v>22654</v>
      </c>
      <c r="D1404" s="273" t="s">
        <v>14</v>
      </c>
      <c r="E1404" s="274">
        <v>0</v>
      </c>
    </row>
    <row r="1405" spans="1:5">
      <c r="A1405" s="272" t="s">
        <v>22626</v>
      </c>
      <c r="B1405" s="538">
        <v>104305</v>
      </c>
      <c r="C1405" s="266" t="s">
        <v>22655</v>
      </c>
      <c r="D1405" s="273" t="s">
        <v>13</v>
      </c>
      <c r="E1405" s="274">
        <v>0</v>
      </c>
    </row>
    <row r="1406" spans="1:5">
      <c r="A1406" s="272" t="s">
        <v>22626</v>
      </c>
      <c r="B1406" s="538">
        <v>104306</v>
      </c>
      <c r="C1406" s="266" t="s">
        <v>22656</v>
      </c>
      <c r="D1406" s="273" t="s">
        <v>13</v>
      </c>
      <c r="E1406" s="274">
        <v>0</v>
      </c>
    </row>
    <row r="1407" spans="1:5">
      <c r="A1407" s="272" t="s">
        <v>22626</v>
      </c>
      <c r="B1407" s="538">
        <v>104307</v>
      </c>
      <c r="C1407" s="266" t="s">
        <v>22657</v>
      </c>
      <c r="D1407" s="273" t="s">
        <v>13</v>
      </c>
      <c r="E1407" s="274">
        <v>0</v>
      </c>
    </row>
    <row r="1408" spans="1:5">
      <c r="A1408" s="272" t="s">
        <v>22626</v>
      </c>
      <c r="B1408" s="538">
        <v>104308</v>
      </c>
      <c r="C1408" s="266" t="s">
        <v>22658</v>
      </c>
      <c r="D1408" s="273" t="s">
        <v>13</v>
      </c>
      <c r="E1408" s="274">
        <v>0</v>
      </c>
    </row>
    <row r="1409" spans="1:5">
      <c r="A1409" s="272" t="s">
        <v>22626</v>
      </c>
      <c r="B1409" s="538">
        <v>104309</v>
      </c>
      <c r="C1409" s="266" t="s">
        <v>22659</v>
      </c>
      <c r="D1409" s="273" t="s">
        <v>13</v>
      </c>
      <c r="E1409" s="274">
        <v>0</v>
      </c>
    </row>
    <row r="1410" spans="1:5">
      <c r="A1410" s="272" t="s">
        <v>22626</v>
      </c>
      <c r="B1410" s="538">
        <v>104310</v>
      </c>
      <c r="C1410" s="266" t="s">
        <v>22660</v>
      </c>
      <c r="D1410" s="273" t="s">
        <v>13</v>
      </c>
      <c r="E1410" s="274">
        <v>0</v>
      </c>
    </row>
    <row r="1411" spans="1:5">
      <c r="A1411" s="272" t="s">
        <v>22626</v>
      </c>
      <c r="B1411" s="538">
        <v>104311</v>
      </c>
      <c r="C1411" s="266" t="s">
        <v>22661</v>
      </c>
      <c r="D1411" s="273" t="s">
        <v>13</v>
      </c>
      <c r="E1411" s="274">
        <v>0</v>
      </c>
    </row>
    <row r="1412" spans="1:5">
      <c r="A1412" s="272" t="s">
        <v>22626</v>
      </c>
      <c r="B1412" s="538">
        <v>104301</v>
      </c>
      <c r="C1412" s="266" t="s">
        <v>22662</v>
      </c>
      <c r="D1412" s="273" t="s">
        <v>15</v>
      </c>
      <c r="E1412" s="274">
        <v>0</v>
      </c>
    </row>
    <row r="1413" spans="1:5">
      <c r="A1413" s="272" t="s">
        <v>22626</v>
      </c>
      <c r="B1413" s="538">
        <v>104302</v>
      </c>
      <c r="C1413" s="266" t="s">
        <v>22663</v>
      </c>
      <c r="D1413" s="273" t="s">
        <v>15</v>
      </c>
      <c r="E1413" s="274">
        <v>0</v>
      </c>
    </row>
    <row r="1414" spans="1:5">
      <c r="A1414" s="272" t="s">
        <v>22626</v>
      </c>
      <c r="B1414" s="538">
        <v>104303</v>
      </c>
      <c r="C1414" s="266" t="s">
        <v>22664</v>
      </c>
      <c r="D1414" s="273" t="s">
        <v>15</v>
      </c>
      <c r="E1414" s="274">
        <v>0</v>
      </c>
    </row>
    <row r="1415" spans="1:5">
      <c r="A1415" s="272" t="s">
        <v>22626</v>
      </c>
      <c r="B1415" s="538">
        <v>104304</v>
      </c>
      <c r="C1415" s="266" t="s">
        <v>22665</v>
      </c>
      <c r="D1415" s="273" t="s">
        <v>15</v>
      </c>
      <c r="E1415" s="274">
        <v>0</v>
      </c>
    </row>
    <row r="1416" spans="1:5">
      <c r="A1416" s="272" t="s">
        <v>22626</v>
      </c>
      <c r="B1416" s="538">
        <v>104293</v>
      </c>
      <c r="C1416" s="266" t="s">
        <v>22666</v>
      </c>
      <c r="D1416" s="273" t="s">
        <v>15</v>
      </c>
      <c r="E1416" s="274">
        <v>0</v>
      </c>
    </row>
    <row r="1417" spans="1:5">
      <c r="A1417" s="272" t="s">
        <v>22626</v>
      </c>
      <c r="B1417" s="538">
        <v>104297</v>
      </c>
      <c r="C1417" s="266" t="s">
        <v>22667</v>
      </c>
      <c r="D1417" s="273" t="s">
        <v>15</v>
      </c>
      <c r="E1417" s="274">
        <v>0</v>
      </c>
    </row>
    <row r="1418" spans="1:5">
      <c r="A1418" s="272" t="s">
        <v>22626</v>
      </c>
      <c r="B1418" s="538">
        <v>104295</v>
      </c>
      <c r="C1418" s="266" t="s">
        <v>22668</v>
      </c>
      <c r="D1418" s="273" t="s">
        <v>15</v>
      </c>
      <c r="E1418" s="274">
        <v>0</v>
      </c>
    </row>
    <row r="1419" spans="1:5">
      <c r="A1419" s="272" t="s">
        <v>22626</v>
      </c>
      <c r="B1419" s="538">
        <v>104299</v>
      </c>
      <c r="C1419" s="266" t="s">
        <v>22669</v>
      </c>
      <c r="D1419" s="273" t="s">
        <v>15</v>
      </c>
      <c r="E1419" s="274">
        <v>0</v>
      </c>
    </row>
    <row r="1420" spans="1:5">
      <c r="A1420" s="272" t="s">
        <v>22626</v>
      </c>
      <c r="B1420" s="538">
        <v>104294</v>
      </c>
      <c r="C1420" s="266" t="s">
        <v>22670</v>
      </c>
      <c r="D1420" s="273" t="s">
        <v>15</v>
      </c>
      <c r="E1420" s="274">
        <v>0</v>
      </c>
    </row>
    <row r="1421" spans="1:5">
      <c r="A1421" s="272" t="s">
        <v>22626</v>
      </c>
      <c r="B1421" s="538">
        <v>104298</v>
      </c>
      <c r="C1421" s="266" t="s">
        <v>22671</v>
      </c>
      <c r="D1421" s="273" t="s">
        <v>15</v>
      </c>
      <c r="E1421" s="274">
        <v>0</v>
      </c>
    </row>
    <row r="1422" spans="1:5">
      <c r="A1422" s="272" t="s">
        <v>22626</v>
      </c>
      <c r="B1422" s="538">
        <v>104296</v>
      </c>
      <c r="C1422" s="266" t="s">
        <v>22672</v>
      </c>
      <c r="D1422" s="273" t="s">
        <v>15</v>
      </c>
      <c r="E1422" s="274">
        <v>0</v>
      </c>
    </row>
    <row r="1423" spans="1:5">
      <c r="A1423" s="272" t="s">
        <v>22626</v>
      </c>
      <c r="B1423" s="538">
        <v>104300</v>
      </c>
      <c r="C1423" s="266" t="s">
        <v>22673</v>
      </c>
      <c r="D1423" s="273" t="s">
        <v>15</v>
      </c>
      <c r="E1423" s="274">
        <v>0</v>
      </c>
    </row>
    <row r="1424" spans="1:5">
      <c r="A1424" s="272" t="s">
        <v>22674</v>
      </c>
      <c r="B1424" s="538">
        <v>90944</v>
      </c>
      <c r="C1424" s="266" t="s">
        <v>11395</v>
      </c>
      <c r="D1424" s="273" t="s">
        <v>16</v>
      </c>
      <c r="E1424" s="274">
        <v>202.58</v>
      </c>
    </row>
    <row r="1425" spans="1:5">
      <c r="A1425" s="272" t="s">
        <v>22674</v>
      </c>
      <c r="B1425" s="538">
        <v>90934</v>
      </c>
      <c r="C1425" s="266" t="s">
        <v>11391</v>
      </c>
      <c r="D1425" s="273" t="s">
        <v>16</v>
      </c>
      <c r="E1425" s="274">
        <v>187.75</v>
      </c>
    </row>
    <row r="1426" spans="1:5">
      <c r="A1426" s="272" t="s">
        <v>22674</v>
      </c>
      <c r="B1426" s="538">
        <v>90954</v>
      </c>
      <c r="C1426" s="266" t="s">
        <v>11399</v>
      </c>
      <c r="D1426" s="273" t="s">
        <v>16</v>
      </c>
      <c r="E1426" s="274">
        <v>229.74</v>
      </c>
    </row>
    <row r="1427" spans="1:5">
      <c r="A1427" s="272" t="s">
        <v>22674</v>
      </c>
      <c r="B1427" s="538">
        <v>90933</v>
      </c>
      <c r="C1427" s="266" t="s">
        <v>11390</v>
      </c>
      <c r="D1427" s="273" t="s">
        <v>16</v>
      </c>
      <c r="E1427" s="274">
        <v>170.22</v>
      </c>
    </row>
    <row r="1428" spans="1:5">
      <c r="A1428" s="272" t="s">
        <v>22674</v>
      </c>
      <c r="B1428" s="538">
        <v>90943</v>
      </c>
      <c r="C1428" s="266" t="s">
        <v>11394</v>
      </c>
      <c r="D1428" s="273" t="s">
        <v>16</v>
      </c>
      <c r="E1428" s="274">
        <v>183.49</v>
      </c>
    </row>
    <row r="1429" spans="1:5">
      <c r="A1429" s="272" t="s">
        <v>22674</v>
      </c>
      <c r="B1429" s="538">
        <v>90953</v>
      </c>
      <c r="C1429" s="266" t="s">
        <v>11398</v>
      </c>
      <c r="D1429" s="273" t="s">
        <v>16</v>
      </c>
      <c r="E1429" s="274">
        <v>207.79</v>
      </c>
    </row>
    <row r="1430" spans="1:5">
      <c r="A1430" s="272" t="s">
        <v>22674</v>
      </c>
      <c r="B1430" s="538">
        <v>90932</v>
      </c>
      <c r="C1430" s="266" t="s">
        <v>11389</v>
      </c>
      <c r="D1430" s="273" t="s">
        <v>16</v>
      </c>
      <c r="E1430" s="274">
        <v>93.74</v>
      </c>
    </row>
    <row r="1431" spans="1:5">
      <c r="A1431" s="272" t="s">
        <v>22674</v>
      </c>
      <c r="B1431" s="538">
        <v>90942</v>
      </c>
      <c r="C1431" s="266" t="s">
        <v>11393</v>
      </c>
      <c r="D1431" s="273" t="s">
        <v>16</v>
      </c>
      <c r="E1431" s="274">
        <v>100.21</v>
      </c>
    </row>
    <row r="1432" spans="1:5">
      <c r="A1432" s="272" t="s">
        <v>22674</v>
      </c>
      <c r="B1432" s="538">
        <v>90952</v>
      </c>
      <c r="C1432" s="266" t="s">
        <v>11397</v>
      </c>
      <c r="D1432" s="273" t="s">
        <v>16</v>
      </c>
      <c r="E1432" s="274">
        <v>112.04</v>
      </c>
    </row>
    <row r="1433" spans="1:5">
      <c r="A1433" s="272" t="s">
        <v>22674</v>
      </c>
      <c r="B1433" s="538">
        <v>90930</v>
      </c>
      <c r="C1433" s="266" t="s">
        <v>11388</v>
      </c>
      <c r="D1433" s="273" t="s">
        <v>16</v>
      </c>
      <c r="E1433" s="274">
        <v>84.05</v>
      </c>
    </row>
    <row r="1434" spans="1:5">
      <c r="A1434" s="272" t="s">
        <v>22674</v>
      </c>
      <c r="B1434" s="538">
        <v>90940</v>
      </c>
      <c r="C1434" s="266" t="s">
        <v>11392</v>
      </c>
      <c r="D1434" s="273" t="s">
        <v>16</v>
      </c>
      <c r="E1434" s="274">
        <v>89.66</v>
      </c>
    </row>
    <row r="1435" spans="1:5">
      <c r="A1435" s="272" t="s">
        <v>22674</v>
      </c>
      <c r="B1435" s="538">
        <v>90950</v>
      </c>
      <c r="C1435" s="266" t="s">
        <v>11396</v>
      </c>
      <c r="D1435" s="273" t="s">
        <v>16</v>
      </c>
      <c r="E1435" s="274">
        <v>99.91</v>
      </c>
    </row>
    <row r="1436" spans="1:5">
      <c r="A1436" s="272" t="s">
        <v>22674</v>
      </c>
      <c r="B1436" s="538">
        <v>88476</v>
      </c>
      <c r="C1436" s="266" t="s">
        <v>11385</v>
      </c>
      <c r="D1436" s="273" t="s">
        <v>16</v>
      </c>
      <c r="E1436" s="274">
        <v>21.55</v>
      </c>
    </row>
    <row r="1437" spans="1:5">
      <c r="A1437" s="272" t="s">
        <v>22674</v>
      </c>
      <c r="B1437" s="538">
        <v>88477</v>
      </c>
      <c r="C1437" s="266" t="s">
        <v>11386</v>
      </c>
      <c r="D1437" s="273" t="s">
        <v>16</v>
      </c>
      <c r="E1437" s="274">
        <v>30.04</v>
      </c>
    </row>
    <row r="1438" spans="1:5">
      <c r="A1438" s="272" t="s">
        <v>22674</v>
      </c>
      <c r="B1438" s="538">
        <v>88478</v>
      </c>
      <c r="C1438" s="266" t="s">
        <v>11387</v>
      </c>
      <c r="D1438" s="273" t="s">
        <v>16</v>
      </c>
      <c r="E1438" s="274">
        <v>37.03</v>
      </c>
    </row>
    <row r="1439" spans="1:5">
      <c r="A1439" s="272" t="s">
        <v>22674</v>
      </c>
      <c r="B1439" s="538">
        <v>88470</v>
      </c>
      <c r="C1439" s="266" t="s">
        <v>11382</v>
      </c>
      <c r="D1439" s="273" t="s">
        <v>16</v>
      </c>
      <c r="E1439" s="274">
        <v>26.2</v>
      </c>
    </row>
    <row r="1440" spans="1:5">
      <c r="A1440" s="272" t="s">
        <v>22674</v>
      </c>
      <c r="B1440" s="538">
        <v>88471</v>
      </c>
      <c r="C1440" s="266" t="s">
        <v>11383</v>
      </c>
      <c r="D1440" s="273" t="s">
        <v>16</v>
      </c>
      <c r="E1440" s="274">
        <v>32.909999999999997</v>
      </c>
    </row>
    <row r="1441" spans="1:5">
      <c r="A1441" s="272" t="s">
        <v>22674</v>
      </c>
      <c r="B1441" s="538">
        <v>88472</v>
      </c>
      <c r="C1441" s="266" t="s">
        <v>11384</v>
      </c>
      <c r="D1441" s="273" t="s">
        <v>16</v>
      </c>
      <c r="E1441" s="274">
        <v>38.229999999999997</v>
      </c>
    </row>
    <row r="1442" spans="1:5">
      <c r="A1442" s="272" t="s">
        <v>22674</v>
      </c>
      <c r="B1442" s="538">
        <v>87759</v>
      </c>
      <c r="C1442" s="266" t="s">
        <v>11377</v>
      </c>
      <c r="D1442" s="273" t="s">
        <v>16</v>
      </c>
      <c r="E1442" s="274">
        <v>128.72999999999999</v>
      </c>
    </row>
    <row r="1443" spans="1:5">
      <c r="A1443" s="272" t="s">
        <v>22674</v>
      </c>
      <c r="B1443" s="538">
        <v>87769</v>
      </c>
      <c r="C1443" s="266" t="s">
        <v>11381</v>
      </c>
      <c r="D1443" s="273" t="s">
        <v>16</v>
      </c>
      <c r="E1443" s="274">
        <v>152.97999999999999</v>
      </c>
    </row>
    <row r="1444" spans="1:5">
      <c r="A1444" s="272" t="s">
        <v>22674</v>
      </c>
      <c r="B1444" s="538">
        <v>87739</v>
      </c>
      <c r="C1444" s="266" t="s">
        <v>11369</v>
      </c>
      <c r="D1444" s="273" t="s">
        <v>16</v>
      </c>
      <c r="E1444" s="274">
        <v>100.86</v>
      </c>
    </row>
    <row r="1445" spans="1:5">
      <c r="A1445" s="272" t="s">
        <v>22674</v>
      </c>
      <c r="B1445" s="538">
        <v>87749</v>
      </c>
      <c r="C1445" s="266" t="s">
        <v>11373</v>
      </c>
      <c r="D1445" s="273" t="s">
        <v>16</v>
      </c>
      <c r="E1445" s="274">
        <v>130.38999999999999</v>
      </c>
    </row>
    <row r="1446" spans="1:5">
      <c r="A1446" s="272" t="s">
        <v>22674</v>
      </c>
      <c r="B1446" s="538">
        <v>87624</v>
      </c>
      <c r="C1446" s="266" t="s">
        <v>20906</v>
      </c>
      <c r="D1446" s="273" t="s">
        <v>16</v>
      </c>
      <c r="E1446" s="274">
        <v>85.53</v>
      </c>
    </row>
    <row r="1447" spans="1:5">
      <c r="A1447" s="272" t="s">
        <v>22674</v>
      </c>
      <c r="B1447" s="538">
        <v>87634</v>
      </c>
      <c r="C1447" s="266" t="s">
        <v>11349</v>
      </c>
      <c r="D1447" s="273" t="s">
        <v>16</v>
      </c>
      <c r="E1447" s="274">
        <v>115.06</v>
      </c>
    </row>
    <row r="1448" spans="1:5">
      <c r="A1448" s="272" t="s">
        <v>22674</v>
      </c>
      <c r="B1448" s="538">
        <v>87644</v>
      </c>
      <c r="C1448" s="266" t="s">
        <v>11353</v>
      </c>
      <c r="D1448" s="273" t="s">
        <v>16</v>
      </c>
      <c r="E1448" s="274">
        <v>139.24</v>
      </c>
    </row>
    <row r="1449" spans="1:5">
      <c r="A1449" s="272" t="s">
        <v>22674</v>
      </c>
      <c r="B1449" s="538">
        <v>87684</v>
      </c>
      <c r="C1449" s="266" t="s">
        <v>11357</v>
      </c>
      <c r="D1449" s="273" t="s">
        <v>16</v>
      </c>
      <c r="E1449" s="274">
        <v>134.74</v>
      </c>
    </row>
    <row r="1450" spans="1:5">
      <c r="A1450" s="272" t="s">
        <v>22674</v>
      </c>
      <c r="B1450" s="538">
        <v>87694</v>
      </c>
      <c r="C1450" s="266" t="s">
        <v>11361</v>
      </c>
      <c r="D1450" s="273" t="s">
        <v>16</v>
      </c>
      <c r="E1450" s="274">
        <v>154.36000000000001</v>
      </c>
    </row>
    <row r="1451" spans="1:5">
      <c r="A1451" s="272" t="s">
        <v>22674</v>
      </c>
      <c r="B1451" s="538">
        <v>87704</v>
      </c>
      <c r="C1451" s="266" t="s">
        <v>11365</v>
      </c>
      <c r="D1451" s="273" t="s">
        <v>16</v>
      </c>
      <c r="E1451" s="274">
        <v>167.54</v>
      </c>
    </row>
    <row r="1452" spans="1:5">
      <c r="A1452" s="272" t="s">
        <v>22674</v>
      </c>
      <c r="B1452" s="538">
        <v>87758</v>
      </c>
      <c r="C1452" s="266" t="s">
        <v>11376</v>
      </c>
      <c r="D1452" s="273" t="s">
        <v>16</v>
      </c>
      <c r="E1452" s="274">
        <v>116.28</v>
      </c>
    </row>
    <row r="1453" spans="1:5">
      <c r="A1453" s="272" t="s">
        <v>22674</v>
      </c>
      <c r="B1453" s="538">
        <v>87768</v>
      </c>
      <c r="C1453" s="266" t="s">
        <v>11380</v>
      </c>
      <c r="D1453" s="273" t="s">
        <v>16</v>
      </c>
      <c r="E1453" s="274">
        <v>137.66999999999999</v>
      </c>
    </row>
    <row r="1454" spans="1:5">
      <c r="A1454" s="272" t="s">
        <v>22674</v>
      </c>
      <c r="B1454" s="538">
        <v>87738</v>
      </c>
      <c r="C1454" s="266" t="s">
        <v>11368</v>
      </c>
      <c r="D1454" s="273" t="s">
        <v>16</v>
      </c>
      <c r="E1454" s="274">
        <v>91.9</v>
      </c>
    </row>
    <row r="1455" spans="1:5">
      <c r="A1455" s="272" t="s">
        <v>22674</v>
      </c>
      <c r="B1455" s="538">
        <v>87748</v>
      </c>
      <c r="C1455" s="266" t="s">
        <v>11372</v>
      </c>
      <c r="D1455" s="273" t="s">
        <v>16</v>
      </c>
      <c r="E1455" s="274">
        <v>117.94</v>
      </c>
    </row>
    <row r="1456" spans="1:5">
      <c r="A1456" s="272" t="s">
        <v>22674</v>
      </c>
      <c r="B1456" s="538">
        <v>87623</v>
      </c>
      <c r="C1456" s="266" t="s">
        <v>11345</v>
      </c>
      <c r="D1456" s="273" t="s">
        <v>16</v>
      </c>
      <c r="E1456" s="274">
        <v>76.569999999999993</v>
      </c>
    </row>
    <row r="1457" spans="1:5">
      <c r="A1457" s="272" t="s">
        <v>22674</v>
      </c>
      <c r="B1457" s="538">
        <v>87633</v>
      </c>
      <c r="C1457" s="266" t="s">
        <v>11348</v>
      </c>
      <c r="D1457" s="273" t="s">
        <v>16</v>
      </c>
      <c r="E1457" s="274">
        <v>102.61</v>
      </c>
    </row>
    <row r="1458" spans="1:5">
      <c r="A1458" s="272" t="s">
        <v>22674</v>
      </c>
      <c r="B1458" s="538">
        <v>87643</v>
      </c>
      <c r="C1458" s="266" t="s">
        <v>11352</v>
      </c>
      <c r="D1458" s="273" t="s">
        <v>16</v>
      </c>
      <c r="E1458" s="274">
        <v>123.93</v>
      </c>
    </row>
    <row r="1459" spans="1:5">
      <c r="A1459" s="272" t="s">
        <v>22674</v>
      </c>
      <c r="B1459" s="538">
        <v>87683</v>
      </c>
      <c r="C1459" s="266" t="s">
        <v>11356</v>
      </c>
      <c r="D1459" s="273" t="s">
        <v>16</v>
      </c>
      <c r="E1459" s="274">
        <v>119.43</v>
      </c>
    </row>
    <row r="1460" spans="1:5">
      <c r="A1460" s="272" t="s">
        <v>22674</v>
      </c>
      <c r="B1460" s="538">
        <v>87703</v>
      </c>
      <c r="C1460" s="266" t="s">
        <v>11364</v>
      </c>
      <c r="D1460" s="273" t="s">
        <v>16</v>
      </c>
      <c r="E1460" s="274">
        <v>148.44999999999999</v>
      </c>
    </row>
    <row r="1461" spans="1:5">
      <c r="A1461" s="272" t="s">
        <v>22674</v>
      </c>
      <c r="B1461" s="538">
        <v>87693</v>
      </c>
      <c r="C1461" s="266" t="s">
        <v>11360</v>
      </c>
      <c r="D1461" s="273" t="s">
        <v>16</v>
      </c>
      <c r="E1461" s="274">
        <v>136.83000000000001</v>
      </c>
    </row>
    <row r="1462" spans="1:5">
      <c r="A1462" s="272" t="s">
        <v>22674</v>
      </c>
      <c r="B1462" s="538">
        <v>87757</v>
      </c>
      <c r="C1462" s="266" t="s">
        <v>11375</v>
      </c>
      <c r="D1462" s="273" t="s">
        <v>16</v>
      </c>
      <c r="E1462" s="274">
        <v>61.98</v>
      </c>
    </row>
    <row r="1463" spans="1:5">
      <c r="A1463" s="272" t="s">
        <v>22674</v>
      </c>
      <c r="B1463" s="538">
        <v>87767</v>
      </c>
      <c r="C1463" s="266" t="s">
        <v>11379</v>
      </c>
      <c r="D1463" s="273" t="s">
        <v>16</v>
      </c>
      <c r="E1463" s="274">
        <v>70.900000000000006</v>
      </c>
    </row>
    <row r="1464" spans="1:5">
      <c r="A1464" s="272" t="s">
        <v>22674</v>
      </c>
      <c r="B1464" s="538">
        <v>87737</v>
      </c>
      <c r="C1464" s="266" t="s">
        <v>11367</v>
      </c>
      <c r="D1464" s="273" t="s">
        <v>16</v>
      </c>
      <c r="E1464" s="274">
        <v>52.85</v>
      </c>
    </row>
    <row r="1465" spans="1:5">
      <c r="A1465" s="272" t="s">
        <v>22674</v>
      </c>
      <c r="B1465" s="538">
        <v>87747</v>
      </c>
      <c r="C1465" s="266" t="s">
        <v>11371</v>
      </c>
      <c r="D1465" s="273" t="s">
        <v>16</v>
      </c>
      <c r="E1465" s="274">
        <v>63.64</v>
      </c>
    </row>
    <row r="1466" spans="1:5">
      <c r="A1466" s="272" t="s">
        <v>22674</v>
      </c>
      <c r="B1466" s="538">
        <v>87622</v>
      </c>
      <c r="C1466" s="266" t="s">
        <v>11344</v>
      </c>
      <c r="D1466" s="273" t="s">
        <v>16</v>
      </c>
      <c r="E1466" s="274">
        <v>37.520000000000003</v>
      </c>
    </row>
    <row r="1467" spans="1:5">
      <c r="A1467" s="272" t="s">
        <v>22674</v>
      </c>
      <c r="B1467" s="538">
        <v>87632</v>
      </c>
      <c r="C1467" s="266" t="s">
        <v>11347</v>
      </c>
      <c r="D1467" s="273" t="s">
        <v>16</v>
      </c>
      <c r="E1467" s="274">
        <v>48.31</v>
      </c>
    </row>
    <row r="1468" spans="1:5">
      <c r="A1468" s="272" t="s">
        <v>22674</v>
      </c>
      <c r="B1468" s="538">
        <v>87642</v>
      </c>
      <c r="C1468" s="266" t="s">
        <v>11351</v>
      </c>
      <c r="D1468" s="273" t="s">
        <v>16</v>
      </c>
      <c r="E1468" s="274">
        <v>57.16</v>
      </c>
    </row>
    <row r="1469" spans="1:5">
      <c r="A1469" s="272" t="s">
        <v>22674</v>
      </c>
      <c r="B1469" s="538">
        <v>87682</v>
      </c>
      <c r="C1469" s="266" t="s">
        <v>11355</v>
      </c>
      <c r="D1469" s="273" t="s">
        <v>16</v>
      </c>
      <c r="E1469" s="274">
        <v>52.66</v>
      </c>
    </row>
    <row r="1470" spans="1:5">
      <c r="A1470" s="272" t="s">
        <v>22674</v>
      </c>
      <c r="B1470" s="538">
        <v>87692</v>
      </c>
      <c r="C1470" s="266" t="s">
        <v>11359</v>
      </c>
      <c r="D1470" s="273" t="s">
        <v>16</v>
      </c>
      <c r="E1470" s="274">
        <v>60.35</v>
      </c>
    </row>
    <row r="1471" spans="1:5">
      <c r="A1471" s="272" t="s">
        <v>22674</v>
      </c>
      <c r="B1471" s="538">
        <v>87702</v>
      </c>
      <c r="C1471" s="266" t="s">
        <v>11363</v>
      </c>
      <c r="D1471" s="273" t="s">
        <v>16</v>
      </c>
      <c r="E1471" s="274">
        <v>65.17</v>
      </c>
    </row>
    <row r="1472" spans="1:5">
      <c r="A1472" s="272" t="s">
        <v>22674</v>
      </c>
      <c r="B1472" s="538">
        <v>87755</v>
      </c>
      <c r="C1472" s="266" t="s">
        <v>11374</v>
      </c>
      <c r="D1472" s="273" t="s">
        <v>16</v>
      </c>
      <c r="E1472" s="274">
        <v>55.1</v>
      </c>
    </row>
    <row r="1473" spans="1:5">
      <c r="A1473" s="272" t="s">
        <v>22674</v>
      </c>
      <c r="B1473" s="538">
        <v>87765</v>
      </c>
      <c r="C1473" s="266" t="s">
        <v>11378</v>
      </c>
      <c r="D1473" s="273" t="s">
        <v>16</v>
      </c>
      <c r="E1473" s="274">
        <v>62.44</v>
      </c>
    </row>
    <row r="1474" spans="1:5">
      <c r="A1474" s="272" t="s">
        <v>22674</v>
      </c>
      <c r="B1474" s="538">
        <v>87735</v>
      </c>
      <c r="C1474" s="266" t="s">
        <v>11366</v>
      </c>
      <c r="D1474" s="273" t="s">
        <v>16</v>
      </c>
      <c r="E1474" s="274">
        <v>47.9</v>
      </c>
    </row>
    <row r="1475" spans="1:5">
      <c r="A1475" s="272" t="s">
        <v>22674</v>
      </c>
      <c r="B1475" s="538">
        <v>87745</v>
      </c>
      <c r="C1475" s="266" t="s">
        <v>11370</v>
      </c>
      <c r="D1475" s="273" t="s">
        <v>16</v>
      </c>
      <c r="E1475" s="274">
        <v>56.76</v>
      </c>
    </row>
    <row r="1476" spans="1:5">
      <c r="A1476" s="272" t="s">
        <v>22674</v>
      </c>
      <c r="B1476" s="538">
        <v>87620</v>
      </c>
      <c r="C1476" s="266" t="s">
        <v>11343</v>
      </c>
      <c r="D1476" s="273" t="s">
        <v>16</v>
      </c>
      <c r="E1476" s="274">
        <v>32.57</v>
      </c>
    </row>
    <row r="1477" spans="1:5">
      <c r="A1477" s="272" t="s">
        <v>22674</v>
      </c>
      <c r="B1477" s="538">
        <v>87630</v>
      </c>
      <c r="C1477" s="266" t="s">
        <v>11346</v>
      </c>
      <c r="D1477" s="273" t="s">
        <v>16</v>
      </c>
      <c r="E1477" s="274">
        <v>41.43</v>
      </c>
    </row>
    <row r="1478" spans="1:5">
      <c r="A1478" s="272" t="s">
        <v>22674</v>
      </c>
      <c r="B1478" s="538">
        <v>87640</v>
      </c>
      <c r="C1478" s="266" t="s">
        <v>11350</v>
      </c>
      <c r="D1478" s="273" t="s">
        <v>16</v>
      </c>
      <c r="E1478" s="274">
        <v>48.7</v>
      </c>
    </row>
    <row r="1479" spans="1:5">
      <c r="A1479" s="272" t="s">
        <v>22674</v>
      </c>
      <c r="B1479" s="538">
        <v>87680</v>
      </c>
      <c r="C1479" s="266" t="s">
        <v>11354</v>
      </c>
      <c r="D1479" s="273" t="s">
        <v>16</v>
      </c>
      <c r="E1479" s="274">
        <v>44.2</v>
      </c>
    </row>
    <row r="1480" spans="1:5">
      <c r="A1480" s="272" t="s">
        <v>22674</v>
      </c>
      <c r="B1480" s="538">
        <v>87690</v>
      </c>
      <c r="C1480" s="266" t="s">
        <v>11358</v>
      </c>
      <c r="D1480" s="273" t="s">
        <v>16</v>
      </c>
      <c r="E1480" s="274">
        <v>50.66</v>
      </c>
    </row>
    <row r="1481" spans="1:5">
      <c r="A1481" s="272" t="s">
        <v>22674</v>
      </c>
      <c r="B1481" s="538">
        <v>87700</v>
      </c>
      <c r="C1481" s="266" t="s">
        <v>11362</v>
      </c>
      <c r="D1481" s="273" t="s">
        <v>16</v>
      </c>
      <c r="E1481" s="274">
        <v>54.62</v>
      </c>
    </row>
    <row r="1482" spans="1:5">
      <c r="A1482" s="272" t="s">
        <v>22674</v>
      </c>
      <c r="B1482" s="538">
        <v>102803</v>
      </c>
      <c r="C1482" s="266" t="s">
        <v>11400</v>
      </c>
      <c r="D1482" s="273" t="s">
        <v>16</v>
      </c>
      <c r="E1482" s="274">
        <v>2.87</v>
      </c>
    </row>
    <row r="1483" spans="1:5">
      <c r="A1483" s="272" t="s">
        <v>22675</v>
      </c>
      <c r="B1483" s="538">
        <v>92717</v>
      </c>
      <c r="C1483" s="266" t="s">
        <v>8532</v>
      </c>
      <c r="D1483" s="273" t="s">
        <v>8440</v>
      </c>
      <c r="E1483" s="274">
        <v>0.27</v>
      </c>
    </row>
    <row r="1484" spans="1:5">
      <c r="A1484" s="272" t="s">
        <v>22675</v>
      </c>
      <c r="B1484" s="538">
        <v>92716</v>
      </c>
      <c r="C1484" s="266" t="s">
        <v>8401</v>
      </c>
      <c r="D1484" s="273" t="s">
        <v>8307</v>
      </c>
      <c r="E1484" s="274">
        <v>115.27</v>
      </c>
    </row>
    <row r="1485" spans="1:5">
      <c r="A1485" s="272" t="s">
        <v>22675</v>
      </c>
      <c r="B1485" s="538">
        <v>103668</v>
      </c>
      <c r="C1485" s="266" t="s">
        <v>22676</v>
      </c>
      <c r="D1485" s="273" t="s">
        <v>8440</v>
      </c>
      <c r="E1485" s="274">
        <v>0</v>
      </c>
    </row>
    <row r="1486" spans="1:5">
      <c r="A1486" s="272" t="s">
        <v>22675</v>
      </c>
      <c r="B1486" s="538">
        <v>103667</v>
      </c>
      <c r="C1486" s="266" t="s">
        <v>22677</v>
      </c>
      <c r="D1486" s="273" t="s">
        <v>8307</v>
      </c>
      <c r="E1486" s="274">
        <v>0</v>
      </c>
    </row>
    <row r="1487" spans="1:5">
      <c r="A1487" s="272" t="s">
        <v>22675</v>
      </c>
      <c r="B1487" s="538">
        <v>89218</v>
      </c>
      <c r="C1487" s="266" t="s">
        <v>8489</v>
      </c>
      <c r="D1487" s="273" t="s">
        <v>8440</v>
      </c>
      <c r="E1487" s="274">
        <v>112.98</v>
      </c>
    </row>
    <row r="1488" spans="1:5">
      <c r="A1488" s="272" t="s">
        <v>22675</v>
      </c>
      <c r="B1488" s="538">
        <v>89843</v>
      </c>
      <c r="C1488" s="266" t="s">
        <v>8366</v>
      </c>
      <c r="D1488" s="273" t="s">
        <v>8307</v>
      </c>
      <c r="E1488" s="274">
        <v>253.59</v>
      </c>
    </row>
    <row r="1489" spans="1:5">
      <c r="A1489" s="272" t="s">
        <v>22675</v>
      </c>
      <c r="B1489" s="538">
        <v>87446</v>
      </c>
      <c r="C1489" s="266" t="s">
        <v>8477</v>
      </c>
      <c r="D1489" s="273" t="s">
        <v>8440</v>
      </c>
      <c r="E1489" s="274">
        <v>0.55000000000000004</v>
      </c>
    </row>
    <row r="1490" spans="1:5">
      <c r="A1490" s="272" t="s">
        <v>22675</v>
      </c>
      <c r="B1490" s="538">
        <v>87445</v>
      </c>
      <c r="C1490" s="266" t="s">
        <v>8347</v>
      </c>
      <c r="D1490" s="273" t="s">
        <v>8307</v>
      </c>
      <c r="E1490" s="274">
        <v>6.19</v>
      </c>
    </row>
    <row r="1491" spans="1:5">
      <c r="A1491" s="272" t="s">
        <v>22675</v>
      </c>
      <c r="B1491" s="538">
        <v>93234</v>
      </c>
      <c r="C1491" s="266" t="s">
        <v>8535</v>
      </c>
      <c r="D1491" s="273" t="s">
        <v>8440</v>
      </c>
      <c r="E1491" s="274">
        <v>0.5</v>
      </c>
    </row>
    <row r="1492" spans="1:5">
      <c r="A1492" s="272" t="s">
        <v>22675</v>
      </c>
      <c r="B1492" s="538">
        <v>93233</v>
      </c>
      <c r="C1492" s="266" t="s">
        <v>8404</v>
      </c>
      <c r="D1492" s="273" t="s">
        <v>8307</v>
      </c>
      <c r="E1492" s="274">
        <v>6.13</v>
      </c>
    </row>
    <row r="1493" spans="1:5">
      <c r="A1493" s="272" t="s">
        <v>22675</v>
      </c>
      <c r="B1493" s="538">
        <v>102953</v>
      </c>
      <c r="C1493" s="266" t="s">
        <v>22678</v>
      </c>
      <c r="D1493" s="273" t="s">
        <v>8440</v>
      </c>
      <c r="E1493" s="274">
        <v>0</v>
      </c>
    </row>
    <row r="1494" spans="1:5">
      <c r="A1494" s="272" t="s">
        <v>22675</v>
      </c>
      <c r="B1494" s="538">
        <v>102952</v>
      </c>
      <c r="C1494" s="266" t="s">
        <v>22679</v>
      </c>
      <c r="D1494" s="273" t="s">
        <v>8307</v>
      </c>
      <c r="E1494" s="274">
        <v>0</v>
      </c>
    </row>
    <row r="1495" spans="1:5">
      <c r="A1495" s="272" t="s">
        <v>22675</v>
      </c>
      <c r="B1495" s="538">
        <v>88831</v>
      </c>
      <c r="C1495" s="266" t="s">
        <v>8483</v>
      </c>
      <c r="D1495" s="273" t="s">
        <v>8440</v>
      </c>
      <c r="E1495" s="274">
        <v>0.4</v>
      </c>
    </row>
    <row r="1496" spans="1:5">
      <c r="A1496" s="272" t="s">
        <v>22675</v>
      </c>
      <c r="B1496" s="538">
        <v>88830</v>
      </c>
      <c r="C1496" s="266" t="s">
        <v>8353</v>
      </c>
      <c r="D1496" s="273" t="s">
        <v>8307</v>
      </c>
      <c r="E1496" s="274">
        <v>1.83</v>
      </c>
    </row>
    <row r="1497" spans="1:5">
      <c r="A1497" s="272" t="s">
        <v>22675</v>
      </c>
      <c r="B1497" s="538">
        <v>89226</v>
      </c>
      <c r="C1497" s="266" t="s">
        <v>8490</v>
      </c>
      <c r="D1497" s="273" t="s">
        <v>8440</v>
      </c>
      <c r="E1497" s="274">
        <v>1.66</v>
      </c>
    </row>
    <row r="1498" spans="1:5">
      <c r="A1498" s="272" t="s">
        <v>22675</v>
      </c>
      <c r="B1498" s="538">
        <v>89225</v>
      </c>
      <c r="C1498" s="266" t="s">
        <v>8359</v>
      </c>
      <c r="D1498" s="273" t="s">
        <v>8307</v>
      </c>
      <c r="E1498" s="274">
        <v>5.29</v>
      </c>
    </row>
    <row r="1499" spans="1:5">
      <c r="A1499" s="272" t="s">
        <v>22675</v>
      </c>
      <c r="B1499" s="538">
        <v>89279</v>
      </c>
      <c r="C1499" s="266" t="s">
        <v>8496</v>
      </c>
      <c r="D1499" s="273" t="s">
        <v>8440</v>
      </c>
      <c r="E1499" s="274">
        <v>2.0299999999999998</v>
      </c>
    </row>
    <row r="1500" spans="1:5">
      <c r="A1500" s="272" t="s">
        <v>22675</v>
      </c>
      <c r="B1500" s="538">
        <v>89278</v>
      </c>
      <c r="C1500" s="266" t="s">
        <v>8365</v>
      </c>
      <c r="D1500" s="273" t="s">
        <v>8307</v>
      </c>
      <c r="E1500" s="274">
        <v>14.25</v>
      </c>
    </row>
    <row r="1501" spans="1:5">
      <c r="A1501" s="272" t="s">
        <v>22675</v>
      </c>
      <c r="B1501" s="538">
        <v>90651</v>
      </c>
      <c r="C1501" s="266" t="s">
        <v>8504</v>
      </c>
      <c r="D1501" s="273" t="s">
        <v>8440</v>
      </c>
      <c r="E1501" s="274">
        <v>0.82</v>
      </c>
    </row>
    <row r="1502" spans="1:5">
      <c r="A1502" s="272" t="s">
        <v>22675</v>
      </c>
      <c r="B1502" s="538">
        <v>90650</v>
      </c>
      <c r="C1502" s="266" t="s">
        <v>8374</v>
      </c>
      <c r="D1502" s="273" t="s">
        <v>8307</v>
      </c>
      <c r="E1502" s="274">
        <v>9.91</v>
      </c>
    </row>
    <row r="1503" spans="1:5">
      <c r="A1503" s="272" t="s">
        <v>22675</v>
      </c>
      <c r="B1503" s="538">
        <v>106101</v>
      </c>
      <c r="C1503" s="266" t="s">
        <v>30257</v>
      </c>
      <c r="D1503" s="273" t="s">
        <v>8440</v>
      </c>
      <c r="E1503" s="274">
        <v>0</v>
      </c>
    </row>
    <row r="1504" spans="1:5">
      <c r="A1504" s="272" t="s">
        <v>22675</v>
      </c>
      <c r="B1504" s="538">
        <v>106100</v>
      </c>
      <c r="C1504" s="266" t="s">
        <v>30258</v>
      </c>
      <c r="D1504" s="273" t="s">
        <v>8307</v>
      </c>
      <c r="E1504" s="274">
        <v>0</v>
      </c>
    </row>
    <row r="1505" spans="1:5">
      <c r="A1505" s="272" t="s">
        <v>22675</v>
      </c>
      <c r="B1505" s="538">
        <v>90657</v>
      </c>
      <c r="C1505" s="266" t="s">
        <v>8505</v>
      </c>
      <c r="D1505" s="273" t="s">
        <v>8440</v>
      </c>
      <c r="E1505" s="274">
        <v>5</v>
      </c>
    </row>
    <row r="1506" spans="1:5">
      <c r="A1506" s="272" t="s">
        <v>22675</v>
      </c>
      <c r="B1506" s="538">
        <v>90656</v>
      </c>
      <c r="C1506" s="266" t="s">
        <v>8375</v>
      </c>
      <c r="D1506" s="273" t="s">
        <v>8307</v>
      </c>
      <c r="E1506" s="274">
        <v>14.94</v>
      </c>
    </row>
    <row r="1507" spans="1:5">
      <c r="A1507" s="272" t="s">
        <v>22675</v>
      </c>
      <c r="B1507" s="538">
        <v>90663</v>
      </c>
      <c r="C1507" s="266" t="s">
        <v>8506</v>
      </c>
      <c r="D1507" s="273" t="s">
        <v>8440</v>
      </c>
      <c r="E1507" s="274">
        <v>5.35</v>
      </c>
    </row>
    <row r="1508" spans="1:5">
      <c r="A1508" s="272" t="s">
        <v>22675</v>
      </c>
      <c r="B1508" s="538">
        <v>90662</v>
      </c>
      <c r="C1508" s="266" t="s">
        <v>8376</v>
      </c>
      <c r="D1508" s="273" t="s">
        <v>8307</v>
      </c>
      <c r="E1508" s="274">
        <v>15.61</v>
      </c>
    </row>
    <row r="1509" spans="1:5">
      <c r="A1509" s="272" t="s">
        <v>22675</v>
      </c>
      <c r="B1509" s="538">
        <v>89022</v>
      </c>
      <c r="C1509" s="266" t="s">
        <v>21042</v>
      </c>
      <c r="D1509" s="273" t="s">
        <v>8440</v>
      </c>
      <c r="E1509" s="274">
        <v>0.5</v>
      </c>
    </row>
    <row r="1510" spans="1:5">
      <c r="A1510" s="272" t="s">
        <v>22675</v>
      </c>
      <c r="B1510" s="538">
        <v>89021</v>
      </c>
      <c r="C1510" s="266" t="s">
        <v>21039</v>
      </c>
      <c r="D1510" s="273" t="s">
        <v>8307</v>
      </c>
      <c r="E1510" s="274">
        <v>2.6</v>
      </c>
    </row>
    <row r="1511" spans="1:5">
      <c r="A1511" s="272" t="s">
        <v>22675</v>
      </c>
      <c r="B1511" s="538">
        <v>90644</v>
      </c>
      <c r="C1511" s="266" t="s">
        <v>8503</v>
      </c>
      <c r="D1511" s="273" t="s">
        <v>8440</v>
      </c>
      <c r="E1511" s="274">
        <v>7.68</v>
      </c>
    </row>
    <row r="1512" spans="1:5">
      <c r="A1512" s="272" t="s">
        <v>22675</v>
      </c>
      <c r="B1512" s="538">
        <v>90643</v>
      </c>
      <c r="C1512" s="266" t="s">
        <v>8373</v>
      </c>
      <c r="D1512" s="273" t="s">
        <v>8307</v>
      </c>
      <c r="E1512" s="274">
        <v>29.75</v>
      </c>
    </row>
    <row r="1513" spans="1:5">
      <c r="A1513" s="272" t="s">
        <v>22675</v>
      </c>
      <c r="B1513" s="538">
        <v>102811</v>
      </c>
      <c r="C1513" s="266" t="s">
        <v>22680</v>
      </c>
      <c r="D1513" s="273" t="s">
        <v>8440</v>
      </c>
      <c r="E1513" s="274">
        <v>0</v>
      </c>
    </row>
    <row r="1514" spans="1:5">
      <c r="A1514" s="272" t="s">
        <v>22675</v>
      </c>
      <c r="B1514" s="538">
        <v>102810</v>
      </c>
      <c r="C1514" s="266" t="s">
        <v>22681</v>
      </c>
      <c r="D1514" s="273" t="s">
        <v>8307</v>
      </c>
      <c r="E1514" s="274">
        <v>0</v>
      </c>
    </row>
    <row r="1515" spans="1:5">
      <c r="A1515" s="272" t="s">
        <v>22675</v>
      </c>
      <c r="B1515" s="538">
        <v>92146</v>
      </c>
      <c r="C1515" s="266" t="s">
        <v>8530</v>
      </c>
      <c r="D1515" s="273" t="s">
        <v>8440</v>
      </c>
      <c r="E1515" s="274">
        <v>38.159999999999997</v>
      </c>
    </row>
    <row r="1516" spans="1:5">
      <c r="A1516" s="272" t="s">
        <v>22675</v>
      </c>
      <c r="B1516" s="538">
        <v>92145</v>
      </c>
      <c r="C1516" s="266" t="s">
        <v>8399</v>
      </c>
      <c r="D1516" s="273" t="s">
        <v>8307</v>
      </c>
      <c r="E1516" s="274">
        <v>88.63</v>
      </c>
    </row>
    <row r="1517" spans="1:5">
      <c r="A1517" s="272" t="s">
        <v>22675</v>
      </c>
      <c r="B1517" s="538">
        <v>92139</v>
      </c>
      <c r="C1517" s="266" t="s">
        <v>8529</v>
      </c>
      <c r="D1517" s="273" t="s">
        <v>8440</v>
      </c>
      <c r="E1517" s="274">
        <v>50.17</v>
      </c>
    </row>
    <row r="1518" spans="1:5">
      <c r="A1518" s="272" t="s">
        <v>22675</v>
      </c>
      <c r="B1518" s="538">
        <v>92138</v>
      </c>
      <c r="C1518" s="266" t="s">
        <v>8398</v>
      </c>
      <c r="D1518" s="273" t="s">
        <v>8307</v>
      </c>
      <c r="E1518" s="274">
        <v>109.46</v>
      </c>
    </row>
    <row r="1519" spans="1:5">
      <c r="A1519" s="272" t="s">
        <v>22675</v>
      </c>
      <c r="B1519" s="538">
        <v>91387</v>
      </c>
      <c r="C1519" s="266" t="s">
        <v>8519</v>
      </c>
      <c r="D1519" s="273" t="s">
        <v>8440</v>
      </c>
      <c r="E1519" s="274">
        <v>83.8</v>
      </c>
    </row>
    <row r="1520" spans="1:5">
      <c r="A1520" s="272" t="s">
        <v>22675</v>
      </c>
      <c r="B1520" s="538">
        <v>91386</v>
      </c>
      <c r="C1520" s="266" t="s">
        <v>8389</v>
      </c>
      <c r="D1520" s="273" t="s">
        <v>8307</v>
      </c>
      <c r="E1520" s="274">
        <v>310.64999999999998</v>
      </c>
    </row>
    <row r="1521" spans="1:5">
      <c r="A1521" s="272" t="s">
        <v>22675</v>
      </c>
      <c r="B1521" s="538">
        <v>96036</v>
      </c>
      <c r="C1521" s="266" t="s">
        <v>8561</v>
      </c>
      <c r="D1521" s="273" t="s">
        <v>8440</v>
      </c>
      <c r="E1521" s="274">
        <v>93.25</v>
      </c>
    </row>
    <row r="1522" spans="1:5">
      <c r="A1522" s="272" t="s">
        <v>22675</v>
      </c>
      <c r="B1522" s="538">
        <v>96035</v>
      </c>
      <c r="C1522" s="266" t="s">
        <v>8430</v>
      </c>
      <c r="D1522" s="273" t="s">
        <v>8307</v>
      </c>
      <c r="E1522" s="274">
        <v>326.23</v>
      </c>
    </row>
    <row r="1523" spans="1:5">
      <c r="A1523" s="272" t="s">
        <v>22675</v>
      </c>
      <c r="B1523" s="538">
        <v>89877</v>
      </c>
      <c r="C1523" s="266" t="s">
        <v>8497</v>
      </c>
      <c r="D1523" s="273" t="s">
        <v>8440</v>
      </c>
      <c r="E1523" s="274">
        <v>96.4</v>
      </c>
    </row>
    <row r="1524" spans="1:5">
      <c r="A1524" s="272" t="s">
        <v>22675</v>
      </c>
      <c r="B1524" s="538">
        <v>89876</v>
      </c>
      <c r="C1524" s="266" t="s">
        <v>8367</v>
      </c>
      <c r="D1524" s="273" t="s">
        <v>8307</v>
      </c>
      <c r="E1524" s="274">
        <v>378.38</v>
      </c>
    </row>
    <row r="1525" spans="1:5">
      <c r="A1525" s="272" t="s">
        <v>22675</v>
      </c>
      <c r="B1525" s="538">
        <v>89884</v>
      </c>
      <c r="C1525" s="266" t="s">
        <v>8498</v>
      </c>
      <c r="D1525" s="273" t="s">
        <v>8440</v>
      </c>
      <c r="E1525" s="274">
        <v>100.26</v>
      </c>
    </row>
    <row r="1526" spans="1:5">
      <c r="A1526" s="272" t="s">
        <v>22675</v>
      </c>
      <c r="B1526" s="538">
        <v>89883</v>
      </c>
      <c r="C1526" s="266" t="s">
        <v>8368</v>
      </c>
      <c r="D1526" s="273" t="s">
        <v>8307</v>
      </c>
      <c r="E1526" s="274">
        <v>419.26</v>
      </c>
    </row>
    <row r="1527" spans="1:5">
      <c r="A1527" s="272" t="s">
        <v>22675</v>
      </c>
      <c r="B1527" s="538">
        <v>67827</v>
      </c>
      <c r="C1527" s="266" t="s">
        <v>8474</v>
      </c>
      <c r="D1527" s="273" t="s">
        <v>8440</v>
      </c>
      <c r="E1527" s="274">
        <v>73.849999999999994</v>
      </c>
    </row>
    <row r="1528" spans="1:5">
      <c r="A1528" s="272" t="s">
        <v>22675</v>
      </c>
      <c r="B1528" s="538">
        <v>67826</v>
      </c>
      <c r="C1528" s="266" t="s">
        <v>8341</v>
      </c>
      <c r="D1528" s="273" t="s">
        <v>8307</v>
      </c>
      <c r="E1528" s="274">
        <v>215.9</v>
      </c>
    </row>
    <row r="1529" spans="1:5">
      <c r="A1529" s="272" t="s">
        <v>22675</v>
      </c>
      <c r="B1529" s="538">
        <v>5961</v>
      </c>
      <c r="C1529" s="266" t="s">
        <v>8468</v>
      </c>
      <c r="D1529" s="273" t="s">
        <v>8440</v>
      </c>
      <c r="E1529" s="274">
        <v>72.569999999999993</v>
      </c>
    </row>
    <row r="1530" spans="1:5">
      <c r="A1530" s="272" t="s">
        <v>22675</v>
      </c>
      <c r="B1530" s="538">
        <v>5811</v>
      </c>
      <c r="C1530" s="266" t="s">
        <v>8313</v>
      </c>
      <c r="D1530" s="273" t="s">
        <v>8307</v>
      </c>
      <c r="E1530" s="274">
        <v>237.2</v>
      </c>
    </row>
    <row r="1531" spans="1:5">
      <c r="A1531" s="272" t="s">
        <v>22675</v>
      </c>
      <c r="B1531" s="538">
        <v>106373</v>
      </c>
      <c r="C1531" s="266" t="s">
        <v>31381</v>
      </c>
      <c r="D1531" s="273" t="s">
        <v>8440</v>
      </c>
      <c r="E1531" s="274">
        <v>0</v>
      </c>
    </row>
    <row r="1532" spans="1:5">
      <c r="A1532" s="272" t="s">
        <v>22675</v>
      </c>
      <c r="B1532" s="538">
        <v>106366</v>
      </c>
      <c r="C1532" s="266" t="s">
        <v>31382</v>
      </c>
      <c r="D1532" s="273" t="s">
        <v>8307</v>
      </c>
      <c r="E1532" s="274">
        <v>0</v>
      </c>
    </row>
    <row r="1533" spans="1:5">
      <c r="A1533" s="272" t="s">
        <v>22675</v>
      </c>
      <c r="B1533" s="538">
        <v>106371</v>
      </c>
      <c r="C1533" s="266" t="s">
        <v>31383</v>
      </c>
      <c r="D1533" s="273" t="s">
        <v>8440</v>
      </c>
      <c r="E1533" s="274">
        <v>0</v>
      </c>
    </row>
    <row r="1534" spans="1:5">
      <c r="A1534" s="272" t="s">
        <v>22675</v>
      </c>
      <c r="B1534" s="538">
        <v>106364</v>
      </c>
      <c r="C1534" s="266" t="s">
        <v>31384</v>
      </c>
      <c r="D1534" s="273" t="s">
        <v>8307</v>
      </c>
      <c r="E1534" s="274">
        <v>0</v>
      </c>
    </row>
    <row r="1535" spans="1:5">
      <c r="A1535" s="272" t="s">
        <v>22675</v>
      </c>
      <c r="B1535" s="538">
        <v>92243</v>
      </c>
      <c r="C1535" s="266" t="s">
        <v>8531</v>
      </c>
      <c r="D1535" s="273" t="s">
        <v>8440</v>
      </c>
      <c r="E1535" s="274">
        <v>89.53</v>
      </c>
    </row>
    <row r="1536" spans="1:5">
      <c r="A1536" s="272" t="s">
        <v>22675</v>
      </c>
      <c r="B1536" s="538">
        <v>92242</v>
      </c>
      <c r="C1536" s="266" t="s">
        <v>8400</v>
      </c>
      <c r="D1536" s="273" t="s">
        <v>8307</v>
      </c>
      <c r="E1536" s="274">
        <v>478.17</v>
      </c>
    </row>
    <row r="1537" spans="1:5">
      <c r="A1537" s="272" t="s">
        <v>22675</v>
      </c>
      <c r="B1537" s="538">
        <v>91646</v>
      </c>
      <c r="C1537" s="266" t="s">
        <v>8523</v>
      </c>
      <c r="D1537" s="273" t="s">
        <v>8440</v>
      </c>
      <c r="E1537" s="274">
        <v>107.01</v>
      </c>
    </row>
    <row r="1538" spans="1:5">
      <c r="A1538" s="272" t="s">
        <v>22675</v>
      </c>
      <c r="B1538" s="538">
        <v>91645</v>
      </c>
      <c r="C1538" s="266" t="s">
        <v>8392</v>
      </c>
      <c r="D1538" s="273" t="s">
        <v>8307</v>
      </c>
      <c r="E1538" s="274">
        <v>546.35</v>
      </c>
    </row>
    <row r="1539" spans="1:5">
      <c r="A1539" s="272" t="s">
        <v>22675</v>
      </c>
      <c r="B1539" s="538">
        <v>92107</v>
      </c>
      <c r="C1539" s="266" t="s">
        <v>8526</v>
      </c>
      <c r="D1539" s="273" t="s">
        <v>8440</v>
      </c>
      <c r="E1539" s="274">
        <v>104.18</v>
      </c>
    </row>
    <row r="1540" spans="1:5">
      <c r="A1540" s="272" t="s">
        <v>22675</v>
      </c>
      <c r="B1540" s="538">
        <v>92106</v>
      </c>
      <c r="C1540" s="266" t="s">
        <v>8395</v>
      </c>
      <c r="D1540" s="273" t="s">
        <v>8307</v>
      </c>
      <c r="E1540" s="274">
        <v>412.43</v>
      </c>
    </row>
    <row r="1541" spans="1:5">
      <c r="A1541" s="272" t="s">
        <v>22675</v>
      </c>
      <c r="B1541" s="538">
        <v>5903</v>
      </c>
      <c r="C1541" s="266" t="s">
        <v>8459</v>
      </c>
      <c r="D1541" s="273" t="s">
        <v>8440</v>
      </c>
      <c r="E1541" s="274">
        <v>83.12</v>
      </c>
    </row>
    <row r="1542" spans="1:5">
      <c r="A1542" s="272" t="s">
        <v>22675</v>
      </c>
      <c r="B1542" s="538">
        <v>5901</v>
      </c>
      <c r="C1542" s="266" t="s">
        <v>8328</v>
      </c>
      <c r="D1542" s="273" t="s">
        <v>8307</v>
      </c>
      <c r="E1542" s="274">
        <v>370.86</v>
      </c>
    </row>
    <row r="1543" spans="1:5">
      <c r="A1543" s="272" t="s">
        <v>22675</v>
      </c>
      <c r="B1543" s="538">
        <v>106252</v>
      </c>
      <c r="C1543" s="266" t="s">
        <v>31385</v>
      </c>
      <c r="D1543" s="273" t="s">
        <v>8440</v>
      </c>
      <c r="E1543" s="274">
        <v>82.66</v>
      </c>
    </row>
    <row r="1544" spans="1:5">
      <c r="A1544" s="272" t="s">
        <v>22675</v>
      </c>
      <c r="B1544" s="538">
        <v>106247</v>
      </c>
      <c r="C1544" s="266" t="s">
        <v>31386</v>
      </c>
      <c r="D1544" s="273" t="s">
        <v>8307</v>
      </c>
      <c r="E1544" s="274">
        <v>327.42</v>
      </c>
    </row>
    <row r="1545" spans="1:5">
      <c r="A1545" s="272" t="s">
        <v>22675</v>
      </c>
      <c r="B1545" s="538">
        <v>6260</v>
      </c>
      <c r="C1545" s="266" t="s">
        <v>8469</v>
      </c>
      <c r="D1545" s="273" t="s">
        <v>8440</v>
      </c>
      <c r="E1545" s="274">
        <v>69.83</v>
      </c>
    </row>
    <row r="1546" spans="1:5">
      <c r="A1546" s="272" t="s">
        <v>22675</v>
      </c>
      <c r="B1546" s="538">
        <v>6259</v>
      </c>
      <c r="C1546" s="266" t="s">
        <v>8336</v>
      </c>
      <c r="D1546" s="273" t="s">
        <v>8307</v>
      </c>
      <c r="E1546" s="274">
        <v>300.48</v>
      </c>
    </row>
    <row r="1547" spans="1:5">
      <c r="A1547" s="272" t="s">
        <v>22675</v>
      </c>
      <c r="B1547" s="538">
        <v>104705</v>
      </c>
      <c r="C1547" s="266" t="s">
        <v>22682</v>
      </c>
      <c r="D1547" s="273" t="s">
        <v>8440</v>
      </c>
      <c r="E1547" s="274">
        <v>0</v>
      </c>
    </row>
    <row r="1548" spans="1:5">
      <c r="A1548" s="272" t="s">
        <v>22675</v>
      </c>
      <c r="B1548" s="538">
        <v>104704</v>
      </c>
      <c r="C1548" s="266" t="s">
        <v>22683</v>
      </c>
      <c r="D1548" s="273" t="s">
        <v>8307</v>
      </c>
      <c r="E1548" s="274">
        <v>0</v>
      </c>
    </row>
    <row r="1549" spans="1:5">
      <c r="A1549" s="272" t="s">
        <v>22675</v>
      </c>
      <c r="B1549" s="538">
        <v>91395</v>
      </c>
      <c r="C1549" s="266" t="s">
        <v>8520</v>
      </c>
      <c r="D1549" s="273" t="s">
        <v>8440</v>
      </c>
      <c r="E1549" s="274">
        <v>67.290000000000006</v>
      </c>
    </row>
    <row r="1550" spans="1:5">
      <c r="A1550" s="272" t="s">
        <v>22675</v>
      </c>
      <c r="B1550" s="538">
        <v>73467</v>
      </c>
      <c r="C1550" s="266" t="s">
        <v>8344</v>
      </c>
      <c r="D1550" s="273" t="s">
        <v>8307</v>
      </c>
      <c r="E1550" s="274">
        <v>291.81</v>
      </c>
    </row>
    <row r="1551" spans="1:5">
      <c r="A1551" s="272" t="s">
        <v>22675</v>
      </c>
      <c r="B1551" s="538">
        <v>5826</v>
      </c>
      <c r="C1551" s="266" t="s">
        <v>8445</v>
      </c>
      <c r="D1551" s="273" t="s">
        <v>8440</v>
      </c>
      <c r="E1551" s="274">
        <v>70.31</v>
      </c>
    </row>
    <row r="1552" spans="1:5">
      <c r="A1552" s="272" t="s">
        <v>22675</v>
      </c>
      <c r="B1552" s="538">
        <v>5824</v>
      </c>
      <c r="C1552" s="266" t="s">
        <v>8315</v>
      </c>
      <c r="D1552" s="273" t="s">
        <v>8307</v>
      </c>
      <c r="E1552" s="274">
        <v>251.91</v>
      </c>
    </row>
    <row r="1553" spans="1:5">
      <c r="A1553" s="272" t="s">
        <v>22675</v>
      </c>
      <c r="B1553" s="538">
        <v>106369</v>
      </c>
      <c r="C1553" s="266" t="s">
        <v>31387</v>
      </c>
      <c r="D1553" s="273" t="s">
        <v>8440</v>
      </c>
      <c r="E1553" s="274">
        <v>0</v>
      </c>
    </row>
    <row r="1554" spans="1:5">
      <c r="A1554" s="272" t="s">
        <v>22675</v>
      </c>
      <c r="B1554" s="538">
        <v>106362</v>
      </c>
      <c r="C1554" s="266" t="s">
        <v>31388</v>
      </c>
      <c r="D1554" s="273" t="s">
        <v>8307</v>
      </c>
      <c r="E1554" s="274">
        <v>0</v>
      </c>
    </row>
    <row r="1555" spans="1:5">
      <c r="A1555" s="272" t="s">
        <v>22675</v>
      </c>
      <c r="B1555" s="538">
        <v>106253</v>
      </c>
      <c r="C1555" s="266" t="s">
        <v>31389</v>
      </c>
      <c r="D1555" s="273" t="s">
        <v>8440</v>
      </c>
      <c r="E1555" s="274">
        <v>85.82</v>
      </c>
    </row>
    <row r="1556" spans="1:5">
      <c r="A1556" s="272" t="s">
        <v>22675</v>
      </c>
      <c r="B1556" s="538">
        <v>106248</v>
      </c>
      <c r="C1556" s="266" t="s">
        <v>31390</v>
      </c>
      <c r="D1556" s="273" t="s">
        <v>8307</v>
      </c>
      <c r="E1556" s="274">
        <v>336.69</v>
      </c>
    </row>
    <row r="1557" spans="1:5">
      <c r="A1557" s="272" t="s">
        <v>22675</v>
      </c>
      <c r="B1557" s="538">
        <v>106372</v>
      </c>
      <c r="C1557" s="266" t="s">
        <v>31391</v>
      </c>
      <c r="D1557" s="273" t="s">
        <v>8440</v>
      </c>
      <c r="E1557" s="274">
        <v>0</v>
      </c>
    </row>
    <row r="1558" spans="1:5">
      <c r="A1558" s="272" t="s">
        <v>22675</v>
      </c>
      <c r="B1558" s="538">
        <v>106365</v>
      </c>
      <c r="C1558" s="266" t="s">
        <v>31392</v>
      </c>
      <c r="D1558" s="273" t="s">
        <v>8307</v>
      </c>
      <c r="E1558" s="274">
        <v>0</v>
      </c>
    </row>
    <row r="1559" spans="1:5">
      <c r="A1559" s="272" t="s">
        <v>22675</v>
      </c>
      <c r="B1559" s="538">
        <v>106370</v>
      </c>
      <c r="C1559" s="266" t="s">
        <v>31393</v>
      </c>
      <c r="D1559" s="273" t="s">
        <v>8440</v>
      </c>
      <c r="E1559" s="274">
        <v>0</v>
      </c>
    </row>
    <row r="1560" spans="1:5">
      <c r="A1560" s="272" t="s">
        <v>22675</v>
      </c>
      <c r="B1560" s="538">
        <v>106363</v>
      </c>
      <c r="C1560" s="266" t="s">
        <v>31394</v>
      </c>
      <c r="D1560" s="273" t="s">
        <v>8307</v>
      </c>
      <c r="E1560" s="274">
        <v>0</v>
      </c>
    </row>
    <row r="1561" spans="1:5">
      <c r="A1561" s="272" t="s">
        <v>22675</v>
      </c>
      <c r="B1561" s="538">
        <v>5892</v>
      </c>
      <c r="C1561" s="266" t="s">
        <v>8457</v>
      </c>
      <c r="D1561" s="273" t="s">
        <v>8440</v>
      </c>
      <c r="E1561" s="274">
        <v>65.040000000000006</v>
      </c>
    </row>
    <row r="1562" spans="1:5">
      <c r="A1562" s="272" t="s">
        <v>22675</v>
      </c>
      <c r="B1562" s="538">
        <v>5890</v>
      </c>
      <c r="C1562" s="266" t="s">
        <v>8326</v>
      </c>
      <c r="D1562" s="273" t="s">
        <v>8307</v>
      </c>
      <c r="E1562" s="274">
        <v>238.05</v>
      </c>
    </row>
    <row r="1563" spans="1:5">
      <c r="A1563" s="272" t="s">
        <v>22675</v>
      </c>
      <c r="B1563" s="538">
        <v>5896</v>
      </c>
      <c r="C1563" s="266" t="s">
        <v>8458</v>
      </c>
      <c r="D1563" s="273" t="s">
        <v>8440</v>
      </c>
      <c r="E1563" s="274">
        <v>67.900000000000006</v>
      </c>
    </row>
    <row r="1564" spans="1:5">
      <c r="A1564" s="272" t="s">
        <v>22675</v>
      </c>
      <c r="B1564" s="538">
        <v>5894</v>
      </c>
      <c r="C1564" s="266" t="s">
        <v>8327</v>
      </c>
      <c r="D1564" s="273" t="s">
        <v>8307</v>
      </c>
      <c r="E1564" s="274">
        <v>247.28</v>
      </c>
    </row>
    <row r="1565" spans="1:5">
      <c r="A1565" s="272" t="s">
        <v>22675</v>
      </c>
      <c r="B1565" s="538">
        <v>91032</v>
      </c>
      <c r="C1565" s="266" t="s">
        <v>8516</v>
      </c>
      <c r="D1565" s="273" t="s">
        <v>8440</v>
      </c>
      <c r="E1565" s="274">
        <v>76.39</v>
      </c>
    </row>
    <row r="1566" spans="1:5">
      <c r="A1566" s="272" t="s">
        <v>22675</v>
      </c>
      <c r="B1566" s="538">
        <v>91031</v>
      </c>
      <c r="C1566" s="266" t="s">
        <v>8386</v>
      </c>
      <c r="D1566" s="273" t="s">
        <v>8307</v>
      </c>
      <c r="E1566" s="274">
        <v>301.93</v>
      </c>
    </row>
    <row r="1567" spans="1:5">
      <c r="A1567" s="272" t="s">
        <v>22675</v>
      </c>
      <c r="B1567" s="538">
        <v>106255</v>
      </c>
      <c r="C1567" s="266" t="s">
        <v>31395</v>
      </c>
      <c r="D1567" s="273" t="s">
        <v>8440</v>
      </c>
      <c r="E1567" s="274">
        <v>0</v>
      </c>
    </row>
    <row r="1568" spans="1:5">
      <c r="A1568" s="272" t="s">
        <v>22675</v>
      </c>
      <c r="B1568" s="538">
        <v>106250</v>
      </c>
      <c r="C1568" s="266" t="s">
        <v>31396</v>
      </c>
      <c r="D1568" s="273" t="s">
        <v>8307</v>
      </c>
      <c r="E1568" s="274">
        <v>0</v>
      </c>
    </row>
    <row r="1569" spans="1:5">
      <c r="A1569" s="272" t="s">
        <v>22675</v>
      </c>
      <c r="B1569" s="538">
        <v>106374</v>
      </c>
      <c r="C1569" s="266" t="s">
        <v>31397</v>
      </c>
      <c r="D1569" s="273" t="s">
        <v>8440</v>
      </c>
      <c r="E1569" s="274">
        <v>0</v>
      </c>
    </row>
    <row r="1570" spans="1:5">
      <c r="A1570" s="272" t="s">
        <v>22675</v>
      </c>
      <c r="B1570" s="538">
        <v>106367</v>
      </c>
      <c r="C1570" s="266" t="s">
        <v>31398</v>
      </c>
      <c r="D1570" s="273" t="s">
        <v>8307</v>
      </c>
      <c r="E1570" s="274">
        <v>0</v>
      </c>
    </row>
    <row r="1571" spans="1:5">
      <c r="A1571" s="272" t="s">
        <v>22675</v>
      </c>
      <c r="B1571" s="538">
        <v>106375</v>
      </c>
      <c r="C1571" s="266" t="s">
        <v>31399</v>
      </c>
      <c r="D1571" s="273" t="s">
        <v>8440</v>
      </c>
      <c r="E1571" s="274">
        <v>0</v>
      </c>
    </row>
    <row r="1572" spans="1:5">
      <c r="A1572" s="272" t="s">
        <v>22675</v>
      </c>
      <c r="B1572" s="538">
        <v>106368</v>
      </c>
      <c r="C1572" s="266" t="s">
        <v>31400</v>
      </c>
      <c r="D1572" s="273" t="s">
        <v>8307</v>
      </c>
      <c r="E1572" s="274">
        <v>0</v>
      </c>
    </row>
    <row r="1573" spans="1:5">
      <c r="A1573" s="272" t="s">
        <v>22675</v>
      </c>
      <c r="B1573" s="538">
        <v>102817</v>
      </c>
      <c r="C1573" s="266" t="s">
        <v>22684</v>
      </c>
      <c r="D1573" s="273" t="s">
        <v>8440</v>
      </c>
      <c r="E1573" s="274">
        <v>0</v>
      </c>
    </row>
    <row r="1574" spans="1:5">
      <c r="A1574" s="272" t="s">
        <v>22675</v>
      </c>
      <c r="B1574" s="538">
        <v>102816</v>
      </c>
      <c r="C1574" s="266" t="s">
        <v>22685</v>
      </c>
      <c r="D1574" s="273" t="s">
        <v>8307</v>
      </c>
      <c r="E1574" s="274">
        <v>0</v>
      </c>
    </row>
    <row r="1575" spans="1:5">
      <c r="A1575" s="272" t="s">
        <v>22675</v>
      </c>
      <c r="B1575" s="538">
        <v>91534</v>
      </c>
      <c r="C1575" s="266" t="s">
        <v>8521</v>
      </c>
      <c r="D1575" s="273" t="s">
        <v>8440</v>
      </c>
      <c r="E1575" s="274">
        <v>37.81</v>
      </c>
    </row>
    <row r="1576" spans="1:5">
      <c r="A1576" s="272" t="s">
        <v>22675</v>
      </c>
      <c r="B1576" s="538">
        <v>91533</v>
      </c>
      <c r="C1576" s="266" t="s">
        <v>8390</v>
      </c>
      <c r="D1576" s="273" t="s">
        <v>8307</v>
      </c>
      <c r="E1576" s="274">
        <v>45.68</v>
      </c>
    </row>
    <row r="1577" spans="1:5">
      <c r="A1577" s="272" t="s">
        <v>22675</v>
      </c>
      <c r="B1577" s="538">
        <v>95265</v>
      </c>
      <c r="C1577" s="266" t="s">
        <v>8551</v>
      </c>
      <c r="D1577" s="273" t="s">
        <v>8440</v>
      </c>
      <c r="E1577" s="274">
        <v>0.85</v>
      </c>
    </row>
    <row r="1578" spans="1:5">
      <c r="A1578" s="272" t="s">
        <v>22675</v>
      </c>
      <c r="B1578" s="538">
        <v>95264</v>
      </c>
      <c r="C1578" s="266" t="s">
        <v>8420</v>
      </c>
      <c r="D1578" s="273" t="s">
        <v>8307</v>
      </c>
      <c r="E1578" s="274">
        <v>6.86</v>
      </c>
    </row>
    <row r="1579" spans="1:5">
      <c r="A1579" s="272" t="s">
        <v>22675</v>
      </c>
      <c r="B1579" s="538">
        <v>90973</v>
      </c>
      <c r="C1579" s="266" t="s">
        <v>8513</v>
      </c>
      <c r="D1579" s="273" t="s">
        <v>8440</v>
      </c>
      <c r="E1579" s="274">
        <v>8.93</v>
      </c>
    </row>
    <row r="1580" spans="1:5">
      <c r="A1580" s="272" t="s">
        <v>22675</v>
      </c>
      <c r="B1580" s="538">
        <v>90972</v>
      </c>
      <c r="C1580" s="266" t="s">
        <v>8383</v>
      </c>
      <c r="D1580" s="273" t="s">
        <v>8307</v>
      </c>
      <c r="E1580" s="274">
        <v>91.28</v>
      </c>
    </row>
    <row r="1581" spans="1:5">
      <c r="A1581" s="272" t="s">
        <v>22675</v>
      </c>
      <c r="B1581" s="538">
        <v>91001</v>
      </c>
      <c r="C1581" s="266" t="s">
        <v>8515</v>
      </c>
      <c r="D1581" s="273" t="s">
        <v>8440</v>
      </c>
      <c r="E1581" s="274">
        <v>10.59</v>
      </c>
    </row>
    <row r="1582" spans="1:5">
      <c r="A1582" s="272" t="s">
        <v>22675</v>
      </c>
      <c r="B1582" s="538">
        <v>90999</v>
      </c>
      <c r="C1582" s="266" t="s">
        <v>8385</v>
      </c>
      <c r="D1582" s="273" t="s">
        <v>8307</v>
      </c>
      <c r="E1582" s="274">
        <v>120.93</v>
      </c>
    </row>
    <row r="1583" spans="1:5">
      <c r="A1583" s="272" t="s">
        <v>22675</v>
      </c>
      <c r="B1583" s="538">
        <v>5954</v>
      </c>
      <c r="C1583" s="266" t="s">
        <v>8467</v>
      </c>
      <c r="D1583" s="273" t="s">
        <v>8440</v>
      </c>
      <c r="E1583" s="274">
        <v>6.67</v>
      </c>
    </row>
    <row r="1584" spans="1:5">
      <c r="A1584" s="272" t="s">
        <v>22675</v>
      </c>
      <c r="B1584" s="538">
        <v>5953</v>
      </c>
      <c r="C1584" s="266" t="s">
        <v>8335</v>
      </c>
      <c r="D1584" s="273" t="s">
        <v>8307</v>
      </c>
      <c r="E1584" s="274">
        <v>70.45</v>
      </c>
    </row>
    <row r="1585" spans="1:5">
      <c r="A1585" s="272" t="s">
        <v>22675</v>
      </c>
      <c r="B1585" s="538">
        <v>90982</v>
      </c>
      <c r="C1585" s="266" t="s">
        <v>8514</v>
      </c>
      <c r="D1585" s="273" t="s">
        <v>8440</v>
      </c>
      <c r="E1585" s="274">
        <v>22.69</v>
      </c>
    </row>
    <row r="1586" spans="1:5">
      <c r="A1586" s="272" t="s">
        <v>22675</v>
      </c>
      <c r="B1586" s="538">
        <v>90979</v>
      </c>
      <c r="C1586" s="266" t="s">
        <v>8384</v>
      </c>
      <c r="D1586" s="273" t="s">
        <v>8307</v>
      </c>
      <c r="E1586" s="274">
        <v>235.87</v>
      </c>
    </row>
    <row r="1587" spans="1:5">
      <c r="A1587" s="272" t="s">
        <v>22675</v>
      </c>
      <c r="B1587" s="538">
        <v>90965</v>
      </c>
      <c r="C1587" s="266" t="s">
        <v>8512</v>
      </c>
      <c r="D1587" s="273" t="s">
        <v>8440</v>
      </c>
      <c r="E1587" s="274">
        <v>8.9</v>
      </c>
    </row>
    <row r="1588" spans="1:5">
      <c r="A1588" s="272" t="s">
        <v>22675</v>
      </c>
      <c r="B1588" s="538">
        <v>90964</v>
      </c>
      <c r="C1588" s="266" t="s">
        <v>8382</v>
      </c>
      <c r="D1588" s="273" t="s">
        <v>8307</v>
      </c>
      <c r="E1588" s="274">
        <v>35.840000000000003</v>
      </c>
    </row>
    <row r="1589" spans="1:5">
      <c r="A1589" s="272" t="s">
        <v>22675</v>
      </c>
      <c r="B1589" s="538">
        <v>102970</v>
      </c>
      <c r="C1589" s="266" t="s">
        <v>30259</v>
      </c>
      <c r="D1589" s="273" t="s">
        <v>8440</v>
      </c>
      <c r="E1589" s="274">
        <v>0.2</v>
      </c>
    </row>
    <row r="1590" spans="1:5">
      <c r="A1590" s="272" t="s">
        <v>22675</v>
      </c>
      <c r="B1590" s="538">
        <v>102971</v>
      </c>
      <c r="C1590" s="266" t="s">
        <v>22686</v>
      </c>
      <c r="D1590" s="273" t="s">
        <v>8307</v>
      </c>
      <c r="E1590" s="274">
        <v>0.48</v>
      </c>
    </row>
    <row r="1591" spans="1:5">
      <c r="A1591" s="272" t="s">
        <v>22675</v>
      </c>
      <c r="B1591" s="538">
        <v>102822</v>
      </c>
      <c r="C1591" s="266" t="s">
        <v>30260</v>
      </c>
      <c r="D1591" s="273" t="s">
        <v>8440</v>
      </c>
      <c r="E1591" s="274">
        <v>0</v>
      </c>
    </row>
    <row r="1592" spans="1:5">
      <c r="A1592" s="272" t="s">
        <v>22675</v>
      </c>
      <c r="B1592" s="538">
        <v>102821</v>
      </c>
      <c r="C1592" s="266" t="s">
        <v>30261</v>
      </c>
      <c r="D1592" s="273" t="s">
        <v>8307</v>
      </c>
      <c r="E1592" s="274">
        <v>0</v>
      </c>
    </row>
    <row r="1593" spans="1:5">
      <c r="A1593" s="272" t="s">
        <v>22675</v>
      </c>
      <c r="B1593" s="538">
        <v>102828</v>
      </c>
      <c r="C1593" s="266" t="s">
        <v>22687</v>
      </c>
      <c r="D1593" s="273" t="s">
        <v>8440</v>
      </c>
      <c r="E1593" s="274">
        <v>0</v>
      </c>
    </row>
    <row r="1594" spans="1:5">
      <c r="A1594" s="272" t="s">
        <v>22675</v>
      </c>
      <c r="B1594" s="538">
        <v>102827</v>
      </c>
      <c r="C1594" s="266" t="s">
        <v>22688</v>
      </c>
      <c r="D1594" s="273" t="s">
        <v>8307</v>
      </c>
      <c r="E1594" s="274">
        <v>0</v>
      </c>
    </row>
    <row r="1595" spans="1:5">
      <c r="A1595" s="272" t="s">
        <v>22675</v>
      </c>
      <c r="B1595" s="538">
        <v>103939</v>
      </c>
      <c r="C1595" s="266" t="s">
        <v>30262</v>
      </c>
      <c r="D1595" s="273" t="s">
        <v>8440</v>
      </c>
      <c r="E1595" s="274">
        <v>0</v>
      </c>
    </row>
    <row r="1596" spans="1:5">
      <c r="A1596" s="272" t="s">
        <v>22675</v>
      </c>
      <c r="B1596" s="538">
        <v>103938</v>
      </c>
      <c r="C1596" s="266" t="s">
        <v>30263</v>
      </c>
      <c r="D1596" s="273" t="s">
        <v>8307</v>
      </c>
      <c r="E1596" s="274">
        <v>0</v>
      </c>
    </row>
    <row r="1597" spans="1:5">
      <c r="A1597" s="272" t="s">
        <v>22675</v>
      </c>
      <c r="B1597" s="538">
        <v>103945</v>
      </c>
      <c r="C1597" s="266" t="s">
        <v>30264</v>
      </c>
      <c r="D1597" s="273" t="s">
        <v>8440</v>
      </c>
      <c r="E1597" s="274">
        <v>0</v>
      </c>
    </row>
    <row r="1598" spans="1:5">
      <c r="A1598" s="272" t="s">
        <v>22675</v>
      </c>
      <c r="B1598" s="538">
        <v>103944</v>
      </c>
      <c r="C1598" s="266" t="s">
        <v>30265</v>
      </c>
      <c r="D1598" s="273" t="s">
        <v>8307</v>
      </c>
      <c r="E1598" s="274">
        <v>0</v>
      </c>
    </row>
    <row r="1599" spans="1:5">
      <c r="A1599" s="272" t="s">
        <v>22675</v>
      </c>
      <c r="B1599" s="538">
        <v>106416</v>
      </c>
      <c r="C1599" s="266" t="s">
        <v>31401</v>
      </c>
      <c r="D1599" s="273" t="s">
        <v>8440</v>
      </c>
      <c r="E1599" s="274">
        <v>11.91</v>
      </c>
    </row>
    <row r="1600" spans="1:5">
      <c r="A1600" s="272" t="s">
        <v>22675</v>
      </c>
      <c r="B1600" s="538">
        <v>106414</v>
      </c>
      <c r="C1600" s="266" t="s">
        <v>31402</v>
      </c>
      <c r="D1600" s="273" t="s">
        <v>8307</v>
      </c>
      <c r="E1600" s="274">
        <v>22.31</v>
      </c>
    </row>
    <row r="1601" spans="1:5">
      <c r="A1601" s="272" t="s">
        <v>22675</v>
      </c>
      <c r="B1601" s="538">
        <v>91285</v>
      </c>
      <c r="C1601" s="266" t="s">
        <v>8518</v>
      </c>
      <c r="D1601" s="273" t="s">
        <v>8440</v>
      </c>
      <c r="E1601" s="274">
        <v>0.48</v>
      </c>
    </row>
    <row r="1602" spans="1:5">
      <c r="A1602" s="272" t="s">
        <v>22675</v>
      </c>
      <c r="B1602" s="538">
        <v>91283</v>
      </c>
      <c r="C1602" s="266" t="s">
        <v>8388</v>
      </c>
      <c r="D1602" s="273" t="s">
        <v>8307</v>
      </c>
      <c r="E1602" s="274">
        <v>10.6</v>
      </c>
    </row>
    <row r="1603" spans="1:5">
      <c r="A1603" s="272" t="s">
        <v>22675</v>
      </c>
      <c r="B1603" s="538">
        <v>95283</v>
      </c>
      <c r="C1603" s="266" t="s">
        <v>8554</v>
      </c>
      <c r="D1603" s="273" t="s">
        <v>8440</v>
      </c>
      <c r="E1603" s="274">
        <v>0.84</v>
      </c>
    </row>
    <row r="1604" spans="1:5">
      <c r="A1604" s="272" t="s">
        <v>22675</v>
      </c>
      <c r="B1604" s="538">
        <v>95282</v>
      </c>
      <c r="C1604" s="266" t="s">
        <v>8423</v>
      </c>
      <c r="D1604" s="273" t="s">
        <v>8307</v>
      </c>
      <c r="E1604" s="274">
        <v>11.08</v>
      </c>
    </row>
    <row r="1605" spans="1:5">
      <c r="A1605" s="272" t="s">
        <v>22675</v>
      </c>
      <c r="B1605" s="538">
        <v>95128</v>
      </c>
      <c r="C1605" s="266" t="s">
        <v>8547</v>
      </c>
      <c r="D1605" s="273" t="s">
        <v>8440</v>
      </c>
      <c r="E1605" s="274">
        <v>63.33</v>
      </c>
    </row>
    <row r="1606" spans="1:5">
      <c r="A1606" s="272" t="s">
        <v>22675</v>
      </c>
      <c r="B1606" s="538">
        <v>95127</v>
      </c>
      <c r="C1606" s="266" t="s">
        <v>8415</v>
      </c>
      <c r="D1606" s="273" t="s">
        <v>8307</v>
      </c>
      <c r="E1606" s="274">
        <v>264.20999999999998</v>
      </c>
    </row>
    <row r="1607" spans="1:5">
      <c r="A1607" s="272" t="s">
        <v>22675</v>
      </c>
      <c r="B1607" s="538">
        <v>92044</v>
      </c>
      <c r="C1607" s="266" t="s">
        <v>8525</v>
      </c>
      <c r="D1607" s="273" t="s">
        <v>8440</v>
      </c>
      <c r="E1607" s="274">
        <v>8.8699999999999992</v>
      </c>
    </row>
    <row r="1608" spans="1:5">
      <c r="A1608" s="272" t="s">
        <v>22675</v>
      </c>
      <c r="B1608" s="538">
        <v>92043</v>
      </c>
      <c r="C1608" s="266" t="s">
        <v>8394</v>
      </c>
      <c r="D1608" s="273" t="s">
        <v>8307</v>
      </c>
      <c r="E1608" s="274">
        <v>15</v>
      </c>
    </row>
    <row r="1609" spans="1:5">
      <c r="A1609" s="272" t="s">
        <v>22675</v>
      </c>
      <c r="B1609" s="538">
        <v>106417</v>
      </c>
      <c r="C1609" s="266" t="s">
        <v>31403</v>
      </c>
      <c r="D1609" s="273" t="s">
        <v>8440</v>
      </c>
      <c r="E1609" s="274">
        <v>6.78</v>
      </c>
    </row>
    <row r="1610" spans="1:5">
      <c r="A1610" s="272" t="s">
        <v>22675</v>
      </c>
      <c r="B1610" s="538">
        <v>106415</v>
      </c>
      <c r="C1610" s="266" t="s">
        <v>31404</v>
      </c>
      <c r="D1610" s="273" t="s">
        <v>8307</v>
      </c>
      <c r="E1610" s="274">
        <v>14.17</v>
      </c>
    </row>
    <row r="1611" spans="1:5">
      <c r="A1611" s="272" t="s">
        <v>22675</v>
      </c>
      <c r="B1611" s="538">
        <v>102834</v>
      </c>
      <c r="C1611" s="266" t="s">
        <v>22689</v>
      </c>
      <c r="D1611" s="273" t="s">
        <v>8440</v>
      </c>
      <c r="E1611" s="274">
        <v>0</v>
      </c>
    </row>
    <row r="1612" spans="1:5">
      <c r="A1612" s="272" t="s">
        <v>22675</v>
      </c>
      <c r="B1612" s="538">
        <v>102833</v>
      </c>
      <c r="C1612" s="266" t="s">
        <v>22690</v>
      </c>
      <c r="D1612" s="273" t="s">
        <v>8307</v>
      </c>
      <c r="E1612" s="274">
        <v>0</v>
      </c>
    </row>
    <row r="1613" spans="1:5">
      <c r="A1613" s="272" t="s">
        <v>22675</v>
      </c>
      <c r="B1613" s="538">
        <v>92119</v>
      </c>
      <c r="C1613" s="266" t="s">
        <v>8528</v>
      </c>
      <c r="D1613" s="273" t="s">
        <v>8440</v>
      </c>
      <c r="E1613" s="274">
        <v>0.28999999999999998</v>
      </c>
    </row>
    <row r="1614" spans="1:5">
      <c r="A1614" s="272" t="s">
        <v>22675</v>
      </c>
      <c r="B1614" s="538">
        <v>92118</v>
      </c>
      <c r="C1614" s="266" t="s">
        <v>8397</v>
      </c>
      <c r="D1614" s="273" t="s">
        <v>8307</v>
      </c>
      <c r="E1614" s="274">
        <v>0.46</v>
      </c>
    </row>
    <row r="1615" spans="1:5">
      <c r="A1615" s="272" t="s">
        <v>22675</v>
      </c>
      <c r="B1615" s="538">
        <v>102917</v>
      </c>
      <c r="C1615" s="266" t="s">
        <v>22691</v>
      </c>
      <c r="D1615" s="273" t="s">
        <v>8440</v>
      </c>
      <c r="E1615" s="274">
        <v>0</v>
      </c>
    </row>
    <row r="1616" spans="1:5">
      <c r="A1616" s="272" t="s">
        <v>22675</v>
      </c>
      <c r="B1616" s="538">
        <v>102916</v>
      </c>
      <c r="C1616" s="266" t="s">
        <v>22692</v>
      </c>
      <c r="D1616" s="273" t="s">
        <v>8307</v>
      </c>
      <c r="E1616" s="274">
        <v>0</v>
      </c>
    </row>
    <row r="1617" spans="1:5">
      <c r="A1617" s="272" t="s">
        <v>22675</v>
      </c>
      <c r="B1617" s="538">
        <v>95721</v>
      </c>
      <c r="C1617" s="266" t="s">
        <v>8556</v>
      </c>
      <c r="D1617" s="273" t="s">
        <v>8440</v>
      </c>
      <c r="E1617" s="274">
        <v>127.09</v>
      </c>
    </row>
    <row r="1618" spans="1:5">
      <c r="A1618" s="272" t="s">
        <v>22675</v>
      </c>
      <c r="B1618" s="538">
        <v>95720</v>
      </c>
      <c r="C1618" s="266" t="s">
        <v>8425</v>
      </c>
      <c r="D1618" s="273" t="s">
        <v>8307</v>
      </c>
      <c r="E1618" s="274">
        <v>318.58999999999997</v>
      </c>
    </row>
    <row r="1619" spans="1:5">
      <c r="A1619" s="272" t="s">
        <v>22675</v>
      </c>
      <c r="B1619" s="538">
        <v>104717</v>
      </c>
      <c r="C1619" s="266" t="s">
        <v>22693</v>
      </c>
      <c r="D1619" s="273" t="s">
        <v>8440</v>
      </c>
      <c r="E1619" s="274">
        <v>122.08</v>
      </c>
    </row>
    <row r="1620" spans="1:5">
      <c r="A1620" s="272" t="s">
        <v>22675</v>
      </c>
      <c r="B1620" s="538">
        <v>104716</v>
      </c>
      <c r="C1620" s="266" t="s">
        <v>30266</v>
      </c>
      <c r="D1620" s="273" t="s">
        <v>8307</v>
      </c>
      <c r="E1620" s="274">
        <v>308.62</v>
      </c>
    </row>
    <row r="1621" spans="1:5">
      <c r="A1621" s="272" t="s">
        <v>22675</v>
      </c>
      <c r="B1621" s="538">
        <v>106399</v>
      </c>
      <c r="C1621" s="266" t="s">
        <v>31405</v>
      </c>
      <c r="D1621" s="273" t="s">
        <v>8440</v>
      </c>
      <c r="E1621" s="274">
        <v>0</v>
      </c>
    </row>
    <row r="1622" spans="1:5">
      <c r="A1622" s="272" t="s">
        <v>22675</v>
      </c>
      <c r="B1622" s="538">
        <v>106398</v>
      </c>
      <c r="C1622" s="266" t="s">
        <v>31406</v>
      </c>
      <c r="D1622" s="273" t="s">
        <v>8307</v>
      </c>
      <c r="E1622" s="274">
        <v>0</v>
      </c>
    </row>
    <row r="1623" spans="1:5">
      <c r="A1623" s="272" t="s">
        <v>22675</v>
      </c>
      <c r="B1623" s="538">
        <v>106405</v>
      </c>
      <c r="C1623" s="266" t="s">
        <v>31407</v>
      </c>
      <c r="D1623" s="273" t="s">
        <v>8440</v>
      </c>
      <c r="E1623" s="274">
        <v>0</v>
      </c>
    </row>
    <row r="1624" spans="1:5">
      <c r="A1624" s="272" t="s">
        <v>22675</v>
      </c>
      <c r="B1624" s="538">
        <v>106404</v>
      </c>
      <c r="C1624" s="266" t="s">
        <v>31408</v>
      </c>
      <c r="D1624" s="273" t="s">
        <v>8307</v>
      </c>
      <c r="E1624" s="274">
        <v>0</v>
      </c>
    </row>
    <row r="1625" spans="1:5">
      <c r="A1625" s="272" t="s">
        <v>22675</v>
      </c>
      <c r="B1625" s="538">
        <v>102899</v>
      </c>
      <c r="C1625" s="266" t="s">
        <v>22694</v>
      </c>
      <c r="D1625" s="273" t="s">
        <v>8440</v>
      </c>
      <c r="E1625" s="274">
        <v>0</v>
      </c>
    </row>
    <row r="1626" spans="1:5">
      <c r="A1626" s="272" t="s">
        <v>22675</v>
      </c>
      <c r="B1626" s="538">
        <v>102898</v>
      </c>
      <c r="C1626" s="266" t="s">
        <v>22695</v>
      </c>
      <c r="D1626" s="273" t="s">
        <v>8307</v>
      </c>
      <c r="E1626" s="274">
        <v>0</v>
      </c>
    </row>
    <row r="1627" spans="1:5">
      <c r="A1627" s="272" t="s">
        <v>22675</v>
      </c>
      <c r="B1627" s="538">
        <v>5632</v>
      </c>
      <c r="C1627" s="266" t="s">
        <v>8439</v>
      </c>
      <c r="D1627" s="273" t="s">
        <v>8440</v>
      </c>
      <c r="E1627" s="274">
        <v>103.94</v>
      </c>
    </row>
    <row r="1628" spans="1:5">
      <c r="A1628" s="272" t="s">
        <v>22675</v>
      </c>
      <c r="B1628" s="538">
        <v>5631</v>
      </c>
      <c r="C1628" s="266" t="s">
        <v>8306</v>
      </c>
      <c r="D1628" s="273" t="s">
        <v>8307</v>
      </c>
      <c r="E1628" s="274">
        <v>241.63</v>
      </c>
    </row>
    <row r="1629" spans="1:5">
      <c r="A1629" s="272" t="s">
        <v>22675</v>
      </c>
      <c r="B1629" s="538">
        <v>88908</v>
      </c>
      <c r="C1629" s="266" t="s">
        <v>8485</v>
      </c>
      <c r="D1629" s="273" t="s">
        <v>8440</v>
      </c>
      <c r="E1629" s="274">
        <v>111.85</v>
      </c>
    </row>
    <row r="1630" spans="1:5">
      <c r="A1630" s="272" t="s">
        <v>22675</v>
      </c>
      <c r="B1630" s="538">
        <v>88907</v>
      </c>
      <c r="C1630" s="266" t="s">
        <v>8355</v>
      </c>
      <c r="D1630" s="273" t="s">
        <v>8307</v>
      </c>
      <c r="E1630" s="274">
        <v>288.27999999999997</v>
      </c>
    </row>
    <row r="1631" spans="1:5">
      <c r="A1631" s="272" t="s">
        <v>22675</v>
      </c>
      <c r="B1631" s="538">
        <v>5911</v>
      </c>
      <c r="C1631" s="266" t="s">
        <v>8460</v>
      </c>
      <c r="D1631" s="273" t="s">
        <v>8440</v>
      </c>
      <c r="E1631" s="274">
        <v>35.08</v>
      </c>
    </row>
    <row r="1632" spans="1:5">
      <c r="A1632" s="272" t="s">
        <v>22675</v>
      </c>
      <c r="B1632" s="538">
        <v>5909</v>
      </c>
      <c r="C1632" s="266" t="s">
        <v>8329</v>
      </c>
      <c r="D1632" s="273" t="s">
        <v>8307</v>
      </c>
      <c r="E1632" s="274">
        <v>43.53</v>
      </c>
    </row>
    <row r="1633" spans="1:5">
      <c r="A1633" s="272" t="s">
        <v>22675</v>
      </c>
      <c r="B1633" s="538">
        <v>91486</v>
      </c>
      <c r="C1633" s="266" t="s">
        <v>30267</v>
      </c>
      <c r="D1633" s="273" t="s">
        <v>8440</v>
      </c>
      <c r="E1633" s="274">
        <v>78.34</v>
      </c>
    </row>
    <row r="1634" spans="1:5">
      <c r="A1634" s="272" t="s">
        <v>22675</v>
      </c>
      <c r="B1634" s="538">
        <v>83362</v>
      </c>
      <c r="C1634" s="266" t="s">
        <v>30268</v>
      </c>
      <c r="D1634" s="273" t="s">
        <v>8307</v>
      </c>
      <c r="E1634" s="274">
        <v>311.92</v>
      </c>
    </row>
    <row r="1635" spans="1:5">
      <c r="A1635" s="272" t="s">
        <v>22675</v>
      </c>
      <c r="B1635" s="538">
        <v>102839</v>
      </c>
      <c r="C1635" s="266" t="s">
        <v>30269</v>
      </c>
      <c r="D1635" s="273" t="s">
        <v>8440</v>
      </c>
      <c r="E1635" s="274">
        <v>0</v>
      </c>
    </row>
    <row r="1636" spans="1:5">
      <c r="A1636" s="272" t="s">
        <v>22675</v>
      </c>
      <c r="B1636" s="538">
        <v>102838</v>
      </c>
      <c r="C1636" s="266" t="s">
        <v>30270</v>
      </c>
      <c r="D1636" s="273" t="s">
        <v>8307</v>
      </c>
      <c r="E1636" s="274">
        <v>0</v>
      </c>
    </row>
    <row r="1637" spans="1:5">
      <c r="A1637" s="272" t="s">
        <v>22675</v>
      </c>
      <c r="B1637" s="538">
        <v>89235</v>
      </c>
      <c r="C1637" s="266" t="s">
        <v>8491</v>
      </c>
      <c r="D1637" s="273" t="s">
        <v>8440</v>
      </c>
      <c r="E1637" s="274">
        <v>194.38</v>
      </c>
    </row>
    <row r="1638" spans="1:5">
      <c r="A1638" s="272" t="s">
        <v>22675</v>
      </c>
      <c r="B1638" s="538">
        <v>89234</v>
      </c>
      <c r="C1638" s="266" t="s">
        <v>8360</v>
      </c>
      <c r="D1638" s="273" t="s">
        <v>8307</v>
      </c>
      <c r="E1638" s="274">
        <v>615.19000000000005</v>
      </c>
    </row>
    <row r="1639" spans="1:5">
      <c r="A1639" s="272" t="s">
        <v>22675</v>
      </c>
      <c r="B1639" s="538">
        <v>89243</v>
      </c>
      <c r="C1639" s="266" t="s">
        <v>8492</v>
      </c>
      <c r="D1639" s="273" t="s">
        <v>8440</v>
      </c>
      <c r="E1639" s="274">
        <v>407.69</v>
      </c>
    </row>
    <row r="1640" spans="1:5">
      <c r="A1640" s="272" t="s">
        <v>22675</v>
      </c>
      <c r="B1640" s="538">
        <v>89242</v>
      </c>
      <c r="C1640" s="266" t="s">
        <v>8361</v>
      </c>
      <c r="D1640" s="273" t="s">
        <v>8307</v>
      </c>
      <c r="E1640" s="274">
        <v>1453.25</v>
      </c>
    </row>
    <row r="1641" spans="1:5">
      <c r="A1641" s="272" t="s">
        <v>22675</v>
      </c>
      <c r="B1641" s="538">
        <v>102935</v>
      </c>
      <c r="C1641" s="266" t="s">
        <v>22696</v>
      </c>
      <c r="D1641" s="273" t="s">
        <v>8440</v>
      </c>
      <c r="E1641" s="274">
        <v>0</v>
      </c>
    </row>
    <row r="1642" spans="1:5">
      <c r="A1642" s="272" t="s">
        <v>22675</v>
      </c>
      <c r="B1642" s="538">
        <v>102934</v>
      </c>
      <c r="C1642" s="266" t="s">
        <v>22697</v>
      </c>
      <c r="D1642" s="273" t="s">
        <v>8307</v>
      </c>
      <c r="E1642" s="274">
        <v>0</v>
      </c>
    </row>
    <row r="1643" spans="1:5">
      <c r="A1643" s="272" t="s">
        <v>22675</v>
      </c>
      <c r="B1643" s="538">
        <v>93416</v>
      </c>
      <c r="C1643" s="266" t="s">
        <v>8541</v>
      </c>
      <c r="D1643" s="273" t="s">
        <v>8440</v>
      </c>
      <c r="E1643" s="274">
        <v>0.46</v>
      </c>
    </row>
    <row r="1644" spans="1:5">
      <c r="A1644" s="272" t="s">
        <v>22675</v>
      </c>
      <c r="B1644" s="538">
        <v>93415</v>
      </c>
      <c r="C1644" s="266" t="s">
        <v>8409</v>
      </c>
      <c r="D1644" s="273" t="s">
        <v>8307</v>
      </c>
      <c r="E1644" s="274">
        <v>12.84</v>
      </c>
    </row>
    <row r="1645" spans="1:5">
      <c r="A1645" s="272" t="s">
        <v>22675</v>
      </c>
      <c r="B1645" s="538">
        <v>5689</v>
      </c>
      <c r="C1645" s="266" t="s">
        <v>8311</v>
      </c>
      <c r="D1645" s="273" t="s">
        <v>8307</v>
      </c>
      <c r="E1645" s="274">
        <v>6.69</v>
      </c>
    </row>
    <row r="1646" spans="1:5">
      <c r="A1646" s="272" t="s">
        <v>22675</v>
      </c>
      <c r="B1646" s="538">
        <v>5690</v>
      </c>
      <c r="C1646" s="266" t="s">
        <v>21041</v>
      </c>
      <c r="D1646" s="273" t="s">
        <v>8440</v>
      </c>
      <c r="E1646" s="274">
        <v>4.33</v>
      </c>
    </row>
    <row r="1647" spans="1:5">
      <c r="A1647" s="272" t="s">
        <v>22675</v>
      </c>
      <c r="B1647" s="538">
        <v>5923</v>
      </c>
      <c r="C1647" s="266" t="s">
        <v>8461</v>
      </c>
      <c r="D1647" s="273" t="s">
        <v>8440</v>
      </c>
      <c r="E1647" s="274">
        <v>3.4</v>
      </c>
    </row>
    <row r="1648" spans="1:5">
      <c r="A1648" s="272" t="s">
        <v>22675</v>
      </c>
      <c r="B1648" s="538">
        <v>5921</v>
      </c>
      <c r="C1648" s="266" t="s">
        <v>8330</v>
      </c>
      <c r="D1648" s="273" t="s">
        <v>8307</v>
      </c>
      <c r="E1648" s="274">
        <v>5.25</v>
      </c>
    </row>
    <row r="1649" spans="1:5">
      <c r="A1649" s="272" t="s">
        <v>22675</v>
      </c>
      <c r="B1649" s="538">
        <v>95212</v>
      </c>
      <c r="C1649" s="266" t="s">
        <v>8418</v>
      </c>
      <c r="D1649" s="273" t="s">
        <v>8307</v>
      </c>
      <c r="E1649" s="274">
        <v>166.71</v>
      </c>
    </row>
    <row r="1650" spans="1:5">
      <c r="A1650" s="272" t="s">
        <v>22675</v>
      </c>
      <c r="B1650" s="538">
        <v>95213</v>
      </c>
      <c r="C1650" s="266" t="s">
        <v>8549</v>
      </c>
      <c r="D1650" s="273" t="s">
        <v>8440</v>
      </c>
      <c r="E1650" s="274">
        <v>99.93</v>
      </c>
    </row>
    <row r="1651" spans="1:5">
      <c r="A1651" s="272" t="s">
        <v>22675</v>
      </c>
      <c r="B1651" s="538">
        <v>93272</v>
      </c>
      <c r="C1651" s="266" t="s">
        <v>8405</v>
      </c>
      <c r="D1651" s="273" t="s">
        <v>8307</v>
      </c>
      <c r="E1651" s="274">
        <v>104.42</v>
      </c>
    </row>
    <row r="1652" spans="1:5">
      <c r="A1652" s="272" t="s">
        <v>22675</v>
      </c>
      <c r="B1652" s="538">
        <v>93274</v>
      </c>
      <c r="C1652" s="266" t="s">
        <v>8537</v>
      </c>
      <c r="D1652" s="273" t="s">
        <v>8440</v>
      </c>
      <c r="E1652" s="274">
        <v>70.459999999999994</v>
      </c>
    </row>
    <row r="1653" spans="1:5">
      <c r="A1653" s="272" t="s">
        <v>22675</v>
      </c>
      <c r="B1653" s="538">
        <v>83766</v>
      </c>
      <c r="C1653" s="266" t="s">
        <v>8476</v>
      </c>
      <c r="D1653" s="273" t="s">
        <v>8440</v>
      </c>
      <c r="E1653" s="274">
        <v>53.85</v>
      </c>
    </row>
    <row r="1654" spans="1:5">
      <c r="A1654" s="272" t="s">
        <v>22675</v>
      </c>
      <c r="B1654" s="538">
        <v>83765</v>
      </c>
      <c r="C1654" s="266" t="s">
        <v>8346</v>
      </c>
      <c r="D1654" s="273" t="s">
        <v>8307</v>
      </c>
      <c r="E1654" s="274">
        <v>123.17</v>
      </c>
    </row>
    <row r="1655" spans="1:5">
      <c r="A1655" s="272" t="s">
        <v>22675</v>
      </c>
      <c r="B1655" s="538">
        <v>95873</v>
      </c>
      <c r="C1655" s="266" t="s">
        <v>8557</v>
      </c>
      <c r="D1655" s="273" t="s">
        <v>8440</v>
      </c>
      <c r="E1655" s="274">
        <v>13.6</v>
      </c>
    </row>
    <row r="1656" spans="1:5">
      <c r="A1656" s="272" t="s">
        <v>22675</v>
      </c>
      <c r="B1656" s="538">
        <v>95872</v>
      </c>
      <c r="C1656" s="266" t="s">
        <v>8426</v>
      </c>
      <c r="D1656" s="273" t="s">
        <v>8307</v>
      </c>
      <c r="E1656" s="274">
        <v>353.92</v>
      </c>
    </row>
    <row r="1657" spans="1:5">
      <c r="A1657" s="272" t="s">
        <v>22675</v>
      </c>
      <c r="B1657" s="538">
        <v>104689</v>
      </c>
      <c r="C1657" s="266" t="s">
        <v>22698</v>
      </c>
      <c r="D1657" s="273" t="s">
        <v>8440</v>
      </c>
      <c r="E1657" s="274">
        <v>0</v>
      </c>
    </row>
    <row r="1658" spans="1:5">
      <c r="A1658" s="272" t="s">
        <v>22675</v>
      </c>
      <c r="B1658" s="538">
        <v>104688</v>
      </c>
      <c r="C1658" s="266" t="s">
        <v>22699</v>
      </c>
      <c r="D1658" s="273" t="s">
        <v>8307</v>
      </c>
      <c r="E1658" s="274">
        <v>0</v>
      </c>
    </row>
    <row r="1659" spans="1:5">
      <c r="A1659" s="272" t="s">
        <v>22675</v>
      </c>
      <c r="B1659" s="538">
        <v>73395</v>
      </c>
      <c r="C1659" s="266" t="s">
        <v>8475</v>
      </c>
      <c r="D1659" s="273" t="s">
        <v>8440</v>
      </c>
      <c r="E1659" s="274">
        <v>9.56</v>
      </c>
    </row>
    <row r="1660" spans="1:5">
      <c r="A1660" s="272" t="s">
        <v>22675</v>
      </c>
      <c r="B1660" s="538">
        <v>73417</v>
      </c>
      <c r="C1660" s="266" t="s">
        <v>8342</v>
      </c>
      <c r="D1660" s="273" t="s">
        <v>8307</v>
      </c>
      <c r="E1660" s="274">
        <v>229.51</v>
      </c>
    </row>
    <row r="1661" spans="1:5">
      <c r="A1661" s="272" t="s">
        <v>22675</v>
      </c>
      <c r="B1661" s="538">
        <v>93428</v>
      </c>
      <c r="C1661" s="266" t="s">
        <v>8543</v>
      </c>
      <c r="D1661" s="273" t="s">
        <v>8440</v>
      </c>
      <c r="E1661" s="274">
        <v>8.51</v>
      </c>
    </row>
    <row r="1662" spans="1:5">
      <c r="A1662" s="272" t="s">
        <v>22675</v>
      </c>
      <c r="B1662" s="538">
        <v>93427</v>
      </c>
      <c r="C1662" s="266" t="s">
        <v>8411</v>
      </c>
      <c r="D1662" s="273" t="s">
        <v>8307</v>
      </c>
      <c r="E1662" s="274">
        <v>208.62</v>
      </c>
    </row>
    <row r="1663" spans="1:5">
      <c r="A1663" s="272" t="s">
        <v>22675</v>
      </c>
      <c r="B1663" s="538">
        <v>93422</v>
      </c>
      <c r="C1663" s="266" t="s">
        <v>8542</v>
      </c>
      <c r="D1663" s="273" t="s">
        <v>8440</v>
      </c>
      <c r="E1663" s="274">
        <v>6.01</v>
      </c>
    </row>
    <row r="1664" spans="1:5">
      <c r="A1664" s="272" t="s">
        <v>22675</v>
      </c>
      <c r="B1664" s="538">
        <v>93421</v>
      </c>
      <c r="C1664" s="266" t="s">
        <v>8410</v>
      </c>
      <c r="D1664" s="273" t="s">
        <v>8307</v>
      </c>
      <c r="E1664" s="274">
        <v>91.36</v>
      </c>
    </row>
    <row r="1665" spans="1:5">
      <c r="A1665" s="272" t="s">
        <v>22675</v>
      </c>
      <c r="B1665" s="538">
        <v>93282</v>
      </c>
      <c r="C1665" s="266" t="s">
        <v>8538</v>
      </c>
      <c r="D1665" s="273" t="s">
        <v>8440</v>
      </c>
      <c r="E1665" s="274">
        <v>33.24</v>
      </c>
    </row>
    <row r="1666" spans="1:5">
      <c r="A1666" s="272" t="s">
        <v>22675</v>
      </c>
      <c r="B1666" s="538">
        <v>93281</v>
      </c>
      <c r="C1666" s="266" t="s">
        <v>8406</v>
      </c>
      <c r="D1666" s="273" t="s">
        <v>8307</v>
      </c>
      <c r="E1666" s="274">
        <v>34.130000000000003</v>
      </c>
    </row>
    <row r="1667" spans="1:5">
      <c r="A1667" s="272" t="s">
        <v>22675</v>
      </c>
      <c r="B1667" s="538">
        <v>104914</v>
      </c>
      <c r="C1667" s="266" t="s">
        <v>22700</v>
      </c>
      <c r="D1667" s="273" t="s">
        <v>8440</v>
      </c>
      <c r="E1667" s="274">
        <v>0</v>
      </c>
    </row>
    <row r="1668" spans="1:5">
      <c r="A1668" s="272" t="s">
        <v>22675</v>
      </c>
      <c r="B1668" s="538">
        <v>104913</v>
      </c>
      <c r="C1668" s="266" t="s">
        <v>22701</v>
      </c>
      <c r="D1668" s="273" t="s">
        <v>8307</v>
      </c>
      <c r="E1668" s="274">
        <v>0</v>
      </c>
    </row>
    <row r="1669" spans="1:5">
      <c r="A1669" s="272" t="s">
        <v>22675</v>
      </c>
      <c r="B1669" s="538">
        <v>102845</v>
      </c>
      <c r="C1669" s="266" t="s">
        <v>22702</v>
      </c>
      <c r="D1669" s="273" t="s">
        <v>8440</v>
      </c>
      <c r="E1669" s="274">
        <v>0</v>
      </c>
    </row>
    <row r="1670" spans="1:5">
      <c r="A1670" s="272" t="s">
        <v>22675</v>
      </c>
      <c r="B1670" s="538">
        <v>102844</v>
      </c>
      <c r="C1670" s="266" t="s">
        <v>22703</v>
      </c>
      <c r="D1670" s="273" t="s">
        <v>8307</v>
      </c>
      <c r="E1670" s="274">
        <v>0</v>
      </c>
    </row>
    <row r="1671" spans="1:5">
      <c r="A1671" s="272" t="s">
        <v>22675</v>
      </c>
      <c r="B1671" s="538">
        <v>89273</v>
      </c>
      <c r="C1671" s="266" t="s">
        <v>8495</v>
      </c>
      <c r="D1671" s="273" t="s">
        <v>8440</v>
      </c>
      <c r="E1671" s="274">
        <v>111.25</v>
      </c>
    </row>
    <row r="1672" spans="1:5">
      <c r="A1672" s="272" t="s">
        <v>22675</v>
      </c>
      <c r="B1672" s="538">
        <v>89272</v>
      </c>
      <c r="C1672" s="266" t="s">
        <v>8364</v>
      </c>
      <c r="D1672" s="273" t="s">
        <v>8307</v>
      </c>
      <c r="E1672" s="274">
        <v>229.75</v>
      </c>
    </row>
    <row r="1673" spans="1:5">
      <c r="A1673" s="272" t="s">
        <v>22675</v>
      </c>
      <c r="B1673" s="538">
        <v>93288</v>
      </c>
      <c r="C1673" s="266" t="s">
        <v>8539</v>
      </c>
      <c r="D1673" s="273" t="s">
        <v>8440</v>
      </c>
      <c r="E1673" s="274">
        <v>182.75</v>
      </c>
    </row>
    <row r="1674" spans="1:5">
      <c r="A1674" s="272" t="s">
        <v>22675</v>
      </c>
      <c r="B1674" s="538">
        <v>93287</v>
      </c>
      <c r="C1674" s="266" t="s">
        <v>8407</v>
      </c>
      <c r="D1674" s="273" t="s">
        <v>8307</v>
      </c>
      <c r="E1674" s="274">
        <v>354.1</v>
      </c>
    </row>
    <row r="1675" spans="1:5">
      <c r="A1675" s="272" t="s">
        <v>22675</v>
      </c>
      <c r="B1675" s="538">
        <v>104711</v>
      </c>
      <c r="C1675" s="266" t="s">
        <v>22704</v>
      </c>
      <c r="D1675" s="273" t="s">
        <v>8440</v>
      </c>
      <c r="E1675" s="274">
        <v>0</v>
      </c>
    </row>
    <row r="1676" spans="1:5">
      <c r="A1676" s="272" t="s">
        <v>22675</v>
      </c>
      <c r="B1676" s="538">
        <v>104710</v>
      </c>
      <c r="C1676" s="266" t="s">
        <v>22705</v>
      </c>
      <c r="D1676" s="273" t="s">
        <v>8307</v>
      </c>
      <c r="E1676" s="274">
        <v>0</v>
      </c>
    </row>
    <row r="1677" spans="1:5">
      <c r="A1677" s="272" t="s">
        <v>22675</v>
      </c>
      <c r="B1677" s="538">
        <v>104908</v>
      </c>
      <c r="C1677" s="266" t="s">
        <v>22706</v>
      </c>
      <c r="D1677" s="273" t="s">
        <v>8440</v>
      </c>
      <c r="E1677" s="274">
        <v>0</v>
      </c>
    </row>
    <row r="1678" spans="1:5">
      <c r="A1678" s="272" t="s">
        <v>22675</v>
      </c>
      <c r="B1678" s="538">
        <v>104907</v>
      </c>
      <c r="C1678" s="266" t="s">
        <v>22707</v>
      </c>
      <c r="D1678" s="273" t="s">
        <v>8307</v>
      </c>
      <c r="E1678" s="274">
        <v>0</v>
      </c>
    </row>
    <row r="1679" spans="1:5">
      <c r="A1679" s="272" t="s">
        <v>22675</v>
      </c>
      <c r="B1679" s="538">
        <v>102851</v>
      </c>
      <c r="C1679" s="266" t="s">
        <v>22708</v>
      </c>
      <c r="D1679" s="273" t="s">
        <v>8440</v>
      </c>
      <c r="E1679" s="274">
        <v>0</v>
      </c>
    </row>
    <row r="1680" spans="1:5">
      <c r="A1680" s="272" t="s">
        <v>22675</v>
      </c>
      <c r="B1680" s="538">
        <v>102850</v>
      </c>
      <c r="C1680" s="266" t="s">
        <v>22709</v>
      </c>
      <c r="D1680" s="273" t="s">
        <v>8307</v>
      </c>
      <c r="E1680" s="274">
        <v>0</v>
      </c>
    </row>
    <row r="1681" spans="1:5">
      <c r="A1681" s="272" t="s">
        <v>22675</v>
      </c>
      <c r="B1681" s="538">
        <v>102857</v>
      </c>
      <c r="C1681" s="266" t="s">
        <v>22710</v>
      </c>
      <c r="D1681" s="273" t="s">
        <v>8440</v>
      </c>
      <c r="E1681" s="274">
        <v>0</v>
      </c>
    </row>
    <row r="1682" spans="1:5">
      <c r="A1682" s="272" t="s">
        <v>22675</v>
      </c>
      <c r="B1682" s="538">
        <v>102856</v>
      </c>
      <c r="C1682" s="266" t="s">
        <v>22711</v>
      </c>
      <c r="D1682" s="273" t="s">
        <v>8307</v>
      </c>
      <c r="E1682" s="274">
        <v>0</v>
      </c>
    </row>
    <row r="1683" spans="1:5">
      <c r="A1683" s="272" t="s">
        <v>22675</v>
      </c>
      <c r="B1683" s="538">
        <v>106256</v>
      </c>
      <c r="C1683" s="266" t="s">
        <v>31409</v>
      </c>
      <c r="D1683" s="273" t="s">
        <v>8440</v>
      </c>
      <c r="E1683" s="274">
        <v>108.75</v>
      </c>
    </row>
    <row r="1684" spans="1:5">
      <c r="A1684" s="272" t="s">
        <v>22675</v>
      </c>
      <c r="B1684" s="538">
        <v>106251</v>
      </c>
      <c r="C1684" s="266" t="s">
        <v>31410</v>
      </c>
      <c r="D1684" s="273" t="s">
        <v>8307</v>
      </c>
      <c r="E1684" s="274">
        <v>373.92</v>
      </c>
    </row>
    <row r="1685" spans="1:5">
      <c r="A1685" s="272" t="s">
        <v>22675</v>
      </c>
      <c r="B1685" s="538">
        <v>93403</v>
      </c>
      <c r="C1685" s="266" t="s">
        <v>8540</v>
      </c>
      <c r="D1685" s="273" t="s">
        <v>8440</v>
      </c>
      <c r="E1685" s="274">
        <v>79.31</v>
      </c>
    </row>
    <row r="1686" spans="1:5">
      <c r="A1686" s="272" t="s">
        <v>22675</v>
      </c>
      <c r="B1686" s="538">
        <v>93402</v>
      </c>
      <c r="C1686" s="266" t="s">
        <v>8408</v>
      </c>
      <c r="D1686" s="273" t="s">
        <v>8307</v>
      </c>
      <c r="E1686" s="274">
        <v>316.26</v>
      </c>
    </row>
    <row r="1687" spans="1:5">
      <c r="A1687" s="272" t="s">
        <v>22675</v>
      </c>
      <c r="B1687" s="538">
        <v>5930</v>
      </c>
      <c r="C1687" s="266" t="s">
        <v>8462</v>
      </c>
      <c r="D1687" s="273" t="s">
        <v>8440</v>
      </c>
      <c r="E1687" s="274">
        <v>82.44</v>
      </c>
    </row>
    <row r="1688" spans="1:5">
      <c r="A1688" s="272" t="s">
        <v>22675</v>
      </c>
      <c r="B1688" s="538">
        <v>5928</v>
      </c>
      <c r="C1688" s="266" t="s">
        <v>8331</v>
      </c>
      <c r="D1688" s="273" t="s">
        <v>8307</v>
      </c>
      <c r="E1688" s="274">
        <v>322.25</v>
      </c>
    </row>
    <row r="1689" spans="1:5">
      <c r="A1689" s="272" t="s">
        <v>22675</v>
      </c>
      <c r="B1689" s="538">
        <v>105845</v>
      </c>
      <c r="C1689" s="266" t="s">
        <v>22712</v>
      </c>
      <c r="D1689" s="273" t="s">
        <v>8440</v>
      </c>
      <c r="E1689" s="274">
        <v>0</v>
      </c>
    </row>
    <row r="1690" spans="1:5">
      <c r="A1690" s="272" t="s">
        <v>22675</v>
      </c>
      <c r="B1690" s="538">
        <v>105844</v>
      </c>
      <c r="C1690" s="266" t="s">
        <v>22713</v>
      </c>
      <c r="D1690" s="273" t="s">
        <v>8307</v>
      </c>
      <c r="E1690" s="274">
        <v>0</v>
      </c>
    </row>
    <row r="1691" spans="1:5">
      <c r="A1691" s="272" t="s">
        <v>22675</v>
      </c>
      <c r="B1691" s="538">
        <v>91635</v>
      </c>
      <c r="C1691" s="266" t="s">
        <v>8522</v>
      </c>
      <c r="D1691" s="273" t="s">
        <v>8440</v>
      </c>
      <c r="E1691" s="274">
        <v>73.709999999999994</v>
      </c>
    </row>
    <row r="1692" spans="1:5">
      <c r="A1692" s="272" t="s">
        <v>22675</v>
      </c>
      <c r="B1692" s="538">
        <v>91634</v>
      </c>
      <c r="C1692" s="266" t="s">
        <v>8391</v>
      </c>
      <c r="D1692" s="273" t="s">
        <v>8307</v>
      </c>
      <c r="E1692" s="274">
        <v>274.54000000000002</v>
      </c>
    </row>
    <row r="1693" spans="1:5">
      <c r="A1693" s="272" t="s">
        <v>22675</v>
      </c>
      <c r="B1693" s="538">
        <v>105985</v>
      </c>
      <c r="C1693" s="266" t="s">
        <v>30271</v>
      </c>
      <c r="D1693" s="273" t="s">
        <v>8440</v>
      </c>
      <c r="E1693" s="274">
        <v>106.01</v>
      </c>
    </row>
    <row r="1694" spans="1:5">
      <c r="A1694" s="272" t="s">
        <v>22675</v>
      </c>
      <c r="B1694" s="538">
        <v>105984</v>
      </c>
      <c r="C1694" s="266" t="s">
        <v>30272</v>
      </c>
      <c r="D1694" s="273" t="s">
        <v>8307</v>
      </c>
      <c r="E1694" s="274">
        <v>368.69</v>
      </c>
    </row>
    <row r="1695" spans="1:5">
      <c r="A1695" s="272" t="s">
        <v>22675</v>
      </c>
      <c r="B1695" s="538">
        <v>98765</v>
      </c>
      <c r="C1695" s="266" t="s">
        <v>30273</v>
      </c>
      <c r="D1695" s="273" t="s">
        <v>8440</v>
      </c>
      <c r="E1695" s="274">
        <v>7.0000000000000007E-2</v>
      </c>
    </row>
    <row r="1696" spans="1:5">
      <c r="A1696" s="272" t="s">
        <v>22675</v>
      </c>
      <c r="B1696" s="538">
        <v>98764</v>
      </c>
      <c r="C1696" s="266" t="s">
        <v>30274</v>
      </c>
      <c r="D1696" s="273" t="s">
        <v>8307</v>
      </c>
      <c r="E1696" s="274">
        <v>5.25</v>
      </c>
    </row>
    <row r="1697" spans="1:5">
      <c r="A1697" s="272" t="s">
        <v>22675</v>
      </c>
      <c r="B1697" s="538">
        <v>99834</v>
      </c>
      <c r="C1697" s="266" t="s">
        <v>8565</v>
      </c>
      <c r="D1697" s="273" t="s">
        <v>8440</v>
      </c>
      <c r="E1697" s="274">
        <v>0.19</v>
      </c>
    </row>
    <row r="1698" spans="1:5">
      <c r="A1698" s="272" t="s">
        <v>22675</v>
      </c>
      <c r="B1698" s="538">
        <v>99833</v>
      </c>
      <c r="C1698" s="266" t="s">
        <v>8433</v>
      </c>
      <c r="D1698" s="273" t="s">
        <v>8307</v>
      </c>
      <c r="E1698" s="274">
        <v>4.0999999999999996</v>
      </c>
    </row>
    <row r="1699" spans="1:5">
      <c r="A1699" s="272" t="s">
        <v>22675</v>
      </c>
      <c r="B1699" s="538">
        <v>104521</v>
      </c>
      <c r="C1699" s="266" t="s">
        <v>22714</v>
      </c>
      <c r="D1699" s="273" t="s">
        <v>8440</v>
      </c>
      <c r="E1699" s="274">
        <v>0</v>
      </c>
    </row>
    <row r="1700" spans="1:5">
      <c r="A1700" s="272" t="s">
        <v>22675</v>
      </c>
      <c r="B1700" s="538">
        <v>104520</v>
      </c>
      <c r="C1700" s="266" t="s">
        <v>22715</v>
      </c>
      <c r="D1700" s="273" t="s">
        <v>8307</v>
      </c>
      <c r="E1700" s="274">
        <v>0</v>
      </c>
    </row>
    <row r="1701" spans="1:5">
      <c r="A1701" s="272" t="s">
        <v>22675</v>
      </c>
      <c r="B1701" s="538">
        <v>90687</v>
      </c>
      <c r="C1701" s="266" t="s">
        <v>8510</v>
      </c>
      <c r="D1701" s="273" t="s">
        <v>8440</v>
      </c>
      <c r="E1701" s="274">
        <v>80.930000000000007</v>
      </c>
    </row>
    <row r="1702" spans="1:5">
      <c r="A1702" s="272" t="s">
        <v>22675</v>
      </c>
      <c r="B1702" s="538">
        <v>90686</v>
      </c>
      <c r="C1702" s="266" t="s">
        <v>8380</v>
      </c>
      <c r="D1702" s="273" t="s">
        <v>8307</v>
      </c>
      <c r="E1702" s="274">
        <v>191.03</v>
      </c>
    </row>
    <row r="1703" spans="1:5">
      <c r="A1703" s="272" t="s">
        <v>22675</v>
      </c>
      <c r="B1703" s="538">
        <v>5952</v>
      </c>
      <c r="C1703" s="266" t="s">
        <v>8466</v>
      </c>
      <c r="D1703" s="273" t="s">
        <v>8440</v>
      </c>
      <c r="E1703" s="274">
        <v>33.229999999999997</v>
      </c>
    </row>
    <row r="1704" spans="1:5">
      <c r="A1704" s="272" t="s">
        <v>22675</v>
      </c>
      <c r="B1704" s="538">
        <v>5795</v>
      </c>
      <c r="C1704" s="266" t="s">
        <v>8312</v>
      </c>
      <c r="D1704" s="273" t="s">
        <v>8307</v>
      </c>
      <c r="E1704" s="274">
        <v>33.72</v>
      </c>
    </row>
    <row r="1705" spans="1:5">
      <c r="A1705" s="272" t="s">
        <v>22675</v>
      </c>
      <c r="B1705" s="538">
        <v>104657</v>
      </c>
      <c r="C1705" s="266" t="s">
        <v>22716</v>
      </c>
      <c r="D1705" s="273" t="s">
        <v>8440</v>
      </c>
      <c r="E1705" s="274">
        <v>0</v>
      </c>
    </row>
    <row r="1706" spans="1:5">
      <c r="A1706" s="272" t="s">
        <v>22675</v>
      </c>
      <c r="B1706" s="538">
        <v>104656</v>
      </c>
      <c r="C1706" s="266" t="s">
        <v>22717</v>
      </c>
      <c r="D1706" s="273" t="s">
        <v>8307</v>
      </c>
      <c r="E1706" s="274">
        <v>0</v>
      </c>
    </row>
    <row r="1707" spans="1:5">
      <c r="A1707" s="272" t="s">
        <v>22675</v>
      </c>
      <c r="B1707" s="538">
        <v>102274</v>
      </c>
      <c r="C1707" s="266" t="s">
        <v>30275</v>
      </c>
      <c r="D1707" s="273" t="s">
        <v>8440</v>
      </c>
      <c r="E1707" s="274">
        <v>33.56</v>
      </c>
    </row>
    <row r="1708" spans="1:5">
      <c r="A1708" s="272" t="s">
        <v>22675</v>
      </c>
      <c r="B1708" s="538">
        <v>102275</v>
      </c>
      <c r="C1708" s="266" t="s">
        <v>8436</v>
      </c>
      <c r="D1708" s="273" t="s">
        <v>8307</v>
      </c>
      <c r="E1708" s="274">
        <v>35.85</v>
      </c>
    </row>
    <row r="1709" spans="1:5">
      <c r="A1709" s="272" t="s">
        <v>22675</v>
      </c>
      <c r="B1709" s="538">
        <v>95259</v>
      </c>
      <c r="C1709" s="266" t="s">
        <v>8550</v>
      </c>
      <c r="D1709" s="273" t="s">
        <v>8440</v>
      </c>
      <c r="E1709" s="274">
        <v>33.72</v>
      </c>
    </row>
    <row r="1710" spans="1:5">
      <c r="A1710" s="272" t="s">
        <v>22675</v>
      </c>
      <c r="B1710" s="538">
        <v>95258</v>
      </c>
      <c r="C1710" s="266" t="s">
        <v>8419</v>
      </c>
      <c r="D1710" s="273" t="s">
        <v>8307</v>
      </c>
      <c r="E1710" s="274">
        <v>34.71</v>
      </c>
    </row>
    <row r="1711" spans="1:5">
      <c r="A1711" s="272" t="s">
        <v>22675</v>
      </c>
      <c r="B1711" s="538">
        <v>105917</v>
      </c>
      <c r="C1711" s="266" t="s">
        <v>22718</v>
      </c>
      <c r="D1711" s="273" t="s">
        <v>8440</v>
      </c>
      <c r="E1711" s="274">
        <v>33.57</v>
      </c>
    </row>
    <row r="1712" spans="1:5">
      <c r="A1712" s="272" t="s">
        <v>22675</v>
      </c>
      <c r="B1712" s="538">
        <v>105916</v>
      </c>
      <c r="C1712" s="266" t="s">
        <v>22719</v>
      </c>
      <c r="D1712" s="273" t="s">
        <v>8307</v>
      </c>
      <c r="E1712" s="274">
        <v>34.409999999999997</v>
      </c>
    </row>
    <row r="1713" spans="1:5">
      <c r="A1713" s="272" t="s">
        <v>22675</v>
      </c>
      <c r="B1713" s="538">
        <v>103794</v>
      </c>
      <c r="C1713" s="266" t="s">
        <v>22720</v>
      </c>
      <c r="D1713" s="273" t="s">
        <v>8440</v>
      </c>
      <c r="E1713" s="274">
        <v>0</v>
      </c>
    </row>
    <row r="1714" spans="1:5">
      <c r="A1714" s="272" t="s">
        <v>22675</v>
      </c>
      <c r="B1714" s="538">
        <v>103793</v>
      </c>
      <c r="C1714" s="266" t="s">
        <v>22721</v>
      </c>
      <c r="D1714" s="273" t="s">
        <v>8307</v>
      </c>
      <c r="E1714" s="274">
        <v>0</v>
      </c>
    </row>
    <row r="1715" spans="1:5">
      <c r="A1715" s="272" t="s">
        <v>22675</v>
      </c>
      <c r="B1715" s="538">
        <v>96156</v>
      </c>
      <c r="C1715" s="266" t="s">
        <v>8563</v>
      </c>
      <c r="D1715" s="273" t="s">
        <v>8440</v>
      </c>
      <c r="E1715" s="274">
        <v>74.16</v>
      </c>
    </row>
    <row r="1716" spans="1:5">
      <c r="A1716" s="272" t="s">
        <v>22675</v>
      </c>
      <c r="B1716" s="538">
        <v>96158</v>
      </c>
      <c r="C1716" s="266" t="s">
        <v>8432</v>
      </c>
      <c r="D1716" s="273" t="s">
        <v>8307</v>
      </c>
      <c r="E1716" s="274">
        <v>163.43</v>
      </c>
    </row>
    <row r="1717" spans="1:5">
      <c r="A1717" s="272" t="s">
        <v>22675</v>
      </c>
      <c r="B1717" s="538">
        <v>90693</v>
      </c>
      <c r="C1717" s="266" t="s">
        <v>8511</v>
      </c>
      <c r="D1717" s="273" t="s">
        <v>8440</v>
      </c>
      <c r="E1717" s="274">
        <v>69.19</v>
      </c>
    </row>
    <row r="1718" spans="1:5">
      <c r="A1718" s="272" t="s">
        <v>22675</v>
      </c>
      <c r="B1718" s="538">
        <v>90692</v>
      </c>
      <c r="C1718" s="266" t="s">
        <v>8381</v>
      </c>
      <c r="D1718" s="273" t="s">
        <v>8307</v>
      </c>
      <c r="E1718" s="274">
        <v>153.54</v>
      </c>
    </row>
    <row r="1719" spans="1:5">
      <c r="A1719" s="272" t="s">
        <v>22675</v>
      </c>
      <c r="B1719" s="538">
        <v>96246</v>
      </c>
      <c r="C1719" s="266" t="s">
        <v>22722</v>
      </c>
      <c r="D1719" s="273" t="s">
        <v>8440</v>
      </c>
      <c r="E1719" s="274">
        <v>82.44</v>
      </c>
    </row>
    <row r="1720" spans="1:5">
      <c r="A1720" s="272" t="s">
        <v>22675</v>
      </c>
      <c r="B1720" s="538">
        <v>96245</v>
      </c>
      <c r="C1720" s="266" t="s">
        <v>22723</v>
      </c>
      <c r="D1720" s="273" t="s">
        <v>8307</v>
      </c>
      <c r="E1720" s="274">
        <v>141.81</v>
      </c>
    </row>
    <row r="1721" spans="1:5">
      <c r="A1721" s="272" t="s">
        <v>22675</v>
      </c>
      <c r="B1721" s="538">
        <v>88404</v>
      </c>
      <c r="C1721" s="266" t="s">
        <v>8480</v>
      </c>
      <c r="D1721" s="273" t="s">
        <v>8440</v>
      </c>
      <c r="E1721" s="274">
        <v>1.02</v>
      </c>
    </row>
    <row r="1722" spans="1:5">
      <c r="A1722" s="272" t="s">
        <v>22675</v>
      </c>
      <c r="B1722" s="538">
        <v>88399</v>
      </c>
      <c r="C1722" s="266" t="s">
        <v>8350</v>
      </c>
      <c r="D1722" s="273" t="s">
        <v>8307</v>
      </c>
      <c r="E1722" s="274">
        <v>3.54</v>
      </c>
    </row>
    <row r="1723" spans="1:5">
      <c r="A1723" s="272" t="s">
        <v>22675</v>
      </c>
      <c r="B1723" s="538">
        <v>88392</v>
      </c>
      <c r="C1723" s="266" t="s">
        <v>8478</v>
      </c>
      <c r="D1723" s="273" t="s">
        <v>8440</v>
      </c>
      <c r="E1723" s="274">
        <v>1.08</v>
      </c>
    </row>
    <row r="1724" spans="1:5">
      <c r="A1724" s="272" t="s">
        <v>22675</v>
      </c>
      <c r="B1724" s="538">
        <v>88386</v>
      </c>
      <c r="C1724" s="266" t="s">
        <v>8348</v>
      </c>
      <c r="D1724" s="273" t="s">
        <v>8307</v>
      </c>
      <c r="E1724" s="274">
        <v>4.7300000000000004</v>
      </c>
    </row>
    <row r="1725" spans="1:5">
      <c r="A1725" s="272" t="s">
        <v>22675</v>
      </c>
      <c r="B1725" s="538">
        <v>88398</v>
      </c>
      <c r="C1725" s="266" t="s">
        <v>8479</v>
      </c>
      <c r="D1725" s="273" t="s">
        <v>8440</v>
      </c>
      <c r="E1725" s="274">
        <v>1.29</v>
      </c>
    </row>
    <row r="1726" spans="1:5">
      <c r="A1726" s="272" t="s">
        <v>22675</v>
      </c>
      <c r="B1726" s="538">
        <v>88393</v>
      </c>
      <c r="C1726" s="266" t="s">
        <v>8349</v>
      </c>
      <c r="D1726" s="273" t="s">
        <v>8307</v>
      </c>
      <c r="E1726" s="274">
        <v>6.47</v>
      </c>
    </row>
    <row r="1727" spans="1:5">
      <c r="A1727" s="272" t="s">
        <v>22675</v>
      </c>
      <c r="B1727" s="538">
        <v>90638</v>
      </c>
      <c r="C1727" s="266" t="s">
        <v>8502</v>
      </c>
      <c r="D1727" s="273" t="s">
        <v>8440</v>
      </c>
      <c r="E1727" s="274">
        <v>5.14</v>
      </c>
    </row>
    <row r="1728" spans="1:5">
      <c r="A1728" s="272" t="s">
        <v>22675</v>
      </c>
      <c r="B1728" s="538">
        <v>90637</v>
      </c>
      <c r="C1728" s="266" t="s">
        <v>8372</v>
      </c>
      <c r="D1728" s="273" t="s">
        <v>8307</v>
      </c>
      <c r="E1728" s="274">
        <v>15.09</v>
      </c>
    </row>
    <row r="1729" spans="1:5">
      <c r="A1729" s="272" t="s">
        <v>22675</v>
      </c>
      <c r="B1729" s="538">
        <v>103243</v>
      </c>
      <c r="C1729" s="266" t="s">
        <v>22724</v>
      </c>
      <c r="D1729" s="273" t="s">
        <v>8440</v>
      </c>
      <c r="E1729" s="274">
        <v>0</v>
      </c>
    </row>
    <row r="1730" spans="1:5">
      <c r="A1730" s="272" t="s">
        <v>22675</v>
      </c>
      <c r="B1730" s="538">
        <v>103242</v>
      </c>
      <c r="C1730" s="266" t="s">
        <v>22725</v>
      </c>
      <c r="D1730" s="273" t="s">
        <v>8307</v>
      </c>
      <c r="E1730" s="274">
        <v>0</v>
      </c>
    </row>
    <row r="1731" spans="1:5">
      <c r="A1731" s="272" t="s">
        <v>22675</v>
      </c>
      <c r="B1731" s="538">
        <v>5806</v>
      </c>
      <c r="C1731" s="266" t="s">
        <v>8444</v>
      </c>
      <c r="D1731" s="273" t="s">
        <v>8440</v>
      </c>
      <c r="E1731" s="274">
        <v>0.23</v>
      </c>
    </row>
    <row r="1732" spans="1:5">
      <c r="A1732" s="272" t="s">
        <v>22675</v>
      </c>
      <c r="B1732" s="538">
        <v>73536</v>
      </c>
      <c r="C1732" s="266" t="s">
        <v>8345</v>
      </c>
      <c r="D1732" s="273" t="s">
        <v>8307</v>
      </c>
      <c r="E1732" s="274">
        <v>23.28</v>
      </c>
    </row>
    <row r="1733" spans="1:5">
      <c r="A1733" s="272" t="s">
        <v>22675</v>
      </c>
      <c r="B1733" s="538">
        <v>7043</v>
      </c>
      <c r="C1733" s="266" t="s">
        <v>8472</v>
      </c>
      <c r="D1733" s="273" t="s">
        <v>8440</v>
      </c>
      <c r="E1733" s="274">
        <v>0.28000000000000003</v>
      </c>
    </row>
    <row r="1734" spans="1:5">
      <c r="A1734" s="272" t="s">
        <v>22675</v>
      </c>
      <c r="B1734" s="538">
        <v>7042</v>
      </c>
      <c r="C1734" s="266" t="s">
        <v>8339</v>
      </c>
      <c r="D1734" s="273" t="s">
        <v>8307</v>
      </c>
      <c r="E1734" s="274">
        <v>27.48</v>
      </c>
    </row>
    <row r="1735" spans="1:5">
      <c r="A1735" s="272" t="s">
        <v>22675</v>
      </c>
      <c r="B1735" s="538">
        <v>5934</v>
      </c>
      <c r="C1735" s="266" t="s">
        <v>8463</v>
      </c>
      <c r="D1735" s="273" t="s">
        <v>8440</v>
      </c>
      <c r="E1735" s="274">
        <v>109.84</v>
      </c>
    </row>
    <row r="1736" spans="1:5">
      <c r="A1736" s="272" t="s">
        <v>22675</v>
      </c>
      <c r="B1736" s="538">
        <v>5932</v>
      </c>
      <c r="C1736" s="266" t="s">
        <v>8332</v>
      </c>
      <c r="D1736" s="273" t="s">
        <v>8307</v>
      </c>
      <c r="E1736" s="274">
        <v>288.56</v>
      </c>
    </row>
    <row r="1737" spans="1:5">
      <c r="A1737" s="272" t="s">
        <v>22675</v>
      </c>
      <c r="B1737" s="538">
        <v>96159</v>
      </c>
      <c r="C1737" s="266" t="s">
        <v>8564</v>
      </c>
      <c r="D1737" s="273" t="s">
        <v>8440</v>
      </c>
      <c r="E1737" s="274">
        <v>108.85</v>
      </c>
    </row>
    <row r="1738" spans="1:5">
      <c r="A1738" s="272" t="s">
        <v>22675</v>
      </c>
      <c r="B1738" s="538">
        <v>95133</v>
      </c>
      <c r="C1738" s="266" t="s">
        <v>8416</v>
      </c>
      <c r="D1738" s="273" t="s">
        <v>8307</v>
      </c>
      <c r="E1738" s="274">
        <v>212.03</v>
      </c>
    </row>
    <row r="1739" spans="1:5">
      <c r="A1739" s="272" t="s">
        <v>22675</v>
      </c>
      <c r="B1739" s="538">
        <v>102986</v>
      </c>
      <c r="C1739" s="266" t="s">
        <v>30276</v>
      </c>
      <c r="D1739" s="273" t="s">
        <v>8440</v>
      </c>
      <c r="E1739" s="274">
        <v>0</v>
      </c>
    </row>
    <row r="1740" spans="1:5">
      <c r="A1740" s="272" t="s">
        <v>22675</v>
      </c>
      <c r="B1740" s="538">
        <v>102987</v>
      </c>
      <c r="C1740" s="266" t="s">
        <v>30277</v>
      </c>
      <c r="D1740" s="273" t="s">
        <v>8307</v>
      </c>
      <c r="E1740" s="274">
        <v>0</v>
      </c>
    </row>
    <row r="1741" spans="1:5">
      <c r="A1741" s="272" t="s">
        <v>22675</v>
      </c>
      <c r="B1741" s="538">
        <v>92961</v>
      </c>
      <c r="C1741" s="266" t="s">
        <v>8533</v>
      </c>
      <c r="D1741" s="273" t="s">
        <v>8440</v>
      </c>
      <c r="E1741" s="274">
        <v>5.61</v>
      </c>
    </row>
    <row r="1742" spans="1:5">
      <c r="A1742" s="272" t="s">
        <v>22675</v>
      </c>
      <c r="B1742" s="538">
        <v>92960</v>
      </c>
      <c r="C1742" s="266" t="s">
        <v>8402</v>
      </c>
      <c r="D1742" s="273" t="s">
        <v>8307</v>
      </c>
      <c r="E1742" s="274">
        <v>21.85</v>
      </c>
    </row>
    <row r="1743" spans="1:5">
      <c r="A1743" s="272" t="s">
        <v>22675</v>
      </c>
      <c r="B1743" s="538">
        <v>102863</v>
      </c>
      <c r="C1743" s="266" t="s">
        <v>22726</v>
      </c>
      <c r="D1743" s="273" t="s">
        <v>8440</v>
      </c>
      <c r="E1743" s="274">
        <v>0</v>
      </c>
    </row>
    <row r="1744" spans="1:5">
      <c r="A1744" s="272" t="s">
        <v>22675</v>
      </c>
      <c r="B1744" s="538">
        <v>102862</v>
      </c>
      <c r="C1744" s="266" t="s">
        <v>22727</v>
      </c>
      <c r="D1744" s="273" t="s">
        <v>8307</v>
      </c>
      <c r="E1744" s="274">
        <v>0</v>
      </c>
    </row>
    <row r="1745" spans="1:5">
      <c r="A1745" s="272" t="s">
        <v>22675</v>
      </c>
      <c r="B1745" s="538">
        <v>93409</v>
      </c>
      <c r="C1745" s="266" t="s">
        <v>30278</v>
      </c>
      <c r="D1745" s="273" t="s">
        <v>8440</v>
      </c>
      <c r="E1745" s="274">
        <v>37.630000000000003</v>
      </c>
    </row>
    <row r="1746" spans="1:5">
      <c r="A1746" s="272" t="s">
        <v>22675</v>
      </c>
      <c r="B1746" s="538">
        <v>93408</v>
      </c>
      <c r="C1746" s="266" t="s">
        <v>30279</v>
      </c>
      <c r="D1746" s="273" t="s">
        <v>8307</v>
      </c>
      <c r="E1746" s="274">
        <v>104.13</v>
      </c>
    </row>
    <row r="1747" spans="1:5">
      <c r="A1747" s="272" t="s">
        <v>22675</v>
      </c>
      <c r="B1747" s="538">
        <v>102941</v>
      </c>
      <c r="C1747" s="266" t="s">
        <v>22728</v>
      </c>
      <c r="D1747" s="273" t="s">
        <v>8440</v>
      </c>
      <c r="E1747" s="274">
        <v>0</v>
      </c>
    </row>
    <row r="1748" spans="1:5">
      <c r="A1748" s="272" t="s">
        <v>22675</v>
      </c>
      <c r="B1748" s="538">
        <v>102940</v>
      </c>
      <c r="C1748" s="266" t="s">
        <v>22729</v>
      </c>
      <c r="D1748" s="273" t="s">
        <v>8307</v>
      </c>
      <c r="E1748" s="274">
        <v>0</v>
      </c>
    </row>
    <row r="1749" spans="1:5">
      <c r="A1749" s="272" t="s">
        <v>22675</v>
      </c>
      <c r="B1749" s="538">
        <v>103164</v>
      </c>
      <c r="C1749" s="266" t="s">
        <v>22730</v>
      </c>
      <c r="D1749" s="273" t="s">
        <v>8440</v>
      </c>
      <c r="E1749" s="274">
        <v>0</v>
      </c>
    </row>
    <row r="1750" spans="1:5">
      <c r="A1750" s="272" t="s">
        <v>22675</v>
      </c>
      <c r="B1750" s="538">
        <v>103163</v>
      </c>
      <c r="C1750" s="266" t="s">
        <v>22731</v>
      </c>
      <c r="D1750" s="273" t="s">
        <v>8307</v>
      </c>
      <c r="E1750" s="274">
        <v>0</v>
      </c>
    </row>
    <row r="1751" spans="1:5">
      <c r="A1751" s="272" t="s">
        <v>22675</v>
      </c>
      <c r="B1751" s="538">
        <v>103158</v>
      </c>
      <c r="C1751" s="266" t="s">
        <v>22732</v>
      </c>
      <c r="D1751" s="273" t="s">
        <v>8440</v>
      </c>
      <c r="E1751" s="274">
        <v>0</v>
      </c>
    </row>
    <row r="1752" spans="1:5">
      <c r="A1752" s="272" t="s">
        <v>22675</v>
      </c>
      <c r="B1752" s="538">
        <v>103157</v>
      </c>
      <c r="C1752" s="266" t="s">
        <v>22733</v>
      </c>
      <c r="D1752" s="273" t="s">
        <v>8307</v>
      </c>
      <c r="E1752" s="274">
        <v>0</v>
      </c>
    </row>
    <row r="1753" spans="1:5">
      <c r="A1753" s="272" t="s">
        <v>22675</v>
      </c>
      <c r="B1753" s="538">
        <v>103176</v>
      </c>
      <c r="C1753" s="266" t="s">
        <v>22734</v>
      </c>
      <c r="D1753" s="273" t="s">
        <v>8440</v>
      </c>
      <c r="E1753" s="274">
        <v>0</v>
      </c>
    </row>
    <row r="1754" spans="1:5">
      <c r="A1754" s="272" t="s">
        <v>22675</v>
      </c>
      <c r="B1754" s="538">
        <v>103175</v>
      </c>
      <c r="C1754" s="266" t="s">
        <v>22735</v>
      </c>
      <c r="D1754" s="273" t="s">
        <v>8307</v>
      </c>
      <c r="E1754" s="274">
        <v>0</v>
      </c>
    </row>
    <row r="1755" spans="1:5">
      <c r="A1755" s="272" t="s">
        <v>22675</v>
      </c>
      <c r="B1755" s="538">
        <v>103182</v>
      </c>
      <c r="C1755" s="266" t="s">
        <v>22736</v>
      </c>
      <c r="D1755" s="273" t="s">
        <v>8440</v>
      </c>
      <c r="E1755" s="274">
        <v>0</v>
      </c>
    </row>
    <row r="1756" spans="1:5">
      <c r="A1756" s="272" t="s">
        <v>22675</v>
      </c>
      <c r="B1756" s="538">
        <v>103181</v>
      </c>
      <c r="C1756" s="266" t="s">
        <v>22737</v>
      </c>
      <c r="D1756" s="273" t="s">
        <v>8307</v>
      </c>
      <c r="E1756" s="274">
        <v>0</v>
      </c>
    </row>
    <row r="1757" spans="1:5">
      <c r="A1757" s="272" t="s">
        <v>22675</v>
      </c>
      <c r="B1757" s="538">
        <v>103170</v>
      </c>
      <c r="C1757" s="266" t="s">
        <v>22738</v>
      </c>
      <c r="D1757" s="273" t="s">
        <v>8440</v>
      </c>
      <c r="E1757" s="274">
        <v>0</v>
      </c>
    </row>
    <row r="1758" spans="1:5">
      <c r="A1758" s="272" t="s">
        <v>22675</v>
      </c>
      <c r="B1758" s="538">
        <v>103169</v>
      </c>
      <c r="C1758" s="266" t="s">
        <v>22739</v>
      </c>
      <c r="D1758" s="273" t="s">
        <v>8307</v>
      </c>
      <c r="E1758" s="274">
        <v>0</v>
      </c>
    </row>
    <row r="1759" spans="1:5">
      <c r="A1759" s="272" t="s">
        <v>22675</v>
      </c>
      <c r="B1759" s="538">
        <v>102869</v>
      </c>
      <c r="C1759" s="266" t="s">
        <v>22740</v>
      </c>
      <c r="D1759" s="273" t="s">
        <v>8440</v>
      </c>
      <c r="E1759" s="274">
        <v>0</v>
      </c>
    </row>
    <row r="1760" spans="1:5">
      <c r="A1760" s="272" t="s">
        <v>22675</v>
      </c>
      <c r="B1760" s="538">
        <v>102868</v>
      </c>
      <c r="C1760" s="266" t="s">
        <v>22741</v>
      </c>
      <c r="D1760" s="273" t="s">
        <v>8307</v>
      </c>
      <c r="E1760" s="274">
        <v>0</v>
      </c>
    </row>
    <row r="1761" spans="1:5">
      <c r="A1761" s="272" t="s">
        <v>22675</v>
      </c>
      <c r="B1761" s="538">
        <v>106326</v>
      </c>
      <c r="C1761" s="266" t="s">
        <v>31411</v>
      </c>
      <c r="D1761" s="273" t="s">
        <v>8440</v>
      </c>
      <c r="E1761" s="274">
        <v>0</v>
      </c>
    </row>
    <row r="1762" spans="1:5">
      <c r="A1762" s="272" t="s">
        <v>22675</v>
      </c>
      <c r="B1762" s="538">
        <v>106325</v>
      </c>
      <c r="C1762" s="266" t="s">
        <v>31412</v>
      </c>
      <c r="D1762" s="273" t="s">
        <v>8307</v>
      </c>
      <c r="E1762" s="274">
        <v>0</v>
      </c>
    </row>
    <row r="1763" spans="1:5">
      <c r="A1763" s="272" t="s">
        <v>22675</v>
      </c>
      <c r="B1763" s="538">
        <v>92113</v>
      </c>
      <c r="C1763" s="266" t="s">
        <v>8527</v>
      </c>
      <c r="D1763" s="273" t="s">
        <v>8440</v>
      </c>
      <c r="E1763" s="274">
        <v>1.19</v>
      </c>
    </row>
    <row r="1764" spans="1:5">
      <c r="A1764" s="272" t="s">
        <v>22675</v>
      </c>
      <c r="B1764" s="538">
        <v>92112</v>
      </c>
      <c r="C1764" s="266" t="s">
        <v>8396</v>
      </c>
      <c r="D1764" s="273" t="s">
        <v>8307</v>
      </c>
      <c r="E1764" s="274">
        <v>3.48</v>
      </c>
    </row>
    <row r="1765" spans="1:5">
      <c r="A1765" s="272" t="s">
        <v>22675</v>
      </c>
      <c r="B1765" s="538">
        <v>90675</v>
      </c>
      <c r="C1765" s="266" t="s">
        <v>8508</v>
      </c>
      <c r="D1765" s="273" t="s">
        <v>8440</v>
      </c>
      <c r="E1765" s="274">
        <v>347.35</v>
      </c>
    </row>
    <row r="1766" spans="1:5">
      <c r="A1766" s="272" t="s">
        <v>22675</v>
      </c>
      <c r="B1766" s="538">
        <v>90674</v>
      </c>
      <c r="C1766" s="266" t="s">
        <v>8378</v>
      </c>
      <c r="D1766" s="273" t="s">
        <v>8307</v>
      </c>
      <c r="E1766" s="274">
        <v>798.92</v>
      </c>
    </row>
    <row r="1767" spans="1:5">
      <c r="A1767" s="272" t="s">
        <v>22675</v>
      </c>
      <c r="B1767" s="538">
        <v>93225</v>
      </c>
      <c r="C1767" s="266" t="s">
        <v>8534</v>
      </c>
      <c r="D1767" s="273" t="s">
        <v>8440</v>
      </c>
      <c r="E1767" s="274">
        <v>513</v>
      </c>
    </row>
    <row r="1768" spans="1:5">
      <c r="A1768" s="272" t="s">
        <v>22675</v>
      </c>
      <c r="B1768" s="538">
        <v>93224</v>
      </c>
      <c r="C1768" s="266" t="s">
        <v>8403</v>
      </c>
      <c r="D1768" s="273" t="s">
        <v>8307</v>
      </c>
      <c r="E1768" s="274">
        <v>1172.45</v>
      </c>
    </row>
    <row r="1769" spans="1:5">
      <c r="A1769" s="272" t="s">
        <v>22675</v>
      </c>
      <c r="B1769" s="538">
        <v>104696</v>
      </c>
      <c r="C1769" s="266" t="s">
        <v>22742</v>
      </c>
      <c r="D1769" s="273" t="s">
        <v>8440</v>
      </c>
      <c r="E1769" s="274">
        <v>37.950000000000003</v>
      </c>
    </row>
    <row r="1770" spans="1:5">
      <c r="A1770" s="272" t="s">
        <v>22675</v>
      </c>
      <c r="B1770" s="538">
        <v>104695</v>
      </c>
      <c r="C1770" s="266" t="s">
        <v>22743</v>
      </c>
      <c r="D1770" s="273" t="s">
        <v>8307</v>
      </c>
      <c r="E1770" s="274">
        <v>41</v>
      </c>
    </row>
    <row r="1771" spans="1:5">
      <c r="A1771" s="272" t="s">
        <v>22675</v>
      </c>
      <c r="B1771" s="538">
        <v>90681</v>
      </c>
      <c r="C1771" s="266" t="s">
        <v>8509</v>
      </c>
      <c r="D1771" s="273" t="s">
        <v>8440</v>
      </c>
      <c r="E1771" s="274">
        <v>180.22</v>
      </c>
    </row>
    <row r="1772" spans="1:5">
      <c r="A1772" s="272" t="s">
        <v>22675</v>
      </c>
      <c r="B1772" s="538">
        <v>90680</v>
      </c>
      <c r="C1772" s="266" t="s">
        <v>8379</v>
      </c>
      <c r="D1772" s="273" t="s">
        <v>8307</v>
      </c>
      <c r="E1772" s="274">
        <v>432.58</v>
      </c>
    </row>
    <row r="1773" spans="1:5">
      <c r="A1773" s="272" t="s">
        <v>22675</v>
      </c>
      <c r="B1773" s="538">
        <v>102875</v>
      </c>
      <c r="C1773" s="266" t="s">
        <v>22744</v>
      </c>
      <c r="D1773" s="273" t="s">
        <v>8440</v>
      </c>
      <c r="E1773" s="274">
        <v>490.38</v>
      </c>
    </row>
    <row r="1774" spans="1:5">
      <c r="A1774" s="272" t="s">
        <v>22675</v>
      </c>
      <c r="B1774" s="538">
        <v>102874</v>
      </c>
      <c r="C1774" s="266" t="s">
        <v>22745</v>
      </c>
      <c r="D1774" s="273" t="s">
        <v>8307</v>
      </c>
      <c r="E1774" s="274">
        <v>1082.43</v>
      </c>
    </row>
    <row r="1775" spans="1:5">
      <c r="A1775" s="272" t="s">
        <v>22675</v>
      </c>
      <c r="B1775" s="538">
        <v>102965</v>
      </c>
      <c r="C1775" s="266" t="s">
        <v>22746</v>
      </c>
      <c r="D1775" s="273" t="s">
        <v>8440</v>
      </c>
      <c r="E1775" s="274">
        <v>256.89999999999998</v>
      </c>
    </row>
    <row r="1776" spans="1:5">
      <c r="A1776" s="272" t="s">
        <v>22675</v>
      </c>
      <c r="B1776" s="538">
        <v>102964</v>
      </c>
      <c r="C1776" s="266" t="s">
        <v>22747</v>
      </c>
      <c r="D1776" s="273" t="s">
        <v>8307</v>
      </c>
      <c r="E1776" s="274">
        <v>522.36</v>
      </c>
    </row>
    <row r="1777" spans="1:5">
      <c r="A1777" s="272" t="s">
        <v>22675</v>
      </c>
      <c r="B1777" s="538">
        <v>90626</v>
      </c>
      <c r="C1777" s="266" t="s">
        <v>8500</v>
      </c>
      <c r="D1777" s="273" t="s">
        <v>8440</v>
      </c>
      <c r="E1777" s="274">
        <v>3.05</v>
      </c>
    </row>
    <row r="1778" spans="1:5">
      <c r="A1778" s="272" t="s">
        <v>22675</v>
      </c>
      <c r="B1778" s="538">
        <v>90625</v>
      </c>
      <c r="C1778" s="266" t="s">
        <v>8370</v>
      </c>
      <c r="D1778" s="273" t="s">
        <v>8307</v>
      </c>
      <c r="E1778" s="274">
        <v>8.85</v>
      </c>
    </row>
    <row r="1779" spans="1:5">
      <c r="A1779" s="272" t="s">
        <v>22675</v>
      </c>
      <c r="B1779" s="538">
        <v>102881</v>
      </c>
      <c r="C1779" s="266" t="s">
        <v>22748</v>
      </c>
      <c r="D1779" s="273" t="s">
        <v>8440</v>
      </c>
      <c r="E1779" s="274">
        <v>667.15</v>
      </c>
    </row>
    <row r="1780" spans="1:5">
      <c r="A1780" s="272" t="s">
        <v>22675</v>
      </c>
      <c r="B1780" s="538">
        <v>102880</v>
      </c>
      <c r="C1780" s="266" t="s">
        <v>22749</v>
      </c>
      <c r="D1780" s="273" t="s">
        <v>8307</v>
      </c>
      <c r="E1780" s="274">
        <v>1506.04</v>
      </c>
    </row>
    <row r="1781" spans="1:5">
      <c r="A1781" s="272" t="s">
        <v>22675</v>
      </c>
      <c r="B1781" s="538">
        <v>103225</v>
      </c>
      <c r="C1781" s="266" t="s">
        <v>22750</v>
      </c>
      <c r="D1781" s="273" t="s">
        <v>8440</v>
      </c>
      <c r="E1781" s="274">
        <v>229.54</v>
      </c>
    </row>
    <row r="1782" spans="1:5">
      <c r="A1782" s="272" t="s">
        <v>22675</v>
      </c>
      <c r="B1782" s="538">
        <v>103224</v>
      </c>
      <c r="C1782" s="266" t="s">
        <v>22751</v>
      </c>
      <c r="D1782" s="273" t="s">
        <v>8307</v>
      </c>
      <c r="E1782" s="274">
        <v>462.02</v>
      </c>
    </row>
    <row r="1783" spans="1:5">
      <c r="A1783" s="272" t="s">
        <v>22675</v>
      </c>
      <c r="B1783" s="538">
        <v>103237</v>
      </c>
      <c r="C1783" s="266" t="s">
        <v>22752</v>
      </c>
      <c r="D1783" s="273" t="s">
        <v>8440</v>
      </c>
      <c r="E1783" s="274">
        <v>641.61</v>
      </c>
    </row>
    <row r="1784" spans="1:5">
      <c r="A1784" s="272" t="s">
        <v>22675</v>
      </c>
      <c r="B1784" s="538">
        <v>103236</v>
      </c>
      <c r="C1784" s="266" t="s">
        <v>22753</v>
      </c>
      <c r="D1784" s="273" t="s">
        <v>8307</v>
      </c>
      <c r="E1784" s="274">
        <v>1391.58</v>
      </c>
    </row>
    <row r="1785" spans="1:5">
      <c r="A1785" s="272" t="s">
        <v>22675</v>
      </c>
      <c r="B1785" s="538">
        <v>103231</v>
      </c>
      <c r="C1785" s="266" t="s">
        <v>22754</v>
      </c>
      <c r="D1785" s="273" t="s">
        <v>8440</v>
      </c>
      <c r="E1785" s="274">
        <v>479.05</v>
      </c>
    </row>
    <row r="1786" spans="1:5">
      <c r="A1786" s="272" t="s">
        <v>22675</v>
      </c>
      <c r="B1786" s="538">
        <v>103230</v>
      </c>
      <c r="C1786" s="266" t="s">
        <v>22755</v>
      </c>
      <c r="D1786" s="273" t="s">
        <v>8307</v>
      </c>
      <c r="E1786" s="274">
        <v>1020.44</v>
      </c>
    </row>
    <row r="1787" spans="1:5">
      <c r="A1787" s="272" t="s">
        <v>22675</v>
      </c>
      <c r="B1787" s="538">
        <v>102975</v>
      </c>
      <c r="C1787" s="266" t="s">
        <v>22756</v>
      </c>
      <c r="D1787" s="273" t="s">
        <v>8440</v>
      </c>
      <c r="E1787" s="274">
        <v>154.94999999999999</v>
      </c>
    </row>
    <row r="1788" spans="1:5">
      <c r="A1788" s="272" t="s">
        <v>22675</v>
      </c>
      <c r="B1788" s="538">
        <v>102976</v>
      </c>
      <c r="C1788" s="266" t="s">
        <v>22757</v>
      </c>
      <c r="D1788" s="273" t="s">
        <v>8307</v>
      </c>
      <c r="E1788" s="274">
        <v>301.33</v>
      </c>
    </row>
    <row r="1789" spans="1:5">
      <c r="A1789" s="272" t="s">
        <v>22675</v>
      </c>
      <c r="B1789" s="538">
        <v>90632</v>
      </c>
      <c r="C1789" s="266" t="s">
        <v>8501</v>
      </c>
      <c r="D1789" s="273" t="s">
        <v>8440</v>
      </c>
      <c r="E1789" s="274">
        <v>105.6</v>
      </c>
    </row>
    <row r="1790" spans="1:5">
      <c r="A1790" s="272" t="s">
        <v>22675</v>
      </c>
      <c r="B1790" s="538">
        <v>90631</v>
      </c>
      <c r="C1790" s="266" t="s">
        <v>8371</v>
      </c>
      <c r="D1790" s="273" t="s">
        <v>8307</v>
      </c>
      <c r="E1790" s="274">
        <v>174.81</v>
      </c>
    </row>
    <row r="1791" spans="1:5">
      <c r="A1791" s="272" t="s">
        <v>22675</v>
      </c>
      <c r="B1791" s="538">
        <v>95709</v>
      </c>
      <c r="C1791" s="266" t="s">
        <v>21043</v>
      </c>
      <c r="D1791" s="273" t="s">
        <v>8440</v>
      </c>
      <c r="E1791" s="274">
        <v>106.27</v>
      </c>
    </row>
    <row r="1792" spans="1:5">
      <c r="A1792" s="272" t="s">
        <v>22675</v>
      </c>
      <c r="B1792" s="538">
        <v>95708</v>
      </c>
      <c r="C1792" s="266" t="s">
        <v>21040</v>
      </c>
      <c r="D1792" s="273" t="s">
        <v>8307</v>
      </c>
      <c r="E1792" s="274">
        <v>178.38</v>
      </c>
    </row>
    <row r="1793" spans="1:5">
      <c r="A1793" s="272" t="s">
        <v>22675</v>
      </c>
      <c r="B1793" s="538">
        <v>91278</v>
      </c>
      <c r="C1793" s="266" t="s">
        <v>8517</v>
      </c>
      <c r="D1793" s="273" t="s">
        <v>8440</v>
      </c>
      <c r="E1793" s="274">
        <v>0.71</v>
      </c>
    </row>
    <row r="1794" spans="1:5">
      <c r="A1794" s="272" t="s">
        <v>22675</v>
      </c>
      <c r="B1794" s="538">
        <v>91277</v>
      </c>
      <c r="C1794" s="266" t="s">
        <v>8387</v>
      </c>
      <c r="D1794" s="273" t="s">
        <v>8307</v>
      </c>
      <c r="E1794" s="274">
        <v>10.97</v>
      </c>
    </row>
    <row r="1795" spans="1:5">
      <c r="A1795" s="272" t="s">
        <v>22675</v>
      </c>
      <c r="B1795" s="538">
        <v>102887</v>
      </c>
      <c r="C1795" s="266" t="s">
        <v>22758</v>
      </c>
      <c r="D1795" s="273" t="s">
        <v>8440</v>
      </c>
      <c r="E1795" s="274">
        <v>0</v>
      </c>
    </row>
    <row r="1796" spans="1:5">
      <c r="A1796" s="272" t="s">
        <v>22675</v>
      </c>
      <c r="B1796" s="538">
        <v>102886</v>
      </c>
      <c r="C1796" s="266" t="s">
        <v>22759</v>
      </c>
      <c r="D1796" s="273" t="s">
        <v>8307</v>
      </c>
      <c r="E1796" s="274">
        <v>0</v>
      </c>
    </row>
    <row r="1797" spans="1:5">
      <c r="A1797" s="272" t="s">
        <v>22675</v>
      </c>
      <c r="B1797" s="538">
        <v>95277</v>
      </c>
      <c r="C1797" s="266" t="s">
        <v>8553</v>
      </c>
      <c r="D1797" s="273" t="s">
        <v>8440</v>
      </c>
      <c r="E1797" s="274">
        <v>0.7</v>
      </c>
    </row>
    <row r="1798" spans="1:5">
      <c r="A1798" s="272" t="s">
        <v>22675</v>
      </c>
      <c r="B1798" s="538">
        <v>95276</v>
      </c>
      <c r="C1798" s="266" t="s">
        <v>8422</v>
      </c>
      <c r="D1798" s="273" t="s">
        <v>8307</v>
      </c>
      <c r="E1798" s="274">
        <v>3.33</v>
      </c>
    </row>
    <row r="1799" spans="1:5">
      <c r="A1799" s="272" t="s">
        <v>22675</v>
      </c>
      <c r="B1799" s="538">
        <v>106254</v>
      </c>
      <c r="C1799" s="266" t="s">
        <v>31413</v>
      </c>
      <c r="D1799" s="273" t="s">
        <v>8440</v>
      </c>
      <c r="E1799" s="274">
        <v>0</v>
      </c>
    </row>
    <row r="1800" spans="1:5">
      <c r="A1800" s="272" t="s">
        <v>22675</v>
      </c>
      <c r="B1800" s="538">
        <v>106249</v>
      </c>
      <c r="C1800" s="266" t="s">
        <v>31414</v>
      </c>
      <c r="D1800" s="273" t="s">
        <v>8307</v>
      </c>
      <c r="E1800" s="274">
        <v>0</v>
      </c>
    </row>
    <row r="1801" spans="1:5">
      <c r="A1801" s="272" t="s">
        <v>22675</v>
      </c>
      <c r="B1801" s="538">
        <v>88430</v>
      </c>
      <c r="C1801" s="266" t="s">
        <v>8481</v>
      </c>
      <c r="D1801" s="273" t="s">
        <v>8440</v>
      </c>
      <c r="E1801" s="274">
        <v>6.69</v>
      </c>
    </row>
    <row r="1802" spans="1:5">
      <c r="A1802" s="272" t="s">
        <v>22675</v>
      </c>
      <c r="B1802" s="538">
        <v>88418</v>
      </c>
      <c r="C1802" s="266" t="s">
        <v>8351</v>
      </c>
      <c r="D1802" s="273" t="s">
        <v>8307</v>
      </c>
      <c r="E1802" s="274">
        <v>14.4</v>
      </c>
    </row>
    <row r="1803" spans="1:5">
      <c r="A1803" s="272" t="s">
        <v>22675</v>
      </c>
      <c r="B1803" s="538">
        <v>88438</v>
      </c>
      <c r="C1803" s="266" t="s">
        <v>8482</v>
      </c>
      <c r="D1803" s="273" t="s">
        <v>8440</v>
      </c>
      <c r="E1803" s="274">
        <v>8.8699999999999992</v>
      </c>
    </row>
    <row r="1804" spans="1:5">
      <c r="A1804" s="272" t="s">
        <v>22675</v>
      </c>
      <c r="B1804" s="538">
        <v>88433</v>
      </c>
      <c r="C1804" s="266" t="s">
        <v>8352</v>
      </c>
      <c r="D1804" s="273" t="s">
        <v>8307</v>
      </c>
      <c r="E1804" s="274">
        <v>18.79</v>
      </c>
    </row>
    <row r="1805" spans="1:5">
      <c r="A1805" s="272" t="s">
        <v>22675</v>
      </c>
      <c r="B1805" s="538">
        <v>90669</v>
      </c>
      <c r="C1805" s="266" t="s">
        <v>8507</v>
      </c>
      <c r="D1805" s="273" t="s">
        <v>8440</v>
      </c>
      <c r="E1805" s="274">
        <v>8.94</v>
      </c>
    </row>
    <row r="1806" spans="1:5">
      <c r="A1806" s="272" t="s">
        <v>22675</v>
      </c>
      <c r="B1806" s="538">
        <v>90668</v>
      </c>
      <c r="C1806" s="266" t="s">
        <v>8377</v>
      </c>
      <c r="D1806" s="273" t="s">
        <v>8307</v>
      </c>
      <c r="E1806" s="274">
        <v>35.93</v>
      </c>
    </row>
    <row r="1807" spans="1:5">
      <c r="A1807" s="272" t="s">
        <v>22675</v>
      </c>
      <c r="B1807" s="538">
        <v>102980</v>
      </c>
      <c r="C1807" s="266" t="s">
        <v>22760</v>
      </c>
      <c r="D1807" s="273" t="s">
        <v>8440</v>
      </c>
      <c r="E1807" s="274">
        <v>0</v>
      </c>
    </row>
    <row r="1808" spans="1:5">
      <c r="A1808" s="272" t="s">
        <v>22675</v>
      </c>
      <c r="B1808" s="538">
        <v>102981</v>
      </c>
      <c r="C1808" s="266" t="s">
        <v>22761</v>
      </c>
      <c r="D1808" s="273" t="s">
        <v>8307</v>
      </c>
      <c r="E1808" s="274">
        <v>0</v>
      </c>
    </row>
    <row r="1809" spans="1:5">
      <c r="A1809" s="272" t="s">
        <v>22675</v>
      </c>
      <c r="B1809" s="538">
        <v>5946</v>
      </c>
      <c r="C1809" s="266" t="s">
        <v>8465</v>
      </c>
      <c r="D1809" s="273" t="s">
        <v>8440</v>
      </c>
      <c r="E1809" s="274">
        <v>101.46</v>
      </c>
    </row>
    <row r="1810" spans="1:5">
      <c r="A1810" s="272" t="s">
        <v>22675</v>
      </c>
      <c r="B1810" s="538">
        <v>5944</v>
      </c>
      <c r="C1810" s="266" t="s">
        <v>8334</v>
      </c>
      <c r="D1810" s="273" t="s">
        <v>8307</v>
      </c>
      <c r="E1810" s="274">
        <v>252.83</v>
      </c>
    </row>
    <row r="1811" spans="1:5">
      <c r="A1811" s="272" t="s">
        <v>22675</v>
      </c>
      <c r="B1811" s="538">
        <v>5942</v>
      </c>
      <c r="C1811" s="266" t="s">
        <v>8464</v>
      </c>
      <c r="D1811" s="273" t="s">
        <v>8440</v>
      </c>
      <c r="E1811" s="274">
        <v>82.85</v>
      </c>
    </row>
    <row r="1812" spans="1:5">
      <c r="A1812" s="272" t="s">
        <v>22675</v>
      </c>
      <c r="B1812" s="538">
        <v>5940</v>
      </c>
      <c r="C1812" s="266" t="s">
        <v>8333</v>
      </c>
      <c r="D1812" s="273" t="s">
        <v>8307</v>
      </c>
      <c r="E1812" s="274">
        <v>185.91</v>
      </c>
    </row>
    <row r="1813" spans="1:5">
      <c r="A1813" s="272" t="s">
        <v>22675</v>
      </c>
      <c r="B1813" s="538">
        <v>102893</v>
      </c>
      <c r="C1813" s="266" t="s">
        <v>30280</v>
      </c>
      <c r="D1813" s="273" t="s">
        <v>8440</v>
      </c>
      <c r="E1813" s="274">
        <v>0</v>
      </c>
    </row>
    <row r="1814" spans="1:5">
      <c r="A1814" s="272" t="s">
        <v>22675</v>
      </c>
      <c r="B1814" s="538">
        <v>102892</v>
      </c>
      <c r="C1814" s="266" t="s">
        <v>30281</v>
      </c>
      <c r="D1814" s="273" t="s">
        <v>8307</v>
      </c>
      <c r="E1814" s="274">
        <v>0</v>
      </c>
    </row>
    <row r="1815" spans="1:5">
      <c r="A1815" s="272" t="s">
        <v>22675</v>
      </c>
      <c r="B1815" s="538">
        <v>89251</v>
      </c>
      <c r="C1815" s="266" t="s">
        <v>8493</v>
      </c>
      <c r="D1815" s="273" t="s">
        <v>8440</v>
      </c>
      <c r="E1815" s="274">
        <v>358.8</v>
      </c>
    </row>
    <row r="1816" spans="1:5">
      <c r="A1816" s="272" t="s">
        <v>22675</v>
      </c>
      <c r="B1816" s="538">
        <v>89250</v>
      </c>
      <c r="C1816" s="266" t="s">
        <v>8362</v>
      </c>
      <c r="D1816" s="273" t="s">
        <v>8307</v>
      </c>
      <c r="E1816" s="274">
        <v>1258.47</v>
      </c>
    </row>
    <row r="1817" spans="1:5">
      <c r="A1817" s="272" t="s">
        <v>22675</v>
      </c>
      <c r="B1817" s="538">
        <v>102959</v>
      </c>
      <c r="C1817" s="266" t="s">
        <v>30282</v>
      </c>
      <c r="D1817" s="273" t="s">
        <v>8440</v>
      </c>
      <c r="E1817" s="274">
        <v>0</v>
      </c>
    </row>
    <row r="1818" spans="1:5">
      <c r="A1818" s="272" t="s">
        <v>22675</v>
      </c>
      <c r="B1818" s="538">
        <v>102958</v>
      </c>
      <c r="C1818" s="266" t="s">
        <v>30283</v>
      </c>
      <c r="D1818" s="273" t="s">
        <v>8307</v>
      </c>
      <c r="E1818" s="274">
        <v>0</v>
      </c>
    </row>
    <row r="1819" spans="1:5">
      <c r="A1819" s="272" t="s">
        <v>22675</v>
      </c>
      <c r="B1819" s="538">
        <v>5681</v>
      </c>
      <c r="C1819" s="266" t="s">
        <v>8442</v>
      </c>
      <c r="D1819" s="273" t="s">
        <v>8440</v>
      </c>
      <c r="E1819" s="274">
        <v>73.13</v>
      </c>
    </row>
    <row r="1820" spans="1:5">
      <c r="A1820" s="272" t="s">
        <v>22675</v>
      </c>
      <c r="B1820" s="538">
        <v>5680</v>
      </c>
      <c r="C1820" s="266" t="s">
        <v>8309</v>
      </c>
      <c r="D1820" s="273" t="s">
        <v>8307</v>
      </c>
      <c r="E1820" s="274">
        <v>157.78</v>
      </c>
    </row>
    <row r="1821" spans="1:5">
      <c r="A1821" s="272" t="s">
        <v>22675</v>
      </c>
      <c r="B1821" s="538">
        <v>5877</v>
      </c>
      <c r="C1821" s="266" t="s">
        <v>8455</v>
      </c>
      <c r="D1821" s="273" t="s">
        <v>8440</v>
      </c>
      <c r="E1821" s="274">
        <v>75.62</v>
      </c>
    </row>
    <row r="1822" spans="1:5">
      <c r="A1822" s="272" t="s">
        <v>22675</v>
      </c>
      <c r="B1822" s="538">
        <v>5875</v>
      </c>
      <c r="C1822" s="266" t="s">
        <v>8324</v>
      </c>
      <c r="D1822" s="273" t="s">
        <v>8307</v>
      </c>
      <c r="E1822" s="274">
        <v>157.79</v>
      </c>
    </row>
    <row r="1823" spans="1:5">
      <c r="A1823" s="272" t="s">
        <v>22675</v>
      </c>
      <c r="B1823" s="538">
        <v>5679</v>
      </c>
      <c r="C1823" s="266" t="s">
        <v>8441</v>
      </c>
      <c r="D1823" s="273" t="s">
        <v>8440</v>
      </c>
      <c r="E1823" s="274">
        <v>76.78</v>
      </c>
    </row>
    <row r="1824" spans="1:5">
      <c r="A1824" s="272" t="s">
        <v>22675</v>
      </c>
      <c r="B1824" s="538">
        <v>5678</v>
      </c>
      <c r="C1824" s="266" t="s">
        <v>8308</v>
      </c>
      <c r="D1824" s="273" t="s">
        <v>8307</v>
      </c>
      <c r="E1824" s="274">
        <v>171.35</v>
      </c>
    </row>
    <row r="1825" spans="1:5">
      <c r="A1825" s="272" t="s">
        <v>22675</v>
      </c>
      <c r="B1825" s="538">
        <v>6880</v>
      </c>
      <c r="C1825" s="266" t="s">
        <v>8470</v>
      </c>
      <c r="D1825" s="273" t="s">
        <v>8440</v>
      </c>
      <c r="E1825" s="274">
        <v>95.29</v>
      </c>
    </row>
    <row r="1826" spans="1:5">
      <c r="A1826" s="272" t="s">
        <v>22675</v>
      </c>
      <c r="B1826" s="538">
        <v>6879</v>
      </c>
      <c r="C1826" s="266" t="s">
        <v>8337</v>
      </c>
      <c r="D1826" s="273" t="s">
        <v>8307</v>
      </c>
      <c r="E1826" s="274">
        <v>232.77</v>
      </c>
    </row>
    <row r="1827" spans="1:5">
      <c r="A1827" s="272" t="s">
        <v>22675</v>
      </c>
      <c r="B1827" s="538">
        <v>96464</v>
      </c>
      <c r="C1827" s="266" t="s">
        <v>22762</v>
      </c>
      <c r="D1827" s="273" t="s">
        <v>8440</v>
      </c>
      <c r="E1827" s="274">
        <v>98.98</v>
      </c>
    </row>
    <row r="1828" spans="1:5">
      <c r="A1828" s="272" t="s">
        <v>22675</v>
      </c>
      <c r="B1828" s="538">
        <v>96463</v>
      </c>
      <c r="C1828" s="266" t="s">
        <v>22763</v>
      </c>
      <c r="D1828" s="273" t="s">
        <v>8307</v>
      </c>
      <c r="E1828" s="274">
        <v>239.38</v>
      </c>
    </row>
    <row r="1829" spans="1:5">
      <c r="A1829" s="272" t="s">
        <v>22675</v>
      </c>
      <c r="B1829" s="538">
        <v>7050</v>
      </c>
      <c r="C1829" s="266" t="s">
        <v>8473</v>
      </c>
      <c r="D1829" s="273" t="s">
        <v>8440</v>
      </c>
      <c r="E1829" s="274">
        <v>88.57</v>
      </c>
    </row>
    <row r="1830" spans="1:5">
      <c r="A1830" s="272" t="s">
        <v>22675</v>
      </c>
      <c r="B1830" s="538">
        <v>7049</v>
      </c>
      <c r="C1830" s="266" t="s">
        <v>8340</v>
      </c>
      <c r="D1830" s="273" t="s">
        <v>8307</v>
      </c>
      <c r="E1830" s="274">
        <v>249.47</v>
      </c>
    </row>
    <row r="1831" spans="1:5">
      <c r="A1831" s="272" t="s">
        <v>22675</v>
      </c>
      <c r="B1831" s="538">
        <v>95632</v>
      </c>
      <c r="C1831" s="266" t="s">
        <v>8555</v>
      </c>
      <c r="D1831" s="273" t="s">
        <v>8440</v>
      </c>
      <c r="E1831" s="274">
        <v>92.71</v>
      </c>
    </row>
    <row r="1832" spans="1:5">
      <c r="A1832" s="272" t="s">
        <v>22675</v>
      </c>
      <c r="B1832" s="538">
        <v>95631</v>
      </c>
      <c r="C1832" s="266" t="s">
        <v>8424</v>
      </c>
      <c r="D1832" s="273" t="s">
        <v>8307</v>
      </c>
      <c r="E1832" s="274">
        <v>257.77</v>
      </c>
    </row>
    <row r="1833" spans="1:5">
      <c r="A1833" s="272" t="s">
        <v>22675</v>
      </c>
      <c r="B1833" s="538">
        <v>5685</v>
      </c>
      <c r="C1833" s="266" t="s">
        <v>8443</v>
      </c>
      <c r="D1833" s="273" t="s">
        <v>8440</v>
      </c>
      <c r="E1833" s="274">
        <v>73.64</v>
      </c>
    </row>
    <row r="1834" spans="1:5">
      <c r="A1834" s="272" t="s">
        <v>22675</v>
      </c>
      <c r="B1834" s="538">
        <v>5684</v>
      </c>
      <c r="C1834" s="266" t="s">
        <v>8310</v>
      </c>
      <c r="D1834" s="273" t="s">
        <v>8307</v>
      </c>
      <c r="E1834" s="274">
        <v>180.91</v>
      </c>
    </row>
    <row r="1835" spans="1:5">
      <c r="A1835" s="272" t="s">
        <v>22675</v>
      </c>
      <c r="B1835" s="538">
        <v>93244</v>
      </c>
      <c r="C1835" s="266" t="s">
        <v>8536</v>
      </c>
      <c r="D1835" s="273" t="s">
        <v>8440</v>
      </c>
      <c r="E1835" s="274">
        <v>75.23</v>
      </c>
    </row>
    <row r="1836" spans="1:5">
      <c r="A1836" s="272" t="s">
        <v>22675</v>
      </c>
      <c r="B1836" s="538">
        <v>73436</v>
      </c>
      <c r="C1836" s="266" t="s">
        <v>8343</v>
      </c>
      <c r="D1836" s="273" t="s">
        <v>8307</v>
      </c>
      <c r="E1836" s="274">
        <v>184</v>
      </c>
    </row>
    <row r="1837" spans="1:5">
      <c r="A1837" s="272" t="s">
        <v>22675</v>
      </c>
      <c r="B1837" s="538">
        <v>5881</v>
      </c>
      <c r="C1837" s="266" t="s">
        <v>8456</v>
      </c>
      <c r="D1837" s="273" t="s">
        <v>8440</v>
      </c>
      <c r="E1837" s="274">
        <v>87.73</v>
      </c>
    </row>
    <row r="1838" spans="1:5">
      <c r="A1838" s="272" t="s">
        <v>22675</v>
      </c>
      <c r="B1838" s="538">
        <v>5879</v>
      </c>
      <c r="C1838" s="266" t="s">
        <v>8325</v>
      </c>
      <c r="D1838" s="273" t="s">
        <v>8307</v>
      </c>
      <c r="E1838" s="274">
        <v>154.09</v>
      </c>
    </row>
    <row r="1839" spans="1:5">
      <c r="A1839" s="272" t="s">
        <v>22675</v>
      </c>
      <c r="B1839" s="538">
        <v>5865</v>
      </c>
      <c r="C1839" s="266" t="s">
        <v>8453</v>
      </c>
      <c r="D1839" s="273" t="s">
        <v>8440</v>
      </c>
      <c r="E1839" s="274">
        <v>11.6</v>
      </c>
    </row>
    <row r="1840" spans="1:5">
      <c r="A1840" s="272" t="s">
        <v>22675</v>
      </c>
      <c r="B1840" s="538">
        <v>5863</v>
      </c>
      <c r="C1840" s="266" t="s">
        <v>8322</v>
      </c>
      <c r="D1840" s="273" t="s">
        <v>8307</v>
      </c>
      <c r="E1840" s="274">
        <v>23.05</v>
      </c>
    </row>
    <row r="1841" spans="1:5">
      <c r="A1841" s="272" t="s">
        <v>22675</v>
      </c>
      <c r="B1841" s="538">
        <v>5869</v>
      </c>
      <c r="C1841" s="266" t="s">
        <v>8454</v>
      </c>
      <c r="D1841" s="273" t="s">
        <v>8440</v>
      </c>
      <c r="E1841" s="274">
        <v>82.41</v>
      </c>
    </row>
    <row r="1842" spans="1:5">
      <c r="A1842" s="272" t="s">
        <v>22675</v>
      </c>
      <c r="B1842" s="538">
        <v>5867</v>
      </c>
      <c r="C1842" s="266" t="s">
        <v>8323</v>
      </c>
      <c r="D1842" s="273" t="s">
        <v>8307</v>
      </c>
      <c r="E1842" s="274">
        <v>178.57</v>
      </c>
    </row>
    <row r="1843" spans="1:5">
      <c r="A1843" s="272" t="s">
        <v>22675</v>
      </c>
      <c r="B1843" s="538">
        <v>95271</v>
      </c>
      <c r="C1843" s="266" t="s">
        <v>8552</v>
      </c>
      <c r="D1843" s="273" t="s">
        <v>8440</v>
      </c>
      <c r="E1843" s="274">
        <v>0.71</v>
      </c>
    </row>
    <row r="1844" spans="1:5">
      <c r="A1844" s="272" t="s">
        <v>22675</v>
      </c>
      <c r="B1844" s="538">
        <v>95270</v>
      </c>
      <c r="C1844" s="266" t="s">
        <v>8421</v>
      </c>
      <c r="D1844" s="273" t="s">
        <v>8307</v>
      </c>
      <c r="E1844" s="274">
        <v>10.84</v>
      </c>
    </row>
    <row r="1845" spans="1:5">
      <c r="A1845" s="272" t="s">
        <v>22675</v>
      </c>
      <c r="B1845" s="538">
        <v>91693</v>
      </c>
      <c r="C1845" s="266" t="s">
        <v>8524</v>
      </c>
      <c r="D1845" s="273" t="s">
        <v>8440</v>
      </c>
      <c r="E1845" s="274">
        <v>36.86</v>
      </c>
    </row>
    <row r="1846" spans="1:5">
      <c r="A1846" s="272" t="s">
        <v>22675</v>
      </c>
      <c r="B1846" s="538">
        <v>91692</v>
      </c>
      <c r="C1846" s="266" t="s">
        <v>8393</v>
      </c>
      <c r="D1846" s="273" t="s">
        <v>8307</v>
      </c>
      <c r="E1846" s="274">
        <v>38.08</v>
      </c>
    </row>
    <row r="1847" spans="1:5">
      <c r="A1847" s="272" t="s">
        <v>22675</v>
      </c>
      <c r="B1847" s="538">
        <v>102929</v>
      </c>
      <c r="C1847" s="266" t="s">
        <v>22764</v>
      </c>
      <c r="D1847" s="273" t="s">
        <v>8440</v>
      </c>
      <c r="E1847" s="274">
        <v>0</v>
      </c>
    </row>
    <row r="1848" spans="1:5">
      <c r="A1848" s="272" t="s">
        <v>22675</v>
      </c>
      <c r="B1848" s="538">
        <v>102928</v>
      </c>
      <c r="C1848" s="266" t="s">
        <v>22765</v>
      </c>
      <c r="D1848" s="273" t="s">
        <v>8307</v>
      </c>
      <c r="E1848" s="274">
        <v>0</v>
      </c>
    </row>
    <row r="1849" spans="1:5">
      <c r="A1849" s="272" t="s">
        <v>22675</v>
      </c>
      <c r="B1849" s="538">
        <v>95140</v>
      </c>
      <c r="C1849" s="266" t="s">
        <v>8548</v>
      </c>
      <c r="D1849" s="273" t="s">
        <v>8440</v>
      </c>
      <c r="E1849" s="274">
        <v>0.03</v>
      </c>
    </row>
    <row r="1850" spans="1:5">
      <c r="A1850" s="272" t="s">
        <v>22675</v>
      </c>
      <c r="B1850" s="538">
        <v>95139</v>
      </c>
      <c r="C1850" s="266" t="s">
        <v>8417</v>
      </c>
      <c r="D1850" s="273" t="s">
        <v>8307</v>
      </c>
      <c r="E1850" s="274">
        <v>0.05</v>
      </c>
    </row>
    <row r="1851" spans="1:5">
      <c r="A1851" s="272" t="s">
        <v>22675</v>
      </c>
      <c r="B1851" s="538">
        <v>89027</v>
      </c>
      <c r="C1851" s="266" t="s">
        <v>8486</v>
      </c>
      <c r="D1851" s="273" t="s">
        <v>8440</v>
      </c>
      <c r="E1851" s="274">
        <v>5.49</v>
      </c>
    </row>
    <row r="1852" spans="1:5">
      <c r="A1852" s="272" t="s">
        <v>22675</v>
      </c>
      <c r="B1852" s="538">
        <v>89028</v>
      </c>
      <c r="C1852" s="266" t="s">
        <v>8356</v>
      </c>
      <c r="D1852" s="273" t="s">
        <v>8307</v>
      </c>
      <c r="E1852" s="274">
        <v>218.04</v>
      </c>
    </row>
    <row r="1853" spans="1:5">
      <c r="A1853" s="272" t="s">
        <v>22675</v>
      </c>
      <c r="B1853" s="538">
        <v>7031</v>
      </c>
      <c r="C1853" s="266" t="s">
        <v>8471</v>
      </c>
      <c r="D1853" s="273" t="s">
        <v>8440</v>
      </c>
      <c r="E1853" s="274">
        <v>6.76</v>
      </c>
    </row>
    <row r="1854" spans="1:5">
      <c r="A1854" s="272" t="s">
        <v>22675</v>
      </c>
      <c r="B1854" s="538">
        <v>7030</v>
      </c>
      <c r="C1854" s="266" t="s">
        <v>8338</v>
      </c>
      <c r="D1854" s="273" t="s">
        <v>8307</v>
      </c>
      <c r="E1854" s="274">
        <v>324.20999999999998</v>
      </c>
    </row>
    <row r="1855" spans="1:5">
      <c r="A1855" s="272" t="s">
        <v>22675</v>
      </c>
      <c r="B1855" s="538">
        <v>102947</v>
      </c>
      <c r="C1855" s="266" t="s">
        <v>22766</v>
      </c>
      <c r="D1855" s="273" t="s">
        <v>8440</v>
      </c>
      <c r="E1855" s="274">
        <v>0</v>
      </c>
    </row>
    <row r="1856" spans="1:5">
      <c r="A1856" s="272" t="s">
        <v>22675</v>
      </c>
      <c r="B1856" s="538">
        <v>102946</v>
      </c>
      <c r="C1856" s="266" t="s">
        <v>22767</v>
      </c>
      <c r="D1856" s="273" t="s">
        <v>8307</v>
      </c>
      <c r="E1856" s="274">
        <v>0</v>
      </c>
    </row>
    <row r="1857" spans="1:5">
      <c r="A1857" s="272" t="s">
        <v>22675</v>
      </c>
      <c r="B1857" s="538">
        <v>104092</v>
      </c>
      <c r="C1857" s="266" t="s">
        <v>8568</v>
      </c>
      <c r="D1857" s="273" t="s">
        <v>8440</v>
      </c>
      <c r="E1857" s="274">
        <v>0.03</v>
      </c>
    </row>
    <row r="1858" spans="1:5">
      <c r="A1858" s="272" t="s">
        <v>22675</v>
      </c>
      <c r="B1858" s="538">
        <v>104091</v>
      </c>
      <c r="C1858" s="266" t="s">
        <v>8437</v>
      </c>
      <c r="D1858" s="273" t="s">
        <v>8307</v>
      </c>
      <c r="E1858" s="274">
        <v>0.65</v>
      </c>
    </row>
    <row r="1859" spans="1:5">
      <c r="A1859" s="272" t="s">
        <v>22675</v>
      </c>
      <c r="B1859" s="538">
        <v>104098</v>
      </c>
      <c r="C1859" s="266" t="s">
        <v>8569</v>
      </c>
      <c r="D1859" s="273" t="s">
        <v>8440</v>
      </c>
      <c r="E1859" s="274">
        <v>0.05</v>
      </c>
    </row>
    <row r="1860" spans="1:5">
      <c r="A1860" s="272" t="s">
        <v>22675</v>
      </c>
      <c r="B1860" s="538">
        <v>104097</v>
      </c>
      <c r="C1860" s="266" t="s">
        <v>8438</v>
      </c>
      <c r="D1860" s="273" t="s">
        <v>8307</v>
      </c>
      <c r="E1860" s="274">
        <v>0.9</v>
      </c>
    </row>
    <row r="1861" spans="1:5">
      <c r="A1861" s="272" t="s">
        <v>22675</v>
      </c>
      <c r="B1861" s="538">
        <v>102905</v>
      </c>
      <c r="C1861" s="266" t="s">
        <v>30284</v>
      </c>
      <c r="D1861" s="273" t="s">
        <v>8440</v>
      </c>
      <c r="E1861" s="274">
        <v>0</v>
      </c>
    </row>
    <row r="1862" spans="1:5">
      <c r="A1862" s="272" t="s">
        <v>22675</v>
      </c>
      <c r="B1862" s="538">
        <v>102904</v>
      </c>
      <c r="C1862" s="266" t="s">
        <v>30285</v>
      </c>
      <c r="D1862" s="273" t="s">
        <v>8307</v>
      </c>
      <c r="E1862" s="274">
        <v>0</v>
      </c>
    </row>
    <row r="1863" spans="1:5">
      <c r="A1863" s="272" t="s">
        <v>22675</v>
      </c>
      <c r="B1863" s="538">
        <v>89031</v>
      </c>
      <c r="C1863" s="266" t="s">
        <v>8487</v>
      </c>
      <c r="D1863" s="273" t="s">
        <v>8440</v>
      </c>
      <c r="E1863" s="274">
        <v>86.86</v>
      </c>
    </row>
    <row r="1864" spans="1:5">
      <c r="A1864" s="272" t="s">
        <v>22675</v>
      </c>
      <c r="B1864" s="538">
        <v>89032</v>
      </c>
      <c r="C1864" s="266" t="s">
        <v>8357</v>
      </c>
      <c r="D1864" s="273" t="s">
        <v>8307</v>
      </c>
      <c r="E1864" s="274">
        <v>224.83</v>
      </c>
    </row>
    <row r="1865" spans="1:5">
      <c r="A1865" s="272" t="s">
        <v>22675</v>
      </c>
      <c r="B1865" s="538">
        <v>88844</v>
      </c>
      <c r="C1865" s="266" t="s">
        <v>8484</v>
      </c>
      <c r="D1865" s="273" t="s">
        <v>8440</v>
      </c>
      <c r="E1865" s="274">
        <v>89.19</v>
      </c>
    </row>
    <row r="1866" spans="1:5">
      <c r="A1866" s="272" t="s">
        <v>22675</v>
      </c>
      <c r="B1866" s="538">
        <v>88843</v>
      </c>
      <c r="C1866" s="266" t="s">
        <v>8354</v>
      </c>
      <c r="D1866" s="273" t="s">
        <v>8307</v>
      </c>
      <c r="E1866" s="274">
        <v>249.08</v>
      </c>
    </row>
    <row r="1867" spans="1:5">
      <c r="A1867" s="272" t="s">
        <v>22675</v>
      </c>
      <c r="B1867" s="538">
        <v>5853</v>
      </c>
      <c r="C1867" s="266" t="s">
        <v>8451</v>
      </c>
      <c r="D1867" s="273" t="s">
        <v>8440</v>
      </c>
      <c r="E1867" s="274">
        <v>101.71</v>
      </c>
    </row>
    <row r="1868" spans="1:5">
      <c r="A1868" s="272" t="s">
        <v>22675</v>
      </c>
      <c r="B1868" s="538">
        <v>5851</v>
      </c>
      <c r="C1868" s="266" t="s">
        <v>8320</v>
      </c>
      <c r="D1868" s="273" t="s">
        <v>8307</v>
      </c>
      <c r="E1868" s="274">
        <v>296.08999999999997</v>
      </c>
    </row>
    <row r="1869" spans="1:5">
      <c r="A1869" s="272" t="s">
        <v>22675</v>
      </c>
      <c r="B1869" s="538">
        <v>5849</v>
      </c>
      <c r="C1869" s="266" t="s">
        <v>8450</v>
      </c>
      <c r="D1869" s="273" t="s">
        <v>8440</v>
      </c>
      <c r="E1869" s="274">
        <v>101.31</v>
      </c>
    </row>
    <row r="1870" spans="1:5">
      <c r="A1870" s="272" t="s">
        <v>22675</v>
      </c>
      <c r="B1870" s="538">
        <v>5847</v>
      </c>
      <c r="C1870" s="266" t="s">
        <v>8319</v>
      </c>
      <c r="D1870" s="273" t="s">
        <v>8307</v>
      </c>
      <c r="E1870" s="274">
        <v>310.36</v>
      </c>
    </row>
    <row r="1871" spans="1:5">
      <c r="A1871" s="272" t="s">
        <v>22675</v>
      </c>
      <c r="B1871" s="538">
        <v>5857</v>
      </c>
      <c r="C1871" s="266" t="s">
        <v>8452</v>
      </c>
      <c r="D1871" s="273" t="s">
        <v>8440</v>
      </c>
      <c r="E1871" s="274">
        <v>249.53</v>
      </c>
    </row>
    <row r="1872" spans="1:5">
      <c r="A1872" s="272" t="s">
        <v>22675</v>
      </c>
      <c r="B1872" s="538">
        <v>5855</v>
      </c>
      <c r="C1872" s="266" t="s">
        <v>8321</v>
      </c>
      <c r="D1872" s="273" t="s">
        <v>8307</v>
      </c>
      <c r="E1872" s="274">
        <v>776.7</v>
      </c>
    </row>
    <row r="1873" spans="1:5">
      <c r="A1873" s="272" t="s">
        <v>22675</v>
      </c>
      <c r="B1873" s="538">
        <v>96021</v>
      </c>
      <c r="C1873" s="266" t="s">
        <v>8559</v>
      </c>
      <c r="D1873" s="273" t="s">
        <v>8440</v>
      </c>
      <c r="E1873" s="274">
        <v>65.2</v>
      </c>
    </row>
    <row r="1874" spans="1:5">
      <c r="A1874" s="272" t="s">
        <v>22675</v>
      </c>
      <c r="B1874" s="538">
        <v>96020</v>
      </c>
      <c r="C1874" s="266" t="s">
        <v>8428</v>
      </c>
      <c r="D1874" s="273" t="s">
        <v>8307</v>
      </c>
      <c r="E1874" s="274">
        <v>207.06</v>
      </c>
    </row>
    <row r="1875" spans="1:5">
      <c r="A1875" s="272" t="s">
        <v>22675</v>
      </c>
      <c r="B1875" s="538">
        <v>96014</v>
      </c>
      <c r="C1875" s="266" t="s">
        <v>8558</v>
      </c>
      <c r="D1875" s="273" t="s">
        <v>8440</v>
      </c>
      <c r="E1875" s="274">
        <v>65.47</v>
      </c>
    </row>
    <row r="1876" spans="1:5">
      <c r="A1876" s="272" t="s">
        <v>22675</v>
      </c>
      <c r="B1876" s="538">
        <v>96013</v>
      </c>
      <c r="C1876" s="266" t="s">
        <v>8427</v>
      </c>
      <c r="D1876" s="273" t="s">
        <v>8307</v>
      </c>
      <c r="E1876" s="274">
        <v>207.56</v>
      </c>
    </row>
    <row r="1877" spans="1:5">
      <c r="A1877" s="272" t="s">
        <v>22675</v>
      </c>
      <c r="B1877" s="538">
        <v>96029</v>
      </c>
      <c r="C1877" s="266" t="s">
        <v>8560</v>
      </c>
      <c r="D1877" s="273" t="s">
        <v>8440</v>
      </c>
      <c r="E1877" s="274">
        <v>58.79</v>
      </c>
    </row>
    <row r="1878" spans="1:5">
      <c r="A1878" s="272" t="s">
        <v>22675</v>
      </c>
      <c r="B1878" s="538">
        <v>96028</v>
      </c>
      <c r="C1878" s="266" t="s">
        <v>8429</v>
      </c>
      <c r="D1878" s="273" t="s">
        <v>8307</v>
      </c>
      <c r="E1878" s="274">
        <v>159.54</v>
      </c>
    </row>
    <row r="1879" spans="1:5">
      <c r="A1879" s="272" t="s">
        <v>22675</v>
      </c>
      <c r="B1879" s="538">
        <v>96155</v>
      </c>
      <c r="C1879" s="266" t="s">
        <v>8562</v>
      </c>
      <c r="D1879" s="273" t="s">
        <v>8440</v>
      </c>
      <c r="E1879" s="274">
        <v>59.06</v>
      </c>
    </row>
    <row r="1880" spans="1:5">
      <c r="A1880" s="272" t="s">
        <v>22675</v>
      </c>
      <c r="B1880" s="538">
        <v>96157</v>
      </c>
      <c r="C1880" s="266" t="s">
        <v>8431</v>
      </c>
      <c r="D1880" s="273" t="s">
        <v>8307</v>
      </c>
      <c r="E1880" s="274">
        <v>160.04</v>
      </c>
    </row>
    <row r="1881" spans="1:5">
      <c r="A1881" s="272" t="s">
        <v>22675</v>
      </c>
      <c r="B1881" s="538">
        <v>5845</v>
      </c>
      <c r="C1881" s="266" t="s">
        <v>8449</v>
      </c>
      <c r="D1881" s="273" t="s">
        <v>8440</v>
      </c>
      <c r="E1881" s="274">
        <v>60.76</v>
      </c>
    </row>
    <row r="1882" spans="1:5">
      <c r="A1882" s="272" t="s">
        <v>22675</v>
      </c>
      <c r="B1882" s="538">
        <v>5843</v>
      </c>
      <c r="C1882" s="266" t="s">
        <v>8318</v>
      </c>
      <c r="D1882" s="273" t="s">
        <v>8307</v>
      </c>
      <c r="E1882" s="274">
        <v>198.76</v>
      </c>
    </row>
    <row r="1883" spans="1:5">
      <c r="A1883" s="272" t="s">
        <v>22675</v>
      </c>
      <c r="B1883" s="538">
        <v>89036</v>
      </c>
      <c r="C1883" s="266" t="s">
        <v>8488</v>
      </c>
      <c r="D1883" s="273" t="s">
        <v>8440</v>
      </c>
      <c r="E1883" s="274">
        <v>54.32</v>
      </c>
    </row>
    <row r="1884" spans="1:5">
      <c r="A1884" s="272" t="s">
        <v>22675</v>
      </c>
      <c r="B1884" s="538">
        <v>89035</v>
      </c>
      <c r="C1884" s="266" t="s">
        <v>8358</v>
      </c>
      <c r="D1884" s="273" t="s">
        <v>8307</v>
      </c>
      <c r="E1884" s="274">
        <v>151.21</v>
      </c>
    </row>
    <row r="1885" spans="1:5">
      <c r="A1885" s="272" t="s">
        <v>22675</v>
      </c>
      <c r="B1885" s="538">
        <v>102911</v>
      </c>
      <c r="C1885" s="266" t="s">
        <v>22768</v>
      </c>
      <c r="D1885" s="273" t="s">
        <v>8440</v>
      </c>
      <c r="E1885" s="274">
        <v>0</v>
      </c>
    </row>
    <row r="1886" spans="1:5">
      <c r="A1886" s="272" t="s">
        <v>22675</v>
      </c>
      <c r="B1886" s="538">
        <v>102910</v>
      </c>
      <c r="C1886" s="266" t="s">
        <v>22769</v>
      </c>
      <c r="D1886" s="273" t="s">
        <v>8307</v>
      </c>
      <c r="E1886" s="274">
        <v>0</v>
      </c>
    </row>
    <row r="1887" spans="1:5">
      <c r="A1887" s="272" t="s">
        <v>22675</v>
      </c>
      <c r="B1887" s="538">
        <v>93440</v>
      </c>
      <c r="C1887" s="266" t="s">
        <v>8545</v>
      </c>
      <c r="D1887" s="273" t="s">
        <v>8440</v>
      </c>
      <c r="E1887" s="274">
        <v>174.59</v>
      </c>
    </row>
    <row r="1888" spans="1:5">
      <c r="A1888" s="272" t="s">
        <v>22675</v>
      </c>
      <c r="B1888" s="538">
        <v>93439</v>
      </c>
      <c r="C1888" s="266" t="s">
        <v>8413</v>
      </c>
      <c r="D1888" s="273" t="s">
        <v>8307</v>
      </c>
      <c r="E1888" s="274">
        <v>320.92</v>
      </c>
    </row>
    <row r="1889" spans="1:5">
      <c r="A1889" s="272" t="s">
        <v>22675</v>
      </c>
      <c r="B1889" s="538">
        <v>100648</v>
      </c>
      <c r="C1889" s="266" t="s">
        <v>8567</v>
      </c>
      <c r="D1889" s="273" t="s">
        <v>8440</v>
      </c>
      <c r="E1889" s="274">
        <v>602.88</v>
      </c>
    </row>
    <row r="1890" spans="1:5">
      <c r="A1890" s="272" t="s">
        <v>22675</v>
      </c>
      <c r="B1890" s="538">
        <v>100647</v>
      </c>
      <c r="C1890" s="266" t="s">
        <v>8435</v>
      </c>
      <c r="D1890" s="273" t="s">
        <v>8307</v>
      </c>
      <c r="E1890" s="274">
        <v>7800.05</v>
      </c>
    </row>
    <row r="1891" spans="1:5">
      <c r="A1891" s="272" t="s">
        <v>22675</v>
      </c>
      <c r="B1891" s="538">
        <v>5829</v>
      </c>
      <c r="C1891" s="266" t="s">
        <v>8446</v>
      </c>
      <c r="D1891" s="273" t="s">
        <v>8440</v>
      </c>
      <c r="E1891" s="274">
        <v>205.15</v>
      </c>
    </row>
    <row r="1892" spans="1:5">
      <c r="A1892" s="272" t="s">
        <v>22675</v>
      </c>
      <c r="B1892" s="538">
        <v>5823</v>
      </c>
      <c r="C1892" s="266" t="s">
        <v>8314</v>
      </c>
      <c r="D1892" s="273" t="s">
        <v>8307</v>
      </c>
      <c r="E1892" s="274">
        <v>261.23</v>
      </c>
    </row>
    <row r="1893" spans="1:5">
      <c r="A1893" s="272" t="s">
        <v>22675</v>
      </c>
      <c r="B1893" s="538">
        <v>106095</v>
      </c>
      <c r="C1893" s="266" t="s">
        <v>30286</v>
      </c>
      <c r="D1893" s="273" t="s">
        <v>8440</v>
      </c>
      <c r="E1893" s="274">
        <v>117.07</v>
      </c>
    </row>
    <row r="1894" spans="1:5">
      <c r="A1894" s="272" t="s">
        <v>22675</v>
      </c>
      <c r="B1894" s="538">
        <v>106094</v>
      </c>
      <c r="C1894" s="266" t="s">
        <v>30287</v>
      </c>
      <c r="D1894" s="273" t="s">
        <v>8307</v>
      </c>
      <c r="E1894" s="274">
        <v>366.41</v>
      </c>
    </row>
    <row r="1895" spans="1:5">
      <c r="A1895" s="272" t="s">
        <v>22675</v>
      </c>
      <c r="B1895" s="538">
        <v>100642</v>
      </c>
      <c r="C1895" s="266" t="s">
        <v>8566</v>
      </c>
      <c r="D1895" s="273" t="s">
        <v>8440</v>
      </c>
      <c r="E1895" s="274">
        <v>308.14999999999998</v>
      </c>
    </row>
    <row r="1896" spans="1:5">
      <c r="A1896" s="272" t="s">
        <v>22675</v>
      </c>
      <c r="B1896" s="538">
        <v>100641</v>
      </c>
      <c r="C1896" s="266" t="s">
        <v>8434</v>
      </c>
      <c r="D1896" s="273" t="s">
        <v>8307</v>
      </c>
      <c r="E1896" s="274">
        <v>5787.22</v>
      </c>
    </row>
    <row r="1897" spans="1:5">
      <c r="A1897" s="272" t="s">
        <v>22675</v>
      </c>
      <c r="B1897" s="538">
        <v>93434</v>
      </c>
      <c r="C1897" s="266" t="s">
        <v>8544</v>
      </c>
      <c r="D1897" s="273" t="s">
        <v>8440</v>
      </c>
      <c r="E1897" s="274">
        <v>376.85</v>
      </c>
    </row>
    <row r="1898" spans="1:5">
      <c r="A1898" s="272" t="s">
        <v>22675</v>
      </c>
      <c r="B1898" s="538">
        <v>93433</v>
      </c>
      <c r="C1898" s="266" t="s">
        <v>8412</v>
      </c>
      <c r="D1898" s="273" t="s">
        <v>8307</v>
      </c>
      <c r="E1898" s="274">
        <v>3195.5</v>
      </c>
    </row>
    <row r="1899" spans="1:5">
      <c r="A1899" s="272" t="s">
        <v>22675</v>
      </c>
      <c r="B1899" s="538">
        <v>95122</v>
      </c>
      <c r="C1899" s="266" t="s">
        <v>8546</v>
      </c>
      <c r="D1899" s="273" t="s">
        <v>8440</v>
      </c>
      <c r="E1899" s="274">
        <v>260.92</v>
      </c>
    </row>
    <row r="1900" spans="1:5">
      <c r="A1900" s="272" t="s">
        <v>22675</v>
      </c>
      <c r="B1900" s="538">
        <v>95121</v>
      </c>
      <c r="C1900" s="266" t="s">
        <v>8414</v>
      </c>
      <c r="D1900" s="273" t="s">
        <v>8307</v>
      </c>
      <c r="E1900" s="274">
        <v>397.99</v>
      </c>
    </row>
    <row r="1901" spans="1:5">
      <c r="A1901" s="272" t="s">
        <v>22675</v>
      </c>
      <c r="B1901" s="538">
        <v>103662</v>
      </c>
      <c r="C1901" s="266" t="s">
        <v>22770</v>
      </c>
      <c r="D1901" s="273" t="s">
        <v>8440</v>
      </c>
      <c r="E1901" s="274">
        <v>0</v>
      </c>
    </row>
    <row r="1902" spans="1:5">
      <c r="A1902" s="272" t="s">
        <v>22675</v>
      </c>
      <c r="B1902" s="538">
        <v>103661</v>
      </c>
      <c r="C1902" s="266" t="s">
        <v>22771</v>
      </c>
      <c r="D1902" s="273" t="s">
        <v>8307</v>
      </c>
      <c r="E1902" s="274">
        <v>0</v>
      </c>
    </row>
    <row r="1903" spans="1:5">
      <c r="A1903" s="272" t="s">
        <v>22675</v>
      </c>
      <c r="B1903" s="538">
        <v>5841</v>
      </c>
      <c r="C1903" s="266" t="s">
        <v>8448</v>
      </c>
      <c r="D1903" s="273" t="s">
        <v>8440</v>
      </c>
      <c r="E1903" s="274">
        <v>4.97</v>
      </c>
    </row>
    <row r="1904" spans="1:5">
      <c r="A1904" s="272" t="s">
        <v>22675</v>
      </c>
      <c r="B1904" s="538">
        <v>5839</v>
      </c>
      <c r="C1904" s="266" t="s">
        <v>8317</v>
      </c>
      <c r="D1904" s="273" t="s">
        <v>8307</v>
      </c>
      <c r="E1904" s="274">
        <v>9.89</v>
      </c>
    </row>
    <row r="1905" spans="1:5">
      <c r="A1905" s="272" t="s">
        <v>22675</v>
      </c>
      <c r="B1905" s="538">
        <v>90587</v>
      </c>
      <c r="C1905" s="266" t="s">
        <v>8499</v>
      </c>
      <c r="D1905" s="273" t="s">
        <v>8440</v>
      </c>
      <c r="E1905" s="274">
        <v>0.59</v>
      </c>
    </row>
    <row r="1906" spans="1:5">
      <c r="A1906" s="272" t="s">
        <v>22675</v>
      </c>
      <c r="B1906" s="538">
        <v>90586</v>
      </c>
      <c r="C1906" s="266" t="s">
        <v>8369</v>
      </c>
      <c r="D1906" s="273" t="s">
        <v>8307</v>
      </c>
      <c r="E1906" s="274">
        <v>1.4</v>
      </c>
    </row>
    <row r="1907" spans="1:5">
      <c r="A1907" s="272" t="s">
        <v>22675</v>
      </c>
      <c r="B1907" s="538">
        <v>106392</v>
      </c>
      <c r="C1907" s="266" t="s">
        <v>31415</v>
      </c>
      <c r="D1907" s="273" t="s">
        <v>8440</v>
      </c>
      <c r="E1907" s="274">
        <v>132.53</v>
      </c>
    </row>
    <row r="1908" spans="1:5">
      <c r="A1908" s="272" t="s">
        <v>22675</v>
      </c>
      <c r="B1908" s="538">
        <v>106389</v>
      </c>
      <c r="C1908" s="266" t="s">
        <v>31416</v>
      </c>
      <c r="D1908" s="273" t="s">
        <v>8307</v>
      </c>
      <c r="E1908" s="274">
        <v>361.98</v>
      </c>
    </row>
    <row r="1909" spans="1:5">
      <c r="A1909" s="272" t="s">
        <v>22675</v>
      </c>
      <c r="B1909" s="538">
        <v>106391</v>
      </c>
      <c r="C1909" s="266" t="s">
        <v>31417</v>
      </c>
      <c r="D1909" s="273" t="s">
        <v>8440</v>
      </c>
      <c r="E1909" s="274">
        <v>265.42</v>
      </c>
    </row>
    <row r="1910" spans="1:5">
      <c r="A1910" s="272" t="s">
        <v>22675</v>
      </c>
      <c r="B1910" s="538">
        <v>106388</v>
      </c>
      <c r="C1910" s="266" t="s">
        <v>31418</v>
      </c>
      <c r="D1910" s="273" t="s">
        <v>8307</v>
      </c>
      <c r="E1910" s="274">
        <v>677.49</v>
      </c>
    </row>
    <row r="1911" spans="1:5">
      <c r="A1911" s="272" t="s">
        <v>22675</v>
      </c>
      <c r="B1911" s="538">
        <v>5837</v>
      </c>
      <c r="C1911" s="266" t="s">
        <v>8447</v>
      </c>
      <c r="D1911" s="273" t="s">
        <v>8440</v>
      </c>
      <c r="E1911" s="274">
        <v>153.22999999999999</v>
      </c>
    </row>
    <row r="1912" spans="1:5">
      <c r="A1912" s="272" t="s">
        <v>22675</v>
      </c>
      <c r="B1912" s="538">
        <v>5835</v>
      </c>
      <c r="C1912" s="266" t="s">
        <v>8316</v>
      </c>
      <c r="D1912" s="273" t="s">
        <v>8307</v>
      </c>
      <c r="E1912" s="274">
        <v>402.12</v>
      </c>
    </row>
    <row r="1913" spans="1:5">
      <c r="A1913" s="272" t="s">
        <v>22675</v>
      </c>
      <c r="B1913" s="538">
        <v>89257</v>
      </c>
      <c r="C1913" s="266" t="s">
        <v>8363</v>
      </c>
      <c r="D1913" s="273" t="s">
        <v>8307</v>
      </c>
      <c r="E1913" s="274">
        <v>350.14</v>
      </c>
    </row>
    <row r="1914" spans="1:5">
      <c r="A1914" s="272" t="s">
        <v>22675</v>
      </c>
      <c r="B1914" s="538">
        <v>89258</v>
      </c>
      <c r="C1914" s="266" t="s">
        <v>8494</v>
      </c>
      <c r="D1914" s="273" t="s">
        <v>8440</v>
      </c>
      <c r="E1914" s="274">
        <v>131.83000000000001</v>
      </c>
    </row>
    <row r="1915" spans="1:5">
      <c r="A1915" s="272" t="s">
        <v>22675</v>
      </c>
      <c r="B1915" s="538">
        <v>106393</v>
      </c>
      <c r="C1915" s="266" t="s">
        <v>31419</v>
      </c>
      <c r="D1915" s="273" t="s">
        <v>8440</v>
      </c>
      <c r="E1915" s="274">
        <v>150.77000000000001</v>
      </c>
    </row>
    <row r="1916" spans="1:5">
      <c r="A1916" s="272" t="s">
        <v>22675</v>
      </c>
      <c r="B1916" s="538">
        <v>106390</v>
      </c>
      <c r="C1916" s="266" t="s">
        <v>31420</v>
      </c>
      <c r="D1916" s="273" t="s">
        <v>8307</v>
      </c>
      <c r="E1916" s="274">
        <v>383.6</v>
      </c>
    </row>
    <row r="1917" spans="1:5">
      <c r="A1917" s="272" t="s">
        <v>22772</v>
      </c>
      <c r="B1917" s="538">
        <v>97621</v>
      </c>
      <c r="C1917" s="266" t="s">
        <v>20722</v>
      </c>
      <c r="D1917" s="273" t="s">
        <v>18</v>
      </c>
      <c r="E1917" s="274">
        <v>157.11000000000001</v>
      </c>
    </row>
    <row r="1918" spans="1:5">
      <c r="A1918" s="272" t="s">
        <v>22772</v>
      </c>
      <c r="B1918" s="538">
        <v>97622</v>
      </c>
      <c r="C1918" s="266" t="s">
        <v>20723</v>
      </c>
      <c r="D1918" s="273" t="s">
        <v>18</v>
      </c>
      <c r="E1918" s="274">
        <v>76.569999999999993</v>
      </c>
    </row>
    <row r="1919" spans="1:5">
      <c r="A1919" s="272" t="s">
        <v>22772</v>
      </c>
      <c r="B1919" s="538">
        <v>97623</v>
      </c>
      <c r="C1919" s="266" t="s">
        <v>20724</v>
      </c>
      <c r="D1919" s="273" t="s">
        <v>18</v>
      </c>
      <c r="E1919" s="274">
        <v>234.56</v>
      </c>
    </row>
    <row r="1920" spans="1:5">
      <c r="A1920" s="272" t="s">
        <v>22772</v>
      </c>
      <c r="B1920" s="538">
        <v>97624</v>
      </c>
      <c r="C1920" s="266" t="s">
        <v>20725</v>
      </c>
      <c r="D1920" s="273" t="s">
        <v>18</v>
      </c>
      <c r="E1920" s="274">
        <v>143.96</v>
      </c>
    </row>
    <row r="1921" spans="1:5">
      <c r="A1921" s="272" t="s">
        <v>22772</v>
      </c>
      <c r="B1921" s="538">
        <v>97625</v>
      </c>
      <c r="C1921" s="266" t="s">
        <v>20726</v>
      </c>
      <c r="D1921" s="273" t="s">
        <v>18</v>
      </c>
      <c r="E1921" s="274">
        <v>56.15</v>
      </c>
    </row>
    <row r="1922" spans="1:5">
      <c r="A1922" s="272" t="s">
        <v>22772</v>
      </c>
      <c r="B1922" s="538">
        <v>104791</v>
      </c>
      <c r="C1922" s="266" t="s">
        <v>20768</v>
      </c>
      <c r="D1922" s="273" t="s">
        <v>16</v>
      </c>
      <c r="E1922" s="274">
        <v>8.1199999999999992</v>
      </c>
    </row>
    <row r="1923" spans="1:5">
      <c r="A1923" s="272" t="s">
        <v>22772</v>
      </c>
      <c r="B1923" s="538">
        <v>97631</v>
      </c>
      <c r="C1923" s="266" t="s">
        <v>20731</v>
      </c>
      <c r="D1923" s="273" t="s">
        <v>16</v>
      </c>
      <c r="E1923" s="274">
        <v>15.28</v>
      </c>
    </row>
    <row r="1924" spans="1:5">
      <c r="A1924" s="272" t="s">
        <v>22772</v>
      </c>
      <c r="B1924" s="538">
        <v>97630</v>
      </c>
      <c r="C1924" s="266" t="s">
        <v>22773</v>
      </c>
      <c r="D1924" s="273" t="s">
        <v>18</v>
      </c>
      <c r="E1924" s="274">
        <v>0</v>
      </c>
    </row>
    <row r="1925" spans="1:5">
      <c r="A1925" s="272" t="s">
        <v>22772</v>
      </c>
      <c r="B1925" s="538">
        <v>104796</v>
      </c>
      <c r="C1925" s="266" t="s">
        <v>20773</v>
      </c>
      <c r="D1925" s="273" t="s">
        <v>13</v>
      </c>
      <c r="E1925" s="274">
        <v>17.149999999999999</v>
      </c>
    </row>
    <row r="1926" spans="1:5">
      <c r="A1926" s="272" t="s">
        <v>22772</v>
      </c>
      <c r="B1926" s="538">
        <v>97628</v>
      </c>
      <c r="C1926" s="266" t="s">
        <v>20729</v>
      </c>
      <c r="D1926" s="273" t="s">
        <v>18</v>
      </c>
      <c r="E1926" s="274">
        <v>358.39</v>
      </c>
    </row>
    <row r="1927" spans="1:5">
      <c r="A1927" s="272" t="s">
        <v>22772</v>
      </c>
      <c r="B1927" s="538">
        <v>97629</v>
      </c>
      <c r="C1927" s="266" t="s">
        <v>20730</v>
      </c>
      <c r="D1927" s="273" t="s">
        <v>18</v>
      </c>
      <c r="E1927" s="274">
        <v>113.82</v>
      </c>
    </row>
    <row r="1928" spans="1:5">
      <c r="A1928" s="272" t="s">
        <v>22772</v>
      </c>
      <c r="B1928" s="538">
        <v>97626</v>
      </c>
      <c r="C1928" s="266" t="s">
        <v>20727</v>
      </c>
      <c r="D1928" s="273" t="s">
        <v>18</v>
      </c>
      <c r="E1928" s="274">
        <v>769.52</v>
      </c>
    </row>
    <row r="1929" spans="1:5">
      <c r="A1929" s="272" t="s">
        <v>22772</v>
      </c>
      <c r="B1929" s="538">
        <v>97627</v>
      </c>
      <c r="C1929" s="266" t="s">
        <v>20728</v>
      </c>
      <c r="D1929" s="273" t="s">
        <v>18</v>
      </c>
      <c r="E1929" s="274">
        <v>244.39</v>
      </c>
    </row>
    <row r="1930" spans="1:5">
      <c r="A1930" s="272" t="s">
        <v>22772</v>
      </c>
      <c r="B1930" s="538">
        <v>104789</v>
      </c>
      <c r="C1930" s="266" t="s">
        <v>20766</v>
      </c>
      <c r="D1930" s="273" t="s">
        <v>18</v>
      </c>
      <c r="E1930" s="274">
        <v>269.47000000000003</v>
      </c>
    </row>
    <row r="1931" spans="1:5">
      <c r="A1931" s="272" t="s">
        <v>22772</v>
      </c>
      <c r="B1931" s="538">
        <v>104790</v>
      </c>
      <c r="C1931" s="266" t="s">
        <v>20767</v>
      </c>
      <c r="D1931" s="273" t="s">
        <v>18</v>
      </c>
      <c r="E1931" s="274">
        <v>131.31</v>
      </c>
    </row>
    <row r="1932" spans="1:5">
      <c r="A1932" s="272" t="s">
        <v>22772</v>
      </c>
      <c r="B1932" s="538">
        <v>97633</v>
      </c>
      <c r="C1932" s="266" t="s">
        <v>20733</v>
      </c>
      <c r="D1932" s="273" t="s">
        <v>16</v>
      </c>
      <c r="E1932" s="274">
        <v>30.52</v>
      </c>
    </row>
    <row r="1933" spans="1:5">
      <c r="A1933" s="272" t="s">
        <v>22772</v>
      </c>
      <c r="B1933" s="538">
        <v>97634</v>
      </c>
      <c r="C1933" s="266" t="s">
        <v>20734</v>
      </c>
      <c r="D1933" s="273" t="s">
        <v>16</v>
      </c>
      <c r="E1933" s="274">
        <v>9.11</v>
      </c>
    </row>
    <row r="1934" spans="1:5">
      <c r="A1934" s="272" t="s">
        <v>22772</v>
      </c>
      <c r="B1934" s="538">
        <v>97632</v>
      </c>
      <c r="C1934" s="266" t="s">
        <v>20732</v>
      </c>
      <c r="D1934" s="273" t="s">
        <v>13</v>
      </c>
      <c r="E1934" s="274">
        <v>3.5</v>
      </c>
    </row>
    <row r="1935" spans="1:5">
      <c r="A1935" s="272" t="s">
        <v>22772</v>
      </c>
      <c r="B1935" s="538">
        <v>97636</v>
      </c>
      <c r="C1935" s="266" t="s">
        <v>20736</v>
      </c>
      <c r="D1935" s="273" t="s">
        <v>16</v>
      </c>
      <c r="E1935" s="274">
        <v>26.01</v>
      </c>
    </row>
    <row r="1936" spans="1:5">
      <c r="A1936" s="272" t="s">
        <v>22772</v>
      </c>
      <c r="B1936" s="538">
        <v>104797</v>
      </c>
      <c r="C1936" s="266" t="s">
        <v>20774</v>
      </c>
      <c r="D1936" s="273" t="s">
        <v>13</v>
      </c>
      <c r="E1936" s="274">
        <v>21.43</v>
      </c>
    </row>
    <row r="1937" spans="1:5">
      <c r="A1937" s="272" t="s">
        <v>22772</v>
      </c>
      <c r="B1937" s="538">
        <v>104803</v>
      </c>
      <c r="C1937" s="266" t="s">
        <v>20780</v>
      </c>
      <c r="D1937" s="273" t="s">
        <v>13</v>
      </c>
      <c r="E1937" s="274">
        <v>6.01</v>
      </c>
    </row>
    <row r="1938" spans="1:5">
      <c r="A1938" s="272" t="s">
        <v>22772</v>
      </c>
      <c r="B1938" s="538">
        <v>97664</v>
      </c>
      <c r="C1938" s="266" t="s">
        <v>20763</v>
      </c>
      <c r="D1938" s="273" t="s">
        <v>14</v>
      </c>
      <c r="E1938" s="274">
        <v>2.1800000000000002</v>
      </c>
    </row>
    <row r="1939" spans="1:5">
      <c r="A1939" s="272" t="s">
        <v>22772</v>
      </c>
      <c r="B1939" s="538">
        <v>104801</v>
      </c>
      <c r="C1939" s="266" t="s">
        <v>20778</v>
      </c>
      <c r="D1939" s="273" t="s">
        <v>16</v>
      </c>
      <c r="E1939" s="274">
        <v>18.61</v>
      </c>
    </row>
    <row r="1940" spans="1:5">
      <c r="A1940" s="272" t="s">
        <v>22772</v>
      </c>
      <c r="B1940" s="538">
        <v>97661</v>
      </c>
      <c r="C1940" s="266" t="s">
        <v>20760</v>
      </c>
      <c r="D1940" s="273" t="s">
        <v>13</v>
      </c>
      <c r="E1940" s="274">
        <v>1.01</v>
      </c>
    </row>
    <row r="1941" spans="1:5">
      <c r="A1941" s="272" t="s">
        <v>22772</v>
      </c>
      <c r="B1941" s="538">
        <v>104794</v>
      </c>
      <c r="C1941" s="266" t="s">
        <v>20771</v>
      </c>
      <c r="D1941" s="273" t="s">
        <v>13</v>
      </c>
      <c r="E1941" s="274">
        <v>1.38</v>
      </c>
    </row>
    <row r="1942" spans="1:5">
      <c r="A1942" s="272" t="s">
        <v>22772</v>
      </c>
      <c r="B1942" s="538">
        <v>104795</v>
      </c>
      <c r="C1942" s="266" t="s">
        <v>20772</v>
      </c>
      <c r="D1942" s="273" t="s">
        <v>13</v>
      </c>
      <c r="E1942" s="274">
        <v>1.92</v>
      </c>
    </row>
    <row r="1943" spans="1:5">
      <c r="A1943" s="272" t="s">
        <v>22772</v>
      </c>
      <c r="B1943" s="538">
        <v>104792</v>
      </c>
      <c r="C1943" s="266" t="s">
        <v>20769</v>
      </c>
      <c r="D1943" s="273" t="s">
        <v>13</v>
      </c>
      <c r="E1943" s="274">
        <v>0.56000000000000005</v>
      </c>
    </row>
    <row r="1944" spans="1:5">
      <c r="A1944" s="272" t="s">
        <v>22772</v>
      </c>
      <c r="B1944" s="538">
        <v>104793</v>
      </c>
      <c r="C1944" s="266" t="s">
        <v>20770</v>
      </c>
      <c r="D1944" s="273" t="s">
        <v>13</v>
      </c>
      <c r="E1944" s="274">
        <v>0.77</v>
      </c>
    </row>
    <row r="1945" spans="1:5">
      <c r="A1945" s="272" t="s">
        <v>22772</v>
      </c>
      <c r="B1945" s="538">
        <v>104800</v>
      </c>
      <c r="C1945" s="266" t="s">
        <v>20777</v>
      </c>
      <c r="D1945" s="273" t="s">
        <v>13</v>
      </c>
      <c r="E1945" s="274">
        <v>12.12</v>
      </c>
    </row>
    <row r="1946" spans="1:5">
      <c r="A1946" s="272" t="s">
        <v>22772</v>
      </c>
      <c r="B1946" s="538">
        <v>97638</v>
      </c>
      <c r="C1946" s="266" t="s">
        <v>20738</v>
      </c>
      <c r="D1946" s="273" t="s">
        <v>16</v>
      </c>
      <c r="E1946" s="274">
        <v>11.34</v>
      </c>
    </row>
    <row r="1947" spans="1:5">
      <c r="A1947" s="272" t="s">
        <v>22772</v>
      </c>
      <c r="B1947" s="538">
        <v>97641</v>
      </c>
      <c r="C1947" s="266" t="s">
        <v>20741</v>
      </c>
      <c r="D1947" s="273" t="s">
        <v>16</v>
      </c>
      <c r="E1947" s="274">
        <v>3.92</v>
      </c>
    </row>
    <row r="1948" spans="1:5">
      <c r="A1948" s="272" t="s">
        <v>22772</v>
      </c>
      <c r="B1948" s="538">
        <v>97640</v>
      </c>
      <c r="C1948" s="266" t="s">
        <v>20740</v>
      </c>
      <c r="D1948" s="273" t="s">
        <v>16</v>
      </c>
      <c r="E1948" s="274">
        <v>2.65</v>
      </c>
    </row>
    <row r="1949" spans="1:5">
      <c r="A1949" s="272" t="s">
        <v>22772</v>
      </c>
      <c r="B1949" s="538">
        <v>97660</v>
      </c>
      <c r="C1949" s="266" t="s">
        <v>20759</v>
      </c>
      <c r="D1949" s="273" t="s">
        <v>14</v>
      </c>
      <c r="E1949" s="274">
        <v>0.95</v>
      </c>
    </row>
    <row r="1950" spans="1:5">
      <c r="A1950" s="272" t="s">
        <v>22772</v>
      </c>
      <c r="B1950" s="538">
        <v>97645</v>
      </c>
      <c r="C1950" s="266" t="s">
        <v>20745</v>
      </c>
      <c r="D1950" s="273" t="s">
        <v>16</v>
      </c>
      <c r="E1950" s="274">
        <v>32.840000000000003</v>
      </c>
    </row>
    <row r="1951" spans="1:5">
      <c r="A1951" s="272" t="s">
        <v>22772</v>
      </c>
      <c r="B1951" s="538">
        <v>97663</v>
      </c>
      <c r="C1951" s="266" t="s">
        <v>20762</v>
      </c>
      <c r="D1951" s="273" t="s">
        <v>14</v>
      </c>
      <c r="E1951" s="274">
        <v>17.52</v>
      </c>
    </row>
    <row r="1952" spans="1:5">
      <c r="A1952" s="272" t="s">
        <v>22772</v>
      </c>
      <c r="B1952" s="538">
        <v>97665</v>
      </c>
      <c r="C1952" s="266" t="s">
        <v>20764</v>
      </c>
      <c r="D1952" s="273" t="s">
        <v>14</v>
      </c>
      <c r="E1952" s="274">
        <v>2.57</v>
      </c>
    </row>
    <row r="1953" spans="1:5">
      <c r="A1953" s="272" t="s">
        <v>22772</v>
      </c>
      <c r="B1953" s="538">
        <v>97666</v>
      </c>
      <c r="C1953" s="266" t="s">
        <v>20765</v>
      </c>
      <c r="D1953" s="273" t="s">
        <v>14</v>
      </c>
      <c r="E1953" s="274">
        <v>12.77</v>
      </c>
    </row>
    <row r="1954" spans="1:5">
      <c r="A1954" s="272" t="s">
        <v>22772</v>
      </c>
      <c r="B1954" s="538">
        <v>97635</v>
      </c>
      <c r="C1954" s="266" t="s">
        <v>20735</v>
      </c>
      <c r="D1954" s="273" t="s">
        <v>16</v>
      </c>
      <c r="E1954" s="274">
        <v>22.4</v>
      </c>
    </row>
    <row r="1955" spans="1:5">
      <c r="A1955" s="272" t="s">
        <v>22772</v>
      </c>
      <c r="B1955" s="538">
        <v>97643</v>
      </c>
      <c r="C1955" s="266" t="s">
        <v>20743</v>
      </c>
      <c r="D1955" s="273" t="s">
        <v>16</v>
      </c>
      <c r="E1955" s="274">
        <v>33.619999999999997</v>
      </c>
    </row>
    <row r="1956" spans="1:5">
      <c r="A1956" s="272" t="s">
        <v>22772</v>
      </c>
      <c r="B1956" s="538">
        <v>104799</v>
      </c>
      <c r="C1956" s="266" t="s">
        <v>20776</v>
      </c>
      <c r="D1956" s="273" t="s">
        <v>16</v>
      </c>
      <c r="E1956" s="274">
        <v>14.63</v>
      </c>
    </row>
    <row r="1957" spans="1:5">
      <c r="A1957" s="272" t="s">
        <v>22772</v>
      </c>
      <c r="B1957" s="538">
        <v>97639</v>
      </c>
      <c r="C1957" s="266" t="s">
        <v>20739</v>
      </c>
      <c r="D1957" s="273" t="s">
        <v>16</v>
      </c>
      <c r="E1957" s="274">
        <v>27.46</v>
      </c>
    </row>
    <row r="1958" spans="1:5">
      <c r="A1958" s="272" t="s">
        <v>22772</v>
      </c>
      <c r="B1958" s="538">
        <v>97644</v>
      </c>
      <c r="C1958" s="266" t="s">
        <v>20744</v>
      </c>
      <c r="D1958" s="273" t="s">
        <v>16</v>
      </c>
      <c r="E1958" s="274">
        <v>12.72</v>
      </c>
    </row>
    <row r="1959" spans="1:5">
      <c r="A1959" s="272" t="s">
        <v>22772</v>
      </c>
      <c r="B1959" s="538">
        <v>97648</v>
      </c>
      <c r="C1959" s="266" t="s">
        <v>20747</v>
      </c>
      <c r="D1959" s="273" t="s">
        <v>16</v>
      </c>
      <c r="E1959" s="274">
        <v>2.73</v>
      </c>
    </row>
    <row r="1960" spans="1:5">
      <c r="A1960" s="272" t="s">
        <v>22772</v>
      </c>
      <c r="B1960" s="538">
        <v>104798</v>
      </c>
      <c r="C1960" s="266" t="s">
        <v>20775</v>
      </c>
      <c r="D1960" s="273" t="s">
        <v>14</v>
      </c>
      <c r="E1960" s="274">
        <v>18.64</v>
      </c>
    </row>
    <row r="1961" spans="1:5">
      <c r="A1961" s="272" t="s">
        <v>22772</v>
      </c>
      <c r="B1961" s="538">
        <v>97637</v>
      </c>
      <c r="C1961" s="266" t="s">
        <v>20737</v>
      </c>
      <c r="D1961" s="273" t="s">
        <v>16</v>
      </c>
      <c r="E1961" s="274">
        <v>3.89</v>
      </c>
    </row>
    <row r="1962" spans="1:5">
      <c r="A1962" s="272" t="s">
        <v>22772</v>
      </c>
      <c r="B1962" s="538">
        <v>104802</v>
      </c>
      <c r="C1962" s="266" t="s">
        <v>20779</v>
      </c>
      <c r="D1962" s="273" t="s">
        <v>16</v>
      </c>
      <c r="E1962" s="274">
        <v>12.39</v>
      </c>
    </row>
    <row r="1963" spans="1:5">
      <c r="A1963" s="272" t="s">
        <v>22772</v>
      </c>
      <c r="B1963" s="538">
        <v>97647</v>
      </c>
      <c r="C1963" s="266" t="s">
        <v>20746</v>
      </c>
      <c r="D1963" s="273" t="s">
        <v>16</v>
      </c>
      <c r="E1963" s="274">
        <v>4.74</v>
      </c>
    </row>
    <row r="1964" spans="1:5">
      <c r="A1964" s="272" t="s">
        <v>22772</v>
      </c>
      <c r="B1964" s="538">
        <v>97649</v>
      </c>
      <c r="C1964" s="266" t="s">
        <v>20748</v>
      </c>
      <c r="D1964" s="273" t="s">
        <v>16</v>
      </c>
      <c r="E1964" s="274">
        <v>5.79</v>
      </c>
    </row>
    <row r="1965" spans="1:5">
      <c r="A1965" s="272" t="s">
        <v>22772</v>
      </c>
      <c r="B1965" s="538">
        <v>97652</v>
      </c>
      <c r="C1965" s="266" t="s">
        <v>20751</v>
      </c>
      <c r="D1965" s="273" t="s">
        <v>14</v>
      </c>
      <c r="E1965" s="274">
        <v>252.48</v>
      </c>
    </row>
    <row r="1966" spans="1:5">
      <c r="A1966" s="272" t="s">
        <v>22772</v>
      </c>
      <c r="B1966" s="538">
        <v>97654</v>
      </c>
      <c r="C1966" s="266" t="s">
        <v>20753</v>
      </c>
      <c r="D1966" s="273" t="s">
        <v>14</v>
      </c>
      <c r="E1966" s="274">
        <v>200.01</v>
      </c>
    </row>
    <row r="1967" spans="1:5">
      <c r="A1967" s="272" t="s">
        <v>22772</v>
      </c>
      <c r="B1967" s="538">
        <v>97651</v>
      </c>
      <c r="C1967" s="266" t="s">
        <v>20750</v>
      </c>
      <c r="D1967" s="273" t="s">
        <v>14</v>
      </c>
      <c r="E1967" s="274">
        <v>111.37</v>
      </c>
    </row>
    <row r="1968" spans="1:5">
      <c r="A1968" s="272" t="s">
        <v>22772</v>
      </c>
      <c r="B1968" s="538">
        <v>97653</v>
      </c>
      <c r="C1968" s="266" t="s">
        <v>20752</v>
      </c>
      <c r="D1968" s="273" t="s">
        <v>14</v>
      </c>
      <c r="E1968" s="274">
        <v>153.82</v>
      </c>
    </row>
    <row r="1969" spans="1:5">
      <c r="A1969" s="272" t="s">
        <v>22772</v>
      </c>
      <c r="B1969" s="538">
        <v>97657</v>
      </c>
      <c r="C1969" s="266" t="s">
        <v>20756</v>
      </c>
      <c r="D1969" s="273" t="s">
        <v>14</v>
      </c>
      <c r="E1969" s="274">
        <v>815.55</v>
      </c>
    </row>
    <row r="1970" spans="1:5">
      <c r="A1970" s="272" t="s">
        <v>22772</v>
      </c>
      <c r="B1970" s="538">
        <v>97659</v>
      </c>
      <c r="C1970" s="266" t="s">
        <v>20758</v>
      </c>
      <c r="D1970" s="273" t="s">
        <v>14</v>
      </c>
      <c r="E1970" s="274">
        <v>356.67</v>
      </c>
    </row>
    <row r="1971" spans="1:5">
      <c r="A1971" s="272" t="s">
        <v>22772</v>
      </c>
      <c r="B1971" s="538">
        <v>97656</v>
      </c>
      <c r="C1971" s="266" t="s">
        <v>20755</v>
      </c>
      <c r="D1971" s="273" t="s">
        <v>14</v>
      </c>
      <c r="E1971" s="274">
        <v>411.46</v>
      </c>
    </row>
    <row r="1972" spans="1:5">
      <c r="A1972" s="272" t="s">
        <v>22772</v>
      </c>
      <c r="B1972" s="538">
        <v>97658</v>
      </c>
      <c r="C1972" s="266" t="s">
        <v>20757</v>
      </c>
      <c r="D1972" s="273" t="s">
        <v>14</v>
      </c>
      <c r="E1972" s="274">
        <v>249.8</v>
      </c>
    </row>
    <row r="1973" spans="1:5">
      <c r="A1973" s="272" t="s">
        <v>22772</v>
      </c>
      <c r="B1973" s="538">
        <v>97650</v>
      </c>
      <c r="C1973" s="266" t="s">
        <v>20749</v>
      </c>
      <c r="D1973" s="273" t="s">
        <v>16</v>
      </c>
      <c r="E1973" s="274">
        <v>10.220000000000001</v>
      </c>
    </row>
    <row r="1974" spans="1:5">
      <c r="A1974" s="272" t="s">
        <v>22772</v>
      </c>
      <c r="B1974" s="538">
        <v>97642</v>
      </c>
      <c r="C1974" s="266" t="s">
        <v>20742</v>
      </c>
      <c r="D1974" s="273" t="s">
        <v>16</v>
      </c>
      <c r="E1974" s="274">
        <v>3.79</v>
      </c>
    </row>
    <row r="1975" spans="1:5">
      <c r="A1975" s="272" t="s">
        <v>22772</v>
      </c>
      <c r="B1975" s="538">
        <v>97655</v>
      </c>
      <c r="C1975" s="266" t="s">
        <v>20754</v>
      </c>
      <c r="D1975" s="273" t="s">
        <v>16</v>
      </c>
      <c r="E1975" s="274">
        <v>44.57</v>
      </c>
    </row>
    <row r="1976" spans="1:5">
      <c r="A1976" s="272" t="s">
        <v>22772</v>
      </c>
      <c r="B1976" s="538">
        <v>97662</v>
      </c>
      <c r="C1976" s="266" t="s">
        <v>20761</v>
      </c>
      <c r="D1976" s="273" t="s">
        <v>13</v>
      </c>
      <c r="E1976" s="274">
        <v>0.7</v>
      </c>
    </row>
    <row r="1977" spans="1:5">
      <c r="A1977" s="272" t="s">
        <v>22772</v>
      </c>
      <c r="B1977" s="538">
        <v>97646</v>
      </c>
      <c r="C1977" s="266" t="s">
        <v>22774</v>
      </c>
      <c r="D1977" s="273" t="s">
        <v>16</v>
      </c>
      <c r="E1977" s="274">
        <v>0</v>
      </c>
    </row>
    <row r="1978" spans="1:5">
      <c r="A1978" s="272" t="s">
        <v>22775</v>
      </c>
      <c r="B1978" s="538">
        <v>92712</v>
      </c>
      <c r="C1978" s="266" t="s">
        <v>8950</v>
      </c>
      <c r="D1978" s="273" t="s">
        <v>17</v>
      </c>
      <c r="E1978" s="274">
        <v>0.22</v>
      </c>
    </row>
    <row r="1979" spans="1:5">
      <c r="A1979" s="272" t="s">
        <v>22775</v>
      </c>
      <c r="B1979" s="538">
        <v>92713</v>
      </c>
      <c r="C1979" s="266" t="s">
        <v>8951</v>
      </c>
      <c r="D1979" s="273" t="s">
        <v>17</v>
      </c>
      <c r="E1979" s="274">
        <v>0.05</v>
      </c>
    </row>
    <row r="1980" spans="1:5">
      <c r="A1980" s="272" t="s">
        <v>22775</v>
      </c>
      <c r="B1980" s="538">
        <v>92714</v>
      </c>
      <c r="C1980" s="266" t="s">
        <v>8952</v>
      </c>
      <c r="D1980" s="273" t="s">
        <v>17</v>
      </c>
      <c r="E1980" s="274">
        <v>0.28000000000000003</v>
      </c>
    </row>
    <row r="1981" spans="1:5">
      <c r="A1981" s="272" t="s">
        <v>22775</v>
      </c>
      <c r="B1981" s="538">
        <v>92715</v>
      </c>
      <c r="C1981" s="266" t="s">
        <v>8953</v>
      </c>
      <c r="D1981" s="273" t="s">
        <v>17</v>
      </c>
      <c r="E1981" s="274">
        <v>114.72</v>
      </c>
    </row>
    <row r="1982" spans="1:5">
      <c r="A1982" s="272" t="s">
        <v>22775</v>
      </c>
      <c r="B1982" s="538">
        <v>103663</v>
      </c>
      <c r="C1982" s="266" t="s">
        <v>22776</v>
      </c>
      <c r="D1982" s="273" t="s">
        <v>17</v>
      </c>
      <c r="E1982" s="274">
        <v>0</v>
      </c>
    </row>
    <row r="1983" spans="1:5">
      <c r="A1983" s="272" t="s">
        <v>22775</v>
      </c>
      <c r="B1983" s="538">
        <v>104390</v>
      </c>
      <c r="C1983" s="266" t="s">
        <v>22777</v>
      </c>
      <c r="D1983" s="273" t="s">
        <v>17</v>
      </c>
      <c r="E1983" s="274">
        <v>0</v>
      </c>
    </row>
    <row r="1984" spans="1:5">
      <c r="A1984" s="272" t="s">
        <v>22775</v>
      </c>
      <c r="B1984" s="538">
        <v>103664</v>
      </c>
      <c r="C1984" s="266" t="s">
        <v>22778</v>
      </c>
      <c r="D1984" s="273" t="s">
        <v>17</v>
      </c>
      <c r="E1984" s="274">
        <v>0</v>
      </c>
    </row>
    <row r="1985" spans="1:5">
      <c r="A1985" s="272" t="s">
        <v>22775</v>
      </c>
      <c r="B1985" s="538">
        <v>104451</v>
      </c>
      <c r="C1985" s="266" t="s">
        <v>22779</v>
      </c>
      <c r="D1985" s="273" t="s">
        <v>17</v>
      </c>
      <c r="E1985" s="274">
        <v>0</v>
      </c>
    </row>
    <row r="1986" spans="1:5">
      <c r="A1986" s="272" t="s">
        <v>22775</v>
      </c>
      <c r="B1986" s="538">
        <v>103666</v>
      </c>
      <c r="C1986" s="266" t="s">
        <v>9123</v>
      </c>
      <c r="D1986" s="273" t="s">
        <v>17</v>
      </c>
      <c r="E1986" s="274">
        <v>164.65</v>
      </c>
    </row>
    <row r="1987" spans="1:5">
      <c r="A1987" s="272" t="s">
        <v>22775</v>
      </c>
      <c r="B1987" s="538">
        <v>89212</v>
      </c>
      <c r="C1987" s="266" t="s">
        <v>8737</v>
      </c>
      <c r="D1987" s="273" t="s">
        <v>17</v>
      </c>
      <c r="E1987" s="274">
        <v>29.76</v>
      </c>
    </row>
    <row r="1988" spans="1:5">
      <c r="A1988" s="272" t="s">
        <v>22775</v>
      </c>
      <c r="B1988" s="538">
        <v>89213</v>
      </c>
      <c r="C1988" s="266" t="s">
        <v>8738</v>
      </c>
      <c r="D1988" s="273" t="s">
        <v>17</v>
      </c>
      <c r="E1988" s="274">
        <v>9.18</v>
      </c>
    </row>
    <row r="1989" spans="1:5">
      <c r="A1989" s="272" t="s">
        <v>22775</v>
      </c>
      <c r="B1989" s="538">
        <v>89214</v>
      </c>
      <c r="C1989" s="266" t="s">
        <v>8739</v>
      </c>
      <c r="D1989" s="273" t="s">
        <v>17</v>
      </c>
      <c r="E1989" s="274">
        <v>27.94</v>
      </c>
    </row>
    <row r="1990" spans="1:5">
      <c r="A1990" s="272" t="s">
        <v>22775</v>
      </c>
      <c r="B1990" s="538">
        <v>89215</v>
      </c>
      <c r="C1990" s="266" t="s">
        <v>8740</v>
      </c>
      <c r="D1990" s="273" t="s">
        <v>17</v>
      </c>
      <c r="E1990" s="274">
        <v>112.67</v>
      </c>
    </row>
    <row r="1991" spans="1:5">
      <c r="A1991" s="272" t="s">
        <v>22775</v>
      </c>
      <c r="B1991" s="538">
        <v>87441</v>
      </c>
      <c r="C1991" s="266" t="s">
        <v>8669</v>
      </c>
      <c r="D1991" s="273" t="s">
        <v>17</v>
      </c>
      <c r="E1991" s="274">
        <v>0.45</v>
      </c>
    </row>
    <row r="1992" spans="1:5">
      <c r="A1992" s="272" t="s">
        <v>22775</v>
      </c>
      <c r="B1992" s="538">
        <v>87442</v>
      </c>
      <c r="C1992" s="266" t="s">
        <v>8670</v>
      </c>
      <c r="D1992" s="273" t="s">
        <v>17</v>
      </c>
      <c r="E1992" s="274">
        <v>0.1</v>
      </c>
    </row>
    <row r="1993" spans="1:5">
      <c r="A1993" s="272" t="s">
        <v>22775</v>
      </c>
      <c r="B1993" s="538">
        <v>87443</v>
      </c>
      <c r="C1993" s="266" t="s">
        <v>8671</v>
      </c>
      <c r="D1993" s="273" t="s">
        <v>17</v>
      </c>
      <c r="E1993" s="274">
        <v>0.56000000000000005</v>
      </c>
    </row>
    <row r="1994" spans="1:5">
      <c r="A1994" s="272" t="s">
        <v>22775</v>
      </c>
      <c r="B1994" s="538">
        <v>87444</v>
      </c>
      <c r="C1994" s="266" t="s">
        <v>8672</v>
      </c>
      <c r="D1994" s="273" t="s">
        <v>17</v>
      </c>
      <c r="E1994" s="274">
        <v>5.08</v>
      </c>
    </row>
    <row r="1995" spans="1:5">
      <c r="A1995" s="272" t="s">
        <v>22775</v>
      </c>
      <c r="B1995" s="538">
        <v>93229</v>
      </c>
      <c r="C1995" s="266" t="s">
        <v>8961</v>
      </c>
      <c r="D1995" s="273" t="s">
        <v>17</v>
      </c>
      <c r="E1995" s="274">
        <v>0.41</v>
      </c>
    </row>
    <row r="1996" spans="1:5">
      <c r="A1996" s="272" t="s">
        <v>22775</v>
      </c>
      <c r="B1996" s="538">
        <v>93230</v>
      </c>
      <c r="C1996" s="266" t="s">
        <v>8962</v>
      </c>
      <c r="D1996" s="273" t="s">
        <v>17</v>
      </c>
      <c r="E1996" s="274">
        <v>0.09</v>
      </c>
    </row>
    <row r="1997" spans="1:5">
      <c r="A1997" s="272" t="s">
        <v>22775</v>
      </c>
      <c r="B1997" s="538">
        <v>93231</v>
      </c>
      <c r="C1997" s="266" t="s">
        <v>8963</v>
      </c>
      <c r="D1997" s="273" t="s">
        <v>17</v>
      </c>
      <c r="E1997" s="274">
        <v>0.52</v>
      </c>
    </row>
    <row r="1998" spans="1:5">
      <c r="A1998" s="272" t="s">
        <v>22775</v>
      </c>
      <c r="B1998" s="538">
        <v>93232</v>
      </c>
      <c r="C1998" s="266" t="s">
        <v>8964</v>
      </c>
      <c r="D1998" s="273" t="s">
        <v>17</v>
      </c>
      <c r="E1998" s="274">
        <v>5.1100000000000003</v>
      </c>
    </row>
    <row r="1999" spans="1:5">
      <c r="A1999" s="272" t="s">
        <v>22775</v>
      </c>
      <c r="B1999" s="538">
        <v>102948</v>
      </c>
      <c r="C1999" s="266" t="s">
        <v>22780</v>
      </c>
      <c r="D1999" s="273" t="s">
        <v>17</v>
      </c>
      <c r="E1999" s="274">
        <v>0</v>
      </c>
    </row>
    <row r="2000" spans="1:5">
      <c r="A2000" s="272" t="s">
        <v>22775</v>
      </c>
      <c r="B2000" s="538">
        <v>102949</v>
      </c>
      <c r="C2000" s="266" t="s">
        <v>22781</v>
      </c>
      <c r="D2000" s="273" t="s">
        <v>17</v>
      </c>
      <c r="E2000" s="274">
        <v>0</v>
      </c>
    </row>
    <row r="2001" spans="1:5">
      <c r="A2001" s="272" t="s">
        <v>22775</v>
      </c>
      <c r="B2001" s="538">
        <v>102950</v>
      </c>
      <c r="C2001" s="266" t="s">
        <v>22782</v>
      </c>
      <c r="D2001" s="273" t="s">
        <v>17</v>
      </c>
      <c r="E2001" s="274">
        <v>0</v>
      </c>
    </row>
    <row r="2002" spans="1:5">
      <c r="A2002" s="272" t="s">
        <v>22775</v>
      </c>
      <c r="B2002" s="538">
        <v>102951</v>
      </c>
      <c r="C2002" s="266" t="s">
        <v>9109</v>
      </c>
      <c r="D2002" s="273" t="s">
        <v>17</v>
      </c>
      <c r="E2002" s="274">
        <v>0.54</v>
      </c>
    </row>
    <row r="2003" spans="1:5">
      <c r="A2003" s="272" t="s">
        <v>22775</v>
      </c>
      <c r="B2003" s="538">
        <v>88826</v>
      </c>
      <c r="C2003" s="266" t="s">
        <v>8695</v>
      </c>
      <c r="D2003" s="273" t="s">
        <v>17</v>
      </c>
      <c r="E2003" s="274">
        <v>0.33</v>
      </c>
    </row>
    <row r="2004" spans="1:5">
      <c r="A2004" s="272" t="s">
        <v>22775</v>
      </c>
      <c r="B2004" s="538">
        <v>88827</v>
      </c>
      <c r="C2004" s="266" t="s">
        <v>8696</v>
      </c>
      <c r="D2004" s="273" t="s">
        <v>17</v>
      </c>
      <c r="E2004" s="274">
        <v>7.0000000000000007E-2</v>
      </c>
    </row>
    <row r="2005" spans="1:5">
      <c r="A2005" s="272" t="s">
        <v>22775</v>
      </c>
      <c r="B2005" s="538">
        <v>88828</v>
      </c>
      <c r="C2005" s="266" t="s">
        <v>8697</v>
      </c>
      <c r="D2005" s="273" t="s">
        <v>17</v>
      </c>
      <c r="E2005" s="274">
        <v>0.36</v>
      </c>
    </row>
    <row r="2006" spans="1:5">
      <c r="A2006" s="272" t="s">
        <v>22775</v>
      </c>
      <c r="B2006" s="538">
        <v>88829</v>
      </c>
      <c r="C2006" s="266" t="s">
        <v>8698</v>
      </c>
      <c r="D2006" s="273" t="s">
        <v>17</v>
      </c>
      <c r="E2006" s="274">
        <v>1.07</v>
      </c>
    </row>
    <row r="2007" spans="1:5">
      <c r="A2007" s="272" t="s">
        <v>22775</v>
      </c>
      <c r="B2007" s="538">
        <v>89221</v>
      </c>
      <c r="C2007" s="266" t="s">
        <v>8741</v>
      </c>
      <c r="D2007" s="273" t="s">
        <v>17</v>
      </c>
      <c r="E2007" s="274">
        <v>1.35</v>
      </c>
    </row>
    <row r="2008" spans="1:5">
      <c r="A2008" s="272" t="s">
        <v>22775</v>
      </c>
      <c r="B2008" s="538">
        <v>89222</v>
      </c>
      <c r="C2008" s="266" t="s">
        <v>8742</v>
      </c>
      <c r="D2008" s="273" t="s">
        <v>17</v>
      </c>
      <c r="E2008" s="274">
        <v>0.31</v>
      </c>
    </row>
    <row r="2009" spans="1:5">
      <c r="A2009" s="272" t="s">
        <v>22775</v>
      </c>
      <c r="B2009" s="538">
        <v>89223</v>
      </c>
      <c r="C2009" s="266" t="s">
        <v>8743</v>
      </c>
      <c r="D2009" s="273" t="s">
        <v>17</v>
      </c>
      <c r="E2009" s="274">
        <v>1.48</v>
      </c>
    </row>
    <row r="2010" spans="1:5">
      <c r="A2010" s="272" t="s">
        <v>22775</v>
      </c>
      <c r="B2010" s="538">
        <v>89224</v>
      </c>
      <c r="C2010" s="266" t="s">
        <v>8744</v>
      </c>
      <c r="D2010" s="273" t="s">
        <v>17</v>
      </c>
      <c r="E2010" s="274">
        <v>2.15</v>
      </c>
    </row>
    <row r="2011" spans="1:5">
      <c r="A2011" s="272" t="s">
        <v>22775</v>
      </c>
      <c r="B2011" s="538">
        <v>89274</v>
      </c>
      <c r="C2011" s="266" t="s">
        <v>8776</v>
      </c>
      <c r="D2011" s="273" t="s">
        <v>17</v>
      </c>
      <c r="E2011" s="274">
        <v>1.65</v>
      </c>
    </row>
    <row r="2012" spans="1:5">
      <c r="A2012" s="272" t="s">
        <v>22775</v>
      </c>
      <c r="B2012" s="538">
        <v>89275</v>
      </c>
      <c r="C2012" s="266" t="s">
        <v>8777</v>
      </c>
      <c r="D2012" s="273" t="s">
        <v>17</v>
      </c>
      <c r="E2012" s="274">
        <v>0.38</v>
      </c>
    </row>
    <row r="2013" spans="1:5">
      <c r="A2013" s="272" t="s">
        <v>22775</v>
      </c>
      <c r="B2013" s="538">
        <v>89276</v>
      </c>
      <c r="C2013" s="266" t="s">
        <v>8778</v>
      </c>
      <c r="D2013" s="273" t="s">
        <v>17</v>
      </c>
      <c r="E2013" s="274">
        <v>2.06</v>
      </c>
    </row>
    <row r="2014" spans="1:5">
      <c r="A2014" s="272" t="s">
        <v>22775</v>
      </c>
      <c r="B2014" s="538">
        <v>89277</v>
      </c>
      <c r="C2014" s="266" t="s">
        <v>8779</v>
      </c>
      <c r="D2014" s="273" t="s">
        <v>17</v>
      </c>
      <c r="E2014" s="274">
        <v>10.16</v>
      </c>
    </row>
    <row r="2015" spans="1:5">
      <c r="A2015" s="272" t="s">
        <v>22775</v>
      </c>
      <c r="B2015" s="538">
        <v>90646</v>
      </c>
      <c r="C2015" s="266" t="s">
        <v>8812</v>
      </c>
      <c r="D2015" s="273" t="s">
        <v>17</v>
      </c>
      <c r="E2015" s="274">
        <v>0.67</v>
      </c>
    </row>
    <row r="2016" spans="1:5">
      <c r="A2016" s="272" t="s">
        <v>22775</v>
      </c>
      <c r="B2016" s="538">
        <v>90647</v>
      </c>
      <c r="C2016" s="266" t="s">
        <v>8813</v>
      </c>
      <c r="D2016" s="273" t="s">
        <v>17</v>
      </c>
      <c r="E2016" s="274">
        <v>0.15</v>
      </c>
    </row>
    <row r="2017" spans="1:5">
      <c r="A2017" s="272" t="s">
        <v>22775</v>
      </c>
      <c r="B2017" s="538">
        <v>90648</v>
      </c>
      <c r="C2017" s="266" t="s">
        <v>8814</v>
      </c>
      <c r="D2017" s="273" t="s">
        <v>17</v>
      </c>
      <c r="E2017" s="274">
        <v>0.73</v>
      </c>
    </row>
    <row r="2018" spans="1:5">
      <c r="A2018" s="272" t="s">
        <v>22775</v>
      </c>
      <c r="B2018" s="538">
        <v>90649</v>
      </c>
      <c r="C2018" s="266" t="s">
        <v>8815</v>
      </c>
      <c r="D2018" s="273" t="s">
        <v>17</v>
      </c>
      <c r="E2018" s="274">
        <v>8.36</v>
      </c>
    </row>
    <row r="2019" spans="1:5">
      <c r="A2019" s="272" t="s">
        <v>22775</v>
      </c>
      <c r="B2019" s="538">
        <v>106096</v>
      </c>
      <c r="C2019" s="266" t="s">
        <v>30288</v>
      </c>
      <c r="D2019" s="273" t="s">
        <v>17</v>
      </c>
      <c r="E2019" s="274">
        <v>0</v>
      </c>
    </row>
    <row r="2020" spans="1:5">
      <c r="A2020" s="272" t="s">
        <v>22775</v>
      </c>
      <c r="B2020" s="538">
        <v>106097</v>
      </c>
      <c r="C2020" s="266" t="s">
        <v>30289</v>
      </c>
      <c r="D2020" s="273" t="s">
        <v>17</v>
      </c>
      <c r="E2020" s="274">
        <v>0</v>
      </c>
    </row>
    <row r="2021" spans="1:5">
      <c r="A2021" s="272" t="s">
        <v>22775</v>
      </c>
      <c r="B2021" s="538">
        <v>106098</v>
      </c>
      <c r="C2021" s="266" t="s">
        <v>30290</v>
      </c>
      <c r="D2021" s="273" t="s">
        <v>17</v>
      </c>
      <c r="E2021" s="274">
        <v>0</v>
      </c>
    </row>
    <row r="2022" spans="1:5">
      <c r="A2022" s="272" t="s">
        <v>22775</v>
      </c>
      <c r="B2022" s="538">
        <v>106099</v>
      </c>
      <c r="C2022" s="266" t="s">
        <v>30291</v>
      </c>
      <c r="D2022" s="273" t="s">
        <v>17</v>
      </c>
      <c r="E2022" s="274">
        <v>0.9</v>
      </c>
    </row>
    <row r="2023" spans="1:5">
      <c r="A2023" s="272" t="s">
        <v>22775</v>
      </c>
      <c r="B2023" s="538">
        <v>90652</v>
      </c>
      <c r="C2023" s="266" t="s">
        <v>8816</v>
      </c>
      <c r="D2023" s="273" t="s">
        <v>17</v>
      </c>
      <c r="E2023" s="274">
        <v>4.0599999999999996</v>
      </c>
    </row>
    <row r="2024" spans="1:5">
      <c r="A2024" s="272" t="s">
        <v>22775</v>
      </c>
      <c r="B2024" s="538">
        <v>90653</v>
      </c>
      <c r="C2024" s="266" t="s">
        <v>8817</v>
      </c>
      <c r="D2024" s="273" t="s">
        <v>17</v>
      </c>
      <c r="E2024" s="274">
        <v>0.94</v>
      </c>
    </row>
    <row r="2025" spans="1:5">
      <c r="A2025" s="272" t="s">
        <v>22775</v>
      </c>
      <c r="B2025" s="538">
        <v>90654</v>
      </c>
      <c r="C2025" s="266" t="s">
        <v>8818</v>
      </c>
      <c r="D2025" s="273" t="s">
        <v>17</v>
      </c>
      <c r="E2025" s="274">
        <v>4.4400000000000004</v>
      </c>
    </row>
    <row r="2026" spans="1:5">
      <c r="A2026" s="272" t="s">
        <v>22775</v>
      </c>
      <c r="B2026" s="538">
        <v>90655</v>
      </c>
      <c r="C2026" s="266" t="s">
        <v>8819</v>
      </c>
      <c r="D2026" s="273" t="s">
        <v>17</v>
      </c>
      <c r="E2026" s="274">
        <v>5.5</v>
      </c>
    </row>
    <row r="2027" spans="1:5">
      <c r="A2027" s="272" t="s">
        <v>22775</v>
      </c>
      <c r="B2027" s="538">
        <v>90658</v>
      </c>
      <c r="C2027" s="266" t="s">
        <v>8820</v>
      </c>
      <c r="D2027" s="273" t="s">
        <v>17</v>
      </c>
      <c r="E2027" s="274">
        <v>4.3499999999999996</v>
      </c>
    </row>
    <row r="2028" spans="1:5">
      <c r="A2028" s="272" t="s">
        <v>22775</v>
      </c>
      <c r="B2028" s="538">
        <v>90659</v>
      </c>
      <c r="C2028" s="266" t="s">
        <v>8821</v>
      </c>
      <c r="D2028" s="273" t="s">
        <v>17</v>
      </c>
      <c r="E2028" s="274">
        <v>1</v>
      </c>
    </row>
    <row r="2029" spans="1:5">
      <c r="A2029" s="272" t="s">
        <v>22775</v>
      </c>
      <c r="B2029" s="538">
        <v>90660</v>
      </c>
      <c r="C2029" s="266" t="s">
        <v>8822</v>
      </c>
      <c r="D2029" s="273" t="s">
        <v>17</v>
      </c>
      <c r="E2029" s="274">
        <v>4.76</v>
      </c>
    </row>
    <row r="2030" spans="1:5">
      <c r="A2030" s="272" t="s">
        <v>22775</v>
      </c>
      <c r="B2030" s="538">
        <v>90661</v>
      </c>
      <c r="C2030" s="266" t="s">
        <v>8823</v>
      </c>
      <c r="D2030" s="273" t="s">
        <v>17</v>
      </c>
      <c r="E2030" s="274">
        <v>5.5</v>
      </c>
    </row>
    <row r="2031" spans="1:5">
      <c r="A2031" s="272" t="s">
        <v>22775</v>
      </c>
      <c r="B2031" s="538">
        <v>89019</v>
      </c>
      <c r="C2031" s="266" t="s">
        <v>21049</v>
      </c>
      <c r="D2031" s="273" t="s">
        <v>17</v>
      </c>
      <c r="E2031" s="274">
        <v>0.41</v>
      </c>
    </row>
    <row r="2032" spans="1:5">
      <c r="A2032" s="272" t="s">
        <v>22775</v>
      </c>
      <c r="B2032" s="538">
        <v>89020</v>
      </c>
      <c r="C2032" s="266" t="s">
        <v>21050</v>
      </c>
      <c r="D2032" s="273" t="s">
        <v>17</v>
      </c>
      <c r="E2032" s="274">
        <v>0.09</v>
      </c>
    </row>
    <row r="2033" spans="1:5">
      <c r="A2033" s="272" t="s">
        <v>22775</v>
      </c>
      <c r="B2033" s="538">
        <v>5800</v>
      </c>
      <c r="C2033" s="266" t="s">
        <v>21045</v>
      </c>
      <c r="D2033" s="273" t="s">
        <v>17</v>
      </c>
      <c r="E2033" s="274">
        <v>0.45</v>
      </c>
    </row>
    <row r="2034" spans="1:5">
      <c r="A2034" s="272" t="s">
        <v>22775</v>
      </c>
      <c r="B2034" s="538">
        <v>53866</v>
      </c>
      <c r="C2034" s="266" t="s">
        <v>21046</v>
      </c>
      <c r="D2034" s="273" t="s">
        <v>17</v>
      </c>
      <c r="E2034" s="274">
        <v>1.65</v>
      </c>
    </row>
    <row r="2035" spans="1:5">
      <c r="A2035" s="272" t="s">
        <v>22775</v>
      </c>
      <c r="B2035" s="538">
        <v>90639</v>
      </c>
      <c r="C2035" s="266" t="s">
        <v>8808</v>
      </c>
      <c r="D2035" s="273" t="s">
        <v>17</v>
      </c>
      <c r="E2035" s="274">
        <v>6.24</v>
      </c>
    </row>
    <row r="2036" spans="1:5">
      <c r="A2036" s="272" t="s">
        <v>22775</v>
      </c>
      <c r="B2036" s="538">
        <v>90640</v>
      </c>
      <c r="C2036" s="266" t="s">
        <v>8809</v>
      </c>
      <c r="D2036" s="273" t="s">
        <v>17</v>
      </c>
      <c r="E2036" s="274">
        <v>1.44</v>
      </c>
    </row>
    <row r="2037" spans="1:5">
      <c r="A2037" s="272" t="s">
        <v>22775</v>
      </c>
      <c r="B2037" s="538">
        <v>90641</v>
      </c>
      <c r="C2037" s="266" t="s">
        <v>8810</v>
      </c>
      <c r="D2037" s="273" t="s">
        <v>17</v>
      </c>
      <c r="E2037" s="274">
        <v>6.83</v>
      </c>
    </row>
    <row r="2038" spans="1:5">
      <c r="A2038" s="272" t="s">
        <v>22775</v>
      </c>
      <c r="B2038" s="538">
        <v>90642</v>
      </c>
      <c r="C2038" s="266" t="s">
        <v>8811</v>
      </c>
      <c r="D2038" s="273" t="s">
        <v>17</v>
      </c>
      <c r="E2038" s="274">
        <v>15.24</v>
      </c>
    </row>
    <row r="2039" spans="1:5">
      <c r="A2039" s="272" t="s">
        <v>22775</v>
      </c>
      <c r="B2039" s="538">
        <v>102806</v>
      </c>
      <c r="C2039" s="266" t="s">
        <v>22783</v>
      </c>
      <c r="D2039" s="273" t="s">
        <v>17</v>
      </c>
      <c r="E2039" s="274">
        <v>0</v>
      </c>
    </row>
    <row r="2040" spans="1:5">
      <c r="A2040" s="272" t="s">
        <v>22775</v>
      </c>
      <c r="B2040" s="538">
        <v>102807</v>
      </c>
      <c r="C2040" s="266" t="s">
        <v>22784</v>
      </c>
      <c r="D2040" s="273" t="s">
        <v>17</v>
      </c>
      <c r="E2040" s="274">
        <v>0</v>
      </c>
    </row>
    <row r="2041" spans="1:5">
      <c r="A2041" s="272" t="s">
        <v>22775</v>
      </c>
      <c r="B2041" s="538">
        <v>102808</v>
      </c>
      <c r="C2041" s="266" t="s">
        <v>22785</v>
      </c>
      <c r="D2041" s="273" t="s">
        <v>17</v>
      </c>
      <c r="E2041" s="274">
        <v>0</v>
      </c>
    </row>
    <row r="2042" spans="1:5">
      <c r="A2042" s="272" t="s">
        <v>22775</v>
      </c>
      <c r="B2042" s="538">
        <v>102809</v>
      </c>
      <c r="C2042" s="266" t="s">
        <v>9091</v>
      </c>
      <c r="D2042" s="273" t="s">
        <v>17</v>
      </c>
      <c r="E2042" s="274">
        <v>19.04</v>
      </c>
    </row>
    <row r="2043" spans="1:5">
      <c r="A2043" s="272" t="s">
        <v>22775</v>
      </c>
      <c r="B2043" s="538">
        <v>92140</v>
      </c>
      <c r="C2043" s="266" t="s">
        <v>8940</v>
      </c>
      <c r="D2043" s="273" t="s">
        <v>17</v>
      </c>
      <c r="E2043" s="274">
        <v>4.84</v>
      </c>
    </row>
    <row r="2044" spans="1:5">
      <c r="A2044" s="272" t="s">
        <v>22775</v>
      </c>
      <c r="B2044" s="538">
        <v>92142</v>
      </c>
      <c r="C2044" s="266" t="s">
        <v>8942</v>
      </c>
      <c r="D2044" s="273" t="s">
        <v>17</v>
      </c>
      <c r="E2044" s="274">
        <v>0.6</v>
      </c>
    </row>
    <row r="2045" spans="1:5">
      <c r="A2045" s="272" t="s">
        <v>22775</v>
      </c>
      <c r="B2045" s="538">
        <v>92141</v>
      </c>
      <c r="C2045" s="266" t="s">
        <v>8941</v>
      </c>
      <c r="D2045" s="273" t="s">
        <v>17</v>
      </c>
      <c r="E2045" s="274">
        <v>1.49</v>
      </c>
    </row>
    <row r="2046" spans="1:5">
      <c r="A2046" s="272" t="s">
        <v>22775</v>
      </c>
      <c r="B2046" s="538">
        <v>92143</v>
      </c>
      <c r="C2046" s="266" t="s">
        <v>8943</v>
      </c>
      <c r="D2046" s="273" t="s">
        <v>17</v>
      </c>
      <c r="E2046" s="274">
        <v>6.05</v>
      </c>
    </row>
    <row r="2047" spans="1:5">
      <c r="A2047" s="272" t="s">
        <v>22775</v>
      </c>
      <c r="B2047" s="538">
        <v>92144</v>
      </c>
      <c r="C2047" s="266" t="s">
        <v>8944</v>
      </c>
      <c r="D2047" s="273" t="s">
        <v>17</v>
      </c>
      <c r="E2047" s="274">
        <v>44.42</v>
      </c>
    </row>
    <row r="2048" spans="1:5">
      <c r="A2048" s="272" t="s">
        <v>22775</v>
      </c>
      <c r="B2048" s="538">
        <v>92133</v>
      </c>
      <c r="C2048" s="266" t="s">
        <v>8935</v>
      </c>
      <c r="D2048" s="273" t="s">
        <v>17</v>
      </c>
      <c r="E2048" s="274">
        <v>13.22</v>
      </c>
    </row>
    <row r="2049" spans="1:5">
      <c r="A2049" s="272" t="s">
        <v>22775</v>
      </c>
      <c r="B2049" s="538">
        <v>92135</v>
      </c>
      <c r="C2049" s="266" t="s">
        <v>8937</v>
      </c>
      <c r="D2049" s="273" t="s">
        <v>17</v>
      </c>
      <c r="E2049" s="274">
        <v>1.65</v>
      </c>
    </row>
    <row r="2050" spans="1:5">
      <c r="A2050" s="272" t="s">
        <v>22775</v>
      </c>
      <c r="B2050" s="538">
        <v>92134</v>
      </c>
      <c r="C2050" s="266" t="s">
        <v>8936</v>
      </c>
      <c r="D2050" s="273" t="s">
        <v>17</v>
      </c>
      <c r="E2050" s="274">
        <v>4.07</v>
      </c>
    </row>
    <row r="2051" spans="1:5">
      <c r="A2051" s="272" t="s">
        <v>22775</v>
      </c>
      <c r="B2051" s="538">
        <v>92136</v>
      </c>
      <c r="C2051" s="266" t="s">
        <v>8938</v>
      </c>
      <c r="D2051" s="273" t="s">
        <v>17</v>
      </c>
      <c r="E2051" s="274">
        <v>16.53</v>
      </c>
    </row>
    <row r="2052" spans="1:5">
      <c r="A2052" s="272" t="s">
        <v>22775</v>
      </c>
      <c r="B2052" s="538">
        <v>92137</v>
      </c>
      <c r="C2052" s="266" t="s">
        <v>8939</v>
      </c>
      <c r="D2052" s="273" t="s">
        <v>17</v>
      </c>
      <c r="E2052" s="274">
        <v>42.76</v>
      </c>
    </row>
    <row r="2053" spans="1:5">
      <c r="A2053" s="272" t="s">
        <v>22775</v>
      </c>
      <c r="B2053" s="538">
        <v>91380</v>
      </c>
      <c r="C2053" s="266" t="s">
        <v>8888</v>
      </c>
      <c r="D2053" s="273" t="s">
        <v>17</v>
      </c>
      <c r="E2053" s="274">
        <v>30.41</v>
      </c>
    </row>
    <row r="2054" spans="1:5">
      <c r="A2054" s="272" t="s">
        <v>22775</v>
      </c>
      <c r="B2054" s="538">
        <v>91382</v>
      </c>
      <c r="C2054" s="266" t="s">
        <v>8890</v>
      </c>
      <c r="D2054" s="273" t="s">
        <v>17</v>
      </c>
      <c r="E2054" s="274">
        <v>4.72</v>
      </c>
    </row>
    <row r="2055" spans="1:5">
      <c r="A2055" s="272" t="s">
        <v>22775</v>
      </c>
      <c r="B2055" s="538">
        <v>91381</v>
      </c>
      <c r="C2055" s="266" t="s">
        <v>8889</v>
      </c>
      <c r="D2055" s="273" t="s">
        <v>17</v>
      </c>
      <c r="E2055" s="274">
        <v>11.7</v>
      </c>
    </row>
    <row r="2056" spans="1:5">
      <c r="A2056" s="272" t="s">
        <v>22775</v>
      </c>
      <c r="B2056" s="538">
        <v>91383</v>
      </c>
      <c r="C2056" s="266" t="s">
        <v>8891</v>
      </c>
      <c r="D2056" s="273" t="s">
        <v>17</v>
      </c>
      <c r="E2056" s="274">
        <v>54.79</v>
      </c>
    </row>
    <row r="2057" spans="1:5">
      <c r="A2057" s="272" t="s">
        <v>22775</v>
      </c>
      <c r="B2057" s="538">
        <v>91384</v>
      </c>
      <c r="C2057" s="266" t="s">
        <v>8892</v>
      </c>
      <c r="D2057" s="273" t="s">
        <v>17</v>
      </c>
      <c r="E2057" s="274">
        <v>172.06</v>
      </c>
    </row>
    <row r="2058" spans="1:5">
      <c r="A2058" s="272" t="s">
        <v>22775</v>
      </c>
      <c r="B2058" s="538">
        <v>96030</v>
      </c>
      <c r="C2058" s="266" t="s">
        <v>9061</v>
      </c>
      <c r="D2058" s="273" t="s">
        <v>17</v>
      </c>
      <c r="E2058" s="274">
        <v>37.770000000000003</v>
      </c>
    </row>
    <row r="2059" spans="1:5">
      <c r="A2059" s="272" t="s">
        <v>22775</v>
      </c>
      <c r="B2059" s="538">
        <v>96032</v>
      </c>
      <c r="C2059" s="266" t="s">
        <v>9063</v>
      </c>
      <c r="D2059" s="273" t="s">
        <v>17</v>
      </c>
      <c r="E2059" s="274">
        <v>5.3</v>
      </c>
    </row>
    <row r="2060" spans="1:5">
      <c r="A2060" s="272" t="s">
        <v>22775</v>
      </c>
      <c r="B2060" s="538">
        <v>96031</v>
      </c>
      <c r="C2060" s="266" t="s">
        <v>9062</v>
      </c>
      <c r="D2060" s="273" t="s">
        <v>17</v>
      </c>
      <c r="E2060" s="274">
        <v>13.21</v>
      </c>
    </row>
    <row r="2061" spans="1:5">
      <c r="A2061" s="272" t="s">
        <v>22775</v>
      </c>
      <c r="B2061" s="538">
        <v>96033</v>
      </c>
      <c r="C2061" s="266" t="s">
        <v>9064</v>
      </c>
      <c r="D2061" s="273" t="s">
        <v>17</v>
      </c>
      <c r="E2061" s="274">
        <v>60.92</v>
      </c>
    </row>
    <row r="2062" spans="1:5">
      <c r="A2062" s="272" t="s">
        <v>22775</v>
      </c>
      <c r="B2062" s="538">
        <v>96034</v>
      </c>
      <c r="C2062" s="266" t="s">
        <v>9065</v>
      </c>
      <c r="D2062" s="273" t="s">
        <v>17</v>
      </c>
      <c r="E2062" s="274">
        <v>172.06</v>
      </c>
    </row>
    <row r="2063" spans="1:5">
      <c r="A2063" s="272" t="s">
        <v>22775</v>
      </c>
      <c r="B2063" s="538">
        <v>89870</v>
      </c>
      <c r="C2063" s="266" t="s">
        <v>8782</v>
      </c>
      <c r="D2063" s="273" t="s">
        <v>17</v>
      </c>
      <c r="E2063" s="274">
        <v>39.82</v>
      </c>
    </row>
    <row r="2064" spans="1:5">
      <c r="A2064" s="272" t="s">
        <v>22775</v>
      </c>
      <c r="B2064" s="538">
        <v>89872</v>
      </c>
      <c r="C2064" s="266" t="s">
        <v>8784</v>
      </c>
      <c r="D2064" s="273" t="s">
        <v>17</v>
      </c>
      <c r="E2064" s="274">
        <v>5.64</v>
      </c>
    </row>
    <row r="2065" spans="1:5">
      <c r="A2065" s="272" t="s">
        <v>22775</v>
      </c>
      <c r="B2065" s="538">
        <v>89871</v>
      </c>
      <c r="C2065" s="266" t="s">
        <v>8783</v>
      </c>
      <c r="D2065" s="273" t="s">
        <v>17</v>
      </c>
      <c r="E2065" s="274">
        <v>13.97</v>
      </c>
    </row>
    <row r="2066" spans="1:5">
      <c r="A2066" s="272" t="s">
        <v>22775</v>
      </c>
      <c r="B2066" s="538">
        <v>89873</v>
      </c>
      <c r="C2066" s="266" t="s">
        <v>8785</v>
      </c>
      <c r="D2066" s="273" t="s">
        <v>17</v>
      </c>
      <c r="E2066" s="274">
        <v>68.03</v>
      </c>
    </row>
    <row r="2067" spans="1:5">
      <c r="A2067" s="272" t="s">
        <v>22775</v>
      </c>
      <c r="B2067" s="538">
        <v>89874</v>
      </c>
      <c r="C2067" s="266" t="s">
        <v>8786</v>
      </c>
      <c r="D2067" s="273" t="s">
        <v>17</v>
      </c>
      <c r="E2067" s="274">
        <v>213.95</v>
      </c>
    </row>
    <row r="2068" spans="1:5">
      <c r="A2068" s="272" t="s">
        <v>22775</v>
      </c>
      <c r="B2068" s="538">
        <v>89878</v>
      </c>
      <c r="C2068" s="266" t="s">
        <v>8787</v>
      </c>
      <c r="D2068" s="273" t="s">
        <v>17</v>
      </c>
      <c r="E2068" s="274">
        <v>42.65</v>
      </c>
    </row>
    <row r="2069" spans="1:5">
      <c r="A2069" s="272" t="s">
        <v>22775</v>
      </c>
      <c r="B2069" s="538">
        <v>89880</v>
      </c>
      <c r="C2069" s="266" t="s">
        <v>8789</v>
      </c>
      <c r="D2069" s="273" t="s">
        <v>17</v>
      </c>
      <c r="E2069" s="274">
        <v>5.93</v>
      </c>
    </row>
    <row r="2070" spans="1:5">
      <c r="A2070" s="272" t="s">
        <v>22775</v>
      </c>
      <c r="B2070" s="538">
        <v>89879</v>
      </c>
      <c r="C2070" s="266" t="s">
        <v>8788</v>
      </c>
      <c r="D2070" s="273" t="s">
        <v>17</v>
      </c>
      <c r="E2070" s="274">
        <v>14.71</v>
      </c>
    </row>
    <row r="2071" spans="1:5">
      <c r="A2071" s="272" t="s">
        <v>22775</v>
      </c>
      <c r="B2071" s="538">
        <v>89881</v>
      </c>
      <c r="C2071" s="266" t="s">
        <v>8790</v>
      </c>
      <c r="D2071" s="273" t="s">
        <v>17</v>
      </c>
      <c r="E2071" s="274">
        <v>72.16</v>
      </c>
    </row>
    <row r="2072" spans="1:5">
      <c r="A2072" s="272" t="s">
        <v>22775</v>
      </c>
      <c r="B2072" s="538">
        <v>89882</v>
      </c>
      <c r="C2072" s="266" t="s">
        <v>8791</v>
      </c>
      <c r="D2072" s="273" t="s">
        <v>17</v>
      </c>
      <c r="E2072" s="274">
        <v>246.84</v>
      </c>
    </row>
    <row r="2073" spans="1:5">
      <c r="A2073" s="272" t="s">
        <v>22775</v>
      </c>
      <c r="B2073" s="538">
        <v>7058</v>
      </c>
      <c r="C2073" s="266" t="s">
        <v>8624</v>
      </c>
      <c r="D2073" s="273" t="s">
        <v>17</v>
      </c>
      <c r="E2073" s="274">
        <v>23.92</v>
      </c>
    </row>
    <row r="2074" spans="1:5">
      <c r="A2074" s="272" t="s">
        <v>22775</v>
      </c>
      <c r="B2074" s="538">
        <v>91402</v>
      </c>
      <c r="C2074" s="266" t="s">
        <v>8899</v>
      </c>
      <c r="D2074" s="273" t="s">
        <v>17</v>
      </c>
      <c r="E2074" s="274">
        <v>3.73</v>
      </c>
    </row>
    <row r="2075" spans="1:5">
      <c r="A2075" s="272" t="s">
        <v>22775</v>
      </c>
      <c r="B2075" s="538">
        <v>7059</v>
      </c>
      <c r="C2075" s="266" t="s">
        <v>8625</v>
      </c>
      <c r="D2075" s="273" t="s">
        <v>17</v>
      </c>
      <c r="E2075" s="274">
        <v>9.23</v>
      </c>
    </row>
    <row r="2076" spans="1:5">
      <c r="A2076" s="272" t="s">
        <v>22775</v>
      </c>
      <c r="B2076" s="538">
        <v>7060</v>
      </c>
      <c r="C2076" s="266" t="s">
        <v>8626</v>
      </c>
      <c r="D2076" s="273" t="s">
        <v>17</v>
      </c>
      <c r="E2076" s="274">
        <v>43.17</v>
      </c>
    </row>
    <row r="2077" spans="1:5">
      <c r="A2077" s="272" t="s">
        <v>22775</v>
      </c>
      <c r="B2077" s="538">
        <v>7061</v>
      </c>
      <c r="C2077" s="266" t="s">
        <v>8627</v>
      </c>
      <c r="D2077" s="273" t="s">
        <v>17</v>
      </c>
      <c r="E2077" s="274">
        <v>98.88</v>
      </c>
    </row>
    <row r="2078" spans="1:5">
      <c r="A2078" s="272" t="s">
        <v>22775</v>
      </c>
      <c r="B2078" s="538">
        <v>91367</v>
      </c>
      <c r="C2078" s="266" t="s">
        <v>8882</v>
      </c>
      <c r="D2078" s="273" t="s">
        <v>17</v>
      </c>
      <c r="E2078" s="274">
        <v>23.11</v>
      </c>
    </row>
    <row r="2079" spans="1:5">
      <c r="A2079" s="272" t="s">
        <v>22775</v>
      </c>
      <c r="B2079" s="538">
        <v>91369</v>
      </c>
      <c r="C2079" s="266" t="s">
        <v>8884</v>
      </c>
      <c r="D2079" s="273" t="s">
        <v>17</v>
      </c>
      <c r="E2079" s="274">
        <v>3.59</v>
      </c>
    </row>
    <row r="2080" spans="1:5">
      <c r="A2080" s="272" t="s">
        <v>22775</v>
      </c>
      <c r="B2080" s="538">
        <v>91368</v>
      </c>
      <c r="C2080" s="266" t="s">
        <v>8883</v>
      </c>
      <c r="D2080" s="273" t="s">
        <v>17</v>
      </c>
      <c r="E2080" s="274">
        <v>8.9</v>
      </c>
    </row>
    <row r="2081" spans="1:5">
      <c r="A2081" s="272" t="s">
        <v>22775</v>
      </c>
      <c r="B2081" s="538">
        <v>5695</v>
      </c>
      <c r="C2081" s="266" t="s">
        <v>8581</v>
      </c>
      <c r="D2081" s="273" t="s">
        <v>17</v>
      </c>
      <c r="E2081" s="274">
        <v>41.72</v>
      </c>
    </row>
    <row r="2082" spans="1:5">
      <c r="A2082" s="272" t="s">
        <v>22775</v>
      </c>
      <c r="B2082" s="538">
        <v>53792</v>
      </c>
      <c r="C2082" s="266" t="s">
        <v>8634</v>
      </c>
      <c r="D2082" s="273" t="s">
        <v>17</v>
      </c>
      <c r="E2082" s="274">
        <v>122.91</v>
      </c>
    </row>
    <row r="2083" spans="1:5">
      <c r="A2083" s="272" t="s">
        <v>22775</v>
      </c>
      <c r="B2083" s="538">
        <v>106347</v>
      </c>
      <c r="C2083" s="266" t="s">
        <v>31421</v>
      </c>
      <c r="D2083" s="273" t="s">
        <v>17</v>
      </c>
      <c r="E2083" s="274">
        <v>0</v>
      </c>
    </row>
    <row r="2084" spans="1:5">
      <c r="A2084" s="272" t="s">
        <v>22775</v>
      </c>
      <c r="B2084" s="538">
        <v>106350</v>
      </c>
      <c r="C2084" s="266" t="s">
        <v>31422</v>
      </c>
      <c r="D2084" s="273" t="s">
        <v>17</v>
      </c>
      <c r="E2084" s="274">
        <v>0</v>
      </c>
    </row>
    <row r="2085" spans="1:5">
      <c r="A2085" s="272" t="s">
        <v>22775</v>
      </c>
      <c r="B2085" s="538">
        <v>106348</v>
      </c>
      <c r="C2085" s="266" t="s">
        <v>31423</v>
      </c>
      <c r="D2085" s="273" t="s">
        <v>17</v>
      </c>
      <c r="E2085" s="274">
        <v>0</v>
      </c>
    </row>
    <row r="2086" spans="1:5">
      <c r="A2086" s="272" t="s">
        <v>22775</v>
      </c>
      <c r="B2086" s="538">
        <v>106349</v>
      </c>
      <c r="C2086" s="266" t="s">
        <v>31424</v>
      </c>
      <c r="D2086" s="273" t="s">
        <v>17</v>
      </c>
      <c r="E2086" s="274">
        <v>0</v>
      </c>
    </row>
    <row r="2087" spans="1:5">
      <c r="A2087" s="272" t="s">
        <v>22775</v>
      </c>
      <c r="B2087" s="538">
        <v>106351</v>
      </c>
      <c r="C2087" s="266" t="s">
        <v>31425</v>
      </c>
      <c r="D2087" s="273" t="s">
        <v>17</v>
      </c>
      <c r="E2087" s="274">
        <v>240.16</v>
      </c>
    </row>
    <row r="2088" spans="1:5">
      <c r="A2088" s="272" t="s">
        <v>22775</v>
      </c>
      <c r="B2088" s="538">
        <v>106337</v>
      </c>
      <c r="C2088" s="266" t="s">
        <v>31426</v>
      </c>
      <c r="D2088" s="273" t="s">
        <v>17</v>
      </c>
      <c r="E2088" s="274">
        <v>0</v>
      </c>
    </row>
    <row r="2089" spans="1:5">
      <c r="A2089" s="272" t="s">
        <v>22775</v>
      </c>
      <c r="B2089" s="538">
        <v>106340</v>
      </c>
      <c r="C2089" s="266" t="s">
        <v>31427</v>
      </c>
      <c r="D2089" s="273" t="s">
        <v>17</v>
      </c>
      <c r="E2089" s="274">
        <v>0</v>
      </c>
    </row>
    <row r="2090" spans="1:5">
      <c r="A2090" s="272" t="s">
        <v>22775</v>
      </c>
      <c r="B2090" s="538">
        <v>106338</v>
      </c>
      <c r="C2090" s="266" t="s">
        <v>31428</v>
      </c>
      <c r="D2090" s="273" t="s">
        <v>17</v>
      </c>
      <c r="E2090" s="274">
        <v>0</v>
      </c>
    </row>
    <row r="2091" spans="1:5">
      <c r="A2091" s="272" t="s">
        <v>22775</v>
      </c>
      <c r="B2091" s="538">
        <v>106339</v>
      </c>
      <c r="C2091" s="266" t="s">
        <v>31429</v>
      </c>
      <c r="D2091" s="273" t="s">
        <v>17</v>
      </c>
      <c r="E2091" s="274">
        <v>0</v>
      </c>
    </row>
    <row r="2092" spans="1:5">
      <c r="A2092" s="272" t="s">
        <v>22775</v>
      </c>
      <c r="B2092" s="538">
        <v>106341</v>
      </c>
      <c r="C2092" s="266" t="s">
        <v>31430</v>
      </c>
      <c r="D2092" s="273" t="s">
        <v>17</v>
      </c>
      <c r="E2092" s="274">
        <v>325.89999999999998</v>
      </c>
    </row>
    <row r="2093" spans="1:5">
      <c r="A2093" s="272" t="s">
        <v>22775</v>
      </c>
      <c r="B2093" s="538">
        <v>92237</v>
      </c>
      <c r="C2093" s="266" t="s">
        <v>8945</v>
      </c>
      <c r="D2093" s="273" t="s">
        <v>17</v>
      </c>
      <c r="E2093" s="274">
        <v>29.95</v>
      </c>
    </row>
    <row r="2094" spans="1:5">
      <c r="A2094" s="272" t="s">
        <v>22775</v>
      </c>
      <c r="B2094" s="538">
        <v>92239</v>
      </c>
      <c r="C2094" s="266" t="s">
        <v>8947</v>
      </c>
      <c r="D2094" s="273" t="s">
        <v>17</v>
      </c>
      <c r="E2094" s="274">
        <v>4.8600000000000003</v>
      </c>
    </row>
    <row r="2095" spans="1:5">
      <c r="A2095" s="272" t="s">
        <v>22775</v>
      </c>
      <c r="B2095" s="538">
        <v>92238</v>
      </c>
      <c r="C2095" s="266" t="s">
        <v>8946</v>
      </c>
      <c r="D2095" s="273" t="s">
        <v>17</v>
      </c>
      <c r="E2095" s="274">
        <v>12.04</v>
      </c>
    </row>
    <row r="2096" spans="1:5">
      <c r="A2096" s="272" t="s">
        <v>22775</v>
      </c>
      <c r="B2096" s="538">
        <v>92240</v>
      </c>
      <c r="C2096" s="266" t="s">
        <v>8948</v>
      </c>
      <c r="D2096" s="273" t="s">
        <v>17</v>
      </c>
      <c r="E2096" s="274">
        <v>53.6</v>
      </c>
    </row>
    <row r="2097" spans="1:5">
      <c r="A2097" s="272" t="s">
        <v>22775</v>
      </c>
      <c r="B2097" s="538">
        <v>92241</v>
      </c>
      <c r="C2097" s="266" t="s">
        <v>8949</v>
      </c>
      <c r="D2097" s="273" t="s">
        <v>17</v>
      </c>
      <c r="E2097" s="274">
        <v>335.04</v>
      </c>
    </row>
    <row r="2098" spans="1:5">
      <c r="A2098" s="272" t="s">
        <v>22775</v>
      </c>
      <c r="B2098" s="538">
        <v>91640</v>
      </c>
      <c r="C2098" s="266" t="s">
        <v>8911</v>
      </c>
      <c r="D2098" s="273" t="s">
        <v>17</v>
      </c>
      <c r="E2098" s="274">
        <v>41.08</v>
      </c>
    </row>
    <row r="2099" spans="1:5">
      <c r="A2099" s="272" t="s">
        <v>22775</v>
      </c>
      <c r="B2099" s="538">
        <v>91642</v>
      </c>
      <c r="C2099" s="266" t="s">
        <v>8913</v>
      </c>
      <c r="D2099" s="273" t="s">
        <v>17</v>
      </c>
      <c r="E2099" s="274">
        <v>6.69</v>
      </c>
    </row>
    <row r="2100" spans="1:5">
      <c r="A2100" s="272" t="s">
        <v>22775</v>
      </c>
      <c r="B2100" s="538">
        <v>91641</v>
      </c>
      <c r="C2100" s="266" t="s">
        <v>8912</v>
      </c>
      <c r="D2100" s="273" t="s">
        <v>17</v>
      </c>
      <c r="E2100" s="274">
        <v>16.559999999999999</v>
      </c>
    </row>
    <row r="2101" spans="1:5">
      <c r="A2101" s="272" t="s">
        <v>22775</v>
      </c>
      <c r="B2101" s="538">
        <v>91643</v>
      </c>
      <c r="C2101" s="266" t="s">
        <v>8914</v>
      </c>
      <c r="D2101" s="273" t="s">
        <v>17</v>
      </c>
      <c r="E2101" s="274">
        <v>73.88</v>
      </c>
    </row>
    <row r="2102" spans="1:5">
      <c r="A2102" s="272" t="s">
        <v>22775</v>
      </c>
      <c r="B2102" s="538">
        <v>91644</v>
      </c>
      <c r="C2102" s="266" t="s">
        <v>8915</v>
      </c>
      <c r="D2102" s="273" t="s">
        <v>17</v>
      </c>
      <c r="E2102" s="274">
        <v>365.46</v>
      </c>
    </row>
    <row r="2103" spans="1:5">
      <c r="A2103" s="272" t="s">
        <v>22775</v>
      </c>
      <c r="B2103" s="538">
        <v>92105</v>
      </c>
      <c r="C2103" s="266" t="s">
        <v>8927</v>
      </c>
      <c r="D2103" s="273" t="s">
        <v>17</v>
      </c>
      <c r="E2103" s="274">
        <v>233.48</v>
      </c>
    </row>
    <row r="2104" spans="1:5">
      <c r="A2104" s="272" t="s">
        <v>22775</v>
      </c>
      <c r="B2104" s="538">
        <v>92101</v>
      </c>
      <c r="C2104" s="266" t="s">
        <v>8923</v>
      </c>
      <c r="D2104" s="273" t="s">
        <v>17</v>
      </c>
      <c r="E2104" s="274">
        <v>47.45</v>
      </c>
    </row>
    <row r="2105" spans="1:5">
      <c r="A2105" s="272" t="s">
        <v>22775</v>
      </c>
      <c r="B2105" s="538">
        <v>92103</v>
      </c>
      <c r="C2105" s="266" t="s">
        <v>8925</v>
      </c>
      <c r="D2105" s="273" t="s">
        <v>17</v>
      </c>
      <c r="E2105" s="274">
        <v>6</v>
      </c>
    </row>
    <row r="2106" spans="1:5">
      <c r="A2106" s="272" t="s">
        <v>22775</v>
      </c>
      <c r="B2106" s="538">
        <v>92102</v>
      </c>
      <c r="C2106" s="266" t="s">
        <v>8924</v>
      </c>
      <c r="D2106" s="273" t="s">
        <v>17</v>
      </c>
      <c r="E2106" s="274">
        <v>14.83</v>
      </c>
    </row>
    <row r="2107" spans="1:5">
      <c r="A2107" s="272" t="s">
        <v>22775</v>
      </c>
      <c r="B2107" s="538">
        <v>92104</v>
      </c>
      <c r="C2107" s="266" t="s">
        <v>8926</v>
      </c>
      <c r="D2107" s="273" t="s">
        <v>17</v>
      </c>
      <c r="E2107" s="274">
        <v>74.77</v>
      </c>
    </row>
    <row r="2108" spans="1:5">
      <c r="A2108" s="272" t="s">
        <v>22775</v>
      </c>
      <c r="B2108" s="538">
        <v>91396</v>
      </c>
      <c r="C2108" s="266" t="s">
        <v>8896</v>
      </c>
      <c r="D2108" s="273" t="s">
        <v>17</v>
      </c>
      <c r="E2108" s="274">
        <v>30.62</v>
      </c>
    </row>
    <row r="2109" spans="1:5">
      <c r="A2109" s="272" t="s">
        <v>22775</v>
      </c>
      <c r="B2109" s="538">
        <v>91398</v>
      </c>
      <c r="C2109" s="266" t="s">
        <v>8898</v>
      </c>
      <c r="D2109" s="273" t="s">
        <v>17</v>
      </c>
      <c r="E2109" s="274">
        <v>4.7699999999999996</v>
      </c>
    </row>
    <row r="2110" spans="1:5">
      <c r="A2110" s="272" t="s">
        <v>22775</v>
      </c>
      <c r="B2110" s="538">
        <v>91397</v>
      </c>
      <c r="C2110" s="266" t="s">
        <v>8897</v>
      </c>
      <c r="D2110" s="273" t="s">
        <v>17</v>
      </c>
      <c r="E2110" s="274">
        <v>11.83</v>
      </c>
    </row>
    <row r="2111" spans="1:5">
      <c r="A2111" s="272" t="s">
        <v>22775</v>
      </c>
      <c r="B2111" s="538">
        <v>5763</v>
      </c>
      <c r="C2111" s="266" t="s">
        <v>8603</v>
      </c>
      <c r="D2111" s="273" t="s">
        <v>17</v>
      </c>
      <c r="E2111" s="274">
        <v>54.26</v>
      </c>
    </row>
    <row r="2112" spans="1:5">
      <c r="A2112" s="272" t="s">
        <v>22775</v>
      </c>
      <c r="B2112" s="538">
        <v>53831</v>
      </c>
      <c r="C2112" s="266" t="s">
        <v>8645</v>
      </c>
      <c r="D2112" s="273" t="s">
        <v>17</v>
      </c>
      <c r="E2112" s="274">
        <v>233.48</v>
      </c>
    </row>
    <row r="2113" spans="1:5">
      <c r="A2113" s="272" t="s">
        <v>22775</v>
      </c>
      <c r="B2113" s="538">
        <v>106222</v>
      </c>
      <c r="C2113" s="266" t="s">
        <v>31431</v>
      </c>
      <c r="D2113" s="273" t="s">
        <v>17</v>
      </c>
      <c r="E2113" s="274">
        <v>30.48</v>
      </c>
    </row>
    <row r="2114" spans="1:5">
      <c r="A2114" s="272" t="s">
        <v>22775</v>
      </c>
      <c r="B2114" s="538">
        <v>106225</v>
      </c>
      <c r="C2114" s="266" t="s">
        <v>31432</v>
      </c>
      <c r="D2114" s="273" t="s">
        <v>17</v>
      </c>
      <c r="E2114" s="274">
        <v>4.6900000000000004</v>
      </c>
    </row>
    <row r="2115" spans="1:5">
      <c r="A2115" s="272" t="s">
        <v>22775</v>
      </c>
      <c r="B2115" s="538">
        <v>106223</v>
      </c>
      <c r="C2115" s="266" t="s">
        <v>31433</v>
      </c>
      <c r="D2115" s="273" t="s">
        <v>17</v>
      </c>
      <c r="E2115" s="274">
        <v>11.59</v>
      </c>
    </row>
    <row r="2116" spans="1:5">
      <c r="A2116" s="272" t="s">
        <v>22775</v>
      </c>
      <c r="B2116" s="538">
        <v>106224</v>
      </c>
      <c r="C2116" s="266" t="s">
        <v>31434</v>
      </c>
      <c r="D2116" s="273" t="s">
        <v>17</v>
      </c>
      <c r="E2116" s="274">
        <v>53.25</v>
      </c>
    </row>
    <row r="2117" spans="1:5">
      <c r="A2117" s="272" t="s">
        <v>22775</v>
      </c>
      <c r="B2117" s="538">
        <v>106226</v>
      </c>
      <c r="C2117" s="266" t="s">
        <v>31435</v>
      </c>
      <c r="D2117" s="273" t="s">
        <v>17</v>
      </c>
      <c r="E2117" s="274">
        <v>191.51</v>
      </c>
    </row>
    <row r="2118" spans="1:5">
      <c r="A2118" s="272" t="s">
        <v>22775</v>
      </c>
      <c r="B2118" s="538">
        <v>91359</v>
      </c>
      <c r="C2118" s="266" t="s">
        <v>8879</v>
      </c>
      <c r="D2118" s="273" t="s">
        <v>17</v>
      </c>
      <c r="E2118" s="274">
        <v>22.08</v>
      </c>
    </row>
    <row r="2119" spans="1:5">
      <c r="A2119" s="272" t="s">
        <v>22775</v>
      </c>
      <c r="B2119" s="538">
        <v>91361</v>
      </c>
      <c r="C2119" s="266" t="s">
        <v>8881</v>
      </c>
      <c r="D2119" s="273" t="s">
        <v>17</v>
      </c>
      <c r="E2119" s="274">
        <v>3.41</v>
      </c>
    </row>
    <row r="2120" spans="1:5">
      <c r="A2120" s="272" t="s">
        <v>22775</v>
      </c>
      <c r="B2120" s="538">
        <v>91360</v>
      </c>
      <c r="C2120" s="266" t="s">
        <v>8880</v>
      </c>
      <c r="D2120" s="273" t="s">
        <v>17</v>
      </c>
      <c r="E2120" s="274">
        <v>8.44</v>
      </c>
    </row>
    <row r="2121" spans="1:5">
      <c r="A2121" s="272" t="s">
        <v>22775</v>
      </c>
      <c r="B2121" s="538">
        <v>53882</v>
      </c>
      <c r="C2121" s="266" t="s">
        <v>8654</v>
      </c>
      <c r="D2121" s="273" t="s">
        <v>17</v>
      </c>
      <c r="E2121" s="274">
        <v>38.770000000000003</v>
      </c>
    </row>
    <row r="2122" spans="1:5">
      <c r="A2122" s="272" t="s">
        <v>22775</v>
      </c>
      <c r="B2122" s="538">
        <v>5747</v>
      </c>
      <c r="C2122" s="266" t="s">
        <v>8600</v>
      </c>
      <c r="D2122" s="273" t="s">
        <v>17</v>
      </c>
      <c r="E2122" s="274">
        <v>191.88</v>
      </c>
    </row>
    <row r="2123" spans="1:5">
      <c r="A2123" s="272" t="s">
        <v>22775</v>
      </c>
      <c r="B2123" s="538">
        <v>104699</v>
      </c>
      <c r="C2123" s="266" t="s">
        <v>22786</v>
      </c>
      <c r="D2123" s="273" t="s">
        <v>17</v>
      </c>
      <c r="E2123" s="274">
        <v>0</v>
      </c>
    </row>
    <row r="2124" spans="1:5">
      <c r="A2124" s="272" t="s">
        <v>22775</v>
      </c>
      <c r="B2124" s="538">
        <v>104702</v>
      </c>
      <c r="C2124" s="266" t="s">
        <v>22787</v>
      </c>
      <c r="D2124" s="273" t="s">
        <v>17</v>
      </c>
      <c r="E2124" s="274">
        <v>0</v>
      </c>
    </row>
    <row r="2125" spans="1:5">
      <c r="A2125" s="272" t="s">
        <v>22775</v>
      </c>
      <c r="B2125" s="538">
        <v>104700</v>
      </c>
      <c r="C2125" s="266" t="s">
        <v>22788</v>
      </c>
      <c r="D2125" s="273" t="s">
        <v>17</v>
      </c>
      <c r="E2125" s="274">
        <v>0</v>
      </c>
    </row>
    <row r="2126" spans="1:5">
      <c r="A2126" s="272" t="s">
        <v>22775</v>
      </c>
      <c r="B2126" s="538">
        <v>104701</v>
      </c>
      <c r="C2126" s="266" t="s">
        <v>22789</v>
      </c>
      <c r="D2126" s="273" t="s">
        <v>17</v>
      </c>
      <c r="E2126" s="274">
        <v>0</v>
      </c>
    </row>
    <row r="2127" spans="1:5">
      <c r="A2127" s="272" t="s">
        <v>22775</v>
      </c>
      <c r="B2127" s="538">
        <v>104703</v>
      </c>
      <c r="C2127" s="266" t="s">
        <v>9136</v>
      </c>
      <c r="D2127" s="273" t="s">
        <v>17</v>
      </c>
      <c r="E2127" s="274">
        <v>112.23</v>
      </c>
    </row>
    <row r="2128" spans="1:5">
      <c r="A2128" s="272" t="s">
        <v>22775</v>
      </c>
      <c r="B2128" s="538">
        <v>91390</v>
      </c>
      <c r="C2128" s="266" t="s">
        <v>8893</v>
      </c>
      <c r="D2128" s="273" t="s">
        <v>17</v>
      </c>
      <c r="E2128" s="274">
        <v>20.13</v>
      </c>
    </row>
    <row r="2129" spans="1:5">
      <c r="A2129" s="272" t="s">
        <v>22775</v>
      </c>
      <c r="B2129" s="538">
        <v>91392</v>
      </c>
      <c r="C2129" s="266" t="s">
        <v>8895</v>
      </c>
      <c r="D2129" s="273" t="s">
        <v>17</v>
      </c>
      <c r="E2129" s="274">
        <v>3.24</v>
      </c>
    </row>
    <row r="2130" spans="1:5">
      <c r="A2130" s="272" t="s">
        <v>22775</v>
      </c>
      <c r="B2130" s="538">
        <v>91391</v>
      </c>
      <c r="C2130" s="266" t="s">
        <v>8894</v>
      </c>
      <c r="D2130" s="273" t="s">
        <v>17</v>
      </c>
      <c r="E2130" s="274">
        <v>8.02</v>
      </c>
    </row>
    <row r="2131" spans="1:5">
      <c r="A2131" s="272" t="s">
        <v>22775</v>
      </c>
      <c r="B2131" s="538">
        <v>73335</v>
      </c>
      <c r="C2131" s="266" t="s">
        <v>8662</v>
      </c>
      <c r="D2131" s="273" t="s">
        <v>17</v>
      </c>
      <c r="E2131" s="274">
        <v>36.71</v>
      </c>
    </row>
    <row r="2132" spans="1:5">
      <c r="A2132" s="272" t="s">
        <v>22775</v>
      </c>
      <c r="B2132" s="538">
        <v>73340</v>
      </c>
      <c r="C2132" s="266" t="s">
        <v>8663</v>
      </c>
      <c r="D2132" s="273" t="s">
        <v>17</v>
      </c>
      <c r="E2132" s="274">
        <v>187.81</v>
      </c>
    </row>
    <row r="2133" spans="1:5">
      <c r="A2133" s="272" t="s">
        <v>22775</v>
      </c>
      <c r="B2133" s="538">
        <v>89264</v>
      </c>
      <c r="C2133" s="266" t="s">
        <v>8768</v>
      </c>
      <c r="D2133" s="273" t="s">
        <v>17</v>
      </c>
      <c r="E2133" s="274">
        <v>22.06</v>
      </c>
    </row>
    <row r="2134" spans="1:5">
      <c r="A2134" s="272" t="s">
        <v>22775</v>
      </c>
      <c r="B2134" s="538">
        <v>89266</v>
      </c>
      <c r="C2134" s="266" t="s">
        <v>8770</v>
      </c>
      <c r="D2134" s="273" t="s">
        <v>17</v>
      </c>
      <c r="E2134" s="274">
        <v>3.55</v>
      </c>
    </row>
    <row r="2135" spans="1:5">
      <c r="A2135" s="272" t="s">
        <v>22775</v>
      </c>
      <c r="B2135" s="538">
        <v>89265</v>
      </c>
      <c r="C2135" s="266" t="s">
        <v>8769</v>
      </c>
      <c r="D2135" s="273" t="s">
        <v>17</v>
      </c>
      <c r="E2135" s="274">
        <v>8.8000000000000007</v>
      </c>
    </row>
    <row r="2136" spans="1:5">
      <c r="A2136" s="272" t="s">
        <v>22775</v>
      </c>
      <c r="B2136" s="538">
        <v>5705</v>
      </c>
      <c r="C2136" s="266" t="s">
        <v>8583</v>
      </c>
      <c r="D2136" s="273" t="s">
        <v>17</v>
      </c>
      <c r="E2136" s="274">
        <v>40.25</v>
      </c>
    </row>
    <row r="2137" spans="1:5">
      <c r="A2137" s="272" t="s">
        <v>22775</v>
      </c>
      <c r="B2137" s="538">
        <v>53797</v>
      </c>
      <c r="C2137" s="266" t="s">
        <v>8636</v>
      </c>
      <c r="D2137" s="273" t="s">
        <v>17</v>
      </c>
      <c r="E2137" s="274">
        <v>141.35</v>
      </c>
    </row>
    <row r="2138" spans="1:5">
      <c r="A2138" s="272" t="s">
        <v>22775</v>
      </c>
      <c r="B2138" s="538">
        <v>106327</v>
      </c>
      <c r="C2138" s="266" t="s">
        <v>31436</v>
      </c>
      <c r="D2138" s="273" t="s">
        <v>17</v>
      </c>
      <c r="E2138" s="274">
        <v>0</v>
      </c>
    </row>
    <row r="2139" spans="1:5">
      <c r="A2139" s="272" t="s">
        <v>22775</v>
      </c>
      <c r="B2139" s="538">
        <v>106330</v>
      </c>
      <c r="C2139" s="266" t="s">
        <v>31437</v>
      </c>
      <c r="D2139" s="273" t="s">
        <v>17</v>
      </c>
      <c r="E2139" s="274">
        <v>0</v>
      </c>
    </row>
    <row r="2140" spans="1:5">
      <c r="A2140" s="272" t="s">
        <v>22775</v>
      </c>
      <c r="B2140" s="538">
        <v>106328</v>
      </c>
      <c r="C2140" s="266" t="s">
        <v>31438</v>
      </c>
      <c r="D2140" s="273" t="s">
        <v>17</v>
      </c>
      <c r="E2140" s="274">
        <v>0</v>
      </c>
    </row>
    <row r="2141" spans="1:5">
      <c r="A2141" s="272" t="s">
        <v>22775</v>
      </c>
      <c r="B2141" s="538">
        <v>106329</v>
      </c>
      <c r="C2141" s="266" t="s">
        <v>31439</v>
      </c>
      <c r="D2141" s="273" t="s">
        <v>17</v>
      </c>
      <c r="E2141" s="274">
        <v>0</v>
      </c>
    </row>
    <row r="2142" spans="1:5">
      <c r="A2142" s="272" t="s">
        <v>22775</v>
      </c>
      <c r="B2142" s="538">
        <v>106331</v>
      </c>
      <c r="C2142" s="266" t="s">
        <v>31440</v>
      </c>
      <c r="D2142" s="273" t="s">
        <v>17</v>
      </c>
      <c r="E2142" s="274">
        <v>120.73</v>
      </c>
    </row>
    <row r="2143" spans="1:5">
      <c r="A2143" s="272" t="s">
        <v>22775</v>
      </c>
      <c r="B2143" s="538">
        <v>106227</v>
      </c>
      <c r="C2143" s="266" t="s">
        <v>31441</v>
      </c>
      <c r="D2143" s="273" t="s">
        <v>17</v>
      </c>
      <c r="E2143" s="274">
        <v>31.66</v>
      </c>
    </row>
    <row r="2144" spans="1:5">
      <c r="A2144" s="272" t="s">
        <v>22775</v>
      </c>
      <c r="B2144" s="538">
        <v>106230</v>
      </c>
      <c r="C2144" s="266" t="s">
        <v>31442</v>
      </c>
      <c r="D2144" s="273" t="s">
        <v>17</v>
      </c>
      <c r="E2144" s="274">
        <v>5.26</v>
      </c>
    </row>
    <row r="2145" spans="1:5">
      <c r="A2145" s="272" t="s">
        <v>22775</v>
      </c>
      <c r="B2145" s="538">
        <v>106228</v>
      </c>
      <c r="C2145" s="266" t="s">
        <v>31443</v>
      </c>
      <c r="D2145" s="273" t="s">
        <v>17</v>
      </c>
      <c r="E2145" s="274">
        <v>13</v>
      </c>
    </row>
    <row r="2146" spans="1:5">
      <c r="A2146" s="272" t="s">
        <v>22775</v>
      </c>
      <c r="B2146" s="538">
        <v>106229</v>
      </c>
      <c r="C2146" s="266" t="s">
        <v>31444</v>
      </c>
      <c r="D2146" s="273" t="s">
        <v>17</v>
      </c>
      <c r="E2146" s="274">
        <v>59.36</v>
      </c>
    </row>
    <row r="2147" spans="1:5">
      <c r="A2147" s="272" t="s">
        <v>22775</v>
      </c>
      <c r="B2147" s="538">
        <v>106231</v>
      </c>
      <c r="C2147" s="266" t="s">
        <v>31445</v>
      </c>
      <c r="D2147" s="273" t="s">
        <v>17</v>
      </c>
      <c r="E2147" s="274">
        <v>191.51</v>
      </c>
    </row>
    <row r="2148" spans="1:5">
      <c r="A2148" s="272" t="s">
        <v>22775</v>
      </c>
      <c r="B2148" s="538">
        <v>106342</v>
      </c>
      <c r="C2148" s="266" t="s">
        <v>31446</v>
      </c>
      <c r="D2148" s="273" t="s">
        <v>17</v>
      </c>
      <c r="E2148" s="274">
        <v>0</v>
      </c>
    </row>
    <row r="2149" spans="1:5">
      <c r="A2149" s="272" t="s">
        <v>22775</v>
      </c>
      <c r="B2149" s="538">
        <v>106345</v>
      </c>
      <c r="C2149" s="266" t="s">
        <v>31447</v>
      </c>
      <c r="D2149" s="273" t="s">
        <v>17</v>
      </c>
      <c r="E2149" s="274">
        <v>0</v>
      </c>
    </row>
    <row r="2150" spans="1:5">
      <c r="A2150" s="272" t="s">
        <v>22775</v>
      </c>
      <c r="B2150" s="538">
        <v>106343</v>
      </c>
      <c r="C2150" s="266" t="s">
        <v>31448</v>
      </c>
      <c r="D2150" s="273" t="s">
        <v>17</v>
      </c>
      <c r="E2150" s="274">
        <v>0</v>
      </c>
    </row>
    <row r="2151" spans="1:5">
      <c r="A2151" s="272" t="s">
        <v>22775</v>
      </c>
      <c r="B2151" s="538">
        <v>106344</v>
      </c>
      <c r="C2151" s="266" t="s">
        <v>31449</v>
      </c>
      <c r="D2151" s="273" t="s">
        <v>17</v>
      </c>
      <c r="E2151" s="274">
        <v>0</v>
      </c>
    </row>
    <row r="2152" spans="1:5">
      <c r="A2152" s="272" t="s">
        <v>22775</v>
      </c>
      <c r="B2152" s="538">
        <v>106346</v>
      </c>
      <c r="C2152" s="266" t="s">
        <v>31450</v>
      </c>
      <c r="D2152" s="273" t="s">
        <v>17</v>
      </c>
      <c r="E2152" s="274">
        <v>191.51</v>
      </c>
    </row>
    <row r="2153" spans="1:5">
      <c r="A2153" s="272" t="s">
        <v>22775</v>
      </c>
      <c r="B2153" s="538">
        <v>106332</v>
      </c>
      <c r="C2153" s="266" t="s">
        <v>31451</v>
      </c>
      <c r="D2153" s="273" t="s">
        <v>17</v>
      </c>
      <c r="E2153" s="274">
        <v>0</v>
      </c>
    </row>
    <row r="2154" spans="1:5">
      <c r="A2154" s="272" t="s">
        <v>22775</v>
      </c>
      <c r="B2154" s="538">
        <v>106335</v>
      </c>
      <c r="C2154" s="266" t="s">
        <v>31452</v>
      </c>
      <c r="D2154" s="273" t="s">
        <v>17</v>
      </c>
      <c r="E2154" s="274">
        <v>0</v>
      </c>
    </row>
    <row r="2155" spans="1:5">
      <c r="A2155" s="272" t="s">
        <v>22775</v>
      </c>
      <c r="B2155" s="538">
        <v>106333</v>
      </c>
      <c r="C2155" s="266" t="s">
        <v>31453</v>
      </c>
      <c r="D2155" s="273" t="s">
        <v>17</v>
      </c>
      <c r="E2155" s="274">
        <v>0</v>
      </c>
    </row>
    <row r="2156" spans="1:5">
      <c r="A2156" s="272" t="s">
        <v>22775</v>
      </c>
      <c r="B2156" s="538">
        <v>106334</v>
      </c>
      <c r="C2156" s="266" t="s">
        <v>31454</v>
      </c>
      <c r="D2156" s="273" t="s">
        <v>17</v>
      </c>
      <c r="E2156" s="274">
        <v>0</v>
      </c>
    </row>
    <row r="2157" spans="1:5">
      <c r="A2157" s="272" t="s">
        <v>22775</v>
      </c>
      <c r="B2157" s="538">
        <v>106336</v>
      </c>
      <c r="C2157" s="266" t="s">
        <v>31455</v>
      </c>
      <c r="D2157" s="273" t="s">
        <v>17</v>
      </c>
      <c r="E2157" s="274">
        <v>191.51</v>
      </c>
    </row>
    <row r="2158" spans="1:5">
      <c r="A2158" s="272" t="s">
        <v>22775</v>
      </c>
      <c r="B2158" s="538">
        <v>91354</v>
      </c>
      <c r="C2158" s="266" t="s">
        <v>8876</v>
      </c>
      <c r="D2158" s="273" t="s">
        <v>17</v>
      </c>
      <c r="E2158" s="274">
        <v>18.48</v>
      </c>
    </row>
    <row r="2159" spans="1:5">
      <c r="A2159" s="272" t="s">
        <v>22775</v>
      </c>
      <c r="B2159" s="538">
        <v>91356</v>
      </c>
      <c r="C2159" s="266" t="s">
        <v>8878</v>
      </c>
      <c r="D2159" s="273" t="s">
        <v>17</v>
      </c>
      <c r="E2159" s="274">
        <v>3.07</v>
      </c>
    </row>
    <row r="2160" spans="1:5">
      <c r="A2160" s="272" t="s">
        <v>22775</v>
      </c>
      <c r="B2160" s="538">
        <v>91355</v>
      </c>
      <c r="C2160" s="266" t="s">
        <v>8877</v>
      </c>
      <c r="D2160" s="273" t="s">
        <v>17</v>
      </c>
      <c r="E2160" s="274">
        <v>7.59</v>
      </c>
    </row>
    <row r="2161" spans="1:5">
      <c r="A2161" s="272" t="s">
        <v>22775</v>
      </c>
      <c r="B2161" s="538">
        <v>5751</v>
      </c>
      <c r="C2161" s="266" t="s">
        <v>8601</v>
      </c>
      <c r="D2161" s="273" t="s">
        <v>17</v>
      </c>
      <c r="E2161" s="274">
        <v>34.64</v>
      </c>
    </row>
    <row r="2162" spans="1:5">
      <c r="A2162" s="272" t="s">
        <v>22775</v>
      </c>
      <c r="B2162" s="538">
        <v>53827</v>
      </c>
      <c r="C2162" s="266" t="s">
        <v>8643</v>
      </c>
      <c r="D2162" s="273" t="s">
        <v>17</v>
      </c>
      <c r="E2162" s="274">
        <v>138.37</v>
      </c>
    </row>
    <row r="2163" spans="1:5">
      <c r="A2163" s="272" t="s">
        <v>22775</v>
      </c>
      <c r="B2163" s="538">
        <v>91375</v>
      </c>
      <c r="C2163" s="266" t="s">
        <v>8885</v>
      </c>
      <c r="D2163" s="273" t="s">
        <v>17</v>
      </c>
      <c r="E2163" s="274">
        <v>20.29</v>
      </c>
    </row>
    <row r="2164" spans="1:5">
      <c r="A2164" s="272" t="s">
        <v>22775</v>
      </c>
      <c r="B2164" s="538">
        <v>91377</v>
      </c>
      <c r="C2164" s="266" t="s">
        <v>8887</v>
      </c>
      <c r="D2164" s="273" t="s">
        <v>17</v>
      </c>
      <c r="E2164" s="274">
        <v>3.37</v>
      </c>
    </row>
    <row r="2165" spans="1:5">
      <c r="A2165" s="272" t="s">
        <v>22775</v>
      </c>
      <c r="B2165" s="538">
        <v>91376</v>
      </c>
      <c r="C2165" s="266" t="s">
        <v>8886</v>
      </c>
      <c r="D2165" s="273" t="s">
        <v>17</v>
      </c>
      <c r="E2165" s="274">
        <v>8.34</v>
      </c>
    </row>
    <row r="2166" spans="1:5">
      <c r="A2166" s="272" t="s">
        <v>22775</v>
      </c>
      <c r="B2166" s="538">
        <v>5754</v>
      </c>
      <c r="C2166" s="266" t="s">
        <v>8602</v>
      </c>
      <c r="D2166" s="273" t="s">
        <v>17</v>
      </c>
      <c r="E2166" s="274">
        <v>38.03</v>
      </c>
    </row>
    <row r="2167" spans="1:5">
      <c r="A2167" s="272" t="s">
        <v>22775</v>
      </c>
      <c r="B2167" s="538">
        <v>53829</v>
      </c>
      <c r="C2167" s="266" t="s">
        <v>8644</v>
      </c>
      <c r="D2167" s="273" t="s">
        <v>17</v>
      </c>
      <c r="E2167" s="274">
        <v>141.35</v>
      </c>
    </row>
    <row r="2168" spans="1:5">
      <c r="A2168" s="272" t="s">
        <v>22775</v>
      </c>
      <c r="B2168" s="538">
        <v>91026</v>
      </c>
      <c r="C2168" s="266" t="s">
        <v>8863</v>
      </c>
      <c r="D2168" s="273" t="s">
        <v>17</v>
      </c>
      <c r="E2168" s="274">
        <v>25.9</v>
      </c>
    </row>
    <row r="2169" spans="1:5">
      <c r="A2169" s="272" t="s">
        <v>22775</v>
      </c>
      <c r="B2169" s="538">
        <v>91028</v>
      </c>
      <c r="C2169" s="266" t="s">
        <v>8865</v>
      </c>
      <c r="D2169" s="273" t="s">
        <v>17</v>
      </c>
      <c r="E2169" s="274">
        <v>4.2</v>
      </c>
    </row>
    <row r="2170" spans="1:5">
      <c r="A2170" s="272" t="s">
        <v>22775</v>
      </c>
      <c r="B2170" s="538">
        <v>91027</v>
      </c>
      <c r="C2170" s="266" t="s">
        <v>8864</v>
      </c>
      <c r="D2170" s="273" t="s">
        <v>17</v>
      </c>
      <c r="E2170" s="274">
        <v>10.39</v>
      </c>
    </row>
    <row r="2171" spans="1:5">
      <c r="A2171" s="272" t="s">
        <v>22775</v>
      </c>
      <c r="B2171" s="538">
        <v>91029</v>
      </c>
      <c r="C2171" s="266" t="s">
        <v>8866</v>
      </c>
      <c r="D2171" s="273" t="s">
        <v>17</v>
      </c>
      <c r="E2171" s="274">
        <v>47.53</v>
      </c>
    </row>
    <row r="2172" spans="1:5">
      <c r="A2172" s="272" t="s">
        <v>22775</v>
      </c>
      <c r="B2172" s="538">
        <v>91030</v>
      </c>
      <c r="C2172" s="266" t="s">
        <v>8867</v>
      </c>
      <c r="D2172" s="273" t="s">
        <v>17</v>
      </c>
      <c r="E2172" s="274">
        <v>178.01</v>
      </c>
    </row>
    <row r="2173" spans="1:5">
      <c r="A2173" s="272" t="s">
        <v>22775</v>
      </c>
      <c r="B2173" s="538">
        <v>106237</v>
      </c>
      <c r="C2173" s="266" t="s">
        <v>31456</v>
      </c>
      <c r="D2173" s="273" t="s">
        <v>17</v>
      </c>
      <c r="E2173" s="274">
        <v>0</v>
      </c>
    </row>
    <row r="2174" spans="1:5">
      <c r="A2174" s="272" t="s">
        <v>22775</v>
      </c>
      <c r="B2174" s="538">
        <v>106240</v>
      </c>
      <c r="C2174" s="266" t="s">
        <v>31457</v>
      </c>
      <c r="D2174" s="273" t="s">
        <v>17</v>
      </c>
      <c r="E2174" s="274">
        <v>0</v>
      </c>
    </row>
    <row r="2175" spans="1:5">
      <c r="A2175" s="272" t="s">
        <v>22775</v>
      </c>
      <c r="B2175" s="538">
        <v>106238</v>
      </c>
      <c r="C2175" s="266" t="s">
        <v>31458</v>
      </c>
      <c r="D2175" s="273" t="s">
        <v>17</v>
      </c>
      <c r="E2175" s="274">
        <v>0</v>
      </c>
    </row>
    <row r="2176" spans="1:5">
      <c r="A2176" s="272" t="s">
        <v>22775</v>
      </c>
      <c r="B2176" s="538">
        <v>106239</v>
      </c>
      <c r="C2176" s="266" t="s">
        <v>31459</v>
      </c>
      <c r="D2176" s="273" t="s">
        <v>17</v>
      </c>
      <c r="E2176" s="274">
        <v>0</v>
      </c>
    </row>
    <row r="2177" spans="1:5">
      <c r="A2177" s="272" t="s">
        <v>22775</v>
      </c>
      <c r="B2177" s="538">
        <v>106241</v>
      </c>
      <c r="C2177" s="266" t="s">
        <v>31460</v>
      </c>
      <c r="D2177" s="273" t="s">
        <v>17</v>
      </c>
      <c r="E2177" s="274">
        <v>269.27</v>
      </c>
    </row>
    <row r="2178" spans="1:5">
      <c r="A2178" s="272" t="s">
        <v>22775</v>
      </c>
      <c r="B2178" s="538">
        <v>106352</v>
      </c>
      <c r="C2178" s="266" t="s">
        <v>31461</v>
      </c>
      <c r="D2178" s="273" t="s">
        <v>17</v>
      </c>
      <c r="E2178" s="274">
        <v>0</v>
      </c>
    </row>
    <row r="2179" spans="1:5">
      <c r="A2179" s="272" t="s">
        <v>22775</v>
      </c>
      <c r="B2179" s="538">
        <v>106355</v>
      </c>
      <c r="C2179" s="266" t="s">
        <v>31462</v>
      </c>
      <c r="D2179" s="273" t="s">
        <v>17</v>
      </c>
      <c r="E2179" s="274">
        <v>0</v>
      </c>
    </row>
    <row r="2180" spans="1:5">
      <c r="A2180" s="272" t="s">
        <v>22775</v>
      </c>
      <c r="B2180" s="538">
        <v>106353</v>
      </c>
      <c r="C2180" s="266" t="s">
        <v>31463</v>
      </c>
      <c r="D2180" s="273" t="s">
        <v>17</v>
      </c>
      <c r="E2180" s="274">
        <v>0</v>
      </c>
    </row>
    <row r="2181" spans="1:5">
      <c r="A2181" s="272" t="s">
        <v>22775</v>
      </c>
      <c r="B2181" s="538">
        <v>106354</v>
      </c>
      <c r="C2181" s="266" t="s">
        <v>31464</v>
      </c>
      <c r="D2181" s="273" t="s">
        <v>17</v>
      </c>
      <c r="E2181" s="274">
        <v>0</v>
      </c>
    </row>
    <row r="2182" spans="1:5">
      <c r="A2182" s="272" t="s">
        <v>22775</v>
      </c>
      <c r="B2182" s="538">
        <v>106356</v>
      </c>
      <c r="C2182" s="266" t="s">
        <v>31465</v>
      </c>
      <c r="D2182" s="273" t="s">
        <v>17</v>
      </c>
      <c r="E2182" s="274">
        <v>269.27</v>
      </c>
    </row>
    <row r="2183" spans="1:5">
      <c r="A2183" s="272" t="s">
        <v>22775</v>
      </c>
      <c r="B2183" s="538">
        <v>106357</v>
      </c>
      <c r="C2183" s="266" t="s">
        <v>31466</v>
      </c>
      <c r="D2183" s="273" t="s">
        <v>17</v>
      </c>
      <c r="E2183" s="274">
        <v>0</v>
      </c>
    </row>
    <row r="2184" spans="1:5">
      <c r="A2184" s="272" t="s">
        <v>22775</v>
      </c>
      <c r="B2184" s="538">
        <v>106360</v>
      </c>
      <c r="C2184" s="266" t="s">
        <v>31467</v>
      </c>
      <c r="D2184" s="273" t="s">
        <v>17</v>
      </c>
      <c r="E2184" s="274">
        <v>0</v>
      </c>
    </row>
    <row r="2185" spans="1:5">
      <c r="A2185" s="272" t="s">
        <v>22775</v>
      </c>
      <c r="B2185" s="538">
        <v>106358</v>
      </c>
      <c r="C2185" s="266" t="s">
        <v>31468</v>
      </c>
      <c r="D2185" s="273" t="s">
        <v>17</v>
      </c>
      <c r="E2185" s="274">
        <v>0</v>
      </c>
    </row>
    <row r="2186" spans="1:5">
      <c r="A2186" s="272" t="s">
        <v>22775</v>
      </c>
      <c r="B2186" s="538">
        <v>106359</v>
      </c>
      <c r="C2186" s="266" t="s">
        <v>31469</v>
      </c>
      <c r="D2186" s="273" t="s">
        <v>17</v>
      </c>
      <c r="E2186" s="274">
        <v>0</v>
      </c>
    </row>
    <row r="2187" spans="1:5">
      <c r="A2187" s="272" t="s">
        <v>22775</v>
      </c>
      <c r="B2187" s="538">
        <v>106361</v>
      </c>
      <c r="C2187" s="266" t="s">
        <v>31470</v>
      </c>
      <c r="D2187" s="273" t="s">
        <v>17</v>
      </c>
      <c r="E2187" s="274">
        <v>365.46</v>
      </c>
    </row>
    <row r="2188" spans="1:5">
      <c r="A2188" s="272" t="s">
        <v>22775</v>
      </c>
      <c r="B2188" s="538">
        <v>102812</v>
      </c>
      <c r="C2188" s="266" t="s">
        <v>22790</v>
      </c>
      <c r="D2188" s="273" t="s">
        <v>17</v>
      </c>
      <c r="E2188" s="274">
        <v>0</v>
      </c>
    </row>
    <row r="2189" spans="1:5">
      <c r="A2189" s="272" t="s">
        <v>22775</v>
      </c>
      <c r="B2189" s="538">
        <v>102813</v>
      </c>
      <c r="C2189" s="266" t="s">
        <v>22791</v>
      </c>
      <c r="D2189" s="273" t="s">
        <v>17</v>
      </c>
      <c r="E2189" s="274">
        <v>0</v>
      </c>
    </row>
    <row r="2190" spans="1:5">
      <c r="A2190" s="272" t="s">
        <v>22775</v>
      </c>
      <c r="B2190" s="538">
        <v>102814</v>
      </c>
      <c r="C2190" s="266" t="s">
        <v>22792</v>
      </c>
      <c r="D2190" s="273" t="s">
        <v>17</v>
      </c>
      <c r="E2190" s="274">
        <v>0</v>
      </c>
    </row>
    <row r="2191" spans="1:5">
      <c r="A2191" s="272" t="s">
        <v>22775</v>
      </c>
      <c r="B2191" s="538">
        <v>102815</v>
      </c>
      <c r="C2191" s="266" t="s">
        <v>9092</v>
      </c>
      <c r="D2191" s="273" t="s">
        <v>17</v>
      </c>
      <c r="E2191" s="274">
        <v>2.92</v>
      </c>
    </row>
    <row r="2192" spans="1:5">
      <c r="A2192" s="272" t="s">
        <v>22775</v>
      </c>
      <c r="B2192" s="538">
        <v>91529</v>
      </c>
      <c r="C2192" s="266" t="s">
        <v>8902</v>
      </c>
      <c r="D2192" s="273" t="s">
        <v>17</v>
      </c>
      <c r="E2192" s="274">
        <v>0.83</v>
      </c>
    </row>
    <row r="2193" spans="1:5">
      <c r="A2193" s="272" t="s">
        <v>22775</v>
      </c>
      <c r="B2193" s="538">
        <v>91530</v>
      </c>
      <c r="C2193" s="266" t="s">
        <v>8903</v>
      </c>
      <c r="D2193" s="273" t="s">
        <v>17</v>
      </c>
      <c r="E2193" s="274">
        <v>0.22</v>
      </c>
    </row>
    <row r="2194" spans="1:5">
      <c r="A2194" s="272" t="s">
        <v>22775</v>
      </c>
      <c r="B2194" s="538">
        <v>91531</v>
      </c>
      <c r="C2194" s="266" t="s">
        <v>8904</v>
      </c>
      <c r="D2194" s="273" t="s">
        <v>17</v>
      </c>
      <c r="E2194" s="274">
        <v>1.04</v>
      </c>
    </row>
    <row r="2195" spans="1:5">
      <c r="A2195" s="272" t="s">
        <v>22775</v>
      </c>
      <c r="B2195" s="538">
        <v>91532</v>
      </c>
      <c r="C2195" s="266" t="s">
        <v>8905</v>
      </c>
      <c r="D2195" s="273" t="s">
        <v>17</v>
      </c>
      <c r="E2195" s="274">
        <v>6.83</v>
      </c>
    </row>
    <row r="2196" spans="1:5">
      <c r="A2196" s="272" t="s">
        <v>22775</v>
      </c>
      <c r="B2196" s="538">
        <v>95260</v>
      </c>
      <c r="C2196" s="266" t="s">
        <v>9023</v>
      </c>
      <c r="D2196" s="273" t="s">
        <v>17</v>
      </c>
      <c r="E2196" s="274">
        <v>0.67</v>
      </c>
    </row>
    <row r="2197" spans="1:5">
      <c r="A2197" s="272" t="s">
        <v>22775</v>
      </c>
      <c r="B2197" s="538">
        <v>95261</v>
      </c>
      <c r="C2197" s="266" t="s">
        <v>9024</v>
      </c>
      <c r="D2197" s="273" t="s">
        <v>17</v>
      </c>
      <c r="E2197" s="274">
        <v>0.18</v>
      </c>
    </row>
    <row r="2198" spans="1:5">
      <c r="A2198" s="272" t="s">
        <v>22775</v>
      </c>
      <c r="B2198" s="538">
        <v>95262</v>
      </c>
      <c r="C2198" s="266" t="s">
        <v>9025</v>
      </c>
      <c r="D2198" s="273" t="s">
        <v>17</v>
      </c>
      <c r="E2198" s="274">
        <v>0.84</v>
      </c>
    </row>
    <row r="2199" spans="1:5">
      <c r="A2199" s="272" t="s">
        <v>22775</v>
      </c>
      <c r="B2199" s="538">
        <v>95263</v>
      </c>
      <c r="C2199" s="266" t="s">
        <v>9026</v>
      </c>
      <c r="D2199" s="273" t="s">
        <v>17</v>
      </c>
      <c r="E2199" s="274">
        <v>5.17</v>
      </c>
    </row>
    <row r="2200" spans="1:5">
      <c r="A2200" s="272" t="s">
        <v>22775</v>
      </c>
      <c r="B2200" s="538">
        <v>90968</v>
      </c>
      <c r="C2200" s="266" t="s">
        <v>8850</v>
      </c>
      <c r="D2200" s="273" t="s">
        <v>17</v>
      </c>
      <c r="E2200" s="274">
        <v>7.04</v>
      </c>
    </row>
    <row r="2201" spans="1:5">
      <c r="A2201" s="272" t="s">
        <v>22775</v>
      </c>
      <c r="B2201" s="538">
        <v>90969</v>
      </c>
      <c r="C2201" s="266" t="s">
        <v>8851</v>
      </c>
      <c r="D2201" s="273" t="s">
        <v>17</v>
      </c>
      <c r="E2201" s="274">
        <v>1.89</v>
      </c>
    </row>
    <row r="2202" spans="1:5">
      <c r="A2202" s="272" t="s">
        <v>22775</v>
      </c>
      <c r="B2202" s="538">
        <v>90970</v>
      </c>
      <c r="C2202" s="266" t="s">
        <v>8852</v>
      </c>
      <c r="D2202" s="273" t="s">
        <v>17</v>
      </c>
      <c r="E2202" s="274">
        <v>8.81</v>
      </c>
    </row>
    <row r="2203" spans="1:5">
      <c r="A2203" s="272" t="s">
        <v>22775</v>
      </c>
      <c r="B2203" s="538">
        <v>90971</v>
      </c>
      <c r="C2203" s="266" t="s">
        <v>8853</v>
      </c>
      <c r="D2203" s="273" t="s">
        <v>17</v>
      </c>
      <c r="E2203" s="274">
        <v>73.540000000000006</v>
      </c>
    </row>
    <row r="2204" spans="1:5">
      <c r="A2204" s="272" t="s">
        <v>22775</v>
      </c>
      <c r="B2204" s="538">
        <v>90992</v>
      </c>
      <c r="C2204" s="266" t="s">
        <v>8858</v>
      </c>
      <c r="D2204" s="273" t="s">
        <v>17</v>
      </c>
      <c r="E2204" s="274">
        <v>8.35</v>
      </c>
    </row>
    <row r="2205" spans="1:5">
      <c r="A2205" s="272" t="s">
        <v>22775</v>
      </c>
      <c r="B2205" s="538">
        <v>90993</v>
      </c>
      <c r="C2205" s="266" t="s">
        <v>8859</v>
      </c>
      <c r="D2205" s="273" t="s">
        <v>17</v>
      </c>
      <c r="E2205" s="274">
        <v>2.2400000000000002</v>
      </c>
    </row>
    <row r="2206" spans="1:5">
      <c r="A2206" s="272" t="s">
        <v>22775</v>
      </c>
      <c r="B2206" s="538">
        <v>90994</v>
      </c>
      <c r="C2206" s="266" t="s">
        <v>8860</v>
      </c>
      <c r="D2206" s="273" t="s">
        <v>17</v>
      </c>
      <c r="E2206" s="274">
        <v>10.45</v>
      </c>
    </row>
    <row r="2207" spans="1:5">
      <c r="A2207" s="272" t="s">
        <v>22775</v>
      </c>
      <c r="B2207" s="538">
        <v>90995</v>
      </c>
      <c r="C2207" s="266" t="s">
        <v>8861</v>
      </c>
      <c r="D2207" s="273" t="s">
        <v>17</v>
      </c>
      <c r="E2207" s="274">
        <v>99.89</v>
      </c>
    </row>
    <row r="2208" spans="1:5">
      <c r="A2208" s="272" t="s">
        <v>22775</v>
      </c>
      <c r="B2208" s="538">
        <v>90957</v>
      </c>
      <c r="C2208" s="266" t="s">
        <v>8844</v>
      </c>
      <c r="D2208" s="273" t="s">
        <v>17</v>
      </c>
      <c r="E2208" s="274">
        <v>5.26</v>
      </c>
    </row>
    <row r="2209" spans="1:5">
      <c r="A2209" s="272" t="s">
        <v>22775</v>
      </c>
      <c r="B2209" s="538">
        <v>90958</v>
      </c>
      <c r="C2209" s="266" t="s">
        <v>8845</v>
      </c>
      <c r="D2209" s="273" t="s">
        <v>17</v>
      </c>
      <c r="E2209" s="274">
        <v>1.41</v>
      </c>
    </row>
    <row r="2210" spans="1:5">
      <c r="A2210" s="272" t="s">
        <v>22775</v>
      </c>
      <c r="B2210" s="538">
        <v>5797</v>
      </c>
      <c r="C2210" s="266" t="s">
        <v>8608</v>
      </c>
      <c r="D2210" s="273" t="s">
        <v>17</v>
      </c>
      <c r="E2210" s="274">
        <v>6.58</v>
      </c>
    </row>
    <row r="2211" spans="1:5">
      <c r="A2211" s="272" t="s">
        <v>22775</v>
      </c>
      <c r="B2211" s="538">
        <v>53865</v>
      </c>
      <c r="C2211" s="266" t="s">
        <v>8653</v>
      </c>
      <c r="D2211" s="273" t="s">
        <v>17</v>
      </c>
      <c r="E2211" s="274">
        <v>57.2</v>
      </c>
    </row>
    <row r="2212" spans="1:5">
      <c r="A2212" s="272" t="s">
        <v>22775</v>
      </c>
      <c r="B2212" s="538">
        <v>90975</v>
      </c>
      <c r="C2212" s="266" t="s">
        <v>8854</v>
      </c>
      <c r="D2212" s="273" t="s">
        <v>17</v>
      </c>
      <c r="E2212" s="274">
        <v>17.89</v>
      </c>
    </row>
    <row r="2213" spans="1:5">
      <c r="A2213" s="272" t="s">
        <v>22775</v>
      </c>
      <c r="B2213" s="538">
        <v>90976</v>
      </c>
      <c r="C2213" s="266" t="s">
        <v>8855</v>
      </c>
      <c r="D2213" s="273" t="s">
        <v>17</v>
      </c>
      <c r="E2213" s="274">
        <v>4.8</v>
      </c>
    </row>
    <row r="2214" spans="1:5">
      <c r="A2214" s="272" t="s">
        <v>22775</v>
      </c>
      <c r="B2214" s="538">
        <v>90977</v>
      </c>
      <c r="C2214" s="266" t="s">
        <v>8856</v>
      </c>
      <c r="D2214" s="273" t="s">
        <v>17</v>
      </c>
      <c r="E2214" s="274">
        <v>22.39</v>
      </c>
    </row>
    <row r="2215" spans="1:5">
      <c r="A2215" s="272" t="s">
        <v>22775</v>
      </c>
      <c r="B2215" s="538">
        <v>90978</v>
      </c>
      <c r="C2215" s="266" t="s">
        <v>8857</v>
      </c>
      <c r="D2215" s="273" t="s">
        <v>17</v>
      </c>
      <c r="E2215" s="274">
        <v>190.79</v>
      </c>
    </row>
    <row r="2216" spans="1:5">
      <c r="A2216" s="272" t="s">
        <v>22775</v>
      </c>
      <c r="B2216" s="538">
        <v>90960</v>
      </c>
      <c r="C2216" s="266" t="s">
        <v>8846</v>
      </c>
      <c r="D2216" s="273" t="s">
        <v>17</v>
      </c>
      <c r="E2216" s="274">
        <v>7.02</v>
      </c>
    </row>
    <row r="2217" spans="1:5">
      <c r="A2217" s="272" t="s">
        <v>22775</v>
      </c>
      <c r="B2217" s="538">
        <v>90961</v>
      </c>
      <c r="C2217" s="266" t="s">
        <v>8847</v>
      </c>
      <c r="D2217" s="273" t="s">
        <v>17</v>
      </c>
      <c r="E2217" s="274">
        <v>1.88</v>
      </c>
    </row>
    <row r="2218" spans="1:5">
      <c r="A2218" s="272" t="s">
        <v>22775</v>
      </c>
      <c r="B2218" s="538">
        <v>90962</v>
      </c>
      <c r="C2218" s="266" t="s">
        <v>8848</v>
      </c>
      <c r="D2218" s="273" t="s">
        <v>17</v>
      </c>
      <c r="E2218" s="274">
        <v>8.7899999999999991</v>
      </c>
    </row>
    <row r="2219" spans="1:5">
      <c r="A2219" s="272" t="s">
        <v>22775</v>
      </c>
      <c r="B2219" s="538">
        <v>90963</v>
      </c>
      <c r="C2219" s="266" t="s">
        <v>8849</v>
      </c>
      <c r="D2219" s="273" t="s">
        <v>17</v>
      </c>
      <c r="E2219" s="274">
        <v>18.149999999999999</v>
      </c>
    </row>
    <row r="2220" spans="1:5">
      <c r="A2220" s="272" t="s">
        <v>22775</v>
      </c>
      <c r="B2220" s="538">
        <v>102966</v>
      </c>
      <c r="C2220" s="266" t="s">
        <v>30292</v>
      </c>
      <c r="D2220" s="273" t="s">
        <v>17</v>
      </c>
      <c r="E2220" s="274">
        <v>0.17</v>
      </c>
    </row>
    <row r="2221" spans="1:5">
      <c r="A2221" s="272" t="s">
        <v>22775</v>
      </c>
      <c r="B2221" s="538">
        <v>102967</v>
      </c>
      <c r="C2221" s="266" t="s">
        <v>30293</v>
      </c>
      <c r="D2221" s="273" t="s">
        <v>17</v>
      </c>
      <c r="E2221" s="274">
        <v>0.03</v>
      </c>
    </row>
    <row r="2222" spans="1:5">
      <c r="A2222" s="272" t="s">
        <v>22775</v>
      </c>
      <c r="B2222" s="538">
        <v>102968</v>
      </c>
      <c r="C2222" s="266" t="s">
        <v>30294</v>
      </c>
      <c r="D2222" s="273" t="s">
        <v>17</v>
      </c>
      <c r="E2222" s="274">
        <v>0.16</v>
      </c>
    </row>
    <row r="2223" spans="1:5">
      <c r="A2223" s="272" t="s">
        <v>22775</v>
      </c>
      <c r="B2223" s="538">
        <v>102969</v>
      </c>
      <c r="C2223" s="266" t="s">
        <v>9111</v>
      </c>
      <c r="D2223" s="273" t="s">
        <v>17</v>
      </c>
      <c r="E2223" s="274">
        <v>0.12</v>
      </c>
    </row>
    <row r="2224" spans="1:5">
      <c r="A2224" s="272" t="s">
        <v>22775</v>
      </c>
      <c r="B2224" s="538">
        <v>102818</v>
      </c>
      <c r="C2224" s="266" t="s">
        <v>30295</v>
      </c>
      <c r="D2224" s="273" t="s">
        <v>17</v>
      </c>
      <c r="E2224" s="274">
        <v>0</v>
      </c>
    </row>
    <row r="2225" spans="1:5">
      <c r="A2225" s="272" t="s">
        <v>22775</v>
      </c>
      <c r="B2225" s="538">
        <v>102819</v>
      </c>
      <c r="C2225" s="266" t="s">
        <v>30296</v>
      </c>
      <c r="D2225" s="273" t="s">
        <v>17</v>
      </c>
      <c r="E2225" s="274">
        <v>0</v>
      </c>
    </row>
    <row r="2226" spans="1:5">
      <c r="A2226" s="272" t="s">
        <v>22775</v>
      </c>
      <c r="B2226" s="538">
        <v>102820</v>
      </c>
      <c r="C2226" s="266" t="s">
        <v>30297</v>
      </c>
      <c r="D2226" s="273" t="s">
        <v>17</v>
      </c>
      <c r="E2226" s="274">
        <v>0</v>
      </c>
    </row>
    <row r="2227" spans="1:5">
      <c r="A2227" s="272" t="s">
        <v>22775</v>
      </c>
      <c r="B2227" s="538">
        <v>102832</v>
      </c>
      <c r="C2227" s="266" t="s">
        <v>30298</v>
      </c>
      <c r="D2227" s="273" t="s">
        <v>17</v>
      </c>
      <c r="E2227" s="274">
        <v>7.31</v>
      </c>
    </row>
    <row r="2228" spans="1:5">
      <c r="A2228" s="272" t="s">
        <v>22775</v>
      </c>
      <c r="B2228" s="538">
        <v>102823</v>
      </c>
      <c r="C2228" s="266" t="s">
        <v>22793</v>
      </c>
      <c r="D2228" s="273" t="s">
        <v>17</v>
      </c>
      <c r="E2228" s="274">
        <v>0</v>
      </c>
    </row>
    <row r="2229" spans="1:5">
      <c r="A2229" s="272" t="s">
        <v>22775</v>
      </c>
      <c r="B2229" s="538">
        <v>102824</v>
      </c>
      <c r="C2229" s="266" t="s">
        <v>22794</v>
      </c>
      <c r="D2229" s="273" t="s">
        <v>17</v>
      </c>
      <c r="E2229" s="274">
        <v>0</v>
      </c>
    </row>
    <row r="2230" spans="1:5">
      <c r="A2230" s="272" t="s">
        <v>22775</v>
      </c>
      <c r="B2230" s="538">
        <v>102825</v>
      </c>
      <c r="C2230" s="266" t="s">
        <v>22795</v>
      </c>
      <c r="D2230" s="273" t="s">
        <v>17</v>
      </c>
      <c r="E2230" s="274">
        <v>0</v>
      </c>
    </row>
    <row r="2231" spans="1:5">
      <c r="A2231" s="272" t="s">
        <v>22775</v>
      </c>
      <c r="B2231" s="538">
        <v>102826</v>
      </c>
      <c r="C2231" s="266" t="s">
        <v>9093</v>
      </c>
      <c r="D2231" s="273" t="s">
        <v>17</v>
      </c>
      <c r="E2231" s="274">
        <v>5.48</v>
      </c>
    </row>
    <row r="2232" spans="1:5">
      <c r="A2232" s="272" t="s">
        <v>22775</v>
      </c>
      <c r="B2232" s="538">
        <v>103934</v>
      </c>
      <c r="C2232" s="266" t="s">
        <v>30299</v>
      </c>
      <c r="D2232" s="273" t="s">
        <v>17</v>
      </c>
      <c r="E2232" s="274">
        <v>0</v>
      </c>
    </row>
    <row r="2233" spans="1:5">
      <c r="A2233" s="272" t="s">
        <v>22775</v>
      </c>
      <c r="B2233" s="538">
        <v>103935</v>
      </c>
      <c r="C2233" s="266" t="s">
        <v>30300</v>
      </c>
      <c r="D2233" s="273" t="s">
        <v>17</v>
      </c>
      <c r="E2233" s="274">
        <v>0</v>
      </c>
    </row>
    <row r="2234" spans="1:5">
      <c r="A2234" s="272" t="s">
        <v>22775</v>
      </c>
      <c r="B2234" s="538">
        <v>103936</v>
      </c>
      <c r="C2234" s="266" t="s">
        <v>30301</v>
      </c>
      <c r="D2234" s="273" t="s">
        <v>17</v>
      </c>
      <c r="E2234" s="274">
        <v>0</v>
      </c>
    </row>
    <row r="2235" spans="1:5">
      <c r="A2235" s="272" t="s">
        <v>22775</v>
      </c>
      <c r="B2235" s="538">
        <v>103937</v>
      </c>
      <c r="C2235" s="266" t="s">
        <v>30302</v>
      </c>
      <c r="D2235" s="273" t="s">
        <v>17</v>
      </c>
      <c r="E2235" s="274">
        <v>1.31</v>
      </c>
    </row>
    <row r="2236" spans="1:5">
      <c r="A2236" s="272" t="s">
        <v>22775</v>
      </c>
      <c r="B2236" s="538">
        <v>103940</v>
      </c>
      <c r="C2236" s="266" t="s">
        <v>30303</v>
      </c>
      <c r="D2236" s="273" t="s">
        <v>17</v>
      </c>
      <c r="E2236" s="274">
        <v>0</v>
      </c>
    </row>
    <row r="2237" spans="1:5">
      <c r="A2237" s="272" t="s">
        <v>22775</v>
      </c>
      <c r="B2237" s="538">
        <v>103941</v>
      </c>
      <c r="C2237" s="266" t="s">
        <v>30304</v>
      </c>
      <c r="D2237" s="273" t="s">
        <v>17</v>
      </c>
      <c r="E2237" s="274">
        <v>0</v>
      </c>
    </row>
    <row r="2238" spans="1:5">
      <c r="A2238" s="272" t="s">
        <v>22775</v>
      </c>
      <c r="B2238" s="538">
        <v>103942</v>
      </c>
      <c r="C2238" s="266" t="s">
        <v>30305</v>
      </c>
      <c r="D2238" s="273" t="s">
        <v>17</v>
      </c>
      <c r="E2238" s="274">
        <v>0</v>
      </c>
    </row>
    <row r="2239" spans="1:5">
      <c r="A2239" s="272" t="s">
        <v>22775</v>
      </c>
      <c r="B2239" s="538">
        <v>103943</v>
      </c>
      <c r="C2239" s="266" t="s">
        <v>30306</v>
      </c>
      <c r="D2239" s="273" t="s">
        <v>17</v>
      </c>
      <c r="E2239" s="274">
        <v>1.31</v>
      </c>
    </row>
    <row r="2240" spans="1:5">
      <c r="A2240" s="272" t="s">
        <v>22775</v>
      </c>
      <c r="B2240" s="538">
        <v>106406</v>
      </c>
      <c r="C2240" s="266" t="s">
        <v>31471</v>
      </c>
      <c r="D2240" s="273" t="s">
        <v>17</v>
      </c>
      <c r="E2240" s="274">
        <v>9.8800000000000008</v>
      </c>
    </row>
    <row r="2241" spans="1:5">
      <c r="A2241" s="272" t="s">
        <v>22775</v>
      </c>
      <c r="B2241" s="538">
        <v>106407</v>
      </c>
      <c r="C2241" s="266" t="s">
        <v>31472</v>
      </c>
      <c r="D2241" s="273" t="s">
        <v>17</v>
      </c>
      <c r="E2241" s="274">
        <v>2.0299999999999998</v>
      </c>
    </row>
    <row r="2242" spans="1:5">
      <c r="A2242" s="272" t="s">
        <v>22775</v>
      </c>
      <c r="B2242" s="538">
        <v>106408</v>
      </c>
      <c r="C2242" s="266" t="s">
        <v>31473</v>
      </c>
      <c r="D2242" s="273" t="s">
        <v>17</v>
      </c>
      <c r="E2242" s="274">
        <v>6.86</v>
      </c>
    </row>
    <row r="2243" spans="1:5">
      <c r="A2243" s="272" t="s">
        <v>22775</v>
      </c>
      <c r="B2243" s="538">
        <v>106409</v>
      </c>
      <c r="C2243" s="266" t="s">
        <v>31474</v>
      </c>
      <c r="D2243" s="273" t="s">
        <v>17</v>
      </c>
      <c r="E2243" s="274">
        <v>3.54</v>
      </c>
    </row>
    <row r="2244" spans="1:5">
      <c r="A2244" s="272" t="s">
        <v>22775</v>
      </c>
      <c r="B2244" s="538">
        <v>91279</v>
      </c>
      <c r="C2244" s="266" t="s">
        <v>8872</v>
      </c>
      <c r="D2244" s="273" t="s">
        <v>17</v>
      </c>
      <c r="E2244" s="274">
        <v>0.4</v>
      </c>
    </row>
    <row r="2245" spans="1:5">
      <c r="A2245" s="272" t="s">
        <v>22775</v>
      </c>
      <c r="B2245" s="538">
        <v>91280</v>
      </c>
      <c r="C2245" s="266" t="s">
        <v>8873</v>
      </c>
      <c r="D2245" s="273" t="s">
        <v>17</v>
      </c>
      <c r="E2245" s="274">
        <v>0.08</v>
      </c>
    </row>
    <row r="2246" spans="1:5">
      <c r="A2246" s="272" t="s">
        <v>22775</v>
      </c>
      <c r="B2246" s="538">
        <v>91281</v>
      </c>
      <c r="C2246" s="266" t="s">
        <v>8874</v>
      </c>
      <c r="D2246" s="273" t="s">
        <v>17</v>
      </c>
      <c r="E2246" s="274">
        <v>0.5</v>
      </c>
    </row>
    <row r="2247" spans="1:5">
      <c r="A2247" s="272" t="s">
        <v>22775</v>
      </c>
      <c r="B2247" s="538">
        <v>91282</v>
      </c>
      <c r="C2247" s="266" t="s">
        <v>8875</v>
      </c>
      <c r="D2247" s="273" t="s">
        <v>17</v>
      </c>
      <c r="E2247" s="274">
        <v>9.6199999999999992</v>
      </c>
    </row>
    <row r="2248" spans="1:5">
      <c r="A2248" s="272" t="s">
        <v>22775</v>
      </c>
      <c r="B2248" s="538">
        <v>95278</v>
      </c>
      <c r="C2248" s="266" t="s">
        <v>9034</v>
      </c>
      <c r="D2248" s="273" t="s">
        <v>17</v>
      </c>
      <c r="E2248" s="274">
        <v>0.7</v>
      </c>
    </row>
    <row r="2249" spans="1:5">
      <c r="A2249" s="272" t="s">
        <v>22775</v>
      </c>
      <c r="B2249" s="538">
        <v>95279</v>
      </c>
      <c r="C2249" s="266" t="s">
        <v>9035</v>
      </c>
      <c r="D2249" s="273" t="s">
        <v>17</v>
      </c>
      <c r="E2249" s="274">
        <v>0.14000000000000001</v>
      </c>
    </row>
    <row r="2250" spans="1:5">
      <c r="A2250" s="272" t="s">
        <v>22775</v>
      </c>
      <c r="B2250" s="538">
        <v>95280</v>
      </c>
      <c r="C2250" s="266" t="s">
        <v>9036</v>
      </c>
      <c r="D2250" s="273" t="s">
        <v>17</v>
      </c>
      <c r="E2250" s="274">
        <v>0.68</v>
      </c>
    </row>
    <row r="2251" spans="1:5">
      <c r="A2251" s="272" t="s">
        <v>22775</v>
      </c>
      <c r="B2251" s="538">
        <v>95281</v>
      </c>
      <c r="C2251" s="266" t="s">
        <v>30307</v>
      </c>
      <c r="D2251" s="273" t="s">
        <v>17</v>
      </c>
      <c r="E2251" s="274">
        <v>9.56</v>
      </c>
    </row>
    <row r="2252" spans="1:5">
      <c r="A2252" s="272" t="s">
        <v>22775</v>
      </c>
      <c r="B2252" s="538">
        <v>95124</v>
      </c>
      <c r="C2252" s="266" t="s">
        <v>9010</v>
      </c>
      <c r="D2252" s="273" t="s">
        <v>17</v>
      </c>
      <c r="E2252" s="274">
        <v>6.26</v>
      </c>
    </row>
    <row r="2253" spans="1:5">
      <c r="A2253" s="272" t="s">
        <v>22775</v>
      </c>
      <c r="B2253" s="538">
        <v>95123</v>
      </c>
      <c r="C2253" s="266" t="s">
        <v>9009</v>
      </c>
      <c r="D2253" s="273" t="s">
        <v>17</v>
      </c>
      <c r="E2253" s="274">
        <v>20.309999999999999</v>
      </c>
    </row>
    <row r="2254" spans="1:5">
      <c r="A2254" s="272" t="s">
        <v>22775</v>
      </c>
      <c r="B2254" s="538">
        <v>95125</v>
      </c>
      <c r="C2254" s="266" t="s">
        <v>9011</v>
      </c>
      <c r="D2254" s="273" t="s">
        <v>17</v>
      </c>
      <c r="E2254" s="274">
        <v>22.22</v>
      </c>
    </row>
    <row r="2255" spans="1:5">
      <c r="A2255" s="272" t="s">
        <v>22775</v>
      </c>
      <c r="B2255" s="538">
        <v>95126</v>
      </c>
      <c r="C2255" s="266" t="s">
        <v>21053</v>
      </c>
      <c r="D2255" s="273" t="s">
        <v>17</v>
      </c>
      <c r="E2255" s="274">
        <v>178.66</v>
      </c>
    </row>
    <row r="2256" spans="1:5">
      <c r="A2256" s="272" t="s">
        <v>22775</v>
      </c>
      <c r="B2256" s="538">
        <v>92040</v>
      </c>
      <c r="C2256" s="266" t="s">
        <v>8920</v>
      </c>
      <c r="D2256" s="273" t="s">
        <v>17</v>
      </c>
      <c r="E2256" s="274">
        <v>7.36</v>
      </c>
    </row>
    <row r="2257" spans="1:5">
      <c r="A2257" s="272" t="s">
        <v>22775</v>
      </c>
      <c r="B2257" s="538">
        <v>92041</v>
      </c>
      <c r="C2257" s="266" t="s">
        <v>8921</v>
      </c>
      <c r="D2257" s="273" t="s">
        <v>17</v>
      </c>
      <c r="E2257" s="274">
        <v>1.51</v>
      </c>
    </row>
    <row r="2258" spans="1:5">
      <c r="A2258" s="272" t="s">
        <v>22775</v>
      </c>
      <c r="B2258" s="538">
        <v>92042</v>
      </c>
      <c r="C2258" s="266" t="s">
        <v>8922</v>
      </c>
      <c r="D2258" s="273" t="s">
        <v>17</v>
      </c>
      <c r="E2258" s="274">
        <v>6.13</v>
      </c>
    </row>
    <row r="2259" spans="1:5">
      <c r="A2259" s="272" t="s">
        <v>22775</v>
      </c>
      <c r="B2259" s="538">
        <v>106410</v>
      </c>
      <c r="C2259" s="266" t="s">
        <v>31475</v>
      </c>
      <c r="D2259" s="273" t="s">
        <v>17</v>
      </c>
      <c r="E2259" s="274">
        <v>4.76</v>
      </c>
    </row>
    <row r="2260" spans="1:5">
      <c r="A2260" s="272" t="s">
        <v>22775</v>
      </c>
      <c r="B2260" s="538">
        <v>106411</v>
      </c>
      <c r="C2260" s="266" t="s">
        <v>31476</v>
      </c>
      <c r="D2260" s="273" t="s">
        <v>17</v>
      </c>
      <c r="E2260" s="274">
        <v>2.02</v>
      </c>
    </row>
    <row r="2261" spans="1:5">
      <c r="A2261" s="272" t="s">
        <v>22775</v>
      </c>
      <c r="B2261" s="538">
        <v>106412</v>
      </c>
      <c r="C2261" s="266" t="s">
        <v>31477</v>
      </c>
      <c r="D2261" s="273" t="s">
        <v>17</v>
      </c>
      <c r="E2261" s="274">
        <v>5.21</v>
      </c>
    </row>
    <row r="2262" spans="1:5">
      <c r="A2262" s="272" t="s">
        <v>22775</v>
      </c>
      <c r="B2262" s="538">
        <v>106413</v>
      </c>
      <c r="C2262" s="266" t="s">
        <v>31478</v>
      </c>
      <c r="D2262" s="273" t="s">
        <v>17</v>
      </c>
      <c r="E2262" s="274">
        <v>2.1800000000000002</v>
      </c>
    </row>
    <row r="2263" spans="1:5">
      <c r="A2263" s="272" t="s">
        <v>22775</v>
      </c>
      <c r="B2263" s="538">
        <v>102829</v>
      </c>
      <c r="C2263" s="266" t="s">
        <v>22796</v>
      </c>
      <c r="D2263" s="273" t="s">
        <v>17</v>
      </c>
      <c r="E2263" s="274">
        <v>0</v>
      </c>
    </row>
    <row r="2264" spans="1:5">
      <c r="A2264" s="272" t="s">
        <v>22775</v>
      </c>
      <c r="B2264" s="538">
        <v>102830</v>
      </c>
      <c r="C2264" s="266" t="s">
        <v>22797</v>
      </c>
      <c r="D2264" s="273" t="s">
        <v>17</v>
      </c>
      <c r="E2264" s="274">
        <v>0</v>
      </c>
    </row>
    <row r="2265" spans="1:5">
      <c r="A2265" s="272" t="s">
        <v>22775</v>
      </c>
      <c r="B2265" s="538">
        <v>102831</v>
      </c>
      <c r="C2265" s="266" t="s">
        <v>22798</v>
      </c>
      <c r="D2265" s="273" t="s">
        <v>17</v>
      </c>
      <c r="E2265" s="274">
        <v>0</v>
      </c>
    </row>
    <row r="2266" spans="1:5">
      <c r="A2266" s="272" t="s">
        <v>22775</v>
      </c>
      <c r="B2266" s="538">
        <v>92114</v>
      </c>
      <c r="C2266" s="266" t="s">
        <v>8932</v>
      </c>
      <c r="D2266" s="273" t="s">
        <v>17</v>
      </c>
      <c r="E2266" s="274">
        <v>0.24</v>
      </c>
    </row>
    <row r="2267" spans="1:5">
      <c r="A2267" s="272" t="s">
        <v>22775</v>
      </c>
      <c r="B2267" s="538">
        <v>92115</v>
      </c>
      <c r="C2267" s="266" t="s">
        <v>8933</v>
      </c>
      <c r="D2267" s="273" t="s">
        <v>17</v>
      </c>
      <c r="E2267" s="274">
        <v>0.05</v>
      </c>
    </row>
    <row r="2268" spans="1:5">
      <c r="A2268" s="272" t="s">
        <v>22775</v>
      </c>
      <c r="B2268" s="538">
        <v>92116</v>
      </c>
      <c r="C2268" s="266" t="s">
        <v>8934</v>
      </c>
      <c r="D2268" s="273" t="s">
        <v>17</v>
      </c>
      <c r="E2268" s="274">
        <v>0.17</v>
      </c>
    </row>
    <row r="2269" spans="1:5">
      <c r="A2269" s="272" t="s">
        <v>22775</v>
      </c>
      <c r="B2269" s="538">
        <v>102912</v>
      </c>
      <c r="C2269" s="266" t="s">
        <v>22799</v>
      </c>
      <c r="D2269" s="273" t="s">
        <v>17</v>
      </c>
      <c r="E2269" s="274">
        <v>0</v>
      </c>
    </row>
    <row r="2270" spans="1:5">
      <c r="A2270" s="272" t="s">
        <v>22775</v>
      </c>
      <c r="B2270" s="538">
        <v>102913</v>
      </c>
      <c r="C2270" s="266" t="s">
        <v>22800</v>
      </c>
      <c r="D2270" s="273" t="s">
        <v>17</v>
      </c>
      <c r="E2270" s="274">
        <v>0</v>
      </c>
    </row>
    <row r="2271" spans="1:5">
      <c r="A2271" s="272" t="s">
        <v>22775</v>
      </c>
      <c r="B2271" s="538">
        <v>102914</v>
      </c>
      <c r="C2271" s="266" t="s">
        <v>22801</v>
      </c>
      <c r="D2271" s="273" t="s">
        <v>17</v>
      </c>
      <c r="E2271" s="274">
        <v>0</v>
      </c>
    </row>
    <row r="2272" spans="1:5">
      <c r="A2272" s="272" t="s">
        <v>22775</v>
      </c>
      <c r="B2272" s="538">
        <v>102915</v>
      </c>
      <c r="C2272" s="266" t="s">
        <v>9104</v>
      </c>
      <c r="D2272" s="273" t="s">
        <v>17</v>
      </c>
      <c r="E2272" s="274">
        <v>0.54</v>
      </c>
    </row>
    <row r="2273" spans="1:5">
      <c r="A2273" s="272" t="s">
        <v>22775</v>
      </c>
      <c r="B2273" s="538">
        <v>95716</v>
      </c>
      <c r="C2273" s="266" t="s">
        <v>9041</v>
      </c>
      <c r="D2273" s="273" t="s">
        <v>17</v>
      </c>
      <c r="E2273" s="274">
        <v>65.91</v>
      </c>
    </row>
    <row r="2274" spans="1:5">
      <c r="A2274" s="272" t="s">
        <v>22775</v>
      </c>
      <c r="B2274" s="538">
        <v>95717</v>
      </c>
      <c r="C2274" s="266" t="s">
        <v>9042</v>
      </c>
      <c r="D2274" s="273" t="s">
        <v>17</v>
      </c>
      <c r="E2274" s="274">
        <v>17.420000000000002</v>
      </c>
    </row>
    <row r="2275" spans="1:5">
      <c r="A2275" s="272" t="s">
        <v>22775</v>
      </c>
      <c r="B2275" s="538">
        <v>95718</v>
      </c>
      <c r="C2275" s="266" t="s">
        <v>9043</v>
      </c>
      <c r="D2275" s="273" t="s">
        <v>17</v>
      </c>
      <c r="E2275" s="274">
        <v>82.39</v>
      </c>
    </row>
    <row r="2276" spans="1:5">
      <c r="A2276" s="272" t="s">
        <v>22775</v>
      </c>
      <c r="B2276" s="538">
        <v>95719</v>
      </c>
      <c r="C2276" s="266" t="s">
        <v>9044</v>
      </c>
      <c r="D2276" s="273" t="s">
        <v>17</v>
      </c>
      <c r="E2276" s="274">
        <v>109.11</v>
      </c>
    </row>
    <row r="2277" spans="1:5">
      <c r="A2277" s="272" t="s">
        <v>22775</v>
      </c>
      <c r="B2277" s="538">
        <v>104712</v>
      </c>
      <c r="C2277" s="266" t="s">
        <v>22802</v>
      </c>
      <c r="D2277" s="273" t="s">
        <v>17</v>
      </c>
      <c r="E2277" s="274">
        <v>61.95</v>
      </c>
    </row>
    <row r="2278" spans="1:5">
      <c r="A2278" s="272" t="s">
        <v>22775</v>
      </c>
      <c r="B2278" s="538">
        <v>104713</v>
      </c>
      <c r="C2278" s="266" t="s">
        <v>22803</v>
      </c>
      <c r="D2278" s="273" t="s">
        <v>17</v>
      </c>
      <c r="E2278" s="274">
        <v>16.37</v>
      </c>
    </row>
    <row r="2279" spans="1:5">
      <c r="A2279" s="272" t="s">
        <v>22775</v>
      </c>
      <c r="B2279" s="538">
        <v>104714</v>
      </c>
      <c r="C2279" s="266" t="s">
        <v>22804</v>
      </c>
      <c r="D2279" s="273" t="s">
        <v>17</v>
      </c>
      <c r="E2279" s="274">
        <v>77.430000000000007</v>
      </c>
    </row>
    <row r="2280" spans="1:5">
      <c r="A2280" s="272" t="s">
        <v>22775</v>
      </c>
      <c r="B2280" s="538">
        <v>104715</v>
      </c>
      <c r="C2280" s="266" t="s">
        <v>30308</v>
      </c>
      <c r="D2280" s="273" t="s">
        <v>17</v>
      </c>
      <c r="E2280" s="274">
        <v>109.11</v>
      </c>
    </row>
    <row r="2281" spans="1:5">
      <c r="A2281" s="272" t="s">
        <v>22775</v>
      </c>
      <c r="B2281" s="538">
        <v>106394</v>
      </c>
      <c r="C2281" s="266" t="s">
        <v>31479</v>
      </c>
      <c r="D2281" s="273" t="s">
        <v>17</v>
      </c>
      <c r="E2281" s="274">
        <v>0</v>
      </c>
    </row>
    <row r="2282" spans="1:5">
      <c r="A2282" s="272" t="s">
        <v>22775</v>
      </c>
      <c r="B2282" s="538">
        <v>106395</v>
      </c>
      <c r="C2282" s="266" t="s">
        <v>31480</v>
      </c>
      <c r="D2282" s="273" t="s">
        <v>17</v>
      </c>
      <c r="E2282" s="274">
        <v>0</v>
      </c>
    </row>
    <row r="2283" spans="1:5">
      <c r="A2283" s="272" t="s">
        <v>22775</v>
      </c>
      <c r="B2283" s="538">
        <v>106396</v>
      </c>
      <c r="C2283" s="266" t="s">
        <v>31481</v>
      </c>
      <c r="D2283" s="273" t="s">
        <v>17</v>
      </c>
      <c r="E2283" s="274">
        <v>0</v>
      </c>
    </row>
    <row r="2284" spans="1:5">
      <c r="A2284" s="272" t="s">
        <v>22775</v>
      </c>
      <c r="B2284" s="538">
        <v>106397</v>
      </c>
      <c r="C2284" s="266" t="s">
        <v>31482</v>
      </c>
      <c r="D2284" s="273" t="s">
        <v>17</v>
      </c>
      <c r="E2284" s="274">
        <v>109.11</v>
      </c>
    </row>
    <row r="2285" spans="1:5">
      <c r="A2285" s="272" t="s">
        <v>22775</v>
      </c>
      <c r="B2285" s="538">
        <v>106400</v>
      </c>
      <c r="C2285" s="266" t="s">
        <v>31483</v>
      </c>
      <c r="D2285" s="273" t="s">
        <v>17</v>
      </c>
      <c r="E2285" s="274">
        <v>0</v>
      </c>
    </row>
    <row r="2286" spans="1:5">
      <c r="A2286" s="272" t="s">
        <v>22775</v>
      </c>
      <c r="B2286" s="538">
        <v>106401</v>
      </c>
      <c r="C2286" s="266" t="s">
        <v>31484</v>
      </c>
      <c r="D2286" s="273" t="s">
        <v>17</v>
      </c>
      <c r="E2286" s="274">
        <v>0</v>
      </c>
    </row>
    <row r="2287" spans="1:5">
      <c r="A2287" s="272" t="s">
        <v>22775</v>
      </c>
      <c r="B2287" s="538">
        <v>106402</v>
      </c>
      <c r="C2287" s="266" t="s">
        <v>31485</v>
      </c>
      <c r="D2287" s="273" t="s">
        <v>17</v>
      </c>
      <c r="E2287" s="274">
        <v>0</v>
      </c>
    </row>
    <row r="2288" spans="1:5">
      <c r="A2288" s="272" t="s">
        <v>22775</v>
      </c>
      <c r="B2288" s="538">
        <v>106403</v>
      </c>
      <c r="C2288" s="266" t="s">
        <v>31486</v>
      </c>
      <c r="D2288" s="273" t="s">
        <v>17</v>
      </c>
      <c r="E2288" s="274">
        <v>109.11</v>
      </c>
    </row>
    <row r="2289" spans="1:5">
      <c r="A2289" s="272" t="s">
        <v>22775</v>
      </c>
      <c r="B2289" s="538">
        <v>102894</v>
      </c>
      <c r="C2289" s="266" t="s">
        <v>22805</v>
      </c>
      <c r="D2289" s="273" t="s">
        <v>17</v>
      </c>
      <c r="E2289" s="274">
        <v>0</v>
      </c>
    </row>
    <row r="2290" spans="1:5">
      <c r="A2290" s="272" t="s">
        <v>22775</v>
      </c>
      <c r="B2290" s="538">
        <v>104161</v>
      </c>
      <c r="C2290" s="266" t="s">
        <v>22806</v>
      </c>
      <c r="D2290" s="273" t="s">
        <v>17</v>
      </c>
      <c r="E2290" s="274">
        <v>0</v>
      </c>
    </row>
    <row r="2291" spans="1:5">
      <c r="A2291" s="272" t="s">
        <v>22775</v>
      </c>
      <c r="B2291" s="538">
        <v>102896</v>
      </c>
      <c r="C2291" s="266" t="s">
        <v>22807</v>
      </c>
      <c r="D2291" s="273" t="s">
        <v>17</v>
      </c>
      <c r="E2291" s="274">
        <v>0</v>
      </c>
    </row>
    <row r="2292" spans="1:5">
      <c r="A2292" s="272" t="s">
        <v>22775</v>
      </c>
      <c r="B2292" s="538">
        <v>102897</v>
      </c>
      <c r="C2292" s="266" t="s">
        <v>9102</v>
      </c>
      <c r="D2292" s="273" t="s">
        <v>17</v>
      </c>
      <c r="E2292" s="274">
        <v>109.11</v>
      </c>
    </row>
    <row r="2293" spans="1:5">
      <c r="A2293" s="272" t="s">
        <v>22775</v>
      </c>
      <c r="B2293" s="538">
        <v>5627</v>
      </c>
      <c r="C2293" s="266" t="s">
        <v>8571</v>
      </c>
      <c r="D2293" s="273" t="s">
        <v>17</v>
      </c>
      <c r="E2293" s="274">
        <v>47.6</v>
      </c>
    </row>
    <row r="2294" spans="1:5">
      <c r="A2294" s="272" t="s">
        <v>22775</v>
      </c>
      <c r="B2294" s="538">
        <v>5628</v>
      </c>
      <c r="C2294" s="266" t="s">
        <v>8572</v>
      </c>
      <c r="D2294" s="273" t="s">
        <v>17</v>
      </c>
      <c r="E2294" s="274">
        <v>12.58</v>
      </c>
    </row>
    <row r="2295" spans="1:5">
      <c r="A2295" s="272" t="s">
        <v>22775</v>
      </c>
      <c r="B2295" s="538">
        <v>5629</v>
      </c>
      <c r="C2295" s="266" t="s">
        <v>8573</v>
      </c>
      <c r="D2295" s="273" t="s">
        <v>17</v>
      </c>
      <c r="E2295" s="274">
        <v>59.5</v>
      </c>
    </row>
    <row r="2296" spans="1:5">
      <c r="A2296" s="272" t="s">
        <v>22775</v>
      </c>
      <c r="B2296" s="538">
        <v>5630</v>
      </c>
      <c r="C2296" s="266" t="s">
        <v>8574</v>
      </c>
      <c r="D2296" s="273" t="s">
        <v>17</v>
      </c>
      <c r="E2296" s="274">
        <v>78.19</v>
      </c>
    </row>
    <row r="2297" spans="1:5">
      <c r="A2297" s="272" t="s">
        <v>22775</v>
      </c>
      <c r="B2297" s="538">
        <v>88900</v>
      </c>
      <c r="C2297" s="266" t="s">
        <v>8709</v>
      </c>
      <c r="D2297" s="273" t="s">
        <v>17</v>
      </c>
      <c r="E2297" s="274">
        <v>53.86</v>
      </c>
    </row>
    <row r="2298" spans="1:5">
      <c r="A2298" s="272" t="s">
        <v>22775</v>
      </c>
      <c r="B2298" s="538">
        <v>88902</v>
      </c>
      <c r="C2298" s="266" t="s">
        <v>8710</v>
      </c>
      <c r="D2298" s="273" t="s">
        <v>17</v>
      </c>
      <c r="E2298" s="274">
        <v>14.23</v>
      </c>
    </row>
    <row r="2299" spans="1:5">
      <c r="A2299" s="272" t="s">
        <v>22775</v>
      </c>
      <c r="B2299" s="538">
        <v>88903</v>
      </c>
      <c r="C2299" s="266" t="s">
        <v>8711</v>
      </c>
      <c r="D2299" s="273" t="s">
        <v>17</v>
      </c>
      <c r="E2299" s="274">
        <v>67.319999999999993</v>
      </c>
    </row>
    <row r="2300" spans="1:5">
      <c r="A2300" s="272" t="s">
        <v>22775</v>
      </c>
      <c r="B2300" s="538">
        <v>88904</v>
      </c>
      <c r="C2300" s="266" t="s">
        <v>8712</v>
      </c>
      <c r="D2300" s="273" t="s">
        <v>17</v>
      </c>
      <c r="E2300" s="274">
        <v>109.11</v>
      </c>
    </row>
    <row r="2301" spans="1:5">
      <c r="A2301" s="272" t="s">
        <v>22775</v>
      </c>
      <c r="B2301" s="538">
        <v>88569</v>
      </c>
      <c r="C2301" s="266" t="s">
        <v>8693</v>
      </c>
      <c r="D2301" s="273" t="s">
        <v>17</v>
      </c>
      <c r="E2301" s="274">
        <v>4.21</v>
      </c>
    </row>
    <row r="2302" spans="1:5">
      <c r="A2302" s="272" t="s">
        <v>22775</v>
      </c>
      <c r="B2302" s="538">
        <v>88570</v>
      </c>
      <c r="C2302" s="266" t="s">
        <v>8694</v>
      </c>
      <c r="D2302" s="273" t="s">
        <v>17</v>
      </c>
      <c r="E2302" s="274">
        <v>1.46</v>
      </c>
    </row>
    <row r="2303" spans="1:5">
      <c r="A2303" s="272" t="s">
        <v>22775</v>
      </c>
      <c r="B2303" s="538">
        <v>5765</v>
      </c>
      <c r="C2303" s="266" t="s">
        <v>8604</v>
      </c>
      <c r="D2303" s="273" t="s">
        <v>17</v>
      </c>
      <c r="E2303" s="274">
        <v>5.27</v>
      </c>
    </row>
    <row r="2304" spans="1:5">
      <c r="A2304" s="272" t="s">
        <v>22775</v>
      </c>
      <c r="B2304" s="538">
        <v>5766</v>
      </c>
      <c r="C2304" s="266" t="s">
        <v>8605</v>
      </c>
      <c r="D2304" s="273" t="s">
        <v>17</v>
      </c>
      <c r="E2304" s="274">
        <v>3.18</v>
      </c>
    </row>
    <row r="2305" spans="1:5">
      <c r="A2305" s="272" t="s">
        <v>22775</v>
      </c>
      <c r="B2305" s="538">
        <v>91468</v>
      </c>
      <c r="C2305" s="266" t="s">
        <v>30309</v>
      </c>
      <c r="D2305" s="273" t="s">
        <v>17</v>
      </c>
      <c r="E2305" s="274">
        <v>27.43</v>
      </c>
    </row>
    <row r="2306" spans="1:5">
      <c r="A2306" s="272" t="s">
        <v>22775</v>
      </c>
      <c r="B2306" s="538">
        <v>91484</v>
      </c>
      <c r="C2306" s="266" t="s">
        <v>30310</v>
      </c>
      <c r="D2306" s="273" t="s">
        <v>17</v>
      </c>
      <c r="E2306" s="274">
        <v>4.32</v>
      </c>
    </row>
    <row r="2307" spans="1:5">
      <c r="A2307" s="272" t="s">
        <v>22775</v>
      </c>
      <c r="B2307" s="538">
        <v>91469</v>
      </c>
      <c r="C2307" s="266" t="s">
        <v>30311</v>
      </c>
      <c r="D2307" s="273" t="s">
        <v>17</v>
      </c>
      <c r="E2307" s="274">
        <v>10.69</v>
      </c>
    </row>
    <row r="2308" spans="1:5">
      <c r="A2308" s="272" t="s">
        <v>22775</v>
      </c>
      <c r="B2308" s="538">
        <v>83361</v>
      </c>
      <c r="C2308" s="266" t="s">
        <v>30312</v>
      </c>
      <c r="D2308" s="273" t="s">
        <v>17</v>
      </c>
      <c r="E2308" s="274">
        <v>45.77</v>
      </c>
    </row>
    <row r="2309" spans="1:5">
      <c r="A2309" s="272" t="s">
        <v>22775</v>
      </c>
      <c r="B2309" s="538">
        <v>91485</v>
      </c>
      <c r="C2309" s="266" t="s">
        <v>30313</v>
      </c>
      <c r="D2309" s="273" t="s">
        <v>17</v>
      </c>
      <c r="E2309" s="274">
        <v>187.81</v>
      </c>
    </row>
    <row r="2310" spans="1:5">
      <c r="A2310" s="272" t="s">
        <v>22775</v>
      </c>
      <c r="B2310" s="538">
        <v>102835</v>
      </c>
      <c r="C2310" s="266" t="s">
        <v>30314</v>
      </c>
      <c r="D2310" s="273" t="s">
        <v>17</v>
      </c>
      <c r="E2310" s="274">
        <v>0</v>
      </c>
    </row>
    <row r="2311" spans="1:5">
      <c r="A2311" s="272" t="s">
        <v>22775</v>
      </c>
      <c r="B2311" s="538">
        <v>102836</v>
      </c>
      <c r="C2311" s="266" t="s">
        <v>30315</v>
      </c>
      <c r="D2311" s="273" t="s">
        <v>17</v>
      </c>
      <c r="E2311" s="274">
        <v>0</v>
      </c>
    </row>
    <row r="2312" spans="1:5">
      <c r="A2312" s="272" t="s">
        <v>22775</v>
      </c>
      <c r="B2312" s="538">
        <v>102837</v>
      </c>
      <c r="C2312" s="266" t="s">
        <v>30316</v>
      </c>
      <c r="D2312" s="273" t="s">
        <v>17</v>
      </c>
      <c r="E2312" s="274">
        <v>0</v>
      </c>
    </row>
    <row r="2313" spans="1:5">
      <c r="A2313" s="272" t="s">
        <v>22775</v>
      </c>
      <c r="B2313" s="538">
        <v>89230</v>
      </c>
      <c r="C2313" s="266" t="s">
        <v>8747</v>
      </c>
      <c r="D2313" s="273" t="s">
        <v>17</v>
      </c>
      <c r="E2313" s="274">
        <v>122.24</v>
      </c>
    </row>
    <row r="2314" spans="1:5">
      <c r="A2314" s="272" t="s">
        <v>22775</v>
      </c>
      <c r="B2314" s="538">
        <v>89231</v>
      </c>
      <c r="C2314" s="266" t="s">
        <v>8748</v>
      </c>
      <c r="D2314" s="273" t="s">
        <v>17</v>
      </c>
      <c r="E2314" s="274">
        <v>37.43</v>
      </c>
    </row>
    <row r="2315" spans="1:5">
      <c r="A2315" s="272" t="s">
        <v>22775</v>
      </c>
      <c r="B2315" s="538">
        <v>89232</v>
      </c>
      <c r="C2315" s="266" t="s">
        <v>8749</v>
      </c>
      <c r="D2315" s="273" t="s">
        <v>17</v>
      </c>
      <c r="E2315" s="274">
        <v>218.04</v>
      </c>
    </row>
    <row r="2316" spans="1:5">
      <c r="A2316" s="272" t="s">
        <v>22775</v>
      </c>
      <c r="B2316" s="538">
        <v>89233</v>
      </c>
      <c r="C2316" s="266" t="s">
        <v>8750</v>
      </c>
      <c r="D2316" s="273" t="s">
        <v>17</v>
      </c>
      <c r="E2316" s="274">
        <v>202.77</v>
      </c>
    </row>
    <row r="2317" spans="1:5">
      <c r="A2317" s="272" t="s">
        <v>22775</v>
      </c>
      <c r="B2317" s="538">
        <v>89236</v>
      </c>
      <c r="C2317" s="266" t="s">
        <v>8751</v>
      </c>
      <c r="D2317" s="273" t="s">
        <v>17</v>
      </c>
      <c r="E2317" s="274">
        <v>285.55</v>
      </c>
    </row>
    <row r="2318" spans="1:5">
      <c r="A2318" s="272" t="s">
        <v>22775</v>
      </c>
      <c r="B2318" s="538">
        <v>89237</v>
      </c>
      <c r="C2318" s="266" t="s">
        <v>8752</v>
      </c>
      <c r="D2318" s="273" t="s">
        <v>17</v>
      </c>
      <c r="E2318" s="274">
        <v>87.43</v>
      </c>
    </row>
    <row r="2319" spans="1:5">
      <c r="A2319" s="272" t="s">
        <v>22775</v>
      </c>
      <c r="B2319" s="538">
        <v>89238</v>
      </c>
      <c r="C2319" s="266" t="s">
        <v>8753</v>
      </c>
      <c r="D2319" s="273" t="s">
        <v>17</v>
      </c>
      <c r="E2319" s="274">
        <v>509.34</v>
      </c>
    </row>
    <row r="2320" spans="1:5">
      <c r="A2320" s="272" t="s">
        <v>22775</v>
      </c>
      <c r="B2320" s="538">
        <v>89239</v>
      </c>
      <c r="C2320" s="266" t="s">
        <v>8754</v>
      </c>
      <c r="D2320" s="273" t="s">
        <v>17</v>
      </c>
      <c r="E2320" s="274">
        <v>536.22</v>
      </c>
    </row>
    <row r="2321" spans="1:5">
      <c r="A2321" s="272" t="s">
        <v>22775</v>
      </c>
      <c r="B2321" s="538">
        <v>102930</v>
      </c>
      <c r="C2321" s="266" t="s">
        <v>22808</v>
      </c>
      <c r="D2321" s="273" t="s">
        <v>17</v>
      </c>
      <c r="E2321" s="274">
        <v>0</v>
      </c>
    </row>
    <row r="2322" spans="1:5">
      <c r="A2322" s="272" t="s">
        <v>22775</v>
      </c>
      <c r="B2322" s="538">
        <v>102931</v>
      </c>
      <c r="C2322" s="266" t="s">
        <v>22809</v>
      </c>
      <c r="D2322" s="273" t="s">
        <v>17</v>
      </c>
      <c r="E2322" s="274">
        <v>0</v>
      </c>
    </row>
    <row r="2323" spans="1:5">
      <c r="A2323" s="272" t="s">
        <v>22775</v>
      </c>
      <c r="B2323" s="538">
        <v>102932</v>
      </c>
      <c r="C2323" s="266" t="s">
        <v>22810</v>
      </c>
      <c r="D2323" s="273" t="s">
        <v>17</v>
      </c>
      <c r="E2323" s="274">
        <v>0</v>
      </c>
    </row>
    <row r="2324" spans="1:5">
      <c r="A2324" s="272" t="s">
        <v>22775</v>
      </c>
      <c r="B2324" s="538">
        <v>102933</v>
      </c>
      <c r="C2324" s="266" t="s">
        <v>9106</v>
      </c>
      <c r="D2324" s="273" t="s">
        <v>17</v>
      </c>
      <c r="E2324" s="274">
        <v>0.8</v>
      </c>
    </row>
    <row r="2325" spans="1:5">
      <c r="A2325" s="272" t="s">
        <v>22775</v>
      </c>
      <c r="B2325" s="538">
        <v>93411</v>
      </c>
      <c r="C2325" s="266" t="s">
        <v>8982</v>
      </c>
      <c r="D2325" s="273" t="s">
        <v>17</v>
      </c>
      <c r="E2325" s="274">
        <v>0.34</v>
      </c>
    </row>
    <row r="2326" spans="1:5">
      <c r="A2326" s="272" t="s">
        <v>22775</v>
      </c>
      <c r="B2326" s="538">
        <v>93412</v>
      </c>
      <c r="C2326" s="266" t="s">
        <v>8983</v>
      </c>
      <c r="D2326" s="273" t="s">
        <v>17</v>
      </c>
      <c r="E2326" s="274">
        <v>0.12</v>
      </c>
    </row>
    <row r="2327" spans="1:5">
      <c r="A2327" s="272" t="s">
        <v>22775</v>
      </c>
      <c r="B2327" s="538">
        <v>93413</v>
      </c>
      <c r="C2327" s="266" t="s">
        <v>8984</v>
      </c>
      <c r="D2327" s="273" t="s">
        <v>17</v>
      </c>
      <c r="E2327" s="274">
        <v>0.3</v>
      </c>
    </row>
    <row r="2328" spans="1:5">
      <c r="A2328" s="272" t="s">
        <v>22775</v>
      </c>
      <c r="B2328" s="538">
        <v>93414</v>
      </c>
      <c r="C2328" s="266" t="s">
        <v>8985</v>
      </c>
      <c r="D2328" s="273" t="s">
        <v>17</v>
      </c>
      <c r="E2328" s="274">
        <v>12.08</v>
      </c>
    </row>
    <row r="2329" spans="1:5">
      <c r="A2329" s="272" t="s">
        <v>22775</v>
      </c>
      <c r="B2329" s="538">
        <v>88855</v>
      </c>
      <c r="C2329" s="266" t="s">
        <v>21047</v>
      </c>
      <c r="D2329" s="273" t="s">
        <v>17</v>
      </c>
      <c r="E2329" s="274">
        <v>3.4</v>
      </c>
    </row>
    <row r="2330" spans="1:5">
      <c r="A2330" s="272" t="s">
        <v>22775</v>
      </c>
      <c r="B2330" s="538">
        <v>88856</v>
      </c>
      <c r="C2330" s="266" t="s">
        <v>21048</v>
      </c>
      <c r="D2330" s="273" t="s">
        <v>17</v>
      </c>
      <c r="E2330" s="274">
        <v>0.93</v>
      </c>
    </row>
    <row r="2331" spans="1:5">
      <c r="A2331" s="272" t="s">
        <v>22775</v>
      </c>
      <c r="B2331" s="538">
        <v>5658</v>
      </c>
      <c r="C2331" s="266" t="s">
        <v>21044</v>
      </c>
      <c r="D2331" s="273" t="s">
        <v>17</v>
      </c>
      <c r="E2331" s="274">
        <v>2.36</v>
      </c>
    </row>
    <row r="2332" spans="1:5">
      <c r="A2332" s="272" t="s">
        <v>22775</v>
      </c>
      <c r="B2332" s="538">
        <v>53840</v>
      </c>
      <c r="C2332" s="266" t="s">
        <v>8646</v>
      </c>
      <c r="D2332" s="273" t="s">
        <v>17</v>
      </c>
      <c r="E2332" s="274">
        <v>2.67</v>
      </c>
    </row>
    <row r="2333" spans="1:5">
      <c r="A2333" s="272" t="s">
        <v>22775</v>
      </c>
      <c r="B2333" s="538">
        <v>87026</v>
      </c>
      <c r="C2333" s="266" t="s">
        <v>8668</v>
      </c>
      <c r="D2333" s="273" t="s">
        <v>17</v>
      </c>
      <c r="E2333" s="274">
        <v>0.73</v>
      </c>
    </row>
    <row r="2334" spans="1:5">
      <c r="A2334" s="272" t="s">
        <v>22775</v>
      </c>
      <c r="B2334" s="538">
        <v>53841</v>
      </c>
      <c r="C2334" s="266" t="s">
        <v>8647</v>
      </c>
      <c r="D2334" s="273" t="s">
        <v>17</v>
      </c>
      <c r="E2334" s="274">
        <v>1.85</v>
      </c>
    </row>
    <row r="2335" spans="1:5">
      <c r="A2335" s="272" t="s">
        <v>22775</v>
      </c>
      <c r="B2335" s="538">
        <v>95209</v>
      </c>
      <c r="C2335" s="266" t="s">
        <v>30317</v>
      </c>
      <c r="D2335" s="273" t="s">
        <v>17</v>
      </c>
      <c r="E2335" s="274">
        <v>12.42</v>
      </c>
    </row>
    <row r="2336" spans="1:5">
      <c r="A2336" s="272" t="s">
        <v>22775</v>
      </c>
      <c r="B2336" s="538">
        <v>95210</v>
      </c>
      <c r="C2336" s="266" t="s">
        <v>30318</v>
      </c>
      <c r="D2336" s="273" t="s">
        <v>17</v>
      </c>
      <c r="E2336" s="274">
        <v>58.74</v>
      </c>
    </row>
    <row r="2337" spans="1:5">
      <c r="A2337" s="272" t="s">
        <v>22775</v>
      </c>
      <c r="B2337" s="538">
        <v>95211</v>
      </c>
      <c r="C2337" s="266" t="s">
        <v>30319</v>
      </c>
      <c r="D2337" s="273" t="s">
        <v>17</v>
      </c>
      <c r="E2337" s="274">
        <v>8.0399999999999991</v>
      </c>
    </row>
    <row r="2338" spans="1:5">
      <c r="A2338" s="272" t="s">
        <v>22775</v>
      </c>
      <c r="B2338" s="538">
        <v>93267</v>
      </c>
      <c r="C2338" s="266" t="s">
        <v>30320</v>
      </c>
      <c r="D2338" s="273" t="s">
        <v>17</v>
      </c>
      <c r="E2338" s="274">
        <v>26.66</v>
      </c>
    </row>
    <row r="2339" spans="1:5">
      <c r="A2339" s="272" t="s">
        <v>22775</v>
      </c>
      <c r="B2339" s="538">
        <v>93269</v>
      </c>
      <c r="C2339" s="266" t="s">
        <v>30321</v>
      </c>
      <c r="D2339" s="273" t="s">
        <v>17</v>
      </c>
      <c r="E2339" s="274">
        <v>10</v>
      </c>
    </row>
    <row r="2340" spans="1:5">
      <c r="A2340" s="272" t="s">
        <v>22775</v>
      </c>
      <c r="B2340" s="538">
        <v>93270</v>
      </c>
      <c r="C2340" s="266" t="s">
        <v>30322</v>
      </c>
      <c r="D2340" s="273" t="s">
        <v>17</v>
      </c>
      <c r="E2340" s="274">
        <v>25.92</v>
      </c>
    </row>
    <row r="2341" spans="1:5">
      <c r="A2341" s="272" t="s">
        <v>22775</v>
      </c>
      <c r="B2341" s="538">
        <v>93271</v>
      </c>
      <c r="C2341" s="266" t="s">
        <v>30323</v>
      </c>
      <c r="D2341" s="273" t="s">
        <v>17</v>
      </c>
      <c r="E2341" s="274">
        <v>8.0399999999999991</v>
      </c>
    </row>
    <row r="2342" spans="1:5">
      <c r="A2342" s="272" t="s">
        <v>22775</v>
      </c>
      <c r="B2342" s="538">
        <v>95208</v>
      </c>
      <c r="C2342" s="266" t="s">
        <v>30324</v>
      </c>
      <c r="D2342" s="273" t="s">
        <v>17</v>
      </c>
      <c r="E2342" s="274">
        <v>53.71</v>
      </c>
    </row>
    <row r="2343" spans="1:5">
      <c r="A2343" s="272" t="s">
        <v>22775</v>
      </c>
      <c r="B2343" s="538">
        <v>83761</v>
      </c>
      <c r="C2343" s="266" t="s">
        <v>8664</v>
      </c>
      <c r="D2343" s="273" t="s">
        <v>17</v>
      </c>
      <c r="E2343" s="274">
        <v>9.42</v>
      </c>
    </row>
    <row r="2344" spans="1:5">
      <c r="A2344" s="272" t="s">
        <v>22775</v>
      </c>
      <c r="B2344" s="538">
        <v>83764</v>
      </c>
      <c r="C2344" s="266" t="s">
        <v>8667</v>
      </c>
      <c r="D2344" s="273" t="s">
        <v>17</v>
      </c>
      <c r="E2344" s="274">
        <v>3.32</v>
      </c>
    </row>
    <row r="2345" spans="1:5">
      <c r="A2345" s="272" t="s">
        <v>22775</v>
      </c>
      <c r="B2345" s="538">
        <v>83762</v>
      </c>
      <c r="C2345" s="266" t="s">
        <v>8665</v>
      </c>
      <c r="D2345" s="273" t="s">
        <v>17</v>
      </c>
      <c r="E2345" s="274">
        <v>8.41</v>
      </c>
    </row>
    <row r="2346" spans="1:5">
      <c r="A2346" s="272" t="s">
        <v>22775</v>
      </c>
      <c r="B2346" s="538">
        <v>83763</v>
      </c>
      <c r="C2346" s="266" t="s">
        <v>8666</v>
      </c>
      <c r="D2346" s="273" t="s">
        <v>17</v>
      </c>
      <c r="E2346" s="274">
        <v>60.91</v>
      </c>
    </row>
    <row r="2347" spans="1:5">
      <c r="A2347" s="272" t="s">
        <v>22775</v>
      </c>
      <c r="B2347" s="538">
        <v>95874</v>
      </c>
      <c r="C2347" s="266" t="s">
        <v>9048</v>
      </c>
      <c r="D2347" s="273" t="s">
        <v>17</v>
      </c>
      <c r="E2347" s="274">
        <v>10.06</v>
      </c>
    </row>
    <row r="2348" spans="1:5">
      <c r="A2348" s="272" t="s">
        <v>22775</v>
      </c>
      <c r="B2348" s="538">
        <v>95869</v>
      </c>
      <c r="C2348" s="266" t="s">
        <v>9045</v>
      </c>
      <c r="D2348" s="273" t="s">
        <v>17</v>
      </c>
      <c r="E2348" s="274">
        <v>3.54</v>
      </c>
    </row>
    <row r="2349" spans="1:5">
      <c r="A2349" s="272" t="s">
        <v>22775</v>
      </c>
      <c r="B2349" s="538">
        <v>95870</v>
      </c>
      <c r="C2349" s="266" t="s">
        <v>9046</v>
      </c>
      <c r="D2349" s="273" t="s">
        <v>17</v>
      </c>
      <c r="E2349" s="274">
        <v>8.98</v>
      </c>
    </row>
    <row r="2350" spans="1:5">
      <c r="A2350" s="272" t="s">
        <v>22775</v>
      </c>
      <c r="B2350" s="538">
        <v>95871</v>
      </c>
      <c r="C2350" s="266" t="s">
        <v>9047</v>
      </c>
      <c r="D2350" s="273" t="s">
        <v>17</v>
      </c>
      <c r="E2350" s="274">
        <v>331.34</v>
      </c>
    </row>
    <row r="2351" spans="1:5">
      <c r="A2351" s="272" t="s">
        <v>22775</v>
      </c>
      <c r="B2351" s="538">
        <v>104684</v>
      </c>
      <c r="C2351" s="266" t="s">
        <v>22811</v>
      </c>
      <c r="D2351" s="273" t="s">
        <v>17</v>
      </c>
      <c r="E2351" s="274">
        <v>0</v>
      </c>
    </row>
    <row r="2352" spans="1:5">
      <c r="A2352" s="272" t="s">
        <v>22775</v>
      </c>
      <c r="B2352" s="538">
        <v>104685</v>
      </c>
      <c r="C2352" s="266" t="s">
        <v>22812</v>
      </c>
      <c r="D2352" s="273" t="s">
        <v>17</v>
      </c>
      <c r="E2352" s="274">
        <v>0</v>
      </c>
    </row>
    <row r="2353" spans="1:5">
      <c r="A2353" s="272" t="s">
        <v>22775</v>
      </c>
      <c r="B2353" s="538">
        <v>104686</v>
      </c>
      <c r="C2353" s="266" t="s">
        <v>22813</v>
      </c>
      <c r="D2353" s="273" t="s">
        <v>17</v>
      </c>
      <c r="E2353" s="274">
        <v>0</v>
      </c>
    </row>
    <row r="2354" spans="1:5">
      <c r="A2354" s="272" t="s">
        <v>22775</v>
      </c>
      <c r="B2354" s="538">
        <v>104687</v>
      </c>
      <c r="C2354" s="266" t="s">
        <v>9134</v>
      </c>
      <c r="D2354" s="273" t="s">
        <v>17</v>
      </c>
      <c r="E2354" s="274">
        <v>545.37</v>
      </c>
    </row>
    <row r="2355" spans="1:5">
      <c r="A2355" s="272" t="s">
        <v>22775</v>
      </c>
      <c r="B2355" s="538">
        <v>73303</v>
      </c>
      <c r="C2355" s="266" t="s">
        <v>8656</v>
      </c>
      <c r="D2355" s="273" t="s">
        <v>17</v>
      </c>
      <c r="E2355" s="274">
        <v>7.07</v>
      </c>
    </row>
    <row r="2356" spans="1:5">
      <c r="A2356" s="272" t="s">
        <v>22775</v>
      </c>
      <c r="B2356" s="538">
        <v>93235</v>
      </c>
      <c r="C2356" s="266" t="s">
        <v>8965</v>
      </c>
      <c r="D2356" s="273" t="s">
        <v>17</v>
      </c>
      <c r="E2356" s="274">
        <v>2.4900000000000002</v>
      </c>
    </row>
    <row r="2357" spans="1:5">
      <c r="A2357" s="272" t="s">
        <v>22775</v>
      </c>
      <c r="B2357" s="538">
        <v>73307</v>
      </c>
      <c r="C2357" s="266" t="s">
        <v>8657</v>
      </c>
      <c r="D2357" s="273" t="s">
        <v>17</v>
      </c>
      <c r="E2357" s="274">
        <v>6.31</v>
      </c>
    </row>
    <row r="2358" spans="1:5">
      <c r="A2358" s="272" t="s">
        <v>22775</v>
      </c>
      <c r="B2358" s="538">
        <v>73311</v>
      </c>
      <c r="C2358" s="266" t="s">
        <v>8659</v>
      </c>
      <c r="D2358" s="273" t="s">
        <v>17</v>
      </c>
      <c r="E2358" s="274">
        <v>216.13</v>
      </c>
    </row>
    <row r="2359" spans="1:5">
      <c r="A2359" s="272" t="s">
        <v>22775</v>
      </c>
      <c r="B2359" s="538">
        <v>93423</v>
      </c>
      <c r="C2359" s="266" t="s">
        <v>8990</v>
      </c>
      <c r="D2359" s="273" t="s">
        <v>17</v>
      </c>
      <c r="E2359" s="274">
        <v>6.29</v>
      </c>
    </row>
    <row r="2360" spans="1:5">
      <c r="A2360" s="272" t="s">
        <v>22775</v>
      </c>
      <c r="B2360" s="538">
        <v>93424</v>
      </c>
      <c r="C2360" s="266" t="s">
        <v>8991</v>
      </c>
      <c r="D2360" s="273" t="s">
        <v>17</v>
      </c>
      <c r="E2360" s="274">
        <v>2.2200000000000002</v>
      </c>
    </row>
    <row r="2361" spans="1:5">
      <c r="A2361" s="272" t="s">
        <v>22775</v>
      </c>
      <c r="B2361" s="538">
        <v>93425</v>
      </c>
      <c r="C2361" s="266" t="s">
        <v>8992</v>
      </c>
      <c r="D2361" s="273" t="s">
        <v>17</v>
      </c>
      <c r="E2361" s="274">
        <v>5.62</v>
      </c>
    </row>
    <row r="2362" spans="1:5">
      <c r="A2362" s="272" t="s">
        <v>22775</v>
      </c>
      <c r="B2362" s="538">
        <v>93426</v>
      </c>
      <c r="C2362" s="266" t="s">
        <v>8993</v>
      </c>
      <c r="D2362" s="273" t="s">
        <v>17</v>
      </c>
      <c r="E2362" s="274">
        <v>194.49</v>
      </c>
    </row>
    <row r="2363" spans="1:5">
      <c r="A2363" s="272" t="s">
        <v>22775</v>
      </c>
      <c r="B2363" s="538">
        <v>93417</v>
      </c>
      <c r="C2363" s="266" t="s">
        <v>8986</v>
      </c>
      <c r="D2363" s="273" t="s">
        <v>17</v>
      </c>
      <c r="E2363" s="274">
        <v>4.45</v>
      </c>
    </row>
    <row r="2364" spans="1:5">
      <c r="A2364" s="272" t="s">
        <v>22775</v>
      </c>
      <c r="B2364" s="538">
        <v>93418</v>
      </c>
      <c r="C2364" s="266" t="s">
        <v>8987</v>
      </c>
      <c r="D2364" s="273" t="s">
        <v>17</v>
      </c>
      <c r="E2364" s="274">
        <v>1.56</v>
      </c>
    </row>
    <row r="2365" spans="1:5">
      <c r="A2365" s="272" t="s">
        <v>22775</v>
      </c>
      <c r="B2365" s="538">
        <v>93419</v>
      </c>
      <c r="C2365" s="266" t="s">
        <v>8988</v>
      </c>
      <c r="D2365" s="273" t="s">
        <v>17</v>
      </c>
      <c r="E2365" s="274">
        <v>3.97</v>
      </c>
    </row>
    <row r="2366" spans="1:5">
      <c r="A2366" s="272" t="s">
        <v>22775</v>
      </c>
      <c r="B2366" s="538">
        <v>93420</v>
      </c>
      <c r="C2366" s="266" t="s">
        <v>8989</v>
      </c>
      <c r="D2366" s="273" t="s">
        <v>17</v>
      </c>
      <c r="E2366" s="274">
        <v>81.38</v>
      </c>
    </row>
    <row r="2367" spans="1:5">
      <c r="A2367" s="272" t="s">
        <v>22775</v>
      </c>
      <c r="B2367" s="538">
        <v>93277</v>
      </c>
      <c r="C2367" s="266" t="s">
        <v>8969</v>
      </c>
      <c r="D2367" s="273" t="s">
        <v>17</v>
      </c>
      <c r="E2367" s="274">
        <v>0.24</v>
      </c>
    </row>
    <row r="2368" spans="1:5">
      <c r="A2368" s="272" t="s">
        <v>22775</v>
      </c>
      <c r="B2368" s="538">
        <v>93278</v>
      </c>
      <c r="C2368" s="266" t="s">
        <v>8970</v>
      </c>
      <c r="D2368" s="273" t="s">
        <v>17</v>
      </c>
      <c r="E2368" s="274">
        <v>0.05</v>
      </c>
    </row>
    <row r="2369" spans="1:5">
      <c r="A2369" s="272" t="s">
        <v>22775</v>
      </c>
      <c r="B2369" s="538">
        <v>93279</v>
      </c>
      <c r="C2369" s="266" t="s">
        <v>8971</v>
      </c>
      <c r="D2369" s="273" t="s">
        <v>17</v>
      </c>
      <c r="E2369" s="274">
        <v>0.22</v>
      </c>
    </row>
    <row r="2370" spans="1:5">
      <c r="A2370" s="272" t="s">
        <v>22775</v>
      </c>
      <c r="B2370" s="538">
        <v>93280</v>
      </c>
      <c r="C2370" s="266" t="s">
        <v>8972</v>
      </c>
      <c r="D2370" s="273" t="s">
        <v>17</v>
      </c>
      <c r="E2370" s="274">
        <v>0.67</v>
      </c>
    </row>
    <row r="2371" spans="1:5">
      <c r="A2371" s="272" t="s">
        <v>22775</v>
      </c>
      <c r="B2371" s="538">
        <v>104909</v>
      </c>
      <c r="C2371" s="266" t="s">
        <v>22814</v>
      </c>
      <c r="D2371" s="273" t="s">
        <v>17</v>
      </c>
      <c r="E2371" s="274">
        <v>0</v>
      </c>
    </row>
    <row r="2372" spans="1:5">
      <c r="A2372" s="272" t="s">
        <v>22775</v>
      </c>
      <c r="B2372" s="538">
        <v>104910</v>
      </c>
      <c r="C2372" s="266" t="s">
        <v>22815</v>
      </c>
      <c r="D2372" s="273" t="s">
        <v>17</v>
      </c>
      <c r="E2372" s="274">
        <v>0</v>
      </c>
    </row>
    <row r="2373" spans="1:5">
      <c r="A2373" s="272" t="s">
        <v>22775</v>
      </c>
      <c r="B2373" s="538">
        <v>104911</v>
      </c>
      <c r="C2373" s="266" t="s">
        <v>22816</v>
      </c>
      <c r="D2373" s="273" t="s">
        <v>17</v>
      </c>
      <c r="E2373" s="274">
        <v>0</v>
      </c>
    </row>
    <row r="2374" spans="1:5">
      <c r="A2374" s="272" t="s">
        <v>22775</v>
      </c>
      <c r="B2374" s="538">
        <v>104912</v>
      </c>
      <c r="C2374" s="266" t="s">
        <v>20799</v>
      </c>
      <c r="D2374" s="273" t="s">
        <v>17</v>
      </c>
      <c r="E2374" s="274">
        <v>32.89</v>
      </c>
    </row>
    <row r="2375" spans="1:5">
      <c r="A2375" s="272" t="s">
        <v>22775</v>
      </c>
      <c r="B2375" s="538">
        <v>102840</v>
      </c>
      <c r="C2375" s="266" t="s">
        <v>22817</v>
      </c>
      <c r="D2375" s="273" t="s">
        <v>17</v>
      </c>
      <c r="E2375" s="274">
        <v>0</v>
      </c>
    </row>
    <row r="2376" spans="1:5">
      <c r="A2376" s="272" t="s">
        <v>22775</v>
      </c>
      <c r="B2376" s="538">
        <v>102841</v>
      </c>
      <c r="C2376" s="266" t="s">
        <v>22818</v>
      </c>
      <c r="D2376" s="273" t="s">
        <v>17</v>
      </c>
      <c r="E2376" s="274">
        <v>0</v>
      </c>
    </row>
    <row r="2377" spans="1:5">
      <c r="A2377" s="272" t="s">
        <v>22775</v>
      </c>
      <c r="B2377" s="538">
        <v>102842</v>
      </c>
      <c r="C2377" s="266" t="s">
        <v>22819</v>
      </c>
      <c r="D2377" s="273" t="s">
        <v>17</v>
      </c>
      <c r="E2377" s="274">
        <v>0</v>
      </c>
    </row>
    <row r="2378" spans="1:5">
      <c r="A2378" s="272" t="s">
        <v>22775</v>
      </c>
      <c r="B2378" s="538">
        <v>102843</v>
      </c>
      <c r="C2378" s="266" t="s">
        <v>9094</v>
      </c>
      <c r="D2378" s="273" t="s">
        <v>17</v>
      </c>
      <c r="E2378" s="274">
        <v>163.35</v>
      </c>
    </row>
    <row r="2379" spans="1:5">
      <c r="A2379" s="272" t="s">
        <v>22775</v>
      </c>
      <c r="B2379" s="538">
        <v>89267</v>
      </c>
      <c r="C2379" s="266" t="s">
        <v>8771</v>
      </c>
      <c r="D2379" s="273" t="s">
        <v>17</v>
      </c>
      <c r="E2379" s="274">
        <v>51.81</v>
      </c>
    </row>
    <row r="2380" spans="1:5">
      <c r="A2380" s="272" t="s">
        <v>22775</v>
      </c>
      <c r="B2380" s="538">
        <v>89269</v>
      </c>
      <c r="C2380" s="266" t="s">
        <v>8773</v>
      </c>
      <c r="D2380" s="273" t="s">
        <v>17</v>
      </c>
      <c r="E2380" s="274">
        <v>7.38</v>
      </c>
    </row>
    <row r="2381" spans="1:5">
      <c r="A2381" s="272" t="s">
        <v>22775</v>
      </c>
      <c r="B2381" s="538">
        <v>89268</v>
      </c>
      <c r="C2381" s="266" t="s">
        <v>8772</v>
      </c>
      <c r="D2381" s="273" t="s">
        <v>17</v>
      </c>
      <c r="E2381" s="274">
        <v>18.260000000000002</v>
      </c>
    </row>
    <row r="2382" spans="1:5">
      <c r="A2382" s="272" t="s">
        <v>22775</v>
      </c>
      <c r="B2382" s="538">
        <v>89270</v>
      </c>
      <c r="C2382" s="266" t="s">
        <v>8774</v>
      </c>
      <c r="D2382" s="273" t="s">
        <v>17</v>
      </c>
      <c r="E2382" s="274">
        <v>83.29</v>
      </c>
    </row>
    <row r="2383" spans="1:5">
      <c r="A2383" s="272" t="s">
        <v>22775</v>
      </c>
      <c r="B2383" s="538">
        <v>89271</v>
      </c>
      <c r="C2383" s="266" t="s">
        <v>8775</v>
      </c>
      <c r="D2383" s="273" t="s">
        <v>17</v>
      </c>
      <c r="E2383" s="274">
        <v>35.21</v>
      </c>
    </row>
    <row r="2384" spans="1:5">
      <c r="A2384" s="272" t="s">
        <v>22775</v>
      </c>
      <c r="B2384" s="538">
        <v>93283</v>
      </c>
      <c r="C2384" s="266" t="s">
        <v>8973</v>
      </c>
      <c r="D2384" s="273" t="s">
        <v>17</v>
      </c>
      <c r="E2384" s="274">
        <v>99.64</v>
      </c>
    </row>
    <row r="2385" spans="1:5">
      <c r="A2385" s="272" t="s">
        <v>22775</v>
      </c>
      <c r="B2385" s="538">
        <v>93296</v>
      </c>
      <c r="C2385" s="266" t="s">
        <v>8977</v>
      </c>
      <c r="D2385" s="273" t="s">
        <v>17</v>
      </c>
      <c r="E2385" s="274">
        <v>14.19</v>
      </c>
    </row>
    <row r="2386" spans="1:5">
      <c r="A2386" s="272" t="s">
        <v>22775</v>
      </c>
      <c r="B2386" s="538">
        <v>93284</v>
      </c>
      <c r="C2386" s="266" t="s">
        <v>8974</v>
      </c>
      <c r="D2386" s="273" t="s">
        <v>17</v>
      </c>
      <c r="E2386" s="274">
        <v>35.119999999999997</v>
      </c>
    </row>
    <row r="2387" spans="1:5">
      <c r="A2387" s="272" t="s">
        <v>22775</v>
      </c>
      <c r="B2387" s="538">
        <v>93285</v>
      </c>
      <c r="C2387" s="266" t="s">
        <v>8975</v>
      </c>
      <c r="D2387" s="273" t="s">
        <v>17</v>
      </c>
      <c r="E2387" s="274">
        <v>160.16999999999999</v>
      </c>
    </row>
    <row r="2388" spans="1:5">
      <c r="A2388" s="272" t="s">
        <v>22775</v>
      </c>
      <c r="B2388" s="538">
        <v>93286</v>
      </c>
      <c r="C2388" s="266" t="s">
        <v>8976</v>
      </c>
      <c r="D2388" s="273" t="s">
        <v>17</v>
      </c>
      <c r="E2388" s="274">
        <v>11.18</v>
      </c>
    </row>
    <row r="2389" spans="1:5">
      <c r="A2389" s="272" t="s">
        <v>22775</v>
      </c>
      <c r="B2389" s="538">
        <v>104706</v>
      </c>
      <c r="C2389" s="266" t="s">
        <v>22820</v>
      </c>
      <c r="D2389" s="273" t="s">
        <v>17</v>
      </c>
      <c r="E2389" s="274">
        <v>0</v>
      </c>
    </row>
    <row r="2390" spans="1:5">
      <c r="A2390" s="272" t="s">
        <v>22775</v>
      </c>
      <c r="B2390" s="538">
        <v>104707</v>
      </c>
      <c r="C2390" s="266" t="s">
        <v>22821</v>
      </c>
      <c r="D2390" s="273" t="s">
        <v>17</v>
      </c>
      <c r="E2390" s="274">
        <v>0</v>
      </c>
    </row>
    <row r="2391" spans="1:5">
      <c r="A2391" s="272" t="s">
        <v>22775</v>
      </c>
      <c r="B2391" s="538">
        <v>104708</v>
      </c>
      <c r="C2391" s="266" t="s">
        <v>22822</v>
      </c>
      <c r="D2391" s="273" t="s">
        <v>17</v>
      </c>
      <c r="E2391" s="274">
        <v>0</v>
      </c>
    </row>
    <row r="2392" spans="1:5">
      <c r="A2392" s="272" t="s">
        <v>22775</v>
      </c>
      <c r="B2392" s="538">
        <v>104709</v>
      </c>
      <c r="C2392" s="266" t="s">
        <v>9137</v>
      </c>
      <c r="D2392" s="273" t="s">
        <v>17</v>
      </c>
      <c r="E2392" s="274">
        <v>1419.33</v>
      </c>
    </row>
    <row r="2393" spans="1:5">
      <c r="A2393" s="272" t="s">
        <v>22775</v>
      </c>
      <c r="B2393" s="538">
        <v>104903</v>
      </c>
      <c r="C2393" s="266" t="s">
        <v>22823</v>
      </c>
      <c r="D2393" s="273" t="s">
        <v>17</v>
      </c>
      <c r="E2393" s="274">
        <v>0</v>
      </c>
    </row>
    <row r="2394" spans="1:5">
      <c r="A2394" s="272" t="s">
        <v>22775</v>
      </c>
      <c r="B2394" s="538">
        <v>104904</v>
      </c>
      <c r="C2394" s="266" t="s">
        <v>22824</v>
      </c>
      <c r="D2394" s="273" t="s">
        <v>17</v>
      </c>
      <c r="E2394" s="274">
        <v>0</v>
      </c>
    </row>
    <row r="2395" spans="1:5">
      <c r="A2395" s="272" t="s">
        <v>22775</v>
      </c>
      <c r="B2395" s="538">
        <v>104905</v>
      </c>
      <c r="C2395" s="266" t="s">
        <v>22825</v>
      </c>
      <c r="D2395" s="273" t="s">
        <v>17</v>
      </c>
      <c r="E2395" s="274">
        <v>0</v>
      </c>
    </row>
    <row r="2396" spans="1:5">
      <c r="A2396" s="272" t="s">
        <v>22775</v>
      </c>
      <c r="B2396" s="538">
        <v>104906</v>
      </c>
      <c r="C2396" s="266" t="s">
        <v>20798</v>
      </c>
      <c r="D2396" s="273" t="s">
        <v>17</v>
      </c>
      <c r="E2396" s="274">
        <v>119.79</v>
      </c>
    </row>
    <row r="2397" spans="1:5">
      <c r="A2397" s="272" t="s">
        <v>22775</v>
      </c>
      <c r="B2397" s="538">
        <v>102846</v>
      </c>
      <c r="C2397" s="266" t="s">
        <v>22826</v>
      </c>
      <c r="D2397" s="273" t="s">
        <v>17</v>
      </c>
      <c r="E2397" s="274">
        <v>0</v>
      </c>
    </row>
    <row r="2398" spans="1:5">
      <c r="A2398" s="272" t="s">
        <v>22775</v>
      </c>
      <c r="B2398" s="538">
        <v>102847</v>
      </c>
      <c r="C2398" s="266" t="s">
        <v>22827</v>
      </c>
      <c r="D2398" s="273" t="s">
        <v>17</v>
      </c>
      <c r="E2398" s="274">
        <v>0</v>
      </c>
    </row>
    <row r="2399" spans="1:5">
      <c r="A2399" s="272" t="s">
        <v>22775</v>
      </c>
      <c r="B2399" s="538">
        <v>102848</v>
      </c>
      <c r="C2399" s="266" t="s">
        <v>22828</v>
      </c>
      <c r="D2399" s="273" t="s">
        <v>17</v>
      </c>
      <c r="E2399" s="274">
        <v>0</v>
      </c>
    </row>
    <row r="2400" spans="1:5">
      <c r="A2400" s="272" t="s">
        <v>22775</v>
      </c>
      <c r="B2400" s="538">
        <v>102849</v>
      </c>
      <c r="C2400" s="266" t="s">
        <v>9095</v>
      </c>
      <c r="D2400" s="273" t="s">
        <v>17</v>
      </c>
      <c r="E2400" s="274">
        <v>79.86</v>
      </c>
    </row>
    <row r="2401" spans="1:5">
      <c r="A2401" s="272" t="s">
        <v>22775</v>
      </c>
      <c r="B2401" s="538">
        <v>102852</v>
      </c>
      <c r="C2401" s="266" t="s">
        <v>22829</v>
      </c>
      <c r="D2401" s="273" t="s">
        <v>17</v>
      </c>
      <c r="E2401" s="274">
        <v>0</v>
      </c>
    </row>
    <row r="2402" spans="1:5">
      <c r="A2402" s="272" t="s">
        <v>22775</v>
      </c>
      <c r="B2402" s="538">
        <v>102853</v>
      </c>
      <c r="C2402" s="266" t="s">
        <v>22830</v>
      </c>
      <c r="D2402" s="273" t="s">
        <v>17</v>
      </c>
      <c r="E2402" s="274">
        <v>0</v>
      </c>
    </row>
    <row r="2403" spans="1:5">
      <c r="A2403" s="272" t="s">
        <v>22775</v>
      </c>
      <c r="B2403" s="538">
        <v>102854</v>
      </c>
      <c r="C2403" s="266" t="s">
        <v>22831</v>
      </c>
      <c r="D2403" s="273" t="s">
        <v>17</v>
      </c>
      <c r="E2403" s="274">
        <v>0</v>
      </c>
    </row>
    <row r="2404" spans="1:5">
      <c r="A2404" s="272" t="s">
        <v>22775</v>
      </c>
      <c r="B2404" s="538">
        <v>102855</v>
      </c>
      <c r="C2404" s="266" t="s">
        <v>9096</v>
      </c>
      <c r="D2404" s="273" t="s">
        <v>17</v>
      </c>
      <c r="E2404" s="274">
        <v>79.86</v>
      </c>
    </row>
    <row r="2405" spans="1:5">
      <c r="A2405" s="272" t="s">
        <v>22775</v>
      </c>
      <c r="B2405" s="538">
        <v>106242</v>
      </c>
      <c r="C2405" s="266" t="s">
        <v>31487</v>
      </c>
      <c r="D2405" s="273" t="s">
        <v>17</v>
      </c>
      <c r="E2405" s="274">
        <v>46.81</v>
      </c>
    </row>
    <row r="2406" spans="1:5">
      <c r="A2406" s="272" t="s">
        <v>22775</v>
      </c>
      <c r="B2406" s="538">
        <v>106245</v>
      </c>
      <c r="C2406" s="266" t="s">
        <v>31488</v>
      </c>
      <c r="D2406" s="273" t="s">
        <v>17</v>
      </c>
      <c r="E2406" s="274">
        <v>6.44</v>
      </c>
    </row>
    <row r="2407" spans="1:5">
      <c r="A2407" s="272" t="s">
        <v>22775</v>
      </c>
      <c r="B2407" s="538">
        <v>106243</v>
      </c>
      <c r="C2407" s="266" t="s">
        <v>31489</v>
      </c>
      <c r="D2407" s="273" t="s">
        <v>17</v>
      </c>
      <c r="E2407" s="274">
        <v>15.88</v>
      </c>
    </row>
    <row r="2408" spans="1:5">
      <c r="A2408" s="272" t="s">
        <v>22775</v>
      </c>
      <c r="B2408" s="538">
        <v>106244</v>
      </c>
      <c r="C2408" s="266" t="s">
        <v>31490</v>
      </c>
      <c r="D2408" s="273" t="s">
        <v>17</v>
      </c>
      <c r="E2408" s="274">
        <v>73.66</v>
      </c>
    </row>
    <row r="2409" spans="1:5">
      <c r="A2409" s="272" t="s">
        <v>22775</v>
      </c>
      <c r="B2409" s="538">
        <v>106246</v>
      </c>
      <c r="C2409" s="266" t="s">
        <v>31491</v>
      </c>
      <c r="D2409" s="273" t="s">
        <v>17</v>
      </c>
      <c r="E2409" s="274">
        <v>191.51</v>
      </c>
    </row>
    <row r="2410" spans="1:5">
      <c r="A2410" s="272" t="s">
        <v>22775</v>
      </c>
      <c r="B2410" s="538">
        <v>93397</v>
      </c>
      <c r="C2410" s="266" t="s">
        <v>8978</v>
      </c>
      <c r="D2410" s="273" t="s">
        <v>17</v>
      </c>
      <c r="E2410" s="274">
        <v>25.92</v>
      </c>
    </row>
    <row r="2411" spans="1:5">
      <c r="A2411" s="272" t="s">
        <v>22775</v>
      </c>
      <c r="B2411" s="538">
        <v>93399</v>
      </c>
      <c r="C2411" s="266" t="s">
        <v>21052</v>
      </c>
      <c r="D2411" s="273" t="s">
        <v>17</v>
      </c>
      <c r="E2411" s="274">
        <v>3.96</v>
      </c>
    </row>
    <row r="2412" spans="1:5">
      <c r="A2412" s="272" t="s">
        <v>22775</v>
      </c>
      <c r="B2412" s="538">
        <v>93398</v>
      </c>
      <c r="C2412" s="266" t="s">
        <v>8979</v>
      </c>
      <c r="D2412" s="273" t="s">
        <v>17</v>
      </c>
      <c r="E2412" s="274">
        <v>9.81</v>
      </c>
    </row>
    <row r="2413" spans="1:5">
      <c r="A2413" s="272" t="s">
        <v>22775</v>
      </c>
      <c r="B2413" s="538">
        <v>93400</v>
      </c>
      <c r="C2413" s="266" t="s">
        <v>8980</v>
      </c>
      <c r="D2413" s="273" t="s">
        <v>17</v>
      </c>
      <c r="E2413" s="274">
        <v>45.07</v>
      </c>
    </row>
    <row r="2414" spans="1:5">
      <c r="A2414" s="272" t="s">
        <v>22775</v>
      </c>
      <c r="B2414" s="538">
        <v>93401</v>
      </c>
      <c r="C2414" s="266" t="s">
        <v>8981</v>
      </c>
      <c r="D2414" s="273" t="s">
        <v>17</v>
      </c>
      <c r="E2414" s="274">
        <v>191.88</v>
      </c>
    </row>
    <row r="2415" spans="1:5">
      <c r="A2415" s="272" t="s">
        <v>22775</v>
      </c>
      <c r="B2415" s="538">
        <v>89259</v>
      </c>
      <c r="C2415" s="266" t="s">
        <v>8765</v>
      </c>
      <c r="D2415" s="273" t="s">
        <v>17</v>
      </c>
      <c r="E2415" s="274">
        <v>28.21</v>
      </c>
    </row>
    <row r="2416" spans="1:5">
      <c r="A2416" s="272" t="s">
        <v>22775</v>
      </c>
      <c r="B2416" s="538">
        <v>91466</v>
      </c>
      <c r="C2416" s="266" t="s">
        <v>8900</v>
      </c>
      <c r="D2416" s="273" t="s">
        <v>17</v>
      </c>
      <c r="E2416" s="274">
        <v>4.2</v>
      </c>
    </row>
    <row r="2417" spans="1:5">
      <c r="A2417" s="272" t="s">
        <v>22775</v>
      </c>
      <c r="B2417" s="538">
        <v>89260</v>
      </c>
      <c r="C2417" s="266" t="s">
        <v>8766</v>
      </c>
      <c r="D2417" s="273" t="s">
        <v>17</v>
      </c>
      <c r="E2417" s="274">
        <v>10.41</v>
      </c>
    </row>
    <row r="2418" spans="1:5">
      <c r="A2418" s="272" t="s">
        <v>22775</v>
      </c>
      <c r="B2418" s="538">
        <v>89262</v>
      </c>
      <c r="C2418" s="266" t="s">
        <v>8767</v>
      </c>
      <c r="D2418" s="273" t="s">
        <v>17</v>
      </c>
      <c r="E2418" s="274">
        <v>47.93</v>
      </c>
    </row>
    <row r="2419" spans="1:5">
      <c r="A2419" s="272" t="s">
        <v>22775</v>
      </c>
      <c r="B2419" s="538">
        <v>91467</v>
      </c>
      <c r="C2419" s="266" t="s">
        <v>8901</v>
      </c>
      <c r="D2419" s="273" t="s">
        <v>17</v>
      </c>
      <c r="E2419" s="274">
        <v>191.88</v>
      </c>
    </row>
    <row r="2420" spans="1:5">
      <c r="A2420" s="272" t="s">
        <v>22775</v>
      </c>
      <c r="B2420" s="538">
        <v>105839</v>
      </c>
      <c r="C2420" s="266" t="s">
        <v>22832</v>
      </c>
      <c r="D2420" s="273" t="s">
        <v>17</v>
      </c>
      <c r="E2420" s="274">
        <v>0</v>
      </c>
    </row>
    <row r="2421" spans="1:5">
      <c r="A2421" s="272" t="s">
        <v>22775</v>
      </c>
      <c r="B2421" s="538">
        <v>105842</v>
      </c>
      <c r="C2421" s="266" t="s">
        <v>22833</v>
      </c>
      <c r="D2421" s="273" t="s">
        <v>17</v>
      </c>
      <c r="E2421" s="274">
        <v>0</v>
      </c>
    </row>
    <row r="2422" spans="1:5">
      <c r="A2422" s="272" t="s">
        <v>22775</v>
      </c>
      <c r="B2422" s="538">
        <v>105840</v>
      </c>
      <c r="C2422" s="266" t="s">
        <v>22834</v>
      </c>
      <c r="D2422" s="273" t="s">
        <v>17</v>
      </c>
      <c r="E2422" s="274">
        <v>0</v>
      </c>
    </row>
    <row r="2423" spans="1:5">
      <c r="A2423" s="272" t="s">
        <v>22775</v>
      </c>
      <c r="B2423" s="538">
        <v>105841</v>
      </c>
      <c r="C2423" s="266" t="s">
        <v>22835</v>
      </c>
      <c r="D2423" s="273" t="s">
        <v>17</v>
      </c>
      <c r="E2423" s="274">
        <v>0</v>
      </c>
    </row>
    <row r="2424" spans="1:5">
      <c r="A2424" s="272" t="s">
        <v>22775</v>
      </c>
      <c r="B2424" s="538">
        <v>105843</v>
      </c>
      <c r="C2424" s="266" t="s">
        <v>22836</v>
      </c>
      <c r="D2424" s="273" t="s">
        <v>17</v>
      </c>
      <c r="E2424" s="274">
        <v>100.98</v>
      </c>
    </row>
    <row r="2425" spans="1:5">
      <c r="A2425" s="272" t="s">
        <v>22775</v>
      </c>
      <c r="B2425" s="538">
        <v>91629</v>
      </c>
      <c r="C2425" s="266" t="s">
        <v>8906</v>
      </c>
      <c r="D2425" s="273" t="s">
        <v>17</v>
      </c>
      <c r="E2425" s="274">
        <v>22.37</v>
      </c>
    </row>
    <row r="2426" spans="1:5">
      <c r="A2426" s="272" t="s">
        <v>22775</v>
      </c>
      <c r="B2426" s="538">
        <v>91631</v>
      </c>
      <c r="C2426" s="266" t="s">
        <v>8908</v>
      </c>
      <c r="D2426" s="273" t="s">
        <v>17</v>
      </c>
      <c r="E2426" s="274">
        <v>3.37</v>
      </c>
    </row>
    <row r="2427" spans="1:5">
      <c r="A2427" s="272" t="s">
        <v>22775</v>
      </c>
      <c r="B2427" s="538">
        <v>91630</v>
      </c>
      <c r="C2427" s="266" t="s">
        <v>8907</v>
      </c>
      <c r="D2427" s="273" t="s">
        <v>17</v>
      </c>
      <c r="E2427" s="274">
        <v>8.35</v>
      </c>
    </row>
    <row r="2428" spans="1:5">
      <c r="A2428" s="272" t="s">
        <v>22775</v>
      </c>
      <c r="B2428" s="538">
        <v>91632</v>
      </c>
      <c r="C2428" s="266" t="s">
        <v>8909</v>
      </c>
      <c r="D2428" s="273" t="s">
        <v>17</v>
      </c>
      <c r="E2428" s="274">
        <v>38.43</v>
      </c>
    </row>
    <row r="2429" spans="1:5">
      <c r="A2429" s="272" t="s">
        <v>22775</v>
      </c>
      <c r="B2429" s="538">
        <v>91633</v>
      </c>
      <c r="C2429" s="266" t="s">
        <v>8910</v>
      </c>
      <c r="D2429" s="273" t="s">
        <v>17</v>
      </c>
      <c r="E2429" s="274">
        <v>162.4</v>
      </c>
    </row>
    <row r="2430" spans="1:5">
      <c r="A2430" s="272" t="s">
        <v>22775</v>
      </c>
      <c r="B2430" s="538">
        <v>105979</v>
      </c>
      <c r="C2430" s="266" t="s">
        <v>30325</v>
      </c>
      <c r="D2430" s="273" t="s">
        <v>17</v>
      </c>
      <c r="E2430" s="274">
        <v>44.81</v>
      </c>
    </row>
    <row r="2431" spans="1:5">
      <c r="A2431" s="272" t="s">
        <v>22775</v>
      </c>
      <c r="B2431" s="538">
        <v>105982</v>
      </c>
      <c r="C2431" s="266" t="s">
        <v>30326</v>
      </c>
      <c r="D2431" s="273" t="s">
        <v>17</v>
      </c>
      <c r="E2431" s="274">
        <v>6.22</v>
      </c>
    </row>
    <row r="2432" spans="1:5">
      <c r="A2432" s="272" t="s">
        <v>22775</v>
      </c>
      <c r="B2432" s="538">
        <v>105980</v>
      </c>
      <c r="C2432" s="266" t="s">
        <v>30327</v>
      </c>
      <c r="D2432" s="273" t="s">
        <v>17</v>
      </c>
      <c r="E2432" s="274">
        <v>15.36</v>
      </c>
    </row>
    <row r="2433" spans="1:5">
      <c r="A2433" s="272" t="s">
        <v>22775</v>
      </c>
      <c r="B2433" s="538">
        <v>105981</v>
      </c>
      <c r="C2433" s="266" t="s">
        <v>30328</v>
      </c>
      <c r="D2433" s="273" t="s">
        <v>17</v>
      </c>
      <c r="E2433" s="274">
        <v>71.17</v>
      </c>
    </row>
    <row r="2434" spans="1:5">
      <c r="A2434" s="272" t="s">
        <v>22775</v>
      </c>
      <c r="B2434" s="538">
        <v>105983</v>
      </c>
      <c r="C2434" s="266" t="s">
        <v>30329</v>
      </c>
      <c r="D2434" s="273" t="s">
        <v>17</v>
      </c>
      <c r="E2434" s="274">
        <v>191.51</v>
      </c>
    </row>
    <row r="2435" spans="1:5">
      <c r="A2435" s="272" t="s">
        <v>22775</v>
      </c>
      <c r="B2435" s="538">
        <v>98760</v>
      </c>
      <c r="C2435" s="266" t="s">
        <v>30330</v>
      </c>
      <c r="D2435" s="273" t="s">
        <v>17</v>
      </c>
      <c r="E2435" s="274">
        <v>0.06</v>
      </c>
    </row>
    <row r="2436" spans="1:5">
      <c r="A2436" s="272" t="s">
        <v>22775</v>
      </c>
      <c r="B2436" s="538">
        <v>98761</v>
      </c>
      <c r="C2436" s="266" t="s">
        <v>30331</v>
      </c>
      <c r="D2436" s="273" t="s">
        <v>17</v>
      </c>
      <c r="E2436" s="274">
        <v>0.01</v>
      </c>
    </row>
    <row r="2437" spans="1:5">
      <c r="A2437" s="272" t="s">
        <v>22775</v>
      </c>
      <c r="B2437" s="538">
        <v>98762</v>
      </c>
      <c r="C2437" s="266" t="s">
        <v>30332</v>
      </c>
      <c r="D2437" s="273" t="s">
        <v>17</v>
      </c>
      <c r="E2437" s="274">
        <v>7.0000000000000007E-2</v>
      </c>
    </row>
    <row r="2438" spans="1:5">
      <c r="A2438" s="272" t="s">
        <v>22775</v>
      </c>
      <c r="B2438" s="538">
        <v>98763</v>
      </c>
      <c r="C2438" s="266" t="s">
        <v>30333</v>
      </c>
      <c r="D2438" s="273" t="s">
        <v>17</v>
      </c>
      <c r="E2438" s="274">
        <v>5.1100000000000003</v>
      </c>
    </row>
    <row r="2439" spans="1:5">
      <c r="A2439" s="272" t="s">
        <v>22775</v>
      </c>
      <c r="B2439" s="538">
        <v>99829</v>
      </c>
      <c r="C2439" s="266" t="s">
        <v>9075</v>
      </c>
      <c r="D2439" s="273" t="s">
        <v>17</v>
      </c>
      <c r="E2439" s="274">
        <v>0.16</v>
      </c>
    </row>
    <row r="2440" spans="1:5">
      <c r="A2440" s="272" t="s">
        <v>22775</v>
      </c>
      <c r="B2440" s="538">
        <v>99830</v>
      </c>
      <c r="C2440" s="266" t="s">
        <v>9076</v>
      </c>
      <c r="D2440" s="273" t="s">
        <v>17</v>
      </c>
      <c r="E2440" s="274">
        <v>0.03</v>
      </c>
    </row>
    <row r="2441" spans="1:5">
      <c r="A2441" s="272" t="s">
        <v>22775</v>
      </c>
      <c r="B2441" s="538">
        <v>99831</v>
      </c>
      <c r="C2441" s="266" t="s">
        <v>9077</v>
      </c>
      <c r="D2441" s="273" t="s">
        <v>17</v>
      </c>
      <c r="E2441" s="274">
        <v>0.11</v>
      </c>
    </row>
    <row r="2442" spans="1:5">
      <c r="A2442" s="272" t="s">
        <v>22775</v>
      </c>
      <c r="B2442" s="538">
        <v>99832</v>
      </c>
      <c r="C2442" s="266" t="s">
        <v>9078</v>
      </c>
      <c r="D2442" s="273" t="s">
        <v>17</v>
      </c>
      <c r="E2442" s="274">
        <v>3.8</v>
      </c>
    </row>
    <row r="2443" spans="1:5">
      <c r="A2443" s="272" t="s">
        <v>22775</v>
      </c>
      <c r="B2443" s="538">
        <v>104516</v>
      </c>
      <c r="C2443" s="266" t="s">
        <v>22837</v>
      </c>
      <c r="D2443" s="273" t="s">
        <v>17</v>
      </c>
      <c r="E2443" s="274">
        <v>0</v>
      </c>
    </row>
    <row r="2444" spans="1:5">
      <c r="A2444" s="272" t="s">
        <v>22775</v>
      </c>
      <c r="B2444" s="538">
        <v>104517</v>
      </c>
      <c r="C2444" s="266" t="s">
        <v>22838</v>
      </c>
      <c r="D2444" s="273" t="s">
        <v>17</v>
      </c>
      <c r="E2444" s="274">
        <v>0</v>
      </c>
    </row>
    <row r="2445" spans="1:5">
      <c r="A2445" s="272" t="s">
        <v>22775</v>
      </c>
      <c r="B2445" s="538">
        <v>104518</v>
      </c>
      <c r="C2445" s="266" t="s">
        <v>22839</v>
      </c>
      <c r="D2445" s="273" t="s">
        <v>17</v>
      </c>
      <c r="E2445" s="274">
        <v>0</v>
      </c>
    </row>
    <row r="2446" spans="1:5">
      <c r="A2446" s="272" t="s">
        <v>22775</v>
      </c>
      <c r="B2446" s="538">
        <v>104519</v>
      </c>
      <c r="C2446" s="266" t="s">
        <v>9132</v>
      </c>
      <c r="D2446" s="273" t="s">
        <v>17</v>
      </c>
      <c r="E2446" s="274">
        <v>0.55000000000000004</v>
      </c>
    </row>
    <row r="2447" spans="1:5">
      <c r="A2447" s="272" t="s">
        <v>22775</v>
      </c>
      <c r="B2447" s="538">
        <v>90682</v>
      </c>
      <c r="C2447" s="266" t="s">
        <v>8836</v>
      </c>
      <c r="D2447" s="273" t="s">
        <v>17</v>
      </c>
      <c r="E2447" s="274">
        <v>37.54</v>
      </c>
    </row>
    <row r="2448" spans="1:5">
      <c r="A2448" s="272" t="s">
        <v>22775</v>
      </c>
      <c r="B2448" s="538">
        <v>90683</v>
      </c>
      <c r="C2448" s="266" t="s">
        <v>8837</v>
      </c>
      <c r="D2448" s="273" t="s">
        <v>17</v>
      </c>
      <c r="E2448" s="274">
        <v>8.68</v>
      </c>
    </row>
    <row r="2449" spans="1:5">
      <c r="A2449" s="272" t="s">
        <v>22775</v>
      </c>
      <c r="B2449" s="538">
        <v>90684</v>
      </c>
      <c r="C2449" s="266" t="s">
        <v>8838</v>
      </c>
      <c r="D2449" s="273" t="s">
        <v>17</v>
      </c>
      <c r="E2449" s="274">
        <v>41.06</v>
      </c>
    </row>
    <row r="2450" spans="1:5">
      <c r="A2450" s="272" t="s">
        <v>22775</v>
      </c>
      <c r="B2450" s="538">
        <v>90685</v>
      </c>
      <c r="C2450" s="266" t="s">
        <v>8839</v>
      </c>
      <c r="D2450" s="273" t="s">
        <v>17</v>
      </c>
      <c r="E2450" s="274">
        <v>69.040000000000006</v>
      </c>
    </row>
    <row r="2451" spans="1:5">
      <c r="A2451" s="272" t="s">
        <v>22775</v>
      </c>
      <c r="B2451" s="538">
        <v>95114</v>
      </c>
      <c r="C2451" s="266" t="s">
        <v>9002</v>
      </c>
      <c r="D2451" s="273" t="s">
        <v>17</v>
      </c>
      <c r="E2451" s="274">
        <v>0.39</v>
      </c>
    </row>
    <row r="2452" spans="1:5">
      <c r="A2452" s="272" t="s">
        <v>22775</v>
      </c>
      <c r="B2452" s="538">
        <v>95115</v>
      </c>
      <c r="C2452" s="266" t="s">
        <v>9003</v>
      </c>
      <c r="D2452" s="273" t="s">
        <v>17</v>
      </c>
      <c r="E2452" s="274">
        <v>0.09</v>
      </c>
    </row>
    <row r="2453" spans="1:5">
      <c r="A2453" s="272" t="s">
        <v>22775</v>
      </c>
      <c r="B2453" s="538">
        <v>53863</v>
      </c>
      <c r="C2453" s="266" t="s">
        <v>8652</v>
      </c>
      <c r="D2453" s="273" t="s">
        <v>17</v>
      </c>
      <c r="E2453" s="274">
        <v>0.49</v>
      </c>
    </row>
    <row r="2454" spans="1:5">
      <c r="A2454" s="272" t="s">
        <v>22775</v>
      </c>
      <c r="B2454" s="538">
        <v>104652</v>
      </c>
      <c r="C2454" s="266" t="s">
        <v>22840</v>
      </c>
      <c r="D2454" s="273" t="s">
        <v>17</v>
      </c>
      <c r="E2454" s="274">
        <v>0</v>
      </c>
    </row>
    <row r="2455" spans="1:5">
      <c r="A2455" s="272" t="s">
        <v>22775</v>
      </c>
      <c r="B2455" s="538">
        <v>104653</v>
      </c>
      <c r="C2455" s="266" t="s">
        <v>22841</v>
      </c>
      <c r="D2455" s="273" t="s">
        <v>17</v>
      </c>
      <c r="E2455" s="274">
        <v>0</v>
      </c>
    </row>
    <row r="2456" spans="1:5">
      <c r="A2456" s="272" t="s">
        <v>22775</v>
      </c>
      <c r="B2456" s="538">
        <v>104654</v>
      </c>
      <c r="C2456" s="266" t="s">
        <v>22842</v>
      </c>
      <c r="D2456" s="273" t="s">
        <v>17</v>
      </c>
      <c r="E2456" s="274">
        <v>0</v>
      </c>
    </row>
    <row r="2457" spans="1:5">
      <c r="A2457" s="272" t="s">
        <v>22775</v>
      </c>
      <c r="B2457" s="538">
        <v>104655</v>
      </c>
      <c r="C2457" s="266" t="s">
        <v>9133</v>
      </c>
      <c r="D2457" s="273" t="s">
        <v>17</v>
      </c>
      <c r="E2457" s="274">
        <v>0.57999999999999996</v>
      </c>
    </row>
    <row r="2458" spans="1:5">
      <c r="A2458" s="272" t="s">
        <v>22775</v>
      </c>
      <c r="B2458" s="538">
        <v>102270</v>
      </c>
      <c r="C2458" s="266" t="s">
        <v>9087</v>
      </c>
      <c r="D2458" s="273" t="s">
        <v>17</v>
      </c>
      <c r="E2458" s="274">
        <v>0.66</v>
      </c>
    </row>
    <row r="2459" spans="1:5">
      <c r="A2459" s="272" t="s">
        <v>22775</v>
      </c>
      <c r="B2459" s="538">
        <v>102271</v>
      </c>
      <c r="C2459" s="266" t="s">
        <v>9088</v>
      </c>
      <c r="D2459" s="273" t="s">
        <v>17</v>
      </c>
      <c r="E2459" s="274">
        <v>0.15</v>
      </c>
    </row>
    <row r="2460" spans="1:5">
      <c r="A2460" s="272" t="s">
        <v>22775</v>
      </c>
      <c r="B2460" s="538">
        <v>102272</v>
      </c>
      <c r="C2460" s="266" t="s">
        <v>9089</v>
      </c>
      <c r="D2460" s="273" t="s">
        <v>17</v>
      </c>
      <c r="E2460" s="274">
        <v>0.83</v>
      </c>
    </row>
    <row r="2461" spans="1:5">
      <c r="A2461" s="272" t="s">
        <v>22775</v>
      </c>
      <c r="B2461" s="538">
        <v>102273</v>
      </c>
      <c r="C2461" s="266" t="s">
        <v>9090</v>
      </c>
      <c r="D2461" s="273" t="s">
        <v>17</v>
      </c>
      <c r="E2461" s="274">
        <v>1.46</v>
      </c>
    </row>
    <row r="2462" spans="1:5">
      <c r="A2462" s="272" t="s">
        <v>22775</v>
      </c>
      <c r="B2462" s="538">
        <v>95255</v>
      </c>
      <c r="C2462" s="266" t="s">
        <v>9020</v>
      </c>
      <c r="D2462" s="273" t="s">
        <v>17</v>
      </c>
      <c r="E2462" s="274">
        <v>0.79</v>
      </c>
    </row>
    <row r="2463" spans="1:5">
      <c r="A2463" s="272" t="s">
        <v>22775</v>
      </c>
      <c r="B2463" s="538">
        <v>95256</v>
      </c>
      <c r="C2463" s="266" t="s">
        <v>9021</v>
      </c>
      <c r="D2463" s="273" t="s">
        <v>17</v>
      </c>
      <c r="E2463" s="274">
        <v>0.18</v>
      </c>
    </row>
    <row r="2464" spans="1:5">
      <c r="A2464" s="272" t="s">
        <v>22775</v>
      </c>
      <c r="B2464" s="538">
        <v>95257</v>
      </c>
      <c r="C2464" s="266" t="s">
        <v>9022</v>
      </c>
      <c r="D2464" s="273" t="s">
        <v>17</v>
      </c>
      <c r="E2464" s="274">
        <v>0.99</v>
      </c>
    </row>
    <row r="2465" spans="1:5">
      <c r="A2465" s="272" t="s">
        <v>22775</v>
      </c>
      <c r="B2465" s="538">
        <v>105913</v>
      </c>
      <c r="C2465" s="266" t="s">
        <v>22843</v>
      </c>
      <c r="D2465" s="273" t="s">
        <v>17</v>
      </c>
      <c r="E2465" s="274">
        <v>0.67</v>
      </c>
    </row>
    <row r="2466" spans="1:5">
      <c r="A2466" s="272" t="s">
        <v>22775</v>
      </c>
      <c r="B2466" s="538">
        <v>105914</v>
      </c>
      <c r="C2466" s="266" t="s">
        <v>22844</v>
      </c>
      <c r="D2466" s="273" t="s">
        <v>17</v>
      </c>
      <c r="E2466" s="274">
        <v>0.15</v>
      </c>
    </row>
    <row r="2467" spans="1:5">
      <c r="A2467" s="272" t="s">
        <v>22775</v>
      </c>
      <c r="B2467" s="538">
        <v>105915</v>
      </c>
      <c r="C2467" s="266" t="s">
        <v>22845</v>
      </c>
      <c r="D2467" s="273" t="s">
        <v>17</v>
      </c>
      <c r="E2467" s="274">
        <v>0.84</v>
      </c>
    </row>
    <row r="2468" spans="1:5">
      <c r="A2468" s="272" t="s">
        <v>22775</v>
      </c>
      <c r="B2468" s="538">
        <v>103792</v>
      </c>
      <c r="C2468" s="266" t="s">
        <v>21059</v>
      </c>
      <c r="D2468" s="273" t="s">
        <v>17</v>
      </c>
      <c r="E2468" s="274">
        <v>4.0199999999999996</v>
      </c>
    </row>
    <row r="2469" spans="1:5">
      <c r="A2469" s="272" t="s">
        <v>22775</v>
      </c>
      <c r="B2469" s="538">
        <v>103789</v>
      </c>
      <c r="C2469" s="266" t="s">
        <v>22846</v>
      </c>
      <c r="D2469" s="273" t="s">
        <v>17</v>
      </c>
      <c r="E2469" s="274">
        <v>0</v>
      </c>
    </row>
    <row r="2470" spans="1:5">
      <c r="A2470" s="272" t="s">
        <v>22775</v>
      </c>
      <c r="B2470" s="538">
        <v>103790</v>
      </c>
      <c r="C2470" s="266" t="s">
        <v>22847</v>
      </c>
      <c r="D2470" s="273" t="s">
        <v>17</v>
      </c>
      <c r="E2470" s="274">
        <v>0</v>
      </c>
    </row>
    <row r="2471" spans="1:5">
      <c r="A2471" s="272" t="s">
        <v>22775</v>
      </c>
      <c r="B2471" s="538">
        <v>103791</v>
      </c>
      <c r="C2471" s="266" t="s">
        <v>22848</v>
      </c>
      <c r="D2471" s="273" t="s">
        <v>17</v>
      </c>
      <c r="E2471" s="274">
        <v>0</v>
      </c>
    </row>
    <row r="2472" spans="1:5">
      <c r="A2472" s="272" t="s">
        <v>22775</v>
      </c>
      <c r="B2472" s="538">
        <v>96054</v>
      </c>
      <c r="C2472" s="266" t="s">
        <v>9067</v>
      </c>
      <c r="D2472" s="273" t="s">
        <v>17</v>
      </c>
      <c r="E2472" s="274">
        <v>32.729999999999997</v>
      </c>
    </row>
    <row r="2473" spans="1:5">
      <c r="A2473" s="272" t="s">
        <v>22775</v>
      </c>
      <c r="B2473" s="538">
        <v>96060</v>
      </c>
      <c r="C2473" s="266" t="s">
        <v>9071</v>
      </c>
      <c r="D2473" s="273" t="s">
        <v>17</v>
      </c>
      <c r="E2473" s="274">
        <v>6.72</v>
      </c>
    </row>
    <row r="2474" spans="1:5">
      <c r="A2474" s="272" t="s">
        <v>22775</v>
      </c>
      <c r="B2474" s="538">
        <v>96061</v>
      </c>
      <c r="C2474" s="266" t="s">
        <v>9072</v>
      </c>
      <c r="D2474" s="273" t="s">
        <v>17</v>
      </c>
      <c r="E2474" s="274">
        <v>40.92</v>
      </c>
    </row>
    <row r="2475" spans="1:5">
      <c r="A2475" s="272" t="s">
        <v>22775</v>
      </c>
      <c r="B2475" s="538">
        <v>96062</v>
      </c>
      <c r="C2475" s="266" t="s">
        <v>9073</v>
      </c>
      <c r="D2475" s="273" t="s">
        <v>17</v>
      </c>
      <c r="E2475" s="274">
        <v>48.35</v>
      </c>
    </row>
    <row r="2476" spans="1:5">
      <c r="A2476" s="272" t="s">
        <v>22775</v>
      </c>
      <c r="B2476" s="538">
        <v>90688</v>
      </c>
      <c r="C2476" s="266" t="s">
        <v>8840</v>
      </c>
      <c r="D2476" s="273" t="s">
        <v>17</v>
      </c>
      <c r="E2476" s="274">
        <v>28.8</v>
      </c>
    </row>
    <row r="2477" spans="1:5">
      <c r="A2477" s="272" t="s">
        <v>22775</v>
      </c>
      <c r="B2477" s="538">
        <v>90689</v>
      </c>
      <c r="C2477" s="266" t="s">
        <v>8841</v>
      </c>
      <c r="D2477" s="273" t="s">
        <v>17</v>
      </c>
      <c r="E2477" s="274">
        <v>5.68</v>
      </c>
    </row>
    <row r="2478" spans="1:5">
      <c r="A2478" s="272" t="s">
        <v>22775</v>
      </c>
      <c r="B2478" s="538">
        <v>90690</v>
      </c>
      <c r="C2478" s="266" t="s">
        <v>8842</v>
      </c>
      <c r="D2478" s="273" t="s">
        <v>17</v>
      </c>
      <c r="E2478" s="274">
        <v>36</v>
      </c>
    </row>
    <row r="2479" spans="1:5">
      <c r="A2479" s="272" t="s">
        <v>22775</v>
      </c>
      <c r="B2479" s="538">
        <v>90691</v>
      </c>
      <c r="C2479" s="266" t="s">
        <v>8843</v>
      </c>
      <c r="D2479" s="273" t="s">
        <v>17</v>
      </c>
      <c r="E2479" s="274">
        <v>48.35</v>
      </c>
    </row>
    <row r="2480" spans="1:5">
      <c r="A2480" s="272" t="s">
        <v>22775</v>
      </c>
      <c r="B2480" s="538">
        <v>96241</v>
      </c>
      <c r="C2480" s="266" t="s">
        <v>22849</v>
      </c>
      <c r="D2480" s="273" t="s">
        <v>17</v>
      </c>
      <c r="E2480" s="274">
        <v>30.6</v>
      </c>
    </row>
    <row r="2481" spans="1:5">
      <c r="A2481" s="272" t="s">
        <v>22775</v>
      </c>
      <c r="B2481" s="538">
        <v>96242</v>
      </c>
      <c r="C2481" s="266" t="s">
        <v>22850</v>
      </c>
      <c r="D2481" s="273" t="s">
        <v>17</v>
      </c>
      <c r="E2481" s="274">
        <v>8.08</v>
      </c>
    </row>
    <row r="2482" spans="1:5">
      <c r="A2482" s="272" t="s">
        <v>22775</v>
      </c>
      <c r="B2482" s="538">
        <v>96243</v>
      </c>
      <c r="C2482" s="266" t="s">
        <v>22851</v>
      </c>
      <c r="D2482" s="273" t="s">
        <v>17</v>
      </c>
      <c r="E2482" s="274">
        <v>38.25</v>
      </c>
    </row>
    <row r="2483" spans="1:5">
      <c r="A2483" s="272" t="s">
        <v>22775</v>
      </c>
      <c r="B2483" s="538">
        <v>96244</v>
      </c>
      <c r="C2483" s="266" t="s">
        <v>22852</v>
      </c>
      <c r="D2483" s="273" t="s">
        <v>17</v>
      </c>
      <c r="E2483" s="274">
        <v>21.12</v>
      </c>
    </row>
    <row r="2484" spans="1:5">
      <c r="A2484" s="272" t="s">
        <v>22775</v>
      </c>
      <c r="B2484" s="538">
        <v>88400</v>
      </c>
      <c r="C2484" s="266" t="s">
        <v>8681</v>
      </c>
      <c r="D2484" s="273" t="s">
        <v>17</v>
      </c>
      <c r="E2484" s="274">
        <v>0.83</v>
      </c>
    </row>
    <row r="2485" spans="1:5">
      <c r="A2485" s="272" t="s">
        <v>22775</v>
      </c>
      <c r="B2485" s="538">
        <v>88401</v>
      </c>
      <c r="C2485" s="266" t="s">
        <v>8682</v>
      </c>
      <c r="D2485" s="273" t="s">
        <v>17</v>
      </c>
      <c r="E2485" s="274">
        <v>0.19</v>
      </c>
    </row>
    <row r="2486" spans="1:5">
      <c r="A2486" s="272" t="s">
        <v>22775</v>
      </c>
      <c r="B2486" s="538">
        <v>88402</v>
      </c>
      <c r="C2486" s="266" t="s">
        <v>8683</v>
      </c>
      <c r="D2486" s="273" t="s">
        <v>17</v>
      </c>
      <c r="E2486" s="274">
        <v>0.91</v>
      </c>
    </row>
    <row r="2487" spans="1:5">
      <c r="A2487" s="272" t="s">
        <v>22775</v>
      </c>
      <c r="B2487" s="538">
        <v>88403</v>
      </c>
      <c r="C2487" s="266" t="s">
        <v>8684</v>
      </c>
      <c r="D2487" s="273" t="s">
        <v>17</v>
      </c>
      <c r="E2487" s="274">
        <v>1.61</v>
      </c>
    </row>
    <row r="2488" spans="1:5">
      <c r="A2488" s="272" t="s">
        <v>22775</v>
      </c>
      <c r="B2488" s="538">
        <v>88387</v>
      </c>
      <c r="C2488" s="266" t="s">
        <v>8673</v>
      </c>
      <c r="D2488" s="273" t="s">
        <v>17</v>
      </c>
      <c r="E2488" s="274">
        <v>0.88</v>
      </c>
    </row>
    <row r="2489" spans="1:5">
      <c r="A2489" s="272" t="s">
        <v>22775</v>
      </c>
      <c r="B2489" s="538">
        <v>88389</v>
      </c>
      <c r="C2489" s="266" t="s">
        <v>8674</v>
      </c>
      <c r="D2489" s="273" t="s">
        <v>17</v>
      </c>
      <c r="E2489" s="274">
        <v>0.2</v>
      </c>
    </row>
    <row r="2490" spans="1:5">
      <c r="A2490" s="272" t="s">
        <v>22775</v>
      </c>
      <c r="B2490" s="538">
        <v>88390</v>
      </c>
      <c r="C2490" s="266" t="s">
        <v>8675</v>
      </c>
      <c r="D2490" s="273" t="s">
        <v>17</v>
      </c>
      <c r="E2490" s="274">
        <v>0.96</v>
      </c>
    </row>
    <row r="2491" spans="1:5">
      <c r="A2491" s="272" t="s">
        <v>22775</v>
      </c>
      <c r="B2491" s="538">
        <v>88391</v>
      </c>
      <c r="C2491" s="266" t="s">
        <v>8676</v>
      </c>
      <c r="D2491" s="273" t="s">
        <v>17</v>
      </c>
      <c r="E2491" s="274">
        <v>2.69</v>
      </c>
    </row>
    <row r="2492" spans="1:5">
      <c r="A2492" s="272" t="s">
        <v>22775</v>
      </c>
      <c r="B2492" s="538">
        <v>88394</v>
      </c>
      <c r="C2492" s="266" t="s">
        <v>8677</v>
      </c>
      <c r="D2492" s="273" t="s">
        <v>17</v>
      </c>
      <c r="E2492" s="274">
        <v>1.05</v>
      </c>
    </row>
    <row r="2493" spans="1:5">
      <c r="A2493" s="272" t="s">
        <v>22775</v>
      </c>
      <c r="B2493" s="538">
        <v>88395</v>
      </c>
      <c r="C2493" s="266" t="s">
        <v>8678</v>
      </c>
      <c r="D2493" s="273" t="s">
        <v>17</v>
      </c>
      <c r="E2493" s="274">
        <v>0.24</v>
      </c>
    </row>
    <row r="2494" spans="1:5">
      <c r="A2494" s="272" t="s">
        <v>22775</v>
      </c>
      <c r="B2494" s="538">
        <v>88396</v>
      </c>
      <c r="C2494" s="266" t="s">
        <v>8679</v>
      </c>
      <c r="D2494" s="273" t="s">
        <v>17</v>
      </c>
      <c r="E2494" s="274">
        <v>1.1499999999999999</v>
      </c>
    </row>
    <row r="2495" spans="1:5">
      <c r="A2495" s="272" t="s">
        <v>22775</v>
      </c>
      <c r="B2495" s="538">
        <v>88397</v>
      </c>
      <c r="C2495" s="266" t="s">
        <v>8680</v>
      </c>
      <c r="D2495" s="273" t="s">
        <v>17</v>
      </c>
      <c r="E2495" s="274">
        <v>4.03</v>
      </c>
    </row>
    <row r="2496" spans="1:5">
      <c r="A2496" s="272" t="s">
        <v>22775</v>
      </c>
      <c r="B2496" s="538">
        <v>90633</v>
      </c>
      <c r="C2496" s="266" t="s">
        <v>8804</v>
      </c>
      <c r="D2496" s="273" t="s">
        <v>17</v>
      </c>
      <c r="E2496" s="274">
        <v>4.18</v>
      </c>
    </row>
    <row r="2497" spans="1:5">
      <c r="A2497" s="272" t="s">
        <v>22775</v>
      </c>
      <c r="B2497" s="538">
        <v>90634</v>
      </c>
      <c r="C2497" s="266" t="s">
        <v>8805</v>
      </c>
      <c r="D2497" s="273" t="s">
        <v>17</v>
      </c>
      <c r="E2497" s="274">
        <v>0.96</v>
      </c>
    </row>
    <row r="2498" spans="1:5">
      <c r="A2498" s="272" t="s">
        <v>22775</v>
      </c>
      <c r="B2498" s="538">
        <v>90635</v>
      </c>
      <c r="C2498" s="266" t="s">
        <v>8806</v>
      </c>
      <c r="D2498" s="273" t="s">
        <v>17</v>
      </c>
      <c r="E2498" s="274">
        <v>4.57</v>
      </c>
    </row>
    <row r="2499" spans="1:5">
      <c r="A2499" s="272" t="s">
        <v>22775</v>
      </c>
      <c r="B2499" s="538">
        <v>90636</v>
      </c>
      <c r="C2499" s="266" t="s">
        <v>8807</v>
      </c>
      <c r="D2499" s="273" t="s">
        <v>17</v>
      </c>
      <c r="E2499" s="274">
        <v>5.38</v>
      </c>
    </row>
    <row r="2500" spans="1:5">
      <c r="A2500" s="272" t="s">
        <v>22775</v>
      </c>
      <c r="B2500" s="538">
        <v>103238</v>
      </c>
      <c r="C2500" s="266" t="s">
        <v>22853</v>
      </c>
      <c r="D2500" s="273" t="s">
        <v>17</v>
      </c>
      <c r="E2500" s="274">
        <v>0</v>
      </c>
    </row>
    <row r="2501" spans="1:5">
      <c r="A2501" s="272" t="s">
        <v>22775</v>
      </c>
      <c r="B2501" s="538">
        <v>103239</v>
      </c>
      <c r="C2501" s="266" t="s">
        <v>22854</v>
      </c>
      <c r="D2501" s="273" t="s">
        <v>17</v>
      </c>
      <c r="E2501" s="274">
        <v>0</v>
      </c>
    </row>
    <row r="2502" spans="1:5">
      <c r="A2502" s="272" t="s">
        <v>22775</v>
      </c>
      <c r="B2502" s="538">
        <v>103240</v>
      </c>
      <c r="C2502" s="266" t="s">
        <v>22855</v>
      </c>
      <c r="D2502" s="273" t="s">
        <v>17</v>
      </c>
      <c r="E2502" s="274">
        <v>0</v>
      </c>
    </row>
    <row r="2503" spans="1:5">
      <c r="A2503" s="272" t="s">
        <v>22775</v>
      </c>
      <c r="B2503" s="538">
        <v>103241</v>
      </c>
      <c r="C2503" s="266" t="s">
        <v>9121</v>
      </c>
      <c r="D2503" s="273" t="s">
        <v>17</v>
      </c>
      <c r="E2503" s="274">
        <v>10.08</v>
      </c>
    </row>
    <row r="2504" spans="1:5">
      <c r="A2504" s="272" t="s">
        <v>22775</v>
      </c>
      <c r="B2504" s="538">
        <v>88853</v>
      </c>
      <c r="C2504" s="266" t="s">
        <v>8703</v>
      </c>
      <c r="D2504" s="273" t="s">
        <v>17</v>
      </c>
      <c r="E2504" s="274">
        <v>0.19</v>
      </c>
    </row>
    <row r="2505" spans="1:5">
      <c r="A2505" s="272" t="s">
        <v>22775</v>
      </c>
      <c r="B2505" s="538">
        <v>88854</v>
      </c>
      <c r="C2505" s="266" t="s">
        <v>8704</v>
      </c>
      <c r="D2505" s="273" t="s">
        <v>17</v>
      </c>
      <c r="E2505" s="274">
        <v>0.04</v>
      </c>
    </row>
    <row r="2506" spans="1:5">
      <c r="A2506" s="272" t="s">
        <v>22775</v>
      </c>
      <c r="B2506" s="538">
        <v>5692</v>
      </c>
      <c r="C2506" s="266" t="s">
        <v>8579</v>
      </c>
      <c r="D2506" s="273" t="s">
        <v>17</v>
      </c>
      <c r="E2506" s="274">
        <v>0.21</v>
      </c>
    </row>
    <row r="2507" spans="1:5">
      <c r="A2507" s="272" t="s">
        <v>22775</v>
      </c>
      <c r="B2507" s="538">
        <v>5693</v>
      </c>
      <c r="C2507" s="266" t="s">
        <v>8580</v>
      </c>
      <c r="D2507" s="273" t="s">
        <v>17</v>
      </c>
      <c r="E2507" s="274">
        <v>22.84</v>
      </c>
    </row>
    <row r="2508" spans="1:5">
      <c r="A2508" s="272" t="s">
        <v>22775</v>
      </c>
      <c r="B2508" s="538">
        <v>7044</v>
      </c>
      <c r="C2508" s="266" t="s">
        <v>8616</v>
      </c>
      <c r="D2508" s="273" t="s">
        <v>17</v>
      </c>
      <c r="E2508" s="274">
        <v>0.23</v>
      </c>
    </row>
    <row r="2509" spans="1:5">
      <c r="A2509" s="272" t="s">
        <v>22775</v>
      </c>
      <c r="B2509" s="538">
        <v>7045</v>
      </c>
      <c r="C2509" s="266" t="s">
        <v>8617</v>
      </c>
      <c r="D2509" s="273" t="s">
        <v>17</v>
      </c>
      <c r="E2509" s="274">
        <v>0.05</v>
      </c>
    </row>
    <row r="2510" spans="1:5">
      <c r="A2510" s="272" t="s">
        <v>22775</v>
      </c>
      <c r="B2510" s="538">
        <v>7046</v>
      </c>
      <c r="C2510" s="266" t="s">
        <v>8618</v>
      </c>
      <c r="D2510" s="273" t="s">
        <v>17</v>
      </c>
      <c r="E2510" s="274">
        <v>0.25</v>
      </c>
    </row>
    <row r="2511" spans="1:5">
      <c r="A2511" s="272" t="s">
        <v>22775</v>
      </c>
      <c r="B2511" s="538">
        <v>7047</v>
      </c>
      <c r="C2511" s="266" t="s">
        <v>8619</v>
      </c>
      <c r="D2511" s="273" t="s">
        <v>17</v>
      </c>
      <c r="E2511" s="274">
        <v>26.95</v>
      </c>
    </row>
    <row r="2512" spans="1:5">
      <c r="A2512" s="272" t="s">
        <v>22775</v>
      </c>
      <c r="B2512" s="538">
        <v>89228</v>
      </c>
      <c r="C2512" s="266" t="s">
        <v>8745</v>
      </c>
      <c r="D2512" s="273" t="s">
        <v>17</v>
      </c>
      <c r="E2512" s="274">
        <v>48</v>
      </c>
    </row>
    <row r="2513" spans="1:5">
      <c r="A2513" s="272" t="s">
        <v>22775</v>
      </c>
      <c r="B2513" s="538">
        <v>89229</v>
      </c>
      <c r="C2513" s="266" t="s">
        <v>8746</v>
      </c>
      <c r="D2513" s="273" t="s">
        <v>17</v>
      </c>
      <c r="E2513" s="274">
        <v>16.920000000000002</v>
      </c>
    </row>
    <row r="2514" spans="1:5">
      <c r="A2514" s="272" t="s">
        <v>22775</v>
      </c>
      <c r="B2514" s="538">
        <v>5779</v>
      </c>
      <c r="C2514" s="266" t="s">
        <v>8606</v>
      </c>
      <c r="D2514" s="273" t="s">
        <v>17</v>
      </c>
      <c r="E2514" s="274">
        <v>77.16</v>
      </c>
    </row>
    <row r="2515" spans="1:5">
      <c r="A2515" s="272" t="s">
        <v>22775</v>
      </c>
      <c r="B2515" s="538">
        <v>53849</v>
      </c>
      <c r="C2515" s="266" t="s">
        <v>8648</v>
      </c>
      <c r="D2515" s="273" t="s">
        <v>17</v>
      </c>
      <c r="E2515" s="274">
        <v>101.56</v>
      </c>
    </row>
    <row r="2516" spans="1:5">
      <c r="A2516" s="272" t="s">
        <v>22775</v>
      </c>
      <c r="B2516" s="538">
        <v>95129</v>
      </c>
      <c r="C2516" s="266" t="s">
        <v>9012</v>
      </c>
      <c r="D2516" s="273" t="s">
        <v>17</v>
      </c>
      <c r="E2516" s="274">
        <v>54.41</v>
      </c>
    </row>
    <row r="2517" spans="1:5">
      <c r="A2517" s="272" t="s">
        <v>22775</v>
      </c>
      <c r="B2517" s="538">
        <v>95130</v>
      </c>
      <c r="C2517" s="266" t="s">
        <v>9013</v>
      </c>
      <c r="D2517" s="273" t="s">
        <v>17</v>
      </c>
      <c r="E2517" s="274">
        <v>19.73</v>
      </c>
    </row>
    <row r="2518" spans="1:5">
      <c r="A2518" s="272" t="s">
        <v>22775</v>
      </c>
      <c r="B2518" s="538">
        <v>95131</v>
      </c>
      <c r="C2518" s="266" t="s">
        <v>9014</v>
      </c>
      <c r="D2518" s="273" t="s">
        <v>17</v>
      </c>
      <c r="E2518" s="274">
        <v>64.05</v>
      </c>
    </row>
    <row r="2519" spans="1:5">
      <c r="A2519" s="272" t="s">
        <v>22775</v>
      </c>
      <c r="B2519" s="538">
        <v>95132</v>
      </c>
      <c r="C2519" s="266" t="s">
        <v>9015</v>
      </c>
      <c r="D2519" s="273" t="s">
        <v>17</v>
      </c>
      <c r="E2519" s="274">
        <v>39.130000000000003</v>
      </c>
    </row>
    <row r="2520" spans="1:5">
      <c r="A2520" s="272" t="s">
        <v>22775</v>
      </c>
      <c r="B2520" s="538">
        <v>102982</v>
      </c>
      <c r="C2520" s="266" t="s">
        <v>22856</v>
      </c>
      <c r="D2520" s="273" t="s">
        <v>17</v>
      </c>
      <c r="E2520" s="274">
        <v>0</v>
      </c>
    </row>
    <row r="2521" spans="1:5">
      <c r="A2521" s="272" t="s">
        <v>22775</v>
      </c>
      <c r="B2521" s="538">
        <v>102983</v>
      </c>
      <c r="C2521" s="266" t="s">
        <v>22857</v>
      </c>
      <c r="D2521" s="273" t="s">
        <v>17</v>
      </c>
      <c r="E2521" s="274">
        <v>0</v>
      </c>
    </row>
    <row r="2522" spans="1:5">
      <c r="A2522" s="272" t="s">
        <v>22775</v>
      </c>
      <c r="B2522" s="538">
        <v>102984</v>
      </c>
      <c r="C2522" s="266" t="s">
        <v>22858</v>
      </c>
      <c r="D2522" s="273" t="s">
        <v>17</v>
      </c>
      <c r="E2522" s="274">
        <v>0</v>
      </c>
    </row>
    <row r="2523" spans="1:5">
      <c r="A2523" s="272" t="s">
        <v>22775</v>
      </c>
      <c r="B2523" s="538">
        <v>102985</v>
      </c>
      <c r="C2523" s="266" t="s">
        <v>9112</v>
      </c>
      <c r="D2523" s="273" t="s">
        <v>17</v>
      </c>
      <c r="E2523" s="274">
        <v>18.149999999999999</v>
      </c>
    </row>
    <row r="2524" spans="1:5">
      <c r="A2524" s="272" t="s">
        <v>22775</v>
      </c>
      <c r="B2524" s="538">
        <v>92956</v>
      </c>
      <c r="C2524" s="266" t="s">
        <v>8954</v>
      </c>
      <c r="D2524" s="273" t="s">
        <v>17</v>
      </c>
      <c r="E2524" s="274">
        <v>4.5599999999999996</v>
      </c>
    </row>
    <row r="2525" spans="1:5">
      <c r="A2525" s="272" t="s">
        <v>22775</v>
      </c>
      <c r="B2525" s="538">
        <v>92957</v>
      </c>
      <c r="C2525" s="266" t="s">
        <v>8955</v>
      </c>
      <c r="D2525" s="273" t="s">
        <v>17</v>
      </c>
      <c r="E2525" s="274">
        <v>1.05</v>
      </c>
    </row>
    <row r="2526" spans="1:5">
      <c r="A2526" s="272" t="s">
        <v>22775</v>
      </c>
      <c r="B2526" s="538">
        <v>92958</v>
      </c>
      <c r="C2526" s="266" t="s">
        <v>8956</v>
      </c>
      <c r="D2526" s="273" t="s">
        <v>17</v>
      </c>
      <c r="E2526" s="274">
        <v>4.99</v>
      </c>
    </row>
    <row r="2527" spans="1:5">
      <c r="A2527" s="272" t="s">
        <v>22775</v>
      </c>
      <c r="B2527" s="538">
        <v>92959</v>
      </c>
      <c r="C2527" s="266" t="s">
        <v>8957</v>
      </c>
      <c r="D2527" s="273" t="s">
        <v>17</v>
      </c>
      <c r="E2527" s="274">
        <v>11.25</v>
      </c>
    </row>
    <row r="2528" spans="1:5">
      <c r="A2528" s="272" t="s">
        <v>22775</v>
      </c>
      <c r="B2528" s="538">
        <v>102858</v>
      </c>
      <c r="C2528" s="266" t="s">
        <v>22859</v>
      </c>
      <c r="D2528" s="273" t="s">
        <v>17</v>
      </c>
      <c r="E2528" s="274">
        <v>0</v>
      </c>
    </row>
    <row r="2529" spans="1:5">
      <c r="A2529" s="272" t="s">
        <v>22775</v>
      </c>
      <c r="B2529" s="538">
        <v>102859</v>
      </c>
      <c r="C2529" s="266" t="s">
        <v>22860</v>
      </c>
      <c r="D2529" s="273" t="s">
        <v>17</v>
      </c>
      <c r="E2529" s="274">
        <v>0</v>
      </c>
    </row>
    <row r="2530" spans="1:5">
      <c r="A2530" s="272" t="s">
        <v>22775</v>
      </c>
      <c r="B2530" s="538">
        <v>102860</v>
      </c>
      <c r="C2530" s="266" t="s">
        <v>22861</v>
      </c>
      <c r="D2530" s="273" t="s">
        <v>17</v>
      </c>
      <c r="E2530" s="274">
        <v>0</v>
      </c>
    </row>
    <row r="2531" spans="1:5">
      <c r="A2531" s="272" t="s">
        <v>22775</v>
      </c>
      <c r="B2531" s="538">
        <v>102861</v>
      </c>
      <c r="C2531" s="266" t="s">
        <v>9097</v>
      </c>
      <c r="D2531" s="273" t="s">
        <v>17</v>
      </c>
      <c r="E2531" s="274">
        <v>1.07</v>
      </c>
    </row>
    <row r="2532" spans="1:5">
      <c r="A2532" s="272" t="s">
        <v>22775</v>
      </c>
      <c r="B2532" s="538">
        <v>93404</v>
      </c>
      <c r="C2532" s="266" t="s">
        <v>30334</v>
      </c>
      <c r="D2532" s="273" t="s">
        <v>17</v>
      </c>
      <c r="E2532" s="274">
        <v>7.75</v>
      </c>
    </row>
    <row r="2533" spans="1:5">
      <c r="A2533" s="272" t="s">
        <v>22775</v>
      </c>
      <c r="B2533" s="538">
        <v>93405</v>
      </c>
      <c r="C2533" s="266" t="s">
        <v>30335</v>
      </c>
      <c r="D2533" s="273" t="s">
        <v>17</v>
      </c>
      <c r="E2533" s="274">
        <v>1.98</v>
      </c>
    </row>
    <row r="2534" spans="1:5">
      <c r="A2534" s="272" t="s">
        <v>22775</v>
      </c>
      <c r="B2534" s="538">
        <v>93406</v>
      </c>
      <c r="C2534" s="266" t="s">
        <v>30336</v>
      </c>
      <c r="D2534" s="273" t="s">
        <v>17</v>
      </c>
      <c r="E2534" s="274">
        <v>9.3000000000000007</v>
      </c>
    </row>
    <row r="2535" spans="1:5">
      <c r="A2535" s="272" t="s">
        <v>22775</v>
      </c>
      <c r="B2535" s="538">
        <v>93407</v>
      </c>
      <c r="C2535" s="266" t="s">
        <v>30337</v>
      </c>
      <c r="D2535" s="273" t="s">
        <v>17</v>
      </c>
      <c r="E2535" s="274">
        <v>57.2</v>
      </c>
    </row>
    <row r="2536" spans="1:5">
      <c r="A2536" s="272" t="s">
        <v>22775</v>
      </c>
      <c r="B2536" s="538">
        <v>102936</v>
      </c>
      <c r="C2536" s="266" t="s">
        <v>22862</v>
      </c>
      <c r="D2536" s="273" t="s">
        <v>17</v>
      </c>
      <c r="E2536" s="274">
        <v>0</v>
      </c>
    </row>
    <row r="2537" spans="1:5">
      <c r="A2537" s="272" t="s">
        <v>22775</v>
      </c>
      <c r="B2537" s="538">
        <v>102937</v>
      </c>
      <c r="C2537" s="266" t="s">
        <v>22863</v>
      </c>
      <c r="D2537" s="273" t="s">
        <v>17</v>
      </c>
      <c r="E2537" s="274">
        <v>0</v>
      </c>
    </row>
    <row r="2538" spans="1:5">
      <c r="A2538" s="272" t="s">
        <v>22775</v>
      </c>
      <c r="B2538" s="538">
        <v>102938</v>
      </c>
      <c r="C2538" s="266" t="s">
        <v>22864</v>
      </c>
      <c r="D2538" s="273" t="s">
        <v>17</v>
      </c>
      <c r="E2538" s="274">
        <v>0</v>
      </c>
    </row>
    <row r="2539" spans="1:5">
      <c r="A2539" s="272" t="s">
        <v>22775</v>
      </c>
      <c r="B2539" s="538">
        <v>102939</v>
      </c>
      <c r="C2539" s="266" t="s">
        <v>9107</v>
      </c>
      <c r="D2539" s="273" t="s">
        <v>17</v>
      </c>
      <c r="E2539" s="274">
        <v>8.0399999999999991</v>
      </c>
    </row>
    <row r="2540" spans="1:5">
      <c r="A2540" s="272" t="s">
        <v>22775</v>
      </c>
      <c r="B2540" s="538">
        <v>103159</v>
      </c>
      <c r="C2540" s="266" t="s">
        <v>22865</v>
      </c>
      <c r="D2540" s="273" t="s">
        <v>17</v>
      </c>
      <c r="E2540" s="274">
        <v>0</v>
      </c>
    </row>
    <row r="2541" spans="1:5">
      <c r="A2541" s="272" t="s">
        <v>22775</v>
      </c>
      <c r="B2541" s="538">
        <v>103160</v>
      </c>
      <c r="C2541" s="266" t="s">
        <v>22866</v>
      </c>
      <c r="D2541" s="273" t="s">
        <v>17</v>
      </c>
      <c r="E2541" s="274">
        <v>0</v>
      </c>
    </row>
    <row r="2542" spans="1:5">
      <c r="A2542" s="272" t="s">
        <v>22775</v>
      </c>
      <c r="B2542" s="538">
        <v>103161</v>
      </c>
      <c r="C2542" s="266" t="s">
        <v>22867</v>
      </c>
      <c r="D2542" s="273" t="s">
        <v>17</v>
      </c>
      <c r="E2542" s="274">
        <v>0</v>
      </c>
    </row>
    <row r="2543" spans="1:5">
      <c r="A2543" s="272" t="s">
        <v>22775</v>
      </c>
      <c r="B2543" s="538">
        <v>103162</v>
      </c>
      <c r="C2543" s="266" t="s">
        <v>9114</v>
      </c>
      <c r="D2543" s="273" t="s">
        <v>17</v>
      </c>
      <c r="E2543" s="274">
        <v>0.56999999999999995</v>
      </c>
    </row>
    <row r="2544" spans="1:5">
      <c r="A2544" s="272" t="s">
        <v>22775</v>
      </c>
      <c r="B2544" s="538">
        <v>103153</v>
      </c>
      <c r="C2544" s="266" t="s">
        <v>22868</v>
      </c>
      <c r="D2544" s="273" t="s">
        <v>17</v>
      </c>
      <c r="E2544" s="274">
        <v>0</v>
      </c>
    </row>
    <row r="2545" spans="1:5">
      <c r="A2545" s="272" t="s">
        <v>22775</v>
      </c>
      <c r="B2545" s="538">
        <v>103154</v>
      </c>
      <c r="C2545" s="266" t="s">
        <v>22869</v>
      </c>
      <c r="D2545" s="273" t="s">
        <v>17</v>
      </c>
      <c r="E2545" s="274">
        <v>0</v>
      </c>
    </row>
    <row r="2546" spans="1:5">
      <c r="A2546" s="272" t="s">
        <v>22775</v>
      </c>
      <c r="B2546" s="538">
        <v>103155</v>
      </c>
      <c r="C2546" s="266" t="s">
        <v>22870</v>
      </c>
      <c r="D2546" s="273" t="s">
        <v>17</v>
      </c>
      <c r="E2546" s="274">
        <v>0</v>
      </c>
    </row>
    <row r="2547" spans="1:5">
      <c r="A2547" s="272" t="s">
        <v>22775</v>
      </c>
      <c r="B2547" s="538">
        <v>103156</v>
      </c>
      <c r="C2547" s="266" t="s">
        <v>9113</v>
      </c>
      <c r="D2547" s="273" t="s">
        <v>17</v>
      </c>
      <c r="E2547" s="274">
        <v>2.04</v>
      </c>
    </row>
    <row r="2548" spans="1:5">
      <c r="A2548" s="272" t="s">
        <v>22775</v>
      </c>
      <c r="B2548" s="538">
        <v>103171</v>
      </c>
      <c r="C2548" s="266" t="s">
        <v>22871</v>
      </c>
      <c r="D2548" s="273" t="s">
        <v>17</v>
      </c>
      <c r="E2548" s="274">
        <v>0</v>
      </c>
    </row>
    <row r="2549" spans="1:5">
      <c r="A2549" s="272" t="s">
        <v>22775</v>
      </c>
      <c r="B2549" s="538">
        <v>103172</v>
      </c>
      <c r="C2549" s="266" t="s">
        <v>22872</v>
      </c>
      <c r="D2549" s="273" t="s">
        <v>17</v>
      </c>
      <c r="E2549" s="274">
        <v>0</v>
      </c>
    </row>
    <row r="2550" spans="1:5">
      <c r="A2550" s="272" t="s">
        <v>22775</v>
      </c>
      <c r="B2550" s="538">
        <v>103173</v>
      </c>
      <c r="C2550" s="266" t="s">
        <v>22873</v>
      </c>
      <c r="D2550" s="273" t="s">
        <v>17</v>
      </c>
      <c r="E2550" s="274">
        <v>0</v>
      </c>
    </row>
    <row r="2551" spans="1:5">
      <c r="A2551" s="272" t="s">
        <v>22775</v>
      </c>
      <c r="B2551" s="538">
        <v>103174</v>
      </c>
      <c r="C2551" s="266" t="s">
        <v>9116</v>
      </c>
      <c r="D2551" s="273" t="s">
        <v>17</v>
      </c>
      <c r="E2551" s="274">
        <v>1.63</v>
      </c>
    </row>
    <row r="2552" spans="1:5">
      <c r="A2552" s="272" t="s">
        <v>22775</v>
      </c>
      <c r="B2552" s="538">
        <v>103177</v>
      </c>
      <c r="C2552" s="266" t="s">
        <v>22874</v>
      </c>
      <c r="D2552" s="273" t="s">
        <v>17</v>
      </c>
      <c r="E2552" s="274">
        <v>0</v>
      </c>
    </row>
    <row r="2553" spans="1:5">
      <c r="A2553" s="272" t="s">
        <v>22775</v>
      </c>
      <c r="B2553" s="538">
        <v>103178</v>
      </c>
      <c r="C2553" s="266" t="s">
        <v>22875</v>
      </c>
      <c r="D2553" s="273" t="s">
        <v>17</v>
      </c>
      <c r="E2553" s="274">
        <v>0</v>
      </c>
    </row>
    <row r="2554" spans="1:5">
      <c r="A2554" s="272" t="s">
        <v>22775</v>
      </c>
      <c r="B2554" s="538">
        <v>103179</v>
      </c>
      <c r="C2554" s="266" t="s">
        <v>22876</v>
      </c>
      <c r="D2554" s="273" t="s">
        <v>17</v>
      </c>
      <c r="E2554" s="274">
        <v>0</v>
      </c>
    </row>
    <row r="2555" spans="1:5">
      <c r="A2555" s="272" t="s">
        <v>22775</v>
      </c>
      <c r="B2555" s="538">
        <v>103180</v>
      </c>
      <c r="C2555" s="266" t="s">
        <v>9117</v>
      </c>
      <c r="D2555" s="273" t="s">
        <v>17</v>
      </c>
      <c r="E2555" s="274">
        <v>3.75</v>
      </c>
    </row>
    <row r="2556" spans="1:5">
      <c r="A2556" s="272" t="s">
        <v>22775</v>
      </c>
      <c r="B2556" s="538">
        <v>103165</v>
      </c>
      <c r="C2556" s="266" t="s">
        <v>22877</v>
      </c>
      <c r="D2556" s="273" t="s">
        <v>17</v>
      </c>
      <c r="E2556" s="274">
        <v>0</v>
      </c>
    </row>
    <row r="2557" spans="1:5">
      <c r="A2557" s="272" t="s">
        <v>22775</v>
      </c>
      <c r="B2557" s="538">
        <v>103166</v>
      </c>
      <c r="C2557" s="266" t="s">
        <v>22878</v>
      </c>
      <c r="D2557" s="273" t="s">
        <v>17</v>
      </c>
      <c r="E2557" s="274">
        <v>0</v>
      </c>
    </row>
    <row r="2558" spans="1:5">
      <c r="A2558" s="272" t="s">
        <v>22775</v>
      </c>
      <c r="B2558" s="538">
        <v>103167</v>
      </c>
      <c r="C2558" s="266" t="s">
        <v>22879</v>
      </c>
      <c r="D2558" s="273" t="s">
        <v>17</v>
      </c>
      <c r="E2558" s="274">
        <v>0</v>
      </c>
    </row>
    <row r="2559" spans="1:5">
      <c r="A2559" s="272" t="s">
        <v>22775</v>
      </c>
      <c r="B2559" s="538">
        <v>103168</v>
      </c>
      <c r="C2559" s="266" t="s">
        <v>9115</v>
      </c>
      <c r="D2559" s="273" t="s">
        <v>17</v>
      </c>
      <c r="E2559" s="274">
        <v>0.65</v>
      </c>
    </row>
    <row r="2560" spans="1:5">
      <c r="A2560" s="272" t="s">
        <v>22775</v>
      </c>
      <c r="B2560" s="538">
        <v>102864</v>
      </c>
      <c r="C2560" s="266" t="s">
        <v>22880</v>
      </c>
      <c r="D2560" s="273" t="s">
        <v>17</v>
      </c>
      <c r="E2560" s="274">
        <v>0</v>
      </c>
    </row>
    <row r="2561" spans="1:5">
      <c r="A2561" s="272" t="s">
        <v>22775</v>
      </c>
      <c r="B2561" s="538">
        <v>102865</v>
      </c>
      <c r="C2561" s="266" t="s">
        <v>22881</v>
      </c>
      <c r="D2561" s="273" t="s">
        <v>17</v>
      </c>
      <c r="E2561" s="274">
        <v>0</v>
      </c>
    </row>
    <row r="2562" spans="1:5">
      <c r="A2562" s="272" t="s">
        <v>22775</v>
      </c>
      <c r="B2562" s="538">
        <v>102866</v>
      </c>
      <c r="C2562" s="266" t="s">
        <v>22882</v>
      </c>
      <c r="D2562" s="273" t="s">
        <v>17</v>
      </c>
      <c r="E2562" s="274">
        <v>0</v>
      </c>
    </row>
    <row r="2563" spans="1:5">
      <c r="A2563" s="272" t="s">
        <v>22775</v>
      </c>
      <c r="B2563" s="538">
        <v>102867</v>
      </c>
      <c r="C2563" s="266" t="s">
        <v>9098</v>
      </c>
      <c r="D2563" s="273" t="s">
        <v>17</v>
      </c>
      <c r="E2563" s="274">
        <v>0.57999999999999996</v>
      </c>
    </row>
    <row r="2564" spans="1:5">
      <c r="A2564" s="272" t="s">
        <v>22775</v>
      </c>
      <c r="B2564" s="538">
        <v>106321</v>
      </c>
      <c r="C2564" s="266" t="s">
        <v>31492</v>
      </c>
      <c r="D2564" s="273" t="s">
        <v>17</v>
      </c>
      <c r="E2564" s="274">
        <v>0</v>
      </c>
    </row>
    <row r="2565" spans="1:5">
      <c r="A2565" s="272" t="s">
        <v>22775</v>
      </c>
      <c r="B2565" s="538">
        <v>106322</v>
      </c>
      <c r="C2565" s="266" t="s">
        <v>31493</v>
      </c>
      <c r="D2565" s="273" t="s">
        <v>17</v>
      </c>
      <c r="E2565" s="274">
        <v>0</v>
      </c>
    </row>
    <row r="2566" spans="1:5">
      <c r="A2566" s="272" t="s">
        <v>22775</v>
      </c>
      <c r="B2566" s="538">
        <v>106323</v>
      </c>
      <c r="C2566" s="266" t="s">
        <v>31494</v>
      </c>
      <c r="D2566" s="273" t="s">
        <v>17</v>
      </c>
      <c r="E2566" s="274">
        <v>0</v>
      </c>
    </row>
    <row r="2567" spans="1:5">
      <c r="A2567" s="272" t="s">
        <v>22775</v>
      </c>
      <c r="B2567" s="538">
        <v>106324</v>
      </c>
      <c r="C2567" s="266" t="s">
        <v>31495</v>
      </c>
      <c r="D2567" s="273" t="s">
        <v>17</v>
      </c>
      <c r="E2567" s="274">
        <v>0.54</v>
      </c>
    </row>
    <row r="2568" spans="1:5">
      <c r="A2568" s="272" t="s">
        <v>22775</v>
      </c>
      <c r="B2568" s="538">
        <v>92108</v>
      </c>
      <c r="C2568" s="266" t="s">
        <v>8928</v>
      </c>
      <c r="D2568" s="273" t="s">
        <v>17</v>
      </c>
      <c r="E2568" s="274">
        <v>0.97</v>
      </c>
    </row>
    <row r="2569" spans="1:5">
      <c r="A2569" s="272" t="s">
        <v>22775</v>
      </c>
      <c r="B2569" s="538">
        <v>92109</v>
      </c>
      <c r="C2569" s="266" t="s">
        <v>8929</v>
      </c>
      <c r="D2569" s="273" t="s">
        <v>17</v>
      </c>
      <c r="E2569" s="274">
        <v>0.22</v>
      </c>
    </row>
    <row r="2570" spans="1:5">
      <c r="A2570" s="272" t="s">
        <v>22775</v>
      </c>
      <c r="B2570" s="538">
        <v>92110</v>
      </c>
      <c r="C2570" s="266" t="s">
        <v>8930</v>
      </c>
      <c r="D2570" s="273" t="s">
        <v>17</v>
      </c>
      <c r="E2570" s="274">
        <v>1.22</v>
      </c>
    </row>
    <row r="2571" spans="1:5">
      <c r="A2571" s="272" t="s">
        <v>22775</v>
      </c>
      <c r="B2571" s="538">
        <v>92111</v>
      </c>
      <c r="C2571" s="266" t="s">
        <v>8931</v>
      </c>
      <c r="D2571" s="273" t="s">
        <v>17</v>
      </c>
      <c r="E2571" s="274">
        <v>1.07</v>
      </c>
    </row>
    <row r="2572" spans="1:5">
      <c r="A2572" s="272" t="s">
        <v>22775</v>
      </c>
      <c r="B2572" s="538">
        <v>90670</v>
      </c>
      <c r="C2572" s="266" t="s">
        <v>8828</v>
      </c>
      <c r="D2572" s="273" t="s">
        <v>17</v>
      </c>
      <c r="E2572" s="274">
        <v>244.89</v>
      </c>
    </row>
    <row r="2573" spans="1:5">
      <c r="A2573" s="272" t="s">
        <v>22775</v>
      </c>
      <c r="B2573" s="538">
        <v>90671</v>
      </c>
      <c r="C2573" s="266" t="s">
        <v>8829</v>
      </c>
      <c r="D2573" s="273" t="s">
        <v>17</v>
      </c>
      <c r="E2573" s="274">
        <v>65.7</v>
      </c>
    </row>
    <row r="2574" spans="1:5">
      <c r="A2574" s="272" t="s">
        <v>22775</v>
      </c>
      <c r="B2574" s="538">
        <v>90672</v>
      </c>
      <c r="C2574" s="266" t="s">
        <v>8830</v>
      </c>
      <c r="D2574" s="273" t="s">
        <v>17</v>
      </c>
      <c r="E2574" s="274">
        <v>306.45</v>
      </c>
    </row>
    <row r="2575" spans="1:5">
      <c r="A2575" s="272" t="s">
        <v>22775</v>
      </c>
      <c r="B2575" s="538">
        <v>90673</v>
      </c>
      <c r="C2575" s="266" t="s">
        <v>8831</v>
      </c>
      <c r="D2575" s="273" t="s">
        <v>17</v>
      </c>
      <c r="E2575" s="274">
        <v>145.12</v>
      </c>
    </row>
    <row r="2576" spans="1:5">
      <c r="A2576" s="272" t="s">
        <v>22775</v>
      </c>
      <c r="B2576" s="538">
        <v>93220</v>
      </c>
      <c r="C2576" s="266" t="s">
        <v>8958</v>
      </c>
      <c r="D2576" s="273" t="s">
        <v>17</v>
      </c>
      <c r="E2576" s="274">
        <v>375.5</v>
      </c>
    </row>
    <row r="2577" spans="1:5">
      <c r="A2577" s="272" t="s">
        <v>22775</v>
      </c>
      <c r="B2577" s="538">
        <v>93221</v>
      </c>
      <c r="C2577" s="266" t="s">
        <v>8959</v>
      </c>
      <c r="D2577" s="273" t="s">
        <v>17</v>
      </c>
      <c r="E2577" s="274">
        <v>100.74</v>
      </c>
    </row>
    <row r="2578" spans="1:5">
      <c r="A2578" s="272" t="s">
        <v>22775</v>
      </c>
      <c r="B2578" s="538">
        <v>93222</v>
      </c>
      <c r="C2578" s="266" t="s">
        <v>8960</v>
      </c>
      <c r="D2578" s="273" t="s">
        <v>17</v>
      </c>
      <c r="E2578" s="274">
        <v>469.9</v>
      </c>
    </row>
    <row r="2579" spans="1:5">
      <c r="A2579" s="272" t="s">
        <v>22775</v>
      </c>
      <c r="B2579" s="538">
        <v>93223</v>
      </c>
      <c r="C2579" s="266" t="s">
        <v>21051</v>
      </c>
      <c r="D2579" s="273" t="s">
        <v>17</v>
      </c>
      <c r="E2579" s="274">
        <v>189.55</v>
      </c>
    </row>
    <row r="2580" spans="1:5">
      <c r="A2580" s="272" t="s">
        <v>22775</v>
      </c>
      <c r="B2580" s="538">
        <v>104691</v>
      </c>
      <c r="C2580" s="266" t="s">
        <v>22883</v>
      </c>
      <c r="D2580" s="273" t="s">
        <v>17</v>
      </c>
      <c r="E2580" s="274">
        <v>0.97</v>
      </c>
    </row>
    <row r="2581" spans="1:5">
      <c r="A2581" s="272" t="s">
        <v>22775</v>
      </c>
      <c r="B2581" s="538">
        <v>104692</v>
      </c>
      <c r="C2581" s="266" t="s">
        <v>22884</v>
      </c>
      <c r="D2581" s="273" t="s">
        <v>17</v>
      </c>
      <c r="E2581" s="274">
        <v>0.22</v>
      </c>
    </row>
    <row r="2582" spans="1:5">
      <c r="A2582" s="272" t="s">
        <v>22775</v>
      </c>
      <c r="B2582" s="538">
        <v>104693</v>
      </c>
      <c r="C2582" s="266" t="s">
        <v>22885</v>
      </c>
      <c r="D2582" s="273" t="s">
        <v>17</v>
      </c>
      <c r="E2582" s="274">
        <v>1.22</v>
      </c>
    </row>
    <row r="2583" spans="1:5">
      <c r="A2583" s="272" t="s">
        <v>22775</v>
      </c>
      <c r="B2583" s="538">
        <v>104694</v>
      </c>
      <c r="C2583" s="266" t="s">
        <v>9135</v>
      </c>
      <c r="D2583" s="273" t="s">
        <v>17</v>
      </c>
      <c r="E2583" s="274">
        <v>1.83</v>
      </c>
    </row>
    <row r="2584" spans="1:5">
      <c r="A2584" s="272" t="s">
        <v>22775</v>
      </c>
      <c r="B2584" s="538">
        <v>90676</v>
      </c>
      <c r="C2584" s="266" t="s">
        <v>8832</v>
      </c>
      <c r="D2584" s="273" t="s">
        <v>17</v>
      </c>
      <c r="E2584" s="274">
        <v>100.64</v>
      </c>
    </row>
    <row r="2585" spans="1:5">
      <c r="A2585" s="272" t="s">
        <v>22775</v>
      </c>
      <c r="B2585" s="538">
        <v>91021</v>
      </c>
      <c r="C2585" s="266" t="s">
        <v>8862</v>
      </c>
      <c r="D2585" s="273" t="s">
        <v>17</v>
      </c>
      <c r="E2585" s="274">
        <v>12.35</v>
      </c>
    </row>
    <row r="2586" spans="1:5">
      <c r="A2586" s="272" t="s">
        <v>22775</v>
      </c>
      <c r="B2586" s="538">
        <v>90677</v>
      </c>
      <c r="C2586" s="266" t="s">
        <v>8833</v>
      </c>
      <c r="D2586" s="273" t="s">
        <v>17</v>
      </c>
      <c r="E2586" s="274">
        <v>30.47</v>
      </c>
    </row>
    <row r="2587" spans="1:5">
      <c r="A2587" s="272" t="s">
        <v>22775</v>
      </c>
      <c r="B2587" s="538">
        <v>90678</v>
      </c>
      <c r="C2587" s="266" t="s">
        <v>8834</v>
      </c>
      <c r="D2587" s="273" t="s">
        <v>17</v>
      </c>
      <c r="E2587" s="274">
        <v>141.07</v>
      </c>
    </row>
    <row r="2588" spans="1:5">
      <c r="A2588" s="272" t="s">
        <v>22775</v>
      </c>
      <c r="B2588" s="538">
        <v>90679</v>
      </c>
      <c r="C2588" s="266" t="s">
        <v>8835</v>
      </c>
      <c r="D2588" s="273" t="s">
        <v>17</v>
      </c>
      <c r="E2588" s="274">
        <v>111.29</v>
      </c>
    </row>
    <row r="2589" spans="1:5">
      <c r="A2589" s="272" t="s">
        <v>22775</v>
      </c>
      <c r="B2589" s="538">
        <v>102870</v>
      </c>
      <c r="C2589" s="266" t="s">
        <v>22886</v>
      </c>
      <c r="D2589" s="273" t="s">
        <v>17</v>
      </c>
      <c r="E2589" s="274">
        <v>357.14</v>
      </c>
    </row>
    <row r="2590" spans="1:5">
      <c r="A2590" s="272" t="s">
        <v>22775</v>
      </c>
      <c r="B2590" s="538">
        <v>102871</v>
      </c>
      <c r="C2590" s="266" t="s">
        <v>22887</v>
      </c>
      <c r="D2590" s="273" t="s">
        <v>17</v>
      </c>
      <c r="E2590" s="274">
        <v>96.48</v>
      </c>
    </row>
    <row r="2591" spans="1:5">
      <c r="A2591" s="272" t="s">
        <v>22775</v>
      </c>
      <c r="B2591" s="538">
        <v>102872</v>
      </c>
      <c r="C2591" s="266" t="s">
        <v>22888</v>
      </c>
      <c r="D2591" s="273" t="s">
        <v>17</v>
      </c>
      <c r="E2591" s="274">
        <v>446.93</v>
      </c>
    </row>
    <row r="2592" spans="1:5">
      <c r="A2592" s="272" t="s">
        <v>22775</v>
      </c>
      <c r="B2592" s="538">
        <v>102873</v>
      </c>
      <c r="C2592" s="266" t="s">
        <v>9099</v>
      </c>
      <c r="D2592" s="273" t="s">
        <v>17</v>
      </c>
      <c r="E2592" s="274">
        <v>145.12</v>
      </c>
    </row>
    <row r="2593" spans="1:5">
      <c r="A2593" s="272" t="s">
        <v>22775</v>
      </c>
      <c r="B2593" s="538">
        <v>102960</v>
      </c>
      <c r="C2593" s="266" t="s">
        <v>22889</v>
      </c>
      <c r="D2593" s="273" t="s">
        <v>17</v>
      </c>
      <c r="E2593" s="274">
        <v>173.32</v>
      </c>
    </row>
    <row r="2594" spans="1:5">
      <c r="A2594" s="272" t="s">
        <v>22775</v>
      </c>
      <c r="B2594" s="538">
        <v>102961</v>
      </c>
      <c r="C2594" s="266" t="s">
        <v>22890</v>
      </c>
      <c r="D2594" s="273" t="s">
        <v>17</v>
      </c>
      <c r="E2594" s="274">
        <v>46.82</v>
      </c>
    </row>
    <row r="2595" spans="1:5">
      <c r="A2595" s="272" t="s">
        <v>22775</v>
      </c>
      <c r="B2595" s="538">
        <v>102962</v>
      </c>
      <c r="C2595" s="266" t="s">
        <v>22891</v>
      </c>
      <c r="D2595" s="273" t="s">
        <v>17</v>
      </c>
      <c r="E2595" s="274">
        <v>162.59</v>
      </c>
    </row>
    <row r="2596" spans="1:5">
      <c r="A2596" s="272" t="s">
        <v>22775</v>
      </c>
      <c r="B2596" s="538">
        <v>102963</v>
      </c>
      <c r="C2596" s="266" t="s">
        <v>9110</v>
      </c>
      <c r="D2596" s="273" t="s">
        <v>17</v>
      </c>
      <c r="E2596" s="274">
        <v>102.87</v>
      </c>
    </row>
    <row r="2597" spans="1:5">
      <c r="A2597" s="272" t="s">
        <v>22775</v>
      </c>
      <c r="B2597" s="538">
        <v>90621</v>
      </c>
      <c r="C2597" s="266" t="s">
        <v>8796</v>
      </c>
      <c r="D2597" s="273" t="s">
        <v>17</v>
      </c>
      <c r="E2597" s="274">
        <v>2.48</v>
      </c>
    </row>
    <row r="2598" spans="1:5">
      <c r="A2598" s="272" t="s">
        <v>22775</v>
      </c>
      <c r="B2598" s="538">
        <v>90622</v>
      </c>
      <c r="C2598" s="266" t="s">
        <v>8797</v>
      </c>
      <c r="D2598" s="273" t="s">
        <v>17</v>
      </c>
      <c r="E2598" s="274">
        <v>0.56999999999999995</v>
      </c>
    </row>
    <row r="2599" spans="1:5">
      <c r="A2599" s="272" t="s">
        <v>22775</v>
      </c>
      <c r="B2599" s="538">
        <v>90623</v>
      </c>
      <c r="C2599" s="266" t="s">
        <v>8798</v>
      </c>
      <c r="D2599" s="273" t="s">
        <v>17</v>
      </c>
      <c r="E2599" s="274">
        <v>3.11</v>
      </c>
    </row>
    <row r="2600" spans="1:5">
      <c r="A2600" s="272" t="s">
        <v>22775</v>
      </c>
      <c r="B2600" s="538">
        <v>90624</v>
      </c>
      <c r="C2600" s="266" t="s">
        <v>8799</v>
      </c>
      <c r="D2600" s="273" t="s">
        <v>17</v>
      </c>
      <c r="E2600" s="274">
        <v>2.69</v>
      </c>
    </row>
    <row r="2601" spans="1:5">
      <c r="A2601" s="272" t="s">
        <v>22775</v>
      </c>
      <c r="B2601" s="538">
        <v>102876</v>
      </c>
      <c r="C2601" s="266" t="s">
        <v>22892</v>
      </c>
      <c r="D2601" s="273" t="s">
        <v>17</v>
      </c>
      <c r="E2601" s="274">
        <v>496.31</v>
      </c>
    </row>
    <row r="2602" spans="1:5">
      <c r="A2602" s="272" t="s">
        <v>22775</v>
      </c>
      <c r="B2602" s="538">
        <v>102877</v>
      </c>
      <c r="C2602" s="266" t="s">
        <v>22893</v>
      </c>
      <c r="D2602" s="273" t="s">
        <v>17</v>
      </c>
      <c r="E2602" s="274">
        <v>134.08000000000001</v>
      </c>
    </row>
    <row r="2603" spans="1:5">
      <c r="A2603" s="272" t="s">
        <v>22775</v>
      </c>
      <c r="B2603" s="538">
        <v>102878</v>
      </c>
      <c r="C2603" s="266" t="s">
        <v>22894</v>
      </c>
      <c r="D2603" s="273" t="s">
        <v>17</v>
      </c>
      <c r="E2603" s="274">
        <v>621.09</v>
      </c>
    </row>
    <row r="2604" spans="1:5">
      <c r="A2604" s="272" t="s">
        <v>22775</v>
      </c>
      <c r="B2604" s="538">
        <v>102879</v>
      </c>
      <c r="C2604" s="266" t="s">
        <v>9100</v>
      </c>
      <c r="D2604" s="273" t="s">
        <v>17</v>
      </c>
      <c r="E2604" s="274">
        <v>217.8</v>
      </c>
    </row>
    <row r="2605" spans="1:5">
      <c r="A2605" s="272" t="s">
        <v>22775</v>
      </c>
      <c r="B2605" s="538">
        <v>103220</v>
      </c>
      <c r="C2605" s="266" t="s">
        <v>22895</v>
      </c>
      <c r="D2605" s="273" t="s">
        <v>17</v>
      </c>
      <c r="E2605" s="274">
        <v>151.78</v>
      </c>
    </row>
    <row r="2606" spans="1:5">
      <c r="A2606" s="272" t="s">
        <v>22775</v>
      </c>
      <c r="B2606" s="538">
        <v>103221</v>
      </c>
      <c r="C2606" s="266" t="s">
        <v>22896</v>
      </c>
      <c r="D2606" s="273" t="s">
        <v>17</v>
      </c>
      <c r="E2606" s="274">
        <v>41</v>
      </c>
    </row>
    <row r="2607" spans="1:5">
      <c r="A2607" s="272" t="s">
        <v>22775</v>
      </c>
      <c r="B2607" s="538">
        <v>103222</v>
      </c>
      <c r="C2607" s="266" t="s">
        <v>22897</v>
      </c>
      <c r="D2607" s="273" t="s">
        <v>17</v>
      </c>
      <c r="E2607" s="274">
        <v>189.94</v>
      </c>
    </row>
    <row r="2608" spans="1:5">
      <c r="A2608" s="272" t="s">
        <v>22775</v>
      </c>
      <c r="B2608" s="538">
        <v>103223</v>
      </c>
      <c r="C2608" s="266" t="s">
        <v>9118</v>
      </c>
      <c r="D2608" s="273" t="s">
        <v>17</v>
      </c>
      <c r="E2608" s="274">
        <v>42.54</v>
      </c>
    </row>
    <row r="2609" spans="1:5">
      <c r="A2609" s="272" t="s">
        <v>22775</v>
      </c>
      <c r="B2609" s="538">
        <v>103232</v>
      </c>
      <c r="C2609" s="266" t="s">
        <v>22898</v>
      </c>
      <c r="D2609" s="273" t="s">
        <v>17</v>
      </c>
      <c r="E2609" s="274">
        <v>476.2</v>
      </c>
    </row>
    <row r="2610" spans="1:5">
      <c r="A2610" s="272" t="s">
        <v>22775</v>
      </c>
      <c r="B2610" s="538">
        <v>103233</v>
      </c>
      <c r="C2610" s="266" t="s">
        <v>22899</v>
      </c>
      <c r="D2610" s="273" t="s">
        <v>17</v>
      </c>
      <c r="E2610" s="274">
        <v>128.65</v>
      </c>
    </row>
    <row r="2611" spans="1:5">
      <c r="A2611" s="272" t="s">
        <v>22775</v>
      </c>
      <c r="B2611" s="538">
        <v>103234</v>
      </c>
      <c r="C2611" s="266" t="s">
        <v>22900</v>
      </c>
      <c r="D2611" s="273" t="s">
        <v>17</v>
      </c>
      <c r="E2611" s="274">
        <v>625.4</v>
      </c>
    </row>
    <row r="2612" spans="1:5">
      <c r="A2612" s="272" t="s">
        <v>22775</v>
      </c>
      <c r="B2612" s="538">
        <v>103235</v>
      </c>
      <c r="C2612" s="266" t="s">
        <v>9120</v>
      </c>
      <c r="D2612" s="273" t="s">
        <v>17</v>
      </c>
      <c r="E2612" s="274">
        <v>124.57</v>
      </c>
    </row>
    <row r="2613" spans="1:5">
      <c r="A2613" s="272" t="s">
        <v>22775</v>
      </c>
      <c r="B2613" s="538">
        <v>103228</v>
      </c>
      <c r="C2613" s="266" t="s">
        <v>22901</v>
      </c>
      <c r="D2613" s="273" t="s">
        <v>17</v>
      </c>
      <c r="E2613" s="274">
        <v>435.76</v>
      </c>
    </row>
    <row r="2614" spans="1:5">
      <c r="A2614" s="272" t="s">
        <v>22775</v>
      </c>
      <c r="B2614" s="538">
        <v>103226</v>
      </c>
      <c r="C2614" s="266" t="s">
        <v>22902</v>
      </c>
      <c r="D2614" s="273" t="s">
        <v>17</v>
      </c>
      <c r="E2614" s="274">
        <v>348.22</v>
      </c>
    </row>
    <row r="2615" spans="1:5">
      <c r="A2615" s="272" t="s">
        <v>22775</v>
      </c>
      <c r="B2615" s="538">
        <v>103227</v>
      </c>
      <c r="C2615" s="266" t="s">
        <v>22903</v>
      </c>
      <c r="D2615" s="273" t="s">
        <v>17</v>
      </c>
      <c r="E2615" s="274">
        <v>94.07</v>
      </c>
    </row>
    <row r="2616" spans="1:5">
      <c r="A2616" s="272" t="s">
        <v>22775</v>
      </c>
      <c r="B2616" s="538">
        <v>103229</v>
      </c>
      <c r="C2616" s="266" t="s">
        <v>9119</v>
      </c>
      <c r="D2616" s="273" t="s">
        <v>17</v>
      </c>
      <c r="E2616" s="274">
        <v>105.63</v>
      </c>
    </row>
    <row r="2617" spans="1:5">
      <c r="A2617" s="272" t="s">
        <v>22775</v>
      </c>
      <c r="B2617" s="538">
        <v>102972</v>
      </c>
      <c r="C2617" s="266" t="s">
        <v>22904</v>
      </c>
      <c r="D2617" s="273" t="s">
        <v>17</v>
      </c>
      <c r="E2617" s="274">
        <v>92.51</v>
      </c>
    </row>
    <row r="2618" spans="1:5">
      <c r="A2618" s="272" t="s">
        <v>22775</v>
      </c>
      <c r="B2618" s="538">
        <v>102973</v>
      </c>
      <c r="C2618" s="266" t="s">
        <v>22905</v>
      </c>
      <c r="D2618" s="273" t="s">
        <v>17</v>
      </c>
      <c r="E2618" s="274">
        <v>25.68</v>
      </c>
    </row>
    <row r="2619" spans="1:5">
      <c r="A2619" s="272" t="s">
        <v>22775</v>
      </c>
      <c r="B2619" s="538">
        <v>102974</v>
      </c>
      <c r="C2619" s="266" t="s">
        <v>22906</v>
      </c>
      <c r="D2619" s="273" t="s">
        <v>17</v>
      </c>
      <c r="E2619" s="274">
        <v>86.78</v>
      </c>
    </row>
    <row r="2620" spans="1:5">
      <c r="A2620" s="272" t="s">
        <v>22775</v>
      </c>
      <c r="B2620" s="538">
        <v>96301</v>
      </c>
      <c r="C2620" s="266" t="s">
        <v>9074</v>
      </c>
      <c r="D2620" s="273" t="s">
        <v>17</v>
      </c>
      <c r="E2620" s="274">
        <v>59.6</v>
      </c>
    </row>
    <row r="2621" spans="1:5">
      <c r="A2621" s="272" t="s">
        <v>22775</v>
      </c>
      <c r="B2621" s="538">
        <v>90627</v>
      </c>
      <c r="C2621" s="266" t="s">
        <v>8800</v>
      </c>
      <c r="D2621" s="273" t="s">
        <v>17</v>
      </c>
      <c r="E2621" s="274">
        <v>54.28</v>
      </c>
    </row>
    <row r="2622" spans="1:5">
      <c r="A2622" s="272" t="s">
        <v>22775</v>
      </c>
      <c r="B2622" s="538">
        <v>90628</v>
      </c>
      <c r="C2622" s="266" t="s">
        <v>8801</v>
      </c>
      <c r="D2622" s="273" t="s">
        <v>17</v>
      </c>
      <c r="E2622" s="274">
        <v>14.56</v>
      </c>
    </row>
    <row r="2623" spans="1:5">
      <c r="A2623" s="272" t="s">
        <v>22775</v>
      </c>
      <c r="B2623" s="538">
        <v>90629</v>
      </c>
      <c r="C2623" s="266" t="s">
        <v>8802</v>
      </c>
      <c r="D2623" s="273" t="s">
        <v>17</v>
      </c>
      <c r="E2623" s="274">
        <v>67.930000000000007</v>
      </c>
    </row>
    <row r="2624" spans="1:5">
      <c r="A2624" s="272" t="s">
        <v>22775</v>
      </c>
      <c r="B2624" s="538">
        <v>90630</v>
      </c>
      <c r="C2624" s="266" t="s">
        <v>8803</v>
      </c>
      <c r="D2624" s="273" t="s">
        <v>17</v>
      </c>
      <c r="E2624" s="274">
        <v>1.28</v>
      </c>
    </row>
    <row r="2625" spans="1:5">
      <c r="A2625" s="272" t="s">
        <v>22775</v>
      </c>
      <c r="B2625" s="538">
        <v>95704</v>
      </c>
      <c r="C2625" s="266" t="s">
        <v>21055</v>
      </c>
      <c r="D2625" s="273" t="s">
        <v>17</v>
      </c>
      <c r="E2625" s="274">
        <v>54.81</v>
      </c>
    </row>
    <row r="2626" spans="1:5">
      <c r="A2626" s="272" t="s">
        <v>22775</v>
      </c>
      <c r="B2626" s="538">
        <v>95705</v>
      </c>
      <c r="C2626" s="266" t="s">
        <v>21056</v>
      </c>
      <c r="D2626" s="273" t="s">
        <v>17</v>
      </c>
      <c r="E2626" s="274">
        <v>14.7</v>
      </c>
    </row>
    <row r="2627" spans="1:5">
      <c r="A2627" s="272" t="s">
        <v>22775</v>
      </c>
      <c r="B2627" s="538">
        <v>95706</v>
      </c>
      <c r="C2627" s="266" t="s">
        <v>21057</v>
      </c>
      <c r="D2627" s="273" t="s">
        <v>17</v>
      </c>
      <c r="E2627" s="274">
        <v>68.59</v>
      </c>
    </row>
    <row r="2628" spans="1:5">
      <c r="A2628" s="272" t="s">
        <v>22775</v>
      </c>
      <c r="B2628" s="538">
        <v>95707</v>
      </c>
      <c r="C2628" s="266" t="s">
        <v>21058</v>
      </c>
      <c r="D2628" s="273" t="s">
        <v>17</v>
      </c>
      <c r="E2628" s="274">
        <v>3.52</v>
      </c>
    </row>
    <row r="2629" spans="1:5">
      <c r="A2629" s="272" t="s">
        <v>22775</v>
      </c>
      <c r="B2629" s="538">
        <v>91273</v>
      </c>
      <c r="C2629" s="266" t="s">
        <v>8868</v>
      </c>
      <c r="D2629" s="273" t="s">
        <v>17</v>
      </c>
      <c r="E2629" s="274">
        <v>0.56000000000000005</v>
      </c>
    </row>
    <row r="2630" spans="1:5">
      <c r="A2630" s="272" t="s">
        <v>22775</v>
      </c>
      <c r="B2630" s="538">
        <v>91274</v>
      </c>
      <c r="C2630" s="266" t="s">
        <v>8869</v>
      </c>
      <c r="D2630" s="273" t="s">
        <v>17</v>
      </c>
      <c r="E2630" s="274">
        <v>0.15</v>
      </c>
    </row>
    <row r="2631" spans="1:5">
      <c r="A2631" s="272" t="s">
        <v>22775</v>
      </c>
      <c r="B2631" s="538">
        <v>91275</v>
      </c>
      <c r="C2631" s="266" t="s">
        <v>8870</v>
      </c>
      <c r="D2631" s="273" t="s">
        <v>17</v>
      </c>
      <c r="E2631" s="274">
        <v>0.7</v>
      </c>
    </row>
    <row r="2632" spans="1:5">
      <c r="A2632" s="272" t="s">
        <v>22775</v>
      </c>
      <c r="B2632" s="538">
        <v>91276</v>
      </c>
      <c r="C2632" s="266" t="s">
        <v>8871</v>
      </c>
      <c r="D2632" s="273" t="s">
        <v>17</v>
      </c>
      <c r="E2632" s="274">
        <v>9.56</v>
      </c>
    </row>
    <row r="2633" spans="1:5">
      <c r="A2633" s="272" t="s">
        <v>22775</v>
      </c>
      <c r="B2633" s="538">
        <v>102882</v>
      </c>
      <c r="C2633" s="266" t="s">
        <v>22907</v>
      </c>
      <c r="D2633" s="273" t="s">
        <v>17</v>
      </c>
      <c r="E2633" s="274">
        <v>0</v>
      </c>
    </row>
    <row r="2634" spans="1:5">
      <c r="A2634" s="272" t="s">
        <v>22775</v>
      </c>
      <c r="B2634" s="538">
        <v>102883</v>
      </c>
      <c r="C2634" s="266" t="s">
        <v>22908</v>
      </c>
      <c r="D2634" s="273" t="s">
        <v>17</v>
      </c>
      <c r="E2634" s="274">
        <v>0</v>
      </c>
    </row>
    <row r="2635" spans="1:5">
      <c r="A2635" s="272" t="s">
        <v>22775</v>
      </c>
      <c r="B2635" s="538">
        <v>102884</v>
      </c>
      <c r="C2635" s="266" t="s">
        <v>22909</v>
      </c>
      <c r="D2635" s="273" t="s">
        <v>17</v>
      </c>
      <c r="E2635" s="274">
        <v>0</v>
      </c>
    </row>
    <row r="2636" spans="1:5">
      <c r="A2636" s="272" t="s">
        <v>22775</v>
      </c>
      <c r="B2636" s="538">
        <v>102885</v>
      </c>
      <c r="C2636" s="266" t="s">
        <v>9101</v>
      </c>
      <c r="D2636" s="273" t="s">
        <v>17</v>
      </c>
      <c r="E2636" s="274">
        <v>1.1000000000000001</v>
      </c>
    </row>
    <row r="2637" spans="1:5">
      <c r="A2637" s="272" t="s">
        <v>22775</v>
      </c>
      <c r="B2637" s="538">
        <v>95272</v>
      </c>
      <c r="C2637" s="266" t="s">
        <v>9030</v>
      </c>
      <c r="D2637" s="273" t="s">
        <v>17</v>
      </c>
      <c r="E2637" s="274">
        <v>0.56999999999999995</v>
      </c>
    </row>
    <row r="2638" spans="1:5">
      <c r="A2638" s="272" t="s">
        <v>22775</v>
      </c>
      <c r="B2638" s="538">
        <v>95273</v>
      </c>
      <c r="C2638" s="266" t="s">
        <v>9031</v>
      </c>
      <c r="D2638" s="273" t="s">
        <v>17</v>
      </c>
      <c r="E2638" s="274">
        <v>0.13</v>
      </c>
    </row>
    <row r="2639" spans="1:5">
      <c r="A2639" s="272" t="s">
        <v>22775</v>
      </c>
      <c r="B2639" s="538">
        <v>95274</v>
      </c>
      <c r="C2639" s="266" t="s">
        <v>9032</v>
      </c>
      <c r="D2639" s="273" t="s">
        <v>17</v>
      </c>
      <c r="E2639" s="274">
        <v>0.45</v>
      </c>
    </row>
    <row r="2640" spans="1:5">
      <c r="A2640" s="272" t="s">
        <v>22775</v>
      </c>
      <c r="B2640" s="538">
        <v>95275</v>
      </c>
      <c r="C2640" s="266" t="s">
        <v>9033</v>
      </c>
      <c r="D2640" s="273" t="s">
        <v>17</v>
      </c>
      <c r="E2640" s="274">
        <v>2.1800000000000002</v>
      </c>
    </row>
    <row r="2641" spans="1:5">
      <c r="A2641" s="272" t="s">
        <v>22775</v>
      </c>
      <c r="B2641" s="538">
        <v>106232</v>
      </c>
      <c r="C2641" s="266" t="s">
        <v>31496</v>
      </c>
      <c r="D2641" s="273" t="s">
        <v>17</v>
      </c>
      <c r="E2641" s="274">
        <v>0</v>
      </c>
    </row>
    <row r="2642" spans="1:5">
      <c r="A2642" s="272" t="s">
        <v>22775</v>
      </c>
      <c r="B2642" s="538">
        <v>106235</v>
      </c>
      <c r="C2642" s="266" t="s">
        <v>31497</v>
      </c>
      <c r="D2642" s="273" t="s">
        <v>17</v>
      </c>
      <c r="E2642" s="274">
        <v>0</v>
      </c>
    </row>
    <row r="2643" spans="1:5">
      <c r="A2643" s="272" t="s">
        <v>22775</v>
      </c>
      <c r="B2643" s="538">
        <v>106233</v>
      </c>
      <c r="C2643" s="266" t="s">
        <v>31498</v>
      </c>
      <c r="D2643" s="273" t="s">
        <v>17</v>
      </c>
      <c r="E2643" s="274">
        <v>0</v>
      </c>
    </row>
    <row r="2644" spans="1:5">
      <c r="A2644" s="272" t="s">
        <v>22775</v>
      </c>
      <c r="B2644" s="538">
        <v>106234</v>
      </c>
      <c r="C2644" s="266" t="s">
        <v>31499</v>
      </c>
      <c r="D2644" s="273" t="s">
        <v>17</v>
      </c>
      <c r="E2644" s="274">
        <v>0</v>
      </c>
    </row>
    <row r="2645" spans="1:5">
      <c r="A2645" s="272" t="s">
        <v>22775</v>
      </c>
      <c r="B2645" s="538">
        <v>106236</v>
      </c>
      <c r="C2645" s="266" t="s">
        <v>31500</v>
      </c>
      <c r="D2645" s="273" t="s">
        <v>17</v>
      </c>
      <c r="E2645" s="274">
        <v>187.81</v>
      </c>
    </row>
    <row r="2646" spans="1:5">
      <c r="A2646" s="272" t="s">
        <v>22775</v>
      </c>
      <c r="B2646" s="538">
        <v>88419</v>
      </c>
      <c r="C2646" s="266" t="s">
        <v>8685</v>
      </c>
      <c r="D2646" s="273" t="s">
        <v>17</v>
      </c>
      <c r="E2646" s="274">
        <v>5.44</v>
      </c>
    </row>
    <row r="2647" spans="1:5">
      <c r="A2647" s="272" t="s">
        <v>22775</v>
      </c>
      <c r="B2647" s="538">
        <v>88422</v>
      </c>
      <c r="C2647" s="266" t="s">
        <v>8686</v>
      </c>
      <c r="D2647" s="273" t="s">
        <v>17</v>
      </c>
      <c r="E2647" s="274">
        <v>1.25</v>
      </c>
    </row>
    <row r="2648" spans="1:5">
      <c r="A2648" s="272" t="s">
        <v>22775</v>
      </c>
      <c r="B2648" s="538">
        <v>88425</v>
      </c>
      <c r="C2648" s="266" t="s">
        <v>8687</v>
      </c>
      <c r="D2648" s="273" t="s">
        <v>17</v>
      </c>
      <c r="E2648" s="274">
        <v>6.8</v>
      </c>
    </row>
    <row r="2649" spans="1:5">
      <c r="A2649" s="272" t="s">
        <v>22775</v>
      </c>
      <c r="B2649" s="538">
        <v>88427</v>
      </c>
      <c r="C2649" s="266" t="s">
        <v>8688</v>
      </c>
      <c r="D2649" s="273" t="s">
        <v>17</v>
      </c>
      <c r="E2649" s="274">
        <v>0.91</v>
      </c>
    </row>
    <row r="2650" spans="1:5">
      <c r="A2650" s="272" t="s">
        <v>22775</v>
      </c>
      <c r="B2650" s="538">
        <v>88434</v>
      </c>
      <c r="C2650" s="266" t="s">
        <v>8689</v>
      </c>
      <c r="D2650" s="273" t="s">
        <v>17</v>
      </c>
      <c r="E2650" s="274">
        <v>7.21</v>
      </c>
    </row>
    <row r="2651" spans="1:5">
      <c r="A2651" s="272" t="s">
        <v>22775</v>
      </c>
      <c r="B2651" s="538">
        <v>88435</v>
      </c>
      <c r="C2651" s="266" t="s">
        <v>8690</v>
      </c>
      <c r="D2651" s="273" t="s">
        <v>17</v>
      </c>
      <c r="E2651" s="274">
        <v>1.66</v>
      </c>
    </row>
    <row r="2652" spans="1:5">
      <c r="A2652" s="272" t="s">
        <v>22775</v>
      </c>
      <c r="B2652" s="538">
        <v>88436</v>
      </c>
      <c r="C2652" s="266" t="s">
        <v>8691</v>
      </c>
      <c r="D2652" s="273" t="s">
        <v>17</v>
      </c>
      <c r="E2652" s="274">
        <v>9.01</v>
      </c>
    </row>
    <row r="2653" spans="1:5">
      <c r="A2653" s="272" t="s">
        <v>22775</v>
      </c>
      <c r="B2653" s="538">
        <v>88437</v>
      </c>
      <c r="C2653" s="266" t="s">
        <v>8692</v>
      </c>
      <c r="D2653" s="273" t="s">
        <v>17</v>
      </c>
      <c r="E2653" s="274">
        <v>0.91</v>
      </c>
    </row>
    <row r="2654" spans="1:5">
      <c r="A2654" s="272" t="s">
        <v>22775</v>
      </c>
      <c r="B2654" s="538">
        <v>90664</v>
      </c>
      <c r="C2654" s="266" t="s">
        <v>8824</v>
      </c>
      <c r="D2654" s="273" t="s">
        <v>17</v>
      </c>
      <c r="E2654" s="274">
        <v>7.06</v>
      </c>
    </row>
    <row r="2655" spans="1:5">
      <c r="A2655" s="272" t="s">
        <v>22775</v>
      </c>
      <c r="B2655" s="538">
        <v>90665</v>
      </c>
      <c r="C2655" s="266" t="s">
        <v>8825</v>
      </c>
      <c r="D2655" s="273" t="s">
        <v>17</v>
      </c>
      <c r="E2655" s="274">
        <v>1.88</v>
      </c>
    </row>
    <row r="2656" spans="1:5">
      <c r="A2656" s="272" t="s">
        <v>22775</v>
      </c>
      <c r="B2656" s="538">
        <v>90666</v>
      </c>
      <c r="C2656" s="266" t="s">
        <v>8826</v>
      </c>
      <c r="D2656" s="273" t="s">
        <v>17</v>
      </c>
      <c r="E2656" s="274">
        <v>8.84</v>
      </c>
    </row>
    <row r="2657" spans="1:5">
      <c r="A2657" s="272" t="s">
        <v>22775</v>
      </c>
      <c r="B2657" s="538">
        <v>90667</v>
      </c>
      <c r="C2657" s="266" t="s">
        <v>8827</v>
      </c>
      <c r="D2657" s="273" t="s">
        <v>17</v>
      </c>
      <c r="E2657" s="274">
        <v>18.149999999999999</v>
      </c>
    </row>
    <row r="2658" spans="1:5">
      <c r="A2658" s="272" t="s">
        <v>22775</v>
      </c>
      <c r="B2658" s="538">
        <v>102977</v>
      </c>
      <c r="C2658" s="266" t="s">
        <v>22910</v>
      </c>
      <c r="D2658" s="273" t="s">
        <v>17</v>
      </c>
      <c r="E2658" s="274">
        <v>0</v>
      </c>
    </row>
    <row r="2659" spans="1:5">
      <c r="A2659" s="272" t="s">
        <v>22775</v>
      </c>
      <c r="B2659" s="538">
        <v>102978</v>
      </c>
      <c r="C2659" s="266" t="s">
        <v>22911</v>
      </c>
      <c r="D2659" s="273" t="s">
        <v>17</v>
      </c>
      <c r="E2659" s="274">
        <v>0</v>
      </c>
    </row>
    <row r="2660" spans="1:5">
      <c r="A2660" s="272" t="s">
        <v>22775</v>
      </c>
      <c r="B2660" s="538">
        <v>102979</v>
      </c>
      <c r="C2660" s="266" t="s">
        <v>22912</v>
      </c>
      <c r="D2660" s="273" t="s">
        <v>17</v>
      </c>
      <c r="E2660" s="274">
        <v>0</v>
      </c>
    </row>
    <row r="2661" spans="1:5">
      <c r="A2661" s="272" t="s">
        <v>22775</v>
      </c>
      <c r="B2661" s="538">
        <v>95217</v>
      </c>
      <c r="C2661" s="266" t="s">
        <v>9019</v>
      </c>
      <c r="D2661" s="273" t="s">
        <v>17</v>
      </c>
      <c r="E2661" s="274">
        <v>0.54</v>
      </c>
    </row>
    <row r="2662" spans="1:5">
      <c r="A2662" s="272" t="s">
        <v>22775</v>
      </c>
      <c r="B2662" s="538">
        <v>89130</v>
      </c>
      <c r="C2662" s="266" t="s">
        <v>8733</v>
      </c>
      <c r="D2662" s="273" t="s">
        <v>17</v>
      </c>
      <c r="E2662" s="274">
        <v>52.8</v>
      </c>
    </row>
    <row r="2663" spans="1:5">
      <c r="A2663" s="272" t="s">
        <v>22775</v>
      </c>
      <c r="B2663" s="538">
        <v>89131</v>
      </c>
      <c r="C2663" s="266" t="s">
        <v>8734</v>
      </c>
      <c r="D2663" s="273" t="s">
        <v>17</v>
      </c>
      <c r="E2663" s="274">
        <v>13.95</v>
      </c>
    </row>
    <row r="2664" spans="1:5">
      <c r="A2664" s="272" t="s">
        <v>22775</v>
      </c>
      <c r="B2664" s="538">
        <v>53861</v>
      </c>
      <c r="C2664" s="266" t="s">
        <v>8651</v>
      </c>
      <c r="D2664" s="273" t="s">
        <v>17</v>
      </c>
      <c r="E2664" s="274">
        <v>66</v>
      </c>
    </row>
    <row r="2665" spans="1:5">
      <c r="A2665" s="272" t="s">
        <v>22775</v>
      </c>
      <c r="B2665" s="538">
        <v>5787</v>
      </c>
      <c r="C2665" s="266" t="s">
        <v>8607</v>
      </c>
      <c r="D2665" s="273" t="s">
        <v>17</v>
      </c>
      <c r="E2665" s="274">
        <v>85.37</v>
      </c>
    </row>
    <row r="2666" spans="1:5">
      <c r="A2666" s="272" t="s">
        <v>22775</v>
      </c>
      <c r="B2666" s="538">
        <v>89128</v>
      </c>
      <c r="C2666" s="266" t="s">
        <v>8731</v>
      </c>
      <c r="D2666" s="273" t="s">
        <v>17</v>
      </c>
      <c r="E2666" s="274">
        <v>38.08</v>
      </c>
    </row>
    <row r="2667" spans="1:5">
      <c r="A2667" s="272" t="s">
        <v>22775</v>
      </c>
      <c r="B2667" s="538">
        <v>89129</v>
      </c>
      <c r="C2667" s="266" t="s">
        <v>8732</v>
      </c>
      <c r="D2667" s="273" t="s">
        <v>17</v>
      </c>
      <c r="E2667" s="274">
        <v>10.06</v>
      </c>
    </row>
    <row r="2668" spans="1:5">
      <c r="A2668" s="272" t="s">
        <v>22775</v>
      </c>
      <c r="B2668" s="538">
        <v>53857</v>
      </c>
      <c r="C2668" s="266" t="s">
        <v>8649</v>
      </c>
      <c r="D2668" s="273" t="s">
        <v>17</v>
      </c>
      <c r="E2668" s="274">
        <v>47.6</v>
      </c>
    </row>
    <row r="2669" spans="1:5">
      <c r="A2669" s="272" t="s">
        <v>22775</v>
      </c>
      <c r="B2669" s="538">
        <v>53858</v>
      </c>
      <c r="C2669" s="266" t="s">
        <v>8650</v>
      </c>
      <c r="D2669" s="273" t="s">
        <v>17</v>
      </c>
      <c r="E2669" s="274">
        <v>55.46</v>
      </c>
    </row>
    <row r="2670" spans="1:5">
      <c r="A2670" s="272" t="s">
        <v>22775</v>
      </c>
      <c r="B2670" s="538">
        <v>102888</v>
      </c>
      <c r="C2670" s="266" t="s">
        <v>30338</v>
      </c>
      <c r="D2670" s="273" t="s">
        <v>17</v>
      </c>
      <c r="E2670" s="274">
        <v>0</v>
      </c>
    </row>
    <row r="2671" spans="1:5">
      <c r="A2671" s="272" t="s">
        <v>22775</v>
      </c>
      <c r="B2671" s="538">
        <v>102889</v>
      </c>
      <c r="C2671" s="266" t="s">
        <v>30339</v>
      </c>
      <c r="D2671" s="273" t="s">
        <v>17</v>
      </c>
      <c r="E2671" s="274">
        <v>0</v>
      </c>
    </row>
    <row r="2672" spans="1:5">
      <c r="A2672" s="272" t="s">
        <v>22775</v>
      </c>
      <c r="B2672" s="538">
        <v>102890</v>
      </c>
      <c r="C2672" s="266" t="s">
        <v>30340</v>
      </c>
      <c r="D2672" s="273" t="s">
        <v>17</v>
      </c>
      <c r="E2672" s="274">
        <v>0</v>
      </c>
    </row>
    <row r="2673" spans="1:5">
      <c r="A2673" s="272" t="s">
        <v>22775</v>
      </c>
      <c r="B2673" s="538">
        <v>102891</v>
      </c>
      <c r="C2673" s="266" t="s">
        <v>30341</v>
      </c>
      <c r="D2673" s="273" t="s">
        <v>17</v>
      </c>
      <c r="E2673" s="274">
        <v>1.1000000000000001</v>
      </c>
    </row>
    <row r="2674" spans="1:5">
      <c r="A2674" s="272" t="s">
        <v>22775</v>
      </c>
      <c r="B2674" s="538">
        <v>89246</v>
      </c>
      <c r="C2674" s="266" t="s">
        <v>8757</v>
      </c>
      <c r="D2674" s="273" t="s">
        <v>17</v>
      </c>
      <c r="E2674" s="274">
        <v>248.12</v>
      </c>
    </row>
    <row r="2675" spans="1:5">
      <c r="A2675" s="272" t="s">
        <v>22775</v>
      </c>
      <c r="B2675" s="538">
        <v>89247</v>
      </c>
      <c r="C2675" s="266" t="s">
        <v>8758</v>
      </c>
      <c r="D2675" s="273" t="s">
        <v>17</v>
      </c>
      <c r="E2675" s="274">
        <v>75.97</v>
      </c>
    </row>
    <row r="2676" spans="1:5">
      <c r="A2676" s="272" t="s">
        <v>22775</v>
      </c>
      <c r="B2676" s="538">
        <v>89248</v>
      </c>
      <c r="C2676" s="266" t="s">
        <v>8759</v>
      </c>
      <c r="D2676" s="273" t="s">
        <v>17</v>
      </c>
      <c r="E2676" s="274">
        <v>442.59</v>
      </c>
    </row>
    <row r="2677" spans="1:5">
      <c r="A2677" s="272" t="s">
        <v>22775</v>
      </c>
      <c r="B2677" s="538">
        <v>89249</v>
      </c>
      <c r="C2677" s="266" t="s">
        <v>8760</v>
      </c>
      <c r="D2677" s="273" t="s">
        <v>17</v>
      </c>
      <c r="E2677" s="274">
        <v>457.08</v>
      </c>
    </row>
    <row r="2678" spans="1:5">
      <c r="A2678" s="272" t="s">
        <v>22775</v>
      </c>
      <c r="B2678" s="538">
        <v>102954</v>
      </c>
      <c r="C2678" s="266" t="s">
        <v>30342</v>
      </c>
      <c r="D2678" s="273" t="s">
        <v>17</v>
      </c>
      <c r="E2678" s="274">
        <v>0</v>
      </c>
    </row>
    <row r="2679" spans="1:5">
      <c r="A2679" s="272" t="s">
        <v>22775</v>
      </c>
      <c r="B2679" s="538">
        <v>104727</v>
      </c>
      <c r="C2679" s="266" t="s">
        <v>22913</v>
      </c>
      <c r="D2679" s="273" t="s">
        <v>17</v>
      </c>
      <c r="E2679" s="274">
        <v>0</v>
      </c>
    </row>
    <row r="2680" spans="1:5">
      <c r="A2680" s="272" t="s">
        <v>22775</v>
      </c>
      <c r="B2680" s="538">
        <v>102956</v>
      </c>
      <c r="C2680" s="266" t="s">
        <v>30343</v>
      </c>
      <c r="D2680" s="273" t="s">
        <v>17</v>
      </c>
      <c r="E2680" s="274">
        <v>0</v>
      </c>
    </row>
    <row r="2681" spans="1:5">
      <c r="A2681" s="272" t="s">
        <v>22775</v>
      </c>
      <c r="B2681" s="538">
        <v>102957</v>
      </c>
      <c r="C2681" s="266" t="s">
        <v>30344</v>
      </c>
      <c r="D2681" s="273" t="s">
        <v>17</v>
      </c>
      <c r="E2681" s="274">
        <v>47.69</v>
      </c>
    </row>
    <row r="2682" spans="1:5">
      <c r="A2682" s="272" t="s">
        <v>22775</v>
      </c>
      <c r="B2682" s="538">
        <v>88859</v>
      </c>
      <c r="C2682" s="266" t="s">
        <v>8707</v>
      </c>
      <c r="D2682" s="273" t="s">
        <v>17</v>
      </c>
      <c r="E2682" s="274">
        <v>23.23</v>
      </c>
    </row>
    <row r="2683" spans="1:5">
      <c r="A2683" s="272" t="s">
        <v>22775</v>
      </c>
      <c r="B2683" s="538">
        <v>88860</v>
      </c>
      <c r="C2683" s="266" t="s">
        <v>8708</v>
      </c>
      <c r="D2683" s="273" t="s">
        <v>17</v>
      </c>
      <c r="E2683" s="274">
        <v>6.14</v>
      </c>
    </row>
    <row r="2684" spans="1:5">
      <c r="A2684" s="272" t="s">
        <v>22775</v>
      </c>
      <c r="B2684" s="538">
        <v>5667</v>
      </c>
      <c r="C2684" s="266" t="s">
        <v>8576</v>
      </c>
      <c r="D2684" s="273" t="s">
        <v>17</v>
      </c>
      <c r="E2684" s="274">
        <v>29.04</v>
      </c>
    </row>
    <row r="2685" spans="1:5">
      <c r="A2685" s="272" t="s">
        <v>22775</v>
      </c>
      <c r="B2685" s="538">
        <v>5668</v>
      </c>
      <c r="C2685" s="266" t="s">
        <v>8577</v>
      </c>
      <c r="D2685" s="273" t="s">
        <v>17</v>
      </c>
      <c r="E2685" s="274">
        <v>55.61</v>
      </c>
    </row>
    <row r="2686" spans="1:5">
      <c r="A2686" s="272" t="s">
        <v>22775</v>
      </c>
      <c r="B2686" s="538">
        <v>89011</v>
      </c>
      <c r="C2686" s="266" t="s">
        <v>8715</v>
      </c>
      <c r="D2686" s="273" t="s">
        <v>17</v>
      </c>
      <c r="E2686" s="274">
        <v>25.2</v>
      </c>
    </row>
    <row r="2687" spans="1:5">
      <c r="A2687" s="272" t="s">
        <v>22775</v>
      </c>
      <c r="B2687" s="538">
        <v>89012</v>
      </c>
      <c r="C2687" s="266" t="s">
        <v>8716</v>
      </c>
      <c r="D2687" s="273" t="s">
        <v>17</v>
      </c>
      <c r="E2687" s="274">
        <v>6.66</v>
      </c>
    </row>
    <row r="2688" spans="1:5">
      <c r="A2688" s="272" t="s">
        <v>22775</v>
      </c>
      <c r="B2688" s="538">
        <v>5735</v>
      </c>
      <c r="C2688" s="266" t="s">
        <v>8596</v>
      </c>
      <c r="D2688" s="273" t="s">
        <v>17</v>
      </c>
      <c r="E2688" s="274">
        <v>31.5</v>
      </c>
    </row>
    <row r="2689" spans="1:5">
      <c r="A2689" s="272" t="s">
        <v>22775</v>
      </c>
      <c r="B2689" s="538">
        <v>5736</v>
      </c>
      <c r="C2689" s="266" t="s">
        <v>8597</v>
      </c>
      <c r="D2689" s="273" t="s">
        <v>17</v>
      </c>
      <c r="E2689" s="274">
        <v>50.67</v>
      </c>
    </row>
    <row r="2690" spans="1:5">
      <c r="A2690" s="272" t="s">
        <v>22775</v>
      </c>
      <c r="B2690" s="538">
        <v>88857</v>
      </c>
      <c r="C2690" s="266" t="s">
        <v>8705</v>
      </c>
      <c r="D2690" s="273" t="s">
        <v>17</v>
      </c>
      <c r="E2690" s="274">
        <v>26.12</v>
      </c>
    </row>
    <row r="2691" spans="1:5">
      <c r="A2691" s="272" t="s">
        <v>22775</v>
      </c>
      <c r="B2691" s="538">
        <v>88858</v>
      </c>
      <c r="C2691" s="266" t="s">
        <v>8706</v>
      </c>
      <c r="D2691" s="273" t="s">
        <v>17</v>
      </c>
      <c r="E2691" s="274">
        <v>6.9</v>
      </c>
    </row>
    <row r="2692" spans="1:5">
      <c r="A2692" s="272" t="s">
        <v>22775</v>
      </c>
      <c r="B2692" s="538">
        <v>5664</v>
      </c>
      <c r="C2692" s="266" t="s">
        <v>8575</v>
      </c>
      <c r="D2692" s="273" t="s">
        <v>17</v>
      </c>
      <c r="E2692" s="274">
        <v>32.65</v>
      </c>
    </row>
    <row r="2693" spans="1:5">
      <c r="A2693" s="272" t="s">
        <v>22775</v>
      </c>
      <c r="B2693" s="538">
        <v>53786</v>
      </c>
      <c r="C2693" s="266" t="s">
        <v>8632</v>
      </c>
      <c r="D2693" s="273" t="s">
        <v>17</v>
      </c>
      <c r="E2693" s="274">
        <v>61.92</v>
      </c>
    </row>
    <row r="2694" spans="1:5">
      <c r="A2694" s="272" t="s">
        <v>22775</v>
      </c>
      <c r="B2694" s="538">
        <v>7038</v>
      </c>
      <c r="C2694" s="266" t="s">
        <v>8613</v>
      </c>
      <c r="D2694" s="273" t="s">
        <v>17</v>
      </c>
      <c r="E2694" s="274">
        <v>47.38</v>
      </c>
    </row>
    <row r="2695" spans="1:5">
      <c r="A2695" s="272" t="s">
        <v>22775</v>
      </c>
      <c r="B2695" s="538">
        <v>7039</v>
      </c>
      <c r="C2695" s="266" t="s">
        <v>8614</v>
      </c>
      <c r="D2695" s="273" t="s">
        <v>17</v>
      </c>
      <c r="E2695" s="274">
        <v>12.71</v>
      </c>
    </row>
    <row r="2696" spans="1:5">
      <c r="A2696" s="272" t="s">
        <v>22775</v>
      </c>
      <c r="B2696" s="538">
        <v>7040</v>
      </c>
      <c r="C2696" s="266" t="s">
        <v>8615</v>
      </c>
      <c r="D2696" s="273" t="s">
        <v>17</v>
      </c>
      <c r="E2696" s="274">
        <v>59.29</v>
      </c>
    </row>
    <row r="2697" spans="1:5">
      <c r="A2697" s="272" t="s">
        <v>22775</v>
      </c>
      <c r="B2697" s="538">
        <v>55263</v>
      </c>
      <c r="C2697" s="266" t="s">
        <v>8655</v>
      </c>
      <c r="D2697" s="273" t="s">
        <v>17</v>
      </c>
      <c r="E2697" s="274">
        <v>78.19</v>
      </c>
    </row>
    <row r="2698" spans="1:5">
      <c r="A2698" s="272" t="s">
        <v>22775</v>
      </c>
      <c r="B2698" s="538">
        <v>96460</v>
      </c>
      <c r="C2698" s="266" t="s">
        <v>22914</v>
      </c>
      <c r="D2698" s="273" t="s">
        <v>17</v>
      </c>
      <c r="E2698" s="274">
        <v>50.29</v>
      </c>
    </row>
    <row r="2699" spans="1:5">
      <c r="A2699" s="272" t="s">
        <v>22775</v>
      </c>
      <c r="B2699" s="538">
        <v>96459</v>
      </c>
      <c r="C2699" s="266" t="s">
        <v>22915</v>
      </c>
      <c r="D2699" s="273" t="s">
        <v>17</v>
      </c>
      <c r="E2699" s="274">
        <v>13.49</v>
      </c>
    </row>
    <row r="2700" spans="1:5">
      <c r="A2700" s="272" t="s">
        <v>22775</v>
      </c>
      <c r="B2700" s="538">
        <v>96458</v>
      </c>
      <c r="C2700" s="266" t="s">
        <v>22916</v>
      </c>
      <c r="D2700" s="273" t="s">
        <v>17</v>
      </c>
      <c r="E2700" s="274">
        <v>62.94</v>
      </c>
    </row>
    <row r="2701" spans="1:5">
      <c r="A2701" s="272" t="s">
        <v>22775</v>
      </c>
      <c r="B2701" s="538">
        <v>96457</v>
      </c>
      <c r="C2701" s="266" t="s">
        <v>22917</v>
      </c>
      <c r="D2701" s="273" t="s">
        <v>17</v>
      </c>
      <c r="E2701" s="274">
        <v>77.459999999999994</v>
      </c>
    </row>
    <row r="2702" spans="1:5">
      <c r="A2702" s="272" t="s">
        <v>22775</v>
      </c>
      <c r="B2702" s="538">
        <v>7051</v>
      </c>
      <c r="C2702" s="266" t="s">
        <v>8620</v>
      </c>
      <c r="D2702" s="273" t="s">
        <v>17</v>
      </c>
      <c r="E2702" s="274">
        <v>42.02</v>
      </c>
    </row>
    <row r="2703" spans="1:5">
      <c r="A2703" s="272" t="s">
        <v>22775</v>
      </c>
      <c r="B2703" s="538">
        <v>7052</v>
      </c>
      <c r="C2703" s="266" t="s">
        <v>8621</v>
      </c>
      <c r="D2703" s="273" t="s">
        <v>17</v>
      </c>
      <c r="E2703" s="274">
        <v>11.35</v>
      </c>
    </row>
    <row r="2704" spans="1:5">
      <c r="A2704" s="272" t="s">
        <v>22775</v>
      </c>
      <c r="B2704" s="538">
        <v>7053</v>
      </c>
      <c r="C2704" s="266" t="s">
        <v>8622</v>
      </c>
      <c r="D2704" s="273" t="s">
        <v>17</v>
      </c>
      <c r="E2704" s="274">
        <v>52.59</v>
      </c>
    </row>
    <row r="2705" spans="1:5">
      <c r="A2705" s="272" t="s">
        <v>22775</v>
      </c>
      <c r="B2705" s="538">
        <v>7054</v>
      </c>
      <c r="C2705" s="266" t="s">
        <v>8623</v>
      </c>
      <c r="D2705" s="273" t="s">
        <v>17</v>
      </c>
      <c r="E2705" s="274">
        <v>108.31</v>
      </c>
    </row>
    <row r="2706" spans="1:5">
      <c r="A2706" s="272" t="s">
        <v>22775</v>
      </c>
      <c r="B2706" s="538">
        <v>95627</v>
      </c>
      <c r="C2706" s="266" t="s">
        <v>9037</v>
      </c>
      <c r="D2706" s="273" t="s">
        <v>17</v>
      </c>
      <c r="E2706" s="274">
        <v>45.35</v>
      </c>
    </row>
    <row r="2707" spans="1:5">
      <c r="A2707" s="272" t="s">
        <v>22775</v>
      </c>
      <c r="B2707" s="538">
        <v>95628</v>
      </c>
      <c r="C2707" s="266" t="s">
        <v>9038</v>
      </c>
      <c r="D2707" s="273" t="s">
        <v>17</v>
      </c>
      <c r="E2707" s="274">
        <v>12.16</v>
      </c>
    </row>
    <row r="2708" spans="1:5">
      <c r="A2708" s="272" t="s">
        <v>22775</v>
      </c>
      <c r="B2708" s="538">
        <v>95629</v>
      </c>
      <c r="C2708" s="266" t="s">
        <v>9039</v>
      </c>
      <c r="D2708" s="273" t="s">
        <v>17</v>
      </c>
      <c r="E2708" s="274">
        <v>56.75</v>
      </c>
    </row>
    <row r="2709" spans="1:5">
      <c r="A2709" s="272" t="s">
        <v>22775</v>
      </c>
      <c r="B2709" s="538">
        <v>95630</v>
      </c>
      <c r="C2709" s="266" t="s">
        <v>9040</v>
      </c>
      <c r="D2709" s="273" t="s">
        <v>17</v>
      </c>
      <c r="E2709" s="274">
        <v>108.31</v>
      </c>
    </row>
    <row r="2710" spans="1:5">
      <c r="A2710" s="272" t="s">
        <v>22775</v>
      </c>
      <c r="B2710" s="538">
        <v>89210</v>
      </c>
      <c r="C2710" s="266" t="s">
        <v>8735</v>
      </c>
      <c r="D2710" s="273" t="s">
        <v>17</v>
      </c>
      <c r="E2710" s="274">
        <v>30.31</v>
      </c>
    </row>
    <row r="2711" spans="1:5">
      <c r="A2711" s="272" t="s">
        <v>22775</v>
      </c>
      <c r="B2711" s="538">
        <v>89211</v>
      </c>
      <c r="C2711" s="266" t="s">
        <v>8736</v>
      </c>
      <c r="D2711" s="273" t="s">
        <v>17</v>
      </c>
      <c r="E2711" s="274">
        <v>8.1300000000000008</v>
      </c>
    </row>
    <row r="2712" spans="1:5">
      <c r="A2712" s="272" t="s">
        <v>22775</v>
      </c>
      <c r="B2712" s="538">
        <v>5674</v>
      </c>
      <c r="C2712" s="266" t="s">
        <v>8578</v>
      </c>
      <c r="D2712" s="273" t="s">
        <v>17</v>
      </c>
      <c r="E2712" s="274">
        <v>37.94</v>
      </c>
    </row>
    <row r="2713" spans="1:5">
      <c r="A2713" s="272" t="s">
        <v>22775</v>
      </c>
      <c r="B2713" s="538">
        <v>53788</v>
      </c>
      <c r="C2713" s="266" t="s">
        <v>8633</v>
      </c>
      <c r="D2713" s="273" t="s">
        <v>17</v>
      </c>
      <c r="E2713" s="274">
        <v>69.33</v>
      </c>
    </row>
    <row r="2714" spans="1:5">
      <c r="A2714" s="272" t="s">
        <v>22775</v>
      </c>
      <c r="B2714" s="538">
        <v>73309</v>
      </c>
      <c r="C2714" s="266" t="s">
        <v>8658</v>
      </c>
      <c r="D2714" s="273" t="s">
        <v>17</v>
      </c>
      <c r="E2714" s="274">
        <v>31.52</v>
      </c>
    </row>
    <row r="2715" spans="1:5">
      <c r="A2715" s="272" t="s">
        <v>22775</v>
      </c>
      <c r="B2715" s="538">
        <v>73313</v>
      </c>
      <c r="C2715" s="266" t="s">
        <v>8660</v>
      </c>
      <c r="D2715" s="273" t="s">
        <v>17</v>
      </c>
      <c r="E2715" s="274">
        <v>8.51</v>
      </c>
    </row>
    <row r="2716" spans="1:5">
      <c r="A2716" s="272" t="s">
        <v>22775</v>
      </c>
      <c r="B2716" s="538">
        <v>5089</v>
      </c>
      <c r="C2716" s="266" t="s">
        <v>8570</v>
      </c>
      <c r="D2716" s="273" t="s">
        <v>17</v>
      </c>
      <c r="E2716" s="274">
        <v>39.44</v>
      </c>
    </row>
    <row r="2717" spans="1:5">
      <c r="A2717" s="272" t="s">
        <v>22775</v>
      </c>
      <c r="B2717" s="538">
        <v>73315</v>
      </c>
      <c r="C2717" s="266" t="s">
        <v>8661</v>
      </c>
      <c r="D2717" s="273" t="s">
        <v>17</v>
      </c>
      <c r="E2717" s="274">
        <v>69.33</v>
      </c>
    </row>
    <row r="2718" spans="1:5">
      <c r="A2718" s="272" t="s">
        <v>22775</v>
      </c>
      <c r="B2718" s="538">
        <v>5738</v>
      </c>
      <c r="C2718" s="266" t="s">
        <v>8598</v>
      </c>
      <c r="D2718" s="273" t="s">
        <v>17</v>
      </c>
      <c r="E2718" s="274">
        <v>41.42</v>
      </c>
    </row>
    <row r="2719" spans="1:5">
      <c r="A2719" s="272" t="s">
        <v>22775</v>
      </c>
      <c r="B2719" s="538">
        <v>93239</v>
      </c>
      <c r="C2719" s="266" t="s">
        <v>8967</v>
      </c>
      <c r="D2719" s="273" t="s">
        <v>17</v>
      </c>
      <c r="E2719" s="274">
        <v>11.11</v>
      </c>
    </row>
    <row r="2720" spans="1:5">
      <c r="A2720" s="272" t="s">
        <v>22775</v>
      </c>
      <c r="B2720" s="538">
        <v>5739</v>
      </c>
      <c r="C2720" s="266" t="s">
        <v>8599</v>
      </c>
      <c r="D2720" s="273" t="s">
        <v>17</v>
      </c>
      <c r="E2720" s="274">
        <v>51.84</v>
      </c>
    </row>
    <row r="2721" spans="1:5">
      <c r="A2721" s="272" t="s">
        <v>22775</v>
      </c>
      <c r="B2721" s="538">
        <v>93240</v>
      </c>
      <c r="C2721" s="266" t="s">
        <v>8968</v>
      </c>
      <c r="D2721" s="273" t="s">
        <v>17</v>
      </c>
      <c r="E2721" s="274">
        <v>14.52</v>
      </c>
    </row>
    <row r="2722" spans="1:5">
      <c r="A2722" s="272" t="s">
        <v>22775</v>
      </c>
      <c r="B2722" s="538">
        <v>53818</v>
      </c>
      <c r="C2722" s="266" t="s">
        <v>8642</v>
      </c>
      <c r="D2722" s="273" t="s">
        <v>17</v>
      </c>
      <c r="E2722" s="274">
        <v>9.15</v>
      </c>
    </row>
    <row r="2723" spans="1:5">
      <c r="A2723" s="272" t="s">
        <v>22775</v>
      </c>
      <c r="B2723" s="538">
        <v>93238</v>
      </c>
      <c r="C2723" s="266" t="s">
        <v>8966</v>
      </c>
      <c r="D2723" s="273" t="s">
        <v>17</v>
      </c>
      <c r="E2723" s="274">
        <v>2.4500000000000002</v>
      </c>
    </row>
    <row r="2724" spans="1:5">
      <c r="A2724" s="272" t="s">
        <v>22775</v>
      </c>
      <c r="B2724" s="538">
        <v>5727</v>
      </c>
      <c r="C2724" s="266" t="s">
        <v>8593</v>
      </c>
      <c r="D2724" s="273" t="s">
        <v>17</v>
      </c>
      <c r="E2724" s="274">
        <v>11.45</v>
      </c>
    </row>
    <row r="2725" spans="1:5">
      <c r="A2725" s="272" t="s">
        <v>22775</v>
      </c>
      <c r="B2725" s="538">
        <v>89280</v>
      </c>
      <c r="C2725" s="266" t="s">
        <v>8780</v>
      </c>
      <c r="D2725" s="273" t="s">
        <v>17</v>
      </c>
      <c r="E2725" s="274">
        <v>37.229999999999997</v>
      </c>
    </row>
    <row r="2726" spans="1:5">
      <c r="A2726" s="272" t="s">
        <v>22775</v>
      </c>
      <c r="B2726" s="538">
        <v>89281</v>
      </c>
      <c r="C2726" s="266" t="s">
        <v>8781</v>
      </c>
      <c r="D2726" s="273" t="s">
        <v>17</v>
      </c>
      <c r="E2726" s="274">
        <v>9.98</v>
      </c>
    </row>
    <row r="2727" spans="1:5">
      <c r="A2727" s="272" t="s">
        <v>22775</v>
      </c>
      <c r="B2727" s="538">
        <v>5729</v>
      </c>
      <c r="C2727" s="266" t="s">
        <v>8594</v>
      </c>
      <c r="D2727" s="273" t="s">
        <v>17</v>
      </c>
      <c r="E2727" s="274">
        <v>46.58</v>
      </c>
    </row>
    <row r="2728" spans="1:5">
      <c r="A2728" s="272" t="s">
        <v>22775</v>
      </c>
      <c r="B2728" s="538">
        <v>5730</v>
      </c>
      <c r="C2728" s="266" t="s">
        <v>8595</v>
      </c>
      <c r="D2728" s="273" t="s">
        <v>17</v>
      </c>
      <c r="E2728" s="274">
        <v>49.58</v>
      </c>
    </row>
    <row r="2729" spans="1:5">
      <c r="A2729" s="272" t="s">
        <v>22775</v>
      </c>
      <c r="B2729" s="538">
        <v>95266</v>
      </c>
      <c r="C2729" s="266" t="s">
        <v>9027</v>
      </c>
      <c r="D2729" s="273" t="s">
        <v>17</v>
      </c>
      <c r="E2729" s="274">
        <v>0.59</v>
      </c>
    </row>
    <row r="2730" spans="1:5">
      <c r="A2730" s="272" t="s">
        <v>22775</v>
      </c>
      <c r="B2730" s="538">
        <v>95267</v>
      </c>
      <c r="C2730" s="266" t="s">
        <v>9028</v>
      </c>
      <c r="D2730" s="273" t="s">
        <v>17</v>
      </c>
      <c r="E2730" s="274">
        <v>0.12</v>
      </c>
    </row>
    <row r="2731" spans="1:5">
      <c r="A2731" s="272" t="s">
        <v>22775</v>
      </c>
      <c r="B2731" s="538">
        <v>95268</v>
      </c>
      <c r="C2731" s="266" t="s">
        <v>9029</v>
      </c>
      <c r="D2731" s="273" t="s">
        <v>17</v>
      </c>
      <c r="E2731" s="274">
        <v>0.56999999999999995</v>
      </c>
    </row>
    <row r="2732" spans="1:5">
      <c r="A2732" s="272" t="s">
        <v>22775</v>
      </c>
      <c r="B2732" s="538">
        <v>95269</v>
      </c>
      <c r="C2732" s="266" t="s">
        <v>21054</v>
      </c>
      <c r="D2732" s="273" t="s">
        <v>17</v>
      </c>
      <c r="E2732" s="274">
        <v>9.56</v>
      </c>
    </row>
    <row r="2733" spans="1:5">
      <c r="A2733" s="272" t="s">
        <v>22775</v>
      </c>
      <c r="B2733" s="538">
        <v>91688</v>
      </c>
      <c r="C2733" s="266" t="s">
        <v>8916</v>
      </c>
      <c r="D2733" s="273" t="s">
        <v>17</v>
      </c>
      <c r="E2733" s="274">
        <v>0.09</v>
      </c>
    </row>
    <row r="2734" spans="1:5">
      <c r="A2734" s="272" t="s">
        <v>22775</v>
      </c>
      <c r="B2734" s="538">
        <v>91689</v>
      </c>
      <c r="C2734" s="266" t="s">
        <v>8917</v>
      </c>
      <c r="D2734" s="273" t="s">
        <v>17</v>
      </c>
      <c r="E2734" s="274">
        <v>0.01</v>
      </c>
    </row>
    <row r="2735" spans="1:5">
      <c r="A2735" s="272" t="s">
        <v>22775</v>
      </c>
      <c r="B2735" s="538">
        <v>91690</v>
      </c>
      <c r="C2735" s="266" t="s">
        <v>8918</v>
      </c>
      <c r="D2735" s="273" t="s">
        <v>17</v>
      </c>
      <c r="E2735" s="274">
        <v>0.06</v>
      </c>
    </row>
    <row r="2736" spans="1:5">
      <c r="A2736" s="272" t="s">
        <v>22775</v>
      </c>
      <c r="B2736" s="538">
        <v>91691</v>
      </c>
      <c r="C2736" s="266" t="s">
        <v>8919</v>
      </c>
      <c r="D2736" s="273" t="s">
        <v>17</v>
      </c>
      <c r="E2736" s="274">
        <v>1.1599999999999999</v>
      </c>
    </row>
    <row r="2737" spans="1:5">
      <c r="A2737" s="272" t="s">
        <v>22775</v>
      </c>
      <c r="B2737" s="538">
        <v>102924</v>
      </c>
      <c r="C2737" s="266" t="s">
        <v>22918</v>
      </c>
      <c r="D2737" s="273" t="s">
        <v>17</v>
      </c>
      <c r="E2737" s="274">
        <v>0</v>
      </c>
    </row>
    <row r="2738" spans="1:5">
      <c r="A2738" s="272" t="s">
        <v>22775</v>
      </c>
      <c r="B2738" s="538">
        <v>102925</v>
      </c>
      <c r="C2738" s="266" t="s">
        <v>22919</v>
      </c>
      <c r="D2738" s="273" t="s">
        <v>17</v>
      </c>
      <c r="E2738" s="274">
        <v>0</v>
      </c>
    </row>
    <row r="2739" spans="1:5">
      <c r="A2739" s="272" t="s">
        <v>22775</v>
      </c>
      <c r="B2739" s="538">
        <v>102926</v>
      </c>
      <c r="C2739" s="266" t="s">
        <v>22920</v>
      </c>
      <c r="D2739" s="273" t="s">
        <v>17</v>
      </c>
      <c r="E2739" s="274">
        <v>0</v>
      </c>
    </row>
    <row r="2740" spans="1:5">
      <c r="A2740" s="272" t="s">
        <v>22775</v>
      </c>
      <c r="B2740" s="538">
        <v>102927</v>
      </c>
      <c r="C2740" s="266" t="s">
        <v>9105</v>
      </c>
      <c r="D2740" s="273" t="s">
        <v>17</v>
      </c>
      <c r="E2740" s="274">
        <v>0.8</v>
      </c>
    </row>
    <row r="2741" spans="1:5">
      <c r="A2741" s="272" t="s">
        <v>22775</v>
      </c>
      <c r="B2741" s="538">
        <v>95136</v>
      </c>
      <c r="C2741" s="266" t="s">
        <v>9016</v>
      </c>
      <c r="D2741" s="273" t="s">
        <v>17</v>
      </c>
      <c r="E2741" s="274">
        <v>0.02</v>
      </c>
    </row>
    <row r="2742" spans="1:5">
      <c r="A2742" s="272" t="s">
        <v>22775</v>
      </c>
      <c r="B2742" s="538">
        <v>95137</v>
      </c>
      <c r="C2742" s="266" t="s">
        <v>9017</v>
      </c>
      <c r="D2742" s="273" t="s">
        <v>17</v>
      </c>
      <c r="E2742" s="274">
        <v>0.01</v>
      </c>
    </row>
    <row r="2743" spans="1:5">
      <c r="A2743" s="272" t="s">
        <v>22775</v>
      </c>
      <c r="B2743" s="538">
        <v>95138</v>
      </c>
      <c r="C2743" s="266" t="s">
        <v>9018</v>
      </c>
      <c r="D2743" s="273" t="s">
        <v>17</v>
      </c>
      <c r="E2743" s="274">
        <v>0.02</v>
      </c>
    </row>
    <row r="2744" spans="1:5">
      <c r="A2744" s="272" t="s">
        <v>22775</v>
      </c>
      <c r="B2744" s="538">
        <v>89023</v>
      </c>
      <c r="C2744" s="266" t="s">
        <v>8723</v>
      </c>
      <c r="D2744" s="273" t="s">
        <v>17</v>
      </c>
      <c r="E2744" s="274">
        <v>4.08</v>
      </c>
    </row>
    <row r="2745" spans="1:5">
      <c r="A2745" s="272" t="s">
        <v>22775</v>
      </c>
      <c r="B2745" s="538">
        <v>89024</v>
      </c>
      <c r="C2745" s="266" t="s">
        <v>8724</v>
      </c>
      <c r="D2745" s="273" t="s">
        <v>17</v>
      </c>
      <c r="E2745" s="274">
        <v>1.41</v>
      </c>
    </row>
    <row r="2746" spans="1:5">
      <c r="A2746" s="272" t="s">
        <v>22775</v>
      </c>
      <c r="B2746" s="538">
        <v>89025</v>
      </c>
      <c r="C2746" s="266" t="s">
        <v>8725</v>
      </c>
      <c r="D2746" s="273" t="s">
        <v>17</v>
      </c>
      <c r="E2746" s="274">
        <v>5.0999999999999996</v>
      </c>
    </row>
    <row r="2747" spans="1:5">
      <c r="A2747" s="272" t="s">
        <v>22775</v>
      </c>
      <c r="B2747" s="538">
        <v>89026</v>
      </c>
      <c r="C2747" s="266" t="s">
        <v>8726</v>
      </c>
      <c r="D2747" s="273" t="s">
        <v>17</v>
      </c>
      <c r="E2747" s="274">
        <v>207.45</v>
      </c>
    </row>
    <row r="2748" spans="1:5">
      <c r="A2748" s="272" t="s">
        <v>22775</v>
      </c>
      <c r="B2748" s="538">
        <v>7032</v>
      </c>
      <c r="C2748" s="266" t="s">
        <v>8609</v>
      </c>
      <c r="D2748" s="273" t="s">
        <v>17</v>
      </c>
      <c r="E2748" s="274">
        <v>5.0199999999999996</v>
      </c>
    </row>
    <row r="2749" spans="1:5">
      <c r="A2749" s="272" t="s">
        <v>22775</v>
      </c>
      <c r="B2749" s="538">
        <v>7033</v>
      </c>
      <c r="C2749" s="266" t="s">
        <v>8610</v>
      </c>
      <c r="D2749" s="273" t="s">
        <v>17</v>
      </c>
      <c r="E2749" s="274">
        <v>1.74</v>
      </c>
    </row>
    <row r="2750" spans="1:5">
      <c r="A2750" s="272" t="s">
        <v>22775</v>
      </c>
      <c r="B2750" s="538">
        <v>7034</v>
      </c>
      <c r="C2750" s="266" t="s">
        <v>8611</v>
      </c>
      <c r="D2750" s="273" t="s">
        <v>17</v>
      </c>
      <c r="E2750" s="274">
        <v>6.27</v>
      </c>
    </row>
    <row r="2751" spans="1:5">
      <c r="A2751" s="272" t="s">
        <v>22775</v>
      </c>
      <c r="B2751" s="538">
        <v>7035</v>
      </c>
      <c r="C2751" s="266" t="s">
        <v>8612</v>
      </c>
      <c r="D2751" s="273" t="s">
        <v>17</v>
      </c>
      <c r="E2751" s="274">
        <v>311.18</v>
      </c>
    </row>
    <row r="2752" spans="1:5">
      <c r="A2752" s="272" t="s">
        <v>22775</v>
      </c>
      <c r="B2752" s="538">
        <v>102942</v>
      </c>
      <c r="C2752" s="266" t="s">
        <v>22921</v>
      </c>
      <c r="D2752" s="273" t="s">
        <v>17</v>
      </c>
      <c r="E2752" s="274">
        <v>0</v>
      </c>
    </row>
    <row r="2753" spans="1:5">
      <c r="A2753" s="272" t="s">
        <v>22775</v>
      </c>
      <c r="B2753" s="538">
        <v>102943</v>
      </c>
      <c r="C2753" s="266" t="s">
        <v>22922</v>
      </c>
      <c r="D2753" s="273" t="s">
        <v>17</v>
      </c>
      <c r="E2753" s="274">
        <v>0</v>
      </c>
    </row>
    <row r="2754" spans="1:5">
      <c r="A2754" s="272" t="s">
        <v>22775</v>
      </c>
      <c r="B2754" s="538">
        <v>102944</v>
      </c>
      <c r="C2754" s="266" t="s">
        <v>22923</v>
      </c>
      <c r="D2754" s="273" t="s">
        <v>17</v>
      </c>
      <c r="E2754" s="274">
        <v>0</v>
      </c>
    </row>
    <row r="2755" spans="1:5">
      <c r="A2755" s="272" t="s">
        <v>22775</v>
      </c>
      <c r="B2755" s="538">
        <v>102945</v>
      </c>
      <c r="C2755" s="266" t="s">
        <v>9108</v>
      </c>
      <c r="D2755" s="273" t="s">
        <v>17</v>
      </c>
      <c r="E2755" s="274">
        <v>0.01</v>
      </c>
    </row>
    <row r="2756" spans="1:5">
      <c r="A2756" s="272" t="s">
        <v>22775</v>
      </c>
      <c r="B2756" s="538">
        <v>104087</v>
      </c>
      <c r="C2756" s="266" t="s">
        <v>9124</v>
      </c>
      <c r="D2756" s="273" t="s">
        <v>17</v>
      </c>
      <c r="E2756" s="274">
        <v>0.03</v>
      </c>
    </row>
    <row r="2757" spans="1:5">
      <c r="A2757" s="272" t="s">
        <v>22775</v>
      </c>
      <c r="B2757" s="538">
        <v>104088</v>
      </c>
      <c r="C2757" s="266" t="s">
        <v>9125</v>
      </c>
      <c r="D2757" s="273" t="s">
        <v>17</v>
      </c>
      <c r="E2757" s="274">
        <v>0</v>
      </c>
    </row>
    <row r="2758" spans="1:5">
      <c r="A2758" s="272" t="s">
        <v>22775</v>
      </c>
      <c r="B2758" s="538">
        <v>104089</v>
      </c>
      <c r="C2758" s="266" t="s">
        <v>9126</v>
      </c>
      <c r="D2758" s="273" t="s">
        <v>17</v>
      </c>
      <c r="E2758" s="274">
        <v>0.04</v>
      </c>
    </row>
    <row r="2759" spans="1:5">
      <c r="A2759" s="272" t="s">
        <v>22775</v>
      </c>
      <c r="B2759" s="538">
        <v>104090</v>
      </c>
      <c r="C2759" s="266" t="s">
        <v>9127</v>
      </c>
      <c r="D2759" s="273" t="s">
        <v>17</v>
      </c>
      <c r="E2759" s="274">
        <v>0.57999999999999996</v>
      </c>
    </row>
    <row r="2760" spans="1:5">
      <c r="A2760" s="272" t="s">
        <v>22775</v>
      </c>
      <c r="B2760" s="538">
        <v>104093</v>
      </c>
      <c r="C2760" s="266" t="s">
        <v>9128</v>
      </c>
      <c r="D2760" s="273" t="s">
        <v>17</v>
      </c>
      <c r="E2760" s="274">
        <v>0.04</v>
      </c>
    </row>
    <row r="2761" spans="1:5">
      <c r="A2761" s="272" t="s">
        <v>22775</v>
      </c>
      <c r="B2761" s="538">
        <v>104094</v>
      </c>
      <c r="C2761" s="266" t="s">
        <v>9129</v>
      </c>
      <c r="D2761" s="273" t="s">
        <v>17</v>
      </c>
      <c r="E2761" s="274">
        <v>0.01</v>
      </c>
    </row>
    <row r="2762" spans="1:5">
      <c r="A2762" s="272" t="s">
        <v>22775</v>
      </c>
      <c r="B2762" s="538">
        <v>104095</v>
      </c>
      <c r="C2762" s="266" t="s">
        <v>9130</v>
      </c>
      <c r="D2762" s="273" t="s">
        <v>17</v>
      </c>
      <c r="E2762" s="274">
        <v>0.05</v>
      </c>
    </row>
    <row r="2763" spans="1:5">
      <c r="A2763" s="272" t="s">
        <v>22775</v>
      </c>
      <c r="B2763" s="538">
        <v>104096</v>
      </c>
      <c r="C2763" s="266" t="s">
        <v>9131</v>
      </c>
      <c r="D2763" s="273" t="s">
        <v>17</v>
      </c>
      <c r="E2763" s="274">
        <v>0.8</v>
      </c>
    </row>
    <row r="2764" spans="1:5">
      <c r="A2764" s="272" t="s">
        <v>22775</v>
      </c>
      <c r="B2764" s="538">
        <v>102900</v>
      </c>
      <c r="C2764" s="266" t="s">
        <v>30345</v>
      </c>
      <c r="D2764" s="273" t="s">
        <v>17</v>
      </c>
      <c r="E2764" s="274">
        <v>0</v>
      </c>
    </row>
    <row r="2765" spans="1:5">
      <c r="A2765" s="272" t="s">
        <v>22775</v>
      </c>
      <c r="B2765" s="538">
        <v>102901</v>
      </c>
      <c r="C2765" s="266" t="s">
        <v>30346</v>
      </c>
      <c r="D2765" s="273" t="s">
        <v>17</v>
      </c>
      <c r="E2765" s="274">
        <v>0</v>
      </c>
    </row>
    <row r="2766" spans="1:5">
      <c r="A2766" s="272" t="s">
        <v>22775</v>
      </c>
      <c r="B2766" s="538">
        <v>102902</v>
      </c>
      <c r="C2766" s="266" t="s">
        <v>30347</v>
      </c>
      <c r="D2766" s="273" t="s">
        <v>17</v>
      </c>
      <c r="E2766" s="274">
        <v>0</v>
      </c>
    </row>
    <row r="2767" spans="1:5">
      <c r="A2767" s="272" t="s">
        <v>22775</v>
      </c>
      <c r="B2767" s="538">
        <v>102903</v>
      </c>
      <c r="C2767" s="266" t="s">
        <v>30348</v>
      </c>
      <c r="D2767" s="273" t="s">
        <v>17</v>
      </c>
      <c r="E2767" s="274">
        <v>14.15</v>
      </c>
    </row>
    <row r="2768" spans="1:5">
      <c r="A2768" s="272" t="s">
        <v>22775</v>
      </c>
      <c r="B2768" s="538">
        <v>89029</v>
      </c>
      <c r="C2768" s="266" t="s">
        <v>8727</v>
      </c>
      <c r="D2768" s="273" t="s">
        <v>17</v>
      </c>
      <c r="E2768" s="274">
        <v>34.78</v>
      </c>
    </row>
    <row r="2769" spans="1:5">
      <c r="A2769" s="272" t="s">
        <v>22775</v>
      </c>
      <c r="B2769" s="538">
        <v>89030</v>
      </c>
      <c r="C2769" s="266" t="s">
        <v>8728</v>
      </c>
      <c r="D2769" s="273" t="s">
        <v>17</v>
      </c>
      <c r="E2769" s="274">
        <v>15.32</v>
      </c>
    </row>
    <row r="2770" spans="1:5">
      <c r="A2770" s="272" t="s">
        <v>22775</v>
      </c>
      <c r="B2770" s="538">
        <v>5724</v>
      </c>
      <c r="C2770" s="266" t="s">
        <v>8592</v>
      </c>
      <c r="D2770" s="273" t="s">
        <v>17</v>
      </c>
      <c r="E2770" s="274">
        <v>62.18</v>
      </c>
    </row>
    <row r="2771" spans="1:5">
      <c r="A2771" s="272" t="s">
        <v>22775</v>
      </c>
      <c r="B2771" s="538">
        <v>53817</v>
      </c>
      <c r="C2771" s="266" t="s">
        <v>8641</v>
      </c>
      <c r="D2771" s="273" t="s">
        <v>17</v>
      </c>
      <c r="E2771" s="274">
        <v>75.790000000000006</v>
      </c>
    </row>
    <row r="2772" spans="1:5">
      <c r="A2772" s="272" t="s">
        <v>22775</v>
      </c>
      <c r="B2772" s="538">
        <v>88839</v>
      </c>
      <c r="C2772" s="266" t="s">
        <v>8699</v>
      </c>
      <c r="D2772" s="273" t="s">
        <v>17</v>
      </c>
      <c r="E2772" s="274">
        <v>36.4</v>
      </c>
    </row>
    <row r="2773" spans="1:5">
      <c r="A2773" s="272" t="s">
        <v>22775</v>
      </c>
      <c r="B2773" s="538">
        <v>88840</v>
      </c>
      <c r="C2773" s="266" t="s">
        <v>8700</v>
      </c>
      <c r="D2773" s="273" t="s">
        <v>17</v>
      </c>
      <c r="E2773" s="274">
        <v>16.03</v>
      </c>
    </row>
    <row r="2774" spans="1:5">
      <c r="A2774" s="272" t="s">
        <v>22775</v>
      </c>
      <c r="B2774" s="538">
        <v>88841</v>
      </c>
      <c r="C2774" s="266" t="s">
        <v>8701</v>
      </c>
      <c r="D2774" s="273" t="s">
        <v>17</v>
      </c>
      <c r="E2774" s="274">
        <v>65.08</v>
      </c>
    </row>
    <row r="2775" spans="1:5">
      <c r="A2775" s="272" t="s">
        <v>22775</v>
      </c>
      <c r="B2775" s="538">
        <v>88842</v>
      </c>
      <c r="C2775" s="266" t="s">
        <v>8702</v>
      </c>
      <c r="D2775" s="273" t="s">
        <v>17</v>
      </c>
      <c r="E2775" s="274">
        <v>94.81</v>
      </c>
    </row>
    <row r="2776" spans="1:5">
      <c r="A2776" s="272" t="s">
        <v>22775</v>
      </c>
      <c r="B2776" s="538">
        <v>89009</v>
      </c>
      <c r="C2776" s="266" t="s">
        <v>8713</v>
      </c>
      <c r="D2776" s="273" t="s">
        <v>17</v>
      </c>
      <c r="E2776" s="274">
        <v>45.09</v>
      </c>
    </row>
    <row r="2777" spans="1:5">
      <c r="A2777" s="272" t="s">
        <v>22775</v>
      </c>
      <c r="B2777" s="538">
        <v>89010</v>
      </c>
      <c r="C2777" s="266" t="s">
        <v>8714</v>
      </c>
      <c r="D2777" s="273" t="s">
        <v>17</v>
      </c>
      <c r="E2777" s="274">
        <v>19.86</v>
      </c>
    </row>
    <row r="2778" spans="1:5">
      <c r="A2778" s="272" t="s">
        <v>22775</v>
      </c>
      <c r="B2778" s="538">
        <v>53810</v>
      </c>
      <c r="C2778" s="266" t="s">
        <v>8639</v>
      </c>
      <c r="D2778" s="273" t="s">
        <v>17</v>
      </c>
      <c r="E2778" s="274">
        <v>80.62</v>
      </c>
    </row>
    <row r="2779" spans="1:5">
      <c r="A2779" s="272" t="s">
        <v>22775</v>
      </c>
      <c r="B2779" s="538">
        <v>5721</v>
      </c>
      <c r="C2779" s="266" t="s">
        <v>8590</v>
      </c>
      <c r="D2779" s="273" t="s">
        <v>17</v>
      </c>
      <c r="E2779" s="274">
        <v>113.76</v>
      </c>
    </row>
    <row r="2780" spans="1:5">
      <c r="A2780" s="272" t="s">
        <v>22775</v>
      </c>
      <c r="B2780" s="538">
        <v>89017</v>
      </c>
      <c r="C2780" s="266" t="s">
        <v>8721</v>
      </c>
      <c r="D2780" s="273" t="s">
        <v>17</v>
      </c>
      <c r="E2780" s="274">
        <v>44.81</v>
      </c>
    </row>
    <row r="2781" spans="1:5">
      <c r="A2781" s="272" t="s">
        <v>22775</v>
      </c>
      <c r="B2781" s="538">
        <v>89018</v>
      </c>
      <c r="C2781" s="266" t="s">
        <v>8722</v>
      </c>
      <c r="D2781" s="273" t="s">
        <v>17</v>
      </c>
      <c r="E2781" s="274">
        <v>19.739999999999998</v>
      </c>
    </row>
    <row r="2782" spans="1:5">
      <c r="A2782" s="272" t="s">
        <v>22775</v>
      </c>
      <c r="B2782" s="538">
        <v>53806</v>
      </c>
      <c r="C2782" s="266" t="s">
        <v>8638</v>
      </c>
      <c r="D2782" s="273" t="s">
        <v>17</v>
      </c>
      <c r="E2782" s="274">
        <v>80.12</v>
      </c>
    </row>
    <row r="2783" spans="1:5">
      <c r="A2783" s="272" t="s">
        <v>22775</v>
      </c>
      <c r="B2783" s="538">
        <v>5718</v>
      </c>
      <c r="C2783" s="266" t="s">
        <v>8589</v>
      </c>
      <c r="D2783" s="273" t="s">
        <v>17</v>
      </c>
      <c r="E2783" s="274">
        <v>128.93</v>
      </c>
    </row>
    <row r="2784" spans="1:5">
      <c r="A2784" s="272" t="s">
        <v>22775</v>
      </c>
      <c r="B2784" s="538">
        <v>89013</v>
      </c>
      <c r="C2784" s="266" t="s">
        <v>8717</v>
      </c>
      <c r="D2784" s="273" t="s">
        <v>17</v>
      </c>
      <c r="E2784" s="274">
        <v>147.71</v>
      </c>
    </row>
    <row r="2785" spans="1:5">
      <c r="A2785" s="272" t="s">
        <v>22775</v>
      </c>
      <c r="B2785" s="538">
        <v>89014</v>
      </c>
      <c r="C2785" s="266" t="s">
        <v>8718</v>
      </c>
      <c r="D2785" s="273" t="s">
        <v>17</v>
      </c>
      <c r="E2785" s="274">
        <v>65.06</v>
      </c>
    </row>
    <row r="2786" spans="1:5">
      <c r="A2786" s="272" t="s">
        <v>22775</v>
      </c>
      <c r="B2786" s="538">
        <v>53814</v>
      </c>
      <c r="C2786" s="266" t="s">
        <v>8640</v>
      </c>
      <c r="D2786" s="273" t="s">
        <v>17</v>
      </c>
      <c r="E2786" s="274">
        <v>264.07</v>
      </c>
    </row>
    <row r="2787" spans="1:5">
      <c r="A2787" s="272" t="s">
        <v>22775</v>
      </c>
      <c r="B2787" s="538">
        <v>5722</v>
      </c>
      <c r="C2787" s="266" t="s">
        <v>8591</v>
      </c>
      <c r="D2787" s="273" t="s">
        <v>17</v>
      </c>
      <c r="E2787" s="274">
        <v>263.10000000000002</v>
      </c>
    </row>
    <row r="2788" spans="1:5">
      <c r="A2788" s="272" t="s">
        <v>22775</v>
      </c>
      <c r="B2788" s="538">
        <v>96015</v>
      </c>
      <c r="C2788" s="266" t="s">
        <v>9053</v>
      </c>
      <c r="D2788" s="273" t="s">
        <v>17</v>
      </c>
      <c r="E2788" s="274">
        <v>22.43</v>
      </c>
    </row>
    <row r="2789" spans="1:5">
      <c r="A2789" s="272" t="s">
        <v>22775</v>
      </c>
      <c r="B2789" s="538">
        <v>96016</v>
      </c>
      <c r="C2789" s="266" t="s">
        <v>9054</v>
      </c>
      <c r="D2789" s="273" t="s">
        <v>17</v>
      </c>
      <c r="E2789" s="274">
        <v>6.01</v>
      </c>
    </row>
    <row r="2790" spans="1:5">
      <c r="A2790" s="272" t="s">
        <v>22775</v>
      </c>
      <c r="B2790" s="538">
        <v>96018</v>
      </c>
      <c r="C2790" s="266" t="s">
        <v>9055</v>
      </c>
      <c r="D2790" s="273" t="s">
        <v>17</v>
      </c>
      <c r="E2790" s="274">
        <v>24.54</v>
      </c>
    </row>
    <row r="2791" spans="1:5">
      <c r="A2791" s="272" t="s">
        <v>22775</v>
      </c>
      <c r="B2791" s="538">
        <v>96019</v>
      </c>
      <c r="C2791" s="266" t="s">
        <v>9056</v>
      </c>
      <c r="D2791" s="273" t="s">
        <v>17</v>
      </c>
      <c r="E2791" s="274">
        <v>117.32</v>
      </c>
    </row>
    <row r="2792" spans="1:5">
      <c r="A2792" s="272" t="s">
        <v>22775</v>
      </c>
      <c r="B2792" s="538">
        <v>96008</v>
      </c>
      <c r="C2792" s="266" t="s">
        <v>9049</v>
      </c>
      <c r="D2792" s="273" t="s">
        <v>17</v>
      </c>
      <c r="E2792" s="274">
        <v>22.64</v>
      </c>
    </row>
    <row r="2793" spans="1:5">
      <c r="A2793" s="272" t="s">
        <v>22775</v>
      </c>
      <c r="B2793" s="538">
        <v>96009</v>
      </c>
      <c r="C2793" s="266" t="s">
        <v>9050</v>
      </c>
      <c r="D2793" s="273" t="s">
        <v>17</v>
      </c>
      <c r="E2793" s="274">
        <v>6.07</v>
      </c>
    </row>
    <row r="2794" spans="1:5">
      <c r="A2794" s="272" t="s">
        <v>22775</v>
      </c>
      <c r="B2794" s="538">
        <v>96011</v>
      </c>
      <c r="C2794" s="266" t="s">
        <v>9051</v>
      </c>
      <c r="D2794" s="273" t="s">
        <v>17</v>
      </c>
      <c r="E2794" s="274">
        <v>24.77</v>
      </c>
    </row>
    <row r="2795" spans="1:5">
      <c r="A2795" s="272" t="s">
        <v>22775</v>
      </c>
      <c r="B2795" s="538">
        <v>96012</v>
      </c>
      <c r="C2795" s="266" t="s">
        <v>9052</v>
      </c>
      <c r="D2795" s="273" t="s">
        <v>17</v>
      </c>
      <c r="E2795" s="274">
        <v>117.32</v>
      </c>
    </row>
    <row r="2796" spans="1:5">
      <c r="A2796" s="272" t="s">
        <v>22775</v>
      </c>
      <c r="B2796" s="538">
        <v>96023</v>
      </c>
      <c r="C2796" s="266" t="s">
        <v>9057</v>
      </c>
      <c r="D2796" s="273" t="s">
        <v>17</v>
      </c>
      <c r="E2796" s="274">
        <v>17.38</v>
      </c>
    </row>
    <row r="2797" spans="1:5">
      <c r="A2797" s="272" t="s">
        <v>22775</v>
      </c>
      <c r="B2797" s="538">
        <v>96024</v>
      </c>
      <c r="C2797" s="266" t="s">
        <v>9058</v>
      </c>
      <c r="D2797" s="273" t="s">
        <v>17</v>
      </c>
      <c r="E2797" s="274">
        <v>4.6500000000000004</v>
      </c>
    </row>
    <row r="2798" spans="1:5">
      <c r="A2798" s="272" t="s">
        <v>22775</v>
      </c>
      <c r="B2798" s="538">
        <v>96026</v>
      </c>
      <c r="C2798" s="266" t="s">
        <v>9059</v>
      </c>
      <c r="D2798" s="273" t="s">
        <v>17</v>
      </c>
      <c r="E2798" s="274">
        <v>19.010000000000002</v>
      </c>
    </row>
    <row r="2799" spans="1:5">
      <c r="A2799" s="272" t="s">
        <v>22775</v>
      </c>
      <c r="B2799" s="538">
        <v>96027</v>
      </c>
      <c r="C2799" s="266" t="s">
        <v>9060</v>
      </c>
      <c r="D2799" s="273" t="s">
        <v>17</v>
      </c>
      <c r="E2799" s="274">
        <v>81.739999999999995</v>
      </c>
    </row>
    <row r="2800" spans="1:5">
      <c r="A2800" s="272" t="s">
        <v>22775</v>
      </c>
      <c r="B2800" s="538">
        <v>96053</v>
      </c>
      <c r="C2800" s="266" t="s">
        <v>9066</v>
      </c>
      <c r="D2800" s="273" t="s">
        <v>17</v>
      </c>
      <c r="E2800" s="274">
        <v>17.59</v>
      </c>
    </row>
    <row r="2801" spans="1:5">
      <c r="A2801" s="272" t="s">
        <v>22775</v>
      </c>
      <c r="B2801" s="538">
        <v>96055</v>
      </c>
      <c r="C2801" s="266" t="s">
        <v>9068</v>
      </c>
      <c r="D2801" s="273" t="s">
        <v>17</v>
      </c>
      <c r="E2801" s="274">
        <v>4.71</v>
      </c>
    </row>
    <row r="2802" spans="1:5">
      <c r="A2802" s="272" t="s">
        <v>22775</v>
      </c>
      <c r="B2802" s="538">
        <v>96056</v>
      </c>
      <c r="C2802" s="266" t="s">
        <v>9069</v>
      </c>
      <c r="D2802" s="273" t="s">
        <v>17</v>
      </c>
      <c r="E2802" s="274">
        <v>19.239999999999998</v>
      </c>
    </row>
    <row r="2803" spans="1:5">
      <c r="A2803" s="272" t="s">
        <v>22775</v>
      </c>
      <c r="B2803" s="538">
        <v>96057</v>
      </c>
      <c r="C2803" s="266" t="s">
        <v>9070</v>
      </c>
      <c r="D2803" s="273" t="s">
        <v>17</v>
      </c>
      <c r="E2803" s="274">
        <v>81.739999999999995</v>
      </c>
    </row>
    <row r="2804" spans="1:5">
      <c r="A2804" s="272" t="s">
        <v>22775</v>
      </c>
      <c r="B2804" s="538">
        <v>7063</v>
      </c>
      <c r="C2804" s="266" t="s">
        <v>8628</v>
      </c>
      <c r="D2804" s="273" t="s">
        <v>17</v>
      </c>
      <c r="E2804" s="274">
        <v>18.899999999999999</v>
      </c>
    </row>
    <row r="2805" spans="1:5">
      <c r="A2805" s="272" t="s">
        <v>22775</v>
      </c>
      <c r="B2805" s="538">
        <v>7064</v>
      </c>
      <c r="C2805" s="266" t="s">
        <v>8629</v>
      </c>
      <c r="D2805" s="273" t="s">
        <v>17</v>
      </c>
      <c r="E2805" s="274">
        <v>5.0999999999999996</v>
      </c>
    </row>
    <row r="2806" spans="1:5">
      <c r="A2806" s="272" t="s">
        <v>22775</v>
      </c>
      <c r="B2806" s="538">
        <v>7065</v>
      </c>
      <c r="C2806" s="266" t="s">
        <v>8630</v>
      </c>
      <c r="D2806" s="273" t="s">
        <v>17</v>
      </c>
      <c r="E2806" s="274">
        <v>20.68</v>
      </c>
    </row>
    <row r="2807" spans="1:5">
      <c r="A2807" s="272" t="s">
        <v>22775</v>
      </c>
      <c r="B2807" s="538">
        <v>7066</v>
      </c>
      <c r="C2807" s="266" t="s">
        <v>8631</v>
      </c>
      <c r="D2807" s="273" t="s">
        <v>17</v>
      </c>
      <c r="E2807" s="274">
        <v>117.32</v>
      </c>
    </row>
    <row r="2808" spans="1:5">
      <c r="A2808" s="272" t="s">
        <v>22775</v>
      </c>
      <c r="B2808" s="538">
        <v>89033</v>
      </c>
      <c r="C2808" s="266" t="s">
        <v>8729</v>
      </c>
      <c r="D2808" s="273" t="s">
        <v>17</v>
      </c>
      <c r="E2808" s="274">
        <v>13.85</v>
      </c>
    </row>
    <row r="2809" spans="1:5">
      <c r="A2809" s="272" t="s">
        <v>22775</v>
      </c>
      <c r="B2809" s="538">
        <v>89034</v>
      </c>
      <c r="C2809" s="266" t="s">
        <v>8730</v>
      </c>
      <c r="D2809" s="273" t="s">
        <v>17</v>
      </c>
      <c r="E2809" s="274">
        <v>3.71</v>
      </c>
    </row>
    <row r="2810" spans="1:5">
      <c r="A2810" s="272" t="s">
        <v>22775</v>
      </c>
      <c r="B2810" s="538">
        <v>5714</v>
      </c>
      <c r="C2810" s="266" t="s">
        <v>8587</v>
      </c>
      <c r="D2810" s="273" t="s">
        <v>17</v>
      </c>
      <c r="E2810" s="274">
        <v>15.15</v>
      </c>
    </row>
    <row r="2811" spans="1:5">
      <c r="A2811" s="272" t="s">
        <v>22775</v>
      </c>
      <c r="B2811" s="538">
        <v>5715</v>
      </c>
      <c r="C2811" s="266" t="s">
        <v>8588</v>
      </c>
      <c r="D2811" s="273" t="s">
        <v>17</v>
      </c>
      <c r="E2811" s="274">
        <v>81.739999999999995</v>
      </c>
    </row>
    <row r="2812" spans="1:5">
      <c r="A2812" s="272" t="s">
        <v>22775</v>
      </c>
      <c r="B2812" s="538">
        <v>102906</v>
      </c>
      <c r="C2812" s="266" t="s">
        <v>22924</v>
      </c>
      <c r="D2812" s="273" t="s">
        <v>17</v>
      </c>
      <c r="E2812" s="274">
        <v>0</v>
      </c>
    </row>
    <row r="2813" spans="1:5">
      <c r="A2813" s="272" t="s">
        <v>22775</v>
      </c>
      <c r="B2813" s="538">
        <v>102907</v>
      </c>
      <c r="C2813" s="266" t="s">
        <v>22925</v>
      </c>
      <c r="D2813" s="273" t="s">
        <v>17</v>
      </c>
      <c r="E2813" s="274">
        <v>0</v>
      </c>
    </row>
    <row r="2814" spans="1:5">
      <c r="A2814" s="272" t="s">
        <v>22775</v>
      </c>
      <c r="B2814" s="538">
        <v>102908</v>
      </c>
      <c r="C2814" s="266" t="s">
        <v>22926</v>
      </c>
      <c r="D2814" s="273" t="s">
        <v>17</v>
      </c>
      <c r="E2814" s="274">
        <v>0</v>
      </c>
    </row>
    <row r="2815" spans="1:5">
      <c r="A2815" s="272" t="s">
        <v>22775</v>
      </c>
      <c r="B2815" s="538">
        <v>102909</v>
      </c>
      <c r="C2815" s="266" t="s">
        <v>9103</v>
      </c>
      <c r="D2815" s="273" t="s">
        <v>17</v>
      </c>
      <c r="E2815" s="274">
        <v>3.5</v>
      </c>
    </row>
    <row r="2816" spans="1:5">
      <c r="A2816" s="272" t="s">
        <v>22775</v>
      </c>
      <c r="B2816" s="538">
        <v>93435</v>
      </c>
      <c r="C2816" s="266" t="s">
        <v>8998</v>
      </c>
      <c r="D2816" s="273" t="s">
        <v>17</v>
      </c>
      <c r="E2816" s="274">
        <v>9.1999999999999993</v>
      </c>
    </row>
    <row r="2817" spans="1:5">
      <c r="A2817" s="272" t="s">
        <v>22775</v>
      </c>
      <c r="B2817" s="538">
        <v>93436</v>
      </c>
      <c r="C2817" s="266" t="s">
        <v>8999</v>
      </c>
      <c r="D2817" s="273" t="s">
        <v>17</v>
      </c>
      <c r="E2817" s="274">
        <v>2.83</v>
      </c>
    </row>
    <row r="2818" spans="1:5">
      <c r="A2818" s="272" t="s">
        <v>22775</v>
      </c>
      <c r="B2818" s="538">
        <v>93437</v>
      </c>
      <c r="C2818" s="266" t="s">
        <v>9000</v>
      </c>
      <c r="D2818" s="273" t="s">
        <v>17</v>
      </c>
      <c r="E2818" s="274">
        <v>10.06</v>
      </c>
    </row>
    <row r="2819" spans="1:5">
      <c r="A2819" s="272" t="s">
        <v>22775</v>
      </c>
      <c r="B2819" s="538">
        <v>93438</v>
      </c>
      <c r="C2819" s="266" t="s">
        <v>9001</v>
      </c>
      <c r="D2819" s="273" t="s">
        <v>17</v>
      </c>
      <c r="E2819" s="274">
        <v>136.27000000000001</v>
      </c>
    </row>
    <row r="2820" spans="1:5">
      <c r="A2820" s="272" t="s">
        <v>22775</v>
      </c>
      <c r="B2820" s="538">
        <v>100643</v>
      </c>
      <c r="C2820" s="266" t="s">
        <v>9083</v>
      </c>
      <c r="D2820" s="273" t="s">
        <v>17</v>
      </c>
      <c r="E2820" s="274">
        <v>412.54</v>
      </c>
    </row>
    <row r="2821" spans="1:5">
      <c r="A2821" s="272" t="s">
        <v>22775</v>
      </c>
      <c r="B2821" s="538">
        <v>100644</v>
      </c>
      <c r="C2821" s="266" t="s">
        <v>9084</v>
      </c>
      <c r="D2821" s="273" t="s">
        <v>17</v>
      </c>
      <c r="E2821" s="274">
        <v>145.41999999999999</v>
      </c>
    </row>
    <row r="2822" spans="1:5">
      <c r="A2822" s="272" t="s">
        <v>22775</v>
      </c>
      <c r="B2822" s="538">
        <v>100645</v>
      </c>
      <c r="C2822" s="266" t="s">
        <v>9085</v>
      </c>
      <c r="D2822" s="273" t="s">
        <v>17</v>
      </c>
      <c r="E2822" s="274">
        <v>663.17</v>
      </c>
    </row>
    <row r="2823" spans="1:5">
      <c r="A2823" s="272" t="s">
        <v>22775</v>
      </c>
      <c r="B2823" s="538">
        <v>100646</v>
      </c>
      <c r="C2823" s="266" t="s">
        <v>9086</v>
      </c>
      <c r="D2823" s="273" t="s">
        <v>17</v>
      </c>
      <c r="E2823" s="274">
        <v>6534</v>
      </c>
    </row>
    <row r="2824" spans="1:5">
      <c r="A2824" s="272" t="s">
        <v>22775</v>
      </c>
      <c r="B2824" s="538">
        <v>95116</v>
      </c>
      <c r="C2824" s="266" t="s">
        <v>9004</v>
      </c>
      <c r="D2824" s="273" t="s">
        <v>17</v>
      </c>
      <c r="E2824" s="274">
        <v>32.549999999999997</v>
      </c>
    </row>
    <row r="2825" spans="1:5">
      <c r="A2825" s="272" t="s">
        <v>22775</v>
      </c>
      <c r="B2825" s="538">
        <v>95117</v>
      </c>
      <c r="C2825" s="266" t="s">
        <v>9005</v>
      </c>
      <c r="D2825" s="273" t="s">
        <v>17</v>
      </c>
      <c r="E2825" s="274">
        <v>10.039999999999999</v>
      </c>
    </row>
    <row r="2826" spans="1:5">
      <c r="A2826" s="272" t="s">
        <v>22775</v>
      </c>
      <c r="B2826" s="538">
        <v>53794</v>
      </c>
      <c r="C2826" s="266" t="s">
        <v>8635</v>
      </c>
      <c r="D2826" s="273" t="s">
        <v>17</v>
      </c>
      <c r="E2826" s="274">
        <v>35.619999999999997</v>
      </c>
    </row>
    <row r="2827" spans="1:5">
      <c r="A2827" s="272" t="s">
        <v>22775</v>
      </c>
      <c r="B2827" s="538">
        <v>5703</v>
      </c>
      <c r="C2827" s="266" t="s">
        <v>8582</v>
      </c>
      <c r="D2827" s="273" t="s">
        <v>17</v>
      </c>
      <c r="E2827" s="274">
        <v>20.46</v>
      </c>
    </row>
    <row r="2828" spans="1:5">
      <c r="A2828" s="272" t="s">
        <v>22775</v>
      </c>
      <c r="B2828" s="538">
        <v>106089</v>
      </c>
      <c r="C2828" s="266" t="s">
        <v>30349</v>
      </c>
      <c r="D2828" s="273" t="s">
        <v>17</v>
      </c>
      <c r="E2828" s="274">
        <v>51.48</v>
      </c>
    </row>
    <row r="2829" spans="1:5">
      <c r="A2829" s="272" t="s">
        <v>22775</v>
      </c>
      <c r="B2829" s="538">
        <v>106092</v>
      </c>
      <c r="C2829" s="266" t="s">
        <v>30350</v>
      </c>
      <c r="D2829" s="273" t="s">
        <v>17</v>
      </c>
      <c r="E2829" s="274">
        <v>8.5399999999999991</v>
      </c>
    </row>
    <row r="2830" spans="1:5">
      <c r="A2830" s="272" t="s">
        <v>22775</v>
      </c>
      <c r="B2830" s="538">
        <v>106090</v>
      </c>
      <c r="C2830" s="266" t="s">
        <v>30351</v>
      </c>
      <c r="D2830" s="273" t="s">
        <v>17</v>
      </c>
      <c r="E2830" s="274">
        <v>21.15</v>
      </c>
    </row>
    <row r="2831" spans="1:5">
      <c r="A2831" s="272" t="s">
        <v>22775</v>
      </c>
      <c r="B2831" s="538">
        <v>106091</v>
      </c>
      <c r="C2831" s="266" t="s">
        <v>30352</v>
      </c>
      <c r="D2831" s="273" t="s">
        <v>17</v>
      </c>
      <c r="E2831" s="274">
        <v>96.52</v>
      </c>
    </row>
    <row r="2832" spans="1:5">
      <c r="A2832" s="272" t="s">
        <v>22775</v>
      </c>
      <c r="B2832" s="538">
        <v>106093</v>
      </c>
      <c r="C2832" s="266" t="s">
        <v>30353</v>
      </c>
      <c r="D2832" s="273" t="s">
        <v>17</v>
      </c>
      <c r="E2832" s="274">
        <v>152.82</v>
      </c>
    </row>
    <row r="2833" spans="1:5">
      <c r="A2833" s="272" t="s">
        <v>22775</v>
      </c>
      <c r="B2833" s="538">
        <v>100637</v>
      </c>
      <c r="C2833" s="266" t="s">
        <v>9079</v>
      </c>
      <c r="D2833" s="273" t="s">
        <v>17</v>
      </c>
      <c r="E2833" s="274">
        <v>201.34</v>
      </c>
    </row>
    <row r="2834" spans="1:5">
      <c r="A2834" s="272" t="s">
        <v>22775</v>
      </c>
      <c r="B2834" s="538">
        <v>100638</v>
      </c>
      <c r="C2834" s="266" t="s">
        <v>9080</v>
      </c>
      <c r="D2834" s="273" t="s">
        <v>17</v>
      </c>
      <c r="E2834" s="274">
        <v>61.89</v>
      </c>
    </row>
    <row r="2835" spans="1:5">
      <c r="A2835" s="272" t="s">
        <v>22775</v>
      </c>
      <c r="B2835" s="538">
        <v>100639</v>
      </c>
      <c r="C2835" s="266" t="s">
        <v>9081</v>
      </c>
      <c r="D2835" s="273" t="s">
        <v>17</v>
      </c>
      <c r="E2835" s="274">
        <v>251.87</v>
      </c>
    </row>
    <row r="2836" spans="1:5">
      <c r="A2836" s="272" t="s">
        <v>22775</v>
      </c>
      <c r="B2836" s="538">
        <v>100640</v>
      </c>
      <c r="C2836" s="266" t="s">
        <v>9082</v>
      </c>
      <c r="D2836" s="273" t="s">
        <v>17</v>
      </c>
      <c r="E2836" s="274">
        <v>5227.2</v>
      </c>
    </row>
    <row r="2837" spans="1:5">
      <c r="A2837" s="272" t="s">
        <v>22775</v>
      </c>
      <c r="B2837" s="538">
        <v>93429</v>
      </c>
      <c r="C2837" s="266" t="s">
        <v>8994</v>
      </c>
      <c r="D2837" s="273" t="s">
        <v>17</v>
      </c>
      <c r="E2837" s="274">
        <v>163.91</v>
      </c>
    </row>
    <row r="2838" spans="1:5">
      <c r="A2838" s="272" t="s">
        <v>22775</v>
      </c>
      <c r="B2838" s="538">
        <v>93430</v>
      </c>
      <c r="C2838" s="266" t="s">
        <v>8995</v>
      </c>
      <c r="D2838" s="273" t="s">
        <v>17</v>
      </c>
      <c r="E2838" s="274">
        <v>50.38</v>
      </c>
    </row>
    <row r="2839" spans="1:5">
      <c r="A2839" s="272" t="s">
        <v>22775</v>
      </c>
      <c r="B2839" s="538">
        <v>93431</v>
      </c>
      <c r="C2839" s="266" t="s">
        <v>8996</v>
      </c>
      <c r="D2839" s="273" t="s">
        <v>17</v>
      </c>
      <c r="E2839" s="274">
        <v>205.05</v>
      </c>
    </row>
    <row r="2840" spans="1:5">
      <c r="A2840" s="272" t="s">
        <v>22775</v>
      </c>
      <c r="B2840" s="538">
        <v>93432</v>
      </c>
      <c r="C2840" s="266" t="s">
        <v>8997</v>
      </c>
      <c r="D2840" s="273" t="s">
        <v>17</v>
      </c>
      <c r="E2840" s="274">
        <v>2613.6</v>
      </c>
    </row>
    <row r="2841" spans="1:5">
      <c r="A2841" s="272" t="s">
        <v>22775</v>
      </c>
      <c r="B2841" s="538">
        <v>95118</v>
      </c>
      <c r="C2841" s="266" t="s">
        <v>9006</v>
      </c>
      <c r="D2841" s="273" t="s">
        <v>17</v>
      </c>
      <c r="E2841" s="274">
        <v>75.17</v>
      </c>
    </row>
    <row r="2842" spans="1:5">
      <c r="A2842" s="272" t="s">
        <v>22775</v>
      </c>
      <c r="B2842" s="538">
        <v>95119</v>
      </c>
      <c r="C2842" s="266" t="s">
        <v>9007</v>
      </c>
      <c r="D2842" s="273" t="s">
        <v>17</v>
      </c>
      <c r="E2842" s="274">
        <v>23.19</v>
      </c>
    </row>
    <row r="2843" spans="1:5">
      <c r="A2843" s="272" t="s">
        <v>22775</v>
      </c>
      <c r="B2843" s="538">
        <v>5707</v>
      </c>
      <c r="C2843" s="266" t="s">
        <v>8584</v>
      </c>
      <c r="D2843" s="273" t="s">
        <v>17</v>
      </c>
      <c r="E2843" s="274">
        <v>82.25</v>
      </c>
    </row>
    <row r="2844" spans="1:5">
      <c r="A2844" s="272" t="s">
        <v>22775</v>
      </c>
      <c r="B2844" s="538">
        <v>95120</v>
      </c>
      <c r="C2844" s="266" t="s">
        <v>9008</v>
      </c>
      <c r="D2844" s="273" t="s">
        <v>17</v>
      </c>
      <c r="E2844" s="274">
        <v>54.82</v>
      </c>
    </row>
    <row r="2845" spans="1:5">
      <c r="A2845" s="272" t="s">
        <v>22775</v>
      </c>
      <c r="B2845" s="538">
        <v>103657</v>
      </c>
      <c r="C2845" s="266" t="s">
        <v>22927</v>
      </c>
      <c r="D2845" s="273" t="s">
        <v>17</v>
      </c>
      <c r="E2845" s="274">
        <v>0</v>
      </c>
    </row>
    <row r="2846" spans="1:5">
      <c r="A2846" s="272" t="s">
        <v>22775</v>
      </c>
      <c r="B2846" s="538">
        <v>103658</v>
      </c>
      <c r="C2846" s="266" t="s">
        <v>22928</v>
      </c>
      <c r="D2846" s="273" t="s">
        <v>17</v>
      </c>
      <c r="E2846" s="274">
        <v>0</v>
      </c>
    </row>
    <row r="2847" spans="1:5">
      <c r="A2847" s="272" t="s">
        <v>22775</v>
      </c>
      <c r="B2847" s="538">
        <v>103659</v>
      </c>
      <c r="C2847" s="266" t="s">
        <v>22929</v>
      </c>
      <c r="D2847" s="273" t="s">
        <v>17</v>
      </c>
      <c r="E2847" s="274">
        <v>0</v>
      </c>
    </row>
    <row r="2848" spans="1:5">
      <c r="A2848" s="272" t="s">
        <v>22775</v>
      </c>
      <c r="B2848" s="538">
        <v>103660</v>
      </c>
      <c r="C2848" s="266" t="s">
        <v>9122</v>
      </c>
      <c r="D2848" s="273" t="s">
        <v>17</v>
      </c>
      <c r="E2848" s="274">
        <v>12.88</v>
      </c>
    </row>
    <row r="2849" spans="1:5">
      <c r="A2849" s="272" t="s">
        <v>22775</v>
      </c>
      <c r="B2849" s="538">
        <v>89015</v>
      </c>
      <c r="C2849" s="266" t="s">
        <v>8719</v>
      </c>
      <c r="D2849" s="273" t="s">
        <v>17</v>
      </c>
      <c r="E2849" s="274">
        <v>3.93</v>
      </c>
    </row>
    <row r="2850" spans="1:5">
      <c r="A2850" s="272" t="s">
        <v>22775</v>
      </c>
      <c r="B2850" s="538">
        <v>89016</v>
      </c>
      <c r="C2850" s="266" t="s">
        <v>8720</v>
      </c>
      <c r="D2850" s="273" t="s">
        <v>17</v>
      </c>
      <c r="E2850" s="274">
        <v>1.04</v>
      </c>
    </row>
    <row r="2851" spans="1:5">
      <c r="A2851" s="272" t="s">
        <v>22775</v>
      </c>
      <c r="B2851" s="538">
        <v>53804</v>
      </c>
      <c r="C2851" s="266" t="s">
        <v>8637</v>
      </c>
      <c r="D2851" s="273" t="s">
        <v>17</v>
      </c>
      <c r="E2851" s="274">
        <v>4.92</v>
      </c>
    </row>
    <row r="2852" spans="1:5">
      <c r="A2852" s="272" t="s">
        <v>22775</v>
      </c>
      <c r="B2852" s="538">
        <v>90582</v>
      </c>
      <c r="C2852" s="266" t="s">
        <v>8792</v>
      </c>
      <c r="D2852" s="273" t="s">
        <v>17</v>
      </c>
      <c r="E2852" s="274">
        <v>0.48</v>
      </c>
    </row>
    <row r="2853" spans="1:5">
      <c r="A2853" s="272" t="s">
        <v>22775</v>
      </c>
      <c r="B2853" s="538">
        <v>90583</v>
      </c>
      <c r="C2853" s="266" t="s">
        <v>8793</v>
      </c>
      <c r="D2853" s="273" t="s">
        <v>17</v>
      </c>
      <c r="E2853" s="274">
        <v>0.11</v>
      </c>
    </row>
    <row r="2854" spans="1:5">
      <c r="A2854" s="272" t="s">
        <v>22775</v>
      </c>
      <c r="B2854" s="538">
        <v>90584</v>
      </c>
      <c r="C2854" s="266" t="s">
        <v>8794</v>
      </c>
      <c r="D2854" s="273" t="s">
        <v>17</v>
      </c>
      <c r="E2854" s="274">
        <v>0.37</v>
      </c>
    </row>
    <row r="2855" spans="1:5">
      <c r="A2855" s="272" t="s">
        <v>22775</v>
      </c>
      <c r="B2855" s="538">
        <v>90585</v>
      </c>
      <c r="C2855" s="266" t="s">
        <v>8795</v>
      </c>
      <c r="D2855" s="273" t="s">
        <v>17</v>
      </c>
      <c r="E2855" s="274">
        <v>0.44</v>
      </c>
    </row>
    <row r="2856" spans="1:5">
      <c r="A2856" s="272" t="s">
        <v>22775</v>
      </c>
      <c r="B2856" s="538">
        <v>106380</v>
      </c>
      <c r="C2856" s="266" t="s">
        <v>31501</v>
      </c>
      <c r="D2856" s="273" t="s">
        <v>17</v>
      </c>
      <c r="E2856" s="274">
        <v>72.33</v>
      </c>
    </row>
    <row r="2857" spans="1:5">
      <c r="A2857" s="272" t="s">
        <v>22775</v>
      </c>
      <c r="B2857" s="538">
        <v>106381</v>
      </c>
      <c r="C2857" s="266" t="s">
        <v>31502</v>
      </c>
      <c r="D2857" s="273" t="s">
        <v>17</v>
      </c>
      <c r="E2857" s="274">
        <v>25.49</v>
      </c>
    </row>
    <row r="2858" spans="1:5">
      <c r="A2858" s="272" t="s">
        <v>22775</v>
      </c>
      <c r="B2858" s="538">
        <v>106382</v>
      </c>
      <c r="C2858" s="266" t="s">
        <v>31503</v>
      </c>
      <c r="D2858" s="273" t="s">
        <v>17</v>
      </c>
      <c r="E2858" s="274">
        <v>116.27</v>
      </c>
    </row>
    <row r="2859" spans="1:5">
      <c r="A2859" s="272" t="s">
        <v>22775</v>
      </c>
      <c r="B2859" s="538">
        <v>106383</v>
      </c>
      <c r="C2859" s="266" t="s">
        <v>31504</v>
      </c>
      <c r="D2859" s="273" t="s">
        <v>17</v>
      </c>
      <c r="E2859" s="274">
        <v>113.18</v>
      </c>
    </row>
    <row r="2860" spans="1:5">
      <c r="A2860" s="272" t="s">
        <v>22775</v>
      </c>
      <c r="B2860" s="538">
        <v>106376</v>
      </c>
      <c r="C2860" s="266" t="s">
        <v>31505</v>
      </c>
      <c r="D2860" s="273" t="s">
        <v>17</v>
      </c>
      <c r="E2860" s="274">
        <v>170.58</v>
      </c>
    </row>
    <row r="2861" spans="1:5">
      <c r="A2861" s="272" t="s">
        <v>22775</v>
      </c>
      <c r="B2861" s="538">
        <v>106377</v>
      </c>
      <c r="C2861" s="266" t="s">
        <v>31506</v>
      </c>
      <c r="D2861" s="273" t="s">
        <v>17</v>
      </c>
      <c r="E2861" s="274">
        <v>60.13</v>
      </c>
    </row>
    <row r="2862" spans="1:5">
      <c r="A2862" s="272" t="s">
        <v>22775</v>
      </c>
      <c r="B2862" s="538">
        <v>106378</v>
      </c>
      <c r="C2862" s="266" t="s">
        <v>31507</v>
      </c>
      <c r="D2862" s="273" t="s">
        <v>17</v>
      </c>
      <c r="E2862" s="274">
        <v>274.20999999999998</v>
      </c>
    </row>
    <row r="2863" spans="1:5">
      <c r="A2863" s="272" t="s">
        <v>22775</v>
      </c>
      <c r="B2863" s="538">
        <v>106379</v>
      </c>
      <c r="C2863" s="266" t="s">
        <v>31508</v>
      </c>
      <c r="D2863" s="273" t="s">
        <v>17</v>
      </c>
      <c r="E2863" s="274">
        <v>137.86000000000001</v>
      </c>
    </row>
    <row r="2864" spans="1:5">
      <c r="A2864" s="272" t="s">
        <v>22775</v>
      </c>
      <c r="B2864" s="538">
        <v>89240</v>
      </c>
      <c r="C2864" s="266" t="s">
        <v>8755</v>
      </c>
      <c r="D2864" s="273" t="s">
        <v>17</v>
      </c>
      <c r="E2864" s="274">
        <v>87.63</v>
      </c>
    </row>
    <row r="2865" spans="1:5">
      <c r="A2865" s="272" t="s">
        <v>22775</v>
      </c>
      <c r="B2865" s="538">
        <v>89241</v>
      </c>
      <c r="C2865" s="266" t="s">
        <v>8756</v>
      </c>
      <c r="D2865" s="273" t="s">
        <v>17</v>
      </c>
      <c r="E2865" s="274">
        <v>30.89</v>
      </c>
    </row>
    <row r="2866" spans="1:5">
      <c r="A2866" s="272" t="s">
        <v>22775</v>
      </c>
      <c r="B2866" s="538">
        <v>5710</v>
      </c>
      <c r="C2866" s="266" t="s">
        <v>8585</v>
      </c>
      <c r="D2866" s="273" t="s">
        <v>17</v>
      </c>
      <c r="E2866" s="274">
        <v>140.87</v>
      </c>
    </row>
    <row r="2867" spans="1:5">
      <c r="A2867" s="272" t="s">
        <v>22775</v>
      </c>
      <c r="B2867" s="538">
        <v>5711</v>
      </c>
      <c r="C2867" s="266" t="s">
        <v>8586</v>
      </c>
      <c r="D2867" s="273" t="s">
        <v>17</v>
      </c>
      <c r="E2867" s="274">
        <v>108.02</v>
      </c>
    </row>
    <row r="2868" spans="1:5">
      <c r="A2868" s="272" t="s">
        <v>22775</v>
      </c>
      <c r="B2868" s="538">
        <v>89253</v>
      </c>
      <c r="C2868" s="266" t="s">
        <v>8761</v>
      </c>
      <c r="D2868" s="273" t="s">
        <v>17</v>
      </c>
      <c r="E2868" s="274">
        <v>71.81</v>
      </c>
    </row>
    <row r="2869" spans="1:5">
      <c r="A2869" s="272" t="s">
        <v>22775</v>
      </c>
      <c r="B2869" s="538">
        <v>89254</v>
      </c>
      <c r="C2869" s="266" t="s">
        <v>8762</v>
      </c>
      <c r="D2869" s="273" t="s">
        <v>17</v>
      </c>
      <c r="E2869" s="274">
        <v>25.31</v>
      </c>
    </row>
    <row r="2870" spans="1:5">
      <c r="A2870" s="272" t="s">
        <v>22775</v>
      </c>
      <c r="B2870" s="538">
        <v>89255</v>
      </c>
      <c r="C2870" s="266" t="s">
        <v>8763</v>
      </c>
      <c r="D2870" s="273" t="s">
        <v>17</v>
      </c>
      <c r="E2870" s="274">
        <v>115.44</v>
      </c>
    </row>
    <row r="2871" spans="1:5">
      <c r="A2871" s="272" t="s">
        <v>22775</v>
      </c>
      <c r="B2871" s="538">
        <v>89256</v>
      </c>
      <c r="C2871" s="266" t="s">
        <v>8764</v>
      </c>
      <c r="D2871" s="273" t="s">
        <v>17</v>
      </c>
      <c r="E2871" s="274">
        <v>102.87</v>
      </c>
    </row>
    <row r="2872" spans="1:5">
      <c r="A2872" s="272" t="s">
        <v>22775</v>
      </c>
      <c r="B2872" s="538">
        <v>106384</v>
      </c>
      <c r="C2872" s="266" t="s">
        <v>31509</v>
      </c>
      <c r="D2872" s="273" t="s">
        <v>17</v>
      </c>
      <c r="E2872" s="274">
        <v>88.7</v>
      </c>
    </row>
    <row r="2873" spans="1:5">
      <c r="A2873" s="272" t="s">
        <v>22775</v>
      </c>
      <c r="B2873" s="538">
        <v>106385</v>
      </c>
      <c r="C2873" s="266" t="s">
        <v>31510</v>
      </c>
      <c r="D2873" s="273" t="s">
        <v>17</v>
      </c>
      <c r="E2873" s="274">
        <v>27.36</v>
      </c>
    </row>
    <row r="2874" spans="1:5">
      <c r="A2874" s="272" t="s">
        <v>22775</v>
      </c>
      <c r="B2874" s="538">
        <v>106386</v>
      </c>
      <c r="C2874" s="266" t="s">
        <v>31511</v>
      </c>
      <c r="D2874" s="273" t="s">
        <v>17</v>
      </c>
      <c r="E2874" s="274">
        <v>124.81</v>
      </c>
    </row>
    <row r="2875" spans="1:5">
      <c r="A2875" s="272" t="s">
        <v>22775</v>
      </c>
      <c r="B2875" s="538">
        <v>106387</v>
      </c>
      <c r="C2875" s="266" t="s">
        <v>31512</v>
      </c>
      <c r="D2875" s="273" t="s">
        <v>17</v>
      </c>
      <c r="E2875" s="274">
        <v>108.02</v>
      </c>
    </row>
    <row r="2876" spans="1:5">
      <c r="A2876" s="272" t="s">
        <v>31513</v>
      </c>
      <c r="B2876" s="538">
        <v>106489</v>
      </c>
      <c r="C2876" s="266" t="s">
        <v>31514</v>
      </c>
      <c r="D2876" s="273" t="s">
        <v>14</v>
      </c>
      <c r="E2876" s="274">
        <v>0</v>
      </c>
    </row>
    <row r="2877" spans="1:5">
      <c r="A2877" s="272" t="s">
        <v>31513</v>
      </c>
      <c r="B2877" s="538">
        <v>106491</v>
      </c>
      <c r="C2877" s="266" t="s">
        <v>31515</v>
      </c>
      <c r="D2877" s="273" t="s">
        <v>14</v>
      </c>
      <c r="E2877" s="274">
        <v>0</v>
      </c>
    </row>
    <row r="2878" spans="1:5">
      <c r="A2878" s="272" t="s">
        <v>31513</v>
      </c>
      <c r="B2878" s="538">
        <v>106493</v>
      </c>
      <c r="C2878" s="266" t="s">
        <v>31516</v>
      </c>
      <c r="D2878" s="273" t="s">
        <v>14</v>
      </c>
      <c r="E2878" s="274">
        <v>0</v>
      </c>
    </row>
    <row r="2879" spans="1:5">
      <c r="A2879" s="272" t="s">
        <v>31513</v>
      </c>
      <c r="B2879" s="538">
        <v>106490</v>
      </c>
      <c r="C2879" s="266" t="s">
        <v>31517</v>
      </c>
      <c r="D2879" s="273" t="s">
        <v>14</v>
      </c>
      <c r="E2879" s="274">
        <v>0</v>
      </c>
    </row>
    <row r="2880" spans="1:5">
      <c r="A2880" s="272" t="s">
        <v>31513</v>
      </c>
      <c r="B2880" s="538">
        <v>106492</v>
      </c>
      <c r="C2880" s="266" t="s">
        <v>31518</v>
      </c>
      <c r="D2880" s="273" t="s">
        <v>14</v>
      </c>
      <c r="E2880" s="274">
        <v>0</v>
      </c>
    </row>
    <row r="2881" spans="1:5">
      <c r="A2881" s="272" t="s">
        <v>31513</v>
      </c>
      <c r="B2881" s="538">
        <v>106496</v>
      </c>
      <c r="C2881" s="266" t="s">
        <v>31519</v>
      </c>
      <c r="D2881" s="273" t="s">
        <v>14</v>
      </c>
      <c r="E2881" s="274">
        <v>0</v>
      </c>
    </row>
    <row r="2882" spans="1:5">
      <c r="A2882" s="272" t="s">
        <v>31513</v>
      </c>
      <c r="B2882" s="538">
        <v>106497</v>
      </c>
      <c r="C2882" s="266" t="s">
        <v>31520</v>
      </c>
      <c r="D2882" s="273" t="s">
        <v>14</v>
      </c>
      <c r="E2882" s="274">
        <v>0</v>
      </c>
    </row>
    <row r="2883" spans="1:5">
      <c r="A2883" s="272" t="s">
        <v>31513</v>
      </c>
      <c r="B2883" s="538">
        <v>106495</v>
      </c>
      <c r="C2883" s="266" t="s">
        <v>31521</v>
      </c>
      <c r="D2883" s="273" t="s">
        <v>14</v>
      </c>
      <c r="E2883" s="274">
        <v>0</v>
      </c>
    </row>
    <row r="2884" spans="1:5">
      <c r="A2884" s="272" t="s">
        <v>31513</v>
      </c>
      <c r="B2884" s="538">
        <v>106498</v>
      </c>
      <c r="C2884" s="266" t="s">
        <v>31522</v>
      </c>
      <c r="D2884" s="273" t="s">
        <v>14</v>
      </c>
      <c r="E2884" s="274">
        <v>0</v>
      </c>
    </row>
    <row r="2885" spans="1:5">
      <c r="A2885" s="272" t="s">
        <v>31513</v>
      </c>
      <c r="B2885" s="538">
        <v>106494</v>
      </c>
      <c r="C2885" s="266" t="s">
        <v>31523</v>
      </c>
      <c r="D2885" s="273" t="s">
        <v>14</v>
      </c>
      <c r="E2885" s="274">
        <v>0</v>
      </c>
    </row>
    <row r="2886" spans="1:5">
      <c r="A2886" s="272" t="s">
        <v>31513</v>
      </c>
      <c r="B2886" s="538">
        <v>106485</v>
      </c>
      <c r="C2886" s="266" t="s">
        <v>31524</v>
      </c>
      <c r="D2886" s="273" t="s">
        <v>14</v>
      </c>
      <c r="E2886" s="274">
        <v>0</v>
      </c>
    </row>
    <row r="2887" spans="1:5">
      <c r="A2887" s="272" t="s">
        <v>31513</v>
      </c>
      <c r="B2887" s="538">
        <v>106486</v>
      </c>
      <c r="C2887" s="266" t="s">
        <v>31525</v>
      </c>
      <c r="D2887" s="273" t="s">
        <v>14</v>
      </c>
      <c r="E2887" s="274">
        <v>0</v>
      </c>
    </row>
    <row r="2888" spans="1:5">
      <c r="A2888" s="272" t="s">
        <v>31513</v>
      </c>
      <c r="B2888" s="538">
        <v>106487</v>
      </c>
      <c r="C2888" s="266" t="s">
        <v>31526</v>
      </c>
      <c r="D2888" s="273" t="s">
        <v>14</v>
      </c>
      <c r="E2888" s="274">
        <v>0</v>
      </c>
    </row>
    <row r="2889" spans="1:5">
      <c r="A2889" s="272" t="s">
        <v>31513</v>
      </c>
      <c r="B2889" s="538">
        <v>106488</v>
      </c>
      <c r="C2889" s="266" t="s">
        <v>31527</v>
      </c>
      <c r="D2889" s="273" t="s">
        <v>14</v>
      </c>
      <c r="E2889" s="274">
        <v>0</v>
      </c>
    </row>
    <row r="2890" spans="1:5">
      <c r="A2890" s="272" t="s">
        <v>22930</v>
      </c>
      <c r="B2890" s="538">
        <v>103797</v>
      </c>
      <c r="C2890" s="266" t="s">
        <v>21096</v>
      </c>
      <c r="D2890" s="273" t="s">
        <v>15</v>
      </c>
      <c r="E2890" s="274">
        <v>16.239999999999998</v>
      </c>
    </row>
    <row r="2891" spans="1:5">
      <c r="A2891" s="272" t="s">
        <v>22930</v>
      </c>
      <c r="B2891" s="538">
        <v>103930</v>
      </c>
      <c r="C2891" s="266" t="s">
        <v>9750</v>
      </c>
      <c r="D2891" s="273" t="s">
        <v>18</v>
      </c>
      <c r="E2891" s="274">
        <v>803.09</v>
      </c>
    </row>
    <row r="2892" spans="1:5">
      <c r="A2892" s="272" t="s">
        <v>22930</v>
      </c>
      <c r="B2892" s="538">
        <v>103931</v>
      </c>
      <c r="C2892" s="266" t="s">
        <v>9751</v>
      </c>
      <c r="D2892" s="273" t="s">
        <v>18</v>
      </c>
      <c r="E2892" s="274">
        <v>592.83000000000004</v>
      </c>
    </row>
    <row r="2893" spans="1:5">
      <c r="A2893" s="272" t="s">
        <v>22930</v>
      </c>
      <c r="B2893" s="538">
        <v>103932</v>
      </c>
      <c r="C2893" s="266" t="s">
        <v>9752</v>
      </c>
      <c r="D2893" s="273" t="s">
        <v>18</v>
      </c>
      <c r="E2893" s="274">
        <v>562.02</v>
      </c>
    </row>
    <row r="2894" spans="1:5">
      <c r="A2894" s="272" t="s">
        <v>22930</v>
      </c>
      <c r="B2894" s="538">
        <v>103929</v>
      </c>
      <c r="C2894" s="266" t="s">
        <v>9749</v>
      </c>
      <c r="D2894" s="273" t="s">
        <v>18</v>
      </c>
      <c r="E2894" s="274">
        <v>1291.46</v>
      </c>
    </row>
    <row r="2895" spans="1:5">
      <c r="A2895" s="272" t="s">
        <v>22930</v>
      </c>
      <c r="B2895" s="538">
        <v>103928</v>
      </c>
      <c r="C2895" s="266" t="s">
        <v>9748</v>
      </c>
      <c r="D2895" s="273" t="s">
        <v>18</v>
      </c>
      <c r="E2895" s="274">
        <v>544.5</v>
      </c>
    </row>
    <row r="2896" spans="1:5">
      <c r="A2896" s="272" t="s">
        <v>22930</v>
      </c>
      <c r="B2896" s="538">
        <v>103798</v>
      </c>
      <c r="C2896" s="266" t="s">
        <v>9744</v>
      </c>
      <c r="D2896" s="273" t="s">
        <v>18</v>
      </c>
      <c r="E2896" s="274">
        <v>645.66</v>
      </c>
    </row>
    <row r="2897" spans="1:5">
      <c r="A2897" s="272" t="s">
        <v>22930</v>
      </c>
      <c r="B2897" s="538">
        <v>103801</v>
      </c>
      <c r="C2897" s="266" t="s">
        <v>9747</v>
      </c>
      <c r="D2897" s="273" t="s">
        <v>18</v>
      </c>
      <c r="E2897" s="274">
        <v>673</v>
      </c>
    </row>
    <row r="2898" spans="1:5">
      <c r="A2898" s="272" t="s">
        <v>22930</v>
      </c>
      <c r="B2898" s="538">
        <v>103933</v>
      </c>
      <c r="C2898" s="266" t="s">
        <v>9753</v>
      </c>
      <c r="D2898" s="273" t="s">
        <v>18</v>
      </c>
      <c r="E2898" s="274">
        <v>1551.88</v>
      </c>
    </row>
    <row r="2899" spans="1:5">
      <c r="A2899" s="272" t="s">
        <v>22930</v>
      </c>
      <c r="B2899" s="538">
        <v>103925</v>
      </c>
      <c r="C2899" s="266" t="s">
        <v>21097</v>
      </c>
      <c r="D2899" s="273" t="s">
        <v>18</v>
      </c>
      <c r="E2899" s="274">
        <v>1742.76</v>
      </c>
    </row>
    <row r="2900" spans="1:5">
      <c r="A2900" s="272" t="s">
        <v>22930</v>
      </c>
      <c r="B2900" s="538">
        <v>103926</v>
      </c>
      <c r="C2900" s="266" t="s">
        <v>21098</v>
      </c>
      <c r="D2900" s="273" t="s">
        <v>18</v>
      </c>
      <c r="E2900" s="274">
        <v>1401.67</v>
      </c>
    </row>
    <row r="2901" spans="1:5">
      <c r="A2901" s="272" t="s">
        <v>22930</v>
      </c>
      <c r="B2901" s="538">
        <v>103796</v>
      </c>
      <c r="C2901" s="266" t="s">
        <v>9743</v>
      </c>
      <c r="D2901" s="273" t="s">
        <v>16</v>
      </c>
      <c r="E2901" s="274">
        <v>61.84</v>
      </c>
    </row>
    <row r="2902" spans="1:5">
      <c r="A2902" s="272" t="s">
        <v>22930</v>
      </c>
      <c r="B2902" s="538">
        <v>103795</v>
      </c>
      <c r="C2902" s="266" t="s">
        <v>9742</v>
      </c>
      <c r="D2902" s="273" t="s">
        <v>16</v>
      </c>
      <c r="E2902" s="274">
        <v>92.29</v>
      </c>
    </row>
    <row r="2903" spans="1:5">
      <c r="A2903" s="272" t="s">
        <v>22930</v>
      </c>
      <c r="B2903" s="538">
        <v>103800</v>
      </c>
      <c r="C2903" s="266" t="s">
        <v>9746</v>
      </c>
      <c r="D2903" s="273" t="s">
        <v>18</v>
      </c>
      <c r="E2903" s="274">
        <v>544.5</v>
      </c>
    </row>
    <row r="2904" spans="1:5">
      <c r="A2904" s="272" t="s">
        <v>22930</v>
      </c>
      <c r="B2904" s="538">
        <v>103799</v>
      </c>
      <c r="C2904" s="266" t="s">
        <v>9745</v>
      </c>
      <c r="D2904" s="273" t="s">
        <v>18</v>
      </c>
      <c r="E2904" s="274">
        <v>441.17</v>
      </c>
    </row>
    <row r="2905" spans="1:5">
      <c r="A2905" s="272" t="s">
        <v>22931</v>
      </c>
      <c r="B2905" s="538">
        <v>104950</v>
      </c>
      <c r="C2905" s="266" t="s">
        <v>22932</v>
      </c>
      <c r="D2905" s="273" t="s">
        <v>18</v>
      </c>
      <c r="E2905" s="274">
        <v>0</v>
      </c>
    </row>
    <row r="2906" spans="1:5">
      <c r="A2906" s="272" t="s">
        <v>22931</v>
      </c>
      <c r="B2906" s="538">
        <v>104948</v>
      </c>
      <c r="C2906" s="266" t="s">
        <v>21206</v>
      </c>
      <c r="D2906" s="273" t="s">
        <v>18</v>
      </c>
      <c r="E2906" s="274">
        <v>6.05</v>
      </c>
    </row>
    <row r="2907" spans="1:5">
      <c r="A2907" s="272" t="s">
        <v>22931</v>
      </c>
      <c r="B2907" s="538">
        <v>104949</v>
      </c>
      <c r="C2907" s="266" t="s">
        <v>22933</v>
      </c>
      <c r="D2907" s="273" t="s">
        <v>18</v>
      </c>
      <c r="E2907" s="274">
        <v>11.19</v>
      </c>
    </row>
    <row r="2908" spans="1:5">
      <c r="A2908" s="272" t="s">
        <v>22931</v>
      </c>
      <c r="B2908" s="538">
        <v>104947</v>
      </c>
      <c r="C2908" s="266" t="s">
        <v>21205</v>
      </c>
      <c r="D2908" s="273" t="s">
        <v>18</v>
      </c>
      <c r="E2908" s="274">
        <v>14.27</v>
      </c>
    </row>
    <row r="2909" spans="1:5">
      <c r="A2909" s="272" t="s">
        <v>39635</v>
      </c>
      <c r="B2909" s="538">
        <v>106545</v>
      </c>
      <c r="C2909" s="266" t="s">
        <v>32566</v>
      </c>
      <c r="D2909" s="273" t="s">
        <v>13</v>
      </c>
      <c r="E2909" s="274">
        <v>11.67</v>
      </c>
    </row>
    <row r="2910" spans="1:5">
      <c r="A2910" s="272" t="s">
        <v>39635</v>
      </c>
      <c r="B2910" s="538">
        <v>106543</v>
      </c>
      <c r="C2910" s="266" t="s">
        <v>32567</v>
      </c>
      <c r="D2910" s="273" t="s">
        <v>13</v>
      </c>
      <c r="E2910" s="274">
        <v>24</v>
      </c>
    </row>
    <row r="2911" spans="1:5">
      <c r="A2911" s="272" t="s">
        <v>39635</v>
      </c>
      <c r="B2911" s="538">
        <v>106544</v>
      </c>
      <c r="C2911" s="266" t="s">
        <v>32568</v>
      </c>
      <c r="D2911" s="273" t="s">
        <v>13</v>
      </c>
      <c r="E2911" s="274">
        <v>41.18</v>
      </c>
    </row>
    <row r="2912" spans="1:5">
      <c r="A2912" s="272" t="s">
        <v>39635</v>
      </c>
      <c r="B2912" s="538">
        <v>106546</v>
      </c>
      <c r="C2912" s="266" t="s">
        <v>32569</v>
      </c>
      <c r="D2912" s="273" t="s">
        <v>13</v>
      </c>
      <c r="E2912" s="274">
        <v>7.31</v>
      </c>
    </row>
    <row r="2913" spans="1:5">
      <c r="A2913" s="272" t="s">
        <v>39635</v>
      </c>
      <c r="B2913" s="538">
        <v>106547</v>
      </c>
      <c r="C2913" s="266" t="s">
        <v>32570</v>
      </c>
      <c r="D2913" s="273" t="s">
        <v>14</v>
      </c>
      <c r="E2913" s="274">
        <v>8.01</v>
      </c>
    </row>
    <row r="2914" spans="1:5">
      <c r="A2914" s="272" t="s">
        <v>39635</v>
      </c>
      <c r="B2914" s="538">
        <v>106542</v>
      </c>
      <c r="C2914" s="266" t="s">
        <v>32571</v>
      </c>
      <c r="D2914" s="273" t="s">
        <v>16</v>
      </c>
      <c r="E2914" s="274">
        <v>0</v>
      </c>
    </row>
    <row r="2915" spans="1:5">
      <c r="A2915" s="272" t="s">
        <v>39635</v>
      </c>
      <c r="B2915" s="538">
        <v>106534</v>
      </c>
      <c r="C2915" s="266" t="s">
        <v>32572</v>
      </c>
      <c r="D2915" s="273" t="s">
        <v>16</v>
      </c>
      <c r="E2915" s="274">
        <v>0</v>
      </c>
    </row>
    <row r="2916" spans="1:5">
      <c r="A2916" s="272" t="s">
        <v>39635</v>
      </c>
      <c r="B2916" s="538">
        <v>106535</v>
      </c>
      <c r="C2916" s="266" t="s">
        <v>32573</v>
      </c>
      <c r="D2916" s="273" t="s">
        <v>16</v>
      </c>
      <c r="E2916" s="274">
        <v>0</v>
      </c>
    </row>
    <row r="2917" spans="1:5">
      <c r="A2917" s="272" t="s">
        <v>39635</v>
      </c>
      <c r="B2917" s="538">
        <v>106537</v>
      </c>
      <c r="C2917" s="266" t="s">
        <v>32574</v>
      </c>
      <c r="D2917" s="273" t="s">
        <v>16</v>
      </c>
      <c r="E2917" s="274">
        <v>0</v>
      </c>
    </row>
    <row r="2918" spans="1:5">
      <c r="A2918" s="272" t="s">
        <v>39635</v>
      </c>
      <c r="B2918" s="538">
        <v>106536</v>
      </c>
      <c r="C2918" s="266" t="s">
        <v>32575</v>
      </c>
      <c r="D2918" s="273" t="s">
        <v>16</v>
      </c>
      <c r="E2918" s="274">
        <v>0</v>
      </c>
    </row>
    <row r="2919" spans="1:5">
      <c r="A2919" s="272" t="s">
        <v>39635</v>
      </c>
      <c r="B2919" s="538">
        <v>106530</v>
      </c>
      <c r="C2919" s="266" t="s">
        <v>32576</v>
      </c>
      <c r="D2919" s="273" t="s">
        <v>16</v>
      </c>
      <c r="E2919" s="274">
        <v>0</v>
      </c>
    </row>
    <row r="2920" spans="1:5">
      <c r="A2920" s="272" t="s">
        <v>39635</v>
      </c>
      <c r="B2920" s="538">
        <v>106531</v>
      </c>
      <c r="C2920" s="266" t="s">
        <v>32577</v>
      </c>
      <c r="D2920" s="273" t="s">
        <v>16</v>
      </c>
      <c r="E2920" s="274">
        <v>0</v>
      </c>
    </row>
    <row r="2921" spans="1:5">
      <c r="A2921" s="272" t="s">
        <v>39635</v>
      </c>
      <c r="B2921" s="538">
        <v>106533</v>
      </c>
      <c r="C2921" s="266" t="s">
        <v>32578</v>
      </c>
      <c r="D2921" s="273" t="s">
        <v>16</v>
      </c>
      <c r="E2921" s="274">
        <v>0</v>
      </c>
    </row>
    <row r="2922" spans="1:5">
      <c r="A2922" s="272" t="s">
        <v>39635</v>
      </c>
      <c r="B2922" s="538">
        <v>106532</v>
      </c>
      <c r="C2922" s="266" t="s">
        <v>32579</v>
      </c>
      <c r="D2922" s="273" t="s">
        <v>16</v>
      </c>
      <c r="E2922" s="274">
        <v>0</v>
      </c>
    </row>
    <row r="2923" spans="1:5">
      <c r="A2923" s="272" t="s">
        <v>39635</v>
      </c>
      <c r="B2923" s="538">
        <v>106538</v>
      </c>
      <c r="C2923" s="266" t="s">
        <v>32580</v>
      </c>
      <c r="D2923" s="273" t="s">
        <v>16</v>
      </c>
      <c r="E2923" s="274">
        <v>0</v>
      </c>
    </row>
    <row r="2924" spans="1:5">
      <c r="A2924" s="272" t="s">
        <v>39635</v>
      </c>
      <c r="B2924" s="538">
        <v>106539</v>
      </c>
      <c r="C2924" s="266" t="s">
        <v>32581</v>
      </c>
      <c r="D2924" s="273" t="s">
        <v>16</v>
      </c>
      <c r="E2924" s="274">
        <v>0</v>
      </c>
    </row>
    <row r="2925" spans="1:5">
      <c r="A2925" s="272" t="s">
        <v>39635</v>
      </c>
      <c r="B2925" s="538">
        <v>106541</v>
      </c>
      <c r="C2925" s="266" t="s">
        <v>32582</v>
      </c>
      <c r="D2925" s="273" t="s">
        <v>16</v>
      </c>
      <c r="E2925" s="274">
        <v>0</v>
      </c>
    </row>
    <row r="2926" spans="1:5">
      <c r="A2926" s="272" t="s">
        <v>39635</v>
      </c>
      <c r="B2926" s="538">
        <v>106540</v>
      </c>
      <c r="C2926" s="266" t="s">
        <v>32583</v>
      </c>
      <c r="D2926" s="273" t="s">
        <v>16</v>
      </c>
      <c r="E2926" s="274">
        <v>0</v>
      </c>
    </row>
    <row r="2927" spans="1:5">
      <c r="A2927" s="272" t="s">
        <v>22934</v>
      </c>
      <c r="B2927" s="538">
        <v>104325</v>
      </c>
      <c r="C2927" s="266" t="s">
        <v>22935</v>
      </c>
      <c r="D2927" s="273" t="s">
        <v>14</v>
      </c>
      <c r="E2927" s="274">
        <v>0</v>
      </c>
    </row>
    <row r="2928" spans="1:5">
      <c r="A2928" s="272" t="s">
        <v>22934</v>
      </c>
      <c r="B2928" s="538">
        <v>104318</v>
      </c>
      <c r="C2928" s="266" t="s">
        <v>10720</v>
      </c>
      <c r="D2928" s="273" t="s">
        <v>14</v>
      </c>
      <c r="E2928" s="274">
        <v>9.31</v>
      </c>
    </row>
    <row r="2929" spans="1:5">
      <c r="A2929" s="272" t="s">
        <v>22934</v>
      </c>
      <c r="B2929" s="538">
        <v>89867</v>
      </c>
      <c r="C2929" s="266" t="s">
        <v>10379</v>
      </c>
      <c r="D2929" s="273" t="s">
        <v>14</v>
      </c>
      <c r="E2929" s="274">
        <v>10.31</v>
      </c>
    </row>
    <row r="2930" spans="1:5">
      <c r="A2930" s="272" t="s">
        <v>22934</v>
      </c>
      <c r="B2930" s="538">
        <v>104320</v>
      </c>
      <c r="C2930" s="266" t="s">
        <v>10722</v>
      </c>
      <c r="D2930" s="273" t="s">
        <v>14</v>
      </c>
      <c r="E2930" s="274">
        <v>14.27</v>
      </c>
    </row>
    <row r="2931" spans="1:5">
      <c r="A2931" s="272" t="s">
        <v>22934</v>
      </c>
      <c r="B2931" s="538">
        <v>104317</v>
      </c>
      <c r="C2931" s="266" t="s">
        <v>10719</v>
      </c>
      <c r="D2931" s="273" t="s">
        <v>14</v>
      </c>
      <c r="E2931" s="274">
        <v>8.67</v>
      </c>
    </row>
    <row r="2932" spans="1:5">
      <c r="A2932" s="272" t="s">
        <v>22934</v>
      </c>
      <c r="B2932" s="538">
        <v>89866</v>
      </c>
      <c r="C2932" s="266" t="s">
        <v>10378</v>
      </c>
      <c r="D2932" s="273" t="s">
        <v>14</v>
      </c>
      <c r="E2932" s="274">
        <v>9.4</v>
      </c>
    </row>
    <row r="2933" spans="1:5">
      <c r="A2933" s="272" t="s">
        <v>22934</v>
      </c>
      <c r="B2933" s="538">
        <v>104319</v>
      </c>
      <c r="C2933" s="266" t="s">
        <v>10721</v>
      </c>
      <c r="D2933" s="273" t="s">
        <v>14</v>
      </c>
      <c r="E2933" s="274">
        <v>12.25</v>
      </c>
    </row>
    <row r="2934" spans="1:5">
      <c r="A2934" s="272" t="s">
        <v>22934</v>
      </c>
      <c r="B2934" s="538">
        <v>104321</v>
      </c>
      <c r="C2934" s="266" t="s">
        <v>10723</v>
      </c>
      <c r="D2934" s="273" t="s">
        <v>14</v>
      </c>
      <c r="E2934" s="274">
        <v>6.47</v>
      </c>
    </row>
    <row r="2935" spans="1:5">
      <c r="A2935" s="272" t="s">
        <v>22934</v>
      </c>
      <c r="B2935" s="538">
        <v>89868</v>
      </c>
      <c r="C2935" s="266" t="s">
        <v>10380</v>
      </c>
      <c r="D2935" s="273" t="s">
        <v>14</v>
      </c>
      <c r="E2935" s="274">
        <v>6.96</v>
      </c>
    </row>
    <row r="2936" spans="1:5">
      <c r="A2936" s="272" t="s">
        <v>22934</v>
      </c>
      <c r="B2936" s="538">
        <v>104322</v>
      </c>
      <c r="C2936" s="266" t="s">
        <v>10724</v>
      </c>
      <c r="D2936" s="273" t="s">
        <v>14</v>
      </c>
      <c r="E2936" s="274">
        <v>9.0299999999999994</v>
      </c>
    </row>
    <row r="2937" spans="1:5">
      <c r="A2937" s="272" t="s">
        <v>22934</v>
      </c>
      <c r="B2937" s="538">
        <v>104323</v>
      </c>
      <c r="C2937" s="266" t="s">
        <v>10725</v>
      </c>
      <c r="D2937" s="273" t="s">
        <v>14</v>
      </c>
      <c r="E2937" s="274">
        <v>12</v>
      </c>
    </row>
    <row r="2938" spans="1:5">
      <c r="A2938" s="272" t="s">
        <v>22934</v>
      </c>
      <c r="B2938" s="538">
        <v>89869</v>
      </c>
      <c r="C2938" s="266" t="s">
        <v>10381</v>
      </c>
      <c r="D2938" s="273" t="s">
        <v>14</v>
      </c>
      <c r="E2938" s="274">
        <v>12.98</v>
      </c>
    </row>
    <row r="2939" spans="1:5">
      <c r="A2939" s="272" t="s">
        <v>22934</v>
      </c>
      <c r="B2939" s="538">
        <v>104324</v>
      </c>
      <c r="C2939" s="266" t="s">
        <v>10726</v>
      </c>
      <c r="D2939" s="273" t="s">
        <v>14</v>
      </c>
      <c r="E2939" s="274">
        <v>17.190000000000001</v>
      </c>
    </row>
    <row r="2940" spans="1:5">
      <c r="A2940" s="272" t="s">
        <v>22934</v>
      </c>
      <c r="B2940" s="538">
        <v>104315</v>
      </c>
      <c r="C2940" s="266" t="s">
        <v>22936</v>
      </c>
      <c r="D2940" s="273" t="s">
        <v>13</v>
      </c>
      <c r="E2940" s="274">
        <v>21.31</v>
      </c>
    </row>
    <row r="2941" spans="1:5">
      <c r="A2941" s="272" t="s">
        <v>22934</v>
      </c>
      <c r="B2941" s="538">
        <v>89865</v>
      </c>
      <c r="C2941" s="266" t="s">
        <v>22937</v>
      </c>
      <c r="D2941" s="273" t="s">
        <v>13</v>
      </c>
      <c r="E2941" s="274">
        <v>22.76</v>
      </c>
    </row>
    <row r="2942" spans="1:5">
      <c r="A2942" s="272" t="s">
        <v>22934</v>
      </c>
      <c r="B2942" s="538">
        <v>104316</v>
      </c>
      <c r="C2942" s="266" t="s">
        <v>22938</v>
      </c>
      <c r="D2942" s="273" t="s">
        <v>13</v>
      </c>
      <c r="E2942" s="274">
        <v>29.93</v>
      </c>
    </row>
    <row r="2943" spans="1:5">
      <c r="A2943" s="272" t="s">
        <v>22939</v>
      </c>
      <c r="B2943" s="538">
        <v>102724</v>
      </c>
      <c r="C2943" s="266" t="s">
        <v>9216</v>
      </c>
      <c r="D2943" s="273" t="s">
        <v>14</v>
      </c>
      <c r="E2943" s="274">
        <v>35.049999999999997</v>
      </c>
    </row>
    <row r="2944" spans="1:5">
      <c r="A2944" s="272" t="s">
        <v>22939</v>
      </c>
      <c r="B2944" s="538">
        <v>102726</v>
      </c>
      <c r="C2944" s="266" t="s">
        <v>9218</v>
      </c>
      <c r="D2944" s="273" t="s">
        <v>14</v>
      </c>
      <c r="E2944" s="274">
        <v>32.049999999999997</v>
      </c>
    </row>
    <row r="2945" spans="1:5">
      <c r="A2945" s="272" t="s">
        <v>22939</v>
      </c>
      <c r="B2945" s="538">
        <v>102725</v>
      </c>
      <c r="C2945" s="266" t="s">
        <v>9217</v>
      </c>
      <c r="D2945" s="273" t="s">
        <v>14</v>
      </c>
      <c r="E2945" s="274">
        <v>34.32</v>
      </c>
    </row>
    <row r="2946" spans="1:5">
      <c r="A2946" s="272" t="s">
        <v>22939</v>
      </c>
      <c r="B2946" s="538">
        <v>102722</v>
      </c>
      <c r="C2946" s="266" t="s">
        <v>9215</v>
      </c>
      <c r="D2946" s="273" t="s">
        <v>13</v>
      </c>
      <c r="E2946" s="274">
        <v>58.28</v>
      </c>
    </row>
    <row r="2947" spans="1:5">
      <c r="A2947" s="272" t="s">
        <v>22939</v>
      </c>
      <c r="B2947" s="538">
        <v>102721</v>
      </c>
      <c r="C2947" s="266" t="s">
        <v>22940</v>
      </c>
      <c r="D2947" s="273" t="s">
        <v>13</v>
      </c>
      <c r="E2947" s="274">
        <v>0</v>
      </c>
    </row>
    <row r="2948" spans="1:5">
      <c r="A2948" s="272" t="s">
        <v>22939</v>
      </c>
      <c r="B2948" s="538">
        <v>102723</v>
      </c>
      <c r="C2948" s="266" t="s">
        <v>20807</v>
      </c>
      <c r="D2948" s="273" t="s">
        <v>13</v>
      </c>
      <c r="E2948" s="274">
        <v>120.34</v>
      </c>
    </row>
    <row r="2949" spans="1:5">
      <c r="A2949" s="272" t="s">
        <v>22939</v>
      </c>
      <c r="B2949" s="538">
        <v>102690</v>
      </c>
      <c r="C2949" s="266" t="s">
        <v>9203</v>
      </c>
      <c r="D2949" s="273" t="s">
        <v>13</v>
      </c>
      <c r="E2949" s="274">
        <v>68.12</v>
      </c>
    </row>
    <row r="2950" spans="1:5">
      <c r="A2950" s="272" t="s">
        <v>22939</v>
      </c>
      <c r="B2950" s="538">
        <v>102688</v>
      </c>
      <c r="C2950" s="266" t="s">
        <v>20800</v>
      </c>
      <c r="D2950" s="273" t="s">
        <v>13</v>
      </c>
      <c r="E2950" s="274">
        <v>44.36</v>
      </c>
    </row>
    <row r="2951" spans="1:5">
      <c r="A2951" s="272" t="s">
        <v>22939</v>
      </c>
      <c r="B2951" s="538">
        <v>102689</v>
      </c>
      <c r="C2951" s="266" t="s">
        <v>20801</v>
      </c>
      <c r="D2951" s="273" t="s">
        <v>13</v>
      </c>
      <c r="E2951" s="274">
        <v>107.89</v>
      </c>
    </row>
    <row r="2952" spans="1:5">
      <c r="A2952" s="272" t="s">
        <v>22939</v>
      </c>
      <c r="B2952" s="538">
        <v>102693</v>
      </c>
      <c r="C2952" s="266" t="s">
        <v>20802</v>
      </c>
      <c r="D2952" s="273" t="s">
        <v>13</v>
      </c>
      <c r="E2952" s="274">
        <v>131.66</v>
      </c>
    </row>
    <row r="2953" spans="1:5">
      <c r="A2953" s="272" t="s">
        <v>22939</v>
      </c>
      <c r="B2953" s="538">
        <v>102694</v>
      </c>
      <c r="C2953" s="266" t="s">
        <v>20803</v>
      </c>
      <c r="D2953" s="273" t="s">
        <v>13</v>
      </c>
      <c r="E2953" s="274">
        <v>80.489999999999995</v>
      </c>
    </row>
    <row r="2954" spans="1:5">
      <c r="A2954" s="272" t="s">
        <v>22939</v>
      </c>
      <c r="B2954" s="538">
        <v>102697</v>
      </c>
      <c r="C2954" s="266" t="s">
        <v>20805</v>
      </c>
      <c r="D2954" s="273" t="s">
        <v>13</v>
      </c>
      <c r="E2954" s="274">
        <v>112.03</v>
      </c>
    </row>
    <row r="2955" spans="1:5">
      <c r="A2955" s="272" t="s">
        <v>22939</v>
      </c>
      <c r="B2955" s="538">
        <v>102696</v>
      </c>
      <c r="C2955" s="266" t="s">
        <v>20804</v>
      </c>
      <c r="D2955" s="273" t="s">
        <v>13</v>
      </c>
      <c r="E2955" s="274">
        <v>144.03</v>
      </c>
    </row>
    <row r="2956" spans="1:5">
      <c r="A2956" s="272" t="s">
        <v>22939</v>
      </c>
      <c r="B2956" s="538">
        <v>102703</v>
      </c>
      <c r="C2956" s="266" t="s">
        <v>20806</v>
      </c>
      <c r="D2956" s="273" t="s">
        <v>13</v>
      </c>
      <c r="E2956" s="274">
        <v>175.58</v>
      </c>
    </row>
    <row r="2957" spans="1:5">
      <c r="A2957" s="272" t="s">
        <v>22939</v>
      </c>
      <c r="B2957" s="538">
        <v>102678</v>
      </c>
      <c r="C2957" s="266" t="s">
        <v>9195</v>
      </c>
      <c r="D2957" s="273" t="s">
        <v>13</v>
      </c>
      <c r="E2957" s="274">
        <v>135.81</v>
      </c>
    </row>
    <row r="2958" spans="1:5">
      <c r="A2958" s="272" t="s">
        <v>22939</v>
      </c>
      <c r="B2958" s="538">
        <v>102679</v>
      </c>
      <c r="C2958" s="266" t="s">
        <v>9196</v>
      </c>
      <c r="D2958" s="273" t="s">
        <v>13</v>
      </c>
      <c r="E2958" s="274">
        <v>146.47999999999999</v>
      </c>
    </row>
    <row r="2959" spans="1:5">
      <c r="A2959" s="272" t="s">
        <v>22939</v>
      </c>
      <c r="B2959" s="538">
        <v>102673</v>
      </c>
      <c r="C2959" s="266" t="s">
        <v>9191</v>
      </c>
      <c r="D2959" s="273" t="s">
        <v>13</v>
      </c>
      <c r="E2959" s="274">
        <v>175.79</v>
      </c>
    </row>
    <row r="2960" spans="1:5">
      <c r="A2960" s="272" t="s">
        <v>22939</v>
      </c>
      <c r="B2960" s="538">
        <v>102677</v>
      </c>
      <c r="C2960" s="266" t="s">
        <v>9194</v>
      </c>
      <c r="D2960" s="273" t="s">
        <v>13</v>
      </c>
      <c r="E2960" s="274">
        <v>159.22</v>
      </c>
    </row>
    <row r="2961" spans="1:5">
      <c r="A2961" s="272" t="s">
        <v>22939</v>
      </c>
      <c r="B2961" s="538">
        <v>102683</v>
      </c>
      <c r="C2961" s="266" t="s">
        <v>9199</v>
      </c>
      <c r="D2961" s="273" t="s">
        <v>13</v>
      </c>
      <c r="E2961" s="274">
        <v>198.67</v>
      </c>
    </row>
    <row r="2962" spans="1:5">
      <c r="A2962" s="272" t="s">
        <v>22939</v>
      </c>
      <c r="B2962" s="538">
        <v>102687</v>
      </c>
      <c r="C2962" s="266" t="s">
        <v>9202</v>
      </c>
      <c r="D2962" s="273" t="s">
        <v>13</v>
      </c>
      <c r="E2962" s="274">
        <v>204.38</v>
      </c>
    </row>
    <row r="2963" spans="1:5">
      <c r="A2963" s="272" t="s">
        <v>22939</v>
      </c>
      <c r="B2963" s="538">
        <v>102670</v>
      </c>
      <c r="C2963" s="266" t="s">
        <v>9189</v>
      </c>
      <c r="D2963" s="273" t="s">
        <v>13</v>
      </c>
      <c r="E2963" s="274">
        <v>105.4</v>
      </c>
    </row>
    <row r="2964" spans="1:5">
      <c r="A2964" s="272" t="s">
        <v>22939</v>
      </c>
      <c r="B2964" s="538">
        <v>102674</v>
      </c>
      <c r="C2964" s="266" t="s">
        <v>9192</v>
      </c>
      <c r="D2964" s="273" t="s">
        <v>13</v>
      </c>
      <c r="E2964" s="274">
        <v>114.55</v>
      </c>
    </row>
    <row r="2965" spans="1:5">
      <c r="A2965" s="272" t="s">
        <v>22939</v>
      </c>
      <c r="B2965" s="538">
        <v>102680</v>
      </c>
      <c r="C2965" s="266" t="s">
        <v>9197</v>
      </c>
      <c r="D2965" s="273" t="s">
        <v>13</v>
      </c>
      <c r="E2965" s="274">
        <v>148.9</v>
      </c>
    </row>
    <row r="2966" spans="1:5">
      <c r="A2966" s="272" t="s">
        <v>22939</v>
      </c>
      <c r="B2966" s="538">
        <v>102684</v>
      </c>
      <c r="C2966" s="266" t="s">
        <v>9200</v>
      </c>
      <c r="D2966" s="273" t="s">
        <v>13</v>
      </c>
      <c r="E2966" s="274">
        <v>159.56</v>
      </c>
    </row>
    <row r="2967" spans="1:5">
      <c r="A2967" s="272" t="s">
        <v>22939</v>
      </c>
      <c r="B2967" s="538">
        <v>102672</v>
      </c>
      <c r="C2967" s="266" t="s">
        <v>9190</v>
      </c>
      <c r="D2967" s="273" t="s">
        <v>13</v>
      </c>
      <c r="E2967" s="274">
        <v>189.07</v>
      </c>
    </row>
    <row r="2968" spans="1:5">
      <c r="A2968" s="272" t="s">
        <v>22939</v>
      </c>
      <c r="B2968" s="538">
        <v>102676</v>
      </c>
      <c r="C2968" s="266" t="s">
        <v>9193</v>
      </c>
      <c r="D2968" s="273" t="s">
        <v>13</v>
      </c>
      <c r="E2968" s="274">
        <v>185.65</v>
      </c>
    </row>
    <row r="2969" spans="1:5">
      <c r="A2969" s="272" t="s">
        <v>22939</v>
      </c>
      <c r="B2969" s="538">
        <v>102681</v>
      </c>
      <c r="C2969" s="266" t="s">
        <v>9198</v>
      </c>
      <c r="D2969" s="273" t="s">
        <v>13</v>
      </c>
      <c r="E2969" s="274">
        <v>220.01</v>
      </c>
    </row>
    <row r="2970" spans="1:5">
      <c r="A2970" s="272" t="s">
        <v>22939</v>
      </c>
      <c r="B2970" s="538">
        <v>102685</v>
      </c>
      <c r="C2970" s="266" t="s">
        <v>9201</v>
      </c>
      <c r="D2970" s="273" t="s">
        <v>13</v>
      </c>
      <c r="E2970" s="274">
        <v>230.66</v>
      </c>
    </row>
    <row r="2971" spans="1:5">
      <c r="A2971" s="272" t="s">
        <v>22939</v>
      </c>
      <c r="B2971" s="538">
        <v>102664</v>
      </c>
      <c r="C2971" s="266" t="s">
        <v>9184</v>
      </c>
      <c r="D2971" s="273" t="s">
        <v>13</v>
      </c>
      <c r="E2971" s="274">
        <v>48.94</v>
      </c>
    </row>
    <row r="2972" spans="1:5">
      <c r="A2972" s="272" t="s">
        <v>22939</v>
      </c>
      <c r="B2972" s="538">
        <v>102665</v>
      </c>
      <c r="C2972" s="266" t="s">
        <v>9185</v>
      </c>
      <c r="D2972" s="273" t="s">
        <v>13</v>
      </c>
      <c r="E2972" s="274">
        <v>24.22</v>
      </c>
    </row>
    <row r="2973" spans="1:5">
      <c r="A2973" s="272" t="s">
        <v>22939</v>
      </c>
      <c r="B2973" s="538">
        <v>102663</v>
      </c>
      <c r="C2973" s="266" t="s">
        <v>9183</v>
      </c>
      <c r="D2973" s="273" t="s">
        <v>13</v>
      </c>
      <c r="E2973" s="274">
        <v>73.900000000000006</v>
      </c>
    </row>
    <row r="2974" spans="1:5">
      <c r="A2974" s="272" t="s">
        <v>22939</v>
      </c>
      <c r="B2974" s="538">
        <v>102669</v>
      </c>
      <c r="C2974" s="266" t="s">
        <v>9188</v>
      </c>
      <c r="D2974" s="273" t="s">
        <v>13</v>
      </c>
      <c r="E2974" s="274">
        <v>97.84</v>
      </c>
    </row>
    <row r="2975" spans="1:5">
      <c r="A2975" s="272" t="s">
        <v>22939</v>
      </c>
      <c r="B2975" s="538">
        <v>102661</v>
      </c>
      <c r="C2975" s="266" t="s">
        <v>9181</v>
      </c>
      <c r="D2975" s="273" t="s">
        <v>13</v>
      </c>
      <c r="E2975" s="274">
        <v>36.729999999999997</v>
      </c>
    </row>
    <row r="2976" spans="1:5">
      <c r="A2976" s="272" t="s">
        <v>22939</v>
      </c>
      <c r="B2976" s="538">
        <v>102666</v>
      </c>
      <c r="C2976" s="266" t="s">
        <v>9186</v>
      </c>
      <c r="D2976" s="273" t="s">
        <v>13</v>
      </c>
      <c r="E2976" s="274">
        <v>60.5</v>
      </c>
    </row>
    <row r="2977" spans="1:5">
      <c r="A2977" s="272" t="s">
        <v>22939</v>
      </c>
      <c r="B2977" s="538">
        <v>102662</v>
      </c>
      <c r="C2977" s="266" t="s">
        <v>9182</v>
      </c>
      <c r="D2977" s="273" t="s">
        <v>13</v>
      </c>
      <c r="E2977" s="274">
        <v>103.52</v>
      </c>
    </row>
    <row r="2978" spans="1:5">
      <c r="A2978" s="272" t="s">
        <v>22939</v>
      </c>
      <c r="B2978" s="538">
        <v>102668</v>
      </c>
      <c r="C2978" s="266" t="s">
        <v>9187</v>
      </c>
      <c r="D2978" s="273" t="s">
        <v>13</v>
      </c>
      <c r="E2978" s="274">
        <v>127.29</v>
      </c>
    </row>
    <row r="2979" spans="1:5">
      <c r="A2979" s="272" t="s">
        <v>22939</v>
      </c>
      <c r="B2979" s="538">
        <v>102718</v>
      </c>
      <c r="C2979" s="266" t="s">
        <v>9213</v>
      </c>
      <c r="D2979" s="273" t="s">
        <v>18</v>
      </c>
      <c r="E2979" s="274">
        <v>147.84</v>
      </c>
    </row>
    <row r="2980" spans="1:5">
      <c r="A2980" s="272" t="s">
        <v>22939</v>
      </c>
      <c r="B2980" s="538">
        <v>102716</v>
      </c>
      <c r="C2980" s="266" t="s">
        <v>9211</v>
      </c>
      <c r="D2980" s="273" t="s">
        <v>18</v>
      </c>
      <c r="E2980" s="274">
        <v>132.97999999999999</v>
      </c>
    </row>
    <row r="2981" spans="1:5">
      <c r="A2981" s="272" t="s">
        <v>22939</v>
      </c>
      <c r="B2981" s="538">
        <v>102719</v>
      </c>
      <c r="C2981" s="266" t="s">
        <v>9214</v>
      </c>
      <c r="D2981" s="273" t="s">
        <v>18</v>
      </c>
      <c r="E2981" s="274">
        <v>141.63</v>
      </c>
    </row>
    <row r="2982" spans="1:5">
      <c r="A2982" s="272" t="s">
        <v>22939</v>
      </c>
      <c r="B2982" s="538">
        <v>102717</v>
      </c>
      <c r="C2982" s="266" t="s">
        <v>9212</v>
      </c>
      <c r="D2982" s="273" t="s">
        <v>18</v>
      </c>
      <c r="E2982" s="274">
        <v>126.77</v>
      </c>
    </row>
    <row r="2983" spans="1:5">
      <c r="A2983" s="272" t="s">
        <v>22939</v>
      </c>
      <c r="B2983" s="538">
        <v>102720</v>
      </c>
      <c r="C2983" s="266" t="s">
        <v>22941</v>
      </c>
      <c r="D2983" s="273" t="s">
        <v>16</v>
      </c>
      <c r="E2983" s="274">
        <v>0</v>
      </c>
    </row>
    <row r="2984" spans="1:5">
      <c r="A2984" s="272" t="s">
        <v>22939</v>
      </c>
      <c r="B2984" s="538">
        <v>102713</v>
      </c>
      <c r="C2984" s="266" t="s">
        <v>9209</v>
      </c>
      <c r="D2984" s="273" t="s">
        <v>16</v>
      </c>
      <c r="E2984" s="274">
        <v>13.28</v>
      </c>
    </row>
    <row r="2985" spans="1:5">
      <c r="A2985" s="272" t="s">
        <v>22939</v>
      </c>
      <c r="B2985" s="538">
        <v>102715</v>
      </c>
      <c r="C2985" s="266" t="s">
        <v>9210</v>
      </c>
      <c r="D2985" s="273" t="s">
        <v>16</v>
      </c>
      <c r="E2985" s="274">
        <v>26.17</v>
      </c>
    </row>
    <row r="2986" spans="1:5">
      <c r="A2986" s="272" t="s">
        <v>22939</v>
      </c>
      <c r="B2986" s="538">
        <v>103653</v>
      </c>
      <c r="C2986" s="266" t="s">
        <v>9219</v>
      </c>
      <c r="D2986" s="273" t="s">
        <v>16</v>
      </c>
      <c r="E2986" s="274">
        <v>31.23</v>
      </c>
    </row>
    <row r="2987" spans="1:5">
      <c r="A2987" s="272" t="s">
        <v>22939</v>
      </c>
      <c r="B2987" s="538">
        <v>102712</v>
      </c>
      <c r="C2987" s="266" t="s">
        <v>9208</v>
      </c>
      <c r="D2987" s="273" t="s">
        <v>16</v>
      </c>
      <c r="E2987" s="274">
        <v>9.6999999999999993</v>
      </c>
    </row>
    <row r="2988" spans="1:5">
      <c r="A2988" s="272" t="s">
        <v>22939</v>
      </c>
      <c r="B2988" s="538">
        <v>102711</v>
      </c>
      <c r="C2988" s="266" t="s">
        <v>30354</v>
      </c>
      <c r="D2988" s="273" t="s">
        <v>14</v>
      </c>
      <c r="E2988" s="274">
        <v>97.03</v>
      </c>
    </row>
    <row r="2989" spans="1:5">
      <c r="A2989" s="272" t="s">
        <v>22939</v>
      </c>
      <c r="B2989" s="538">
        <v>102710</v>
      </c>
      <c r="C2989" s="266" t="s">
        <v>9207</v>
      </c>
      <c r="D2989" s="273" t="s">
        <v>14</v>
      </c>
      <c r="E2989" s="274">
        <v>75.55</v>
      </c>
    </row>
    <row r="2990" spans="1:5">
      <c r="A2990" s="272" t="s">
        <v>22939</v>
      </c>
      <c r="B2990" s="538">
        <v>102709</v>
      </c>
      <c r="C2990" s="266" t="s">
        <v>30355</v>
      </c>
      <c r="D2990" s="273" t="s">
        <v>14</v>
      </c>
      <c r="E2990" s="274">
        <v>0</v>
      </c>
    </row>
    <row r="2991" spans="1:5">
      <c r="A2991" s="272" t="s">
        <v>22939</v>
      </c>
      <c r="B2991" s="538">
        <v>102708</v>
      </c>
      <c r="C2991" s="266" t="s">
        <v>30356</v>
      </c>
      <c r="D2991" s="273" t="s">
        <v>14</v>
      </c>
      <c r="E2991" s="274">
        <v>31.21</v>
      </c>
    </row>
    <row r="2992" spans="1:5">
      <c r="A2992" s="272" t="s">
        <v>22939</v>
      </c>
      <c r="B2992" s="538">
        <v>102707</v>
      </c>
      <c r="C2992" s="266" t="s">
        <v>9206</v>
      </c>
      <c r="D2992" s="273" t="s">
        <v>13</v>
      </c>
      <c r="E2992" s="274">
        <v>53.33</v>
      </c>
    </row>
    <row r="2993" spans="1:5">
      <c r="A2993" s="272" t="s">
        <v>22939</v>
      </c>
      <c r="B2993" s="538">
        <v>102704</v>
      </c>
      <c r="C2993" s="266" t="s">
        <v>9204</v>
      </c>
      <c r="D2993" s="273" t="s">
        <v>13</v>
      </c>
      <c r="E2993" s="274">
        <v>12.19</v>
      </c>
    </row>
    <row r="2994" spans="1:5">
      <c r="A2994" s="272" t="s">
        <v>22939</v>
      </c>
      <c r="B2994" s="538">
        <v>102705</v>
      </c>
      <c r="C2994" s="266" t="s">
        <v>9205</v>
      </c>
      <c r="D2994" s="273" t="s">
        <v>13</v>
      </c>
      <c r="E2994" s="274">
        <v>74.25</v>
      </c>
    </row>
    <row r="2995" spans="1:5">
      <c r="A2995" s="272" t="s">
        <v>22942</v>
      </c>
      <c r="B2995" s="538">
        <v>98333</v>
      </c>
      <c r="C2995" s="266" t="s">
        <v>22943</v>
      </c>
      <c r="D2995" s="273" t="s">
        <v>16</v>
      </c>
      <c r="E2995" s="274">
        <v>0</v>
      </c>
    </row>
    <row r="2996" spans="1:5">
      <c r="A2996" s="272" t="s">
        <v>22942</v>
      </c>
      <c r="B2996" s="538">
        <v>98332</v>
      </c>
      <c r="C2996" s="266" t="s">
        <v>22944</v>
      </c>
      <c r="D2996" s="273" t="s">
        <v>16</v>
      </c>
      <c r="E2996" s="274">
        <v>0</v>
      </c>
    </row>
    <row r="2997" spans="1:5">
      <c r="A2997" s="272" t="s">
        <v>22942</v>
      </c>
      <c r="B2997" s="538">
        <v>98331</v>
      </c>
      <c r="C2997" s="266" t="s">
        <v>22945</v>
      </c>
      <c r="D2997" s="273" t="s">
        <v>16</v>
      </c>
      <c r="E2997" s="274">
        <v>0</v>
      </c>
    </row>
    <row r="2998" spans="1:5">
      <c r="A2998" s="272" t="s">
        <v>22942</v>
      </c>
      <c r="B2998" s="538">
        <v>98327</v>
      </c>
      <c r="C2998" s="266" t="s">
        <v>22946</v>
      </c>
      <c r="D2998" s="273" t="s">
        <v>16</v>
      </c>
      <c r="E2998" s="274">
        <v>0</v>
      </c>
    </row>
    <row r="2999" spans="1:5">
      <c r="A2999" s="272" t="s">
        <v>22942</v>
      </c>
      <c r="B2999" s="538">
        <v>98326</v>
      </c>
      <c r="C2999" s="266" t="s">
        <v>22947</v>
      </c>
      <c r="D2999" s="273" t="s">
        <v>16</v>
      </c>
      <c r="E2999" s="274">
        <v>0</v>
      </c>
    </row>
    <row r="3000" spans="1:5">
      <c r="A3000" s="272" t="s">
        <v>22942</v>
      </c>
      <c r="B3000" s="538">
        <v>98325</v>
      </c>
      <c r="C3000" s="266" t="s">
        <v>22948</v>
      </c>
      <c r="D3000" s="273" t="s">
        <v>16</v>
      </c>
      <c r="E3000" s="274">
        <v>0</v>
      </c>
    </row>
    <row r="3001" spans="1:5">
      <c r="A3001" s="272" t="s">
        <v>22942</v>
      </c>
      <c r="B3001" s="538">
        <v>98370</v>
      </c>
      <c r="C3001" s="266" t="s">
        <v>22949</v>
      </c>
      <c r="D3001" s="273" t="s">
        <v>16</v>
      </c>
      <c r="E3001" s="274">
        <v>0</v>
      </c>
    </row>
    <row r="3002" spans="1:5">
      <c r="A3002" s="272" t="s">
        <v>22942</v>
      </c>
      <c r="B3002" s="538">
        <v>98389</v>
      </c>
      <c r="C3002" s="266" t="s">
        <v>22950</v>
      </c>
      <c r="D3002" s="273" t="s">
        <v>14</v>
      </c>
      <c r="E3002" s="274">
        <v>0</v>
      </c>
    </row>
    <row r="3003" spans="1:5">
      <c r="A3003" s="272" t="s">
        <v>22942</v>
      </c>
      <c r="B3003" s="538">
        <v>98390</v>
      </c>
      <c r="C3003" s="266" t="s">
        <v>22951</v>
      </c>
      <c r="D3003" s="273" t="s">
        <v>14</v>
      </c>
      <c r="E3003" s="274">
        <v>0</v>
      </c>
    </row>
    <row r="3004" spans="1:5">
      <c r="A3004" s="272" t="s">
        <v>22942</v>
      </c>
      <c r="B3004" s="538">
        <v>98391</v>
      </c>
      <c r="C3004" s="266" t="s">
        <v>22952</v>
      </c>
      <c r="D3004" s="273" t="s">
        <v>14</v>
      </c>
      <c r="E3004" s="274">
        <v>0</v>
      </c>
    </row>
    <row r="3005" spans="1:5">
      <c r="A3005" s="272" t="s">
        <v>22942</v>
      </c>
      <c r="B3005" s="538">
        <v>98392</v>
      </c>
      <c r="C3005" s="266" t="s">
        <v>22953</v>
      </c>
      <c r="D3005" s="273" t="s">
        <v>14</v>
      </c>
      <c r="E3005" s="274">
        <v>0</v>
      </c>
    </row>
    <row r="3006" spans="1:5">
      <c r="A3006" s="272" t="s">
        <v>22942</v>
      </c>
      <c r="B3006" s="538">
        <v>98393</v>
      </c>
      <c r="C3006" s="266" t="s">
        <v>22954</v>
      </c>
      <c r="D3006" s="273" t="s">
        <v>14</v>
      </c>
      <c r="E3006" s="274">
        <v>0</v>
      </c>
    </row>
    <row r="3007" spans="1:5">
      <c r="A3007" s="272" t="s">
        <v>22942</v>
      </c>
      <c r="B3007" s="538">
        <v>98394</v>
      </c>
      <c r="C3007" s="266" t="s">
        <v>22955</v>
      </c>
      <c r="D3007" s="273" t="s">
        <v>14</v>
      </c>
      <c r="E3007" s="274">
        <v>0</v>
      </c>
    </row>
    <row r="3008" spans="1:5">
      <c r="A3008" s="272" t="s">
        <v>22942</v>
      </c>
      <c r="B3008" s="538">
        <v>98395</v>
      </c>
      <c r="C3008" s="266" t="s">
        <v>22956</v>
      </c>
      <c r="D3008" s="273" t="s">
        <v>14</v>
      </c>
      <c r="E3008" s="274">
        <v>0</v>
      </c>
    </row>
    <row r="3009" spans="1:5">
      <c r="A3009" s="272" t="s">
        <v>22942</v>
      </c>
      <c r="B3009" s="538">
        <v>98396</v>
      </c>
      <c r="C3009" s="266" t="s">
        <v>22957</v>
      </c>
      <c r="D3009" s="273" t="s">
        <v>14</v>
      </c>
      <c r="E3009" s="274">
        <v>0</v>
      </c>
    </row>
    <row r="3010" spans="1:5">
      <c r="A3010" s="272" t="s">
        <v>22942</v>
      </c>
      <c r="B3010" s="538">
        <v>98369</v>
      </c>
      <c r="C3010" s="266" t="s">
        <v>22958</v>
      </c>
      <c r="D3010" s="273" t="s">
        <v>16</v>
      </c>
      <c r="E3010" s="274">
        <v>0</v>
      </c>
    </row>
    <row r="3011" spans="1:5">
      <c r="A3011" s="272" t="s">
        <v>22942</v>
      </c>
      <c r="B3011" s="538">
        <v>98360</v>
      </c>
      <c r="C3011" s="266" t="s">
        <v>22959</v>
      </c>
      <c r="D3011" s="273" t="s">
        <v>16</v>
      </c>
      <c r="E3011" s="274">
        <v>0</v>
      </c>
    </row>
    <row r="3012" spans="1:5">
      <c r="A3012" s="272" t="s">
        <v>22942</v>
      </c>
      <c r="B3012" s="538">
        <v>98368</v>
      </c>
      <c r="C3012" s="266" t="s">
        <v>22960</v>
      </c>
      <c r="D3012" s="273" t="s">
        <v>16</v>
      </c>
      <c r="E3012" s="274">
        <v>0</v>
      </c>
    </row>
    <row r="3013" spans="1:5">
      <c r="A3013" s="272" t="s">
        <v>22942</v>
      </c>
      <c r="B3013" s="538">
        <v>98359</v>
      </c>
      <c r="C3013" s="266" t="s">
        <v>22961</v>
      </c>
      <c r="D3013" s="273" t="s">
        <v>16</v>
      </c>
      <c r="E3013" s="274">
        <v>0</v>
      </c>
    </row>
    <row r="3014" spans="1:5">
      <c r="A3014" s="272" t="s">
        <v>22942</v>
      </c>
      <c r="B3014" s="538">
        <v>98367</v>
      </c>
      <c r="C3014" s="266" t="s">
        <v>22962</v>
      </c>
      <c r="D3014" s="273" t="s">
        <v>16</v>
      </c>
      <c r="E3014" s="274">
        <v>0</v>
      </c>
    </row>
    <row r="3015" spans="1:5">
      <c r="A3015" s="272" t="s">
        <v>22942</v>
      </c>
      <c r="B3015" s="538">
        <v>98358</v>
      </c>
      <c r="C3015" s="266" t="s">
        <v>22963</v>
      </c>
      <c r="D3015" s="273" t="s">
        <v>16</v>
      </c>
      <c r="E3015" s="274">
        <v>0</v>
      </c>
    </row>
    <row r="3016" spans="1:5">
      <c r="A3016" s="272" t="s">
        <v>22942</v>
      </c>
      <c r="B3016" s="538">
        <v>98352</v>
      </c>
      <c r="C3016" s="266" t="s">
        <v>22964</v>
      </c>
      <c r="D3016" s="273" t="s">
        <v>16</v>
      </c>
      <c r="E3016" s="274">
        <v>0</v>
      </c>
    </row>
    <row r="3017" spans="1:5">
      <c r="A3017" s="272" t="s">
        <v>22942</v>
      </c>
      <c r="B3017" s="538">
        <v>98343</v>
      </c>
      <c r="C3017" s="266" t="s">
        <v>22965</v>
      </c>
      <c r="D3017" s="273" t="s">
        <v>16</v>
      </c>
      <c r="E3017" s="274">
        <v>0</v>
      </c>
    </row>
    <row r="3018" spans="1:5">
      <c r="A3018" s="272" t="s">
        <v>22942</v>
      </c>
      <c r="B3018" s="538">
        <v>98351</v>
      </c>
      <c r="C3018" s="266" t="s">
        <v>22966</v>
      </c>
      <c r="D3018" s="273" t="s">
        <v>16</v>
      </c>
      <c r="E3018" s="274">
        <v>0</v>
      </c>
    </row>
    <row r="3019" spans="1:5">
      <c r="A3019" s="272" t="s">
        <v>22942</v>
      </c>
      <c r="B3019" s="538">
        <v>98342</v>
      </c>
      <c r="C3019" s="266" t="s">
        <v>22967</v>
      </c>
      <c r="D3019" s="273" t="s">
        <v>16</v>
      </c>
      <c r="E3019" s="274">
        <v>0</v>
      </c>
    </row>
    <row r="3020" spans="1:5">
      <c r="A3020" s="272" t="s">
        <v>22942</v>
      </c>
      <c r="B3020" s="538">
        <v>98350</v>
      </c>
      <c r="C3020" s="266" t="s">
        <v>22968</v>
      </c>
      <c r="D3020" s="273" t="s">
        <v>16</v>
      </c>
      <c r="E3020" s="274">
        <v>0</v>
      </c>
    </row>
    <row r="3021" spans="1:5">
      <c r="A3021" s="272" t="s">
        <v>22942</v>
      </c>
      <c r="B3021" s="538">
        <v>98341</v>
      </c>
      <c r="C3021" s="266" t="s">
        <v>22969</v>
      </c>
      <c r="D3021" s="273" t="s">
        <v>16</v>
      </c>
      <c r="E3021" s="274">
        <v>0</v>
      </c>
    </row>
    <row r="3022" spans="1:5">
      <c r="A3022" s="272" t="s">
        <v>22942</v>
      </c>
      <c r="B3022" s="538">
        <v>98381</v>
      </c>
      <c r="C3022" s="266" t="s">
        <v>22970</v>
      </c>
      <c r="D3022" s="273" t="s">
        <v>13</v>
      </c>
      <c r="E3022" s="274">
        <v>0</v>
      </c>
    </row>
    <row r="3023" spans="1:5">
      <c r="A3023" s="272" t="s">
        <v>22942</v>
      </c>
      <c r="B3023" s="538">
        <v>98382</v>
      </c>
      <c r="C3023" s="266" t="s">
        <v>22971</v>
      </c>
      <c r="D3023" s="273" t="s">
        <v>13</v>
      </c>
      <c r="E3023" s="274">
        <v>0</v>
      </c>
    </row>
    <row r="3024" spans="1:5">
      <c r="A3024" s="272" t="s">
        <v>22942</v>
      </c>
      <c r="B3024" s="538">
        <v>98383</v>
      </c>
      <c r="C3024" s="266" t="s">
        <v>22972</v>
      </c>
      <c r="D3024" s="273" t="s">
        <v>13</v>
      </c>
      <c r="E3024" s="274">
        <v>0</v>
      </c>
    </row>
    <row r="3025" spans="1:5">
      <c r="A3025" s="272" t="s">
        <v>22942</v>
      </c>
      <c r="B3025" s="538">
        <v>98384</v>
      </c>
      <c r="C3025" s="266" t="s">
        <v>22973</v>
      </c>
      <c r="D3025" s="273" t="s">
        <v>13</v>
      </c>
      <c r="E3025" s="274">
        <v>0</v>
      </c>
    </row>
    <row r="3026" spans="1:5">
      <c r="A3026" s="272" t="s">
        <v>22942</v>
      </c>
      <c r="B3026" s="538">
        <v>98385</v>
      </c>
      <c r="C3026" s="266" t="s">
        <v>22974</v>
      </c>
      <c r="D3026" s="273" t="s">
        <v>13</v>
      </c>
      <c r="E3026" s="274">
        <v>0</v>
      </c>
    </row>
    <row r="3027" spans="1:5">
      <c r="A3027" s="272" t="s">
        <v>22942</v>
      </c>
      <c r="B3027" s="538">
        <v>98386</v>
      </c>
      <c r="C3027" s="266" t="s">
        <v>22975</v>
      </c>
      <c r="D3027" s="273" t="s">
        <v>13</v>
      </c>
      <c r="E3027" s="274">
        <v>0</v>
      </c>
    </row>
    <row r="3028" spans="1:5">
      <c r="A3028" s="272" t="s">
        <v>22942</v>
      </c>
      <c r="B3028" s="538">
        <v>98387</v>
      </c>
      <c r="C3028" s="266" t="s">
        <v>22976</v>
      </c>
      <c r="D3028" s="273" t="s">
        <v>13</v>
      </c>
      <c r="E3028" s="274">
        <v>0</v>
      </c>
    </row>
    <row r="3029" spans="1:5">
      <c r="A3029" s="272" t="s">
        <v>22942</v>
      </c>
      <c r="B3029" s="538">
        <v>98388</v>
      </c>
      <c r="C3029" s="266" t="s">
        <v>22977</v>
      </c>
      <c r="D3029" s="273" t="s">
        <v>13</v>
      </c>
      <c r="E3029" s="274">
        <v>0</v>
      </c>
    </row>
    <row r="3030" spans="1:5">
      <c r="A3030" s="272" t="s">
        <v>22942</v>
      </c>
      <c r="B3030" s="538">
        <v>98346</v>
      </c>
      <c r="C3030" s="266" t="s">
        <v>22978</v>
      </c>
      <c r="D3030" s="273" t="s">
        <v>16</v>
      </c>
      <c r="E3030" s="274">
        <v>0</v>
      </c>
    </row>
    <row r="3031" spans="1:5">
      <c r="A3031" s="272" t="s">
        <v>22942</v>
      </c>
      <c r="B3031" s="538">
        <v>98363</v>
      </c>
      <c r="C3031" s="266" t="s">
        <v>22979</v>
      </c>
      <c r="D3031" s="273" t="s">
        <v>16</v>
      </c>
      <c r="E3031" s="274">
        <v>0</v>
      </c>
    </row>
    <row r="3032" spans="1:5">
      <c r="A3032" s="272" t="s">
        <v>22942</v>
      </c>
      <c r="B3032" s="538">
        <v>98354</v>
      </c>
      <c r="C3032" s="266" t="s">
        <v>22980</v>
      </c>
      <c r="D3032" s="273" t="s">
        <v>16</v>
      </c>
      <c r="E3032" s="274">
        <v>0</v>
      </c>
    </row>
    <row r="3033" spans="1:5">
      <c r="A3033" s="272" t="s">
        <v>22942</v>
      </c>
      <c r="B3033" s="538">
        <v>98337</v>
      </c>
      <c r="C3033" s="266" t="s">
        <v>22981</v>
      </c>
      <c r="D3033" s="273" t="s">
        <v>16</v>
      </c>
      <c r="E3033" s="274">
        <v>0</v>
      </c>
    </row>
    <row r="3034" spans="1:5">
      <c r="A3034" s="272" t="s">
        <v>22942</v>
      </c>
      <c r="B3034" s="538">
        <v>98345</v>
      </c>
      <c r="C3034" s="266" t="s">
        <v>22982</v>
      </c>
      <c r="D3034" s="273" t="s">
        <v>16</v>
      </c>
      <c r="E3034" s="274">
        <v>0</v>
      </c>
    </row>
    <row r="3035" spans="1:5">
      <c r="A3035" s="272" t="s">
        <v>22942</v>
      </c>
      <c r="B3035" s="538">
        <v>98362</v>
      </c>
      <c r="C3035" s="266" t="s">
        <v>22983</v>
      </c>
      <c r="D3035" s="273" t="s">
        <v>16</v>
      </c>
      <c r="E3035" s="274">
        <v>0</v>
      </c>
    </row>
    <row r="3036" spans="1:5">
      <c r="A3036" s="272" t="s">
        <v>22942</v>
      </c>
      <c r="B3036" s="538">
        <v>98403</v>
      </c>
      <c r="C3036" s="266" t="s">
        <v>22984</v>
      </c>
      <c r="D3036" s="273" t="s">
        <v>16</v>
      </c>
      <c r="E3036" s="274">
        <v>0</v>
      </c>
    </row>
    <row r="3037" spans="1:5">
      <c r="A3037" s="272" t="s">
        <v>22942</v>
      </c>
      <c r="B3037" s="538">
        <v>98335</v>
      </c>
      <c r="C3037" s="266" t="s">
        <v>22985</v>
      </c>
      <c r="D3037" s="273" t="s">
        <v>16</v>
      </c>
      <c r="E3037" s="274">
        <v>0</v>
      </c>
    </row>
    <row r="3038" spans="1:5">
      <c r="A3038" s="272" t="s">
        <v>22942</v>
      </c>
      <c r="B3038" s="538">
        <v>98344</v>
      </c>
      <c r="C3038" s="266" t="s">
        <v>22986</v>
      </c>
      <c r="D3038" s="273" t="s">
        <v>16</v>
      </c>
      <c r="E3038" s="274">
        <v>0</v>
      </c>
    </row>
    <row r="3039" spans="1:5">
      <c r="A3039" s="272" t="s">
        <v>22942</v>
      </c>
      <c r="B3039" s="538">
        <v>98361</v>
      </c>
      <c r="C3039" s="266" t="s">
        <v>22987</v>
      </c>
      <c r="D3039" s="273" t="s">
        <v>16</v>
      </c>
      <c r="E3039" s="274">
        <v>0</v>
      </c>
    </row>
    <row r="3040" spans="1:5">
      <c r="A3040" s="272" t="s">
        <v>22942</v>
      </c>
      <c r="B3040" s="538">
        <v>98353</v>
      </c>
      <c r="C3040" s="266" t="s">
        <v>22988</v>
      </c>
      <c r="D3040" s="273" t="s">
        <v>16</v>
      </c>
      <c r="E3040" s="274">
        <v>0</v>
      </c>
    </row>
    <row r="3041" spans="1:5">
      <c r="A3041" s="272" t="s">
        <v>22942</v>
      </c>
      <c r="B3041" s="538">
        <v>98334</v>
      </c>
      <c r="C3041" s="266" t="s">
        <v>22989</v>
      </c>
      <c r="D3041" s="273" t="s">
        <v>16</v>
      </c>
      <c r="E3041" s="274">
        <v>0</v>
      </c>
    </row>
    <row r="3042" spans="1:5">
      <c r="A3042" s="272" t="s">
        <v>22942</v>
      </c>
      <c r="B3042" s="538">
        <v>98371</v>
      </c>
      <c r="C3042" s="266" t="s">
        <v>22990</v>
      </c>
      <c r="D3042" s="273" t="s">
        <v>16</v>
      </c>
      <c r="E3042" s="274">
        <v>0</v>
      </c>
    </row>
    <row r="3043" spans="1:5">
      <c r="A3043" s="272" t="s">
        <v>22942</v>
      </c>
      <c r="B3043" s="538">
        <v>98397</v>
      </c>
      <c r="C3043" s="266" t="s">
        <v>21133</v>
      </c>
      <c r="D3043" s="273" t="s">
        <v>16</v>
      </c>
      <c r="E3043" s="274">
        <v>15.17</v>
      </c>
    </row>
    <row r="3044" spans="1:5">
      <c r="A3044" s="272" t="s">
        <v>22991</v>
      </c>
      <c r="B3044" s="538">
        <v>97280</v>
      </c>
      <c r="C3044" s="266" t="s">
        <v>22992</v>
      </c>
      <c r="D3044" s="273" t="s">
        <v>14</v>
      </c>
      <c r="E3044" s="274">
        <v>0</v>
      </c>
    </row>
    <row r="3045" spans="1:5">
      <c r="A3045" s="272" t="s">
        <v>22991</v>
      </c>
      <c r="B3045" s="538">
        <v>97275</v>
      </c>
      <c r="C3045" s="266" t="s">
        <v>22993</v>
      </c>
      <c r="D3045" s="273" t="s">
        <v>14</v>
      </c>
      <c r="E3045" s="274">
        <v>0</v>
      </c>
    </row>
    <row r="3046" spans="1:5">
      <c r="A3046" s="272" t="s">
        <v>22991</v>
      </c>
      <c r="B3046" s="538">
        <v>97279</v>
      </c>
      <c r="C3046" s="266" t="s">
        <v>22994</v>
      </c>
      <c r="D3046" s="273" t="s">
        <v>14</v>
      </c>
      <c r="E3046" s="274">
        <v>0</v>
      </c>
    </row>
    <row r="3047" spans="1:5">
      <c r="A3047" s="272" t="s">
        <v>22991</v>
      </c>
      <c r="B3047" s="538">
        <v>97285</v>
      </c>
      <c r="C3047" s="266" t="s">
        <v>22995</v>
      </c>
      <c r="D3047" s="273" t="s">
        <v>14</v>
      </c>
      <c r="E3047" s="274">
        <v>0</v>
      </c>
    </row>
    <row r="3048" spans="1:5">
      <c r="A3048" s="272" t="s">
        <v>22991</v>
      </c>
      <c r="B3048" s="538">
        <v>97286</v>
      </c>
      <c r="C3048" s="266" t="s">
        <v>22996</v>
      </c>
      <c r="D3048" s="273" t="s">
        <v>14</v>
      </c>
      <c r="E3048" s="274">
        <v>0</v>
      </c>
    </row>
    <row r="3049" spans="1:5">
      <c r="A3049" s="272" t="s">
        <v>22991</v>
      </c>
      <c r="B3049" s="538">
        <v>97291</v>
      </c>
      <c r="C3049" s="266" t="s">
        <v>22997</v>
      </c>
      <c r="D3049" s="273" t="s">
        <v>14</v>
      </c>
      <c r="E3049" s="274">
        <v>0</v>
      </c>
    </row>
    <row r="3050" spans="1:5">
      <c r="A3050" s="272" t="s">
        <v>22991</v>
      </c>
      <c r="B3050" s="538">
        <v>97292</v>
      </c>
      <c r="C3050" s="266" t="s">
        <v>22998</v>
      </c>
      <c r="D3050" s="273" t="s">
        <v>14</v>
      </c>
      <c r="E3050" s="274">
        <v>0</v>
      </c>
    </row>
    <row r="3051" spans="1:5">
      <c r="A3051" s="272" t="s">
        <v>22991</v>
      </c>
      <c r="B3051" s="538">
        <v>97297</v>
      </c>
      <c r="C3051" s="266" t="s">
        <v>22999</v>
      </c>
      <c r="D3051" s="273" t="s">
        <v>14</v>
      </c>
      <c r="E3051" s="274">
        <v>0</v>
      </c>
    </row>
    <row r="3052" spans="1:5">
      <c r="A3052" s="272" t="s">
        <v>22991</v>
      </c>
      <c r="B3052" s="538">
        <v>97298</v>
      </c>
      <c r="C3052" s="266" t="s">
        <v>23000</v>
      </c>
      <c r="D3052" s="273" t="s">
        <v>14</v>
      </c>
      <c r="E3052" s="274">
        <v>0</v>
      </c>
    </row>
    <row r="3053" spans="1:5">
      <c r="A3053" s="272" t="s">
        <v>22991</v>
      </c>
      <c r="B3053" s="538">
        <v>97303</v>
      </c>
      <c r="C3053" s="266" t="s">
        <v>23001</v>
      </c>
      <c r="D3053" s="273" t="s">
        <v>14</v>
      </c>
      <c r="E3053" s="274">
        <v>0</v>
      </c>
    </row>
    <row r="3054" spans="1:5">
      <c r="A3054" s="272" t="s">
        <v>22991</v>
      </c>
      <c r="B3054" s="538">
        <v>97304</v>
      </c>
      <c r="C3054" s="266" t="s">
        <v>23002</v>
      </c>
      <c r="D3054" s="273" t="s">
        <v>14</v>
      </c>
      <c r="E3054" s="274">
        <v>0</v>
      </c>
    </row>
    <row r="3055" spans="1:5">
      <c r="A3055" s="272" t="s">
        <v>22991</v>
      </c>
      <c r="B3055" s="538">
        <v>97309</v>
      </c>
      <c r="C3055" s="266" t="s">
        <v>23003</v>
      </c>
      <c r="D3055" s="273" t="s">
        <v>14</v>
      </c>
      <c r="E3055" s="274">
        <v>0</v>
      </c>
    </row>
    <row r="3056" spans="1:5">
      <c r="A3056" s="272" t="s">
        <v>22991</v>
      </c>
      <c r="B3056" s="538">
        <v>97310</v>
      </c>
      <c r="C3056" s="266" t="s">
        <v>23004</v>
      </c>
      <c r="D3056" s="273" t="s">
        <v>14</v>
      </c>
      <c r="E3056" s="274">
        <v>0</v>
      </c>
    </row>
    <row r="3057" spans="1:5">
      <c r="A3057" s="272" t="s">
        <v>22991</v>
      </c>
      <c r="B3057" s="538">
        <v>97282</v>
      </c>
      <c r="C3057" s="266" t="s">
        <v>23005</v>
      </c>
      <c r="D3057" s="273" t="s">
        <v>14</v>
      </c>
      <c r="E3057" s="274">
        <v>0</v>
      </c>
    </row>
    <row r="3058" spans="1:5">
      <c r="A3058" s="272" t="s">
        <v>22991</v>
      </c>
      <c r="B3058" s="538">
        <v>97276</v>
      </c>
      <c r="C3058" s="266" t="s">
        <v>23006</v>
      </c>
      <c r="D3058" s="273" t="s">
        <v>14</v>
      </c>
      <c r="E3058" s="274">
        <v>0</v>
      </c>
    </row>
    <row r="3059" spans="1:5">
      <c r="A3059" s="272" t="s">
        <v>22991</v>
      </c>
      <c r="B3059" s="538">
        <v>97281</v>
      </c>
      <c r="C3059" s="266" t="s">
        <v>23007</v>
      </c>
      <c r="D3059" s="273" t="s">
        <v>14</v>
      </c>
      <c r="E3059" s="274">
        <v>0</v>
      </c>
    </row>
    <row r="3060" spans="1:5">
      <c r="A3060" s="272" t="s">
        <v>22991</v>
      </c>
      <c r="B3060" s="538">
        <v>97287</v>
      </c>
      <c r="C3060" s="266" t="s">
        <v>23008</v>
      </c>
      <c r="D3060" s="273" t="s">
        <v>14</v>
      </c>
      <c r="E3060" s="274">
        <v>0</v>
      </c>
    </row>
    <row r="3061" spans="1:5">
      <c r="A3061" s="272" t="s">
        <v>22991</v>
      </c>
      <c r="B3061" s="538">
        <v>97288</v>
      </c>
      <c r="C3061" s="266" t="s">
        <v>23009</v>
      </c>
      <c r="D3061" s="273" t="s">
        <v>14</v>
      </c>
      <c r="E3061" s="274">
        <v>0</v>
      </c>
    </row>
    <row r="3062" spans="1:5">
      <c r="A3062" s="272" t="s">
        <v>22991</v>
      </c>
      <c r="B3062" s="538">
        <v>97293</v>
      </c>
      <c r="C3062" s="266" t="s">
        <v>23010</v>
      </c>
      <c r="D3062" s="273" t="s">
        <v>14</v>
      </c>
      <c r="E3062" s="274">
        <v>0</v>
      </c>
    </row>
    <row r="3063" spans="1:5">
      <c r="A3063" s="272" t="s">
        <v>22991</v>
      </c>
      <c r="B3063" s="538">
        <v>97294</v>
      </c>
      <c r="C3063" s="266" t="s">
        <v>23011</v>
      </c>
      <c r="D3063" s="273" t="s">
        <v>14</v>
      </c>
      <c r="E3063" s="274">
        <v>0</v>
      </c>
    </row>
    <row r="3064" spans="1:5">
      <c r="A3064" s="272" t="s">
        <v>22991</v>
      </c>
      <c r="B3064" s="538">
        <v>97299</v>
      </c>
      <c r="C3064" s="266" t="s">
        <v>23012</v>
      </c>
      <c r="D3064" s="273" t="s">
        <v>14</v>
      </c>
      <c r="E3064" s="274">
        <v>0</v>
      </c>
    </row>
    <row r="3065" spans="1:5">
      <c r="A3065" s="272" t="s">
        <v>22991</v>
      </c>
      <c r="B3065" s="538">
        <v>97300</v>
      </c>
      <c r="C3065" s="266" t="s">
        <v>23013</v>
      </c>
      <c r="D3065" s="273" t="s">
        <v>14</v>
      </c>
      <c r="E3065" s="274">
        <v>0</v>
      </c>
    </row>
    <row r="3066" spans="1:5">
      <c r="A3066" s="272" t="s">
        <v>22991</v>
      </c>
      <c r="B3066" s="538">
        <v>97305</v>
      </c>
      <c r="C3066" s="266" t="s">
        <v>23014</v>
      </c>
      <c r="D3066" s="273" t="s">
        <v>14</v>
      </c>
      <c r="E3066" s="274">
        <v>0</v>
      </c>
    </row>
    <row r="3067" spans="1:5">
      <c r="A3067" s="272" t="s">
        <v>22991</v>
      </c>
      <c r="B3067" s="538">
        <v>97306</v>
      </c>
      <c r="C3067" s="266" t="s">
        <v>23015</v>
      </c>
      <c r="D3067" s="273" t="s">
        <v>14</v>
      </c>
      <c r="E3067" s="274">
        <v>0</v>
      </c>
    </row>
    <row r="3068" spans="1:5">
      <c r="A3068" s="272" t="s">
        <v>22991</v>
      </c>
      <c r="B3068" s="538">
        <v>97311</v>
      </c>
      <c r="C3068" s="266" t="s">
        <v>23016</v>
      </c>
      <c r="D3068" s="273" t="s">
        <v>14</v>
      </c>
      <c r="E3068" s="274">
        <v>0</v>
      </c>
    </row>
    <row r="3069" spans="1:5">
      <c r="A3069" s="272" t="s">
        <v>22991</v>
      </c>
      <c r="B3069" s="538">
        <v>97312</v>
      </c>
      <c r="C3069" s="266" t="s">
        <v>23017</v>
      </c>
      <c r="D3069" s="273" t="s">
        <v>14</v>
      </c>
      <c r="E3069" s="274">
        <v>0</v>
      </c>
    </row>
    <row r="3070" spans="1:5">
      <c r="A3070" s="272" t="s">
        <v>22991</v>
      </c>
      <c r="B3070" s="538">
        <v>97278</v>
      </c>
      <c r="C3070" s="266" t="s">
        <v>23018</v>
      </c>
      <c r="D3070" s="273" t="s">
        <v>14</v>
      </c>
      <c r="E3070" s="274">
        <v>0</v>
      </c>
    </row>
    <row r="3071" spans="1:5">
      <c r="A3071" s="272" t="s">
        <v>22991</v>
      </c>
      <c r="B3071" s="538">
        <v>97274</v>
      </c>
      <c r="C3071" s="266" t="s">
        <v>23019</v>
      </c>
      <c r="D3071" s="273" t="s">
        <v>14</v>
      </c>
      <c r="E3071" s="274">
        <v>0</v>
      </c>
    </row>
    <row r="3072" spans="1:5">
      <c r="A3072" s="272" t="s">
        <v>22991</v>
      </c>
      <c r="B3072" s="538">
        <v>97283</v>
      </c>
      <c r="C3072" s="266" t="s">
        <v>23020</v>
      </c>
      <c r="D3072" s="273" t="s">
        <v>14</v>
      </c>
      <c r="E3072" s="274">
        <v>0</v>
      </c>
    </row>
    <row r="3073" spans="1:5">
      <c r="A3073" s="272" t="s">
        <v>22991</v>
      </c>
      <c r="B3073" s="538">
        <v>97284</v>
      </c>
      <c r="C3073" s="266" t="s">
        <v>23021</v>
      </c>
      <c r="D3073" s="273" t="s">
        <v>14</v>
      </c>
      <c r="E3073" s="274">
        <v>0</v>
      </c>
    </row>
    <row r="3074" spans="1:5">
      <c r="A3074" s="272" t="s">
        <v>22991</v>
      </c>
      <c r="B3074" s="538">
        <v>97289</v>
      </c>
      <c r="C3074" s="266" t="s">
        <v>23022</v>
      </c>
      <c r="D3074" s="273" t="s">
        <v>14</v>
      </c>
      <c r="E3074" s="274">
        <v>0</v>
      </c>
    </row>
    <row r="3075" spans="1:5">
      <c r="A3075" s="272" t="s">
        <v>22991</v>
      </c>
      <c r="B3075" s="538">
        <v>97290</v>
      </c>
      <c r="C3075" s="266" t="s">
        <v>23023</v>
      </c>
      <c r="D3075" s="273" t="s">
        <v>14</v>
      </c>
      <c r="E3075" s="274">
        <v>0</v>
      </c>
    </row>
    <row r="3076" spans="1:5">
      <c r="A3076" s="272" t="s">
        <v>22991</v>
      </c>
      <c r="B3076" s="538">
        <v>97295</v>
      </c>
      <c r="C3076" s="266" t="s">
        <v>23024</v>
      </c>
      <c r="D3076" s="273" t="s">
        <v>14</v>
      </c>
      <c r="E3076" s="274">
        <v>0</v>
      </c>
    </row>
    <row r="3077" spans="1:5">
      <c r="A3077" s="272" t="s">
        <v>22991</v>
      </c>
      <c r="B3077" s="538">
        <v>97296</v>
      </c>
      <c r="C3077" s="266" t="s">
        <v>23025</v>
      </c>
      <c r="D3077" s="273" t="s">
        <v>14</v>
      </c>
      <c r="E3077" s="274">
        <v>0</v>
      </c>
    </row>
    <row r="3078" spans="1:5">
      <c r="A3078" s="272" t="s">
        <v>22991</v>
      </c>
      <c r="B3078" s="538">
        <v>97301</v>
      </c>
      <c r="C3078" s="266" t="s">
        <v>23026</v>
      </c>
      <c r="D3078" s="273" t="s">
        <v>14</v>
      </c>
      <c r="E3078" s="274">
        <v>0</v>
      </c>
    </row>
    <row r="3079" spans="1:5">
      <c r="A3079" s="272" t="s">
        <v>22991</v>
      </c>
      <c r="B3079" s="538">
        <v>97302</v>
      </c>
      <c r="C3079" s="266" t="s">
        <v>23027</v>
      </c>
      <c r="D3079" s="273" t="s">
        <v>14</v>
      </c>
      <c r="E3079" s="274">
        <v>0</v>
      </c>
    </row>
    <row r="3080" spans="1:5">
      <c r="A3080" s="272" t="s">
        <v>22991</v>
      </c>
      <c r="B3080" s="538">
        <v>97307</v>
      </c>
      <c r="C3080" s="266" t="s">
        <v>23028</v>
      </c>
      <c r="D3080" s="273" t="s">
        <v>14</v>
      </c>
      <c r="E3080" s="274">
        <v>0</v>
      </c>
    </row>
    <row r="3081" spans="1:5">
      <c r="A3081" s="272" t="s">
        <v>22991</v>
      </c>
      <c r="B3081" s="538">
        <v>97277</v>
      </c>
      <c r="C3081" s="266" t="s">
        <v>23029</v>
      </c>
      <c r="D3081" s="273" t="s">
        <v>14</v>
      </c>
      <c r="E3081" s="274">
        <v>0</v>
      </c>
    </row>
    <row r="3082" spans="1:5">
      <c r="A3082" s="272" t="s">
        <v>22991</v>
      </c>
      <c r="B3082" s="538">
        <v>97308</v>
      </c>
      <c r="C3082" s="266" t="s">
        <v>23030</v>
      </c>
      <c r="D3082" s="273" t="s">
        <v>14</v>
      </c>
      <c r="E3082" s="274">
        <v>0</v>
      </c>
    </row>
    <row r="3083" spans="1:5">
      <c r="A3083" s="272" t="s">
        <v>22991</v>
      </c>
      <c r="B3083" s="538">
        <v>97238</v>
      </c>
      <c r="C3083" s="266" t="s">
        <v>30357</v>
      </c>
      <c r="D3083" s="273" t="s">
        <v>13</v>
      </c>
      <c r="E3083" s="274">
        <v>0</v>
      </c>
    </row>
    <row r="3084" spans="1:5">
      <c r="A3084" s="272" t="s">
        <v>22991</v>
      </c>
      <c r="B3084" s="538">
        <v>97239</v>
      </c>
      <c r="C3084" s="266" t="s">
        <v>23031</v>
      </c>
      <c r="D3084" s="273" t="s">
        <v>13</v>
      </c>
      <c r="E3084" s="274">
        <v>0</v>
      </c>
    </row>
    <row r="3085" spans="1:5">
      <c r="A3085" s="272" t="s">
        <v>22991</v>
      </c>
      <c r="B3085" s="538">
        <v>97240</v>
      </c>
      <c r="C3085" s="266" t="s">
        <v>23032</v>
      </c>
      <c r="D3085" s="273" t="s">
        <v>13</v>
      </c>
      <c r="E3085" s="274">
        <v>0</v>
      </c>
    </row>
    <row r="3086" spans="1:5">
      <c r="A3086" s="272" t="s">
        <v>22991</v>
      </c>
      <c r="B3086" s="538">
        <v>97241</v>
      </c>
      <c r="C3086" s="266" t="s">
        <v>23033</v>
      </c>
      <c r="D3086" s="273" t="s">
        <v>13</v>
      </c>
      <c r="E3086" s="274">
        <v>0</v>
      </c>
    </row>
    <row r="3087" spans="1:5">
      <c r="A3087" s="272" t="s">
        <v>22991</v>
      </c>
      <c r="B3087" s="538">
        <v>97242</v>
      </c>
      <c r="C3087" s="266" t="s">
        <v>23034</v>
      </c>
      <c r="D3087" s="273" t="s">
        <v>13</v>
      </c>
      <c r="E3087" s="274">
        <v>0</v>
      </c>
    </row>
    <row r="3088" spans="1:5">
      <c r="A3088" s="272" t="s">
        <v>22991</v>
      </c>
      <c r="B3088" s="538">
        <v>97243</v>
      </c>
      <c r="C3088" s="266" t="s">
        <v>23035</v>
      </c>
      <c r="D3088" s="273" t="s">
        <v>13</v>
      </c>
      <c r="E3088" s="274">
        <v>0</v>
      </c>
    </row>
    <row r="3089" spans="1:5">
      <c r="A3089" s="272" t="s">
        <v>22991</v>
      </c>
      <c r="B3089" s="538">
        <v>97244</v>
      </c>
      <c r="C3089" s="266" t="s">
        <v>23036</v>
      </c>
      <c r="D3089" s="273" t="s">
        <v>13</v>
      </c>
      <c r="E3089" s="274">
        <v>0</v>
      </c>
    </row>
    <row r="3090" spans="1:5">
      <c r="A3090" s="272" t="s">
        <v>22991</v>
      </c>
      <c r="B3090" s="538">
        <v>97245</v>
      </c>
      <c r="C3090" s="266" t="s">
        <v>23037</v>
      </c>
      <c r="D3090" s="273" t="s">
        <v>13</v>
      </c>
      <c r="E3090" s="274">
        <v>0</v>
      </c>
    </row>
    <row r="3091" spans="1:5">
      <c r="A3091" s="272" t="s">
        <v>22991</v>
      </c>
      <c r="B3091" s="538">
        <v>97236</v>
      </c>
      <c r="C3091" s="266" t="s">
        <v>23038</v>
      </c>
      <c r="D3091" s="273" t="s">
        <v>13</v>
      </c>
      <c r="E3091" s="274">
        <v>0</v>
      </c>
    </row>
    <row r="3092" spans="1:5">
      <c r="A3092" s="272" t="s">
        <v>22991</v>
      </c>
      <c r="B3092" s="538">
        <v>97246</v>
      </c>
      <c r="C3092" s="266" t="s">
        <v>23039</v>
      </c>
      <c r="D3092" s="273" t="s">
        <v>13</v>
      </c>
      <c r="E3092" s="274">
        <v>0</v>
      </c>
    </row>
    <row r="3093" spans="1:5">
      <c r="A3093" s="272" t="s">
        <v>22991</v>
      </c>
      <c r="B3093" s="538">
        <v>97247</v>
      </c>
      <c r="C3093" s="266" t="s">
        <v>23040</v>
      </c>
      <c r="D3093" s="273" t="s">
        <v>13</v>
      </c>
      <c r="E3093" s="274">
        <v>0</v>
      </c>
    </row>
    <row r="3094" spans="1:5">
      <c r="A3094" s="272" t="s">
        <v>22991</v>
      </c>
      <c r="B3094" s="538">
        <v>97237</v>
      </c>
      <c r="C3094" s="266" t="s">
        <v>23041</v>
      </c>
      <c r="D3094" s="273" t="s">
        <v>13</v>
      </c>
      <c r="E3094" s="274">
        <v>0</v>
      </c>
    </row>
    <row r="3095" spans="1:5">
      <c r="A3095" s="272" t="s">
        <v>22991</v>
      </c>
      <c r="B3095" s="538">
        <v>97248</v>
      </c>
      <c r="C3095" s="266" t="s">
        <v>23042</v>
      </c>
      <c r="D3095" s="273" t="s">
        <v>13</v>
      </c>
      <c r="E3095" s="274">
        <v>0</v>
      </c>
    </row>
    <row r="3096" spans="1:5">
      <c r="A3096" s="272" t="s">
        <v>22991</v>
      </c>
      <c r="B3096" s="538">
        <v>97251</v>
      </c>
      <c r="C3096" s="266" t="s">
        <v>23043</v>
      </c>
      <c r="D3096" s="273" t="s">
        <v>14</v>
      </c>
      <c r="E3096" s="274">
        <v>0</v>
      </c>
    </row>
    <row r="3097" spans="1:5">
      <c r="A3097" s="272" t="s">
        <v>22991</v>
      </c>
      <c r="B3097" s="538">
        <v>97254</v>
      </c>
      <c r="C3097" s="266" t="s">
        <v>23044</v>
      </c>
      <c r="D3097" s="273" t="s">
        <v>14</v>
      </c>
      <c r="E3097" s="274">
        <v>0</v>
      </c>
    </row>
    <row r="3098" spans="1:5">
      <c r="A3098" s="272" t="s">
        <v>22991</v>
      </c>
      <c r="B3098" s="538">
        <v>97255</v>
      </c>
      <c r="C3098" s="266" t="s">
        <v>23045</v>
      </c>
      <c r="D3098" s="273" t="s">
        <v>14</v>
      </c>
      <c r="E3098" s="274">
        <v>0</v>
      </c>
    </row>
    <row r="3099" spans="1:5">
      <c r="A3099" s="272" t="s">
        <v>22991</v>
      </c>
      <c r="B3099" s="538">
        <v>97249</v>
      </c>
      <c r="C3099" s="266" t="s">
        <v>23046</v>
      </c>
      <c r="D3099" s="273" t="s">
        <v>14</v>
      </c>
      <c r="E3099" s="274">
        <v>0</v>
      </c>
    </row>
    <row r="3100" spans="1:5">
      <c r="A3100" s="272" t="s">
        <v>22991</v>
      </c>
      <c r="B3100" s="538">
        <v>97250</v>
      </c>
      <c r="C3100" s="266" t="s">
        <v>23047</v>
      </c>
      <c r="D3100" s="273" t="s">
        <v>14</v>
      </c>
      <c r="E3100" s="274">
        <v>0</v>
      </c>
    </row>
    <row r="3101" spans="1:5">
      <c r="A3101" s="272" t="s">
        <v>22991</v>
      </c>
      <c r="B3101" s="538">
        <v>97258</v>
      </c>
      <c r="C3101" s="266" t="s">
        <v>23048</v>
      </c>
      <c r="D3101" s="273" t="s">
        <v>14</v>
      </c>
      <c r="E3101" s="274">
        <v>0</v>
      </c>
    </row>
    <row r="3102" spans="1:5">
      <c r="A3102" s="272" t="s">
        <v>22991</v>
      </c>
      <c r="B3102" s="538">
        <v>97259</v>
      </c>
      <c r="C3102" s="266" t="s">
        <v>23049</v>
      </c>
      <c r="D3102" s="273" t="s">
        <v>14</v>
      </c>
      <c r="E3102" s="274">
        <v>0</v>
      </c>
    </row>
    <row r="3103" spans="1:5">
      <c r="A3103" s="272" t="s">
        <v>22991</v>
      </c>
      <c r="B3103" s="538">
        <v>97262</v>
      </c>
      <c r="C3103" s="266" t="s">
        <v>23050</v>
      </c>
      <c r="D3103" s="273" t="s">
        <v>14</v>
      </c>
      <c r="E3103" s="274">
        <v>0</v>
      </c>
    </row>
    <row r="3104" spans="1:5">
      <c r="A3104" s="272" t="s">
        <v>22991</v>
      </c>
      <c r="B3104" s="538">
        <v>97263</v>
      </c>
      <c r="C3104" s="266" t="s">
        <v>23051</v>
      </c>
      <c r="D3104" s="273" t="s">
        <v>14</v>
      </c>
      <c r="E3104" s="274">
        <v>0</v>
      </c>
    </row>
    <row r="3105" spans="1:5">
      <c r="A3105" s="272" t="s">
        <v>22991</v>
      </c>
      <c r="B3105" s="538">
        <v>97266</v>
      </c>
      <c r="C3105" s="266" t="s">
        <v>23052</v>
      </c>
      <c r="D3105" s="273" t="s">
        <v>14</v>
      </c>
      <c r="E3105" s="274">
        <v>0</v>
      </c>
    </row>
    <row r="3106" spans="1:5">
      <c r="A3106" s="272" t="s">
        <v>22991</v>
      </c>
      <c r="B3106" s="538">
        <v>97267</v>
      </c>
      <c r="C3106" s="266" t="s">
        <v>23053</v>
      </c>
      <c r="D3106" s="273" t="s">
        <v>14</v>
      </c>
      <c r="E3106" s="274">
        <v>0</v>
      </c>
    </row>
    <row r="3107" spans="1:5">
      <c r="A3107" s="272" t="s">
        <v>22991</v>
      </c>
      <c r="B3107" s="538">
        <v>97270</v>
      </c>
      <c r="C3107" s="266" t="s">
        <v>23054</v>
      </c>
      <c r="D3107" s="273" t="s">
        <v>14</v>
      </c>
      <c r="E3107" s="274">
        <v>0</v>
      </c>
    </row>
    <row r="3108" spans="1:5">
      <c r="A3108" s="272" t="s">
        <v>22991</v>
      </c>
      <c r="B3108" s="538">
        <v>97271</v>
      </c>
      <c r="C3108" s="266" t="s">
        <v>23055</v>
      </c>
      <c r="D3108" s="273" t="s">
        <v>14</v>
      </c>
      <c r="E3108" s="274">
        <v>0</v>
      </c>
    </row>
    <row r="3109" spans="1:5">
      <c r="A3109" s="272" t="s">
        <v>22991</v>
      </c>
      <c r="B3109" s="538">
        <v>97252</v>
      </c>
      <c r="C3109" s="266" t="s">
        <v>23056</v>
      </c>
      <c r="D3109" s="273" t="s">
        <v>14</v>
      </c>
      <c r="E3109" s="274">
        <v>0</v>
      </c>
    </row>
    <row r="3110" spans="1:5">
      <c r="A3110" s="272" t="s">
        <v>22991</v>
      </c>
      <c r="B3110" s="538">
        <v>97257</v>
      </c>
      <c r="C3110" s="266" t="s">
        <v>23057</v>
      </c>
      <c r="D3110" s="273" t="s">
        <v>14</v>
      </c>
      <c r="E3110" s="274">
        <v>0</v>
      </c>
    </row>
    <row r="3111" spans="1:5">
      <c r="A3111" s="272" t="s">
        <v>22991</v>
      </c>
      <c r="B3111" s="538">
        <v>97256</v>
      </c>
      <c r="C3111" s="266" t="s">
        <v>23058</v>
      </c>
      <c r="D3111" s="273" t="s">
        <v>14</v>
      </c>
      <c r="E3111" s="274">
        <v>0</v>
      </c>
    </row>
    <row r="3112" spans="1:5">
      <c r="A3112" s="272" t="s">
        <v>22991</v>
      </c>
      <c r="B3112" s="538">
        <v>97253</v>
      </c>
      <c r="C3112" s="266" t="s">
        <v>23059</v>
      </c>
      <c r="D3112" s="273" t="s">
        <v>14</v>
      </c>
      <c r="E3112" s="274">
        <v>0</v>
      </c>
    </row>
    <row r="3113" spans="1:5">
      <c r="A3113" s="272" t="s">
        <v>22991</v>
      </c>
      <c r="B3113" s="538">
        <v>97261</v>
      </c>
      <c r="C3113" s="266" t="s">
        <v>23060</v>
      </c>
      <c r="D3113" s="273" t="s">
        <v>14</v>
      </c>
      <c r="E3113" s="274">
        <v>0</v>
      </c>
    </row>
    <row r="3114" spans="1:5">
      <c r="A3114" s="272" t="s">
        <v>22991</v>
      </c>
      <c r="B3114" s="538">
        <v>97260</v>
      </c>
      <c r="C3114" s="266" t="s">
        <v>23061</v>
      </c>
      <c r="D3114" s="273" t="s">
        <v>14</v>
      </c>
      <c r="E3114" s="274">
        <v>0</v>
      </c>
    </row>
    <row r="3115" spans="1:5">
      <c r="A3115" s="272" t="s">
        <v>22991</v>
      </c>
      <c r="B3115" s="538">
        <v>97265</v>
      </c>
      <c r="C3115" s="266" t="s">
        <v>23062</v>
      </c>
      <c r="D3115" s="273" t="s">
        <v>14</v>
      </c>
      <c r="E3115" s="274">
        <v>0</v>
      </c>
    </row>
    <row r="3116" spans="1:5">
      <c r="A3116" s="272" t="s">
        <v>22991</v>
      </c>
      <c r="B3116" s="538">
        <v>97264</v>
      </c>
      <c r="C3116" s="266" t="s">
        <v>23063</v>
      </c>
      <c r="D3116" s="273" t="s">
        <v>14</v>
      </c>
      <c r="E3116" s="274">
        <v>0</v>
      </c>
    </row>
    <row r="3117" spans="1:5">
      <c r="A3117" s="272" t="s">
        <v>22991</v>
      </c>
      <c r="B3117" s="538">
        <v>97269</v>
      </c>
      <c r="C3117" s="266" t="s">
        <v>23064</v>
      </c>
      <c r="D3117" s="273" t="s">
        <v>14</v>
      </c>
      <c r="E3117" s="274">
        <v>0</v>
      </c>
    </row>
    <row r="3118" spans="1:5">
      <c r="A3118" s="272" t="s">
        <v>22991</v>
      </c>
      <c r="B3118" s="538">
        <v>97268</v>
      </c>
      <c r="C3118" s="266" t="s">
        <v>23065</v>
      </c>
      <c r="D3118" s="273" t="s">
        <v>14</v>
      </c>
      <c r="E3118" s="274">
        <v>0</v>
      </c>
    </row>
    <row r="3119" spans="1:5">
      <c r="A3119" s="272" t="s">
        <v>22991</v>
      </c>
      <c r="B3119" s="538">
        <v>97273</v>
      </c>
      <c r="C3119" s="266" t="s">
        <v>23066</v>
      </c>
      <c r="D3119" s="273" t="s">
        <v>14</v>
      </c>
      <c r="E3119" s="274">
        <v>0</v>
      </c>
    </row>
    <row r="3120" spans="1:5">
      <c r="A3120" s="272" t="s">
        <v>22991</v>
      </c>
      <c r="B3120" s="538">
        <v>97272</v>
      </c>
      <c r="C3120" s="266" t="s">
        <v>23067</v>
      </c>
      <c r="D3120" s="273" t="s">
        <v>14</v>
      </c>
      <c r="E3120" s="274">
        <v>0</v>
      </c>
    </row>
    <row r="3121" spans="1:5">
      <c r="A3121" s="272" t="s">
        <v>22991</v>
      </c>
      <c r="B3121" s="538">
        <v>97315</v>
      </c>
      <c r="C3121" s="266" t="s">
        <v>23068</v>
      </c>
      <c r="D3121" s="273" t="s">
        <v>14</v>
      </c>
      <c r="E3121" s="274">
        <v>0</v>
      </c>
    </row>
    <row r="3122" spans="1:5">
      <c r="A3122" s="272" t="s">
        <v>22991</v>
      </c>
      <c r="B3122" s="538">
        <v>97316</v>
      </c>
      <c r="C3122" s="266" t="s">
        <v>23069</v>
      </c>
      <c r="D3122" s="273" t="s">
        <v>14</v>
      </c>
      <c r="E3122" s="274">
        <v>0</v>
      </c>
    </row>
    <row r="3123" spans="1:5">
      <c r="A3123" s="272" t="s">
        <v>22991</v>
      </c>
      <c r="B3123" s="538">
        <v>97317</v>
      </c>
      <c r="C3123" s="266" t="s">
        <v>23070</v>
      </c>
      <c r="D3123" s="273" t="s">
        <v>14</v>
      </c>
      <c r="E3123" s="274">
        <v>0</v>
      </c>
    </row>
    <row r="3124" spans="1:5">
      <c r="A3124" s="272" t="s">
        <v>22991</v>
      </c>
      <c r="B3124" s="538">
        <v>97318</v>
      </c>
      <c r="C3124" s="266" t="s">
        <v>23071</v>
      </c>
      <c r="D3124" s="273" t="s">
        <v>14</v>
      </c>
      <c r="E3124" s="274">
        <v>0</v>
      </c>
    </row>
    <row r="3125" spans="1:5">
      <c r="A3125" s="272" t="s">
        <v>22991</v>
      </c>
      <c r="B3125" s="538">
        <v>97319</v>
      </c>
      <c r="C3125" s="266" t="s">
        <v>23072</v>
      </c>
      <c r="D3125" s="273" t="s">
        <v>14</v>
      </c>
      <c r="E3125" s="274">
        <v>0</v>
      </c>
    </row>
    <row r="3126" spans="1:5">
      <c r="A3126" s="272" t="s">
        <v>22991</v>
      </c>
      <c r="B3126" s="538">
        <v>97320</v>
      </c>
      <c r="C3126" s="266" t="s">
        <v>23073</v>
      </c>
      <c r="D3126" s="273" t="s">
        <v>14</v>
      </c>
      <c r="E3126" s="274">
        <v>0</v>
      </c>
    </row>
    <row r="3127" spans="1:5">
      <c r="A3127" s="272" t="s">
        <v>22991</v>
      </c>
      <c r="B3127" s="538">
        <v>97321</v>
      </c>
      <c r="C3127" s="266" t="s">
        <v>23074</v>
      </c>
      <c r="D3127" s="273" t="s">
        <v>14</v>
      </c>
      <c r="E3127" s="274">
        <v>0</v>
      </c>
    </row>
    <row r="3128" spans="1:5">
      <c r="A3128" s="272" t="s">
        <v>22991</v>
      </c>
      <c r="B3128" s="538">
        <v>97322</v>
      </c>
      <c r="C3128" s="266" t="s">
        <v>23075</v>
      </c>
      <c r="D3128" s="273" t="s">
        <v>14</v>
      </c>
      <c r="E3128" s="274">
        <v>0</v>
      </c>
    </row>
    <row r="3129" spans="1:5">
      <c r="A3129" s="272" t="s">
        <v>22991</v>
      </c>
      <c r="B3129" s="538">
        <v>97313</v>
      </c>
      <c r="C3129" s="266" t="s">
        <v>23076</v>
      </c>
      <c r="D3129" s="273" t="s">
        <v>14</v>
      </c>
      <c r="E3129" s="274">
        <v>0</v>
      </c>
    </row>
    <row r="3130" spans="1:5">
      <c r="A3130" s="272" t="s">
        <v>22991</v>
      </c>
      <c r="B3130" s="538">
        <v>97323</v>
      </c>
      <c r="C3130" s="266" t="s">
        <v>23077</v>
      </c>
      <c r="D3130" s="273" t="s">
        <v>14</v>
      </c>
      <c r="E3130" s="274">
        <v>0</v>
      </c>
    </row>
    <row r="3131" spans="1:5">
      <c r="A3131" s="272" t="s">
        <v>22991</v>
      </c>
      <c r="B3131" s="538">
        <v>97324</v>
      </c>
      <c r="C3131" s="266" t="s">
        <v>23078</v>
      </c>
      <c r="D3131" s="273" t="s">
        <v>14</v>
      </c>
      <c r="E3131" s="274">
        <v>0</v>
      </c>
    </row>
    <row r="3132" spans="1:5">
      <c r="A3132" s="272" t="s">
        <v>22991</v>
      </c>
      <c r="B3132" s="538">
        <v>97314</v>
      </c>
      <c r="C3132" s="266" t="s">
        <v>23079</v>
      </c>
      <c r="D3132" s="273" t="s">
        <v>14</v>
      </c>
      <c r="E3132" s="274">
        <v>0</v>
      </c>
    </row>
    <row r="3133" spans="1:5">
      <c r="A3133" s="272" t="s">
        <v>22991</v>
      </c>
      <c r="B3133" s="538">
        <v>97325</v>
      </c>
      <c r="C3133" s="266" t="s">
        <v>23080</v>
      </c>
      <c r="D3133" s="273" t="s">
        <v>14</v>
      </c>
      <c r="E3133" s="274">
        <v>0</v>
      </c>
    </row>
    <row r="3134" spans="1:5">
      <c r="A3134" s="272" t="s">
        <v>23081</v>
      </c>
      <c r="B3134" s="538">
        <v>103518</v>
      </c>
      <c r="C3134" s="266" t="s">
        <v>32584</v>
      </c>
      <c r="D3134" s="273" t="s">
        <v>14</v>
      </c>
      <c r="E3134" s="274">
        <v>0</v>
      </c>
    </row>
    <row r="3135" spans="1:5">
      <c r="A3135" s="272" t="s">
        <v>23081</v>
      </c>
      <c r="B3135" s="538">
        <v>103517</v>
      </c>
      <c r="C3135" s="266" t="s">
        <v>32585</v>
      </c>
      <c r="D3135" s="273" t="s">
        <v>14</v>
      </c>
      <c r="E3135" s="274">
        <v>3349.79</v>
      </c>
    </row>
    <row r="3136" spans="1:5">
      <c r="A3136" s="272" t="s">
        <v>23081</v>
      </c>
      <c r="B3136" s="538">
        <v>103519</v>
      </c>
      <c r="C3136" s="266" t="s">
        <v>32586</v>
      </c>
      <c r="D3136" s="273" t="s">
        <v>14</v>
      </c>
      <c r="E3136" s="274">
        <v>12.2</v>
      </c>
    </row>
    <row r="3137" spans="1:5">
      <c r="A3137" s="272" t="s">
        <v>23081</v>
      </c>
      <c r="B3137" s="538">
        <v>103515</v>
      </c>
      <c r="C3137" s="266" t="s">
        <v>32587</v>
      </c>
      <c r="D3137" s="273" t="s">
        <v>14</v>
      </c>
      <c r="E3137" s="274">
        <v>0</v>
      </c>
    </row>
    <row r="3138" spans="1:5">
      <c r="A3138" s="272" t="s">
        <v>23081</v>
      </c>
      <c r="B3138" s="538">
        <v>103502</v>
      </c>
      <c r="C3138" s="266" t="s">
        <v>32588</v>
      </c>
      <c r="D3138" s="273" t="s">
        <v>13</v>
      </c>
      <c r="E3138" s="274">
        <v>0</v>
      </c>
    </row>
    <row r="3139" spans="1:5">
      <c r="A3139" s="272" t="s">
        <v>23081</v>
      </c>
      <c r="B3139" s="538">
        <v>103503</v>
      </c>
      <c r="C3139" s="266" t="s">
        <v>32589</v>
      </c>
      <c r="D3139" s="273" t="s">
        <v>13</v>
      </c>
      <c r="E3139" s="274">
        <v>0</v>
      </c>
    </row>
    <row r="3140" spans="1:5">
      <c r="A3140" s="272" t="s">
        <v>23081</v>
      </c>
      <c r="B3140" s="538">
        <v>103499</v>
      </c>
      <c r="C3140" s="266" t="s">
        <v>32590</v>
      </c>
      <c r="D3140" s="273" t="s">
        <v>14</v>
      </c>
      <c r="E3140" s="274">
        <v>0</v>
      </c>
    </row>
    <row r="3141" spans="1:5">
      <c r="A3141" s="272" t="s">
        <v>23081</v>
      </c>
      <c r="B3141" s="538">
        <v>103501</v>
      </c>
      <c r="C3141" s="266" t="s">
        <v>32591</v>
      </c>
      <c r="D3141" s="273" t="s">
        <v>14</v>
      </c>
      <c r="E3141" s="274">
        <v>0</v>
      </c>
    </row>
    <row r="3142" spans="1:5">
      <c r="A3142" s="272" t="s">
        <v>23081</v>
      </c>
      <c r="B3142" s="538">
        <v>103500</v>
      </c>
      <c r="C3142" s="266" t="s">
        <v>32592</v>
      </c>
      <c r="D3142" s="273" t="s">
        <v>14</v>
      </c>
      <c r="E3142" s="274">
        <v>0</v>
      </c>
    </row>
    <row r="3143" spans="1:5">
      <c r="A3143" s="272" t="s">
        <v>23081</v>
      </c>
      <c r="B3143" s="538">
        <v>106678</v>
      </c>
      <c r="C3143" s="266" t="s">
        <v>32593</v>
      </c>
      <c r="D3143" s="273" t="s">
        <v>14</v>
      </c>
      <c r="E3143" s="274">
        <v>0</v>
      </c>
    </row>
    <row r="3144" spans="1:5">
      <c r="A3144" s="272" t="s">
        <v>23081</v>
      </c>
      <c r="B3144" s="538">
        <v>106680</v>
      </c>
      <c r="C3144" s="266" t="s">
        <v>32594</v>
      </c>
      <c r="D3144" s="273" t="s">
        <v>14</v>
      </c>
      <c r="E3144" s="274">
        <v>0</v>
      </c>
    </row>
    <row r="3145" spans="1:5">
      <c r="A3145" s="272" t="s">
        <v>23081</v>
      </c>
      <c r="B3145" s="538">
        <v>106679</v>
      </c>
      <c r="C3145" s="266" t="s">
        <v>32595</v>
      </c>
      <c r="D3145" s="273" t="s">
        <v>14</v>
      </c>
      <c r="E3145" s="274">
        <v>0</v>
      </c>
    </row>
    <row r="3146" spans="1:5">
      <c r="A3146" s="272" t="s">
        <v>23081</v>
      </c>
      <c r="B3146" s="538">
        <v>103496</v>
      </c>
      <c r="C3146" s="266" t="s">
        <v>32596</v>
      </c>
      <c r="D3146" s="273" t="s">
        <v>14</v>
      </c>
      <c r="E3146" s="274">
        <v>0</v>
      </c>
    </row>
    <row r="3147" spans="1:5">
      <c r="A3147" s="272" t="s">
        <v>23081</v>
      </c>
      <c r="B3147" s="538">
        <v>103498</v>
      </c>
      <c r="C3147" s="266" t="s">
        <v>32597</v>
      </c>
      <c r="D3147" s="273" t="s">
        <v>14</v>
      </c>
      <c r="E3147" s="274">
        <v>0</v>
      </c>
    </row>
    <row r="3148" spans="1:5">
      <c r="A3148" s="272" t="s">
        <v>23081</v>
      </c>
      <c r="B3148" s="538">
        <v>103497</v>
      </c>
      <c r="C3148" s="266" t="s">
        <v>32598</v>
      </c>
      <c r="D3148" s="273" t="s">
        <v>14</v>
      </c>
      <c r="E3148" s="274">
        <v>0</v>
      </c>
    </row>
    <row r="3149" spans="1:5">
      <c r="A3149" s="272" t="s">
        <v>23081</v>
      </c>
      <c r="B3149" s="538">
        <v>103516</v>
      </c>
      <c r="C3149" s="266" t="s">
        <v>32599</v>
      </c>
      <c r="D3149" s="273" t="s">
        <v>14</v>
      </c>
      <c r="E3149" s="274">
        <v>0</v>
      </c>
    </row>
    <row r="3150" spans="1:5">
      <c r="A3150" s="272" t="s">
        <v>23081</v>
      </c>
      <c r="B3150" s="538">
        <v>103506</v>
      </c>
      <c r="C3150" s="266" t="s">
        <v>32600</v>
      </c>
      <c r="D3150" s="273" t="s">
        <v>14</v>
      </c>
      <c r="E3150" s="274">
        <v>0</v>
      </c>
    </row>
    <row r="3151" spans="1:5">
      <c r="A3151" s="272" t="s">
        <v>23081</v>
      </c>
      <c r="B3151" s="538">
        <v>106681</v>
      </c>
      <c r="C3151" s="266" t="s">
        <v>32601</v>
      </c>
      <c r="D3151" s="273" t="s">
        <v>14</v>
      </c>
      <c r="E3151" s="274">
        <v>0</v>
      </c>
    </row>
    <row r="3152" spans="1:5">
      <c r="A3152" s="272" t="s">
        <v>23081</v>
      </c>
      <c r="B3152" s="538">
        <v>103507</v>
      </c>
      <c r="C3152" s="266" t="s">
        <v>32602</v>
      </c>
      <c r="D3152" s="273" t="s">
        <v>14</v>
      </c>
      <c r="E3152" s="274">
        <v>0</v>
      </c>
    </row>
    <row r="3153" spans="1:5">
      <c r="A3153" s="272" t="s">
        <v>23081</v>
      </c>
      <c r="B3153" s="538">
        <v>103493</v>
      </c>
      <c r="C3153" s="266" t="s">
        <v>32603</v>
      </c>
      <c r="D3153" s="273" t="s">
        <v>14</v>
      </c>
      <c r="E3153" s="274">
        <v>0</v>
      </c>
    </row>
    <row r="3154" spans="1:5">
      <c r="A3154" s="272" t="s">
        <v>23081</v>
      </c>
      <c r="B3154" s="538">
        <v>103495</v>
      </c>
      <c r="C3154" s="266" t="s">
        <v>32604</v>
      </c>
      <c r="D3154" s="273" t="s">
        <v>14</v>
      </c>
      <c r="E3154" s="274">
        <v>0</v>
      </c>
    </row>
    <row r="3155" spans="1:5">
      <c r="A3155" s="272" t="s">
        <v>23081</v>
      </c>
      <c r="B3155" s="538">
        <v>103494</v>
      </c>
      <c r="C3155" s="266" t="s">
        <v>32605</v>
      </c>
      <c r="D3155" s="273" t="s">
        <v>14</v>
      </c>
      <c r="E3155" s="274">
        <v>0</v>
      </c>
    </row>
    <row r="3156" spans="1:5">
      <c r="A3156" s="272" t="s">
        <v>23081</v>
      </c>
      <c r="B3156" s="538">
        <v>103513</v>
      </c>
      <c r="C3156" s="266" t="s">
        <v>32606</v>
      </c>
      <c r="D3156" s="273" t="s">
        <v>14</v>
      </c>
      <c r="E3156" s="274">
        <v>0</v>
      </c>
    </row>
    <row r="3157" spans="1:5">
      <c r="A3157" s="272" t="s">
        <v>23081</v>
      </c>
      <c r="B3157" s="538">
        <v>103523</v>
      </c>
      <c r="C3157" s="266" t="s">
        <v>32607</v>
      </c>
      <c r="D3157" s="273" t="s">
        <v>14</v>
      </c>
      <c r="E3157" s="274">
        <v>11182.93</v>
      </c>
    </row>
    <row r="3158" spans="1:5">
      <c r="A3158" s="272" t="s">
        <v>23081</v>
      </c>
      <c r="B3158" s="538">
        <v>103509</v>
      </c>
      <c r="C3158" s="266" t="s">
        <v>32608</v>
      </c>
      <c r="D3158" s="273" t="s">
        <v>14</v>
      </c>
      <c r="E3158" s="274">
        <v>0</v>
      </c>
    </row>
    <row r="3159" spans="1:5">
      <c r="A3159" s="272" t="s">
        <v>23081</v>
      </c>
      <c r="B3159" s="538">
        <v>103514</v>
      </c>
      <c r="C3159" s="266" t="s">
        <v>32609</v>
      </c>
      <c r="D3159" s="273" t="s">
        <v>14</v>
      </c>
      <c r="E3159" s="274">
        <v>0</v>
      </c>
    </row>
    <row r="3160" spans="1:5">
      <c r="A3160" s="272" t="s">
        <v>23081</v>
      </c>
      <c r="B3160" s="538">
        <v>103510</v>
      </c>
      <c r="C3160" s="266" t="s">
        <v>32610</v>
      </c>
      <c r="D3160" s="273" t="s">
        <v>14</v>
      </c>
      <c r="E3160" s="274">
        <v>0</v>
      </c>
    </row>
    <row r="3161" spans="1:5">
      <c r="A3161" s="272" t="s">
        <v>23081</v>
      </c>
      <c r="B3161" s="538">
        <v>103520</v>
      </c>
      <c r="C3161" s="266" t="s">
        <v>32611</v>
      </c>
      <c r="D3161" s="273" t="s">
        <v>14</v>
      </c>
      <c r="E3161" s="274">
        <v>5520.98</v>
      </c>
    </row>
    <row r="3162" spans="1:5">
      <c r="A3162" s="272" t="s">
        <v>23081</v>
      </c>
      <c r="B3162" s="538">
        <v>103511</v>
      </c>
      <c r="C3162" s="266" t="s">
        <v>32612</v>
      </c>
      <c r="D3162" s="273" t="s">
        <v>14</v>
      </c>
      <c r="E3162" s="274">
        <v>0</v>
      </c>
    </row>
    <row r="3163" spans="1:5">
      <c r="A3163" s="272" t="s">
        <v>23081</v>
      </c>
      <c r="B3163" s="538">
        <v>103521</v>
      </c>
      <c r="C3163" s="266" t="s">
        <v>32613</v>
      </c>
      <c r="D3163" s="273" t="s">
        <v>14</v>
      </c>
      <c r="E3163" s="274">
        <v>7329.74</v>
      </c>
    </row>
    <row r="3164" spans="1:5">
      <c r="A3164" s="272" t="s">
        <v>23081</v>
      </c>
      <c r="B3164" s="538">
        <v>103512</v>
      </c>
      <c r="C3164" s="266" t="s">
        <v>32614</v>
      </c>
      <c r="D3164" s="273" t="s">
        <v>14</v>
      </c>
      <c r="E3164" s="274">
        <v>0</v>
      </c>
    </row>
    <row r="3165" spans="1:5">
      <c r="A3165" s="272" t="s">
        <v>23081</v>
      </c>
      <c r="B3165" s="538">
        <v>103522</v>
      </c>
      <c r="C3165" s="266" t="s">
        <v>32615</v>
      </c>
      <c r="D3165" s="273" t="s">
        <v>14</v>
      </c>
      <c r="E3165" s="274">
        <v>7451.24</v>
      </c>
    </row>
    <row r="3166" spans="1:5">
      <c r="A3166" s="272" t="s">
        <v>23081</v>
      </c>
      <c r="B3166" s="538">
        <v>103508</v>
      </c>
      <c r="C3166" s="266" t="s">
        <v>32616</v>
      </c>
      <c r="D3166" s="273" t="s">
        <v>14</v>
      </c>
      <c r="E3166" s="274">
        <v>0</v>
      </c>
    </row>
    <row r="3167" spans="1:5">
      <c r="A3167" s="272" t="s">
        <v>23081</v>
      </c>
      <c r="B3167" s="538">
        <v>103524</v>
      </c>
      <c r="C3167" s="266" t="s">
        <v>32617</v>
      </c>
      <c r="D3167" s="273" t="s">
        <v>14</v>
      </c>
      <c r="E3167" s="274">
        <v>0</v>
      </c>
    </row>
    <row r="3168" spans="1:5">
      <c r="A3168" s="272" t="s">
        <v>23081</v>
      </c>
      <c r="B3168" s="538">
        <v>103526</v>
      </c>
      <c r="C3168" s="266" t="s">
        <v>32618</v>
      </c>
      <c r="D3168" s="273" t="s">
        <v>14</v>
      </c>
      <c r="E3168" s="274">
        <v>0</v>
      </c>
    </row>
    <row r="3169" spans="1:5">
      <c r="A3169" s="272" t="s">
        <v>23081</v>
      </c>
      <c r="B3169" s="538">
        <v>103525</v>
      </c>
      <c r="C3169" s="266" t="s">
        <v>32619</v>
      </c>
      <c r="D3169" s="273" t="s">
        <v>14</v>
      </c>
      <c r="E3169" s="274">
        <v>0</v>
      </c>
    </row>
    <row r="3170" spans="1:5">
      <c r="A3170" s="272" t="s">
        <v>23082</v>
      </c>
      <c r="B3170" s="538">
        <v>97062</v>
      </c>
      <c r="C3170" s="266" t="s">
        <v>21318</v>
      </c>
      <c r="D3170" s="273" t="s">
        <v>16</v>
      </c>
      <c r="E3170" s="274">
        <v>6.91</v>
      </c>
    </row>
    <row r="3171" spans="1:5">
      <c r="A3171" s="272" t="s">
        <v>23082</v>
      </c>
      <c r="B3171" s="538">
        <v>97061</v>
      </c>
      <c r="C3171" s="266" t="s">
        <v>23083</v>
      </c>
      <c r="D3171" s="273" t="s">
        <v>16</v>
      </c>
      <c r="E3171" s="274">
        <v>0</v>
      </c>
    </row>
    <row r="3172" spans="1:5">
      <c r="A3172" s="272" t="s">
        <v>23082</v>
      </c>
      <c r="B3172" s="538">
        <v>104988</v>
      </c>
      <c r="C3172" s="266" t="s">
        <v>23084</v>
      </c>
      <c r="D3172" s="273" t="s">
        <v>16</v>
      </c>
      <c r="E3172" s="274">
        <v>0</v>
      </c>
    </row>
    <row r="3173" spans="1:5">
      <c r="A3173" s="272" t="s">
        <v>23082</v>
      </c>
      <c r="B3173" s="538">
        <v>104979</v>
      </c>
      <c r="C3173" s="266" t="s">
        <v>23085</v>
      </c>
      <c r="D3173" s="273" t="s">
        <v>16</v>
      </c>
      <c r="E3173" s="274">
        <v>0</v>
      </c>
    </row>
    <row r="3174" spans="1:5">
      <c r="A3174" s="272" t="s">
        <v>23082</v>
      </c>
      <c r="B3174" s="538">
        <v>97040</v>
      </c>
      <c r="C3174" s="266" t="s">
        <v>21314</v>
      </c>
      <c r="D3174" s="273" t="s">
        <v>16</v>
      </c>
      <c r="E3174" s="274">
        <v>20.88</v>
      </c>
    </row>
    <row r="3175" spans="1:5">
      <c r="A3175" s="272" t="s">
        <v>23082</v>
      </c>
      <c r="B3175" s="538">
        <v>97041</v>
      </c>
      <c r="C3175" s="266" t="s">
        <v>23086</v>
      </c>
      <c r="D3175" s="273" t="s">
        <v>16</v>
      </c>
      <c r="E3175" s="274">
        <v>152.21</v>
      </c>
    </row>
    <row r="3176" spans="1:5">
      <c r="A3176" s="272" t="s">
        <v>23082</v>
      </c>
      <c r="B3176" s="538">
        <v>97039</v>
      </c>
      <c r="C3176" s="266" t="s">
        <v>21313</v>
      </c>
      <c r="D3176" s="273" t="s">
        <v>16</v>
      </c>
      <c r="E3176" s="274">
        <v>79.069999999999993</v>
      </c>
    </row>
    <row r="3177" spans="1:5">
      <c r="A3177" s="272" t="s">
        <v>23082</v>
      </c>
      <c r="B3177" s="538">
        <v>102655</v>
      </c>
      <c r="C3177" s="266" t="s">
        <v>23087</v>
      </c>
      <c r="D3177" s="273" t="s">
        <v>13</v>
      </c>
      <c r="E3177" s="274">
        <v>0.77</v>
      </c>
    </row>
    <row r="3178" spans="1:5">
      <c r="A3178" s="272" t="s">
        <v>23082</v>
      </c>
      <c r="B3178" s="538">
        <v>104987</v>
      </c>
      <c r="C3178" s="266" t="s">
        <v>23088</v>
      </c>
      <c r="D3178" s="273" t="s">
        <v>13</v>
      </c>
      <c r="E3178" s="274">
        <v>0</v>
      </c>
    </row>
    <row r="3179" spans="1:5">
      <c r="A3179" s="272" t="s">
        <v>23082</v>
      </c>
      <c r="B3179" s="538">
        <v>104986</v>
      </c>
      <c r="C3179" s="266" t="s">
        <v>23089</v>
      </c>
      <c r="D3179" s="273" t="s">
        <v>13</v>
      </c>
      <c r="E3179" s="274">
        <v>0</v>
      </c>
    </row>
    <row r="3180" spans="1:5">
      <c r="A3180" s="272" t="s">
        <v>23082</v>
      </c>
      <c r="B3180" s="538">
        <v>104984</v>
      </c>
      <c r="C3180" s="266" t="s">
        <v>23090</v>
      </c>
      <c r="D3180" s="273" t="s">
        <v>13</v>
      </c>
      <c r="E3180" s="274">
        <v>0</v>
      </c>
    </row>
    <row r="3181" spans="1:5">
      <c r="A3181" s="272" t="s">
        <v>23082</v>
      </c>
      <c r="B3181" s="538">
        <v>104985</v>
      </c>
      <c r="C3181" s="266" t="s">
        <v>23091</v>
      </c>
      <c r="D3181" s="273" t="s">
        <v>13</v>
      </c>
      <c r="E3181" s="274">
        <v>0</v>
      </c>
    </row>
    <row r="3182" spans="1:5">
      <c r="A3182" s="272" t="s">
        <v>23082</v>
      </c>
      <c r="B3182" s="538">
        <v>97026</v>
      </c>
      <c r="C3182" s="266" t="s">
        <v>23092</v>
      </c>
      <c r="D3182" s="273" t="s">
        <v>13</v>
      </c>
      <c r="E3182" s="274">
        <v>0</v>
      </c>
    </row>
    <row r="3183" spans="1:5">
      <c r="A3183" s="272" t="s">
        <v>23082</v>
      </c>
      <c r="B3183" s="538">
        <v>97025</v>
      </c>
      <c r="C3183" s="266" t="s">
        <v>23093</v>
      </c>
      <c r="D3183" s="273" t="s">
        <v>13</v>
      </c>
      <c r="E3183" s="274">
        <v>0</v>
      </c>
    </row>
    <row r="3184" spans="1:5">
      <c r="A3184" s="272" t="s">
        <v>23082</v>
      </c>
      <c r="B3184" s="538">
        <v>97032</v>
      </c>
      <c r="C3184" s="266" t="s">
        <v>21310</v>
      </c>
      <c r="D3184" s="273" t="s">
        <v>13</v>
      </c>
      <c r="E3184" s="274">
        <v>68.3</v>
      </c>
    </row>
    <row r="3185" spans="1:5">
      <c r="A3185" s="272" t="s">
        <v>23082</v>
      </c>
      <c r="B3185" s="538">
        <v>97031</v>
      </c>
      <c r="C3185" s="266" t="s">
        <v>21309</v>
      </c>
      <c r="D3185" s="273" t="s">
        <v>13</v>
      </c>
      <c r="E3185" s="274">
        <v>110.98</v>
      </c>
    </row>
    <row r="3186" spans="1:5">
      <c r="A3186" s="272" t="s">
        <v>23082</v>
      </c>
      <c r="B3186" s="538">
        <v>97036</v>
      </c>
      <c r="C3186" s="266" t="s">
        <v>23094</v>
      </c>
      <c r="D3186" s="273" t="s">
        <v>13</v>
      </c>
      <c r="E3186" s="274">
        <v>0</v>
      </c>
    </row>
    <row r="3187" spans="1:5">
      <c r="A3187" s="272" t="s">
        <v>23082</v>
      </c>
      <c r="B3187" s="538">
        <v>97035</v>
      </c>
      <c r="C3187" s="266" t="s">
        <v>23095</v>
      </c>
      <c r="D3187" s="273" t="s">
        <v>13</v>
      </c>
      <c r="E3187" s="274">
        <v>0</v>
      </c>
    </row>
    <row r="3188" spans="1:5">
      <c r="A3188" s="272" t="s">
        <v>23082</v>
      </c>
      <c r="B3188" s="538">
        <v>97034</v>
      </c>
      <c r="C3188" s="266" t="s">
        <v>21312</v>
      </c>
      <c r="D3188" s="273" t="s">
        <v>13</v>
      </c>
      <c r="E3188" s="274">
        <v>69.41</v>
      </c>
    </row>
    <row r="3189" spans="1:5">
      <c r="A3189" s="272" t="s">
        <v>23082</v>
      </c>
      <c r="B3189" s="538">
        <v>97033</v>
      </c>
      <c r="C3189" s="266" t="s">
        <v>21311</v>
      </c>
      <c r="D3189" s="273" t="s">
        <v>13</v>
      </c>
      <c r="E3189" s="274">
        <v>106.45</v>
      </c>
    </row>
    <row r="3190" spans="1:5">
      <c r="A3190" s="272" t="s">
        <v>23082</v>
      </c>
      <c r="B3190" s="538">
        <v>97030</v>
      </c>
      <c r="C3190" s="266" t="s">
        <v>23096</v>
      </c>
      <c r="D3190" s="273" t="s">
        <v>13</v>
      </c>
      <c r="E3190" s="274">
        <v>0</v>
      </c>
    </row>
    <row r="3191" spans="1:5">
      <c r="A3191" s="272" t="s">
        <v>23082</v>
      </c>
      <c r="B3191" s="538">
        <v>97029</v>
      </c>
      <c r="C3191" s="266" t="s">
        <v>23097</v>
      </c>
      <c r="D3191" s="273" t="s">
        <v>13</v>
      </c>
      <c r="E3191" s="274">
        <v>0</v>
      </c>
    </row>
    <row r="3192" spans="1:5">
      <c r="A3192" s="272" t="s">
        <v>23082</v>
      </c>
      <c r="B3192" s="538">
        <v>97028</v>
      </c>
      <c r="C3192" s="266" t="s">
        <v>23098</v>
      </c>
      <c r="D3192" s="273" t="s">
        <v>13</v>
      </c>
      <c r="E3192" s="274">
        <v>0</v>
      </c>
    </row>
    <row r="3193" spans="1:5">
      <c r="A3193" s="272" t="s">
        <v>23082</v>
      </c>
      <c r="B3193" s="538">
        <v>97027</v>
      </c>
      <c r="C3193" s="266" t="s">
        <v>23099</v>
      </c>
      <c r="D3193" s="273" t="s">
        <v>13</v>
      </c>
      <c r="E3193" s="274">
        <v>0</v>
      </c>
    </row>
    <row r="3194" spans="1:5">
      <c r="A3194" s="272" t="s">
        <v>23082</v>
      </c>
      <c r="B3194" s="538">
        <v>97038</v>
      </c>
      <c r="C3194" s="266" t="s">
        <v>23100</v>
      </c>
      <c r="D3194" s="273" t="s">
        <v>13</v>
      </c>
      <c r="E3194" s="274">
        <v>0</v>
      </c>
    </row>
    <row r="3195" spans="1:5">
      <c r="A3195" s="272" t="s">
        <v>23082</v>
      </c>
      <c r="B3195" s="538">
        <v>97037</v>
      </c>
      <c r="C3195" s="266" t="s">
        <v>23101</v>
      </c>
      <c r="D3195" s="273" t="s">
        <v>13</v>
      </c>
      <c r="E3195" s="274">
        <v>0</v>
      </c>
    </row>
    <row r="3196" spans="1:5">
      <c r="A3196" s="272" t="s">
        <v>23082</v>
      </c>
      <c r="B3196" s="538">
        <v>97014</v>
      </c>
      <c r="C3196" s="266" t="s">
        <v>21304</v>
      </c>
      <c r="D3196" s="273" t="s">
        <v>13</v>
      </c>
      <c r="E3196" s="274">
        <v>70.61</v>
      </c>
    </row>
    <row r="3197" spans="1:5">
      <c r="A3197" s="272" t="s">
        <v>23082</v>
      </c>
      <c r="B3197" s="538">
        <v>97015</v>
      </c>
      <c r="C3197" s="266" t="s">
        <v>21305</v>
      </c>
      <c r="D3197" s="273" t="s">
        <v>13</v>
      </c>
      <c r="E3197" s="274">
        <v>58.91</v>
      </c>
    </row>
    <row r="3198" spans="1:5">
      <c r="A3198" s="272" t="s">
        <v>23082</v>
      </c>
      <c r="B3198" s="538">
        <v>97013</v>
      </c>
      <c r="C3198" s="266" t="s">
        <v>21303</v>
      </c>
      <c r="D3198" s="273" t="s">
        <v>13</v>
      </c>
      <c r="E3198" s="274">
        <v>94.04</v>
      </c>
    </row>
    <row r="3199" spans="1:5">
      <c r="A3199" s="272" t="s">
        <v>23082</v>
      </c>
      <c r="B3199" s="538">
        <v>97017</v>
      </c>
      <c r="C3199" s="266" t="s">
        <v>21307</v>
      </c>
      <c r="D3199" s="273" t="s">
        <v>13</v>
      </c>
      <c r="E3199" s="274">
        <v>56.92</v>
      </c>
    </row>
    <row r="3200" spans="1:5">
      <c r="A3200" s="272" t="s">
        <v>23082</v>
      </c>
      <c r="B3200" s="538">
        <v>97018</v>
      </c>
      <c r="C3200" s="266" t="s">
        <v>21308</v>
      </c>
      <c r="D3200" s="273" t="s">
        <v>13</v>
      </c>
      <c r="E3200" s="274">
        <v>47.38</v>
      </c>
    </row>
    <row r="3201" spans="1:5">
      <c r="A3201" s="272" t="s">
        <v>23082</v>
      </c>
      <c r="B3201" s="538">
        <v>97016</v>
      </c>
      <c r="C3201" s="266" t="s">
        <v>21306</v>
      </c>
      <c r="D3201" s="273" t="s">
        <v>13</v>
      </c>
      <c r="E3201" s="274">
        <v>76.14</v>
      </c>
    </row>
    <row r="3202" spans="1:5">
      <c r="A3202" s="272" t="s">
        <v>23082</v>
      </c>
      <c r="B3202" s="538">
        <v>97024</v>
      </c>
      <c r="C3202" s="266" t="s">
        <v>23102</v>
      </c>
      <c r="D3202" s="273" t="s">
        <v>13</v>
      </c>
      <c r="E3202" s="274">
        <v>0</v>
      </c>
    </row>
    <row r="3203" spans="1:5">
      <c r="A3203" s="272" t="s">
        <v>23082</v>
      </c>
      <c r="B3203" s="538">
        <v>97023</v>
      </c>
      <c r="C3203" s="266" t="s">
        <v>23103</v>
      </c>
      <c r="D3203" s="273" t="s">
        <v>13</v>
      </c>
      <c r="E3203" s="274">
        <v>0</v>
      </c>
    </row>
    <row r="3204" spans="1:5">
      <c r="A3204" s="272" t="s">
        <v>23082</v>
      </c>
      <c r="B3204" s="538">
        <v>105804</v>
      </c>
      <c r="C3204" s="266" t="s">
        <v>23104</v>
      </c>
      <c r="D3204" s="273" t="s">
        <v>13</v>
      </c>
      <c r="E3204" s="274">
        <v>0</v>
      </c>
    </row>
    <row r="3205" spans="1:5">
      <c r="A3205" s="272" t="s">
        <v>23082</v>
      </c>
      <c r="B3205" s="538">
        <v>104990</v>
      </c>
      <c r="C3205" s="266" t="s">
        <v>23105</v>
      </c>
      <c r="D3205" s="273" t="s">
        <v>13</v>
      </c>
      <c r="E3205" s="274">
        <v>11.72</v>
      </c>
    </row>
    <row r="3206" spans="1:5">
      <c r="A3206" s="272" t="s">
        <v>23082</v>
      </c>
      <c r="B3206" s="538">
        <v>97052</v>
      </c>
      <c r="C3206" s="266" t="s">
        <v>23106</v>
      </c>
      <c r="D3206" s="273" t="s">
        <v>14</v>
      </c>
      <c r="E3206" s="274">
        <v>0</v>
      </c>
    </row>
    <row r="3207" spans="1:5">
      <c r="A3207" s="272" t="s">
        <v>23082</v>
      </c>
      <c r="B3207" s="538">
        <v>97054</v>
      </c>
      <c r="C3207" s="266" t="s">
        <v>21317</v>
      </c>
      <c r="D3207" s="273" t="s">
        <v>14</v>
      </c>
      <c r="E3207" s="274">
        <v>29.77</v>
      </c>
    </row>
    <row r="3208" spans="1:5">
      <c r="A3208" s="272" t="s">
        <v>23082</v>
      </c>
      <c r="B3208" s="538">
        <v>104981</v>
      </c>
      <c r="C3208" s="266" t="s">
        <v>23107</v>
      </c>
      <c r="D3208" s="273" t="s">
        <v>13</v>
      </c>
      <c r="E3208" s="274">
        <v>0</v>
      </c>
    </row>
    <row r="3209" spans="1:5">
      <c r="A3209" s="272" t="s">
        <v>23082</v>
      </c>
      <c r="B3209" s="538">
        <v>104980</v>
      </c>
      <c r="C3209" s="266" t="s">
        <v>23108</v>
      </c>
      <c r="D3209" s="273" t="s">
        <v>13</v>
      </c>
      <c r="E3209" s="274">
        <v>0</v>
      </c>
    </row>
    <row r="3210" spans="1:5">
      <c r="A3210" s="272" t="s">
        <v>23082</v>
      </c>
      <c r="B3210" s="538">
        <v>97042</v>
      </c>
      <c r="C3210" s="266" t="s">
        <v>23109</v>
      </c>
      <c r="D3210" s="273" t="s">
        <v>13</v>
      </c>
      <c r="E3210" s="274">
        <v>0</v>
      </c>
    </row>
    <row r="3211" spans="1:5">
      <c r="A3211" s="272" t="s">
        <v>23082</v>
      </c>
      <c r="B3211" s="538">
        <v>97045</v>
      </c>
      <c r="C3211" s="266" t="s">
        <v>23110</v>
      </c>
      <c r="D3211" s="273" t="s">
        <v>13</v>
      </c>
      <c r="E3211" s="274">
        <v>0</v>
      </c>
    </row>
    <row r="3212" spans="1:5">
      <c r="A3212" s="272" t="s">
        <v>23082</v>
      </c>
      <c r="B3212" s="538">
        <v>97044</v>
      </c>
      <c r="C3212" s="266" t="s">
        <v>23111</v>
      </c>
      <c r="D3212" s="273" t="s">
        <v>13</v>
      </c>
      <c r="E3212" s="274">
        <v>0</v>
      </c>
    </row>
    <row r="3213" spans="1:5">
      <c r="A3213" s="272" t="s">
        <v>23082</v>
      </c>
      <c r="B3213" s="538">
        <v>97043</v>
      </c>
      <c r="C3213" s="266" t="s">
        <v>23112</v>
      </c>
      <c r="D3213" s="273" t="s">
        <v>13</v>
      </c>
      <c r="E3213" s="274">
        <v>0</v>
      </c>
    </row>
    <row r="3214" spans="1:5">
      <c r="A3214" s="272" t="s">
        <v>23082</v>
      </c>
      <c r="B3214" s="538">
        <v>97063</v>
      </c>
      <c r="C3214" s="266" t="s">
        <v>21319</v>
      </c>
      <c r="D3214" s="273" t="s">
        <v>16</v>
      </c>
      <c r="E3214" s="274">
        <v>24.55</v>
      </c>
    </row>
    <row r="3215" spans="1:5">
      <c r="A3215" s="272" t="s">
        <v>23082</v>
      </c>
      <c r="B3215" s="538">
        <v>97065</v>
      </c>
      <c r="C3215" s="266" t="s">
        <v>21320</v>
      </c>
      <c r="D3215" s="273" t="s">
        <v>18</v>
      </c>
      <c r="E3215" s="274">
        <v>16.66</v>
      </c>
    </row>
    <row r="3216" spans="1:5">
      <c r="A3216" s="272" t="s">
        <v>23082</v>
      </c>
      <c r="B3216" s="538">
        <v>97064</v>
      </c>
      <c r="C3216" s="266" t="s">
        <v>23113</v>
      </c>
      <c r="D3216" s="273" t="s">
        <v>13</v>
      </c>
      <c r="E3216" s="274">
        <v>34.6</v>
      </c>
    </row>
    <row r="3217" spans="1:5">
      <c r="A3217" s="272" t="s">
        <v>23082</v>
      </c>
      <c r="B3217" s="538">
        <v>97049</v>
      </c>
      <c r="C3217" s="266" t="s">
        <v>23114</v>
      </c>
      <c r="D3217" s="273" t="s">
        <v>16</v>
      </c>
      <c r="E3217" s="274">
        <v>0</v>
      </c>
    </row>
    <row r="3218" spans="1:5">
      <c r="A3218" s="272" t="s">
        <v>23082</v>
      </c>
      <c r="B3218" s="538">
        <v>96997</v>
      </c>
      <c r="C3218" s="266" t="s">
        <v>23115</v>
      </c>
      <c r="D3218" s="273" t="s">
        <v>13</v>
      </c>
      <c r="E3218" s="274">
        <v>0</v>
      </c>
    </row>
    <row r="3219" spans="1:5">
      <c r="A3219" s="272" t="s">
        <v>23082</v>
      </c>
      <c r="B3219" s="538">
        <v>96999</v>
      </c>
      <c r="C3219" s="266" t="s">
        <v>23116</v>
      </c>
      <c r="D3219" s="273" t="s">
        <v>13</v>
      </c>
      <c r="E3219" s="274">
        <v>0</v>
      </c>
    </row>
    <row r="3220" spans="1:5">
      <c r="A3220" s="272" t="s">
        <v>23082</v>
      </c>
      <c r="B3220" s="538">
        <v>96996</v>
      </c>
      <c r="C3220" s="266" t="s">
        <v>23117</v>
      </c>
      <c r="D3220" s="273" t="s">
        <v>13</v>
      </c>
      <c r="E3220" s="274">
        <v>0</v>
      </c>
    </row>
    <row r="3221" spans="1:5">
      <c r="A3221" s="272" t="s">
        <v>23082</v>
      </c>
      <c r="B3221" s="538">
        <v>96998</v>
      </c>
      <c r="C3221" s="266" t="s">
        <v>23118</v>
      </c>
      <c r="D3221" s="273" t="s">
        <v>13</v>
      </c>
      <c r="E3221" s="274">
        <v>0</v>
      </c>
    </row>
    <row r="3222" spans="1:5">
      <c r="A3222" s="272" t="s">
        <v>23082</v>
      </c>
      <c r="B3222" s="538">
        <v>97067</v>
      </c>
      <c r="C3222" s="266" t="s">
        <v>21322</v>
      </c>
      <c r="D3222" s="273" t="s">
        <v>13</v>
      </c>
      <c r="E3222" s="274">
        <v>785.43</v>
      </c>
    </row>
    <row r="3223" spans="1:5">
      <c r="A3223" s="272" t="s">
        <v>23082</v>
      </c>
      <c r="B3223" s="538">
        <v>97001</v>
      </c>
      <c r="C3223" s="266" t="s">
        <v>23119</v>
      </c>
      <c r="D3223" s="273" t="s">
        <v>13</v>
      </c>
      <c r="E3223" s="274">
        <v>0</v>
      </c>
    </row>
    <row r="3224" spans="1:5">
      <c r="A3224" s="272" t="s">
        <v>23082</v>
      </c>
      <c r="B3224" s="538">
        <v>97003</v>
      </c>
      <c r="C3224" s="266" t="s">
        <v>23120</v>
      </c>
      <c r="D3224" s="273" t="s">
        <v>13</v>
      </c>
      <c r="E3224" s="274">
        <v>0</v>
      </c>
    </row>
    <row r="3225" spans="1:5">
      <c r="A3225" s="272" t="s">
        <v>23082</v>
      </c>
      <c r="B3225" s="538">
        <v>97005</v>
      </c>
      <c r="C3225" s="266" t="s">
        <v>23121</v>
      </c>
      <c r="D3225" s="273" t="s">
        <v>13</v>
      </c>
      <c r="E3225" s="274">
        <v>0</v>
      </c>
    </row>
    <row r="3226" spans="1:5">
      <c r="A3226" s="272" t="s">
        <v>23082</v>
      </c>
      <c r="B3226" s="538">
        <v>97000</v>
      </c>
      <c r="C3226" s="266" t="s">
        <v>23122</v>
      </c>
      <c r="D3226" s="273" t="s">
        <v>13</v>
      </c>
      <c r="E3226" s="274">
        <v>0</v>
      </c>
    </row>
    <row r="3227" spans="1:5">
      <c r="A3227" s="272" t="s">
        <v>23082</v>
      </c>
      <c r="B3227" s="538">
        <v>97002</v>
      </c>
      <c r="C3227" s="266" t="s">
        <v>23123</v>
      </c>
      <c r="D3227" s="273" t="s">
        <v>13</v>
      </c>
      <c r="E3227" s="274">
        <v>0</v>
      </c>
    </row>
    <row r="3228" spans="1:5">
      <c r="A3228" s="272" t="s">
        <v>23082</v>
      </c>
      <c r="B3228" s="538">
        <v>97004</v>
      </c>
      <c r="C3228" s="266" t="s">
        <v>23124</v>
      </c>
      <c r="D3228" s="273" t="s">
        <v>13</v>
      </c>
      <c r="E3228" s="274">
        <v>0</v>
      </c>
    </row>
    <row r="3229" spans="1:5">
      <c r="A3229" s="272" t="s">
        <v>23082</v>
      </c>
      <c r="B3229" s="538">
        <v>97007</v>
      </c>
      <c r="C3229" s="266" t="s">
        <v>23125</v>
      </c>
      <c r="D3229" s="273" t="s">
        <v>13</v>
      </c>
      <c r="E3229" s="274">
        <v>0</v>
      </c>
    </row>
    <row r="3230" spans="1:5">
      <c r="A3230" s="272" t="s">
        <v>23082</v>
      </c>
      <c r="B3230" s="538">
        <v>97009</v>
      </c>
      <c r="C3230" s="266" t="s">
        <v>23126</v>
      </c>
      <c r="D3230" s="273" t="s">
        <v>13</v>
      </c>
      <c r="E3230" s="274">
        <v>0</v>
      </c>
    </row>
    <row r="3231" spans="1:5">
      <c r="A3231" s="272" t="s">
        <v>23082</v>
      </c>
      <c r="B3231" s="538">
        <v>97006</v>
      </c>
      <c r="C3231" s="266" t="s">
        <v>23127</v>
      </c>
      <c r="D3231" s="273" t="s">
        <v>13</v>
      </c>
      <c r="E3231" s="274">
        <v>0</v>
      </c>
    </row>
    <row r="3232" spans="1:5">
      <c r="A3232" s="272" t="s">
        <v>23082</v>
      </c>
      <c r="B3232" s="538">
        <v>97008</v>
      </c>
      <c r="C3232" s="266" t="s">
        <v>23128</v>
      </c>
      <c r="D3232" s="273" t="s">
        <v>13</v>
      </c>
      <c r="E3232" s="274">
        <v>0</v>
      </c>
    </row>
    <row r="3233" spans="1:5">
      <c r="A3233" s="272" t="s">
        <v>23082</v>
      </c>
      <c r="B3233" s="538">
        <v>97048</v>
      </c>
      <c r="C3233" s="266" t="s">
        <v>21316</v>
      </c>
      <c r="D3233" s="273" t="s">
        <v>16</v>
      </c>
      <c r="E3233" s="274">
        <v>0.1</v>
      </c>
    </row>
    <row r="3234" spans="1:5">
      <c r="A3234" s="272" t="s">
        <v>23082</v>
      </c>
      <c r="B3234" s="538">
        <v>97047</v>
      </c>
      <c r="C3234" s="266" t="s">
        <v>21315</v>
      </c>
      <c r="D3234" s="273" t="s">
        <v>16</v>
      </c>
      <c r="E3234" s="274">
        <v>0.14000000000000001</v>
      </c>
    </row>
    <row r="3235" spans="1:5">
      <c r="A3235" s="272" t="s">
        <v>23082</v>
      </c>
      <c r="B3235" s="538">
        <v>97046</v>
      </c>
      <c r="C3235" s="266" t="s">
        <v>23129</v>
      </c>
      <c r="D3235" s="273" t="s">
        <v>16</v>
      </c>
      <c r="E3235" s="274">
        <v>0.36</v>
      </c>
    </row>
    <row r="3236" spans="1:5">
      <c r="A3236" s="272" t="s">
        <v>23082</v>
      </c>
      <c r="B3236" s="538">
        <v>104989</v>
      </c>
      <c r="C3236" s="266" t="s">
        <v>23130</v>
      </c>
      <c r="D3236" s="273" t="s">
        <v>14</v>
      </c>
      <c r="E3236" s="274">
        <v>44.48</v>
      </c>
    </row>
    <row r="3237" spans="1:5">
      <c r="A3237" s="272" t="s">
        <v>23082</v>
      </c>
      <c r="B3237" s="538">
        <v>97066</v>
      </c>
      <c r="C3237" s="266" t="s">
        <v>21321</v>
      </c>
      <c r="D3237" s="273" t="s">
        <v>16</v>
      </c>
      <c r="E3237" s="274">
        <v>354.49</v>
      </c>
    </row>
    <row r="3238" spans="1:5">
      <c r="A3238" s="272" t="s">
        <v>23082</v>
      </c>
      <c r="B3238" s="538">
        <v>104982</v>
      </c>
      <c r="C3238" s="266" t="s">
        <v>23131</v>
      </c>
      <c r="D3238" s="273" t="s">
        <v>13</v>
      </c>
      <c r="E3238" s="274">
        <v>0</v>
      </c>
    </row>
    <row r="3239" spans="1:5">
      <c r="A3239" s="272" t="s">
        <v>23082</v>
      </c>
      <c r="B3239" s="538">
        <v>97060</v>
      </c>
      <c r="C3239" s="266" t="s">
        <v>23132</v>
      </c>
      <c r="D3239" s="273" t="s">
        <v>13</v>
      </c>
      <c r="E3239" s="274">
        <v>0</v>
      </c>
    </row>
    <row r="3240" spans="1:5">
      <c r="A3240" s="272" t="s">
        <v>23082</v>
      </c>
      <c r="B3240" s="538">
        <v>97059</v>
      </c>
      <c r="C3240" s="266" t="s">
        <v>23133</v>
      </c>
      <c r="D3240" s="273" t="s">
        <v>13</v>
      </c>
      <c r="E3240" s="274">
        <v>0</v>
      </c>
    </row>
    <row r="3241" spans="1:5">
      <c r="A3241" s="272" t="s">
        <v>23082</v>
      </c>
      <c r="B3241" s="538">
        <v>97058</v>
      </c>
      <c r="C3241" s="266" t="s">
        <v>23134</v>
      </c>
      <c r="D3241" s="273" t="s">
        <v>13</v>
      </c>
      <c r="E3241" s="274">
        <v>0</v>
      </c>
    </row>
    <row r="3242" spans="1:5">
      <c r="A3242" s="272" t="s">
        <v>23082</v>
      </c>
      <c r="B3242" s="538">
        <v>97056</v>
      </c>
      <c r="C3242" s="266" t="s">
        <v>23135</v>
      </c>
      <c r="D3242" s="273" t="s">
        <v>13</v>
      </c>
      <c r="E3242" s="274">
        <v>0</v>
      </c>
    </row>
    <row r="3243" spans="1:5">
      <c r="A3243" s="272" t="s">
        <v>23082</v>
      </c>
      <c r="B3243" s="538">
        <v>97057</v>
      </c>
      <c r="C3243" s="266" t="s">
        <v>23136</v>
      </c>
      <c r="D3243" s="273" t="s">
        <v>13</v>
      </c>
      <c r="E3243" s="274">
        <v>0</v>
      </c>
    </row>
    <row r="3244" spans="1:5">
      <c r="A3244" s="272" t="s">
        <v>23082</v>
      </c>
      <c r="B3244" s="538">
        <v>97055</v>
      </c>
      <c r="C3244" s="266" t="s">
        <v>23137</v>
      </c>
      <c r="D3244" s="273" t="s">
        <v>13</v>
      </c>
      <c r="E3244" s="274">
        <v>0</v>
      </c>
    </row>
    <row r="3245" spans="1:5">
      <c r="A3245" s="272" t="s">
        <v>23082</v>
      </c>
      <c r="B3245" s="538">
        <v>102656</v>
      </c>
      <c r="C3245" s="266" t="s">
        <v>23138</v>
      </c>
      <c r="D3245" s="273" t="s">
        <v>13</v>
      </c>
      <c r="E3245" s="274">
        <v>6.74</v>
      </c>
    </row>
    <row r="3246" spans="1:5">
      <c r="A3246" s="272" t="s">
        <v>23082</v>
      </c>
      <c r="B3246" s="538">
        <v>104983</v>
      </c>
      <c r="C3246" s="266" t="s">
        <v>23139</v>
      </c>
      <c r="D3246" s="273" t="s">
        <v>14</v>
      </c>
      <c r="E3246" s="274">
        <v>0</v>
      </c>
    </row>
    <row r="3247" spans="1:5">
      <c r="A3247" s="272" t="s">
        <v>23082</v>
      </c>
      <c r="B3247" s="538">
        <v>97050</v>
      </c>
      <c r="C3247" s="266" t="s">
        <v>23140</v>
      </c>
      <c r="D3247" s="273" t="s">
        <v>16</v>
      </c>
      <c r="E3247" s="274">
        <v>0</v>
      </c>
    </row>
    <row r="3248" spans="1:5">
      <c r="A3248" s="272" t="s">
        <v>23141</v>
      </c>
      <c r="B3248" s="538">
        <v>95946</v>
      </c>
      <c r="C3248" s="266" t="s">
        <v>9662</v>
      </c>
      <c r="D3248" s="273" t="s">
        <v>15</v>
      </c>
      <c r="E3248" s="274">
        <v>11.43</v>
      </c>
    </row>
    <row r="3249" spans="1:5">
      <c r="A3249" s="272" t="s">
        <v>23141</v>
      </c>
      <c r="B3249" s="538">
        <v>95947</v>
      </c>
      <c r="C3249" s="266" t="s">
        <v>9663</v>
      </c>
      <c r="D3249" s="273" t="s">
        <v>15</v>
      </c>
      <c r="E3249" s="274">
        <v>8.34</v>
      </c>
    </row>
    <row r="3250" spans="1:5">
      <c r="A3250" s="272" t="s">
        <v>23141</v>
      </c>
      <c r="B3250" s="538">
        <v>95948</v>
      </c>
      <c r="C3250" s="266" t="s">
        <v>9664</v>
      </c>
      <c r="D3250" s="273" t="s">
        <v>15</v>
      </c>
      <c r="E3250" s="274">
        <v>6.84</v>
      </c>
    </row>
    <row r="3251" spans="1:5">
      <c r="A3251" s="272" t="s">
        <v>23141</v>
      </c>
      <c r="B3251" s="538">
        <v>95944</v>
      </c>
      <c r="C3251" s="266" t="s">
        <v>9660</v>
      </c>
      <c r="D3251" s="273" t="s">
        <v>15</v>
      </c>
      <c r="E3251" s="274">
        <v>20.350000000000001</v>
      </c>
    </row>
    <row r="3252" spans="1:5">
      <c r="A3252" s="272" t="s">
        <v>23141</v>
      </c>
      <c r="B3252" s="538">
        <v>95945</v>
      </c>
      <c r="C3252" s="266" t="s">
        <v>9661</v>
      </c>
      <c r="D3252" s="273" t="s">
        <v>15</v>
      </c>
      <c r="E3252" s="274">
        <v>15.33</v>
      </c>
    </row>
    <row r="3253" spans="1:5">
      <c r="A3253" s="272" t="s">
        <v>23141</v>
      </c>
      <c r="B3253" s="538">
        <v>95943</v>
      </c>
      <c r="C3253" s="266" t="s">
        <v>9659</v>
      </c>
      <c r="D3253" s="273" t="s">
        <v>15</v>
      </c>
      <c r="E3253" s="274">
        <v>23.39</v>
      </c>
    </row>
    <row r="3254" spans="1:5">
      <c r="A3254" s="272" t="s">
        <v>23141</v>
      </c>
      <c r="B3254" s="538">
        <v>102077</v>
      </c>
      <c r="C3254" s="266" t="s">
        <v>23142</v>
      </c>
      <c r="D3254" s="273" t="s">
        <v>18</v>
      </c>
      <c r="E3254" s="274">
        <v>5191.84</v>
      </c>
    </row>
    <row r="3255" spans="1:5">
      <c r="A3255" s="272" t="s">
        <v>23141</v>
      </c>
      <c r="B3255" s="538">
        <v>102073</v>
      </c>
      <c r="C3255" s="266" t="s">
        <v>23143</v>
      </c>
      <c r="D3255" s="273" t="s">
        <v>18</v>
      </c>
      <c r="E3255" s="274">
        <v>3831.35</v>
      </c>
    </row>
    <row r="3256" spans="1:5">
      <c r="A3256" s="272" t="s">
        <v>23141</v>
      </c>
      <c r="B3256" s="538">
        <v>102079</v>
      </c>
      <c r="C3256" s="266" t="s">
        <v>30358</v>
      </c>
      <c r="D3256" s="273" t="s">
        <v>18</v>
      </c>
      <c r="E3256" s="274">
        <v>5093.59</v>
      </c>
    </row>
    <row r="3257" spans="1:5">
      <c r="A3257" s="272" t="s">
        <v>23141</v>
      </c>
      <c r="B3257" s="538">
        <v>102075</v>
      </c>
      <c r="C3257" s="266" t="s">
        <v>30359</v>
      </c>
      <c r="D3257" s="273" t="s">
        <v>18</v>
      </c>
      <c r="E3257" s="274">
        <v>4626.6400000000003</v>
      </c>
    </row>
    <row r="3258" spans="1:5">
      <c r="A3258" s="272" t="s">
        <v>23141</v>
      </c>
      <c r="B3258" s="538">
        <v>102078</v>
      </c>
      <c r="C3258" s="266" t="s">
        <v>30360</v>
      </c>
      <c r="D3258" s="273" t="s">
        <v>18</v>
      </c>
      <c r="E3258" s="274">
        <v>5348.26</v>
      </c>
    </row>
    <row r="3259" spans="1:5">
      <c r="A3259" s="272" t="s">
        <v>23141</v>
      </c>
      <c r="B3259" s="538">
        <v>102074</v>
      </c>
      <c r="C3259" s="266" t="s">
        <v>30361</v>
      </c>
      <c r="D3259" s="273" t="s">
        <v>18</v>
      </c>
      <c r="E3259" s="274">
        <v>4494.0600000000004</v>
      </c>
    </row>
    <row r="3260" spans="1:5">
      <c r="A3260" s="272" t="s">
        <v>23141</v>
      </c>
      <c r="B3260" s="538">
        <v>102080</v>
      </c>
      <c r="C3260" s="266" t="s">
        <v>30362</v>
      </c>
      <c r="D3260" s="273" t="s">
        <v>18</v>
      </c>
      <c r="E3260" s="274">
        <v>4394.28</v>
      </c>
    </row>
    <row r="3261" spans="1:5">
      <c r="A3261" s="272" t="s">
        <v>23141</v>
      </c>
      <c r="B3261" s="538">
        <v>102076</v>
      </c>
      <c r="C3261" s="266" t="s">
        <v>30363</v>
      </c>
      <c r="D3261" s="273" t="s">
        <v>18</v>
      </c>
      <c r="E3261" s="274">
        <v>4738.09</v>
      </c>
    </row>
    <row r="3262" spans="1:5">
      <c r="A3262" s="272" t="s">
        <v>23141</v>
      </c>
      <c r="B3262" s="538">
        <v>102084</v>
      </c>
      <c r="C3262" s="266" t="s">
        <v>23144</v>
      </c>
      <c r="D3262" s="273" t="s">
        <v>13</v>
      </c>
      <c r="E3262" s="274">
        <v>0</v>
      </c>
    </row>
    <row r="3263" spans="1:5">
      <c r="A3263" s="272" t="s">
        <v>23141</v>
      </c>
      <c r="B3263" s="538">
        <v>102082</v>
      </c>
      <c r="C3263" s="266" t="s">
        <v>23145</v>
      </c>
      <c r="D3263" s="273" t="s">
        <v>13</v>
      </c>
      <c r="E3263" s="274">
        <v>0</v>
      </c>
    </row>
    <row r="3264" spans="1:5">
      <c r="A3264" s="272" t="s">
        <v>23141</v>
      </c>
      <c r="B3264" s="538">
        <v>102081</v>
      </c>
      <c r="C3264" s="266" t="s">
        <v>23146</v>
      </c>
      <c r="D3264" s="273" t="s">
        <v>13</v>
      </c>
      <c r="E3264" s="274">
        <v>0</v>
      </c>
    </row>
    <row r="3265" spans="1:5">
      <c r="A3265" s="272" t="s">
        <v>23141</v>
      </c>
      <c r="B3265" s="538">
        <v>102092</v>
      </c>
      <c r="C3265" s="266" t="s">
        <v>23147</v>
      </c>
      <c r="D3265" s="273" t="s">
        <v>13</v>
      </c>
      <c r="E3265" s="274">
        <v>0</v>
      </c>
    </row>
    <row r="3266" spans="1:5">
      <c r="A3266" s="272" t="s">
        <v>23141</v>
      </c>
      <c r="B3266" s="538">
        <v>102089</v>
      </c>
      <c r="C3266" s="266" t="s">
        <v>9595</v>
      </c>
      <c r="D3266" s="273" t="s">
        <v>16</v>
      </c>
      <c r="E3266" s="274">
        <v>179.62</v>
      </c>
    </row>
    <row r="3267" spans="1:5">
      <c r="A3267" s="272" t="s">
        <v>23141</v>
      </c>
      <c r="B3267" s="538">
        <v>102090</v>
      </c>
      <c r="C3267" s="266" t="s">
        <v>9596</v>
      </c>
      <c r="D3267" s="273" t="s">
        <v>16</v>
      </c>
      <c r="E3267" s="274">
        <v>138.03</v>
      </c>
    </row>
    <row r="3268" spans="1:5">
      <c r="A3268" s="272" t="s">
        <v>23141</v>
      </c>
      <c r="B3268" s="538">
        <v>102086</v>
      </c>
      <c r="C3268" s="266" t="s">
        <v>9593</v>
      </c>
      <c r="D3268" s="273" t="s">
        <v>16</v>
      </c>
      <c r="E3268" s="274">
        <v>193.28</v>
      </c>
    </row>
    <row r="3269" spans="1:5">
      <c r="A3269" s="272" t="s">
        <v>23141</v>
      </c>
      <c r="B3269" s="538">
        <v>102087</v>
      </c>
      <c r="C3269" s="266" t="s">
        <v>9594</v>
      </c>
      <c r="D3269" s="273" t="s">
        <v>16</v>
      </c>
      <c r="E3269" s="274">
        <v>156.62</v>
      </c>
    </row>
    <row r="3270" spans="1:5">
      <c r="A3270" s="272" t="s">
        <v>23141</v>
      </c>
      <c r="B3270" s="538">
        <v>102091</v>
      </c>
      <c r="C3270" s="266" t="s">
        <v>23148</v>
      </c>
      <c r="D3270" s="273" t="s">
        <v>16</v>
      </c>
      <c r="E3270" s="274">
        <v>320.32</v>
      </c>
    </row>
    <row r="3271" spans="1:5">
      <c r="A3271" s="272" t="s">
        <v>23141</v>
      </c>
      <c r="B3271" s="538">
        <v>102088</v>
      </c>
      <c r="C3271" s="266" t="s">
        <v>23149</v>
      </c>
      <c r="D3271" s="273" t="s">
        <v>16</v>
      </c>
      <c r="E3271" s="274">
        <v>273.69</v>
      </c>
    </row>
    <row r="3272" spans="1:5">
      <c r="A3272" s="272" t="s">
        <v>23141</v>
      </c>
      <c r="B3272" s="538">
        <v>101997</v>
      </c>
      <c r="C3272" s="266" t="s">
        <v>9541</v>
      </c>
      <c r="D3272" s="273" t="s">
        <v>16</v>
      </c>
      <c r="E3272" s="274">
        <v>189.54</v>
      </c>
    </row>
    <row r="3273" spans="1:5">
      <c r="A3273" s="272" t="s">
        <v>23141</v>
      </c>
      <c r="B3273" s="538">
        <v>101998</v>
      </c>
      <c r="C3273" s="266" t="s">
        <v>9542</v>
      </c>
      <c r="D3273" s="273" t="s">
        <v>16</v>
      </c>
      <c r="E3273" s="274">
        <v>145.58000000000001</v>
      </c>
    </row>
    <row r="3274" spans="1:5">
      <c r="A3274" s="272" t="s">
        <v>23141</v>
      </c>
      <c r="B3274" s="538">
        <v>101999</v>
      </c>
      <c r="C3274" s="266" t="s">
        <v>9543</v>
      </c>
      <c r="D3274" s="273" t="s">
        <v>16</v>
      </c>
      <c r="E3274" s="274">
        <v>378.92</v>
      </c>
    </row>
    <row r="3275" spans="1:5">
      <c r="A3275" s="272" t="s">
        <v>23141</v>
      </c>
      <c r="B3275" s="538">
        <v>101994</v>
      </c>
      <c r="C3275" s="266" t="s">
        <v>9538</v>
      </c>
      <c r="D3275" s="273" t="s">
        <v>16</v>
      </c>
      <c r="E3275" s="274">
        <v>200.72</v>
      </c>
    </row>
    <row r="3276" spans="1:5">
      <c r="A3276" s="272" t="s">
        <v>23141</v>
      </c>
      <c r="B3276" s="538">
        <v>101995</v>
      </c>
      <c r="C3276" s="266" t="s">
        <v>9539</v>
      </c>
      <c r="D3276" s="273" t="s">
        <v>16</v>
      </c>
      <c r="E3276" s="274">
        <v>161.52000000000001</v>
      </c>
    </row>
    <row r="3277" spans="1:5">
      <c r="A3277" s="272" t="s">
        <v>23141</v>
      </c>
      <c r="B3277" s="538">
        <v>101996</v>
      </c>
      <c r="C3277" s="266" t="s">
        <v>9540</v>
      </c>
      <c r="D3277" s="273" t="s">
        <v>16</v>
      </c>
      <c r="E3277" s="274">
        <v>294.13</v>
      </c>
    </row>
    <row r="3278" spans="1:5">
      <c r="A3278" s="272" t="s">
        <v>23141</v>
      </c>
      <c r="B3278" s="538">
        <v>101991</v>
      </c>
      <c r="C3278" s="266" t="s">
        <v>9535</v>
      </c>
      <c r="D3278" s="273" t="s">
        <v>16</v>
      </c>
      <c r="E3278" s="274">
        <v>190.4</v>
      </c>
    </row>
    <row r="3279" spans="1:5">
      <c r="A3279" s="272" t="s">
        <v>23141</v>
      </c>
      <c r="B3279" s="538">
        <v>101992</v>
      </c>
      <c r="C3279" s="266" t="s">
        <v>9536</v>
      </c>
      <c r="D3279" s="273" t="s">
        <v>16</v>
      </c>
      <c r="E3279" s="274">
        <v>147.41999999999999</v>
      </c>
    </row>
    <row r="3280" spans="1:5">
      <c r="A3280" s="272" t="s">
        <v>23141</v>
      </c>
      <c r="B3280" s="538">
        <v>101993</v>
      </c>
      <c r="C3280" s="266" t="s">
        <v>9537</v>
      </c>
      <c r="D3280" s="273" t="s">
        <v>16</v>
      </c>
      <c r="E3280" s="274">
        <v>353.5</v>
      </c>
    </row>
    <row r="3281" spans="1:5">
      <c r="A3281" s="272" t="s">
        <v>23141</v>
      </c>
      <c r="B3281" s="538">
        <v>101988</v>
      </c>
      <c r="C3281" s="266" t="s">
        <v>9532</v>
      </c>
      <c r="D3281" s="273" t="s">
        <v>16</v>
      </c>
      <c r="E3281" s="274">
        <v>191.22</v>
      </c>
    </row>
    <row r="3282" spans="1:5">
      <c r="A3282" s="272" t="s">
        <v>23141</v>
      </c>
      <c r="B3282" s="538">
        <v>101989</v>
      </c>
      <c r="C3282" s="266" t="s">
        <v>9533</v>
      </c>
      <c r="D3282" s="273" t="s">
        <v>16</v>
      </c>
      <c r="E3282" s="274">
        <v>156.30000000000001</v>
      </c>
    </row>
    <row r="3283" spans="1:5">
      <c r="A3283" s="272" t="s">
        <v>23141</v>
      </c>
      <c r="B3283" s="538">
        <v>101990</v>
      </c>
      <c r="C3283" s="266" t="s">
        <v>9534</v>
      </c>
      <c r="D3283" s="273" t="s">
        <v>16</v>
      </c>
      <c r="E3283" s="274">
        <v>273.55</v>
      </c>
    </row>
    <row r="3284" spans="1:5">
      <c r="A3284" s="272" t="s">
        <v>23141</v>
      </c>
      <c r="B3284" s="538">
        <v>101985</v>
      </c>
      <c r="C3284" s="266" t="s">
        <v>9529</v>
      </c>
      <c r="D3284" s="273" t="s">
        <v>16</v>
      </c>
      <c r="E3284" s="274">
        <v>187.89</v>
      </c>
    </row>
    <row r="3285" spans="1:5">
      <c r="A3285" s="272" t="s">
        <v>23141</v>
      </c>
      <c r="B3285" s="538">
        <v>101986</v>
      </c>
      <c r="C3285" s="266" t="s">
        <v>9530</v>
      </c>
      <c r="D3285" s="273" t="s">
        <v>16</v>
      </c>
      <c r="E3285" s="274">
        <v>142.93</v>
      </c>
    </row>
    <row r="3286" spans="1:5">
      <c r="A3286" s="272" t="s">
        <v>23141</v>
      </c>
      <c r="B3286" s="538">
        <v>101987</v>
      </c>
      <c r="C3286" s="266" t="s">
        <v>9531</v>
      </c>
      <c r="D3286" s="273" t="s">
        <v>16</v>
      </c>
      <c r="E3286" s="274">
        <v>300.81</v>
      </c>
    </row>
    <row r="3287" spans="1:5">
      <c r="A3287" s="272" t="s">
        <v>23141</v>
      </c>
      <c r="B3287" s="538">
        <v>101969</v>
      </c>
      <c r="C3287" s="266" t="s">
        <v>9520</v>
      </c>
      <c r="D3287" s="273" t="s">
        <v>16</v>
      </c>
      <c r="E3287" s="274">
        <v>182.1</v>
      </c>
    </row>
    <row r="3288" spans="1:5">
      <c r="A3288" s="272" t="s">
        <v>23141</v>
      </c>
      <c r="B3288" s="538">
        <v>101971</v>
      </c>
      <c r="C3288" s="266" t="s">
        <v>9521</v>
      </c>
      <c r="D3288" s="273" t="s">
        <v>16</v>
      </c>
      <c r="E3288" s="274">
        <v>146.72999999999999</v>
      </c>
    </row>
    <row r="3289" spans="1:5">
      <c r="A3289" s="272" t="s">
        <v>23141</v>
      </c>
      <c r="B3289" s="538">
        <v>101973</v>
      </c>
      <c r="C3289" s="266" t="s">
        <v>9522</v>
      </c>
      <c r="D3289" s="273" t="s">
        <v>16</v>
      </c>
      <c r="E3289" s="274">
        <v>254.08</v>
      </c>
    </row>
    <row r="3290" spans="1:5">
      <c r="A3290" s="272" t="s">
        <v>23141</v>
      </c>
      <c r="B3290" s="538">
        <v>102072</v>
      </c>
      <c r="C3290" s="266" t="s">
        <v>9592</v>
      </c>
      <c r="D3290" s="273" t="s">
        <v>16</v>
      </c>
      <c r="E3290" s="274">
        <v>198.07</v>
      </c>
    </row>
    <row r="3291" spans="1:5">
      <c r="A3291" s="272" t="s">
        <v>23141</v>
      </c>
      <c r="B3291" s="538">
        <v>102070</v>
      </c>
      <c r="C3291" s="266" t="s">
        <v>9590</v>
      </c>
      <c r="D3291" s="273" t="s">
        <v>16</v>
      </c>
      <c r="E3291" s="274">
        <v>232.67</v>
      </c>
    </row>
    <row r="3292" spans="1:5">
      <c r="A3292" s="272" t="s">
        <v>23141</v>
      </c>
      <c r="B3292" s="538">
        <v>102071</v>
      </c>
      <c r="C3292" s="266" t="s">
        <v>9591</v>
      </c>
      <c r="D3292" s="273" t="s">
        <v>16</v>
      </c>
      <c r="E3292" s="274">
        <v>207.25</v>
      </c>
    </row>
    <row r="3293" spans="1:5">
      <c r="A3293" s="272" t="s">
        <v>23141</v>
      </c>
      <c r="B3293" s="538">
        <v>102068</v>
      </c>
      <c r="C3293" s="266" t="s">
        <v>9588</v>
      </c>
      <c r="D3293" s="273" t="s">
        <v>16</v>
      </c>
      <c r="E3293" s="274">
        <v>293.95999999999998</v>
      </c>
    </row>
    <row r="3294" spans="1:5">
      <c r="A3294" s="272" t="s">
        <v>23141</v>
      </c>
      <c r="B3294" s="538">
        <v>102069</v>
      </c>
      <c r="C3294" s="266" t="s">
        <v>9589</v>
      </c>
      <c r="D3294" s="273" t="s">
        <v>16</v>
      </c>
      <c r="E3294" s="274">
        <v>269.02</v>
      </c>
    </row>
    <row r="3295" spans="1:5">
      <c r="A3295" s="272" t="s">
        <v>23141</v>
      </c>
      <c r="B3295" s="538">
        <v>102066</v>
      </c>
      <c r="C3295" s="266" t="s">
        <v>9586</v>
      </c>
      <c r="D3295" s="273" t="s">
        <v>16</v>
      </c>
      <c r="E3295" s="274">
        <v>590.48</v>
      </c>
    </row>
    <row r="3296" spans="1:5">
      <c r="A3296" s="272" t="s">
        <v>23141</v>
      </c>
      <c r="B3296" s="538">
        <v>102067</v>
      </c>
      <c r="C3296" s="266" t="s">
        <v>9587</v>
      </c>
      <c r="D3296" s="273" t="s">
        <v>16</v>
      </c>
      <c r="E3296" s="274">
        <v>504.68</v>
      </c>
    </row>
    <row r="3297" spans="1:5">
      <c r="A3297" s="272" t="s">
        <v>23141</v>
      </c>
      <c r="B3297" s="538">
        <v>102065</v>
      </c>
      <c r="C3297" s="266" t="s">
        <v>9585</v>
      </c>
      <c r="D3297" s="273" t="s">
        <v>16</v>
      </c>
      <c r="E3297" s="274">
        <v>208.99</v>
      </c>
    </row>
    <row r="3298" spans="1:5">
      <c r="A3298" s="272" t="s">
        <v>23141</v>
      </c>
      <c r="B3298" s="538">
        <v>102063</v>
      </c>
      <c r="C3298" s="266" t="s">
        <v>9583</v>
      </c>
      <c r="D3298" s="273" t="s">
        <v>16</v>
      </c>
      <c r="E3298" s="274">
        <v>250.9</v>
      </c>
    </row>
    <row r="3299" spans="1:5">
      <c r="A3299" s="272" t="s">
        <v>23141</v>
      </c>
      <c r="B3299" s="538">
        <v>102064</v>
      </c>
      <c r="C3299" s="266" t="s">
        <v>9584</v>
      </c>
      <c r="D3299" s="273" t="s">
        <v>16</v>
      </c>
      <c r="E3299" s="274">
        <v>223.98</v>
      </c>
    </row>
    <row r="3300" spans="1:5">
      <c r="A3300" s="272" t="s">
        <v>23141</v>
      </c>
      <c r="B3300" s="538">
        <v>102061</v>
      </c>
      <c r="C3300" s="266" t="s">
        <v>9581</v>
      </c>
      <c r="D3300" s="273" t="s">
        <v>16</v>
      </c>
      <c r="E3300" s="274">
        <v>317.83</v>
      </c>
    </row>
    <row r="3301" spans="1:5">
      <c r="A3301" s="272" t="s">
        <v>23141</v>
      </c>
      <c r="B3301" s="538">
        <v>102062</v>
      </c>
      <c r="C3301" s="266" t="s">
        <v>9582</v>
      </c>
      <c r="D3301" s="273" t="s">
        <v>16</v>
      </c>
      <c r="E3301" s="274">
        <v>294.11</v>
      </c>
    </row>
    <row r="3302" spans="1:5">
      <c r="A3302" s="272" t="s">
        <v>23141</v>
      </c>
      <c r="B3302" s="538">
        <v>102059</v>
      </c>
      <c r="C3302" s="266" t="s">
        <v>9579</v>
      </c>
      <c r="D3302" s="273" t="s">
        <v>16</v>
      </c>
      <c r="E3302" s="274">
        <v>559.26</v>
      </c>
    </row>
    <row r="3303" spans="1:5">
      <c r="A3303" s="272" t="s">
        <v>23141</v>
      </c>
      <c r="B3303" s="538">
        <v>102060</v>
      </c>
      <c r="C3303" s="266" t="s">
        <v>9580</v>
      </c>
      <c r="D3303" s="273" t="s">
        <v>16</v>
      </c>
      <c r="E3303" s="274">
        <v>468.41</v>
      </c>
    </row>
    <row r="3304" spans="1:5">
      <c r="A3304" s="272" t="s">
        <v>23141</v>
      </c>
      <c r="B3304" s="538">
        <v>102052</v>
      </c>
      <c r="C3304" s="266" t="s">
        <v>9578</v>
      </c>
      <c r="D3304" s="273" t="s">
        <v>16</v>
      </c>
      <c r="E3304" s="274">
        <v>203.46</v>
      </c>
    </row>
    <row r="3305" spans="1:5">
      <c r="A3305" s="272" t="s">
        <v>23141</v>
      </c>
      <c r="B3305" s="538">
        <v>102050</v>
      </c>
      <c r="C3305" s="266" t="s">
        <v>9576</v>
      </c>
      <c r="D3305" s="273" t="s">
        <v>16</v>
      </c>
      <c r="E3305" s="274">
        <v>246.47</v>
      </c>
    </row>
    <row r="3306" spans="1:5">
      <c r="A3306" s="272" t="s">
        <v>23141</v>
      </c>
      <c r="B3306" s="538">
        <v>102051</v>
      </c>
      <c r="C3306" s="266" t="s">
        <v>9577</v>
      </c>
      <c r="D3306" s="273" t="s">
        <v>16</v>
      </c>
      <c r="E3306" s="274">
        <v>218.88</v>
      </c>
    </row>
    <row r="3307" spans="1:5">
      <c r="A3307" s="272" t="s">
        <v>23141</v>
      </c>
      <c r="B3307" s="538">
        <v>102048</v>
      </c>
      <c r="C3307" s="266" t="s">
        <v>9574</v>
      </c>
      <c r="D3307" s="273" t="s">
        <v>16</v>
      </c>
      <c r="E3307" s="274">
        <v>321.17</v>
      </c>
    </row>
    <row r="3308" spans="1:5">
      <c r="A3308" s="272" t="s">
        <v>23141</v>
      </c>
      <c r="B3308" s="538">
        <v>102049</v>
      </c>
      <c r="C3308" s="266" t="s">
        <v>9575</v>
      </c>
      <c r="D3308" s="273" t="s">
        <v>16</v>
      </c>
      <c r="E3308" s="274">
        <v>285.33</v>
      </c>
    </row>
    <row r="3309" spans="1:5">
      <c r="A3309" s="272" t="s">
        <v>23141</v>
      </c>
      <c r="B3309" s="538">
        <v>102046</v>
      </c>
      <c r="C3309" s="266" t="s">
        <v>9572</v>
      </c>
      <c r="D3309" s="273" t="s">
        <v>16</v>
      </c>
      <c r="E3309" s="274">
        <v>667.07</v>
      </c>
    </row>
    <row r="3310" spans="1:5">
      <c r="A3310" s="272" t="s">
        <v>23141</v>
      </c>
      <c r="B3310" s="538">
        <v>102047</v>
      </c>
      <c r="C3310" s="266" t="s">
        <v>9573</v>
      </c>
      <c r="D3310" s="273" t="s">
        <v>16</v>
      </c>
      <c r="E3310" s="274">
        <v>567.30999999999995</v>
      </c>
    </row>
    <row r="3311" spans="1:5">
      <c r="A3311" s="272" t="s">
        <v>23141</v>
      </c>
      <c r="B3311" s="538">
        <v>102045</v>
      </c>
      <c r="C3311" s="266" t="s">
        <v>9571</v>
      </c>
      <c r="D3311" s="273" t="s">
        <v>16</v>
      </c>
      <c r="E3311" s="274">
        <v>222.69</v>
      </c>
    </row>
    <row r="3312" spans="1:5">
      <c r="A3312" s="272" t="s">
        <v>23141</v>
      </c>
      <c r="B3312" s="538">
        <v>102043</v>
      </c>
      <c r="C3312" s="266" t="s">
        <v>9569</v>
      </c>
      <c r="D3312" s="273" t="s">
        <v>16</v>
      </c>
      <c r="E3312" s="274">
        <v>265.60000000000002</v>
      </c>
    </row>
    <row r="3313" spans="1:5">
      <c r="A3313" s="272" t="s">
        <v>23141</v>
      </c>
      <c r="B3313" s="538">
        <v>102044</v>
      </c>
      <c r="C3313" s="266" t="s">
        <v>9570</v>
      </c>
      <c r="D3313" s="273" t="s">
        <v>16</v>
      </c>
      <c r="E3313" s="274">
        <v>238.79</v>
      </c>
    </row>
    <row r="3314" spans="1:5">
      <c r="A3314" s="272" t="s">
        <v>23141</v>
      </c>
      <c r="B3314" s="538">
        <v>102041</v>
      </c>
      <c r="C3314" s="266" t="s">
        <v>9567</v>
      </c>
      <c r="D3314" s="273" t="s">
        <v>16</v>
      </c>
      <c r="E3314" s="274">
        <v>343.92</v>
      </c>
    </row>
    <row r="3315" spans="1:5">
      <c r="A3315" s="272" t="s">
        <v>23141</v>
      </c>
      <c r="B3315" s="538">
        <v>102042</v>
      </c>
      <c r="C3315" s="266" t="s">
        <v>9568</v>
      </c>
      <c r="D3315" s="273" t="s">
        <v>16</v>
      </c>
      <c r="E3315" s="274">
        <v>310.44</v>
      </c>
    </row>
    <row r="3316" spans="1:5">
      <c r="A3316" s="272" t="s">
        <v>23141</v>
      </c>
      <c r="B3316" s="538">
        <v>102039</v>
      </c>
      <c r="C3316" s="266" t="s">
        <v>9565</v>
      </c>
      <c r="D3316" s="273" t="s">
        <v>16</v>
      </c>
      <c r="E3316" s="274">
        <v>603.12</v>
      </c>
    </row>
    <row r="3317" spans="1:5">
      <c r="A3317" s="272" t="s">
        <v>23141</v>
      </c>
      <c r="B3317" s="538">
        <v>102040</v>
      </c>
      <c r="C3317" s="266" t="s">
        <v>9566</v>
      </c>
      <c r="D3317" s="273" t="s">
        <v>16</v>
      </c>
      <c r="E3317" s="274">
        <v>500.73</v>
      </c>
    </row>
    <row r="3318" spans="1:5">
      <c r="A3318" s="272" t="s">
        <v>23141</v>
      </c>
      <c r="B3318" s="538">
        <v>102038</v>
      </c>
      <c r="C3318" s="266" t="s">
        <v>9564</v>
      </c>
      <c r="D3318" s="273" t="s">
        <v>16</v>
      </c>
      <c r="E3318" s="274">
        <v>215.05</v>
      </c>
    </row>
    <row r="3319" spans="1:5">
      <c r="A3319" s="272" t="s">
        <v>23141</v>
      </c>
      <c r="B3319" s="538">
        <v>102036</v>
      </c>
      <c r="C3319" s="266" t="s">
        <v>9562</v>
      </c>
      <c r="D3319" s="273" t="s">
        <v>16</v>
      </c>
      <c r="E3319" s="274">
        <v>258.20999999999998</v>
      </c>
    </row>
    <row r="3320" spans="1:5">
      <c r="A3320" s="272" t="s">
        <v>23141</v>
      </c>
      <c r="B3320" s="538">
        <v>102037</v>
      </c>
      <c r="C3320" s="266" t="s">
        <v>9563</v>
      </c>
      <c r="D3320" s="273" t="s">
        <v>16</v>
      </c>
      <c r="E3320" s="274">
        <v>230.53</v>
      </c>
    </row>
    <row r="3321" spans="1:5">
      <c r="A3321" s="272" t="s">
        <v>23141</v>
      </c>
      <c r="B3321" s="538">
        <v>102016</v>
      </c>
      <c r="C3321" s="266" t="s">
        <v>9560</v>
      </c>
      <c r="D3321" s="273" t="s">
        <v>16</v>
      </c>
      <c r="E3321" s="274">
        <v>330.79</v>
      </c>
    </row>
    <row r="3322" spans="1:5">
      <c r="A3322" s="272" t="s">
        <v>23141</v>
      </c>
      <c r="B3322" s="538">
        <v>102017</v>
      </c>
      <c r="C3322" s="266" t="s">
        <v>9561</v>
      </c>
      <c r="D3322" s="273" t="s">
        <v>16</v>
      </c>
      <c r="E3322" s="274">
        <v>299.27999999999997</v>
      </c>
    </row>
    <row r="3323" spans="1:5">
      <c r="A3323" s="272" t="s">
        <v>23141</v>
      </c>
      <c r="B3323" s="538">
        <v>102014</v>
      </c>
      <c r="C3323" s="266" t="s">
        <v>9558</v>
      </c>
      <c r="D3323" s="273" t="s">
        <v>16</v>
      </c>
      <c r="E3323" s="274">
        <v>652.73</v>
      </c>
    </row>
    <row r="3324" spans="1:5">
      <c r="A3324" s="272" t="s">
        <v>23141</v>
      </c>
      <c r="B3324" s="538">
        <v>102015</v>
      </c>
      <c r="C3324" s="266" t="s">
        <v>9559</v>
      </c>
      <c r="D3324" s="273" t="s">
        <v>16</v>
      </c>
      <c r="E3324" s="274">
        <v>545.58000000000004</v>
      </c>
    </row>
    <row r="3325" spans="1:5">
      <c r="A3325" s="272" t="s">
        <v>23141</v>
      </c>
      <c r="B3325" s="538">
        <v>102013</v>
      </c>
      <c r="C3325" s="266" t="s">
        <v>9557</v>
      </c>
      <c r="D3325" s="273" t="s">
        <v>16</v>
      </c>
      <c r="E3325" s="274">
        <v>225.96</v>
      </c>
    </row>
    <row r="3326" spans="1:5">
      <c r="A3326" s="272" t="s">
        <v>23141</v>
      </c>
      <c r="B3326" s="538">
        <v>102011</v>
      </c>
      <c r="C3326" s="266" t="s">
        <v>9555</v>
      </c>
      <c r="D3326" s="273" t="s">
        <v>16</v>
      </c>
      <c r="E3326" s="274">
        <v>269.25</v>
      </c>
    </row>
    <row r="3327" spans="1:5">
      <c r="A3327" s="272" t="s">
        <v>23141</v>
      </c>
      <c r="B3327" s="538">
        <v>102012</v>
      </c>
      <c r="C3327" s="266" t="s">
        <v>9556</v>
      </c>
      <c r="D3327" s="273" t="s">
        <v>16</v>
      </c>
      <c r="E3327" s="274">
        <v>241.48</v>
      </c>
    </row>
    <row r="3328" spans="1:5">
      <c r="A3328" s="272" t="s">
        <v>23141</v>
      </c>
      <c r="B3328" s="538">
        <v>102009</v>
      </c>
      <c r="C3328" s="266" t="s">
        <v>9553</v>
      </c>
      <c r="D3328" s="273" t="s">
        <v>16</v>
      </c>
      <c r="E3328" s="274">
        <v>345.79</v>
      </c>
    </row>
    <row r="3329" spans="1:5">
      <c r="A3329" s="272" t="s">
        <v>23141</v>
      </c>
      <c r="B3329" s="538">
        <v>102010</v>
      </c>
      <c r="C3329" s="266" t="s">
        <v>9554</v>
      </c>
      <c r="D3329" s="273" t="s">
        <v>16</v>
      </c>
      <c r="E3329" s="274">
        <v>315.52</v>
      </c>
    </row>
    <row r="3330" spans="1:5">
      <c r="A3330" s="272" t="s">
        <v>23141</v>
      </c>
      <c r="B3330" s="538">
        <v>102007</v>
      </c>
      <c r="C3330" s="266" t="s">
        <v>9551</v>
      </c>
      <c r="D3330" s="273" t="s">
        <v>16</v>
      </c>
      <c r="E3330" s="274">
        <v>575.73</v>
      </c>
    </row>
    <row r="3331" spans="1:5">
      <c r="A3331" s="272" t="s">
        <v>23141</v>
      </c>
      <c r="B3331" s="538">
        <v>102008</v>
      </c>
      <c r="C3331" s="266" t="s">
        <v>9552</v>
      </c>
      <c r="D3331" s="273" t="s">
        <v>16</v>
      </c>
      <c r="E3331" s="274">
        <v>479.41</v>
      </c>
    </row>
    <row r="3332" spans="1:5">
      <c r="A3332" s="272" t="s">
        <v>23141</v>
      </c>
      <c r="B3332" s="538">
        <v>102006</v>
      </c>
      <c r="C3332" s="266" t="s">
        <v>9550</v>
      </c>
      <c r="D3332" s="273" t="s">
        <v>16</v>
      </c>
      <c r="E3332" s="274">
        <v>218.71</v>
      </c>
    </row>
    <row r="3333" spans="1:5">
      <c r="A3333" s="272" t="s">
        <v>23141</v>
      </c>
      <c r="B3333" s="538">
        <v>102004</v>
      </c>
      <c r="C3333" s="266" t="s">
        <v>9548</v>
      </c>
      <c r="D3333" s="273" t="s">
        <v>16</v>
      </c>
      <c r="E3333" s="274">
        <v>263.32</v>
      </c>
    </row>
    <row r="3334" spans="1:5">
      <c r="A3334" s="272" t="s">
        <v>23141</v>
      </c>
      <c r="B3334" s="538">
        <v>102005</v>
      </c>
      <c r="C3334" s="266" t="s">
        <v>9549</v>
      </c>
      <c r="D3334" s="273" t="s">
        <v>16</v>
      </c>
      <c r="E3334" s="274">
        <v>235.91</v>
      </c>
    </row>
    <row r="3335" spans="1:5">
      <c r="A3335" s="272" t="s">
        <v>23141</v>
      </c>
      <c r="B3335" s="538">
        <v>102002</v>
      </c>
      <c r="C3335" s="266" t="s">
        <v>9546</v>
      </c>
      <c r="D3335" s="273" t="s">
        <v>16</v>
      </c>
      <c r="E3335" s="274">
        <v>331.47</v>
      </c>
    </row>
    <row r="3336" spans="1:5">
      <c r="A3336" s="272" t="s">
        <v>23141</v>
      </c>
      <c r="B3336" s="538">
        <v>102003</v>
      </c>
      <c r="C3336" s="266" t="s">
        <v>9547</v>
      </c>
      <c r="D3336" s="273" t="s">
        <v>16</v>
      </c>
      <c r="E3336" s="274">
        <v>302.24</v>
      </c>
    </row>
    <row r="3337" spans="1:5">
      <c r="A3337" s="272" t="s">
        <v>23141</v>
      </c>
      <c r="B3337" s="538">
        <v>102000</v>
      </c>
      <c r="C3337" s="266" t="s">
        <v>9544</v>
      </c>
      <c r="D3337" s="273" t="s">
        <v>16</v>
      </c>
      <c r="E3337" s="274">
        <v>599.99</v>
      </c>
    </row>
    <row r="3338" spans="1:5">
      <c r="A3338" s="272" t="s">
        <v>23141</v>
      </c>
      <c r="B3338" s="538">
        <v>102001</v>
      </c>
      <c r="C3338" s="266" t="s">
        <v>9545</v>
      </c>
      <c r="D3338" s="273" t="s">
        <v>16</v>
      </c>
      <c r="E3338" s="274">
        <v>515.5</v>
      </c>
    </row>
    <row r="3339" spans="1:5">
      <c r="A3339" s="272" t="s">
        <v>23141</v>
      </c>
      <c r="B3339" s="538">
        <v>101983</v>
      </c>
      <c r="C3339" s="266" t="s">
        <v>9528</v>
      </c>
      <c r="D3339" s="273" t="s">
        <v>16</v>
      </c>
      <c r="E3339" s="274">
        <v>229.43</v>
      </c>
    </row>
    <row r="3340" spans="1:5">
      <c r="A3340" s="272" t="s">
        <v>23141</v>
      </c>
      <c r="B3340" s="538">
        <v>101981</v>
      </c>
      <c r="C3340" s="266" t="s">
        <v>9526</v>
      </c>
      <c r="D3340" s="273" t="s">
        <v>16</v>
      </c>
      <c r="E3340" s="274">
        <v>273</v>
      </c>
    </row>
    <row r="3341" spans="1:5">
      <c r="A3341" s="272" t="s">
        <v>23141</v>
      </c>
      <c r="B3341" s="538">
        <v>101982</v>
      </c>
      <c r="C3341" s="266" t="s">
        <v>9527</v>
      </c>
      <c r="D3341" s="273" t="s">
        <v>16</v>
      </c>
      <c r="E3341" s="274">
        <v>246.23</v>
      </c>
    </row>
    <row r="3342" spans="1:5">
      <c r="A3342" s="272" t="s">
        <v>23141</v>
      </c>
      <c r="B3342" s="538">
        <v>101977</v>
      </c>
      <c r="C3342" s="266" t="s">
        <v>9524</v>
      </c>
      <c r="D3342" s="273" t="s">
        <v>16</v>
      </c>
      <c r="E3342" s="274">
        <v>343.69</v>
      </c>
    </row>
    <row r="3343" spans="1:5">
      <c r="A3343" s="272" t="s">
        <v>23141</v>
      </c>
      <c r="B3343" s="538">
        <v>101980</v>
      </c>
      <c r="C3343" s="266" t="s">
        <v>9525</v>
      </c>
      <c r="D3343" s="273" t="s">
        <v>16</v>
      </c>
      <c r="E3343" s="274">
        <v>316.62</v>
      </c>
    </row>
    <row r="3344" spans="1:5">
      <c r="A3344" s="272" t="s">
        <v>23141</v>
      </c>
      <c r="B3344" s="538">
        <v>101974</v>
      </c>
      <c r="C3344" s="266" t="s">
        <v>9523</v>
      </c>
      <c r="D3344" s="273" t="s">
        <v>16</v>
      </c>
      <c r="E3344" s="274">
        <v>580.53</v>
      </c>
    </row>
    <row r="3345" spans="1:5">
      <c r="A3345" s="272" t="s">
        <v>23141</v>
      </c>
      <c r="B3345" s="538">
        <v>101975</v>
      </c>
      <c r="C3345" s="266" t="s">
        <v>30364</v>
      </c>
      <c r="D3345" s="273" t="s">
        <v>16</v>
      </c>
      <c r="E3345" s="274">
        <v>492.1</v>
      </c>
    </row>
    <row r="3346" spans="1:5">
      <c r="A3346" s="272" t="s">
        <v>23150</v>
      </c>
      <c r="B3346" s="538">
        <v>101114</v>
      </c>
      <c r="C3346" s="266" t="s">
        <v>10964</v>
      </c>
      <c r="D3346" s="273" t="s">
        <v>18</v>
      </c>
      <c r="E3346" s="274">
        <v>5.18</v>
      </c>
    </row>
    <row r="3347" spans="1:5">
      <c r="A3347" s="272" t="s">
        <v>23150</v>
      </c>
      <c r="B3347" s="538">
        <v>101118</v>
      </c>
      <c r="C3347" s="266" t="s">
        <v>10968</v>
      </c>
      <c r="D3347" s="273" t="s">
        <v>18</v>
      </c>
      <c r="E3347" s="274">
        <v>4.4400000000000004</v>
      </c>
    </row>
    <row r="3348" spans="1:5">
      <c r="A3348" s="272" t="s">
        <v>23150</v>
      </c>
      <c r="B3348" s="538">
        <v>101115</v>
      </c>
      <c r="C3348" s="266" t="s">
        <v>10965</v>
      </c>
      <c r="D3348" s="273" t="s">
        <v>18</v>
      </c>
      <c r="E3348" s="274">
        <v>4.3099999999999996</v>
      </c>
    </row>
    <row r="3349" spans="1:5">
      <c r="A3349" s="272" t="s">
        <v>23150</v>
      </c>
      <c r="B3349" s="538">
        <v>101116</v>
      </c>
      <c r="C3349" s="266" t="s">
        <v>10966</v>
      </c>
      <c r="D3349" s="273" t="s">
        <v>18</v>
      </c>
      <c r="E3349" s="274">
        <v>2.69</v>
      </c>
    </row>
    <row r="3350" spans="1:5">
      <c r="A3350" s="272" t="s">
        <v>23150</v>
      </c>
      <c r="B3350" s="538">
        <v>101117</v>
      </c>
      <c r="C3350" s="266" t="s">
        <v>10967</v>
      </c>
      <c r="D3350" s="273" t="s">
        <v>18</v>
      </c>
      <c r="E3350" s="274">
        <v>3.69</v>
      </c>
    </row>
    <row r="3351" spans="1:5">
      <c r="A3351" s="272" t="s">
        <v>23150</v>
      </c>
      <c r="B3351" s="538">
        <v>101124</v>
      </c>
      <c r="C3351" s="266" t="s">
        <v>10974</v>
      </c>
      <c r="D3351" s="273" t="s">
        <v>18</v>
      </c>
      <c r="E3351" s="274">
        <v>16.36</v>
      </c>
    </row>
    <row r="3352" spans="1:5">
      <c r="A3352" s="272" t="s">
        <v>23150</v>
      </c>
      <c r="B3352" s="538">
        <v>101128</v>
      </c>
      <c r="C3352" s="266" t="s">
        <v>10978</v>
      </c>
      <c r="D3352" s="273" t="s">
        <v>18</v>
      </c>
      <c r="E3352" s="274">
        <v>15.62</v>
      </c>
    </row>
    <row r="3353" spans="1:5">
      <c r="A3353" s="272" t="s">
        <v>23150</v>
      </c>
      <c r="B3353" s="538">
        <v>101125</v>
      </c>
      <c r="C3353" s="266" t="s">
        <v>10975</v>
      </c>
      <c r="D3353" s="273" t="s">
        <v>18</v>
      </c>
      <c r="E3353" s="274">
        <v>15.49</v>
      </c>
    </row>
    <row r="3354" spans="1:5">
      <c r="A3354" s="272" t="s">
        <v>23150</v>
      </c>
      <c r="B3354" s="538">
        <v>101126</v>
      </c>
      <c r="C3354" s="266" t="s">
        <v>10976</v>
      </c>
      <c r="D3354" s="273" t="s">
        <v>18</v>
      </c>
      <c r="E3354" s="274">
        <v>13.87</v>
      </c>
    </row>
    <row r="3355" spans="1:5">
      <c r="A3355" s="272" t="s">
        <v>23150</v>
      </c>
      <c r="B3355" s="538">
        <v>101127</v>
      </c>
      <c r="C3355" s="266" t="s">
        <v>10977</v>
      </c>
      <c r="D3355" s="273" t="s">
        <v>18</v>
      </c>
      <c r="E3355" s="274">
        <v>14.87</v>
      </c>
    </row>
    <row r="3356" spans="1:5">
      <c r="A3356" s="272" t="s">
        <v>23150</v>
      </c>
      <c r="B3356" s="538">
        <v>101134</v>
      </c>
      <c r="C3356" s="266" t="s">
        <v>10984</v>
      </c>
      <c r="D3356" s="273" t="s">
        <v>18</v>
      </c>
      <c r="E3356" s="274">
        <v>17.170000000000002</v>
      </c>
    </row>
    <row r="3357" spans="1:5">
      <c r="A3357" s="272" t="s">
        <v>23150</v>
      </c>
      <c r="B3357" s="538">
        <v>101144</v>
      </c>
      <c r="C3357" s="266" t="s">
        <v>10993</v>
      </c>
      <c r="D3357" s="273" t="s">
        <v>18</v>
      </c>
      <c r="E3357" s="274">
        <v>16.93</v>
      </c>
    </row>
    <row r="3358" spans="1:5">
      <c r="A3358" s="272" t="s">
        <v>23150</v>
      </c>
      <c r="B3358" s="538">
        <v>101138</v>
      </c>
      <c r="C3358" s="266" t="s">
        <v>10988</v>
      </c>
      <c r="D3358" s="273" t="s">
        <v>18</v>
      </c>
      <c r="E3358" s="274">
        <v>16.43</v>
      </c>
    </row>
    <row r="3359" spans="1:5">
      <c r="A3359" s="272" t="s">
        <v>23150</v>
      </c>
      <c r="B3359" s="538">
        <v>101148</v>
      </c>
      <c r="C3359" s="266" t="s">
        <v>10997</v>
      </c>
      <c r="D3359" s="273" t="s">
        <v>18</v>
      </c>
      <c r="E3359" s="274">
        <v>16.190000000000001</v>
      </c>
    </row>
    <row r="3360" spans="1:5">
      <c r="A3360" s="272" t="s">
        <v>23150</v>
      </c>
      <c r="B3360" s="538">
        <v>101135</v>
      </c>
      <c r="C3360" s="266" t="s">
        <v>10985</v>
      </c>
      <c r="D3360" s="273" t="s">
        <v>18</v>
      </c>
      <c r="E3360" s="274">
        <v>16.3</v>
      </c>
    </row>
    <row r="3361" spans="1:5">
      <c r="A3361" s="272" t="s">
        <v>23150</v>
      </c>
      <c r="B3361" s="538">
        <v>101145</v>
      </c>
      <c r="C3361" s="266" t="s">
        <v>10994</v>
      </c>
      <c r="D3361" s="273" t="s">
        <v>18</v>
      </c>
      <c r="E3361" s="274">
        <v>16.059999999999999</v>
      </c>
    </row>
    <row r="3362" spans="1:5">
      <c r="A3362" s="272" t="s">
        <v>23150</v>
      </c>
      <c r="B3362" s="538">
        <v>101136</v>
      </c>
      <c r="C3362" s="266" t="s">
        <v>10986</v>
      </c>
      <c r="D3362" s="273" t="s">
        <v>18</v>
      </c>
      <c r="E3362" s="274">
        <v>14.68</v>
      </c>
    </row>
    <row r="3363" spans="1:5">
      <c r="A3363" s="272" t="s">
        <v>23150</v>
      </c>
      <c r="B3363" s="538">
        <v>101146</v>
      </c>
      <c r="C3363" s="266" t="s">
        <v>10995</v>
      </c>
      <c r="D3363" s="273" t="s">
        <v>18</v>
      </c>
      <c r="E3363" s="274">
        <v>14.44</v>
      </c>
    </row>
    <row r="3364" spans="1:5">
      <c r="A3364" s="272" t="s">
        <v>23150</v>
      </c>
      <c r="B3364" s="538">
        <v>101137</v>
      </c>
      <c r="C3364" s="266" t="s">
        <v>10987</v>
      </c>
      <c r="D3364" s="273" t="s">
        <v>18</v>
      </c>
      <c r="E3364" s="274">
        <v>15.68</v>
      </c>
    </row>
    <row r="3365" spans="1:5">
      <c r="A3365" s="272" t="s">
        <v>23150</v>
      </c>
      <c r="B3365" s="538">
        <v>101147</v>
      </c>
      <c r="C3365" s="266" t="s">
        <v>10996</v>
      </c>
      <c r="D3365" s="273" t="s">
        <v>18</v>
      </c>
      <c r="E3365" s="274">
        <v>15.44</v>
      </c>
    </row>
    <row r="3366" spans="1:5">
      <c r="A3366" s="272" t="s">
        <v>23150</v>
      </c>
      <c r="B3366" s="538">
        <v>101119</v>
      </c>
      <c r="C3366" s="266" t="s">
        <v>10969</v>
      </c>
      <c r="D3366" s="273" t="s">
        <v>18</v>
      </c>
      <c r="E3366" s="274">
        <v>9.8800000000000008</v>
      </c>
    </row>
    <row r="3367" spans="1:5">
      <c r="A3367" s="272" t="s">
        <v>23150</v>
      </c>
      <c r="B3367" s="538">
        <v>101123</v>
      </c>
      <c r="C3367" s="266" t="s">
        <v>10973</v>
      </c>
      <c r="D3367" s="273" t="s">
        <v>18</v>
      </c>
      <c r="E3367" s="274">
        <v>8.49</v>
      </c>
    </row>
    <row r="3368" spans="1:5">
      <c r="A3368" s="272" t="s">
        <v>23150</v>
      </c>
      <c r="B3368" s="538">
        <v>101120</v>
      </c>
      <c r="C3368" s="266" t="s">
        <v>10970</v>
      </c>
      <c r="D3368" s="273" t="s">
        <v>18</v>
      </c>
      <c r="E3368" s="274">
        <v>8.26</v>
      </c>
    </row>
    <row r="3369" spans="1:5">
      <c r="A3369" s="272" t="s">
        <v>23150</v>
      </c>
      <c r="B3369" s="538">
        <v>101121</v>
      </c>
      <c r="C3369" s="266" t="s">
        <v>10971</v>
      </c>
      <c r="D3369" s="273" t="s">
        <v>18</v>
      </c>
      <c r="E3369" s="274">
        <v>5.17</v>
      </c>
    </row>
    <row r="3370" spans="1:5">
      <c r="A3370" s="272" t="s">
        <v>23150</v>
      </c>
      <c r="B3370" s="538">
        <v>101122</v>
      </c>
      <c r="C3370" s="266" t="s">
        <v>10972</v>
      </c>
      <c r="D3370" s="273" t="s">
        <v>18</v>
      </c>
      <c r="E3370" s="274">
        <v>7.04</v>
      </c>
    </row>
    <row r="3371" spans="1:5">
      <c r="A3371" s="272" t="s">
        <v>23150</v>
      </c>
      <c r="B3371" s="538">
        <v>101129</v>
      </c>
      <c r="C3371" s="266" t="s">
        <v>10979</v>
      </c>
      <c r="D3371" s="273" t="s">
        <v>18</v>
      </c>
      <c r="E3371" s="274">
        <v>21.51</v>
      </c>
    </row>
    <row r="3372" spans="1:5">
      <c r="A3372" s="272" t="s">
        <v>23150</v>
      </c>
      <c r="B3372" s="538">
        <v>101133</v>
      </c>
      <c r="C3372" s="266" t="s">
        <v>10983</v>
      </c>
      <c r="D3372" s="273" t="s">
        <v>18</v>
      </c>
      <c r="E3372" s="274">
        <v>20.12</v>
      </c>
    </row>
    <row r="3373" spans="1:5">
      <c r="A3373" s="272" t="s">
        <v>23150</v>
      </c>
      <c r="B3373" s="538">
        <v>101130</v>
      </c>
      <c r="C3373" s="266" t="s">
        <v>10980</v>
      </c>
      <c r="D3373" s="273" t="s">
        <v>18</v>
      </c>
      <c r="E3373" s="274">
        <v>19.89</v>
      </c>
    </row>
    <row r="3374" spans="1:5">
      <c r="A3374" s="272" t="s">
        <v>23150</v>
      </c>
      <c r="B3374" s="538">
        <v>101131</v>
      </c>
      <c r="C3374" s="266" t="s">
        <v>10981</v>
      </c>
      <c r="D3374" s="273" t="s">
        <v>18</v>
      </c>
      <c r="E3374" s="274">
        <v>16.8</v>
      </c>
    </row>
    <row r="3375" spans="1:5">
      <c r="A3375" s="272" t="s">
        <v>23150</v>
      </c>
      <c r="B3375" s="538">
        <v>101132</v>
      </c>
      <c r="C3375" s="266" t="s">
        <v>10982</v>
      </c>
      <c r="D3375" s="273" t="s">
        <v>18</v>
      </c>
      <c r="E3375" s="274">
        <v>18.670000000000002</v>
      </c>
    </row>
    <row r="3376" spans="1:5">
      <c r="A3376" s="272" t="s">
        <v>23150</v>
      </c>
      <c r="B3376" s="538">
        <v>101139</v>
      </c>
      <c r="C3376" s="266" t="s">
        <v>30365</v>
      </c>
      <c r="D3376" s="273" t="s">
        <v>18</v>
      </c>
      <c r="E3376" s="274">
        <v>22.35</v>
      </c>
    </row>
    <row r="3377" spans="1:5">
      <c r="A3377" s="272" t="s">
        <v>23150</v>
      </c>
      <c r="B3377" s="538">
        <v>101149</v>
      </c>
      <c r="C3377" s="266" t="s">
        <v>10998</v>
      </c>
      <c r="D3377" s="273" t="s">
        <v>18</v>
      </c>
      <c r="E3377" s="274">
        <v>22.1</v>
      </c>
    </row>
    <row r="3378" spans="1:5">
      <c r="A3378" s="272" t="s">
        <v>23150</v>
      </c>
      <c r="B3378" s="538">
        <v>101143</v>
      </c>
      <c r="C3378" s="266" t="s">
        <v>10992</v>
      </c>
      <c r="D3378" s="273" t="s">
        <v>18</v>
      </c>
      <c r="E3378" s="274">
        <v>20.96</v>
      </c>
    </row>
    <row r="3379" spans="1:5">
      <c r="A3379" s="272" t="s">
        <v>23150</v>
      </c>
      <c r="B3379" s="538">
        <v>101153</v>
      </c>
      <c r="C3379" s="266" t="s">
        <v>11002</v>
      </c>
      <c r="D3379" s="273" t="s">
        <v>18</v>
      </c>
      <c r="E3379" s="274">
        <v>20.71</v>
      </c>
    </row>
    <row r="3380" spans="1:5">
      <c r="A3380" s="272" t="s">
        <v>23150</v>
      </c>
      <c r="B3380" s="538">
        <v>101140</v>
      </c>
      <c r="C3380" s="266" t="s">
        <v>10989</v>
      </c>
      <c r="D3380" s="273" t="s">
        <v>18</v>
      </c>
      <c r="E3380" s="274">
        <v>20.73</v>
      </c>
    </row>
    <row r="3381" spans="1:5">
      <c r="A3381" s="272" t="s">
        <v>23150</v>
      </c>
      <c r="B3381" s="538">
        <v>101150</v>
      </c>
      <c r="C3381" s="266" t="s">
        <v>10999</v>
      </c>
      <c r="D3381" s="273" t="s">
        <v>18</v>
      </c>
      <c r="E3381" s="274">
        <v>20.48</v>
      </c>
    </row>
    <row r="3382" spans="1:5">
      <c r="A3382" s="272" t="s">
        <v>23150</v>
      </c>
      <c r="B3382" s="538">
        <v>101141</v>
      </c>
      <c r="C3382" s="266" t="s">
        <v>10990</v>
      </c>
      <c r="D3382" s="273" t="s">
        <v>18</v>
      </c>
      <c r="E3382" s="274">
        <v>17.64</v>
      </c>
    </row>
    <row r="3383" spans="1:5">
      <c r="A3383" s="272" t="s">
        <v>23150</v>
      </c>
      <c r="B3383" s="538">
        <v>101151</v>
      </c>
      <c r="C3383" s="266" t="s">
        <v>11000</v>
      </c>
      <c r="D3383" s="273" t="s">
        <v>18</v>
      </c>
      <c r="E3383" s="274">
        <v>17.39</v>
      </c>
    </row>
    <row r="3384" spans="1:5">
      <c r="A3384" s="272" t="s">
        <v>23150</v>
      </c>
      <c r="B3384" s="538">
        <v>101142</v>
      </c>
      <c r="C3384" s="266" t="s">
        <v>10991</v>
      </c>
      <c r="D3384" s="273" t="s">
        <v>18</v>
      </c>
      <c r="E3384" s="274">
        <v>19.510000000000002</v>
      </c>
    </row>
    <row r="3385" spans="1:5">
      <c r="A3385" s="272" t="s">
        <v>23150</v>
      </c>
      <c r="B3385" s="538">
        <v>101152</v>
      </c>
      <c r="C3385" s="266" t="s">
        <v>11001</v>
      </c>
      <c r="D3385" s="273" t="s">
        <v>18</v>
      </c>
      <c r="E3385" s="274">
        <v>19.260000000000002</v>
      </c>
    </row>
    <row r="3386" spans="1:5">
      <c r="A3386" s="272" t="s">
        <v>23151</v>
      </c>
      <c r="B3386" s="538">
        <v>101207</v>
      </c>
      <c r="C3386" s="266" t="s">
        <v>11003</v>
      </c>
      <c r="D3386" s="273" t="s">
        <v>18</v>
      </c>
      <c r="E3386" s="274">
        <v>12.59</v>
      </c>
    </row>
    <row r="3387" spans="1:5">
      <c r="A3387" s="272" t="s">
        <v>23151</v>
      </c>
      <c r="B3387" s="538">
        <v>101206</v>
      </c>
      <c r="C3387" s="266" t="s">
        <v>30366</v>
      </c>
      <c r="D3387" s="273" t="s">
        <v>18</v>
      </c>
      <c r="E3387" s="274">
        <v>14.52</v>
      </c>
    </row>
    <row r="3388" spans="1:5">
      <c r="A3388" s="272" t="s">
        <v>23151</v>
      </c>
      <c r="B3388" s="538">
        <v>101210</v>
      </c>
      <c r="C3388" s="266" t="s">
        <v>30367</v>
      </c>
      <c r="D3388" s="273" t="s">
        <v>18</v>
      </c>
      <c r="E3388" s="274">
        <v>20.309999999999999</v>
      </c>
    </row>
    <row r="3389" spans="1:5">
      <c r="A3389" s="272" t="s">
        <v>23151</v>
      </c>
      <c r="B3389" s="538">
        <v>101211</v>
      </c>
      <c r="C3389" s="266" t="s">
        <v>30368</v>
      </c>
      <c r="D3389" s="273" t="s">
        <v>18</v>
      </c>
      <c r="E3389" s="274">
        <v>21.79</v>
      </c>
    </row>
    <row r="3390" spans="1:5">
      <c r="A3390" s="272" t="s">
        <v>23151</v>
      </c>
      <c r="B3390" s="538">
        <v>101215</v>
      </c>
      <c r="C3390" s="266" t="s">
        <v>30369</v>
      </c>
      <c r="D3390" s="273" t="s">
        <v>18</v>
      </c>
      <c r="E3390" s="274">
        <v>19.510000000000002</v>
      </c>
    </row>
    <row r="3391" spans="1:5">
      <c r="A3391" s="272" t="s">
        <v>23151</v>
      </c>
      <c r="B3391" s="538">
        <v>101216</v>
      </c>
      <c r="C3391" s="266" t="s">
        <v>30370</v>
      </c>
      <c r="D3391" s="273" t="s">
        <v>18</v>
      </c>
      <c r="E3391" s="274">
        <v>20.47</v>
      </c>
    </row>
    <row r="3392" spans="1:5">
      <c r="A3392" s="272" t="s">
        <v>23151</v>
      </c>
      <c r="B3392" s="538">
        <v>101212</v>
      </c>
      <c r="C3392" s="266" t="s">
        <v>30371</v>
      </c>
      <c r="D3392" s="273" t="s">
        <v>18</v>
      </c>
      <c r="E3392" s="274">
        <v>25.42</v>
      </c>
    </row>
    <row r="3393" spans="1:5">
      <c r="A3393" s="272" t="s">
        <v>23151</v>
      </c>
      <c r="B3393" s="538">
        <v>101217</v>
      </c>
      <c r="C3393" s="266" t="s">
        <v>30372</v>
      </c>
      <c r="D3393" s="273" t="s">
        <v>18</v>
      </c>
      <c r="E3393" s="274">
        <v>23.82</v>
      </c>
    </row>
    <row r="3394" spans="1:5">
      <c r="A3394" s="272" t="s">
        <v>23151</v>
      </c>
      <c r="B3394" s="538">
        <v>101218</v>
      </c>
      <c r="C3394" s="266" t="s">
        <v>30373</v>
      </c>
      <c r="D3394" s="273" t="s">
        <v>18</v>
      </c>
      <c r="E3394" s="274">
        <v>25.23</v>
      </c>
    </row>
    <row r="3395" spans="1:5">
      <c r="A3395" s="272" t="s">
        <v>23151</v>
      </c>
      <c r="B3395" s="538">
        <v>101213</v>
      </c>
      <c r="C3395" s="266" t="s">
        <v>30374</v>
      </c>
      <c r="D3395" s="273" t="s">
        <v>18</v>
      </c>
      <c r="E3395" s="274">
        <v>28.41</v>
      </c>
    </row>
    <row r="3396" spans="1:5">
      <c r="A3396" s="272" t="s">
        <v>23151</v>
      </c>
      <c r="B3396" s="538">
        <v>101219</v>
      </c>
      <c r="C3396" s="266" t="s">
        <v>30375</v>
      </c>
      <c r="D3396" s="273" t="s">
        <v>18</v>
      </c>
      <c r="E3396" s="274">
        <v>30.59</v>
      </c>
    </row>
    <row r="3397" spans="1:5">
      <c r="A3397" s="272" t="s">
        <v>23151</v>
      </c>
      <c r="B3397" s="538">
        <v>101214</v>
      </c>
      <c r="C3397" s="266" t="s">
        <v>30376</v>
      </c>
      <c r="D3397" s="273" t="s">
        <v>18</v>
      </c>
      <c r="E3397" s="274">
        <v>34.340000000000003</v>
      </c>
    </row>
    <row r="3398" spans="1:5">
      <c r="A3398" s="272" t="s">
        <v>23151</v>
      </c>
      <c r="B3398" s="538">
        <v>101254</v>
      </c>
      <c r="C3398" s="266" t="s">
        <v>30377</v>
      </c>
      <c r="D3398" s="273" t="s">
        <v>18</v>
      </c>
      <c r="E3398" s="274">
        <v>14.89</v>
      </c>
    </row>
    <row r="3399" spans="1:5">
      <c r="A3399" s="272" t="s">
        <v>23151</v>
      </c>
      <c r="B3399" s="538">
        <v>101256</v>
      </c>
      <c r="C3399" s="266" t="s">
        <v>30378</v>
      </c>
      <c r="D3399" s="273" t="s">
        <v>18</v>
      </c>
      <c r="E3399" s="274">
        <v>22.97</v>
      </c>
    </row>
    <row r="3400" spans="1:5">
      <c r="A3400" s="272" t="s">
        <v>23151</v>
      </c>
      <c r="B3400" s="538">
        <v>101257</v>
      </c>
      <c r="C3400" s="266" t="s">
        <v>30379</v>
      </c>
      <c r="D3400" s="273" t="s">
        <v>18</v>
      </c>
      <c r="E3400" s="274">
        <v>24.22</v>
      </c>
    </row>
    <row r="3401" spans="1:5">
      <c r="A3401" s="272" t="s">
        <v>23151</v>
      </c>
      <c r="B3401" s="538">
        <v>101258</v>
      </c>
      <c r="C3401" s="266" t="s">
        <v>30380</v>
      </c>
      <c r="D3401" s="273" t="s">
        <v>18</v>
      </c>
      <c r="E3401" s="274">
        <v>28.09</v>
      </c>
    </row>
    <row r="3402" spans="1:5">
      <c r="A3402" s="272" t="s">
        <v>23151</v>
      </c>
      <c r="B3402" s="538">
        <v>101259</v>
      </c>
      <c r="C3402" s="266" t="s">
        <v>30381</v>
      </c>
      <c r="D3402" s="273" t="s">
        <v>18</v>
      </c>
      <c r="E3402" s="274">
        <v>31.2</v>
      </c>
    </row>
    <row r="3403" spans="1:5">
      <c r="A3403" s="272" t="s">
        <v>23151</v>
      </c>
      <c r="B3403" s="538">
        <v>101260</v>
      </c>
      <c r="C3403" s="266" t="s">
        <v>30382</v>
      </c>
      <c r="D3403" s="273" t="s">
        <v>18</v>
      </c>
      <c r="E3403" s="274">
        <v>39.01</v>
      </c>
    </row>
    <row r="3404" spans="1:5">
      <c r="A3404" s="272" t="s">
        <v>23151</v>
      </c>
      <c r="B3404" s="538">
        <v>101208</v>
      </c>
      <c r="C3404" s="266" t="s">
        <v>30383</v>
      </c>
      <c r="D3404" s="273" t="s">
        <v>18</v>
      </c>
      <c r="E3404" s="274">
        <v>12.27</v>
      </c>
    </row>
    <row r="3405" spans="1:5">
      <c r="A3405" s="272" t="s">
        <v>23151</v>
      </c>
      <c r="B3405" s="538">
        <v>101209</v>
      </c>
      <c r="C3405" s="266" t="s">
        <v>30384</v>
      </c>
      <c r="D3405" s="273" t="s">
        <v>18</v>
      </c>
      <c r="E3405" s="274">
        <v>11.4</v>
      </c>
    </row>
    <row r="3406" spans="1:5">
      <c r="A3406" s="272" t="s">
        <v>23151</v>
      </c>
      <c r="B3406" s="538">
        <v>101220</v>
      </c>
      <c r="C3406" s="266" t="s">
        <v>30385</v>
      </c>
      <c r="D3406" s="273" t="s">
        <v>18</v>
      </c>
      <c r="E3406" s="274">
        <v>19.14</v>
      </c>
    </row>
    <row r="3407" spans="1:5">
      <c r="A3407" s="272" t="s">
        <v>23151</v>
      </c>
      <c r="B3407" s="538">
        <v>101221</v>
      </c>
      <c r="C3407" s="266" t="s">
        <v>30386</v>
      </c>
      <c r="D3407" s="273" t="s">
        <v>18</v>
      </c>
      <c r="E3407" s="274">
        <v>20.239999999999998</v>
      </c>
    </row>
    <row r="3408" spans="1:5">
      <c r="A3408" s="272" t="s">
        <v>23151</v>
      </c>
      <c r="B3408" s="538">
        <v>101225</v>
      </c>
      <c r="C3408" s="266" t="s">
        <v>30387</v>
      </c>
      <c r="D3408" s="273" t="s">
        <v>18</v>
      </c>
      <c r="E3408" s="274">
        <v>17.59</v>
      </c>
    </row>
    <row r="3409" spans="1:5">
      <c r="A3409" s="272" t="s">
        <v>23151</v>
      </c>
      <c r="B3409" s="538">
        <v>101226</v>
      </c>
      <c r="C3409" s="266" t="s">
        <v>30388</v>
      </c>
      <c r="D3409" s="273" t="s">
        <v>18</v>
      </c>
      <c r="E3409" s="274">
        <v>18.55</v>
      </c>
    </row>
    <row r="3410" spans="1:5">
      <c r="A3410" s="272" t="s">
        <v>23151</v>
      </c>
      <c r="B3410" s="538">
        <v>101222</v>
      </c>
      <c r="C3410" s="266" t="s">
        <v>30389</v>
      </c>
      <c r="D3410" s="273" t="s">
        <v>18</v>
      </c>
      <c r="E3410" s="274">
        <v>23.53</v>
      </c>
    </row>
    <row r="3411" spans="1:5">
      <c r="A3411" s="272" t="s">
        <v>23151</v>
      </c>
      <c r="B3411" s="538">
        <v>101227</v>
      </c>
      <c r="C3411" s="266" t="s">
        <v>30390</v>
      </c>
      <c r="D3411" s="273" t="s">
        <v>18</v>
      </c>
      <c r="E3411" s="274">
        <v>21.5</v>
      </c>
    </row>
    <row r="3412" spans="1:5">
      <c r="A3412" s="272" t="s">
        <v>23151</v>
      </c>
      <c r="B3412" s="538">
        <v>101228</v>
      </c>
      <c r="C3412" s="266" t="s">
        <v>30391</v>
      </c>
      <c r="D3412" s="273" t="s">
        <v>18</v>
      </c>
      <c r="E3412" s="274">
        <v>22.94</v>
      </c>
    </row>
    <row r="3413" spans="1:5">
      <c r="A3413" s="272" t="s">
        <v>23151</v>
      </c>
      <c r="B3413" s="538">
        <v>101223</v>
      </c>
      <c r="C3413" s="266" t="s">
        <v>30392</v>
      </c>
      <c r="D3413" s="273" t="s">
        <v>18</v>
      </c>
      <c r="E3413" s="274">
        <v>26.18</v>
      </c>
    </row>
    <row r="3414" spans="1:5">
      <c r="A3414" s="272" t="s">
        <v>23151</v>
      </c>
      <c r="B3414" s="538">
        <v>101229</v>
      </c>
      <c r="C3414" s="266" t="s">
        <v>30393</v>
      </c>
      <c r="D3414" s="273" t="s">
        <v>18</v>
      </c>
      <c r="E3414" s="274">
        <v>28.91</v>
      </c>
    </row>
    <row r="3415" spans="1:5">
      <c r="A3415" s="272" t="s">
        <v>23151</v>
      </c>
      <c r="B3415" s="538">
        <v>101224</v>
      </c>
      <c r="C3415" s="266" t="s">
        <v>30394</v>
      </c>
      <c r="D3415" s="273" t="s">
        <v>18</v>
      </c>
      <c r="E3415" s="274">
        <v>32.82</v>
      </c>
    </row>
    <row r="3416" spans="1:5">
      <c r="A3416" s="272" t="s">
        <v>23151</v>
      </c>
      <c r="B3416" s="538">
        <v>101265</v>
      </c>
      <c r="C3416" s="266" t="s">
        <v>30395</v>
      </c>
      <c r="D3416" s="273" t="s">
        <v>18</v>
      </c>
      <c r="E3416" s="274">
        <v>36.71</v>
      </c>
    </row>
    <row r="3417" spans="1:5">
      <c r="A3417" s="272" t="s">
        <v>23151</v>
      </c>
      <c r="B3417" s="538">
        <v>101255</v>
      </c>
      <c r="C3417" s="266" t="s">
        <v>30396</v>
      </c>
      <c r="D3417" s="273" t="s">
        <v>18</v>
      </c>
      <c r="E3417" s="274">
        <v>13.17</v>
      </c>
    </row>
    <row r="3418" spans="1:5">
      <c r="A3418" s="272" t="s">
        <v>23151</v>
      </c>
      <c r="B3418" s="538">
        <v>101261</v>
      </c>
      <c r="C3418" s="266" t="s">
        <v>30397</v>
      </c>
      <c r="D3418" s="273" t="s">
        <v>18</v>
      </c>
      <c r="E3418" s="274">
        <v>21.76</v>
      </c>
    </row>
    <row r="3419" spans="1:5">
      <c r="A3419" s="272" t="s">
        <v>23151</v>
      </c>
      <c r="B3419" s="538">
        <v>101262</v>
      </c>
      <c r="C3419" s="266" t="s">
        <v>30398</v>
      </c>
      <c r="D3419" s="273" t="s">
        <v>18</v>
      </c>
      <c r="E3419" s="274">
        <v>22.98</v>
      </c>
    </row>
    <row r="3420" spans="1:5">
      <c r="A3420" s="272" t="s">
        <v>23151</v>
      </c>
      <c r="B3420" s="538">
        <v>101263</v>
      </c>
      <c r="C3420" s="266" t="s">
        <v>30399</v>
      </c>
      <c r="D3420" s="273" t="s">
        <v>18</v>
      </c>
      <c r="E3420" s="274">
        <v>26.58</v>
      </c>
    </row>
    <row r="3421" spans="1:5">
      <c r="A3421" s="272" t="s">
        <v>23151</v>
      </c>
      <c r="B3421" s="538">
        <v>101264</v>
      </c>
      <c r="C3421" s="266" t="s">
        <v>30400</v>
      </c>
      <c r="D3421" s="273" t="s">
        <v>18</v>
      </c>
      <c r="E3421" s="274">
        <v>29.46</v>
      </c>
    </row>
    <row r="3422" spans="1:5">
      <c r="A3422" s="272" t="s">
        <v>23151</v>
      </c>
      <c r="B3422" s="538">
        <v>101230</v>
      </c>
      <c r="C3422" s="266" t="s">
        <v>11004</v>
      </c>
      <c r="D3422" s="273" t="s">
        <v>18</v>
      </c>
      <c r="E3422" s="274">
        <v>12.79</v>
      </c>
    </row>
    <row r="3423" spans="1:5">
      <c r="A3423" s="272" t="s">
        <v>23151</v>
      </c>
      <c r="B3423" s="538">
        <v>101231</v>
      </c>
      <c r="C3423" s="266" t="s">
        <v>11005</v>
      </c>
      <c r="D3423" s="273" t="s">
        <v>18</v>
      </c>
      <c r="E3423" s="274">
        <v>12.17</v>
      </c>
    </row>
    <row r="3424" spans="1:5">
      <c r="A3424" s="272" t="s">
        <v>23151</v>
      </c>
      <c r="B3424" s="538">
        <v>101272</v>
      </c>
      <c r="C3424" s="266" t="s">
        <v>11034</v>
      </c>
      <c r="D3424" s="273" t="s">
        <v>18</v>
      </c>
      <c r="E3424" s="274">
        <v>37.270000000000003</v>
      </c>
    </row>
    <row r="3425" spans="1:5">
      <c r="A3425" s="272" t="s">
        <v>23151</v>
      </c>
      <c r="B3425" s="538">
        <v>101266</v>
      </c>
      <c r="C3425" s="266" t="s">
        <v>11028</v>
      </c>
      <c r="D3425" s="273" t="s">
        <v>18</v>
      </c>
      <c r="E3425" s="274">
        <v>13.25</v>
      </c>
    </row>
    <row r="3426" spans="1:5">
      <c r="A3426" s="272" t="s">
        <v>23151</v>
      </c>
      <c r="B3426" s="538">
        <v>101239</v>
      </c>
      <c r="C3426" s="266" t="s">
        <v>11013</v>
      </c>
      <c r="D3426" s="273" t="s">
        <v>18</v>
      </c>
      <c r="E3426" s="274">
        <v>17.5</v>
      </c>
    </row>
    <row r="3427" spans="1:5">
      <c r="A3427" s="272" t="s">
        <v>23151</v>
      </c>
      <c r="B3427" s="538">
        <v>101240</v>
      </c>
      <c r="C3427" s="266" t="s">
        <v>11014</v>
      </c>
      <c r="D3427" s="273" t="s">
        <v>18</v>
      </c>
      <c r="E3427" s="274">
        <v>18.48</v>
      </c>
    </row>
    <row r="3428" spans="1:5">
      <c r="A3428" s="272" t="s">
        <v>23151</v>
      </c>
      <c r="B3428" s="538">
        <v>101268</v>
      </c>
      <c r="C3428" s="266" t="s">
        <v>11030</v>
      </c>
      <c r="D3428" s="273" t="s">
        <v>18</v>
      </c>
      <c r="E3428" s="274">
        <v>20.89</v>
      </c>
    </row>
    <row r="3429" spans="1:5">
      <c r="A3429" s="272" t="s">
        <v>23151</v>
      </c>
      <c r="B3429" s="538">
        <v>101234</v>
      </c>
      <c r="C3429" s="266" t="s">
        <v>11008</v>
      </c>
      <c r="D3429" s="273" t="s">
        <v>18</v>
      </c>
      <c r="E3429" s="274">
        <v>19.88</v>
      </c>
    </row>
    <row r="3430" spans="1:5">
      <c r="A3430" s="272" t="s">
        <v>23151</v>
      </c>
      <c r="B3430" s="538">
        <v>101235</v>
      </c>
      <c r="C3430" s="266" t="s">
        <v>11009</v>
      </c>
      <c r="D3430" s="273" t="s">
        <v>18</v>
      </c>
      <c r="E3430" s="274">
        <v>20.96</v>
      </c>
    </row>
    <row r="3431" spans="1:5">
      <c r="A3431" s="272" t="s">
        <v>23151</v>
      </c>
      <c r="B3431" s="538">
        <v>101241</v>
      </c>
      <c r="C3431" s="266" t="s">
        <v>11015</v>
      </c>
      <c r="D3431" s="273" t="s">
        <v>18</v>
      </c>
      <c r="E3431" s="274">
        <v>21.59</v>
      </c>
    </row>
    <row r="3432" spans="1:5">
      <c r="A3432" s="272" t="s">
        <v>23151</v>
      </c>
      <c r="B3432" s="538">
        <v>101269</v>
      </c>
      <c r="C3432" s="266" t="s">
        <v>11031</v>
      </c>
      <c r="D3432" s="273" t="s">
        <v>18</v>
      </c>
      <c r="E3432" s="274">
        <v>23.25</v>
      </c>
    </row>
    <row r="3433" spans="1:5">
      <c r="A3433" s="272" t="s">
        <v>23151</v>
      </c>
      <c r="B3433" s="538">
        <v>101236</v>
      </c>
      <c r="C3433" s="266" t="s">
        <v>11010</v>
      </c>
      <c r="D3433" s="273" t="s">
        <v>18</v>
      </c>
      <c r="E3433" s="274">
        <v>24.4</v>
      </c>
    </row>
    <row r="3434" spans="1:5">
      <c r="A3434" s="272" t="s">
        <v>23151</v>
      </c>
      <c r="B3434" s="538">
        <v>101237</v>
      </c>
      <c r="C3434" s="266" t="s">
        <v>11011</v>
      </c>
      <c r="D3434" s="273" t="s">
        <v>18</v>
      </c>
      <c r="E3434" s="274">
        <v>26</v>
      </c>
    </row>
    <row r="3435" spans="1:5">
      <c r="A3435" s="272" t="s">
        <v>23151</v>
      </c>
      <c r="B3435" s="538">
        <v>101242</v>
      </c>
      <c r="C3435" s="266" t="s">
        <v>11016</v>
      </c>
      <c r="D3435" s="273" t="s">
        <v>18</v>
      </c>
      <c r="E3435" s="274">
        <v>24.11</v>
      </c>
    </row>
    <row r="3436" spans="1:5">
      <c r="A3436" s="272" t="s">
        <v>23151</v>
      </c>
      <c r="B3436" s="538">
        <v>101270</v>
      </c>
      <c r="C3436" s="266" t="s">
        <v>11032</v>
      </c>
      <c r="D3436" s="273" t="s">
        <v>18</v>
      </c>
      <c r="E3436" s="274">
        <v>26.93</v>
      </c>
    </row>
    <row r="3437" spans="1:5">
      <c r="A3437" s="272" t="s">
        <v>23151</v>
      </c>
      <c r="B3437" s="538">
        <v>101243</v>
      </c>
      <c r="C3437" s="266" t="s">
        <v>11017</v>
      </c>
      <c r="D3437" s="273" t="s">
        <v>18</v>
      </c>
      <c r="E3437" s="274">
        <v>29.25</v>
      </c>
    </row>
    <row r="3438" spans="1:5">
      <c r="A3438" s="272" t="s">
        <v>23151</v>
      </c>
      <c r="B3438" s="538">
        <v>101271</v>
      </c>
      <c r="C3438" s="266" t="s">
        <v>11033</v>
      </c>
      <c r="D3438" s="273" t="s">
        <v>18</v>
      </c>
      <c r="E3438" s="274">
        <v>29.86</v>
      </c>
    </row>
    <row r="3439" spans="1:5">
      <c r="A3439" s="272" t="s">
        <v>23151</v>
      </c>
      <c r="B3439" s="538">
        <v>101238</v>
      </c>
      <c r="C3439" s="266" t="s">
        <v>11012</v>
      </c>
      <c r="D3439" s="273" t="s">
        <v>18</v>
      </c>
      <c r="E3439" s="274">
        <v>32.880000000000003</v>
      </c>
    </row>
    <row r="3440" spans="1:5">
      <c r="A3440" s="272" t="s">
        <v>23151</v>
      </c>
      <c r="B3440" s="538">
        <v>101232</v>
      </c>
      <c r="C3440" s="266" t="s">
        <v>11006</v>
      </c>
      <c r="D3440" s="273" t="s">
        <v>18</v>
      </c>
      <c r="E3440" s="274">
        <v>10.97</v>
      </c>
    </row>
    <row r="3441" spans="1:5">
      <c r="A3441" s="272" t="s">
        <v>23151</v>
      </c>
      <c r="B3441" s="538">
        <v>101233</v>
      </c>
      <c r="C3441" s="266" t="s">
        <v>11007</v>
      </c>
      <c r="D3441" s="273" t="s">
        <v>18</v>
      </c>
      <c r="E3441" s="274">
        <v>10.130000000000001</v>
      </c>
    </row>
    <row r="3442" spans="1:5">
      <c r="A3442" s="272" t="s">
        <v>23151</v>
      </c>
      <c r="B3442" s="538">
        <v>101248</v>
      </c>
      <c r="C3442" s="266" t="s">
        <v>11022</v>
      </c>
      <c r="D3442" s="273" t="s">
        <v>18</v>
      </c>
      <c r="E3442" s="274">
        <v>31.43</v>
      </c>
    </row>
    <row r="3443" spans="1:5">
      <c r="A3443" s="272" t="s">
        <v>23151</v>
      </c>
      <c r="B3443" s="538">
        <v>101277</v>
      </c>
      <c r="C3443" s="266" t="s">
        <v>11039</v>
      </c>
      <c r="D3443" s="273" t="s">
        <v>18</v>
      </c>
      <c r="E3443" s="274">
        <v>36.090000000000003</v>
      </c>
    </row>
    <row r="3444" spans="1:5">
      <c r="A3444" s="272" t="s">
        <v>23151</v>
      </c>
      <c r="B3444" s="538">
        <v>101267</v>
      </c>
      <c r="C3444" s="266" t="s">
        <v>11029</v>
      </c>
      <c r="D3444" s="273" t="s">
        <v>18</v>
      </c>
      <c r="E3444" s="274">
        <v>12.73</v>
      </c>
    </row>
    <row r="3445" spans="1:5">
      <c r="A3445" s="272" t="s">
        <v>23151</v>
      </c>
      <c r="B3445" s="538">
        <v>101249</v>
      </c>
      <c r="C3445" s="266" t="s">
        <v>11023</v>
      </c>
      <c r="D3445" s="273" t="s">
        <v>18</v>
      </c>
      <c r="E3445" s="274">
        <v>16.02</v>
      </c>
    </row>
    <row r="3446" spans="1:5">
      <c r="A3446" s="272" t="s">
        <v>23151</v>
      </c>
      <c r="B3446" s="538">
        <v>101273</v>
      </c>
      <c r="C3446" s="266" t="s">
        <v>11035</v>
      </c>
      <c r="D3446" s="273" t="s">
        <v>18</v>
      </c>
      <c r="E3446" s="274">
        <v>19.96</v>
      </c>
    </row>
    <row r="3447" spans="1:5">
      <c r="A3447" s="272" t="s">
        <v>23151</v>
      </c>
      <c r="B3447" s="538">
        <v>101245</v>
      </c>
      <c r="C3447" s="266" t="s">
        <v>11019</v>
      </c>
      <c r="D3447" s="273" t="s">
        <v>18</v>
      </c>
      <c r="E3447" s="274">
        <v>19.48</v>
      </c>
    </row>
    <row r="3448" spans="1:5">
      <c r="A3448" s="272" t="s">
        <v>23151</v>
      </c>
      <c r="B3448" s="538">
        <v>101250</v>
      </c>
      <c r="C3448" s="266" t="s">
        <v>11024</v>
      </c>
      <c r="D3448" s="273" t="s">
        <v>18</v>
      </c>
      <c r="E3448" s="274">
        <v>17.78</v>
      </c>
    </row>
    <row r="3449" spans="1:5">
      <c r="A3449" s="272" t="s">
        <v>23151</v>
      </c>
      <c r="B3449" s="538">
        <v>101251</v>
      </c>
      <c r="C3449" s="266" t="s">
        <v>11025</v>
      </c>
      <c r="D3449" s="273" t="s">
        <v>18</v>
      </c>
      <c r="E3449" s="274">
        <v>20.27</v>
      </c>
    </row>
    <row r="3450" spans="1:5">
      <c r="A3450" s="272" t="s">
        <v>23151</v>
      </c>
      <c r="B3450" s="538">
        <v>101274</v>
      </c>
      <c r="C3450" s="266" t="s">
        <v>11036</v>
      </c>
      <c r="D3450" s="273" t="s">
        <v>18</v>
      </c>
      <c r="E3450" s="274">
        <v>22.06</v>
      </c>
    </row>
    <row r="3451" spans="1:5">
      <c r="A3451" s="272" t="s">
        <v>23151</v>
      </c>
      <c r="B3451" s="538">
        <v>101246</v>
      </c>
      <c r="C3451" s="266" t="s">
        <v>11020</v>
      </c>
      <c r="D3451" s="273" t="s">
        <v>18</v>
      </c>
      <c r="E3451" s="274">
        <v>22.63</v>
      </c>
    </row>
    <row r="3452" spans="1:5">
      <c r="A3452" s="272" t="s">
        <v>23151</v>
      </c>
      <c r="B3452" s="538">
        <v>101252</v>
      </c>
      <c r="C3452" s="266" t="s">
        <v>11026</v>
      </c>
      <c r="D3452" s="273" t="s">
        <v>18</v>
      </c>
      <c r="E3452" s="274">
        <v>22</v>
      </c>
    </row>
    <row r="3453" spans="1:5">
      <c r="A3453" s="272" t="s">
        <v>23151</v>
      </c>
      <c r="B3453" s="538">
        <v>101275</v>
      </c>
      <c r="C3453" s="266" t="s">
        <v>11037</v>
      </c>
      <c r="D3453" s="273" t="s">
        <v>18</v>
      </c>
      <c r="E3453" s="274">
        <v>25.55</v>
      </c>
    </row>
    <row r="3454" spans="1:5">
      <c r="A3454" s="272" t="s">
        <v>23151</v>
      </c>
      <c r="B3454" s="538">
        <v>101247</v>
      </c>
      <c r="C3454" s="266" t="s">
        <v>11021</v>
      </c>
      <c r="D3454" s="273" t="s">
        <v>18</v>
      </c>
      <c r="E3454" s="274">
        <v>25.11</v>
      </c>
    </row>
    <row r="3455" spans="1:5">
      <c r="A3455" s="272" t="s">
        <v>23151</v>
      </c>
      <c r="B3455" s="538">
        <v>101276</v>
      </c>
      <c r="C3455" s="266" t="s">
        <v>11038</v>
      </c>
      <c r="D3455" s="273" t="s">
        <v>18</v>
      </c>
      <c r="E3455" s="274">
        <v>28.24</v>
      </c>
    </row>
    <row r="3456" spans="1:5">
      <c r="A3456" s="272" t="s">
        <v>23151</v>
      </c>
      <c r="B3456" s="538">
        <v>101253</v>
      </c>
      <c r="C3456" s="266" t="s">
        <v>11027</v>
      </c>
      <c r="D3456" s="273" t="s">
        <v>18</v>
      </c>
      <c r="E3456" s="274">
        <v>27.7</v>
      </c>
    </row>
    <row r="3457" spans="1:5">
      <c r="A3457" s="272" t="s">
        <v>23151</v>
      </c>
      <c r="B3457" s="538">
        <v>101244</v>
      </c>
      <c r="C3457" s="266" t="s">
        <v>11018</v>
      </c>
      <c r="D3457" s="273" t="s">
        <v>18</v>
      </c>
      <c r="E3457" s="274">
        <v>18.39</v>
      </c>
    </row>
    <row r="3458" spans="1:5">
      <c r="A3458" s="272" t="s">
        <v>23152</v>
      </c>
      <c r="B3458" s="538">
        <v>93358</v>
      </c>
      <c r="C3458" s="266" t="s">
        <v>23153</v>
      </c>
      <c r="D3458" s="273" t="s">
        <v>18</v>
      </c>
      <c r="E3458" s="274">
        <v>116.33</v>
      </c>
    </row>
    <row r="3459" spans="1:5">
      <c r="A3459" s="272" t="s">
        <v>23152</v>
      </c>
      <c r="B3459" s="538">
        <v>90082</v>
      </c>
      <c r="C3459" s="266" t="s">
        <v>23154</v>
      </c>
      <c r="D3459" s="273" t="s">
        <v>18</v>
      </c>
      <c r="E3459" s="274">
        <v>11.09</v>
      </c>
    </row>
    <row r="3460" spans="1:5">
      <c r="A3460" s="272" t="s">
        <v>23152</v>
      </c>
      <c r="B3460" s="538">
        <v>90091</v>
      </c>
      <c r="C3460" s="266" t="s">
        <v>23155</v>
      </c>
      <c r="D3460" s="273" t="s">
        <v>18</v>
      </c>
      <c r="E3460" s="274">
        <v>6.98</v>
      </c>
    </row>
    <row r="3461" spans="1:5">
      <c r="A3461" s="272" t="s">
        <v>23152</v>
      </c>
      <c r="B3461" s="538">
        <v>102307</v>
      </c>
      <c r="C3461" s="266" t="s">
        <v>23156</v>
      </c>
      <c r="D3461" s="273" t="s">
        <v>18</v>
      </c>
      <c r="E3461" s="274">
        <v>13.87</v>
      </c>
    </row>
    <row r="3462" spans="1:5">
      <c r="A3462" s="272" t="s">
        <v>23152</v>
      </c>
      <c r="B3462" s="538">
        <v>102315</v>
      </c>
      <c r="C3462" s="266" t="s">
        <v>23157</v>
      </c>
      <c r="D3462" s="273" t="s">
        <v>18</v>
      </c>
      <c r="E3462" s="274">
        <v>8.74</v>
      </c>
    </row>
    <row r="3463" spans="1:5">
      <c r="A3463" s="272" t="s">
        <v>23152</v>
      </c>
      <c r="B3463" s="538">
        <v>102283</v>
      </c>
      <c r="C3463" s="266" t="s">
        <v>23158</v>
      </c>
      <c r="D3463" s="273" t="s">
        <v>18</v>
      </c>
      <c r="E3463" s="274">
        <v>14.52</v>
      </c>
    </row>
    <row r="3464" spans="1:5">
      <c r="A3464" s="272" t="s">
        <v>23152</v>
      </c>
      <c r="B3464" s="538">
        <v>102291</v>
      </c>
      <c r="C3464" s="266" t="s">
        <v>23159</v>
      </c>
      <c r="D3464" s="273" t="s">
        <v>18</v>
      </c>
      <c r="E3464" s="274">
        <v>9.15</v>
      </c>
    </row>
    <row r="3465" spans="1:5">
      <c r="A3465" s="272" t="s">
        <v>23152</v>
      </c>
      <c r="B3465" s="538">
        <v>102276</v>
      </c>
      <c r="C3465" s="266" t="s">
        <v>23160</v>
      </c>
      <c r="D3465" s="273" t="s">
        <v>18</v>
      </c>
      <c r="E3465" s="274">
        <v>12.49</v>
      </c>
    </row>
    <row r="3466" spans="1:5">
      <c r="A3466" s="272" t="s">
        <v>23152</v>
      </c>
      <c r="B3466" s="538">
        <v>102306</v>
      </c>
      <c r="C3466" s="266" t="s">
        <v>23161</v>
      </c>
      <c r="D3466" s="273" t="s">
        <v>18</v>
      </c>
      <c r="E3466" s="274">
        <v>15.61</v>
      </c>
    </row>
    <row r="3467" spans="1:5">
      <c r="A3467" s="272" t="s">
        <v>23152</v>
      </c>
      <c r="B3467" s="538">
        <v>102279</v>
      </c>
      <c r="C3467" s="266" t="s">
        <v>23162</v>
      </c>
      <c r="D3467" s="273" t="s">
        <v>18</v>
      </c>
      <c r="E3467" s="274">
        <v>7.87</v>
      </c>
    </row>
    <row r="3468" spans="1:5">
      <c r="A3468" s="272" t="s">
        <v>23152</v>
      </c>
      <c r="B3468" s="538">
        <v>102282</v>
      </c>
      <c r="C3468" s="266" t="s">
        <v>23163</v>
      </c>
      <c r="D3468" s="273" t="s">
        <v>18</v>
      </c>
      <c r="E3468" s="274">
        <v>16.34</v>
      </c>
    </row>
    <row r="3469" spans="1:5">
      <c r="A3469" s="272" t="s">
        <v>23152</v>
      </c>
      <c r="B3469" s="538">
        <v>102290</v>
      </c>
      <c r="C3469" s="266" t="s">
        <v>23164</v>
      </c>
      <c r="D3469" s="273" t="s">
        <v>18</v>
      </c>
      <c r="E3469" s="274">
        <v>10.3</v>
      </c>
    </row>
    <row r="3470" spans="1:5">
      <c r="A3470" s="272" t="s">
        <v>23152</v>
      </c>
      <c r="B3470" s="538">
        <v>90100</v>
      </c>
      <c r="C3470" s="266" t="s">
        <v>23165</v>
      </c>
      <c r="D3470" s="273" t="s">
        <v>18</v>
      </c>
      <c r="E3470" s="274">
        <v>15.59</v>
      </c>
    </row>
    <row r="3471" spans="1:5">
      <c r="A3471" s="272" t="s">
        <v>23152</v>
      </c>
      <c r="B3471" s="538">
        <v>102323</v>
      </c>
      <c r="C3471" s="266" t="s">
        <v>23166</v>
      </c>
      <c r="D3471" s="273" t="s">
        <v>18</v>
      </c>
      <c r="E3471" s="274">
        <v>19.5</v>
      </c>
    </row>
    <row r="3472" spans="1:5">
      <c r="A3472" s="272" t="s">
        <v>23152</v>
      </c>
      <c r="B3472" s="538">
        <v>102327</v>
      </c>
      <c r="C3472" s="266" t="s">
        <v>23167</v>
      </c>
      <c r="D3472" s="273" t="s">
        <v>18</v>
      </c>
      <c r="E3472" s="274">
        <v>12.29</v>
      </c>
    </row>
    <row r="3473" spans="1:5">
      <c r="A3473" s="272" t="s">
        <v>23152</v>
      </c>
      <c r="B3473" s="538">
        <v>102299</v>
      </c>
      <c r="C3473" s="266" t="s">
        <v>23168</v>
      </c>
      <c r="D3473" s="273" t="s">
        <v>18</v>
      </c>
      <c r="E3473" s="274">
        <v>20.399999999999999</v>
      </c>
    </row>
    <row r="3474" spans="1:5">
      <c r="A3474" s="272" t="s">
        <v>23152</v>
      </c>
      <c r="B3474" s="538">
        <v>102303</v>
      </c>
      <c r="C3474" s="266" t="s">
        <v>23169</v>
      </c>
      <c r="D3474" s="273" t="s">
        <v>18</v>
      </c>
      <c r="E3474" s="274">
        <v>12.85</v>
      </c>
    </row>
    <row r="3475" spans="1:5">
      <c r="A3475" s="272" t="s">
        <v>23152</v>
      </c>
      <c r="B3475" s="538">
        <v>90099</v>
      </c>
      <c r="C3475" s="266" t="s">
        <v>23170</v>
      </c>
      <c r="D3475" s="273" t="s">
        <v>18</v>
      </c>
      <c r="E3475" s="274">
        <v>18.2</v>
      </c>
    </row>
    <row r="3476" spans="1:5">
      <c r="A3476" s="272" t="s">
        <v>23152</v>
      </c>
      <c r="B3476" s="538">
        <v>102322</v>
      </c>
      <c r="C3476" s="266" t="s">
        <v>23171</v>
      </c>
      <c r="D3476" s="273" t="s">
        <v>18</v>
      </c>
      <c r="E3476" s="274">
        <v>22.76</v>
      </c>
    </row>
    <row r="3477" spans="1:5">
      <c r="A3477" s="272" t="s">
        <v>23152</v>
      </c>
      <c r="B3477" s="538">
        <v>102298</v>
      </c>
      <c r="C3477" s="266" t="s">
        <v>23172</v>
      </c>
      <c r="D3477" s="273" t="s">
        <v>18</v>
      </c>
      <c r="E3477" s="274">
        <v>23.81</v>
      </c>
    </row>
    <row r="3478" spans="1:5">
      <c r="A3478" s="272" t="s">
        <v>23152</v>
      </c>
      <c r="B3478" s="538">
        <v>102302</v>
      </c>
      <c r="C3478" s="266" t="s">
        <v>23173</v>
      </c>
      <c r="D3478" s="273" t="s">
        <v>18</v>
      </c>
      <c r="E3478" s="274">
        <v>15</v>
      </c>
    </row>
    <row r="3479" spans="1:5">
      <c r="A3479" s="272" t="s">
        <v>23152</v>
      </c>
      <c r="B3479" s="538">
        <v>102326</v>
      </c>
      <c r="C3479" s="266" t="s">
        <v>23174</v>
      </c>
      <c r="D3479" s="273" t="s">
        <v>18</v>
      </c>
      <c r="E3479" s="274">
        <v>14.34</v>
      </c>
    </row>
    <row r="3480" spans="1:5">
      <c r="A3480" s="272" t="s">
        <v>23152</v>
      </c>
      <c r="B3480" s="538">
        <v>102314</v>
      </c>
      <c r="C3480" s="266" t="s">
        <v>23175</v>
      </c>
      <c r="D3480" s="273" t="s">
        <v>18</v>
      </c>
      <c r="E3480" s="274">
        <v>9.83</v>
      </c>
    </row>
    <row r="3481" spans="1:5">
      <c r="A3481" s="272" t="s">
        <v>23152</v>
      </c>
      <c r="B3481" s="538">
        <v>102312</v>
      </c>
      <c r="C3481" s="266" t="s">
        <v>23176</v>
      </c>
      <c r="D3481" s="273" t="s">
        <v>18</v>
      </c>
      <c r="E3481" s="274">
        <v>12.46</v>
      </c>
    </row>
    <row r="3482" spans="1:5">
      <c r="A3482" s="272" t="s">
        <v>23152</v>
      </c>
      <c r="B3482" s="538">
        <v>102288</v>
      </c>
      <c r="C3482" s="266" t="s">
        <v>23177</v>
      </c>
      <c r="D3482" s="273" t="s">
        <v>18</v>
      </c>
      <c r="E3482" s="274">
        <v>13.05</v>
      </c>
    </row>
    <row r="3483" spans="1:5">
      <c r="A3483" s="272" t="s">
        <v>23152</v>
      </c>
      <c r="B3483" s="538">
        <v>90087</v>
      </c>
      <c r="C3483" s="266" t="s">
        <v>23178</v>
      </c>
      <c r="D3483" s="273" t="s">
        <v>18</v>
      </c>
      <c r="E3483" s="274">
        <v>9.9700000000000006</v>
      </c>
    </row>
    <row r="3484" spans="1:5">
      <c r="A3484" s="272" t="s">
        <v>23152</v>
      </c>
      <c r="B3484" s="538">
        <v>102308</v>
      </c>
      <c r="C3484" s="266" t="s">
        <v>23179</v>
      </c>
      <c r="D3484" s="273" t="s">
        <v>18</v>
      </c>
      <c r="E3484" s="274">
        <v>13.42</v>
      </c>
    </row>
    <row r="3485" spans="1:5">
      <c r="A3485" s="272" t="s">
        <v>23152</v>
      </c>
      <c r="B3485" s="538">
        <v>90084</v>
      </c>
      <c r="C3485" s="266" t="s">
        <v>23180</v>
      </c>
      <c r="D3485" s="273" t="s">
        <v>18</v>
      </c>
      <c r="E3485" s="274">
        <v>10.75</v>
      </c>
    </row>
    <row r="3486" spans="1:5">
      <c r="A3486" s="272" t="s">
        <v>23152</v>
      </c>
      <c r="B3486" s="538">
        <v>102284</v>
      </c>
      <c r="C3486" s="266" t="s">
        <v>23181</v>
      </c>
      <c r="D3486" s="273" t="s">
        <v>18</v>
      </c>
      <c r="E3486" s="274">
        <v>14.05</v>
      </c>
    </row>
    <row r="3487" spans="1:5">
      <c r="A3487" s="272" t="s">
        <v>23152</v>
      </c>
      <c r="B3487" s="538">
        <v>102325</v>
      </c>
      <c r="C3487" s="266" t="s">
        <v>23182</v>
      </c>
      <c r="D3487" s="273" t="s">
        <v>18</v>
      </c>
      <c r="E3487" s="274">
        <v>17.63</v>
      </c>
    </row>
    <row r="3488" spans="1:5">
      <c r="A3488" s="272" t="s">
        <v>23152</v>
      </c>
      <c r="B3488" s="538">
        <v>102329</v>
      </c>
      <c r="C3488" s="266" t="s">
        <v>23183</v>
      </c>
      <c r="D3488" s="273" t="s">
        <v>18</v>
      </c>
      <c r="E3488" s="274">
        <v>11.11</v>
      </c>
    </row>
    <row r="3489" spans="1:5">
      <c r="A3489" s="272" t="s">
        <v>23152</v>
      </c>
      <c r="B3489" s="538">
        <v>102301</v>
      </c>
      <c r="C3489" s="266" t="s">
        <v>23184</v>
      </c>
      <c r="D3489" s="273" t="s">
        <v>18</v>
      </c>
      <c r="E3489" s="274">
        <v>18.46</v>
      </c>
    </row>
    <row r="3490" spans="1:5">
      <c r="A3490" s="272" t="s">
        <v>23152</v>
      </c>
      <c r="B3490" s="538">
        <v>102305</v>
      </c>
      <c r="C3490" s="266" t="s">
        <v>23185</v>
      </c>
      <c r="D3490" s="273" t="s">
        <v>18</v>
      </c>
      <c r="E3490" s="274">
        <v>11.63</v>
      </c>
    </row>
    <row r="3491" spans="1:5">
      <c r="A3491" s="272" t="s">
        <v>23152</v>
      </c>
      <c r="B3491" s="538">
        <v>90101</v>
      </c>
      <c r="C3491" s="266" t="s">
        <v>23186</v>
      </c>
      <c r="D3491" s="273" t="s">
        <v>18</v>
      </c>
      <c r="E3491" s="274">
        <v>15.41</v>
      </c>
    </row>
    <row r="3492" spans="1:5">
      <c r="A3492" s="272" t="s">
        <v>23152</v>
      </c>
      <c r="B3492" s="538">
        <v>102324</v>
      </c>
      <c r="C3492" s="266" t="s">
        <v>23187</v>
      </c>
      <c r="D3492" s="273" t="s">
        <v>18</v>
      </c>
      <c r="E3492" s="274">
        <v>19.260000000000002</v>
      </c>
    </row>
    <row r="3493" spans="1:5">
      <c r="A3493" s="272" t="s">
        <v>23152</v>
      </c>
      <c r="B3493" s="538">
        <v>102300</v>
      </c>
      <c r="C3493" s="266" t="s">
        <v>23188</v>
      </c>
      <c r="D3493" s="273" t="s">
        <v>18</v>
      </c>
      <c r="E3493" s="274">
        <v>20.16</v>
      </c>
    </row>
    <row r="3494" spans="1:5">
      <c r="A3494" s="272" t="s">
        <v>23152</v>
      </c>
      <c r="B3494" s="538">
        <v>90102</v>
      </c>
      <c r="C3494" s="266" t="s">
        <v>23189</v>
      </c>
      <c r="D3494" s="273" t="s">
        <v>18</v>
      </c>
      <c r="E3494" s="274">
        <v>14.1</v>
      </c>
    </row>
    <row r="3495" spans="1:5">
      <c r="A3495" s="272" t="s">
        <v>23152</v>
      </c>
      <c r="B3495" s="538">
        <v>102328</v>
      </c>
      <c r="C3495" s="266" t="s">
        <v>23190</v>
      </c>
      <c r="D3495" s="273" t="s">
        <v>18</v>
      </c>
      <c r="E3495" s="274">
        <v>12.14</v>
      </c>
    </row>
    <row r="3496" spans="1:5">
      <c r="A3496" s="272" t="s">
        <v>23152</v>
      </c>
      <c r="B3496" s="538">
        <v>102304</v>
      </c>
      <c r="C3496" s="266" t="s">
        <v>23191</v>
      </c>
      <c r="D3496" s="273" t="s">
        <v>18</v>
      </c>
      <c r="E3496" s="274">
        <v>12.7</v>
      </c>
    </row>
    <row r="3497" spans="1:5">
      <c r="A3497" s="272" t="s">
        <v>23152</v>
      </c>
      <c r="B3497" s="538">
        <v>102295</v>
      </c>
      <c r="C3497" s="266" t="s">
        <v>23192</v>
      </c>
      <c r="D3497" s="273" t="s">
        <v>18</v>
      </c>
      <c r="E3497" s="274">
        <v>8.5399999999999991</v>
      </c>
    </row>
    <row r="3498" spans="1:5">
      <c r="A3498" s="272" t="s">
        <v>23152</v>
      </c>
      <c r="B3498" s="538">
        <v>102281</v>
      </c>
      <c r="C3498" s="266" t="s">
        <v>23193</v>
      </c>
      <c r="D3498" s="273" t="s">
        <v>18</v>
      </c>
      <c r="E3498" s="274">
        <v>6.53</v>
      </c>
    </row>
    <row r="3499" spans="1:5">
      <c r="A3499" s="272" t="s">
        <v>23152</v>
      </c>
      <c r="B3499" s="538">
        <v>102311</v>
      </c>
      <c r="C3499" s="266" t="s">
        <v>23194</v>
      </c>
      <c r="D3499" s="273" t="s">
        <v>18</v>
      </c>
      <c r="E3499" s="274">
        <v>12.96</v>
      </c>
    </row>
    <row r="3500" spans="1:5">
      <c r="A3500" s="272" t="s">
        <v>23152</v>
      </c>
      <c r="B3500" s="538">
        <v>102319</v>
      </c>
      <c r="C3500" s="266" t="s">
        <v>23195</v>
      </c>
      <c r="D3500" s="273" t="s">
        <v>18</v>
      </c>
      <c r="E3500" s="274">
        <v>8.16</v>
      </c>
    </row>
    <row r="3501" spans="1:5">
      <c r="A3501" s="272" t="s">
        <v>23152</v>
      </c>
      <c r="B3501" s="538">
        <v>102287</v>
      </c>
      <c r="C3501" s="266" t="s">
        <v>23196</v>
      </c>
      <c r="D3501" s="273" t="s">
        <v>18</v>
      </c>
      <c r="E3501" s="274">
        <v>13.56</v>
      </c>
    </row>
    <row r="3502" spans="1:5">
      <c r="A3502" s="272" t="s">
        <v>23152</v>
      </c>
      <c r="B3502" s="538">
        <v>102316</v>
      </c>
      <c r="C3502" s="266" t="s">
        <v>23197</v>
      </c>
      <c r="D3502" s="273" t="s">
        <v>18</v>
      </c>
      <c r="E3502" s="274">
        <v>8.4600000000000009</v>
      </c>
    </row>
    <row r="3503" spans="1:5">
      <c r="A3503" s="272" t="s">
        <v>23152</v>
      </c>
      <c r="B3503" s="538">
        <v>102292</v>
      </c>
      <c r="C3503" s="266" t="s">
        <v>23198</v>
      </c>
      <c r="D3503" s="273" t="s">
        <v>18</v>
      </c>
      <c r="E3503" s="274">
        <v>8.85</v>
      </c>
    </row>
    <row r="3504" spans="1:5">
      <c r="A3504" s="272" t="s">
        <v>23152</v>
      </c>
      <c r="B3504" s="538">
        <v>90092</v>
      </c>
      <c r="C3504" s="266" t="s">
        <v>23199</v>
      </c>
      <c r="D3504" s="273" t="s">
        <v>18</v>
      </c>
      <c r="E3504" s="274">
        <v>6.76</v>
      </c>
    </row>
    <row r="3505" spans="1:5">
      <c r="A3505" s="272" t="s">
        <v>23152</v>
      </c>
      <c r="B3505" s="538">
        <v>102278</v>
      </c>
      <c r="C3505" s="266" t="s">
        <v>23200</v>
      </c>
      <c r="D3505" s="273" t="s">
        <v>18</v>
      </c>
      <c r="E3505" s="274">
        <v>10.37</v>
      </c>
    </row>
    <row r="3506" spans="1:5">
      <c r="A3506" s="272" t="s">
        <v>23152</v>
      </c>
      <c r="B3506" s="538">
        <v>90094</v>
      </c>
      <c r="C3506" s="266" t="s">
        <v>23201</v>
      </c>
      <c r="D3506" s="273" t="s">
        <v>18</v>
      </c>
      <c r="E3506" s="274">
        <v>6.39</v>
      </c>
    </row>
    <row r="3507" spans="1:5">
      <c r="A3507" s="272" t="s">
        <v>23152</v>
      </c>
      <c r="B3507" s="538">
        <v>102309</v>
      </c>
      <c r="C3507" s="266" t="s">
        <v>23202</v>
      </c>
      <c r="D3507" s="273" t="s">
        <v>18</v>
      </c>
      <c r="E3507" s="274">
        <v>12.7</v>
      </c>
    </row>
    <row r="3508" spans="1:5">
      <c r="A3508" s="272" t="s">
        <v>23152</v>
      </c>
      <c r="B3508" s="538">
        <v>102285</v>
      </c>
      <c r="C3508" s="266" t="s">
        <v>23203</v>
      </c>
      <c r="D3508" s="273" t="s">
        <v>18</v>
      </c>
      <c r="E3508" s="274">
        <v>13.3</v>
      </c>
    </row>
    <row r="3509" spans="1:5">
      <c r="A3509" s="272" t="s">
        <v>23152</v>
      </c>
      <c r="B3509" s="538">
        <v>90095</v>
      </c>
      <c r="C3509" s="266" t="s">
        <v>23204</v>
      </c>
      <c r="D3509" s="273" t="s">
        <v>18</v>
      </c>
      <c r="E3509" s="274">
        <v>6.28</v>
      </c>
    </row>
    <row r="3510" spans="1:5">
      <c r="A3510" s="272" t="s">
        <v>23152</v>
      </c>
      <c r="B3510" s="538">
        <v>102320</v>
      </c>
      <c r="C3510" s="266" t="s">
        <v>23205</v>
      </c>
      <c r="D3510" s="273" t="s">
        <v>18</v>
      </c>
      <c r="E3510" s="274">
        <v>7.85</v>
      </c>
    </row>
    <row r="3511" spans="1:5">
      <c r="A3511" s="272" t="s">
        <v>23152</v>
      </c>
      <c r="B3511" s="538">
        <v>102296</v>
      </c>
      <c r="C3511" s="266" t="s">
        <v>23206</v>
      </c>
      <c r="D3511" s="273" t="s">
        <v>18</v>
      </c>
      <c r="E3511" s="274">
        <v>8.2200000000000006</v>
      </c>
    </row>
    <row r="3512" spans="1:5">
      <c r="A3512" s="272" t="s">
        <v>23152</v>
      </c>
      <c r="B3512" s="538">
        <v>90086</v>
      </c>
      <c r="C3512" s="266" t="s">
        <v>23207</v>
      </c>
      <c r="D3512" s="273" t="s">
        <v>18</v>
      </c>
      <c r="E3512" s="274">
        <v>10.16</v>
      </c>
    </row>
    <row r="3513" spans="1:5">
      <c r="A3513" s="272" t="s">
        <v>23152</v>
      </c>
      <c r="B3513" s="538">
        <v>102277</v>
      </c>
      <c r="C3513" s="266" t="s">
        <v>23208</v>
      </c>
      <c r="D3513" s="273" t="s">
        <v>18</v>
      </c>
      <c r="E3513" s="274">
        <v>9.8699999999999992</v>
      </c>
    </row>
    <row r="3514" spans="1:5">
      <c r="A3514" s="272" t="s">
        <v>23152</v>
      </c>
      <c r="B3514" s="538">
        <v>102286</v>
      </c>
      <c r="C3514" s="266" t="s">
        <v>23209</v>
      </c>
      <c r="D3514" s="273" t="s">
        <v>18</v>
      </c>
      <c r="E3514" s="274">
        <v>12.91</v>
      </c>
    </row>
    <row r="3515" spans="1:5">
      <c r="A3515" s="272" t="s">
        <v>23152</v>
      </c>
      <c r="B3515" s="538">
        <v>90098</v>
      </c>
      <c r="C3515" s="266" t="s">
        <v>23210</v>
      </c>
      <c r="D3515" s="273" t="s">
        <v>18</v>
      </c>
      <c r="E3515" s="274">
        <v>6.15</v>
      </c>
    </row>
    <row r="3516" spans="1:5">
      <c r="A3516" s="272" t="s">
        <v>23152</v>
      </c>
      <c r="B3516" s="538">
        <v>102313</v>
      </c>
      <c r="C3516" s="266" t="s">
        <v>23211</v>
      </c>
      <c r="D3516" s="273" t="s">
        <v>18</v>
      </c>
      <c r="E3516" s="274">
        <v>12.21</v>
      </c>
    </row>
    <row r="3517" spans="1:5">
      <c r="A3517" s="272" t="s">
        <v>23152</v>
      </c>
      <c r="B3517" s="538">
        <v>102321</v>
      </c>
      <c r="C3517" s="266" t="s">
        <v>23212</v>
      </c>
      <c r="D3517" s="273" t="s">
        <v>18</v>
      </c>
      <c r="E3517" s="274">
        <v>7.69</v>
      </c>
    </row>
    <row r="3518" spans="1:5">
      <c r="A3518" s="272" t="s">
        <v>23152</v>
      </c>
      <c r="B3518" s="538">
        <v>102289</v>
      </c>
      <c r="C3518" s="266" t="s">
        <v>23213</v>
      </c>
      <c r="D3518" s="273" t="s">
        <v>18</v>
      </c>
      <c r="E3518" s="274">
        <v>12.78</v>
      </c>
    </row>
    <row r="3519" spans="1:5">
      <c r="A3519" s="272" t="s">
        <v>23152</v>
      </c>
      <c r="B3519" s="538">
        <v>102297</v>
      </c>
      <c r="C3519" s="266" t="s">
        <v>23214</v>
      </c>
      <c r="D3519" s="273" t="s">
        <v>18</v>
      </c>
      <c r="E3519" s="274">
        <v>8.0500000000000007</v>
      </c>
    </row>
    <row r="3520" spans="1:5">
      <c r="A3520" s="272" t="s">
        <v>23152</v>
      </c>
      <c r="B3520" s="538">
        <v>102280</v>
      </c>
      <c r="C3520" s="266" t="s">
        <v>23215</v>
      </c>
      <c r="D3520" s="273" t="s">
        <v>18</v>
      </c>
      <c r="E3520" s="274">
        <v>6.22</v>
      </c>
    </row>
    <row r="3521" spans="1:5">
      <c r="A3521" s="272" t="s">
        <v>23152</v>
      </c>
      <c r="B3521" s="538">
        <v>102294</v>
      </c>
      <c r="C3521" s="266" t="s">
        <v>23216</v>
      </c>
      <c r="D3521" s="273" t="s">
        <v>18</v>
      </c>
      <c r="E3521" s="274">
        <v>8.1300000000000008</v>
      </c>
    </row>
    <row r="3522" spans="1:5">
      <c r="A3522" s="272" t="s">
        <v>23152</v>
      </c>
      <c r="B3522" s="538">
        <v>90090</v>
      </c>
      <c r="C3522" s="266" t="s">
        <v>23217</v>
      </c>
      <c r="D3522" s="273" t="s">
        <v>18</v>
      </c>
      <c r="E3522" s="274">
        <v>9.76</v>
      </c>
    </row>
    <row r="3523" spans="1:5">
      <c r="A3523" s="272" t="s">
        <v>23152</v>
      </c>
      <c r="B3523" s="538">
        <v>102317</v>
      </c>
      <c r="C3523" s="266" t="s">
        <v>23218</v>
      </c>
      <c r="D3523" s="273" t="s">
        <v>18</v>
      </c>
      <c r="E3523" s="274">
        <v>8</v>
      </c>
    </row>
    <row r="3524" spans="1:5">
      <c r="A3524" s="272" t="s">
        <v>23152</v>
      </c>
      <c r="B3524" s="538">
        <v>102293</v>
      </c>
      <c r="C3524" s="266" t="s">
        <v>23219</v>
      </c>
      <c r="D3524" s="273" t="s">
        <v>18</v>
      </c>
      <c r="E3524" s="274">
        <v>8.3699999999999992</v>
      </c>
    </row>
    <row r="3525" spans="1:5">
      <c r="A3525" s="272" t="s">
        <v>23152</v>
      </c>
      <c r="B3525" s="538">
        <v>102310</v>
      </c>
      <c r="C3525" s="266" t="s">
        <v>23220</v>
      </c>
      <c r="D3525" s="273" t="s">
        <v>18</v>
      </c>
      <c r="E3525" s="274">
        <v>12.33</v>
      </c>
    </row>
    <row r="3526" spans="1:5">
      <c r="A3526" s="272" t="s">
        <v>23152</v>
      </c>
      <c r="B3526" s="538">
        <v>102318</v>
      </c>
      <c r="C3526" s="266" t="s">
        <v>23221</v>
      </c>
      <c r="D3526" s="273" t="s">
        <v>18</v>
      </c>
      <c r="E3526" s="274">
        <v>7.77</v>
      </c>
    </row>
    <row r="3527" spans="1:5">
      <c r="A3527" s="272" t="s">
        <v>23152</v>
      </c>
      <c r="B3527" s="538">
        <v>90106</v>
      </c>
      <c r="C3527" s="266" t="s">
        <v>23222</v>
      </c>
      <c r="D3527" s="273" t="s">
        <v>18</v>
      </c>
      <c r="E3527" s="274">
        <v>9.82</v>
      </c>
    </row>
    <row r="3528" spans="1:5">
      <c r="A3528" s="272" t="s">
        <v>23152</v>
      </c>
      <c r="B3528" s="538">
        <v>90105</v>
      </c>
      <c r="C3528" s="266" t="s">
        <v>23223</v>
      </c>
      <c r="D3528" s="273" t="s">
        <v>18</v>
      </c>
      <c r="E3528" s="274">
        <v>10.81</v>
      </c>
    </row>
    <row r="3529" spans="1:5">
      <c r="A3529" s="272" t="s">
        <v>23152</v>
      </c>
      <c r="B3529" s="538">
        <v>90108</v>
      </c>
      <c r="C3529" s="266" t="s">
        <v>23224</v>
      </c>
      <c r="D3529" s="273" t="s">
        <v>18</v>
      </c>
      <c r="E3529" s="274">
        <v>8.8800000000000008</v>
      </c>
    </row>
    <row r="3530" spans="1:5">
      <c r="A3530" s="272" t="s">
        <v>23152</v>
      </c>
      <c r="B3530" s="538">
        <v>90107</v>
      </c>
      <c r="C3530" s="266" t="s">
        <v>23225</v>
      </c>
      <c r="D3530" s="273" t="s">
        <v>18</v>
      </c>
      <c r="E3530" s="274">
        <v>9.6999999999999993</v>
      </c>
    </row>
    <row r="3531" spans="1:5">
      <c r="A3531" s="272" t="s">
        <v>23226</v>
      </c>
      <c r="B3531" s="538">
        <v>102354</v>
      </c>
      <c r="C3531" s="266" t="s">
        <v>21207</v>
      </c>
      <c r="D3531" s="273" t="s">
        <v>18</v>
      </c>
      <c r="E3531" s="274">
        <v>186.47</v>
      </c>
    </row>
    <row r="3532" spans="1:5">
      <c r="A3532" s="272" t="s">
        <v>23226</v>
      </c>
      <c r="B3532" s="538">
        <v>102355</v>
      </c>
      <c r="C3532" s="266" t="s">
        <v>30401</v>
      </c>
      <c r="D3532" s="273" t="s">
        <v>18</v>
      </c>
      <c r="E3532" s="274">
        <v>220.02</v>
      </c>
    </row>
    <row r="3533" spans="1:5">
      <c r="A3533" s="272" t="s">
        <v>23226</v>
      </c>
      <c r="B3533" s="538">
        <v>102356</v>
      </c>
      <c r="C3533" s="266" t="s">
        <v>23227</v>
      </c>
      <c r="D3533" s="273" t="s">
        <v>18</v>
      </c>
      <c r="E3533" s="274">
        <v>0</v>
      </c>
    </row>
    <row r="3534" spans="1:5">
      <c r="A3534" s="272" t="s">
        <v>23226</v>
      </c>
      <c r="B3534" s="538">
        <v>102357</v>
      </c>
      <c r="C3534" s="266" t="s">
        <v>23228</v>
      </c>
      <c r="D3534" s="273" t="s">
        <v>18</v>
      </c>
      <c r="E3534" s="274">
        <v>0</v>
      </c>
    </row>
    <row r="3535" spans="1:5">
      <c r="A3535" s="272" t="s">
        <v>23226</v>
      </c>
      <c r="B3535" s="538">
        <v>102358</v>
      </c>
      <c r="C3535" s="266" t="s">
        <v>23229</v>
      </c>
      <c r="D3535" s="273" t="s">
        <v>18</v>
      </c>
      <c r="E3535" s="274">
        <v>0</v>
      </c>
    </row>
    <row r="3536" spans="1:5">
      <c r="A3536" s="272" t="s">
        <v>23226</v>
      </c>
      <c r="B3536" s="538">
        <v>102359</v>
      </c>
      <c r="C3536" s="266" t="s">
        <v>30402</v>
      </c>
      <c r="D3536" s="273" t="s">
        <v>18</v>
      </c>
      <c r="E3536" s="274">
        <v>0</v>
      </c>
    </row>
    <row r="3537" spans="1:5">
      <c r="A3537" s="272" t="s">
        <v>23226</v>
      </c>
      <c r="B3537" s="538">
        <v>102348</v>
      </c>
      <c r="C3537" s="266" t="s">
        <v>23230</v>
      </c>
      <c r="D3537" s="273" t="s">
        <v>18</v>
      </c>
      <c r="E3537" s="274">
        <v>0</v>
      </c>
    </row>
    <row r="3538" spans="1:5">
      <c r="A3538" s="272" t="s">
        <v>23226</v>
      </c>
      <c r="B3538" s="538">
        <v>102346</v>
      </c>
      <c r="C3538" s="266" t="s">
        <v>23231</v>
      </c>
      <c r="D3538" s="273" t="s">
        <v>18</v>
      </c>
      <c r="E3538" s="274">
        <v>0</v>
      </c>
    </row>
    <row r="3539" spans="1:5">
      <c r="A3539" s="272" t="s">
        <v>23226</v>
      </c>
      <c r="B3539" s="538">
        <v>102347</v>
      </c>
      <c r="C3539" s="266" t="s">
        <v>23232</v>
      </c>
      <c r="D3539" s="273" t="s">
        <v>18</v>
      </c>
      <c r="E3539" s="274">
        <v>0</v>
      </c>
    </row>
    <row r="3540" spans="1:5">
      <c r="A3540" s="272" t="s">
        <v>23226</v>
      </c>
      <c r="B3540" s="538">
        <v>102350</v>
      </c>
      <c r="C3540" s="266" t="s">
        <v>23233</v>
      </c>
      <c r="D3540" s="273" t="s">
        <v>18</v>
      </c>
      <c r="E3540" s="274">
        <v>0</v>
      </c>
    </row>
    <row r="3541" spans="1:5">
      <c r="A3541" s="272" t="s">
        <v>23226</v>
      </c>
      <c r="B3541" s="538">
        <v>102351</v>
      </c>
      <c r="C3541" s="266" t="s">
        <v>23234</v>
      </c>
      <c r="D3541" s="273" t="s">
        <v>18</v>
      </c>
      <c r="E3541" s="274">
        <v>0</v>
      </c>
    </row>
    <row r="3542" spans="1:5">
      <c r="A3542" s="272" t="s">
        <v>23226</v>
      </c>
      <c r="B3542" s="538">
        <v>102352</v>
      </c>
      <c r="C3542" s="266" t="s">
        <v>23235</v>
      </c>
      <c r="D3542" s="273" t="s">
        <v>18</v>
      </c>
      <c r="E3542" s="274">
        <v>0</v>
      </c>
    </row>
    <row r="3543" spans="1:5">
      <c r="A3543" s="272" t="s">
        <v>23226</v>
      </c>
      <c r="B3543" s="538">
        <v>102353</v>
      </c>
      <c r="C3543" s="266" t="s">
        <v>23236</v>
      </c>
      <c r="D3543" s="273" t="s">
        <v>18</v>
      </c>
      <c r="E3543" s="274">
        <v>0</v>
      </c>
    </row>
    <row r="3544" spans="1:5">
      <c r="A3544" s="272" t="s">
        <v>23226</v>
      </c>
      <c r="B3544" s="538">
        <v>102349</v>
      </c>
      <c r="C3544" s="266" t="s">
        <v>23237</v>
      </c>
      <c r="D3544" s="273" t="s">
        <v>18</v>
      </c>
      <c r="E3544" s="274">
        <v>0</v>
      </c>
    </row>
    <row r="3545" spans="1:5">
      <c r="A3545" s="272" t="s">
        <v>23226</v>
      </c>
      <c r="B3545" s="538">
        <v>102360</v>
      </c>
      <c r="C3545" s="266" t="s">
        <v>11040</v>
      </c>
      <c r="D3545" s="273" t="s">
        <v>18</v>
      </c>
      <c r="E3545" s="274">
        <v>28.33</v>
      </c>
    </row>
    <row r="3546" spans="1:5">
      <c r="A3546" s="272" t="s">
        <v>23226</v>
      </c>
      <c r="B3546" s="538">
        <v>102361</v>
      </c>
      <c r="C3546" s="266" t="s">
        <v>11041</v>
      </c>
      <c r="D3546" s="273" t="s">
        <v>18</v>
      </c>
      <c r="E3546" s="274">
        <v>44.22</v>
      </c>
    </row>
    <row r="3547" spans="1:5">
      <c r="A3547" s="272" t="s">
        <v>23238</v>
      </c>
      <c r="B3547" s="538">
        <v>101595</v>
      </c>
      <c r="C3547" s="266" t="s">
        <v>32620</v>
      </c>
      <c r="D3547" s="273" t="s">
        <v>16</v>
      </c>
      <c r="E3547" s="274">
        <v>0</v>
      </c>
    </row>
    <row r="3548" spans="1:5">
      <c r="A3548" s="272" t="s">
        <v>23238</v>
      </c>
      <c r="B3548" s="538">
        <v>101601</v>
      </c>
      <c r="C3548" s="266" t="s">
        <v>32621</v>
      </c>
      <c r="D3548" s="273" t="s">
        <v>16</v>
      </c>
      <c r="E3548" s="274">
        <v>27.4</v>
      </c>
    </row>
    <row r="3549" spans="1:5">
      <c r="A3549" s="272" t="s">
        <v>23238</v>
      </c>
      <c r="B3549" s="538">
        <v>101594</v>
      </c>
      <c r="C3549" s="266" t="s">
        <v>32622</v>
      </c>
      <c r="D3549" s="273" t="s">
        <v>16</v>
      </c>
      <c r="E3549" s="274">
        <v>0</v>
      </c>
    </row>
    <row r="3550" spans="1:5">
      <c r="A3550" s="272" t="s">
        <v>23238</v>
      </c>
      <c r="B3550" s="538">
        <v>101600</v>
      </c>
      <c r="C3550" s="266" t="s">
        <v>32623</v>
      </c>
      <c r="D3550" s="273" t="s">
        <v>16</v>
      </c>
      <c r="E3550" s="274">
        <v>19.309999999999999</v>
      </c>
    </row>
    <row r="3551" spans="1:5">
      <c r="A3551" s="272" t="s">
        <v>23238</v>
      </c>
      <c r="B3551" s="538">
        <v>101597</v>
      </c>
      <c r="C3551" s="266" t="s">
        <v>32624</v>
      </c>
      <c r="D3551" s="273" t="s">
        <v>16</v>
      </c>
      <c r="E3551" s="274">
        <v>0</v>
      </c>
    </row>
    <row r="3552" spans="1:5">
      <c r="A3552" s="272" t="s">
        <v>23238</v>
      </c>
      <c r="B3552" s="538">
        <v>101603</v>
      </c>
      <c r="C3552" s="266" t="s">
        <v>32625</v>
      </c>
      <c r="D3552" s="273" t="s">
        <v>16</v>
      </c>
      <c r="E3552" s="274">
        <v>22.86</v>
      </c>
    </row>
    <row r="3553" spans="1:5">
      <c r="A3553" s="272" t="s">
        <v>23238</v>
      </c>
      <c r="B3553" s="538">
        <v>101596</v>
      </c>
      <c r="C3553" s="266" t="s">
        <v>32626</v>
      </c>
      <c r="D3553" s="273" t="s">
        <v>16</v>
      </c>
      <c r="E3553" s="274">
        <v>0</v>
      </c>
    </row>
    <row r="3554" spans="1:5">
      <c r="A3554" s="272" t="s">
        <v>23238</v>
      </c>
      <c r="B3554" s="538">
        <v>101602</v>
      </c>
      <c r="C3554" s="266" t="s">
        <v>32627</v>
      </c>
      <c r="D3554" s="273" t="s">
        <v>16</v>
      </c>
      <c r="E3554" s="274">
        <v>14.79</v>
      </c>
    </row>
    <row r="3555" spans="1:5">
      <c r="A3555" s="272" t="s">
        <v>23238</v>
      </c>
      <c r="B3555" s="538">
        <v>101599</v>
      </c>
      <c r="C3555" s="266" t="s">
        <v>32628</v>
      </c>
      <c r="D3555" s="273" t="s">
        <v>16</v>
      </c>
      <c r="E3555" s="274">
        <v>0</v>
      </c>
    </row>
    <row r="3556" spans="1:5">
      <c r="A3556" s="272" t="s">
        <v>23238</v>
      </c>
      <c r="B3556" s="538">
        <v>101605</v>
      </c>
      <c r="C3556" s="266" t="s">
        <v>32629</v>
      </c>
      <c r="D3556" s="273" t="s">
        <v>16</v>
      </c>
      <c r="E3556" s="274">
        <v>18.37</v>
      </c>
    </row>
    <row r="3557" spans="1:5">
      <c r="A3557" s="272" t="s">
        <v>23238</v>
      </c>
      <c r="B3557" s="538">
        <v>101598</v>
      </c>
      <c r="C3557" s="266" t="s">
        <v>32630</v>
      </c>
      <c r="D3557" s="273" t="s">
        <v>16</v>
      </c>
      <c r="E3557" s="274">
        <v>0</v>
      </c>
    </row>
    <row r="3558" spans="1:5">
      <c r="A3558" s="272" t="s">
        <v>23238</v>
      </c>
      <c r="B3558" s="538">
        <v>101604</v>
      </c>
      <c r="C3558" s="266" t="s">
        <v>32631</v>
      </c>
      <c r="D3558" s="273" t="s">
        <v>16</v>
      </c>
      <c r="E3558" s="274">
        <v>10.29</v>
      </c>
    </row>
    <row r="3559" spans="1:5">
      <c r="A3559" s="272" t="s">
        <v>23238</v>
      </c>
      <c r="B3559" s="538">
        <v>101588</v>
      </c>
      <c r="C3559" s="266" t="s">
        <v>32632</v>
      </c>
      <c r="D3559" s="273" t="s">
        <v>16</v>
      </c>
      <c r="E3559" s="274">
        <v>124.29</v>
      </c>
    </row>
    <row r="3560" spans="1:5">
      <c r="A3560" s="272" t="s">
        <v>23238</v>
      </c>
      <c r="B3560" s="538">
        <v>101591</v>
      </c>
      <c r="C3560" s="266" t="s">
        <v>32633</v>
      </c>
      <c r="D3560" s="273" t="s">
        <v>16</v>
      </c>
      <c r="E3560" s="274">
        <v>146.38</v>
      </c>
    </row>
    <row r="3561" spans="1:5">
      <c r="A3561" s="272" t="s">
        <v>23238</v>
      </c>
      <c r="B3561" s="538">
        <v>101590</v>
      </c>
      <c r="C3561" s="266" t="s">
        <v>32634</v>
      </c>
      <c r="D3561" s="273" t="s">
        <v>16</v>
      </c>
      <c r="E3561" s="274">
        <v>96.91</v>
      </c>
    </row>
    <row r="3562" spans="1:5">
      <c r="A3562" s="272" t="s">
        <v>23238</v>
      </c>
      <c r="B3562" s="538">
        <v>101593</v>
      </c>
      <c r="C3562" s="266" t="s">
        <v>32635</v>
      </c>
      <c r="D3562" s="273" t="s">
        <v>16</v>
      </c>
      <c r="E3562" s="274">
        <v>121.62</v>
      </c>
    </row>
    <row r="3563" spans="1:5">
      <c r="A3563" s="272" t="s">
        <v>23238</v>
      </c>
      <c r="B3563" s="538">
        <v>101592</v>
      </c>
      <c r="C3563" s="266" t="s">
        <v>32636</v>
      </c>
      <c r="D3563" s="273" t="s">
        <v>16</v>
      </c>
      <c r="E3563" s="274">
        <v>71.94</v>
      </c>
    </row>
    <row r="3564" spans="1:5">
      <c r="A3564" s="272" t="s">
        <v>23238</v>
      </c>
      <c r="B3564" s="538">
        <v>101583</v>
      </c>
      <c r="C3564" s="266" t="s">
        <v>32637</v>
      </c>
      <c r="D3564" s="273" t="s">
        <v>16</v>
      </c>
      <c r="E3564" s="274">
        <v>102.96</v>
      </c>
    </row>
    <row r="3565" spans="1:5">
      <c r="A3565" s="272" t="s">
        <v>23238</v>
      </c>
      <c r="B3565" s="538">
        <v>101582</v>
      </c>
      <c r="C3565" s="266" t="s">
        <v>32638</v>
      </c>
      <c r="D3565" s="273" t="s">
        <v>16</v>
      </c>
      <c r="E3565" s="274">
        <v>84.33</v>
      </c>
    </row>
    <row r="3566" spans="1:5">
      <c r="A3566" s="272" t="s">
        <v>23238</v>
      </c>
      <c r="B3566" s="538">
        <v>101585</v>
      </c>
      <c r="C3566" s="266" t="s">
        <v>32639</v>
      </c>
      <c r="D3566" s="273" t="s">
        <v>16</v>
      </c>
      <c r="E3566" s="274">
        <v>88.66</v>
      </c>
    </row>
    <row r="3567" spans="1:5">
      <c r="A3567" s="272" t="s">
        <v>23238</v>
      </c>
      <c r="B3567" s="538">
        <v>101584</v>
      </c>
      <c r="C3567" s="266" t="s">
        <v>32640</v>
      </c>
      <c r="D3567" s="273" t="s">
        <v>16</v>
      </c>
      <c r="E3567" s="274">
        <v>70.03</v>
      </c>
    </row>
    <row r="3568" spans="1:5">
      <c r="A3568" s="272" t="s">
        <v>23238</v>
      </c>
      <c r="B3568" s="538">
        <v>101587</v>
      </c>
      <c r="C3568" s="266" t="s">
        <v>32641</v>
      </c>
      <c r="D3568" s="273" t="s">
        <v>16</v>
      </c>
      <c r="E3568" s="274">
        <v>79.900000000000006</v>
      </c>
    </row>
    <row r="3569" spans="1:5">
      <c r="A3569" s="272" t="s">
        <v>23238</v>
      </c>
      <c r="B3569" s="538">
        <v>101586</v>
      </c>
      <c r="C3569" s="266" t="s">
        <v>32642</v>
      </c>
      <c r="D3569" s="273" t="s">
        <v>16</v>
      </c>
      <c r="E3569" s="274">
        <v>61.07</v>
      </c>
    </row>
    <row r="3570" spans="1:5">
      <c r="A3570" s="272" t="s">
        <v>23238</v>
      </c>
      <c r="B3570" s="538">
        <v>101577</v>
      </c>
      <c r="C3570" s="266" t="s">
        <v>32643</v>
      </c>
      <c r="D3570" s="273" t="s">
        <v>16</v>
      </c>
      <c r="E3570" s="274">
        <v>63.42</v>
      </c>
    </row>
    <row r="3571" spans="1:5">
      <c r="A3571" s="272" t="s">
        <v>23238</v>
      </c>
      <c r="B3571" s="538">
        <v>101576</v>
      </c>
      <c r="C3571" s="266" t="s">
        <v>32644</v>
      </c>
      <c r="D3571" s="273" t="s">
        <v>16</v>
      </c>
      <c r="E3571" s="274">
        <v>51.42</v>
      </c>
    </row>
    <row r="3572" spans="1:5">
      <c r="A3572" s="272" t="s">
        <v>23238</v>
      </c>
      <c r="B3572" s="538">
        <v>101579</v>
      </c>
      <c r="C3572" s="266" t="s">
        <v>32645</v>
      </c>
      <c r="D3572" s="273" t="s">
        <v>16</v>
      </c>
      <c r="E3572" s="274">
        <v>54.94</v>
      </c>
    </row>
    <row r="3573" spans="1:5">
      <c r="A3573" s="272" t="s">
        <v>23238</v>
      </c>
      <c r="B3573" s="538">
        <v>101578</v>
      </c>
      <c r="C3573" s="266" t="s">
        <v>32646</v>
      </c>
      <c r="D3573" s="273" t="s">
        <v>16</v>
      </c>
      <c r="E3573" s="274">
        <v>42.95</v>
      </c>
    </row>
    <row r="3574" spans="1:5">
      <c r="A3574" s="272" t="s">
        <v>23238</v>
      </c>
      <c r="B3574" s="538">
        <v>101581</v>
      </c>
      <c r="C3574" s="266" t="s">
        <v>32647</v>
      </c>
      <c r="D3574" s="273" t="s">
        <v>16</v>
      </c>
      <c r="E3574" s="274">
        <v>50.54</v>
      </c>
    </row>
    <row r="3575" spans="1:5">
      <c r="A3575" s="272" t="s">
        <v>23238</v>
      </c>
      <c r="B3575" s="538">
        <v>101580</v>
      </c>
      <c r="C3575" s="266" t="s">
        <v>32648</v>
      </c>
      <c r="D3575" s="273" t="s">
        <v>16</v>
      </c>
      <c r="E3575" s="274">
        <v>38.340000000000003</v>
      </c>
    </row>
    <row r="3576" spans="1:5">
      <c r="A3576" s="272" t="s">
        <v>23238</v>
      </c>
      <c r="B3576" s="538">
        <v>101606</v>
      </c>
      <c r="C3576" s="266" t="s">
        <v>32649</v>
      </c>
      <c r="D3576" s="273" t="s">
        <v>16</v>
      </c>
      <c r="E3576" s="274">
        <v>0</v>
      </c>
    </row>
    <row r="3577" spans="1:5">
      <c r="A3577" s="272" t="s">
        <v>23238</v>
      </c>
      <c r="B3577" s="538">
        <v>101607</v>
      </c>
      <c r="C3577" s="266" t="s">
        <v>32650</v>
      </c>
      <c r="D3577" s="273" t="s">
        <v>16</v>
      </c>
      <c r="E3577" s="274">
        <v>0</v>
      </c>
    </row>
    <row r="3578" spans="1:5">
      <c r="A3578" s="272" t="s">
        <v>23238</v>
      </c>
      <c r="B3578" s="538">
        <v>101608</v>
      </c>
      <c r="C3578" s="266" t="s">
        <v>32651</v>
      </c>
      <c r="D3578" s="273" t="s">
        <v>16</v>
      </c>
      <c r="E3578" s="274">
        <v>0</v>
      </c>
    </row>
    <row r="3579" spans="1:5">
      <c r="A3579" s="272" t="s">
        <v>23238</v>
      </c>
      <c r="B3579" s="538">
        <v>101571</v>
      </c>
      <c r="C3579" s="266" t="s">
        <v>32652</v>
      </c>
      <c r="D3579" s="273" t="s">
        <v>16</v>
      </c>
      <c r="E3579" s="274">
        <v>37.51</v>
      </c>
    </row>
    <row r="3580" spans="1:5">
      <c r="A3580" s="272" t="s">
        <v>23238</v>
      </c>
      <c r="B3580" s="538">
        <v>101570</v>
      </c>
      <c r="C3580" s="266" t="s">
        <v>32653</v>
      </c>
      <c r="D3580" s="273" t="s">
        <v>16</v>
      </c>
      <c r="E3580" s="274">
        <v>28.43</v>
      </c>
    </row>
    <row r="3581" spans="1:5">
      <c r="A3581" s="272" t="s">
        <v>23238</v>
      </c>
      <c r="B3581" s="538">
        <v>101573</v>
      </c>
      <c r="C3581" s="266" t="s">
        <v>32654</v>
      </c>
      <c r="D3581" s="273" t="s">
        <v>16</v>
      </c>
      <c r="E3581" s="274">
        <v>31.83</v>
      </c>
    </row>
    <row r="3582" spans="1:5">
      <c r="A3582" s="272" t="s">
        <v>23238</v>
      </c>
      <c r="B3582" s="538">
        <v>101572</v>
      </c>
      <c r="C3582" s="266" t="s">
        <v>32655</v>
      </c>
      <c r="D3582" s="273" t="s">
        <v>16</v>
      </c>
      <c r="E3582" s="274">
        <v>22.76</v>
      </c>
    </row>
    <row r="3583" spans="1:5">
      <c r="A3583" s="272" t="s">
        <v>23238</v>
      </c>
      <c r="B3583" s="538">
        <v>101575</v>
      </c>
      <c r="C3583" s="266" t="s">
        <v>32656</v>
      </c>
      <c r="D3583" s="273" t="s">
        <v>16</v>
      </c>
      <c r="E3583" s="274">
        <v>27.25</v>
      </c>
    </row>
    <row r="3584" spans="1:5">
      <c r="A3584" s="272" t="s">
        <v>23238</v>
      </c>
      <c r="B3584" s="538">
        <v>101574</v>
      </c>
      <c r="C3584" s="266" t="s">
        <v>32657</v>
      </c>
      <c r="D3584" s="273" t="s">
        <v>16</v>
      </c>
      <c r="E3584" s="274">
        <v>17.96</v>
      </c>
    </row>
    <row r="3585" spans="1:5">
      <c r="A3585" s="272" t="s">
        <v>23238</v>
      </c>
      <c r="B3585" s="538">
        <v>101589</v>
      </c>
      <c r="C3585" s="266" t="s">
        <v>32658</v>
      </c>
      <c r="D3585" s="273" t="s">
        <v>16</v>
      </c>
      <c r="E3585" s="274">
        <v>173.76</v>
      </c>
    </row>
    <row r="3586" spans="1:5">
      <c r="A3586" s="272" t="s">
        <v>23238</v>
      </c>
      <c r="B3586" s="538">
        <v>106673</v>
      </c>
      <c r="C3586" s="266" t="s">
        <v>32659</v>
      </c>
      <c r="D3586" s="273" t="s">
        <v>16</v>
      </c>
      <c r="E3586" s="274">
        <v>7.6</v>
      </c>
    </row>
    <row r="3587" spans="1:5">
      <c r="A3587" s="272" t="s">
        <v>23238</v>
      </c>
      <c r="B3587" s="538">
        <v>101617</v>
      </c>
      <c r="C3587" s="266" t="s">
        <v>32660</v>
      </c>
      <c r="D3587" s="273" t="s">
        <v>16</v>
      </c>
      <c r="E3587" s="274">
        <v>4.3899999999999997</v>
      </c>
    </row>
    <row r="3588" spans="1:5">
      <c r="A3588" s="272" t="s">
        <v>23238</v>
      </c>
      <c r="B3588" s="538">
        <v>101620</v>
      </c>
      <c r="C3588" s="266" t="s">
        <v>32661</v>
      </c>
      <c r="D3588" s="273" t="s">
        <v>18</v>
      </c>
      <c r="E3588" s="274">
        <v>226.45</v>
      </c>
    </row>
    <row r="3589" spans="1:5">
      <c r="A3589" s="272" t="s">
        <v>23238</v>
      </c>
      <c r="B3589" s="538">
        <v>101625</v>
      </c>
      <c r="C3589" s="266" t="s">
        <v>32662</v>
      </c>
      <c r="D3589" s="273" t="s">
        <v>18</v>
      </c>
      <c r="E3589" s="274">
        <v>205.42</v>
      </c>
    </row>
    <row r="3590" spans="1:5">
      <c r="A3590" s="272" t="s">
        <v>23238</v>
      </c>
      <c r="B3590" s="538">
        <v>101621</v>
      </c>
      <c r="C3590" s="266" t="s">
        <v>32663</v>
      </c>
      <c r="D3590" s="273" t="s">
        <v>18</v>
      </c>
      <c r="E3590" s="274">
        <v>256.56</v>
      </c>
    </row>
    <row r="3591" spans="1:5">
      <c r="A3591" s="272" t="s">
        <v>23238</v>
      </c>
      <c r="B3591" s="538">
        <v>101624</v>
      </c>
      <c r="C3591" s="266" t="s">
        <v>32664</v>
      </c>
      <c r="D3591" s="273" t="s">
        <v>18</v>
      </c>
      <c r="E3591" s="274">
        <v>231.89</v>
      </c>
    </row>
    <row r="3592" spans="1:5">
      <c r="A3592" s="272" t="s">
        <v>23238</v>
      </c>
      <c r="B3592" s="538">
        <v>106672</v>
      </c>
      <c r="C3592" s="266" t="s">
        <v>32665</v>
      </c>
      <c r="D3592" s="273" t="s">
        <v>16</v>
      </c>
      <c r="E3592" s="274">
        <v>12.9</v>
      </c>
    </row>
    <row r="3593" spans="1:5">
      <c r="A3593" s="272" t="s">
        <v>23238</v>
      </c>
      <c r="B3593" s="538">
        <v>101616</v>
      </c>
      <c r="C3593" s="266" t="s">
        <v>32666</v>
      </c>
      <c r="D3593" s="273" t="s">
        <v>16</v>
      </c>
      <c r="E3593" s="274">
        <v>9.69</v>
      </c>
    </row>
    <row r="3594" spans="1:5">
      <c r="A3594" s="272" t="s">
        <v>23238</v>
      </c>
      <c r="B3594" s="538">
        <v>101618</v>
      </c>
      <c r="C3594" s="266" t="s">
        <v>32667</v>
      </c>
      <c r="D3594" s="273" t="s">
        <v>18</v>
      </c>
      <c r="E3594" s="274">
        <v>258.49</v>
      </c>
    </row>
    <row r="3595" spans="1:5">
      <c r="A3595" s="272" t="s">
        <v>23238</v>
      </c>
      <c r="B3595" s="538">
        <v>101622</v>
      </c>
      <c r="C3595" s="266" t="s">
        <v>32668</v>
      </c>
      <c r="D3595" s="273" t="s">
        <v>18</v>
      </c>
      <c r="E3595" s="274">
        <v>269.74</v>
      </c>
    </row>
    <row r="3596" spans="1:5">
      <c r="A3596" s="272" t="s">
        <v>23238</v>
      </c>
      <c r="B3596" s="538">
        <v>101619</v>
      </c>
      <c r="C3596" s="266" t="s">
        <v>32669</v>
      </c>
      <c r="D3596" s="273" t="s">
        <v>18</v>
      </c>
      <c r="E3596" s="274">
        <v>288.58999999999997</v>
      </c>
    </row>
    <row r="3597" spans="1:5">
      <c r="A3597" s="272" t="s">
        <v>23238</v>
      </c>
      <c r="B3597" s="538">
        <v>101623</v>
      </c>
      <c r="C3597" s="266" t="s">
        <v>32670</v>
      </c>
      <c r="D3597" s="273" t="s">
        <v>18</v>
      </c>
      <c r="E3597" s="274">
        <v>301.38</v>
      </c>
    </row>
    <row r="3598" spans="1:5">
      <c r="A3598" s="272" t="s">
        <v>23239</v>
      </c>
      <c r="B3598" s="538">
        <v>104482</v>
      </c>
      <c r="C3598" s="266" t="s">
        <v>9176</v>
      </c>
      <c r="D3598" s="273" t="s">
        <v>17</v>
      </c>
      <c r="E3598" s="274">
        <v>43.87</v>
      </c>
    </row>
    <row r="3599" spans="1:5">
      <c r="A3599" s="272" t="s">
        <v>23239</v>
      </c>
      <c r="B3599" s="538">
        <v>104189</v>
      </c>
      <c r="C3599" s="266" t="s">
        <v>9179</v>
      </c>
      <c r="D3599" s="273" t="s">
        <v>18</v>
      </c>
      <c r="E3599" s="274">
        <v>153.29</v>
      </c>
    </row>
    <row r="3600" spans="1:5">
      <c r="A3600" s="272" t="s">
        <v>23239</v>
      </c>
      <c r="B3600" s="538">
        <v>104465</v>
      </c>
      <c r="C3600" s="266" t="s">
        <v>23240</v>
      </c>
      <c r="D3600" s="273" t="s">
        <v>13</v>
      </c>
      <c r="E3600" s="274">
        <v>0</v>
      </c>
    </row>
    <row r="3601" spans="1:5">
      <c r="A3601" s="272" t="s">
        <v>23239</v>
      </c>
      <c r="B3601" s="538">
        <v>104188</v>
      </c>
      <c r="C3601" s="266" t="s">
        <v>23241</v>
      </c>
      <c r="D3601" s="273" t="s">
        <v>13</v>
      </c>
      <c r="E3601" s="274">
        <v>0</v>
      </c>
    </row>
    <row r="3602" spans="1:5">
      <c r="A3602" s="272" t="s">
        <v>23239</v>
      </c>
      <c r="B3602" s="538">
        <v>104185</v>
      </c>
      <c r="C3602" s="266" t="s">
        <v>9178</v>
      </c>
      <c r="D3602" s="273" t="s">
        <v>14</v>
      </c>
      <c r="E3602" s="274">
        <v>36.99</v>
      </c>
    </row>
    <row r="3603" spans="1:5">
      <c r="A3603" s="272" t="s">
        <v>23239</v>
      </c>
      <c r="B3603" s="538">
        <v>104182</v>
      </c>
      <c r="C3603" s="266" t="s">
        <v>23242</v>
      </c>
      <c r="D3603" s="273" t="s">
        <v>13</v>
      </c>
      <c r="E3603" s="274">
        <v>0</v>
      </c>
    </row>
    <row r="3604" spans="1:5">
      <c r="A3604" s="272" t="s">
        <v>23239</v>
      </c>
      <c r="B3604" s="538">
        <v>104184</v>
      </c>
      <c r="C3604" s="266" t="s">
        <v>9177</v>
      </c>
      <c r="D3604" s="273" t="s">
        <v>14</v>
      </c>
      <c r="E3604" s="274">
        <v>42.06</v>
      </c>
    </row>
    <row r="3605" spans="1:5">
      <c r="A3605" s="272" t="s">
        <v>23239</v>
      </c>
      <c r="B3605" s="538">
        <v>104190</v>
      </c>
      <c r="C3605" s="266" t="s">
        <v>9180</v>
      </c>
      <c r="D3605" s="273" t="s">
        <v>14</v>
      </c>
      <c r="E3605" s="274">
        <v>958.32</v>
      </c>
    </row>
    <row r="3606" spans="1:5">
      <c r="A3606" s="272" t="s">
        <v>23239</v>
      </c>
      <c r="B3606" s="538">
        <v>104463</v>
      </c>
      <c r="C3606" s="266" t="s">
        <v>23243</v>
      </c>
      <c r="D3606" s="273" t="s">
        <v>14</v>
      </c>
      <c r="E3606" s="274">
        <v>0</v>
      </c>
    </row>
    <row r="3607" spans="1:5">
      <c r="A3607" s="272" t="s">
        <v>23239</v>
      </c>
      <c r="B3607" s="538">
        <v>104464</v>
      </c>
      <c r="C3607" s="266" t="s">
        <v>23244</v>
      </c>
      <c r="D3607" s="273" t="s">
        <v>14</v>
      </c>
      <c r="E3607" s="274">
        <v>0</v>
      </c>
    </row>
    <row r="3608" spans="1:5">
      <c r="A3608" s="272" t="s">
        <v>23239</v>
      </c>
      <c r="B3608" s="538">
        <v>104183</v>
      </c>
      <c r="C3608" s="266" t="s">
        <v>23245</v>
      </c>
      <c r="D3608" s="273" t="s">
        <v>13</v>
      </c>
      <c r="E3608" s="274">
        <v>261.66000000000003</v>
      </c>
    </row>
    <row r="3609" spans="1:5">
      <c r="A3609" s="272" t="s">
        <v>23239</v>
      </c>
      <c r="B3609" s="538">
        <v>104187</v>
      </c>
      <c r="C3609" s="266" t="s">
        <v>23246</v>
      </c>
      <c r="D3609" s="273" t="s">
        <v>13</v>
      </c>
      <c r="E3609" s="274">
        <v>1573.24</v>
      </c>
    </row>
    <row r="3610" spans="1:5">
      <c r="A3610" s="272" t="s">
        <v>23239</v>
      </c>
      <c r="B3610" s="538">
        <v>104186</v>
      </c>
      <c r="C3610" s="266" t="s">
        <v>23247</v>
      </c>
      <c r="D3610" s="273" t="s">
        <v>13</v>
      </c>
      <c r="E3610" s="274">
        <v>298.76</v>
      </c>
    </row>
    <row r="3611" spans="1:5">
      <c r="A3611" s="272" t="s">
        <v>23239</v>
      </c>
      <c r="B3611" s="538">
        <v>104180</v>
      </c>
      <c r="C3611" s="266" t="s">
        <v>23248</v>
      </c>
      <c r="D3611" s="273" t="s">
        <v>13</v>
      </c>
      <c r="E3611" s="274">
        <v>0</v>
      </c>
    </row>
    <row r="3612" spans="1:5">
      <c r="A3612" s="272" t="s">
        <v>23239</v>
      </c>
      <c r="B3612" s="538">
        <v>104181</v>
      </c>
      <c r="C3612" s="266" t="s">
        <v>23249</v>
      </c>
      <c r="D3612" s="273" t="s">
        <v>13</v>
      </c>
      <c r="E3612" s="274">
        <v>0</v>
      </c>
    </row>
    <row r="3613" spans="1:5">
      <c r="A3613" s="272" t="s">
        <v>23250</v>
      </c>
      <c r="B3613" s="538">
        <v>100674</v>
      </c>
      <c r="C3613" s="266" t="s">
        <v>23251</v>
      </c>
      <c r="D3613" s="273" t="s">
        <v>16</v>
      </c>
      <c r="E3613" s="274">
        <v>799.25</v>
      </c>
    </row>
    <row r="3614" spans="1:5">
      <c r="A3614" s="272" t="s">
        <v>23250</v>
      </c>
      <c r="B3614" s="538">
        <v>100664</v>
      </c>
      <c r="C3614" s="266" t="s">
        <v>23252</v>
      </c>
      <c r="D3614" s="273" t="s">
        <v>16</v>
      </c>
      <c r="E3614" s="274">
        <v>0</v>
      </c>
    </row>
    <row r="3615" spans="1:5">
      <c r="A3615" s="272" t="s">
        <v>23250</v>
      </c>
      <c r="B3615" s="538">
        <v>94589</v>
      </c>
      <c r="C3615" s="266" t="s">
        <v>23253</v>
      </c>
      <c r="D3615" s="273" t="s">
        <v>13</v>
      </c>
      <c r="E3615" s="274">
        <v>23.65</v>
      </c>
    </row>
    <row r="3616" spans="1:5">
      <c r="A3616" s="272" t="s">
        <v>23250</v>
      </c>
      <c r="B3616" s="538">
        <v>94590</v>
      </c>
      <c r="C3616" s="266" t="s">
        <v>23254</v>
      </c>
      <c r="D3616" s="273" t="s">
        <v>13</v>
      </c>
      <c r="E3616" s="274">
        <v>31.15</v>
      </c>
    </row>
    <row r="3617" spans="1:5">
      <c r="A3617" s="272" t="s">
        <v>23250</v>
      </c>
      <c r="B3617" s="538">
        <v>94587</v>
      </c>
      <c r="C3617" s="266" t="s">
        <v>23255</v>
      </c>
      <c r="D3617" s="273" t="s">
        <v>13</v>
      </c>
      <c r="E3617" s="274">
        <v>71.52</v>
      </c>
    </row>
    <row r="3618" spans="1:5">
      <c r="A3618" s="272" t="s">
        <v>23250</v>
      </c>
      <c r="B3618" s="538">
        <v>94588</v>
      </c>
      <c r="C3618" s="266" t="s">
        <v>23256</v>
      </c>
      <c r="D3618" s="273" t="s">
        <v>13</v>
      </c>
      <c r="E3618" s="274">
        <v>84.36</v>
      </c>
    </row>
    <row r="3619" spans="1:5">
      <c r="A3619" s="272" t="s">
        <v>23250</v>
      </c>
      <c r="B3619" s="538">
        <v>105812</v>
      </c>
      <c r="C3619" s="266" t="s">
        <v>23257</v>
      </c>
      <c r="D3619" s="273" t="s">
        <v>13</v>
      </c>
      <c r="E3619" s="274">
        <v>32.619999999999997</v>
      </c>
    </row>
    <row r="3620" spans="1:5">
      <c r="A3620" s="272" t="s">
        <v>23250</v>
      </c>
      <c r="B3620" s="538">
        <v>94571</v>
      </c>
      <c r="C3620" s="266" t="s">
        <v>23258</v>
      </c>
      <c r="D3620" s="273" t="s">
        <v>16</v>
      </c>
      <c r="E3620" s="274">
        <v>0</v>
      </c>
    </row>
    <row r="3621" spans="1:5">
      <c r="A3621" s="272" t="s">
        <v>23250</v>
      </c>
      <c r="B3621" s="538">
        <v>94570</v>
      </c>
      <c r="C3621" s="266" t="s">
        <v>23259</v>
      </c>
      <c r="D3621" s="273" t="s">
        <v>16</v>
      </c>
      <c r="E3621" s="274">
        <v>367.12</v>
      </c>
    </row>
    <row r="3622" spans="1:5">
      <c r="A3622" s="272" t="s">
        <v>23250</v>
      </c>
      <c r="B3622" s="538">
        <v>105811</v>
      </c>
      <c r="C3622" s="266" t="s">
        <v>23260</v>
      </c>
      <c r="D3622" s="273" t="s">
        <v>16</v>
      </c>
      <c r="E3622" s="274">
        <v>0</v>
      </c>
    </row>
    <row r="3623" spans="1:5">
      <c r="A3623" s="272" t="s">
        <v>23250</v>
      </c>
      <c r="B3623" s="538">
        <v>94572</v>
      </c>
      <c r="C3623" s="266" t="s">
        <v>23261</v>
      </c>
      <c r="D3623" s="273" t="s">
        <v>16</v>
      </c>
      <c r="E3623" s="274">
        <v>525.82000000000005</v>
      </c>
    </row>
    <row r="3624" spans="1:5">
      <c r="A3624" s="272" t="s">
        <v>23250</v>
      </c>
      <c r="B3624" s="538">
        <v>94573</v>
      </c>
      <c r="C3624" s="266" t="s">
        <v>23262</v>
      </c>
      <c r="D3624" s="273" t="s">
        <v>16</v>
      </c>
      <c r="E3624" s="274">
        <v>408.96</v>
      </c>
    </row>
    <row r="3625" spans="1:5">
      <c r="A3625" s="272" t="s">
        <v>23250</v>
      </c>
      <c r="B3625" s="538">
        <v>105809</v>
      </c>
      <c r="C3625" s="266" t="s">
        <v>23263</v>
      </c>
      <c r="D3625" s="273" t="s">
        <v>16</v>
      </c>
      <c r="E3625" s="274">
        <v>0</v>
      </c>
    </row>
    <row r="3626" spans="1:5">
      <c r="A3626" s="272" t="s">
        <v>23250</v>
      </c>
      <c r="B3626" s="538">
        <v>94569</v>
      </c>
      <c r="C3626" s="266" t="s">
        <v>23264</v>
      </c>
      <c r="D3626" s="273" t="s">
        <v>16</v>
      </c>
      <c r="E3626" s="274">
        <v>696.91</v>
      </c>
    </row>
    <row r="3627" spans="1:5">
      <c r="A3627" s="272" t="s">
        <v>23250</v>
      </c>
      <c r="B3627" s="538">
        <v>105810</v>
      </c>
      <c r="C3627" s="266" t="s">
        <v>23265</v>
      </c>
      <c r="D3627" s="273" t="s">
        <v>16</v>
      </c>
      <c r="E3627" s="274">
        <v>0</v>
      </c>
    </row>
    <row r="3628" spans="1:5">
      <c r="A3628" s="272" t="s">
        <v>23250</v>
      </c>
      <c r="B3628" s="538">
        <v>94561</v>
      </c>
      <c r="C3628" s="266" t="s">
        <v>23266</v>
      </c>
      <c r="D3628" s="273" t="s">
        <v>16</v>
      </c>
      <c r="E3628" s="274">
        <v>0</v>
      </c>
    </row>
    <row r="3629" spans="1:5">
      <c r="A3629" s="272" t="s">
        <v>23250</v>
      </c>
      <c r="B3629" s="538">
        <v>94562</v>
      </c>
      <c r="C3629" s="266" t="s">
        <v>23267</v>
      </c>
      <c r="D3629" s="273" t="s">
        <v>16</v>
      </c>
      <c r="E3629" s="274">
        <v>544.05999999999995</v>
      </c>
    </row>
    <row r="3630" spans="1:5">
      <c r="A3630" s="272" t="s">
        <v>23250</v>
      </c>
      <c r="B3630" s="538">
        <v>105813</v>
      </c>
      <c r="C3630" s="266" t="s">
        <v>23268</v>
      </c>
      <c r="D3630" s="273" t="s">
        <v>16</v>
      </c>
      <c r="E3630" s="274">
        <v>957.67</v>
      </c>
    </row>
    <row r="3631" spans="1:5">
      <c r="A3631" s="272" t="s">
        <v>23250</v>
      </c>
      <c r="B3631" s="538">
        <v>94559</v>
      </c>
      <c r="C3631" s="266" t="s">
        <v>23269</v>
      </c>
      <c r="D3631" s="273" t="s">
        <v>16</v>
      </c>
      <c r="E3631" s="274">
        <v>689.19</v>
      </c>
    </row>
    <row r="3632" spans="1:5">
      <c r="A3632" s="272" t="s">
        <v>23250</v>
      </c>
      <c r="B3632" s="538">
        <v>100668</v>
      </c>
      <c r="C3632" s="266" t="s">
        <v>23270</v>
      </c>
      <c r="D3632" s="273" t="s">
        <v>16</v>
      </c>
      <c r="E3632" s="274">
        <v>1356.58</v>
      </c>
    </row>
    <row r="3633" spans="1:5">
      <c r="A3633" s="272" t="s">
        <v>23250</v>
      </c>
      <c r="B3633" s="538">
        <v>100670</v>
      </c>
      <c r="C3633" s="266" t="s">
        <v>30403</v>
      </c>
      <c r="D3633" s="273" t="s">
        <v>16</v>
      </c>
      <c r="E3633" s="274">
        <v>1001.71</v>
      </c>
    </row>
    <row r="3634" spans="1:5">
      <c r="A3634" s="272" t="s">
        <v>23250</v>
      </c>
      <c r="B3634" s="538">
        <v>100665</v>
      </c>
      <c r="C3634" s="266" t="s">
        <v>23271</v>
      </c>
      <c r="D3634" s="273" t="s">
        <v>16</v>
      </c>
      <c r="E3634" s="274">
        <v>844.12</v>
      </c>
    </row>
    <row r="3635" spans="1:5">
      <c r="A3635" s="272" t="s">
        <v>23250</v>
      </c>
      <c r="B3635" s="538">
        <v>100924</v>
      </c>
      <c r="C3635" s="266" t="s">
        <v>23272</v>
      </c>
      <c r="D3635" s="273" t="s">
        <v>16</v>
      </c>
      <c r="E3635" s="274">
        <v>0</v>
      </c>
    </row>
    <row r="3636" spans="1:5">
      <c r="A3636" s="272" t="s">
        <v>23250</v>
      </c>
      <c r="B3636" s="538">
        <v>100671</v>
      </c>
      <c r="C3636" s="266" t="s">
        <v>23273</v>
      </c>
      <c r="D3636" s="273" t="s">
        <v>16</v>
      </c>
      <c r="E3636" s="274">
        <v>1229.1199999999999</v>
      </c>
    </row>
    <row r="3637" spans="1:5">
      <c r="A3637" s="272" t="s">
        <v>23250</v>
      </c>
      <c r="B3637" s="538">
        <v>100667</v>
      </c>
      <c r="C3637" s="266" t="s">
        <v>23274</v>
      </c>
      <c r="D3637" s="273" t="s">
        <v>16</v>
      </c>
      <c r="E3637" s="274">
        <v>1067.99</v>
      </c>
    </row>
    <row r="3638" spans="1:5">
      <c r="A3638" s="272" t="s">
        <v>23250</v>
      </c>
      <c r="B3638" s="538">
        <v>100669</v>
      </c>
      <c r="C3638" s="266" t="s">
        <v>23275</v>
      </c>
      <c r="D3638" s="273" t="s">
        <v>16</v>
      </c>
      <c r="E3638" s="274">
        <v>1015.95</v>
      </c>
    </row>
    <row r="3639" spans="1:5">
      <c r="A3639" s="272" t="s">
        <v>23250</v>
      </c>
      <c r="B3639" s="538">
        <v>100672</v>
      </c>
      <c r="C3639" s="266" t="s">
        <v>23276</v>
      </c>
      <c r="D3639" s="273" t="s">
        <v>16</v>
      </c>
      <c r="E3639" s="274">
        <v>813.93</v>
      </c>
    </row>
    <row r="3640" spans="1:5">
      <c r="A3640" s="272" t="s">
        <v>23250</v>
      </c>
      <c r="B3640" s="538">
        <v>100666</v>
      </c>
      <c r="C3640" s="266" t="s">
        <v>23277</v>
      </c>
      <c r="D3640" s="273" t="s">
        <v>16</v>
      </c>
      <c r="E3640" s="274">
        <v>685.77</v>
      </c>
    </row>
    <row r="3641" spans="1:5">
      <c r="A3641" s="272" t="s">
        <v>23250</v>
      </c>
      <c r="B3641" s="538">
        <v>100663</v>
      </c>
      <c r="C3641" s="266" t="s">
        <v>23278</v>
      </c>
      <c r="D3641" s="273" t="s">
        <v>16</v>
      </c>
      <c r="E3641" s="274">
        <v>0</v>
      </c>
    </row>
    <row r="3642" spans="1:5">
      <c r="A3642" s="272" t="s">
        <v>23250</v>
      </c>
      <c r="B3642" s="538">
        <v>100662</v>
      </c>
      <c r="C3642" s="266" t="s">
        <v>23279</v>
      </c>
      <c r="D3642" s="273" t="s">
        <v>16</v>
      </c>
      <c r="E3642" s="274">
        <v>0</v>
      </c>
    </row>
    <row r="3643" spans="1:5">
      <c r="A3643" s="272" t="s">
        <v>23250</v>
      </c>
      <c r="B3643" s="538">
        <v>100661</v>
      </c>
      <c r="C3643" s="266" t="s">
        <v>23280</v>
      </c>
      <c r="D3643" s="273" t="s">
        <v>16</v>
      </c>
      <c r="E3643" s="274">
        <v>0</v>
      </c>
    </row>
    <row r="3644" spans="1:5">
      <c r="A3644" s="272" t="s">
        <v>23281</v>
      </c>
      <c r="B3644" s="538">
        <v>105925</v>
      </c>
      <c r="C3644" s="266" t="s">
        <v>31528</v>
      </c>
      <c r="D3644" s="273" t="s">
        <v>13</v>
      </c>
      <c r="E3644" s="274">
        <v>2.99</v>
      </c>
    </row>
    <row r="3645" spans="1:5">
      <c r="A3645" s="272" t="s">
        <v>23281</v>
      </c>
      <c r="B3645" s="538">
        <v>100659</v>
      </c>
      <c r="C3645" s="266" t="s">
        <v>31529</v>
      </c>
      <c r="D3645" s="273" t="s">
        <v>13</v>
      </c>
      <c r="E3645" s="274">
        <v>14.82</v>
      </c>
    </row>
    <row r="3646" spans="1:5">
      <c r="A3646" s="272" t="s">
        <v>23281</v>
      </c>
      <c r="B3646" s="538">
        <v>100660</v>
      </c>
      <c r="C3646" s="266" t="s">
        <v>31530</v>
      </c>
      <c r="D3646" s="273" t="s">
        <v>13</v>
      </c>
      <c r="E3646" s="274">
        <v>10.039999999999999</v>
      </c>
    </row>
    <row r="3647" spans="1:5">
      <c r="A3647" s="272" t="s">
        <v>23281</v>
      </c>
      <c r="B3647" s="538">
        <v>100711</v>
      </c>
      <c r="C3647" s="266" t="s">
        <v>31531</v>
      </c>
      <c r="D3647" s="273" t="s">
        <v>13</v>
      </c>
      <c r="E3647" s="274">
        <v>0</v>
      </c>
    </row>
    <row r="3648" spans="1:5">
      <c r="A3648" s="272" t="s">
        <v>23281</v>
      </c>
      <c r="B3648" s="538">
        <v>100676</v>
      </c>
      <c r="C3648" s="266" t="s">
        <v>31532</v>
      </c>
      <c r="D3648" s="273" t="s">
        <v>14</v>
      </c>
      <c r="E3648" s="274">
        <v>276.86</v>
      </c>
    </row>
    <row r="3649" spans="1:5">
      <c r="A3649" s="272" t="s">
        <v>23281</v>
      </c>
      <c r="B3649" s="538">
        <v>90806</v>
      </c>
      <c r="C3649" s="266" t="s">
        <v>31533</v>
      </c>
      <c r="D3649" s="273" t="s">
        <v>14</v>
      </c>
      <c r="E3649" s="274">
        <v>568.57000000000005</v>
      </c>
    </row>
    <row r="3650" spans="1:5">
      <c r="A3650" s="272" t="s">
        <v>23281</v>
      </c>
      <c r="B3650" s="538">
        <v>91292</v>
      </c>
      <c r="C3650" s="266" t="s">
        <v>39636</v>
      </c>
      <c r="D3650" s="273" t="s">
        <v>14</v>
      </c>
      <c r="E3650" s="274">
        <v>461.98</v>
      </c>
    </row>
    <row r="3651" spans="1:5">
      <c r="A3651" s="272" t="s">
        <v>23281</v>
      </c>
      <c r="B3651" s="538">
        <v>90801</v>
      </c>
      <c r="C3651" s="266" t="s">
        <v>31534</v>
      </c>
      <c r="D3651" s="273" t="s">
        <v>14</v>
      </c>
      <c r="E3651" s="274">
        <v>444.17</v>
      </c>
    </row>
    <row r="3652" spans="1:5">
      <c r="A3652" s="272" t="s">
        <v>23281</v>
      </c>
      <c r="B3652" s="538">
        <v>91287</v>
      </c>
      <c r="C3652" s="266" t="s">
        <v>31535</v>
      </c>
      <c r="D3652" s="273" t="s">
        <v>14</v>
      </c>
      <c r="E3652" s="274">
        <v>337.58</v>
      </c>
    </row>
    <row r="3653" spans="1:5">
      <c r="A3653" s="272" t="s">
        <v>23281</v>
      </c>
      <c r="B3653" s="538">
        <v>100706</v>
      </c>
      <c r="C3653" s="266" t="s">
        <v>31536</v>
      </c>
      <c r="D3653" s="273" t="s">
        <v>14</v>
      </c>
      <c r="E3653" s="274">
        <v>99</v>
      </c>
    </row>
    <row r="3654" spans="1:5">
      <c r="A3654" s="272" t="s">
        <v>23281</v>
      </c>
      <c r="B3654" s="538">
        <v>100709</v>
      </c>
      <c r="C3654" s="266" t="s">
        <v>39637</v>
      </c>
      <c r="D3654" s="273" t="s">
        <v>14</v>
      </c>
      <c r="E3654" s="274">
        <v>72.099999999999994</v>
      </c>
    </row>
    <row r="3655" spans="1:5">
      <c r="A3655" s="272" t="s">
        <v>23281</v>
      </c>
      <c r="B3655" s="538">
        <v>100710</v>
      </c>
      <c r="C3655" s="266" t="s">
        <v>31537</v>
      </c>
      <c r="D3655" s="273" t="s">
        <v>14</v>
      </c>
      <c r="E3655" s="274">
        <v>162.91999999999999</v>
      </c>
    </row>
    <row r="3656" spans="1:5">
      <c r="A3656" s="272" t="s">
        <v>23281</v>
      </c>
      <c r="B3656" s="538">
        <v>90830</v>
      </c>
      <c r="C3656" s="266" t="s">
        <v>31538</v>
      </c>
      <c r="D3656" s="273" t="s">
        <v>14</v>
      </c>
      <c r="E3656" s="274">
        <v>219.68</v>
      </c>
    </row>
    <row r="3657" spans="1:5">
      <c r="A3657" s="272" t="s">
        <v>23281</v>
      </c>
      <c r="B3657" s="538">
        <v>91304</v>
      </c>
      <c r="C3657" s="266" t="s">
        <v>31539</v>
      </c>
      <c r="D3657" s="273" t="s">
        <v>14</v>
      </c>
      <c r="E3657" s="274">
        <v>140.91</v>
      </c>
    </row>
    <row r="3658" spans="1:5">
      <c r="A3658" s="272" t="s">
        <v>23281</v>
      </c>
      <c r="B3658" s="538">
        <v>90831</v>
      </c>
      <c r="C3658" s="266" t="s">
        <v>39638</v>
      </c>
      <c r="D3658" s="273" t="s">
        <v>14</v>
      </c>
      <c r="E3658" s="274">
        <v>190.58</v>
      </c>
    </row>
    <row r="3659" spans="1:5">
      <c r="A3659" s="272" t="s">
        <v>23281</v>
      </c>
      <c r="B3659" s="538">
        <v>91305</v>
      </c>
      <c r="C3659" s="266" t="s">
        <v>39639</v>
      </c>
      <c r="D3659" s="273" t="s">
        <v>14</v>
      </c>
      <c r="E3659" s="274">
        <v>136.38999999999999</v>
      </c>
    </row>
    <row r="3660" spans="1:5">
      <c r="A3660" s="272" t="s">
        <v>23281</v>
      </c>
      <c r="B3660" s="538">
        <v>91306</v>
      </c>
      <c r="C3660" s="266" t="s">
        <v>39640</v>
      </c>
      <c r="D3660" s="273" t="s">
        <v>14</v>
      </c>
      <c r="E3660" s="274">
        <v>190.58</v>
      </c>
    </row>
    <row r="3661" spans="1:5">
      <c r="A3661" s="272" t="s">
        <v>23281</v>
      </c>
      <c r="B3661" s="538">
        <v>91307</v>
      </c>
      <c r="C3661" s="266" t="s">
        <v>39641</v>
      </c>
      <c r="D3661" s="273" t="s">
        <v>14</v>
      </c>
      <c r="E3661" s="274">
        <v>118.11</v>
      </c>
    </row>
    <row r="3662" spans="1:5">
      <c r="A3662" s="272" t="s">
        <v>23281</v>
      </c>
      <c r="B3662" s="538">
        <v>100707</v>
      </c>
      <c r="C3662" s="266" t="s">
        <v>31540</v>
      </c>
      <c r="D3662" s="273" t="s">
        <v>14</v>
      </c>
      <c r="E3662" s="274">
        <v>171.95</v>
      </c>
    </row>
    <row r="3663" spans="1:5">
      <c r="A3663" s="272" t="s">
        <v>23281</v>
      </c>
      <c r="B3663" s="538">
        <v>100708</v>
      </c>
      <c r="C3663" s="266" t="s">
        <v>31541</v>
      </c>
      <c r="D3663" s="273" t="s">
        <v>14</v>
      </c>
      <c r="E3663" s="274">
        <v>211.37</v>
      </c>
    </row>
    <row r="3664" spans="1:5">
      <c r="A3664" s="272" t="s">
        <v>23281</v>
      </c>
      <c r="B3664" s="538">
        <v>91328</v>
      </c>
      <c r="C3664" s="266" t="s">
        <v>31542</v>
      </c>
      <c r="D3664" s="273" t="s">
        <v>14</v>
      </c>
      <c r="E3664" s="274">
        <v>1124.98</v>
      </c>
    </row>
    <row r="3665" spans="1:5">
      <c r="A3665" s="272" t="s">
        <v>23281</v>
      </c>
      <c r="B3665" s="538">
        <v>100687</v>
      </c>
      <c r="C3665" s="266" t="s">
        <v>39642</v>
      </c>
      <c r="D3665" s="273" t="s">
        <v>14</v>
      </c>
      <c r="E3665" s="274">
        <v>1315.56</v>
      </c>
    </row>
    <row r="3666" spans="1:5">
      <c r="A3666" s="272" t="s">
        <v>23281</v>
      </c>
      <c r="B3666" s="538">
        <v>100681</v>
      </c>
      <c r="C3666" s="266" t="s">
        <v>31543</v>
      </c>
      <c r="D3666" s="273" t="s">
        <v>14</v>
      </c>
      <c r="E3666" s="274">
        <v>1348.06</v>
      </c>
    </row>
    <row r="3667" spans="1:5">
      <c r="A3667" s="272" t="s">
        <v>23281</v>
      </c>
      <c r="B3667" s="538">
        <v>91330</v>
      </c>
      <c r="C3667" s="266" t="s">
        <v>31544</v>
      </c>
      <c r="D3667" s="273" t="s">
        <v>14</v>
      </c>
      <c r="E3667" s="274">
        <v>1157.48</v>
      </c>
    </row>
    <row r="3668" spans="1:5">
      <c r="A3668" s="272" t="s">
        <v>23281</v>
      </c>
      <c r="B3668" s="538">
        <v>100689</v>
      </c>
      <c r="C3668" s="266" t="s">
        <v>31545</v>
      </c>
      <c r="D3668" s="273" t="s">
        <v>14</v>
      </c>
      <c r="E3668" s="274">
        <v>1422.98</v>
      </c>
    </row>
    <row r="3669" spans="1:5">
      <c r="A3669" s="272" t="s">
        <v>23281</v>
      </c>
      <c r="B3669" s="538">
        <v>91332</v>
      </c>
      <c r="C3669" s="266" t="s">
        <v>31546</v>
      </c>
      <c r="D3669" s="273" t="s">
        <v>14</v>
      </c>
      <c r="E3669" s="274">
        <v>1203.3</v>
      </c>
    </row>
    <row r="3670" spans="1:5">
      <c r="A3670" s="272" t="s">
        <v>23281</v>
      </c>
      <c r="B3670" s="538">
        <v>100688</v>
      </c>
      <c r="C3670" s="266" t="s">
        <v>31547</v>
      </c>
      <c r="D3670" s="273" t="s">
        <v>14</v>
      </c>
      <c r="E3670" s="274">
        <v>1108.8900000000001</v>
      </c>
    </row>
    <row r="3671" spans="1:5">
      <c r="A3671" s="272" t="s">
        <v>23281</v>
      </c>
      <c r="B3671" s="538">
        <v>91329</v>
      </c>
      <c r="C3671" s="266" t="s">
        <v>31548</v>
      </c>
      <c r="D3671" s="273" t="s">
        <v>14</v>
      </c>
      <c r="E3671" s="274">
        <v>972.5</v>
      </c>
    </row>
    <row r="3672" spans="1:5">
      <c r="A3672" s="272" t="s">
        <v>23281</v>
      </c>
      <c r="B3672" s="538">
        <v>100682</v>
      </c>
      <c r="C3672" s="266" t="s">
        <v>31549</v>
      </c>
      <c r="D3672" s="273" t="s">
        <v>14</v>
      </c>
      <c r="E3672" s="274">
        <v>1122.1600000000001</v>
      </c>
    </row>
    <row r="3673" spans="1:5">
      <c r="A3673" s="272" t="s">
        <v>23281</v>
      </c>
      <c r="B3673" s="538">
        <v>91331</v>
      </c>
      <c r="C3673" s="266" t="s">
        <v>31550</v>
      </c>
      <c r="D3673" s="273" t="s">
        <v>14</v>
      </c>
      <c r="E3673" s="274">
        <v>1004.05</v>
      </c>
    </row>
    <row r="3674" spans="1:5">
      <c r="A3674" s="272" t="s">
        <v>23281</v>
      </c>
      <c r="B3674" s="538">
        <v>100690</v>
      </c>
      <c r="C3674" s="266" t="s">
        <v>31551</v>
      </c>
      <c r="D3674" s="273" t="s">
        <v>14</v>
      </c>
      <c r="E3674" s="274">
        <v>1189.82</v>
      </c>
    </row>
    <row r="3675" spans="1:5">
      <c r="A3675" s="272" t="s">
        <v>23281</v>
      </c>
      <c r="B3675" s="538">
        <v>91333</v>
      </c>
      <c r="C3675" s="266" t="s">
        <v>31552</v>
      </c>
      <c r="D3675" s="273" t="s">
        <v>14</v>
      </c>
      <c r="E3675" s="274">
        <v>1048.9100000000001</v>
      </c>
    </row>
    <row r="3676" spans="1:5">
      <c r="A3676" s="272" t="s">
        <v>23281</v>
      </c>
      <c r="B3676" s="538">
        <v>90845</v>
      </c>
      <c r="C3676" s="266" t="s">
        <v>39643</v>
      </c>
      <c r="D3676" s="273" t="s">
        <v>14</v>
      </c>
      <c r="E3676" s="274">
        <v>1666.2</v>
      </c>
    </row>
    <row r="3677" spans="1:5">
      <c r="A3677" s="272" t="s">
        <v>23281</v>
      </c>
      <c r="B3677" s="538">
        <v>90846</v>
      </c>
      <c r="C3677" s="266" t="s">
        <v>39644</v>
      </c>
      <c r="D3677" s="273" t="s">
        <v>14</v>
      </c>
      <c r="E3677" s="274">
        <v>1748.85</v>
      </c>
    </row>
    <row r="3678" spans="1:5">
      <c r="A3678" s="272" t="s">
        <v>23281</v>
      </c>
      <c r="B3678" s="538">
        <v>91316</v>
      </c>
      <c r="C3678" s="266" t="s">
        <v>39645</v>
      </c>
      <c r="D3678" s="273" t="s">
        <v>14</v>
      </c>
      <c r="E3678" s="274">
        <v>1433.04</v>
      </c>
    </row>
    <row r="3679" spans="1:5">
      <c r="A3679" s="272" t="s">
        <v>23281</v>
      </c>
      <c r="B3679" s="538">
        <v>91317</v>
      </c>
      <c r="C3679" s="266" t="s">
        <v>39646</v>
      </c>
      <c r="D3679" s="273" t="s">
        <v>14</v>
      </c>
      <c r="E3679" s="274">
        <v>1514.73</v>
      </c>
    </row>
    <row r="3680" spans="1:5">
      <c r="A3680" s="272" t="s">
        <v>23281</v>
      </c>
      <c r="B3680" s="538">
        <v>90841</v>
      </c>
      <c r="C3680" s="266" t="s">
        <v>31553</v>
      </c>
      <c r="D3680" s="273" t="s">
        <v>14</v>
      </c>
      <c r="E3680" s="274">
        <v>1292.74</v>
      </c>
    </row>
    <row r="3681" spans="1:5">
      <c r="A3681" s="272" t="s">
        <v>23281</v>
      </c>
      <c r="B3681" s="538">
        <v>90847</v>
      </c>
      <c r="C3681" s="266" t="s">
        <v>31554</v>
      </c>
      <c r="D3681" s="273" t="s">
        <v>14</v>
      </c>
      <c r="E3681" s="274">
        <v>1102.1600000000001</v>
      </c>
    </row>
    <row r="3682" spans="1:5">
      <c r="A3682" s="272" t="s">
        <v>23281</v>
      </c>
      <c r="B3682" s="538">
        <v>90842</v>
      </c>
      <c r="C3682" s="266" t="s">
        <v>31555</v>
      </c>
      <c r="D3682" s="273" t="s">
        <v>14</v>
      </c>
      <c r="E3682" s="274">
        <v>1305.6600000000001</v>
      </c>
    </row>
    <row r="3683" spans="1:5">
      <c r="A3683" s="272" t="s">
        <v>23281</v>
      </c>
      <c r="B3683" s="538">
        <v>90848</v>
      </c>
      <c r="C3683" s="266" t="s">
        <v>31556</v>
      </c>
      <c r="D3683" s="273" t="s">
        <v>14</v>
      </c>
      <c r="E3683" s="274">
        <v>1115.08</v>
      </c>
    </row>
    <row r="3684" spans="1:5">
      <c r="A3684" s="272" t="s">
        <v>23281</v>
      </c>
      <c r="B3684" s="538">
        <v>90843</v>
      </c>
      <c r="C3684" s="266" t="s">
        <v>31557</v>
      </c>
      <c r="D3684" s="273" t="s">
        <v>14</v>
      </c>
      <c r="E3684" s="274">
        <v>1366.27</v>
      </c>
    </row>
    <row r="3685" spans="1:5">
      <c r="A3685" s="272" t="s">
        <v>23281</v>
      </c>
      <c r="B3685" s="538">
        <v>90849</v>
      </c>
      <c r="C3685" s="266" t="s">
        <v>31558</v>
      </c>
      <c r="D3685" s="273" t="s">
        <v>14</v>
      </c>
      <c r="E3685" s="274">
        <v>1146.5899999999999</v>
      </c>
    </row>
    <row r="3686" spans="1:5">
      <c r="A3686" s="272" t="s">
        <v>23281</v>
      </c>
      <c r="B3686" s="538">
        <v>90844</v>
      </c>
      <c r="C3686" s="266" t="s">
        <v>31559</v>
      </c>
      <c r="D3686" s="273" t="s">
        <v>14</v>
      </c>
      <c r="E3686" s="274">
        <v>1458.85</v>
      </c>
    </row>
    <row r="3687" spans="1:5">
      <c r="A3687" s="272" t="s">
        <v>23281</v>
      </c>
      <c r="B3687" s="538">
        <v>90850</v>
      </c>
      <c r="C3687" s="266" t="s">
        <v>31560</v>
      </c>
      <c r="D3687" s="273" t="s">
        <v>14</v>
      </c>
      <c r="E3687" s="274">
        <v>1239.17</v>
      </c>
    </row>
    <row r="3688" spans="1:5">
      <c r="A3688" s="272" t="s">
        <v>23281</v>
      </c>
      <c r="B3688" s="538">
        <v>91312</v>
      </c>
      <c r="C3688" s="266" t="s">
        <v>31561</v>
      </c>
      <c r="D3688" s="273" t="s">
        <v>14</v>
      </c>
      <c r="E3688" s="274">
        <v>1086.07</v>
      </c>
    </row>
    <row r="3689" spans="1:5">
      <c r="A3689" s="272" t="s">
        <v>23281</v>
      </c>
      <c r="B3689" s="538">
        <v>91318</v>
      </c>
      <c r="C3689" s="266" t="s">
        <v>31562</v>
      </c>
      <c r="D3689" s="273" t="s">
        <v>14</v>
      </c>
      <c r="E3689" s="274">
        <v>949.68</v>
      </c>
    </row>
    <row r="3690" spans="1:5">
      <c r="A3690" s="272" t="s">
        <v>23281</v>
      </c>
      <c r="B3690" s="538">
        <v>91313</v>
      </c>
      <c r="C3690" s="266" t="s">
        <v>31563</v>
      </c>
      <c r="D3690" s="273" t="s">
        <v>14</v>
      </c>
      <c r="E3690" s="274">
        <v>1079.76</v>
      </c>
    </row>
    <row r="3691" spans="1:5">
      <c r="A3691" s="272" t="s">
        <v>23281</v>
      </c>
      <c r="B3691" s="538">
        <v>91319</v>
      </c>
      <c r="C3691" s="266" t="s">
        <v>31564</v>
      </c>
      <c r="D3691" s="273" t="s">
        <v>14</v>
      </c>
      <c r="E3691" s="274">
        <v>961.65</v>
      </c>
    </row>
    <row r="3692" spans="1:5">
      <c r="A3692" s="272" t="s">
        <v>23281</v>
      </c>
      <c r="B3692" s="538">
        <v>91314</v>
      </c>
      <c r="C3692" s="266" t="s">
        <v>31565</v>
      </c>
      <c r="D3692" s="273" t="s">
        <v>14</v>
      </c>
      <c r="E3692" s="274">
        <v>1133.1099999999999</v>
      </c>
    </row>
    <row r="3693" spans="1:5">
      <c r="A3693" s="272" t="s">
        <v>23281</v>
      </c>
      <c r="B3693" s="538">
        <v>91320</v>
      </c>
      <c r="C3693" s="266" t="s">
        <v>31566</v>
      </c>
      <c r="D3693" s="273" t="s">
        <v>14</v>
      </c>
      <c r="E3693" s="274">
        <v>992.2</v>
      </c>
    </row>
    <row r="3694" spans="1:5">
      <c r="A3694" s="272" t="s">
        <v>23281</v>
      </c>
      <c r="B3694" s="538">
        <v>91315</v>
      </c>
      <c r="C3694" s="266" t="s">
        <v>31567</v>
      </c>
      <c r="D3694" s="273" t="s">
        <v>14</v>
      </c>
      <c r="E3694" s="274">
        <v>1224.73</v>
      </c>
    </row>
    <row r="3695" spans="1:5">
      <c r="A3695" s="272" t="s">
        <v>23281</v>
      </c>
      <c r="B3695" s="538">
        <v>91321</v>
      </c>
      <c r="C3695" s="266" t="s">
        <v>31568</v>
      </c>
      <c r="D3695" s="273" t="s">
        <v>14</v>
      </c>
      <c r="E3695" s="274">
        <v>1083.82</v>
      </c>
    </row>
    <row r="3696" spans="1:5">
      <c r="A3696" s="272" t="s">
        <v>23281</v>
      </c>
      <c r="B3696" s="538">
        <v>90851</v>
      </c>
      <c r="C3696" s="266" t="s">
        <v>31569</v>
      </c>
      <c r="D3696" s="273" t="s">
        <v>14</v>
      </c>
      <c r="E3696" s="274">
        <v>1446.52</v>
      </c>
    </row>
    <row r="3697" spans="1:5">
      <c r="A3697" s="272" t="s">
        <v>23281</v>
      </c>
      <c r="B3697" s="538">
        <v>90852</v>
      </c>
      <c r="C3697" s="266" t="s">
        <v>31570</v>
      </c>
      <c r="D3697" s="273" t="s">
        <v>14</v>
      </c>
      <c r="E3697" s="274">
        <v>1529.17</v>
      </c>
    </row>
    <row r="3698" spans="1:5">
      <c r="A3698" s="272" t="s">
        <v>23281</v>
      </c>
      <c r="B3698" s="538">
        <v>91322</v>
      </c>
      <c r="C3698" s="266" t="s">
        <v>31571</v>
      </c>
      <c r="D3698" s="273" t="s">
        <v>14</v>
      </c>
      <c r="E3698" s="274">
        <v>1292.1300000000001</v>
      </c>
    </row>
    <row r="3699" spans="1:5">
      <c r="A3699" s="272" t="s">
        <v>23281</v>
      </c>
      <c r="B3699" s="538">
        <v>91323</v>
      </c>
      <c r="C3699" s="266" t="s">
        <v>31572</v>
      </c>
      <c r="D3699" s="273" t="s">
        <v>14</v>
      </c>
      <c r="E3699" s="274">
        <v>1373.82</v>
      </c>
    </row>
    <row r="3700" spans="1:5">
      <c r="A3700" s="272" t="s">
        <v>23281</v>
      </c>
      <c r="B3700" s="538">
        <v>100678</v>
      </c>
      <c r="C3700" s="266" t="s">
        <v>31573</v>
      </c>
      <c r="D3700" s="273" t="s">
        <v>14</v>
      </c>
      <c r="E3700" s="274">
        <v>1304.97</v>
      </c>
    </row>
    <row r="3701" spans="1:5">
      <c r="A3701" s="272" t="s">
        <v>23281</v>
      </c>
      <c r="B3701" s="538">
        <v>91013</v>
      </c>
      <c r="C3701" s="266" t="s">
        <v>31574</v>
      </c>
      <c r="D3701" s="273" t="s">
        <v>14</v>
      </c>
      <c r="E3701" s="274">
        <v>1114.3900000000001</v>
      </c>
    </row>
    <row r="3702" spans="1:5">
      <c r="A3702" s="272" t="s">
        <v>23281</v>
      </c>
      <c r="B3702" s="538">
        <v>100680</v>
      </c>
      <c r="C3702" s="266" t="s">
        <v>31575</v>
      </c>
      <c r="D3702" s="273" t="s">
        <v>14</v>
      </c>
      <c r="E3702" s="274">
        <v>1318.47</v>
      </c>
    </row>
    <row r="3703" spans="1:5">
      <c r="A3703" s="272" t="s">
        <v>23281</v>
      </c>
      <c r="B3703" s="538">
        <v>91014</v>
      </c>
      <c r="C3703" s="266" t="s">
        <v>31576</v>
      </c>
      <c r="D3703" s="273" t="s">
        <v>14</v>
      </c>
      <c r="E3703" s="274">
        <v>1127.8900000000001</v>
      </c>
    </row>
    <row r="3704" spans="1:5">
      <c r="A3704" s="272" t="s">
        <v>23281</v>
      </c>
      <c r="B3704" s="538">
        <v>100683</v>
      </c>
      <c r="C3704" s="266" t="s">
        <v>31577</v>
      </c>
      <c r="D3704" s="273" t="s">
        <v>14</v>
      </c>
      <c r="E3704" s="274">
        <v>1415.92</v>
      </c>
    </row>
    <row r="3705" spans="1:5">
      <c r="A3705" s="272" t="s">
        <v>23281</v>
      </c>
      <c r="B3705" s="538">
        <v>91015</v>
      </c>
      <c r="C3705" s="266" t="s">
        <v>31578</v>
      </c>
      <c r="D3705" s="273" t="s">
        <v>14</v>
      </c>
      <c r="E3705" s="274">
        <v>1196.24</v>
      </c>
    </row>
    <row r="3706" spans="1:5">
      <c r="A3706" s="272" t="s">
        <v>23281</v>
      </c>
      <c r="B3706" s="538">
        <v>100685</v>
      </c>
      <c r="C3706" s="266" t="s">
        <v>31579</v>
      </c>
      <c r="D3706" s="273" t="s">
        <v>14</v>
      </c>
      <c r="E3706" s="274">
        <v>1469.69</v>
      </c>
    </row>
    <row r="3707" spans="1:5">
      <c r="A3707" s="272" t="s">
        <v>23281</v>
      </c>
      <c r="B3707" s="538">
        <v>91016</v>
      </c>
      <c r="C3707" s="266" t="s">
        <v>31580</v>
      </c>
      <c r="D3707" s="273" t="s">
        <v>14</v>
      </c>
      <c r="E3707" s="274">
        <v>1250.01</v>
      </c>
    </row>
    <row r="3708" spans="1:5">
      <c r="A3708" s="272" t="s">
        <v>23281</v>
      </c>
      <c r="B3708" s="538">
        <v>100679</v>
      </c>
      <c r="C3708" s="266" t="s">
        <v>31581</v>
      </c>
      <c r="D3708" s="273" t="s">
        <v>14</v>
      </c>
      <c r="E3708" s="274">
        <v>1098.3</v>
      </c>
    </row>
    <row r="3709" spans="1:5">
      <c r="A3709" s="272" t="s">
        <v>23281</v>
      </c>
      <c r="B3709" s="538">
        <v>91324</v>
      </c>
      <c r="C3709" s="266" t="s">
        <v>31582</v>
      </c>
      <c r="D3709" s="273" t="s">
        <v>14</v>
      </c>
      <c r="E3709" s="274">
        <v>961.91</v>
      </c>
    </row>
    <row r="3710" spans="1:5">
      <c r="A3710" s="272" t="s">
        <v>23281</v>
      </c>
      <c r="B3710" s="538">
        <v>100712</v>
      </c>
      <c r="C3710" s="266" t="s">
        <v>31583</v>
      </c>
      <c r="D3710" s="273" t="s">
        <v>14</v>
      </c>
      <c r="E3710" s="274">
        <v>1092.57</v>
      </c>
    </row>
    <row r="3711" spans="1:5">
      <c r="A3711" s="272" t="s">
        <v>23281</v>
      </c>
      <c r="B3711" s="538">
        <v>91325</v>
      </c>
      <c r="C3711" s="266" t="s">
        <v>31584</v>
      </c>
      <c r="D3711" s="273" t="s">
        <v>14</v>
      </c>
      <c r="E3711" s="274">
        <v>974.46</v>
      </c>
    </row>
    <row r="3712" spans="1:5">
      <c r="A3712" s="272" t="s">
        <v>23281</v>
      </c>
      <c r="B3712" s="538">
        <v>100684</v>
      </c>
      <c r="C3712" s="266" t="s">
        <v>31585</v>
      </c>
      <c r="D3712" s="273" t="s">
        <v>14</v>
      </c>
      <c r="E3712" s="274">
        <v>1182.76</v>
      </c>
    </row>
    <row r="3713" spans="1:5">
      <c r="A3713" s="272" t="s">
        <v>23281</v>
      </c>
      <c r="B3713" s="538">
        <v>91326</v>
      </c>
      <c r="C3713" s="266" t="s">
        <v>31586</v>
      </c>
      <c r="D3713" s="273" t="s">
        <v>14</v>
      </c>
      <c r="E3713" s="274">
        <v>1041.8499999999999</v>
      </c>
    </row>
    <row r="3714" spans="1:5">
      <c r="A3714" s="272" t="s">
        <v>23281</v>
      </c>
      <c r="B3714" s="538">
        <v>100686</v>
      </c>
      <c r="C3714" s="266" t="s">
        <v>39647</v>
      </c>
      <c r="D3714" s="273" t="s">
        <v>14</v>
      </c>
      <c r="E3714" s="274">
        <v>1235.57</v>
      </c>
    </row>
    <row r="3715" spans="1:5">
      <c r="A3715" s="272" t="s">
        <v>23281</v>
      </c>
      <c r="B3715" s="538">
        <v>91327</v>
      </c>
      <c r="C3715" s="266" t="s">
        <v>31587</v>
      </c>
      <c r="D3715" s="273" t="s">
        <v>14</v>
      </c>
      <c r="E3715" s="274">
        <v>1094.6600000000001</v>
      </c>
    </row>
    <row r="3716" spans="1:5">
      <c r="A3716" s="272" t="s">
        <v>23281</v>
      </c>
      <c r="B3716" s="538">
        <v>100693</v>
      </c>
      <c r="C3716" s="266" t="s">
        <v>31588</v>
      </c>
      <c r="D3716" s="273" t="s">
        <v>14</v>
      </c>
      <c r="E3716" s="274">
        <v>2254.9299999999998</v>
      </c>
    </row>
    <row r="3717" spans="1:5">
      <c r="A3717" s="272" t="s">
        <v>23281</v>
      </c>
      <c r="B3717" s="538">
        <v>91336</v>
      </c>
      <c r="C3717" s="266" t="s">
        <v>39648</v>
      </c>
      <c r="D3717" s="273" t="s">
        <v>14</v>
      </c>
      <c r="E3717" s="274">
        <v>2035.25</v>
      </c>
    </row>
    <row r="3718" spans="1:5">
      <c r="A3718" s="272" t="s">
        <v>23281</v>
      </c>
      <c r="B3718" s="538">
        <v>100694</v>
      </c>
      <c r="C3718" s="266" t="s">
        <v>31589</v>
      </c>
      <c r="D3718" s="273" t="s">
        <v>14</v>
      </c>
      <c r="E3718" s="274">
        <v>2021.77</v>
      </c>
    </row>
    <row r="3719" spans="1:5">
      <c r="A3719" s="272" t="s">
        <v>23281</v>
      </c>
      <c r="B3719" s="538">
        <v>91337</v>
      </c>
      <c r="C3719" s="266" t="s">
        <v>39649</v>
      </c>
      <c r="D3719" s="273" t="s">
        <v>14</v>
      </c>
      <c r="E3719" s="274">
        <v>1880.86</v>
      </c>
    </row>
    <row r="3720" spans="1:5">
      <c r="A3720" s="272" t="s">
        <v>23281</v>
      </c>
      <c r="B3720" s="538">
        <v>100691</v>
      </c>
      <c r="C3720" s="266" t="s">
        <v>31590</v>
      </c>
      <c r="D3720" s="273" t="s">
        <v>14</v>
      </c>
      <c r="E3720" s="274">
        <v>1884.25</v>
      </c>
    </row>
    <row r="3721" spans="1:5">
      <c r="A3721" s="272" t="s">
        <v>23281</v>
      </c>
      <c r="B3721" s="538">
        <v>100692</v>
      </c>
      <c r="C3721" s="266" t="s">
        <v>31591</v>
      </c>
      <c r="D3721" s="273" t="s">
        <v>14</v>
      </c>
      <c r="E3721" s="274">
        <v>1651.09</v>
      </c>
    </row>
    <row r="3722" spans="1:5">
      <c r="A3722" s="272" t="s">
        <v>23281</v>
      </c>
      <c r="B3722" s="538">
        <v>91334</v>
      </c>
      <c r="C3722" s="266" t="s">
        <v>31592</v>
      </c>
      <c r="D3722" s="273" t="s">
        <v>14</v>
      </c>
      <c r="E3722" s="274">
        <v>1664.57</v>
      </c>
    </row>
    <row r="3723" spans="1:5">
      <c r="A3723" s="272" t="s">
        <v>23281</v>
      </c>
      <c r="B3723" s="538">
        <v>91335</v>
      </c>
      <c r="C3723" s="266" t="s">
        <v>31593</v>
      </c>
      <c r="D3723" s="273" t="s">
        <v>14</v>
      </c>
      <c r="E3723" s="274">
        <v>1510.18</v>
      </c>
    </row>
    <row r="3724" spans="1:5">
      <c r="A3724" s="272" t="s">
        <v>23281</v>
      </c>
      <c r="B3724" s="538">
        <v>90788</v>
      </c>
      <c r="C3724" s="266" t="s">
        <v>31594</v>
      </c>
      <c r="D3724" s="273" t="s">
        <v>14</v>
      </c>
      <c r="E3724" s="274">
        <v>935.77</v>
      </c>
    </row>
    <row r="3725" spans="1:5">
      <c r="A3725" s="272" t="s">
        <v>23281</v>
      </c>
      <c r="B3725" s="538">
        <v>90789</v>
      </c>
      <c r="C3725" s="266" t="s">
        <v>31595</v>
      </c>
      <c r="D3725" s="273" t="s">
        <v>14</v>
      </c>
      <c r="E3725" s="274">
        <v>937.92</v>
      </c>
    </row>
    <row r="3726" spans="1:5">
      <c r="A3726" s="272" t="s">
        <v>23281</v>
      </c>
      <c r="B3726" s="538">
        <v>90790</v>
      </c>
      <c r="C3726" s="266" t="s">
        <v>31596</v>
      </c>
      <c r="D3726" s="273" t="s">
        <v>14</v>
      </c>
      <c r="E3726" s="274">
        <v>966.49</v>
      </c>
    </row>
    <row r="3727" spans="1:5">
      <c r="A3727" s="272" t="s">
        <v>23281</v>
      </c>
      <c r="B3727" s="538">
        <v>100675</v>
      </c>
      <c r="C3727" s="266" t="s">
        <v>31597</v>
      </c>
      <c r="D3727" s="273" t="s">
        <v>14</v>
      </c>
      <c r="E3727" s="274">
        <v>1043.3699999999999</v>
      </c>
    </row>
    <row r="3728" spans="1:5">
      <c r="A3728" s="272" t="s">
        <v>23281</v>
      </c>
      <c r="B3728" s="538">
        <v>90794</v>
      </c>
      <c r="C3728" s="266" t="s">
        <v>31598</v>
      </c>
      <c r="D3728" s="273" t="s">
        <v>14</v>
      </c>
      <c r="E3728" s="274">
        <v>833.51</v>
      </c>
    </row>
    <row r="3729" spans="1:5">
      <c r="A3729" s="272" t="s">
        <v>23281</v>
      </c>
      <c r="B3729" s="538">
        <v>90796</v>
      </c>
      <c r="C3729" s="266" t="s">
        <v>31599</v>
      </c>
      <c r="D3729" s="273" t="s">
        <v>14</v>
      </c>
      <c r="E3729" s="274">
        <v>845.99</v>
      </c>
    </row>
    <row r="3730" spans="1:5">
      <c r="A3730" s="272" t="s">
        <v>23281</v>
      </c>
      <c r="B3730" s="538">
        <v>90797</v>
      </c>
      <c r="C3730" s="266" t="s">
        <v>31600</v>
      </c>
      <c r="D3730" s="273" t="s">
        <v>14</v>
      </c>
      <c r="E3730" s="274">
        <v>852.2</v>
      </c>
    </row>
    <row r="3731" spans="1:5">
      <c r="A3731" s="272" t="s">
        <v>23281</v>
      </c>
      <c r="B3731" s="538">
        <v>90791</v>
      </c>
      <c r="C3731" s="266" t="s">
        <v>31601</v>
      </c>
      <c r="D3731" s="273" t="s">
        <v>14</v>
      </c>
      <c r="E3731" s="274">
        <v>1130.98</v>
      </c>
    </row>
    <row r="3732" spans="1:5">
      <c r="A3732" s="272" t="s">
        <v>23281</v>
      </c>
      <c r="B3732" s="538">
        <v>90793</v>
      </c>
      <c r="C3732" s="266" t="s">
        <v>31602</v>
      </c>
      <c r="D3732" s="273" t="s">
        <v>14</v>
      </c>
      <c r="E3732" s="274">
        <v>1181.68</v>
      </c>
    </row>
    <row r="3733" spans="1:5">
      <c r="A3733" s="272" t="s">
        <v>23281</v>
      </c>
      <c r="B3733" s="538">
        <v>90798</v>
      </c>
      <c r="C3733" s="266" t="s">
        <v>31603</v>
      </c>
      <c r="D3733" s="273" t="s">
        <v>14</v>
      </c>
      <c r="E3733" s="274">
        <v>1217.6400000000001</v>
      </c>
    </row>
    <row r="3734" spans="1:5">
      <c r="A3734" s="272" t="s">
        <v>23281</v>
      </c>
      <c r="B3734" s="538">
        <v>90799</v>
      </c>
      <c r="C3734" s="266" t="s">
        <v>31604</v>
      </c>
      <c r="D3734" s="273" t="s">
        <v>14</v>
      </c>
      <c r="E3734" s="274">
        <v>1252.92</v>
      </c>
    </row>
    <row r="3735" spans="1:5">
      <c r="A3735" s="272" t="s">
        <v>23281</v>
      </c>
      <c r="B3735" s="538">
        <v>100704</v>
      </c>
      <c r="C3735" s="266" t="s">
        <v>31605</v>
      </c>
      <c r="D3735" s="273" t="s">
        <v>14</v>
      </c>
      <c r="E3735" s="274">
        <v>81.25</v>
      </c>
    </row>
    <row r="3736" spans="1:5">
      <c r="A3736" s="272" t="s">
        <v>23281</v>
      </c>
      <c r="B3736" s="538">
        <v>106141</v>
      </c>
      <c r="C3736" s="266" t="s">
        <v>39650</v>
      </c>
      <c r="D3736" s="273" t="s">
        <v>14</v>
      </c>
      <c r="E3736" s="274">
        <v>0</v>
      </c>
    </row>
    <row r="3737" spans="1:5">
      <c r="A3737" s="272" t="s">
        <v>23281</v>
      </c>
      <c r="B3737" s="538">
        <v>106139</v>
      </c>
      <c r="C3737" s="266" t="s">
        <v>39651</v>
      </c>
      <c r="D3737" s="273" t="s">
        <v>14</v>
      </c>
      <c r="E3737" s="274">
        <v>0</v>
      </c>
    </row>
    <row r="3738" spans="1:5">
      <c r="A3738" s="272" t="s">
        <v>23281</v>
      </c>
      <c r="B3738" s="538">
        <v>106140</v>
      </c>
      <c r="C3738" s="266" t="s">
        <v>39652</v>
      </c>
      <c r="D3738" s="273" t="s">
        <v>14</v>
      </c>
      <c r="E3738" s="274">
        <v>0</v>
      </c>
    </row>
    <row r="3739" spans="1:5">
      <c r="A3739" s="272" t="s">
        <v>23281</v>
      </c>
      <c r="B3739" s="538">
        <v>90838</v>
      </c>
      <c r="C3739" s="266" t="s">
        <v>39653</v>
      </c>
      <c r="D3739" s="273" t="s">
        <v>14</v>
      </c>
      <c r="E3739" s="274">
        <v>1700.41</v>
      </c>
    </row>
    <row r="3740" spans="1:5">
      <c r="A3740" s="272" t="s">
        <v>23281</v>
      </c>
      <c r="B3740" s="538">
        <v>94805</v>
      </c>
      <c r="C3740" s="266" t="s">
        <v>31606</v>
      </c>
      <c r="D3740" s="273" t="s">
        <v>14</v>
      </c>
      <c r="E3740" s="274">
        <v>889.14</v>
      </c>
    </row>
    <row r="3741" spans="1:5">
      <c r="A3741" s="272" t="s">
        <v>23281</v>
      </c>
      <c r="B3741" s="538">
        <v>106145</v>
      </c>
      <c r="C3741" s="266" t="s">
        <v>31607</v>
      </c>
      <c r="D3741" s="273" t="s">
        <v>14</v>
      </c>
      <c r="E3741" s="274">
        <v>895.37</v>
      </c>
    </row>
    <row r="3742" spans="1:5">
      <c r="A3742" s="272" t="s">
        <v>23281</v>
      </c>
      <c r="B3742" s="538">
        <v>106146</v>
      </c>
      <c r="C3742" s="266" t="s">
        <v>39654</v>
      </c>
      <c r="D3742" s="273" t="s">
        <v>14</v>
      </c>
      <c r="E3742" s="274">
        <v>785.32</v>
      </c>
    </row>
    <row r="3743" spans="1:5">
      <c r="A3743" s="272" t="s">
        <v>23281</v>
      </c>
      <c r="B3743" s="538">
        <v>100702</v>
      </c>
      <c r="C3743" s="266" t="s">
        <v>31608</v>
      </c>
      <c r="D3743" s="273" t="s">
        <v>16</v>
      </c>
      <c r="E3743" s="274">
        <v>496.99</v>
      </c>
    </row>
    <row r="3744" spans="1:5">
      <c r="A3744" s="272" t="s">
        <v>23281</v>
      </c>
      <c r="B3744" s="538">
        <v>106148</v>
      </c>
      <c r="C3744" s="266" t="s">
        <v>39655</v>
      </c>
      <c r="D3744" s="273" t="s">
        <v>14</v>
      </c>
      <c r="E3744" s="274">
        <v>0</v>
      </c>
    </row>
    <row r="3745" spans="1:5">
      <c r="A3745" s="272" t="s">
        <v>23281</v>
      </c>
      <c r="B3745" s="538">
        <v>100701</v>
      </c>
      <c r="C3745" s="266" t="s">
        <v>31609</v>
      </c>
      <c r="D3745" s="273" t="s">
        <v>16</v>
      </c>
      <c r="E3745" s="274">
        <v>693.62</v>
      </c>
    </row>
    <row r="3746" spans="1:5">
      <c r="A3746" s="272" t="s">
        <v>23281</v>
      </c>
      <c r="B3746" s="538">
        <v>100700</v>
      </c>
      <c r="C3746" s="266" t="s">
        <v>31610</v>
      </c>
      <c r="D3746" s="273" t="s">
        <v>14</v>
      </c>
      <c r="E3746" s="274">
        <v>1041.07</v>
      </c>
    </row>
    <row r="3747" spans="1:5">
      <c r="A3747" s="272" t="s">
        <v>23281</v>
      </c>
      <c r="B3747" s="538">
        <v>91295</v>
      </c>
      <c r="C3747" s="266" t="s">
        <v>39656</v>
      </c>
      <c r="D3747" s="273" t="s">
        <v>14</v>
      </c>
      <c r="E3747" s="274">
        <v>414.14</v>
      </c>
    </row>
    <row r="3748" spans="1:5">
      <c r="A3748" s="272" t="s">
        <v>23281</v>
      </c>
      <c r="B3748" s="538">
        <v>91296</v>
      </c>
      <c r="C3748" s="266" t="s">
        <v>39657</v>
      </c>
      <c r="D3748" s="273" t="s">
        <v>14</v>
      </c>
      <c r="E3748" s="274">
        <v>443.68</v>
      </c>
    </row>
    <row r="3749" spans="1:5">
      <c r="A3749" s="272" t="s">
        <v>23281</v>
      </c>
      <c r="B3749" s="538">
        <v>91297</v>
      </c>
      <c r="C3749" s="266" t="s">
        <v>31611</v>
      </c>
      <c r="D3749" s="273" t="s">
        <v>14</v>
      </c>
      <c r="E3749" s="274">
        <v>486.53</v>
      </c>
    </row>
    <row r="3750" spans="1:5">
      <c r="A3750" s="272" t="s">
        <v>23281</v>
      </c>
      <c r="B3750" s="538">
        <v>90820</v>
      </c>
      <c r="C3750" s="266" t="s">
        <v>31612</v>
      </c>
      <c r="D3750" s="273" t="s">
        <v>14</v>
      </c>
      <c r="E3750" s="274">
        <v>391.32</v>
      </c>
    </row>
    <row r="3751" spans="1:5">
      <c r="A3751" s="272" t="s">
        <v>23281</v>
      </c>
      <c r="B3751" s="538">
        <v>90821</v>
      </c>
      <c r="C3751" s="266" t="s">
        <v>31613</v>
      </c>
      <c r="D3751" s="273" t="s">
        <v>14</v>
      </c>
      <c r="E3751" s="274">
        <v>401.28</v>
      </c>
    </row>
    <row r="3752" spans="1:5">
      <c r="A3752" s="272" t="s">
        <v>23281</v>
      </c>
      <c r="B3752" s="538">
        <v>90822</v>
      </c>
      <c r="C3752" s="266" t="s">
        <v>31614</v>
      </c>
      <c r="D3752" s="273" t="s">
        <v>14</v>
      </c>
      <c r="E3752" s="274">
        <v>429.82</v>
      </c>
    </row>
    <row r="3753" spans="1:5">
      <c r="A3753" s="272" t="s">
        <v>23281</v>
      </c>
      <c r="B3753" s="538">
        <v>90823</v>
      </c>
      <c r="C3753" s="266" t="s">
        <v>31615</v>
      </c>
      <c r="D3753" s="273" t="s">
        <v>14</v>
      </c>
      <c r="E3753" s="274">
        <v>519.44000000000005</v>
      </c>
    </row>
    <row r="3754" spans="1:5">
      <c r="A3754" s="272" t="s">
        <v>23281</v>
      </c>
      <c r="B3754" s="538">
        <v>90824</v>
      </c>
      <c r="C3754" s="266" t="s">
        <v>39658</v>
      </c>
      <c r="D3754" s="273" t="s">
        <v>14</v>
      </c>
      <c r="E3754" s="274">
        <v>729.75</v>
      </c>
    </row>
    <row r="3755" spans="1:5">
      <c r="A3755" s="272" t="s">
        <v>23281</v>
      </c>
      <c r="B3755" s="538">
        <v>91009</v>
      </c>
      <c r="C3755" s="266" t="s">
        <v>31616</v>
      </c>
      <c r="D3755" s="273" t="s">
        <v>14</v>
      </c>
      <c r="E3755" s="274">
        <v>403.55</v>
      </c>
    </row>
    <row r="3756" spans="1:5">
      <c r="A3756" s="272" t="s">
        <v>23281</v>
      </c>
      <c r="B3756" s="538">
        <v>91010</v>
      </c>
      <c r="C3756" s="266" t="s">
        <v>31617</v>
      </c>
      <c r="D3756" s="273" t="s">
        <v>14</v>
      </c>
      <c r="E3756" s="274">
        <v>414.09</v>
      </c>
    </row>
    <row r="3757" spans="1:5">
      <c r="A3757" s="272" t="s">
        <v>23281</v>
      </c>
      <c r="B3757" s="538">
        <v>91011</v>
      </c>
      <c r="C3757" s="266" t="s">
        <v>31618</v>
      </c>
      <c r="D3757" s="273" t="s">
        <v>14</v>
      </c>
      <c r="E3757" s="274">
        <v>479.47</v>
      </c>
    </row>
    <row r="3758" spans="1:5">
      <c r="A3758" s="272" t="s">
        <v>23281</v>
      </c>
      <c r="B3758" s="538">
        <v>91012</v>
      </c>
      <c r="C3758" s="266" t="s">
        <v>31619</v>
      </c>
      <c r="D3758" s="273" t="s">
        <v>14</v>
      </c>
      <c r="E3758" s="274">
        <v>530.28</v>
      </c>
    </row>
    <row r="3759" spans="1:5">
      <c r="A3759" s="272" t="s">
        <v>23281</v>
      </c>
      <c r="B3759" s="538">
        <v>91298</v>
      </c>
      <c r="C3759" s="266" t="s">
        <v>31620</v>
      </c>
      <c r="D3759" s="273" t="s">
        <v>14</v>
      </c>
      <c r="E3759" s="274">
        <v>947.8</v>
      </c>
    </row>
    <row r="3760" spans="1:5">
      <c r="A3760" s="272" t="s">
        <v>23281</v>
      </c>
      <c r="B3760" s="538">
        <v>90825</v>
      </c>
      <c r="C3760" s="266" t="s">
        <v>39659</v>
      </c>
      <c r="D3760" s="273" t="s">
        <v>14</v>
      </c>
      <c r="E3760" s="274">
        <v>809.44</v>
      </c>
    </row>
    <row r="3761" spans="1:5">
      <c r="A3761" s="272" t="s">
        <v>23281</v>
      </c>
      <c r="B3761" s="538">
        <v>91299</v>
      </c>
      <c r="C3761" s="266" t="s">
        <v>39660</v>
      </c>
      <c r="D3761" s="273" t="s">
        <v>14</v>
      </c>
      <c r="E3761" s="274">
        <v>1318.48</v>
      </c>
    </row>
    <row r="3762" spans="1:5">
      <c r="A3762" s="272" t="s">
        <v>23281</v>
      </c>
      <c r="B3762" s="538">
        <v>91341</v>
      </c>
      <c r="C3762" s="266" t="s">
        <v>31621</v>
      </c>
      <c r="D3762" s="273" t="s">
        <v>16</v>
      </c>
      <c r="E3762" s="274">
        <v>701.32</v>
      </c>
    </row>
    <row r="3763" spans="1:5">
      <c r="A3763" s="272" t="s">
        <v>23281</v>
      </c>
      <c r="B3763" s="538">
        <v>94806</v>
      </c>
      <c r="C3763" s="266" t="s">
        <v>39661</v>
      </c>
      <c r="D3763" s="273" t="s">
        <v>14</v>
      </c>
      <c r="E3763" s="274">
        <v>785.79</v>
      </c>
    </row>
    <row r="3764" spans="1:5">
      <c r="A3764" s="272" t="s">
        <v>23281</v>
      </c>
      <c r="B3764" s="538">
        <v>94807</v>
      </c>
      <c r="C3764" s="266" t="s">
        <v>39662</v>
      </c>
      <c r="D3764" s="273" t="s">
        <v>14</v>
      </c>
      <c r="E3764" s="274">
        <v>718.69</v>
      </c>
    </row>
    <row r="3765" spans="1:5">
      <c r="A3765" s="272" t="s">
        <v>23281</v>
      </c>
      <c r="B3765" s="538">
        <v>106142</v>
      </c>
      <c r="C3765" s="266" t="s">
        <v>31622</v>
      </c>
      <c r="D3765" s="273" t="s">
        <v>14</v>
      </c>
      <c r="E3765" s="274">
        <v>924.98</v>
      </c>
    </row>
    <row r="3766" spans="1:5">
      <c r="A3766" s="272" t="s">
        <v>23281</v>
      </c>
      <c r="B3766" s="538">
        <v>106143</v>
      </c>
      <c r="C3766" s="266" t="s">
        <v>31623</v>
      </c>
      <c r="D3766" s="273" t="s">
        <v>14</v>
      </c>
      <c r="E3766" s="274">
        <v>953.28</v>
      </c>
    </row>
    <row r="3767" spans="1:5">
      <c r="A3767" s="272" t="s">
        <v>23281</v>
      </c>
      <c r="B3767" s="538">
        <v>106144</v>
      </c>
      <c r="C3767" s="266" t="s">
        <v>31624</v>
      </c>
      <c r="D3767" s="273" t="s">
        <v>14</v>
      </c>
      <c r="E3767" s="274">
        <v>1120.31</v>
      </c>
    </row>
    <row r="3768" spans="1:5">
      <c r="A3768" s="272" t="s">
        <v>23281</v>
      </c>
      <c r="B3768" s="538">
        <v>100703</v>
      </c>
      <c r="C3768" s="266" t="s">
        <v>31625</v>
      </c>
      <c r="D3768" s="273" t="s">
        <v>14</v>
      </c>
      <c r="E3768" s="274">
        <v>34.65</v>
      </c>
    </row>
    <row r="3769" spans="1:5">
      <c r="A3769" s="272" t="s">
        <v>23281</v>
      </c>
      <c r="B3769" s="538">
        <v>106147</v>
      </c>
      <c r="C3769" s="266" t="s">
        <v>31626</v>
      </c>
      <c r="D3769" s="273" t="s">
        <v>14</v>
      </c>
      <c r="E3769" s="274">
        <v>136.46</v>
      </c>
    </row>
    <row r="3770" spans="1:5">
      <c r="A3770" s="272" t="s">
        <v>23281</v>
      </c>
      <c r="B3770" s="538">
        <v>100695</v>
      </c>
      <c r="C3770" s="266" t="s">
        <v>31627</v>
      </c>
      <c r="D3770" s="273" t="s">
        <v>14</v>
      </c>
      <c r="E3770" s="274">
        <v>95.31</v>
      </c>
    </row>
    <row r="3771" spans="1:5">
      <c r="A3771" s="272" t="s">
        <v>23281</v>
      </c>
      <c r="B3771" s="538">
        <v>100696</v>
      </c>
      <c r="C3771" s="266" t="s">
        <v>31628</v>
      </c>
      <c r="D3771" s="273" t="s">
        <v>14</v>
      </c>
      <c r="E3771" s="274">
        <v>105.94</v>
      </c>
    </row>
    <row r="3772" spans="1:5">
      <c r="A3772" s="272" t="s">
        <v>23281</v>
      </c>
      <c r="B3772" s="538">
        <v>100697</v>
      </c>
      <c r="C3772" s="266" t="s">
        <v>31629</v>
      </c>
      <c r="D3772" s="273" t="s">
        <v>14</v>
      </c>
      <c r="E3772" s="274">
        <v>116.59</v>
      </c>
    </row>
    <row r="3773" spans="1:5">
      <c r="A3773" s="272" t="s">
        <v>23281</v>
      </c>
      <c r="B3773" s="538">
        <v>100698</v>
      </c>
      <c r="C3773" s="266" t="s">
        <v>31630</v>
      </c>
      <c r="D3773" s="273" t="s">
        <v>14</v>
      </c>
      <c r="E3773" s="274">
        <v>127.22</v>
      </c>
    </row>
    <row r="3774" spans="1:5">
      <c r="A3774" s="272" t="s">
        <v>23281</v>
      </c>
      <c r="B3774" s="538">
        <v>100699</v>
      </c>
      <c r="C3774" s="266" t="s">
        <v>31631</v>
      </c>
      <c r="D3774" s="273" t="s">
        <v>14</v>
      </c>
      <c r="E3774" s="274">
        <v>152.75</v>
      </c>
    </row>
    <row r="3775" spans="1:5">
      <c r="A3775" s="272" t="s">
        <v>23281</v>
      </c>
      <c r="B3775" s="538">
        <v>100705</v>
      </c>
      <c r="C3775" s="266" t="s">
        <v>31632</v>
      </c>
      <c r="D3775" s="273" t="s">
        <v>14</v>
      </c>
      <c r="E3775" s="274">
        <v>77.81</v>
      </c>
    </row>
    <row r="3776" spans="1:5">
      <c r="A3776" s="272" t="s">
        <v>23282</v>
      </c>
      <c r="B3776" s="538">
        <v>101173</v>
      </c>
      <c r="C3776" s="266" t="s">
        <v>9403</v>
      </c>
      <c r="D3776" s="273" t="s">
        <v>13</v>
      </c>
      <c r="E3776" s="274">
        <v>65.3</v>
      </c>
    </row>
    <row r="3777" spans="1:5">
      <c r="A3777" s="272" t="s">
        <v>23282</v>
      </c>
      <c r="B3777" s="538">
        <v>101174</v>
      </c>
      <c r="C3777" s="266" t="s">
        <v>9404</v>
      </c>
      <c r="D3777" s="273" t="s">
        <v>13</v>
      </c>
      <c r="E3777" s="274">
        <v>94.21</v>
      </c>
    </row>
    <row r="3778" spans="1:5">
      <c r="A3778" s="272" t="s">
        <v>23282</v>
      </c>
      <c r="B3778" s="538">
        <v>101175</v>
      </c>
      <c r="C3778" s="266" t="s">
        <v>9405</v>
      </c>
      <c r="D3778" s="273" t="s">
        <v>13</v>
      </c>
      <c r="E3778" s="274">
        <v>128.54</v>
      </c>
    </row>
    <row r="3779" spans="1:5">
      <c r="A3779" s="272" t="s">
        <v>23282</v>
      </c>
      <c r="B3779" s="538">
        <v>101176</v>
      </c>
      <c r="C3779" s="266" t="s">
        <v>23283</v>
      </c>
      <c r="D3779" s="273" t="s">
        <v>13</v>
      </c>
      <c r="E3779" s="274">
        <v>153.59</v>
      </c>
    </row>
    <row r="3780" spans="1:5">
      <c r="A3780" s="272" t="s">
        <v>23282</v>
      </c>
      <c r="B3780" s="538">
        <v>101183</v>
      </c>
      <c r="C3780" s="266" t="s">
        <v>23284</v>
      </c>
      <c r="D3780" s="273" t="s">
        <v>13</v>
      </c>
      <c r="E3780" s="274">
        <v>0</v>
      </c>
    </row>
    <row r="3781" spans="1:5">
      <c r="A3781" s="272" t="s">
        <v>23282</v>
      </c>
      <c r="B3781" s="538">
        <v>101184</v>
      </c>
      <c r="C3781" s="266" t="s">
        <v>23285</v>
      </c>
      <c r="D3781" s="273" t="s">
        <v>13</v>
      </c>
      <c r="E3781" s="274">
        <v>0</v>
      </c>
    </row>
    <row r="3782" spans="1:5">
      <c r="A3782" s="272" t="s">
        <v>23282</v>
      </c>
      <c r="B3782" s="538">
        <v>101182</v>
      </c>
      <c r="C3782" s="266" t="s">
        <v>23286</v>
      </c>
      <c r="D3782" s="273" t="s">
        <v>13</v>
      </c>
      <c r="E3782" s="274">
        <v>0</v>
      </c>
    </row>
    <row r="3783" spans="1:5">
      <c r="A3783" s="272" t="s">
        <v>23282</v>
      </c>
      <c r="B3783" s="538">
        <v>101185</v>
      </c>
      <c r="C3783" s="266" t="s">
        <v>23287</v>
      </c>
      <c r="D3783" s="273" t="s">
        <v>13</v>
      </c>
      <c r="E3783" s="274">
        <v>0</v>
      </c>
    </row>
    <row r="3784" spans="1:5">
      <c r="A3784" s="272" t="s">
        <v>23282</v>
      </c>
      <c r="B3784" s="538">
        <v>101186</v>
      </c>
      <c r="C3784" s="266" t="s">
        <v>23288</v>
      </c>
      <c r="D3784" s="273" t="s">
        <v>13</v>
      </c>
      <c r="E3784" s="274">
        <v>0</v>
      </c>
    </row>
    <row r="3785" spans="1:5">
      <c r="A3785" s="272" t="s">
        <v>23282</v>
      </c>
      <c r="B3785" s="538">
        <v>101187</v>
      </c>
      <c r="C3785" s="266" t="s">
        <v>23289</v>
      </c>
      <c r="D3785" s="273" t="s">
        <v>13</v>
      </c>
      <c r="E3785" s="274">
        <v>0</v>
      </c>
    </row>
    <row r="3786" spans="1:5">
      <c r="A3786" s="272" t="s">
        <v>23282</v>
      </c>
      <c r="B3786" s="538">
        <v>101177</v>
      </c>
      <c r="C3786" s="266" t="s">
        <v>23290</v>
      </c>
      <c r="D3786" s="273" t="s">
        <v>13</v>
      </c>
      <c r="E3786" s="274">
        <v>0</v>
      </c>
    </row>
    <row r="3787" spans="1:5">
      <c r="A3787" s="272" t="s">
        <v>23282</v>
      </c>
      <c r="B3787" s="538">
        <v>101178</v>
      </c>
      <c r="C3787" s="266" t="s">
        <v>23291</v>
      </c>
      <c r="D3787" s="273" t="s">
        <v>13</v>
      </c>
      <c r="E3787" s="274">
        <v>0</v>
      </c>
    </row>
    <row r="3788" spans="1:5">
      <c r="A3788" s="272" t="s">
        <v>23282</v>
      </c>
      <c r="B3788" s="538">
        <v>101180</v>
      </c>
      <c r="C3788" s="266" t="s">
        <v>23292</v>
      </c>
      <c r="D3788" s="273" t="s">
        <v>13</v>
      </c>
      <c r="E3788" s="274">
        <v>0</v>
      </c>
    </row>
    <row r="3789" spans="1:5">
      <c r="A3789" s="272" t="s">
        <v>23282</v>
      </c>
      <c r="B3789" s="538">
        <v>101179</v>
      </c>
      <c r="C3789" s="266" t="s">
        <v>23293</v>
      </c>
      <c r="D3789" s="273" t="s">
        <v>13</v>
      </c>
      <c r="E3789" s="274">
        <v>0</v>
      </c>
    </row>
    <row r="3790" spans="1:5">
      <c r="A3790" s="272" t="s">
        <v>23282</v>
      </c>
      <c r="B3790" s="538">
        <v>101181</v>
      </c>
      <c r="C3790" s="266" t="s">
        <v>23294</v>
      </c>
      <c r="D3790" s="273" t="s">
        <v>13</v>
      </c>
      <c r="E3790" s="274">
        <v>0</v>
      </c>
    </row>
    <row r="3791" spans="1:5">
      <c r="A3791" s="272" t="s">
        <v>23295</v>
      </c>
      <c r="B3791" s="538">
        <v>100899</v>
      </c>
      <c r="C3791" s="266" t="s">
        <v>23296</v>
      </c>
      <c r="D3791" s="273" t="s">
        <v>13</v>
      </c>
      <c r="E3791" s="274">
        <v>95.45</v>
      </c>
    </row>
    <row r="3792" spans="1:5">
      <c r="A3792" s="272" t="s">
        <v>23295</v>
      </c>
      <c r="B3792" s="538">
        <v>100896</v>
      </c>
      <c r="C3792" s="266" t="s">
        <v>23297</v>
      </c>
      <c r="D3792" s="273" t="s">
        <v>13</v>
      </c>
      <c r="E3792" s="274">
        <v>61.77</v>
      </c>
    </row>
    <row r="3793" spans="1:5">
      <c r="A3793" s="272" t="s">
        <v>23295</v>
      </c>
      <c r="B3793" s="538">
        <v>100897</v>
      </c>
      <c r="C3793" s="266" t="s">
        <v>23298</v>
      </c>
      <c r="D3793" s="273" t="s">
        <v>13</v>
      </c>
      <c r="E3793" s="274">
        <v>118.08</v>
      </c>
    </row>
    <row r="3794" spans="1:5">
      <c r="A3794" s="272" t="s">
        <v>23295</v>
      </c>
      <c r="B3794" s="538">
        <v>100900</v>
      </c>
      <c r="C3794" s="266" t="s">
        <v>23299</v>
      </c>
      <c r="D3794" s="273" t="s">
        <v>13</v>
      </c>
      <c r="E3794" s="274">
        <v>259.16000000000003</v>
      </c>
    </row>
    <row r="3795" spans="1:5">
      <c r="A3795" s="272" t="s">
        <v>23295</v>
      </c>
      <c r="B3795" s="538">
        <v>100898</v>
      </c>
      <c r="C3795" s="266" t="s">
        <v>23300</v>
      </c>
      <c r="D3795" s="273" t="s">
        <v>13</v>
      </c>
      <c r="E3795" s="274">
        <v>224.16</v>
      </c>
    </row>
    <row r="3796" spans="1:5">
      <c r="A3796" s="272" t="s">
        <v>23301</v>
      </c>
      <c r="B3796" s="538">
        <v>100892</v>
      </c>
      <c r="C3796" s="266" t="s">
        <v>9400</v>
      </c>
      <c r="D3796" s="273" t="s">
        <v>15</v>
      </c>
      <c r="E3796" s="274">
        <v>12.81</v>
      </c>
    </row>
    <row r="3797" spans="1:5">
      <c r="A3797" s="272" t="s">
        <v>23301</v>
      </c>
      <c r="B3797" s="538">
        <v>100893</v>
      </c>
      <c r="C3797" s="266" t="s">
        <v>9401</v>
      </c>
      <c r="D3797" s="273" t="s">
        <v>15</v>
      </c>
      <c r="E3797" s="274">
        <v>12.56</v>
      </c>
    </row>
    <row r="3798" spans="1:5">
      <c r="A3798" s="272" t="s">
        <v>23301</v>
      </c>
      <c r="B3798" s="538">
        <v>100894</v>
      </c>
      <c r="C3798" s="266" t="s">
        <v>9402</v>
      </c>
      <c r="D3798" s="273" t="s">
        <v>15</v>
      </c>
      <c r="E3798" s="274">
        <v>12.4</v>
      </c>
    </row>
    <row r="3799" spans="1:5">
      <c r="A3799" s="272" t="s">
        <v>23301</v>
      </c>
      <c r="B3799" s="538">
        <v>100889</v>
      </c>
      <c r="C3799" s="266" t="s">
        <v>9398</v>
      </c>
      <c r="D3799" s="273" t="s">
        <v>15</v>
      </c>
      <c r="E3799" s="274">
        <v>12.2</v>
      </c>
    </row>
    <row r="3800" spans="1:5">
      <c r="A3800" s="272" t="s">
        <v>23301</v>
      </c>
      <c r="B3800" s="538">
        <v>100891</v>
      </c>
      <c r="C3800" s="266" t="s">
        <v>23302</v>
      </c>
      <c r="D3800" s="273" t="s">
        <v>15</v>
      </c>
      <c r="E3800" s="274">
        <v>0</v>
      </c>
    </row>
    <row r="3801" spans="1:5">
      <c r="A3801" s="272" t="s">
        <v>23301</v>
      </c>
      <c r="B3801" s="538">
        <v>100890</v>
      </c>
      <c r="C3801" s="266" t="s">
        <v>9399</v>
      </c>
      <c r="D3801" s="273" t="s">
        <v>15</v>
      </c>
      <c r="E3801" s="274">
        <v>11.98</v>
      </c>
    </row>
    <row r="3802" spans="1:5">
      <c r="A3802" s="272" t="s">
        <v>23303</v>
      </c>
      <c r="B3802" s="538">
        <v>100658</v>
      </c>
      <c r="C3802" s="266" t="s">
        <v>9397</v>
      </c>
      <c r="D3802" s="273" t="s">
        <v>13</v>
      </c>
      <c r="E3802" s="274">
        <v>378.03</v>
      </c>
    </row>
    <row r="3803" spans="1:5">
      <c r="A3803" s="272" t="s">
        <v>23303</v>
      </c>
      <c r="B3803" s="538">
        <v>100657</v>
      </c>
      <c r="C3803" s="266" t="s">
        <v>9396</v>
      </c>
      <c r="D3803" s="273" t="s">
        <v>13</v>
      </c>
      <c r="E3803" s="274">
        <v>165.8</v>
      </c>
    </row>
    <row r="3804" spans="1:5">
      <c r="A3804" s="272" t="s">
        <v>23303</v>
      </c>
      <c r="B3804" s="538">
        <v>100656</v>
      </c>
      <c r="C3804" s="266" t="s">
        <v>9395</v>
      </c>
      <c r="D3804" s="273" t="s">
        <v>13</v>
      </c>
      <c r="E3804" s="274">
        <v>129.18</v>
      </c>
    </row>
    <row r="3805" spans="1:5">
      <c r="A3805" s="272" t="s">
        <v>23304</v>
      </c>
      <c r="B3805" s="538">
        <v>102649</v>
      </c>
      <c r="C3805" s="266" t="s">
        <v>23305</v>
      </c>
      <c r="D3805" s="273" t="s">
        <v>13</v>
      </c>
      <c r="E3805" s="274">
        <v>373.71</v>
      </c>
    </row>
    <row r="3806" spans="1:5">
      <c r="A3806" s="272" t="s">
        <v>23304</v>
      </c>
      <c r="B3806" s="538">
        <v>102645</v>
      </c>
      <c r="C3806" s="266" t="s">
        <v>23306</v>
      </c>
      <c r="D3806" s="273" t="s">
        <v>13</v>
      </c>
      <c r="E3806" s="274">
        <v>243.98</v>
      </c>
    </row>
    <row r="3807" spans="1:5">
      <c r="A3807" s="272" t="s">
        <v>23304</v>
      </c>
      <c r="B3807" s="538">
        <v>102650</v>
      </c>
      <c r="C3807" s="266" t="s">
        <v>23307</v>
      </c>
      <c r="D3807" s="273" t="s">
        <v>13</v>
      </c>
      <c r="E3807" s="274">
        <v>528.64</v>
      </c>
    </row>
    <row r="3808" spans="1:5">
      <c r="A3808" s="272" t="s">
        <v>23304</v>
      </c>
      <c r="B3808" s="538">
        <v>102646</v>
      </c>
      <c r="C3808" s="266" t="s">
        <v>23308</v>
      </c>
      <c r="D3808" s="273" t="s">
        <v>13</v>
      </c>
      <c r="E3808" s="274">
        <v>366.37</v>
      </c>
    </row>
    <row r="3809" spans="1:5">
      <c r="A3809" s="272" t="s">
        <v>23304</v>
      </c>
      <c r="B3809" s="538">
        <v>102651</v>
      </c>
      <c r="C3809" s="266" t="s">
        <v>23309</v>
      </c>
      <c r="D3809" s="273" t="s">
        <v>13</v>
      </c>
      <c r="E3809" s="274">
        <v>685.65</v>
      </c>
    </row>
    <row r="3810" spans="1:5">
      <c r="A3810" s="272" t="s">
        <v>23304</v>
      </c>
      <c r="B3810" s="538">
        <v>102647</v>
      </c>
      <c r="C3810" s="266" t="s">
        <v>23310</v>
      </c>
      <c r="D3810" s="273" t="s">
        <v>13</v>
      </c>
      <c r="E3810" s="274">
        <v>481.6</v>
      </c>
    </row>
    <row r="3811" spans="1:5">
      <c r="A3811" s="272" t="s">
        <v>23304</v>
      </c>
      <c r="B3811" s="538">
        <v>102652</v>
      </c>
      <c r="C3811" s="266" t="s">
        <v>23311</v>
      </c>
      <c r="D3811" s="273" t="s">
        <v>13</v>
      </c>
      <c r="E3811" s="274">
        <v>869.34</v>
      </c>
    </row>
    <row r="3812" spans="1:5">
      <c r="A3812" s="272" t="s">
        <v>23304</v>
      </c>
      <c r="B3812" s="538">
        <v>102648</v>
      </c>
      <c r="C3812" s="266" t="s">
        <v>23312</v>
      </c>
      <c r="D3812" s="273" t="s">
        <v>13</v>
      </c>
      <c r="E3812" s="274">
        <v>630.22</v>
      </c>
    </row>
    <row r="3813" spans="1:5">
      <c r="A3813" s="272" t="s">
        <v>23313</v>
      </c>
      <c r="B3813" s="538">
        <v>106794</v>
      </c>
      <c r="C3813" s="266" t="s">
        <v>39663</v>
      </c>
      <c r="D3813" s="273" t="s">
        <v>13</v>
      </c>
      <c r="E3813" s="274">
        <v>111.91</v>
      </c>
    </row>
    <row r="3814" spans="1:5">
      <c r="A3814" s="272" t="s">
        <v>23313</v>
      </c>
      <c r="B3814" s="538">
        <v>100651</v>
      </c>
      <c r="C3814" s="266" t="s">
        <v>39664</v>
      </c>
      <c r="D3814" s="273" t="s">
        <v>13</v>
      </c>
      <c r="E3814" s="274">
        <v>135.15</v>
      </c>
    </row>
    <row r="3815" spans="1:5">
      <c r="A3815" s="272" t="s">
        <v>23313</v>
      </c>
      <c r="B3815" s="538">
        <v>106804</v>
      </c>
      <c r="C3815" s="266" t="s">
        <v>39665</v>
      </c>
      <c r="D3815" s="273" t="s">
        <v>13</v>
      </c>
      <c r="E3815" s="274">
        <v>115.46</v>
      </c>
    </row>
    <row r="3816" spans="1:5">
      <c r="A3816" s="272" t="s">
        <v>23313</v>
      </c>
      <c r="B3816" s="538">
        <v>106799</v>
      </c>
      <c r="C3816" s="266" t="s">
        <v>39666</v>
      </c>
      <c r="D3816" s="273" t="s">
        <v>13</v>
      </c>
      <c r="E3816" s="274">
        <v>138.69999999999999</v>
      </c>
    </row>
    <row r="3817" spans="1:5">
      <c r="A3817" s="272" t="s">
        <v>23313</v>
      </c>
      <c r="B3817" s="538">
        <v>106795</v>
      </c>
      <c r="C3817" s="266" t="s">
        <v>39667</v>
      </c>
      <c r="D3817" s="273" t="s">
        <v>13</v>
      </c>
      <c r="E3817" s="274">
        <v>212.67</v>
      </c>
    </row>
    <row r="3818" spans="1:5">
      <c r="A3818" s="272" t="s">
        <v>23313</v>
      </c>
      <c r="B3818" s="538">
        <v>100652</v>
      </c>
      <c r="C3818" s="266" t="s">
        <v>39668</v>
      </c>
      <c r="D3818" s="273" t="s">
        <v>13</v>
      </c>
      <c r="E3818" s="274">
        <v>248.59</v>
      </c>
    </row>
    <row r="3819" spans="1:5">
      <c r="A3819" s="272" t="s">
        <v>23313</v>
      </c>
      <c r="B3819" s="538">
        <v>106805</v>
      </c>
      <c r="C3819" s="266" t="s">
        <v>39669</v>
      </c>
      <c r="D3819" s="273" t="s">
        <v>13</v>
      </c>
      <c r="E3819" s="274">
        <v>221.48</v>
      </c>
    </row>
    <row r="3820" spans="1:5">
      <c r="A3820" s="272" t="s">
        <v>23313</v>
      </c>
      <c r="B3820" s="538">
        <v>106800</v>
      </c>
      <c r="C3820" s="266" t="s">
        <v>39670</v>
      </c>
      <c r="D3820" s="273" t="s">
        <v>13</v>
      </c>
      <c r="E3820" s="274">
        <v>257.39999999999998</v>
      </c>
    </row>
    <row r="3821" spans="1:5">
      <c r="A3821" s="272" t="s">
        <v>23313</v>
      </c>
      <c r="B3821" s="538">
        <v>106796</v>
      </c>
      <c r="C3821" s="266" t="s">
        <v>39671</v>
      </c>
      <c r="D3821" s="273" t="s">
        <v>13</v>
      </c>
      <c r="E3821" s="274">
        <v>348.61</v>
      </c>
    </row>
    <row r="3822" spans="1:5">
      <c r="A3822" s="272" t="s">
        <v>23313</v>
      </c>
      <c r="B3822" s="538">
        <v>100653</v>
      </c>
      <c r="C3822" s="266" t="s">
        <v>39672</v>
      </c>
      <c r="D3822" s="273" t="s">
        <v>13</v>
      </c>
      <c r="E3822" s="274">
        <v>405.91</v>
      </c>
    </row>
    <row r="3823" spans="1:5">
      <c r="A3823" s="272" t="s">
        <v>23313</v>
      </c>
      <c r="B3823" s="538">
        <v>106806</v>
      </c>
      <c r="C3823" s="266" t="s">
        <v>39673</v>
      </c>
      <c r="D3823" s="273" t="s">
        <v>13</v>
      </c>
      <c r="E3823" s="274">
        <v>364.8</v>
      </c>
    </row>
    <row r="3824" spans="1:5">
      <c r="A3824" s="272" t="s">
        <v>23313</v>
      </c>
      <c r="B3824" s="538">
        <v>106801</v>
      </c>
      <c r="C3824" s="266" t="s">
        <v>39674</v>
      </c>
      <c r="D3824" s="273" t="s">
        <v>13</v>
      </c>
      <c r="E3824" s="274">
        <v>422.1</v>
      </c>
    </row>
    <row r="3825" spans="1:5">
      <c r="A3825" s="272" t="s">
        <v>23313</v>
      </c>
      <c r="B3825" s="538">
        <v>106797</v>
      </c>
      <c r="C3825" s="266" t="s">
        <v>39675</v>
      </c>
      <c r="D3825" s="273" t="s">
        <v>13</v>
      </c>
      <c r="E3825" s="274">
        <v>429.77</v>
      </c>
    </row>
    <row r="3826" spans="1:5">
      <c r="A3826" s="272" t="s">
        <v>23313</v>
      </c>
      <c r="B3826" s="538">
        <v>100654</v>
      </c>
      <c r="C3826" s="266" t="s">
        <v>39676</v>
      </c>
      <c r="D3826" s="273" t="s">
        <v>13</v>
      </c>
      <c r="E3826" s="274">
        <v>535.69000000000005</v>
      </c>
    </row>
    <row r="3827" spans="1:5">
      <c r="A3827" s="272" t="s">
        <v>23313</v>
      </c>
      <c r="B3827" s="538">
        <v>106807</v>
      </c>
      <c r="C3827" s="266" t="s">
        <v>39677</v>
      </c>
      <c r="D3827" s="273" t="s">
        <v>13</v>
      </c>
      <c r="E3827" s="274">
        <v>450.38</v>
      </c>
    </row>
    <row r="3828" spans="1:5">
      <c r="A3828" s="272" t="s">
        <v>23313</v>
      </c>
      <c r="B3828" s="538">
        <v>106802</v>
      </c>
      <c r="C3828" s="266" t="s">
        <v>39678</v>
      </c>
      <c r="D3828" s="273" t="s">
        <v>13</v>
      </c>
      <c r="E3828" s="274">
        <v>556.29999999999995</v>
      </c>
    </row>
    <row r="3829" spans="1:5">
      <c r="A3829" s="272" t="s">
        <v>23313</v>
      </c>
      <c r="B3829" s="538">
        <v>106798</v>
      </c>
      <c r="C3829" s="266" t="s">
        <v>39679</v>
      </c>
      <c r="D3829" s="273" t="s">
        <v>13</v>
      </c>
      <c r="E3829" s="274">
        <v>530.12</v>
      </c>
    </row>
    <row r="3830" spans="1:5">
      <c r="A3830" s="272" t="s">
        <v>23313</v>
      </c>
      <c r="B3830" s="538">
        <v>100655</v>
      </c>
      <c r="C3830" s="266" t="s">
        <v>39680</v>
      </c>
      <c r="D3830" s="273" t="s">
        <v>13</v>
      </c>
      <c r="E3830" s="274">
        <v>640.03</v>
      </c>
    </row>
    <row r="3831" spans="1:5">
      <c r="A3831" s="272" t="s">
        <v>23313</v>
      </c>
      <c r="B3831" s="538">
        <v>106808</v>
      </c>
      <c r="C3831" s="266" t="s">
        <v>39681</v>
      </c>
      <c r="D3831" s="273" t="s">
        <v>13</v>
      </c>
      <c r="E3831" s="274">
        <v>555.47</v>
      </c>
    </row>
    <row r="3832" spans="1:5">
      <c r="A3832" s="272" t="s">
        <v>23313</v>
      </c>
      <c r="B3832" s="538">
        <v>106803</v>
      </c>
      <c r="C3832" s="266" t="s">
        <v>39682</v>
      </c>
      <c r="D3832" s="273" t="s">
        <v>13</v>
      </c>
      <c r="E3832" s="274">
        <v>665.38</v>
      </c>
    </row>
    <row r="3833" spans="1:5">
      <c r="A3833" s="272" t="s">
        <v>23314</v>
      </c>
      <c r="B3833" s="538">
        <v>100364</v>
      </c>
      <c r="C3833" s="266" t="s">
        <v>31633</v>
      </c>
      <c r="D3833" s="273" t="s">
        <v>14</v>
      </c>
      <c r="E3833" s="274">
        <v>3822.32</v>
      </c>
    </row>
    <row r="3834" spans="1:5">
      <c r="A3834" s="272" t="s">
        <v>23314</v>
      </c>
      <c r="B3834" s="538">
        <v>100374</v>
      </c>
      <c r="C3834" s="266" t="s">
        <v>31634</v>
      </c>
      <c r="D3834" s="273" t="s">
        <v>14</v>
      </c>
      <c r="E3834" s="274">
        <v>3559.59</v>
      </c>
    </row>
    <row r="3835" spans="1:5">
      <c r="A3835" s="272" t="s">
        <v>23314</v>
      </c>
      <c r="B3835" s="538">
        <v>100365</v>
      </c>
      <c r="C3835" s="266" t="s">
        <v>31635</v>
      </c>
      <c r="D3835" s="273" t="s">
        <v>14</v>
      </c>
      <c r="E3835" s="274">
        <v>4440.78</v>
      </c>
    </row>
    <row r="3836" spans="1:5">
      <c r="A3836" s="272" t="s">
        <v>23314</v>
      </c>
      <c r="B3836" s="538">
        <v>100375</v>
      </c>
      <c r="C3836" s="266" t="s">
        <v>31636</v>
      </c>
      <c r="D3836" s="273" t="s">
        <v>14</v>
      </c>
      <c r="E3836" s="274">
        <v>4053.7</v>
      </c>
    </row>
    <row r="3837" spans="1:5">
      <c r="A3837" s="272" t="s">
        <v>23314</v>
      </c>
      <c r="B3837" s="538">
        <v>100366</v>
      </c>
      <c r="C3837" s="266" t="s">
        <v>31637</v>
      </c>
      <c r="D3837" s="273" t="s">
        <v>14</v>
      </c>
      <c r="E3837" s="274">
        <v>4734.72</v>
      </c>
    </row>
    <row r="3838" spans="1:5">
      <c r="A3838" s="272" t="s">
        <v>23314</v>
      </c>
      <c r="B3838" s="538">
        <v>100376</v>
      </c>
      <c r="C3838" s="266" t="s">
        <v>31638</v>
      </c>
      <c r="D3838" s="273" t="s">
        <v>14</v>
      </c>
      <c r="E3838" s="274">
        <v>4169.74</v>
      </c>
    </row>
    <row r="3839" spans="1:5">
      <c r="A3839" s="272" t="s">
        <v>23314</v>
      </c>
      <c r="B3839" s="538">
        <v>100357</v>
      </c>
      <c r="C3839" s="266" t="s">
        <v>31639</v>
      </c>
      <c r="D3839" s="273" t="s">
        <v>14</v>
      </c>
      <c r="E3839" s="274">
        <v>1311.83</v>
      </c>
    </row>
    <row r="3840" spans="1:5">
      <c r="A3840" s="272" t="s">
        <v>23314</v>
      </c>
      <c r="B3840" s="538">
        <v>100367</v>
      </c>
      <c r="C3840" s="266" t="s">
        <v>31640</v>
      </c>
      <c r="D3840" s="273" t="s">
        <v>14</v>
      </c>
      <c r="E3840" s="274">
        <v>1274.79</v>
      </c>
    </row>
    <row r="3841" spans="1:5">
      <c r="A3841" s="272" t="s">
        <v>23314</v>
      </c>
      <c r="B3841" s="538">
        <v>100358</v>
      </c>
      <c r="C3841" s="266" t="s">
        <v>31641</v>
      </c>
      <c r="D3841" s="273" t="s">
        <v>14</v>
      </c>
      <c r="E3841" s="274">
        <v>1825.27</v>
      </c>
    </row>
    <row r="3842" spans="1:5">
      <c r="A3842" s="272" t="s">
        <v>23314</v>
      </c>
      <c r="B3842" s="538">
        <v>100368</v>
      </c>
      <c r="C3842" s="266" t="s">
        <v>31642</v>
      </c>
      <c r="D3842" s="273" t="s">
        <v>14</v>
      </c>
      <c r="E3842" s="274">
        <v>1779.41</v>
      </c>
    </row>
    <row r="3843" spans="1:5">
      <c r="A3843" s="272" t="s">
        <v>23314</v>
      </c>
      <c r="B3843" s="538">
        <v>100359</v>
      </c>
      <c r="C3843" s="266" t="s">
        <v>31643</v>
      </c>
      <c r="D3843" s="273" t="s">
        <v>14</v>
      </c>
      <c r="E3843" s="274">
        <v>1915.49</v>
      </c>
    </row>
    <row r="3844" spans="1:5">
      <c r="A3844" s="272" t="s">
        <v>23314</v>
      </c>
      <c r="B3844" s="538">
        <v>100369</v>
      </c>
      <c r="C3844" s="266" t="s">
        <v>31644</v>
      </c>
      <c r="D3844" s="273" t="s">
        <v>14</v>
      </c>
      <c r="E3844" s="274">
        <v>1869.06</v>
      </c>
    </row>
    <row r="3845" spans="1:5">
      <c r="A3845" s="272" t="s">
        <v>23314</v>
      </c>
      <c r="B3845" s="538">
        <v>100360</v>
      </c>
      <c r="C3845" s="266" t="s">
        <v>31645</v>
      </c>
      <c r="D3845" s="273" t="s">
        <v>14</v>
      </c>
      <c r="E3845" s="274">
        <v>2135.67</v>
      </c>
    </row>
    <row r="3846" spans="1:5">
      <c r="A3846" s="272" t="s">
        <v>23314</v>
      </c>
      <c r="B3846" s="538">
        <v>100370</v>
      </c>
      <c r="C3846" s="266" t="s">
        <v>31646</v>
      </c>
      <c r="D3846" s="273" t="s">
        <v>14</v>
      </c>
      <c r="E3846" s="274">
        <v>2223.64</v>
      </c>
    </row>
    <row r="3847" spans="1:5">
      <c r="A3847" s="272" t="s">
        <v>23314</v>
      </c>
      <c r="B3847" s="538">
        <v>100361</v>
      </c>
      <c r="C3847" s="266" t="s">
        <v>31647</v>
      </c>
      <c r="D3847" s="273" t="s">
        <v>14</v>
      </c>
      <c r="E3847" s="274">
        <v>2688.29</v>
      </c>
    </row>
    <row r="3848" spans="1:5">
      <c r="A3848" s="272" t="s">
        <v>23314</v>
      </c>
      <c r="B3848" s="538">
        <v>100371</v>
      </c>
      <c r="C3848" s="266" t="s">
        <v>31648</v>
      </c>
      <c r="D3848" s="273" t="s">
        <v>14</v>
      </c>
      <c r="E3848" s="274">
        <v>2568.09</v>
      </c>
    </row>
    <row r="3849" spans="1:5">
      <c r="A3849" s="272" t="s">
        <v>23314</v>
      </c>
      <c r="B3849" s="538">
        <v>100362</v>
      </c>
      <c r="C3849" s="266" t="s">
        <v>31649</v>
      </c>
      <c r="D3849" s="273" t="s">
        <v>14</v>
      </c>
      <c r="E3849" s="274">
        <v>3389.6</v>
      </c>
    </row>
    <row r="3850" spans="1:5">
      <c r="A3850" s="272" t="s">
        <v>23314</v>
      </c>
      <c r="B3850" s="538">
        <v>100372</v>
      </c>
      <c r="C3850" s="266" t="s">
        <v>31650</v>
      </c>
      <c r="D3850" s="273" t="s">
        <v>14</v>
      </c>
      <c r="E3850" s="274">
        <v>3185.94</v>
      </c>
    </row>
    <row r="3851" spans="1:5">
      <c r="A3851" s="272" t="s">
        <v>23314</v>
      </c>
      <c r="B3851" s="538">
        <v>100363</v>
      </c>
      <c r="C3851" s="266" t="s">
        <v>31651</v>
      </c>
      <c r="D3851" s="273" t="s">
        <v>14</v>
      </c>
      <c r="E3851" s="274">
        <v>3499.01</v>
      </c>
    </row>
    <row r="3852" spans="1:5">
      <c r="A3852" s="272" t="s">
        <v>23314</v>
      </c>
      <c r="B3852" s="538">
        <v>100373</v>
      </c>
      <c r="C3852" s="266" t="s">
        <v>31652</v>
      </c>
      <c r="D3852" s="273" t="s">
        <v>14</v>
      </c>
      <c r="E3852" s="274">
        <v>3294.81</v>
      </c>
    </row>
    <row r="3853" spans="1:5">
      <c r="A3853" s="272" t="s">
        <v>23314</v>
      </c>
      <c r="B3853" s="538">
        <v>106154</v>
      </c>
      <c r="C3853" s="266" t="s">
        <v>31653</v>
      </c>
      <c r="D3853" s="273" t="s">
        <v>16</v>
      </c>
      <c r="E3853" s="274">
        <v>0</v>
      </c>
    </row>
    <row r="3854" spans="1:5">
      <c r="A3854" s="272" t="s">
        <v>23314</v>
      </c>
      <c r="B3854" s="538">
        <v>106153</v>
      </c>
      <c r="C3854" s="266" t="s">
        <v>31654</v>
      </c>
      <c r="D3854" s="273" t="s">
        <v>16</v>
      </c>
      <c r="E3854" s="274">
        <v>0</v>
      </c>
    </row>
    <row r="3855" spans="1:5">
      <c r="A3855" s="272" t="s">
        <v>23314</v>
      </c>
      <c r="B3855" s="538">
        <v>106152</v>
      </c>
      <c r="C3855" s="266" t="s">
        <v>31655</v>
      </c>
      <c r="D3855" s="273" t="s">
        <v>16</v>
      </c>
      <c r="E3855" s="274">
        <v>0</v>
      </c>
    </row>
    <row r="3856" spans="1:5">
      <c r="A3856" s="272" t="s">
        <v>23314</v>
      </c>
      <c r="B3856" s="538">
        <v>106157</v>
      </c>
      <c r="C3856" s="266" t="s">
        <v>31656</v>
      </c>
      <c r="D3856" s="273" t="s">
        <v>16</v>
      </c>
      <c r="E3856" s="274">
        <v>0</v>
      </c>
    </row>
    <row r="3857" spans="1:5">
      <c r="A3857" s="272" t="s">
        <v>23314</v>
      </c>
      <c r="B3857" s="538">
        <v>106156</v>
      </c>
      <c r="C3857" s="266" t="s">
        <v>31657</v>
      </c>
      <c r="D3857" s="273" t="s">
        <v>16</v>
      </c>
      <c r="E3857" s="274">
        <v>0</v>
      </c>
    </row>
    <row r="3858" spans="1:5">
      <c r="A3858" s="272" t="s">
        <v>23314</v>
      </c>
      <c r="B3858" s="538">
        <v>106155</v>
      </c>
      <c r="C3858" s="266" t="s">
        <v>31658</v>
      </c>
      <c r="D3858" s="273" t="s">
        <v>16</v>
      </c>
      <c r="E3858" s="274">
        <v>0</v>
      </c>
    </row>
    <row r="3859" spans="1:5">
      <c r="A3859" s="272" t="s">
        <v>23314</v>
      </c>
      <c r="B3859" s="538">
        <v>106160</v>
      </c>
      <c r="C3859" s="266" t="s">
        <v>31659</v>
      </c>
      <c r="D3859" s="273" t="s">
        <v>16</v>
      </c>
      <c r="E3859" s="274">
        <v>0</v>
      </c>
    </row>
    <row r="3860" spans="1:5">
      <c r="A3860" s="272" t="s">
        <v>23314</v>
      </c>
      <c r="B3860" s="538">
        <v>106159</v>
      </c>
      <c r="C3860" s="266" t="s">
        <v>31660</v>
      </c>
      <c r="D3860" s="273" t="s">
        <v>16</v>
      </c>
      <c r="E3860" s="274">
        <v>0</v>
      </c>
    </row>
    <row r="3861" spans="1:5">
      <c r="A3861" s="272" t="s">
        <v>23314</v>
      </c>
      <c r="B3861" s="538">
        <v>106158</v>
      </c>
      <c r="C3861" s="266" t="s">
        <v>31661</v>
      </c>
      <c r="D3861" s="273" t="s">
        <v>16</v>
      </c>
      <c r="E3861" s="274">
        <v>0</v>
      </c>
    </row>
    <row r="3862" spans="1:5">
      <c r="A3862" s="272" t="s">
        <v>23314</v>
      </c>
      <c r="B3862" s="538">
        <v>106163</v>
      </c>
      <c r="C3862" s="266" t="s">
        <v>31662</v>
      </c>
      <c r="D3862" s="273" t="s">
        <v>16</v>
      </c>
      <c r="E3862" s="274">
        <v>0</v>
      </c>
    </row>
    <row r="3863" spans="1:5">
      <c r="A3863" s="272" t="s">
        <v>23314</v>
      </c>
      <c r="B3863" s="538">
        <v>106162</v>
      </c>
      <c r="C3863" s="266" t="s">
        <v>31663</v>
      </c>
      <c r="D3863" s="273" t="s">
        <v>16</v>
      </c>
      <c r="E3863" s="274">
        <v>0</v>
      </c>
    </row>
    <row r="3864" spans="1:5">
      <c r="A3864" s="272" t="s">
        <v>23314</v>
      </c>
      <c r="B3864" s="538">
        <v>106161</v>
      </c>
      <c r="C3864" s="266" t="s">
        <v>31664</v>
      </c>
      <c r="D3864" s="273" t="s">
        <v>16</v>
      </c>
      <c r="E3864" s="274">
        <v>0</v>
      </c>
    </row>
    <row r="3865" spans="1:5">
      <c r="A3865" s="272" t="s">
        <v>23314</v>
      </c>
      <c r="B3865" s="538">
        <v>100381</v>
      </c>
      <c r="C3865" s="266" t="s">
        <v>31665</v>
      </c>
      <c r="D3865" s="273" t="s">
        <v>16</v>
      </c>
      <c r="E3865" s="274">
        <v>74.17</v>
      </c>
    </row>
    <row r="3866" spans="1:5">
      <c r="A3866" s="272" t="s">
        <v>23314</v>
      </c>
      <c r="B3866" s="538">
        <v>100380</v>
      </c>
      <c r="C3866" s="266" t="s">
        <v>31666</v>
      </c>
      <c r="D3866" s="273" t="s">
        <v>16</v>
      </c>
      <c r="E3866" s="274">
        <v>64.42</v>
      </c>
    </row>
    <row r="3867" spans="1:5">
      <c r="A3867" s="272" t="s">
        <v>23314</v>
      </c>
      <c r="B3867" s="538">
        <v>100379</v>
      </c>
      <c r="C3867" s="266" t="s">
        <v>31667</v>
      </c>
      <c r="D3867" s="273" t="s">
        <v>16</v>
      </c>
      <c r="E3867" s="274">
        <v>48.08</v>
      </c>
    </row>
    <row r="3868" spans="1:5">
      <c r="A3868" s="272" t="s">
        <v>23314</v>
      </c>
      <c r="B3868" s="538">
        <v>100384</v>
      </c>
      <c r="C3868" s="266" t="s">
        <v>31668</v>
      </c>
      <c r="D3868" s="273" t="s">
        <v>16</v>
      </c>
      <c r="E3868" s="274">
        <v>34.659999999999997</v>
      </c>
    </row>
    <row r="3869" spans="1:5">
      <c r="A3869" s="272" t="s">
        <v>23314</v>
      </c>
      <c r="B3869" s="538">
        <v>100383</v>
      </c>
      <c r="C3869" s="266" t="s">
        <v>31669</v>
      </c>
      <c r="D3869" s="273" t="s">
        <v>16</v>
      </c>
      <c r="E3869" s="274">
        <v>31.96</v>
      </c>
    </row>
    <row r="3870" spans="1:5">
      <c r="A3870" s="272" t="s">
        <v>23314</v>
      </c>
      <c r="B3870" s="538">
        <v>100382</v>
      </c>
      <c r="C3870" s="266" t="s">
        <v>31670</v>
      </c>
      <c r="D3870" s="273" t="s">
        <v>16</v>
      </c>
      <c r="E3870" s="274">
        <v>29.76</v>
      </c>
    </row>
    <row r="3871" spans="1:5">
      <c r="A3871" s="272" t="s">
        <v>23314</v>
      </c>
      <c r="B3871" s="538">
        <v>100387</v>
      </c>
      <c r="C3871" s="266" t="s">
        <v>31671</v>
      </c>
      <c r="D3871" s="273" t="s">
        <v>16</v>
      </c>
      <c r="E3871" s="274">
        <v>69.84</v>
      </c>
    </row>
    <row r="3872" spans="1:5">
      <c r="A3872" s="272" t="s">
        <v>23314</v>
      </c>
      <c r="B3872" s="538">
        <v>100386</v>
      </c>
      <c r="C3872" s="266" t="s">
        <v>31672</v>
      </c>
      <c r="D3872" s="273" t="s">
        <v>16</v>
      </c>
      <c r="E3872" s="274">
        <v>55.35</v>
      </c>
    </row>
    <row r="3873" spans="1:5">
      <c r="A3873" s="272" t="s">
        <v>23314</v>
      </c>
      <c r="B3873" s="538">
        <v>100385</v>
      </c>
      <c r="C3873" s="266" t="s">
        <v>31673</v>
      </c>
      <c r="D3873" s="273" t="s">
        <v>16</v>
      </c>
      <c r="E3873" s="274">
        <v>42.69</v>
      </c>
    </row>
    <row r="3874" spans="1:5">
      <c r="A3874" s="272" t="s">
        <v>23314</v>
      </c>
      <c r="B3874" s="538">
        <v>100377</v>
      </c>
      <c r="C3874" s="266" t="s">
        <v>31674</v>
      </c>
      <c r="D3874" s="273" t="s">
        <v>15</v>
      </c>
      <c r="E3874" s="274">
        <v>14.16</v>
      </c>
    </row>
    <row r="3875" spans="1:5">
      <c r="A3875" s="272" t="s">
        <v>23314</v>
      </c>
      <c r="B3875" s="538">
        <v>100378</v>
      </c>
      <c r="C3875" s="266" t="s">
        <v>31675</v>
      </c>
      <c r="D3875" s="273" t="s">
        <v>15</v>
      </c>
      <c r="E3875" s="274">
        <v>12.77</v>
      </c>
    </row>
    <row r="3876" spans="1:5">
      <c r="A3876" s="272" t="s">
        <v>23314</v>
      </c>
      <c r="B3876" s="538">
        <v>92596</v>
      </c>
      <c r="C3876" s="266" t="s">
        <v>31676</v>
      </c>
      <c r="D3876" s="273" t="s">
        <v>14</v>
      </c>
      <c r="E3876" s="274">
        <v>2196.4699999999998</v>
      </c>
    </row>
    <row r="3877" spans="1:5">
      <c r="A3877" s="272" t="s">
        <v>23314</v>
      </c>
      <c r="B3877" s="538">
        <v>92616</v>
      </c>
      <c r="C3877" s="266" t="s">
        <v>31677</v>
      </c>
      <c r="D3877" s="273" t="s">
        <v>14</v>
      </c>
      <c r="E3877" s="274">
        <v>2032.2</v>
      </c>
    </row>
    <row r="3878" spans="1:5">
      <c r="A3878" s="272" t="s">
        <v>23314</v>
      </c>
      <c r="B3878" s="538">
        <v>92598</v>
      </c>
      <c r="C3878" s="266" t="s">
        <v>31678</v>
      </c>
      <c r="D3878" s="273" t="s">
        <v>14</v>
      </c>
      <c r="E3878" s="274">
        <v>2338.54</v>
      </c>
    </row>
    <row r="3879" spans="1:5">
      <c r="A3879" s="272" t="s">
        <v>23314</v>
      </c>
      <c r="B3879" s="538">
        <v>92618</v>
      </c>
      <c r="C3879" s="266" t="s">
        <v>31679</v>
      </c>
      <c r="D3879" s="273" t="s">
        <v>14</v>
      </c>
      <c r="E3879" s="274">
        <v>2211.64</v>
      </c>
    </row>
    <row r="3880" spans="1:5">
      <c r="A3880" s="272" t="s">
        <v>23314</v>
      </c>
      <c r="B3880" s="538">
        <v>92600</v>
      </c>
      <c r="C3880" s="266" t="s">
        <v>31680</v>
      </c>
      <c r="D3880" s="273" t="s">
        <v>14</v>
      </c>
      <c r="E3880" s="274">
        <v>2483.17</v>
      </c>
    </row>
    <row r="3881" spans="1:5">
      <c r="A3881" s="272" t="s">
        <v>23314</v>
      </c>
      <c r="B3881" s="538">
        <v>92620</v>
      </c>
      <c r="C3881" s="266" t="s">
        <v>31681</v>
      </c>
      <c r="D3881" s="273" t="s">
        <v>14</v>
      </c>
      <c r="E3881" s="274">
        <v>2291.8000000000002</v>
      </c>
    </row>
    <row r="3882" spans="1:5">
      <c r="A3882" s="272" t="s">
        <v>23314</v>
      </c>
      <c r="B3882" s="538">
        <v>92582</v>
      </c>
      <c r="C3882" s="266" t="s">
        <v>31682</v>
      </c>
      <c r="D3882" s="273" t="s">
        <v>14</v>
      </c>
      <c r="E3882" s="274">
        <v>691.74</v>
      </c>
    </row>
    <row r="3883" spans="1:5">
      <c r="A3883" s="272" t="s">
        <v>23314</v>
      </c>
      <c r="B3883" s="538">
        <v>92602</v>
      </c>
      <c r="C3883" s="266" t="s">
        <v>31683</v>
      </c>
      <c r="D3883" s="273" t="s">
        <v>14</v>
      </c>
      <c r="E3883" s="274">
        <v>670.15</v>
      </c>
    </row>
    <row r="3884" spans="1:5">
      <c r="A3884" s="272" t="s">
        <v>23314</v>
      </c>
      <c r="B3884" s="538">
        <v>92584</v>
      </c>
      <c r="C3884" s="266" t="s">
        <v>31684</v>
      </c>
      <c r="D3884" s="273" t="s">
        <v>14</v>
      </c>
      <c r="E3884" s="274">
        <v>814.97</v>
      </c>
    </row>
    <row r="3885" spans="1:5">
      <c r="A3885" s="272" t="s">
        <v>23314</v>
      </c>
      <c r="B3885" s="538">
        <v>92604</v>
      </c>
      <c r="C3885" s="266" t="s">
        <v>31685</v>
      </c>
      <c r="D3885" s="273" t="s">
        <v>14</v>
      </c>
      <c r="E3885" s="274">
        <v>784.76</v>
      </c>
    </row>
    <row r="3886" spans="1:5">
      <c r="A3886" s="272" t="s">
        <v>23314</v>
      </c>
      <c r="B3886" s="538">
        <v>92586</v>
      </c>
      <c r="C3886" s="266" t="s">
        <v>31686</v>
      </c>
      <c r="D3886" s="273" t="s">
        <v>14</v>
      </c>
      <c r="E3886" s="274">
        <v>934.69</v>
      </c>
    </row>
    <row r="3887" spans="1:5">
      <c r="A3887" s="272" t="s">
        <v>23314</v>
      </c>
      <c r="B3887" s="538">
        <v>92606</v>
      </c>
      <c r="C3887" s="266" t="s">
        <v>31687</v>
      </c>
      <c r="D3887" s="273" t="s">
        <v>14</v>
      </c>
      <c r="E3887" s="274">
        <v>899.99</v>
      </c>
    </row>
    <row r="3888" spans="1:5">
      <c r="A3888" s="272" t="s">
        <v>23314</v>
      </c>
      <c r="B3888" s="538">
        <v>92588</v>
      </c>
      <c r="C3888" s="266" t="s">
        <v>31688</v>
      </c>
      <c r="D3888" s="273" t="s">
        <v>14</v>
      </c>
      <c r="E3888" s="274">
        <v>1262.1500000000001</v>
      </c>
    </row>
    <row r="3889" spans="1:5">
      <c r="A3889" s="272" t="s">
        <v>23314</v>
      </c>
      <c r="B3889" s="538">
        <v>92608</v>
      </c>
      <c r="C3889" s="266" t="s">
        <v>31689</v>
      </c>
      <c r="D3889" s="273" t="s">
        <v>14</v>
      </c>
      <c r="E3889" s="274">
        <v>1198.04</v>
      </c>
    </row>
    <row r="3890" spans="1:5">
      <c r="A3890" s="272" t="s">
        <v>23314</v>
      </c>
      <c r="B3890" s="538">
        <v>92590</v>
      </c>
      <c r="C3890" s="266" t="s">
        <v>31690</v>
      </c>
      <c r="D3890" s="273" t="s">
        <v>14</v>
      </c>
      <c r="E3890" s="274">
        <v>1393.69</v>
      </c>
    </row>
    <row r="3891" spans="1:5">
      <c r="A3891" s="272" t="s">
        <v>23314</v>
      </c>
      <c r="B3891" s="538">
        <v>92610</v>
      </c>
      <c r="C3891" s="266" t="s">
        <v>31691</v>
      </c>
      <c r="D3891" s="273" t="s">
        <v>14</v>
      </c>
      <c r="E3891" s="274">
        <v>1320.96</v>
      </c>
    </row>
    <row r="3892" spans="1:5">
      <c r="A3892" s="272" t="s">
        <v>23314</v>
      </c>
      <c r="B3892" s="538">
        <v>92592</v>
      </c>
      <c r="C3892" s="266" t="s">
        <v>31692</v>
      </c>
      <c r="D3892" s="273" t="s">
        <v>14</v>
      </c>
      <c r="E3892" s="274">
        <v>1617.83</v>
      </c>
    </row>
    <row r="3893" spans="1:5">
      <c r="A3893" s="272" t="s">
        <v>23314</v>
      </c>
      <c r="B3893" s="538">
        <v>92612</v>
      </c>
      <c r="C3893" s="266" t="s">
        <v>31693</v>
      </c>
      <c r="D3893" s="273" t="s">
        <v>14</v>
      </c>
      <c r="E3893" s="274">
        <v>1566.55</v>
      </c>
    </row>
    <row r="3894" spans="1:5">
      <c r="A3894" s="272" t="s">
        <v>23314</v>
      </c>
      <c r="B3894" s="538">
        <v>92594</v>
      </c>
      <c r="C3894" s="266" t="s">
        <v>31694</v>
      </c>
      <c r="D3894" s="273" t="s">
        <v>14</v>
      </c>
      <c r="E3894" s="274">
        <v>1884.12</v>
      </c>
    </row>
    <row r="3895" spans="1:5">
      <c r="A3895" s="272" t="s">
        <v>23314</v>
      </c>
      <c r="B3895" s="538">
        <v>92614</v>
      </c>
      <c r="C3895" s="266" t="s">
        <v>31695</v>
      </c>
      <c r="D3895" s="273" t="s">
        <v>14</v>
      </c>
      <c r="E3895" s="274">
        <v>1749.37</v>
      </c>
    </row>
    <row r="3896" spans="1:5">
      <c r="A3896" s="272" t="s">
        <v>23314</v>
      </c>
      <c r="B3896" s="538">
        <v>92552</v>
      </c>
      <c r="C3896" s="266" t="s">
        <v>31696</v>
      </c>
      <c r="D3896" s="273" t="s">
        <v>14</v>
      </c>
      <c r="E3896" s="274">
        <v>3212.07</v>
      </c>
    </row>
    <row r="3897" spans="1:5">
      <c r="A3897" s="272" t="s">
        <v>23314</v>
      </c>
      <c r="B3897" s="538">
        <v>92562</v>
      </c>
      <c r="C3897" s="266" t="s">
        <v>31697</v>
      </c>
      <c r="D3897" s="273" t="s">
        <v>14</v>
      </c>
      <c r="E3897" s="274">
        <v>3131.84</v>
      </c>
    </row>
    <row r="3898" spans="1:5">
      <c r="A3898" s="272" t="s">
        <v>23314</v>
      </c>
      <c r="B3898" s="538">
        <v>92553</v>
      </c>
      <c r="C3898" s="266" t="s">
        <v>31698</v>
      </c>
      <c r="D3898" s="273" t="s">
        <v>14</v>
      </c>
      <c r="E3898" s="274">
        <v>3726.37</v>
      </c>
    </row>
    <row r="3899" spans="1:5">
      <c r="A3899" s="272" t="s">
        <v>23314</v>
      </c>
      <c r="B3899" s="538">
        <v>92563</v>
      </c>
      <c r="C3899" s="266" t="s">
        <v>31699</v>
      </c>
      <c r="D3899" s="273" t="s">
        <v>14</v>
      </c>
      <c r="E3899" s="274">
        <v>3639.23</v>
      </c>
    </row>
    <row r="3900" spans="1:5">
      <c r="A3900" s="272" t="s">
        <v>23314</v>
      </c>
      <c r="B3900" s="538">
        <v>92554</v>
      </c>
      <c r="C3900" s="266" t="s">
        <v>31700</v>
      </c>
      <c r="D3900" s="273" t="s">
        <v>14</v>
      </c>
      <c r="E3900" s="274">
        <v>3855.7</v>
      </c>
    </row>
    <row r="3901" spans="1:5">
      <c r="A3901" s="272" t="s">
        <v>23314</v>
      </c>
      <c r="B3901" s="538">
        <v>92564</v>
      </c>
      <c r="C3901" s="266" t="s">
        <v>31701</v>
      </c>
      <c r="D3901" s="273" t="s">
        <v>14</v>
      </c>
      <c r="E3901" s="274">
        <v>3748.96</v>
      </c>
    </row>
    <row r="3902" spans="1:5">
      <c r="A3902" s="272" t="s">
        <v>23314</v>
      </c>
      <c r="B3902" s="538">
        <v>92545</v>
      </c>
      <c r="C3902" s="266" t="s">
        <v>31702</v>
      </c>
      <c r="D3902" s="273" t="s">
        <v>14</v>
      </c>
      <c r="E3902" s="274">
        <v>1241.01</v>
      </c>
    </row>
    <row r="3903" spans="1:5">
      <c r="A3903" s="272" t="s">
        <v>23314</v>
      </c>
      <c r="B3903" s="538">
        <v>92555</v>
      </c>
      <c r="C3903" s="266" t="s">
        <v>31703</v>
      </c>
      <c r="D3903" s="273" t="s">
        <v>14</v>
      </c>
      <c r="E3903" s="274">
        <v>1239.29</v>
      </c>
    </row>
    <row r="3904" spans="1:5">
      <c r="A3904" s="272" t="s">
        <v>23314</v>
      </c>
      <c r="B3904" s="538">
        <v>92546</v>
      </c>
      <c r="C3904" s="266" t="s">
        <v>31704</v>
      </c>
      <c r="D3904" s="273" t="s">
        <v>14</v>
      </c>
      <c r="E3904" s="274">
        <v>1570.69</v>
      </c>
    </row>
    <row r="3905" spans="1:5">
      <c r="A3905" s="272" t="s">
        <v>23314</v>
      </c>
      <c r="B3905" s="538">
        <v>92556</v>
      </c>
      <c r="C3905" s="266" t="s">
        <v>31705</v>
      </c>
      <c r="D3905" s="273" t="s">
        <v>14</v>
      </c>
      <c r="E3905" s="274">
        <v>1537.45</v>
      </c>
    </row>
    <row r="3906" spans="1:5">
      <c r="A3906" s="272" t="s">
        <v>23314</v>
      </c>
      <c r="B3906" s="538">
        <v>92547</v>
      </c>
      <c r="C3906" s="266" t="s">
        <v>31706</v>
      </c>
      <c r="D3906" s="273" t="s">
        <v>14</v>
      </c>
      <c r="E3906" s="274">
        <v>1657.76</v>
      </c>
    </row>
    <row r="3907" spans="1:5">
      <c r="A3907" s="272" t="s">
        <v>23314</v>
      </c>
      <c r="B3907" s="538">
        <v>92557</v>
      </c>
      <c r="C3907" s="266" t="s">
        <v>31707</v>
      </c>
      <c r="D3907" s="273" t="s">
        <v>14</v>
      </c>
      <c r="E3907" s="274">
        <v>1623.95</v>
      </c>
    </row>
    <row r="3908" spans="1:5">
      <c r="A3908" s="272" t="s">
        <v>23314</v>
      </c>
      <c r="B3908" s="538">
        <v>92548</v>
      </c>
      <c r="C3908" s="266" t="s">
        <v>31708</v>
      </c>
      <c r="D3908" s="273" t="s">
        <v>14</v>
      </c>
      <c r="E3908" s="274">
        <v>1858.34</v>
      </c>
    </row>
    <row r="3909" spans="1:5">
      <c r="A3909" s="272" t="s">
        <v>23314</v>
      </c>
      <c r="B3909" s="538">
        <v>92558</v>
      </c>
      <c r="C3909" s="266" t="s">
        <v>31709</v>
      </c>
      <c r="D3909" s="273" t="s">
        <v>14</v>
      </c>
      <c r="E3909" s="274">
        <v>1837.25</v>
      </c>
    </row>
    <row r="3910" spans="1:5">
      <c r="A3910" s="272" t="s">
        <v>23314</v>
      </c>
      <c r="B3910" s="538">
        <v>92549</v>
      </c>
      <c r="C3910" s="266" t="s">
        <v>31710</v>
      </c>
      <c r="D3910" s="273" t="s">
        <v>14</v>
      </c>
      <c r="E3910" s="274">
        <v>2364.25</v>
      </c>
    </row>
    <row r="3911" spans="1:5">
      <c r="A3911" s="272" t="s">
        <v>23314</v>
      </c>
      <c r="B3911" s="538">
        <v>92559</v>
      </c>
      <c r="C3911" s="266" t="s">
        <v>31711</v>
      </c>
      <c r="D3911" s="273" t="s">
        <v>14</v>
      </c>
      <c r="E3911" s="274">
        <v>2327.36</v>
      </c>
    </row>
    <row r="3912" spans="1:5">
      <c r="A3912" s="272" t="s">
        <v>23314</v>
      </c>
      <c r="B3912" s="538">
        <v>92550</v>
      </c>
      <c r="C3912" s="266" t="s">
        <v>31712</v>
      </c>
      <c r="D3912" s="273" t="s">
        <v>14</v>
      </c>
      <c r="E3912" s="274">
        <v>2819.61</v>
      </c>
    </row>
    <row r="3913" spans="1:5">
      <c r="A3913" s="272" t="s">
        <v>23314</v>
      </c>
      <c r="B3913" s="538">
        <v>92560</v>
      </c>
      <c r="C3913" s="266" t="s">
        <v>31713</v>
      </c>
      <c r="D3913" s="273" t="s">
        <v>14</v>
      </c>
      <c r="E3913" s="274">
        <v>2770.26</v>
      </c>
    </row>
    <row r="3914" spans="1:5">
      <c r="A3914" s="272" t="s">
        <v>23314</v>
      </c>
      <c r="B3914" s="538">
        <v>92551</v>
      </c>
      <c r="C3914" s="266" t="s">
        <v>31714</v>
      </c>
      <c r="D3914" s="273" t="s">
        <v>14</v>
      </c>
      <c r="E3914" s="274">
        <v>2932.21</v>
      </c>
    </row>
    <row r="3915" spans="1:5">
      <c r="A3915" s="272" t="s">
        <v>23314</v>
      </c>
      <c r="B3915" s="538">
        <v>92561</v>
      </c>
      <c r="C3915" s="266" t="s">
        <v>31715</v>
      </c>
      <c r="D3915" s="273" t="s">
        <v>14</v>
      </c>
      <c r="E3915" s="274">
        <v>2883.5</v>
      </c>
    </row>
    <row r="3916" spans="1:5">
      <c r="A3916" s="272" t="s">
        <v>23314</v>
      </c>
      <c r="B3916" s="538">
        <v>92262</v>
      </c>
      <c r="C3916" s="266" t="s">
        <v>31716</v>
      </c>
      <c r="D3916" s="273" t="s">
        <v>14</v>
      </c>
      <c r="E3916" s="274">
        <v>877.72</v>
      </c>
    </row>
    <row r="3917" spans="1:5">
      <c r="A3917" s="272" t="s">
        <v>23314</v>
      </c>
      <c r="B3917" s="538">
        <v>106149</v>
      </c>
      <c r="C3917" s="266" t="s">
        <v>31717</v>
      </c>
      <c r="D3917" s="273" t="s">
        <v>14</v>
      </c>
      <c r="E3917" s="274">
        <v>1022.94</v>
      </c>
    </row>
    <row r="3918" spans="1:5">
      <c r="A3918" s="272" t="s">
        <v>23314</v>
      </c>
      <c r="B3918" s="538">
        <v>106150</v>
      </c>
      <c r="C3918" s="266" t="s">
        <v>31718</v>
      </c>
      <c r="D3918" s="273" t="s">
        <v>14</v>
      </c>
      <c r="E3918" s="274">
        <v>1191.4100000000001</v>
      </c>
    </row>
    <row r="3919" spans="1:5">
      <c r="A3919" s="272" t="s">
        <v>23314</v>
      </c>
      <c r="B3919" s="538">
        <v>106151</v>
      </c>
      <c r="C3919" s="266" t="s">
        <v>31719</v>
      </c>
      <c r="D3919" s="273" t="s">
        <v>14</v>
      </c>
      <c r="E3919" s="274">
        <v>1383.11</v>
      </c>
    </row>
    <row r="3920" spans="1:5">
      <c r="A3920" s="272" t="s">
        <v>23314</v>
      </c>
      <c r="B3920" s="538">
        <v>92259</v>
      </c>
      <c r="C3920" s="266" t="s">
        <v>31720</v>
      </c>
      <c r="D3920" s="273" t="s">
        <v>14</v>
      </c>
      <c r="E3920" s="274">
        <v>539.33000000000004</v>
      </c>
    </row>
    <row r="3921" spans="1:5">
      <c r="A3921" s="272" t="s">
        <v>23314</v>
      </c>
      <c r="B3921" s="538">
        <v>92260</v>
      </c>
      <c r="C3921" s="266" t="s">
        <v>31721</v>
      </c>
      <c r="D3921" s="273" t="s">
        <v>14</v>
      </c>
      <c r="E3921" s="274">
        <v>635.17999999999995</v>
      </c>
    </row>
    <row r="3922" spans="1:5">
      <c r="A3922" s="272" t="s">
        <v>23314</v>
      </c>
      <c r="B3922" s="538">
        <v>92261</v>
      </c>
      <c r="C3922" s="266" t="s">
        <v>31722</v>
      </c>
      <c r="D3922" s="273" t="s">
        <v>14</v>
      </c>
      <c r="E3922" s="274">
        <v>728.13</v>
      </c>
    </row>
    <row r="3923" spans="1:5">
      <c r="A3923" s="272" t="s">
        <v>23314</v>
      </c>
      <c r="B3923" s="538">
        <v>92258</v>
      </c>
      <c r="C3923" s="266" t="s">
        <v>31723</v>
      </c>
      <c r="D3923" s="273" t="s">
        <v>14</v>
      </c>
      <c r="E3923" s="274">
        <v>560.28</v>
      </c>
    </row>
    <row r="3924" spans="1:5">
      <c r="A3924" s="272" t="s">
        <v>23314</v>
      </c>
      <c r="B3924" s="538">
        <v>92255</v>
      </c>
      <c r="C3924" s="266" t="s">
        <v>31724</v>
      </c>
      <c r="D3924" s="273" t="s">
        <v>14</v>
      </c>
      <c r="E3924" s="274">
        <v>228.92</v>
      </c>
    </row>
    <row r="3925" spans="1:5">
      <c r="A3925" s="272" t="s">
        <v>23314</v>
      </c>
      <c r="B3925" s="538">
        <v>92256</v>
      </c>
      <c r="C3925" s="266" t="s">
        <v>31725</v>
      </c>
      <c r="D3925" s="273" t="s">
        <v>14</v>
      </c>
      <c r="E3925" s="274">
        <v>322.77999999999997</v>
      </c>
    </row>
    <row r="3926" spans="1:5">
      <c r="A3926" s="272" t="s">
        <v>23314</v>
      </c>
      <c r="B3926" s="538">
        <v>92257</v>
      </c>
      <c r="C3926" s="266" t="s">
        <v>31726</v>
      </c>
      <c r="D3926" s="273" t="s">
        <v>14</v>
      </c>
      <c r="E3926" s="274">
        <v>413.81</v>
      </c>
    </row>
    <row r="3927" spans="1:5">
      <c r="A3927" s="272" t="s">
        <v>23314</v>
      </c>
      <c r="B3927" s="538">
        <v>100393</v>
      </c>
      <c r="C3927" s="266" t="s">
        <v>31727</v>
      </c>
      <c r="D3927" s="273" t="s">
        <v>16</v>
      </c>
      <c r="E3927" s="274">
        <v>24.58</v>
      </c>
    </row>
    <row r="3928" spans="1:5">
      <c r="A3928" s="272" t="s">
        <v>23314</v>
      </c>
      <c r="B3928" s="538">
        <v>100389</v>
      </c>
      <c r="C3928" s="266" t="s">
        <v>31728</v>
      </c>
      <c r="D3928" s="273" t="s">
        <v>16</v>
      </c>
      <c r="E3928" s="274">
        <v>20.420000000000002</v>
      </c>
    </row>
    <row r="3929" spans="1:5">
      <c r="A3929" s="272" t="s">
        <v>23314</v>
      </c>
      <c r="B3929" s="538">
        <v>100395</v>
      </c>
      <c r="C3929" s="266" t="s">
        <v>31729</v>
      </c>
      <c r="D3929" s="273" t="s">
        <v>16</v>
      </c>
      <c r="E3929" s="274">
        <v>27.09</v>
      </c>
    </row>
    <row r="3930" spans="1:5">
      <c r="A3930" s="272" t="s">
        <v>23314</v>
      </c>
      <c r="B3930" s="538">
        <v>100391</v>
      </c>
      <c r="C3930" s="266" t="s">
        <v>31730</v>
      </c>
      <c r="D3930" s="273" t="s">
        <v>16</v>
      </c>
      <c r="E3930" s="274">
        <v>22.57</v>
      </c>
    </row>
    <row r="3931" spans="1:5">
      <c r="A3931" s="272" t="s">
        <v>23314</v>
      </c>
      <c r="B3931" s="538">
        <v>100392</v>
      </c>
      <c r="C3931" s="266" t="s">
        <v>31731</v>
      </c>
      <c r="D3931" s="273" t="s">
        <v>16</v>
      </c>
      <c r="E3931" s="274">
        <v>20.7</v>
      </c>
    </row>
    <row r="3932" spans="1:5">
      <c r="A3932" s="272" t="s">
        <v>23314</v>
      </c>
      <c r="B3932" s="538">
        <v>100388</v>
      </c>
      <c r="C3932" s="266" t="s">
        <v>31732</v>
      </c>
      <c r="D3932" s="273" t="s">
        <v>16</v>
      </c>
      <c r="E3932" s="274">
        <v>26.38</v>
      </c>
    </row>
    <row r="3933" spans="1:5">
      <c r="A3933" s="272" t="s">
        <v>23314</v>
      </c>
      <c r="B3933" s="538">
        <v>100394</v>
      </c>
      <c r="C3933" s="266" t="s">
        <v>31733</v>
      </c>
      <c r="D3933" s="273" t="s">
        <v>16</v>
      </c>
      <c r="E3933" s="274">
        <v>24.24</v>
      </c>
    </row>
    <row r="3934" spans="1:5">
      <c r="A3934" s="272" t="s">
        <v>23314</v>
      </c>
      <c r="B3934" s="538">
        <v>100390</v>
      </c>
      <c r="C3934" s="266" t="s">
        <v>31734</v>
      </c>
      <c r="D3934" s="273" t="s">
        <v>16</v>
      </c>
      <c r="E3934" s="274">
        <v>30.94</v>
      </c>
    </row>
    <row r="3935" spans="1:5">
      <c r="A3935" s="272" t="s">
        <v>23314</v>
      </c>
      <c r="B3935" s="538">
        <v>92575</v>
      </c>
      <c r="C3935" s="266" t="s">
        <v>31735</v>
      </c>
      <c r="D3935" s="273" t="s">
        <v>16</v>
      </c>
      <c r="E3935" s="274">
        <v>66.010000000000005</v>
      </c>
    </row>
    <row r="3936" spans="1:5">
      <c r="A3936" s="272" t="s">
        <v>23314</v>
      </c>
      <c r="B3936" s="538">
        <v>92569</v>
      </c>
      <c r="C3936" s="266" t="s">
        <v>31736</v>
      </c>
      <c r="D3936" s="273" t="s">
        <v>16</v>
      </c>
      <c r="E3936" s="274">
        <v>71.849999999999994</v>
      </c>
    </row>
    <row r="3937" spans="1:5">
      <c r="A3937" s="272" t="s">
        <v>23314</v>
      </c>
      <c r="B3937" s="538">
        <v>92578</v>
      </c>
      <c r="C3937" s="266" t="s">
        <v>31737</v>
      </c>
      <c r="D3937" s="273" t="s">
        <v>16</v>
      </c>
      <c r="E3937" s="274">
        <v>69.42</v>
      </c>
    </row>
    <row r="3938" spans="1:5">
      <c r="A3938" s="272" t="s">
        <v>23314</v>
      </c>
      <c r="B3938" s="538">
        <v>92572</v>
      </c>
      <c r="C3938" s="266" t="s">
        <v>31738</v>
      </c>
      <c r="D3938" s="273" t="s">
        <v>16</v>
      </c>
      <c r="E3938" s="274">
        <v>75.3</v>
      </c>
    </row>
    <row r="3939" spans="1:5">
      <c r="A3939" s="272" t="s">
        <v>23314</v>
      </c>
      <c r="B3939" s="538">
        <v>92576</v>
      </c>
      <c r="C3939" s="266" t="s">
        <v>31739</v>
      </c>
      <c r="D3939" s="273" t="s">
        <v>16</v>
      </c>
      <c r="E3939" s="274">
        <v>35.549999999999997</v>
      </c>
    </row>
    <row r="3940" spans="1:5">
      <c r="A3940" s="272" t="s">
        <v>23314</v>
      </c>
      <c r="B3940" s="538">
        <v>92570</v>
      </c>
      <c r="C3940" s="266" t="s">
        <v>31740</v>
      </c>
      <c r="D3940" s="273" t="s">
        <v>16</v>
      </c>
      <c r="E3940" s="274">
        <v>44.99</v>
      </c>
    </row>
    <row r="3941" spans="1:5">
      <c r="A3941" s="272" t="s">
        <v>23314</v>
      </c>
      <c r="B3941" s="538">
        <v>92579</v>
      </c>
      <c r="C3941" s="266" t="s">
        <v>31741</v>
      </c>
      <c r="D3941" s="273" t="s">
        <v>16</v>
      </c>
      <c r="E3941" s="274">
        <v>37.58</v>
      </c>
    </row>
    <row r="3942" spans="1:5">
      <c r="A3942" s="272" t="s">
        <v>23314</v>
      </c>
      <c r="B3942" s="538">
        <v>92573</v>
      </c>
      <c r="C3942" s="266" t="s">
        <v>31742</v>
      </c>
      <c r="D3942" s="273" t="s">
        <v>16</v>
      </c>
      <c r="E3942" s="274">
        <v>47.55</v>
      </c>
    </row>
    <row r="3943" spans="1:5">
      <c r="A3943" s="272" t="s">
        <v>23314</v>
      </c>
      <c r="B3943" s="538">
        <v>92574</v>
      </c>
      <c r="C3943" s="266" t="s">
        <v>31743</v>
      </c>
      <c r="D3943" s="273" t="s">
        <v>16</v>
      </c>
      <c r="E3943" s="274">
        <v>133.94999999999999</v>
      </c>
    </row>
    <row r="3944" spans="1:5">
      <c r="A3944" s="272" t="s">
        <v>23314</v>
      </c>
      <c r="B3944" s="538">
        <v>92568</v>
      </c>
      <c r="C3944" s="266" t="s">
        <v>31744</v>
      </c>
      <c r="D3944" s="273" t="s">
        <v>16</v>
      </c>
      <c r="E3944" s="274">
        <v>142.31</v>
      </c>
    </row>
    <row r="3945" spans="1:5">
      <c r="A3945" s="272" t="s">
        <v>23314</v>
      </c>
      <c r="B3945" s="538">
        <v>92577</v>
      </c>
      <c r="C3945" s="266" t="s">
        <v>31745</v>
      </c>
      <c r="D3945" s="273" t="s">
        <v>16</v>
      </c>
      <c r="E3945" s="274">
        <v>150.63999999999999</v>
      </c>
    </row>
    <row r="3946" spans="1:5">
      <c r="A3946" s="272" t="s">
        <v>23314</v>
      </c>
      <c r="B3946" s="538">
        <v>92571</v>
      </c>
      <c r="C3946" s="266" t="s">
        <v>31746</v>
      </c>
      <c r="D3946" s="273" t="s">
        <v>16</v>
      </c>
      <c r="E3946" s="274">
        <v>147.54</v>
      </c>
    </row>
    <row r="3947" spans="1:5">
      <c r="A3947" s="272" t="s">
        <v>23314</v>
      </c>
      <c r="B3947" s="538">
        <v>92581</v>
      </c>
      <c r="C3947" s="266" t="s">
        <v>31747</v>
      </c>
      <c r="D3947" s="273" t="s">
        <v>16</v>
      </c>
      <c r="E3947" s="274">
        <v>53.18</v>
      </c>
    </row>
    <row r="3948" spans="1:5">
      <c r="A3948" s="272" t="s">
        <v>23314</v>
      </c>
      <c r="B3948" s="538">
        <v>104314</v>
      </c>
      <c r="C3948" s="266" t="s">
        <v>31748</v>
      </c>
      <c r="D3948" s="273" t="s">
        <v>15</v>
      </c>
      <c r="E3948" s="274">
        <v>11.9</v>
      </c>
    </row>
    <row r="3949" spans="1:5">
      <c r="A3949" s="272" t="s">
        <v>23314</v>
      </c>
      <c r="B3949" s="538">
        <v>92580</v>
      </c>
      <c r="C3949" s="266" t="s">
        <v>31749</v>
      </c>
      <c r="D3949" s="273" t="s">
        <v>16</v>
      </c>
      <c r="E3949" s="274">
        <v>51.65</v>
      </c>
    </row>
    <row r="3950" spans="1:5">
      <c r="A3950" s="272" t="s">
        <v>23314</v>
      </c>
      <c r="B3950" s="538">
        <v>92539</v>
      </c>
      <c r="C3950" s="266" t="s">
        <v>31750</v>
      </c>
      <c r="D3950" s="273" t="s">
        <v>16</v>
      </c>
      <c r="E3950" s="274">
        <v>107.04</v>
      </c>
    </row>
    <row r="3951" spans="1:5">
      <c r="A3951" s="272" t="s">
        <v>23314</v>
      </c>
      <c r="B3951" s="538">
        <v>92540</v>
      </c>
      <c r="C3951" s="266" t="s">
        <v>31751</v>
      </c>
      <c r="D3951" s="273" t="s">
        <v>16</v>
      </c>
      <c r="E3951" s="274">
        <v>119.86</v>
      </c>
    </row>
    <row r="3952" spans="1:5">
      <c r="A3952" s="272" t="s">
        <v>23314</v>
      </c>
      <c r="B3952" s="538">
        <v>92544</v>
      </c>
      <c r="C3952" s="266" t="s">
        <v>31752</v>
      </c>
      <c r="D3952" s="273" t="s">
        <v>16</v>
      </c>
      <c r="E3952" s="274">
        <v>26.2</v>
      </c>
    </row>
    <row r="3953" spans="1:5">
      <c r="A3953" s="272" t="s">
        <v>23314</v>
      </c>
      <c r="B3953" s="538">
        <v>92543</v>
      </c>
      <c r="C3953" s="266" t="s">
        <v>31753</v>
      </c>
      <c r="D3953" s="273" t="s">
        <v>16</v>
      </c>
      <c r="E3953" s="274">
        <v>32.74</v>
      </c>
    </row>
    <row r="3954" spans="1:5">
      <c r="A3954" s="272" t="s">
        <v>23315</v>
      </c>
      <c r="B3954" s="538">
        <v>97725</v>
      </c>
      <c r="C3954" s="266" t="s">
        <v>23316</v>
      </c>
      <c r="D3954" s="273" t="s">
        <v>18</v>
      </c>
      <c r="E3954" s="274">
        <v>0</v>
      </c>
    </row>
    <row r="3955" spans="1:5">
      <c r="A3955" s="272" t="s">
        <v>23315</v>
      </c>
      <c r="B3955" s="538">
        <v>97721</v>
      </c>
      <c r="C3955" s="266" t="s">
        <v>23317</v>
      </c>
      <c r="D3955" s="273" t="s">
        <v>18</v>
      </c>
      <c r="E3955" s="274">
        <v>0</v>
      </c>
    </row>
    <row r="3956" spans="1:5">
      <c r="A3956" s="272" t="s">
        <v>23315</v>
      </c>
      <c r="B3956" s="538">
        <v>97722</v>
      </c>
      <c r="C3956" s="266" t="s">
        <v>23318</v>
      </c>
      <c r="D3956" s="273" t="s">
        <v>18</v>
      </c>
      <c r="E3956" s="274">
        <v>0</v>
      </c>
    </row>
    <row r="3957" spans="1:5">
      <c r="A3957" s="272" t="s">
        <v>23315</v>
      </c>
      <c r="B3957" s="538">
        <v>97724</v>
      </c>
      <c r="C3957" s="266" t="s">
        <v>23319</v>
      </c>
      <c r="D3957" s="273" t="s">
        <v>18</v>
      </c>
      <c r="E3957" s="274">
        <v>0</v>
      </c>
    </row>
    <row r="3958" spans="1:5">
      <c r="A3958" s="272" t="s">
        <v>23315</v>
      </c>
      <c r="B3958" s="538">
        <v>97719</v>
      </c>
      <c r="C3958" s="266" t="s">
        <v>23320</v>
      </c>
      <c r="D3958" s="273" t="s">
        <v>18</v>
      </c>
      <c r="E3958" s="274">
        <v>0</v>
      </c>
    </row>
    <row r="3959" spans="1:5">
      <c r="A3959" s="272" t="s">
        <v>23315</v>
      </c>
      <c r="B3959" s="538">
        <v>97723</v>
      </c>
      <c r="C3959" s="266" t="s">
        <v>23321</v>
      </c>
      <c r="D3959" s="273" t="s">
        <v>18</v>
      </c>
      <c r="E3959" s="274">
        <v>0</v>
      </c>
    </row>
    <row r="3960" spans="1:5">
      <c r="A3960" s="272" t="s">
        <v>23315</v>
      </c>
      <c r="B3960" s="538">
        <v>104946</v>
      </c>
      <c r="C3960" s="266" t="s">
        <v>23322</v>
      </c>
      <c r="D3960" s="273" t="s">
        <v>18</v>
      </c>
      <c r="E3960" s="274">
        <v>0</v>
      </c>
    </row>
    <row r="3961" spans="1:5">
      <c r="A3961" s="272" t="s">
        <v>23315</v>
      </c>
      <c r="B3961" s="538">
        <v>104944</v>
      </c>
      <c r="C3961" s="266" t="s">
        <v>23323</v>
      </c>
      <c r="D3961" s="273" t="s">
        <v>18</v>
      </c>
      <c r="E3961" s="274">
        <v>0</v>
      </c>
    </row>
    <row r="3962" spans="1:5">
      <c r="A3962" s="272" t="s">
        <v>23315</v>
      </c>
      <c r="B3962" s="538">
        <v>104945</v>
      </c>
      <c r="C3962" s="266" t="s">
        <v>23324</v>
      </c>
      <c r="D3962" s="273" t="s">
        <v>18</v>
      </c>
      <c r="E3962" s="274">
        <v>0</v>
      </c>
    </row>
    <row r="3963" spans="1:5">
      <c r="A3963" s="272" t="s">
        <v>23315</v>
      </c>
      <c r="B3963" s="538">
        <v>97720</v>
      </c>
      <c r="C3963" s="266" t="s">
        <v>23325</v>
      </c>
      <c r="D3963" s="273" t="s">
        <v>18</v>
      </c>
      <c r="E3963" s="274">
        <v>0</v>
      </c>
    </row>
    <row r="3964" spans="1:5">
      <c r="A3964" s="272" t="s">
        <v>23315</v>
      </c>
      <c r="B3964" s="538">
        <v>97740</v>
      </c>
      <c r="C3964" s="266" t="s">
        <v>21095</v>
      </c>
      <c r="D3964" s="273" t="s">
        <v>18</v>
      </c>
      <c r="E3964" s="274">
        <v>2069.6999999999998</v>
      </c>
    </row>
    <row r="3965" spans="1:5">
      <c r="A3965" s="272" t="s">
        <v>23315</v>
      </c>
      <c r="B3965" s="538">
        <v>97738</v>
      </c>
      <c r="C3965" s="266" t="s">
        <v>23326</v>
      </c>
      <c r="D3965" s="273" t="s">
        <v>18</v>
      </c>
      <c r="E3965" s="274">
        <v>4398.3599999999997</v>
      </c>
    </row>
    <row r="3966" spans="1:5">
      <c r="A3966" s="272" t="s">
        <v>23315</v>
      </c>
      <c r="B3966" s="538">
        <v>97739</v>
      </c>
      <c r="C3966" s="266" t="s">
        <v>21094</v>
      </c>
      <c r="D3966" s="273" t="s">
        <v>18</v>
      </c>
      <c r="E3966" s="274">
        <v>3122.34</v>
      </c>
    </row>
    <row r="3967" spans="1:5">
      <c r="A3967" s="272" t="s">
        <v>23315</v>
      </c>
      <c r="B3967" s="538">
        <v>97736</v>
      </c>
      <c r="C3967" s="266" t="s">
        <v>21093</v>
      </c>
      <c r="D3967" s="273" t="s">
        <v>18</v>
      </c>
      <c r="E3967" s="274">
        <v>1516.36</v>
      </c>
    </row>
    <row r="3968" spans="1:5">
      <c r="A3968" s="272" t="s">
        <v>23315</v>
      </c>
      <c r="B3968" s="538">
        <v>97734</v>
      </c>
      <c r="C3968" s="266" t="s">
        <v>21091</v>
      </c>
      <c r="D3968" s="273" t="s">
        <v>18</v>
      </c>
      <c r="E3968" s="274">
        <v>3383.72</v>
      </c>
    </row>
    <row r="3969" spans="1:5">
      <c r="A3969" s="272" t="s">
        <v>23315</v>
      </c>
      <c r="B3969" s="538">
        <v>97735</v>
      </c>
      <c r="C3969" s="266" t="s">
        <v>21092</v>
      </c>
      <c r="D3969" s="273" t="s">
        <v>18</v>
      </c>
      <c r="E3969" s="274">
        <v>2712.16</v>
      </c>
    </row>
    <row r="3970" spans="1:5">
      <c r="A3970" s="272" t="s">
        <v>23315</v>
      </c>
      <c r="B3970" s="538">
        <v>97737</v>
      </c>
      <c r="C3970" s="266" t="s">
        <v>23327</v>
      </c>
      <c r="D3970" s="273" t="s">
        <v>18</v>
      </c>
      <c r="E3970" s="274">
        <v>3451.07</v>
      </c>
    </row>
    <row r="3971" spans="1:5">
      <c r="A3971" s="272" t="s">
        <v>23315</v>
      </c>
      <c r="B3971" s="538">
        <v>97733</v>
      </c>
      <c r="C3971" s="266" t="s">
        <v>21090</v>
      </c>
      <c r="D3971" s="273" t="s">
        <v>18</v>
      </c>
      <c r="E3971" s="274">
        <v>3824.03</v>
      </c>
    </row>
    <row r="3972" spans="1:5">
      <c r="A3972" s="272" t="s">
        <v>23328</v>
      </c>
      <c r="B3972" s="538">
        <v>98616</v>
      </c>
      <c r="C3972" s="266" t="s">
        <v>23329</v>
      </c>
      <c r="D3972" s="273" t="s">
        <v>16</v>
      </c>
      <c r="E3972" s="274">
        <v>243.45</v>
      </c>
    </row>
    <row r="3973" spans="1:5">
      <c r="A3973" s="272" t="s">
        <v>23328</v>
      </c>
      <c r="B3973" s="538">
        <v>98619</v>
      </c>
      <c r="C3973" s="266" t="s">
        <v>23330</v>
      </c>
      <c r="D3973" s="273" t="s">
        <v>16</v>
      </c>
      <c r="E3973" s="274">
        <v>263.55</v>
      </c>
    </row>
    <row r="3974" spans="1:5">
      <c r="A3974" s="272" t="s">
        <v>23328</v>
      </c>
      <c r="B3974" s="538">
        <v>98622</v>
      </c>
      <c r="C3974" s="266" t="s">
        <v>23331</v>
      </c>
      <c r="D3974" s="273" t="s">
        <v>16</v>
      </c>
      <c r="E3974" s="274">
        <v>400.11</v>
      </c>
    </row>
    <row r="3975" spans="1:5">
      <c r="A3975" s="272" t="s">
        <v>23328</v>
      </c>
      <c r="B3975" s="538">
        <v>98625</v>
      </c>
      <c r="C3975" s="266" t="s">
        <v>23332</v>
      </c>
      <c r="D3975" s="273" t="s">
        <v>16</v>
      </c>
      <c r="E3975" s="274">
        <v>417.58</v>
      </c>
    </row>
    <row r="3976" spans="1:5">
      <c r="A3976" s="272" t="s">
        <v>23328</v>
      </c>
      <c r="B3976" s="538">
        <v>105918</v>
      </c>
      <c r="C3976" s="266" t="s">
        <v>23333</v>
      </c>
      <c r="D3976" s="273" t="s">
        <v>16</v>
      </c>
      <c r="E3976" s="274">
        <v>0</v>
      </c>
    </row>
    <row r="3977" spans="1:5">
      <c r="A3977" s="272" t="s">
        <v>23328</v>
      </c>
      <c r="B3977" s="538">
        <v>98631</v>
      </c>
      <c r="C3977" s="266" t="s">
        <v>23334</v>
      </c>
      <c r="D3977" s="273" t="s">
        <v>16</v>
      </c>
      <c r="E3977" s="274">
        <v>0</v>
      </c>
    </row>
    <row r="3978" spans="1:5">
      <c r="A3978" s="272" t="s">
        <v>23328</v>
      </c>
      <c r="B3978" s="538">
        <v>98637</v>
      </c>
      <c r="C3978" s="266" t="s">
        <v>23335</v>
      </c>
      <c r="D3978" s="273" t="s">
        <v>18</v>
      </c>
      <c r="E3978" s="274">
        <v>0</v>
      </c>
    </row>
    <row r="3979" spans="1:5">
      <c r="A3979" s="272" t="s">
        <v>23328</v>
      </c>
      <c r="B3979" s="538">
        <v>98641</v>
      </c>
      <c r="C3979" s="266" t="s">
        <v>23336</v>
      </c>
      <c r="D3979" s="273" t="s">
        <v>18</v>
      </c>
      <c r="E3979" s="274">
        <v>0</v>
      </c>
    </row>
    <row r="3980" spans="1:5">
      <c r="A3980" s="272" t="s">
        <v>23328</v>
      </c>
      <c r="B3980" s="538">
        <v>98645</v>
      </c>
      <c r="C3980" s="266" t="s">
        <v>23337</v>
      </c>
      <c r="D3980" s="273" t="s">
        <v>18</v>
      </c>
      <c r="E3980" s="274">
        <v>0</v>
      </c>
    </row>
    <row r="3981" spans="1:5">
      <c r="A3981" s="272" t="s">
        <v>23328</v>
      </c>
      <c r="B3981" s="538">
        <v>98649</v>
      </c>
      <c r="C3981" s="266" t="s">
        <v>23338</v>
      </c>
      <c r="D3981" s="273" t="s">
        <v>18</v>
      </c>
      <c r="E3981" s="274">
        <v>0</v>
      </c>
    </row>
    <row r="3982" spans="1:5">
      <c r="A3982" s="272" t="s">
        <v>23328</v>
      </c>
      <c r="B3982" s="538">
        <v>98653</v>
      </c>
      <c r="C3982" s="266" t="s">
        <v>23339</v>
      </c>
      <c r="D3982" s="273" t="s">
        <v>18</v>
      </c>
      <c r="E3982" s="274">
        <v>0</v>
      </c>
    </row>
    <row r="3983" spans="1:5">
      <c r="A3983" s="272" t="s">
        <v>23328</v>
      </c>
      <c r="B3983" s="538">
        <v>98657</v>
      </c>
      <c r="C3983" s="266" t="s">
        <v>23340</v>
      </c>
      <c r="D3983" s="273" t="s">
        <v>13</v>
      </c>
      <c r="E3983" s="274">
        <v>702.17</v>
      </c>
    </row>
    <row r="3984" spans="1:5">
      <c r="A3984" s="272" t="s">
        <v>23341</v>
      </c>
      <c r="B3984" s="538">
        <v>100344</v>
      </c>
      <c r="C3984" s="266" t="s">
        <v>23342</v>
      </c>
      <c r="D3984" s="273" t="s">
        <v>15</v>
      </c>
      <c r="E3984" s="274">
        <v>10.94</v>
      </c>
    </row>
    <row r="3985" spans="1:5">
      <c r="A3985" s="272" t="s">
        <v>23341</v>
      </c>
      <c r="B3985" s="538">
        <v>100345</v>
      </c>
      <c r="C3985" s="266" t="s">
        <v>23343</v>
      </c>
      <c r="D3985" s="273" t="s">
        <v>15</v>
      </c>
      <c r="E3985" s="274">
        <v>8.2200000000000006</v>
      </c>
    </row>
    <row r="3986" spans="1:5">
      <c r="A3986" s="272" t="s">
        <v>23341</v>
      </c>
      <c r="B3986" s="538">
        <v>100346</v>
      </c>
      <c r="C3986" s="266" t="s">
        <v>23344</v>
      </c>
      <c r="D3986" s="273" t="s">
        <v>15</v>
      </c>
      <c r="E3986" s="274">
        <v>7.72</v>
      </c>
    </row>
    <row r="3987" spans="1:5">
      <c r="A3987" s="272" t="s">
        <v>23341</v>
      </c>
      <c r="B3987" s="538">
        <v>100347</v>
      </c>
      <c r="C3987" s="266" t="s">
        <v>23345</v>
      </c>
      <c r="D3987" s="273" t="s">
        <v>15</v>
      </c>
      <c r="E3987" s="274">
        <v>8.51</v>
      </c>
    </row>
    <row r="3988" spans="1:5">
      <c r="A3988" s="272" t="s">
        <v>23341</v>
      </c>
      <c r="B3988" s="538">
        <v>100348</v>
      </c>
      <c r="C3988" s="266" t="s">
        <v>23346</v>
      </c>
      <c r="D3988" s="273" t="s">
        <v>15</v>
      </c>
      <c r="E3988" s="274">
        <v>8.31</v>
      </c>
    </row>
    <row r="3989" spans="1:5">
      <c r="A3989" s="272" t="s">
        <v>23341</v>
      </c>
      <c r="B3989" s="538">
        <v>100342</v>
      </c>
      <c r="C3989" s="266" t="s">
        <v>23347</v>
      </c>
      <c r="D3989" s="273" t="s">
        <v>15</v>
      </c>
      <c r="E3989" s="274">
        <v>16.38</v>
      </c>
    </row>
    <row r="3990" spans="1:5">
      <c r="A3990" s="272" t="s">
        <v>23341</v>
      </c>
      <c r="B3990" s="538">
        <v>100343</v>
      </c>
      <c r="C3990" s="266" t="s">
        <v>23348</v>
      </c>
      <c r="D3990" s="273" t="s">
        <v>15</v>
      </c>
      <c r="E3990" s="274">
        <v>13.9</v>
      </c>
    </row>
    <row r="3991" spans="1:5">
      <c r="A3991" s="272" t="s">
        <v>23341</v>
      </c>
      <c r="B3991" s="538">
        <v>100349</v>
      </c>
      <c r="C3991" s="266" t="s">
        <v>23349</v>
      </c>
      <c r="D3991" s="273" t="s">
        <v>18</v>
      </c>
      <c r="E3991" s="274">
        <v>634.6</v>
      </c>
    </row>
    <row r="3992" spans="1:5">
      <c r="A3992" s="272" t="s">
        <v>23341</v>
      </c>
      <c r="B3992" s="538">
        <v>100336</v>
      </c>
      <c r="C3992" s="266" t="s">
        <v>23350</v>
      </c>
      <c r="D3992" s="273" t="s">
        <v>16</v>
      </c>
      <c r="E3992" s="274">
        <v>0</v>
      </c>
    </row>
    <row r="3993" spans="1:5">
      <c r="A3993" s="272" t="s">
        <v>23341</v>
      </c>
      <c r="B3993" s="538">
        <v>100337</v>
      </c>
      <c r="C3993" s="266" t="s">
        <v>23351</v>
      </c>
      <c r="D3993" s="273" t="s">
        <v>16</v>
      </c>
      <c r="E3993" s="274">
        <v>0</v>
      </c>
    </row>
    <row r="3994" spans="1:5">
      <c r="A3994" s="272" t="s">
        <v>23341</v>
      </c>
      <c r="B3994" s="538">
        <v>100339</v>
      </c>
      <c r="C3994" s="266" t="s">
        <v>23352</v>
      </c>
      <c r="D3994" s="273" t="s">
        <v>16</v>
      </c>
      <c r="E3994" s="274">
        <v>0</v>
      </c>
    </row>
    <row r="3995" spans="1:5">
      <c r="A3995" s="272" t="s">
        <v>23341</v>
      </c>
      <c r="B3995" s="538">
        <v>100340</v>
      </c>
      <c r="C3995" s="266" t="s">
        <v>23353</v>
      </c>
      <c r="D3995" s="273" t="s">
        <v>16</v>
      </c>
      <c r="E3995" s="274">
        <v>0</v>
      </c>
    </row>
    <row r="3996" spans="1:5">
      <c r="A3996" s="272" t="s">
        <v>23341</v>
      </c>
      <c r="B3996" s="538">
        <v>105805</v>
      </c>
      <c r="C3996" s="266" t="s">
        <v>23354</v>
      </c>
      <c r="D3996" s="273" t="s">
        <v>16</v>
      </c>
      <c r="E3996" s="274">
        <v>878.13</v>
      </c>
    </row>
    <row r="3997" spans="1:5">
      <c r="A3997" s="272" t="s">
        <v>23341</v>
      </c>
      <c r="B3997" s="538">
        <v>105806</v>
      </c>
      <c r="C3997" s="266" t="s">
        <v>23355</v>
      </c>
      <c r="D3997" s="273" t="s">
        <v>16</v>
      </c>
      <c r="E3997" s="274">
        <v>552.33000000000004</v>
      </c>
    </row>
    <row r="3998" spans="1:5">
      <c r="A3998" s="272" t="s">
        <v>23341</v>
      </c>
      <c r="B3998" s="538">
        <v>105807</v>
      </c>
      <c r="C3998" s="266" t="s">
        <v>23356</v>
      </c>
      <c r="D3998" s="273" t="s">
        <v>16</v>
      </c>
      <c r="E3998" s="274">
        <v>699.29</v>
      </c>
    </row>
    <row r="3999" spans="1:5">
      <c r="A3999" s="272" t="s">
        <v>23341</v>
      </c>
      <c r="B3999" s="538">
        <v>105808</v>
      </c>
      <c r="C3999" s="266" t="s">
        <v>23357</v>
      </c>
      <c r="D3999" s="273" t="s">
        <v>16</v>
      </c>
      <c r="E3999" s="274">
        <v>454.94</v>
      </c>
    </row>
    <row r="4000" spans="1:5">
      <c r="A4000" s="272" t="s">
        <v>23341</v>
      </c>
      <c r="B4000" s="538">
        <v>100341</v>
      </c>
      <c r="C4000" s="266" t="s">
        <v>23358</v>
      </c>
      <c r="D4000" s="273" t="s">
        <v>16</v>
      </c>
      <c r="E4000" s="274">
        <v>44.18</v>
      </c>
    </row>
    <row r="4001" spans="1:5">
      <c r="A4001" s="272" t="s">
        <v>23341</v>
      </c>
      <c r="B4001" s="538">
        <v>100351</v>
      </c>
      <c r="C4001" s="266" t="s">
        <v>23359</v>
      </c>
      <c r="D4001" s="273" t="s">
        <v>16</v>
      </c>
      <c r="E4001" s="274">
        <v>0</v>
      </c>
    </row>
    <row r="4002" spans="1:5">
      <c r="A4002" s="272" t="s">
        <v>23341</v>
      </c>
      <c r="B4002" s="538">
        <v>100353</v>
      </c>
      <c r="C4002" s="266" t="s">
        <v>23360</v>
      </c>
      <c r="D4002" s="273" t="s">
        <v>16</v>
      </c>
      <c r="E4002" s="274">
        <v>0</v>
      </c>
    </row>
    <row r="4003" spans="1:5">
      <c r="A4003" s="272" t="s">
        <v>23341</v>
      </c>
      <c r="B4003" s="538">
        <v>100350</v>
      </c>
      <c r="C4003" s="266" t="s">
        <v>23361</v>
      </c>
      <c r="D4003" s="273" t="s">
        <v>16</v>
      </c>
      <c r="E4003" s="274">
        <v>0</v>
      </c>
    </row>
    <row r="4004" spans="1:5">
      <c r="A4004" s="272" t="s">
        <v>23362</v>
      </c>
      <c r="B4004" s="538">
        <v>105043</v>
      </c>
      <c r="C4004" s="266" t="s">
        <v>23363</v>
      </c>
      <c r="D4004" s="273" t="s">
        <v>13</v>
      </c>
      <c r="E4004" s="274">
        <v>0</v>
      </c>
    </row>
    <row r="4005" spans="1:5">
      <c r="A4005" s="272" t="s">
        <v>23362</v>
      </c>
      <c r="B4005" s="538">
        <v>105047</v>
      </c>
      <c r="C4005" s="266" t="s">
        <v>23364</v>
      </c>
      <c r="D4005" s="273" t="s">
        <v>13</v>
      </c>
      <c r="E4005" s="274">
        <v>0</v>
      </c>
    </row>
    <row r="4006" spans="1:5">
      <c r="A4006" s="272" t="s">
        <v>23362</v>
      </c>
      <c r="B4006" s="538">
        <v>105044</v>
      </c>
      <c r="C4006" s="266" t="s">
        <v>23365</v>
      </c>
      <c r="D4006" s="273" t="s">
        <v>13</v>
      </c>
      <c r="E4006" s="274">
        <v>0</v>
      </c>
    </row>
    <row r="4007" spans="1:5">
      <c r="A4007" s="272" t="s">
        <v>23362</v>
      </c>
      <c r="B4007" s="538">
        <v>105094</v>
      </c>
      <c r="C4007" s="266" t="s">
        <v>23366</v>
      </c>
      <c r="D4007" s="273" t="s">
        <v>13</v>
      </c>
      <c r="E4007" s="274">
        <v>0</v>
      </c>
    </row>
    <row r="4008" spans="1:5">
      <c r="A4008" s="272" t="s">
        <v>23362</v>
      </c>
      <c r="B4008" s="538">
        <v>105096</v>
      </c>
      <c r="C4008" s="266" t="s">
        <v>23367</v>
      </c>
      <c r="D4008" s="273" t="s">
        <v>13</v>
      </c>
      <c r="E4008" s="274">
        <v>0</v>
      </c>
    </row>
    <row r="4009" spans="1:5">
      <c r="A4009" s="272" t="s">
        <v>23362</v>
      </c>
      <c r="B4009" s="538">
        <v>105048</v>
      </c>
      <c r="C4009" s="266" t="s">
        <v>23368</v>
      </c>
      <c r="D4009" s="273" t="s">
        <v>13</v>
      </c>
      <c r="E4009" s="274">
        <v>0</v>
      </c>
    </row>
    <row r="4010" spans="1:5">
      <c r="A4010" s="272" t="s">
        <v>23362</v>
      </c>
      <c r="B4010" s="538">
        <v>105097</v>
      </c>
      <c r="C4010" s="266" t="s">
        <v>23369</v>
      </c>
      <c r="D4010" s="273" t="s">
        <v>13</v>
      </c>
      <c r="E4010" s="274">
        <v>0</v>
      </c>
    </row>
    <row r="4011" spans="1:5">
      <c r="A4011" s="272" t="s">
        <v>23362</v>
      </c>
      <c r="B4011" s="538">
        <v>105049</v>
      </c>
      <c r="C4011" s="266" t="s">
        <v>23370</v>
      </c>
      <c r="D4011" s="273" t="s">
        <v>13</v>
      </c>
      <c r="E4011" s="274">
        <v>0</v>
      </c>
    </row>
    <row r="4012" spans="1:5">
      <c r="A4012" s="272" t="s">
        <v>23362</v>
      </c>
      <c r="B4012" s="538">
        <v>105051</v>
      </c>
      <c r="C4012" s="266" t="s">
        <v>23371</v>
      </c>
      <c r="D4012" s="273" t="s">
        <v>13</v>
      </c>
      <c r="E4012" s="274">
        <v>0</v>
      </c>
    </row>
    <row r="4013" spans="1:5">
      <c r="A4013" s="272" t="s">
        <v>23362</v>
      </c>
      <c r="B4013" s="538">
        <v>105054</v>
      </c>
      <c r="C4013" s="266" t="s">
        <v>23372</v>
      </c>
      <c r="D4013" s="273" t="s">
        <v>13</v>
      </c>
      <c r="E4013" s="274">
        <v>0</v>
      </c>
    </row>
    <row r="4014" spans="1:5">
      <c r="A4014" s="272" t="s">
        <v>23362</v>
      </c>
      <c r="B4014" s="538">
        <v>105052</v>
      </c>
      <c r="C4014" s="266" t="s">
        <v>23373</v>
      </c>
      <c r="D4014" s="273" t="s">
        <v>13</v>
      </c>
      <c r="E4014" s="274">
        <v>0</v>
      </c>
    </row>
    <row r="4015" spans="1:5">
      <c r="A4015" s="272" t="s">
        <v>23362</v>
      </c>
      <c r="B4015" s="538">
        <v>105055</v>
      </c>
      <c r="C4015" s="266" t="s">
        <v>23374</v>
      </c>
      <c r="D4015" s="273" t="s">
        <v>13</v>
      </c>
      <c r="E4015" s="274">
        <v>0</v>
      </c>
    </row>
    <row r="4016" spans="1:5">
      <c r="A4016" s="272" t="s">
        <v>23362</v>
      </c>
      <c r="B4016" s="538">
        <v>105065</v>
      </c>
      <c r="C4016" s="266" t="s">
        <v>23375</v>
      </c>
      <c r="D4016" s="273" t="s">
        <v>13</v>
      </c>
      <c r="E4016" s="274">
        <v>0</v>
      </c>
    </row>
    <row r="4017" spans="1:5">
      <c r="A4017" s="272" t="s">
        <v>23362</v>
      </c>
      <c r="B4017" s="538">
        <v>105059</v>
      </c>
      <c r="C4017" s="266" t="s">
        <v>23376</v>
      </c>
      <c r="D4017" s="273" t="s">
        <v>13</v>
      </c>
      <c r="E4017" s="274">
        <v>0</v>
      </c>
    </row>
    <row r="4018" spans="1:5">
      <c r="A4018" s="272" t="s">
        <v>23362</v>
      </c>
      <c r="B4018" s="538">
        <v>105057</v>
      </c>
      <c r="C4018" s="266" t="s">
        <v>23377</v>
      </c>
      <c r="D4018" s="273" t="s">
        <v>13</v>
      </c>
      <c r="E4018" s="274">
        <v>0</v>
      </c>
    </row>
    <row r="4019" spans="1:5">
      <c r="A4019" s="272" t="s">
        <v>23362</v>
      </c>
      <c r="B4019" s="538">
        <v>105060</v>
      </c>
      <c r="C4019" s="266" t="s">
        <v>23378</v>
      </c>
      <c r="D4019" s="273" t="s">
        <v>13</v>
      </c>
      <c r="E4019" s="274">
        <v>0</v>
      </c>
    </row>
    <row r="4020" spans="1:5">
      <c r="A4020" s="272" t="s">
        <v>23362</v>
      </c>
      <c r="B4020" s="538">
        <v>105042</v>
      </c>
      <c r="C4020" s="266" t="s">
        <v>21100</v>
      </c>
      <c r="D4020" s="273" t="s">
        <v>13</v>
      </c>
      <c r="E4020" s="274">
        <v>74.08</v>
      </c>
    </row>
    <row r="4021" spans="1:5">
      <c r="A4021" s="272" t="s">
        <v>23362</v>
      </c>
      <c r="B4021" s="538">
        <v>105046</v>
      </c>
      <c r="C4021" s="266" t="s">
        <v>21102</v>
      </c>
      <c r="D4021" s="273" t="s">
        <v>13</v>
      </c>
      <c r="E4021" s="274">
        <v>61.95</v>
      </c>
    </row>
    <row r="4022" spans="1:5">
      <c r="A4022" s="272" t="s">
        <v>23362</v>
      </c>
      <c r="B4022" s="538">
        <v>105095</v>
      </c>
      <c r="C4022" s="266" t="s">
        <v>21127</v>
      </c>
      <c r="D4022" s="273" t="s">
        <v>13</v>
      </c>
      <c r="E4022" s="274">
        <v>109.77</v>
      </c>
    </row>
    <row r="4023" spans="1:5">
      <c r="A4023" s="272" t="s">
        <v>23362</v>
      </c>
      <c r="B4023" s="538">
        <v>105098</v>
      </c>
      <c r="C4023" s="266" t="s">
        <v>21128</v>
      </c>
      <c r="D4023" s="273" t="s">
        <v>13</v>
      </c>
      <c r="E4023" s="274">
        <v>97.66</v>
      </c>
    </row>
    <row r="4024" spans="1:5">
      <c r="A4024" s="272" t="s">
        <v>23362</v>
      </c>
      <c r="B4024" s="538">
        <v>105050</v>
      </c>
      <c r="C4024" s="266" t="s">
        <v>21103</v>
      </c>
      <c r="D4024" s="273" t="s">
        <v>13</v>
      </c>
      <c r="E4024" s="274">
        <v>226.49</v>
      </c>
    </row>
    <row r="4025" spans="1:5">
      <c r="A4025" s="272" t="s">
        <v>23362</v>
      </c>
      <c r="B4025" s="538">
        <v>105053</v>
      </c>
      <c r="C4025" s="266" t="s">
        <v>21104</v>
      </c>
      <c r="D4025" s="273" t="s">
        <v>13</v>
      </c>
      <c r="E4025" s="274">
        <v>214.54</v>
      </c>
    </row>
    <row r="4026" spans="1:5">
      <c r="A4026" s="272" t="s">
        <v>23362</v>
      </c>
      <c r="B4026" s="538">
        <v>105056</v>
      </c>
      <c r="C4026" s="266" t="s">
        <v>21105</v>
      </c>
      <c r="D4026" s="273" t="s">
        <v>13</v>
      </c>
      <c r="E4026" s="274">
        <v>312.39999999999998</v>
      </c>
    </row>
    <row r="4027" spans="1:5">
      <c r="A4027" s="272" t="s">
        <v>23362</v>
      </c>
      <c r="B4027" s="538">
        <v>105058</v>
      </c>
      <c r="C4027" s="266" t="s">
        <v>21106</v>
      </c>
      <c r="D4027" s="273" t="s">
        <v>13</v>
      </c>
      <c r="E4027" s="274">
        <v>301.32</v>
      </c>
    </row>
    <row r="4028" spans="1:5">
      <c r="A4028" s="272" t="s">
        <v>23362</v>
      </c>
      <c r="B4028" s="538">
        <v>105062</v>
      </c>
      <c r="C4028" s="266" t="s">
        <v>23379</v>
      </c>
      <c r="D4028" s="273" t="s">
        <v>13</v>
      </c>
      <c r="E4028" s="274">
        <v>0</v>
      </c>
    </row>
    <row r="4029" spans="1:5">
      <c r="A4029" s="272" t="s">
        <v>23362</v>
      </c>
      <c r="B4029" s="538">
        <v>105066</v>
      </c>
      <c r="C4029" s="266" t="s">
        <v>23380</v>
      </c>
      <c r="D4029" s="273" t="s">
        <v>13</v>
      </c>
      <c r="E4029" s="274">
        <v>0</v>
      </c>
    </row>
    <row r="4030" spans="1:5">
      <c r="A4030" s="272" t="s">
        <v>23362</v>
      </c>
      <c r="B4030" s="538">
        <v>105063</v>
      </c>
      <c r="C4030" s="266" t="s">
        <v>23381</v>
      </c>
      <c r="D4030" s="273" t="s">
        <v>13</v>
      </c>
      <c r="E4030" s="274">
        <v>0</v>
      </c>
    </row>
    <row r="4031" spans="1:5">
      <c r="A4031" s="272" t="s">
        <v>23362</v>
      </c>
      <c r="B4031" s="538">
        <v>105067</v>
      </c>
      <c r="C4031" s="266" t="s">
        <v>23382</v>
      </c>
      <c r="D4031" s="273" t="s">
        <v>13</v>
      </c>
      <c r="E4031" s="274">
        <v>0</v>
      </c>
    </row>
    <row r="4032" spans="1:5">
      <c r="A4032" s="272" t="s">
        <v>23362</v>
      </c>
      <c r="B4032" s="538">
        <v>105069</v>
      </c>
      <c r="C4032" s="266" t="s">
        <v>23383</v>
      </c>
      <c r="D4032" s="273" t="s">
        <v>13</v>
      </c>
      <c r="E4032" s="274">
        <v>0</v>
      </c>
    </row>
    <row r="4033" spans="1:5">
      <c r="A4033" s="272" t="s">
        <v>23362</v>
      </c>
      <c r="B4033" s="538">
        <v>105072</v>
      </c>
      <c r="C4033" s="266" t="s">
        <v>23384</v>
      </c>
      <c r="D4033" s="273" t="s">
        <v>13</v>
      </c>
      <c r="E4033" s="274">
        <v>0</v>
      </c>
    </row>
    <row r="4034" spans="1:5">
      <c r="A4034" s="272" t="s">
        <v>23362</v>
      </c>
      <c r="B4034" s="538">
        <v>105070</v>
      </c>
      <c r="C4034" s="266" t="s">
        <v>23385</v>
      </c>
      <c r="D4034" s="273" t="s">
        <v>13</v>
      </c>
      <c r="E4034" s="274">
        <v>0</v>
      </c>
    </row>
    <row r="4035" spans="1:5">
      <c r="A4035" s="272" t="s">
        <v>23362</v>
      </c>
      <c r="B4035" s="538">
        <v>105073</v>
      </c>
      <c r="C4035" s="266" t="s">
        <v>23386</v>
      </c>
      <c r="D4035" s="273" t="s">
        <v>13</v>
      </c>
      <c r="E4035" s="274">
        <v>0</v>
      </c>
    </row>
    <row r="4036" spans="1:5">
      <c r="A4036" s="272" t="s">
        <v>23362</v>
      </c>
      <c r="B4036" s="538">
        <v>105075</v>
      </c>
      <c r="C4036" s="266" t="s">
        <v>23387</v>
      </c>
      <c r="D4036" s="273" t="s">
        <v>13</v>
      </c>
      <c r="E4036" s="274">
        <v>0</v>
      </c>
    </row>
    <row r="4037" spans="1:5">
      <c r="A4037" s="272" t="s">
        <v>23362</v>
      </c>
      <c r="B4037" s="538">
        <v>105078</v>
      </c>
      <c r="C4037" s="266" t="s">
        <v>23388</v>
      </c>
      <c r="D4037" s="273" t="s">
        <v>13</v>
      </c>
      <c r="E4037" s="274">
        <v>0</v>
      </c>
    </row>
    <row r="4038" spans="1:5">
      <c r="A4038" s="272" t="s">
        <v>23362</v>
      </c>
      <c r="B4038" s="538">
        <v>105076</v>
      </c>
      <c r="C4038" s="266" t="s">
        <v>23389</v>
      </c>
      <c r="D4038" s="273" t="s">
        <v>13</v>
      </c>
      <c r="E4038" s="274">
        <v>0</v>
      </c>
    </row>
    <row r="4039" spans="1:5">
      <c r="A4039" s="272" t="s">
        <v>23362</v>
      </c>
      <c r="B4039" s="538">
        <v>105079</v>
      </c>
      <c r="C4039" s="266" t="s">
        <v>23390</v>
      </c>
      <c r="D4039" s="273" t="s">
        <v>13</v>
      </c>
      <c r="E4039" s="274">
        <v>0</v>
      </c>
    </row>
    <row r="4040" spans="1:5">
      <c r="A4040" s="272" t="s">
        <v>23362</v>
      </c>
      <c r="B4040" s="538">
        <v>105061</v>
      </c>
      <c r="C4040" s="266" t="s">
        <v>21107</v>
      </c>
      <c r="D4040" s="273" t="s">
        <v>13</v>
      </c>
      <c r="E4040" s="274">
        <v>115.65</v>
      </c>
    </row>
    <row r="4041" spans="1:5">
      <c r="A4041" s="272" t="s">
        <v>23362</v>
      </c>
      <c r="B4041" s="538">
        <v>105064</v>
      </c>
      <c r="C4041" s="266" t="s">
        <v>21108</v>
      </c>
      <c r="D4041" s="273" t="s">
        <v>13</v>
      </c>
      <c r="E4041" s="274">
        <v>99.95</v>
      </c>
    </row>
    <row r="4042" spans="1:5">
      <c r="A4042" s="272" t="s">
        <v>23362</v>
      </c>
      <c r="B4042" s="538">
        <v>105068</v>
      </c>
      <c r="C4042" s="266" t="s">
        <v>21109</v>
      </c>
      <c r="D4042" s="273" t="s">
        <v>13</v>
      </c>
      <c r="E4042" s="274">
        <v>193.66</v>
      </c>
    </row>
    <row r="4043" spans="1:5">
      <c r="A4043" s="272" t="s">
        <v>23362</v>
      </c>
      <c r="B4043" s="538">
        <v>105071</v>
      </c>
      <c r="C4043" s="266" t="s">
        <v>21110</v>
      </c>
      <c r="D4043" s="273" t="s">
        <v>13</v>
      </c>
      <c r="E4043" s="274">
        <v>177.98</v>
      </c>
    </row>
    <row r="4044" spans="1:5">
      <c r="A4044" s="272" t="s">
        <v>23362</v>
      </c>
      <c r="B4044" s="538">
        <v>105074</v>
      </c>
      <c r="C4044" s="266" t="s">
        <v>21111</v>
      </c>
      <c r="D4044" s="273" t="s">
        <v>13</v>
      </c>
      <c r="E4044" s="274">
        <v>302.83</v>
      </c>
    </row>
    <row r="4045" spans="1:5">
      <c r="A4045" s="272" t="s">
        <v>23362</v>
      </c>
      <c r="B4045" s="538">
        <v>105077</v>
      </c>
      <c r="C4045" s="266" t="s">
        <v>21112</v>
      </c>
      <c r="D4045" s="273" t="s">
        <v>13</v>
      </c>
      <c r="E4045" s="274">
        <v>287.25</v>
      </c>
    </row>
    <row r="4046" spans="1:5">
      <c r="A4046" s="272" t="s">
        <v>23362</v>
      </c>
      <c r="B4046" s="538">
        <v>105090</v>
      </c>
      <c r="C4046" s="266" t="s">
        <v>21123</v>
      </c>
      <c r="D4046" s="273" t="s">
        <v>16</v>
      </c>
      <c r="E4046" s="274">
        <v>591.79999999999995</v>
      </c>
    </row>
    <row r="4047" spans="1:5">
      <c r="A4047" s="272" t="s">
        <v>23362</v>
      </c>
      <c r="B4047" s="538">
        <v>105099</v>
      </c>
      <c r="C4047" s="266" t="s">
        <v>21129</v>
      </c>
      <c r="D4047" s="273" t="s">
        <v>13</v>
      </c>
      <c r="E4047" s="274">
        <v>89</v>
      </c>
    </row>
    <row r="4048" spans="1:5">
      <c r="A4048" s="272" t="s">
        <v>23362</v>
      </c>
      <c r="B4048" s="538">
        <v>105100</v>
      </c>
      <c r="C4048" s="266" t="s">
        <v>21130</v>
      </c>
      <c r="D4048" s="273" t="s">
        <v>13</v>
      </c>
      <c r="E4048" s="274">
        <v>128.11000000000001</v>
      </c>
    </row>
    <row r="4049" spans="1:5">
      <c r="A4049" s="272" t="s">
        <v>23362</v>
      </c>
      <c r="B4049" s="538">
        <v>105101</v>
      </c>
      <c r="C4049" s="266" t="s">
        <v>21131</v>
      </c>
      <c r="D4049" s="273" t="s">
        <v>13</v>
      </c>
      <c r="E4049" s="274">
        <v>252.01</v>
      </c>
    </row>
    <row r="4050" spans="1:5">
      <c r="A4050" s="272" t="s">
        <v>23362</v>
      </c>
      <c r="B4050" s="538">
        <v>105102</v>
      </c>
      <c r="C4050" s="266" t="s">
        <v>21132</v>
      </c>
      <c r="D4050" s="273" t="s">
        <v>13</v>
      </c>
      <c r="E4050" s="274">
        <v>347.23</v>
      </c>
    </row>
    <row r="4051" spans="1:5">
      <c r="A4051" s="272" t="s">
        <v>23362</v>
      </c>
      <c r="B4051" s="538">
        <v>105080</v>
      </c>
      <c r="C4051" s="266" t="s">
        <v>21113</v>
      </c>
      <c r="D4051" s="273" t="s">
        <v>13</v>
      </c>
      <c r="E4051" s="274">
        <v>72.84</v>
      </c>
    </row>
    <row r="4052" spans="1:5">
      <c r="A4052" s="272" t="s">
        <v>23362</v>
      </c>
      <c r="B4052" s="538">
        <v>105081</v>
      </c>
      <c r="C4052" s="266" t="s">
        <v>21114</v>
      </c>
      <c r="D4052" s="273" t="s">
        <v>13</v>
      </c>
      <c r="E4052" s="274">
        <v>85.17</v>
      </c>
    </row>
    <row r="4053" spans="1:5">
      <c r="A4053" s="272" t="s">
        <v>23362</v>
      </c>
      <c r="B4053" s="538">
        <v>105091</v>
      </c>
      <c r="C4053" s="266" t="s">
        <v>21124</v>
      </c>
      <c r="D4053" s="273" t="s">
        <v>13</v>
      </c>
      <c r="E4053" s="274">
        <v>152.79</v>
      </c>
    </row>
    <row r="4054" spans="1:5">
      <c r="A4054" s="272" t="s">
        <v>23362</v>
      </c>
      <c r="B4054" s="538">
        <v>105089</v>
      </c>
      <c r="C4054" s="266" t="s">
        <v>21122</v>
      </c>
      <c r="D4054" s="273" t="s">
        <v>13</v>
      </c>
      <c r="E4054" s="274">
        <v>194.27</v>
      </c>
    </row>
    <row r="4055" spans="1:5">
      <c r="A4055" s="272" t="s">
        <v>23362</v>
      </c>
      <c r="B4055" s="538">
        <v>105082</v>
      </c>
      <c r="C4055" s="266" t="s">
        <v>21115</v>
      </c>
      <c r="D4055" s="273" t="s">
        <v>13</v>
      </c>
      <c r="E4055" s="274">
        <v>76.17</v>
      </c>
    </row>
    <row r="4056" spans="1:5">
      <c r="A4056" s="272" t="s">
        <v>23362</v>
      </c>
      <c r="B4056" s="538">
        <v>105083</v>
      </c>
      <c r="C4056" s="266" t="s">
        <v>21116</v>
      </c>
      <c r="D4056" s="273" t="s">
        <v>13</v>
      </c>
      <c r="E4056" s="274">
        <v>86.69</v>
      </c>
    </row>
    <row r="4057" spans="1:5">
      <c r="A4057" s="272" t="s">
        <v>23362</v>
      </c>
      <c r="B4057" s="538">
        <v>105084</v>
      </c>
      <c r="C4057" s="266" t="s">
        <v>21117</v>
      </c>
      <c r="D4057" s="273" t="s">
        <v>13</v>
      </c>
      <c r="E4057" s="274">
        <v>109.06</v>
      </c>
    </row>
    <row r="4058" spans="1:5">
      <c r="A4058" s="272" t="s">
        <v>23362</v>
      </c>
      <c r="B4058" s="538">
        <v>105086</v>
      </c>
      <c r="C4058" s="266" t="s">
        <v>21119</v>
      </c>
      <c r="D4058" s="273" t="s">
        <v>13</v>
      </c>
      <c r="E4058" s="274">
        <v>100.93</v>
      </c>
    </row>
    <row r="4059" spans="1:5">
      <c r="A4059" s="272" t="s">
        <v>23362</v>
      </c>
      <c r="B4059" s="538">
        <v>105087</v>
      </c>
      <c r="C4059" s="266" t="s">
        <v>21120</v>
      </c>
      <c r="D4059" s="273" t="s">
        <v>13</v>
      </c>
      <c r="E4059" s="274">
        <v>114.07</v>
      </c>
    </row>
    <row r="4060" spans="1:5">
      <c r="A4060" s="272" t="s">
        <v>23362</v>
      </c>
      <c r="B4060" s="538">
        <v>105088</v>
      </c>
      <c r="C4060" s="266" t="s">
        <v>21121</v>
      </c>
      <c r="D4060" s="273" t="s">
        <v>13</v>
      </c>
      <c r="E4060" s="274">
        <v>210.99</v>
      </c>
    </row>
    <row r="4061" spans="1:5">
      <c r="A4061" s="272" t="s">
        <v>23362</v>
      </c>
      <c r="B4061" s="538">
        <v>105092</v>
      </c>
      <c r="C4061" s="266" t="s">
        <v>21125</v>
      </c>
      <c r="D4061" s="273" t="s">
        <v>13</v>
      </c>
      <c r="E4061" s="274">
        <v>166.72</v>
      </c>
    </row>
    <row r="4062" spans="1:5">
      <c r="A4062" s="272" t="s">
        <v>23362</v>
      </c>
      <c r="B4062" s="538">
        <v>105085</v>
      </c>
      <c r="C4062" s="266" t="s">
        <v>21118</v>
      </c>
      <c r="D4062" s="273" t="s">
        <v>13</v>
      </c>
      <c r="E4062" s="274">
        <v>114.26</v>
      </c>
    </row>
    <row r="4063" spans="1:5">
      <c r="A4063" s="272" t="s">
        <v>23362</v>
      </c>
      <c r="B4063" s="538">
        <v>105093</v>
      </c>
      <c r="C4063" s="266" t="s">
        <v>21126</v>
      </c>
      <c r="D4063" s="273" t="s">
        <v>13</v>
      </c>
      <c r="E4063" s="274">
        <v>169.21</v>
      </c>
    </row>
    <row r="4064" spans="1:5">
      <c r="A4064" s="272" t="s">
        <v>23362</v>
      </c>
      <c r="B4064" s="538">
        <v>105041</v>
      </c>
      <c r="C4064" s="266" t="s">
        <v>21099</v>
      </c>
      <c r="D4064" s="273" t="s">
        <v>13</v>
      </c>
      <c r="E4064" s="274">
        <v>55.1</v>
      </c>
    </row>
    <row r="4065" spans="1:5">
      <c r="A4065" s="272" t="s">
        <v>23362</v>
      </c>
      <c r="B4065" s="538">
        <v>105045</v>
      </c>
      <c r="C4065" s="266" t="s">
        <v>21101</v>
      </c>
      <c r="D4065" s="273" t="s">
        <v>13</v>
      </c>
      <c r="E4065" s="274">
        <v>63.01</v>
      </c>
    </row>
    <row r="4066" spans="1:5">
      <c r="A4066" s="272" t="s">
        <v>23391</v>
      </c>
      <c r="B4066" s="538">
        <v>93961</v>
      </c>
      <c r="C4066" s="266" t="s">
        <v>23392</v>
      </c>
      <c r="D4066" s="273" t="s">
        <v>13</v>
      </c>
      <c r="E4066" s="274">
        <v>234.81</v>
      </c>
    </row>
    <row r="4067" spans="1:5">
      <c r="A4067" s="272" t="s">
        <v>23391</v>
      </c>
      <c r="B4067" s="538">
        <v>93971</v>
      </c>
      <c r="C4067" s="266" t="s">
        <v>23393</v>
      </c>
      <c r="D4067" s="273" t="s">
        <v>13</v>
      </c>
      <c r="E4067" s="274">
        <v>195.96</v>
      </c>
    </row>
    <row r="4068" spans="1:5">
      <c r="A4068" s="272" t="s">
        <v>23391</v>
      </c>
      <c r="B4068" s="538">
        <v>93959</v>
      </c>
      <c r="C4068" s="266" t="s">
        <v>23394</v>
      </c>
      <c r="D4068" s="273" t="s">
        <v>13</v>
      </c>
      <c r="E4068" s="274">
        <v>263.26</v>
      </c>
    </row>
    <row r="4069" spans="1:5">
      <c r="A4069" s="272" t="s">
        <v>23391</v>
      </c>
      <c r="B4069" s="538">
        <v>93969</v>
      </c>
      <c r="C4069" s="266" t="s">
        <v>23395</v>
      </c>
      <c r="D4069" s="273" t="s">
        <v>13</v>
      </c>
      <c r="E4069" s="274">
        <v>218.92</v>
      </c>
    </row>
    <row r="4070" spans="1:5">
      <c r="A4070" s="272" t="s">
        <v>23391</v>
      </c>
      <c r="B4070" s="538">
        <v>93957</v>
      </c>
      <c r="C4070" s="266" t="s">
        <v>23396</v>
      </c>
      <c r="D4070" s="273" t="s">
        <v>13</v>
      </c>
      <c r="E4070" s="274">
        <v>331.02</v>
      </c>
    </row>
    <row r="4071" spans="1:5">
      <c r="A4071" s="272" t="s">
        <v>23391</v>
      </c>
      <c r="B4071" s="538">
        <v>93967</v>
      </c>
      <c r="C4071" s="266" t="s">
        <v>23397</v>
      </c>
      <c r="D4071" s="273" t="s">
        <v>13</v>
      </c>
      <c r="E4071" s="274">
        <v>275.51</v>
      </c>
    </row>
    <row r="4072" spans="1:5">
      <c r="A4072" s="272" t="s">
        <v>23398</v>
      </c>
      <c r="B4072" s="538">
        <v>104878</v>
      </c>
      <c r="C4072" s="266" t="s">
        <v>20826</v>
      </c>
      <c r="D4072" s="273" t="s">
        <v>14</v>
      </c>
      <c r="E4072" s="274">
        <v>2370.5700000000002</v>
      </c>
    </row>
    <row r="4073" spans="1:5">
      <c r="A4073" s="272" t="s">
        <v>23398</v>
      </c>
      <c r="B4073" s="538">
        <v>104877</v>
      </c>
      <c r="C4073" s="266" t="s">
        <v>20825</v>
      </c>
      <c r="D4073" s="273" t="s">
        <v>14</v>
      </c>
      <c r="E4073" s="274">
        <v>668.17</v>
      </c>
    </row>
    <row r="4074" spans="1:5">
      <c r="A4074" s="272" t="s">
        <v>23398</v>
      </c>
      <c r="B4074" s="538">
        <v>104841</v>
      </c>
      <c r="C4074" s="266" t="s">
        <v>20809</v>
      </c>
      <c r="D4074" s="273" t="s">
        <v>13</v>
      </c>
      <c r="E4074" s="274">
        <v>94.46</v>
      </c>
    </row>
    <row r="4075" spans="1:5">
      <c r="A4075" s="272" t="s">
        <v>23398</v>
      </c>
      <c r="B4075" s="538">
        <v>104849</v>
      </c>
      <c r="C4075" s="266" t="s">
        <v>20817</v>
      </c>
      <c r="D4075" s="273" t="s">
        <v>13</v>
      </c>
      <c r="E4075" s="274">
        <v>64.48</v>
      </c>
    </row>
    <row r="4076" spans="1:5">
      <c r="A4076" s="272" t="s">
        <v>23398</v>
      </c>
      <c r="B4076" s="538">
        <v>104887</v>
      </c>
      <c r="C4076" s="266" t="s">
        <v>20830</v>
      </c>
      <c r="D4076" s="273" t="s">
        <v>13</v>
      </c>
      <c r="E4076" s="274">
        <v>47.86</v>
      </c>
    </row>
    <row r="4077" spans="1:5">
      <c r="A4077" s="272" t="s">
        <v>23398</v>
      </c>
      <c r="B4077" s="538">
        <v>104844</v>
      </c>
      <c r="C4077" s="266" t="s">
        <v>20812</v>
      </c>
      <c r="D4077" s="273" t="s">
        <v>13</v>
      </c>
      <c r="E4077" s="274">
        <v>104.78</v>
      </c>
    </row>
    <row r="4078" spans="1:5">
      <c r="A4078" s="272" t="s">
        <v>23398</v>
      </c>
      <c r="B4078" s="538">
        <v>104852</v>
      </c>
      <c r="C4078" s="266" t="s">
        <v>20820</v>
      </c>
      <c r="D4078" s="273" t="s">
        <v>13</v>
      </c>
      <c r="E4078" s="274">
        <v>71.55</v>
      </c>
    </row>
    <row r="4079" spans="1:5">
      <c r="A4079" s="272" t="s">
        <v>23398</v>
      </c>
      <c r="B4079" s="538">
        <v>104846</v>
      </c>
      <c r="C4079" s="266" t="s">
        <v>20814</v>
      </c>
      <c r="D4079" s="273" t="s">
        <v>13</v>
      </c>
      <c r="E4079" s="274">
        <v>120.13</v>
      </c>
    </row>
    <row r="4080" spans="1:5">
      <c r="A4080" s="272" t="s">
        <v>23398</v>
      </c>
      <c r="B4080" s="538">
        <v>104854</v>
      </c>
      <c r="C4080" s="266" t="s">
        <v>20822</v>
      </c>
      <c r="D4080" s="273" t="s">
        <v>13</v>
      </c>
      <c r="E4080" s="274">
        <v>82.1</v>
      </c>
    </row>
    <row r="4081" spans="1:5">
      <c r="A4081" s="272" t="s">
        <v>23398</v>
      </c>
      <c r="B4081" s="538">
        <v>104890</v>
      </c>
      <c r="C4081" s="266" t="s">
        <v>20833</v>
      </c>
      <c r="D4081" s="273" t="s">
        <v>13</v>
      </c>
      <c r="E4081" s="274">
        <v>55.64</v>
      </c>
    </row>
    <row r="4082" spans="1:5">
      <c r="A4082" s="272" t="s">
        <v>23398</v>
      </c>
      <c r="B4082" s="538">
        <v>104842</v>
      </c>
      <c r="C4082" s="266" t="s">
        <v>20810</v>
      </c>
      <c r="D4082" s="273" t="s">
        <v>13</v>
      </c>
      <c r="E4082" s="274">
        <v>79.98</v>
      </c>
    </row>
    <row r="4083" spans="1:5">
      <c r="A4083" s="272" t="s">
        <v>23398</v>
      </c>
      <c r="B4083" s="538">
        <v>104850</v>
      </c>
      <c r="C4083" s="266" t="s">
        <v>20818</v>
      </c>
      <c r="D4083" s="273" t="s">
        <v>13</v>
      </c>
      <c r="E4083" s="274">
        <v>56.8</v>
      </c>
    </row>
    <row r="4084" spans="1:5">
      <c r="A4084" s="272" t="s">
        <v>23398</v>
      </c>
      <c r="B4084" s="538">
        <v>104888</v>
      </c>
      <c r="C4084" s="266" t="s">
        <v>20831</v>
      </c>
      <c r="D4084" s="273" t="s">
        <v>13</v>
      </c>
      <c r="E4084" s="274">
        <v>42.98</v>
      </c>
    </row>
    <row r="4085" spans="1:5">
      <c r="A4085" s="272" t="s">
        <v>23398</v>
      </c>
      <c r="B4085" s="538">
        <v>104879</v>
      </c>
      <c r="C4085" s="266" t="s">
        <v>20827</v>
      </c>
      <c r="D4085" s="273" t="s">
        <v>13</v>
      </c>
      <c r="E4085" s="274">
        <v>88.6</v>
      </c>
    </row>
    <row r="4086" spans="1:5">
      <c r="A4086" s="272" t="s">
        <v>23398</v>
      </c>
      <c r="B4086" s="538">
        <v>104853</v>
      </c>
      <c r="C4086" s="266" t="s">
        <v>20821</v>
      </c>
      <c r="D4086" s="273" t="s">
        <v>13</v>
      </c>
      <c r="E4086" s="274">
        <v>62.72</v>
      </c>
    </row>
    <row r="4087" spans="1:5">
      <c r="A4087" s="272" t="s">
        <v>23398</v>
      </c>
      <c r="B4087" s="538">
        <v>104847</v>
      </c>
      <c r="C4087" s="266" t="s">
        <v>20815</v>
      </c>
      <c r="D4087" s="273" t="s">
        <v>13</v>
      </c>
      <c r="E4087" s="274">
        <v>101.38</v>
      </c>
    </row>
    <row r="4088" spans="1:5">
      <c r="A4088" s="272" t="s">
        <v>23398</v>
      </c>
      <c r="B4088" s="538">
        <v>104855</v>
      </c>
      <c r="C4088" s="266" t="s">
        <v>20823</v>
      </c>
      <c r="D4088" s="273" t="s">
        <v>13</v>
      </c>
      <c r="E4088" s="274">
        <v>71.5</v>
      </c>
    </row>
    <row r="4089" spans="1:5">
      <c r="A4089" s="272" t="s">
        <v>23398</v>
      </c>
      <c r="B4089" s="538">
        <v>104891</v>
      </c>
      <c r="C4089" s="266" t="s">
        <v>20834</v>
      </c>
      <c r="D4089" s="273" t="s">
        <v>13</v>
      </c>
      <c r="E4089" s="274">
        <v>49.51</v>
      </c>
    </row>
    <row r="4090" spans="1:5">
      <c r="A4090" s="272" t="s">
        <v>23398</v>
      </c>
      <c r="B4090" s="538">
        <v>104892</v>
      </c>
      <c r="C4090" s="266" t="s">
        <v>20835</v>
      </c>
      <c r="D4090" s="273" t="s">
        <v>13</v>
      </c>
      <c r="E4090" s="274">
        <v>118.64</v>
      </c>
    </row>
    <row r="4091" spans="1:5">
      <c r="A4091" s="272" t="s">
        <v>23398</v>
      </c>
      <c r="B4091" s="538">
        <v>104848</v>
      </c>
      <c r="C4091" s="266" t="s">
        <v>20816</v>
      </c>
      <c r="D4091" s="273" t="s">
        <v>13</v>
      </c>
      <c r="E4091" s="274">
        <v>75.94</v>
      </c>
    </row>
    <row r="4092" spans="1:5">
      <c r="A4092" s="272" t="s">
        <v>23398</v>
      </c>
      <c r="B4092" s="538">
        <v>104886</v>
      </c>
      <c r="C4092" s="266" t="s">
        <v>20829</v>
      </c>
      <c r="D4092" s="273" t="s">
        <v>13</v>
      </c>
      <c r="E4092" s="274">
        <v>55.07</v>
      </c>
    </row>
    <row r="4093" spans="1:5">
      <c r="A4093" s="272" t="s">
        <v>23398</v>
      </c>
      <c r="B4093" s="538">
        <v>104843</v>
      </c>
      <c r="C4093" s="266" t="s">
        <v>20811</v>
      </c>
      <c r="D4093" s="273" t="s">
        <v>13</v>
      </c>
      <c r="E4093" s="274">
        <v>131.51</v>
      </c>
    </row>
    <row r="4094" spans="1:5">
      <c r="A4094" s="272" t="s">
        <v>23398</v>
      </c>
      <c r="B4094" s="538">
        <v>104851</v>
      </c>
      <c r="C4094" s="266" t="s">
        <v>20819</v>
      </c>
      <c r="D4094" s="273" t="s">
        <v>13</v>
      </c>
      <c r="E4094" s="274">
        <v>84.76</v>
      </c>
    </row>
    <row r="4095" spans="1:5">
      <c r="A4095" s="272" t="s">
        <v>23398</v>
      </c>
      <c r="B4095" s="538">
        <v>104845</v>
      </c>
      <c r="C4095" s="266" t="s">
        <v>20813</v>
      </c>
      <c r="D4095" s="273" t="s">
        <v>13</v>
      </c>
      <c r="E4095" s="274">
        <v>150.61000000000001</v>
      </c>
    </row>
    <row r="4096" spans="1:5">
      <c r="A4096" s="272" t="s">
        <v>23398</v>
      </c>
      <c r="B4096" s="538">
        <v>104880</v>
      </c>
      <c r="C4096" s="266" t="s">
        <v>20828</v>
      </c>
      <c r="D4096" s="273" t="s">
        <v>13</v>
      </c>
      <c r="E4096" s="274">
        <v>97.88</v>
      </c>
    </row>
    <row r="4097" spans="1:5">
      <c r="A4097" s="272" t="s">
        <v>23398</v>
      </c>
      <c r="B4097" s="538">
        <v>104889</v>
      </c>
      <c r="C4097" s="266" t="s">
        <v>20832</v>
      </c>
      <c r="D4097" s="273" t="s">
        <v>13</v>
      </c>
      <c r="E4097" s="274">
        <v>64.72</v>
      </c>
    </row>
    <row r="4098" spans="1:5">
      <c r="A4098" s="272" t="s">
        <v>23398</v>
      </c>
      <c r="B4098" s="538">
        <v>95108</v>
      </c>
      <c r="C4098" s="266" t="s">
        <v>20808</v>
      </c>
      <c r="D4098" s="273" t="s">
        <v>14</v>
      </c>
      <c r="E4098" s="274">
        <v>44.93</v>
      </c>
    </row>
    <row r="4099" spans="1:5">
      <c r="A4099" s="272" t="s">
        <v>23398</v>
      </c>
      <c r="B4099" s="538">
        <v>104857</v>
      </c>
      <c r="C4099" s="266" t="s">
        <v>23399</v>
      </c>
      <c r="D4099" s="273" t="s">
        <v>13</v>
      </c>
      <c r="E4099" s="274">
        <v>0</v>
      </c>
    </row>
    <row r="4100" spans="1:5">
      <c r="A4100" s="272" t="s">
        <v>23398</v>
      </c>
      <c r="B4100" s="538">
        <v>104859</v>
      </c>
      <c r="C4100" s="266" t="s">
        <v>23400</v>
      </c>
      <c r="D4100" s="273" t="s">
        <v>13</v>
      </c>
      <c r="E4100" s="274">
        <v>0</v>
      </c>
    </row>
    <row r="4101" spans="1:5">
      <c r="A4101" s="272" t="s">
        <v>23398</v>
      </c>
      <c r="B4101" s="538">
        <v>104861</v>
      </c>
      <c r="C4101" s="266" t="s">
        <v>23401</v>
      </c>
      <c r="D4101" s="273" t="s">
        <v>13</v>
      </c>
      <c r="E4101" s="274">
        <v>0</v>
      </c>
    </row>
    <row r="4102" spans="1:5">
      <c r="A4102" s="272" t="s">
        <v>23398</v>
      </c>
      <c r="B4102" s="538">
        <v>104856</v>
      </c>
      <c r="C4102" s="266" t="s">
        <v>23402</v>
      </c>
      <c r="D4102" s="273" t="s">
        <v>13</v>
      </c>
      <c r="E4102" s="274">
        <v>0</v>
      </c>
    </row>
    <row r="4103" spans="1:5">
      <c r="A4103" s="272" t="s">
        <v>23398</v>
      </c>
      <c r="B4103" s="538">
        <v>104858</v>
      </c>
      <c r="C4103" s="266" t="s">
        <v>23403</v>
      </c>
      <c r="D4103" s="273" t="s">
        <v>13</v>
      </c>
      <c r="E4103" s="274">
        <v>0</v>
      </c>
    </row>
    <row r="4104" spans="1:5">
      <c r="A4104" s="272" t="s">
        <v>23398</v>
      </c>
      <c r="B4104" s="538">
        <v>104860</v>
      </c>
      <c r="C4104" s="266" t="s">
        <v>23404</v>
      </c>
      <c r="D4104" s="273" t="s">
        <v>13</v>
      </c>
      <c r="E4104" s="274">
        <v>0</v>
      </c>
    </row>
    <row r="4105" spans="1:5">
      <c r="A4105" s="272" t="s">
        <v>23398</v>
      </c>
      <c r="B4105" s="538">
        <v>104871</v>
      </c>
      <c r="C4105" s="266" t="s">
        <v>23405</v>
      </c>
      <c r="D4105" s="273" t="s">
        <v>13</v>
      </c>
      <c r="E4105" s="274">
        <v>0</v>
      </c>
    </row>
    <row r="4106" spans="1:5">
      <c r="A4106" s="272" t="s">
        <v>23398</v>
      </c>
      <c r="B4106" s="538">
        <v>104883</v>
      </c>
      <c r="C4106" s="266" t="s">
        <v>23406</v>
      </c>
      <c r="D4106" s="273" t="s">
        <v>13</v>
      </c>
      <c r="E4106" s="274">
        <v>0</v>
      </c>
    </row>
    <row r="4107" spans="1:5">
      <c r="A4107" s="272" t="s">
        <v>23398</v>
      </c>
      <c r="B4107" s="538">
        <v>104865</v>
      </c>
      <c r="C4107" s="266" t="s">
        <v>23407</v>
      </c>
      <c r="D4107" s="273" t="s">
        <v>13</v>
      </c>
      <c r="E4107" s="274">
        <v>0</v>
      </c>
    </row>
    <row r="4108" spans="1:5">
      <c r="A4108" s="272" t="s">
        <v>23398</v>
      </c>
      <c r="B4108" s="538">
        <v>104872</v>
      </c>
      <c r="C4108" s="266" t="s">
        <v>23408</v>
      </c>
      <c r="D4108" s="273" t="s">
        <v>13</v>
      </c>
      <c r="E4108" s="274">
        <v>0</v>
      </c>
    </row>
    <row r="4109" spans="1:5">
      <c r="A4109" s="272" t="s">
        <v>23398</v>
      </c>
      <c r="B4109" s="538">
        <v>104884</v>
      </c>
      <c r="C4109" s="266" t="s">
        <v>23409</v>
      </c>
      <c r="D4109" s="273" t="s">
        <v>13</v>
      </c>
      <c r="E4109" s="274">
        <v>0</v>
      </c>
    </row>
    <row r="4110" spans="1:5">
      <c r="A4110" s="272" t="s">
        <v>23398</v>
      </c>
      <c r="B4110" s="538">
        <v>104866</v>
      </c>
      <c r="C4110" s="266" t="s">
        <v>23410</v>
      </c>
      <c r="D4110" s="273" t="s">
        <v>13</v>
      </c>
      <c r="E4110" s="274">
        <v>0</v>
      </c>
    </row>
    <row r="4111" spans="1:5">
      <c r="A4111" s="272" t="s">
        <v>23398</v>
      </c>
      <c r="B4111" s="538">
        <v>104873</v>
      </c>
      <c r="C4111" s="266" t="s">
        <v>23411</v>
      </c>
      <c r="D4111" s="273" t="s">
        <v>13</v>
      </c>
      <c r="E4111" s="274">
        <v>0</v>
      </c>
    </row>
    <row r="4112" spans="1:5">
      <c r="A4112" s="272" t="s">
        <v>23398</v>
      </c>
      <c r="B4112" s="538">
        <v>104885</v>
      </c>
      <c r="C4112" s="266" t="s">
        <v>23412</v>
      </c>
      <c r="D4112" s="273" t="s">
        <v>13</v>
      </c>
      <c r="E4112" s="274">
        <v>0</v>
      </c>
    </row>
    <row r="4113" spans="1:5">
      <c r="A4113" s="272" t="s">
        <v>23398</v>
      </c>
      <c r="B4113" s="538">
        <v>104867</v>
      </c>
      <c r="C4113" s="266" t="s">
        <v>23413</v>
      </c>
      <c r="D4113" s="273" t="s">
        <v>13</v>
      </c>
      <c r="E4113" s="274">
        <v>0</v>
      </c>
    </row>
    <row r="4114" spans="1:5">
      <c r="A4114" s="272" t="s">
        <v>23398</v>
      </c>
      <c r="B4114" s="538">
        <v>104868</v>
      </c>
      <c r="C4114" s="266" t="s">
        <v>23414</v>
      </c>
      <c r="D4114" s="273" t="s">
        <v>13</v>
      </c>
      <c r="E4114" s="274">
        <v>0</v>
      </c>
    </row>
    <row r="4115" spans="1:5">
      <c r="A4115" s="272" t="s">
        <v>23398</v>
      </c>
      <c r="B4115" s="538">
        <v>104874</v>
      </c>
      <c r="C4115" s="266" t="s">
        <v>23415</v>
      </c>
      <c r="D4115" s="273" t="s">
        <v>13</v>
      </c>
      <c r="E4115" s="274">
        <v>0</v>
      </c>
    </row>
    <row r="4116" spans="1:5">
      <c r="A4116" s="272" t="s">
        <v>23398</v>
      </c>
      <c r="B4116" s="538">
        <v>104862</v>
      </c>
      <c r="C4116" s="266" t="s">
        <v>23416</v>
      </c>
      <c r="D4116" s="273" t="s">
        <v>13</v>
      </c>
      <c r="E4116" s="274">
        <v>0</v>
      </c>
    </row>
    <row r="4117" spans="1:5">
      <c r="A4117" s="272" t="s">
        <v>23398</v>
      </c>
      <c r="B4117" s="538">
        <v>104869</v>
      </c>
      <c r="C4117" s="266" t="s">
        <v>23417</v>
      </c>
      <c r="D4117" s="273" t="s">
        <v>13</v>
      </c>
      <c r="E4117" s="274">
        <v>0</v>
      </c>
    </row>
    <row r="4118" spans="1:5">
      <c r="A4118" s="272" t="s">
        <v>23398</v>
      </c>
      <c r="B4118" s="538">
        <v>104881</v>
      </c>
      <c r="C4118" s="266" t="s">
        <v>23418</v>
      </c>
      <c r="D4118" s="273" t="s">
        <v>13</v>
      </c>
      <c r="E4118" s="274">
        <v>0</v>
      </c>
    </row>
    <row r="4119" spans="1:5">
      <c r="A4119" s="272" t="s">
        <v>23398</v>
      </c>
      <c r="B4119" s="538">
        <v>104863</v>
      </c>
      <c r="C4119" s="266" t="s">
        <v>23419</v>
      </c>
      <c r="D4119" s="273" t="s">
        <v>13</v>
      </c>
      <c r="E4119" s="274">
        <v>0</v>
      </c>
    </row>
    <row r="4120" spans="1:5">
      <c r="A4120" s="272" t="s">
        <v>23398</v>
      </c>
      <c r="B4120" s="538">
        <v>104870</v>
      </c>
      <c r="C4120" s="266" t="s">
        <v>23420</v>
      </c>
      <c r="D4120" s="273" t="s">
        <v>13</v>
      </c>
      <c r="E4120" s="274">
        <v>0</v>
      </c>
    </row>
    <row r="4121" spans="1:5">
      <c r="A4121" s="272" t="s">
        <v>23398</v>
      </c>
      <c r="B4121" s="538">
        <v>104882</v>
      </c>
      <c r="C4121" s="266" t="s">
        <v>23421</v>
      </c>
      <c r="D4121" s="273" t="s">
        <v>13</v>
      </c>
      <c r="E4121" s="274">
        <v>0</v>
      </c>
    </row>
    <row r="4122" spans="1:5">
      <c r="A4122" s="272" t="s">
        <v>23398</v>
      </c>
      <c r="B4122" s="538">
        <v>104864</v>
      </c>
      <c r="C4122" s="266" t="s">
        <v>23422</v>
      </c>
      <c r="D4122" s="273" t="s">
        <v>13</v>
      </c>
      <c r="E4122" s="274">
        <v>0</v>
      </c>
    </row>
    <row r="4123" spans="1:5">
      <c r="A4123" s="272" t="s">
        <v>23398</v>
      </c>
      <c r="B4123" s="538">
        <v>104876</v>
      </c>
      <c r="C4123" s="266" t="s">
        <v>20824</v>
      </c>
      <c r="D4123" s="273" t="s">
        <v>14</v>
      </c>
      <c r="E4123" s="274">
        <v>29.45</v>
      </c>
    </row>
    <row r="4124" spans="1:5">
      <c r="A4124" s="272" t="s">
        <v>23398</v>
      </c>
      <c r="B4124" s="538">
        <v>104875</v>
      </c>
      <c r="C4124" s="266" t="s">
        <v>23423</v>
      </c>
      <c r="D4124" s="273" t="s">
        <v>13</v>
      </c>
      <c r="E4124" s="274">
        <v>152.35</v>
      </c>
    </row>
    <row r="4125" spans="1:5">
      <c r="A4125" s="272" t="s">
        <v>25019</v>
      </c>
      <c r="B4125" s="538">
        <v>105942</v>
      </c>
      <c r="C4125" s="266" t="s">
        <v>25020</v>
      </c>
      <c r="D4125" s="273" t="s">
        <v>13</v>
      </c>
      <c r="E4125" s="274">
        <v>0</v>
      </c>
    </row>
    <row r="4126" spans="1:5">
      <c r="A4126" s="272" t="s">
        <v>25019</v>
      </c>
      <c r="B4126" s="538">
        <v>105943</v>
      </c>
      <c r="C4126" s="266" t="s">
        <v>25021</v>
      </c>
      <c r="D4126" s="273" t="s">
        <v>13</v>
      </c>
      <c r="E4126" s="274">
        <v>0</v>
      </c>
    </row>
    <row r="4127" spans="1:5">
      <c r="A4127" s="272" t="s">
        <v>25019</v>
      </c>
      <c r="B4127" s="538">
        <v>105941</v>
      </c>
      <c r="C4127" s="266" t="s">
        <v>25022</v>
      </c>
      <c r="D4127" s="273" t="s">
        <v>16</v>
      </c>
      <c r="E4127" s="274">
        <v>0</v>
      </c>
    </row>
    <row r="4128" spans="1:5">
      <c r="A4128" s="272" t="s">
        <v>25019</v>
      </c>
      <c r="B4128" s="538">
        <v>105940</v>
      </c>
      <c r="C4128" s="266" t="s">
        <v>25023</v>
      </c>
      <c r="D4128" s="273" t="s">
        <v>16</v>
      </c>
      <c r="E4128" s="274">
        <v>0</v>
      </c>
    </row>
    <row r="4129" spans="1:5">
      <c r="A4129" s="272" t="s">
        <v>25019</v>
      </c>
      <c r="B4129" s="538">
        <v>105938</v>
      </c>
      <c r="C4129" s="266" t="s">
        <v>25024</v>
      </c>
      <c r="D4129" s="273" t="s">
        <v>16</v>
      </c>
      <c r="E4129" s="274">
        <v>0</v>
      </c>
    </row>
    <row r="4130" spans="1:5">
      <c r="A4130" s="272" t="s">
        <v>25019</v>
      </c>
      <c r="B4130" s="538">
        <v>105939</v>
      </c>
      <c r="C4130" s="266" t="s">
        <v>25025</v>
      </c>
      <c r="D4130" s="273" t="s">
        <v>16</v>
      </c>
      <c r="E4130" s="274">
        <v>0</v>
      </c>
    </row>
    <row r="4131" spans="1:5">
      <c r="A4131" s="272" t="s">
        <v>23424</v>
      </c>
      <c r="B4131" s="538">
        <v>96120</v>
      </c>
      <c r="C4131" s="266" t="s">
        <v>11549</v>
      </c>
      <c r="D4131" s="273" t="s">
        <v>13</v>
      </c>
      <c r="E4131" s="274">
        <v>3.42</v>
      </c>
    </row>
    <row r="4132" spans="1:5">
      <c r="A4132" s="272" t="s">
        <v>23424</v>
      </c>
      <c r="B4132" s="538">
        <v>96123</v>
      </c>
      <c r="C4132" s="266" t="s">
        <v>11550</v>
      </c>
      <c r="D4132" s="273" t="s">
        <v>13</v>
      </c>
      <c r="E4132" s="274">
        <v>29.39</v>
      </c>
    </row>
    <row r="4133" spans="1:5">
      <c r="A4133" s="272" t="s">
        <v>23424</v>
      </c>
      <c r="B4133" s="538">
        <v>96122</v>
      </c>
      <c r="C4133" s="266" t="s">
        <v>11543</v>
      </c>
      <c r="D4133" s="273" t="s">
        <v>13</v>
      </c>
      <c r="E4133" s="274">
        <v>54.06</v>
      </c>
    </row>
    <row r="4134" spans="1:5">
      <c r="A4134" s="272" t="s">
        <v>23424</v>
      </c>
      <c r="B4134" s="538">
        <v>96121</v>
      </c>
      <c r="C4134" s="266" t="s">
        <v>11553</v>
      </c>
      <c r="D4134" s="273" t="s">
        <v>13</v>
      </c>
      <c r="E4134" s="274">
        <v>13.72</v>
      </c>
    </row>
    <row r="4135" spans="1:5">
      <c r="A4135" s="272" t="s">
        <v>23424</v>
      </c>
      <c r="B4135" s="538">
        <v>99054</v>
      </c>
      <c r="C4135" s="266" t="s">
        <v>11551</v>
      </c>
      <c r="D4135" s="273" t="s">
        <v>16</v>
      </c>
      <c r="E4135" s="274">
        <v>69.66</v>
      </c>
    </row>
    <row r="4136" spans="1:5">
      <c r="A4136" s="272" t="s">
        <v>23424</v>
      </c>
      <c r="B4136" s="538">
        <v>96110</v>
      </c>
      <c r="C4136" s="266" t="s">
        <v>11546</v>
      </c>
      <c r="D4136" s="273" t="s">
        <v>16</v>
      </c>
      <c r="E4136" s="274">
        <v>77.36</v>
      </c>
    </row>
    <row r="4137" spans="1:5">
      <c r="A4137" s="272" t="s">
        <v>23424</v>
      </c>
      <c r="B4137" s="538">
        <v>96114</v>
      </c>
      <c r="C4137" s="266" t="s">
        <v>11548</v>
      </c>
      <c r="D4137" s="273" t="s">
        <v>16</v>
      </c>
      <c r="E4137" s="274">
        <v>76.52</v>
      </c>
    </row>
    <row r="4138" spans="1:5">
      <c r="A4138" s="272" t="s">
        <v>23424</v>
      </c>
      <c r="B4138" s="538">
        <v>104757</v>
      </c>
      <c r="C4138" s="266" t="s">
        <v>31754</v>
      </c>
      <c r="D4138" s="273" t="s">
        <v>16</v>
      </c>
      <c r="E4138" s="274">
        <v>125.18</v>
      </c>
    </row>
    <row r="4139" spans="1:5">
      <c r="A4139" s="272" t="s">
        <v>23424</v>
      </c>
      <c r="B4139" s="538">
        <v>104756</v>
      </c>
      <c r="C4139" s="266" t="s">
        <v>11544</v>
      </c>
      <c r="D4139" s="273" t="s">
        <v>16</v>
      </c>
      <c r="E4139" s="274">
        <v>223.99</v>
      </c>
    </row>
    <row r="4140" spans="1:5">
      <c r="A4140" s="272" t="s">
        <v>23424</v>
      </c>
      <c r="B4140" s="538">
        <v>96112</v>
      </c>
      <c r="C4140" s="266" t="s">
        <v>20720</v>
      </c>
      <c r="D4140" s="273" t="s">
        <v>16</v>
      </c>
      <c r="E4140" s="274">
        <v>164.53</v>
      </c>
    </row>
    <row r="4141" spans="1:5">
      <c r="A4141" s="272" t="s">
        <v>23424</v>
      </c>
      <c r="B4141" s="538">
        <v>96113</v>
      </c>
      <c r="C4141" s="266" t="s">
        <v>11547</v>
      </c>
      <c r="D4141" s="273" t="s">
        <v>16</v>
      </c>
      <c r="E4141" s="274">
        <v>54</v>
      </c>
    </row>
    <row r="4142" spans="1:5">
      <c r="A4142" s="272" t="s">
        <v>23424</v>
      </c>
      <c r="B4142" s="538">
        <v>96109</v>
      </c>
      <c r="C4142" s="266" t="s">
        <v>11545</v>
      </c>
      <c r="D4142" s="273" t="s">
        <v>16</v>
      </c>
      <c r="E4142" s="274">
        <v>60.35</v>
      </c>
    </row>
    <row r="4143" spans="1:5">
      <c r="A4143" s="272" t="s">
        <v>23424</v>
      </c>
      <c r="B4143" s="538">
        <v>96116</v>
      </c>
      <c r="C4143" s="266" t="s">
        <v>20721</v>
      </c>
      <c r="D4143" s="273" t="s">
        <v>16</v>
      </c>
      <c r="E4143" s="274">
        <v>68.13</v>
      </c>
    </row>
    <row r="4144" spans="1:5">
      <c r="A4144" s="272" t="s">
        <v>23424</v>
      </c>
      <c r="B4144" s="538">
        <v>96111</v>
      </c>
      <c r="C4144" s="266" t="s">
        <v>11552</v>
      </c>
      <c r="D4144" s="273" t="s">
        <v>16</v>
      </c>
      <c r="E4144" s="274">
        <v>67.319999999999993</v>
      </c>
    </row>
    <row r="4145" spans="1:5">
      <c r="A4145" s="272" t="s">
        <v>23424</v>
      </c>
      <c r="B4145" s="538">
        <v>96486</v>
      </c>
      <c r="C4145" s="266" t="s">
        <v>11555</v>
      </c>
      <c r="D4145" s="273" t="s">
        <v>16</v>
      </c>
      <c r="E4145" s="274">
        <v>79.23</v>
      </c>
    </row>
    <row r="4146" spans="1:5">
      <c r="A4146" s="272" t="s">
        <v>23424</v>
      </c>
      <c r="B4146" s="538">
        <v>96485</v>
      </c>
      <c r="C4146" s="266" t="s">
        <v>11554</v>
      </c>
      <c r="D4146" s="273" t="s">
        <v>16</v>
      </c>
      <c r="E4146" s="274">
        <v>78.42</v>
      </c>
    </row>
    <row r="4147" spans="1:5">
      <c r="A4147" s="272" t="s">
        <v>23424</v>
      </c>
      <c r="B4147" s="538">
        <v>97557</v>
      </c>
      <c r="C4147" s="266" t="s">
        <v>23425</v>
      </c>
      <c r="D4147" s="273" t="s">
        <v>16</v>
      </c>
      <c r="E4147" s="274">
        <v>0</v>
      </c>
    </row>
    <row r="4148" spans="1:5">
      <c r="A4148" s="272" t="s">
        <v>23426</v>
      </c>
      <c r="B4148" s="538">
        <v>101807</v>
      </c>
      <c r="C4148" s="266" t="s">
        <v>9310</v>
      </c>
      <c r="D4148" s="273" t="s">
        <v>14</v>
      </c>
      <c r="E4148" s="274">
        <v>571.5</v>
      </c>
    </row>
    <row r="4149" spans="1:5">
      <c r="A4149" s="272" t="s">
        <v>23426</v>
      </c>
      <c r="B4149" s="538">
        <v>101806</v>
      </c>
      <c r="C4149" s="266" t="s">
        <v>9309</v>
      </c>
      <c r="D4149" s="273" t="s">
        <v>14</v>
      </c>
      <c r="E4149" s="274">
        <v>613.66</v>
      </c>
    </row>
    <row r="4150" spans="1:5">
      <c r="A4150" s="272" t="s">
        <v>23426</v>
      </c>
      <c r="B4150" s="538">
        <v>101808</v>
      </c>
      <c r="C4150" s="266" t="s">
        <v>9311</v>
      </c>
      <c r="D4150" s="273" t="s">
        <v>14</v>
      </c>
      <c r="E4150" s="274">
        <v>626.29999999999995</v>
      </c>
    </row>
    <row r="4151" spans="1:5">
      <c r="A4151" s="272" t="s">
        <v>23426</v>
      </c>
      <c r="B4151" s="538">
        <v>98058</v>
      </c>
      <c r="C4151" s="266" t="s">
        <v>23427</v>
      </c>
      <c r="D4151" s="273" t="s">
        <v>14</v>
      </c>
      <c r="E4151" s="274">
        <v>1971.56</v>
      </c>
    </row>
    <row r="4152" spans="1:5">
      <c r="A4152" s="272" t="s">
        <v>23426</v>
      </c>
      <c r="B4152" s="538">
        <v>98059</v>
      </c>
      <c r="C4152" s="266" t="s">
        <v>23428</v>
      </c>
      <c r="D4152" s="273" t="s">
        <v>14</v>
      </c>
      <c r="E4152" s="274">
        <v>4171.63</v>
      </c>
    </row>
    <row r="4153" spans="1:5">
      <c r="A4153" s="272" t="s">
        <v>23426</v>
      </c>
      <c r="B4153" s="538">
        <v>98060</v>
      </c>
      <c r="C4153" s="266" t="s">
        <v>23429</v>
      </c>
      <c r="D4153" s="273" t="s">
        <v>14</v>
      </c>
      <c r="E4153" s="274">
        <v>5789.09</v>
      </c>
    </row>
    <row r="4154" spans="1:5">
      <c r="A4154" s="272" t="s">
        <v>23426</v>
      </c>
      <c r="B4154" s="538">
        <v>98061</v>
      </c>
      <c r="C4154" s="266" t="s">
        <v>23430</v>
      </c>
      <c r="D4154" s="273" t="s">
        <v>14</v>
      </c>
      <c r="E4154" s="274">
        <v>8058.66</v>
      </c>
    </row>
    <row r="4155" spans="1:5">
      <c r="A4155" s="272" t="s">
        <v>23426</v>
      </c>
      <c r="B4155" s="538">
        <v>98088</v>
      </c>
      <c r="C4155" s="266" t="s">
        <v>10840</v>
      </c>
      <c r="D4155" s="273" t="s">
        <v>14</v>
      </c>
      <c r="E4155" s="274">
        <v>3449.37</v>
      </c>
    </row>
    <row r="4156" spans="1:5">
      <c r="A4156" s="272" t="s">
        <v>23426</v>
      </c>
      <c r="B4156" s="538">
        <v>98089</v>
      </c>
      <c r="C4156" s="266" t="s">
        <v>10841</v>
      </c>
      <c r="D4156" s="273" t="s">
        <v>14</v>
      </c>
      <c r="E4156" s="274">
        <v>5454.07</v>
      </c>
    </row>
    <row r="4157" spans="1:5">
      <c r="A4157" s="272" t="s">
        <v>23426</v>
      </c>
      <c r="B4157" s="538">
        <v>98090</v>
      </c>
      <c r="C4157" s="266" t="s">
        <v>10842</v>
      </c>
      <c r="D4157" s="273" t="s">
        <v>14</v>
      </c>
      <c r="E4157" s="274">
        <v>8563.93</v>
      </c>
    </row>
    <row r="4158" spans="1:5">
      <c r="A4158" s="272" t="s">
        <v>23426</v>
      </c>
      <c r="B4158" s="538">
        <v>98091</v>
      </c>
      <c r="C4158" s="266" t="s">
        <v>10843</v>
      </c>
      <c r="D4158" s="273" t="s">
        <v>14</v>
      </c>
      <c r="E4158" s="274">
        <v>11184.55</v>
      </c>
    </row>
    <row r="4159" spans="1:5">
      <c r="A4159" s="272" t="s">
        <v>23426</v>
      </c>
      <c r="B4159" s="538">
        <v>98092</v>
      </c>
      <c r="C4159" s="266" t="s">
        <v>10844</v>
      </c>
      <c r="D4159" s="273" t="s">
        <v>14</v>
      </c>
      <c r="E4159" s="274">
        <v>12985.31</v>
      </c>
    </row>
    <row r="4160" spans="1:5">
      <c r="A4160" s="272" t="s">
        <v>23426</v>
      </c>
      <c r="B4160" s="538">
        <v>98093</v>
      </c>
      <c r="C4160" s="266" t="s">
        <v>10845</v>
      </c>
      <c r="D4160" s="273" t="s">
        <v>14</v>
      </c>
      <c r="E4160" s="274">
        <v>15325.93</v>
      </c>
    </row>
    <row r="4161" spans="1:5">
      <c r="A4161" s="272" t="s">
        <v>23426</v>
      </c>
      <c r="B4161" s="538">
        <v>98072</v>
      </c>
      <c r="C4161" s="266" t="s">
        <v>10824</v>
      </c>
      <c r="D4161" s="273" t="s">
        <v>14</v>
      </c>
      <c r="E4161" s="274">
        <v>4136.87</v>
      </c>
    </row>
    <row r="4162" spans="1:5">
      <c r="A4162" s="272" t="s">
        <v>23426</v>
      </c>
      <c r="B4162" s="538">
        <v>98073</v>
      </c>
      <c r="C4162" s="266" t="s">
        <v>10825</v>
      </c>
      <c r="D4162" s="273" t="s">
        <v>14</v>
      </c>
      <c r="E4162" s="274">
        <v>6503.4</v>
      </c>
    </row>
    <row r="4163" spans="1:5">
      <c r="A4163" s="272" t="s">
        <v>23426</v>
      </c>
      <c r="B4163" s="538">
        <v>98074</v>
      </c>
      <c r="C4163" s="266" t="s">
        <v>10826</v>
      </c>
      <c r="D4163" s="273" t="s">
        <v>14</v>
      </c>
      <c r="E4163" s="274">
        <v>10139.73</v>
      </c>
    </row>
    <row r="4164" spans="1:5">
      <c r="A4164" s="272" t="s">
        <v>23426</v>
      </c>
      <c r="B4164" s="538">
        <v>98075</v>
      </c>
      <c r="C4164" s="266" t="s">
        <v>10827</v>
      </c>
      <c r="D4164" s="273" t="s">
        <v>14</v>
      </c>
      <c r="E4164" s="274">
        <v>13204.82</v>
      </c>
    </row>
    <row r="4165" spans="1:5">
      <c r="A4165" s="272" t="s">
        <v>23426</v>
      </c>
      <c r="B4165" s="538">
        <v>98076</v>
      </c>
      <c r="C4165" s="266" t="s">
        <v>10828</v>
      </c>
      <c r="D4165" s="273" t="s">
        <v>14</v>
      </c>
      <c r="E4165" s="274">
        <v>15243.42</v>
      </c>
    </row>
    <row r="4166" spans="1:5">
      <c r="A4166" s="272" t="s">
        <v>23426</v>
      </c>
      <c r="B4166" s="538">
        <v>98077</v>
      </c>
      <c r="C4166" s="266" t="s">
        <v>10829</v>
      </c>
      <c r="D4166" s="273" t="s">
        <v>14</v>
      </c>
      <c r="E4166" s="274">
        <v>17959.64</v>
      </c>
    </row>
    <row r="4167" spans="1:5">
      <c r="A4167" s="272" t="s">
        <v>23426</v>
      </c>
      <c r="B4167" s="538">
        <v>98062</v>
      </c>
      <c r="C4167" s="266" t="s">
        <v>23431</v>
      </c>
      <c r="D4167" s="273" t="s">
        <v>14</v>
      </c>
      <c r="E4167" s="274">
        <v>3423.92</v>
      </c>
    </row>
    <row r="4168" spans="1:5">
      <c r="A4168" s="272" t="s">
        <v>23426</v>
      </c>
      <c r="B4168" s="538">
        <v>98063</v>
      </c>
      <c r="C4168" s="266" t="s">
        <v>23432</v>
      </c>
      <c r="D4168" s="273" t="s">
        <v>14</v>
      </c>
      <c r="E4168" s="274">
        <v>5229.96</v>
      </c>
    </row>
    <row r="4169" spans="1:5">
      <c r="A4169" s="272" t="s">
        <v>23426</v>
      </c>
      <c r="B4169" s="538">
        <v>98064</v>
      </c>
      <c r="C4169" s="266" t="s">
        <v>23433</v>
      </c>
      <c r="D4169" s="273" t="s">
        <v>14</v>
      </c>
      <c r="E4169" s="274">
        <v>6076.4</v>
      </c>
    </row>
    <row r="4170" spans="1:5">
      <c r="A4170" s="272" t="s">
        <v>23426</v>
      </c>
      <c r="B4170" s="538">
        <v>98065</v>
      </c>
      <c r="C4170" s="266" t="s">
        <v>23434</v>
      </c>
      <c r="D4170" s="273" t="s">
        <v>14</v>
      </c>
      <c r="E4170" s="274">
        <v>8437.92</v>
      </c>
    </row>
    <row r="4171" spans="1:5">
      <c r="A4171" s="272" t="s">
        <v>23426</v>
      </c>
      <c r="B4171" s="538">
        <v>98094</v>
      </c>
      <c r="C4171" s="266" t="s">
        <v>10846</v>
      </c>
      <c r="D4171" s="273" t="s">
        <v>14</v>
      </c>
      <c r="E4171" s="274">
        <v>2913.31</v>
      </c>
    </row>
    <row r="4172" spans="1:5">
      <c r="A4172" s="272" t="s">
        <v>23426</v>
      </c>
      <c r="B4172" s="538">
        <v>98099</v>
      </c>
      <c r="C4172" s="266" t="s">
        <v>10847</v>
      </c>
      <c r="D4172" s="273" t="s">
        <v>14</v>
      </c>
      <c r="E4172" s="274">
        <v>4984.32</v>
      </c>
    </row>
    <row r="4173" spans="1:5">
      <c r="A4173" s="272" t="s">
        <v>23426</v>
      </c>
      <c r="B4173" s="538">
        <v>98100</v>
      </c>
      <c r="C4173" s="266" t="s">
        <v>10848</v>
      </c>
      <c r="D4173" s="273" t="s">
        <v>14</v>
      </c>
      <c r="E4173" s="274">
        <v>6525.5</v>
      </c>
    </row>
    <row r="4174" spans="1:5">
      <c r="A4174" s="272" t="s">
        <v>23426</v>
      </c>
      <c r="B4174" s="538">
        <v>98101</v>
      </c>
      <c r="C4174" s="266" t="s">
        <v>10849</v>
      </c>
      <c r="D4174" s="273" t="s">
        <v>14</v>
      </c>
      <c r="E4174" s="274">
        <v>9650.75</v>
      </c>
    </row>
    <row r="4175" spans="1:5">
      <c r="A4175" s="272" t="s">
        <v>23426</v>
      </c>
      <c r="B4175" s="538">
        <v>98078</v>
      </c>
      <c r="C4175" s="266" t="s">
        <v>10830</v>
      </c>
      <c r="D4175" s="273" t="s">
        <v>14</v>
      </c>
      <c r="E4175" s="274">
        <v>4482.53</v>
      </c>
    </row>
    <row r="4176" spans="1:5">
      <c r="A4176" s="272" t="s">
        <v>23426</v>
      </c>
      <c r="B4176" s="538">
        <v>98079</v>
      </c>
      <c r="C4176" s="266" t="s">
        <v>10831</v>
      </c>
      <c r="D4176" s="273" t="s">
        <v>14</v>
      </c>
      <c r="E4176" s="274">
        <v>7861.74</v>
      </c>
    </row>
    <row r="4177" spans="1:5">
      <c r="A4177" s="272" t="s">
        <v>23426</v>
      </c>
      <c r="B4177" s="538">
        <v>98080</v>
      </c>
      <c r="C4177" s="266" t="s">
        <v>10832</v>
      </c>
      <c r="D4177" s="273" t="s">
        <v>14</v>
      </c>
      <c r="E4177" s="274">
        <v>10129.81</v>
      </c>
    </row>
    <row r="4178" spans="1:5">
      <c r="A4178" s="272" t="s">
        <v>23426</v>
      </c>
      <c r="B4178" s="538">
        <v>98081</v>
      </c>
      <c r="C4178" s="266" t="s">
        <v>10833</v>
      </c>
      <c r="D4178" s="273" t="s">
        <v>14</v>
      </c>
      <c r="E4178" s="274">
        <v>15023.05</v>
      </c>
    </row>
    <row r="4179" spans="1:5">
      <c r="A4179" s="272" t="s">
        <v>23426</v>
      </c>
      <c r="B4179" s="538">
        <v>98052</v>
      </c>
      <c r="C4179" s="266" t="s">
        <v>23435</v>
      </c>
      <c r="D4179" s="273" t="s">
        <v>14</v>
      </c>
      <c r="E4179" s="274">
        <v>2346.4699999999998</v>
      </c>
    </row>
    <row r="4180" spans="1:5">
      <c r="A4180" s="272" t="s">
        <v>23426</v>
      </c>
      <c r="B4180" s="538">
        <v>98053</v>
      </c>
      <c r="C4180" s="266" t="s">
        <v>23436</v>
      </c>
      <c r="D4180" s="273" t="s">
        <v>14</v>
      </c>
      <c r="E4180" s="274">
        <v>3222.26</v>
      </c>
    </row>
    <row r="4181" spans="1:5">
      <c r="A4181" s="272" t="s">
        <v>23426</v>
      </c>
      <c r="B4181" s="538">
        <v>98054</v>
      </c>
      <c r="C4181" s="266" t="s">
        <v>23437</v>
      </c>
      <c r="D4181" s="273" t="s">
        <v>14</v>
      </c>
      <c r="E4181" s="274">
        <v>5212.0200000000004</v>
      </c>
    </row>
    <row r="4182" spans="1:5">
      <c r="A4182" s="272" t="s">
        <v>23426</v>
      </c>
      <c r="B4182" s="538">
        <v>98055</v>
      </c>
      <c r="C4182" s="266" t="s">
        <v>23438</v>
      </c>
      <c r="D4182" s="273" t="s">
        <v>14</v>
      </c>
      <c r="E4182" s="274">
        <v>7067.96</v>
      </c>
    </row>
    <row r="4183" spans="1:5">
      <c r="A4183" s="272" t="s">
        <v>23426</v>
      </c>
      <c r="B4183" s="538">
        <v>98056</v>
      </c>
      <c r="C4183" s="266" t="s">
        <v>23439</v>
      </c>
      <c r="D4183" s="273" t="s">
        <v>14</v>
      </c>
      <c r="E4183" s="274">
        <v>8281.0400000000009</v>
      </c>
    </row>
    <row r="4184" spans="1:5">
      <c r="A4184" s="272" t="s">
        <v>23426</v>
      </c>
      <c r="B4184" s="538">
        <v>98057</v>
      </c>
      <c r="C4184" s="266" t="s">
        <v>23440</v>
      </c>
      <c r="D4184" s="273" t="s">
        <v>14</v>
      </c>
      <c r="E4184" s="274">
        <v>9818.0300000000007</v>
      </c>
    </row>
    <row r="4185" spans="1:5">
      <c r="A4185" s="272" t="s">
        <v>23426</v>
      </c>
      <c r="B4185" s="538">
        <v>98082</v>
      </c>
      <c r="C4185" s="266" t="s">
        <v>10834</v>
      </c>
      <c r="D4185" s="273" t="s">
        <v>14</v>
      </c>
      <c r="E4185" s="274">
        <v>4001.4</v>
      </c>
    </row>
    <row r="4186" spans="1:5">
      <c r="A4186" s="272" t="s">
        <v>23426</v>
      </c>
      <c r="B4186" s="538">
        <v>98083</v>
      </c>
      <c r="C4186" s="266" t="s">
        <v>10835</v>
      </c>
      <c r="D4186" s="273" t="s">
        <v>14</v>
      </c>
      <c r="E4186" s="274">
        <v>5284.7</v>
      </c>
    </row>
    <row r="4187" spans="1:5">
      <c r="A4187" s="272" t="s">
        <v>23426</v>
      </c>
      <c r="B4187" s="538">
        <v>98084</v>
      </c>
      <c r="C4187" s="266" t="s">
        <v>10836</v>
      </c>
      <c r="D4187" s="273" t="s">
        <v>14</v>
      </c>
      <c r="E4187" s="274">
        <v>7418.65</v>
      </c>
    </row>
    <row r="4188" spans="1:5">
      <c r="A4188" s="272" t="s">
        <v>23426</v>
      </c>
      <c r="B4188" s="538">
        <v>98085</v>
      </c>
      <c r="C4188" s="266" t="s">
        <v>10837</v>
      </c>
      <c r="D4188" s="273" t="s">
        <v>14</v>
      </c>
      <c r="E4188" s="274">
        <v>10057.69</v>
      </c>
    </row>
    <row r="4189" spans="1:5">
      <c r="A4189" s="272" t="s">
        <v>23426</v>
      </c>
      <c r="B4189" s="538">
        <v>98087</v>
      </c>
      <c r="C4189" s="266" t="s">
        <v>10839</v>
      </c>
      <c r="D4189" s="273" t="s">
        <v>14</v>
      </c>
      <c r="E4189" s="274">
        <v>12150.87</v>
      </c>
    </row>
    <row r="4190" spans="1:5">
      <c r="A4190" s="272" t="s">
        <v>23426</v>
      </c>
      <c r="B4190" s="538">
        <v>98086</v>
      </c>
      <c r="C4190" s="266" t="s">
        <v>10838</v>
      </c>
      <c r="D4190" s="273" t="s">
        <v>14</v>
      </c>
      <c r="E4190" s="274">
        <v>11364.77</v>
      </c>
    </row>
    <row r="4191" spans="1:5">
      <c r="A4191" s="272" t="s">
        <v>23426</v>
      </c>
      <c r="B4191" s="538">
        <v>98066</v>
      </c>
      <c r="C4191" s="266" t="s">
        <v>10818</v>
      </c>
      <c r="D4191" s="273" t="s">
        <v>14</v>
      </c>
      <c r="E4191" s="274">
        <v>4907.2</v>
      </c>
    </row>
    <row r="4192" spans="1:5">
      <c r="A4192" s="272" t="s">
        <v>23426</v>
      </c>
      <c r="B4192" s="538">
        <v>98067</v>
      </c>
      <c r="C4192" s="266" t="s">
        <v>10819</v>
      </c>
      <c r="D4192" s="273" t="s">
        <v>14</v>
      </c>
      <c r="E4192" s="274">
        <v>6544.13</v>
      </c>
    </row>
    <row r="4193" spans="1:5">
      <c r="A4193" s="272" t="s">
        <v>23426</v>
      </c>
      <c r="B4193" s="538">
        <v>98068</v>
      </c>
      <c r="C4193" s="266" t="s">
        <v>10820</v>
      </c>
      <c r="D4193" s="273" t="s">
        <v>14</v>
      </c>
      <c r="E4193" s="274">
        <v>9250.61</v>
      </c>
    </row>
    <row r="4194" spans="1:5">
      <c r="A4194" s="272" t="s">
        <v>23426</v>
      </c>
      <c r="B4194" s="538">
        <v>98069</v>
      </c>
      <c r="C4194" s="266" t="s">
        <v>10821</v>
      </c>
      <c r="D4194" s="273" t="s">
        <v>14</v>
      </c>
      <c r="E4194" s="274">
        <v>12456.8</v>
      </c>
    </row>
    <row r="4195" spans="1:5">
      <c r="A4195" s="272" t="s">
        <v>23426</v>
      </c>
      <c r="B4195" s="538">
        <v>98071</v>
      </c>
      <c r="C4195" s="266" t="s">
        <v>10823</v>
      </c>
      <c r="D4195" s="273" t="s">
        <v>14</v>
      </c>
      <c r="E4195" s="274">
        <v>15500.35</v>
      </c>
    </row>
    <row r="4196" spans="1:5">
      <c r="A4196" s="272" t="s">
        <v>23426</v>
      </c>
      <c r="B4196" s="538">
        <v>98070</v>
      </c>
      <c r="C4196" s="266" t="s">
        <v>10822</v>
      </c>
      <c r="D4196" s="273" t="s">
        <v>14</v>
      </c>
      <c r="E4196" s="274">
        <v>14225.07</v>
      </c>
    </row>
    <row r="4197" spans="1:5">
      <c r="A4197" s="272" t="s">
        <v>23441</v>
      </c>
      <c r="B4197" s="538">
        <v>104915</v>
      </c>
      <c r="C4197" s="266" t="s">
        <v>20881</v>
      </c>
      <c r="D4197" s="273" t="s">
        <v>15</v>
      </c>
      <c r="E4197" s="274">
        <v>8.16</v>
      </c>
    </row>
    <row r="4198" spans="1:5">
      <c r="A4198" s="272" t="s">
        <v>23441</v>
      </c>
      <c r="B4198" s="538">
        <v>96546</v>
      </c>
      <c r="C4198" s="266" t="s">
        <v>20880</v>
      </c>
      <c r="D4198" s="273" t="s">
        <v>15</v>
      </c>
      <c r="E4198" s="274">
        <v>13.09</v>
      </c>
    </row>
    <row r="4199" spans="1:5">
      <c r="A4199" s="272" t="s">
        <v>23441</v>
      </c>
      <c r="B4199" s="538">
        <v>96544</v>
      </c>
      <c r="C4199" s="266" t="s">
        <v>20878</v>
      </c>
      <c r="D4199" s="273" t="s">
        <v>15</v>
      </c>
      <c r="E4199" s="274">
        <v>17.829999999999998</v>
      </c>
    </row>
    <row r="4200" spans="1:5">
      <c r="A4200" s="272" t="s">
        <v>23441</v>
      </c>
      <c r="B4200" s="538">
        <v>96545</v>
      </c>
      <c r="C4200" s="266" t="s">
        <v>20879</v>
      </c>
      <c r="D4200" s="273" t="s">
        <v>15</v>
      </c>
      <c r="E4200" s="274">
        <v>15.4</v>
      </c>
    </row>
    <row r="4201" spans="1:5">
      <c r="A4201" s="272" t="s">
        <v>23441</v>
      </c>
      <c r="B4201" s="538">
        <v>96543</v>
      </c>
      <c r="C4201" s="266" t="s">
        <v>20872</v>
      </c>
      <c r="D4201" s="273" t="s">
        <v>15</v>
      </c>
      <c r="E4201" s="274">
        <v>20.82</v>
      </c>
    </row>
    <row r="4202" spans="1:5">
      <c r="A4202" s="272" t="s">
        <v>23441</v>
      </c>
      <c r="B4202" s="538">
        <v>104922</v>
      </c>
      <c r="C4202" s="266" t="s">
        <v>20887</v>
      </c>
      <c r="D4202" s="273" t="s">
        <v>15</v>
      </c>
      <c r="E4202" s="274">
        <v>9.43</v>
      </c>
    </row>
    <row r="4203" spans="1:5">
      <c r="A4203" s="272" t="s">
        <v>23441</v>
      </c>
      <c r="B4203" s="538">
        <v>104920</v>
      </c>
      <c r="C4203" s="266" t="s">
        <v>20885</v>
      </c>
      <c r="D4203" s="273" t="s">
        <v>15</v>
      </c>
      <c r="E4203" s="274">
        <v>9.64</v>
      </c>
    </row>
    <row r="4204" spans="1:5">
      <c r="A4204" s="272" t="s">
        <v>23441</v>
      </c>
      <c r="B4204" s="538">
        <v>104921</v>
      </c>
      <c r="C4204" s="266" t="s">
        <v>20886</v>
      </c>
      <c r="D4204" s="273" t="s">
        <v>15</v>
      </c>
      <c r="E4204" s="274">
        <v>8.84</v>
      </c>
    </row>
    <row r="4205" spans="1:5">
      <c r="A4205" s="272" t="s">
        <v>23441</v>
      </c>
      <c r="B4205" s="538">
        <v>104919</v>
      </c>
      <c r="C4205" s="266" t="s">
        <v>20884</v>
      </c>
      <c r="D4205" s="273" t="s">
        <v>15</v>
      </c>
      <c r="E4205" s="274">
        <v>11.48</v>
      </c>
    </row>
    <row r="4206" spans="1:5">
      <c r="A4206" s="272" t="s">
        <v>23441</v>
      </c>
      <c r="B4206" s="538">
        <v>104917</v>
      </c>
      <c r="C4206" s="266" t="s">
        <v>20882</v>
      </c>
      <c r="D4206" s="273" t="s">
        <v>15</v>
      </c>
      <c r="E4206" s="274">
        <v>14.81</v>
      </c>
    </row>
    <row r="4207" spans="1:5">
      <c r="A4207" s="272" t="s">
        <v>23441</v>
      </c>
      <c r="B4207" s="538">
        <v>104918</v>
      </c>
      <c r="C4207" s="266" t="s">
        <v>20883</v>
      </c>
      <c r="D4207" s="273" t="s">
        <v>15</v>
      </c>
      <c r="E4207" s="274">
        <v>13.2</v>
      </c>
    </row>
    <row r="4208" spans="1:5">
      <c r="A4208" s="272" t="s">
        <v>23441</v>
      </c>
      <c r="B4208" s="538">
        <v>104916</v>
      </c>
      <c r="C4208" s="266" t="s">
        <v>20892</v>
      </c>
      <c r="D4208" s="273" t="s">
        <v>15</v>
      </c>
      <c r="E4208" s="274">
        <v>16.809999999999999</v>
      </c>
    </row>
    <row r="4209" spans="1:5">
      <c r="A4209" s="272" t="s">
        <v>23441</v>
      </c>
      <c r="B4209" s="538">
        <v>96557</v>
      </c>
      <c r="C4209" s="266" t="s">
        <v>20890</v>
      </c>
      <c r="D4209" s="273" t="s">
        <v>18</v>
      </c>
      <c r="E4209" s="274">
        <v>693.47</v>
      </c>
    </row>
    <row r="4210" spans="1:5">
      <c r="A4210" s="272" t="s">
        <v>23441</v>
      </c>
      <c r="B4210" s="538">
        <v>96555</v>
      </c>
      <c r="C4210" s="266" t="s">
        <v>20888</v>
      </c>
      <c r="D4210" s="273" t="s">
        <v>18</v>
      </c>
      <c r="E4210" s="274">
        <v>739.91</v>
      </c>
    </row>
    <row r="4211" spans="1:5">
      <c r="A4211" s="272" t="s">
        <v>23441</v>
      </c>
      <c r="B4211" s="538">
        <v>104924</v>
      </c>
      <c r="C4211" s="266" t="s">
        <v>20894</v>
      </c>
      <c r="D4211" s="273" t="s">
        <v>18</v>
      </c>
      <c r="E4211" s="274">
        <v>718.06</v>
      </c>
    </row>
    <row r="4212" spans="1:5">
      <c r="A4212" s="272" t="s">
        <v>23441</v>
      </c>
      <c r="B4212" s="538">
        <v>104923</v>
      </c>
      <c r="C4212" s="266" t="s">
        <v>20893</v>
      </c>
      <c r="D4212" s="273" t="s">
        <v>18</v>
      </c>
      <c r="E4212" s="274">
        <v>805.84</v>
      </c>
    </row>
    <row r="4213" spans="1:5">
      <c r="A4213" s="272" t="s">
        <v>23441</v>
      </c>
      <c r="B4213" s="538">
        <v>96558</v>
      </c>
      <c r="C4213" s="266" t="s">
        <v>20891</v>
      </c>
      <c r="D4213" s="273" t="s">
        <v>18</v>
      </c>
      <c r="E4213" s="274">
        <v>729.62</v>
      </c>
    </row>
    <row r="4214" spans="1:5">
      <c r="A4214" s="272" t="s">
        <v>23441</v>
      </c>
      <c r="B4214" s="538">
        <v>96556</v>
      </c>
      <c r="C4214" s="266" t="s">
        <v>20889</v>
      </c>
      <c r="D4214" s="273" t="s">
        <v>18</v>
      </c>
      <c r="E4214" s="274">
        <v>927.51</v>
      </c>
    </row>
    <row r="4215" spans="1:5">
      <c r="A4215" s="272" t="s">
        <v>23441</v>
      </c>
      <c r="B4215" s="538">
        <v>96523</v>
      </c>
      <c r="C4215" s="266" t="s">
        <v>20898</v>
      </c>
      <c r="D4215" s="273" t="s">
        <v>18</v>
      </c>
      <c r="E4215" s="274">
        <v>124.67</v>
      </c>
    </row>
    <row r="4216" spans="1:5">
      <c r="A4216" s="272" t="s">
        <v>23441</v>
      </c>
      <c r="B4216" s="538">
        <v>96522</v>
      </c>
      <c r="C4216" s="266" t="s">
        <v>20897</v>
      </c>
      <c r="D4216" s="273" t="s">
        <v>18</v>
      </c>
      <c r="E4216" s="274">
        <v>187.65</v>
      </c>
    </row>
    <row r="4217" spans="1:5">
      <c r="A4217" s="272" t="s">
        <v>23441</v>
      </c>
      <c r="B4217" s="538">
        <v>96527</v>
      </c>
      <c r="C4217" s="266" t="s">
        <v>20902</v>
      </c>
      <c r="D4217" s="273" t="s">
        <v>18</v>
      </c>
      <c r="E4217" s="274">
        <v>137.4</v>
      </c>
    </row>
    <row r="4218" spans="1:5">
      <c r="A4218" s="272" t="s">
        <v>23441</v>
      </c>
      <c r="B4218" s="538">
        <v>96526</v>
      </c>
      <c r="C4218" s="266" t="s">
        <v>20901</v>
      </c>
      <c r="D4218" s="273" t="s">
        <v>18</v>
      </c>
      <c r="E4218" s="274">
        <v>267.33999999999997</v>
      </c>
    </row>
    <row r="4219" spans="1:5">
      <c r="A4219" s="272" t="s">
        <v>23441</v>
      </c>
      <c r="B4219" s="538">
        <v>96521</v>
      </c>
      <c r="C4219" s="266" t="s">
        <v>20896</v>
      </c>
      <c r="D4219" s="273" t="s">
        <v>18</v>
      </c>
      <c r="E4219" s="274">
        <v>48.69</v>
      </c>
    </row>
    <row r="4220" spans="1:5">
      <c r="A4220" s="272" t="s">
        <v>23441</v>
      </c>
      <c r="B4220" s="538">
        <v>96520</v>
      </c>
      <c r="C4220" s="266" t="s">
        <v>20895</v>
      </c>
      <c r="D4220" s="273" t="s">
        <v>18</v>
      </c>
      <c r="E4220" s="274">
        <v>111.88</v>
      </c>
    </row>
    <row r="4221" spans="1:5">
      <c r="A4221" s="272" t="s">
        <v>23441</v>
      </c>
      <c r="B4221" s="538">
        <v>96525</v>
      </c>
      <c r="C4221" s="266" t="s">
        <v>20900</v>
      </c>
      <c r="D4221" s="273" t="s">
        <v>18</v>
      </c>
      <c r="E4221" s="274">
        <v>66.930000000000007</v>
      </c>
    </row>
    <row r="4222" spans="1:5">
      <c r="A4222" s="272" t="s">
        <v>23441</v>
      </c>
      <c r="B4222" s="538">
        <v>96524</v>
      </c>
      <c r="C4222" s="266" t="s">
        <v>20899</v>
      </c>
      <c r="D4222" s="273" t="s">
        <v>18</v>
      </c>
      <c r="E4222" s="274">
        <v>191.15</v>
      </c>
    </row>
    <row r="4223" spans="1:5">
      <c r="A4223" s="272" t="s">
        <v>23441</v>
      </c>
      <c r="B4223" s="538">
        <v>96537</v>
      </c>
      <c r="C4223" s="266" t="s">
        <v>20866</v>
      </c>
      <c r="D4223" s="273" t="s">
        <v>16</v>
      </c>
      <c r="E4223" s="274">
        <v>198.68</v>
      </c>
    </row>
    <row r="4224" spans="1:5">
      <c r="A4224" s="272" t="s">
        <v>23441</v>
      </c>
      <c r="B4224" s="538">
        <v>96540</v>
      </c>
      <c r="C4224" s="266" t="s">
        <v>20869</v>
      </c>
      <c r="D4224" s="273" t="s">
        <v>16</v>
      </c>
      <c r="E4224" s="274">
        <v>144.63</v>
      </c>
    </row>
    <row r="4225" spans="1:5">
      <c r="A4225" s="272" t="s">
        <v>23441</v>
      </c>
      <c r="B4225" s="538">
        <v>96528</v>
      </c>
      <c r="C4225" s="266" t="s">
        <v>20903</v>
      </c>
      <c r="D4225" s="273" t="s">
        <v>16</v>
      </c>
      <c r="E4225" s="274">
        <v>171.23</v>
      </c>
    </row>
    <row r="4226" spans="1:5">
      <c r="A4226" s="272" t="s">
        <v>23441</v>
      </c>
      <c r="B4226" s="538">
        <v>96531</v>
      </c>
      <c r="C4226" s="266" t="s">
        <v>20860</v>
      </c>
      <c r="D4226" s="273" t="s">
        <v>16</v>
      </c>
      <c r="E4226" s="274">
        <v>117.38</v>
      </c>
    </row>
    <row r="4227" spans="1:5">
      <c r="A4227" s="272" t="s">
        <v>23441</v>
      </c>
      <c r="B4227" s="538">
        <v>96534</v>
      </c>
      <c r="C4227" s="266" t="s">
        <v>20863</v>
      </c>
      <c r="D4227" s="273" t="s">
        <v>16</v>
      </c>
      <c r="E4227" s="274">
        <v>89.34</v>
      </c>
    </row>
    <row r="4228" spans="1:5">
      <c r="A4228" s="272" t="s">
        <v>23441</v>
      </c>
      <c r="B4228" s="538">
        <v>104928</v>
      </c>
      <c r="C4228" s="266" t="s">
        <v>20876</v>
      </c>
      <c r="D4228" s="273" t="s">
        <v>16</v>
      </c>
      <c r="E4228" s="274">
        <v>161.68</v>
      </c>
    </row>
    <row r="4229" spans="1:5">
      <c r="A4229" s="272" t="s">
        <v>23441</v>
      </c>
      <c r="B4229" s="538">
        <v>104929</v>
      </c>
      <c r="C4229" s="266" t="s">
        <v>20877</v>
      </c>
      <c r="D4229" s="273" t="s">
        <v>16</v>
      </c>
      <c r="E4229" s="274">
        <v>98.27</v>
      </c>
    </row>
    <row r="4230" spans="1:5">
      <c r="A4230" s="272" t="s">
        <v>23441</v>
      </c>
      <c r="B4230" s="538">
        <v>104925</v>
      </c>
      <c r="C4230" s="266" t="s">
        <v>20873</v>
      </c>
      <c r="D4230" s="273" t="s">
        <v>16</v>
      </c>
      <c r="E4230" s="274">
        <v>173.84</v>
      </c>
    </row>
    <row r="4231" spans="1:5">
      <c r="A4231" s="272" t="s">
        <v>23441</v>
      </c>
      <c r="B4231" s="538">
        <v>104926</v>
      </c>
      <c r="C4231" s="266" t="s">
        <v>20874</v>
      </c>
      <c r="D4231" s="273" t="s">
        <v>16</v>
      </c>
      <c r="E4231" s="274">
        <v>113.42</v>
      </c>
    </row>
    <row r="4232" spans="1:5">
      <c r="A4232" s="272" t="s">
        <v>23441</v>
      </c>
      <c r="B4232" s="538">
        <v>104927</v>
      </c>
      <c r="C4232" s="266" t="s">
        <v>20875</v>
      </c>
      <c r="D4232" s="273" t="s">
        <v>16</v>
      </c>
      <c r="E4232" s="274">
        <v>82</v>
      </c>
    </row>
    <row r="4233" spans="1:5">
      <c r="A4233" s="272" t="s">
        <v>23441</v>
      </c>
      <c r="B4233" s="538">
        <v>96538</v>
      </c>
      <c r="C4233" s="266" t="s">
        <v>20867</v>
      </c>
      <c r="D4233" s="273" t="s">
        <v>16</v>
      </c>
      <c r="E4233" s="274">
        <v>273.72000000000003</v>
      </c>
    </row>
    <row r="4234" spans="1:5">
      <c r="A4234" s="272" t="s">
        <v>23441</v>
      </c>
      <c r="B4234" s="538">
        <v>96541</v>
      </c>
      <c r="C4234" s="266" t="s">
        <v>20870</v>
      </c>
      <c r="D4234" s="273" t="s">
        <v>16</v>
      </c>
      <c r="E4234" s="274">
        <v>205.7</v>
      </c>
    </row>
    <row r="4235" spans="1:5">
      <c r="A4235" s="272" t="s">
        <v>23441</v>
      </c>
      <c r="B4235" s="538">
        <v>96529</v>
      </c>
      <c r="C4235" s="266" t="s">
        <v>20858</v>
      </c>
      <c r="D4235" s="273" t="s">
        <v>16</v>
      </c>
      <c r="E4235" s="274">
        <v>293.38</v>
      </c>
    </row>
    <row r="4236" spans="1:5">
      <c r="A4236" s="272" t="s">
        <v>23441</v>
      </c>
      <c r="B4236" s="538">
        <v>96532</v>
      </c>
      <c r="C4236" s="266" t="s">
        <v>20861</v>
      </c>
      <c r="D4236" s="273" t="s">
        <v>16</v>
      </c>
      <c r="E4236" s="274">
        <v>202.14</v>
      </c>
    </row>
    <row r="4237" spans="1:5">
      <c r="A4237" s="272" t="s">
        <v>23441</v>
      </c>
      <c r="B4237" s="538">
        <v>96535</v>
      </c>
      <c r="C4237" s="266" t="s">
        <v>20864</v>
      </c>
      <c r="D4237" s="273" t="s">
        <v>16</v>
      </c>
      <c r="E4237" s="274">
        <v>154.66999999999999</v>
      </c>
    </row>
    <row r="4238" spans="1:5">
      <c r="A4238" s="272" t="s">
        <v>23441</v>
      </c>
      <c r="B4238" s="538">
        <v>96539</v>
      </c>
      <c r="C4238" s="266" t="s">
        <v>20868</v>
      </c>
      <c r="D4238" s="273" t="s">
        <v>16</v>
      </c>
      <c r="E4238" s="274">
        <v>141.1</v>
      </c>
    </row>
    <row r="4239" spans="1:5">
      <c r="A4239" s="272" t="s">
        <v>23441</v>
      </c>
      <c r="B4239" s="538">
        <v>96542</v>
      </c>
      <c r="C4239" s="266" t="s">
        <v>20871</v>
      </c>
      <c r="D4239" s="273" t="s">
        <v>16</v>
      </c>
      <c r="E4239" s="274">
        <v>108.41</v>
      </c>
    </row>
    <row r="4240" spans="1:5">
      <c r="A4240" s="272" t="s">
        <v>23441</v>
      </c>
      <c r="B4240" s="538">
        <v>96530</v>
      </c>
      <c r="C4240" s="266" t="s">
        <v>20859</v>
      </c>
      <c r="D4240" s="273" t="s">
        <v>16</v>
      </c>
      <c r="E4240" s="274">
        <v>155.26</v>
      </c>
    </row>
    <row r="4241" spans="1:5">
      <c r="A4241" s="272" t="s">
        <v>23441</v>
      </c>
      <c r="B4241" s="538">
        <v>96533</v>
      </c>
      <c r="C4241" s="266" t="s">
        <v>20862</v>
      </c>
      <c r="D4241" s="273" t="s">
        <v>16</v>
      </c>
      <c r="E4241" s="274">
        <v>103.6</v>
      </c>
    </row>
    <row r="4242" spans="1:5">
      <c r="A4242" s="272" t="s">
        <v>23441</v>
      </c>
      <c r="B4242" s="538">
        <v>96536</v>
      </c>
      <c r="C4242" s="266" t="s">
        <v>20865</v>
      </c>
      <c r="D4242" s="273" t="s">
        <v>16</v>
      </c>
      <c r="E4242" s="274">
        <v>76.680000000000007</v>
      </c>
    </row>
    <row r="4243" spans="1:5">
      <c r="A4243" s="272" t="s">
        <v>23442</v>
      </c>
      <c r="B4243" s="538">
        <v>105518</v>
      </c>
      <c r="C4243" s="266" t="s">
        <v>23443</v>
      </c>
      <c r="D4243" s="273" t="s">
        <v>16</v>
      </c>
      <c r="E4243" s="274">
        <v>0</v>
      </c>
    </row>
    <row r="4244" spans="1:5">
      <c r="A4244" s="272" t="s">
        <v>23442</v>
      </c>
      <c r="B4244" s="538">
        <v>105517</v>
      </c>
      <c r="C4244" s="266" t="s">
        <v>23444</v>
      </c>
      <c r="D4244" s="273" t="s">
        <v>16</v>
      </c>
      <c r="E4244" s="274">
        <v>0</v>
      </c>
    </row>
    <row r="4245" spans="1:5">
      <c r="A4245" s="272" t="s">
        <v>23442</v>
      </c>
      <c r="B4245" s="538">
        <v>105520</v>
      </c>
      <c r="C4245" s="266" t="s">
        <v>23445</v>
      </c>
      <c r="D4245" s="273" t="s">
        <v>16</v>
      </c>
      <c r="E4245" s="274">
        <v>0</v>
      </c>
    </row>
    <row r="4246" spans="1:5">
      <c r="A4246" s="272" t="s">
        <v>23442</v>
      </c>
      <c r="B4246" s="538">
        <v>105519</v>
      </c>
      <c r="C4246" s="266" t="s">
        <v>23446</v>
      </c>
      <c r="D4246" s="273" t="s">
        <v>16</v>
      </c>
      <c r="E4246" s="274">
        <v>0</v>
      </c>
    </row>
    <row r="4247" spans="1:5">
      <c r="A4247" s="272" t="s">
        <v>23447</v>
      </c>
      <c r="B4247" s="538">
        <v>101793</v>
      </c>
      <c r="C4247" s="266" t="s">
        <v>9519</v>
      </c>
      <c r="D4247" s="273" t="s">
        <v>18</v>
      </c>
      <c r="E4247" s="274">
        <v>28.87</v>
      </c>
    </row>
    <row r="4248" spans="1:5">
      <c r="A4248" s="272" t="s">
        <v>23447</v>
      </c>
      <c r="B4248" s="538">
        <v>101792</v>
      </c>
      <c r="C4248" s="266" t="s">
        <v>9518</v>
      </c>
      <c r="D4248" s="273" t="s">
        <v>18</v>
      </c>
      <c r="E4248" s="274">
        <v>19.29</v>
      </c>
    </row>
    <row r="4249" spans="1:5">
      <c r="A4249" s="272" t="s">
        <v>23447</v>
      </c>
      <c r="B4249" s="538">
        <v>92272</v>
      </c>
      <c r="C4249" s="266" t="s">
        <v>9438</v>
      </c>
      <c r="D4249" s="273" t="s">
        <v>13</v>
      </c>
      <c r="E4249" s="274">
        <v>37.06</v>
      </c>
    </row>
    <row r="4250" spans="1:5">
      <c r="A4250" s="272" t="s">
        <v>23447</v>
      </c>
      <c r="B4250" s="538">
        <v>101791</v>
      </c>
      <c r="C4250" s="266" t="s">
        <v>9517</v>
      </c>
      <c r="D4250" s="273" t="s">
        <v>13</v>
      </c>
      <c r="E4250" s="274">
        <v>26.58</v>
      </c>
    </row>
    <row r="4251" spans="1:5">
      <c r="A4251" s="272" t="s">
        <v>23447</v>
      </c>
      <c r="B4251" s="538">
        <v>92273</v>
      </c>
      <c r="C4251" s="266" t="s">
        <v>9439</v>
      </c>
      <c r="D4251" s="273" t="s">
        <v>13</v>
      </c>
      <c r="E4251" s="274">
        <v>16.09</v>
      </c>
    </row>
    <row r="4252" spans="1:5">
      <c r="A4252" s="272" t="s">
        <v>23447</v>
      </c>
      <c r="B4252" s="538">
        <v>92268</v>
      </c>
      <c r="C4252" s="266" t="s">
        <v>9435</v>
      </c>
      <c r="D4252" s="273" t="s">
        <v>16</v>
      </c>
      <c r="E4252" s="274">
        <v>77</v>
      </c>
    </row>
    <row r="4253" spans="1:5">
      <c r="A4253" s="272" t="s">
        <v>23447</v>
      </c>
      <c r="B4253" s="538">
        <v>92267</v>
      </c>
      <c r="C4253" s="266" t="s">
        <v>9434</v>
      </c>
      <c r="D4253" s="273" t="s">
        <v>16</v>
      </c>
      <c r="E4253" s="274">
        <v>46</v>
      </c>
    </row>
    <row r="4254" spans="1:5">
      <c r="A4254" s="272" t="s">
        <v>23447</v>
      </c>
      <c r="B4254" s="538">
        <v>92271</v>
      </c>
      <c r="C4254" s="266" t="s">
        <v>9437</v>
      </c>
      <c r="D4254" s="273" t="s">
        <v>16</v>
      </c>
      <c r="E4254" s="274">
        <v>133.43</v>
      </c>
    </row>
    <row r="4255" spans="1:5">
      <c r="A4255" s="272" t="s">
        <v>23447</v>
      </c>
      <c r="B4255" s="538">
        <v>92264</v>
      </c>
      <c r="C4255" s="266" t="s">
        <v>9431</v>
      </c>
      <c r="D4255" s="273" t="s">
        <v>16</v>
      </c>
      <c r="E4255" s="274">
        <v>203.16</v>
      </c>
    </row>
    <row r="4256" spans="1:5">
      <c r="A4256" s="272" t="s">
        <v>23447</v>
      </c>
      <c r="B4256" s="538">
        <v>92263</v>
      </c>
      <c r="C4256" s="266" t="s">
        <v>9430</v>
      </c>
      <c r="D4256" s="273" t="s">
        <v>16</v>
      </c>
      <c r="E4256" s="274">
        <v>163.72</v>
      </c>
    </row>
    <row r="4257" spans="1:5">
      <c r="A4257" s="272" t="s">
        <v>23447</v>
      </c>
      <c r="B4257" s="538">
        <v>92269</v>
      </c>
      <c r="C4257" s="266" t="s">
        <v>196</v>
      </c>
      <c r="D4257" s="273" t="s">
        <v>16</v>
      </c>
      <c r="E4257" s="274">
        <v>137.08000000000001</v>
      </c>
    </row>
    <row r="4258" spans="1:5">
      <c r="A4258" s="272" t="s">
        <v>23447</v>
      </c>
      <c r="B4258" s="538">
        <v>92270</v>
      </c>
      <c r="C4258" s="266" t="s">
        <v>9436</v>
      </c>
      <c r="D4258" s="273" t="s">
        <v>16</v>
      </c>
      <c r="E4258" s="274">
        <v>209.1</v>
      </c>
    </row>
    <row r="4259" spans="1:5">
      <c r="A4259" s="272" t="s">
        <v>23447</v>
      </c>
      <c r="B4259" s="538">
        <v>92266</v>
      </c>
      <c r="C4259" s="266" t="s">
        <v>9433</v>
      </c>
      <c r="D4259" s="273" t="s">
        <v>16</v>
      </c>
      <c r="E4259" s="274">
        <v>153.04</v>
      </c>
    </row>
    <row r="4260" spans="1:5">
      <c r="A4260" s="272" t="s">
        <v>23447</v>
      </c>
      <c r="B4260" s="538">
        <v>92265</v>
      </c>
      <c r="C4260" s="266" t="s">
        <v>9432</v>
      </c>
      <c r="D4260" s="273" t="s">
        <v>16</v>
      </c>
      <c r="E4260" s="274">
        <v>119.21</v>
      </c>
    </row>
    <row r="4261" spans="1:5">
      <c r="A4261" s="272" t="s">
        <v>23447</v>
      </c>
      <c r="B4261" s="538">
        <v>92524</v>
      </c>
      <c r="C4261" s="266" t="s">
        <v>9509</v>
      </c>
      <c r="D4261" s="273" t="s">
        <v>16</v>
      </c>
      <c r="E4261" s="274">
        <v>86.81</v>
      </c>
    </row>
    <row r="4262" spans="1:5">
      <c r="A4262" s="272" t="s">
        <v>23447</v>
      </c>
      <c r="B4262" s="538">
        <v>92528</v>
      </c>
      <c r="C4262" s="266" t="s">
        <v>9511</v>
      </c>
      <c r="D4262" s="273" t="s">
        <v>16</v>
      </c>
      <c r="E4262" s="274">
        <v>83.16</v>
      </c>
    </row>
    <row r="4263" spans="1:5">
      <c r="A4263" s="272" t="s">
        <v>23447</v>
      </c>
      <c r="B4263" s="538">
        <v>92532</v>
      </c>
      <c r="C4263" s="266" t="s">
        <v>9513</v>
      </c>
      <c r="D4263" s="273" t="s">
        <v>16</v>
      </c>
      <c r="E4263" s="274">
        <v>79.98</v>
      </c>
    </row>
    <row r="4264" spans="1:5">
      <c r="A4264" s="272" t="s">
        <v>23447</v>
      </c>
      <c r="B4264" s="538">
        <v>92536</v>
      </c>
      <c r="C4264" s="266" t="s">
        <v>9515</v>
      </c>
      <c r="D4264" s="273" t="s">
        <v>16</v>
      </c>
      <c r="E4264" s="274">
        <v>73.91</v>
      </c>
    </row>
    <row r="4265" spans="1:5">
      <c r="A4265" s="272" t="s">
        <v>23447</v>
      </c>
      <c r="B4265" s="538">
        <v>92508</v>
      </c>
      <c r="C4265" s="266" t="s">
        <v>9502</v>
      </c>
      <c r="D4265" s="273" t="s">
        <v>16</v>
      </c>
      <c r="E4265" s="274">
        <v>115.39</v>
      </c>
    </row>
    <row r="4266" spans="1:5">
      <c r="A4266" s="272" t="s">
        <v>23447</v>
      </c>
      <c r="B4266" s="538">
        <v>92512</v>
      </c>
      <c r="C4266" s="266" t="s">
        <v>9503</v>
      </c>
      <c r="D4266" s="273" t="s">
        <v>16</v>
      </c>
      <c r="E4266" s="274">
        <v>101.04</v>
      </c>
    </row>
    <row r="4267" spans="1:5">
      <c r="A4267" s="272" t="s">
        <v>23447</v>
      </c>
      <c r="B4267" s="538">
        <v>92515</v>
      </c>
      <c r="C4267" s="266" t="s">
        <v>9505</v>
      </c>
      <c r="D4267" s="273" t="s">
        <v>16</v>
      </c>
      <c r="E4267" s="274">
        <v>93.41</v>
      </c>
    </row>
    <row r="4268" spans="1:5">
      <c r="A4268" s="272" t="s">
        <v>23447</v>
      </c>
      <c r="B4268" s="538">
        <v>92520</v>
      </c>
      <c r="C4268" s="266" t="s">
        <v>9507</v>
      </c>
      <c r="D4268" s="273" t="s">
        <v>16</v>
      </c>
      <c r="E4268" s="274">
        <v>88.11</v>
      </c>
    </row>
    <row r="4269" spans="1:5">
      <c r="A4269" s="272" t="s">
        <v>23447</v>
      </c>
      <c r="B4269" s="538">
        <v>92526</v>
      </c>
      <c r="C4269" s="266" t="s">
        <v>9510</v>
      </c>
      <c r="D4269" s="273" t="s">
        <v>16</v>
      </c>
      <c r="E4269" s="274">
        <v>45.63</v>
      </c>
    </row>
    <row r="4270" spans="1:5">
      <c r="A4270" s="272" t="s">
        <v>23447</v>
      </c>
      <c r="B4270" s="538">
        <v>92530</v>
      </c>
      <c r="C4270" s="266" t="s">
        <v>9512</v>
      </c>
      <c r="D4270" s="273" t="s">
        <v>16</v>
      </c>
      <c r="E4270" s="274">
        <v>43.07</v>
      </c>
    </row>
    <row r="4271" spans="1:5">
      <c r="A4271" s="272" t="s">
        <v>23447</v>
      </c>
      <c r="B4271" s="538">
        <v>92534</v>
      </c>
      <c r="C4271" s="266" t="s">
        <v>9514</v>
      </c>
      <c r="D4271" s="273" t="s">
        <v>16</v>
      </c>
      <c r="E4271" s="274">
        <v>40.869999999999997</v>
      </c>
    </row>
    <row r="4272" spans="1:5">
      <c r="A4272" s="272" t="s">
        <v>23447</v>
      </c>
      <c r="B4272" s="538">
        <v>92538</v>
      </c>
      <c r="C4272" s="266" t="s">
        <v>9516</v>
      </c>
      <c r="D4272" s="273" t="s">
        <v>16</v>
      </c>
      <c r="E4272" s="274">
        <v>36.56</v>
      </c>
    </row>
    <row r="4273" spans="1:5">
      <c r="A4273" s="272" t="s">
        <v>23447</v>
      </c>
      <c r="B4273" s="538">
        <v>103760</v>
      </c>
      <c r="C4273" s="266" t="s">
        <v>400</v>
      </c>
      <c r="D4273" s="273" t="s">
        <v>16</v>
      </c>
      <c r="E4273" s="274">
        <v>129.16</v>
      </c>
    </row>
    <row r="4274" spans="1:5">
      <c r="A4274" s="272" t="s">
        <v>23447</v>
      </c>
      <c r="B4274" s="538">
        <v>103761</v>
      </c>
      <c r="C4274" s="266" t="s">
        <v>9597</v>
      </c>
      <c r="D4274" s="273" t="s">
        <v>16</v>
      </c>
      <c r="E4274" s="274">
        <v>87.73</v>
      </c>
    </row>
    <row r="4275" spans="1:5">
      <c r="A4275" s="272" t="s">
        <v>23447</v>
      </c>
      <c r="B4275" s="538">
        <v>103762</v>
      </c>
      <c r="C4275" s="266" t="s">
        <v>9598</v>
      </c>
      <c r="D4275" s="273" t="s">
        <v>16</v>
      </c>
      <c r="E4275" s="274">
        <v>75.55</v>
      </c>
    </row>
    <row r="4276" spans="1:5">
      <c r="A4276" s="272" t="s">
        <v>23447</v>
      </c>
      <c r="B4276" s="538">
        <v>103763</v>
      </c>
      <c r="C4276" s="266" t="s">
        <v>9599</v>
      </c>
      <c r="D4276" s="273" t="s">
        <v>16</v>
      </c>
      <c r="E4276" s="274">
        <v>66.709999999999994</v>
      </c>
    </row>
    <row r="4277" spans="1:5">
      <c r="A4277" s="272" t="s">
        <v>23447</v>
      </c>
      <c r="B4277" s="538">
        <v>92510</v>
      </c>
      <c r="C4277" s="266" t="s">
        <v>92</v>
      </c>
      <c r="D4277" s="273" t="s">
        <v>16</v>
      </c>
      <c r="E4277" s="274">
        <v>68.94</v>
      </c>
    </row>
    <row r="4278" spans="1:5">
      <c r="A4278" s="272" t="s">
        <v>23447</v>
      </c>
      <c r="B4278" s="538">
        <v>92514</v>
      </c>
      <c r="C4278" s="266" t="s">
        <v>9504</v>
      </c>
      <c r="D4278" s="273" t="s">
        <v>16</v>
      </c>
      <c r="E4278" s="274">
        <v>56.04</v>
      </c>
    </row>
    <row r="4279" spans="1:5">
      <c r="A4279" s="272" t="s">
        <v>23447</v>
      </c>
      <c r="B4279" s="538">
        <v>92518</v>
      </c>
      <c r="C4279" s="266" t="s">
        <v>9506</v>
      </c>
      <c r="D4279" s="273" t="s">
        <v>16</v>
      </c>
      <c r="E4279" s="274">
        <v>49.78</v>
      </c>
    </row>
    <row r="4280" spans="1:5">
      <c r="A4280" s="272" t="s">
        <v>23447</v>
      </c>
      <c r="B4280" s="538">
        <v>92522</v>
      </c>
      <c r="C4280" s="266" t="s">
        <v>9508</v>
      </c>
      <c r="D4280" s="273" t="s">
        <v>16</v>
      </c>
      <c r="E4280" s="274">
        <v>45.74</v>
      </c>
    </row>
    <row r="4281" spans="1:5">
      <c r="A4281" s="272" t="s">
        <v>23447</v>
      </c>
      <c r="B4281" s="538">
        <v>92482</v>
      </c>
      <c r="C4281" s="266" t="s">
        <v>9489</v>
      </c>
      <c r="D4281" s="273" t="s">
        <v>16</v>
      </c>
      <c r="E4281" s="274">
        <v>404.18</v>
      </c>
    </row>
    <row r="4282" spans="1:5">
      <c r="A4282" s="272" t="s">
        <v>23447</v>
      </c>
      <c r="B4282" s="538">
        <v>92484</v>
      </c>
      <c r="C4282" s="266" t="s">
        <v>9490</v>
      </c>
      <c r="D4282" s="273" t="s">
        <v>16</v>
      </c>
      <c r="E4282" s="274">
        <v>277.94</v>
      </c>
    </row>
    <row r="4283" spans="1:5">
      <c r="A4283" s="272" t="s">
        <v>23447</v>
      </c>
      <c r="B4283" s="538">
        <v>92486</v>
      </c>
      <c r="C4283" s="266" t="s">
        <v>9491</v>
      </c>
      <c r="D4283" s="273" t="s">
        <v>16</v>
      </c>
      <c r="E4283" s="274">
        <v>197.53</v>
      </c>
    </row>
    <row r="4284" spans="1:5">
      <c r="A4284" s="272" t="s">
        <v>23447</v>
      </c>
      <c r="B4284" s="538">
        <v>92492</v>
      </c>
      <c r="C4284" s="266" t="s">
        <v>9494</v>
      </c>
      <c r="D4284" s="273" t="s">
        <v>16</v>
      </c>
      <c r="E4284" s="274">
        <v>119.64</v>
      </c>
    </row>
    <row r="4285" spans="1:5">
      <c r="A4285" s="272" t="s">
        <v>23447</v>
      </c>
      <c r="B4285" s="538">
        <v>92496</v>
      </c>
      <c r="C4285" s="266" t="s">
        <v>9496</v>
      </c>
      <c r="D4285" s="273" t="s">
        <v>16</v>
      </c>
      <c r="E4285" s="274">
        <v>114.34</v>
      </c>
    </row>
    <row r="4286" spans="1:5">
      <c r="A4286" s="272" t="s">
        <v>23447</v>
      </c>
      <c r="B4286" s="538">
        <v>92500</v>
      </c>
      <c r="C4286" s="266" t="s">
        <v>9498</v>
      </c>
      <c r="D4286" s="273" t="s">
        <v>16</v>
      </c>
      <c r="E4286" s="274">
        <v>109.91</v>
      </c>
    </row>
    <row r="4287" spans="1:5">
      <c r="A4287" s="272" t="s">
        <v>23447</v>
      </c>
      <c r="B4287" s="538">
        <v>92504</v>
      </c>
      <c r="C4287" s="266" t="s">
        <v>9500</v>
      </c>
      <c r="D4287" s="273" t="s">
        <v>16</v>
      </c>
      <c r="E4287" s="274">
        <v>101.94</v>
      </c>
    </row>
    <row r="4288" spans="1:5">
      <c r="A4288" s="272" t="s">
        <v>23447</v>
      </c>
      <c r="B4288" s="538">
        <v>92488</v>
      </c>
      <c r="C4288" s="266" t="s">
        <v>9492</v>
      </c>
      <c r="D4288" s="273" t="s">
        <v>16</v>
      </c>
      <c r="E4288" s="274">
        <v>125.85</v>
      </c>
    </row>
    <row r="4289" spans="1:5">
      <c r="A4289" s="272" t="s">
        <v>23447</v>
      </c>
      <c r="B4289" s="538">
        <v>92494</v>
      </c>
      <c r="C4289" s="266" t="s">
        <v>9495</v>
      </c>
      <c r="D4289" s="273" t="s">
        <v>16</v>
      </c>
      <c r="E4289" s="274">
        <v>76.87</v>
      </c>
    </row>
    <row r="4290" spans="1:5">
      <c r="A4290" s="272" t="s">
        <v>23447</v>
      </c>
      <c r="B4290" s="538">
        <v>92498</v>
      </c>
      <c r="C4290" s="266" t="s">
        <v>9497</v>
      </c>
      <c r="D4290" s="273" t="s">
        <v>16</v>
      </c>
      <c r="E4290" s="274">
        <v>72.73</v>
      </c>
    </row>
    <row r="4291" spans="1:5">
      <c r="A4291" s="272" t="s">
        <v>23447</v>
      </c>
      <c r="B4291" s="538">
        <v>92502</v>
      </c>
      <c r="C4291" s="266" t="s">
        <v>9499</v>
      </c>
      <c r="D4291" s="273" t="s">
        <v>16</v>
      </c>
      <c r="E4291" s="274">
        <v>69.430000000000007</v>
      </c>
    </row>
    <row r="4292" spans="1:5">
      <c r="A4292" s="272" t="s">
        <v>23447</v>
      </c>
      <c r="B4292" s="538">
        <v>92506</v>
      </c>
      <c r="C4292" s="266" t="s">
        <v>9501</v>
      </c>
      <c r="D4292" s="273" t="s">
        <v>16</v>
      </c>
      <c r="E4292" s="274">
        <v>63.39</v>
      </c>
    </row>
    <row r="4293" spans="1:5">
      <c r="A4293" s="272" t="s">
        <v>23447</v>
      </c>
      <c r="B4293" s="538">
        <v>92490</v>
      </c>
      <c r="C4293" s="266" t="s">
        <v>9493</v>
      </c>
      <c r="D4293" s="273" t="s">
        <v>16</v>
      </c>
      <c r="E4293" s="274">
        <v>81.75</v>
      </c>
    </row>
    <row r="4294" spans="1:5">
      <c r="A4294" s="272" t="s">
        <v>23447</v>
      </c>
      <c r="B4294" s="538">
        <v>92433</v>
      </c>
      <c r="C4294" s="266" t="s">
        <v>9450</v>
      </c>
      <c r="D4294" s="273" t="s">
        <v>16</v>
      </c>
      <c r="E4294" s="274">
        <v>84.79</v>
      </c>
    </row>
    <row r="4295" spans="1:5">
      <c r="A4295" s="272" t="s">
        <v>23447</v>
      </c>
      <c r="B4295" s="538">
        <v>92437</v>
      </c>
      <c r="C4295" s="266" t="s">
        <v>9452</v>
      </c>
      <c r="D4295" s="273" t="s">
        <v>16</v>
      </c>
      <c r="E4295" s="274">
        <v>81.11</v>
      </c>
    </row>
    <row r="4296" spans="1:5">
      <c r="A4296" s="272" t="s">
        <v>23447</v>
      </c>
      <c r="B4296" s="538">
        <v>92441</v>
      </c>
      <c r="C4296" s="266" t="s">
        <v>9454</v>
      </c>
      <c r="D4296" s="273" t="s">
        <v>16</v>
      </c>
      <c r="E4296" s="274">
        <v>78.459999999999994</v>
      </c>
    </row>
    <row r="4297" spans="1:5">
      <c r="A4297" s="272" t="s">
        <v>23447</v>
      </c>
      <c r="B4297" s="538">
        <v>92445</v>
      </c>
      <c r="C4297" s="266" t="s">
        <v>9456</v>
      </c>
      <c r="D4297" s="273" t="s">
        <v>16</v>
      </c>
      <c r="E4297" s="274">
        <v>73.19</v>
      </c>
    </row>
    <row r="4298" spans="1:5">
      <c r="A4298" s="272" t="s">
        <v>23447</v>
      </c>
      <c r="B4298" s="538">
        <v>92417</v>
      </c>
      <c r="C4298" s="266" t="s">
        <v>175</v>
      </c>
      <c r="D4298" s="273" t="s">
        <v>16</v>
      </c>
      <c r="E4298" s="274">
        <v>179.21</v>
      </c>
    </row>
    <row r="4299" spans="1:5">
      <c r="A4299" s="272" t="s">
        <v>23447</v>
      </c>
      <c r="B4299" s="538">
        <v>92421</v>
      </c>
      <c r="C4299" s="266" t="s">
        <v>9444</v>
      </c>
      <c r="D4299" s="273" t="s">
        <v>16</v>
      </c>
      <c r="E4299" s="274">
        <v>119.64</v>
      </c>
    </row>
    <row r="4300" spans="1:5">
      <c r="A4300" s="272" t="s">
        <v>23447</v>
      </c>
      <c r="B4300" s="538">
        <v>92425</v>
      </c>
      <c r="C4300" s="266" t="s">
        <v>9446</v>
      </c>
      <c r="D4300" s="273" t="s">
        <v>16</v>
      </c>
      <c r="E4300" s="274">
        <v>100.09</v>
      </c>
    </row>
    <row r="4301" spans="1:5">
      <c r="A4301" s="272" t="s">
        <v>23447</v>
      </c>
      <c r="B4301" s="538">
        <v>92429</v>
      </c>
      <c r="C4301" s="266" t="s">
        <v>9448</v>
      </c>
      <c r="D4301" s="273" t="s">
        <v>16</v>
      </c>
      <c r="E4301" s="274">
        <v>90.26</v>
      </c>
    </row>
    <row r="4302" spans="1:5">
      <c r="A4302" s="272" t="s">
        <v>23447</v>
      </c>
      <c r="B4302" s="538">
        <v>92431</v>
      </c>
      <c r="C4302" s="266" t="s">
        <v>9449</v>
      </c>
      <c r="D4302" s="273" t="s">
        <v>16</v>
      </c>
      <c r="E4302" s="274">
        <v>68.180000000000007</v>
      </c>
    </row>
    <row r="4303" spans="1:5">
      <c r="A4303" s="272" t="s">
        <v>23447</v>
      </c>
      <c r="B4303" s="538">
        <v>92435</v>
      </c>
      <c r="C4303" s="266" t="s">
        <v>9451</v>
      </c>
      <c r="D4303" s="273" t="s">
        <v>16</v>
      </c>
      <c r="E4303" s="274">
        <v>65.06</v>
      </c>
    </row>
    <row r="4304" spans="1:5">
      <c r="A4304" s="272" t="s">
        <v>23447</v>
      </c>
      <c r="B4304" s="538">
        <v>92439</v>
      </c>
      <c r="C4304" s="266" t="s">
        <v>9453</v>
      </c>
      <c r="D4304" s="273" t="s">
        <v>16</v>
      </c>
      <c r="E4304" s="274">
        <v>62.81</v>
      </c>
    </row>
    <row r="4305" spans="1:5">
      <c r="A4305" s="272" t="s">
        <v>23447</v>
      </c>
      <c r="B4305" s="538">
        <v>92443</v>
      </c>
      <c r="C4305" s="266" t="s">
        <v>9455</v>
      </c>
      <c r="D4305" s="273" t="s">
        <v>16</v>
      </c>
      <c r="E4305" s="274">
        <v>58.1</v>
      </c>
    </row>
    <row r="4306" spans="1:5">
      <c r="A4306" s="272" t="s">
        <v>23447</v>
      </c>
      <c r="B4306" s="538">
        <v>92415</v>
      </c>
      <c r="C4306" s="266" t="s">
        <v>401</v>
      </c>
      <c r="D4306" s="273" t="s">
        <v>16</v>
      </c>
      <c r="E4306" s="274">
        <v>150.9</v>
      </c>
    </row>
    <row r="4307" spans="1:5">
      <c r="A4307" s="272" t="s">
        <v>23447</v>
      </c>
      <c r="B4307" s="538">
        <v>92419</v>
      </c>
      <c r="C4307" s="266" t="s">
        <v>9443</v>
      </c>
      <c r="D4307" s="273" t="s">
        <v>16</v>
      </c>
      <c r="E4307" s="274">
        <v>97.94</v>
      </c>
    </row>
    <row r="4308" spans="1:5">
      <c r="A4308" s="272" t="s">
        <v>23447</v>
      </c>
      <c r="B4308" s="538">
        <v>92423</v>
      </c>
      <c r="C4308" s="266" t="s">
        <v>9445</v>
      </c>
      <c r="D4308" s="273" t="s">
        <v>16</v>
      </c>
      <c r="E4308" s="274">
        <v>81.209999999999994</v>
      </c>
    </row>
    <row r="4309" spans="1:5">
      <c r="A4309" s="272" t="s">
        <v>23447</v>
      </c>
      <c r="B4309" s="538">
        <v>92427</v>
      </c>
      <c r="C4309" s="266" t="s">
        <v>9447</v>
      </c>
      <c r="D4309" s="273" t="s">
        <v>16</v>
      </c>
      <c r="E4309" s="274">
        <v>72.760000000000005</v>
      </c>
    </row>
    <row r="4310" spans="1:5">
      <c r="A4310" s="272" t="s">
        <v>23447</v>
      </c>
      <c r="B4310" s="538">
        <v>92409</v>
      </c>
      <c r="C4310" s="266" t="s">
        <v>9440</v>
      </c>
      <c r="D4310" s="273" t="s">
        <v>16</v>
      </c>
      <c r="E4310" s="274">
        <v>257.95</v>
      </c>
    </row>
    <row r="4311" spans="1:5">
      <c r="A4311" s="272" t="s">
        <v>23447</v>
      </c>
      <c r="B4311" s="538">
        <v>92411</v>
      </c>
      <c r="C4311" s="266" t="s">
        <v>9441</v>
      </c>
      <c r="D4311" s="273" t="s">
        <v>16</v>
      </c>
      <c r="E4311" s="274">
        <v>176.96</v>
      </c>
    </row>
    <row r="4312" spans="1:5">
      <c r="A4312" s="272" t="s">
        <v>23447</v>
      </c>
      <c r="B4312" s="538">
        <v>92413</v>
      </c>
      <c r="C4312" s="266" t="s">
        <v>9442</v>
      </c>
      <c r="D4312" s="273" t="s">
        <v>16</v>
      </c>
      <c r="E4312" s="274">
        <v>118.03</v>
      </c>
    </row>
    <row r="4313" spans="1:5">
      <c r="A4313" s="272" t="s">
        <v>23447</v>
      </c>
      <c r="B4313" s="538">
        <v>92465</v>
      </c>
      <c r="C4313" s="266" t="s">
        <v>9473</v>
      </c>
      <c r="D4313" s="273" t="s">
        <v>16</v>
      </c>
      <c r="E4313" s="274">
        <v>161.34</v>
      </c>
    </row>
    <row r="4314" spans="1:5">
      <c r="A4314" s="272" t="s">
        <v>23447</v>
      </c>
      <c r="B4314" s="538">
        <v>92469</v>
      </c>
      <c r="C4314" s="266" t="s">
        <v>9477</v>
      </c>
      <c r="D4314" s="273" t="s">
        <v>16</v>
      </c>
      <c r="E4314" s="274">
        <v>147.22</v>
      </c>
    </row>
    <row r="4315" spans="1:5">
      <c r="A4315" s="272" t="s">
        <v>23447</v>
      </c>
      <c r="B4315" s="538">
        <v>92473</v>
      </c>
      <c r="C4315" s="266" t="s">
        <v>9481</v>
      </c>
      <c r="D4315" s="273" t="s">
        <v>16</v>
      </c>
      <c r="E4315" s="274">
        <v>135.72999999999999</v>
      </c>
    </row>
    <row r="4316" spans="1:5">
      <c r="A4316" s="272" t="s">
        <v>23447</v>
      </c>
      <c r="B4316" s="538">
        <v>92477</v>
      </c>
      <c r="C4316" s="266" t="s">
        <v>9485</v>
      </c>
      <c r="D4316" s="273" t="s">
        <v>16</v>
      </c>
      <c r="E4316" s="274">
        <v>111.38</v>
      </c>
    </row>
    <row r="4317" spans="1:5">
      <c r="A4317" s="272" t="s">
        <v>23447</v>
      </c>
      <c r="B4317" s="538">
        <v>92449</v>
      </c>
      <c r="C4317" s="266" t="s">
        <v>9460</v>
      </c>
      <c r="D4317" s="273" t="s">
        <v>16</v>
      </c>
      <c r="E4317" s="274">
        <v>290.92</v>
      </c>
    </row>
    <row r="4318" spans="1:5">
      <c r="A4318" s="272" t="s">
        <v>23447</v>
      </c>
      <c r="B4318" s="538">
        <v>92453</v>
      </c>
      <c r="C4318" s="266" t="s">
        <v>9463</v>
      </c>
      <c r="D4318" s="273" t="s">
        <v>16</v>
      </c>
      <c r="E4318" s="274">
        <v>249.27</v>
      </c>
    </row>
    <row r="4319" spans="1:5">
      <c r="A4319" s="272" t="s">
        <v>23447</v>
      </c>
      <c r="B4319" s="538">
        <v>92457</v>
      </c>
      <c r="C4319" s="266" t="s">
        <v>9466</v>
      </c>
      <c r="D4319" s="273" t="s">
        <v>16</v>
      </c>
      <c r="E4319" s="274">
        <v>217.6</v>
      </c>
    </row>
    <row r="4320" spans="1:5">
      <c r="A4320" s="272" t="s">
        <v>23447</v>
      </c>
      <c r="B4320" s="538">
        <v>92461</v>
      </c>
      <c r="C4320" s="266" t="s">
        <v>9469</v>
      </c>
      <c r="D4320" s="273" t="s">
        <v>16</v>
      </c>
      <c r="E4320" s="274">
        <v>201.06</v>
      </c>
    </row>
    <row r="4321" spans="1:5">
      <c r="A4321" s="272" t="s">
        <v>23447</v>
      </c>
      <c r="B4321" s="538">
        <v>92467</v>
      </c>
      <c r="C4321" s="266" t="s">
        <v>9475</v>
      </c>
      <c r="D4321" s="273" t="s">
        <v>16</v>
      </c>
      <c r="E4321" s="274">
        <v>103.96</v>
      </c>
    </row>
    <row r="4322" spans="1:5">
      <c r="A4322" s="272" t="s">
        <v>23447</v>
      </c>
      <c r="B4322" s="538">
        <v>92471</v>
      </c>
      <c r="C4322" s="266" t="s">
        <v>9479</v>
      </c>
      <c r="D4322" s="273" t="s">
        <v>16</v>
      </c>
      <c r="E4322" s="274">
        <v>94.98</v>
      </c>
    </row>
    <row r="4323" spans="1:5">
      <c r="A4323" s="272" t="s">
        <v>23447</v>
      </c>
      <c r="B4323" s="538">
        <v>92475</v>
      </c>
      <c r="C4323" s="266" t="s">
        <v>9483</v>
      </c>
      <c r="D4323" s="273" t="s">
        <v>16</v>
      </c>
      <c r="E4323" s="274">
        <v>87.65</v>
      </c>
    </row>
    <row r="4324" spans="1:5">
      <c r="A4324" s="272" t="s">
        <v>23447</v>
      </c>
      <c r="B4324" s="538">
        <v>92479</v>
      </c>
      <c r="C4324" s="266" t="s">
        <v>9487</v>
      </c>
      <c r="D4324" s="273" t="s">
        <v>16</v>
      </c>
      <c r="E4324" s="274">
        <v>72.11</v>
      </c>
    </row>
    <row r="4325" spans="1:5">
      <c r="A4325" s="272" t="s">
        <v>23447</v>
      </c>
      <c r="B4325" s="538">
        <v>92451</v>
      </c>
      <c r="C4325" s="266" t="s">
        <v>174</v>
      </c>
      <c r="D4325" s="273" t="s">
        <v>16</v>
      </c>
      <c r="E4325" s="274">
        <v>197.42</v>
      </c>
    </row>
    <row r="4326" spans="1:5">
      <c r="A4326" s="272" t="s">
        <v>23447</v>
      </c>
      <c r="B4326" s="538">
        <v>92455</v>
      </c>
      <c r="C4326" s="266" t="s">
        <v>277</v>
      </c>
      <c r="D4326" s="273" t="s">
        <v>16</v>
      </c>
      <c r="E4326" s="274">
        <v>162.19</v>
      </c>
    </row>
    <row r="4327" spans="1:5">
      <c r="A4327" s="272" t="s">
        <v>23447</v>
      </c>
      <c r="B4327" s="538">
        <v>92459</v>
      </c>
      <c r="C4327" s="266" t="s">
        <v>9467</v>
      </c>
      <c r="D4327" s="273" t="s">
        <v>16</v>
      </c>
      <c r="E4327" s="274">
        <v>138.6</v>
      </c>
    </row>
    <row r="4328" spans="1:5">
      <c r="A4328" s="272" t="s">
        <v>23447</v>
      </c>
      <c r="B4328" s="538">
        <v>92463</v>
      </c>
      <c r="C4328" s="266" t="s">
        <v>9471</v>
      </c>
      <c r="D4328" s="273" t="s">
        <v>16</v>
      </c>
      <c r="E4328" s="274">
        <v>125.93</v>
      </c>
    </row>
    <row r="4329" spans="1:5">
      <c r="A4329" s="272" t="s">
        <v>23447</v>
      </c>
      <c r="B4329" s="538">
        <v>92446</v>
      </c>
      <c r="C4329" s="266" t="s">
        <v>9457</v>
      </c>
      <c r="D4329" s="273" t="s">
        <v>16</v>
      </c>
      <c r="E4329" s="274">
        <v>359.48</v>
      </c>
    </row>
    <row r="4330" spans="1:5">
      <c r="A4330" s="272" t="s">
        <v>23447</v>
      </c>
      <c r="B4330" s="538">
        <v>92447</v>
      </c>
      <c r="C4330" s="266" t="s">
        <v>9458</v>
      </c>
      <c r="D4330" s="273" t="s">
        <v>16</v>
      </c>
      <c r="E4330" s="274">
        <v>248.57</v>
      </c>
    </row>
    <row r="4331" spans="1:5">
      <c r="A4331" s="272" t="s">
        <v>23447</v>
      </c>
      <c r="B4331" s="538">
        <v>92448</v>
      </c>
      <c r="C4331" s="266" t="s">
        <v>9459</v>
      </c>
      <c r="D4331" s="273" t="s">
        <v>16</v>
      </c>
      <c r="E4331" s="274">
        <v>192.23</v>
      </c>
    </row>
    <row r="4332" spans="1:5">
      <c r="A4332" s="272" t="s">
        <v>23447</v>
      </c>
      <c r="B4332" s="538">
        <v>92466</v>
      </c>
      <c r="C4332" s="266" t="s">
        <v>9474</v>
      </c>
      <c r="D4332" s="273" t="s">
        <v>16</v>
      </c>
      <c r="E4332" s="274">
        <v>287.10000000000002</v>
      </c>
    </row>
    <row r="4333" spans="1:5">
      <c r="A4333" s="272" t="s">
        <v>23447</v>
      </c>
      <c r="B4333" s="538">
        <v>92470</v>
      </c>
      <c r="C4333" s="266" t="s">
        <v>9478</v>
      </c>
      <c r="D4333" s="273" t="s">
        <v>16</v>
      </c>
      <c r="E4333" s="274">
        <v>279.43</v>
      </c>
    </row>
    <row r="4334" spans="1:5">
      <c r="A4334" s="272" t="s">
        <v>23447</v>
      </c>
      <c r="B4334" s="538">
        <v>92474</v>
      </c>
      <c r="C4334" s="266" t="s">
        <v>9482</v>
      </c>
      <c r="D4334" s="273" t="s">
        <v>16</v>
      </c>
      <c r="E4334" s="274">
        <v>272.77999999999997</v>
      </c>
    </row>
    <row r="4335" spans="1:5">
      <c r="A4335" s="272" t="s">
        <v>23447</v>
      </c>
      <c r="B4335" s="538">
        <v>92478</v>
      </c>
      <c r="C4335" s="266" t="s">
        <v>9486</v>
      </c>
      <c r="D4335" s="273" t="s">
        <v>16</v>
      </c>
      <c r="E4335" s="274">
        <v>259.79000000000002</v>
      </c>
    </row>
    <row r="4336" spans="1:5">
      <c r="A4336" s="272" t="s">
        <v>23447</v>
      </c>
      <c r="B4336" s="538">
        <v>92450</v>
      </c>
      <c r="C4336" s="266" t="s">
        <v>9461</v>
      </c>
      <c r="D4336" s="273" t="s">
        <v>16</v>
      </c>
      <c r="E4336" s="274">
        <v>361.28</v>
      </c>
    </row>
    <row r="4337" spans="1:5">
      <c r="A4337" s="272" t="s">
        <v>23447</v>
      </c>
      <c r="B4337" s="538">
        <v>92454</v>
      </c>
      <c r="C4337" s="266" t="s">
        <v>9464</v>
      </c>
      <c r="D4337" s="273" t="s">
        <v>16</v>
      </c>
      <c r="E4337" s="274">
        <v>329.11</v>
      </c>
    </row>
    <row r="4338" spans="1:5">
      <c r="A4338" s="272" t="s">
        <v>23447</v>
      </c>
      <c r="B4338" s="538">
        <v>92458</v>
      </c>
      <c r="C4338" s="266" t="s">
        <v>23448</v>
      </c>
      <c r="D4338" s="273" t="s">
        <v>16</v>
      </c>
      <c r="E4338" s="274">
        <v>308.70999999999998</v>
      </c>
    </row>
    <row r="4339" spans="1:5">
      <c r="A4339" s="272" t="s">
        <v>23447</v>
      </c>
      <c r="B4339" s="538">
        <v>92462</v>
      </c>
      <c r="C4339" s="266" t="s">
        <v>9470</v>
      </c>
      <c r="D4339" s="273" t="s">
        <v>16</v>
      </c>
      <c r="E4339" s="274">
        <v>295.48</v>
      </c>
    </row>
    <row r="4340" spans="1:5">
      <c r="A4340" s="272" t="s">
        <v>23447</v>
      </c>
      <c r="B4340" s="538">
        <v>92468</v>
      </c>
      <c r="C4340" s="266" t="s">
        <v>9476</v>
      </c>
      <c r="D4340" s="273" t="s">
        <v>16</v>
      </c>
      <c r="E4340" s="274">
        <v>131.53</v>
      </c>
    </row>
    <row r="4341" spans="1:5">
      <c r="A4341" s="272" t="s">
        <v>23447</v>
      </c>
      <c r="B4341" s="538">
        <v>92472</v>
      </c>
      <c r="C4341" s="266" t="s">
        <v>9480</v>
      </c>
      <c r="D4341" s="273" t="s">
        <v>16</v>
      </c>
      <c r="E4341" s="274">
        <v>124.92</v>
      </c>
    </row>
    <row r="4342" spans="1:5">
      <c r="A4342" s="272" t="s">
        <v>23447</v>
      </c>
      <c r="B4342" s="538">
        <v>92476</v>
      </c>
      <c r="C4342" s="266" t="s">
        <v>9484</v>
      </c>
      <c r="D4342" s="273" t="s">
        <v>16</v>
      </c>
      <c r="E4342" s="274">
        <v>119.28</v>
      </c>
    </row>
    <row r="4343" spans="1:5">
      <c r="A4343" s="272" t="s">
        <v>23447</v>
      </c>
      <c r="B4343" s="538">
        <v>92480</v>
      </c>
      <c r="C4343" s="266" t="s">
        <v>9488</v>
      </c>
      <c r="D4343" s="273" t="s">
        <v>16</v>
      </c>
      <c r="E4343" s="274">
        <v>108.12</v>
      </c>
    </row>
    <row r="4344" spans="1:5">
      <c r="A4344" s="272" t="s">
        <v>23447</v>
      </c>
      <c r="B4344" s="538">
        <v>92452</v>
      </c>
      <c r="C4344" s="266" t="s">
        <v>9462</v>
      </c>
      <c r="D4344" s="273" t="s">
        <v>16</v>
      </c>
      <c r="E4344" s="274">
        <v>203.79</v>
      </c>
    </row>
    <row r="4345" spans="1:5">
      <c r="A4345" s="272" t="s">
        <v>23447</v>
      </c>
      <c r="B4345" s="538">
        <v>92456</v>
      </c>
      <c r="C4345" s="266" t="s">
        <v>9465</v>
      </c>
      <c r="D4345" s="273" t="s">
        <v>16</v>
      </c>
      <c r="E4345" s="274">
        <v>171.63</v>
      </c>
    </row>
    <row r="4346" spans="1:5">
      <c r="A4346" s="272" t="s">
        <v>23447</v>
      </c>
      <c r="B4346" s="538">
        <v>92460</v>
      </c>
      <c r="C4346" s="266" t="s">
        <v>9468</v>
      </c>
      <c r="D4346" s="273" t="s">
        <v>16</v>
      </c>
      <c r="E4346" s="274">
        <v>145.25</v>
      </c>
    </row>
    <row r="4347" spans="1:5">
      <c r="A4347" s="272" t="s">
        <v>23447</v>
      </c>
      <c r="B4347" s="538">
        <v>92464</v>
      </c>
      <c r="C4347" s="266" t="s">
        <v>9472</v>
      </c>
      <c r="D4347" s="273" t="s">
        <v>16</v>
      </c>
      <c r="E4347" s="274">
        <v>139.29</v>
      </c>
    </row>
    <row r="4348" spans="1:5">
      <c r="A4348" s="272" t="s">
        <v>23449</v>
      </c>
      <c r="B4348" s="538">
        <v>105403</v>
      </c>
      <c r="C4348" s="266" t="s">
        <v>23450</v>
      </c>
      <c r="D4348" s="273" t="s">
        <v>16</v>
      </c>
      <c r="E4348" s="274">
        <v>176.99</v>
      </c>
    </row>
    <row r="4349" spans="1:5">
      <c r="A4349" s="272" t="s">
        <v>23449</v>
      </c>
      <c r="B4349" s="538">
        <v>96252</v>
      </c>
      <c r="C4349" s="266" t="s">
        <v>23451</v>
      </c>
      <c r="D4349" s="273" t="s">
        <v>16</v>
      </c>
      <c r="E4349" s="274">
        <v>147.80000000000001</v>
      </c>
    </row>
    <row r="4350" spans="1:5">
      <c r="A4350" s="272" t="s">
        <v>23449</v>
      </c>
      <c r="B4350" s="538">
        <v>96254</v>
      </c>
      <c r="C4350" s="266" t="s">
        <v>23452</v>
      </c>
      <c r="D4350" s="273" t="s">
        <v>13</v>
      </c>
      <c r="E4350" s="274">
        <v>0</v>
      </c>
    </row>
    <row r="4351" spans="1:5">
      <c r="A4351" s="272" t="s">
        <v>23449</v>
      </c>
      <c r="B4351" s="538">
        <v>96253</v>
      </c>
      <c r="C4351" s="266" t="s">
        <v>23453</v>
      </c>
      <c r="D4351" s="273" t="s">
        <v>13</v>
      </c>
      <c r="E4351" s="274">
        <v>0</v>
      </c>
    </row>
    <row r="4352" spans="1:5">
      <c r="A4352" s="272" t="s">
        <v>23449</v>
      </c>
      <c r="B4352" s="538">
        <v>105406</v>
      </c>
      <c r="C4352" s="266" t="s">
        <v>23454</v>
      </c>
      <c r="D4352" s="273" t="s">
        <v>16</v>
      </c>
      <c r="E4352" s="274">
        <v>209.88</v>
      </c>
    </row>
    <row r="4353" spans="1:5">
      <c r="A4353" s="272" t="s">
        <v>23449</v>
      </c>
      <c r="B4353" s="538">
        <v>96264</v>
      </c>
      <c r="C4353" s="266" t="s">
        <v>23455</v>
      </c>
      <c r="D4353" s="273" t="s">
        <v>16</v>
      </c>
      <c r="E4353" s="274">
        <v>0</v>
      </c>
    </row>
    <row r="4354" spans="1:5">
      <c r="A4354" s="272" t="s">
        <v>23449</v>
      </c>
      <c r="B4354" s="538">
        <v>105405</v>
      </c>
      <c r="C4354" s="266" t="s">
        <v>23456</v>
      </c>
      <c r="D4354" s="273" t="s">
        <v>16</v>
      </c>
      <c r="E4354" s="274">
        <v>0</v>
      </c>
    </row>
    <row r="4355" spans="1:5">
      <c r="A4355" s="272" t="s">
        <v>23449</v>
      </c>
      <c r="B4355" s="538">
        <v>96258</v>
      </c>
      <c r="C4355" s="266" t="s">
        <v>23457</v>
      </c>
      <c r="D4355" s="273" t="s">
        <v>16</v>
      </c>
      <c r="E4355" s="274">
        <v>151.13</v>
      </c>
    </row>
    <row r="4356" spans="1:5">
      <c r="A4356" s="272" t="s">
        <v>23449</v>
      </c>
      <c r="B4356" s="538">
        <v>96262</v>
      </c>
      <c r="C4356" s="266" t="s">
        <v>23458</v>
      </c>
      <c r="D4356" s="273" t="s">
        <v>16</v>
      </c>
      <c r="E4356" s="274">
        <v>0</v>
      </c>
    </row>
    <row r="4357" spans="1:5">
      <c r="A4357" s="272" t="s">
        <v>23449</v>
      </c>
      <c r="B4357" s="538">
        <v>105404</v>
      </c>
      <c r="C4357" s="266" t="s">
        <v>23459</v>
      </c>
      <c r="D4357" s="273" t="s">
        <v>16</v>
      </c>
      <c r="E4357" s="274">
        <v>0</v>
      </c>
    </row>
    <row r="4358" spans="1:5">
      <c r="A4358" s="272" t="s">
        <v>23460</v>
      </c>
      <c r="B4358" s="538">
        <v>92751</v>
      </c>
      <c r="C4358" s="266" t="s">
        <v>23461</v>
      </c>
      <c r="D4358" s="273" t="s">
        <v>18</v>
      </c>
      <c r="E4358" s="274">
        <v>2001.24</v>
      </c>
    </row>
    <row r="4359" spans="1:5">
      <c r="A4359" s="272" t="s">
        <v>23460</v>
      </c>
      <c r="B4359" s="538">
        <v>92752</v>
      </c>
      <c r="C4359" s="266" t="s">
        <v>23462</v>
      </c>
      <c r="D4359" s="273" t="s">
        <v>18</v>
      </c>
      <c r="E4359" s="274">
        <v>2374.59</v>
      </c>
    </row>
    <row r="4360" spans="1:5">
      <c r="A4360" s="272" t="s">
        <v>23460</v>
      </c>
      <c r="B4360" s="538">
        <v>92750</v>
      </c>
      <c r="C4360" s="266" t="s">
        <v>23463</v>
      </c>
      <c r="D4360" s="273" t="s">
        <v>18</v>
      </c>
      <c r="E4360" s="274">
        <v>1624.92</v>
      </c>
    </row>
    <row r="4361" spans="1:5">
      <c r="A4361" s="272" t="s">
        <v>23460</v>
      </c>
      <c r="B4361" s="538">
        <v>92749</v>
      </c>
      <c r="C4361" s="266" t="s">
        <v>23464</v>
      </c>
      <c r="D4361" s="273" t="s">
        <v>18</v>
      </c>
      <c r="E4361" s="274">
        <v>981.29</v>
      </c>
    </row>
    <row r="4362" spans="1:5">
      <c r="A4362" s="272" t="s">
        <v>23460</v>
      </c>
      <c r="B4362" s="538">
        <v>92745</v>
      </c>
      <c r="C4362" s="266" t="s">
        <v>23465</v>
      </c>
      <c r="D4362" s="273" t="s">
        <v>18</v>
      </c>
      <c r="E4362" s="274">
        <v>841.55</v>
      </c>
    </row>
    <row r="4363" spans="1:5">
      <c r="A4363" s="272" t="s">
        <v>23460</v>
      </c>
      <c r="B4363" s="538">
        <v>92747</v>
      </c>
      <c r="C4363" s="266" t="s">
        <v>23466</v>
      </c>
      <c r="D4363" s="273" t="s">
        <v>18</v>
      </c>
      <c r="E4363" s="274">
        <v>934.72</v>
      </c>
    </row>
    <row r="4364" spans="1:5">
      <c r="A4364" s="272" t="s">
        <v>23460</v>
      </c>
      <c r="B4364" s="538">
        <v>92743</v>
      </c>
      <c r="C4364" s="266" t="s">
        <v>23467</v>
      </c>
      <c r="D4364" s="273" t="s">
        <v>18</v>
      </c>
      <c r="E4364" s="274">
        <v>693.82</v>
      </c>
    </row>
    <row r="4365" spans="1:5">
      <c r="A4365" s="272" t="s">
        <v>23460</v>
      </c>
      <c r="B4365" s="538">
        <v>92746</v>
      </c>
      <c r="C4365" s="266" t="s">
        <v>23468</v>
      </c>
      <c r="D4365" s="273" t="s">
        <v>18</v>
      </c>
      <c r="E4365" s="274">
        <v>747.82</v>
      </c>
    </row>
    <row r="4366" spans="1:5">
      <c r="A4366" s="272" t="s">
        <v>23460</v>
      </c>
      <c r="B4366" s="538">
        <v>92748</v>
      </c>
      <c r="C4366" s="266" t="s">
        <v>23469</v>
      </c>
      <c r="D4366" s="273" t="s">
        <v>18</v>
      </c>
      <c r="E4366" s="274">
        <v>822.48</v>
      </c>
    </row>
    <row r="4367" spans="1:5">
      <c r="A4367" s="272" t="s">
        <v>23460</v>
      </c>
      <c r="B4367" s="538">
        <v>92744</v>
      </c>
      <c r="C4367" s="266" t="s">
        <v>23470</v>
      </c>
      <c r="D4367" s="273" t="s">
        <v>18</v>
      </c>
      <c r="E4367" s="274">
        <v>625</v>
      </c>
    </row>
    <row r="4368" spans="1:5">
      <c r="A4368" s="272" t="s">
        <v>23460</v>
      </c>
      <c r="B4368" s="538">
        <v>92754</v>
      </c>
      <c r="C4368" s="266" t="s">
        <v>23471</v>
      </c>
      <c r="D4368" s="273" t="s">
        <v>18</v>
      </c>
      <c r="E4368" s="274">
        <v>676.7</v>
      </c>
    </row>
    <row r="4369" spans="1:5">
      <c r="A4369" s="272" t="s">
        <v>23460</v>
      </c>
      <c r="B4369" s="538">
        <v>92753</v>
      </c>
      <c r="C4369" s="266" t="s">
        <v>23472</v>
      </c>
      <c r="D4369" s="273" t="s">
        <v>18</v>
      </c>
      <c r="E4369" s="274">
        <v>687.46</v>
      </c>
    </row>
    <row r="4370" spans="1:5">
      <c r="A4370" s="272" t="s">
        <v>23460</v>
      </c>
      <c r="B4370" s="538">
        <v>92755</v>
      </c>
      <c r="C4370" s="266" t="s">
        <v>23473</v>
      </c>
      <c r="D4370" s="273" t="s">
        <v>16</v>
      </c>
      <c r="E4370" s="274">
        <v>256.54000000000002</v>
      </c>
    </row>
    <row r="4371" spans="1:5">
      <c r="A4371" s="272" t="s">
        <v>23460</v>
      </c>
      <c r="B4371" s="538">
        <v>92756</v>
      </c>
      <c r="C4371" s="266" t="s">
        <v>23474</v>
      </c>
      <c r="D4371" s="273" t="s">
        <v>16</v>
      </c>
      <c r="E4371" s="274">
        <v>294.8</v>
      </c>
    </row>
    <row r="4372" spans="1:5">
      <c r="A4372" s="272" t="s">
        <v>23460</v>
      </c>
      <c r="B4372" s="538">
        <v>92757</v>
      </c>
      <c r="C4372" s="266" t="s">
        <v>23475</v>
      </c>
      <c r="D4372" s="273" t="s">
        <v>16</v>
      </c>
      <c r="E4372" s="274">
        <v>340.57</v>
      </c>
    </row>
    <row r="4373" spans="1:5">
      <c r="A4373" s="272" t="s">
        <v>23460</v>
      </c>
      <c r="B4373" s="538">
        <v>92758</v>
      </c>
      <c r="C4373" s="266" t="s">
        <v>23476</v>
      </c>
      <c r="D4373" s="273" t="s">
        <v>18</v>
      </c>
      <c r="E4373" s="274">
        <v>680.36</v>
      </c>
    </row>
    <row r="4374" spans="1:5">
      <c r="A4374" s="272" t="s">
        <v>23477</v>
      </c>
      <c r="B4374" s="538">
        <v>104500</v>
      </c>
      <c r="C4374" s="266" t="s">
        <v>30404</v>
      </c>
      <c r="D4374" s="273" t="s">
        <v>13</v>
      </c>
      <c r="E4374" s="274">
        <v>0</v>
      </c>
    </row>
    <row r="4375" spans="1:5">
      <c r="A4375" s="272" t="s">
        <v>23477</v>
      </c>
      <c r="B4375" s="538">
        <v>104503</v>
      </c>
      <c r="C4375" s="266" t="s">
        <v>30405</v>
      </c>
      <c r="D4375" s="273" t="s">
        <v>13</v>
      </c>
      <c r="E4375" s="274">
        <v>0</v>
      </c>
    </row>
    <row r="4376" spans="1:5">
      <c r="A4376" s="272" t="s">
        <v>23477</v>
      </c>
      <c r="B4376" s="538">
        <v>104504</v>
      </c>
      <c r="C4376" s="266" t="s">
        <v>30406</v>
      </c>
      <c r="D4376" s="273" t="s">
        <v>13</v>
      </c>
      <c r="E4376" s="274">
        <v>0</v>
      </c>
    </row>
    <row r="4377" spans="1:5">
      <c r="A4377" s="272" t="s">
        <v>23477</v>
      </c>
      <c r="B4377" s="538">
        <v>104507</v>
      </c>
      <c r="C4377" s="266" t="s">
        <v>30407</v>
      </c>
      <c r="D4377" s="273" t="s">
        <v>13</v>
      </c>
      <c r="E4377" s="274">
        <v>0</v>
      </c>
    </row>
    <row r="4378" spans="1:5">
      <c r="A4378" s="272" t="s">
        <v>23477</v>
      </c>
      <c r="B4378" s="538">
        <v>104508</v>
      </c>
      <c r="C4378" s="266" t="s">
        <v>30408</v>
      </c>
      <c r="D4378" s="273" t="s">
        <v>13</v>
      </c>
      <c r="E4378" s="274">
        <v>0</v>
      </c>
    </row>
    <row r="4379" spans="1:5">
      <c r="A4379" s="272" t="s">
        <v>23477</v>
      </c>
      <c r="B4379" s="538">
        <v>104509</v>
      </c>
      <c r="C4379" s="266" t="s">
        <v>30409</v>
      </c>
      <c r="D4379" s="273" t="s">
        <v>13</v>
      </c>
      <c r="E4379" s="274">
        <v>0</v>
      </c>
    </row>
    <row r="4380" spans="1:5">
      <c r="A4380" s="272" t="s">
        <v>23477</v>
      </c>
      <c r="B4380" s="538">
        <v>104512</v>
      </c>
      <c r="C4380" s="266" t="s">
        <v>30410</v>
      </c>
      <c r="D4380" s="273" t="s">
        <v>13</v>
      </c>
      <c r="E4380" s="274">
        <v>0</v>
      </c>
    </row>
    <row r="4381" spans="1:5">
      <c r="A4381" s="272" t="s">
        <v>23477</v>
      </c>
      <c r="B4381" s="538">
        <v>104513</v>
      </c>
      <c r="C4381" s="266" t="s">
        <v>30411</v>
      </c>
      <c r="D4381" s="273" t="s">
        <v>13</v>
      </c>
      <c r="E4381" s="274">
        <v>0</v>
      </c>
    </row>
    <row r="4382" spans="1:5">
      <c r="A4382" s="272" t="s">
        <v>23477</v>
      </c>
      <c r="B4382" s="538">
        <v>104514</v>
      </c>
      <c r="C4382" s="266" t="s">
        <v>30412</v>
      </c>
      <c r="D4382" s="273" t="s">
        <v>13</v>
      </c>
      <c r="E4382" s="274">
        <v>0</v>
      </c>
    </row>
    <row r="4383" spans="1:5">
      <c r="A4383" s="272" t="s">
        <v>23477</v>
      </c>
      <c r="B4383" s="538">
        <v>104501</v>
      </c>
      <c r="C4383" s="266" t="s">
        <v>30413</v>
      </c>
      <c r="D4383" s="273" t="s">
        <v>13</v>
      </c>
      <c r="E4383" s="274">
        <v>0</v>
      </c>
    </row>
    <row r="4384" spans="1:5">
      <c r="A4384" s="272" t="s">
        <v>23477</v>
      </c>
      <c r="B4384" s="538">
        <v>104502</v>
      </c>
      <c r="C4384" s="266" t="s">
        <v>30414</v>
      </c>
      <c r="D4384" s="273" t="s">
        <v>13</v>
      </c>
      <c r="E4384" s="274">
        <v>0</v>
      </c>
    </row>
    <row r="4385" spans="1:5">
      <c r="A4385" s="272" t="s">
        <v>23477</v>
      </c>
      <c r="B4385" s="538">
        <v>104505</v>
      </c>
      <c r="C4385" s="266" t="s">
        <v>30415</v>
      </c>
      <c r="D4385" s="273" t="s">
        <v>13</v>
      </c>
      <c r="E4385" s="274">
        <v>0</v>
      </c>
    </row>
    <row r="4386" spans="1:5">
      <c r="A4386" s="272" t="s">
        <v>23477</v>
      </c>
      <c r="B4386" s="538">
        <v>104506</v>
      </c>
      <c r="C4386" s="266" t="s">
        <v>30416</v>
      </c>
      <c r="D4386" s="273" t="s">
        <v>13</v>
      </c>
      <c r="E4386" s="274">
        <v>0</v>
      </c>
    </row>
    <row r="4387" spans="1:5">
      <c r="A4387" s="272" t="s">
        <v>23477</v>
      </c>
      <c r="B4387" s="538">
        <v>104510</v>
      </c>
      <c r="C4387" s="266" t="s">
        <v>30417</v>
      </c>
      <c r="D4387" s="273" t="s">
        <v>13</v>
      </c>
      <c r="E4387" s="274">
        <v>0</v>
      </c>
    </row>
    <row r="4388" spans="1:5">
      <c r="A4388" s="272" t="s">
        <v>23477</v>
      </c>
      <c r="B4388" s="538">
        <v>104511</v>
      </c>
      <c r="C4388" s="266" t="s">
        <v>30418</v>
      </c>
      <c r="D4388" s="273" t="s">
        <v>13</v>
      </c>
      <c r="E4388" s="274">
        <v>0</v>
      </c>
    </row>
    <row r="4389" spans="1:5">
      <c r="A4389" s="272" t="s">
        <v>23477</v>
      </c>
      <c r="B4389" s="538">
        <v>104491</v>
      </c>
      <c r="C4389" s="266" t="s">
        <v>30419</v>
      </c>
      <c r="D4389" s="273" t="s">
        <v>13</v>
      </c>
      <c r="E4389" s="274">
        <v>4618.9799999999996</v>
      </c>
    </row>
    <row r="4390" spans="1:5">
      <c r="A4390" s="272" t="s">
        <v>23477</v>
      </c>
      <c r="B4390" s="538">
        <v>104492</v>
      </c>
      <c r="C4390" s="266" t="s">
        <v>30420</v>
      </c>
      <c r="D4390" s="273" t="s">
        <v>13</v>
      </c>
      <c r="E4390" s="274">
        <v>5775.76</v>
      </c>
    </row>
    <row r="4391" spans="1:5">
      <c r="A4391" s="272" t="s">
        <v>23477</v>
      </c>
      <c r="B4391" s="538">
        <v>104493</v>
      </c>
      <c r="C4391" s="266" t="s">
        <v>30421</v>
      </c>
      <c r="D4391" s="273" t="s">
        <v>13</v>
      </c>
      <c r="E4391" s="274">
        <v>0</v>
      </c>
    </row>
    <row r="4392" spans="1:5">
      <c r="A4392" s="272" t="s">
        <v>23477</v>
      </c>
      <c r="B4392" s="538">
        <v>104494</v>
      </c>
      <c r="C4392" s="266" t="s">
        <v>30422</v>
      </c>
      <c r="D4392" s="273" t="s">
        <v>13</v>
      </c>
      <c r="E4392" s="274">
        <v>7801.54</v>
      </c>
    </row>
    <row r="4393" spans="1:5">
      <c r="A4393" s="272" t="s">
        <v>23477</v>
      </c>
      <c r="B4393" s="538">
        <v>104495</v>
      </c>
      <c r="C4393" s="266" t="s">
        <v>30423</v>
      </c>
      <c r="D4393" s="273" t="s">
        <v>13</v>
      </c>
      <c r="E4393" s="274">
        <v>0</v>
      </c>
    </row>
    <row r="4394" spans="1:5">
      <c r="A4394" s="272" t="s">
        <v>23477</v>
      </c>
      <c r="B4394" s="538">
        <v>104496</v>
      </c>
      <c r="C4394" s="266" t="s">
        <v>30424</v>
      </c>
      <c r="D4394" s="273" t="s">
        <v>13</v>
      </c>
      <c r="E4394" s="274">
        <v>0</v>
      </c>
    </row>
    <row r="4395" spans="1:5">
      <c r="A4395" s="272" t="s">
        <v>23477</v>
      </c>
      <c r="B4395" s="538">
        <v>104497</v>
      </c>
      <c r="C4395" s="266" t="s">
        <v>30425</v>
      </c>
      <c r="D4395" s="273" t="s">
        <v>13</v>
      </c>
      <c r="E4395" s="274">
        <v>9334.4</v>
      </c>
    </row>
    <row r="4396" spans="1:5">
      <c r="A4396" s="272" t="s">
        <v>23477</v>
      </c>
      <c r="B4396" s="538">
        <v>104498</v>
      </c>
      <c r="C4396" s="266" t="s">
        <v>30426</v>
      </c>
      <c r="D4396" s="273" t="s">
        <v>13</v>
      </c>
      <c r="E4396" s="274">
        <v>0</v>
      </c>
    </row>
    <row r="4397" spans="1:5">
      <c r="A4397" s="272" t="s">
        <v>23477</v>
      </c>
      <c r="B4397" s="538">
        <v>104499</v>
      </c>
      <c r="C4397" s="266" t="s">
        <v>30427</v>
      </c>
      <c r="D4397" s="273" t="s">
        <v>13</v>
      </c>
      <c r="E4397" s="274">
        <v>0</v>
      </c>
    </row>
    <row r="4398" spans="1:5">
      <c r="A4398" s="272" t="s">
        <v>23477</v>
      </c>
      <c r="B4398" s="538">
        <v>104515</v>
      </c>
      <c r="C4398" s="266" t="s">
        <v>9312</v>
      </c>
      <c r="D4398" s="273" t="s">
        <v>16</v>
      </c>
      <c r="E4398" s="274">
        <v>26.97</v>
      </c>
    </row>
    <row r="4399" spans="1:5">
      <c r="A4399" s="272" t="s">
        <v>39683</v>
      </c>
      <c r="B4399" s="538">
        <v>106549</v>
      </c>
      <c r="C4399" s="266" t="s">
        <v>32671</v>
      </c>
      <c r="D4399" s="273" t="s">
        <v>13</v>
      </c>
      <c r="E4399" s="274">
        <v>0</v>
      </c>
    </row>
    <row r="4400" spans="1:5">
      <c r="A4400" s="272" t="s">
        <v>39683</v>
      </c>
      <c r="B4400" s="538">
        <v>106548</v>
      </c>
      <c r="C4400" s="266" t="s">
        <v>32672</v>
      </c>
      <c r="D4400" s="273" t="s">
        <v>13</v>
      </c>
      <c r="E4400" s="274">
        <v>0</v>
      </c>
    </row>
    <row r="4401" spans="1:5">
      <c r="A4401" s="272" t="s">
        <v>39683</v>
      </c>
      <c r="B4401" s="538">
        <v>106550</v>
      </c>
      <c r="C4401" s="266" t="s">
        <v>32673</v>
      </c>
      <c r="D4401" s="273" t="s">
        <v>13</v>
      </c>
      <c r="E4401" s="274">
        <v>4.9400000000000004</v>
      </c>
    </row>
    <row r="4402" spans="1:5">
      <c r="A4402" s="272" t="s">
        <v>23478</v>
      </c>
      <c r="B4402" s="538">
        <v>87430</v>
      </c>
      <c r="C4402" s="266" t="s">
        <v>11421</v>
      </c>
      <c r="D4402" s="273" t="s">
        <v>16</v>
      </c>
      <c r="E4402" s="274">
        <v>21.93</v>
      </c>
    </row>
    <row r="4403" spans="1:5">
      <c r="A4403" s="272" t="s">
        <v>23478</v>
      </c>
      <c r="B4403" s="538">
        <v>87433</v>
      </c>
      <c r="C4403" s="266" t="s">
        <v>11422</v>
      </c>
      <c r="D4403" s="273" t="s">
        <v>16</v>
      </c>
      <c r="E4403" s="274">
        <v>31.16</v>
      </c>
    </row>
    <row r="4404" spans="1:5">
      <c r="A4404" s="272" t="s">
        <v>23478</v>
      </c>
      <c r="B4404" s="538">
        <v>87436</v>
      </c>
      <c r="C4404" s="266" t="s">
        <v>11423</v>
      </c>
      <c r="D4404" s="273" t="s">
        <v>16</v>
      </c>
      <c r="E4404" s="274">
        <v>35.840000000000003</v>
      </c>
    </row>
    <row r="4405" spans="1:5">
      <c r="A4405" s="272" t="s">
        <v>23478</v>
      </c>
      <c r="B4405" s="538">
        <v>87439</v>
      </c>
      <c r="C4405" s="266" t="s">
        <v>11424</v>
      </c>
      <c r="D4405" s="273" t="s">
        <v>16</v>
      </c>
      <c r="E4405" s="274">
        <v>43.69</v>
      </c>
    </row>
    <row r="4406" spans="1:5">
      <c r="A4406" s="272" t="s">
        <v>23478</v>
      </c>
      <c r="B4406" s="538">
        <v>104633</v>
      </c>
      <c r="C4406" s="266" t="s">
        <v>11529</v>
      </c>
      <c r="D4406" s="273" t="s">
        <v>16</v>
      </c>
      <c r="E4406" s="274">
        <v>30.56</v>
      </c>
    </row>
    <row r="4407" spans="1:5">
      <c r="A4407" s="272" t="s">
        <v>23478</v>
      </c>
      <c r="B4407" s="538">
        <v>104634</v>
      </c>
      <c r="C4407" s="266" t="s">
        <v>11530</v>
      </c>
      <c r="D4407" s="273" t="s">
        <v>16</v>
      </c>
      <c r="E4407" s="274">
        <v>44.43</v>
      </c>
    </row>
    <row r="4408" spans="1:5">
      <c r="A4408" s="272" t="s">
        <v>23478</v>
      </c>
      <c r="B4408" s="538">
        <v>87418</v>
      </c>
      <c r="C4408" s="266" t="s">
        <v>11417</v>
      </c>
      <c r="D4408" s="273" t="s">
        <v>16</v>
      </c>
      <c r="E4408" s="274">
        <v>21.61</v>
      </c>
    </row>
    <row r="4409" spans="1:5">
      <c r="A4409" s="272" t="s">
        <v>23478</v>
      </c>
      <c r="B4409" s="538">
        <v>87421</v>
      </c>
      <c r="C4409" s="266" t="s">
        <v>11418</v>
      </c>
      <c r="D4409" s="273" t="s">
        <v>16</v>
      </c>
      <c r="E4409" s="274">
        <v>32.51</v>
      </c>
    </row>
    <row r="4410" spans="1:5">
      <c r="A4410" s="272" t="s">
        <v>23478</v>
      </c>
      <c r="B4410" s="538">
        <v>104628</v>
      </c>
      <c r="C4410" s="266" t="s">
        <v>11524</v>
      </c>
      <c r="D4410" s="273" t="s">
        <v>16</v>
      </c>
      <c r="E4410" s="274">
        <v>34.950000000000003</v>
      </c>
    </row>
    <row r="4411" spans="1:5">
      <c r="A4411" s="272" t="s">
        <v>23478</v>
      </c>
      <c r="B4411" s="538">
        <v>104631</v>
      </c>
      <c r="C4411" s="266" t="s">
        <v>11527</v>
      </c>
      <c r="D4411" s="273" t="s">
        <v>16</v>
      </c>
      <c r="E4411" s="274">
        <v>46.79</v>
      </c>
    </row>
    <row r="4412" spans="1:5">
      <c r="A4412" s="272" t="s">
        <v>23478</v>
      </c>
      <c r="B4412" s="538">
        <v>104627</v>
      </c>
      <c r="C4412" s="266" t="s">
        <v>11523</v>
      </c>
      <c r="D4412" s="273" t="s">
        <v>16</v>
      </c>
      <c r="E4412" s="274">
        <v>21.58</v>
      </c>
    </row>
    <row r="4413" spans="1:5">
      <c r="A4413" s="272" t="s">
        <v>23478</v>
      </c>
      <c r="B4413" s="538">
        <v>104630</v>
      </c>
      <c r="C4413" s="266" t="s">
        <v>11526</v>
      </c>
      <c r="D4413" s="273" t="s">
        <v>16</v>
      </c>
      <c r="E4413" s="274">
        <v>33.43</v>
      </c>
    </row>
    <row r="4414" spans="1:5">
      <c r="A4414" s="272" t="s">
        <v>23478</v>
      </c>
      <c r="B4414" s="538">
        <v>104629</v>
      </c>
      <c r="C4414" s="266" t="s">
        <v>11525</v>
      </c>
      <c r="D4414" s="273" t="s">
        <v>16</v>
      </c>
      <c r="E4414" s="274">
        <v>42.62</v>
      </c>
    </row>
    <row r="4415" spans="1:5">
      <c r="A4415" s="272" t="s">
        <v>23478</v>
      </c>
      <c r="B4415" s="538">
        <v>104632</v>
      </c>
      <c r="C4415" s="266" t="s">
        <v>11528</v>
      </c>
      <c r="D4415" s="273" t="s">
        <v>16</v>
      </c>
      <c r="E4415" s="274">
        <v>54.47</v>
      </c>
    </row>
    <row r="4416" spans="1:5">
      <c r="A4416" s="272" t="s">
        <v>23478</v>
      </c>
      <c r="B4416" s="538">
        <v>87412</v>
      </c>
      <c r="C4416" s="266" t="s">
        <v>11412</v>
      </c>
      <c r="D4416" s="273" t="s">
        <v>16</v>
      </c>
      <c r="E4416" s="274">
        <v>28.64</v>
      </c>
    </row>
    <row r="4417" spans="1:5">
      <c r="A4417" s="272" t="s">
        <v>23478</v>
      </c>
      <c r="B4417" s="538">
        <v>87415</v>
      </c>
      <c r="C4417" s="266" t="s">
        <v>11415</v>
      </c>
      <c r="D4417" s="273" t="s">
        <v>16</v>
      </c>
      <c r="E4417" s="274">
        <v>39.08</v>
      </c>
    </row>
    <row r="4418" spans="1:5">
      <c r="A4418" s="272" t="s">
        <v>23478</v>
      </c>
      <c r="B4418" s="538">
        <v>87411</v>
      </c>
      <c r="C4418" s="266" t="s">
        <v>11411</v>
      </c>
      <c r="D4418" s="273" t="s">
        <v>16</v>
      </c>
      <c r="E4418" s="274">
        <v>18.34</v>
      </c>
    </row>
    <row r="4419" spans="1:5">
      <c r="A4419" s="272" t="s">
        <v>23478</v>
      </c>
      <c r="B4419" s="538">
        <v>87414</v>
      </c>
      <c r="C4419" s="266" t="s">
        <v>11414</v>
      </c>
      <c r="D4419" s="273" t="s">
        <v>16</v>
      </c>
      <c r="E4419" s="274">
        <v>28.78</v>
      </c>
    </row>
    <row r="4420" spans="1:5">
      <c r="A4420" s="272" t="s">
        <v>23478</v>
      </c>
      <c r="B4420" s="538">
        <v>87413</v>
      </c>
      <c r="C4420" s="266" t="s">
        <v>11413</v>
      </c>
      <c r="D4420" s="273" t="s">
        <v>16</v>
      </c>
      <c r="E4420" s="274">
        <v>34.549999999999997</v>
      </c>
    </row>
    <row r="4421" spans="1:5">
      <c r="A4421" s="272" t="s">
        <v>23478</v>
      </c>
      <c r="B4421" s="538">
        <v>87416</v>
      </c>
      <c r="C4421" s="266" t="s">
        <v>11416</v>
      </c>
      <c r="D4421" s="273" t="s">
        <v>16</v>
      </c>
      <c r="E4421" s="274">
        <v>44.99</v>
      </c>
    </row>
    <row r="4422" spans="1:5">
      <c r="A4422" s="272" t="s">
        <v>23478</v>
      </c>
      <c r="B4422" s="538">
        <v>104635</v>
      </c>
      <c r="C4422" s="266" t="s">
        <v>11531</v>
      </c>
      <c r="D4422" s="273" t="s">
        <v>16</v>
      </c>
      <c r="E4422" s="274">
        <v>63.04</v>
      </c>
    </row>
    <row r="4423" spans="1:5">
      <c r="A4423" s="272" t="s">
        <v>23478</v>
      </c>
      <c r="B4423" s="538">
        <v>104636</v>
      </c>
      <c r="C4423" s="266" t="s">
        <v>11532</v>
      </c>
      <c r="D4423" s="273" t="s">
        <v>16</v>
      </c>
      <c r="E4423" s="274">
        <v>72.7</v>
      </c>
    </row>
    <row r="4424" spans="1:5">
      <c r="A4424" s="272" t="s">
        <v>23478</v>
      </c>
      <c r="B4424" s="538">
        <v>87424</v>
      </c>
      <c r="C4424" s="266" t="s">
        <v>11419</v>
      </c>
      <c r="D4424" s="273" t="s">
        <v>16</v>
      </c>
      <c r="E4424" s="274">
        <v>44.02</v>
      </c>
    </row>
    <row r="4425" spans="1:5">
      <c r="A4425" s="272" t="s">
        <v>23478</v>
      </c>
      <c r="B4425" s="538">
        <v>87427</v>
      </c>
      <c r="C4425" s="266" t="s">
        <v>11420</v>
      </c>
      <c r="D4425" s="273" t="s">
        <v>16</v>
      </c>
      <c r="E4425" s="274">
        <v>51.6</v>
      </c>
    </row>
    <row r="4426" spans="1:5">
      <c r="A4426" s="272" t="s">
        <v>23479</v>
      </c>
      <c r="B4426" s="538">
        <v>89998</v>
      </c>
      <c r="C4426" s="266" t="s">
        <v>9602</v>
      </c>
      <c r="D4426" s="273" t="s">
        <v>15</v>
      </c>
      <c r="E4426" s="274">
        <v>8.83</v>
      </c>
    </row>
    <row r="4427" spans="1:5">
      <c r="A4427" s="272" t="s">
        <v>23479</v>
      </c>
      <c r="B4427" s="538">
        <v>102920</v>
      </c>
      <c r="C4427" s="266" t="s">
        <v>9665</v>
      </c>
      <c r="D4427" s="273" t="s">
        <v>15</v>
      </c>
      <c r="E4427" s="274">
        <v>7.06</v>
      </c>
    </row>
    <row r="4428" spans="1:5">
      <c r="A4428" s="272" t="s">
        <v>23479</v>
      </c>
      <c r="B4428" s="538">
        <v>102923</v>
      </c>
      <c r="C4428" s="266" t="s">
        <v>9668</v>
      </c>
      <c r="D4428" s="273" t="s">
        <v>15</v>
      </c>
      <c r="E4428" s="274">
        <v>6.39</v>
      </c>
    </row>
    <row r="4429" spans="1:5">
      <c r="A4429" s="272" t="s">
        <v>23479</v>
      </c>
      <c r="B4429" s="538">
        <v>90000</v>
      </c>
      <c r="C4429" s="266" t="s">
        <v>9604</v>
      </c>
      <c r="D4429" s="273" t="s">
        <v>15</v>
      </c>
      <c r="E4429" s="274">
        <v>12.44</v>
      </c>
    </row>
    <row r="4430" spans="1:5">
      <c r="A4430" s="272" t="s">
        <v>23479</v>
      </c>
      <c r="B4430" s="538">
        <v>103088</v>
      </c>
      <c r="C4430" s="266" t="s">
        <v>9669</v>
      </c>
      <c r="D4430" s="273" t="s">
        <v>15</v>
      </c>
      <c r="E4430" s="274">
        <v>9.36</v>
      </c>
    </row>
    <row r="4431" spans="1:5">
      <c r="A4431" s="272" t="s">
        <v>23479</v>
      </c>
      <c r="B4431" s="538">
        <v>102922</v>
      </c>
      <c r="C4431" s="266" t="s">
        <v>9667</v>
      </c>
      <c r="D4431" s="273" t="s">
        <v>15</v>
      </c>
      <c r="E4431" s="274">
        <v>7.8</v>
      </c>
    </row>
    <row r="4432" spans="1:5">
      <c r="A4432" s="272" t="s">
        <v>23479</v>
      </c>
      <c r="B4432" s="538">
        <v>89999</v>
      </c>
      <c r="C4432" s="266" t="s">
        <v>9603</v>
      </c>
      <c r="D4432" s="273" t="s">
        <v>15</v>
      </c>
      <c r="E4432" s="274">
        <v>16.350000000000001</v>
      </c>
    </row>
    <row r="4433" spans="1:5">
      <c r="A4433" s="272" t="s">
        <v>23479</v>
      </c>
      <c r="B4433" s="538">
        <v>89996</v>
      </c>
      <c r="C4433" s="266" t="s">
        <v>9600</v>
      </c>
      <c r="D4433" s="273" t="s">
        <v>15</v>
      </c>
      <c r="E4433" s="274">
        <v>9.5299999999999994</v>
      </c>
    </row>
    <row r="4434" spans="1:5">
      <c r="A4434" s="272" t="s">
        <v>23479</v>
      </c>
      <c r="B4434" s="538">
        <v>89997</v>
      </c>
      <c r="C4434" s="266" t="s">
        <v>9601</v>
      </c>
      <c r="D4434" s="273" t="s">
        <v>15</v>
      </c>
      <c r="E4434" s="274">
        <v>7.5</v>
      </c>
    </row>
    <row r="4435" spans="1:5">
      <c r="A4435" s="272" t="s">
        <v>23479</v>
      </c>
      <c r="B4435" s="538">
        <v>102921</v>
      </c>
      <c r="C4435" s="266" t="s">
        <v>9666</v>
      </c>
      <c r="D4435" s="273" t="s">
        <v>15</v>
      </c>
      <c r="E4435" s="274">
        <v>6.66</v>
      </c>
    </row>
    <row r="4436" spans="1:5">
      <c r="A4436" s="272" t="s">
        <v>23479</v>
      </c>
      <c r="B4436" s="538">
        <v>90278</v>
      </c>
      <c r="C4436" s="266" t="s">
        <v>9681</v>
      </c>
      <c r="D4436" s="273" t="s">
        <v>18</v>
      </c>
      <c r="E4436" s="274">
        <v>503.22</v>
      </c>
    </row>
    <row r="4437" spans="1:5">
      <c r="A4437" s="272" t="s">
        <v>23479</v>
      </c>
      <c r="B4437" s="538">
        <v>90282</v>
      </c>
      <c r="C4437" s="266" t="s">
        <v>9685</v>
      </c>
      <c r="D4437" s="273" t="s">
        <v>18</v>
      </c>
      <c r="E4437" s="274">
        <v>491.51</v>
      </c>
    </row>
    <row r="4438" spans="1:5">
      <c r="A4438" s="272" t="s">
        <v>23479</v>
      </c>
      <c r="B4438" s="538">
        <v>90279</v>
      </c>
      <c r="C4438" s="266" t="s">
        <v>9682</v>
      </c>
      <c r="D4438" s="273" t="s">
        <v>18</v>
      </c>
      <c r="E4438" s="274">
        <v>556.67999999999995</v>
      </c>
    </row>
    <row r="4439" spans="1:5">
      <c r="A4439" s="272" t="s">
        <v>23479</v>
      </c>
      <c r="B4439" s="538">
        <v>90283</v>
      </c>
      <c r="C4439" s="266" t="s">
        <v>9686</v>
      </c>
      <c r="D4439" s="273" t="s">
        <v>18</v>
      </c>
      <c r="E4439" s="274">
        <v>544.88</v>
      </c>
    </row>
    <row r="4440" spans="1:5">
      <c r="A4440" s="272" t="s">
        <v>23479</v>
      </c>
      <c r="B4440" s="538">
        <v>90280</v>
      </c>
      <c r="C4440" s="266" t="s">
        <v>9683</v>
      </c>
      <c r="D4440" s="273" t="s">
        <v>18</v>
      </c>
      <c r="E4440" s="274">
        <v>613.67999999999995</v>
      </c>
    </row>
    <row r="4441" spans="1:5">
      <c r="A4441" s="272" t="s">
        <v>23479</v>
      </c>
      <c r="B4441" s="538">
        <v>90284</v>
      </c>
      <c r="C4441" s="266" t="s">
        <v>9687</v>
      </c>
      <c r="D4441" s="273" t="s">
        <v>18</v>
      </c>
      <c r="E4441" s="274">
        <v>605.99</v>
      </c>
    </row>
    <row r="4442" spans="1:5">
      <c r="A4442" s="272" t="s">
        <v>23479</v>
      </c>
      <c r="B4442" s="538">
        <v>90281</v>
      </c>
      <c r="C4442" s="266" t="s">
        <v>9684</v>
      </c>
      <c r="D4442" s="273" t="s">
        <v>18</v>
      </c>
      <c r="E4442" s="274">
        <v>707.72</v>
      </c>
    </row>
    <row r="4443" spans="1:5">
      <c r="A4443" s="272" t="s">
        <v>23479</v>
      </c>
      <c r="B4443" s="538">
        <v>90285</v>
      </c>
      <c r="C4443" s="266" t="s">
        <v>9688</v>
      </c>
      <c r="D4443" s="273" t="s">
        <v>18</v>
      </c>
      <c r="E4443" s="274">
        <v>706.23</v>
      </c>
    </row>
    <row r="4444" spans="1:5">
      <c r="A4444" s="272" t="s">
        <v>23479</v>
      </c>
      <c r="B4444" s="538">
        <v>89994</v>
      </c>
      <c r="C4444" s="266" t="s">
        <v>9679</v>
      </c>
      <c r="D4444" s="273" t="s">
        <v>18</v>
      </c>
      <c r="E4444" s="274">
        <v>929.01</v>
      </c>
    </row>
    <row r="4445" spans="1:5">
      <c r="A4445" s="272" t="s">
        <v>23479</v>
      </c>
      <c r="B4445" s="538">
        <v>89995</v>
      </c>
      <c r="C4445" s="266" t="s">
        <v>9680</v>
      </c>
      <c r="D4445" s="273" t="s">
        <v>18</v>
      </c>
      <c r="E4445" s="274">
        <v>1066.4100000000001</v>
      </c>
    </row>
    <row r="4446" spans="1:5">
      <c r="A4446" s="272" t="s">
        <v>23479</v>
      </c>
      <c r="B4446" s="538">
        <v>89993</v>
      </c>
      <c r="C4446" s="266" t="s">
        <v>9678</v>
      </c>
      <c r="D4446" s="273" t="s">
        <v>18</v>
      </c>
      <c r="E4446" s="274">
        <v>1113.6300000000001</v>
      </c>
    </row>
    <row r="4447" spans="1:5">
      <c r="A4447" s="272" t="s">
        <v>23480</v>
      </c>
      <c r="B4447" s="538">
        <v>106212</v>
      </c>
      <c r="C4447" s="266" t="s">
        <v>31755</v>
      </c>
      <c r="D4447" s="273" t="s">
        <v>13</v>
      </c>
      <c r="E4447" s="274">
        <v>0</v>
      </c>
    </row>
    <row r="4448" spans="1:5">
      <c r="A4448" s="272" t="s">
        <v>23480</v>
      </c>
      <c r="B4448" s="538">
        <v>106216</v>
      </c>
      <c r="C4448" s="266" t="s">
        <v>31756</v>
      </c>
      <c r="D4448" s="273" t="s">
        <v>13</v>
      </c>
      <c r="E4448" s="274">
        <v>0</v>
      </c>
    </row>
    <row r="4449" spans="1:5">
      <c r="A4449" s="272" t="s">
        <v>23480</v>
      </c>
      <c r="B4449" s="538">
        <v>99860</v>
      </c>
      <c r="C4449" s="266" t="s">
        <v>31757</v>
      </c>
      <c r="D4449" s="273" t="s">
        <v>13</v>
      </c>
      <c r="E4449" s="274">
        <v>0</v>
      </c>
    </row>
    <row r="4450" spans="1:5">
      <c r="A4450" s="272" t="s">
        <v>23480</v>
      </c>
      <c r="B4450" s="538">
        <v>99858</v>
      </c>
      <c r="C4450" s="266" t="s">
        <v>31758</v>
      </c>
      <c r="D4450" s="273" t="s">
        <v>13</v>
      </c>
      <c r="E4450" s="274">
        <v>0</v>
      </c>
    </row>
    <row r="4451" spans="1:5">
      <c r="A4451" s="272" t="s">
        <v>23480</v>
      </c>
      <c r="B4451" s="538">
        <v>99859</v>
      </c>
      <c r="C4451" s="266" t="s">
        <v>31759</v>
      </c>
      <c r="D4451" s="273" t="s">
        <v>13</v>
      </c>
      <c r="E4451" s="274">
        <v>0</v>
      </c>
    </row>
    <row r="4452" spans="1:5">
      <c r="A4452" s="272" t="s">
        <v>23480</v>
      </c>
      <c r="B4452" s="538">
        <v>106211</v>
      </c>
      <c r="C4452" s="266" t="s">
        <v>31760</v>
      </c>
      <c r="D4452" s="273" t="s">
        <v>13</v>
      </c>
      <c r="E4452" s="274">
        <v>0</v>
      </c>
    </row>
    <row r="4453" spans="1:5">
      <c r="A4453" s="272" t="s">
        <v>23480</v>
      </c>
      <c r="B4453" s="538">
        <v>106215</v>
      </c>
      <c r="C4453" s="266" t="s">
        <v>31761</v>
      </c>
      <c r="D4453" s="273" t="s">
        <v>13</v>
      </c>
      <c r="E4453" s="274">
        <v>0</v>
      </c>
    </row>
    <row r="4454" spans="1:5">
      <c r="A4454" s="272" t="s">
        <v>23480</v>
      </c>
      <c r="B4454" s="538">
        <v>99857</v>
      </c>
      <c r="C4454" s="266" t="s">
        <v>31762</v>
      </c>
      <c r="D4454" s="273" t="s">
        <v>13</v>
      </c>
      <c r="E4454" s="274">
        <v>67.75</v>
      </c>
    </row>
    <row r="4455" spans="1:5">
      <c r="A4455" s="272" t="s">
        <v>23480</v>
      </c>
      <c r="B4455" s="538">
        <v>99855</v>
      </c>
      <c r="C4455" s="266" t="s">
        <v>31763</v>
      </c>
      <c r="D4455" s="273" t="s">
        <v>13</v>
      </c>
      <c r="E4455" s="274">
        <v>93.39</v>
      </c>
    </row>
    <row r="4456" spans="1:5">
      <c r="A4456" s="272" t="s">
        <v>23480</v>
      </c>
      <c r="B4456" s="538">
        <v>99856</v>
      </c>
      <c r="C4456" s="266" t="s">
        <v>31764</v>
      </c>
      <c r="D4456" s="273" t="s">
        <v>13</v>
      </c>
      <c r="E4456" s="274">
        <v>0</v>
      </c>
    </row>
    <row r="4457" spans="1:5">
      <c r="A4457" s="272" t="s">
        <v>23480</v>
      </c>
      <c r="B4457" s="538">
        <v>106210</v>
      </c>
      <c r="C4457" s="266" t="s">
        <v>31765</v>
      </c>
      <c r="D4457" s="273" t="s">
        <v>13</v>
      </c>
      <c r="E4457" s="274">
        <v>0</v>
      </c>
    </row>
    <row r="4458" spans="1:5">
      <c r="A4458" s="272" t="s">
        <v>23480</v>
      </c>
      <c r="B4458" s="538">
        <v>106214</v>
      </c>
      <c r="C4458" s="266" t="s">
        <v>31766</v>
      </c>
      <c r="D4458" s="273" t="s">
        <v>13</v>
      </c>
      <c r="E4458" s="274">
        <v>0</v>
      </c>
    </row>
    <row r="4459" spans="1:5">
      <c r="A4459" s="272" t="s">
        <v>23480</v>
      </c>
      <c r="B4459" s="538">
        <v>99862</v>
      </c>
      <c r="C4459" s="266" t="s">
        <v>31767</v>
      </c>
      <c r="D4459" s="273" t="s">
        <v>16</v>
      </c>
      <c r="E4459" s="274">
        <v>515.12</v>
      </c>
    </row>
    <row r="4460" spans="1:5">
      <c r="A4460" s="272" t="s">
        <v>23480</v>
      </c>
      <c r="B4460" s="538">
        <v>99861</v>
      </c>
      <c r="C4460" s="266" t="s">
        <v>31768</v>
      </c>
      <c r="D4460" s="273" t="s">
        <v>16</v>
      </c>
      <c r="E4460" s="274">
        <v>577.67999999999995</v>
      </c>
    </row>
    <row r="4461" spans="1:5">
      <c r="A4461" s="272" t="s">
        <v>23480</v>
      </c>
      <c r="B4461" s="538">
        <v>106213</v>
      </c>
      <c r="C4461" s="266" t="s">
        <v>31769</v>
      </c>
      <c r="D4461" s="273" t="s">
        <v>13</v>
      </c>
      <c r="E4461" s="274">
        <v>0</v>
      </c>
    </row>
    <row r="4462" spans="1:5">
      <c r="A4462" s="272" t="s">
        <v>23480</v>
      </c>
      <c r="B4462" s="538">
        <v>106220</v>
      </c>
      <c r="C4462" s="266" t="s">
        <v>31770</v>
      </c>
      <c r="D4462" s="273" t="s">
        <v>13</v>
      </c>
      <c r="E4462" s="274">
        <v>0</v>
      </c>
    </row>
    <row r="4463" spans="1:5">
      <c r="A4463" s="272" t="s">
        <v>23480</v>
      </c>
      <c r="B4463" s="538">
        <v>106221</v>
      </c>
      <c r="C4463" s="266" t="s">
        <v>31771</v>
      </c>
      <c r="D4463" s="273" t="s">
        <v>13</v>
      </c>
      <c r="E4463" s="274">
        <v>0</v>
      </c>
    </row>
    <row r="4464" spans="1:5">
      <c r="A4464" s="272" t="s">
        <v>23480</v>
      </c>
      <c r="B4464" s="538">
        <v>99853</v>
      </c>
      <c r="C4464" s="266" t="s">
        <v>31772</v>
      </c>
      <c r="D4464" s="273" t="s">
        <v>13</v>
      </c>
      <c r="E4464" s="274">
        <v>0</v>
      </c>
    </row>
    <row r="4465" spans="1:5">
      <c r="A4465" s="272" t="s">
        <v>23480</v>
      </c>
      <c r="B4465" s="538">
        <v>99851</v>
      </c>
      <c r="C4465" s="266" t="s">
        <v>31773</v>
      </c>
      <c r="D4465" s="273" t="s">
        <v>13</v>
      </c>
      <c r="E4465" s="274">
        <v>0</v>
      </c>
    </row>
    <row r="4466" spans="1:5">
      <c r="A4466" s="272" t="s">
        <v>23480</v>
      </c>
      <c r="B4466" s="538">
        <v>99854</v>
      </c>
      <c r="C4466" s="266" t="s">
        <v>31774</v>
      </c>
      <c r="D4466" s="273" t="s">
        <v>13</v>
      </c>
      <c r="E4466" s="274">
        <v>0</v>
      </c>
    </row>
    <row r="4467" spans="1:5">
      <c r="A4467" s="272" t="s">
        <v>23480</v>
      </c>
      <c r="B4467" s="538">
        <v>99852</v>
      </c>
      <c r="C4467" s="266" t="s">
        <v>31775</v>
      </c>
      <c r="D4467" s="273" t="s">
        <v>13</v>
      </c>
      <c r="E4467" s="274">
        <v>0</v>
      </c>
    </row>
    <row r="4468" spans="1:5">
      <c r="A4468" s="272" t="s">
        <v>23480</v>
      </c>
      <c r="B4468" s="538">
        <v>99844</v>
      </c>
      <c r="C4468" s="266" t="s">
        <v>31776</v>
      </c>
      <c r="D4468" s="273" t="s">
        <v>13</v>
      </c>
      <c r="E4468" s="274">
        <v>0</v>
      </c>
    </row>
    <row r="4469" spans="1:5">
      <c r="A4469" s="272" t="s">
        <v>23480</v>
      </c>
      <c r="B4469" s="538">
        <v>99842</v>
      </c>
      <c r="C4469" s="266" t="s">
        <v>31777</v>
      </c>
      <c r="D4469" s="273" t="s">
        <v>13</v>
      </c>
      <c r="E4469" s="274">
        <v>546.86</v>
      </c>
    </row>
    <row r="4470" spans="1:5">
      <c r="A4470" s="272" t="s">
        <v>23480</v>
      </c>
      <c r="B4470" s="538">
        <v>99845</v>
      </c>
      <c r="C4470" s="266" t="s">
        <v>31778</v>
      </c>
      <c r="D4470" s="273" t="s">
        <v>13</v>
      </c>
      <c r="E4470" s="274">
        <v>0</v>
      </c>
    </row>
    <row r="4471" spans="1:5">
      <c r="A4471" s="272" t="s">
        <v>23480</v>
      </c>
      <c r="B4471" s="538">
        <v>99843</v>
      </c>
      <c r="C4471" s="266" t="s">
        <v>31779</v>
      </c>
      <c r="D4471" s="273" t="s">
        <v>13</v>
      </c>
      <c r="E4471" s="274">
        <v>0</v>
      </c>
    </row>
    <row r="4472" spans="1:5">
      <c r="A4472" s="272" t="s">
        <v>23480</v>
      </c>
      <c r="B4472" s="538">
        <v>106217</v>
      </c>
      <c r="C4472" s="266" t="s">
        <v>31780</v>
      </c>
      <c r="D4472" s="273" t="s">
        <v>13</v>
      </c>
      <c r="E4472" s="274">
        <v>0</v>
      </c>
    </row>
    <row r="4473" spans="1:5">
      <c r="A4473" s="272" t="s">
        <v>23480</v>
      </c>
      <c r="B4473" s="538">
        <v>106218</v>
      </c>
      <c r="C4473" s="266" t="s">
        <v>31781</v>
      </c>
      <c r="D4473" s="273" t="s">
        <v>13</v>
      </c>
      <c r="E4473" s="274">
        <v>0</v>
      </c>
    </row>
    <row r="4474" spans="1:5">
      <c r="A4474" s="272" t="s">
        <v>23480</v>
      </c>
      <c r="B4474" s="538">
        <v>106219</v>
      </c>
      <c r="C4474" s="266" t="s">
        <v>31782</v>
      </c>
      <c r="D4474" s="273" t="s">
        <v>13</v>
      </c>
      <c r="E4474" s="274">
        <v>0</v>
      </c>
    </row>
    <row r="4475" spans="1:5">
      <c r="A4475" s="272" t="s">
        <v>23480</v>
      </c>
      <c r="B4475" s="538">
        <v>99846</v>
      </c>
      <c r="C4475" s="266" t="s">
        <v>31783</v>
      </c>
      <c r="D4475" s="273" t="s">
        <v>13</v>
      </c>
      <c r="E4475" s="274">
        <v>0</v>
      </c>
    </row>
    <row r="4476" spans="1:5">
      <c r="A4476" s="272" t="s">
        <v>7410</v>
      </c>
      <c r="B4476" s="538">
        <v>94276</v>
      </c>
      <c r="C4476" s="266" t="s">
        <v>20839</v>
      </c>
      <c r="D4476" s="273" t="s">
        <v>13</v>
      </c>
      <c r="E4476" s="274">
        <v>45.42</v>
      </c>
    </row>
    <row r="4477" spans="1:5">
      <c r="A4477" s="272" t="s">
        <v>7410</v>
      </c>
      <c r="B4477" s="538">
        <v>94274</v>
      </c>
      <c r="C4477" s="266" t="s">
        <v>20837</v>
      </c>
      <c r="D4477" s="273" t="s">
        <v>13</v>
      </c>
      <c r="E4477" s="274">
        <v>49.54</v>
      </c>
    </row>
    <row r="4478" spans="1:5">
      <c r="A4478" s="272" t="s">
        <v>7410</v>
      </c>
      <c r="B4478" s="538">
        <v>94280</v>
      </c>
      <c r="C4478" s="266" t="s">
        <v>20843</v>
      </c>
      <c r="D4478" s="273" t="s">
        <v>13</v>
      </c>
      <c r="E4478" s="274">
        <v>47.3</v>
      </c>
    </row>
    <row r="4479" spans="1:5">
      <c r="A4479" s="272" t="s">
        <v>7410</v>
      </c>
      <c r="B4479" s="538">
        <v>94278</v>
      </c>
      <c r="C4479" s="266" t="s">
        <v>20841</v>
      </c>
      <c r="D4479" s="273" t="s">
        <v>13</v>
      </c>
      <c r="E4479" s="274">
        <v>40.68</v>
      </c>
    </row>
    <row r="4480" spans="1:5">
      <c r="A4480" s="272" t="s">
        <v>7410</v>
      </c>
      <c r="B4480" s="538">
        <v>94275</v>
      </c>
      <c r="C4480" s="266" t="s">
        <v>20838</v>
      </c>
      <c r="D4480" s="273" t="s">
        <v>13</v>
      </c>
      <c r="E4480" s="274">
        <v>41.85</v>
      </c>
    </row>
    <row r="4481" spans="1:5">
      <c r="A4481" s="272" t="s">
        <v>7410</v>
      </c>
      <c r="B4481" s="538">
        <v>94273</v>
      </c>
      <c r="C4481" s="266" t="s">
        <v>20836</v>
      </c>
      <c r="D4481" s="273" t="s">
        <v>13</v>
      </c>
      <c r="E4481" s="274">
        <v>45.97</v>
      </c>
    </row>
    <row r="4482" spans="1:5">
      <c r="A4482" s="272" t="s">
        <v>7410</v>
      </c>
      <c r="B4482" s="538">
        <v>94279</v>
      </c>
      <c r="C4482" s="266" t="s">
        <v>20842</v>
      </c>
      <c r="D4482" s="273" t="s">
        <v>13</v>
      </c>
      <c r="E4482" s="274">
        <v>43.73</v>
      </c>
    </row>
    <row r="4483" spans="1:5">
      <c r="A4483" s="272" t="s">
        <v>7410</v>
      </c>
      <c r="B4483" s="538">
        <v>94277</v>
      </c>
      <c r="C4483" s="266" t="s">
        <v>20840</v>
      </c>
      <c r="D4483" s="273" t="s">
        <v>13</v>
      </c>
      <c r="E4483" s="274">
        <v>37.119999999999997</v>
      </c>
    </row>
    <row r="4484" spans="1:5">
      <c r="A4484" s="272" t="s">
        <v>7410</v>
      </c>
      <c r="B4484" s="538">
        <v>104930</v>
      </c>
      <c r="C4484" s="266" t="s">
        <v>23481</v>
      </c>
      <c r="D4484" s="273" t="s">
        <v>13</v>
      </c>
      <c r="E4484" s="274">
        <v>0</v>
      </c>
    </row>
    <row r="4485" spans="1:5">
      <c r="A4485" s="272" t="s">
        <v>7410</v>
      </c>
      <c r="B4485" s="538">
        <v>104931</v>
      </c>
      <c r="C4485" s="266" t="s">
        <v>23482</v>
      </c>
      <c r="D4485" s="273" t="s">
        <v>13</v>
      </c>
      <c r="E4485" s="274">
        <v>0</v>
      </c>
    </row>
    <row r="4486" spans="1:5">
      <c r="A4486" s="272" t="s">
        <v>7410</v>
      </c>
      <c r="B4486" s="538">
        <v>94294</v>
      </c>
      <c r="C4486" s="266" t="s">
        <v>20844</v>
      </c>
      <c r="D4486" s="273" t="s">
        <v>13</v>
      </c>
      <c r="E4486" s="274">
        <v>8.19</v>
      </c>
    </row>
    <row r="4487" spans="1:5">
      <c r="A4487" s="272" t="s">
        <v>7410</v>
      </c>
      <c r="B4487" s="538">
        <v>94288</v>
      </c>
      <c r="C4487" s="266" t="s">
        <v>30428</v>
      </c>
      <c r="D4487" s="273" t="s">
        <v>13</v>
      </c>
      <c r="E4487" s="274">
        <v>43.48</v>
      </c>
    </row>
    <row r="4488" spans="1:5">
      <c r="A4488" s="272" t="s">
        <v>7410</v>
      </c>
      <c r="B4488" s="538">
        <v>94282</v>
      </c>
      <c r="C4488" s="266" t="s">
        <v>30429</v>
      </c>
      <c r="D4488" s="273" t="s">
        <v>13</v>
      </c>
      <c r="E4488" s="274">
        <v>55.04</v>
      </c>
    </row>
    <row r="4489" spans="1:5">
      <c r="A4489" s="272" t="s">
        <v>7410</v>
      </c>
      <c r="B4489" s="538">
        <v>94290</v>
      </c>
      <c r="C4489" s="266" t="s">
        <v>30430</v>
      </c>
      <c r="D4489" s="273" t="s">
        <v>13</v>
      </c>
      <c r="E4489" s="274">
        <v>53.12</v>
      </c>
    </row>
    <row r="4490" spans="1:5">
      <c r="A4490" s="272" t="s">
        <v>7410</v>
      </c>
      <c r="B4490" s="538">
        <v>94284</v>
      </c>
      <c r="C4490" s="266" t="s">
        <v>30431</v>
      </c>
      <c r="D4490" s="273" t="s">
        <v>13</v>
      </c>
      <c r="E4490" s="274">
        <v>70.569999999999993</v>
      </c>
    </row>
    <row r="4491" spans="1:5">
      <c r="A4491" s="272" t="s">
        <v>7410</v>
      </c>
      <c r="B4491" s="538">
        <v>94292</v>
      </c>
      <c r="C4491" s="266" t="s">
        <v>30432</v>
      </c>
      <c r="D4491" s="273" t="s">
        <v>13</v>
      </c>
      <c r="E4491" s="274">
        <v>63.38</v>
      </c>
    </row>
    <row r="4492" spans="1:5">
      <c r="A4492" s="272" t="s">
        <v>7410</v>
      </c>
      <c r="B4492" s="538">
        <v>94286</v>
      </c>
      <c r="C4492" s="266" t="s">
        <v>30433</v>
      </c>
      <c r="D4492" s="273" t="s">
        <v>13</v>
      </c>
      <c r="E4492" s="274">
        <v>89.02</v>
      </c>
    </row>
    <row r="4493" spans="1:5">
      <c r="A4493" s="272" t="s">
        <v>7410</v>
      </c>
      <c r="B4493" s="538">
        <v>94287</v>
      </c>
      <c r="C4493" s="266" t="s">
        <v>30434</v>
      </c>
      <c r="D4493" s="273" t="s">
        <v>13</v>
      </c>
      <c r="E4493" s="274">
        <v>35.1</v>
      </c>
    </row>
    <row r="4494" spans="1:5">
      <c r="A4494" s="272" t="s">
        <v>7410</v>
      </c>
      <c r="B4494" s="538">
        <v>94281</v>
      </c>
      <c r="C4494" s="266" t="s">
        <v>30435</v>
      </c>
      <c r="D4494" s="273" t="s">
        <v>13</v>
      </c>
      <c r="E4494" s="274">
        <v>45.62</v>
      </c>
    </row>
    <row r="4495" spans="1:5">
      <c r="A4495" s="272" t="s">
        <v>7410</v>
      </c>
      <c r="B4495" s="538">
        <v>94289</v>
      </c>
      <c r="C4495" s="266" t="s">
        <v>30436</v>
      </c>
      <c r="D4495" s="273" t="s">
        <v>13</v>
      </c>
      <c r="E4495" s="274">
        <v>44.73</v>
      </c>
    </row>
    <row r="4496" spans="1:5">
      <c r="A4496" s="272" t="s">
        <v>7410</v>
      </c>
      <c r="B4496" s="538">
        <v>94283</v>
      </c>
      <c r="C4496" s="266" t="s">
        <v>30437</v>
      </c>
      <c r="D4496" s="273" t="s">
        <v>13</v>
      </c>
      <c r="E4496" s="274">
        <v>61.14</v>
      </c>
    </row>
    <row r="4497" spans="1:5">
      <c r="A4497" s="272" t="s">
        <v>7410</v>
      </c>
      <c r="B4497" s="538">
        <v>94291</v>
      </c>
      <c r="C4497" s="266" t="s">
        <v>30438</v>
      </c>
      <c r="D4497" s="273" t="s">
        <v>13</v>
      </c>
      <c r="E4497" s="274">
        <v>54.99</v>
      </c>
    </row>
    <row r="4498" spans="1:5">
      <c r="A4498" s="272" t="s">
        <v>7410</v>
      </c>
      <c r="B4498" s="538">
        <v>94285</v>
      </c>
      <c r="C4498" s="266" t="s">
        <v>30439</v>
      </c>
      <c r="D4498" s="273" t="s">
        <v>13</v>
      </c>
      <c r="E4498" s="274">
        <v>79.59</v>
      </c>
    </row>
    <row r="4499" spans="1:5">
      <c r="A4499" s="272" t="s">
        <v>7410</v>
      </c>
      <c r="B4499" s="538">
        <v>94293</v>
      </c>
      <c r="C4499" s="266" t="s">
        <v>30440</v>
      </c>
      <c r="D4499" s="273" t="s">
        <v>13</v>
      </c>
      <c r="E4499" s="274">
        <v>178.32</v>
      </c>
    </row>
    <row r="4500" spans="1:5">
      <c r="A4500" s="272" t="s">
        <v>7410</v>
      </c>
      <c r="B4500" s="538">
        <v>94264</v>
      </c>
      <c r="C4500" s="266" t="s">
        <v>30441</v>
      </c>
      <c r="D4500" s="273" t="s">
        <v>13</v>
      </c>
      <c r="E4500" s="274">
        <v>44.59</v>
      </c>
    </row>
    <row r="4501" spans="1:5">
      <c r="A4501" s="272" t="s">
        <v>7410</v>
      </c>
      <c r="B4501" s="538">
        <v>94266</v>
      </c>
      <c r="C4501" s="266" t="s">
        <v>30442</v>
      </c>
      <c r="D4501" s="273" t="s">
        <v>13</v>
      </c>
      <c r="E4501" s="274">
        <v>57.82</v>
      </c>
    </row>
    <row r="4502" spans="1:5">
      <c r="A4502" s="272" t="s">
        <v>7410</v>
      </c>
      <c r="B4502" s="538">
        <v>94263</v>
      </c>
      <c r="C4502" s="266" t="s">
        <v>30443</v>
      </c>
      <c r="D4502" s="273" t="s">
        <v>13</v>
      </c>
      <c r="E4502" s="274">
        <v>38.68</v>
      </c>
    </row>
    <row r="4503" spans="1:5">
      <c r="A4503" s="272" t="s">
        <v>7410</v>
      </c>
      <c r="B4503" s="538">
        <v>94265</v>
      </c>
      <c r="C4503" s="266" t="s">
        <v>30444</v>
      </c>
      <c r="D4503" s="273" t="s">
        <v>13</v>
      </c>
      <c r="E4503" s="274">
        <v>51.04</v>
      </c>
    </row>
    <row r="4504" spans="1:5">
      <c r="A4504" s="272" t="s">
        <v>7410</v>
      </c>
      <c r="B4504" s="538">
        <v>94268</v>
      </c>
      <c r="C4504" s="266" t="s">
        <v>30445</v>
      </c>
      <c r="D4504" s="273" t="s">
        <v>13</v>
      </c>
      <c r="E4504" s="274">
        <v>67.91</v>
      </c>
    </row>
    <row r="4505" spans="1:5">
      <c r="A4505" s="272" t="s">
        <v>7410</v>
      </c>
      <c r="B4505" s="538">
        <v>94270</v>
      </c>
      <c r="C4505" s="266" t="s">
        <v>30446</v>
      </c>
      <c r="D4505" s="273" t="s">
        <v>13</v>
      </c>
      <c r="E4505" s="274">
        <v>95.84</v>
      </c>
    </row>
    <row r="4506" spans="1:5">
      <c r="A4506" s="272" t="s">
        <v>7410</v>
      </c>
      <c r="B4506" s="538">
        <v>94272</v>
      </c>
      <c r="C4506" s="266" t="s">
        <v>30447</v>
      </c>
      <c r="D4506" s="273" t="s">
        <v>13</v>
      </c>
      <c r="E4506" s="274">
        <v>118.21</v>
      </c>
    </row>
    <row r="4507" spans="1:5">
      <c r="A4507" s="272" t="s">
        <v>7410</v>
      </c>
      <c r="B4507" s="538">
        <v>94267</v>
      </c>
      <c r="C4507" s="266" t="s">
        <v>30448</v>
      </c>
      <c r="D4507" s="273" t="s">
        <v>13</v>
      </c>
      <c r="E4507" s="274">
        <v>60.44</v>
      </c>
    </row>
    <row r="4508" spans="1:5">
      <c r="A4508" s="272" t="s">
        <v>7410</v>
      </c>
      <c r="B4508" s="538">
        <v>94269</v>
      </c>
      <c r="C4508" s="266" t="s">
        <v>30449</v>
      </c>
      <c r="D4508" s="273" t="s">
        <v>13</v>
      </c>
      <c r="E4508" s="274">
        <v>85.46</v>
      </c>
    </row>
    <row r="4509" spans="1:5">
      <c r="A4509" s="272" t="s">
        <v>7410</v>
      </c>
      <c r="B4509" s="538">
        <v>94271</v>
      </c>
      <c r="C4509" s="266" t="s">
        <v>30450</v>
      </c>
      <c r="D4509" s="273" t="s">
        <v>13</v>
      </c>
      <c r="E4509" s="274">
        <v>104.32</v>
      </c>
    </row>
    <row r="4510" spans="1:5">
      <c r="A4510" s="272" t="s">
        <v>23483</v>
      </c>
      <c r="B4510" s="538">
        <v>105555</v>
      </c>
      <c r="C4510" s="266" t="s">
        <v>23484</v>
      </c>
      <c r="D4510" s="273" t="s">
        <v>14</v>
      </c>
      <c r="E4510" s="274">
        <v>0</v>
      </c>
    </row>
    <row r="4511" spans="1:5">
      <c r="A4511" s="272" t="s">
        <v>23483</v>
      </c>
      <c r="B4511" s="538">
        <v>97603</v>
      </c>
      <c r="C4511" s="266" t="s">
        <v>23485</v>
      </c>
      <c r="D4511" s="273" t="s">
        <v>14</v>
      </c>
      <c r="E4511" s="274">
        <v>0</v>
      </c>
    </row>
    <row r="4512" spans="1:5">
      <c r="A4512" s="272" t="s">
        <v>23483</v>
      </c>
      <c r="B4512" s="538">
        <v>97602</v>
      </c>
      <c r="C4512" s="266" t="s">
        <v>23486</v>
      </c>
      <c r="D4512" s="273" t="s">
        <v>14</v>
      </c>
      <c r="E4512" s="274">
        <v>0</v>
      </c>
    </row>
    <row r="4513" spans="1:5">
      <c r="A4513" s="272" t="s">
        <v>23483</v>
      </c>
      <c r="B4513" s="538">
        <v>97604</v>
      </c>
      <c r="C4513" s="266" t="s">
        <v>23487</v>
      </c>
      <c r="D4513" s="273" t="s">
        <v>14</v>
      </c>
      <c r="E4513" s="274">
        <v>0</v>
      </c>
    </row>
    <row r="4514" spans="1:5">
      <c r="A4514" s="272" t="s">
        <v>23483</v>
      </c>
      <c r="B4514" s="538">
        <v>105553</v>
      </c>
      <c r="C4514" s="266" t="s">
        <v>23488</v>
      </c>
      <c r="D4514" s="273" t="s">
        <v>14</v>
      </c>
      <c r="E4514" s="274">
        <v>0</v>
      </c>
    </row>
    <row r="4515" spans="1:5">
      <c r="A4515" s="272" t="s">
        <v>23483</v>
      </c>
      <c r="B4515" s="538">
        <v>105552</v>
      </c>
      <c r="C4515" s="266" t="s">
        <v>23489</v>
      </c>
      <c r="D4515" s="273" t="s">
        <v>14</v>
      </c>
      <c r="E4515" s="274">
        <v>0</v>
      </c>
    </row>
    <row r="4516" spans="1:5">
      <c r="A4516" s="272" t="s">
        <v>23483</v>
      </c>
      <c r="B4516" s="538">
        <v>105550</v>
      </c>
      <c r="C4516" s="266" t="s">
        <v>23490</v>
      </c>
      <c r="D4516" s="273" t="s">
        <v>14</v>
      </c>
      <c r="E4516" s="274">
        <v>0</v>
      </c>
    </row>
    <row r="4517" spans="1:5">
      <c r="A4517" s="272" t="s">
        <v>23483</v>
      </c>
      <c r="B4517" s="538">
        <v>105551</v>
      </c>
      <c r="C4517" s="266" t="s">
        <v>23491</v>
      </c>
      <c r="D4517" s="273" t="s">
        <v>14</v>
      </c>
      <c r="E4517" s="274">
        <v>0</v>
      </c>
    </row>
    <row r="4518" spans="1:5">
      <c r="A4518" s="272" t="s">
        <v>23483</v>
      </c>
      <c r="B4518" s="538">
        <v>105549</v>
      </c>
      <c r="C4518" s="266" t="s">
        <v>23492</v>
      </c>
      <c r="D4518" s="273" t="s">
        <v>14</v>
      </c>
      <c r="E4518" s="274">
        <v>0</v>
      </c>
    </row>
    <row r="4519" spans="1:5">
      <c r="A4519" s="272" t="s">
        <v>23483</v>
      </c>
      <c r="B4519" s="538">
        <v>105547</v>
      </c>
      <c r="C4519" s="266" t="s">
        <v>23493</v>
      </c>
      <c r="D4519" s="273" t="s">
        <v>13</v>
      </c>
      <c r="E4519" s="274">
        <v>0</v>
      </c>
    </row>
    <row r="4520" spans="1:5">
      <c r="A4520" s="272" t="s">
        <v>23483</v>
      </c>
      <c r="B4520" s="538">
        <v>97605</v>
      </c>
      <c r="C4520" s="266" t="s">
        <v>23494</v>
      </c>
      <c r="D4520" s="273" t="s">
        <v>14</v>
      </c>
      <c r="E4520" s="274">
        <v>74.099999999999994</v>
      </c>
    </row>
    <row r="4521" spans="1:5">
      <c r="A4521" s="272" t="s">
        <v>23483</v>
      </c>
      <c r="B4521" s="538">
        <v>97607</v>
      </c>
      <c r="C4521" s="266" t="s">
        <v>23495</v>
      </c>
      <c r="D4521" s="273" t="s">
        <v>14</v>
      </c>
      <c r="E4521" s="274">
        <v>96.24</v>
      </c>
    </row>
    <row r="4522" spans="1:5">
      <c r="A4522" s="272" t="s">
        <v>23483</v>
      </c>
      <c r="B4522" s="538">
        <v>97599</v>
      </c>
      <c r="C4522" s="266" t="s">
        <v>23496</v>
      </c>
      <c r="D4522" s="273" t="s">
        <v>14</v>
      </c>
      <c r="E4522" s="274">
        <v>20.079999999999998</v>
      </c>
    </row>
    <row r="4523" spans="1:5">
      <c r="A4523" s="272" t="s">
        <v>23483</v>
      </c>
      <c r="B4523" s="538">
        <v>105542</v>
      </c>
      <c r="C4523" s="266" t="s">
        <v>23497</v>
      </c>
      <c r="D4523" s="273" t="s">
        <v>14</v>
      </c>
      <c r="E4523" s="274">
        <v>0</v>
      </c>
    </row>
    <row r="4524" spans="1:5">
      <c r="A4524" s="272" t="s">
        <v>23483</v>
      </c>
      <c r="B4524" s="538">
        <v>105543</v>
      </c>
      <c r="C4524" s="266" t="s">
        <v>23498</v>
      </c>
      <c r="D4524" s="273" t="s">
        <v>14</v>
      </c>
      <c r="E4524" s="274">
        <v>0</v>
      </c>
    </row>
    <row r="4525" spans="1:5">
      <c r="A4525" s="272" t="s">
        <v>23483</v>
      </c>
      <c r="B4525" s="538">
        <v>105544</v>
      </c>
      <c r="C4525" s="266" t="s">
        <v>23499</v>
      </c>
      <c r="D4525" s="273" t="s">
        <v>14</v>
      </c>
      <c r="E4525" s="274">
        <v>0</v>
      </c>
    </row>
    <row r="4526" spans="1:5">
      <c r="A4526" s="272" t="s">
        <v>23483</v>
      </c>
      <c r="B4526" s="538">
        <v>100913</v>
      </c>
      <c r="C4526" s="266" t="s">
        <v>23500</v>
      </c>
      <c r="D4526" s="273" t="s">
        <v>14</v>
      </c>
      <c r="E4526" s="274">
        <v>0</v>
      </c>
    </row>
    <row r="4527" spans="1:5">
      <c r="A4527" s="272" t="s">
        <v>23483</v>
      </c>
      <c r="B4527" s="538">
        <v>100916</v>
      </c>
      <c r="C4527" s="266" t="s">
        <v>23501</v>
      </c>
      <c r="D4527" s="273" t="s">
        <v>14</v>
      </c>
      <c r="E4527" s="274">
        <v>0</v>
      </c>
    </row>
    <row r="4528" spans="1:5">
      <c r="A4528" s="272" t="s">
        <v>23483</v>
      </c>
      <c r="B4528" s="538">
        <v>100918</v>
      </c>
      <c r="C4528" s="266" t="s">
        <v>23502</v>
      </c>
      <c r="D4528" s="273" t="s">
        <v>14</v>
      </c>
      <c r="E4528" s="274">
        <v>0</v>
      </c>
    </row>
    <row r="4529" spans="1:5">
      <c r="A4529" s="272" t="s">
        <v>23483</v>
      </c>
      <c r="B4529" s="538">
        <v>100914</v>
      </c>
      <c r="C4529" s="266" t="s">
        <v>23503</v>
      </c>
      <c r="D4529" s="273" t="s">
        <v>14</v>
      </c>
      <c r="E4529" s="274">
        <v>0</v>
      </c>
    </row>
    <row r="4530" spans="1:5">
      <c r="A4530" s="272" t="s">
        <v>23483</v>
      </c>
      <c r="B4530" s="538">
        <v>100917</v>
      </c>
      <c r="C4530" s="266" t="s">
        <v>23504</v>
      </c>
      <c r="D4530" s="273" t="s">
        <v>14</v>
      </c>
      <c r="E4530" s="274">
        <v>0</v>
      </c>
    </row>
    <row r="4531" spans="1:5">
      <c r="A4531" s="272" t="s">
        <v>23483</v>
      </c>
      <c r="B4531" s="538">
        <v>100907</v>
      </c>
      <c r="C4531" s="266" t="s">
        <v>23505</v>
      </c>
      <c r="D4531" s="273" t="s">
        <v>14</v>
      </c>
      <c r="E4531" s="274">
        <v>0</v>
      </c>
    </row>
    <row r="4532" spans="1:5">
      <c r="A4532" s="272" t="s">
        <v>23483</v>
      </c>
      <c r="B4532" s="538">
        <v>102467</v>
      </c>
      <c r="C4532" s="266" t="s">
        <v>23506</v>
      </c>
      <c r="D4532" s="273" t="s">
        <v>14</v>
      </c>
      <c r="E4532" s="274">
        <v>0</v>
      </c>
    </row>
    <row r="4533" spans="1:5">
      <c r="A4533" s="272" t="s">
        <v>23483</v>
      </c>
      <c r="B4533" s="538">
        <v>100910</v>
      </c>
      <c r="C4533" s="266" t="s">
        <v>23507</v>
      </c>
      <c r="D4533" s="273" t="s">
        <v>14</v>
      </c>
      <c r="E4533" s="274">
        <v>0</v>
      </c>
    </row>
    <row r="4534" spans="1:5">
      <c r="A4534" s="272" t="s">
        <v>23483</v>
      </c>
      <c r="B4534" s="538">
        <v>105541</v>
      </c>
      <c r="C4534" s="266" t="s">
        <v>23508</v>
      </c>
      <c r="D4534" s="273" t="s">
        <v>14</v>
      </c>
      <c r="E4534" s="274">
        <v>0</v>
      </c>
    </row>
    <row r="4535" spans="1:5">
      <c r="A4535" s="272" t="s">
        <v>23483</v>
      </c>
      <c r="B4535" s="538">
        <v>100908</v>
      </c>
      <c r="C4535" s="266" t="s">
        <v>23509</v>
      </c>
      <c r="D4535" s="273" t="s">
        <v>14</v>
      </c>
      <c r="E4535" s="274">
        <v>0</v>
      </c>
    </row>
    <row r="4536" spans="1:5">
      <c r="A4536" s="272" t="s">
        <v>23483</v>
      </c>
      <c r="B4536" s="538">
        <v>100911</v>
      </c>
      <c r="C4536" s="266" t="s">
        <v>23510</v>
      </c>
      <c r="D4536" s="273" t="s">
        <v>14</v>
      </c>
      <c r="E4536" s="274">
        <v>0</v>
      </c>
    </row>
    <row r="4537" spans="1:5">
      <c r="A4537" s="272" t="s">
        <v>23483</v>
      </c>
      <c r="B4537" s="538">
        <v>103782</v>
      </c>
      <c r="C4537" s="266" t="s">
        <v>23511</v>
      </c>
      <c r="D4537" s="273" t="s">
        <v>14</v>
      </c>
      <c r="E4537" s="274">
        <v>35.369999999999997</v>
      </c>
    </row>
    <row r="4538" spans="1:5">
      <c r="A4538" s="272" t="s">
        <v>23483</v>
      </c>
      <c r="B4538" s="538">
        <v>103786</v>
      </c>
      <c r="C4538" s="266" t="s">
        <v>23512</v>
      </c>
      <c r="D4538" s="273" t="s">
        <v>14</v>
      </c>
      <c r="E4538" s="274">
        <v>0</v>
      </c>
    </row>
    <row r="4539" spans="1:5">
      <c r="A4539" s="272" t="s">
        <v>23483</v>
      </c>
      <c r="B4539" s="538">
        <v>103787</v>
      </c>
      <c r="C4539" s="266" t="s">
        <v>23513</v>
      </c>
      <c r="D4539" s="273" t="s">
        <v>14</v>
      </c>
      <c r="E4539" s="274">
        <v>0</v>
      </c>
    </row>
    <row r="4540" spans="1:5">
      <c r="A4540" s="272" t="s">
        <v>23483</v>
      </c>
      <c r="B4540" s="538">
        <v>103788</v>
      </c>
      <c r="C4540" s="266" t="s">
        <v>23514</v>
      </c>
      <c r="D4540" s="273" t="s">
        <v>14</v>
      </c>
      <c r="E4540" s="274">
        <v>0</v>
      </c>
    </row>
    <row r="4541" spans="1:5">
      <c r="A4541" s="272" t="s">
        <v>23483</v>
      </c>
      <c r="B4541" s="538">
        <v>103783</v>
      </c>
      <c r="C4541" s="266" t="s">
        <v>23515</v>
      </c>
      <c r="D4541" s="273" t="s">
        <v>14</v>
      </c>
      <c r="E4541" s="274">
        <v>0</v>
      </c>
    </row>
    <row r="4542" spans="1:5">
      <c r="A4542" s="272" t="s">
        <v>23483</v>
      </c>
      <c r="B4542" s="538">
        <v>103784</v>
      </c>
      <c r="C4542" s="266" t="s">
        <v>23516</v>
      </c>
      <c r="D4542" s="273" t="s">
        <v>14</v>
      </c>
      <c r="E4542" s="274">
        <v>0</v>
      </c>
    </row>
    <row r="4543" spans="1:5">
      <c r="A4543" s="272" t="s">
        <v>23483</v>
      </c>
      <c r="B4543" s="538">
        <v>103785</v>
      </c>
      <c r="C4543" s="266" t="s">
        <v>23517</v>
      </c>
      <c r="D4543" s="273" t="s">
        <v>14</v>
      </c>
      <c r="E4543" s="274">
        <v>0</v>
      </c>
    </row>
    <row r="4544" spans="1:5">
      <c r="A4544" s="272" t="s">
        <v>23483</v>
      </c>
      <c r="B4544" s="538">
        <v>105546</v>
      </c>
      <c r="C4544" s="266" t="s">
        <v>23518</v>
      </c>
      <c r="D4544" s="273" t="s">
        <v>14</v>
      </c>
      <c r="E4544" s="274">
        <v>0</v>
      </c>
    </row>
    <row r="4545" spans="1:5">
      <c r="A4545" s="272" t="s">
        <v>23483</v>
      </c>
      <c r="B4545" s="538">
        <v>105545</v>
      </c>
      <c r="C4545" s="266" t="s">
        <v>23519</v>
      </c>
      <c r="D4545" s="273" t="s">
        <v>14</v>
      </c>
      <c r="E4545" s="274">
        <v>0</v>
      </c>
    </row>
    <row r="4546" spans="1:5">
      <c r="A4546" s="272" t="s">
        <v>23483</v>
      </c>
      <c r="B4546" s="538">
        <v>97610</v>
      </c>
      <c r="C4546" s="266" t="s">
        <v>23520</v>
      </c>
      <c r="D4546" s="273" t="s">
        <v>14</v>
      </c>
      <c r="E4546" s="274">
        <v>16.07</v>
      </c>
    </row>
    <row r="4547" spans="1:5">
      <c r="A4547" s="272" t="s">
        <v>23483</v>
      </c>
      <c r="B4547" s="538">
        <v>97609</v>
      </c>
      <c r="C4547" s="266" t="s">
        <v>23521</v>
      </c>
      <c r="D4547" s="273" t="s">
        <v>14</v>
      </c>
      <c r="E4547" s="274">
        <v>15.51</v>
      </c>
    </row>
    <row r="4548" spans="1:5">
      <c r="A4548" s="272" t="s">
        <v>23483</v>
      </c>
      <c r="B4548" s="538">
        <v>105554</v>
      </c>
      <c r="C4548" s="266" t="s">
        <v>23522</v>
      </c>
      <c r="D4548" s="273" t="s">
        <v>14</v>
      </c>
      <c r="E4548" s="274">
        <v>18.37</v>
      </c>
    </row>
    <row r="4549" spans="1:5">
      <c r="A4549" s="272" t="s">
        <v>23483</v>
      </c>
      <c r="B4549" s="538">
        <v>100903</v>
      </c>
      <c r="C4549" s="266" t="s">
        <v>23523</v>
      </c>
      <c r="D4549" s="273" t="s">
        <v>14</v>
      </c>
      <c r="E4549" s="274">
        <v>35.74</v>
      </c>
    </row>
    <row r="4550" spans="1:5">
      <c r="A4550" s="272" t="s">
        <v>23483</v>
      </c>
      <c r="B4550" s="538">
        <v>100902</v>
      </c>
      <c r="C4550" s="266" t="s">
        <v>23524</v>
      </c>
      <c r="D4550" s="273" t="s">
        <v>14</v>
      </c>
      <c r="E4550" s="274">
        <v>33.26</v>
      </c>
    </row>
    <row r="4551" spans="1:5">
      <c r="A4551" s="272" t="s">
        <v>23483</v>
      </c>
      <c r="B4551" s="538">
        <v>105548</v>
      </c>
      <c r="C4551" s="266" t="s">
        <v>23525</v>
      </c>
      <c r="D4551" s="273" t="s">
        <v>13</v>
      </c>
      <c r="E4551" s="274">
        <v>0</v>
      </c>
    </row>
    <row r="4552" spans="1:5">
      <c r="A4552" s="272" t="s">
        <v>23483</v>
      </c>
      <c r="B4552" s="538">
        <v>97595</v>
      </c>
      <c r="C4552" s="266" t="s">
        <v>23526</v>
      </c>
      <c r="D4552" s="273" t="s">
        <v>14</v>
      </c>
      <c r="E4552" s="274">
        <v>93.37</v>
      </c>
    </row>
    <row r="4553" spans="1:5">
      <c r="A4553" s="272" t="s">
        <v>23483</v>
      </c>
      <c r="B4553" s="538">
        <v>97597</v>
      </c>
      <c r="C4553" s="266" t="s">
        <v>23527</v>
      </c>
      <c r="D4553" s="273" t="s">
        <v>14</v>
      </c>
      <c r="E4553" s="274">
        <v>66.239999999999995</v>
      </c>
    </row>
    <row r="4554" spans="1:5">
      <c r="A4554" s="272" t="s">
        <v>23483</v>
      </c>
      <c r="B4554" s="538">
        <v>97596</v>
      </c>
      <c r="C4554" s="266" t="s">
        <v>23528</v>
      </c>
      <c r="D4554" s="273" t="s">
        <v>14</v>
      </c>
      <c r="E4554" s="274">
        <v>70.41</v>
      </c>
    </row>
    <row r="4555" spans="1:5">
      <c r="A4555" s="272" t="s">
        <v>23483</v>
      </c>
      <c r="B4555" s="538">
        <v>97598</v>
      </c>
      <c r="C4555" s="266" t="s">
        <v>23529</v>
      </c>
      <c r="D4555" s="273" t="s">
        <v>14</v>
      </c>
      <c r="E4555" s="274">
        <v>63.31</v>
      </c>
    </row>
    <row r="4556" spans="1:5">
      <c r="A4556" s="272" t="s">
        <v>23530</v>
      </c>
      <c r="B4556" s="538">
        <v>98549</v>
      </c>
      <c r="C4556" s="266" t="s">
        <v>23531</v>
      </c>
      <c r="D4556" s="273" t="s">
        <v>16</v>
      </c>
      <c r="E4556" s="274">
        <v>0</v>
      </c>
    </row>
    <row r="4557" spans="1:5">
      <c r="A4557" s="272" t="s">
        <v>23530</v>
      </c>
      <c r="B4557" s="538">
        <v>98562</v>
      </c>
      <c r="C4557" s="266" t="s">
        <v>20629</v>
      </c>
      <c r="D4557" s="273" t="s">
        <v>16</v>
      </c>
      <c r="E4557" s="274">
        <v>56.52</v>
      </c>
    </row>
    <row r="4558" spans="1:5">
      <c r="A4558" s="272" t="s">
        <v>23530</v>
      </c>
      <c r="B4558" s="538">
        <v>98555</v>
      </c>
      <c r="C4558" s="266" t="s">
        <v>20630</v>
      </c>
      <c r="D4558" s="273" t="s">
        <v>16</v>
      </c>
      <c r="E4558" s="274">
        <v>35.92</v>
      </c>
    </row>
    <row r="4559" spans="1:5">
      <c r="A4559" s="272" t="s">
        <v>23530</v>
      </c>
      <c r="B4559" s="538">
        <v>98556</v>
      </c>
      <c r="C4559" s="266" t="s">
        <v>39684</v>
      </c>
      <c r="D4559" s="273" t="s">
        <v>16</v>
      </c>
      <c r="E4559" s="274">
        <v>65.900000000000006</v>
      </c>
    </row>
    <row r="4560" spans="1:5">
      <c r="A4560" s="272" t="s">
        <v>23530</v>
      </c>
      <c r="B4560" s="538">
        <v>98557</v>
      </c>
      <c r="C4560" s="266" t="s">
        <v>20635</v>
      </c>
      <c r="D4560" s="273" t="s">
        <v>16</v>
      </c>
      <c r="E4560" s="274">
        <v>44.18</v>
      </c>
    </row>
    <row r="4561" spans="1:5">
      <c r="A4561" s="272" t="s">
        <v>23530</v>
      </c>
      <c r="B4561" s="538">
        <v>98548</v>
      </c>
      <c r="C4561" s="266" t="s">
        <v>23532</v>
      </c>
      <c r="D4561" s="273" t="s">
        <v>16</v>
      </c>
      <c r="E4561" s="274">
        <v>0</v>
      </c>
    </row>
    <row r="4562" spans="1:5">
      <c r="A4562" s="272" t="s">
        <v>23530</v>
      </c>
      <c r="B4562" s="538">
        <v>98547</v>
      </c>
      <c r="C4562" s="266" t="s">
        <v>20632</v>
      </c>
      <c r="D4562" s="273" t="s">
        <v>16</v>
      </c>
      <c r="E4562" s="274">
        <v>226.34</v>
      </c>
    </row>
    <row r="4563" spans="1:5">
      <c r="A4563" s="272" t="s">
        <v>23530</v>
      </c>
      <c r="B4563" s="538">
        <v>98546</v>
      </c>
      <c r="C4563" s="266" t="s">
        <v>20631</v>
      </c>
      <c r="D4563" s="273" t="s">
        <v>16</v>
      </c>
      <c r="E4563" s="274">
        <v>134.04</v>
      </c>
    </row>
    <row r="4564" spans="1:5">
      <c r="A4564" s="272" t="s">
        <v>23530</v>
      </c>
      <c r="B4564" s="538">
        <v>98552</v>
      </c>
      <c r="C4564" s="266" t="s">
        <v>23533</v>
      </c>
      <c r="D4564" s="273" t="s">
        <v>16</v>
      </c>
      <c r="E4564" s="274">
        <v>0</v>
      </c>
    </row>
    <row r="4565" spans="1:5">
      <c r="A4565" s="272" t="s">
        <v>23530</v>
      </c>
      <c r="B4565" s="538">
        <v>98553</v>
      </c>
      <c r="C4565" s="266" t="s">
        <v>20633</v>
      </c>
      <c r="D4565" s="273" t="s">
        <v>16</v>
      </c>
      <c r="E4565" s="274">
        <v>181.28</v>
      </c>
    </row>
    <row r="4566" spans="1:5">
      <c r="A4566" s="272" t="s">
        <v>23530</v>
      </c>
      <c r="B4566" s="538">
        <v>98554</v>
      </c>
      <c r="C4566" s="266" t="s">
        <v>20634</v>
      </c>
      <c r="D4566" s="273" t="s">
        <v>16</v>
      </c>
      <c r="E4566" s="274">
        <v>50.75</v>
      </c>
    </row>
    <row r="4567" spans="1:5">
      <c r="A4567" s="272" t="s">
        <v>23530</v>
      </c>
      <c r="B4567" s="538">
        <v>98565</v>
      </c>
      <c r="C4567" s="266" t="s">
        <v>20638</v>
      </c>
      <c r="D4567" s="273" t="s">
        <v>16</v>
      </c>
      <c r="E4567" s="274">
        <v>60.23</v>
      </c>
    </row>
    <row r="4568" spans="1:5">
      <c r="A4568" s="272" t="s">
        <v>23530</v>
      </c>
      <c r="B4568" s="538">
        <v>98567</v>
      </c>
      <c r="C4568" s="266" t="s">
        <v>20640</v>
      </c>
      <c r="D4568" s="273" t="s">
        <v>16</v>
      </c>
      <c r="E4568" s="274">
        <v>77.5</v>
      </c>
    </row>
    <row r="4569" spans="1:5">
      <c r="A4569" s="272" t="s">
        <v>23530</v>
      </c>
      <c r="B4569" s="538">
        <v>98569</v>
      </c>
      <c r="C4569" s="266" t="s">
        <v>20642</v>
      </c>
      <c r="D4569" s="273" t="s">
        <v>16</v>
      </c>
      <c r="E4569" s="274">
        <v>95.63</v>
      </c>
    </row>
    <row r="4570" spans="1:5">
      <c r="A4570" s="272" t="s">
        <v>23530</v>
      </c>
      <c r="B4570" s="538">
        <v>98571</v>
      </c>
      <c r="C4570" s="266" t="s">
        <v>20644</v>
      </c>
      <c r="D4570" s="273" t="s">
        <v>16</v>
      </c>
      <c r="E4570" s="274">
        <v>49.33</v>
      </c>
    </row>
    <row r="4571" spans="1:5">
      <c r="A4571" s="272" t="s">
        <v>23530</v>
      </c>
      <c r="B4571" s="538">
        <v>98572</v>
      </c>
      <c r="C4571" s="266" t="s">
        <v>20645</v>
      </c>
      <c r="D4571" s="273" t="s">
        <v>16</v>
      </c>
      <c r="E4571" s="274">
        <v>60.61</v>
      </c>
    </row>
    <row r="4572" spans="1:5">
      <c r="A4572" s="272" t="s">
        <v>23530</v>
      </c>
      <c r="B4572" s="538">
        <v>98563</v>
      </c>
      <c r="C4572" s="266" t="s">
        <v>20636</v>
      </c>
      <c r="D4572" s="273" t="s">
        <v>16</v>
      </c>
      <c r="E4572" s="274">
        <v>42.1</v>
      </c>
    </row>
    <row r="4573" spans="1:5">
      <c r="A4573" s="272" t="s">
        <v>23530</v>
      </c>
      <c r="B4573" s="538">
        <v>98564</v>
      </c>
      <c r="C4573" s="266" t="s">
        <v>20637</v>
      </c>
      <c r="D4573" s="273" t="s">
        <v>16</v>
      </c>
      <c r="E4573" s="274">
        <v>56.16</v>
      </c>
    </row>
    <row r="4574" spans="1:5">
      <c r="A4574" s="272" t="s">
        <v>23530</v>
      </c>
      <c r="B4574" s="538">
        <v>98566</v>
      </c>
      <c r="C4574" s="266" t="s">
        <v>20639</v>
      </c>
      <c r="D4574" s="273" t="s">
        <v>16</v>
      </c>
      <c r="E4574" s="274">
        <v>74.290000000000006</v>
      </c>
    </row>
    <row r="4575" spans="1:5">
      <c r="A4575" s="272" t="s">
        <v>23530</v>
      </c>
      <c r="B4575" s="538">
        <v>98568</v>
      </c>
      <c r="C4575" s="266" t="s">
        <v>20641</v>
      </c>
      <c r="D4575" s="273" t="s">
        <v>16</v>
      </c>
      <c r="E4575" s="274">
        <v>91.57</v>
      </c>
    </row>
    <row r="4576" spans="1:5">
      <c r="A4576" s="272" t="s">
        <v>23530</v>
      </c>
      <c r="B4576" s="538">
        <v>98570</v>
      </c>
      <c r="C4576" s="266" t="s">
        <v>20643</v>
      </c>
      <c r="D4576" s="273" t="s">
        <v>16</v>
      </c>
      <c r="E4576" s="274">
        <v>109.7</v>
      </c>
    </row>
    <row r="4577" spans="1:5">
      <c r="A4577" s="272" t="s">
        <v>23530</v>
      </c>
      <c r="B4577" s="538">
        <v>98573</v>
      </c>
      <c r="C4577" s="266" t="s">
        <v>20646</v>
      </c>
      <c r="D4577" s="273" t="s">
        <v>16</v>
      </c>
      <c r="E4577" s="274">
        <v>73.97</v>
      </c>
    </row>
    <row r="4578" spans="1:5">
      <c r="A4578" s="272" t="s">
        <v>23530</v>
      </c>
      <c r="B4578" s="538">
        <v>98576</v>
      </c>
      <c r="C4578" s="266" t="s">
        <v>20627</v>
      </c>
      <c r="D4578" s="273" t="s">
        <v>13</v>
      </c>
      <c r="E4578" s="274">
        <v>24.65</v>
      </c>
    </row>
    <row r="4579" spans="1:5">
      <c r="A4579" s="272" t="s">
        <v>23530</v>
      </c>
      <c r="B4579" s="538">
        <v>98575</v>
      </c>
      <c r="C4579" s="266" t="s">
        <v>20626</v>
      </c>
      <c r="D4579" s="273" t="s">
        <v>13</v>
      </c>
      <c r="E4579" s="274">
        <v>79.12</v>
      </c>
    </row>
    <row r="4580" spans="1:5">
      <c r="A4580" s="272" t="s">
        <v>23530</v>
      </c>
      <c r="B4580" s="538">
        <v>98577</v>
      </c>
      <c r="C4580" s="266" t="s">
        <v>20628</v>
      </c>
      <c r="D4580" s="273" t="s">
        <v>13</v>
      </c>
      <c r="E4580" s="274">
        <v>55.71</v>
      </c>
    </row>
    <row r="4581" spans="1:5">
      <c r="A4581" s="272" t="s">
        <v>23530</v>
      </c>
      <c r="B4581" s="538">
        <v>98558</v>
      </c>
      <c r="C4581" s="266" t="s">
        <v>39685</v>
      </c>
      <c r="D4581" s="273" t="s">
        <v>14</v>
      </c>
      <c r="E4581" s="274">
        <v>10.73</v>
      </c>
    </row>
    <row r="4582" spans="1:5">
      <c r="A4582" s="272" t="s">
        <v>23530</v>
      </c>
      <c r="B4582" s="538">
        <v>106110</v>
      </c>
      <c r="C4582" s="266" t="s">
        <v>23534</v>
      </c>
      <c r="D4582" s="273" t="s">
        <v>14</v>
      </c>
      <c r="E4582" s="274">
        <v>0</v>
      </c>
    </row>
    <row r="4583" spans="1:5">
      <c r="A4583" s="272" t="s">
        <v>23530</v>
      </c>
      <c r="B4583" s="538">
        <v>98551</v>
      </c>
      <c r="C4583" s="266" t="s">
        <v>23535</v>
      </c>
      <c r="D4583" s="273" t="s">
        <v>13</v>
      </c>
      <c r="E4583" s="274">
        <v>0</v>
      </c>
    </row>
    <row r="4584" spans="1:5">
      <c r="A4584" s="272" t="s">
        <v>23530</v>
      </c>
      <c r="B4584" s="538">
        <v>98559</v>
      </c>
      <c r="C4584" s="266" t="s">
        <v>39686</v>
      </c>
      <c r="D4584" s="273" t="s">
        <v>13</v>
      </c>
      <c r="E4584" s="274">
        <v>5.61</v>
      </c>
    </row>
    <row r="4585" spans="1:5">
      <c r="A4585" s="272" t="s">
        <v>23536</v>
      </c>
      <c r="B4585" s="538">
        <v>91925</v>
      </c>
      <c r="C4585" s="266" t="s">
        <v>9834</v>
      </c>
      <c r="D4585" s="273" t="s">
        <v>13</v>
      </c>
      <c r="E4585" s="274">
        <v>4.5</v>
      </c>
    </row>
    <row r="4586" spans="1:5">
      <c r="A4586" s="272" t="s">
        <v>23536</v>
      </c>
      <c r="B4586" s="538">
        <v>91924</v>
      </c>
      <c r="C4586" s="266" t="s">
        <v>9833</v>
      </c>
      <c r="D4586" s="273" t="s">
        <v>13</v>
      </c>
      <c r="E4586" s="274">
        <v>3.79</v>
      </c>
    </row>
    <row r="4587" spans="1:5">
      <c r="A4587" s="272" t="s">
        <v>23536</v>
      </c>
      <c r="B4587" s="538">
        <v>91933</v>
      </c>
      <c r="C4587" s="266" t="s">
        <v>381</v>
      </c>
      <c r="D4587" s="273" t="s">
        <v>13</v>
      </c>
      <c r="E4587" s="274">
        <v>19.72</v>
      </c>
    </row>
    <row r="4588" spans="1:5">
      <c r="A4588" s="272" t="s">
        <v>23536</v>
      </c>
      <c r="B4588" s="538">
        <v>91932</v>
      </c>
      <c r="C4588" s="266" t="s">
        <v>447</v>
      </c>
      <c r="D4588" s="273" t="s">
        <v>13</v>
      </c>
      <c r="E4588" s="274">
        <v>20.399999999999999</v>
      </c>
    </row>
    <row r="4589" spans="1:5">
      <c r="A4589" s="272" t="s">
        <v>23536</v>
      </c>
      <c r="B4589" s="538">
        <v>91935</v>
      </c>
      <c r="C4589" s="266" t="s">
        <v>161</v>
      </c>
      <c r="D4589" s="273" t="s">
        <v>13</v>
      </c>
      <c r="E4589" s="274">
        <v>30.84</v>
      </c>
    </row>
    <row r="4590" spans="1:5">
      <c r="A4590" s="272" t="s">
        <v>23536</v>
      </c>
      <c r="B4590" s="538">
        <v>91934</v>
      </c>
      <c r="C4590" s="266" t="s">
        <v>9837</v>
      </c>
      <c r="D4590" s="273" t="s">
        <v>13</v>
      </c>
      <c r="E4590" s="274">
        <v>29.53</v>
      </c>
    </row>
    <row r="4591" spans="1:5">
      <c r="A4591" s="272" t="s">
        <v>23536</v>
      </c>
      <c r="B4591" s="538">
        <v>91927</v>
      </c>
      <c r="C4591" s="266" t="s">
        <v>9835</v>
      </c>
      <c r="D4591" s="273" t="s">
        <v>13</v>
      </c>
      <c r="E4591" s="274">
        <v>6.04</v>
      </c>
    </row>
    <row r="4592" spans="1:5">
      <c r="A4592" s="272" t="s">
        <v>23536</v>
      </c>
      <c r="B4592" s="538">
        <v>91926</v>
      </c>
      <c r="C4592" s="266" t="s">
        <v>316</v>
      </c>
      <c r="D4592" s="273" t="s">
        <v>13</v>
      </c>
      <c r="E4592" s="274">
        <v>5.45</v>
      </c>
    </row>
    <row r="4593" spans="1:5">
      <c r="A4593" s="272" t="s">
        <v>23536</v>
      </c>
      <c r="B4593" s="538">
        <v>91929</v>
      </c>
      <c r="C4593" s="266" t="s">
        <v>380</v>
      </c>
      <c r="D4593" s="273" t="s">
        <v>13</v>
      </c>
      <c r="E4593" s="274">
        <v>8.83</v>
      </c>
    </row>
    <row r="4594" spans="1:5">
      <c r="A4594" s="272" t="s">
        <v>23536</v>
      </c>
      <c r="B4594" s="538">
        <v>91928</v>
      </c>
      <c r="C4594" s="266" t="s">
        <v>181</v>
      </c>
      <c r="D4594" s="273" t="s">
        <v>13</v>
      </c>
      <c r="E4594" s="274">
        <v>8.31</v>
      </c>
    </row>
    <row r="4595" spans="1:5">
      <c r="A4595" s="272" t="s">
        <v>23536</v>
      </c>
      <c r="B4595" s="538">
        <v>91931</v>
      </c>
      <c r="C4595" s="266" t="s">
        <v>105</v>
      </c>
      <c r="D4595" s="273" t="s">
        <v>13</v>
      </c>
      <c r="E4595" s="274">
        <v>12.4</v>
      </c>
    </row>
    <row r="4596" spans="1:5">
      <c r="A4596" s="272" t="s">
        <v>23536</v>
      </c>
      <c r="B4596" s="538">
        <v>91930</v>
      </c>
      <c r="C4596" s="266" t="s">
        <v>9836</v>
      </c>
      <c r="D4596" s="273" t="s">
        <v>13</v>
      </c>
      <c r="E4596" s="274">
        <v>11.55</v>
      </c>
    </row>
    <row r="4597" spans="1:5">
      <c r="A4597" s="272" t="s">
        <v>23536</v>
      </c>
      <c r="B4597" s="538">
        <v>104620</v>
      </c>
      <c r="C4597" s="266" t="s">
        <v>23537</v>
      </c>
      <c r="D4597" s="273" t="s">
        <v>14</v>
      </c>
      <c r="E4597" s="274">
        <v>0</v>
      </c>
    </row>
    <row r="4598" spans="1:5">
      <c r="A4598" s="272" t="s">
        <v>23536</v>
      </c>
      <c r="B4598" s="538">
        <v>104624</v>
      </c>
      <c r="C4598" s="266" t="s">
        <v>23538</v>
      </c>
      <c r="D4598" s="273" t="s">
        <v>14</v>
      </c>
      <c r="E4598" s="274">
        <v>0</v>
      </c>
    </row>
    <row r="4599" spans="1:5">
      <c r="A4599" s="272" t="s">
        <v>23536</v>
      </c>
      <c r="B4599" s="538">
        <v>104622</v>
      </c>
      <c r="C4599" s="266" t="s">
        <v>23539</v>
      </c>
      <c r="D4599" s="273" t="s">
        <v>14</v>
      </c>
      <c r="E4599" s="274">
        <v>0</v>
      </c>
    </row>
    <row r="4600" spans="1:5">
      <c r="A4600" s="272" t="s">
        <v>23536</v>
      </c>
      <c r="B4600" s="538">
        <v>104621</v>
      </c>
      <c r="C4600" s="266" t="s">
        <v>23540</v>
      </c>
      <c r="D4600" s="273" t="s">
        <v>14</v>
      </c>
      <c r="E4600" s="274">
        <v>0</v>
      </c>
    </row>
    <row r="4601" spans="1:5">
      <c r="A4601" s="272" t="s">
        <v>23536</v>
      </c>
      <c r="B4601" s="538">
        <v>104625</v>
      </c>
      <c r="C4601" s="266" t="s">
        <v>23541</v>
      </c>
      <c r="D4601" s="273" t="s">
        <v>14</v>
      </c>
      <c r="E4601" s="274">
        <v>0</v>
      </c>
    </row>
    <row r="4602" spans="1:5">
      <c r="A4602" s="272" t="s">
        <v>23536</v>
      </c>
      <c r="B4602" s="538">
        <v>104623</v>
      </c>
      <c r="C4602" s="266" t="s">
        <v>23542</v>
      </c>
      <c r="D4602" s="273" t="s">
        <v>14</v>
      </c>
      <c r="E4602" s="274">
        <v>0</v>
      </c>
    </row>
    <row r="4603" spans="1:5">
      <c r="A4603" s="272" t="s">
        <v>23536</v>
      </c>
      <c r="B4603" s="538">
        <v>91937</v>
      </c>
      <c r="C4603" s="266" t="s">
        <v>9845</v>
      </c>
      <c r="D4603" s="273" t="s">
        <v>14</v>
      </c>
      <c r="E4603" s="274">
        <v>20.260000000000002</v>
      </c>
    </row>
    <row r="4604" spans="1:5">
      <c r="A4604" s="272" t="s">
        <v>23536</v>
      </c>
      <c r="B4604" s="538">
        <v>92865</v>
      </c>
      <c r="C4604" s="266" t="s">
        <v>9852</v>
      </c>
      <c r="D4604" s="273" t="s">
        <v>14</v>
      </c>
      <c r="E4604" s="274">
        <v>19.62</v>
      </c>
    </row>
    <row r="4605" spans="1:5">
      <c r="A4605" s="272" t="s">
        <v>23536</v>
      </c>
      <c r="B4605" s="538">
        <v>91936</v>
      </c>
      <c r="C4605" s="266" t="s">
        <v>9844</v>
      </c>
      <c r="D4605" s="273" t="s">
        <v>14</v>
      </c>
      <c r="E4605" s="274">
        <v>21.87</v>
      </c>
    </row>
    <row r="4606" spans="1:5">
      <c r="A4606" s="272" t="s">
        <v>23536</v>
      </c>
      <c r="B4606" s="538">
        <v>92867</v>
      </c>
      <c r="C4606" s="266" t="s">
        <v>9854</v>
      </c>
      <c r="D4606" s="273" t="s">
        <v>14</v>
      </c>
      <c r="E4606" s="274">
        <v>43.26</v>
      </c>
    </row>
    <row r="4607" spans="1:5">
      <c r="A4607" s="272" t="s">
        <v>23536</v>
      </c>
      <c r="B4607" s="538">
        <v>91939</v>
      </c>
      <c r="C4607" s="266" t="s">
        <v>9846</v>
      </c>
      <c r="D4607" s="273" t="s">
        <v>14</v>
      </c>
      <c r="E4607" s="274">
        <v>43.88</v>
      </c>
    </row>
    <row r="4608" spans="1:5">
      <c r="A4608" s="272" t="s">
        <v>23536</v>
      </c>
      <c r="B4608" s="538">
        <v>92869</v>
      </c>
      <c r="C4608" s="266" t="s">
        <v>9856</v>
      </c>
      <c r="D4608" s="273" t="s">
        <v>14</v>
      </c>
      <c r="E4608" s="274">
        <v>14.3</v>
      </c>
    </row>
    <row r="4609" spans="1:5">
      <c r="A4609" s="272" t="s">
        <v>23536</v>
      </c>
      <c r="B4609" s="538">
        <v>91941</v>
      </c>
      <c r="C4609" s="266" t="s">
        <v>9848</v>
      </c>
      <c r="D4609" s="273" t="s">
        <v>14</v>
      </c>
      <c r="E4609" s="274">
        <v>14.92</v>
      </c>
    </row>
    <row r="4610" spans="1:5">
      <c r="A4610" s="272" t="s">
        <v>23536</v>
      </c>
      <c r="B4610" s="538">
        <v>92868</v>
      </c>
      <c r="C4610" s="266" t="s">
        <v>9855</v>
      </c>
      <c r="D4610" s="273" t="s">
        <v>14</v>
      </c>
      <c r="E4610" s="274">
        <v>23.83</v>
      </c>
    </row>
    <row r="4611" spans="1:5">
      <c r="A4611" s="272" t="s">
        <v>23536</v>
      </c>
      <c r="B4611" s="538">
        <v>91940</v>
      </c>
      <c r="C4611" s="266" t="s">
        <v>9847</v>
      </c>
      <c r="D4611" s="273" t="s">
        <v>14</v>
      </c>
      <c r="E4611" s="274">
        <v>24.45</v>
      </c>
    </row>
    <row r="4612" spans="1:5">
      <c r="A4612" s="272" t="s">
        <v>23536</v>
      </c>
      <c r="B4612" s="538">
        <v>92870</v>
      </c>
      <c r="C4612" s="266" t="s">
        <v>9857</v>
      </c>
      <c r="D4612" s="273" t="s">
        <v>14</v>
      </c>
      <c r="E4612" s="274">
        <v>46.47</v>
      </c>
    </row>
    <row r="4613" spans="1:5">
      <c r="A4613" s="272" t="s">
        <v>23536</v>
      </c>
      <c r="B4613" s="538">
        <v>91942</v>
      </c>
      <c r="C4613" s="266" t="s">
        <v>9849</v>
      </c>
      <c r="D4613" s="273" t="s">
        <v>14</v>
      </c>
      <c r="E4613" s="274">
        <v>47.51</v>
      </c>
    </row>
    <row r="4614" spans="1:5">
      <c r="A4614" s="272" t="s">
        <v>23536</v>
      </c>
      <c r="B4614" s="538">
        <v>92872</v>
      </c>
      <c r="C4614" s="266" t="s">
        <v>9859</v>
      </c>
      <c r="D4614" s="273" t="s">
        <v>14</v>
      </c>
      <c r="E4614" s="274">
        <v>16.46</v>
      </c>
    </row>
    <row r="4615" spans="1:5">
      <c r="A4615" s="272" t="s">
        <v>23536</v>
      </c>
      <c r="B4615" s="538">
        <v>91944</v>
      </c>
      <c r="C4615" s="266" t="s">
        <v>9851</v>
      </c>
      <c r="D4615" s="273" t="s">
        <v>14</v>
      </c>
      <c r="E4615" s="274">
        <v>17.5</v>
      </c>
    </row>
    <row r="4616" spans="1:5">
      <c r="A4616" s="272" t="s">
        <v>23536</v>
      </c>
      <c r="B4616" s="538">
        <v>92871</v>
      </c>
      <c r="C4616" s="266" t="s">
        <v>9858</v>
      </c>
      <c r="D4616" s="273" t="s">
        <v>14</v>
      </c>
      <c r="E4616" s="274">
        <v>26.36</v>
      </c>
    </row>
    <row r="4617" spans="1:5">
      <c r="A4617" s="272" t="s">
        <v>23536</v>
      </c>
      <c r="B4617" s="538">
        <v>91943</v>
      </c>
      <c r="C4617" s="266" t="s">
        <v>9850</v>
      </c>
      <c r="D4617" s="273" t="s">
        <v>14</v>
      </c>
      <c r="E4617" s="274">
        <v>27.4</v>
      </c>
    </row>
    <row r="4618" spans="1:5">
      <c r="A4618" s="272" t="s">
        <v>23536</v>
      </c>
      <c r="B4618" s="538">
        <v>92866</v>
      </c>
      <c r="C4618" s="266" t="s">
        <v>9853</v>
      </c>
      <c r="D4618" s="273" t="s">
        <v>14</v>
      </c>
      <c r="E4618" s="274">
        <v>18.010000000000002</v>
      </c>
    </row>
    <row r="4619" spans="1:5">
      <c r="A4619" s="272" t="s">
        <v>23536</v>
      </c>
      <c r="B4619" s="538">
        <v>91987</v>
      </c>
      <c r="C4619" s="266" t="s">
        <v>9914</v>
      </c>
      <c r="D4619" s="273" t="s">
        <v>14</v>
      </c>
      <c r="E4619" s="274">
        <v>62.13</v>
      </c>
    </row>
    <row r="4620" spans="1:5">
      <c r="A4620" s="272" t="s">
        <v>23536</v>
      </c>
      <c r="B4620" s="538">
        <v>91986</v>
      </c>
      <c r="C4620" s="266" t="s">
        <v>9913</v>
      </c>
      <c r="D4620" s="273" t="s">
        <v>14</v>
      </c>
      <c r="E4620" s="274">
        <v>47.61</v>
      </c>
    </row>
    <row r="4621" spans="1:5">
      <c r="A4621" s="272" t="s">
        <v>23536</v>
      </c>
      <c r="B4621" s="538">
        <v>97559</v>
      </c>
      <c r="C4621" s="266" t="s">
        <v>9830</v>
      </c>
      <c r="D4621" s="273" t="s">
        <v>14</v>
      </c>
      <c r="E4621" s="274">
        <v>17.59</v>
      </c>
    </row>
    <row r="4622" spans="1:5">
      <c r="A4622" s="272" t="s">
        <v>23536</v>
      </c>
      <c r="B4622" s="538">
        <v>97562</v>
      </c>
      <c r="C4622" s="266" t="s">
        <v>9831</v>
      </c>
      <c r="D4622" s="273" t="s">
        <v>14</v>
      </c>
      <c r="E4622" s="274">
        <v>14.3</v>
      </c>
    </row>
    <row r="4623" spans="1:5">
      <c r="A4623" s="272" t="s">
        <v>23536</v>
      </c>
      <c r="B4623" s="538">
        <v>97564</v>
      </c>
      <c r="C4623" s="266" t="s">
        <v>9832</v>
      </c>
      <c r="D4623" s="273" t="s">
        <v>14</v>
      </c>
      <c r="E4623" s="274">
        <v>24.28</v>
      </c>
    </row>
    <row r="4624" spans="1:5">
      <c r="A4624" s="272" t="s">
        <v>23536</v>
      </c>
      <c r="B4624" s="538">
        <v>91889</v>
      </c>
      <c r="C4624" s="266" t="s">
        <v>9797</v>
      </c>
      <c r="D4624" s="273" t="s">
        <v>14</v>
      </c>
      <c r="E4624" s="274">
        <v>15.7</v>
      </c>
    </row>
    <row r="4625" spans="1:5">
      <c r="A4625" s="272" t="s">
        <v>23536</v>
      </c>
      <c r="B4625" s="538">
        <v>91901</v>
      </c>
      <c r="C4625" s="266" t="s">
        <v>9805</v>
      </c>
      <c r="D4625" s="273" t="s">
        <v>14</v>
      </c>
      <c r="E4625" s="274">
        <v>12.4</v>
      </c>
    </row>
    <row r="4626" spans="1:5">
      <c r="A4626" s="272" t="s">
        <v>23536</v>
      </c>
      <c r="B4626" s="538">
        <v>91913</v>
      </c>
      <c r="C4626" s="266" t="s">
        <v>9813</v>
      </c>
      <c r="D4626" s="273" t="s">
        <v>14</v>
      </c>
      <c r="E4626" s="274">
        <v>22.46</v>
      </c>
    </row>
    <row r="4627" spans="1:5">
      <c r="A4627" s="272" t="s">
        <v>23536</v>
      </c>
      <c r="B4627" s="538">
        <v>91892</v>
      </c>
      <c r="C4627" s="266" t="s">
        <v>9799</v>
      </c>
      <c r="D4627" s="273" t="s">
        <v>14</v>
      </c>
      <c r="E4627" s="274">
        <v>19.45</v>
      </c>
    </row>
    <row r="4628" spans="1:5">
      <c r="A4628" s="272" t="s">
        <v>23536</v>
      </c>
      <c r="B4628" s="538">
        <v>91904</v>
      </c>
      <c r="C4628" s="266" t="s">
        <v>9807</v>
      </c>
      <c r="D4628" s="273" t="s">
        <v>14</v>
      </c>
      <c r="E4628" s="274">
        <v>16.16</v>
      </c>
    </row>
    <row r="4629" spans="1:5">
      <c r="A4629" s="272" t="s">
        <v>23536</v>
      </c>
      <c r="B4629" s="538">
        <v>91916</v>
      </c>
      <c r="C4629" s="266" t="s">
        <v>9815</v>
      </c>
      <c r="D4629" s="273" t="s">
        <v>14</v>
      </c>
      <c r="E4629" s="274">
        <v>26.14</v>
      </c>
    </row>
    <row r="4630" spans="1:5">
      <c r="A4630" s="272" t="s">
        <v>23536</v>
      </c>
      <c r="B4630" s="538">
        <v>91895</v>
      </c>
      <c r="C4630" s="266" t="s">
        <v>9801</v>
      </c>
      <c r="D4630" s="273" t="s">
        <v>14</v>
      </c>
      <c r="E4630" s="274">
        <v>23.24</v>
      </c>
    </row>
    <row r="4631" spans="1:5">
      <c r="A4631" s="272" t="s">
        <v>23536</v>
      </c>
      <c r="B4631" s="538">
        <v>91907</v>
      </c>
      <c r="C4631" s="266" t="s">
        <v>9809</v>
      </c>
      <c r="D4631" s="273" t="s">
        <v>14</v>
      </c>
      <c r="E4631" s="274">
        <v>19.93</v>
      </c>
    </row>
    <row r="4632" spans="1:5">
      <c r="A4632" s="272" t="s">
        <v>23536</v>
      </c>
      <c r="B4632" s="538">
        <v>91919</v>
      </c>
      <c r="C4632" s="266" t="s">
        <v>9817</v>
      </c>
      <c r="D4632" s="273" t="s">
        <v>14</v>
      </c>
      <c r="E4632" s="274">
        <v>29.84</v>
      </c>
    </row>
    <row r="4633" spans="1:5">
      <c r="A4633" s="272" t="s">
        <v>23536</v>
      </c>
      <c r="B4633" s="538">
        <v>91898</v>
      </c>
      <c r="C4633" s="266" t="s">
        <v>9803</v>
      </c>
      <c r="D4633" s="273" t="s">
        <v>14</v>
      </c>
      <c r="E4633" s="274">
        <v>26.67</v>
      </c>
    </row>
    <row r="4634" spans="1:5">
      <c r="A4634" s="272" t="s">
        <v>23536</v>
      </c>
      <c r="B4634" s="538">
        <v>91910</v>
      </c>
      <c r="C4634" s="266" t="s">
        <v>9811</v>
      </c>
      <c r="D4634" s="273" t="s">
        <v>14</v>
      </c>
      <c r="E4634" s="274">
        <v>23.43</v>
      </c>
    </row>
    <row r="4635" spans="1:5">
      <c r="A4635" s="272" t="s">
        <v>23536</v>
      </c>
      <c r="B4635" s="538">
        <v>91922</v>
      </c>
      <c r="C4635" s="266" t="s">
        <v>9819</v>
      </c>
      <c r="D4635" s="273" t="s">
        <v>14</v>
      </c>
      <c r="E4635" s="274">
        <v>33.200000000000003</v>
      </c>
    </row>
    <row r="4636" spans="1:5">
      <c r="A4636" s="272" t="s">
        <v>23536</v>
      </c>
      <c r="B4636" s="538">
        <v>91887</v>
      </c>
      <c r="C4636" s="266" t="s">
        <v>9796</v>
      </c>
      <c r="D4636" s="273" t="s">
        <v>14</v>
      </c>
      <c r="E4636" s="274">
        <v>15.95</v>
      </c>
    </row>
    <row r="4637" spans="1:5">
      <c r="A4637" s="272" t="s">
        <v>23536</v>
      </c>
      <c r="B4637" s="538">
        <v>91899</v>
      </c>
      <c r="C4637" s="266" t="s">
        <v>9804</v>
      </c>
      <c r="D4637" s="273" t="s">
        <v>14</v>
      </c>
      <c r="E4637" s="274">
        <v>12.65</v>
      </c>
    </row>
    <row r="4638" spans="1:5">
      <c r="A4638" s="272" t="s">
        <v>23536</v>
      </c>
      <c r="B4638" s="538">
        <v>91911</v>
      </c>
      <c r="C4638" s="266" t="s">
        <v>9812</v>
      </c>
      <c r="D4638" s="273" t="s">
        <v>14</v>
      </c>
      <c r="E4638" s="274">
        <v>22.71</v>
      </c>
    </row>
    <row r="4639" spans="1:5">
      <c r="A4639" s="272" t="s">
        <v>23536</v>
      </c>
      <c r="B4639" s="538">
        <v>91890</v>
      </c>
      <c r="C4639" s="266" t="s">
        <v>9798</v>
      </c>
      <c r="D4639" s="273" t="s">
        <v>14</v>
      </c>
      <c r="E4639" s="274">
        <v>17.78</v>
      </c>
    </row>
    <row r="4640" spans="1:5">
      <c r="A4640" s="272" t="s">
        <v>23536</v>
      </c>
      <c r="B4640" s="538">
        <v>91902</v>
      </c>
      <c r="C4640" s="266" t="s">
        <v>9806</v>
      </c>
      <c r="D4640" s="273" t="s">
        <v>14</v>
      </c>
      <c r="E4640" s="274">
        <v>14.49</v>
      </c>
    </row>
    <row r="4641" spans="1:5">
      <c r="A4641" s="272" t="s">
        <v>23536</v>
      </c>
      <c r="B4641" s="538">
        <v>91914</v>
      </c>
      <c r="C4641" s="266" t="s">
        <v>9814</v>
      </c>
      <c r="D4641" s="273" t="s">
        <v>14</v>
      </c>
      <c r="E4641" s="274">
        <v>24.47</v>
      </c>
    </row>
    <row r="4642" spans="1:5">
      <c r="A4642" s="272" t="s">
        <v>23536</v>
      </c>
      <c r="B4642" s="538">
        <v>91893</v>
      </c>
      <c r="C4642" s="266" t="s">
        <v>9800</v>
      </c>
      <c r="D4642" s="273" t="s">
        <v>14</v>
      </c>
      <c r="E4642" s="274">
        <v>21.54</v>
      </c>
    </row>
    <row r="4643" spans="1:5">
      <c r="A4643" s="272" t="s">
        <v>23536</v>
      </c>
      <c r="B4643" s="538">
        <v>91905</v>
      </c>
      <c r="C4643" s="266" t="s">
        <v>9808</v>
      </c>
      <c r="D4643" s="273" t="s">
        <v>14</v>
      </c>
      <c r="E4643" s="274">
        <v>18.23</v>
      </c>
    </row>
    <row r="4644" spans="1:5">
      <c r="A4644" s="272" t="s">
        <v>23536</v>
      </c>
      <c r="B4644" s="538">
        <v>91917</v>
      </c>
      <c r="C4644" s="266" t="s">
        <v>9816</v>
      </c>
      <c r="D4644" s="273" t="s">
        <v>14</v>
      </c>
      <c r="E4644" s="274">
        <v>28.14</v>
      </c>
    </row>
    <row r="4645" spans="1:5">
      <c r="A4645" s="272" t="s">
        <v>23536</v>
      </c>
      <c r="B4645" s="538">
        <v>91896</v>
      </c>
      <c r="C4645" s="266" t="s">
        <v>9802</v>
      </c>
      <c r="D4645" s="273" t="s">
        <v>14</v>
      </c>
      <c r="E4645" s="274">
        <v>24.85</v>
      </c>
    </row>
    <row r="4646" spans="1:5">
      <c r="A4646" s="272" t="s">
        <v>23536</v>
      </c>
      <c r="B4646" s="538">
        <v>91908</v>
      </c>
      <c r="C4646" s="266" t="s">
        <v>9810</v>
      </c>
      <c r="D4646" s="273" t="s">
        <v>14</v>
      </c>
      <c r="E4646" s="274">
        <v>21.61</v>
      </c>
    </row>
    <row r="4647" spans="1:5">
      <c r="A4647" s="272" t="s">
        <v>23536</v>
      </c>
      <c r="B4647" s="538">
        <v>91920</v>
      </c>
      <c r="C4647" s="266" t="s">
        <v>9818</v>
      </c>
      <c r="D4647" s="273" t="s">
        <v>14</v>
      </c>
      <c r="E4647" s="274">
        <v>31.38</v>
      </c>
    </row>
    <row r="4648" spans="1:5">
      <c r="A4648" s="272" t="s">
        <v>23536</v>
      </c>
      <c r="B4648" s="538">
        <v>91983</v>
      </c>
      <c r="C4648" s="266" t="s">
        <v>9911</v>
      </c>
      <c r="D4648" s="273" t="s">
        <v>14</v>
      </c>
      <c r="E4648" s="274">
        <v>117.23</v>
      </c>
    </row>
    <row r="4649" spans="1:5">
      <c r="A4649" s="272" t="s">
        <v>23536</v>
      </c>
      <c r="B4649" s="538">
        <v>91982</v>
      </c>
      <c r="C4649" s="266" t="s">
        <v>9910</v>
      </c>
      <c r="D4649" s="273" t="s">
        <v>14</v>
      </c>
      <c r="E4649" s="274">
        <v>102.71</v>
      </c>
    </row>
    <row r="4650" spans="1:5">
      <c r="A4650" s="272" t="s">
        <v>23536</v>
      </c>
      <c r="B4650" s="538">
        <v>91833</v>
      </c>
      <c r="C4650" s="266" t="s">
        <v>21440</v>
      </c>
      <c r="D4650" s="273" t="s">
        <v>13</v>
      </c>
      <c r="E4650" s="274">
        <v>20.420000000000002</v>
      </c>
    </row>
    <row r="4651" spans="1:5">
      <c r="A4651" s="272" t="s">
        <v>23536</v>
      </c>
      <c r="B4651" s="538">
        <v>91843</v>
      </c>
      <c r="C4651" s="266" t="s">
        <v>9754</v>
      </c>
      <c r="D4651" s="273" t="s">
        <v>13</v>
      </c>
      <c r="E4651" s="274">
        <v>7.6</v>
      </c>
    </row>
    <row r="4652" spans="1:5">
      <c r="A4652" s="272" t="s">
        <v>23536</v>
      </c>
      <c r="B4652" s="538">
        <v>91853</v>
      </c>
      <c r="C4652" s="266" t="s">
        <v>9761</v>
      </c>
      <c r="D4652" s="273" t="s">
        <v>13</v>
      </c>
      <c r="E4652" s="274">
        <v>12.06</v>
      </c>
    </row>
    <row r="4653" spans="1:5">
      <c r="A4653" s="272" t="s">
        <v>23536</v>
      </c>
      <c r="B4653" s="538">
        <v>91835</v>
      </c>
      <c r="C4653" s="266" t="s">
        <v>21442</v>
      </c>
      <c r="D4653" s="273" t="s">
        <v>13</v>
      </c>
      <c r="E4653" s="274">
        <v>22.29</v>
      </c>
    </row>
    <row r="4654" spans="1:5">
      <c r="A4654" s="272" t="s">
        <v>23536</v>
      </c>
      <c r="B4654" s="538">
        <v>91845</v>
      </c>
      <c r="C4654" s="266" t="s">
        <v>9755</v>
      </c>
      <c r="D4654" s="273" t="s">
        <v>13</v>
      </c>
      <c r="E4654" s="274">
        <v>9.4</v>
      </c>
    </row>
    <row r="4655" spans="1:5">
      <c r="A4655" s="272" t="s">
        <v>23536</v>
      </c>
      <c r="B4655" s="538">
        <v>91855</v>
      </c>
      <c r="C4655" s="266" t="s">
        <v>9763</v>
      </c>
      <c r="D4655" s="273" t="s">
        <v>13</v>
      </c>
      <c r="E4655" s="274">
        <v>13.8</v>
      </c>
    </row>
    <row r="4656" spans="1:5">
      <c r="A4656" s="272" t="s">
        <v>23536</v>
      </c>
      <c r="B4656" s="538">
        <v>91837</v>
      </c>
      <c r="C4656" s="266" t="s">
        <v>21444</v>
      </c>
      <c r="D4656" s="273" t="s">
        <v>13</v>
      </c>
      <c r="E4656" s="274">
        <v>27.1</v>
      </c>
    </row>
    <row r="4657" spans="1:5">
      <c r="A4657" s="272" t="s">
        <v>23536</v>
      </c>
      <c r="B4657" s="538">
        <v>91847</v>
      </c>
      <c r="C4657" s="266" t="s">
        <v>9756</v>
      </c>
      <c r="D4657" s="273" t="s">
        <v>13</v>
      </c>
      <c r="E4657" s="274">
        <v>14.29</v>
      </c>
    </row>
    <row r="4658" spans="1:5">
      <c r="A4658" s="272" t="s">
        <v>23536</v>
      </c>
      <c r="B4658" s="538">
        <v>91857</v>
      </c>
      <c r="C4658" s="266" t="s">
        <v>321</v>
      </c>
      <c r="D4658" s="273" t="s">
        <v>13</v>
      </c>
      <c r="E4658" s="274">
        <v>18.39</v>
      </c>
    </row>
    <row r="4659" spans="1:5">
      <c r="A4659" s="272" t="s">
        <v>23536</v>
      </c>
      <c r="B4659" s="538">
        <v>91838</v>
      </c>
      <c r="C4659" s="266" t="s">
        <v>23543</v>
      </c>
      <c r="D4659" s="273" t="s">
        <v>13</v>
      </c>
      <c r="E4659" s="274">
        <v>0</v>
      </c>
    </row>
    <row r="4660" spans="1:5">
      <c r="A4660" s="272" t="s">
        <v>23536</v>
      </c>
      <c r="B4660" s="538">
        <v>91848</v>
      </c>
      <c r="C4660" s="266" t="s">
        <v>23544</v>
      </c>
      <c r="D4660" s="273" t="s">
        <v>13</v>
      </c>
      <c r="E4660" s="274">
        <v>0</v>
      </c>
    </row>
    <row r="4661" spans="1:5">
      <c r="A4661" s="272" t="s">
        <v>23536</v>
      </c>
      <c r="B4661" s="538">
        <v>91858</v>
      </c>
      <c r="C4661" s="266" t="s">
        <v>23545</v>
      </c>
      <c r="D4661" s="273" t="s">
        <v>13</v>
      </c>
      <c r="E4661" s="274">
        <v>0</v>
      </c>
    </row>
    <row r="4662" spans="1:5">
      <c r="A4662" s="272" t="s">
        <v>23536</v>
      </c>
      <c r="B4662" s="538">
        <v>91840</v>
      </c>
      <c r="C4662" s="266" t="s">
        <v>21446</v>
      </c>
      <c r="D4662" s="273" t="s">
        <v>13</v>
      </c>
      <c r="E4662" s="274">
        <v>25.31</v>
      </c>
    </row>
    <row r="4663" spans="1:5">
      <c r="A4663" s="272" t="s">
        <v>23536</v>
      </c>
      <c r="B4663" s="538">
        <v>91850</v>
      </c>
      <c r="C4663" s="266" t="s">
        <v>9758</v>
      </c>
      <c r="D4663" s="273" t="s">
        <v>13</v>
      </c>
      <c r="E4663" s="274">
        <v>12.42</v>
      </c>
    </row>
    <row r="4664" spans="1:5">
      <c r="A4664" s="272" t="s">
        <v>23536</v>
      </c>
      <c r="B4664" s="538">
        <v>91860</v>
      </c>
      <c r="C4664" s="266" t="s">
        <v>151</v>
      </c>
      <c r="D4664" s="273" t="s">
        <v>13</v>
      </c>
      <c r="E4664" s="274">
        <v>16.760000000000002</v>
      </c>
    </row>
    <row r="4665" spans="1:5">
      <c r="A4665" s="272" t="s">
        <v>23536</v>
      </c>
      <c r="B4665" s="538">
        <v>91831</v>
      </c>
      <c r="C4665" s="266" t="s">
        <v>21439</v>
      </c>
      <c r="D4665" s="273" t="s">
        <v>13</v>
      </c>
      <c r="E4665" s="274">
        <v>19.87</v>
      </c>
    </row>
    <row r="4666" spans="1:5">
      <c r="A4666" s="272" t="s">
        <v>23536</v>
      </c>
      <c r="B4666" s="538">
        <v>91852</v>
      </c>
      <c r="C4666" s="266" t="s">
        <v>9760</v>
      </c>
      <c r="D4666" s="273" t="s">
        <v>13</v>
      </c>
      <c r="E4666" s="274">
        <v>11.55</v>
      </c>
    </row>
    <row r="4667" spans="1:5">
      <c r="A4667" s="272" t="s">
        <v>23536</v>
      </c>
      <c r="B4667" s="538">
        <v>91834</v>
      </c>
      <c r="C4667" s="266" t="s">
        <v>21441</v>
      </c>
      <c r="D4667" s="273" t="s">
        <v>13</v>
      </c>
      <c r="E4667" s="274">
        <v>20.9</v>
      </c>
    </row>
    <row r="4668" spans="1:5">
      <c r="A4668" s="272" t="s">
        <v>23536</v>
      </c>
      <c r="B4668" s="538">
        <v>91854</v>
      </c>
      <c r="C4668" s="266" t="s">
        <v>9762</v>
      </c>
      <c r="D4668" s="273" t="s">
        <v>13</v>
      </c>
      <c r="E4668" s="274">
        <v>12.51</v>
      </c>
    </row>
    <row r="4669" spans="1:5">
      <c r="A4669" s="272" t="s">
        <v>23536</v>
      </c>
      <c r="B4669" s="538">
        <v>91836</v>
      </c>
      <c r="C4669" s="266" t="s">
        <v>21443</v>
      </c>
      <c r="D4669" s="273" t="s">
        <v>13</v>
      </c>
      <c r="E4669" s="274">
        <v>23.84</v>
      </c>
    </row>
    <row r="4670" spans="1:5">
      <c r="A4670" s="272" t="s">
        <v>23536</v>
      </c>
      <c r="B4670" s="538">
        <v>91856</v>
      </c>
      <c r="C4670" s="266" t="s">
        <v>9764</v>
      </c>
      <c r="D4670" s="273" t="s">
        <v>13</v>
      </c>
      <c r="E4670" s="274">
        <v>15.38</v>
      </c>
    </row>
    <row r="4671" spans="1:5">
      <c r="A4671" s="272" t="s">
        <v>23536</v>
      </c>
      <c r="B4671" s="538">
        <v>91839</v>
      </c>
      <c r="C4671" s="266" t="s">
        <v>21445</v>
      </c>
      <c r="D4671" s="273" t="s">
        <v>13</v>
      </c>
      <c r="E4671" s="274">
        <v>22.37</v>
      </c>
    </row>
    <row r="4672" spans="1:5">
      <c r="A4672" s="272" t="s">
        <v>23536</v>
      </c>
      <c r="B4672" s="538">
        <v>91849</v>
      </c>
      <c r="C4672" s="266" t="s">
        <v>9757</v>
      </c>
      <c r="D4672" s="273" t="s">
        <v>13</v>
      </c>
      <c r="E4672" s="274">
        <v>9.56</v>
      </c>
    </row>
    <row r="4673" spans="1:5">
      <c r="A4673" s="272" t="s">
        <v>23536</v>
      </c>
      <c r="B4673" s="538">
        <v>91859</v>
      </c>
      <c r="C4673" s="266" t="s">
        <v>9765</v>
      </c>
      <c r="D4673" s="273" t="s">
        <v>13</v>
      </c>
      <c r="E4673" s="274">
        <v>14.01</v>
      </c>
    </row>
    <row r="4674" spans="1:5">
      <c r="A4674" s="272" t="s">
        <v>23536</v>
      </c>
      <c r="B4674" s="538">
        <v>91841</v>
      </c>
      <c r="C4674" s="266" t="s">
        <v>21447</v>
      </c>
      <c r="D4674" s="273" t="s">
        <v>13</v>
      </c>
      <c r="E4674" s="274">
        <v>24.59</v>
      </c>
    </row>
    <row r="4675" spans="1:5">
      <c r="A4675" s="272" t="s">
        <v>23536</v>
      </c>
      <c r="B4675" s="538">
        <v>91851</v>
      </c>
      <c r="C4675" s="266" t="s">
        <v>9759</v>
      </c>
      <c r="D4675" s="273" t="s">
        <v>13</v>
      </c>
      <c r="E4675" s="274">
        <v>11.7</v>
      </c>
    </row>
    <row r="4676" spans="1:5">
      <c r="A4676" s="272" t="s">
        <v>23536</v>
      </c>
      <c r="B4676" s="538">
        <v>91861</v>
      </c>
      <c r="C4676" s="266" t="s">
        <v>9766</v>
      </c>
      <c r="D4676" s="273" t="s">
        <v>13</v>
      </c>
      <c r="E4676" s="274">
        <v>16.100000000000001</v>
      </c>
    </row>
    <row r="4677" spans="1:5">
      <c r="A4677" s="272" t="s">
        <v>23536</v>
      </c>
      <c r="B4677" s="538">
        <v>91862</v>
      </c>
      <c r="C4677" s="266" t="s">
        <v>9767</v>
      </c>
      <c r="D4677" s="273" t="s">
        <v>13</v>
      </c>
      <c r="E4677" s="274">
        <v>11.62</v>
      </c>
    </row>
    <row r="4678" spans="1:5">
      <c r="A4678" s="272" t="s">
        <v>23536</v>
      </c>
      <c r="B4678" s="538">
        <v>91866</v>
      </c>
      <c r="C4678" s="266" t="s">
        <v>9771</v>
      </c>
      <c r="D4678" s="273" t="s">
        <v>13</v>
      </c>
      <c r="E4678" s="274">
        <v>9.7799999999999994</v>
      </c>
    </row>
    <row r="4679" spans="1:5">
      <c r="A4679" s="272" t="s">
        <v>23536</v>
      </c>
      <c r="B4679" s="538">
        <v>91870</v>
      </c>
      <c r="C4679" s="266" t="s">
        <v>9775</v>
      </c>
      <c r="D4679" s="273" t="s">
        <v>13</v>
      </c>
      <c r="E4679" s="274">
        <v>15.98</v>
      </c>
    </row>
    <row r="4680" spans="1:5">
      <c r="A4680" s="272" t="s">
        <v>23536</v>
      </c>
      <c r="B4680" s="538">
        <v>91863</v>
      </c>
      <c r="C4680" s="266" t="s">
        <v>9768</v>
      </c>
      <c r="D4680" s="273" t="s">
        <v>13</v>
      </c>
      <c r="E4680" s="274">
        <v>13.58</v>
      </c>
    </row>
    <row r="4681" spans="1:5">
      <c r="A4681" s="272" t="s">
        <v>23536</v>
      </c>
      <c r="B4681" s="538">
        <v>91867</v>
      </c>
      <c r="C4681" s="266" t="s">
        <v>9772</v>
      </c>
      <c r="D4681" s="273" t="s">
        <v>13</v>
      </c>
      <c r="E4681" s="274">
        <v>11.74</v>
      </c>
    </row>
    <row r="4682" spans="1:5">
      <c r="A4682" s="272" t="s">
        <v>23536</v>
      </c>
      <c r="B4682" s="538">
        <v>91871</v>
      </c>
      <c r="C4682" s="266" t="s">
        <v>9776</v>
      </c>
      <c r="D4682" s="273" t="s">
        <v>13</v>
      </c>
      <c r="E4682" s="274">
        <v>17.940000000000001</v>
      </c>
    </row>
    <row r="4683" spans="1:5">
      <c r="A4683" s="272" t="s">
        <v>23536</v>
      </c>
      <c r="B4683" s="538">
        <v>91864</v>
      </c>
      <c r="C4683" s="266" t="s">
        <v>9769</v>
      </c>
      <c r="D4683" s="273" t="s">
        <v>13</v>
      </c>
      <c r="E4683" s="274">
        <v>17.739999999999998</v>
      </c>
    </row>
    <row r="4684" spans="1:5">
      <c r="A4684" s="272" t="s">
        <v>23536</v>
      </c>
      <c r="B4684" s="538">
        <v>91868</v>
      </c>
      <c r="C4684" s="266" t="s">
        <v>9773</v>
      </c>
      <c r="D4684" s="273" t="s">
        <v>13</v>
      </c>
      <c r="E4684" s="274">
        <v>15.9</v>
      </c>
    </row>
    <row r="4685" spans="1:5">
      <c r="A4685" s="272" t="s">
        <v>23536</v>
      </c>
      <c r="B4685" s="538">
        <v>91872</v>
      </c>
      <c r="C4685" s="266" t="s">
        <v>9777</v>
      </c>
      <c r="D4685" s="273" t="s">
        <v>13</v>
      </c>
      <c r="E4685" s="274">
        <v>22.09</v>
      </c>
    </row>
    <row r="4686" spans="1:5">
      <c r="A4686" s="272" t="s">
        <v>23536</v>
      </c>
      <c r="B4686" s="538">
        <v>91865</v>
      </c>
      <c r="C4686" s="266" t="s">
        <v>9770</v>
      </c>
      <c r="D4686" s="273" t="s">
        <v>13</v>
      </c>
      <c r="E4686" s="274">
        <v>21.89</v>
      </c>
    </row>
    <row r="4687" spans="1:5">
      <c r="A4687" s="272" t="s">
        <v>23536</v>
      </c>
      <c r="B4687" s="538">
        <v>91869</v>
      </c>
      <c r="C4687" s="266" t="s">
        <v>9774</v>
      </c>
      <c r="D4687" s="273" t="s">
        <v>13</v>
      </c>
      <c r="E4687" s="274">
        <v>19.97</v>
      </c>
    </row>
    <row r="4688" spans="1:5">
      <c r="A4688" s="272" t="s">
        <v>23536</v>
      </c>
      <c r="B4688" s="538">
        <v>91873</v>
      </c>
      <c r="C4688" s="266" t="s">
        <v>9778</v>
      </c>
      <c r="D4688" s="273" t="s">
        <v>13</v>
      </c>
      <c r="E4688" s="274">
        <v>26.16</v>
      </c>
    </row>
    <row r="4689" spans="1:5">
      <c r="A4689" s="272" t="s">
        <v>23536</v>
      </c>
      <c r="B4689" s="538">
        <v>91981</v>
      </c>
      <c r="C4689" s="266" t="s">
        <v>9909</v>
      </c>
      <c r="D4689" s="273" t="s">
        <v>14</v>
      </c>
      <c r="E4689" s="274">
        <v>64.53</v>
      </c>
    </row>
    <row r="4690" spans="1:5">
      <c r="A4690" s="272" t="s">
        <v>23536</v>
      </c>
      <c r="B4690" s="538">
        <v>91980</v>
      </c>
      <c r="C4690" s="266" t="s">
        <v>9908</v>
      </c>
      <c r="D4690" s="273" t="s">
        <v>14</v>
      </c>
      <c r="E4690" s="274">
        <v>50.01</v>
      </c>
    </row>
    <row r="4691" spans="1:5">
      <c r="A4691" s="272" t="s">
        <v>23536</v>
      </c>
      <c r="B4691" s="538">
        <v>91979</v>
      </c>
      <c r="C4691" s="266" t="s">
        <v>9907</v>
      </c>
      <c r="D4691" s="273" t="s">
        <v>14</v>
      </c>
      <c r="E4691" s="274">
        <v>65.87</v>
      </c>
    </row>
    <row r="4692" spans="1:5">
      <c r="A4692" s="272" t="s">
        <v>23536</v>
      </c>
      <c r="B4692" s="538">
        <v>91978</v>
      </c>
      <c r="C4692" s="266" t="s">
        <v>9906</v>
      </c>
      <c r="D4692" s="273" t="s">
        <v>14</v>
      </c>
      <c r="E4692" s="274">
        <v>51.35</v>
      </c>
    </row>
    <row r="4693" spans="1:5">
      <c r="A4693" s="272" t="s">
        <v>23536</v>
      </c>
      <c r="B4693" s="538">
        <v>92029</v>
      </c>
      <c r="C4693" s="266" t="s">
        <v>9956</v>
      </c>
      <c r="D4693" s="273" t="s">
        <v>14</v>
      </c>
      <c r="E4693" s="274">
        <v>76.13</v>
      </c>
    </row>
    <row r="4694" spans="1:5">
      <c r="A4694" s="272" t="s">
        <v>23536</v>
      </c>
      <c r="B4694" s="538">
        <v>92028</v>
      </c>
      <c r="C4694" s="266" t="s">
        <v>9955</v>
      </c>
      <c r="D4694" s="273" t="s">
        <v>14</v>
      </c>
      <c r="E4694" s="274">
        <v>61.61</v>
      </c>
    </row>
    <row r="4695" spans="1:5">
      <c r="A4695" s="272" t="s">
        <v>23536</v>
      </c>
      <c r="B4695" s="538">
        <v>92031</v>
      </c>
      <c r="C4695" s="266" t="s">
        <v>9958</v>
      </c>
      <c r="D4695" s="273" t="s">
        <v>14</v>
      </c>
      <c r="E4695" s="274">
        <v>103.9</v>
      </c>
    </row>
    <row r="4696" spans="1:5">
      <c r="A4696" s="272" t="s">
        <v>23536</v>
      </c>
      <c r="B4696" s="538">
        <v>92030</v>
      </c>
      <c r="C4696" s="266" t="s">
        <v>9957</v>
      </c>
      <c r="D4696" s="273" t="s">
        <v>14</v>
      </c>
      <c r="E4696" s="274">
        <v>89.38</v>
      </c>
    </row>
    <row r="4697" spans="1:5">
      <c r="A4697" s="272" t="s">
        <v>23536</v>
      </c>
      <c r="B4697" s="538">
        <v>91955</v>
      </c>
      <c r="C4697" s="266" t="s">
        <v>9883</v>
      </c>
      <c r="D4697" s="273" t="s">
        <v>14</v>
      </c>
      <c r="E4697" s="274">
        <v>48.27</v>
      </c>
    </row>
    <row r="4698" spans="1:5">
      <c r="A4698" s="272" t="s">
        <v>23536</v>
      </c>
      <c r="B4698" s="538">
        <v>91954</v>
      </c>
      <c r="C4698" s="266" t="s">
        <v>9882</v>
      </c>
      <c r="D4698" s="273" t="s">
        <v>14</v>
      </c>
      <c r="E4698" s="274">
        <v>33.75</v>
      </c>
    </row>
    <row r="4699" spans="1:5">
      <c r="A4699" s="272" t="s">
        <v>23536</v>
      </c>
      <c r="B4699" s="538">
        <v>92033</v>
      </c>
      <c r="C4699" s="266" t="s">
        <v>9960</v>
      </c>
      <c r="D4699" s="273" t="s">
        <v>14</v>
      </c>
      <c r="E4699" s="274">
        <v>105.16</v>
      </c>
    </row>
    <row r="4700" spans="1:5">
      <c r="A4700" s="272" t="s">
        <v>23536</v>
      </c>
      <c r="B4700" s="538">
        <v>92032</v>
      </c>
      <c r="C4700" s="266" t="s">
        <v>9959</v>
      </c>
      <c r="D4700" s="273" t="s">
        <v>14</v>
      </c>
      <c r="E4700" s="274">
        <v>90.64</v>
      </c>
    </row>
    <row r="4701" spans="1:5">
      <c r="A4701" s="272" t="s">
        <v>23536</v>
      </c>
      <c r="B4701" s="538">
        <v>91961</v>
      </c>
      <c r="C4701" s="266" t="s">
        <v>9889</v>
      </c>
      <c r="D4701" s="273" t="s">
        <v>14</v>
      </c>
      <c r="E4701" s="274">
        <v>77.39</v>
      </c>
    </row>
    <row r="4702" spans="1:5">
      <c r="A4702" s="272" t="s">
        <v>23536</v>
      </c>
      <c r="B4702" s="538">
        <v>91960</v>
      </c>
      <c r="C4702" s="266" t="s">
        <v>9888</v>
      </c>
      <c r="D4702" s="273" t="s">
        <v>14</v>
      </c>
      <c r="E4702" s="274">
        <v>62.87</v>
      </c>
    </row>
    <row r="4703" spans="1:5">
      <c r="A4703" s="272" t="s">
        <v>23536</v>
      </c>
      <c r="B4703" s="538">
        <v>91969</v>
      </c>
      <c r="C4703" s="266" t="s">
        <v>9897</v>
      </c>
      <c r="D4703" s="273" t="s">
        <v>14</v>
      </c>
      <c r="E4703" s="274">
        <v>106.42</v>
      </c>
    </row>
    <row r="4704" spans="1:5">
      <c r="A4704" s="272" t="s">
        <v>23536</v>
      </c>
      <c r="B4704" s="538">
        <v>91968</v>
      </c>
      <c r="C4704" s="266" t="s">
        <v>9896</v>
      </c>
      <c r="D4704" s="273" t="s">
        <v>14</v>
      </c>
      <c r="E4704" s="274">
        <v>91.9</v>
      </c>
    </row>
    <row r="4705" spans="1:5">
      <c r="A4705" s="272" t="s">
        <v>23536</v>
      </c>
      <c r="B4705" s="538">
        <v>91985</v>
      </c>
      <c r="C4705" s="266" t="s">
        <v>327</v>
      </c>
      <c r="D4705" s="273" t="s">
        <v>14</v>
      </c>
      <c r="E4705" s="274">
        <v>38.340000000000003</v>
      </c>
    </row>
    <row r="4706" spans="1:5">
      <c r="A4706" s="272" t="s">
        <v>23536</v>
      </c>
      <c r="B4706" s="538">
        <v>91984</v>
      </c>
      <c r="C4706" s="266" t="s">
        <v>9912</v>
      </c>
      <c r="D4706" s="273" t="s">
        <v>14</v>
      </c>
      <c r="E4706" s="274">
        <v>23.82</v>
      </c>
    </row>
    <row r="4707" spans="1:5">
      <c r="A4707" s="272" t="s">
        <v>23536</v>
      </c>
      <c r="B4707" s="538">
        <v>91989</v>
      </c>
      <c r="C4707" s="266" t="s">
        <v>9916</v>
      </c>
      <c r="D4707" s="273" t="s">
        <v>14</v>
      </c>
      <c r="E4707" s="274">
        <v>42.85</v>
      </c>
    </row>
    <row r="4708" spans="1:5">
      <c r="A4708" s="272" t="s">
        <v>23536</v>
      </c>
      <c r="B4708" s="538">
        <v>91988</v>
      </c>
      <c r="C4708" s="266" t="s">
        <v>9915</v>
      </c>
      <c r="D4708" s="273" t="s">
        <v>14</v>
      </c>
      <c r="E4708" s="274">
        <v>28.33</v>
      </c>
    </row>
    <row r="4709" spans="1:5">
      <c r="A4709" s="272" t="s">
        <v>23536</v>
      </c>
      <c r="B4709" s="538">
        <v>92023</v>
      </c>
      <c r="C4709" s="266" t="s">
        <v>9950</v>
      </c>
      <c r="D4709" s="273" t="s">
        <v>14</v>
      </c>
      <c r="E4709" s="274">
        <v>67.349999999999994</v>
      </c>
    </row>
    <row r="4710" spans="1:5">
      <c r="A4710" s="272" t="s">
        <v>23536</v>
      </c>
      <c r="B4710" s="538">
        <v>92022</v>
      </c>
      <c r="C4710" s="266" t="s">
        <v>9949</v>
      </c>
      <c r="D4710" s="273" t="s">
        <v>14</v>
      </c>
      <c r="E4710" s="274">
        <v>52.83</v>
      </c>
    </row>
    <row r="4711" spans="1:5">
      <c r="A4711" s="272" t="s">
        <v>23536</v>
      </c>
      <c r="B4711" s="538">
        <v>92025</v>
      </c>
      <c r="C4711" s="266" t="s">
        <v>9952</v>
      </c>
      <c r="D4711" s="273" t="s">
        <v>14</v>
      </c>
      <c r="E4711" s="274">
        <v>95.2</v>
      </c>
    </row>
    <row r="4712" spans="1:5">
      <c r="A4712" s="272" t="s">
        <v>23536</v>
      </c>
      <c r="B4712" s="538">
        <v>92024</v>
      </c>
      <c r="C4712" s="266" t="s">
        <v>9951</v>
      </c>
      <c r="D4712" s="273" t="s">
        <v>14</v>
      </c>
      <c r="E4712" s="274">
        <v>80.680000000000007</v>
      </c>
    </row>
    <row r="4713" spans="1:5">
      <c r="A4713" s="272" t="s">
        <v>23536</v>
      </c>
      <c r="B4713" s="538">
        <v>91957</v>
      </c>
      <c r="C4713" s="266" t="s">
        <v>9885</v>
      </c>
      <c r="D4713" s="273" t="s">
        <v>14</v>
      </c>
      <c r="E4713" s="274">
        <v>68.61</v>
      </c>
    </row>
    <row r="4714" spans="1:5">
      <c r="A4714" s="272" t="s">
        <v>23536</v>
      </c>
      <c r="B4714" s="538">
        <v>91956</v>
      </c>
      <c r="C4714" s="266" t="s">
        <v>9884</v>
      </c>
      <c r="D4714" s="273" t="s">
        <v>14</v>
      </c>
      <c r="E4714" s="274">
        <v>54.09</v>
      </c>
    </row>
    <row r="4715" spans="1:5">
      <c r="A4715" s="272" t="s">
        <v>23536</v>
      </c>
      <c r="B4715" s="538">
        <v>91963</v>
      </c>
      <c r="C4715" s="266" t="s">
        <v>9891</v>
      </c>
      <c r="D4715" s="273" t="s">
        <v>14</v>
      </c>
      <c r="E4715" s="274">
        <v>97.72</v>
      </c>
    </row>
    <row r="4716" spans="1:5">
      <c r="A4716" s="272" t="s">
        <v>23536</v>
      </c>
      <c r="B4716" s="538">
        <v>91962</v>
      </c>
      <c r="C4716" s="266" t="s">
        <v>9890</v>
      </c>
      <c r="D4716" s="273" t="s">
        <v>14</v>
      </c>
      <c r="E4716" s="274">
        <v>83.2</v>
      </c>
    </row>
    <row r="4717" spans="1:5">
      <c r="A4717" s="272" t="s">
        <v>23536</v>
      </c>
      <c r="B4717" s="538">
        <v>91953</v>
      </c>
      <c r="C4717" s="266" t="s">
        <v>9881</v>
      </c>
      <c r="D4717" s="273" t="s">
        <v>14</v>
      </c>
      <c r="E4717" s="274">
        <v>39.58</v>
      </c>
    </row>
    <row r="4718" spans="1:5">
      <c r="A4718" s="272" t="s">
        <v>23536</v>
      </c>
      <c r="B4718" s="538">
        <v>91952</v>
      </c>
      <c r="C4718" s="266" t="s">
        <v>9880</v>
      </c>
      <c r="D4718" s="273" t="s">
        <v>14</v>
      </c>
      <c r="E4718" s="274">
        <v>25.06</v>
      </c>
    </row>
    <row r="4719" spans="1:5">
      <c r="A4719" s="272" t="s">
        <v>23536</v>
      </c>
      <c r="B4719" s="538">
        <v>92035</v>
      </c>
      <c r="C4719" s="266" t="s">
        <v>9962</v>
      </c>
      <c r="D4719" s="273" t="s">
        <v>14</v>
      </c>
      <c r="E4719" s="274">
        <v>96.46</v>
      </c>
    </row>
    <row r="4720" spans="1:5">
      <c r="A4720" s="272" t="s">
        <v>23536</v>
      </c>
      <c r="B4720" s="538">
        <v>92034</v>
      </c>
      <c r="C4720" s="266" t="s">
        <v>9961</v>
      </c>
      <c r="D4720" s="273" t="s">
        <v>14</v>
      </c>
      <c r="E4720" s="274">
        <v>81.94</v>
      </c>
    </row>
    <row r="4721" spans="1:5">
      <c r="A4721" s="272" t="s">
        <v>23536</v>
      </c>
      <c r="B4721" s="538">
        <v>92027</v>
      </c>
      <c r="C4721" s="266" t="s">
        <v>9954</v>
      </c>
      <c r="D4721" s="273" t="s">
        <v>14</v>
      </c>
      <c r="E4721" s="274">
        <v>87.76</v>
      </c>
    </row>
    <row r="4722" spans="1:5">
      <c r="A4722" s="272" t="s">
        <v>23536</v>
      </c>
      <c r="B4722" s="538">
        <v>92026</v>
      </c>
      <c r="C4722" s="266" t="s">
        <v>9953</v>
      </c>
      <c r="D4722" s="273" t="s">
        <v>14</v>
      </c>
      <c r="E4722" s="274">
        <v>73.239999999999995</v>
      </c>
    </row>
    <row r="4723" spans="1:5">
      <c r="A4723" s="272" t="s">
        <v>23536</v>
      </c>
      <c r="B4723" s="538">
        <v>91965</v>
      </c>
      <c r="C4723" s="266" t="s">
        <v>9893</v>
      </c>
      <c r="D4723" s="273" t="s">
        <v>14</v>
      </c>
      <c r="E4723" s="274">
        <v>89.02</v>
      </c>
    </row>
    <row r="4724" spans="1:5">
      <c r="A4724" s="272" t="s">
        <v>23536</v>
      </c>
      <c r="B4724" s="538">
        <v>91964</v>
      </c>
      <c r="C4724" s="266" t="s">
        <v>9892</v>
      </c>
      <c r="D4724" s="273" t="s">
        <v>14</v>
      </c>
      <c r="E4724" s="274">
        <v>74.5</v>
      </c>
    </row>
    <row r="4725" spans="1:5">
      <c r="A4725" s="272" t="s">
        <v>23536</v>
      </c>
      <c r="B4725" s="538">
        <v>91973</v>
      </c>
      <c r="C4725" s="266" t="s">
        <v>9901</v>
      </c>
      <c r="D4725" s="273" t="s">
        <v>14</v>
      </c>
      <c r="E4725" s="274">
        <v>124.81</v>
      </c>
    </row>
    <row r="4726" spans="1:5">
      <c r="A4726" s="272" t="s">
        <v>23536</v>
      </c>
      <c r="B4726" s="538">
        <v>91972</v>
      </c>
      <c r="C4726" s="266" t="s">
        <v>9900</v>
      </c>
      <c r="D4726" s="273" t="s">
        <v>14</v>
      </c>
      <c r="E4726" s="274">
        <v>104.21</v>
      </c>
    </row>
    <row r="4727" spans="1:5">
      <c r="A4727" s="272" t="s">
        <v>23536</v>
      </c>
      <c r="B4727" s="538">
        <v>91959</v>
      </c>
      <c r="C4727" s="266" t="s">
        <v>9887</v>
      </c>
      <c r="D4727" s="273" t="s">
        <v>14</v>
      </c>
      <c r="E4727" s="274">
        <v>59.99</v>
      </c>
    </row>
    <row r="4728" spans="1:5">
      <c r="A4728" s="272" t="s">
        <v>23536</v>
      </c>
      <c r="B4728" s="538">
        <v>91958</v>
      </c>
      <c r="C4728" s="266" t="s">
        <v>9886</v>
      </c>
      <c r="D4728" s="273" t="s">
        <v>14</v>
      </c>
      <c r="E4728" s="274">
        <v>45.47</v>
      </c>
    </row>
    <row r="4729" spans="1:5">
      <c r="A4729" s="272" t="s">
        <v>23536</v>
      </c>
      <c r="B4729" s="538">
        <v>91971</v>
      </c>
      <c r="C4729" s="266" t="s">
        <v>9899</v>
      </c>
      <c r="D4729" s="273" t="s">
        <v>14</v>
      </c>
      <c r="E4729" s="274">
        <v>116.04</v>
      </c>
    </row>
    <row r="4730" spans="1:5">
      <c r="A4730" s="272" t="s">
        <v>23536</v>
      </c>
      <c r="B4730" s="538">
        <v>91970</v>
      </c>
      <c r="C4730" s="266" t="s">
        <v>9898</v>
      </c>
      <c r="D4730" s="273" t="s">
        <v>14</v>
      </c>
      <c r="E4730" s="274">
        <v>95.44</v>
      </c>
    </row>
    <row r="4731" spans="1:5">
      <c r="A4731" s="272" t="s">
        <v>23536</v>
      </c>
      <c r="B4731" s="538">
        <v>91967</v>
      </c>
      <c r="C4731" s="266" t="s">
        <v>9895</v>
      </c>
      <c r="D4731" s="273" t="s">
        <v>14</v>
      </c>
      <c r="E4731" s="274">
        <v>80.41</v>
      </c>
    </row>
    <row r="4732" spans="1:5">
      <c r="A4732" s="272" t="s">
        <v>23536</v>
      </c>
      <c r="B4732" s="538">
        <v>91966</v>
      </c>
      <c r="C4732" s="266" t="s">
        <v>9894</v>
      </c>
      <c r="D4732" s="273" t="s">
        <v>14</v>
      </c>
      <c r="E4732" s="274">
        <v>65.89</v>
      </c>
    </row>
    <row r="4733" spans="1:5">
      <c r="A4733" s="272" t="s">
        <v>23536</v>
      </c>
      <c r="B4733" s="538">
        <v>91975</v>
      </c>
      <c r="C4733" s="266" t="s">
        <v>9903</v>
      </c>
      <c r="D4733" s="273" t="s">
        <v>14</v>
      </c>
      <c r="E4733" s="274">
        <v>107.35</v>
      </c>
    </row>
    <row r="4734" spans="1:5">
      <c r="A4734" s="272" t="s">
        <v>23536</v>
      </c>
      <c r="B4734" s="538">
        <v>91974</v>
      </c>
      <c r="C4734" s="266" t="s">
        <v>9902</v>
      </c>
      <c r="D4734" s="273" t="s">
        <v>14</v>
      </c>
      <c r="E4734" s="274">
        <v>86.75</v>
      </c>
    </row>
    <row r="4735" spans="1:5">
      <c r="A4735" s="272" t="s">
        <v>23536</v>
      </c>
      <c r="B4735" s="538">
        <v>91977</v>
      </c>
      <c r="C4735" s="266" t="s">
        <v>9905</v>
      </c>
      <c r="D4735" s="273" t="s">
        <v>14</v>
      </c>
      <c r="E4735" s="274">
        <v>148.25</v>
      </c>
    </row>
    <row r="4736" spans="1:5">
      <c r="A4736" s="272" t="s">
        <v>23536</v>
      </c>
      <c r="B4736" s="538">
        <v>91976</v>
      </c>
      <c r="C4736" s="266" t="s">
        <v>9904</v>
      </c>
      <c r="D4736" s="273" t="s">
        <v>14</v>
      </c>
      <c r="E4736" s="274">
        <v>127.65</v>
      </c>
    </row>
    <row r="4737" spans="1:5">
      <c r="A4737" s="272" t="s">
        <v>23536</v>
      </c>
      <c r="B4737" s="538">
        <v>91874</v>
      </c>
      <c r="C4737" s="266" t="s">
        <v>9784</v>
      </c>
      <c r="D4737" s="273" t="s">
        <v>14</v>
      </c>
      <c r="E4737" s="274">
        <v>9.75</v>
      </c>
    </row>
    <row r="4738" spans="1:5">
      <c r="A4738" s="272" t="s">
        <v>23536</v>
      </c>
      <c r="B4738" s="538">
        <v>91878</v>
      </c>
      <c r="C4738" s="266" t="s">
        <v>9788</v>
      </c>
      <c r="D4738" s="273" t="s">
        <v>14</v>
      </c>
      <c r="E4738" s="274">
        <v>7.57</v>
      </c>
    </row>
    <row r="4739" spans="1:5">
      <c r="A4739" s="272" t="s">
        <v>23536</v>
      </c>
      <c r="B4739" s="538">
        <v>91882</v>
      </c>
      <c r="C4739" s="266" t="s">
        <v>9792</v>
      </c>
      <c r="D4739" s="273" t="s">
        <v>14</v>
      </c>
      <c r="E4739" s="274">
        <v>14.25</v>
      </c>
    </row>
    <row r="4740" spans="1:5">
      <c r="A4740" s="272" t="s">
        <v>23536</v>
      </c>
      <c r="B4740" s="538">
        <v>91875</v>
      </c>
      <c r="C4740" s="266" t="s">
        <v>9785</v>
      </c>
      <c r="D4740" s="273" t="s">
        <v>14</v>
      </c>
      <c r="E4740" s="274">
        <v>11.28</v>
      </c>
    </row>
    <row r="4741" spans="1:5">
      <c r="A4741" s="272" t="s">
        <v>23536</v>
      </c>
      <c r="B4741" s="538">
        <v>91879</v>
      </c>
      <c r="C4741" s="266" t="s">
        <v>9789</v>
      </c>
      <c r="D4741" s="273" t="s">
        <v>14</v>
      </c>
      <c r="E4741" s="274">
        <v>9.1</v>
      </c>
    </row>
    <row r="4742" spans="1:5">
      <c r="A4742" s="272" t="s">
        <v>23536</v>
      </c>
      <c r="B4742" s="538">
        <v>91884</v>
      </c>
      <c r="C4742" s="266" t="s">
        <v>9793</v>
      </c>
      <c r="D4742" s="273" t="s">
        <v>14</v>
      </c>
      <c r="E4742" s="274">
        <v>15.78</v>
      </c>
    </row>
    <row r="4743" spans="1:5">
      <c r="A4743" s="272" t="s">
        <v>23536</v>
      </c>
      <c r="B4743" s="538">
        <v>91876</v>
      </c>
      <c r="C4743" s="266" t="s">
        <v>9786</v>
      </c>
      <c r="D4743" s="273" t="s">
        <v>14</v>
      </c>
      <c r="E4743" s="274">
        <v>13.4</v>
      </c>
    </row>
    <row r="4744" spans="1:5">
      <c r="A4744" s="272" t="s">
        <v>23536</v>
      </c>
      <c r="B4744" s="538">
        <v>91880</v>
      </c>
      <c r="C4744" s="266" t="s">
        <v>9790</v>
      </c>
      <c r="D4744" s="273" t="s">
        <v>14</v>
      </c>
      <c r="E4744" s="274">
        <v>11.23</v>
      </c>
    </row>
    <row r="4745" spans="1:5">
      <c r="A4745" s="272" t="s">
        <v>23536</v>
      </c>
      <c r="B4745" s="538">
        <v>91885</v>
      </c>
      <c r="C4745" s="266" t="s">
        <v>9794</v>
      </c>
      <c r="D4745" s="273" t="s">
        <v>14</v>
      </c>
      <c r="E4745" s="274">
        <v>17.829999999999998</v>
      </c>
    </row>
    <row r="4746" spans="1:5">
      <c r="A4746" s="272" t="s">
        <v>23536</v>
      </c>
      <c r="B4746" s="538">
        <v>91877</v>
      </c>
      <c r="C4746" s="266" t="s">
        <v>9787</v>
      </c>
      <c r="D4746" s="273" t="s">
        <v>14</v>
      </c>
      <c r="E4746" s="274">
        <v>16.149999999999999</v>
      </c>
    </row>
    <row r="4747" spans="1:5">
      <c r="A4747" s="272" t="s">
        <v>23536</v>
      </c>
      <c r="B4747" s="538">
        <v>91881</v>
      </c>
      <c r="C4747" s="266" t="s">
        <v>9791</v>
      </c>
      <c r="D4747" s="273" t="s">
        <v>14</v>
      </c>
      <c r="E4747" s="274">
        <v>13.97</v>
      </c>
    </row>
    <row r="4748" spans="1:5">
      <c r="A4748" s="272" t="s">
        <v>23536</v>
      </c>
      <c r="B4748" s="538">
        <v>91886</v>
      </c>
      <c r="C4748" s="266" t="s">
        <v>9795</v>
      </c>
      <c r="D4748" s="273" t="s">
        <v>14</v>
      </c>
      <c r="E4748" s="274">
        <v>20.49</v>
      </c>
    </row>
    <row r="4749" spans="1:5">
      <c r="A4749" s="272" t="s">
        <v>23536</v>
      </c>
      <c r="B4749" s="538">
        <v>91945</v>
      </c>
      <c r="C4749" s="266" t="s">
        <v>9874</v>
      </c>
      <c r="D4749" s="273" t="s">
        <v>14</v>
      </c>
      <c r="E4749" s="274">
        <v>18.95</v>
      </c>
    </row>
    <row r="4750" spans="1:5">
      <c r="A4750" s="272" t="s">
        <v>23536</v>
      </c>
      <c r="B4750" s="538">
        <v>91947</v>
      </c>
      <c r="C4750" s="266" t="s">
        <v>9876</v>
      </c>
      <c r="D4750" s="273" t="s">
        <v>14</v>
      </c>
      <c r="E4750" s="274">
        <v>11.74</v>
      </c>
    </row>
    <row r="4751" spans="1:5">
      <c r="A4751" s="272" t="s">
        <v>23536</v>
      </c>
      <c r="B4751" s="538">
        <v>91946</v>
      </c>
      <c r="C4751" s="266" t="s">
        <v>9875</v>
      </c>
      <c r="D4751" s="273" t="s">
        <v>14</v>
      </c>
      <c r="E4751" s="274">
        <v>14.52</v>
      </c>
    </row>
    <row r="4752" spans="1:5">
      <c r="A4752" s="272" t="s">
        <v>23536</v>
      </c>
      <c r="B4752" s="538">
        <v>91949</v>
      </c>
      <c r="C4752" s="266" t="s">
        <v>9877</v>
      </c>
      <c r="D4752" s="273" t="s">
        <v>14</v>
      </c>
      <c r="E4752" s="274">
        <v>26.01</v>
      </c>
    </row>
    <row r="4753" spans="1:5">
      <c r="A4753" s="272" t="s">
        <v>23536</v>
      </c>
      <c r="B4753" s="538">
        <v>91951</v>
      </c>
      <c r="C4753" s="266" t="s">
        <v>9879</v>
      </c>
      <c r="D4753" s="273" t="s">
        <v>14</v>
      </c>
      <c r="E4753" s="274">
        <v>17.38</v>
      </c>
    </row>
    <row r="4754" spans="1:5">
      <c r="A4754" s="272" t="s">
        <v>23536</v>
      </c>
      <c r="B4754" s="538">
        <v>91950</v>
      </c>
      <c r="C4754" s="266" t="s">
        <v>9878</v>
      </c>
      <c r="D4754" s="273" t="s">
        <v>14</v>
      </c>
      <c r="E4754" s="274">
        <v>20.6</v>
      </c>
    </row>
    <row r="4755" spans="1:5">
      <c r="A4755" s="272" t="s">
        <v>23536</v>
      </c>
      <c r="B4755" s="538">
        <v>91992</v>
      </c>
      <c r="C4755" s="266" t="s">
        <v>9919</v>
      </c>
      <c r="D4755" s="273" t="s">
        <v>14</v>
      </c>
      <c r="E4755" s="274">
        <v>61.56</v>
      </c>
    </row>
    <row r="4756" spans="1:5">
      <c r="A4756" s="272" t="s">
        <v>23536</v>
      </c>
      <c r="B4756" s="538">
        <v>91990</v>
      </c>
      <c r="C4756" s="266" t="s">
        <v>9917</v>
      </c>
      <c r="D4756" s="273" t="s">
        <v>14</v>
      </c>
      <c r="E4756" s="274">
        <v>47.04</v>
      </c>
    </row>
    <row r="4757" spans="1:5">
      <c r="A4757" s="272" t="s">
        <v>23536</v>
      </c>
      <c r="B4757" s="538">
        <v>91993</v>
      </c>
      <c r="C4757" s="266" t="s">
        <v>9920</v>
      </c>
      <c r="D4757" s="273" t="s">
        <v>14</v>
      </c>
      <c r="E4757" s="274">
        <v>64</v>
      </c>
    </row>
    <row r="4758" spans="1:5">
      <c r="A4758" s="272" t="s">
        <v>23536</v>
      </c>
      <c r="B4758" s="538">
        <v>91991</v>
      </c>
      <c r="C4758" s="266" t="s">
        <v>9918</v>
      </c>
      <c r="D4758" s="273" t="s">
        <v>14</v>
      </c>
      <c r="E4758" s="274">
        <v>49.48</v>
      </c>
    </row>
    <row r="4759" spans="1:5">
      <c r="A4759" s="272" t="s">
        <v>23536</v>
      </c>
      <c r="B4759" s="538">
        <v>92000</v>
      </c>
      <c r="C4759" s="266" t="s">
        <v>9927</v>
      </c>
      <c r="D4759" s="273" t="s">
        <v>14</v>
      </c>
      <c r="E4759" s="274">
        <v>41.38</v>
      </c>
    </row>
    <row r="4760" spans="1:5">
      <c r="A4760" s="272" t="s">
        <v>23536</v>
      </c>
      <c r="B4760" s="538">
        <v>91998</v>
      </c>
      <c r="C4760" s="266" t="s">
        <v>9925</v>
      </c>
      <c r="D4760" s="273" t="s">
        <v>14</v>
      </c>
      <c r="E4760" s="274">
        <v>26.86</v>
      </c>
    </row>
    <row r="4761" spans="1:5">
      <c r="A4761" s="272" t="s">
        <v>23536</v>
      </c>
      <c r="B4761" s="538">
        <v>92001</v>
      </c>
      <c r="C4761" s="266" t="s">
        <v>9928</v>
      </c>
      <c r="D4761" s="273" t="s">
        <v>14</v>
      </c>
      <c r="E4761" s="274">
        <v>43.82</v>
      </c>
    </row>
    <row r="4762" spans="1:5">
      <c r="A4762" s="272" t="s">
        <v>23536</v>
      </c>
      <c r="B4762" s="538">
        <v>91999</v>
      </c>
      <c r="C4762" s="266" t="s">
        <v>9926</v>
      </c>
      <c r="D4762" s="273" t="s">
        <v>14</v>
      </c>
      <c r="E4762" s="274">
        <v>29.3</v>
      </c>
    </row>
    <row r="4763" spans="1:5">
      <c r="A4763" s="272" t="s">
        <v>23536</v>
      </c>
      <c r="B4763" s="538">
        <v>92008</v>
      </c>
      <c r="C4763" s="266" t="s">
        <v>9935</v>
      </c>
      <c r="D4763" s="273" t="s">
        <v>14</v>
      </c>
      <c r="E4763" s="274">
        <v>63.53</v>
      </c>
    </row>
    <row r="4764" spans="1:5">
      <c r="A4764" s="272" t="s">
        <v>23536</v>
      </c>
      <c r="B4764" s="538">
        <v>92006</v>
      </c>
      <c r="C4764" s="266" t="s">
        <v>9933</v>
      </c>
      <c r="D4764" s="273" t="s">
        <v>14</v>
      </c>
      <c r="E4764" s="274">
        <v>49.01</v>
      </c>
    </row>
    <row r="4765" spans="1:5">
      <c r="A4765" s="272" t="s">
        <v>23536</v>
      </c>
      <c r="B4765" s="538">
        <v>92009</v>
      </c>
      <c r="C4765" s="266" t="s">
        <v>9936</v>
      </c>
      <c r="D4765" s="273" t="s">
        <v>14</v>
      </c>
      <c r="E4765" s="274">
        <v>68.41</v>
      </c>
    </row>
    <row r="4766" spans="1:5">
      <c r="A4766" s="272" t="s">
        <v>23536</v>
      </c>
      <c r="B4766" s="538">
        <v>92007</v>
      </c>
      <c r="C4766" s="266" t="s">
        <v>9934</v>
      </c>
      <c r="D4766" s="273" t="s">
        <v>14</v>
      </c>
      <c r="E4766" s="274">
        <v>53.89</v>
      </c>
    </row>
    <row r="4767" spans="1:5">
      <c r="A4767" s="272" t="s">
        <v>23536</v>
      </c>
      <c r="B4767" s="538">
        <v>92016</v>
      </c>
      <c r="C4767" s="266" t="s">
        <v>9943</v>
      </c>
      <c r="D4767" s="273" t="s">
        <v>14</v>
      </c>
      <c r="E4767" s="274">
        <v>85.69</v>
      </c>
    </row>
    <row r="4768" spans="1:5">
      <c r="A4768" s="272" t="s">
        <v>23536</v>
      </c>
      <c r="B4768" s="538">
        <v>92014</v>
      </c>
      <c r="C4768" s="266" t="s">
        <v>9941</v>
      </c>
      <c r="D4768" s="273" t="s">
        <v>14</v>
      </c>
      <c r="E4768" s="274">
        <v>71.17</v>
      </c>
    </row>
    <row r="4769" spans="1:5">
      <c r="A4769" s="272" t="s">
        <v>23536</v>
      </c>
      <c r="B4769" s="538">
        <v>92017</v>
      </c>
      <c r="C4769" s="266" t="s">
        <v>9944</v>
      </c>
      <c r="D4769" s="273" t="s">
        <v>14</v>
      </c>
      <c r="E4769" s="274">
        <v>93.01</v>
      </c>
    </row>
    <row r="4770" spans="1:5">
      <c r="A4770" s="272" t="s">
        <v>23536</v>
      </c>
      <c r="B4770" s="538">
        <v>92015</v>
      </c>
      <c r="C4770" s="266" t="s">
        <v>9942</v>
      </c>
      <c r="D4770" s="273" t="s">
        <v>14</v>
      </c>
      <c r="E4770" s="274">
        <v>78.489999999999995</v>
      </c>
    </row>
    <row r="4771" spans="1:5">
      <c r="A4771" s="272" t="s">
        <v>23536</v>
      </c>
      <c r="B4771" s="538">
        <v>92019</v>
      </c>
      <c r="C4771" s="266" t="s">
        <v>9946</v>
      </c>
      <c r="D4771" s="273" t="s">
        <v>14</v>
      </c>
      <c r="E4771" s="274">
        <v>114.74</v>
      </c>
    </row>
    <row r="4772" spans="1:5">
      <c r="A4772" s="272" t="s">
        <v>23536</v>
      </c>
      <c r="B4772" s="538">
        <v>92018</v>
      </c>
      <c r="C4772" s="266" t="s">
        <v>9945</v>
      </c>
      <c r="D4772" s="273" t="s">
        <v>14</v>
      </c>
      <c r="E4772" s="274">
        <v>94.14</v>
      </c>
    </row>
    <row r="4773" spans="1:5">
      <c r="A4773" s="272" t="s">
        <v>23536</v>
      </c>
      <c r="B4773" s="538">
        <v>92021</v>
      </c>
      <c r="C4773" s="266" t="s">
        <v>9948</v>
      </c>
      <c r="D4773" s="273" t="s">
        <v>14</v>
      </c>
      <c r="E4773" s="274">
        <v>159.41</v>
      </c>
    </row>
    <row r="4774" spans="1:5">
      <c r="A4774" s="272" t="s">
        <v>23536</v>
      </c>
      <c r="B4774" s="538">
        <v>92020</v>
      </c>
      <c r="C4774" s="266" t="s">
        <v>9947</v>
      </c>
      <c r="D4774" s="273" t="s">
        <v>14</v>
      </c>
      <c r="E4774" s="274">
        <v>138.81</v>
      </c>
    </row>
    <row r="4775" spans="1:5">
      <c r="A4775" s="272" t="s">
        <v>23536</v>
      </c>
      <c r="B4775" s="538">
        <v>91996</v>
      </c>
      <c r="C4775" s="266" t="s">
        <v>9923</v>
      </c>
      <c r="D4775" s="273" t="s">
        <v>14</v>
      </c>
      <c r="E4775" s="274">
        <v>47.01</v>
      </c>
    </row>
    <row r="4776" spans="1:5">
      <c r="A4776" s="272" t="s">
        <v>23536</v>
      </c>
      <c r="B4776" s="538">
        <v>91994</v>
      </c>
      <c r="C4776" s="266" t="s">
        <v>9921</v>
      </c>
      <c r="D4776" s="273" t="s">
        <v>14</v>
      </c>
      <c r="E4776" s="274">
        <v>32.49</v>
      </c>
    </row>
    <row r="4777" spans="1:5">
      <c r="A4777" s="272" t="s">
        <v>23536</v>
      </c>
      <c r="B4777" s="538">
        <v>91997</v>
      </c>
      <c r="C4777" s="266" t="s">
        <v>9924</v>
      </c>
      <c r="D4777" s="273" t="s">
        <v>14</v>
      </c>
      <c r="E4777" s="274">
        <v>49.45</v>
      </c>
    </row>
    <row r="4778" spans="1:5">
      <c r="A4778" s="272" t="s">
        <v>23536</v>
      </c>
      <c r="B4778" s="538">
        <v>91995</v>
      </c>
      <c r="C4778" s="266" t="s">
        <v>9922</v>
      </c>
      <c r="D4778" s="273" t="s">
        <v>14</v>
      </c>
      <c r="E4778" s="274">
        <v>34.93</v>
      </c>
    </row>
    <row r="4779" spans="1:5">
      <c r="A4779" s="272" t="s">
        <v>23536</v>
      </c>
      <c r="B4779" s="538">
        <v>92004</v>
      </c>
      <c r="C4779" s="266" t="s">
        <v>9931</v>
      </c>
      <c r="D4779" s="273" t="s">
        <v>14</v>
      </c>
      <c r="E4779" s="274">
        <v>74.87</v>
      </c>
    </row>
    <row r="4780" spans="1:5">
      <c r="A4780" s="272" t="s">
        <v>23536</v>
      </c>
      <c r="B4780" s="538">
        <v>92002</v>
      </c>
      <c r="C4780" s="266" t="s">
        <v>9929</v>
      </c>
      <c r="D4780" s="273" t="s">
        <v>14</v>
      </c>
      <c r="E4780" s="274">
        <v>60.35</v>
      </c>
    </row>
    <row r="4781" spans="1:5">
      <c r="A4781" s="272" t="s">
        <v>23536</v>
      </c>
      <c r="B4781" s="538">
        <v>92005</v>
      </c>
      <c r="C4781" s="266" t="s">
        <v>9932</v>
      </c>
      <c r="D4781" s="273" t="s">
        <v>14</v>
      </c>
      <c r="E4781" s="274">
        <v>79.75</v>
      </c>
    </row>
    <row r="4782" spans="1:5">
      <c r="A4782" s="272" t="s">
        <v>23536</v>
      </c>
      <c r="B4782" s="538">
        <v>92003</v>
      </c>
      <c r="C4782" s="266" t="s">
        <v>9930</v>
      </c>
      <c r="D4782" s="273" t="s">
        <v>14</v>
      </c>
      <c r="E4782" s="274">
        <v>65.23</v>
      </c>
    </row>
    <row r="4783" spans="1:5">
      <c r="A4783" s="272" t="s">
        <v>23536</v>
      </c>
      <c r="B4783" s="538">
        <v>92012</v>
      </c>
      <c r="C4783" s="266" t="s">
        <v>9939</v>
      </c>
      <c r="D4783" s="273" t="s">
        <v>14</v>
      </c>
      <c r="E4783" s="274">
        <v>102.64</v>
      </c>
    </row>
    <row r="4784" spans="1:5">
      <c r="A4784" s="272" t="s">
        <v>23536</v>
      </c>
      <c r="B4784" s="538">
        <v>92010</v>
      </c>
      <c r="C4784" s="266" t="s">
        <v>9937</v>
      </c>
      <c r="D4784" s="273" t="s">
        <v>14</v>
      </c>
      <c r="E4784" s="274">
        <v>88.12</v>
      </c>
    </row>
    <row r="4785" spans="1:5">
      <c r="A4785" s="272" t="s">
        <v>23536</v>
      </c>
      <c r="B4785" s="538">
        <v>92013</v>
      </c>
      <c r="C4785" s="266" t="s">
        <v>9940</v>
      </c>
      <c r="D4785" s="273" t="s">
        <v>14</v>
      </c>
      <c r="E4785" s="274">
        <v>109.96</v>
      </c>
    </row>
    <row r="4786" spans="1:5">
      <c r="A4786" s="272" t="s">
        <v>23536</v>
      </c>
      <c r="B4786" s="538">
        <v>92011</v>
      </c>
      <c r="C4786" s="266" t="s">
        <v>9938</v>
      </c>
      <c r="D4786" s="273" t="s">
        <v>14</v>
      </c>
      <c r="E4786" s="274">
        <v>95.44</v>
      </c>
    </row>
    <row r="4787" spans="1:5">
      <c r="A4787" s="272" t="s">
        <v>23546</v>
      </c>
      <c r="B4787" s="538">
        <v>95777</v>
      </c>
      <c r="C4787" s="266" t="s">
        <v>32674</v>
      </c>
      <c r="D4787" s="273" t="s">
        <v>14</v>
      </c>
      <c r="E4787" s="274">
        <v>30.85</v>
      </c>
    </row>
    <row r="4788" spans="1:5">
      <c r="A4788" s="272" t="s">
        <v>23546</v>
      </c>
      <c r="B4788" s="538">
        <v>95780</v>
      </c>
      <c r="C4788" s="266" t="s">
        <v>32675</v>
      </c>
      <c r="D4788" s="273" t="s">
        <v>14</v>
      </c>
      <c r="E4788" s="274">
        <v>35.380000000000003</v>
      </c>
    </row>
    <row r="4789" spans="1:5">
      <c r="A4789" s="272" t="s">
        <v>23546</v>
      </c>
      <c r="B4789" s="538">
        <v>95783</v>
      </c>
      <c r="C4789" s="266" t="s">
        <v>32676</v>
      </c>
      <c r="D4789" s="273" t="s">
        <v>14</v>
      </c>
      <c r="E4789" s="274">
        <v>0</v>
      </c>
    </row>
    <row r="4790" spans="1:5">
      <c r="A4790" s="272" t="s">
        <v>23546</v>
      </c>
      <c r="B4790" s="538">
        <v>95778</v>
      </c>
      <c r="C4790" s="266" t="s">
        <v>32677</v>
      </c>
      <c r="D4790" s="273" t="s">
        <v>14</v>
      </c>
      <c r="E4790" s="274">
        <v>36.07</v>
      </c>
    </row>
    <row r="4791" spans="1:5">
      <c r="A4791" s="272" t="s">
        <v>23546</v>
      </c>
      <c r="B4791" s="538">
        <v>95781</v>
      </c>
      <c r="C4791" s="266" t="s">
        <v>32678</v>
      </c>
      <c r="D4791" s="273" t="s">
        <v>14</v>
      </c>
      <c r="E4791" s="274">
        <v>40.58</v>
      </c>
    </row>
    <row r="4792" spans="1:5">
      <c r="A4792" s="272" t="s">
        <v>23546</v>
      </c>
      <c r="B4792" s="538">
        <v>95784</v>
      </c>
      <c r="C4792" s="266" t="s">
        <v>32679</v>
      </c>
      <c r="D4792" s="273" t="s">
        <v>14</v>
      </c>
      <c r="E4792" s="274">
        <v>0</v>
      </c>
    </row>
    <row r="4793" spans="1:5">
      <c r="A4793" s="272" t="s">
        <v>23546</v>
      </c>
      <c r="B4793" s="538">
        <v>95782</v>
      </c>
      <c r="C4793" s="266" t="s">
        <v>32680</v>
      </c>
      <c r="D4793" s="273" t="s">
        <v>14</v>
      </c>
      <c r="E4793" s="274">
        <v>37.86</v>
      </c>
    </row>
    <row r="4794" spans="1:5">
      <c r="A4794" s="272" t="s">
        <v>23546</v>
      </c>
      <c r="B4794" s="538">
        <v>95779</v>
      </c>
      <c r="C4794" s="266" t="s">
        <v>32681</v>
      </c>
      <c r="D4794" s="273" t="s">
        <v>14</v>
      </c>
      <c r="E4794" s="274">
        <v>28.68</v>
      </c>
    </row>
    <row r="4795" spans="1:5">
      <c r="A4795" s="272" t="s">
        <v>23546</v>
      </c>
      <c r="B4795" s="538">
        <v>95785</v>
      </c>
      <c r="C4795" s="266" t="s">
        <v>32682</v>
      </c>
      <c r="D4795" s="273" t="s">
        <v>14</v>
      </c>
      <c r="E4795" s="274">
        <v>43.17</v>
      </c>
    </row>
    <row r="4796" spans="1:5">
      <c r="A4796" s="272" t="s">
        <v>23546</v>
      </c>
      <c r="B4796" s="538">
        <v>95792</v>
      </c>
      <c r="C4796" s="266" t="s">
        <v>32683</v>
      </c>
      <c r="D4796" s="273" t="s">
        <v>14</v>
      </c>
      <c r="E4796" s="274">
        <v>0</v>
      </c>
    </row>
    <row r="4797" spans="1:5">
      <c r="A4797" s="272" t="s">
        <v>23546</v>
      </c>
      <c r="B4797" s="538">
        <v>95793</v>
      </c>
      <c r="C4797" s="266" t="s">
        <v>32684</v>
      </c>
      <c r="D4797" s="273" t="s">
        <v>14</v>
      </c>
      <c r="E4797" s="274">
        <v>0</v>
      </c>
    </row>
    <row r="4798" spans="1:5">
      <c r="A4798" s="272" t="s">
        <v>23546</v>
      </c>
      <c r="B4798" s="538">
        <v>95794</v>
      </c>
      <c r="C4798" s="266" t="s">
        <v>32685</v>
      </c>
      <c r="D4798" s="273" t="s">
        <v>14</v>
      </c>
      <c r="E4798" s="274">
        <v>0</v>
      </c>
    </row>
    <row r="4799" spans="1:5">
      <c r="A4799" s="272" t="s">
        <v>23546</v>
      </c>
      <c r="B4799" s="538">
        <v>95786</v>
      </c>
      <c r="C4799" s="266" t="s">
        <v>32686</v>
      </c>
      <c r="D4799" s="273" t="s">
        <v>14</v>
      </c>
      <c r="E4799" s="274">
        <v>0</v>
      </c>
    </row>
    <row r="4800" spans="1:5">
      <c r="A4800" s="272" t="s">
        <v>23546</v>
      </c>
      <c r="B4800" s="538">
        <v>95788</v>
      </c>
      <c r="C4800" s="266" t="s">
        <v>32687</v>
      </c>
      <c r="D4800" s="273" t="s">
        <v>14</v>
      </c>
      <c r="E4800" s="274">
        <v>0</v>
      </c>
    </row>
    <row r="4801" spans="1:5">
      <c r="A4801" s="272" t="s">
        <v>23546</v>
      </c>
      <c r="B4801" s="538">
        <v>95790</v>
      </c>
      <c r="C4801" s="266" t="s">
        <v>32688</v>
      </c>
      <c r="D4801" s="273" t="s">
        <v>14</v>
      </c>
      <c r="E4801" s="274">
        <v>0</v>
      </c>
    </row>
    <row r="4802" spans="1:5">
      <c r="A4802" s="272" t="s">
        <v>23546</v>
      </c>
      <c r="B4802" s="538">
        <v>95787</v>
      </c>
      <c r="C4802" s="266" t="s">
        <v>32689</v>
      </c>
      <c r="D4802" s="273" t="s">
        <v>14</v>
      </c>
      <c r="E4802" s="274">
        <v>37.71</v>
      </c>
    </row>
    <row r="4803" spans="1:5">
      <c r="A4803" s="272" t="s">
        <v>23546</v>
      </c>
      <c r="B4803" s="538">
        <v>95789</v>
      </c>
      <c r="C4803" s="266" t="s">
        <v>32690</v>
      </c>
      <c r="D4803" s="273" t="s">
        <v>14</v>
      </c>
      <c r="E4803" s="274">
        <v>46.16</v>
      </c>
    </row>
    <row r="4804" spans="1:5">
      <c r="A4804" s="272" t="s">
        <v>23546</v>
      </c>
      <c r="B4804" s="538">
        <v>95791</v>
      </c>
      <c r="C4804" s="266" t="s">
        <v>32691</v>
      </c>
      <c r="D4804" s="273" t="s">
        <v>14</v>
      </c>
      <c r="E4804" s="274">
        <v>58.81</v>
      </c>
    </row>
    <row r="4805" spans="1:5">
      <c r="A4805" s="272" t="s">
        <v>23546</v>
      </c>
      <c r="B4805" s="538">
        <v>95795</v>
      </c>
      <c r="C4805" s="266" t="s">
        <v>32692</v>
      </c>
      <c r="D4805" s="273" t="s">
        <v>14</v>
      </c>
      <c r="E4805" s="274">
        <v>44.09</v>
      </c>
    </row>
    <row r="4806" spans="1:5">
      <c r="A4806" s="272" t="s">
        <v>23546</v>
      </c>
      <c r="B4806" s="538">
        <v>95796</v>
      </c>
      <c r="C4806" s="266" t="s">
        <v>32693</v>
      </c>
      <c r="D4806" s="273" t="s">
        <v>14</v>
      </c>
      <c r="E4806" s="274">
        <v>54.57</v>
      </c>
    </row>
    <row r="4807" spans="1:5">
      <c r="A4807" s="272" t="s">
        <v>23546</v>
      </c>
      <c r="B4807" s="538">
        <v>95797</v>
      </c>
      <c r="C4807" s="266" t="s">
        <v>32694</v>
      </c>
      <c r="D4807" s="273" t="s">
        <v>14</v>
      </c>
      <c r="E4807" s="274">
        <v>68.069999999999993</v>
      </c>
    </row>
    <row r="4808" spans="1:5">
      <c r="A4808" s="272" t="s">
        <v>23546</v>
      </c>
      <c r="B4808" s="538">
        <v>95798</v>
      </c>
      <c r="C4808" s="266" t="s">
        <v>32695</v>
      </c>
      <c r="D4808" s="273" t="s">
        <v>14</v>
      </c>
      <c r="E4808" s="274">
        <v>0</v>
      </c>
    </row>
    <row r="4809" spans="1:5">
      <c r="A4809" s="272" t="s">
        <v>23546</v>
      </c>
      <c r="B4809" s="538">
        <v>95799</v>
      </c>
      <c r="C4809" s="266" t="s">
        <v>32696</v>
      </c>
      <c r="D4809" s="273" t="s">
        <v>14</v>
      </c>
      <c r="E4809" s="274">
        <v>0</v>
      </c>
    </row>
    <row r="4810" spans="1:5">
      <c r="A4810" s="272" t="s">
        <v>23546</v>
      </c>
      <c r="B4810" s="538">
        <v>95800</v>
      </c>
      <c r="C4810" s="266" t="s">
        <v>32697</v>
      </c>
      <c r="D4810" s="273" t="s">
        <v>14</v>
      </c>
      <c r="E4810" s="274">
        <v>0</v>
      </c>
    </row>
    <row r="4811" spans="1:5">
      <c r="A4811" s="272" t="s">
        <v>23546</v>
      </c>
      <c r="B4811" s="538">
        <v>95801</v>
      </c>
      <c r="C4811" s="266" t="s">
        <v>32698</v>
      </c>
      <c r="D4811" s="273" t="s">
        <v>14</v>
      </c>
      <c r="E4811" s="274">
        <v>53.43</v>
      </c>
    </row>
    <row r="4812" spans="1:5">
      <c r="A4812" s="272" t="s">
        <v>23546</v>
      </c>
      <c r="B4812" s="538">
        <v>95802</v>
      </c>
      <c r="C4812" s="266" t="s">
        <v>32699</v>
      </c>
      <c r="D4812" s="273" t="s">
        <v>14</v>
      </c>
      <c r="E4812" s="274">
        <v>57.99</v>
      </c>
    </row>
    <row r="4813" spans="1:5">
      <c r="A4813" s="272" t="s">
        <v>23546</v>
      </c>
      <c r="B4813" s="538">
        <v>95803</v>
      </c>
      <c r="C4813" s="266" t="s">
        <v>32700</v>
      </c>
      <c r="D4813" s="273" t="s">
        <v>14</v>
      </c>
      <c r="E4813" s="274">
        <v>75.06</v>
      </c>
    </row>
    <row r="4814" spans="1:5">
      <c r="A4814" s="272" t="s">
        <v>23546</v>
      </c>
      <c r="B4814" s="538">
        <v>95804</v>
      </c>
      <c r="C4814" s="266" t="s">
        <v>32701</v>
      </c>
      <c r="D4814" s="273" t="s">
        <v>14</v>
      </c>
      <c r="E4814" s="274">
        <v>21.68</v>
      </c>
    </row>
    <row r="4815" spans="1:5">
      <c r="A4815" s="272" t="s">
        <v>23546</v>
      </c>
      <c r="B4815" s="538">
        <v>95805</v>
      </c>
      <c r="C4815" s="266" t="s">
        <v>32702</v>
      </c>
      <c r="D4815" s="273" t="s">
        <v>14</v>
      </c>
      <c r="E4815" s="274">
        <v>21.9</v>
      </c>
    </row>
    <row r="4816" spans="1:5">
      <c r="A4816" s="272" t="s">
        <v>23546</v>
      </c>
      <c r="B4816" s="538">
        <v>95806</v>
      </c>
      <c r="C4816" s="266" t="s">
        <v>32703</v>
      </c>
      <c r="D4816" s="273" t="s">
        <v>14</v>
      </c>
      <c r="E4816" s="274">
        <v>22.59</v>
      </c>
    </row>
    <row r="4817" spans="1:5">
      <c r="A4817" s="272" t="s">
        <v>23546</v>
      </c>
      <c r="B4817" s="538">
        <v>104401</v>
      </c>
      <c r="C4817" s="266" t="s">
        <v>32704</v>
      </c>
      <c r="D4817" s="273" t="s">
        <v>14</v>
      </c>
      <c r="E4817" s="274">
        <v>24.54</v>
      </c>
    </row>
    <row r="4818" spans="1:5">
      <c r="A4818" s="272" t="s">
        <v>23546</v>
      </c>
      <c r="B4818" s="538">
        <v>104402</v>
      </c>
      <c r="C4818" s="266" t="s">
        <v>32705</v>
      </c>
      <c r="D4818" s="273" t="s">
        <v>14</v>
      </c>
      <c r="E4818" s="274">
        <v>23.93</v>
      </c>
    </row>
    <row r="4819" spans="1:5">
      <c r="A4819" s="272" t="s">
        <v>23546</v>
      </c>
      <c r="B4819" s="538">
        <v>104403</v>
      </c>
      <c r="C4819" s="266" t="s">
        <v>32706</v>
      </c>
      <c r="D4819" s="273" t="s">
        <v>14</v>
      </c>
      <c r="E4819" s="274">
        <v>26.68</v>
      </c>
    </row>
    <row r="4820" spans="1:5">
      <c r="A4820" s="272" t="s">
        <v>23546</v>
      </c>
      <c r="B4820" s="538">
        <v>104395</v>
      </c>
      <c r="C4820" s="266" t="s">
        <v>32707</v>
      </c>
      <c r="D4820" s="273" t="s">
        <v>14</v>
      </c>
      <c r="E4820" s="274">
        <v>21.29</v>
      </c>
    </row>
    <row r="4821" spans="1:5">
      <c r="A4821" s="272" t="s">
        <v>23546</v>
      </c>
      <c r="B4821" s="538">
        <v>104396</v>
      </c>
      <c r="C4821" s="266" t="s">
        <v>32708</v>
      </c>
      <c r="D4821" s="273" t="s">
        <v>14</v>
      </c>
      <c r="E4821" s="274">
        <v>20.86</v>
      </c>
    </row>
    <row r="4822" spans="1:5">
      <c r="A4822" s="272" t="s">
        <v>23546</v>
      </c>
      <c r="B4822" s="538">
        <v>104397</v>
      </c>
      <c r="C4822" s="266" t="s">
        <v>32709</v>
      </c>
      <c r="D4822" s="273" t="s">
        <v>14</v>
      </c>
      <c r="E4822" s="274">
        <v>23.09</v>
      </c>
    </row>
    <row r="4823" spans="1:5">
      <c r="A4823" s="272" t="s">
        <v>23546</v>
      </c>
      <c r="B4823" s="538">
        <v>95810</v>
      </c>
      <c r="C4823" s="266" t="s">
        <v>32710</v>
      </c>
      <c r="D4823" s="273" t="s">
        <v>14</v>
      </c>
      <c r="E4823" s="274">
        <v>15.34</v>
      </c>
    </row>
    <row r="4824" spans="1:5">
      <c r="A4824" s="272" t="s">
        <v>23546</v>
      </c>
      <c r="B4824" s="538">
        <v>95811</v>
      </c>
      <c r="C4824" s="266" t="s">
        <v>32711</v>
      </c>
      <c r="D4824" s="273" t="s">
        <v>14</v>
      </c>
      <c r="E4824" s="274">
        <v>15.99</v>
      </c>
    </row>
    <row r="4825" spans="1:5">
      <c r="A4825" s="272" t="s">
        <v>23546</v>
      </c>
      <c r="B4825" s="538">
        <v>95812</v>
      </c>
      <c r="C4825" s="266" t="s">
        <v>32712</v>
      </c>
      <c r="D4825" s="273" t="s">
        <v>14</v>
      </c>
      <c r="E4825" s="274">
        <v>18.440000000000001</v>
      </c>
    </row>
    <row r="4826" spans="1:5">
      <c r="A4826" s="272" t="s">
        <v>23546</v>
      </c>
      <c r="B4826" s="538">
        <v>95807</v>
      </c>
      <c r="C4826" s="266" t="s">
        <v>32713</v>
      </c>
      <c r="D4826" s="273" t="s">
        <v>14</v>
      </c>
      <c r="E4826" s="274">
        <v>26.55</v>
      </c>
    </row>
    <row r="4827" spans="1:5">
      <c r="A4827" s="272" t="s">
        <v>23546</v>
      </c>
      <c r="B4827" s="538">
        <v>95808</v>
      </c>
      <c r="C4827" s="266" t="s">
        <v>32714</v>
      </c>
      <c r="D4827" s="273" t="s">
        <v>14</v>
      </c>
      <c r="E4827" s="274">
        <v>27.21</v>
      </c>
    </row>
    <row r="4828" spans="1:5">
      <c r="A4828" s="272" t="s">
        <v>23546</v>
      </c>
      <c r="B4828" s="538">
        <v>95809</v>
      </c>
      <c r="C4828" s="266" t="s">
        <v>32715</v>
      </c>
      <c r="D4828" s="273" t="s">
        <v>14</v>
      </c>
      <c r="E4828" s="274">
        <v>29.64</v>
      </c>
    </row>
    <row r="4829" spans="1:5">
      <c r="A4829" s="272" t="s">
        <v>23546</v>
      </c>
      <c r="B4829" s="538">
        <v>104398</v>
      </c>
      <c r="C4829" s="266" t="s">
        <v>32716</v>
      </c>
      <c r="D4829" s="273" t="s">
        <v>14</v>
      </c>
      <c r="E4829" s="274">
        <v>26.54</v>
      </c>
    </row>
    <row r="4830" spans="1:5">
      <c r="A4830" s="272" t="s">
        <v>23546</v>
      </c>
      <c r="B4830" s="538">
        <v>104399</v>
      </c>
      <c r="C4830" s="266" t="s">
        <v>32717</v>
      </c>
      <c r="D4830" s="273" t="s">
        <v>14</v>
      </c>
      <c r="E4830" s="274">
        <v>26.16</v>
      </c>
    </row>
    <row r="4831" spans="1:5">
      <c r="A4831" s="272" t="s">
        <v>23546</v>
      </c>
      <c r="B4831" s="538">
        <v>104400</v>
      </c>
      <c r="C4831" s="266" t="s">
        <v>32718</v>
      </c>
      <c r="D4831" s="273" t="s">
        <v>14</v>
      </c>
      <c r="E4831" s="274">
        <v>29.19</v>
      </c>
    </row>
    <row r="4832" spans="1:5">
      <c r="A4832" s="272" t="s">
        <v>23546</v>
      </c>
      <c r="B4832" s="538">
        <v>104404</v>
      </c>
      <c r="C4832" s="266" t="s">
        <v>32719</v>
      </c>
      <c r="D4832" s="273" t="s">
        <v>14</v>
      </c>
      <c r="E4832" s="274">
        <v>30.05</v>
      </c>
    </row>
    <row r="4833" spans="1:5">
      <c r="A4833" s="272" t="s">
        <v>23546</v>
      </c>
      <c r="B4833" s="538">
        <v>104405</v>
      </c>
      <c r="C4833" s="266" t="s">
        <v>32720</v>
      </c>
      <c r="D4833" s="273" t="s">
        <v>14</v>
      </c>
      <c r="E4833" s="274">
        <v>34.880000000000003</v>
      </c>
    </row>
    <row r="4834" spans="1:5">
      <c r="A4834" s="272" t="s">
        <v>23546</v>
      </c>
      <c r="B4834" s="538">
        <v>95813</v>
      </c>
      <c r="C4834" s="266" t="s">
        <v>32721</v>
      </c>
      <c r="D4834" s="273" t="s">
        <v>14</v>
      </c>
      <c r="E4834" s="274">
        <v>18.3</v>
      </c>
    </row>
    <row r="4835" spans="1:5">
      <c r="A4835" s="272" t="s">
        <v>23546</v>
      </c>
      <c r="B4835" s="538">
        <v>95814</v>
      </c>
      <c r="C4835" s="266" t="s">
        <v>32722</v>
      </c>
      <c r="D4835" s="273" t="s">
        <v>14</v>
      </c>
      <c r="E4835" s="274">
        <v>19.18</v>
      </c>
    </row>
    <row r="4836" spans="1:5">
      <c r="A4836" s="272" t="s">
        <v>23546</v>
      </c>
      <c r="B4836" s="538">
        <v>95815</v>
      </c>
      <c r="C4836" s="266" t="s">
        <v>32723</v>
      </c>
      <c r="D4836" s="273" t="s">
        <v>14</v>
      </c>
      <c r="E4836" s="274">
        <v>23.68</v>
      </c>
    </row>
    <row r="4837" spans="1:5">
      <c r="A4837" s="272" t="s">
        <v>23546</v>
      </c>
      <c r="B4837" s="538">
        <v>95816</v>
      </c>
      <c r="C4837" s="266" t="s">
        <v>32724</v>
      </c>
      <c r="D4837" s="273" t="s">
        <v>14</v>
      </c>
      <c r="E4837" s="274">
        <v>32.68</v>
      </c>
    </row>
    <row r="4838" spans="1:5">
      <c r="A4838" s="272" t="s">
        <v>23546</v>
      </c>
      <c r="B4838" s="538">
        <v>95817</v>
      </c>
      <c r="C4838" s="266" t="s">
        <v>32725</v>
      </c>
      <c r="D4838" s="273" t="s">
        <v>14</v>
      </c>
      <c r="E4838" s="274">
        <v>33.39</v>
      </c>
    </row>
    <row r="4839" spans="1:5">
      <c r="A4839" s="272" t="s">
        <v>23546</v>
      </c>
      <c r="B4839" s="538">
        <v>95818</v>
      </c>
      <c r="C4839" s="266" t="s">
        <v>32726</v>
      </c>
      <c r="D4839" s="273" t="s">
        <v>14</v>
      </c>
      <c r="E4839" s="274">
        <v>39.35</v>
      </c>
    </row>
    <row r="4840" spans="1:5">
      <c r="A4840" s="272" t="s">
        <v>23546</v>
      </c>
      <c r="B4840" s="538">
        <v>106668</v>
      </c>
      <c r="C4840" s="266" t="s">
        <v>32727</v>
      </c>
      <c r="D4840" s="273" t="s">
        <v>14</v>
      </c>
      <c r="E4840" s="274">
        <v>0</v>
      </c>
    </row>
    <row r="4841" spans="1:5">
      <c r="A4841" s="272" t="s">
        <v>23546</v>
      </c>
      <c r="B4841" s="538">
        <v>106667</v>
      </c>
      <c r="C4841" s="266" t="s">
        <v>32728</v>
      </c>
      <c r="D4841" s="273" t="s">
        <v>14</v>
      </c>
      <c r="E4841" s="274">
        <v>0</v>
      </c>
    </row>
    <row r="4842" spans="1:5">
      <c r="A4842" s="272" t="s">
        <v>23546</v>
      </c>
      <c r="B4842" s="538">
        <v>106666</v>
      </c>
      <c r="C4842" s="266" t="s">
        <v>32729</v>
      </c>
      <c r="D4842" s="273" t="s">
        <v>14</v>
      </c>
      <c r="E4842" s="274">
        <v>0</v>
      </c>
    </row>
    <row r="4843" spans="1:5">
      <c r="A4843" s="272" t="s">
        <v>23546</v>
      </c>
      <c r="B4843" s="538">
        <v>104391</v>
      </c>
      <c r="C4843" s="266" t="s">
        <v>32730</v>
      </c>
      <c r="D4843" s="273" t="s">
        <v>14</v>
      </c>
      <c r="E4843" s="274">
        <v>22.26</v>
      </c>
    </row>
    <row r="4844" spans="1:5">
      <c r="A4844" s="272" t="s">
        <v>23546</v>
      </c>
      <c r="B4844" s="538">
        <v>104392</v>
      </c>
      <c r="C4844" s="266" t="s">
        <v>32731</v>
      </c>
      <c r="D4844" s="273" t="s">
        <v>14</v>
      </c>
      <c r="E4844" s="274">
        <v>26.96</v>
      </c>
    </row>
    <row r="4845" spans="1:5">
      <c r="A4845" s="272" t="s">
        <v>23546</v>
      </c>
      <c r="B4845" s="538">
        <v>104393</v>
      </c>
      <c r="C4845" s="266" t="s">
        <v>32732</v>
      </c>
      <c r="D4845" s="273" t="s">
        <v>14</v>
      </c>
      <c r="E4845" s="274">
        <v>41.4</v>
      </c>
    </row>
    <row r="4846" spans="1:5">
      <c r="A4846" s="272" t="s">
        <v>23546</v>
      </c>
      <c r="B4846" s="538">
        <v>104394</v>
      </c>
      <c r="C4846" s="266" t="s">
        <v>32733</v>
      </c>
      <c r="D4846" s="273" t="s">
        <v>14</v>
      </c>
      <c r="E4846" s="274">
        <v>54.87</v>
      </c>
    </row>
    <row r="4847" spans="1:5">
      <c r="A4847" s="272" t="s">
        <v>23546</v>
      </c>
      <c r="B4847" s="538">
        <v>95761</v>
      </c>
      <c r="C4847" s="266" t="s">
        <v>32734</v>
      </c>
      <c r="D4847" s="273" t="s">
        <v>14</v>
      </c>
      <c r="E4847" s="274">
        <v>20.97</v>
      </c>
    </row>
    <row r="4848" spans="1:5">
      <c r="A4848" s="272" t="s">
        <v>23546</v>
      </c>
      <c r="B4848" s="538">
        <v>95763</v>
      </c>
      <c r="C4848" s="266" t="s">
        <v>32735</v>
      </c>
      <c r="D4848" s="273" t="s">
        <v>14</v>
      </c>
      <c r="E4848" s="274">
        <v>23.63</v>
      </c>
    </row>
    <row r="4849" spans="1:5">
      <c r="A4849" s="272" t="s">
        <v>23546</v>
      </c>
      <c r="B4849" s="538">
        <v>95765</v>
      </c>
      <c r="C4849" s="266" t="s">
        <v>32736</v>
      </c>
      <c r="D4849" s="273" t="s">
        <v>14</v>
      </c>
      <c r="E4849" s="274">
        <v>0</v>
      </c>
    </row>
    <row r="4850" spans="1:5">
      <c r="A4850" s="272" t="s">
        <v>23546</v>
      </c>
      <c r="B4850" s="538">
        <v>95767</v>
      </c>
      <c r="C4850" s="266" t="s">
        <v>32737</v>
      </c>
      <c r="D4850" s="273" t="s">
        <v>14</v>
      </c>
      <c r="E4850" s="274">
        <v>42.94</v>
      </c>
    </row>
    <row r="4851" spans="1:5">
      <c r="A4851" s="272" t="s">
        <v>23546</v>
      </c>
      <c r="B4851" s="538">
        <v>95762</v>
      </c>
      <c r="C4851" s="266" t="s">
        <v>32738</v>
      </c>
      <c r="D4851" s="273" t="s">
        <v>14</v>
      </c>
      <c r="E4851" s="274">
        <v>21.03</v>
      </c>
    </row>
    <row r="4852" spans="1:5">
      <c r="A4852" s="272" t="s">
        <v>23546</v>
      </c>
      <c r="B4852" s="538">
        <v>95764</v>
      </c>
      <c r="C4852" s="266" t="s">
        <v>32739</v>
      </c>
      <c r="D4852" s="273" t="s">
        <v>14</v>
      </c>
      <c r="E4852" s="274">
        <v>23.93</v>
      </c>
    </row>
    <row r="4853" spans="1:5">
      <c r="A4853" s="272" t="s">
        <v>23546</v>
      </c>
      <c r="B4853" s="538">
        <v>95766</v>
      </c>
      <c r="C4853" s="266" t="s">
        <v>32740</v>
      </c>
      <c r="D4853" s="273" t="s">
        <v>14</v>
      </c>
      <c r="E4853" s="274">
        <v>36.06</v>
      </c>
    </row>
    <row r="4854" spans="1:5">
      <c r="A4854" s="272" t="s">
        <v>23546</v>
      </c>
      <c r="B4854" s="538">
        <v>95768</v>
      </c>
      <c r="C4854" s="266" t="s">
        <v>32741</v>
      </c>
      <c r="D4854" s="273" t="s">
        <v>14</v>
      </c>
      <c r="E4854" s="274">
        <v>43.51</v>
      </c>
    </row>
    <row r="4855" spans="1:5">
      <c r="A4855" s="272" t="s">
        <v>23546</v>
      </c>
      <c r="B4855" s="538">
        <v>95739</v>
      </c>
      <c r="C4855" s="266" t="s">
        <v>32742</v>
      </c>
      <c r="D4855" s="273" t="s">
        <v>14</v>
      </c>
      <c r="E4855" s="274">
        <v>0</v>
      </c>
    </row>
    <row r="4856" spans="1:5">
      <c r="A4856" s="272" t="s">
        <v>23546</v>
      </c>
      <c r="B4856" s="538">
        <v>95740</v>
      </c>
      <c r="C4856" s="266" t="s">
        <v>32743</v>
      </c>
      <c r="D4856" s="273" t="s">
        <v>14</v>
      </c>
      <c r="E4856" s="274">
        <v>0</v>
      </c>
    </row>
    <row r="4857" spans="1:5">
      <c r="A4857" s="272" t="s">
        <v>23546</v>
      </c>
      <c r="B4857" s="538">
        <v>95741</v>
      </c>
      <c r="C4857" s="266" t="s">
        <v>32744</v>
      </c>
      <c r="D4857" s="273" t="s">
        <v>14</v>
      </c>
      <c r="E4857" s="274">
        <v>0</v>
      </c>
    </row>
    <row r="4858" spans="1:5">
      <c r="A4858" s="272" t="s">
        <v>23546</v>
      </c>
      <c r="B4858" s="538">
        <v>106671</v>
      </c>
      <c r="C4858" s="266" t="s">
        <v>32745</v>
      </c>
      <c r="D4858" s="273" t="s">
        <v>13</v>
      </c>
      <c r="E4858" s="274">
        <v>23.88</v>
      </c>
    </row>
    <row r="4859" spans="1:5">
      <c r="A4859" s="272" t="s">
        <v>23546</v>
      </c>
      <c r="B4859" s="538">
        <v>106670</v>
      </c>
      <c r="C4859" s="266" t="s">
        <v>32746</v>
      </c>
      <c r="D4859" s="273" t="s">
        <v>13</v>
      </c>
      <c r="E4859" s="274">
        <v>16.399999999999999</v>
      </c>
    </row>
    <row r="4860" spans="1:5">
      <c r="A4860" s="272" t="s">
        <v>23546</v>
      </c>
      <c r="B4860" s="538">
        <v>106669</v>
      </c>
      <c r="C4860" s="266" t="s">
        <v>32747</v>
      </c>
      <c r="D4860" s="273" t="s">
        <v>13</v>
      </c>
      <c r="E4860" s="274">
        <v>12.82</v>
      </c>
    </row>
    <row r="4861" spans="1:5">
      <c r="A4861" s="272" t="s">
        <v>23546</v>
      </c>
      <c r="B4861" s="538">
        <v>95726</v>
      </c>
      <c r="C4861" s="266" t="s">
        <v>32748</v>
      </c>
      <c r="D4861" s="273" t="s">
        <v>13</v>
      </c>
      <c r="E4861" s="274">
        <v>19.010000000000002</v>
      </c>
    </row>
    <row r="4862" spans="1:5">
      <c r="A4862" s="272" t="s">
        <v>23546</v>
      </c>
      <c r="B4862" s="538">
        <v>95727</v>
      </c>
      <c r="C4862" s="266" t="s">
        <v>32749</v>
      </c>
      <c r="D4862" s="273" t="s">
        <v>13</v>
      </c>
      <c r="E4862" s="274">
        <v>20.170000000000002</v>
      </c>
    </row>
    <row r="4863" spans="1:5">
      <c r="A4863" s="272" t="s">
        <v>23546</v>
      </c>
      <c r="B4863" s="538">
        <v>95728</v>
      </c>
      <c r="C4863" s="266" t="s">
        <v>32750</v>
      </c>
      <c r="D4863" s="273" t="s">
        <v>13</v>
      </c>
      <c r="E4863" s="274">
        <v>22.53</v>
      </c>
    </row>
    <row r="4864" spans="1:5">
      <c r="A4864" s="272" t="s">
        <v>23546</v>
      </c>
      <c r="B4864" s="538">
        <v>104409</v>
      </c>
      <c r="C4864" s="266" t="s">
        <v>32751</v>
      </c>
      <c r="D4864" s="273" t="s">
        <v>13</v>
      </c>
      <c r="E4864" s="274">
        <v>0</v>
      </c>
    </row>
    <row r="4865" spans="1:5">
      <c r="A4865" s="272" t="s">
        <v>23546</v>
      </c>
      <c r="B4865" s="538">
        <v>104408</v>
      </c>
      <c r="C4865" s="266" t="s">
        <v>32752</v>
      </c>
      <c r="D4865" s="273" t="s">
        <v>13</v>
      </c>
      <c r="E4865" s="274">
        <v>0</v>
      </c>
    </row>
    <row r="4866" spans="1:5">
      <c r="A4866" s="272" t="s">
        <v>23546</v>
      </c>
      <c r="B4866" s="538">
        <v>104407</v>
      </c>
      <c r="C4866" s="266" t="s">
        <v>32753</v>
      </c>
      <c r="D4866" s="273" t="s">
        <v>13</v>
      </c>
      <c r="E4866" s="274">
        <v>0</v>
      </c>
    </row>
    <row r="4867" spans="1:5">
      <c r="A4867" s="272" t="s">
        <v>23546</v>
      </c>
      <c r="B4867" s="538">
        <v>104406</v>
      </c>
      <c r="C4867" s="266" t="s">
        <v>32754</v>
      </c>
      <c r="D4867" s="273" t="s">
        <v>13</v>
      </c>
      <c r="E4867" s="274">
        <v>0</v>
      </c>
    </row>
    <row r="4868" spans="1:5">
      <c r="A4868" s="272" t="s">
        <v>23546</v>
      </c>
      <c r="B4868" s="538">
        <v>104452</v>
      </c>
      <c r="C4868" s="266" t="s">
        <v>32755</v>
      </c>
      <c r="D4868" s="273" t="s">
        <v>14</v>
      </c>
      <c r="E4868" s="274">
        <v>10.33</v>
      </c>
    </row>
    <row r="4869" spans="1:5">
      <c r="A4869" s="272" t="s">
        <v>23546</v>
      </c>
      <c r="B4869" s="538">
        <v>104448</v>
      </c>
      <c r="C4869" s="266" t="s">
        <v>32756</v>
      </c>
      <c r="D4869" s="273" t="s">
        <v>14</v>
      </c>
      <c r="E4869" s="274">
        <v>11.06</v>
      </c>
    </row>
    <row r="4870" spans="1:5">
      <c r="A4870" s="272" t="s">
        <v>23546</v>
      </c>
      <c r="B4870" s="538">
        <v>104449</v>
      </c>
      <c r="C4870" s="266" t="s">
        <v>32757</v>
      </c>
      <c r="D4870" s="273" t="s">
        <v>14</v>
      </c>
      <c r="E4870" s="274">
        <v>13.24</v>
      </c>
    </row>
    <row r="4871" spans="1:5">
      <c r="A4871" s="272" t="s">
        <v>23546</v>
      </c>
      <c r="B4871" s="538">
        <v>104450</v>
      </c>
      <c r="C4871" s="266" t="s">
        <v>32758</v>
      </c>
      <c r="D4871" s="273" t="s">
        <v>14</v>
      </c>
      <c r="E4871" s="274">
        <v>15.56</v>
      </c>
    </row>
    <row r="4872" spans="1:5">
      <c r="A4872" s="272" t="s">
        <v>23546</v>
      </c>
      <c r="B4872" s="538">
        <v>104445</v>
      </c>
      <c r="C4872" s="266" t="s">
        <v>32759</v>
      </c>
      <c r="D4872" s="273" t="s">
        <v>14</v>
      </c>
      <c r="E4872" s="274">
        <v>0</v>
      </c>
    </row>
    <row r="4873" spans="1:5">
      <c r="A4873" s="272" t="s">
        <v>23546</v>
      </c>
      <c r="B4873" s="538">
        <v>104446</v>
      </c>
      <c r="C4873" s="266" t="s">
        <v>32760</v>
      </c>
      <c r="D4873" s="273" t="s">
        <v>14</v>
      </c>
      <c r="E4873" s="274">
        <v>0</v>
      </c>
    </row>
    <row r="4874" spans="1:5">
      <c r="A4874" s="272" t="s">
        <v>23546</v>
      </c>
      <c r="B4874" s="538">
        <v>104447</v>
      </c>
      <c r="C4874" s="266" t="s">
        <v>32761</v>
      </c>
      <c r="D4874" s="273" t="s">
        <v>14</v>
      </c>
      <c r="E4874" s="274">
        <v>0</v>
      </c>
    </row>
    <row r="4875" spans="1:5">
      <c r="A4875" s="272" t="s">
        <v>23547</v>
      </c>
      <c r="B4875" s="538">
        <v>101884</v>
      </c>
      <c r="C4875" s="266" t="s">
        <v>30451</v>
      </c>
      <c r="D4875" s="273" t="s">
        <v>13</v>
      </c>
      <c r="E4875" s="274">
        <v>12.42</v>
      </c>
    </row>
    <row r="4876" spans="1:5">
      <c r="A4876" s="272" t="s">
        <v>23547</v>
      </c>
      <c r="B4876" s="538">
        <v>101886</v>
      </c>
      <c r="C4876" s="266" t="s">
        <v>30452</v>
      </c>
      <c r="D4876" s="273" t="s">
        <v>13</v>
      </c>
      <c r="E4876" s="274">
        <v>17.84</v>
      </c>
    </row>
    <row r="4877" spans="1:5">
      <c r="A4877" s="272" t="s">
        <v>23547</v>
      </c>
      <c r="B4877" s="538">
        <v>101888</v>
      </c>
      <c r="C4877" s="266" t="s">
        <v>30453</v>
      </c>
      <c r="D4877" s="273" t="s">
        <v>13</v>
      </c>
      <c r="E4877" s="274">
        <v>28.64</v>
      </c>
    </row>
    <row r="4878" spans="1:5">
      <c r="A4878" s="272" t="s">
        <v>23547</v>
      </c>
      <c r="B4878" s="538">
        <v>101938</v>
      </c>
      <c r="C4878" s="266" t="s">
        <v>30454</v>
      </c>
      <c r="D4878" s="273" t="s">
        <v>14</v>
      </c>
      <c r="E4878" s="274">
        <v>165.39</v>
      </c>
    </row>
    <row r="4879" spans="1:5">
      <c r="A4879" s="272" t="s">
        <v>23547</v>
      </c>
      <c r="B4879" s="538">
        <v>101904</v>
      </c>
      <c r="C4879" s="266" t="s">
        <v>30455</v>
      </c>
      <c r="D4879" s="273" t="s">
        <v>14</v>
      </c>
      <c r="E4879" s="274">
        <v>1325.73</v>
      </c>
    </row>
    <row r="4880" spans="1:5">
      <c r="A4880" s="272" t="s">
        <v>23547</v>
      </c>
      <c r="B4880" s="538">
        <v>101901</v>
      </c>
      <c r="C4880" s="266" t="s">
        <v>30456</v>
      </c>
      <c r="D4880" s="273" t="s">
        <v>14</v>
      </c>
      <c r="E4880" s="274">
        <v>139.61000000000001</v>
      </c>
    </row>
    <row r="4881" spans="1:5">
      <c r="A4881" s="272" t="s">
        <v>23547</v>
      </c>
      <c r="B4881" s="538">
        <v>101902</v>
      </c>
      <c r="C4881" s="266" t="s">
        <v>30457</v>
      </c>
      <c r="D4881" s="273" t="s">
        <v>14</v>
      </c>
      <c r="E4881" s="274">
        <v>172.18</v>
      </c>
    </row>
    <row r="4882" spans="1:5">
      <c r="A4882" s="272" t="s">
        <v>23547</v>
      </c>
      <c r="B4882" s="538">
        <v>101903</v>
      </c>
      <c r="C4882" s="266" t="s">
        <v>30458</v>
      </c>
      <c r="D4882" s="273" t="s">
        <v>14</v>
      </c>
      <c r="E4882" s="274">
        <v>356.94</v>
      </c>
    </row>
    <row r="4883" spans="1:5">
      <c r="A4883" s="272" t="s">
        <v>23547</v>
      </c>
      <c r="B4883" s="538">
        <v>97414</v>
      </c>
      <c r="C4883" s="266" t="s">
        <v>30459</v>
      </c>
      <c r="D4883" s="273" t="s">
        <v>14</v>
      </c>
      <c r="E4883" s="274">
        <v>0</v>
      </c>
    </row>
    <row r="4884" spans="1:5">
      <c r="A4884" s="272" t="s">
        <v>23547</v>
      </c>
      <c r="B4884" s="538">
        <v>97415</v>
      </c>
      <c r="C4884" s="266" t="s">
        <v>30460</v>
      </c>
      <c r="D4884" s="273" t="s">
        <v>14</v>
      </c>
      <c r="E4884" s="274">
        <v>0</v>
      </c>
    </row>
    <row r="4885" spans="1:5">
      <c r="A4885" s="272" t="s">
        <v>23547</v>
      </c>
      <c r="B4885" s="538">
        <v>97416</v>
      </c>
      <c r="C4885" s="266" t="s">
        <v>30461</v>
      </c>
      <c r="D4885" s="273" t="s">
        <v>14</v>
      </c>
      <c r="E4885" s="274">
        <v>0</v>
      </c>
    </row>
    <row r="4886" spans="1:5">
      <c r="A4886" s="272" t="s">
        <v>23547</v>
      </c>
      <c r="B4886" s="538">
        <v>97417</v>
      </c>
      <c r="C4886" s="266" t="s">
        <v>30462</v>
      </c>
      <c r="D4886" s="273" t="s">
        <v>14</v>
      </c>
      <c r="E4886" s="274">
        <v>0</v>
      </c>
    </row>
    <row r="4887" spans="1:5">
      <c r="A4887" s="272" t="s">
        <v>23547</v>
      </c>
      <c r="B4887" s="538">
        <v>97418</v>
      </c>
      <c r="C4887" s="266" t="s">
        <v>30463</v>
      </c>
      <c r="D4887" s="273" t="s">
        <v>14</v>
      </c>
      <c r="E4887" s="274">
        <v>0</v>
      </c>
    </row>
    <row r="4888" spans="1:5">
      <c r="A4888" s="272" t="s">
        <v>23547</v>
      </c>
      <c r="B4888" s="538">
        <v>97409</v>
      </c>
      <c r="C4888" s="266" t="s">
        <v>30464</v>
      </c>
      <c r="D4888" s="273" t="s">
        <v>14</v>
      </c>
      <c r="E4888" s="274">
        <v>0</v>
      </c>
    </row>
    <row r="4889" spans="1:5">
      <c r="A4889" s="272" t="s">
        <v>23547</v>
      </c>
      <c r="B4889" s="538">
        <v>97410</v>
      </c>
      <c r="C4889" s="266" t="s">
        <v>30465</v>
      </c>
      <c r="D4889" s="273" t="s">
        <v>14</v>
      </c>
      <c r="E4889" s="274">
        <v>0</v>
      </c>
    </row>
    <row r="4890" spans="1:5">
      <c r="A4890" s="272" t="s">
        <v>23547</v>
      </c>
      <c r="B4890" s="538">
        <v>97411</v>
      </c>
      <c r="C4890" s="266" t="s">
        <v>30466</v>
      </c>
      <c r="D4890" s="273" t="s">
        <v>14</v>
      </c>
      <c r="E4890" s="274">
        <v>0</v>
      </c>
    </row>
    <row r="4891" spans="1:5">
      <c r="A4891" s="272" t="s">
        <v>23547</v>
      </c>
      <c r="B4891" s="538">
        <v>97412</v>
      </c>
      <c r="C4891" s="266" t="s">
        <v>30467</v>
      </c>
      <c r="D4891" s="273" t="s">
        <v>14</v>
      </c>
      <c r="E4891" s="274">
        <v>0</v>
      </c>
    </row>
    <row r="4892" spans="1:5">
      <c r="A4892" s="272" t="s">
        <v>23547</v>
      </c>
      <c r="B4892" s="538">
        <v>97413</v>
      </c>
      <c r="C4892" s="266" t="s">
        <v>30468</v>
      </c>
      <c r="D4892" s="273" t="s">
        <v>14</v>
      </c>
      <c r="E4892" s="274">
        <v>0</v>
      </c>
    </row>
    <row r="4893" spans="1:5">
      <c r="A4893" s="272" t="s">
        <v>23547</v>
      </c>
      <c r="B4893" s="538">
        <v>101900</v>
      </c>
      <c r="C4893" s="266" t="s">
        <v>30469</v>
      </c>
      <c r="D4893" s="273" t="s">
        <v>14</v>
      </c>
      <c r="E4893" s="274">
        <v>4033.91</v>
      </c>
    </row>
    <row r="4894" spans="1:5">
      <c r="A4894" s="272" t="s">
        <v>23547</v>
      </c>
      <c r="B4894" s="538">
        <v>106030</v>
      </c>
      <c r="C4894" s="266" t="s">
        <v>30470</v>
      </c>
      <c r="D4894" s="273" t="s">
        <v>14</v>
      </c>
      <c r="E4894" s="274">
        <v>163.16999999999999</v>
      </c>
    </row>
    <row r="4895" spans="1:5">
      <c r="A4895" s="272" t="s">
        <v>23547</v>
      </c>
      <c r="B4895" s="538">
        <v>93660</v>
      </c>
      <c r="C4895" s="266" t="s">
        <v>30471</v>
      </c>
      <c r="D4895" s="273" t="s">
        <v>14</v>
      </c>
      <c r="E4895" s="274">
        <v>52.72</v>
      </c>
    </row>
    <row r="4896" spans="1:5">
      <c r="A4896" s="272" t="s">
        <v>23547</v>
      </c>
      <c r="B4896" s="538">
        <v>93661</v>
      </c>
      <c r="C4896" s="266" t="s">
        <v>30472</v>
      </c>
      <c r="D4896" s="273" t="s">
        <v>14</v>
      </c>
      <c r="E4896" s="274">
        <v>52.72</v>
      </c>
    </row>
    <row r="4897" spans="1:5">
      <c r="A4897" s="272" t="s">
        <v>23547</v>
      </c>
      <c r="B4897" s="538">
        <v>93662</v>
      </c>
      <c r="C4897" s="266" t="s">
        <v>30473</v>
      </c>
      <c r="D4897" s="273" t="s">
        <v>14</v>
      </c>
      <c r="E4897" s="274">
        <v>55.06</v>
      </c>
    </row>
    <row r="4898" spans="1:5">
      <c r="A4898" s="272" t="s">
        <v>23547</v>
      </c>
      <c r="B4898" s="538">
        <v>93663</v>
      </c>
      <c r="C4898" s="266" t="s">
        <v>30474</v>
      </c>
      <c r="D4898" s="273" t="s">
        <v>14</v>
      </c>
      <c r="E4898" s="274">
        <v>57.63</v>
      </c>
    </row>
    <row r="4899" spans="1:5">
      <c r="A4899" s="272" t="s">
        <v>23547</v>
      </c>
      <c r="B4899" s="538">
        <v>93664</v>
      </c>
      <c r="C4899" s="266" t="s">
        <v>30475</v>
      </c>
      <c r="D4899" s="273" t="s">
        <v>14</v>
      </c>
      <c r="E4899" s="274">
        <v>61.59</v>
      </c>
    </row>
    <row r="4900" spans="1:5">
      <c r="A4900" s="272" t="s">
        <v>23547</v>
      </c>
      <c r="B4900" s="538">
        <v>93665</v>
      </c>
      <c r="C4900" s="266" t="s">
        <v>30476</v>
      </c>
      <c r="D4900" s="273" t="s">
        <v>14</v>
      </c>
      <c r="E4900" s="274">
        <v>67.209999999999994</v>
      </c>
    </row>
    <row r="4901" spans="1:5">
      <c r="A4901" s="272" t="s">
        <v>23547</v>
      </c>
      <c r="B4901" s="538">
        <v>93666</v>
      </c>
      <c r="C4901" s="266" t="s">
        <v>30477</v>
      </c>
      <c r="D4901" s="273" t="s">
        <v>14</v>
      </c>
      <c r="E4901" s="274">
        <v>75.290000000000006</v>
      </c>
    </row>
    <row r="4902" spans="1:5">
      <c r="A4902" s="272" t="s">
        <v>23547</v>
      </c>
      <c r="B4902" s="538">
        <v>93674</v>
      </c>
      <c r="C4902" s="266" t="s">
        <v>30478</v>
      </c>
      <c r="D4902" s="273" t="s">
        <v>14</v>
      </c>
      <c r="E4902" s="274">
        <v>134.05000000000001</v>
      </c>
    </row>
    <row r="4903" spans="1:5">
      <c r="A4903" s="272" t="s">
        <v>23547</v>
      </c>
      <c r="B4903" s="538">
        <v>93675</v>
      </c>
      <c r="C4903" s="266" t="s">
        <v>30479</v>
      </c>
      <c r="D4903" s="273" t="s">
        <v>14</v>
      </c>
      <c r="E4903" s="274">
        <v>146.49</v>
      </c>
    </row>
    <row r="4904" spans="1:5">
      <c r="A4904" s="272" t="s">
        <v>23547</v>
      </c>
      <c r="B4904" s="538">
        <v>101892</v>
      </c>
      <c r="C4904" s="266" t="s">
        <v>30480</v>
      </c>
      <c r="D4904" s="273" t="s">
        <v>14</v>
      </c>
      <c r="E4904" s="274">
        <v>67.42</v>
      </c>
    </row>
    <row r="4905" spans="1:5">
      <c r="A4905" s="272" t="s">
        <v>23547</v>
      </c>
      <c r="B4905" s="538">
        <v>93653</v>
      </c>
      <c r="C4905" s="266" t="s">
        <v>30481</v>
      </c>
      <c r="D4905" s="273" t="s">
        <v>14</v>
      </c>
      <c r="E4905" s="274">
        <v>11.59</v>
      </c>
    </row>
    <row r="4906" spans="1:5">
      <c r="A4906" s="272" t="s">
        <v>23547</v>
      </c>
      <c r="B4906" s="538">
        <v>93654</v>
      </c>
      <c r="C4906" s="266" t="s">
        <v>30482</v>
      </c>
      <c r="D4906" s="273" t="s">
        <v>14</v>
      </c>
      <c r="E4906" s="274">
        <v>11.59</v>
      </c>
    </row>
    <row r="4907" spans="1:5">
      <c r="A4907" s="272" t="s">
        <v>23547</v>
      </c>
      <c r="B4907" s="538">
        <v>93655</v>
      </c>
      <c r="C4907" s="266" t="s">
        <v>30483</v>
      </c>
      <c r="D4907" s="273" t="s">
        <v>14</v>
      </c>
      <c r="E4907" s="274">
        <v>12.76</v>
      </c>
    </row>
    <row r="4908" spans="1:5">
      <c r="A4908" s="272" t="s">
        <v>23547</v>
      </c>
      <c r="B4908" s="538">
        <v>93656</v>
      </c>
      <c r="C4908" s="266" t="s">
        <v>30484</v>
      </c>
      <c r="D4908" s="273" t="s">
        <v>14</v>
      </c>
      <c r="E4908" s="274">
        <v>14.05</v>
      </c>
    </row>
    <row r="4909" spans="1:5">
      <c r="A4909" s="272" t="s">
        <v>23547</v>
      </c>
      <c r="B4909" s="538">
        <v>93657</v>
      </c>
      <c r="C4909" s="266" t="s">
        <v>30485</v>
      </c>
      <c r="D4909" s="273" t="s">
        <v>14</v>
      </c>
      <c r="E4909" s="274">
        <v>16.11</v>
      </c>
    </row>
    <row r="4910" spans="1:5">
      <c r="A4910" s="272" t="s">
        <v>23547</v>
      </c>
      <c r="B4910" s="538">
        <v>93658</v>
      </c>
      <c r="C4910" s="266" t="s">
        <v>30486</v>
      </c>
      <c r="D4910" s="273" t="s">
        <v>14</v>
      </c>
      <c r="E4910" s="274">
        <v>23.01</v>
      </c>
    </row>
    <row r="4911" spans="1:5">
      <c r="A4911" s="272" t="s">
        <v>23547</v>
      </c>
      <c r="B4911" s="538">
        <v>93659</v>
      </c>
      <c r="C4911" s="266" t="s">
        <v>30487</v>
      </c>
      <c r="D4911" s="273" t="s">
        <v>14</v>
      </c>
      <c r="E4911" s="274">
        <v>27.05</v>
      </c>
    </row>
    <row r="4912" spans="1:5">
      <c r="A4912" s="272" t="s">
        <v>23547</v>
      </c>
      <c r="B4912" s="538">
        <v>101890</v>
      </c>
      <c r="C4912" s="266" t="s">
        <v>30488</v>
      </c>
      <c r="D4912" s="273" t="s">
        <v>14</v>
      </c>
      <c r="E4912" s="274">
        <v>15.1</v>
      </c>
    </row>
    <row r="4913" spans="1:5">
      <c r="A4913" s="272" t="s">
        <v>23547</v>
      </c>
      <c r="B4913" s="538">
        <v>101891</v>
      </c>
      <c r="C4913" s="266" t="s">
        <v>30489</v>
      </c>
      <c r="D4913" s="273" t="s">
        <v>14</v>
      </c>
      <c r="E4913" s="274">
        <v>28.47</v>
      </c>
    </row>
    <row r="4914" spans="1:5">
      <c r="A4914" s="272" t="s">
        <v>23547</v>
      </c>
      <c r="B4914" s="538">
        <v>101895</v>
      </c>
      <c r="C4914" s="266" t="s">
        <v>30490</v>
      </c>
      <c r="D4914" s="273" t="s">
        <v>14</v>
      </c>
      <c r="E4914" s="274">
        <v>411.52</v>
      </c>
    </row>
    <row r="4915" spans="1:5">
      <c r="A4915" s="272" t="s">
        <v>23547</v>
      </c>
      <c r="B4915" s="538">
        <v>101896</v>
      </c>
      <c r="C4915" s="266" t="s">
        <v>30491</v>
      </c>
      <c r="D4915" s="273" t="s">
        <v>14</v>
      </c>
      <c r="E4915" s="274">
        <v>599.91999999999996</v>
      </c>
    </row>
    <row r="4916" spans="1:5">
      <c r="A4916" s="272" t="s">
        <v>23547</v>
      </c>
      <c r="B4916" s="538">
        <v>101897</v>
      </c>
      <c r="C4916" s="266" t="s">
        <v>30492</v>
      </c>
      <c r="D4916" s="273" t="s">
        <v>14</v>
      </c>
      <c r="E4916" s="274">
        <v>935.82</v>
      </c>
    </row>
    <row r="4917" spans="1:5">
      <c r="A4917" s="272" t="s">
        <v>23547</v>
      </c>
      <c r="B4917" s="538">
        <v>101898</v>
      </c>
      <c r="C4917" s="266" t="s">
        <v>30493</v>
      </c>
      <c r="D4917" s="273" t="s">
        <v>14</v>
      </c>
      <c r="E4917" s="274">
        <v>1237.54</v>
      </c>
    </row>
    <row r="4918" spans="1:5">
      <c r="A4918" s="272" t="s">
        <v>23547</v>
      </c>
      <c r="B4918" s="538">
        <v>101899</v>
      </c>
      <c r="C4918" s="266" t="s">
        <v>30494</v>
      </c>
      <c r="D4918" s="273" t="s">
        <v>14</v>
      </c>
      <c r="E4918" s="274">
        <v>1955.21</v>
      </c>
    </row>
    <row r="4919" spans="1:5">
      <c r="A4919" s="272" t="s">
        <v>23547</v>
      </c>
      <c r="B4919" s="538">
        <v>93676</v>
      </c>
      <c r="C4919" s="266" t="s">
        <v>30495</v>
      </c>
      <c r="D4919" s="273" t="s">
        <v>14</v>
      </c>
      <c r="E4919" s="274">
        <v>163.33000000000001</v>
      </c>
    </row>
    <row r="4920" spans="1:5">
      <c r="A4920" s="272" t="s">
        <v>23547</v>
      </c>
      <c r="B4920" s="538">
        <v>97711</v>
      </c>
      <c r="C4920" s="266" t="s">
        <v>30496</v>
      </c>
      <c r="D4920" s="273" t="s">
        <v>14</v>
      </c>
      <c r="E4920" s="274">
        <v>183.99</v>
      </c>
    </row>
    <row r="4921" spans="1:5">
      <c r="A4921" s="272" t="s">
        <v>23547</v>
      </c>
      <c r="B4921" s="538">
        <v>106020</v>
      </c>
      <c r="C4921" s="266" t="s">
        <v>30497</v>
      </c>
      <c r="D4921" s="273" t="s">
        <v>14</v>
      </c>
      <c r="E4921" s="274">
        <v>112.32</v>
      </c>
    </row>
    <row r="4922" spans="1:5">
      <c r="A4922" s="272" t="s">
        <v>23547</v>
      </c>
      <c r="B4922" s="538">
        <v>106031</v>
      </c>
      <c r="C4922" s="266" t="s">
        <v>30498</v>
      </c>
      <c r="D4922" s="273" t="s">
        <v>14</v>
      </c>
      <c r="E4922" s="274">
        <v>0</v>
      </c>
    </row>
    <row r="4923" spans="1:5">
      <c r="A4923" s="272" t="s">
        <v>23547</v>
      </c>
      <c r="B4923" s="538">
        <v>93667</v>
      </c>
      <c r="C4923" s="266" t="s">
        <v>30499</v>
      </c>
      <c r="D4923" s="273" t="s">
        <v>14</v>
      </c>
      <c r="E4923" s="274">
        <v>66.63</v>
      </c>
    </row>
    <row r="4924" spans="1:5">
      <c r="A4924" s="272" t="s">
        <v>23547</v>
      </c>
      <c r="B4924" s="538">
        <v>93668</v>
      </c>
      <c r="C4924" s="266" t="s">
        <v>30500</v>
      </c>
      <c r="D4924" s="273" t="s">
        <v>14</v>
      </c>
      <c r="E4924" s="274">
        <v>66.63</v>
      </c>
    </row>
    <row r="4925" spans="1:5">
      <c r="A4925" s="272" t="s">
        <v>23547</v>
      </c>
      <c r="B4925" s="538">
        <v>93669</v>
      </c>
      <c r="C4925" s="266" t="s">
        <v>30501</v>
      </c>
      <c r="D4925" s="273" t="s">
        <v>14</v>
      </c>
      <c r="E4925" s="274">
        <v>70.14</v>
      </c>
    </row>
    <row r="4926" spans="1:5">
      <c r="A4926" s="272" t="s">
        <v>23547</v>
      </c>
      <c r="B4926" s="538">
        <v>93670</v>
      </c>
      <c r="C4926" s="266" t="s">
        <v>30502</v>
      </c>
      <c r="D4926" s="273" t="s">
        <v>14</v>
      </c>
      <c r="E4926" s="274">
        <v>73.989999999999995</v>
      </c>
    </row>
    <row r="4927" spans="1:5">
      <c r="A4927" s="272" t="s">
        <v>23547</v>
      </c>
      <c r="B4927" s="538">
        <v>93671</v>
      </c>
      <c r="C4927" s="266" t="s">
        <v>30503</v>
      </c>
      <c r="D4927" s="273" t="s">
        <v>14</v>
      </c>
      <c r="E4927" s="274">
        <v>79.930000000000007</v>
      </c>
    </row>
    <row r="4928" spans="1:5">
      <c r="A4928" s="272" t="s">
        <v>23547</v>
      </c>
      <c r="B4928" s="538">
        <v>93672</v>
      </c>
      <c r="C4928" s="266" t="s">
        <v>30504</v>
      </c>
      <c r="D4928" s="273" t="s">
        <v>14</v>
      </c>
      <c r="E4928" s="274">
        <v>89.41</v>
      </c>
    </row>
    <row r="4929" spans="1:5">
      <c r="A4929" s="272" t="s">
        <v>23547</v>
      </c>
      <c r="B4929" s="538">
        <v>93673</v>
      </c>
      <c r="C4929" s="266" t="s">
        <v>30505</v>
      </c>
      <c r="D4929" s="273" t="s">
        <v>14</v>
      </c>
      <c r="E4929" s="274">
        <v>101.52</v>
      </c>
    </row>
    <row r="4930" spans="1:5">
      <c r="A4930" s="272" t="s">
        <v>23547</v>
      </c>
      <c r="B4930" s="538">
        <v>101893</v>
      </c>
      <c r="C4930" s="266" t="s">
        <v>30506</v>
      </c>
      <c r="D4930" s="273" t="s">
        <v>14</v>
      </c>
      <c r="E4930" s="274">
        <v>87.21</v>
      </c>
    </row>
    <row r="4931" spans="1:5">
      <c r="A4931" s="272" t="s">
        <v>23547</v>
      </c>
      <c r="B4931" s="538">
        <v>101894</v>
      </c>
      <c r="C4931" s="266" t="s">
        <v>30507</v>
      </c>
      <c r="D4931" s="273" t="s">
        <v>14</v>
      </c>
      <c r="E4931" s="274">
        <v>160.06</v>
      </c>
    </row>
    <row r="4932" spans="1:5">
      <c r="A4932" s="272" t="s">
        <v>23547</v>
      </c>
      <c r="B4932" s="538">
        <v>106027</v>
      </c>
      <c r="C4932" s="266" t="s">
        <v>30508</v>
      </c>
      <c r="D4932" s="273" t="s">
        <v>14</v>
      </c>
      <c r="E4932" s="274">
        <v>70.72</v>
      </c>
    </row>
    <row r="4933" spans="1:5">
      <c r="A4933" s="272" t="s">
        <v>23547</v>
      </c>
      <c r="B4933" s="538">
        <v>106028</v>
      </c>
      <c r="C4933" s="266" t="s">
        <v>30509</v>
      </c>
      <c r="D4933" s="273" t="s">
        <v>14</v>
      </c>
      <c r="E4933" s="274">
        <v>0</v>
      </c>
    </row>
    <row r="4934" spans="1:5">
      <c r="A4934" s="272" t="s">
        <v>23547</v>
      </c>
      <c r="B4934" s="538">
        <v>106029</v>
      </c>
      <c r="C4934" s="266" t="s">
        <v>30510</v>
      </c>
      <c r="D4934" s="273" t="s">
        <v>14</v>
      </c>
      <c r="E4934" s="274">
        <v>0</v>
      </c>
    </row>
    <row r="4935" spans="1:5">
      <c r="A4935" s="272" t="s">
        <v>23547</v>
      </c>
      <c r="B4935" s="538">
        <v>97421</v>
      </c>
      <c r="C4935" s="266" t="s">
        <v>30511</v>
      </c>
      <c r="D4935" s="273" t="s">
        <v>14</v>
      </c>
      <c r="E4935" s="274">
        <v>0</v>
      </c>
    </row>
    <row r="4936" spans="1:5">
      <c r="A4936" s="272" t="s">
        <v>23547</v>
      </c>
      <c r="B4936" s="538">
        <v>97373</v>
      </c>
      <c r="C4936" s="266" t="s">
        <v>30512</v>
      </c>
      <c r="D4936" s="273" t="s">
        <v>13</v>
      </c>
      <c r="E4936" s="274">
        <v>0</v>
      </c>
    </row>
    <row r="4937" spans="1:5">
      <c r="A4937" s="272" t="s">
        <v>23547</v>
      </c>
      <c r="B4937" s="538">
        <v>97374</v>
      </c>
      <c r="C4937" s="266" t="s">
        <v>30513</v>
      </c>
      <c r="D4937" s="273" t="s">
        <v>13</v>
      </c>
      <c r="E4937" s="274">
        <v>0</v>
      </c>
    </row>
    <row r="4938" spans="1:5">
      <c r="A4938" s="272" t="s">
        <v>23547</v>
      </c>
      <c r="B4938" s="538">
        <v>97375</v>
      </c>
      <c r="C4938" s="266" t="s">
        <v>30514</v>
      </c>
      <c r="D4938" s="273" t="s">
        <v>13</v>
      </c>
      <c r="E4938" s="274">
        <v>0</v>
      </c>
    </row>
    <row r="4939" spans="1:5">
      <c r="A4939" s="272" t="s">
        <v>23547</v>
      </c>
      <c r="B4939" s="538">
        <v>97376</v>
      </c>
      <c r="C4939" s="266" t="s">
        <v>30515</v>
      </c>
      <c r="D4939" s="273" t="s">
        <v>13</v>
      </c>
      <c r="E4939" s="274">
        <v>0</v>
      </c>
    </row>
    <row r="4940" spans="1:5">
      <c r="A4940" s="272" t="s">
        <v>23547</v>
      </c>
      <c r="B4940" s="538">
        <v>97377</v>
      </c>
      <c r="C4940" s="266" t="s">
        <v>30516</v>
      </c>
      <c r="D4940" s="273" t="s">
        <v>13</v>
      </c>
      <c r="E4940" s="274">
        <v>0</v>
      </c>
    </row>
    <row r="4941" spans="1:5">
      <c r="A4941" s="272" t="s">
        <v>23547</v>
      </c>
      <c r="B4941" s="538">
        <v>97368</v>
      </c>
      <c r="C4941" s="266" t="s">
        <v>30517</v>
      </c>
      <c r="D4941" s="273" t="s">
        <v>13</v>
      </c>
      <c r="E4941" s="274">
        <v>0</v>
      </c>
    </row>
    <row r="4942" spans="1:5">
      <c r="A4942" s="272" t="s">
        <v>23547</v>
      </c>
      <c r="B4942" s="538">
        <v>97369</v>
      </c>
      <c r="C4942" s="266" t="s">
        <v>30518</v>
      </c>
      <c r="D4942" s="273" t="s">
        <v>13</v>
      </c>
      <c r="E4942" s="274">
        <v>0</v>
      </c>
    </row>
    <row r="4943" spans="1:5">
      <c r="A4943" s="272" t="s">
        <v>23547</v>
      </c>
      <c r="B4943" s="538">
        <v>97370</v>
      </c>
      <c r="C4943" s="266" t="s">
        <v>30519</v>
      </c>
      <c r="D4943" s="273" t="s">
        <v>13</v>
      </c>
      <c r="E4943" s="274">
        <v>0</v>
      </c>
    </row>
    <row r="4944" spans="1:5">
      <c r="A4944" s="272" t="s">
        <v>23547</v>
      </c>
      <c r="B4944" s="538">
        <v>97371</v>
      </c>
      <c r="C4944" s="266" t="s">
        <v>30520</v>
      </c>
      <c r="D4944" s="273" t="s">
        <v>13</v>
      </c>
      <c r="E4944" s="274">
        <v>0</v>
      </c>
    </row>
    <row r="4945" spans="1:5">
      <c r="A4945" s="272" t="s">
        <v>23547</v>
      </c>
      <c r="B4945" s="538">
        <v>97372</v>
      </c>
      <c r="C4945" s="266" t="s">
        <v>30521</v>
      </c>
      <c r="D4945" s="273" t="s">
        <v>13</v>
      </c>
      <c r="E4945" s="274">
        <v>0</v>
      </c>
    </row>
    <row r="4946" spans="1:5">
      <c r="A4946" s="272" t="s">
        <v>23547</v>
      </c>
      <c r="B4946" s="538">
        <v>101875</v>
      </c>
      <c r="C4946" s="266" t="s">
        <v>30522</v>
      </c>
      <c r="D4946" s="273" t="s">
        <v>14</v>
      </c>
      <c r="E4946" s="274">
        <v>435.67</v>
      </c>
    </row>
    <row r="4947" spans="1:5">
      <c r="A4947" s="272" t="s">
        <v>23547</v>
      </c>
      <c r="B4947" s="538">
        <v>101883</v>
      </c>
      <c r="C4947" s="266" t="s">
        <v>30523</v>
      </c>
      <c r="D4947" s="273" t="s">
        <v>14</v>
      </c>
      <c r="E4947" s="274">
        <v>579.75</v>
      </c>
    </row>
    <row r="4948" spans="1:5">
      <c r="A4948" s="272" t="s">
        <v>23547</v>
      </c>
      <c r="B4948" s="538">
        <v>101879</v>
      </c>
      <c r="C4948" s="266" t="s">
        <v>30524</v>
      </c>
      <c r="D4948" s="273" t="s">
        <v>14</v>
      </c>
      <c r="E4948" s="274">
        <v>603.48</v>
      </c>
    </row>
    <row r="4949" spans="1:5">
      <c r="A4949" s="272" t="s">
        <v>23547</v>
      </c>
      <c r="B4949" s="538">
        <v>106021</v>
      </c>
      <c r="C4949" s="266" t="s">
        <v>30525</v>
      </c>
      <c r="D4949" s="273" t="s">
        <v>14</v>
      </c>
      <c r="E4949" s="274">
        <v>0</v>
      </c>
    </row>
    <row r="4950" spans="1:5">
      <c r="A4950" s="272" t="s">
        <v>23547</v>
      </c>
      <c r="B4950" s="538">
        <v>101880</v>
      </c>
      <c r="C4950" s="266" t="s">
        <v>30526</v>
      </c>
      <c r="D4950" s="273" t="s">
        <v>14</v>
      </c>
      <c r="E4950" s="274">
        <v>704.38</v>
      </c>
    </row>
    <row r="4951" spans="1:5">
      <c r="A4951" s="272" t="s">
        <v>23547</v>
      </c>
      <c r="B4951" s="538">
        <v>101882</v>
      </c>
      <c r="C4951" s="266" t="s">
        <v>30527</v>
      </c>
      <c r="D4951" s="273" t="s">
        <v>14</v>
      </c>
      <c r="E4951" s="274">
        <v>1301.79</v>
      </c>
    </row>
    <row r="4952" spans="1:5">
      <c r="A4952" s="272" t="s">
        <v>23547</v>
      </c>
      <c r="B4952" s="538">
        <v>106022</v>
      </c>
      <c r="C4952" s="266" t="s">
        <v>30528</v>
      </c>
      <c r="D4952" s="273" t="s">
        <v>14</v>
      </c>
      <c r="E4952" s="274">
        <v>0</v>
      </c>
    </row>
    <row r="4953" spans="1:5">
      <c r="A4953" s="272" t="s">
        <v>23547</v>
      </c>
      <c r="B4953" s="538">
        <v>101881</v>
      </c>
      <c r="C4953" s="266" t="s">
        <v>30529</v>
      </c>
      <c r="D4953" s="273" t="s">
        <v>14</v>
      </c>
      <c r="E4953" s="274">
        <v>956.63</v>
      </c>
    </row>
    <row r="4954" spans="1:5">
      <c r="A4954" s="272" t="s">
        <v>23547</v>
      </c>
      <c r="B4954" s="538">
        <v>106023</v>
      </c>
      <c r="C4954" s="266" t="s">
        <v>30530</v>
      </c>
      <c r="D4954" s="273" t="s">
        <v>14</v>
      </c>
      <c r="E4954" s="274">
        <v>0</v>
      </c>
    </row>
    <row r="4955" spans="1:5">
      <c r="A4955" s="272" t="s">
        <v>23547</v>
      </c>
      <c r="B4955" s="538">
        <v>101878</v>
      </c>
      <c r="C4955" s="266" t="s">
        <v>30531</v>
      </c>
      <c r="D4955" s="273" t="s">
        <v>14</v>
      </c>
      <c r="E4955" s="274">
        <v>436.4</v>
      </c>
    </row>
    <row r="4956" spans="1:5">
      <c r="A4956" s="272" t="s">
        <v>23547</v>
      </c>
      <c r="B4956" s="538">
        <v>106024</v>
      </c>
      <c r="C4956" s="266" t="s">
        <v>30532</v>
      </c>
      <c r="D4956" s="273" t="s">
        <v>14</v>
      </c>
      <c r="E4956" s="274">
        <v>0</v>
      </c>
    </row>
    <row r="4957" spans="1:5">
      <c r="A4957" s="272" t="s">
        <v>23547</v>
      </c>
      <c r="B4957" s="538">
        <v>106025</v>
      </c>
      <c r="C4957" s="266" t="s">
        <v>30533</v>
      </c>
      <c r="D4957" s="273" t="s">
        <v>14</v>
      </c>
      <c r="E4957" s="274">
        <v>0</v>
      </c>
    </row>
    <row r="4958" spans="1:5">
      <c r="A4958" s="272" t="s">
        <v>23547</v>
      </c>
      <c r="B4958" s="538">
        <v>106026</v>
      </c>
      <c r="C4958" s="266" t="s">
        <v>30534</v>
      </c>
      <c r="D4958" s="273" t="s">
        <v>14</v>
      </c>
      <c r="E4958" s="274">
        <v>0</v>
      </c>
    </row>
    <row r="4959" spans="1:5">
      <c r="A4959" s="272" t="s">
        <v>23547</v>
      </c>
      <c r="B4959" s="538">
        <v>101877</v>
      </c>
      <c r="C4959" s="266" t="s">
        <v>30535</v>
      </c>
      <c r="D4959" s="273" t="s">
        <v>14</v>
      </c>
      <c r="E4959" s="274">
        <v>91.98</v>
      </c>
    </row>
    <row r="4960" spans="1:5">
      <c r="A4960" s="272" t="s">
        <v>23547</v>
      </c>
      <c r="B4960" s="538">
        <v>101876</v>
      </c>
      <c r="C4960" s="266" t="s">
        <v>30536</v>
      </c>
      <c r="D4960" s="273" t="s">
        <v>14</v>
      </c>
      <c r="E4960" s="274">
        <v>123.09</v>
      </c>
    </row>
    <row r="4961" spans="1:5">
      <c r="A4961" s="272" t="s">
        <v>23547</v>
      </c>
      <c r="B4961" s="538">
        <v>101873</v>
      </c>
      <c r="C4961" s="266" t="s">
        <v>30537</v>
      </c>
      <c r="D4961" s="273" t="s">
        <v>14</v>
      </c>
      <c r="E4961" s="274">
        <v>0</v>
      </c>
    </row>
    <row r="4962" spans="1:5">
      <c r="A4962" s="272" t="s">
        <v>23547</v>
      </c>
      <c r="B4962" s="538">
        <v>101874</v>
      </c>
      <c r="C4962" s="266" t="s">
        <v>30538</v>
      </c>
      <c r="D4962" s="273" t="s">
        <v>14</v>
      </c>
      <c r="E4962" s="274">
        <v>0</v>
      </c>
    </row>
    <row r="4963" spans="1:5">
      <c r="A4963" s="272" t="s">
        <v>23547</v>
      </c>
      <c r="B4963" s="538">
        <v>101871</v>
      </c>
      <c r="C4963" s="266" t="s">
        <v>30539</v>
      </c>
      <c r="D4963" s="273" t="s">
        <v>14</v>
      </c>
      <c r="E4963" s="274">
        <v>0</v>
      </c>
    </row>
    <row r="4964" spans="1:5">
      <c r="A4964" s="272" t="s">
        <v>23547</v>
      </c>
      <c r="B4964" s="538">
        <v>101872</v>
      </c>
      <c r="C4964" s="266" t="s">
        <v>30540</v>
      </c>
      <c r="D4964" s="273" t="s">
        <v>14</v>
      </c>
      <c r="E4964" s="274">
        <v>0</v>
      </c>
    </row>
    <row r="4965" spans="1:5">
      <c r="A4965" s="272" t="s">
        <v>23547</v>
      </c>
      <c r="B4965" s="538">
        <v>97360</v>
      </c>
      <c r="C4965" s="266" t="s">
        <v>30541</v>
      </c>
      <c r="D4965" s="273" t="s">
        <v>14</v>
      </c>
      <c r="E4965" s="274">
        <v>6395.6</v>
      </c>
    </row>
    <row r="4966" spans="1:5">
      <c r="A4966" s="272" t="s">
        <v>23547</v>
      </c>
      <c r="B4966" s="538">
        <v>97361</v>
      </c>
      <c r="C4966" s="266" t="s">
        <v>30542</v>
      </c>
      <c r="D4966" s="273" t="s">
        <v>14</v>
      </c>
      <c r="E4966" s="274">
        <v>8527.48</v>
      </c>
    </row>
    <row r="4967" spans="1:5">
      <c r="A4967" s="272" t="s">
        <v>23547</v>
      </c>
      <c r="B4967" s="538">
        <v>97359</v>
      </c>
      <c r="C4967" s="266" t="s">
        <v>30543</v>
      </c>
      <c r="D4967" s="273" t="s">
        <v>14</v>
      </c>
      <c r="E4967" s="274">
        <v>3340.07</v>
      </c>
    </row>
    <row r="4968" spans="1:5">
      <c r="A4968" s="272" t="s">
        <v>23547</v>
      </c>
      <c r="B4968" s="538">
        <v>101946</v>
      </c>
      <c r="C4968" s="266" t="s">
        <v>30544</v>
      </c>
      <c r="D4968" s="273" t="s">
        <v>14</v>
      </c>
      <c r="E4968" s="274">
        <v>114.57</v>
      </c>
    </row>
    <row r="4969" spans="1:5">
      <c r="A4969" s="272" t="s">
        <v>23547</v>
      </c>
      <c r="B4969" s="538">
        <v>97362</v>
      </c>
      <c r="C4969" s="266" t="s">
        <v>30545</v>
      </c>
      <c r="D4969" s="273" t="s">
        <v>14</v>
      </c>
      <c r="E4969" s="274">
        <v>1630.73</v>
      </c>
    </row>
    <row r="4970" spans="1:5">
      <c r="A4970" s="272" t="s">
        <v>23548</v>
      </c>
      <c r="B4970" s="538">
        <v>101553</v>
      </c>
      <c r="C4970" s="266" t="s">
        <v>31784</v>
      </c>
      <c r="D4970" s="273" t="s">
        <v>14</v>
      </c>
      <c r="E4970" s="274">
        <v>16.53</v>
      </c>
    </row>
    <row r="4971" spans="1:5">
      <c r="A4971" s="272" t="s">
        <v>23548</v>
      </c>
      <c r="B4971" s="538">
        <v>101554</v>
      </c>
      <c r="C4971" s="266" t="s">
        <v>31785</v>
      </c>
      <c r="D4971" s="273" t="s">
        <v>14</v>
      </c>
      <c r="E4971" s="274">
        <v>12.73</v>
      </c>
    </row>
    <row r="4972" spans="1:5">
      <c r="A4972" s="272" t="s">
        <v>23548</v>
      </c>
      <c r="B4972" s="538">
        <v>101555</v>
      </c>
      <c r="C4972" s="266" t="s">
        <v>31786</v>
      </c>
      <c r="D4972" s="273" t="s">
        <v>14</v>
      </c>
      <c r="E4972" s="274">
        <v>9.27</v>
      </c>
    </row>
    <row r="4973" spans="1:5">
      <c r="A4973" s="272" t="s">
        <v>23548</v>
      </c>
      <c r="B4973" s="538">
        <v>101556</v>
      </c>
      <c r="C4973" s="266" t="s">
        <v>31787</v>
      </c>
      <c r="D4973" s="273" t="s">
        <v>14</v>
      </c>
      <c r="E4973" s="274">
        <v>8.7200000000000006</v>
      </c>
    </row>
    <row r="4974" spans="1:5">
      <c r="A4974" s="272" t="s">
        <v>23548</v>
      </c>
      <c r="B4974" s="538">
        <v>101537</v>
      </c>
      <c r="C4974" s="266" t="s">
        <v>31788</v>
      </c>
      <c r="D4974" s="273" t="s">
        <v>14</v>
      </c>
      <c r="E4974" s="274">
        <v>106.38</v>
      </c>
    </row>
    <row r="4975" spans="1:5">
      <c r="A4975" s="272" t="s">
        <v>23548</v>
      </c>
      <c r="B4975" s="538">
        <v>101538</v>
      </c>
      <c r="C4975" s="266" t="s">
        <v>31789</v>
      </c>
      <c r="D4975" s="273" t="s">
        <v>14</v>
      </c>
      <c r="E4975" s="274">
        <v>46.32</v>
      </c>
    </row>
    <row r="4976" spans="1:5">
      <c r="A4976" s="272" t="s">
        <v>23548</v>
      </c>
      <c r="B4976" s="538">
        <v>101542</v>
      </c>
      <c r="C4976" s="266" t="s">
        <v>31790</v>
      </c>
      <c r="D4976" s="273" t="s">
        <v>14</v>
      </c>
      <c r="E4976" s="274">
        <v>35.74</v>
      </c>
    </row>
    <row r="4977" spans="1:5">
      <c r="A4977" s="272" t="s">
        <v>23548</v>
      </c>
      <c r="B4977" s="538">
        <v>101539</v>
      </c>
      <c r="C4977" s="266" t="s">
        <v>31791</v>
      </c>
      <c r="D4977" s="273" t="s">
        <v>14</v>
      </c>
      <c r="E4977" s="274">
        <v>79.27</v>
      </c>
    </row>
    <row r="4978" spans="1:5">
      <c r="A4978" s="272" t="s">
        <v>23548</v>
      </c>
      <c r="B4978" s="538">
        <v>101543</v>
      </c>
      <c r="C4978" s="266" t="s">
        <v>31792</v>
      </c>
      <c r="D4978" s="273" t="s">
        <v>14</v>
      </c>
      <c r="E4978" s="274">
        <v>65.010000000000005</v>
      </c>
    </row>
    <row r="4979" spans="1:5">
      <c r="A4979" s="272" t="s">
        <v>23548</v>
      </c>
      <c r="B4979" s="538">
        <v>101540</v>
      </c>
      <c r="C4979" s="266" t="s">
        <v>31793</v>
      </c>
      <c r="D4979" s="273" t="s">
        <v>14</v>
      </c>
      <c r="E4979" s="274">
        <v>130.81</v>
      </c>
    </row>
    <row r="4980" spans="1:5">
      <c r="A4980" s="272" t="s">
        <v>23548</v>
      </c>
      <c r="B4980" s="538">
        <v>101544</v>
      </c>
      <c r="C4980" s="266" t="s">
        <v>31794</v>
      </c>
      <c r="D4980" s="273" t="s">
        <v>14</v>
      </c>
      <c r="E4980" s="274">
        <v>102.68</v>
      </c>
    </row>
    <row r="4981" spans="1:5">
      <c r="A4981" s="272" t="s">
        <v>23548</v>
      </c>
      <c r="B4981" s="538">
        <v>101541</v>
      </c>
      <c r="C4981" s="266" t="s">
        <v>31795</v>
      </c>
      <c r="D4981" s="273" t="s">
        <v>14</v>
      </c>
      <c r="E4981" s="274">
        <v>171.28</v>
      </c>
    </row>
    <row r="4982" spans="1:5">
      <c r="A4982" s="272" t="s">
        <v>23548</v>
      </c>
      <c r="B4982" s="538">
        <v>101545</v>
      </c>
      <c r="C4982" s="266" t="s">
        <v>31796</v>
      </c>
      <c r="D4982" s="273" t="s">
        <v>14</v>
      </c>
      <c r="E4982" s="274">
        <v>146.66999999999999</v>
      </c>
    </row>
    <row r="4983" spans="1:5">
      <c r="A4983" s="272" t="s">
        <v>23548</v>
      </c>
      <c r="B4983" s="538">
        <v>106502</v>
      </c>
      <c r="C4983" s="266" t="s">
        <v>31797</v>
      </c>
      <c r="D4983" s="273" t="s">
        <v>13</v>
      </c>
      <c r="E4983" s="274">
        <v>13.01</v>
      </c>
    </row>
    <row r="4984" spans="1:5">
      <c r="A4984" s="272" t="s">
        <v>23548</v>
      </c>
      <c r="B4984" s="538">
        <v>106503</v>
      </c>
      <c r="C4984" s="266" t="s">
        <v>31798</v>
      </c>
      <c r="D4984" s="273" t="s">
        <v>13</v>
      </c>
      <c r="E4984" s="274">
        <v>8.2100000000000009</v>
      </c>
    </row>
    <row r="4985" spans="1:5">
      <c r="A4985" s="272" t="s">
        <v>23548</v>
      </c>
      <c r="B4985" s="538">
        <v>106504</v>
      </c>
      <c r="C4985" s="266" t="s">
        <v>31799</v>
      </c>
      <c r="D4985" s="273" t="s">
        <v>13</v>
      </c>
      <c r="E4985" s="274">
        <v>16.399999999999999</v>
      </c>
    </row>
    <row r="4986" spans="1:5">
      <c r="A4986" s="272" t="s">
        <v>23548</v>
      </c>
      <c r="B4986" s="538">
        <v>106505</v>
      </c>
      <c r="C4986" s="266" t="s">
        <v>31800</v>
      </c>
      <c r="D4986" s="273" t="s">
        <v>13</v>
      </c>
      <c r="E4986" s="274">
        <v>5.33</v>
      </c>
    </row>
    <row r="4987" spans="1:5">
      <c r="A4987" s="272" t="s">
        <v>23548</v>
      </c>
      <c r="B4987" s="538">
        <v>106526</v>
      </c>
      <c r="C4987" s="266" t="s">
        <v>31801</v>
      </c>
      <c r="D4987" s="273" t="s">
        <v>13</v>
      </c>
      <c r="E4987" s="274">
        <v>0</v>
      </c>
    </row>
    <row r="4988" spans="1:5">
      <c r="A4988" s="272" t="s">
        <v>23548</v>
      </c>
      <c r="B4988" s="538">
        <v>106506</v>
      </c>
      <c r="C4988" s="266" t="s">
        <v>31802</v>
      </c>
      <c r="D4988" s="273" t="s">
        <v>13</v>
      </c>
      <c r="E4988" s="274">
        <v>10.02</v>
      </c>
    </row>
    <row r="4989" spans="1:5">
      <c r="A4989" s="272" t="s">
        <v>23548</v>
      </c>
      <c r="B4989" s="538">
        <v>106507</v>
      </c>
      <c r="C4989" s="266" t="s">
        <v>31803</v>
      </c>
      <c r="D4989" s="273" t="s">
        <v>13</v>
      </c>
      <c r="E4989" s="274">
        <v>6.43</v>
      </c>
    </row>
    <row r="4990" spans="1:5">
      <c r="A4990" s="272" t="s">
        <v>23548</v>
      </c>
      <c r="B4990" s="538">
        <v>106508</v>
      </c>
      <c r="C4990" s="266" t="s">
        <v>31804</v>
      </c>
      <c r="D4990" s="273" t="s">
        <v>13</v>
      </c>
      <c r="E4990" s="274">
        <v>12.65</v>
      </c>
    </row>
    <row r="4991" spans="1:5">
      <c r="A4991" s="272" t="s">
        <v>23548</v>
      </c>
      <c r="B4991" s="538">
        <v>106509</v>
      </c>
      <c r="C4991" s="266" t="s">
        <v>31805</v>
      </c>
      <c r="D4991" s="273" t="s">
        <v>13</v>
      </c>
      <c r="E4991" s="274">
        <v>4.1900000000000004</v>
      </c>
    </row>
    <row r="4992" spans="1:5">
      <c r="A4992" s="272" t="s">
        <v>23548</v>
      </c>
      <c r="B4992" s="538">
        <v>106527</v>
      </c>
      <c r="C4992" s="266" t="s">
        <v>31806</v>
      </c>
      <c r="D4992" s="273" t="s">
        <v>13</v>
      </c>
      <c r="E4992" s="274">
        <v>0</v>
      </c>
    </row>
    <row r="4993" spans="1:5">
      <c r="A4993" s="272" t="s">
        <v>23548</v>
      </c>
      <c r="B4993" s="538">
        <v>106499</v>
      </c>
      <c r="C4993" s="266" t="s">
        <v>31807</v>
      </c>
      <c r="D4993" s="273" t="s">
        <v>13</v>
      </c>
      <c r="E4993" s="274">
        <v>0</v>
      </c>
    </row>
    <row r="4994" spans="1:5">
      <c r="A4994" s="272" t="s">
        <v>23548</v>
      </c>
      <c r="B4994" s="538">
        <v>106500</v>
      </c>
      <c r="C4994" s="266" t="s">
        <v>31808</v>
      </c>
      <c r="D4994" s="273" t="s">
        <v>13</v>
      </c>
      <c r="E4994" s="274">
        <v>0</v>
      </c>
    </row>
    <row r="4995" spans="1:5">
      <c r="A4995" s="272" t="s">
        <v>23548</v>
      </c>
      <c r="B4995" s="538">
        <v>106501</v>
      </c>
      <c r="C4995" s="266" t="s">
        <v>31809</v>
      </c>
      <c r="D4995" s="273" t="s">
        <v>13</v>
      </c>
      <c r="E4995" s="274">
        <v>0</v>
      </c>
    </row>
    <row r="4996" spans="1:5">
      <c r="A4996" s="272" t="s">
        <v>23548</v>
      </c>
      <c r="B4996" s="538">
        <v>101560</v>
      </c>
      <c r="C4996" s="266" t="s">
        <v>31810</v>
      </c>
      <c r="D4996" s="273" t="s">
        <v>13</v>
      </c>
      <c r="E4996" s="274">
        <v>11.81</v>
      </c>
    </row>
    <row r="4997" spans="1:5">
      <c r="A4997" s="272" t="s">
        <v>23548</v>
      </c>
      <c r="B4997" s="538">
        <v>101568</v>
      </c>
      <c r="C4997" s="266" t="s">
        <v>31811</v>
      </c>
      <c r="D4997" s="273" t="s">
        <v>13</v>
      </c>
      <c r="E4997" s="274">
        <v>143.37</v>
      </c>
    </row>
    <row r="4998" spans="1:5">
      <c r="A4998" s="272" t="s">
        <v>23548</v>
      </c>
      <c r="B4998" s="538">
        <v>101561</v>
      </c>
      <c r="C4998" s="266" t="s">
        <v>31812</v>
      </c>
      <c r="D4998" s="273" t="s">
        <v>13</v>
      </c>
      <c r="E4998" s="274">
        <v>18.72</v>
      </c>
    </row>
    <row r="4999" spans="1:5">
      <c r="A4999" s="272" t="s">
        <v>23548</v>
      </c>
      <c r="B4999" s="538">
        <v>101562</v>
      </c>
      <c r="C4999" s="266" t="s">
        <v>31813</v>
      </c>
      <c r="D4999" s="273" t="s">
        <v>13</v>
      </c>
      <c r="E4999" s="274">
        <v>28.98</v>
      </c>
    </row>
    <row r="5000" spans="1:5">
      <c r="A5000" s="272" t="s">
        <v>23548</v>
      </c>
      <c r="B5000" s="538">
        <v>101563</v>
      </c>
      <c r="C5000" s="266" t="s">
        <v>31814</v>
      </c>
      <c r="D5000" s="273" t="s">
        <v>13</v>
      </c>
      <c r="E5000" s="274">
        <v>40.9</v>
      </c>
    </row>
    <row r="5001" spans="1:5">
      <c r="A5001" s="272" t="s">
        <v>23548</v>
      </c>
      <c r="B5001" s="538">
        <v>101564</v>
      </c>
      <c r="C5001" s="266" t="s">
        <v>31815</v>
      </c>
      <c r="D5001" s="273" t="s">
        <v>13</v>
      </c>
      <c r="E5001" s="274">
        <v>60.42</v>
      </c>
    </row>
    <row r="5002" spans="1:5">
      <c r="A5002" s="272" t="s">
        <v>23548</v>
      </c>
      <c r="B5002" s="538">
        <v>101565</v>
      </c>
      <c r="C5002" s="266" t="s">
        <v>31816</v>
      </c>
      <c r="D5002" s="273" t="s">
        <v>13</v>
      </c>
      <c r="E5002" s="274">
        <v>84.48</v>
      </c>
    </row>
    <row r="5003" spans="1:5">
      <c r="A5003" s="272" t="s">
        <v>23548</v>
      </c>
      <c r="B5003" s="538">
        <v>101567</v>
      </c>
      <c r="C5003" s="266" t="s">
        <v>31817</v>
      </c>
      <c r="D5003" s="273" t="s">
        <v>13</v>
      </c>
      <c r="E5003" s="274">
        <v>109.67</v>
      </c>
    </row>
    <row r="5004" spans="1:5">
      <c r="A5004" s="272" t="s">
        <v>23548</v>
      </c>
      <c r="B5004" s="538">
        <v>106524</v>
      </c>
      <c r="C5004" s="266" t="s">
        <v>31818</v>
      </c>
      <c r="D5004" s="273" t="s">
        <v>13</v>
      </c>
      <c r="E5004" s="274">
        <v>0</v>
      </c>
    </row>
    <row r="5005" spans="1:5">
      <c r="A5005" s="272" t="s">
        <v>23548</v>
      </c>
      <c r="B5005" s="538">
        <v>106525</v>
      </c>
      <c r="C5005" s="266" t="s">
        <v>31819</v>
      </c>
      <c r="D5005" s="273" t="s">
        <v>14</v>
      </c>
      <c r="E5005" s="274">
        <v>0</v>
      </c>
    </row>
    <row r="5006" spans="1:5">
      <c r="A5006" s="272" t="s">
        <v>23548</v>
      </c>
      <c r="B5006" s="538">
        <v>101551</v>
      </c>
      <c r="C5006" s="266" t="s">
        <v>31820</v>
      </c>
      <c r="D5006" s="273" t="s">
        <v>14</v>
      </c>
      <c r="E5006" s="274">
        <v>0</v>
      </c>
    </row>
    <row r="5007" spans="1:5">
      <c r="A5007" s="272" t="s">
        <v>23548</v>
      </c>
      <c r="B5007" s="538">
        <v>101552</v>
      </c>
      <c r="C5007" s="266" t="s">
        <v>31821</v>
      </c>
      <c r="D5007" s="273" t="s">
        <v>14</v>
      </c>
      <c r="E5007" s="274">
        <v>0</v>
      </c>
    </row>
    <row r="5008" spans="1:5">
      <c r="A5008" s="272" t="s">
        <v>23548</v>
      </c>
      <c r="B5008" s="538">
        <v>101550</v>
      </c>
      <c r="C5008" s="266" t="s">
        <v>31822</v>
      </c>
      <c r="D5008" s="273" t="s">
        <v>14</v>
      </c>
      <c r="E5008" s="274">
        <v>0</v>
      </c>
    </row>
    <row r="5009" spans="1:5">
      <c r="A5009" s="272" t="s">
        <v>23548</v>
      </c>
      <c r="B5009" s="538">
        <v>101501</v>
      </c>
      <c r="C5009" s="266" t="s">
        <v>31823</v>
      </c>
      <c r="D5009" s="273" t="s">
        <v>14</v>
      </c>
      <c r="E5009" s="274">
        <v>2016.21</v>
      </c>
    </row>
    <row r="5010" spans="1:5">
      <c r="A5010" s="272" t="s">
        <v>23548</v>
      </c>
      <c r="B5010" s="538">
        <v>101502</v>
      </c>
      <c r="C5010" s="266" t="s">
        <v>31824</v>
      </c>
      <c r="D5010" s="273" t="s">
        <v>14</v>
      </c>
      <c r="E5010" s="274">
        <v>2201.36</v>
      </c>
    </row>
    <row r="5011" spans="1:5">
      <c r="A5011" s="272" t="s">
        <v>23548</v>
      </c>
      <c r="B5011" s="538">
        <v>101503</v>
      </c>
      <c r="C5011" s="266" t="s">
        <v>31825</v>
      </c>
      <c r="D5011" s="273" t="s">
        <v>14</v>
      </c>
      <c r="E5011" s="274">
        <v>2233.33</v>
      </c>
    </row>
    <row r="5012" spans="1:5">
      <c r="A5012" s="272" t="s">
        <v>23548</v>
      </c>
      <c r="B5012" s="538">
        <v>101504</v>
      </c>
      <c r="C5012" s="266" t="s">
        <v>31826</v>
      </c>
      <c r="D5012" s="273" t="s">
        <v>14</v>
      </c>
      <c r="E5012" s="274">
        <v>2472</v>
      </c>
    </row>
    <row r="5013" spans="1:5">
      <c r="A5013" s="272" t="s">
        <v>23548</v>
      </c>
      <c r="B5013" s="538">
        <v>101497</v>
      </c>
      <c r="C5013" s="266" t="s">
        <v>31827</v>
      </c>
      <c r="D5013" s="273" t="s">
        <v>14</v>
      </c>
      <c r="E5013" s="274">
        <v>2030.81</v>
      </c>
    </row>
    <row r="5014" spans="1:5">
      <c r="A5014" s="272" t="s">
        <v>23548</v>
      </c>
      <c r="B5014" s="538">
        <v>101498</v>
      </c>
      <c r="C5014" s="266" t="s">
        <v>31828</v>
      </c>
      <c r="D5014" s="273" t="s">
        <v>14</v>
      </c>
      <c r="E5014" s="274">
        <v>2215.96</v>
      </c>
    </row>
    <row r="5015" spans="1:5">
      <c r="A5015" s="272" t="s">
        <v>23548</v>
      </c>
      <c r="B5015" s="538">
        <v>101499</v>
      </c>
      <c r="C5015" s="266" t="s">
        <v>31829</v>
      </c>
      <c r="D5015" s="273" t="s">
        <v>14</v>
      </c>
      <c r="E5015" s="274">
        <v>2247.9299999999998</v>
      </c>
    </row>
    <row r="5016" spans="1:5">
      <c r="A5016" s="272" t="s">
        <v>23548</v>
      </c>
      <c r="B5016" s="538">
        <v>101500</v>
      </c>
      <c r="C5016" s="266" t="s">
        <v>31830</v>
      </c>
      <c r="D5016" s="273" t="s">
        <v>14</v>
      </c>
      <c r="E5016" s="274">
        <v>2486.6</v>
      </c>
    </row>
    <row r="5017" spans="1:5">
      <c r="A5017" s="272" t="s">
        <v>23548</v>
      </c>
      <c r="B5017" s="538">
        <v>101493</v>
      </c>
      <c r="C5017" s="266" t="s">
        <v>31831</v>
      </c>
      <c r="D5017" s="273" t="s">
        <v>14</v>
      </c>
      <c r="E5017" s="274">
        <v>1744.4</v>
      </c>
    </row>
    <row r="5018" spans="1:5">
      <c r="A5018" s="272" t="s">
        <v>23548</v>
      </c>
      <c r="B5018" s="538">
        <v>101494</v>
      </c>
      <c r="C5018" s="266" t="s">
        <v>31832</v>
      </c>
      <c r="D5018" s="273" t="s">
        <v>14</v>
      </c>
      <c r="E5018" s="274">
        <v>1866.72</v>
      </c>
    </row>
    <row r="5019" spans="1:5">
      <c r="A5019" s="272" t="s">
        <v>23548</v>
      </c>
      <c r="B5019" s="538">
        <v>101495</v>
      </c>
      <c r="C5019" s="266" t="s">
        <v>31833</v>
      </c>
      <c r="D5019" s="273" t="s">
        <v>14</v>
      </c>
      <c r="E5019" s="274">
        <v>1887.84</v>
      </c>
    </row>
    <row r="5020" spans="1:5">
      <c r="A5020" s="272" t="s">
        <v>23548</v>
      </c>
      <c r="B5020" s="538">
        <v>101496</v>
      </c>
      <c r="C5020" s="266" t="s">
        <v>31834</v>
      </c>
      <c r="D5020" s="273" t="s">
        <v>14</v>
      </c>
      <c r="E5020" s="274">
        <v>2057.02</v>
      </c>
    </row>
    <row r="5021" spans="1:5">
      <c r="A5021" s="272" t="s">
        <v>23548</v>
      </c>
      <c r="B5021" s="538">
        <v>101489</v>
      </c>
      <c r="C5021" s="266" t="s">
        <v>31835</v>
      </c>
      <c r="D5021" s="273" t="s">
        <v>14</v>
      </c>
      <c r="E5021" s="274">
        <v>1768.21</v>
      </c>
    </row>
    <row r="5022" spans="1:5">
      <c r="A5022" s="272" t="s">
        <v>23548</v>
      </c>
      <c r="B5022" s="538">
        <v>101490</v>
      </c>
      <c r="C5022" s="266" t="s">
        <v>31836</v>
      </c>
      <c r="D5022" s="273" t="s">
        <v>14</v>
      </c>
      <c r="E5022" s="274">
        <v>1890.53</v>
      </c>
    </row>
    <row r="5023" spans="1:5">
      <c r="A5023" s="272" t="s">
        <v>23548</v>
      </c>
      <c r="B5023" s="538">
        <v>101491</v>
      </c>
      <c r="C5023" s="266" t="s">
        <v>31837</v>
      </c>
      <c r="D5023" s="273" t="s">
        <v>14</v>
      </c>
      <c r="E5023" s="274">
        <v>1911.65</v>
      </c>
    </row>
    <row r="5024" spans="1:5">
      <c r="A5024" s="272" t="s">
        <v>23548</v>
      </c>
      <c r="B5024" s="538">
        <v>101492</v>
      </c>
      <c r="C5024" s="266" t="s">
        <v>31838</v>
      </c>
      <c r="D5024" s="273" t="s">
        <v>14</v>
      </c>
      <c r="E5024" s="274">
        <v>2080.83</v>
      </c>
    </row>
    <row r="5025" spans="1:5">
      <c r="A5025" s="272" t="s">
        <v>23548</v>
      </c>
      <c r="B5025" s="538">
        <v>101509</v>
      </c>
      <c r="C5025" s="266" t="s">
        <v>31839</v>
      </c>
      <c r="D5025" s="273" t="s">
        <v>14</v>
      </c>
      <c r="E5025" s="274">
        <v>2214.0300000000002</v>
      </c>
    </row>
    <row r="5026" spans="1:5">
      <c r="A5026" s="272" t="s">
        <v>23548</v>
      </c>
      <c r="B5026" s="538">
        <v>101510</v>
      </c>
      <c r="C5026" s="266" t="s">
        <v>31840</v>
      </c>
      <c r="D5026" s="273" t="s">
        <v>14</v>
      </c>
      <c r="E5026" s="274">
        <v>2460.89</v>
      </c>
    </row>
    <row r="5027" spans="1:5">
      <c r="A5027" s="272" t="s">
        <v>23548</v>
      </c>
      <c r="B5027" s="538">
        <v>101511</v>
      </c>
      <c r="C5027" s="266" t="s">
        <v>31841</v>
      </c>
      <c r="D5027" s="273" t="s">
        <v>14</v>
      </c>
      <c r="E5027" s="274">
        <v>2503.52</v>
      </c>
    </row>
    <row r="5028" spans="1:5">
      <c r="A5028" s="272" t="s">
        <v>23548</v>
      </c>
      <c r="B5028" s="538">
        <v>101512</v>
      </c>
      <c r="C5028" s="266" t="s">
        <v>31842</v>
      </c>
      <c r="D5028" s="273" t="s">
        <v>14</v>
      </c>
      <c r="E5028" s="274">
        <v>2810.46</v>
      </c>
    </row>
    <row r="5029" spans="1:5">
      <c r="A5029" s="272" t="s">
        <v>23548</v>
      </c>
      <c r="B5029" s="538">
        <v>101505</v>
      </c>
      <c r="C5029" s="266" t="s">
        <v>31843</v>
      </c>
      <c r="D5029" s="273" t="s">
        <v>14</v>
      </c>
      <c r="E5029" s="274">
        <v>2166.4899999999998</v>
      </c>
    </row>
    <row r="5030" spans="1:5">
      <c r="A5030" s="272" t="s">
        <v>23548</v>
      </c>
      <c r="B5030" s="538">
        <v>101506</v>
      </c>
      <c r="C5030" s="266" t="s">
        <v>31844</v>
      </c>
      <c r="D5030" s="273" t="s">
        <v>14</v>
      </c>
      <c r="E5030" s="274">
        <v>2413.35</v>
      </c>
    </row>
    <row r="5031" spans="1:5">
      <c r="A5031" s="272" t="s">
        <v>23548</v>
      </c>
      <c r="B5031" s="538">
        <v>101507</v>
      </c>
      <c r="C5031" s="266" t="s">
        <v>31845</v>
      </c>
      <c r="D5031" s="273" t="s">
        <v>14</v>
      </c>
      <c r="E5031" s="274">
        <v>2455.98</v>
      </c>
    </row>
    <row r="5032" spans="1:5">
      <c r="A5032" s="272" t="s">
        <v>23548</v>
      </c>
      <c r="B5032" s="538">
        <v>101508</v>
      </c>
      <c r="C5032" s="266" t="s">
        <v>31846</v>
      </c>
      <c r="D5032" s="273" t="s">
        <v>14</v>
      </c>
      <c r="E5032" s="274">
        <v>2762.92</v>
      </c>
    </row>
    <row r="5033" spans="1:5">
      <c r="A5033" s="272" t="s">
        <v>23548</v>
      </c>
      <c r="B5033" s="538">
        <v>101525</v>
      </c>
      <c r="C5033" s="266" t="s">
        <v>31847</v>
      </c>
      <c r="D5033" s="273" t="s">
        <v>14</v>
      </c>
      <c r="E5033" s="274">
        <v>1166.1199999999999</v>
      </c>
    </row>
    <row r="5034" spans="1:5">
      <c r="A5034" s="272" t="s">
        <v>23548</v>
      </c>
      <c r="B5034" s="538">
        <v>101526</v>
      </c>
      <c r="C5034" s="266" t="s">
        <v>31848</v>
      </c>
      <c r="D5034" s="273" t="s">
        <v>14</v>
      </c>
      <c r="E5034" s="274">
        <v>1386.3</v>
      </c>
    </row>
    <row r="5035" spans="1:5">
      <c r="A5035" s="272" t="s">
        <v>23548</v>
      </c>
      <c r="B5035" s="538">
        <v>101527</v>
      </c>
      <c r="C5035" s="266" t="s">
        <v>31849</v>
      </c>
      <c r="D5035" s="273" t="s">
        <v>14</v>
      </c>
      <c r="E5035" s="274">
        <v>1424.31</v>
      </c>
    </row>
    <row r="5036" spans="1:5">
      <c r="A5036" s="272" t="s">
        <v>23548</v>
      </c>
      <c r="B5036" s="538">
        <v>101528</v>
      </c>
      <c r="C5036" s="266" t="s">
        <v>31850</v>
      </c>
      <c r="D5036" s="273" t="s">
        <v>14</v>
      </c>
      <c r="E5036" s="274">
        <v>1667.85</v>
      </c>
    </row>
    <row r="5037" spans="1:5">
      <c r="A5037" s="272" t="s">
        <v>23548</v>
      </c>
      <c r="B5037" s="538">
        <v>101521</v>
      </c>
      <c r="C5037" s="266" t="s">
        <v>31851</v>
      </c>
      <c r="D5037" s="273" t="s">
        <v>14</v>
      </c>
      <c r="E5037" s="274">
        <v>1180.72</v>
      </c>
    </row>
    <row r="5038" spans="1:5">
      <c r="A5038" s="272" t="s">
        <v>23548</v>
      </c>
      <c r="B5038" s="538">
        <v>101522</v>
      </c>
      <c r="C5038" s="266" t="s">
        <v>31852</v>
      </c>
      <c r="D5038" s="273" t="s">
        <v>14</v>
      </c>
      <c r="E5038" s="274">
        <v>1400.9</v>
      </c>
    </row>
    <row r="5039" spans="1:5">
      <c r="A5039" s="272" t="s">
        <v>23548</v>
      </c>
      <c r="B5039" s="538">
        <v>101523</v>
      </c>
      <c r="C5039" s="266" t="s">
        <v>31853</v>
      </c>
      <c r="D5039" s="273" t="s">
        <v>14</v>
      </c>
      <c r="E5039" s="274">
        <v>1438.91</v>
      </c>
    </row>
    <row r="5040" spans="1:5">
      <c r="A5040" s="272" t="s">
        <v>23548</v>
      </c>
      <c r="B5040" s="538">
        <v>101524</v>
      </c>
      <c r="C5040" s="266" t="s">
        <v>31854</v>
      </c>
      <c r="D5040" s="273" t="s">
        <v>14</v>
      </c>
      <c r="E5040" s="274">
        <v>1682.45</v>
      </c>
    </row>
    <row r="5041" spans="1:5">
      <c r="A5041" s="272" t="s">
        <v>23548</v>
      </c>
      <c r="B5041" s="538">
        <v>101517</v>
      </c>
      <c r="C5041" s="266" t="s">
        <v>31855</v>
      </c>
      <c r="D5041" s="273" t="s">
        <v>14</v>
      </c>
      <c r="E5041" s="274">
        <v>875.57</v>
      </c>
    </row>
    <row r="5042" spans="1:5">
      <c r="A5042" s="272" t="s">
        <v>23548</v>
      </c>
      <c r="B5042" s="538">
        <v>101518</v>
      </c>
      <c r="C5042" s="266" t="s">
        <v>31856</v>
      </c>
      <c r="D5042" s="273" t="s">
        <v>14</v>
      </c>
      <c r="E5042" s="274">
        <v>1022.35</v>
      </c>
    </row>
    <row r="5043" spans="1:5">
      <c r="A5043" s="272" t="s">
        <v>23548</v>
      </c>
      <c r="B5043" s="538">
        <v>101519</v>
      </c>
      <c r="C5043" s="266" t="s">
        <v>31857</v>
      </c>
      <c r="D5043" s="273" t="s">
        <v>14</v>
      </c>
      <c r="E5043" s="274">
        <v>1047.7</v>
      </c>
    </row>
    <row r="5044" spans="1:5">
      <c r="A5044" s="272" t="s">
        <v>23548</v>
      </c>
      <c r="B5044" s="538">
        <v>101520</v>
      </c>
      <c r="C5044" s="266" t="s">
        <v>31858</v>
      </c>
      <c r="D5044" s="273" t="s">
        <v>14</v>
      </c>
      <c r="E5044" s="274">
        <v>1210.06</v>
      </c>
    </row>
    <row r="5045" spans="1:5">
      <c r="A5045" s="272" t="s">
        <v>23548</v>
      </c>
      <c r="B5045" s="538">
        <v>101513</v>
      </c>
      <c r="C5045" s="266" t="s">
        <v>31859</v>
      </c>
      <c r="D5045" s="273" t="s">
        <v>14</v>
      </c>
      <c r="E5045" s="274">
        <v>899.38</v>
      </c>
    </row>
    <row r="5046" spans="1:5">
      <c r="A5046" s="272" t="s">
        <v>23548</v>
      </c>
      <c r="B5046" s="538">
        <v>101514</v>
      </c>
      <c r="C5046" s="266" t="s">
        <v>31860</v>
      </c>
      <c r="D5046" s="273" t="s">
        <v>14</v>
      </c>
      <c r="E5046" s="274">
        <v>1046.1600000000001</v>
      </c>
    </row>
    <row r="5047" spans="1:5">
      <c r="A5047" s="272" t="s">
        <v>23548</v>
      </c>
      <c r="B5047" s="538">
        <v>101515</v>
      </c>
      <c r="C5047" s="266" t="s">
        <v>31861</v>
      </c>
      <c r="D5047" s="273" t="s">
        <v>14</v>
      </c>
      <c r="E5047" s="274">
        <v>1071.51</v>
      </c>
    </row>
    <row r="5048" spans="1:5">
      <c r="A5048" s="272" t="s">
        <v>23548</v>
      </c>
      <c r="B5048" s="538">
        <v>101516</v>
      </c>
      <c r="C5048" s="266" t="s">
        <v>31862</v>
      </c>
      <c r="D5048" s="273" t="s">
        <v>14</v>
      </c>
      <c r="E5048" s="274">
        <v>1233.8699999999999</v>
      </c>
    </row>
    <row r="5049" spans="1:5">
      <c r="A5049" s="272" t="s">
        <v>23548</v>
      </c>
      <c r="B5049" s="538">
        <v>101533</v>
      </c>
      <c r="C5049" s="266" t="s">
        <v>31863</v>
      </c>
      <c r="D5049" s="273" t="s">
        <v>14</v>
      </c>
      <c r="E5049" s="274">
        <v>1384.64</v>
      </c>
    </row>
    <row r="5050" spans="1:5">
      <c r="A5050" s="272" t="s">
        <v>23548</v>
      </c>
      <c r="B5050" s="538">
        <v>101534</v>
      </c>
      <c r="C5050" s="266" t="s">
        <v>31864</v>
      </c>
      <c r="D5050" s="273" t="s">
        <v>14</v>
      </c>
      <c r="E5050" s="274">
        <v>1678.21</v>
      </c>
    </row>
    <row r="5051" spans="1:5">
      <c r="A5051" s="272" t="s">
        <v>23548</v>
      </c>
      <c r="B5051" s="538">
        <v>101535</v>
      </c>
      <c r="C5051" s="266" t="s">
        <v>31865</v>
      </c>
      <c r="D5051" s="273" t="s">
        <v>14</v>
      </c>
      <c r="E5051" s="274">
        <v>1728.9</v>
      </c>
    </row>
    <row r="5052" spans="1:5">
      <c r="A5052" s="272" t="s">
        <v>23548</v>
      </c>
      <c r="B5052" s="538">
        <v>101536</v>
      </c>
      <c r="C5052" s="266" t="s">
        <v>31866</v>
      </c>
      <c r="D5052" s="273" t="s">
        <v>14</v>
      </c>
      <c r="E5052" s="274">
        <v>2053.62</v>
      </c>
    </row>
    <row r="5053" spans="1:5">
      <c r="A5053" s="272" t="s">
        <v>23548</v>
      </c>
      <c r="B5053" s="538">
        <v>101529</v>
      </c>
      <c r="C5053" s="266" t="s">
        <v>31867</v>
      </c>
      <c r="D5053" s="273" t="s">
        <v>14</v>
      </c>
      <c r="E5053" s="274">
        <v>1337.1</v>
      </c>
    </row>
    <row r="5054" spans="1:5">
      <c r="A5054" s="272" t="s">
        <v>23548</v>
      </c>
      <c r="B5054" s="538">
        <v>101530</v>
      </c>
      <c r="C5054" s="266" t="s">
        <v>31868</v>
      </c>
      <c r="D5054" s="273" t="s">
        <v>14</v>
      </c>
      <c r="E5054" s="274">
        <v>1630.67</v>
      </c>
    </row>
    <row r="5055" spans="1:5">
      <c r="A5055" s="272" t="s">
        <v>23548</v>
      </c>
      <c r="B5055" s="538">
        <v>101531</v>
      </c>
      <c r="C5055" s="266" t="s">
        <v>31869</v>
      </c>
      <c r="D5055" s="273" t="s">
        <v>14</v>
      </c>
      <c r="E5055" s="274">
        <v>1681.36</v>
      </c>
    </row>
    <row r="5056" spans="1:5">
      <c r="A5056" s="272" t="s">
        <v>23548</v>
      </c>
      <c r="B5056" s="538">
        <v>101532</v>
      </c>
      <c r="C5056" s="266" t="s">
        <v>31870</v>
      </c>
      <c r="D5056" s="273" t="s">
        <v>14</v>
      </c>
      <c r="E5056" s="274">
        <v>2006.08</v>
      </c>
    </row>
    <row r="5057" spans="1:5">
      <c r="A5057" s="272" t="s">
        <v>23548</v>
      </c>
      <c r="B5057" s="538">
        <v>106510</v>
      </c>
      <c r="C5057" s="266" t="s">
        <v>31871</v>
      </c>
      <c r="D5057" s="273" t="s">
        <v>14</v>
      </c>
      <c r="E5057" s="274">
        <v>0</v>
      </c>
    </row>
    <row r="5058" spans="1:5">
      <c r="A5058" s="272" t="s">
        <v>23548</v>
      </c>
      <c r="B5058" s="538">
        <v>106514</v>
      </c>
      <c r="C5058" s="266" t="s">
        <v>31872</v>
      </c>
      <c r="D5058" s="273" t="s">
        <v>14</v>
      </c>
      <c r="E5058" s="274">
        <v>0</v>
      </c>
    </row>
    <row r="5059" spans="1:5">
      <c r="A5059" s="272" t="s">
        <v>23548</v>
      </c>
      <c r="B5059" s="538">
        <v>106511</v>
      </c>
      <c r="C5059" s="266" t="s">
        <v>31873</v>
      </c>
      <c r="D5059" s="273" t="s">
        <v>14</v>
      </c>
      <c r="E5059" s="274">
        <v>0</v>
      </c>
    </row>
    <row r="5060" spans="1:5">
      <c r="A5060" s="272" t="s">
        <v>23548</v>
      </c>
      <c r="B5060" s="538">
        <v>106515</v>
      </c>
      <c r="C5060" s="266" t="s">
        <v>31874</v>
      </c>
      <c r="D5060" s="273" t="s">
        <v>14</v>
      </c>
      <c r="E5060" s="274">
        <v>0</v>
      </c>
    </row>
    <row r="5061" spans="1:5">
      <c r="A5061" s="272" t="s">
        <v>23548</v>
      </c>
      <c r="B5061" s="538">
        <v>106512</v>
      </c>
      <c r="C5061" s="266" t="s">
        <v>31875</v>
      </c>
      <c r="D5061" s="273" t="s">
        <v>14</v>
      </c>
      <c r="E5061" s="274">
        <v>0</v>
      </c>
    </row>
    <row r="5062" spans="1:5">
      <c r="A5062" s="272" t="s">
        <v>23548</v>
      </c>
      <c r="B5062" s="538">
        <v>106516</v>
      </c>
      <c r="C5062" s="266" t="s">
        <v>31876</v>
      </c>
      <c r="D5062" s="273" t="s">
        <v>14</v>
      </c>
      <c r="E5062" s="274">
        <v>0</v>
      </c>
    </row>
    <row r="5063" spans="1:5">
      <c r="A5063" s="272" t="s">
        <v>23548</v>
      </c>
      <c r="B5063" s="538">
        <v>106513</v>
      </c>
      <c r="C5063" s="266" t="s">
        <v>31877</v>
      </c>
      <c r="D5063" s="273" t="s">
        <v>14</v>
      </c>
      <c r="E5063" s="274">
        <v>0</v>
      </c>
    </row>
    <row r="5064" spans="1:5">
      <c r="A5064" s="272" t="s">
        <v>23548</v>
      </c>
      <c r="B5064" s="538">
        <v>106517</v>
      </c>
      <c r="C5064" s="266" t="s">
        <v>31878</v>
      </c>
      <c r="D5064" s="273" t="s">
        <v>14</v>
      </c>
      <c r="E5064" s="274">
        <v>0</v>
      </c>
    </row>
    <row r="5065" spans="1:5">
      <c r="A5065" s="272" t="s">
        <v>23548</v>
      </c>
      <c r="B5065" s="538">
        <v>106518</v>
      </c>
      <c r="C5065" s="266" t="s">
        <v>31879</v>
      </c>
      <c r="D5065" s="273" t="s">
        <v>14</v>
      </c>
      <c r="E5065" s="274">
        <v>0</v>
      </c>
    </row>
    <row r="5066" spans="1:5">
      <c r="A5066" s="272" t="s">
        <v>23548</v>
      </c>
      <c r="B5066" s="538">
        <v>106519</v>
      </c>
      <c r="C5066" s="266" t="s">
        <v>31880</v>
      </c>
      <c r="D5066" s="273" t="s">
        <v>14</v>
      </c>
      <c r="E5066" s="274">
        <v>0</v>
      </c>
    </row>
    <row r="5067" spans="1:5">
      <c r="A5067" s="272" t="s">
        <v>23548</v>
      </c>
      <c r="B5067" s="538">
        <v>106520</v>
      </c>
      <c r="C5067" s="266" t="s">
        <v>31881</v>
      </c>
      <c r="D5067" s="273" t="s">
        <v>14</v>
      </c>
      <c r="E5067" s="274">
        <v>0</v>
      </c>
    </row>
    <row r="5068" spans="1:5">
      <c r="A5068" s="272" t="s">
        <v>23548</v>
      </c>
      <c r="B5068" s="538">
        <v>106521</v>
      </c>
      <c r="C5068" s="266" t="s">
        <v>31882</v>
      </c>
      <c r="D5068" s="273" t="s">
        <v>14</v>
      </c>
      <c r="E5068" s="274">
        <v>0</v>
      </c>
    </row>
    <row r="5069" spans="1:5">
      <c r="A5069" s="272" t="s">
        <v>23548</v>
      </c>
      <c r="B5069" s="538">
        <v>106522</v>
      </c>
      <c r="C5069" s="266" t="s">
        <v>31883</v>
      </c>
      <c r="D5069" s="273" t="s">
        <v>14</v>
      </c>
      <c r="E5069" s="274">
        <v>0</v>
      </c>
    </row>
    <row r="5070" spans="1:5">
      <c r="A5070" s="272" t="s">
        <v>23548</v>
      </c>
      <c r="B5070" s="538">
        <v>106523</v>
      </c>
      <c r="C5070" s="266" t="s">
        <v>31884</v>
      </c>
      <c r="D5070" s="273" t="s">
        <v>14</v>
      </c>
      <c r="E5070" s="274">
        <v>0</v>
      </c>
    </row>
    <row r="5071" spans="1:5">
      <c r="A5071" s="272" t="s">
        <v>23548</v>
      </c>
      <c r="B5071" s="538">
        <v>101549</v>
      </c>
      <c r="C5071" s="266" t="s">
        <v>31885</v>
      </c>
      <c r="D5071" s="273" t="s">
        <v>14</v>
      </c>
      <c r="E5071" s="274">
        <v>22.04</v>
      </c>
    </row>
    <row r="5072" spans="1:5">
      <c r="A5072" s="272" t="s">
        <v>23548</v>
      </c>
      <c r="B5072" s="538">
        <v>101547</v>
      </c>
      <c r="C5072" s="266" t="s">
        <v>31886</v>
      </c>
      <c r="D5072" s="273" t="s">
        <v>14</v>
      </c>
      <c r="E5072" s="274">
        <v>88.81</v>
      </c>
    </row>
    <row r="5073" spans="1:5">
      <c r="A5073" s="272" t="s">
        <v>23548</v>
      </c>
      <c r="B5073" s="538">
        <v>101546</v>
      </c>
      <c r="C5073" s="266" t="s">
        <v>31887</v>
      </c>
      <c r="D5073" s="273" t="s">
        <v>14</v>
      </c>
      <c r="E5073" s="274">
        <v>29.08</v>
      </c>
    </row>
    <row r="5074" spans="1:5">
      <c r="A5074" s="272" t="s">
        <v>23548</v>
      </c>
      <c r="B5074" s="538">
        <v>101548</v>
      </c>
      <c r="C5074" s="266" t="s">
        <v>31888</v>
      </c>
      <c r="D5074" s="273" t="s">
        <v>14</v>
      </c>
      <c r="E5074" s="274">
        <v>8.01</v>
      </c>
    </row>
    <row r="5075" spans="1:5">
      <c r="A5075" s="272" t="s">
        <v>23548</v>
      </c>
      <c r="B5075" s="538">
        <v>106528</v>
      </c>
      <c r="C5075" s="266" t="s">
        <v>31889</v>
      </c>
      <c r="D5075" s="273" t="s">
        <v>14</v>
      </c>
      <c r="E5075" s="274">
        <v>0</v>
      </c>
    </row>
    <row r="5076" spans="1:5">
      <c r="A5076" s="272" t="s">
        <v>23549</v>
      </c>
      <c r="B5076" s="538">
        <v>94764</v>
      </c>
      <c r="C5076" s="266" t="s">
        <v>23550</v>
      </c>
      <c r="D5076" s="273" t="s">
        <v>14</v>
      </c>
      <c r="E5076" s="274">
        <v>39.54</v>
      </c>
    </row>
    <row r="5077" spans="1:5">
      <c r="A5077" s="272" t="s">
        <v>23549</v>
      </c>
      <c r="B5077" s="538">
        <v>94765</v>
      </c>
      <c r="C5077" s="266" t="s">
        <v>23551</v>
      </c>
      <c r="D5077" s="273" t="s">
        <v>14</v>
      </c>
      <c r="E5077" s="274">
        <v>43.35</v>
      </c>
    </row>
    <row r="5078" spans="1:5">
      <c r="A5078" s="272" t="s">
        <v>23549</v>
      </c>
      <c r="B5078" s="538">
        <v>94766</v>
      </c>
      <c r="C5078" s="266" t="s">
        <v>23552</v>
      </c>
      <c r="D5078" s="273" t="s">
        <v>14</v>
      </c>
      <c r="E5078" s="274">
        <v>48.22</v>
      </c>
    </row>
    <row r="5079" spans="1:5">
      <c r="A5079" s="272" t="s">
        <v>23549</v>
      </c>
      <c r="B5079" s="538">
        <v>94767</v>
      </c>
      <c r="C5079" s="266" t="s">
        <v>23553</v>
      </c>
      <c r="D5079" s="273" t="s">
        <v>14</v>
      </c>
      <c r="E5079" s="274">
        <v>70.66</v>
      </c>
    </row>
    <row r="5080" spans="1:5">
      <c r="A5080" s="272" t="s">
        <v>23549</v>
      </c>
      <c r="B5080" s="538">
        <v>94768</v>
      </c>
      <c r="C5080" s="266" t="s">
        <v>23554</v>
      </c>
      <c r="D5080" s="273" t="s">
        <v>14</v>
      </c>
      <c r="E5080" s="274">
        <v>79.8</v>
      </c>
    </row>
    <row r="5081" spans="1:5">
      <c r="A5081" s="272" t="s">
        <v>23549</v>
      </c>
      <c r="B5081" s="538">
        <v>94769</v>
      </c>
      <c r="C5081" s="266" t="s">
        <v>23555</v>
      </c>
      <c r="D5081" s="273" t="s">
        <v>14</v>
      </c>
      <c r="E5081" s="274">
        <v>105.97</v>
      </c>
    </row>
    <row r="5082" spans="1:5">
      <c r="A5082" s="272" t="s">
        <v>23549</v>
      </c>
      <c r="B5082" s="538">
        <v>94783</v>
      </c>
      <c r="C5082" s="266" t="s">
        <v>30546</v>
      </c>
      <c r="D5082" s="273" t="s">
        <v>14</v>
      </c>
      <c r="E5082" s="274">
        <v>22.64</v>
      </c>
    </row>
    <row r="5083" spans="1:5">
      <c r="A5083" s="272" t="s">
        <v>23549</v>
      </c>
      <c r="B5083" s="538">
        <v>94703</v>
      </c>
      <c r="C5083" s="266" t="s">
        <v>30547</v>
      </c>
      <c r="D5083" s="273" t="s">
        <v>14</v>
      </c>
      <c r="E5083" s="274">
        <v>24.14</v>
      </c>
    </row>
    <row r="5084" spans="1:5">
      <c r="A5084" s="272" t="s">
        <v>23549</v>
      </c>
      <c r="B5084" s="538">
        <v>94704</v>
      </c>
      <c r="C5084" s="266" t="s">
        <v>23556</v>
      </c>
      <c r="D5084" s="273" t="s">
        <v>14</v>
      </c>
      <c r="E5084" s="274">
        <v>31.84</v>
      </c>
    </row>
    <row r="5085" spans="1:5">
      <c r="A5085" s="272" t="s">
        <v>23549</v>
      </c>
      <c r="B5085" s="538">
        <v>94705</v>
      </c>
      <c r="C5085" s="266" t="s">
        <v>23557</v>
      </c>
      <c r="D5085" s="273" t="s">
        <v>14</v>
      </c>
      <c r="E5085" s="274">
        <v>43.12</v>
      </c>
    </row>
    <row r="5086" spans="1:5">
      <c r="A5086" s="272" t="s">
        <v>23549</v>
      </c>
      <c r="B5086" s="538">
        <v>94706</v>
      </c>
      <c r="C5086" s="266" t="s">
        <v>23558</v>
      </c>
      <c r="D5086" s="273" t="s">
        <v>14</v>
      </c>
      <c r="E5086" s="274">
        <v>42.09</v>
      </c>
    </row>
    <row r="5087" spans="1:5">
      <c r="A5087" s="272" t="s">
        <v>23549</v>
      </c>
      <c r="B5087" s="538">
        <v>94707</v>
      </c>
      <c r="C5087" s="266" t="s">
        <v>23559</v>
      </c>
      <c r="D5087" s="273" t="s">
        <v>14</v>
      </c>
      <c r="E5087" s="274">
        <v>65.86</v>
      </c>
    </row>
    <row r="5088" spans="1:5">
      <c r="A5088" s="272" t="s">
        <v>23549</v>
      </c>
      <c r="B5088" s="538">
        <v>94715</v>
      </c>
      <c r="C5088" s="266" t="s">
        <v>23560</v>
      </c>
      <c r="D5088" s="273" t="s">
        <v>14</v>
      </c>
      <c r="E5088" s="274">
        <v>338.28</v>
      </c>
    </row>
    <row r="5089" spans="1:5">
      <c r="A5089" s="272" t="s">
        <v>23549</v>
      </c>
      <c r="B5089" s="538">
        <v>94713</v>
      </c>
      <c r="C5089" s="266" t="s">
        <v>23561</v>
      </c>
      <c r="D5089" s="273" t="s">
        <v>14</v>
      </c>
      <c r="E5089" s="274">
        <v>271.63</v>
      </c>
    </row>
    <row r="5090" spans="1:5">
      <c r="A5090" s="272" t="s">
        <v>23549</v>
      </c>
      <c r="B5090" s="538">
        <v>94714</v>
      </c>
      <c r="C5090" s="266" t="s">
        <v>23562</v>
      </c>
      <c r="D5090" s="273" t="s">
        <v>14</v>
      </c>
      <c r="E5090" s="274">
        <v>380.49</v>
      </c>
    </row>
    <row r="5091" spans="1:5">
      <c r="A5091" s="272" t="s">
        <v>23549</v>
      </c>
      <c r="B5091" s="538">
        <v>94670</v>
      </c>
      <c r="C5091" s="266" t="s">
        <v>23563</v>
      </c>
      <c r="D5091" s="273" t="s">
        <v>14</v>
      </c>
      <c r="E5091" s="274">
        <v>80.989999999999995</v>
      </c>
    </row>
    <row r="5092" spans="1:5">
      <c r="A5092" s="272" t="s">
        <v>23549</v>
      </c>
      <c r="B5092" s="538">
        <v>94656</v>
      </c>
      <c r="C5092" s="266" t="s">
        <v>30548</v>
      </c>
      <c r="D5092" s="273" t="s">
        <v>14</v>
      </c>
      <c r="E5092" s="274">
        <v>4.22</v>
      </c>
    </row>
    <row r="5093" spans="1:5">
      <c r="A5093" s="272" t="s">
        <v>23549</v>
      </c>
      <c r="B5093" s="538">
        <v>94658</v>
      </c>
      <c r="C5093" s="266" t="s">
        <v>23564</v>
      </c>
      <c r="D5093" s="273" t="s">
        <v>14</v>
      </c>
      <c r="E5093" s="274">
        <v>6.28</v>
      </c>
    </row>
    <row r="5094" spans="1:5">
      <c r="A5094" s="272" t="s">
        <v>23549</v>
      </c>
      <c r="B5094" s="538">
        <v>94660</v>
      </c>
      <c r="C5094" s="266" t="s">
        <v>23565</v>
      </c>
      <c r="D5094" s="273" t="s">
        <v>14</v>
      </c>
      <c r="E5094" s="274">
        <v>9.8800000000000008</v>
      </c>
    </row>
    <row r="5095" spans="1:5">
      <c r="A5095" s="272" t="s">
        <v>23549</v>
      </c>
      <c r="B5095" s="538">
        <v>94662</v>
      </c>
      <c r="C5095" s="266" t="s">
        <v>23566</v>
      </c>
      <c r="D5095" s="273" t="s">
        <v>14</v>
      </c>
      <c r="E5095" s="274">
        <v>13.01</v>
      </c>
    </row>
    <row r="5096" spans="1:5">
      <c r="A5096" s="272" t="s">
        <v>23549</v>
      </c>
      <c r="B5096" s="538">
        <v>94664</v>
      </c>
      <c r="C5096" s="266" t="s">
        <v>23567</v>
      </c>
      <c r="D5096" s="273" t="s">
        <v>14</v>
      </c>
      <c r="E5096" s="274">
        <v>23.56</v>
      </c>
    </row>
    <row r="5097" spans="1:5">
      <c r="A5097" s="272" t="s">
        <v>23549</v>
      </c>
      <c r="B5097" s="538">
        <v>94666</v>
      </c>
      <c r="C5097" s="266" t="s">
        <v>23568</v>
      </c>
      <c r="D5097" s="273" t="s">
        <v>14</v>
      </c>
      <c r="E5097" s="274">
        <v>38.200000000000003</v>
      </c>
    </row>
    <row r="5098" spans="1:5">
      <c r="A5098" s="272" t="s">
        <v>23549</v>
      </c>
      <c r="B5098" s="538">
        <v>94668</v>
      </c>
      <c r="C5098" s="266" t="s">
        <v>23569</v>
      </c>
      <c r="D5098" s="273" t="s">
        <v>14</v>
      </c>
      <c r="E5098" s="274">
        <v>50.73</v>
      </c>
    </row>
    <row r="5099" spans="1:5">
      <c r="A5099" s="272" t="s">
        <v>23549</v>
      </c>
      <c r="B5099" s="538">
        <v>105215</v>
      </c>
      <c r="C5099" s="266" t="s">
        <v>23570</v>
      </c>
      <c r="D5099" s="273" t="s">
        <v>14</v>
      </c>
      <c r="E5099" s="274">
        <v>9.68</v>
      </c>
    </row>
    <row r="5100" spans="1:5">
      <c r="A5100" s="272" t="s">
        <v>23549</v>
      </c>
      <c r="B5100" s="538">
        <v>105216</v>
      </c>
      <c r="C5100" s="266" t="s">
        <v>23571</v>
      </c>
      <c r="D5100" s="273" t="s">
        <v>14</v>
      </c>
      <c r="E5100" s="274">
        <v>36.07</v>
      </c>
    </row>
    <row r="5101" spans="1:5">
      <c r="A5101" s="272" t="s">
        <v>23549</v>
      </c>
      <c r="B5101" s="538">
        <v>105217</v>
      </c>
      <c r="C5101" s="266" t="s">
        <v>23572</v>
      </c>
      <c r="D5101" s="273" t="s">
        <v>14</v>
      </c>
      <c r="E5101" s="274">
        <v>40.67</v>
      </c>
    </row>
    <row r="5102" spans="1:5">
      <c r="A5102" s="272" t="s">
        <v>23549</v>
      </c>
      <c r="B5102" s="538">
        <v>105214</v>
      </c>
      <c r="C5102" s="266" t="s">
        <v>23573</v>
      </c>
      <c r="D5102" s="273" t="s">
        <v>14</v>
      </c>
      <c r="E5102" s="274">
        <v>42.66</v>
      </c>
    </row>
    <row r="5103" spans="1:5">
      <c r="A5103" s="272" t="s">
        <v>23549</v>
      </c>
      <c r="B5103" s="538">
        <v>105218</v>
      </c>
      <c r="C5103" s="266" t="s">
        <v>23574</v>
      </c>
      <c r="D5103" s="273" t="s">
        <v>14</v>
      </c>
      <c r="E5103" s="274">
        <v>70.59</v>
      </c>
    </row>
    <row r="5104" spans="1:5">
      <c r="A5104" s="272" t="s">
        <v>23549</v>
      </c>
      <c r="B5104" s="538">
        <v>105213</v>
      </c>
      <c r="C5104" s="266" t="s">
        <v>23575</v>
      </c>
      <c r="D5104" s="273" t="s">
        <v>14</v>
      </c>
      <c r="E5104" s="274">
        <v>199.96</v>
      </c>
    </row>
    <row r="5105" spans="1:5">
      <c r="A5105" s="272" t="s">
        <v>23549</v>
      </c>
      <c r="B5105" s="538">
        <v>105233</v>
      </c>
      <c r="C5105" s="266" t="s">
        <v>23576</v>
      </c>
      <c r="D5105" s="273" t="s">
        <v>14</v>
      </c>
      <c r="E5105" s="274">
        <v>9.17</v>
      </c>
    </row>
    <row r="5106" spans="1:5">
      <c r="A5106" s="272" t="s">
        <v>23549</v>
      </c>
      <c r="B5106" s="538">
        <v>105234</v>
      </c>
      <c r="C5106" s="266" t="s">
        <v>23577</v>
      </c>
      <c r="D5106" s="273" t="s">
        <v>14</v>
      </c>
      <c r="E5106" s="274">
        <v>11.19</v>
      </c>
    </row>
    <row r="5107" spans="1:5">
      <c r="A5107" s="272" t="s">
        <v>23549</v>
      </c>
      <c r="B5107" s="538">
        <v>105228</v>
      </c>
      <c r="C5107" s="266" t="s">
        <v>23578</v>
      </c>
      <c r="D5107" s="273" t="s">
        <v>14</v>
      </c>
      <c r="E5107" s="274">
        <v>13.48</v>
      </c>
    </row>
    <row r="5108" spans="1:5">
      <c r="A5108" s="272" t="s">
        <v>23549</v>
      </c>
      <c r="B5108" s="538">
        <v>105138</v>
      </c>
      <c r="C5108" s="266" t="s">
        <v>23579</v>
      </c>
      <c r="D5108" s="273" t="s">
        <v>14</v>
      </c>
      <c r="E5108" s="274">
        <v>19.66</v>
      </c>
    </row>
    <row r="5109" spans="1:5">
      <c r="A5109" s="272" t="s">
        <v>23549</v>
      </c>
      <c r="B5109" s="538">
        <v>105139</v>
      </c>
      <c r="C5109" s="266" t="s">
        <v>23580</v>
      </c>
      <c r="D5109" s="273" t="s">
        <v>14</v>
      </c>
      <c r="E5109" s="274">
        <v>23.13</v>
      </c>
    </row>
    <row r="5110" spans="1:5">
      <c r="A5110" s="272" t="s">
        <v>23549</v>
      </c>
      <c r="B5110" s="538">
        <v>105140</v>
      </c>
      <c r="C5110" s="266" t="s">
        <v>23581</v>
      </c>
      <c r="D5110" s="273" t="s">
        <v>14</v>
      </c>
      <c r="E5110" s="274">
        <v>29.72</v>
      </c>
    </row>
    <row r="5111" spans="1:5">
      <c r="A5111" s="272" t="s">
        <v>23549</v>
      </c>
      <c r="B5111" s="538">
        <v>105141</v>
      </c>
      <c r="C5111" s="266" t="s">
        <v>23582</v>
      </c>
      <c r="D5111" s="273" t="s">
        <v>14</v>
      </c>
      <c r="E5111" s="274">
        <v>35.35</v>
      </c>
    </row>
    <row r="5112" spans="1:5">
      <c r="A5112" s="272" t="s">
        <v>23549</v>
      </c>
      <c r="B5112" s="538">
        <v>105172</v>
      </c>
      <c r="C5112" s="266" t="s">
        <v>23583</v>
      </c>
      <c r="D5112" s="273" t="s">
        <v>14</v>
      </c>
      <c r="E5112" s="274">
        <v>95.21</v>
      </c>
    </row>
    <row r="5113" spans="1:5">
      <c r="A5113" s="272" t="s">
        <v>23549</v>
      </c>
      <c r="B5113" s="538">
        <v>105169</v>
      </c>
      <c r="C5113" s="266" t="s">
        <v>23584</v>
      </c>
      <c r="D5113" s="273" t="s">
        <v>14</v>
      </c>
      <c r="E5113" s="274">
        <v>95.53</v>
      </c>
    </row>
    <row r="5114" spans="1:5">
      <c r="A5114" s="272" t="s">
        <v>23549</v>
      </c>
      <c r="B5114" s="538">
        <v>105230</v>
      </c>
      <c r="C5114" s="266" t="s">
        <v>23585</v>
      </c>
      <c r="D5114" s="273" t="s">
        <v>14</v>
      </c>
      <c r="E5114" s="274">
        <v>9.4499999999999993</v>
      </c>
    </row>
    <row r="5115" spans="1:5">
      <c r="A5115" s="272" t="s">
        <v>23549</v>
      </c>
      <c r="B5115" s="538">
        <v>105231</v>
      </c>
      <c r="C5115" s="266" t="s">
        <v>23586</v>
      </c>
      <c r="D5115" s="273" t="s">
        <v>14</v>
      </c>
      <c r="E5115" s="274">
        <v>11.08</v>
      </c>
    </row>
    <row r="5116" spans="1:5">
      <c r="A5116" s="272" t="s">
        <v>23549</v>
      </c>
      <c r="B5116" s="538">
        <v>105232</v>
      </c>
      <c r="C5116" s="266" t="s">
        <v>23587</v>
      </c>
      <c r="D5116" s="273" t="s">
        <v>14</v>
      </c>
      <c r="E5116" s="274">
        <v>20.55</v>
      </c>
    </row>
    <row r="5117" spans="1:5">
      <c r="A5117" s="272" t="s">
        <v>23549</v>
      </c>
      <c r="B5117" s="538">
        <v>105229</v>
      </c>
      <c r="C5117" s="266" t="s">
        <v>23588</v>
      </c>
      <c r="D5117" s="273" t="s">
        <v>14</v>
      </c>
      <c r="E5117" s="274">
        <v>32.229999999999997</v>
      </c>
    </row>
    <row r="5118" spans="1:5">
      <c r="A5118" s="272" t="s">
        <v>23549</v>
      </c>
      <c r="B5118" s="538">
        <v>105146</v>
      </c>
      <c r="C5118" s="266" t="s">
        <v>23589</v>
      </c>
      <c r="D5118" s="273" t="s">
        <v>14</v>
      </c>
      <c r="E5118" s="274">
        <v>26.27</v>
      </c>
    </row>
    <row r="5119" spans="1:5">
      <c r="A5119" s="272" t="s">
        <v>23549</v>
      </c>
      <c r="B5119" s="538">
        <v>94613</v>
      </c>
      <c r="C5119" s="266" t="s">
        <v>23590</v>
      </c>
      <c r="D5119" s="273" t="s">
        <v>14</v>
      </c>
      <c r="E5119" s="274">
        <v>0</v>
      </c>
    </row>
    <row r="5120" spans="1:5">
      <c r="A5120" s="272" t="s">
        <v>23549</v>
      </c>
      <c r="B5120" s="538">
        <v>94607</v>
      </c>
      <c r="C5120" s="266" t="s">
        <v>23591</v>
      </c>
      <c r="D5120" s="273" t="s">
        <v>14</v>
      </c>
      <c r="E5120" s="274">
        <v>0</v>
      </c>
    </row>
    <row r="5121" spans="1:5">
      <c r="A5121" s="272" t="s">
        <v>23549</v>
      </c>
      <c r="B5121" s="538">
        <v>94609</v>
      </c>
      <c r="C5121" s="266" t="s">
        <v>23592</v>
      </c>
      <c r="D5121" s="273" t="s">
        <v>14</v>
      </c>
      <c r="E5121" s="274">
        <v>0</v>
      </c>
    </row>
    <row r="5122" spans="1:5">
      <c r="A5122" s="272" t="s">
        <v>23549</v>
      </c>
      <c r="B5122" s="538">
        <v>94611</v>
      </c>
      <c r="C5122" s="266" t="s">
        <v>23593</v>
      </c>
      <c r="D5122" s="273" t="s">
        <v>14</v>
      </c>
      <c r="E5122" s="274">
        <v>0</v>
      </c>
    </row>
    <row r="5123" spans="1:5">
      <c r="A5123" s="272" t="s">
        <v>23549</v>
      </c>
      <c r="B5123" s="538">
        <v>96738</v>
      </c>
      <c r="C5123" s="266" t="s">
        <v>23594</v>
      </c>
      <c r="D5123" s="273" t="s">
        <v>14</v>
      </c>
      <c r="E5123" s="274">
        <v>26.88</v>
      </c>
    </row>
    <row r="5124" spans="1:5">
      <c r="A5124" s="272" t="s">
        <v>23549</v>
      </c>
      <c r="B5124" s="538">
        <v>96740</v>
      </c>
      <c r="C5124" s="266" t="s">
        <v>23595</v>
      </c>
      <c r="D5124" s="273" t="s">
        <v>14</v>
      </c>
      <c r="E5124" s="274">
        <v>37.049999999999997</v>
      </c>
    </row>
    <row r="5125" spans="1:5">
      <c r="A5125" s="272" t="s">
        <v>23549</v>
      </c>
      <c r="B5125" s="538">
        <v>94738</v>
      </c>
      <c r="C5125" s="266" t="s">
        <v>23596</v>
      </c>
      <c r="D5125" s="273" t="s">
        <v>14</v>
      </c>
      <c r="E5125" s="274">
        <v>1679.73</v>
      </c>
    </row>
    <row r="5126" spans="1:5">
      <c r="A5126" s="272" t="s">
        <v>23549</v>
      </c>
      <c r="B5126" s="538">
        <v>94724</v>
      </c>
      <c r="C5126" s="266" t="s">
        <v>23597</v>
      </c>
      <c r="D5126" s="273" t="s">
        <v>14</v>
      </c>
      <c r="E5126" s="274">
        <v>26.84</v>
      </c>
    </row>
    <row r="5127" spans="1:5">
      <c r="A5127" s="272" t="s">
        <v>23549</v>
      </c>
      <c r="B5127" s="538">
        <v>94726</v>
      </c>
      <c r="C5127" s="266" t="s">
        <v>23598</v>
      </c>
      <c r="D5127" s="273" t="s">
        <v>14</v>
      </c>
      <c r="E5127" s="274">
        <v>34.56</v>
      </c>
    </row>
    <row r="5128" spans="1:5">
      <c r="A5128" s="272" t="s">
        <v>23549</v>
      </c>
      <c r="B5128" s="538">
        <v>94728</v>
      </c>
      <c r="C5128" s="266" t="s">
        <v>23599</v>
      </c>
      <c r="D5128" s="273" t="s">
        <v>14</v>
      </c>
      <c r="E5128" s="274">
        <v>53.84</v>
      </c>
    </row>
    <row r="5129" spans="1:5">
      <c r="A5129" s="272" t="s">
        <v>23549</v>
      </c>
      <c r="B5129" s="538">
        <v>94730</v>
      </c>
      <c r="C5129" s="266" t="s">
        <v>23600</v>
      </c>
      <c r="D5129" s="273" t="s">
        <v>14</v>
      </c>
      <c r="E5129" s="274">
        <v>66.08</v>
      </c>
    </row>
    <row r="5130" spans="1:5">
      <c r="A5130" s="272" t="s">
        <v>23549</v>
      </c>
      <c r="B5130" s="538">
        <v>94732</v>
      </c>
      <c r="C5130" s="266" t="s">
        <v>23601</v>
      </c>
      <c r="D5130" s="273" t="s">
        <v>14</v>
      </c>
      <c r="E5130" s="274">
        <v>105.99</v>
      </c>
    </row>
    <row r="5131" spans="1:5">
      <c r="A5131" s="272" t="s">
        <v>23549</v>
      </c>
      <c r="B5131" s="538">
        <v>94734</v>
      </c>
      <c r="C5131" s="266" t="s">
        <v>23602</v>
      </c>
      <c r="D5131" s="273" t="s">
        <v>14</v>
      </c>
      <c r="E5131" s="274">
        <v>384.69</v>
      </c>
    </row>
    <row r="5132" spans="1:5">
      <c r="A5132" s="272" t="s">
        <v>23549</v>
      </c>
      <c r="B5132" s="538">
        <v>94736</v>
      </c>
      <c r="C5132" s="266" t="s">
        <v>23603</v>
      </c>
      <c r="D5132" s="273" t="s">
        <v>14</v>
      </c>
      <c r="E5132" s="274">
        <v>559.08000000000004</v>
      </c>
    </row>
    <row r="5133" spans="1:5">
      <c r="A5133" s="272" t="s">
        <v>23549</v>
      </c>
      <c r="B5133" s="538">
        <v>94483</v>
      </c>
      <c r="C5133" s="266" t="s">
        <v>23604</v>
      </c>
      <c r="D5133" s="273" t="s">
        <v>14</v>
      </c>
      <c r="E5133" s="274">
        <v>1510.67</v>
      </c>
    </row>
    <row r="5134" spans="1:5">
      <c r="A5134" s="272" t="s">
        <v>23549</v>
      </c>
      <c r="B5134" s="538">
        <v>94482</v>
      </c>
      <c r="C5134" s="266" t="s">
        <v>23605</v>
      </c>
      <c r="D5134" s="273" t="s">
        <v>14</v>
      </c>
      <c r="E5134" s="274">
        <v>1785.97</v>
      </c>
    </row>
    <row r="5135" spans="1:5">
      <c r="A5135" s="272" t="s">
        <v>23549</v>
      </c>
      <c r="B5135" s="538">
        <v>94481</v>
      </c>
      <c r="C5135" s="266" t="s">
        <v>23606</v>
      </c>
      <c r="D5135" s="273" t="s">
        <v>14</v>
      </c>
      <c r="E5135" s="274">
        <v>2253.2199999999998</v>
      </c>
    </row>
    <row r="5136" spans="1:5">
      <c r="A5136" s="272" t="s">
        <v>23549</v>
      </c>
      <c r="B5136" s="538">
        <v>94480</v>
      </c>
      <c r="C5136" s="266" t="s">
        <v>23607</v>
      </c>
      <c r="D5136" s="273" t="s">
        <v>14</v>
      </c>
      <c r="E5136" s="274">
        <v>3143.14</v>
      </c>
    </row>
    <row r="5137" spans="1:5">
      <c r="A5137" s="272" t="s">
        <v>23549</v>
      </c>
      <c r="B5137" s="538">
        <v>94472</v>
      </c>
      <c r="C5137" s="266" t="s">
        <v>23608</v>
      </c>
      <c r="D5137" s="273" t="s">
        <v>14</v>
      </c>
      <c r="E5137" s="274">
        <v>87.47</v>
      </c>
    </row>
    <row r="5138" spans="1:5">
      <c r="A5138" s="272" t="s">
        <v>23549</v>
      </c>
      <c r="B5138" s="538">
        <v>94474</v>
      </c>
      <c r="C5138" s="266" t="s">
        <v>23609</v>
      </c>
      <c r="D5138" s="273" t="s">
        <v>14</v>
      </c>
      <c r="E5138" s="274">
        <v>143.86000000000001</v>
      </c>
    </row>
    <row r="5139" spans="1:5">
      <c r="A5139" s="272" t="s">
        <v>23549</v>
      </c>
      <c r="B5139" s="538">
        <v>94476</v>
      </c>
      <c r="C5139" s="266" t="s">
        <v>23610</v>
      </c>
      <c r="D5139" s="273" t="s">
        <v>14</v>
      </c>
      <c r="E5139" s="274">
        <v>199.39</v>
      </c>
    </row>
    <row r="5140" spans="1:5">
      <c r="A5140" s="272" t="s">
        <v>23549</v>
      </c>
      <c r="B5140" s="538">
        <v>94471</v>
      </c>
      <c r="C5140" s="266" t="s">
        <v>23611</v>
      </c>
      <c r="D5140" s="273" t="s">
        <v>14</v>
      </c>
      <c r="E5140" s="274">
        <v>85.09</v>
      </c>
    </row>
    <row r="5141" spans="1:5">
      <c r="A5141" s="272" t="s">
        <v>23549</v>
      </c>
      <c r="B5141" s="538">
        <v>94473</v>
      </c>
      <c r="C5141" s="266" t="s">
        <v>23612</v>
      </c>
      <c r="D5141" s="273" t="s">
        <v>14</v>
      </c>
      <c r="E5141" s="274">
        <v>133.37</v>
      </c>
    </row>
    <row r="5142" spans="1:5">
      <c r="A5142" s="272" t="s">
        <v>23549</v>
      </c>
      <c r="B5142" s="538">
        <v>94475</v>
      </c>
      <c r="C5142" s="266" t="s">
        <v>23613</v>
      </c>
      <c r="D5142" s="273" t="s">
        <v>14</v>
      </c>
      <c r="E5142" s="274">
        <v>179.19</v>
      </c>
    </row>
    <row r="5143" spans="1:5">
      <c r="A5143" s="272" t="s">
        <v>23549</v>
      </c>
      <c r="B5143" s="538">
        <v>105194</v>
      </c>
      <c r="C5143" s="266" t="s">
        <v>23614</v>
      </c>
      <c r="D5143" s="273" t="s">
        <v>14</v>
      </c>
      <c r="E5143" s="274">
        <v>94.01</v>
      </c>
    </row>
    <row r="5144" spans="1:5">
      <c r="A5144" s="272" t="s">
        <v>23549</v>
      </c>
      <c r="B5144" s="538">
        <v>105195</v>
      </c>
      <c r="C5144" s="266" t="s">
        <v>23615</v>
      </c>
      <c r="D5144" s="273" t="s">
        <v>14</v>
      </c>
      <c r="E5144" s="274">
        <v>233.43</v>
      </c>
    </row>
    <row r="5145" spans="1:5">
      <c r="A5145" s="272" t="s">
        <v>23549</v>
      </c>
      <c r="B5145" s="538">
        <v>105178</v>
      </c>
      <c r="C5145" s="266" t="s">
        <v>23616</v>
      </c>
      <c r="D5145" s="273" t="s">
        <v>14</v>
      </c>
      <c r="E5145" s="274">
        <v>148.25</v>
      </c>
    </row>
    <row r="5146" spans="1:5">
      <c r="A5146" s="272" t="s">
        <v>23549</v>
      </c>
      <c r="B5146" s="538">
        <v>94620</v>
      </c>
      <c r="C5146" s="266" t="s">
        <v>23617</v>
      </c>
      <c r="D5146" s="273" t="s">
        <v>14</v>
      </c>
      <c r="E5146" s="274">
        <v>904.24</v>
      </c>
    </row>
    <row r="5147" spans="1:5">
      <c r="A5147" s="272" t="s">
        <v>23549</v>
      </c>
      <c r="B5147" s="538">
        <v>94614</v>
      </c>
      <c r="C5147" s="266" t="s">
        <v>23618</v>
      </c>
      <c r="D5147" s="273" t="s">
        <v>14</v>
      </c>
      <c r="E5147" s="274">
        <v>151.93</v>
      </c>
    </row>
    <row r="5148" spans="1:5">
      <c r="A5148" s="272" t="s">
        <v>23549</v>
      </c>
      <c r="B5148" s="538">
        <v>94616</v>
      </c>
      <c r="C5148" s="266" t="s">
        <v>23619</v>
      </c>
      <c r="D5148" s="273" t="s">
        <v>14</v>
      </c>
      <c r="E5148" s="274">
        <v>408.3</v>
      </c>
    </row>
    <row r="5149" spans="1:5">
      <c r="A5149" s="272" t="s">
        <v>23549</v>
      </c>
      <c r="B5149" s="538">
        <v>94618</v>
      </c>
      <c r="C5149" s="266" t="s">
        <v>23620</v>
      </c>
      <c r="D5149" s="273" t="s">
        <v>14</v>
      </c>
      <c r="E5149" s="274">
        <v>397.62</v>
      </c>
    </row>
    <row r="5150" spans="1:5">
      <c r="A5150" s="272" t="s">
        <v>23549</v>
      </c>
      <c r="B5150" s="538">
        <v>105193</v>
      </c>
      <c r="C5150" s="266" t="s">
        <v>23621</v>
      </c>
      <c r="D5150" s="273" t="s">
        <v>14</v>
      </c>
      <c r="E5150" s="274">
        <v>162.16</v>
      </c>
    </row>
    <row r="5151" spans="1:5">
      <c r="A5151" s="272" t="s">
        <v>23549</v>
      </c>
      <c r="B5151" s="538">
        <v>105197</v>
      </c>
      <c r="C5151" s="266" t="s">
        <v>23622</v>
      </c>
      <c r="D5151" s="273" t="s">
        <v>14</v>
      </c>
      <c r="E5151" s="274">
        <v>171.57</v>
      </c>
    </row>
    <row r="5152" spans="1:5">
      <c r="A5152" s="272" t="s">
        <v>23549</v>
      </c>
      <c r="B5152" s="538">
        <v>105196</v>
      </c>
      <c r="C5152" s="266" t="s">
        <v>23623</v>
      </c>
      <c r="D5152" s="273" t="s">
        <v>14</v>
      </c>
      <c r="E5152" s="274">
        <v>247.36</v>
      </c>
    </row>
    <row r="5153" spans="1:5">
      <c r="A5153" s="272" t="s">
        <v>23549</v>
      </c>
      <c r="B5153" s="538">
        <v>105198</v>
      </c>
      <c r="C5153" s="266" t="s">
        <v>23624</v>
      </c>
      <c r="D5153" s="273" t="s">
        <v>14</v>
      </c>
      <c r="E5153" s="274">
        <v>349.11</v>
      </c>
    </row>
    <row r="5154" spans="1:5">
      <c r="A5154" s="272" t="s">
        <v>23549</v>
      </c>
      <c r="B5154" s="538">
        <v>105200</v>
      </c>
      <c r="C5154" s="266" t="s">
        <v>23625</v>
      </c>
      <c r="D5154" s="273" t="s">
        <v>14</v>
      </c>
      <c r="E5154" s="274">
        <v>136.66999999999999</v>
      </c>
    </row>
    <row r="5155" spans="1:5">
      <c r="A5155" s="272" t="s">
        <v>23549</v>
      </c>
      <c r="B5155" s="538">
        <v>105199</v>
      </c>
      <c r="C5155" s="266" t="s">
        <v>23626</v>
      </c>
      <c r="D5155" s="273" t="s">
        <v>14</v>
      </c>
      <c r="E5155" s="274">
        <v>225.48</v>
      </c>
    </row>
    <row r="5156" spans="1:5">
      <c r="A5156" s="272" t="s">
        <v>23549</v>
      </c>
      <c r="B5156" s="538">
        <v>105201</v>
      </c>
      <c r="C5156" s="266" t="s">
        <v>23627</v>
      </c>
      <c r="D5156" s="273" t="s">
        <v>14</v>
      </c>
      <c r="E5156" s="274">
        <v>307.17</v>
      </c>
    </row>
    <row r="5157" spans="1:5">
      <c r="A5157" s="272" t="s">
        <v>23549</v>
      </c>
      <c r="B5157" s="538">
        <v>94755</v>
      </c>
      <c r="C5157" s="266" t="s">
        <v>23628</v>
      </c>
      <c r="D5157" s="273" t="s">
        <v>14</v>
      </c>
      <c r="E5157" s="274">
        <v>0</v>
      </c>
    </row>
    <row r="5158" spans="1:5">
      <c r="A5158" s="272" t="s">
        <v>23549</v>
      </c>
      <c r="B5158" s="538">
        <v>94741</v>
      </c>
      <c r="C5158" s="266" t="s">
        <v>23629</v>
      </c>
      <c r="D5158" s="273" t="s">
        <v>14</v>
      </c>
      <c r="E5158" s="274">
        <v>13.42</v>
      </c>
    </row>
    <row r="5159" spans="1:5">
      <c r="A5159" s="272" t="s">
        <v>23549</v>
      </c>
      <c r="B5159" s="538">
        <v>94743</v>
      </c>
      <c r="C5159" s="266" t="s">
        <v>23630</v>
      </c>
      <c r="D5159" s="273" t="s">
        <v>14</v>
      </c>
      <c r="E5159" s="274">
        <v>21.74</v>
      </c>
    </row>
    <row r="5160" spans="1:5">
      <c r="A5160" s="272" t="s">
        <v>23549</v>
      </c>
      <c r="B5160" s="538">
        <v>94745</v>
      </c>
      <c r="C5160" s="266" t="s">
        <v>23631</v>
      </c>
      <c r="D5160" s="273" t="s">
        <v>14</v>
      </c>
      <c r="E5160" s="274">
        <v>0</v>
      </c>
    </row>
    <row r="5161" spans="1:5">
      <c r="A5161" s="272" t="s">
        <v>23549</v>
      </c>
      <c r="B5161" s="538">
        <v>94747</v>
      </c>
      <c r="C5161" s="266" t="s">
        <v>23632</v>
      </c>
      <c r="D5161" s="273" t="s">
        <v>14</v>
      </c>
      <c r="E5161" s="274">
        <v>0</v>
      </c>
    </row>
    <row r="5162" spans="1:5">
      <c r="A5162" s="272" t="s">
        <v>23549</v>
      </c>
      <c r="B5162" s="538">
        <v>94749</v>
      </c>
      <c r="C5162" s="266" t="s">
        <v>23633</v>
      </c>
      <c r="D5162" s="273" t="s">
        <v>14</v>
      </c>
      <c r="E5162" s="274">
        <v>0</v>
      </c>
    </row>
    <row r="5163" spans="1:5">
      <c r="A5163" s="272" t="s">
        <v>23549</v>
      </c>
      <c r="B5163" s="538">
        <v>94751</v>
      </c>
      <c r="C5163" s="266" t="s">
        <v>23634</v>
      </c>
      <c r="D5163" s="273" t="s">
        <v>14</v>
      </c>
      <c r="E5163" s="274">
        <v>0</v>
      </c>
    </row>
    <row r="5164" spans="1:5">
      <c r="A5164" s="272" t="s">
        <v>23549</v>
      </c>
      <c r="B5164" s="538">
        <v>94753</v>
      </c>
      <c r="C5164" s="266" t="s">
        <v>23635</v>
      </c>
      <c r="D5164" s="273" t="s">
        <v>14</v>
      </c>
      <c r="E5164" s="274">
        <v>0</v>
      </c>
    </row>
    <row r="5165" spans="1:5">
      <c r="A5165" s="272" t="s">
        <v>23549</v>
      </c>
      <c r="B5165" s="538">
        <v>105209</v>
      </c>
      <c r="C5165" s="266" t="s">
        <v>23636</v>
      </c>
      <c r="D5165" s="273" t="s">
        <v>14</v>
      </c>
      <c r="E5165" s="274">
        <v>166.35</v>
      </c>
    </row>
    <row r="5166" spans="1:5">
      <c r="A5166" s="272" t="s">
        <v>23549</v>
      </c>
      <c r="B5166" s="538">
        <v>105208</v>
      </c>
      <c r="C5166" s="266" t="s">
        <v>23637</v>
      </c>
      <c r="D5166" s="273" t="s">
        <v>14</v>
      </c>
      <c r="E5166" s="274">
        <v>336.55</v>
      </c>
    </row>
    <row r="5167" spans="1:5">
      <c r="A5167" s="272" t="s">
        <v>23549</v>
      </c>
      <c r="B5167" s="538">
        <v>105210</v>
      </c>
      <c r="C5167" s="266" t="s">
        <v>23638</v>
      </c>
      <c r="D5167" s="273" t="s">
        <v>14</v>
      </c>
      <c r="E5167" s="274">
        <v>433.58</v>
      </c>
    </row>
    <row r="5168" spans="1:5">
      <c r="A5168" s="272" t="s">
        <v>23549</v>
      </c>
      <c r="B5168" s="538">
        <v>105203</v>
      </c>
      <c r="C5168" s="266" t="s">
        <v>23639</v>
      </c>
      <c r="D5168" s="273" t="s">
        <v>14</v>
      </c>
      <c r="E5168" s="274">
        <v>170.85</v>
      </c>
    </row>
    <row r="5169" spans="1:5">
      <c r="A5169" s="272" t="s">
        <v>23549</v>
      </c>
      <c r="B5169" s="538">
        <v>105202</v>
      </c>
      <c r="C5169" s="266" t="s">
        <v>23640</v>
      </c>
      <c r="D5169" s="273" t="s">
        <v>14</v>
      </c>
      <c r="E5169" s="274">
        <v>277.8</v>
      </c>
    </row>
    <row r="5170" spans="1:5">
      <c r="A5170" s="272" t="s">
        <v>23549</v>
      </c>
      <c r="B5170" s="538">
        <v>105204</v>
      </c>
      <c r="C5170" s="266" t="s">
        <v>23641</v>
      </c>
      <c r="D5170" s="273" t="s">
        <v>14</v>
      </c>
      <c r="E5170" s="274">
        <v>368.4</v>
      </c>
    </row>
    <row r="5171" spans="1:5">
      <c r="A5171" s="272" t="s">
        <v>23549</v>
      </c>
      <c r="B5171" s="538">
        <v>105206</v>
      </c>
      <c r="C5171" s="266" t="s">
        <v>23642</v>
      </c>
      <c r="D5171" s="273" t="s">
        <v>14</v>
      </c>
      <c r="E5171" s="274">
        <v>163.1</v>
      </c>
    </row>
    <row r="5172" spans="1:5">
      <c r="A5172" s="272" t="s">
        <v>23549</v>
      </c>
      <c r="B5172" s="538">
        <v>105205</v>
      </c>
      <c r="C5172" s="266" t="s">
        <v>23643</v>
      </c>
      <c r="D5172" s="273" t="s">
        <v>14</v>
      </c>
      <c r="E5172" s="274">
        <v>257.16000000000003</v>
      </c>
    </row>
    <row r="5173" spans="1:5">
      <c r="A5173" s="272" t="s">
        <v>23549</v>
      </c>
      <c r="B5173" s="538">
        <v>105207</v>
      </c>
      <c r="C5173" s="266" t="s">
        <v>23644</v>
      </c>
      <c r="D5173" s="273" t="s">
        <v>14</v>
      </c>
      <c r="E5173" s="274">
        <v>358.08</v>
      </c>
    </row>
    <row r="5174" spans="1:5">
      <c r="A5174" s="272" t="s">
        <v>23549</v>
      </c>
      <c r="B5174" s="538">
        <v>94687</v>
      </c>
      <c r="C5174" s="266" t="s">
        <v>23645</v>
      </c>
      <c r="D5174" s="273" t="s">
        <v>14</v>
      </c>
      <c r="E5174" s="274">
        <v>262.19</v>
      </c>
    </row>
    <row r="5175" spans="1:5">
      <c r="A5175" s="272" t="s">
        <v>23549</v>
      </c>
      <c r="B5175" s="538">
        <v>94673</v>
      </c>
      <c r="C5175" s="266" t="s">
        <v>30549</v>
      </c>
      <c r="D5175" s="273" t="s">
        <v>14</v>
      </c>
      <c r="E5175" s="274">
        <v>8.4</v>
      </c>
    </row>
    <row r="5176" spans="1:5">
      <c r="A5176" s="272" t="s">
        <v>23549</v>
      </c>
      <c r="B5176" s="538">
        <v>94675</v>
      </c>
      <c r="C5176" s="266" t="s">
        <v>23646</v>
      </c>
      <c r="D5176" s="273" t="s">
        <v>14</v>
      </c>
      <c r="E5176" s="274">
        <v>14.02</v>
      </c>
    </row>
    <row r="5177" spans="1:5">
      <c r="A5177" s="272" t="s">
        <v>23549</v>
      </c>
      <c r="B5177" s="538">
        <v>94677</v>
      </c>
      <c r="C5177" s="266" t="s">
        <v>23647</v>
      </c>
      <c r="D5177" s="273" t="s">
        <v>14</v>
      </c>
      <c r="E5177" s="274">
        <v>22.64</v>
      </c>
    </row>
    <row r="5178" spans="1:5">
      <c r="A5178" s="272" t="s">
        <v>23549</v>
      </c>
      <c r="B5178" s="538">
        <v>94679</v>
      </c>
      <c r="C5178" s="266" t="s">
        <v>23648</v>
      </c>
      <c r="D5178" s="273" t="s">
        <v>14</v>
      </c>
      <c r="E5178" s="274">
        <v>27.37</v>
      </c>
    </row>
    <row r="5179" spans="1:5">
      <c r="A5179" s="272" t="s">
        <v>23549</v>
      </c>
      <c r="B5179" s="538">
        <v>94681</v>
      </c>
      <c r="C5179" s="266" t="s">
        <v>23649</v>
      </c>
      <c r="D5179" s="273" t="s">
        <v>14</v>
      </c>
      <c r="E5179" s="274">
        <v>56.21</v>
      </c>
    </row>
    <row r="5180" spans="1:5">
      <c r="A5180" s="272" t="s">
        <v>23549</v>
      </c>
      <c r="B5180" s="538">
        <v>94683</v>
      </c>
      <c r="C5180" s="266" t="s">
        <v>23650</v>
      </c>
      <c r="D5180" s="273" t="s">
        <v>14</v>
      </c>
      <c r="E5180" s="274">
        <v>85.36</v>
      </c>
    </row>
    <row r="5181" spans="1:5">
      <c r="A5181" s="272" t="s">
        <v>23549</v>
      </c>
      <c r="B5181" s="538">
        <v>94685</v>
      </c>
      <c r="C5181" s="266" t="s">
        <v>23651</v>
      </c>
      <c r="D5181" s="273" t="s">
        <v>14</v>
      </c>
      <c r="E5181" s="274">
        <v>108.71</v>
      </c>
    </row>
    <row r="5182" spans="1:5">
      <c r="A5182" s="272" t="s">
        <v>23549</v>
      </c>
      <c r="B5182" s="538">
        <v>94621</v>
      </c>
      <c r="C5182" s="266" t="s">
        <v>23652</v>
      </c>
      <c r="D5182" s="273" t="s">
        <v>14</v>
      </c>
      <c r="E5182" s="274">
        <v>0</v>
      </c>
    </row>
    <row r="5183" spans="1:5">
      <c r="A5183" s="272" t="s">
        <v>23549</v>
      </c>
      <c r="B5183" s="538">
        <v>94615</v>
      </c>
      <c r="C5183" s="266" t="s">
        <v>23653</v>
      </c>
      <c r="D5183" s="273" t="s">
        <v>14</v>
      </c>
      <c r="E5183" s="274">
        <v>171.15</v>
      </c>
    </row>
    <row r="5184" spans="1:5">
      <c r="A5184" s="272" t="s">
        <v>23549</v>
      </c>
      <c r="B5184" s="538">
        <v>94617</v>
      </c>
      <c r="C5184" s="266" t="s">
        <v>23654</v>
      </c>
      <c r="D5184" s="273" t="s">
        <v>14</v>
      </c>
      <c r="E5184" s="274">
        <v>341.47</v>
      </c>
    </row>
    <row r="5185" spans="1:5">
      <c r="A5185" s="272" t="s">
        <v>23549</v>
      </c>
      <c r="B5185" s="538">
        <v>94619</v>
      </c>
      <c r="C5185" s="266" t="s">
        <v>23655</v>
      </c>
      <c r="D5185" s="273" t="s">
        <v>14</v>
      </c>
      <c r="E5185" s="274">
        <v>0</v>
      </c>
    </row>
    <row r="5186" spans="1:5">
      <c r="A5186" s="272" t="s">
        <v>23549</v>
      </c>
      <c r="B5186" s="538">
        <v>105147</v>
      </c>
      <c r="C5186" s="266" t="s">
        <v>23656</v>
      </c>
      <c r="D5186" s="273" t="s">
        <v>14</v>
      </c>
      <c r="E5186" s="274">
        <v>18.53</v>
      </c>
    </row>
    <row r="5187" spans="1:5">
      <c r="A5187" s="272" t="s">
        <v>23549</v>
      </c>
      <c r="B5187" s="538">
        <v>105148</v>
      </c>
      <c r="C5187" s="266" t="s">
        <v>23657</v>
      </c>
      <c r="D5187" s="273" t="s">
        <v>14</v>
      </c>
      <c r="E5187" s="274">
        <v>26.23</v>
      </c>
    </row>
    <row r="5188" spans="1:5">
      <c r="A5188" s="272" t="s">
        <v>23549</v>
      </c>
      <c r="B5188" s="538">
        <v>105154</v>
      </c>
      <c r="C5188" s="266" t="s">
        <v>23658</v>
      </c>
      <c r="D5188" s="273" t="s">
        <v>14</v>
      </c>
      <c r="E5188" s="274">
        <v>7.78</v>
      </c>
    </row>
    <row r="5189" spans="1:5">
      <c r="A5189" s="272" t="s">
        <v>23549</v>
      </c>
      <c r="B5189" s="538">
        <v>105155</v>
      </c>
      <c r="C5189" s="266" t="s">
        <v>23659</v>
      </c>
      <c r="D5189" s="273" t="s">
        <v>14</v>
      </c>
      <c r="E5189" s="274">
        <v>11.69</v>
      </c>
    </row>
    <row r="5190" spans="1:5">
      <c r="A5190" s="272" t="s">
        <v>23549</v>
      </c>
      <c r="B5190" s="538">
        <v>105156</v>
      </c>
      <c r="C5190" s="266" t="s">
        <v>23660</v>
      </c>
      <c r="D5190" s="273" t="s">
        <v>14</v>
      </c>
      <c r="E5190" s="274">
        <v>14.9</v>
      </c>
    </row>
    <row r="5191" spans="1:5">
      <c r="A5191" s="272" t="s">
        <v>23549</v>
      </c>
      <c r="B5191" s="538">
        <v>105157</v>
      </c>
      <c r="C5191" s="266" t="s">
        <v>23661</v>
      </c>
      <c r="D5191" s="273" t="s">
        <v>14</v>
      </c>
      <c r="E5191" s="274">
        <v>22.95</v>
      </c>
    </row>
    <row r="5192" spans="1:5">
      <c r="A5192" s="272" t="s">
        <v>23549</v>
      </c>
      <c r="B5192" s="538">
        <v>105158</v>
      </c>
      <c r="C5192" s="266" t="s">
        <v>23662</v>
      </c>
      <c r="D5192" s="273" t="s">
        <v>14</v>
      </c>
      <c r="E5192" s="274">
        <v>33.78</v>
      </c>
    </row>
    <row r="5193" spans="1:5">
      <c r="A5193" s="272" t="s">
        <v>23549</v>
      </c>
      <c r="B5193" s="538">
        <v>105159</v>
      </c>
      <c r="C5193" s="266" t="s">
        <v>23663</v>
      </c>
      <c r="D5193" s="273" t="s">
        <v>14</v>
      </c>
      <c r="E5193" s="274">
        <v>60.27</v>
      </c>
    </row>
    <row r="5194" spans="1:5">
      <c r="A5194" s="272" t="s">
        <v>23549</v>
      </c>
      <c r="B5194" s="538">
        <v>105160</v>
      </c>
      <c r="C5194" s="266" t="s">
        <v>23664</v>
      </c>
      <c r="D5194" s="273" t="s">
        <v>14</v>
      </c>
      <c r="E5194" s="274">
        <v>74.37</v>
      </c>
    </row>
    <row r="5195" spans="1:5">
      <c r="A5195" s="272" t="s">
        <v>23549</v>
      </c>
      <c r="B5195" s="538">
        <v>94634</v>
      </c>
      <c r="C5195" s="266" t="s">
        <v>23665</v>
      </c>
      <c r="D5195" s="273" t="s">
        <v>14</v>
      </c>
      <c r="E5195" s="274">
        <v>0</v>
      </c>
    </row>
    <row r="5196" spans="1:5">
      <c r="A5196" s="272" t="s">
        <v>23549</v>
      </c>
      <c r="B5196" s="538">
        <v>94631</v>
      </c>
      <c r="C5196" s="266" t="s">
        <v>23666</v>
      </c>
      <c r="D5196" s="273" t="s">
        <v>14</v>
      </c>
      <c r="E5196" s="274">
        <v>0</v>
      </c>
    </row>
    <row r="5197" spans="1:5">
      <c r="A5197" s="272" t="s">
        <v>23549</v>
      </c>
      <c r="B5197" s="538">
        <v>94632</v>
      </c>
      <c r="C5197" s="266" t="s">
        <v>23667</v>
      </c>
      <c r="D5197" s="273" t="s">
        <v>14</v>
      </c>
      <c r="E5197" s="274">
        <v>0</v>
      </c>
    </row>
    <row r="5198" spans="1:5">
      <c r="A5198" s="272" t="s">
        <v>23549</v>
      </c>
      <c r="B5198" s="538">
        <v>94633</v>
      </c>
      <c r="C5198" s="266" t="s">
        <v>23668</v>
      </c>
      <c r="D5198" s="273" t="s">
        <v>14</v>
      </c>
      <c r="E5198" s="274">
        <v>0</v>
      </c>
    </row>
    <row r="5199" spans="1:5">
      <c r="A5199" s="272" t="s">
        <v>23549</v>
      </c>
      <c r="B5199" s="538">
        <v>94672</v>
      </c>
      <c r="C5199" s="266" t="s">
        <v>30550</v>
      </c>
      <c r="D5199" s="273" t="s">
        <v>14</v>
      </c>
      <c r="E5199" s="274">
        <v>7.36</v>
      </c>
    </row>
    <row r="5200" spans="1:5">
      <c r="A5200" s="272" t="s">
        <v>23549</v>
      </c>
      <c r="B5200" s="538">
        <v>94754</v>
      </c>
      <c r="C5200" s="266" t="s">
        <v>23669</v>
      </c>
      <c r="D5200" s="273" t="s">
        <v>14</v>
      </c>
      <c r="E5200" s="274">
        <v>297.61</v>
      </c>
    </row>
    <row r="5201" spans="1:5">
      <c r="A5201" s="272" t="s">
        <v>23549</v>
      </c>
      <c r="B5201" s="538">
        <v>94740</v>
      </c>
      <c r="C5201" s="266" t="s">
        <v>23670</v>
      </c>
      <c r="D5201" s="273" t="s">
        <v>14</v>
      </c>
      <c r="E5201" s="274">
        <v>10.42</v>
      </c>
    </row>
    <row r="5202" spans="1:5">
      <c r="A5202" s="272" t="s">
        <v>23549</v>
      </c>
      <c r="B5202" s="538">
        <v>94742</v>
      </c>
      <c r="C5202" s="266" t="s">
        <v>23671</v>
      </c>
      <c r="D5202" s="273" t="s">
        <v>14</v>
      </c>
      <c r="E5202" s="274">
        <v>17.22</v>
      </c>
    </row>
    <row r="5203" spans="1:5">
      <c r="A5203" s="272" t="s">
        <v>23549</v>
      </c>
      <c r="B5203" s="538">
        <v>94744</v>
      </c>
      <c r="C5203" s="266" t="s">
        <v>23672</v>
      </c>
      <c r="D5203" s="273" t="s">
        <v>14</v>
      </c>
      <c r="E5203" s="274">
        <v>27.12</v>
      </c>
    </row>
    <row r="5204" spans="1:5">
      <c r="A5204" s="272" t="s">
        <v>23549</v>
      </c>
      <c r="B5204" s="538">
        <v>94746</v>
      </c>
      <c r="C5204" s="266" t="s">
        <v>23673</v>
      </c>
      <c r="D5204" s="273" t="s">
        <v>14</v>
      </c>
      <c r="E5204" s="274">
        <v>38.93</v>
      </c>
    </row>
    <row r="5205" spans="1:5">
      <c r="A5205" s="272" t="s">
        <v>23549</v>
      </c>
      <c r="B5205" s="538">
        <v>94748</v>
      </c>
      <c r="C5205" s="266" t="s">
        <v>23674</v>
      </c>
      <c r="D5205" s="273" t="s">
        <v>14</v>
      </c>
      <c r="E5205" s="274">
        <v>85.26</v>
      </c>
    </row>
    <row r="5206" spans="1:5">
      <c r="A5206" s="272" t="s">
        <v>23549</v>
      </c>
      <c r="B5206" s="538">
        <v>94750</v>
      </c>
      <c r="C5206" s="266" t="s">
        <v>23675</v>
      </c>
      <c r="D5206" s="273" t="s">
        <v>14</v>
      </c>
      <c r="E5206" s="274">
        <v>172.42</v>
      </c>
    </row>
    <row r="5207" spans="1:5">
      <c r="A5207" s="272" t="s">
        <v>23549</v>
      </c>
      <c r="B5207" s="538">
        <v>94752</v>
      </c>
      <c r="C5207" s="266" t="s">
        <v>23676</v>
      </c>
      <c r="D5207" s="273" t="s">
        <v>14</v>
      </c>
      <c r="E5207" s="274">
        <v>207.51</v>
      </c>
    </row>
    <row r="5208" spans="1:5">
      <c r="A5208" s="272" t="s">
        <v>23549</v>
      </c>
      <c r="B5208" s="538">
        <v>96755</v>
      </c>
      <c r="C5208" s="266" t="s">
        <v>23677</v>
      </c>
      <c r="D5208" s="273" t="s">
        <v>14</v>
      </c>
      <c r="E5208" s="274">
        <v>382.91</v>
      </c>
    </row>
    <row r="5209" spans="1:5">
      <c r="A5209" s="272" t="s">
        <v>23549</v>
      </c>
      <c r="B5209" s="538">
        <v>96747</v>
      </c>
      <c r="C5209" s="266" t="s">
        <v>23678</v>
      </c>
      <c r="D5209" s="273" t="s">
        <v>14</v>
      </c>
      <c r="E5209" s="274">
        <v>9.11</v>
      </c>
    </row>
    <row r="5210" spans="1:5">
      <c r="A5210" s="272" t="s">
        <v>23549</v>
      </c>
      <c r="B5210" s="538">
        <v>96748</v>
      </c>
      <c r="C5210" s="266" t="s">
        <v>23679</v>
      </c>
      <c r="D5210" s="273" t="s">
        <v>14</v>
      </c>
      <c r="E5210" s="274">
        <v>10.53</v>
      </c>
    </row>
    <row r="5211" spans="1:5">
      <c r="A5211" s="272" t="s">
        <v>23549</v>
      </c>
      <c r="B5211" s="538">
        <v>96749</v>
      </c>
      <c r="C5211" s="266" t="s">
        <v>23680</v>
      </c>
      <c r="D5211" s="273" t="s">
        <v>14</v>
      </c>
      <c r="E5211" s="274">
        <v>13.25</v>
      </c>
    </row>
    <row r="5212" spans="1:5">
      <c r="A5212" s="272" t="s">
        <v>23549</v>
      </c>
      <c r="B5212" s="538">
        <v>96750</v>
      </c>
      <c r="C5212" s="266" t="s">
        <v>23681</v>
      </c>
      <c r="D5212" s="273" t="s">
        <v>14</v>
      </c>
      <c r="E5212" s="274">
        <v>20.440000000000001</v>
      </c>
    </row>
    <row r="5213" spans="1:5">
      <c r="A5213" s="272" t="s">
        <v>23549</v>
      </c>
      <c r="B5213" s="538">
        <v>96751</v>
      </c>
      <c r="C5213" s="266" t="s">
        <v>23682</v>
      </c>
      <c r="D5213" s="273" t="s">
        <v>14</v>
      </c>
      <c r="E5213" s="274">
        <v>29.62</v>
      </c>
    </row>
    <row r="5214" spans="1:5">
      <c r="A5214" s="272" t="s">
        <v>23549</v>
      </c>
      <c r="B5214" s="538">
        <v>96752</v>
      </c>
      <c r="C5214" s="266" t="s">
        <v>23683</v>
      </c>
      <c r="D5214" s="273" t="s">
        <v>14</v>
      </c>
      <c r="E5214" s="274">
        <v>44.21</v>
      </c>
    </row>
    <row r="5215" spans="1:5">
      <c r="A5215" s="272" t="s">
        <v>23549</v>
      </c>
      <c r="B5215" s="538">
        <v>96753</v>
      </c>
      <c r="C5215" s="266" t="s">
        <v>23684</v>
      </c>
      <c r="D5215" s="273" t="s">
        <v>14</v>
      </c>
      <c r="E5215" s="274">
        <v>99.31</v>
      </c>
    </row>
    <row r="5216" spans="1:5">
      <c r="A5216" s="272" t="s">
        <v>23549</v>
      </c>
      <c r="B5216" s="538">
        <v>96754</v>
      </c>
      <c r="C5216" s="266" t="s">
        <v>23685</v>
      </c>
      <c r="D5216" s="273" t="s">
        <v>14</v>
      </c>
      <c r="E5216" s="274">
        <v>127.55</v>
      </c>
    </row>
    <row r="5217" spans="1:5">
      <c r="A5217" s="272" t="s">
        <v>23549</v>
      </c>
      <c r="B5217" s="538">
        <v>94686</v>
      </c>
      <c r="C5217" s="266" t="s">
        <v>23686</v>
      </c>
      <c r="D5217" s="273" t="s">
        <v>14</v>
      </c>
      <c r="E5217" s="274">
        <v>289.43</v>
      </c>
    </row>
    <row r="5218" spans="1:5">
      <c r="A5218" s="272" t="s">
        <v>23549</v>
      </c>
      <c r="B5218" s="538">
        <v>94674</v>
      </c>
      <c r="C5218" s="266" t="s">
        <v>23687</v>
      </c>
      <c r="D5218" s="273" t="s">
        <v>14</v>
      </c>
      <c r="E5218" s="274">
        <v>9.2899999999999991</v>
      </c>
    </row>
    <row r="5219" spans="1:5">
      <c r="A5219" s="272" t="s">
        <v>23549</v>
      </c>
      <c r="B5219" s="538">
        <v>94676</v>
      </c>
      <c r="C5219" s="266" t="s">
        <v>23688</v>
      </c>
      <c r="D5219" s="273" t="s">
        <v>14</v>
      </c>
      <c r="E5219" s="274">
        <v>15.46</v>
      </c>
    </row>
    <row r="5220" spans="1:5">
      <c r="A5220" s="272" t="s">
        <v>23549</v>
      </c>
      <c r="B5220" s="538">
        <v>94678</v>
      </c>
      <c r="C5220" s="266" t="s">
        <v>23689</v>
      </c>
      <c r="D5220" s="273" t="s">
        <v>14</v>
      </c>
      <c r="E5220" s="274">
        <v>17.93</v>
      </c>
    </row>
    <row r="5221" spans="1:5">
      <c r="A5221" s="272" t="s">
        <v>23549</v>
      </c>
      <c r="B5221" s="538">
        <v>94680</v>
      </c>
      <c r="C5221" s="266" t="s">
        <v>23690</v>
      </c>
      <c r="D5221" s="273" t="s">
        <v>14</v>
      </c>
      <c r="E5221" s="274">
        <v>50.17</v>
      </c>
    </row>
    <row r="5222" spans="1:5">
      <c r="A5222" s="272" t="s">
        <v>23549</v>
      </c>
      <c r="B5222" s="538">
        <v>94682</v>
      </c>
      <c r="C5222" s="266" t="s">
        <v>23691</v>
      </c>
      <c r="D5222" s="273" t="s">
        <v>14</v>
      </c>
      <c r="E5222" s="274">
        <v>124.08</v>
      </c>
    </row>
    <row r="5223" spans="1:5">
      <c r="A5223" s="272" t="s">
        <v>23549</v>
      </c>
      <c r="B5223" s="538">
        <v>94684</v>
      </c>
      <c r="C5223" s="266" t="s">
        <v>23692</v>
      </c>
      <c r="D5223" s="273" t="s">
        <v>14</v>
      </c>
      <c r="E5223" s="274">
        <v>149.75</v>
      </c>
    </row>
    <row r="5224" spans="1:5">
      <c r="A5224" s="272" t="s">
        <v>23549</v>
      </c>
      <c r="B5224" s="538">
        <v>105219</v>
      </c>
      <c r="C5224" s="266" t="s">
        <v>23693</v>
      </c>
      <c r="D5224" s="273" t="s">
        <v>14</v>
      </c>
      <c r="E5224" s="274">
        <v>12.09</v>
      </c>
    </row>
    <row r="5225" spans="1:5">
      <c r="A5225" s="272" t="s">
        <v>23549</v>
      </c>
      <c r="B5225" s="538">
        <v>105220</v>
      </c>
      <c r="C5225" s="266" t="s">
        <v>23694</v>
      </c>
      <c r="D5225" s="273" t="s">
        <v>14</v>
      </c>
      <c r="E5225" s="274">
        <v>16.53</v>
      </c>
    </row>
    <row r="5226" spans="1:5">
      <c r="A5226" s="272" t="s">
        <v>23549</v>
      </c>
      <c r="B5226" s="538">
        <v>105221</v>
      </c>
      <c r="C5226" s="266" t="s">
        <v>23695</v>
      </c>
      <c r="D5226" s="273" t="s">
        <v>14</v>
      </c>
      <c r="E5226" s="274">
        <v>25.41</v>
      </c>
    </row>
    <row r="5227" spans="1:5">
      <c r="A5227" s="272" t="s">
        <v>23549</v>
      </c>
      <c r="B5227" s="538">
        <v>105166</v>
      </c>
      <c r="C5227" s="266" t="s">
        <v>23696</v>
      </c>
      <c r="D5227" s="273" t="s">
        <v>14</v>
      </c>
      <c r="E5227" s="274">
        <v>38.51</v>
      </c>
    </row>
    <row r="5228" spans="1:5">
      <c r="A5228" s="272" t="s">
        <v>23549</v>
      </c>
      <c r="B5228" s="538">
        <v>105222</v>
      </c>
      <c r="C5228" s="266" t="s">
        <v>23697</v>
      </c>
      <c r="D5228" s="273" t="s">
        <v>14</v>
      </c>
      <c r="E5228" s="274">
        <v>72.8</v>
      </c>
    </row>
    <row r="5229" spans="1:5">
      <c r="A5229" s="272" t="s">
        <v>23549</v>
      </c>
      <c r="B5229" s="538">
        <v>105223</v>
      </c>
      <c r="C5229" s="266" t="s">
        <v>23698</v>
      </c>
      <c r="D5229" s="273" t="s">
        <v>14</v>
      </c>
      <c r="E5229" s="274">
        <v>166.78</v>
      </c>
    </row>
    <row r="5230" spans="1:5">
      <c r="A5230" s="272" t="s">
        <v>23549</v>
      </c>
      <c r="B5230" s="538">
        <v>105224</v>
      </c>
      <c r="C5230" s="266" t="s">
        <v>23699</v>
      </c>
      <c r="D5230" s="273" t="s">
        <v>14</v>
      </c>
      <c r="E5230" s="274">
        <v>242.58</v>
      </c>
    </row>
    <row r="5231" spans="1:5">
      <c r="A5231" s="272" t="s">
        <v>23549</v>
      </c>
      <c r="B5231" s="538">
        <v>105149</v>
      </c>
      <c r="C5231" s="266" t="s">
        <v>23700</v>
      </c>
      <c r="D5231" s="273" t="s">
        <v>14</v>
      </c>
      <c r="E5231" s="274">
        <v>9.3800000000000008</v>
      </c>
    </row>
    <row r="5232" spans="1:5">
      <c r="A5232" s="272" t="s">
        <v>23549</v>
      </c>
      <c r="B5232" s="538">
        <v>105150</v>
      </c>
      <c r="C5232" s="266" t="s">
        <v>23701</v>
      </c>
      <c r="D5232" s="273" t="s">
        <v>14</v>
      </c>
      <c r="E5232" s="274">
        <v>10.97</v>
      </c>
    </row>
    <row r="5233" spans="1:5">
      <c r="A5233" s="272" t="s">
        <v>23549</v>
      </c>
      <c r="B5233" s="538">
        <v>105151</v>
      </c>
      <c r="C5233" s="266" t="s">
        <v>23702</v>
      </c>
      <c r="D5233" s="273" t="s">
        <v>14</v>
      </c>
      <c r="E5233" s="274">
        <v>26.49</v>
      </c>
    </row>
    <row r="5234" spans="1:5">
      <c r="A5234" s="272" t="s">
        <v>23549</v>
      </c>
      <c r="B5234" s="538">
        <v>105152</v>
      </c>
      <c r="C5234" s="266" t="s">
        <v>23703</v>
      </c>
      <c r="D5234" s="273" t="s">
        <v>14</v>
      </c>
      <c r="E5234" s="274">
        <v>39.200000000000003</v>
      </c>
    </row>
    <row r="5235" spans="1:5">
      <c r="A5235" s="272" t="s">
        <v>23549</v>
      </c>
      <c r="B5235" s="538">
        <v>105153</v>
      </c>
      <c r="C5235" s="266" t="s">
        <v>23704</v>
      </c>
      <c r="D5235" s="273" t="s">
        <v>14</v>
      </c>
      <c r="E5235" s="274">
        <v>61.3</v>
      </c>
    </row>
    <row r="5236" spans="1:5">
      <c r="A5236" s="272" t="s">
        <v>23549</v>
      </c>
      <c r="B5236" s="538">
        <v>105161</v>
      </c>
      <c r="C5236" s="266" t="s">
        <v>23705</v>
      </c>
      <c r="D5236" s="273" t="s">
        <v>14</v>
      </c>
      <c r="E5236" s="274">
        <v>109.74</v>
      </c>
    </row>
    <row r="5237" spans="1:5">
      <c r="A5237" s="272" t="s">
        <v>23549</v>
      </c>
      <c r="B5237" s="538">
        <v>105162</v>
      </c>
      <c r="C5237" s="266" t="s">
        <v>23706</v>
      </c>
      <c r="D5237" s="273" t="s">
        <v>14</v>
      </c>
      <c r="E5237" s="274">
        <v>186.64</v>
      </c>
    </row>
    <row r="5238" spans="1:5">
      <c r="A5238" s="272" t="s">
        <v>23549</v>
      </c>
      <c r="B5238" s="538">
        <v>105163</v>
      </c>
      <c r="C5238" s="266" t="s">
        <v>23707</v>
      </c>
      <c r="D5238" s="273" t="s">
        <v>14</v>
      </c>
      <c r="E5238" s="274">
        <v>16.97</v>
      </c>
    </row>
    <row r="5239" spans="1:5">
      <c r="A5239" s="272" t="s">
        <v>23549</v>
      </c>
      <c r="B5239" s="538">
        <v>105170</v>
      </c>
      <c r="C5239" s="266" t="s">
        <v>23708</v>
      </c>
      <c r="D5239" s="273" t="s">
        <v>14</v>
      </c>
      <c r="E5239" s="274">
        <v>6.66</v>
      </c>
    </row>
    <row r="5240" spans="1:5">
      <c r="A5240" s="272" t="s">
        <v>23549</v>
      </c>
      <c r="B5240" s="538">
        <v>105179</v>
      </c>
      <c r="C5240" s="266" t="s">
        <v>23709</v>
      </c>
      <c r="D5240" s="273" t="s">
        <v>14</v>
      </c>
      <c r="E5240" s="274">
        <v>11.31</v>
      </c>
    </row>
    <row r="5241" spans="1:5">
      <c r="A5241" s="272" t="s">
        <v>23549</v>
      </c>
      <c r="B5241" s="538">
        <v>105180</v>
      </c>
      <c r="C5241" s="266" t="s">
        <v>23710</v>
      </c>
      <c r="D5241" s="273" t="s">
        <v>14</v>
      </c>
      <c r="E5241" s="274">
        <v>15.53</v>
      </c>
    </row>
    <row r="5242" spans="1:5">
      <c r="A5242" s="272" t="s">
        <v>23549</v>
      </c>
      <c r="B5242" s="538">
        <v>105181</v>
      </c>
      <c r="C5242" s="266" t="s">
        <v>23711</v>
      </c>
      <c r="D5242" s="273" t="s">
        <v>14</v>
      </c>
      <c r="E5242" s="274">
        <v>20.85</v>
      </c>
    </row>
    <row r="5243" spans="1:5">
      <c r="A5243" s="272" t="s">
        <v>23549</v>
      </c>
      <c r="B5243" s="538">
        <v>105182</v>
      </c>
      <c r="C5243" s="266" t="s">
        <v>23712</v>
      </c>
      <c r="D5243" s="273" t="s">
        <v>14</v>
      </c>
      <c r="E5243" s="274">
        <v>48.13</v>
      </c>
    </row>
    <row r="5244" spans="1:5">
      <c r="A5244" s="272" t="s">
        <v>23549</v>
      </c>
      <c r="B5244" s="538">
        <v>105183</v>
      </c>
      <c r="C5244" s="266" t="s">
        <v>23713</v>
      </c>
      <c r="D5244" s="273" t="s">
        <v>14</v>
      </c>
      <c r="E5244" s="274">
        <v>100.44</v>
      </c>
    </row>
    <row r="5245" spans="1:5">
      <c r="A5245" s="272" t="s">
        <v>23549</v>
      </c>
      <c r="B5245" s="538">
        <v>105184</v>
      </c>
      <c r="C5245" s="266" t="s">
        <v>23714</v>
      </c>
      <c r="D5245" s="273" t="s">
        <v>14</v>
      </c>
      <c r="E5245" s="274">
        <v>124.44</v>
      </c>
    </row>
    <row r="5246" spans="1:5">
      <c r="A5246" s="272" t="s">
        <v>23549</v>
      </c>
      <c r="B5246" s="538">
        <v>94612</v>
      </c>
      <c r="C5246" s="266" t="s">
        <v>23715</v>
      </c>
      <c r="D5246" s="273" t="s">
        <v>14</v>
      </c>
      <c r="E5246" s="274">
        <v>441.28</v>
      </c>
    </row>
    <row r="5247" spans="1:5">
      <c r="A5247" s="272" t="s">
        <v>23549</v>
      </c>
      <c r="B5247" s="538">
        <v>105142</v>
      </c>
      <c r="C5247" s="266" t="s">
        <v>23716</v>
      </c>
      <c r="D5247" s="273" t="s">
        <v>14</v>
      </c>
      <c r="E5247" s="274">
        <v>7.79</v>
      </c>
    </row>
    <row r="5248" spans="1:5">
      <c r="A5248" s="272" t="s">
        <v>23549</v>
      </c>
      <c r="B5248" s="538">
        <v>105143</v>
      </c>
      <c r="C5248" s="266" t="s">
        <v>23717</v>
      </c>
      <c r="D5248" s="273" t="s">
        <v>14</v>
      </c>
      <c r="E5248" s="274">
        <v>11.68</v>
      </c>
    </row>
    <row r="5249" spans="1:5">
      <c r="A5249" s="272" t="s">
        <v>23549</v>
      </c>
      <c r="B5249" s="538">
        <v>105144</v>
      </c>
      <c r="C5249" s="266" t="s">
        <v>23718</v>
      </c>
      <c r="D5249" s="273" t="s">
        <v>14</v>
      </c>
      <c r="E5249" s="274">
        <v>24.71</v>
      </c>
    </row>
    <row r="5250" spans="1:5">
      <c r="A5250" s="272" t="s">
        <v>23549</v>
      </c>
      <c r="B5250" s="538">
        <v>105173</v>
      </c>
      <c r="C5250" s="266" t="s">
        <v>23719</v>
      </c>
      <c r="D5250" s="273" t="s">
        <v>14</v>
      </c>
      <c r="E5250" s="274">
        <v>95.5</v>
      </c>
    </row>
    <row r="5251" spans="1:5">
      <c r="A5251" s="272" t="s">
        <v>23549</v>
      </c>
      <c r="B5251" s="538">
        <v>105175</v>
      </c>
      <c r="C5251" s="266" t="s">
        <v>23720</v>
      </c>
      <c r="D5251" s="273" t="s">
        <v>14</v>
      </c>
      <c r="E5251" s="274">
        <v>135.19</v>
      </c>
    </row>
    <row r="5252" spans="1:5">
      <c r="A5252" s="272" t="s">
        <v>23549</v>
      </c>
      <c r="B5252" s="538">
        <v>105174</v>
      </c>
      <c r="C5252" s="266" t="s">
        <v>23721</v>
      </c>
      <c r="D5252" s="273" t="s">
        <v>14</v>
      </c>
      <c r="E5252" s="274">
        <v>137.09</v>
      </c>
    </row>
    <row r="5253" spans="1:5">
      <c r="A5253" s="272" t="s">
        <v>23549</v>
      </c>
      <c r="B5253" s="538">
        <v>105145</v>
      </c>
      <c r="C5253" s="266" t="s">
        <v>23722</v>
      </c>
      <c r="D5253" s="273" t="s">
        <v>14</v>
      </c>
      <c r="E5253" s="274">
        <v>13.52</v>
      </c>
    </row>
    <row r="5254" spans="1:5">
      <c r="A5254" s="272" t="s">
        <v>23549</v>
      </c>
      <c r="B5254" s="538">
        <v>94606</v>
      </c>
      <c r="C5254" s="266" t="s">
        <v>23723</v>
      </c>
      <c r="D5254" s="273" t="s">
        <v>14</v>
      </c>
      <c r="E5254" s="274">
        <v>89.85</v>
      </c>
    </row>
    <row r="5255" spans="1:5">
      <c r="A5255" s="272" t="s">
        <v>23549</v>
      </c>
      <c r="B5255" s="538">
        <v>94608</v>
      </c>
      <c r="C5255" s="266" t="s">
        <v>23724</v>
      </c>
      <c r="D5255" s="273" t="s">
        <v>14</v>
      </c>
      <c r="E5255" s="274">
        <v>215.43</v>
      </c>
    </row>
    <row r="5256" spans="1:5">
      <c r="A5256" s="272" t="s">
        <v>23549</v>
      </c>
      <c r="B5256" s="538">
        <v>94610</v>
      </c>
      <c r="C5256" s="266" t="s">
        <v>23725</v>
      </c>
      <c r="D5256" s="273" t="s">
        <v>14</v>
      </c>
      <c r="E5256" s="274">
        <v>312.20999999999998</v>
      </c>
    </row>
    <row r="5257" spans="1:5">
      <c r="A5257" s="272" t="s">
        <v>23549</v>
      </c>
      <c r="B5257" s="538">
        <v>94657</v>
      </c>
      <c r="C5257" s="266" t="s">
        <v>30551</v>
      </c>
      <c r="D5257" s="273" t="s">
        <v>14</v>
      </c>
      <c r="E5257" s="274">
        <v>4.53</v>
      </c>
    </row>
    <row r="5258" spans="1:5">
      <c r="A5258" s="272" t="s">
        <v>23549</v>
      </c>
      <c r="B5258" s="538">
        <v>94659</v>
      </c>
      <c r="C5258" s="266" t="s">
        <v>23726</v>
      </c>
      <c r="D5258" s="273" t="s">
        <v>14</v>
      </c>
      <c r="E5258" s="274">
        <v>7.06</v>
      </c>
    </row>
    <row r="5259" spans="1:5">
      <c r="A5259" s="272" t="s">
        <v>23549</v>
      </c>
      <c r="B5259" s="538">
        <v>94739</v>
      </c>
      <c r="C5259" s="266" t="s">
        <v>23727</v>
      </c>
      <c r="D5259" s="273" t="s">
        <v>14</v>
      </c>
      <c r="E5259" s="274">
        <v>240.84</v>
      </c>
    </row>
    <row r="5260" spans="1:5">
      <c r="A5260" s="272" t="s">
        <v>23549</v>
      </c>
      <c r="B5260" s="538">
        <v>94725</v>
      </c>
      <c r="C5260" s="266" t="s">
        <v>23728</v>
      </c>
      <c r="D5260" s="273" t="s">
        <v>14</v>
      </c>
      <c r="E5260" s="274">
        <v>7.22</v>
      </c>
    </row>
    <row r="5261" spans="1:5">
      <c r="A5261" s="272" t="s">
        <v>23549</v>
      </c>
      <c r="B5261" s="538">
        <v>94727</v>
      </c>
      <c r="C5261" s="266" t="s">
        <v>23729</v>
      </c>
      <c r="D5261" s="273" t="s">
        <v>14</v>
      </c>
      <c r="E5261" s="274">
        <v>11.69</v>
      </c>
    </row>
    <row r="5262" spans="1:5">
      <c r="A5262" s="272" t="s">
        <v>23549</v>
      </c>
      <c r="B5262" s="538">
        <v>94729</v>
      </c>
      <c r="C5262" s="266" t="s">
        <v>23730</v>
      </c>
      <c r="D5262" s="273" t="s">
        <v>14</v>
      </c>
      <c r="E5262" s="274">
        <v>20.23</v>
      </c>
    </row>
    <row r="5263" spans="1:5">
      <c r="A5263" s="272" t="s">
        <v>23549</v>
      </c>
      <c r="B5263" s="538">
        <v>94731</v>
      </c>
      <c r="C5263" s="266" t="s">
        <v>23731</v>
      </c>
      <c r="D5263" s="273" t="s">
        <v>14</v>
      </c>
      <c r="E5263" s="274">
        <v>26.88</v>
      </c>
    </row>
    <row r="5264" spans="1:5">
      <c r="A5264" s="272" t="s">
        <v>23549</v>
      </c>
      <c r="B5264" s="538">
        <v>94733</v>
      </c>
      <c r="C5264" s="266" t="s">
        <v>23732</v>
      </c>
      <c r="D5264" s="273" t="s">
        <v>14</v>
      </c>
      <c r="E5264" s="274">
        <v>47.31</v>
      </c>
    </row>
    <row r="5265" spans="1:5">
      <c r="A5265" s="272" t="s">
        <v>23549</v>
      </c>
      <c r="B5265" s="538">
        <v>94863</v>
      </c>
      <c r="C5265" s="266" t="s">
        <v>23733</v>
      </c>
      <c r="D5265" s="273" t="s">
        <v>14</v>
      </c>
      <c r="E5265" s="274">
        <v>164.08</v>
      </c>
    </row>
    <row r="5266" spans="1:5">
      <c r="A5266" s="272" t="s">
        <v>23549</v>
      </c>
      <c r="B5266" s="538">
        <v>94737</v>
      </c>
      <c r="C5266" s="266" t="s">
        <v>23734</v>
      </c>
      <c r="D5266" s="273" t="s">
        <v>14</v>
      </c>
      <c r="E5266" s="274">
        <v>195.58</v>
      </c>
    </row>
    <row r="5267" spans="1:5">
      <c r="A5267" s="272" t="s">
        <v>23549</v>
      </c>
      <c r="B5267" s="538">
        <v>94465</v>
      </c>
      <c r="C5267" s="266" t="s">
        <v>23735</v>
      </c>
      <c r="D5267" s="273" t="s">
        <v>14</v>
      </c>
      <c r="E5267" s="274">
        <v>58.88</v>
      </c>
    </row>
    <row r="5268" spans="1:5">
      <c r="A5268" s="272" t="s">
        <v>23549</v>
      </c>
      <c r="B5268" s="538">
        <v>94467</v>
      </c>
      <c r="C5268" s="266" t="s">
        <v>23736</v>
      </c>
      <c r="D5268" s="273" t="s">
        <v>14</v>
      </c>
      <c r="E5268" s="274">
        <v>92.87</v>
      </c>
    </row>
    <row r="5269" spans="1:5">
      <c r="A5269" s="272" t="s">
        <v>23549</v>
      </c>
      <c r="B5269" s="538">
        <v>94469</v>
      </c>
      <c r="C5269" s="266" t="s">
        <v>23737</v>
      </c>
      <c r="D5269" s="273" t="s">
        <v>14</v>
      </c>
      <c r="E5269" s="274">
        <v>131.54</v>
      </c>
    </row>
    <row r="5270" spans="1:5">
      <c r="A5270" s="272" t="s">
        <v>23549</v>
      </c>
      <c r="B5270" s="538">
        <v>96746</v>
      </c>
      <c r="C5270" s="266" t="s">
        <v>23738</v>
      </c>
      <c r="D5270" s="273" t="s">
        <v>14</v>
      </c>
      <c r="E5270" s="274">
        <v>128.12</v>
      </c>
    </row>
    <row r="5271" spans="1:5">
      <c r="A5271" s="272" t="s">
        <v>23549</v>
      </c>
      <c r="B5271" s="538">
        <v>96736</v>
      </c>
      <c r="C5271" s="266" t="s">
        <v>23739</v>
      </c>
      <c r="D5271" s="273" t="s">
        <v>14</v>
      </c>
      <c r="E5271" s="274">
        <v>7.32</v>
      </c>
    </row>
    <row r="5272" spans="1:5">
      <c r="A5272" s="272" t="s">
        <v>23549</v>
      </c>
      <c r="B5272" s="538">
        <v>96737</v>
      </c>
      <c r="C5272" s="266" t="s">
        <v>23740</v>
      </c>
      <c r="D5272" s="273" t="s">
        <v>14</v>
      </c>
      <c r="E5272" s="274">
        <v>7.56</v>
      </c>
    </row>
    <row r="5273" spans="1:5">
      <c r="A5273" s="272" t="s">
        <v>23549</v>
      </c>
      <c r="B5273" s="538">
        <v>96739</v>
      </c>
      <c r="C5273" s="266" t="s">
        <v>23741</v>
      </c>
      <c r="D5273" s="273" t="s">
        <v>14</v>
      </c>
      <c r="E5273" s="274">
        <v>10.29</v>
      </c>
    </row>
    <row r="5274" spans="1:5">
      <c r="A5274" s="272" t="s">
        <v>23549</v>
      </c>
      <c r="B5274" s="538">
        <v>96741</v>
      </c>
      <c r="C5274" s="266" t="s">
        <v>23742</v>
      </c>
      <c r="D5274" s="273" t="s">
        <v>14</v>
      </c>
      <c r="E5274" s="274">
        <v>19.54</v>
      </c>
    </row>
    <row r="5275" spans="1:5">
      <c r="A5275" s="272" t="s">
        <v>23549</v>
      </c>
      <c r="B5275" s="538">
        <v>96742</v>
      </c>
      <c r="C5275" s="266" t="s">
        <v>23743</v>
      </c>
      <c r="D5275" s="273" t="s">
        <v>14</v>
      </c>
      <c r="E5275" s="274">
        <v>24.02</v>
      </c>
    </row>
    <row r="5276" spans="1:5">
      <c r="A5276" s="272" t="s">
        <v>23549</v>
      </c>
      <c r="B5276" s="538">
        <v>96743</v>
      </c>
      <c r="C5276" s="266" t="s">
        <v>23744</v>
      </c>
      <c r="D5276" s="273" t="s">
        <v>14</v>
      </c>
      <c r="E5276" s="274">
        <v>37.26</v>
      </c>
    </row>
    <row r="5277" spans="1:5">
      <c r="A5277" s="272" t="s">
        <v>23549</v>
      </c>
      <c r="B5277" s="538">
        <v>96744</v>
      </c>
      <c r="C5277" s="266" t="s">
        <v>23745</v>
      </c>
      <c r="D5277" s="273" t="s">
        <v>14</v>
      </c>
      <c r="E5277" s="274">
        <v>62.34</v>
      </c>
    </row>
    <row r="5278" spans="1:5">
      <c r="A5278" s="272" t="s">
        <v>23549</v>
      </c>
      <c r="B5278" s="538">
        <v>96745</v>
      </c>
      <c r="C5278" s="266" t="s">
        <v>23746</v>
      </c>
      <c r="D5278" s="273" t="s">
        <v>14</v>
      </c>
      <c r="E5278" s="274">
        <v>97.31</v>
      </c>
    </row>
    <row r="5279" spans="1:5">
      <c r="A5279" s="272" t="s">
        <v>23549</v>
      </c>
      <c r="B5279" s="538">
        <v>94671</v>
      </c>
      <c r="C5279" s="266" t="s">
        <v>23747</v>
      </c>
      <c r="D5279" s="273" t="s">
        <v>14</v>
      </c>
      <c r="E5279" s="274">
        <v>121.29</v>
      </c>
    </row>
    <row r="5280" spans="1:5">
      <c r="A5280" s="272" t="s">
        <v>23549</v>
      </c>
      <c r="B5280" s="538">
        <v>94661</v>
      </c>
      <c r="C5280" s="266" t="s">
        <v>23748</v>
      </c>
      <c r="D5280" s="273" t="s">
        <v>14</v>
      </c>
      <c r="E5280" s="274">
        <v>11.21</v>
      </c>
    </row>
    <row r="5281" spans="1:5">
      <c r="A5281" s="272" t="s">
        <v>23549</v>
      </c>
      <c r="B5281" s="538">
        <v>94663</v>
      </c>
      <c r="C5281" s="266" t="s">
        <v>23749</v>
      </c>
      <c r="D5281" s="273" t="s">
        <v>14</v>
      </c>
      <c r="E5281" s="274">
        <v>13.96</v>
      </c>
    </row>
    <row r="5282" spans="1:5">
      <c r="A5282" s="272" t="s">
        <v>23549</v>
      </c>
      <c r="B5282" s="538">
        <v>94665</v>
      </c>
      <c r="C5282" s="266" t="s">
        <v>23750</v>
      </c>
      <c r="D5282" s="273" t="s">
        <v>14</v>
      </c>
      <c r="E5282" s="274">
        <v>27.55</v>
      </c>
    </row>
    <row r="5283" spans="1:5">
      <c r="A5283" s="272" t="s">
        <v>23549</v>
      </c>
      <c r="B5283" s="538">
        <v>94667</v>
      </c>
      <c r="C5283" s="266" t="s">
        <v>23751</v>
      </c>
      <c r="D5283" s="273" t="s">
        <v>14</v>
      </c>
      <c r="E5283" s="274">
        <v>40.479999999999997</v>
      </c>
    </row>
    <row r="5284" spans="1:5">
      <c r="A5284" s="272" t="s">
        <v>23549</v>
      </c>
      <c r="B5284" s="538">
        <v>94669</v>
      </c>
      <c r="C5284" s="266" t="s">
        <v>23752</v>
      </c>
      <c r="D5284" s="273" t="s">
        <v>14</v>
      </c>
      <c r="E5284" s="274">
        <v>73.48</v>
      </c>
    </row>
    <row r="5285" spans="1:5">
      <c r="A5285" s="272" t="s">
        <v>23549</v>
      </c>
      <c r="B5285" s="538">
        <v>105177</v>
      </c>
      <c r="C5285" s="266" t="s">
        <v>23753</v>
      </c>
      <c r="D5285" s="273" t="s">
        <v>14</v>
      </c>
      <c r="E5285" s="274">
        <v>151.82</v>
      </c>
    </row>
    <row r="5286" spans="1:5">
      <c r="A5286" s="272" t="s">
        <v>23549</v>
      </c>
      <c r="B5286" s="538">
        <v>105176</v>
      </c>
      <c r="C5286" s="266" t="s">
        <v>23754</v>
      </c>
      <c r="D5286" s="273" t="s">
        <v>14</v>
      </c>
      <c r="E5286" s="274">
        <v>170.29</v>
      </c>
    </row>
    <row r="5287" spans="1:5">
      <c r="A5287" s="272" t="s">
        <v>23549</v>
      </c>
      <c r="B5287" s="538">
        <v>94466</v>
      </c>
      <c r="C5287" s="266" t="s">
        <v>23755</v>
      </c>
      <c r="D5287" s="273" t="s">
        <v>14</v>
      </c>
      <c r="E5287" s="274">
        <v>58.91</v>
      </c>
    </row>
    <row r="5288" spans="1:5">
      <c r="A5288" s="272" t="s">
        <v>23549</v>
      </c>
      <c r="B5288" s="538">
        <v>94468</v>
      </c>
      <c r="C5288" s="266" t="s">
        <v>23756</v>
      </c>
      <c r="D5288" s="273" t="s">
        <v>14</v>
      </c>
      <c r="E5288" s="274">
        <v>82.16</v>
      </c>
    </row>
    <row r="5289" spans="1:5">
      <c r="A5289" s="272" t="s">
        <v>23549</v>
      </c>
      <c r="B5289" s="538">
        <v>94470</v>
      </c>
      <c r="C5289" s="266" t="s">
        <v>23757</v>
      </c>
      <c r="D5289" s="273" t="s">
        <v>14</v>
      </c>
      <c r="E5289" s="274">
        <v>122.01</v>
      </c>
    </row>
    <row r="5290" spans="1:5">
      <c r="A5290" s="272" t="s">
        <v>23549</v>
      </c>
      <c r="B5290" s="538">
        <v>105225</v>
      </c>
      <c r="C5290" s="266" t="s">
        <v>23758</v>
      </c>
      <c r="D5290" s="273" t="s">
        <v>14</v>
      </c>
      <c r="E5290" s="274">
        <v>17.91</v>
      </c>
    </row>
    <row r="5291" spans="1:5">
      <c r="A5291" s="272" t="s">
        <v>23549</v>
      </c>
      <c r="B5291" s="538">
        <v>105226</v>
      </c>
      <c r="C5291" s="266" t="s">
        <v>23759</v>
      </c>
      <c r="D5291" s="273" t="s">
        <v>14</v>
      </c>
      <c r="E5291" s="274">
        <v>41.48</v>
      </c>
    </row>
    <row r="5292" spans="1:5">
      <c r="A5292" s="272" t="s">
        <v>23549</v>
      </c>
      <c r="B5292" s="538">
        <v>105227</v>
      </c>
      <c r="C5292" s="266" t="s">
        <v>23760</v>
      </c>
      <c r="D5292" s="273" t="s">
        <v>14</v>
      </c>
      <c r="E5292" s="274">
        <v>59.39</v>
      </c>
    </row>
    <row r="5293" spans="1:5">
      <c r="A5293" s="272" t="s">
        <v>23549</v>
      </c>
      <c r="B5293" s="538">
        <v>105212</v>
      </c>
      <c r="C5293" s="266" t="s">
        <v>23761</v>
      </c>
      <c r="D5293" s="273" t="s">
        <v>14</v>
      </c>
      <c r="E5293" s="274">
        <v>259.61</v>
      </c>
    </row>
    <row r="5294" spans="1:5">
      <c r="A5294" s="272" t="s">
        <v>23549</v>
      </c>
      <c r="B5294" s="538">
        <v>105211</v>
      </c>
      <c r="C5294" s="266" t="s">
        <v>23762</v>
      </c>
      <c r="D5294" s="273" t="s">
        <v>14</v>
      </c>
      <c r="E5294" s="274">
        <v>262.13</v>
      </c>
    </row>
    <row r="5295" spans="1:5">
      <c r="A5295" s="272" t="s">
        <v>23549</v>
      </c>
      <c r="B5295" s="538">
        <v>105189</v>
      </c>
      <c r="C5295" s="266" t="s">
        <v>23763</v>
      </c>
      <c r="D5295" s="273" t="s">
        <v>14</v>
      </c>
      <c r="E5295" s="274">
        <v>25.16</v>
      </c>
    </row>
    <row r="5296" spans="1:5">
      <c r="A5296" s="272" t="s">
        <v>23549</v>
      </c>
      <c r="B5296" s="538">
        <v>105190</v>
      </c>
      <c r="C5296" s="266" t="s">
        <v>23764</v>
      </c>
      <c r="D5296" s="273" t="s">
        <v>14</v>
      </c>
      <c r="E5296" s="274">
        <v>31.28</v>
      </c>
    </row>
    <row r="5297" spans="1:5">
      <c r="A5297" s="272" t="s">
        <v>23549</v>
      </c>
      <c r="B5297" s="538">
        <v>94625</v>
      </c>
      <c r="C5297" s="266" t="s">
        <v>23765</v>
      </c>
      <c r="D5297" s="273" t="s">
        <v>14</v>
      </c>
      <c r="E5297" s="274">
        <v>1570.24</v>
      </c>
    </row>
    <row r="5298" spans="1:5">
      <c r="A5298" s="272" t="s">
        <v>23549</v>
      </c>
      <c r="B5298" s="538">
        <v>94622</v>
      </c>
      <c r="C5298" s="266" t="s">
        <v>23766</v>
      </c>
      <c r="D5298" s="273" t="s">
        <v>14</v>
      </c>
      <c r="E5298" s="274">
        <v>220.38</v>
      </c>
    </row>
    <row r="5299" spans="1:5">
      <c r="A5299" s="272" t="s">
        <v>23549</v>
      </c>
      <c r="B5299" s="538">
        <v>94623</v>
      </c>
      <c r="C5299" s="266" t="s">
        <v>23767</v>
      </c>
      <c r="D5299" s="273" t="s">
        <v>14</v>
      </c>
      <c r="E5299" s="274">
        <v>506.67</v>
      </c>
    </row>
    <row r="5300" spans="1:5">
      <c r="A5300" s="272" t="s">
        <v>23549</v>
      </c>
      <c r="B5300" s="538">
        <v>94624</v>
      </c>
      <c r="C5300" s="266" t="s">
        <v>23768</v>
      </c>
      <c r="D5300" s="273" t="s">
        <v>14</v>
      </c>
      <c r="E5300" s="274">
        <v>756.73</v>
      </c>
    </row>
    <row r="5301" spans="1:5">
      <c r="A5301" s="272" t="s">
        <v>23549</v>
      </c>
      <c r="B5301" s="538">
        <v>94763</v>
      </c>
      <c r="C5301" s="266" t="s">
        <v>23769</v>
      </c>
      <c r="D5301" s="273" t="s">
        <v>14</v>
      </c>
      <c r="E5301" s="274">
        <v>370.72</v>
      </c>
    </row>
    <row r="5302" spans="1:5">
      <c r="A5302" s="272" t="s">
        <v>23549</v>
      </c>
      <c r="B5302" s="538">
        <v>94756</v>
      </c>
      <c r="C5302" s="266" t="s">
        <v>23770</v>
      </c>
      <c r="D5302" s="273" t="s">
        <v>14</v>
      </c>
      <c r="E5302" s="274">
        <v>13.37</v>
      </c>
    </row>
    <row r="5303" spans="1:5">
      <c r="A5303" s="272" t="s">
        <v>23549</v>
      </c>
      <c r="B5303" s="538">
        <v>94757</v>
      </c>
      <c r="C5303" s="266" t="s">
        <v>23771</v>
      </c>
      <c r="D5303" s="273" t="s">
        <v>14</v>
      </c>
      <c r="E5303" s="274">
        <v>20.89</v>
      </c>
    </row>
    <row r="5304" spans="1:5">
      <c r="A5304" s="272" t="s">
        <v>23549</v>
      </c>
      <c r="B5304" s="538">
        <v>94758</v>
      </c>
      <c r="C5304" s="266" t="s">
        <v>23772</v>
      </c>
      <c r="D5304" s="273" t="s">
        <v>14</v>
      </c>
      <c r="E5304" s="274">
        <v>52.62</v>
      </c>
    </row>
    <row r="5305" spans="1:5">
      <c r="A5305" s="272" t="s">
        <v>23549</v>
      </c>
      <c r="B5305" s="538">
        <v>94759</v>
      </c>
      <c r="C5305" s="266" t="s">
        <v>23773</v>
      </c>
      <c r="D5305" s="273" t="s">
        <v>14</v>
      </c>
      <c r="E5305" s="274">
        <v>67.11</v>
      </c>
    </row>
    <row r="5306" spans="1:5">
      <c r="A5306" s="272" t="s">
        <v>23549</v>
      </c>
      <c r="B5306" s="538">
        <v>94760</v>
      </c>
      <c r="C5306" s="266" t="s">
        <v>23774</v>
      </c>
      <c r="D5306" s="273" t="s">
        <v>14</v>
      </c>
      <c r="E5306" s="274">
        <v>107.12</v>
      </c>
    </row>
    <row r="5307" spans="1:5">
      <c r="A5307" s="272" t="s">
        <v>23549</v>
      </c>
      <c r="B5307" s="538">
        <v>94761</v>
      </c>
      <c r="C5307" s="266" t="s">
        <v>23775</v>
      </c>
      <c r="D5307" s="273" t="s">
        <v>14</v>
      </c>
      <c r="E5307" s="274">
        <v>231.71</v>
      </c>
    </row>
    <row r="5308" spans="1:5">
      <c r="A5308" s="272" t="s">
        <v>23549</v>
      </c>
      <c r="B5308" s="538">
        <v>94762</v>
      </c>
      <c r="C5308" s="266" t="s">
        <v>23776</v>
      </c>
      <c r="D5308" s="273" t="s">
        <v>14</v>
      </c>
      <c r="E5308" s="274">
        <v>281.35000000000002</v>
      </c>
    </row>
    <row r="5309" spans="1:5">
      <c r="A5309" s="272" t="s">
        <v>23549</v>
      </c>
      <c r="B5309" s="538">
        <v>94462</v>
      </c>
      <c r="C5309" s="266" t="s">
        <v>23777</v>
      </c>
      <c r="D5309" s="273" t="s">
        <v>13</v>
      </c>
      <c r="E5309" s="274">
        <v>103.01</v>
      </c>
    </row>
    <row r="5310" spans="1:5">
      <c r="A5310" s="272" t="s">
        <v>23549</v>
      </c>
      <c r="B5310" s="538">
        <v>94463</v>
      </c>
      <c r="C5310" s="266" t="s">
        <v>23778</v>
      </c>
      <c r="D5310" s="273" t="s">
        <v>13</v>
      </c>
      <c r="E5310" s="274">
        <v>125.94</v>
      </c>
    </row>
    <row r="5311" spans="1:5">
      <c r="A5311" s="272" t="s">
        <v>23549</v>
      </c>
      <c r="B5311" s="538">
        <v>94464</v>
      </c>
      <c r="C5311" s="266" t="s">
        <v>23779</v>
      </c>
      <c r="D5311" s="273" t="s">
        <v>13</v>
      </c>
      <c r="E5311" s="274">
        <v>164.44</v>
      </c>
    </row>
    <row r="5312" spans="1:5">
      <c r="A5312" s="272" t="s">
        <v>23549</v>
      </c>
      <c r="B5312" s="538">
        <v>94605</v>
      </c>
      <c r="C5312" s="266" t="s">
        <v>23780</v>
      </c>
      <c r="D5312" s="273" t="s">
        <v>13</v>
      </c>
      <c r="E5312" s="274">
        <v>669.57</v>
      </c>
    </row>
    <row r="5313" spans="1:5">
      <c r="A5313" s="272" t="s">
        <v>23549</v>
      </c>
      <c r="B5313" s="538">
        <v>94602</v>
      </c>
      <c r="C5313" s="266" t="s">
        <v>23781</v>
      </c>
      <c r="D5313" s="273" t="s">
        <v>13</v>
      </c>
      <c r="E5313" s="274">
        <v>241.37</v>
      </c>
    </row>
    <row r="5314" spans="1:5">
      <c r="A5314" s="272" t="s">
        <v>23549</v>
      </c>
      <c r="B5314" s="538">
        <v>94603</v>
      </c>
      <c r="C5314" s="266" t="s">
        <v>23782</v>
      </c>
      <c r="D5314" s="273" t="s">
        <v>13</v>
      </c>
      <c r="E5314" s="274">
        <v>327.54000000000002</v>
      </c>
    </row>
    <row r="5315" spans="1:5">
      <c r="A5315" s="272" t="s">
        <v>23549</v>
      </c>
      <c r="B5315" s="538">
        <v>94604</v>
      </c>
      <c r="C5315" s="266" t="s">
        <v>23783</v>
      </c>
      <c r="D5315" s="273" t="s">
        <v>13</v>
      </c>
      <c r="E5315" s="274">
        <v>463.97</v>
      </c>
    </row>
    <row r="5316" spans="1:5">
      <c r="A5316" s="272" t="s">
        <v>23549</v>
      </c>
      <c r="B5316" s="538">
        <v>94723</v>
      </c>
      <c r="C5316" s="266" t="s">
        <v>23784</v>
      </c>
      <c r="D5316" s="273" t="s">
        <v>13</v>
      </c>
      <c r="E5316" s="274">
        <v>474.89</v>
      </c>
    </row>
    <row r="5317" spans="1:5">
      <c r="A5317" s="272" t="s">
        <v>23549</v>
      </c>
      <c r="B5317" s="538">
        <v>94716</v>
      </c>
      <c r="C5317" s="266" t="s">
        <v>23785</v>
      </c>
      <c r="D5317" s="273" t="s">
        <v>13</v>
      </c>
      <c r="E5317" s="274">
        <v>23.57</v>
      </c>
    </row>
    <row r="5318" spans="1:5">
      <c r="A5318" s="272" t="s">
        <v>23549</v>
      </c>
      <c r="B5318" s="538">
        <v>94717</v>
      </c>
      <c r="C5318" s="266" t="s">
        <v>23786</v>
      </c>
      <c r="D5318" s="273" t="s">
        <v>13</v>
      </c>
      <c r="E5318" s="274">
        <v>39.28</v>
      </c>
    </row>
    <row r="5319" spans="1:5">
      <c r="A5319" s="272" t="s">
        <v>23549</v>
      </c>
      <c r="B5319" s="538">
        <v>94718</v>
      </c>
      <c r="C5319" s="266" t="s">
        <v>23787</v>
      </c>
      <c r="D5319" s="273" t="s">
        <v>13</v>
      </c>
      <c r="E5319" s="274">
        <v>51.29</v>
      </c>
    </row>
    <row r="5320" spans="1:5">
      <c r="A5320" s="272" t="s">
        <v>23549</v>
      </c>
      <c r="B5320" s="538">
        <v>94719</v>
      </c>
      <c r="C5320" s="266" t="s">
        <v>23788</v>
      </c>
      <c r="D5320" s="273" t="s">
        <v>13</v>
      </c>
      <c r="E5320" s="274">
        <v>68.42</v>
      </c>
    </row>
    <row r="5321" spans="1:5">
      <c r="A5321" s="272" t="s">
        <v>23549</v>
      </c>
      <c r="B5321" s="538">
        <v>94720</v>
      </c>
      <c r="C5321" s="266" t="s">
        <v>23789</v>
      </c>
      <c r="D5321" s="273" t="s">
        <v>13</v>
      </c>
      <c r="E5321" s="274">
        <v>100.18</v>
      </c>
    </row>
    <row r="5322" spans="1:5">
      <c r="A5322" s="272" t="s">
        <v>23549</v>
      </c>
      <c r="B5322" s="538">
        <v>94721</v>
      </c>
      <c r="C5322" s="266" t="s">
        <v>23790</v>
      </c>
      <c r="D5322" s="273" t="s">
        <v>13</v>
      </c>
      <c r="E5322" s="274">
        <v>162.47999999999999</v>
      </c>
    </row>
    <row r="5323" spans="1:5">
      <c r="A5323" s="272" t="s">
        <v>23549</v>
      </c>
      <c r="B5323" s="538">
        <v>94722</v>
      </c>
      <c r="C5323" s="266" t="s">
        <v>23791</v>
      </c>
      <c r="D5323" s="273" t="s">
        <v>13</v>
      </c>
      <c r="E5323" s="274">
        <v>252.98</v>
      </c>
    </row>
    <row r="5324" spans="1:5">
      <c r="A5324" s="272" t="s">
        <v>23549</v>
      </c>
      <c r="B5324" s="538">
        <v>96726</v>
      </c>
      <c r="C5324" s="266" t="s">
        <v>30552</v>
      </c>
      <c r="D5324" s="273" t="s">
        <v>13</v>
      </c>
      <c r="E5324" s="274">
        <v>188.75</v>
      </c>
    </row>
    <row r="5325" spans="1:5">
      <c r="A5325" s="272" t="s">
        <v>23549</v>
      </c>
      <c r="B5325" s="538">
        <v>96735</v>
      </c>
      <c r="C5325" s="266" t="s">
        <v>30553</v>
      </c>
      <c r="D5325" s="273" t="s">
        <v>13</v>
      </c>
      <c r="E5325" s="274">
        <v>354.04</v>
      </c>
    </row>
    <row r="5326" spans="1:5">
      <c r="A5326" s="272" t="s">
        <v>23549</v>
      </c>
      <c r="B5326" s="538">
        <v>96718</v>
      </c>
      <c r="C5326" s="266" t="s">
        <v>30554</v>
      </c>
      <c r="D5326" s="273" t="s">
        <v>13</v>
      </c>
      <c r="E5326" s="274">
        <v>17.25</v>
      </c>
    </row>
    <row r="5327" spans="1:5">
      <c r="A5327" s="272" t="s">
        <v>23549</v>
      </c>
      <c r="B5327" s="538">
        <v>96727</v>
      </c>
      <c r="C5327" s="266" t="s">
        <v>30555</v>
      </c>
      <c r="D5327" s="273" t="s">
        <v>13</v>
      </c>
      <c r="E5327" s="274">
        <v>19.690000000000001</v>
      </c>
    </row>
    <row r="5328" spans="1:5">
      <c r="A5328" s="272" t="s">
        <v>23549</v>
      </c>
      <c r="B5328" s="538">
        <v>96719</v>
      </c>
      <c r="C5328" s="266" t="s">
        <v>30556</v>
      </c>
      <c r="D5328" s="273" t="s">
        <v>13</v>
      </c>
      <c r="E5328" s="274">
        <v>21.94</v>
      </c>
    </row>
    <row r="5329" spans="1:5">
      <c r="A5329" s="272" t="s">
        <v>23549</v>
      </c>
      <c r="B5329" s="538">
        <v>96728</v>
      </c>
      <c r="C5329" s="266" t="s">
        <v>30557</v>
      </c>
      <c r="D5329" s="273" t="s">
        <v>13</v>
      </c>
      <c r="E5329" s="274">
        <v>25.26</v>
      </c>
    </row>
    <row r="5330" spans="1:5">
      <c r="A5330" s="272" t="s">
        <v>23549</v>
      </c>
      <c r="B5330" s="538">
        <v>96720</v>
      </c>
      <c r="C5330" s="266" t="s">
        <v>30558</v>
      </c>
      <c r="D5330" s="273" t="s">
        <v>13</v>
      </c>
      <c r="E5330" s="274">
        <v>20.09</v>
      </c>
    </row>
    <row r="5331" spans="1:5">
      <c r="A5331" s="272" t="s">
        <v>23549</v>
      </c>
      <c r="B5331" s="538">
        <v>96729</v>
      </c>
      <c r="C5331" s="266" t="s">
        <v>30559</v>
      </c>
      <c r="D5331" s="273" t="s">
        <v>13</v>
      </c>
      <c r="E5331" s="274">
        <v>32.44</v>
      </c>
    </row>
    <row r="5332" spans="1:5">
      <c r="A5332" s="272" t="s">
        <v>23549</v>
      </c>
      <c r="B5332" s="538">
        <v>96721</v>
      </c>
      <c r="C5332" s="266" t="s">
        <v>30560</v>
      </c>
      <c r="D5332" s="273" t="s">
        <v>13</v>
      </c>
      <c r="E5332" s="274">
        <v>26.03</v>
      </c>
    </row>
    <row r="5333" spans="1:5">
      <c r="A5333" s="272" t="s">
        <v>23549</v>
      </c>
      <c r="B5333" s="538">
        <v>96730</v>
      </c>
      <c r="C5333" s="266" t="s">
        <v>30561</v>
      </c>
      <c r="D5333" s="273" t="s">
        <v>13</v>
      </c>
      <c r="E5333" s="274">
        <v>44.67</v>
      </c>
    </row>
    <row r="5334" spans="1:5">
      <c r="A5334" s="272" t="s">
        <v>23549</v>
      </c>
      <c r="B5334" s="538">
        <v>96722</v>
      </c>
      <c r="C5334" s="266" t="s">
        <v>30562</v>
      </c>
      <c r="D5334" s="273" t="s">
        <v>13</v>
      </c>
      <c r="E5334" s="274">
        <v>39.630000000000003</v>
      </c>
    </row>
    <row r="5335" spans="1:5">
      <c r="A5335" s="272" t="s">
        <v>23549</v>
      </c>
      <c r="B5335" s="538">
        <v>96731</v>
      </c>
      <c r="C5335" s="266" t="s">
        <v>30563</v>
      </c>
      <c r="D5335" s="273" t="s">
        <v>13</v>
      </c>
      <c r="E5335" s="274">
        <v>67.2</v>
      </c>
    </row>
    <row r="5336" spans="1:5">
      <c r="A5336" s="272" t="s">
        <v>23549</v>
      </c>
      <c r="B5336" s="538">
        <v>96723</v>
      </c>
      <c r="C5336" s="266" t="s">
        <v>30564</v>
      </c>
      <c r="D5336" s="273" t="s">
        <v>13</v>
      </c>
      <c r="E5336" s="274">
        <v>61.23</v>
      </c>
    </row>
    <row r="5337" spans="1:5">
      <c r="A5337" s="272" t="s">
        <v>23549</v>
      </c>
      <c r="B5337" s="538">
        <v>96732</v>
      </c>
      <c r="C5337" s="266" t="s">
        <v>30565</v>
      </c>
      <c r="D5337" s="273" t="s">
        <v>13</v>
      </c>
      <c r="E5337" s="274">
        <v>112.6</v>
      </c>
    </row>
    <row r="5338" spans="1:5">
      <c r="A5338" s="272" t="s">
        <v>23549</v>
      </c>
      <c r="B5338" s="538">
        <v>96724</v>
      </c>
      <c r="C5338" s="266" t="s">
        <v>30566</v>
      </c>
      <c r="D5338" s="273" t="s">
        <v>13</v>
      </c>
      <c r="E5338" s="274">
        <v>78.58</v>
      </c>
    </row>
    <row r="5339" spans="1:5">
      <c r="A5339" s="272" t="s">
        <v>23549</v>
      </c>
      <c r="B5339" s="538">
        <v>96733</v>
      </c>
      <c r="C5339" s="266" t="s">
        <v>30567</v>
      </c>
      <c r="D5339" s="273" t="s">
        <v>13</v>
      </c>
      <c r="E5339" s="274">
        <v>153.22</v>
      </c>
    </row>
    <row r="5340" spans="1:5">
      <c r="A5340" s="272" t="s">
        <v>23549</v>
      </c>
      <c r="B5340" s="538">
        <v>96725</v>
      </c>
      <c r="C5340" s="266" t="s">
        <v>30568</v>
      </c>
      <c r="D5340" s="273" t="s">
        <v>13</v>
      </c>
      <c r="E5340" s="274">
        <v>127.86</v>
      </c>
    </row>
    <row r="5341" spans="1:5">
      <c r="A5341" s="272" t="s">
        <v>23549</v>
      </c>
      <c r="B5341" s="538">
        <v>96734</v>
      </c>
      <c r="C5341" s="266" t="s">
        <v>30569</v>
      </c>
      <c r="D5341" s="273" t="s">
        <v>13</v>
      </c>
      <c r="E5341" s="274">
        <v>254.54</v>
      </c>
    </row>
    <row r="5342" spans="1:5">
      <c r="A5342" s="272" t="s">
        <v>23549</v>
      </c>
      <c r="B5342" s="538">
        <v>94655</v>
      </c>
      <c r="C5342" s="266" t="s">
        <v>23792</v>
      </c>
      <c r="D5342" s="273" t="s">
        <v>13</v>
      </c>
      <c r="E5342" s="274">
        <v>144.08000000000001</v>
      </c>
    </row>
    <row r="5343" spans="1:5">
      <c r="A5343" s="272" t="s">
        <v>23549</v>
      </c>
      <c r="B5343" s="538">
        <v>94648</v>
      </c>
      <c r="C5343" s="266" t="s">
        <v>30570</v>
      </c>
      <c r="D5343" s="273" t="s">
        <v>13</v>
      </c>
      <c r="E5343" s="274">
        <v>8.31</v>
      </c>
    </row>
    <row r="5344" spans="1:5">
      <c r="A5344" s="272" t="s">
        <v>23549</v>
      </c>
      <c r="B5344" s="538">
        <v>94649</v>
      </c>
      <c r="C5344" s="266" t="s">
        <v>23793</v>
      </c>
      <c r="D5344" s="273" t="s">
        <v>13</v>
      </c>
      <c r="E5344" s="274">
        <v>15.19</v>
      </c>
    </row>
    <row r="5345" spans="1:5">
      <c r="A5345" s="272" t="s">
        <v>23549</v>
      </c>
      <c r="B5345" s="538">
        <v>94650</v>
      </c>
      <c r="C5345" s="266" t="s">
        <v>23794</v>
      </c>
      <c r="D5345" s="273" t="s">
        <v>13</v>
      </c>
      <c r="E5345" s="274">
        <v>22.91</v>
      </c>
    </row>
    <row r="5346" spans="1:5">
      <c r="A5346" s="272" t="s">
        <v>23549</v>
      </c>
      <c r="B5346" s="538">
        <v>94651</v>
      </c>
      <c r="C5346" s="266" t="s">
        <v>23795</v>
      </c>
      <c r="D5346" s="273" t="s">
        <v>13</v>
      </c>
      <c r="E5346" s="274">
        <v>26.79</v>
      </c>
    </row>
    <row r="5347" spans="1:5">
      <c r="A5347" s="272" t="s">
        <v>23549</v>
      </c>
      <c r="B5347" s="538">
        <v>94652</v>
      </c>
      <c r="C5347" s="266" t="s">
        <v>23796</v>
      </c>
      <c r="D5347" s="273" t="s">
        <v>13</v>
      </c>
      <c r="E5347" s="274">
        <v>41.75</v>
      </c>
    </row>
    <row r="5348" spans="1:5">
      <c r="A5348" s="272" t="s">
        <v>23549</v>
      </c>
      <c r="B5348" s="538">
        <v>94653</v>
      </c>
      <c r="C5348" s="266" t="s">
        <v>23797</v>
      </c>
      <c r="D5348" s="273" t="s">
        <v>13</v>
      </c>
      <c r="E5348" s="274">
        <v>67.25</v>
      </c>
    </row>
    <row r="5349" spans="1:5">
      <c r="A5349" s="272" t="s">
        <v>23549</v>
      </c>
      <c r="B5349" s="538">
        <v>94654</v>
      </c>
      <c r="C5349" s="266" t="s">
        <v>23798</v>
      </c>
      <c r="D5349" s="273" t="s">
        <v>13</v>
      </c>
      <c r="E5349" s="274">
        <v>91.43</v>
      </c>
    </row>
    <row r="5350" spans="1:5">
      <c r="A5350" s="272" t="s">
        <v>23549</v>
      </c>
      <c r="B5350" s="538">
        <v>94689</v>
      </c>
      <c r="C5350" s="266" t="s">
        <v>30571</v>
      </c>
      <c r="D5350" s="273" t="s">
        <v>14</v>
      </c>
      <c r="E5350" s="274">
        <v>11.26</v>
      </c>
    </row>
    <row r="5351" spans="1:5">
      <c r="A5351" s="272" t="s">
        <v>23549</v>
      </c>
      <c r="B5351" s="538">
        <v>94702</v>
      </c>
      <c r="C5351" s="266" t="s">
        <v>23799</v>
      </c>
      <c r="D5351" s="273" t="s">
        <v>14</v>
      </c>
      <c r="E5351" s="274">
        <v>216.96</v>
      </c>
    </row>
    <row r="5352" spans="1:5">
      <c r="A5352" s="272" t="s">
        <v>23549</v>
      </c>
      <c r="B5352" s="538">
        <v>94691</v>
      </c>
      <c r="C5352" s="266" t="s">
        <v>30572</v>
      </c>
      <c r="D5352" s="273" t="s">
        <v>14</v>
      </c>
      <c r="E5352" s="274">
        <v>15.87</v>
      </c>
    </row>
    <row r="5353" spans="1:5">
      <c r="A5353" s="272" t="s">
        <v>23549</v>
      </c>
      <c r="B5353" s="538">
        <v>94693</v>
      </c>
      <c r="C5353" s="266" t="s">
        <v>23800</v>
      </c>
      <c r="D5353" s="273" t="s">
        <v>14</v>
      </c>
      <c r="E5353" s="274">
        <v>20.79</v>
      </c>
    </row>
    <row r="5354" spans="1:5">
      <c r="A5354" s="272" t="s">
        <v>23549</v>
      </c>
      <c r="B5354" s="538">
        <v>94695</v>
      </c>
      <c r="C5354" s="266" t="s">
        <v>23801</v>
      </c>
      <c r="D5354" s="273" t="s">
        <v>14</v>
      </c>
      <c r="E5354" s="274">
        <v>36.1</v>
      </c>
    </row>
    <row r="5355" spans="1:5">
      <c r="A5355" s="272" t="s">
        <v>23549</v>
      </c>
      <c r="B5355" s="538">
        <v>94698</v>
      </c>
      <c r="C5355" s="266" t="s">
        <v>23802</v>
      </c>
      <c r="D5355" s="273" t="s">
        <v>14</v>
      </c>
      <c r="E5355" s="274">
        <v>77.290000000000006</v>
      </c>
    </row>
    <row r="5356" spans="1:5">
      <c r="A5356" s="272" t="s">
        <v>23549</v>
      </c>
      <c r="B5356" s="538">
        <v>94700</v>
      </c>
      <c r="C5356" s="266" t="s">
        <v>23803</v>
      </c>
      <c r="D5356" s="273" t="s">
        <v>14</v>
      </c>
      <c r="E5356" s="274">
        <v>150.19</v>
      </c>
    </row>
    <row r="5357" spans="1:5">
      <c r="A5357" s="272" t="s">
        <v>23549</v>
      </c>
      <c r="B5357" s="538">
        <v>94477</v>
      </c>
      <c r="C5357" s="266" t="s">
        <v>23804</v>
      </c>
      <c r="D5357" s="273" t="s">
        <v>14</v>
      </c>
      <c r="E5357" s="274">
        <v>113.37</v>
      </c>
    </row>
    <row r="5358" spans="1:5">
      <c r="A5358" s="272" t="s">
        <v>23549</v>
      </c>
      <c r="B5358" s="538">
        <v>94478</v>
      </c>
      <c r="C5358" s="266" t="s">
        <v>23805</v>
      </c>
      <c r="D5358" s="273" t="s">
        <v>14</v>
      </c>
      <c r="E5358" s="274">
        <v>183.09</v>
      </c>
    </row>
    <row r="5359" spans="1:5">
      <c r="A5359" s="272" t="s">
        <v>23549</v>
      </c>
      <c r="B5359" s="538">
        <v>94479</v>
      </c>
      <c r="C5359" s="266" t="s">
        <v>23806</v>
      </c>
      <c r="D5359" s="273" t="s">
        <v>14</v>
      </c>
      <c r="E5359" s="274">
        <v>236.96</v>
      </c>
    </row>
    <row r="5360" spans="1:5">
      <c r="A5360" s="272" t="s">
        <v>23549</v>
      </c>
      <c r="B5360" s="538">
        <v>96764</v>
      </c>
      <c r="C5360" s="266" t="s">
        <v>23807</v>
      </c>
      <c r="D5360" s="273" t="s">
        <v>14</v>
      </c>
      <c r="E5360" s="274">
        <v>351.11</v>
      </c>
    </row>
    <row r="5361" spans="1:5">
      <c r="A5361" s="272" t="s">
        <v>23549</v>
      </c>
      <c r="B5361" s="538">
        <v>105164</v>
      </c>
      <c r="C5361" s="266" t="s">
        <v>23808</v>
      </c>
      <c r="D5361" s="273" t="s">
        <v>14</v>
      </c>
      <c r="E5361" s="274">
        <v>13.39</v>
      </c>
    </row>
    <row r="5362" spans="1:5">
      <c r="A5362" s="272" t="s">
        <v>23549</v>
      </c>
      <c r="B5362" s="538">
        <v>105165</v>
      </c>
      <c r="C5362" s="266" t="s">
        <v>23809</v>
      </c>
      <c r="D5362" s="273" t="s">
        <v>14</v>
      </c>
      <c r="E5362" s="274">
        <v>13.74</v>
      </c>
    </row>
    <row r="5363" spans="1:5">
      <c r="A5363" s="272" t="s">
        <v>23549</v>
      </c>
      <c r="B5363" s="538">
        <v>96758</v>
      </c>
      <c r="C5363" s="266" t="s">
        <v>23810</v>
      </c>
      <c r="D5363" s="273" t="s">
        <v>14</v>
      </c>
      <c r="E5363" s="274">
        <v>20.56</v>
      </c>
    </row>
    <row r="5364" spans="1:5">
      <c r="A5364" s="272" t="s">
        <v>23549</v>
      </c>
      <c r="B5364" s="538">
        <v>96759</v>
      </c>
      <c r="C5364" s="266" t="s">
        <v>23811</v>
      </c>
      <c r="D5364" s="273" t="s">
        <v>14</v>
      </c>
      <c r="E5364" s="274">
        <v>30.06</v>
      </c>
    </row>
    <row r="5365" spans="1:5">
      <c r="A5365" s="272" t="s">
        <v>23549</v>
      </c>
      <c r="B5365" s="538">
        <v>96760</v>
      </c>
      <c r="C5365" s="266" t="s">
        <v>23812</v>
      </c>
      <c r="D5365" s="273" t="s">
        <v>14</v>
      </c>
      <c r="E5365" s="274">
        <v>48.4</v>
      </c>
    </row>
    <row r="5366" spans="1:5">
      <c r="A5366" s="272" t="s">
        <v>23549</v>
      </c>
      <c r="B5366" s="538">
        <v>96761</v>
      </c>
      <c r="C5366" s="266" t="s">
        <v>23813</v>
      </c>
      <c r="D5366" s="273" t="s">
        <v>14</v>
      </c>
      <c r="E5366" s="274">
        <v>71.84</v>
      </c>
    </row>
    <row r="5367" spans="1:5">
      <c r="A5367" s="272" t="s">
        <v>23549</v>
      </c>
      <c r="B5367" s="538">
        <v>96762</v>
      </c>
      <c r="C5367" s="266" t="s">
        <v>23814</v>
      </c>
      <c r="D5367" s="273" t="s">
        <v>14</v>
      </c>
      <c r="E5367" s="274">
        <v>133.6</v>
      </c>
    </row>
    <row r="5368" spans="1:5">
      <c r="A5368" s="272" t="s">
        <v>23549</v>
      </c>
      <c r="B5368" s="538">
        <v>96763</v>
      </c>
      <c r="C5368" s="266" t="s">
        <v>23815</v>
      </c>
      <c r="D5368" s="273" t="s">
        <v>14</v>
      </c>
      <c r="E5368" s="274">
        <v>178.89</v>
      </c>
    </row>
    <row r="5369" spans="1:5">
      <c r="A5369" s="272" t="s">
        <v>23549</v>
      </c>
      <c r="B5369" s="538">
        <v>94701</v>
      </c>
      <c r="C5369" s="266" t="s">
        <v>23816</v>
      </c>
      <c r="D5369" s="273" t="s">
        <v>14</v>
      </c>
      <c r="E5369" s="274">
        <v>260.51</v>
      </c>
    </row>
    <row r="5370" spans="1:5">
      <c r="A5370" s="272" t="s">
        <v>23549</v>
      </c>
      <c r="B5370" s="538">
        <v>94688</v>
      </c>
      <c r="C5370" s="266" t="s">
        <v>30573</v>
      </c>
      <c r="D5370" s="273" t="s">
        <v>14</v>
      </c>
      <c r="E5370" s="274">
        <v>8.11</v>
      </c>
    </row>
    <row r="5371" spans="1:5">
      <c r="A5371" s="272" t="s">
        <v>23549</v>
      </c>
      <c r="B5371" s="538">
        <v>94690</v>
      </c>
      <c r="C5371" s="266" t="s">
        <v>23817</v>
      </c>
      <c r="D5371" s="273" t="s">
        <v>14</v>
      </c>
      <c r="E5371" s="274">
        <v>13.24</v>
      </c>
    </row>
    <row r="5372" spans="1:5">
      <c r="A5372" s="272" t="s">
        <v>23549</v>
      </c>
      <c r="B5372" s="538">
        <v>94692</v>
      </c>
      <c r="C5372" s="266" t="s">
        <v>23818</v>
      </c>
      <c r="D5372" s="273" t="s">
        <v>14</v>
      </c>
      <c r="E5372" s="274">
        <v>22.47</v>
      </c>
    </row>
    <row r="5373" spans="1:5">
      <c r="A5373" s="272" t="s">
        <v>23549</v>
      </c>
      <c r="B5373" s="538">
        <v>94694</v>
      </c>
      <c r="C5373" s="266" t="s">
        <v>23819</v>
      </c>
      <c r="D5373" s="273" t="s">
        <v>14</v>
      </c>
      <c r="E5373" s="274">
        <v>27.81</v>
      </c>
    </row>
    <row r="5374" spans="1:5">
      <c r="A5374" s="272" t="s">
        <v>23549</v>
      </c>
      <c r="B5374" s="538">
        <v>94696</v>
      </c>
      <c r="C5374" s="266" t="s">
        <v>23820</v>
      </c>
      <c r="D5374" s="273" t="s">
        <v>14</v>
      </c>
      <c r="E5374" s="274">
        <v>58.48</v>
      </c>
    </row>
    <row r="5375" spans="1:5">
      <c r="A5375" s="272" t="s">
        <v>23549</v>
      </c>
      <c r="B5375" s="538">
        <v>94697</v>
      </c>
      <c r="C5375" s="266" t="s">
        <v>23821</v>
      </c>
      <c r="D5375" s="273" t="s">
        <v>14</v>
      </c>
      <c r="E5375" s="274">
        <v>100.11</v>
      </c>
    </row>
    <row r="5376" spans="1:5">
      <c r="A5376" s="272" t="s">
        <v>23549</v>
      </c>
      <c r="B5376" s="538">
        <v>94699</v>
      </c>
      <c r="C5376" s="266" t="s">
        <v>23822</v>
      </c>
      <c r="D5376" s="273" t="s">
        <v>14</v>
      </c>
      <c r="E5376" s="274">
        <v>132.66</v>
      </c>
    </row>
    <row r="5377" spans="1:5">
      <c r="A5377" s="272" t="s">
        <v>23549</v>
      </c>
      <c r="B5377" s="538">
        <v>105167</v>
      </c>
      <c r="C5377" s="266" t="s">
        <v>23823</v>
      </c>
      <c r="D5377" s="273" t="s">
        <v>14</v>
      </c>
      <c r="E5377" s="274">
        <v>254.65</v>
      </c>
    </row>
    <row r="5378" spans="1:5">
      <c r="A5378" s="272" t="s">
        <v>23549</v>
      </c>
      <c r="B5378" s="538">
        <v>105168</v>
      </c>
      <c r="C5378" s="266" t="s">
        <v>23824</v>
      </c>
      <c r="D5378" s="273" t="s">
        <v>14</v>
      </c>
      <c r="E5378" s="274">
        <v>0</v>
      </c>
    </row>
    <row r="5379" spans="1:5">
      <c r="A5379" s="272" t="s">
        <v>23549</v>
      </c>
      <c r="B5379" s="538">
        <v>105171</v>
      </c>
      <c r="C5379" s="266" t="s">
        <v>23825</v>
      </c>
      <c r="D5379" s="273" t="s">
        <v>14</v>
      </c>
      <c r="E5379" s="274">
        <v>0</v>
      </c>
    </row>
    <row r="5380" spans="1:5">
      <c r="A5380" s="272" t="s">
        <v>23549</v>
      </c>
      <c r="B5380" s="538">
        <v>105191</v>
      </c>
      <c r="C5380" s="266" t="s">
        <v>23826</v>
      </c>
      <c r="D5380" s="273" t="s">
        <v>14</v>
      </c>
      <c r="E5380" s="274">
        <v>0</v>
      </c>
    </row>
    <row r="5381" spans="1:5">
      <c r="A5381" s="272" t="s">
        <v>23549</v>
      </c>
      <c r="B5381" s="538">
        <v>105192</v>
      </c>
      <c r="C5381" s="266" t="s">
        <v>23827</v>
      </c>
      <c r="D5381" s="273" t="s">
        <v>14</v>
      </c>
      <c r="E5381" s="274">
        <v>0</v>
      </c>
    </row>
    <row r="5382" spans="1:5">
      <c r="A5382" s="272" t="s">
        <v>23828</v>
      </c>
      <c r="B5382" s="538">
        <v>96809</v>
      </c>
      <c r="C5382" s="266" t="s">
        <v>10502</v>
      </c>
      <c r="D5382" s="273" t="s">
        <v>14</v>
      </c>
      <c r="E5382" s="274">
        <v>21.87</v>
      </c>
    </row>
    <row r="5383" spans="1:5">
      <c r="A5383" s="272" t="s">
        <v>23828</v>
      </c>
      <c r="B5383" s="538">
        <v>96812</v>
      </c>
      <c r="C5383" s="266" t="s">
        <v>10505</v>
      </c>
      <c r="D5383" s="273" t="s">
        <v>14</v>
      </c>
      <c r="E5383" s="274">
        <v>22.87</v>
      </c>
    </row>
    <row r="5384" spans="1:5">
      <c r="A5384" s="272" t="s">
        <v>23828</v>
      </c>
      <c r="B5384" s="538">
        <v>96813</v>
      </c>
      <c r="C5384" s="266" t="s">
        <v>10506</v>
      </c>
      <c r="D5384" s="273" t="s">
        <v>14</v>
      </c>
      <c r="E5384" s="274">
        <v>25.99</v>
      </c>
    </row>
    <row r="5385" spans="1:5">
      <c r="A5385" s="272" t="s">
        <v>23828</v>
      </c>
      <c r="B5385" s="538">
        <v>96817</v>
      </c>
      <c r="C5385" s="266" t="s">
        <v>10510</v>
      </c>
      <c r="D5385" s="273" t="s">
        <v>14</v>
      </c>
      <c r="E5385" s="274">
        <v>38.28</v>
      </c>
    </row>
    <row r="5386" spans="1:5">
      <c r="A5386" s="272" t="s">
        <v>23828</v>
      </c>
      <c r="B5386" s="538">
        <v>96816</v>
      </c>
      <c r="C5386" s="266" t="s">
        <v>10509</v>
      </c>
      <c r="D5386" s="273" t="s">
        <v>14</v>
      </c>
      <c r="E5386" s="274">
        <v>29.19</v>
      </c>
    </row>
    <row r="5387" spans="1:5">
      <c r="A5387" s="272" t="s">
        <v>23828</v>
      </c>
      <c r="B5387" s="538">
        <v>96821</v>
      </c>
      <c r="C5387" s="266" t="s">
        <v>10514</v>
      </c>
      <c r="D5387" s="273" t="s">
        <v>14</v>
      </c>
      <c r="E5387" s="274">
        <v>42.51</v>
      </c>
    </row>
    <row r="5388" spans="1:5">
      <c r="A5388" s="272" t="s">
        <v>23828</v>
      </c>
      <c r="B5388" s="538">
        <v>96824</v>
      </c>
      <c r="C5388" s="266" t="s">
        <v>10517</v>
      </c>
      <c r="D5388" s="273" t="s">
        <v>14</v>
      </c>
      <c r="E5388" s="274">
        <v>20.38</v>
      </c>
    </row>
    <row r="5389" spans="1:5">
      <c r="A5389" s="272" t="s">
        <v>23828</v>
      </c>
      <c r="B5389" s="538">
        <v>96827</v>
      </c>
      <c r="C5389" s="266" t="s">
        <v>10519</v>
      </c>
      <c r="D5389" s="273" t="s">
        <v>14</v>
      </c>
      <c r="E5389" s="274">
        <v>22.14</v>
      </c>
    </row>
    <row r="5390" spans="1:5">
      <c r="A5390" s="272" t="s">
        <v>23828</v>
      </c>
      <c r="B5390" s="538">
        <v>96828</v>
      </c>
      <c r="C5390" s="266" t="s">
        <v>10520</v>
      </c>
      <c r="D5390" s="273" t="s">
        <v>14</v>
      </c>
      <c r="E5390" s="274">
        <v>27.05</v>
      </c>
    </row>
    <row r="5391" spans="1:5">
      <c r="A5391" s="272" t="s">
        <v>23828</v>
      </c>
      <c r="B5391" s="538">
        <v>96832</v>
      </c>
      <c r="C5391" s="266" t="s">
        <v>10523</v>
      </c>
      <c r="D5391" s="273" t="s">
        <v>14</v>
      </c>
      <c r="E5391" s="274">
        <v>33.5</v>
      </c>
    </row>
    <row r="5392" spans="1:5">
      <c r="A5392" s="272" t="s">
        <v>23828</v>
      </c>
      <c r="B5392" s="538">
        <v>104525</v>
      </c>
      <c r="C5392" s="266" t="s">
        <v>23829</v>
      </c>
      <c r="D5392" s="273" t="s">
        <v>14</v>
      </c>
      <c r="E5392" s="274">
        <v>0</v>
      </c>
    </row>
    <row r="5393" spans="1:5">
      <c r="A5393" s="272" t="s">
        <v>23828</v>
      </c>
      <c r="B5393" s="538">
        <v>104563</v>
      </c>
      <c r="C5393" s="266" t="s">
        <v>23830</v>
      </c>
      <c r="D5393" s="273" t="s">
        <v>14</v>
      </c>
      <c r="E5393" s="274">
        <v>0</v>
      </c>
    </row>
    <row r="5394" spans="1:5">
      <c r="A5394" s="272" t="s">
        <v>23828</v>
      </c>
      <c r="B5394" s="538">
        <v>104531</v>
      </c>
      <c r="C5394" s="266" t="s">
        <v>23831</v>
      </c>
      <c r="D5394" s="273" t="s">
        <v>14</v>
      </c>
      <c r="E5394" s="274">
        <v>0</v>
      </c>
    </row>
    <row r="5395" spans="1:5">
      <c r="A5395" s="272" t="s">
        <v>23828</v>
      </c>
      <c r="B5395" s="538">
        <v>104527</v>
      </c>
      <c r="C5395" s="266" t="s">
        <v>23832</v>
      </c>
      <c r="D5395" s="273" t="s">
        <v>14</v>
      </c>
      <c r="E5395" s="274">
        <v>0</v>
      </c>
    </row>
    <row r="5396" spans="1:5">
      <c r="A5396" s="272" t="s">
        <v>23828</v>
      </c>
      <c r="B5396" s="538">
        <v>104529</v>
      </c>
      <c r="C5396" s="266" t="s">
        <v>23833</v>
      </c>
      <c r="D5396" s="273" t="s">
        <v>14</v>
      </c>
      <c r="E5396" s="274">
        <v>0</v>
      </c>
    </row>
    <row r="5397" spans="1:5">
      <c r="A5397" s="272" t="s">
        <v>23828</v>
      </c>
      <c r="B5397" s="538">
        <v>104564</v>
      </c>
      <c r="C5397" s="266" t="s">
        <v>23834</v>
      </c>
      <c r="D5397" s="273" t="s">
        <v>14</v>
      </c>
      <c r="E5397" s="274">
        <v>0</v>
      </c>
    </row>
    <row r="5398" spans="1:5">
      <c r="A5398" s="272" t="s">
        <v>23828</v>
      </c>
      <c r="B5398" s="538">
        <v>104533</v>
      </c>
      <c r="C5398" s="266" t="s">
        <v>23835</v>
      </c>
      <c r="D5398" s="273" t="s">
        <v>14</v>
      </c>
      <c r="E5398" s="274">
        <v>0</v>
      </c>
    </row>
    <row r="5399" spans="1:5">
      <c r="A5399" s="272" t="s">
        <v>23828</v>
      </c>
      <c r="B5399" s="538">
        <v>104535</v>
      </c>
      <c r="C5399" s="266" t="s">
        <v>23836</v>
      </c>
      <c r="D5399" s="273" t="s">
        <v>14</v>
      </c>
      <c r="E5399" s="274">
        <v>0</v>
      </c>
    </row>
    <row r="5400" spans="1:5">
      <c r="A5400" s="272" t="s">
        <v>23828</v>
      </c>
      <c r="B5400" s="538">
        <v>96810</v>
      </c>
      <c r="C5400" s="266" t="s">
        <v>10503</v>
      </c>
      <c r="D5400" s="273" t="s">
        <v>14</v>
      </c>
      <c r="E5400" s="274">
        <v>23.82</v>
      </c>
    </row>
    <row r="5401" spans="1:5">
      <c r="A5401" s="272" t="s">
        <v>23828</v>
      </c>
      <c r="B5401" s="538">
        <v>104524</v>
      </c>
      <c r="C5401" s="266" t="s">
        <v>23837</v>
      </c>
      <c r="D5401" s="273" t="s">
        <v>14</v>
      </c>
      <c r="E5401" s="274">
        <v>0</v>
      </c>
    </row>
    <row r="5402" spans="1:5">
      <c r="A5402" s="272" t="s">
        <v>23828</v>
      </c>
      <c r="B5402" s="538">
        <v>104530</v>
      </c>
      <c r="C5402" s="266" t="s">
        <v>23838</v>
      </c>
      <c r="D5402" s="273" t="s">
        <v>14</v>
      </c>
      <c r="E5402" s="274">
        <v>0</v>
      </c>
    </row>
    <row r="5403" spans="1:5">
      <c r="A5403" s="272" t="s">
        <v>23828</v>
      </c>
      <c r="B5403" s="538">
        <v>104526</v>
      </c>
      <c r="C5403" s="266" t="s">
        <v>23839</v>
      </c>
      <c r="D5403" s="273" t="s">
        <v>14</v>
      </c>
      <c r="E5403" s="274">
        <v>0</v>
      </c>
    </row>
    <row r="5404" spans="1:5">
      <c r="A5404" s="272" t="s">
        <v>23828</v>
      </c>
      <c r="B5404" s="538">
        <v>104528</v>
      </c>
      <c r="C5404" s="266" t="s">
        <v>23840</v>
      </c>
      <c r="D5404" s="273" t="s">
        <v>14</v>
      </c>
      <c r="E5404" s="274">
        <v>0</v>
      </c>
    </row>
    <row r="5405" spans="1:5">
      <c r="A5405" s="272" t="s">
        <v>23828</v>
      </c>
      <c r="B5405" s="538">
        <v>104532</v>
      </c>
      <c r="C5405" s="266" t="s">
        <v>23841</v>
      </c>
      <c r="D5405" s="273" t="s">
        <v>14</v>
      </c>
      <c r="E5405" s="274">
        <v>0</v>
      </c>
    </row>
    <row r="5406" spans="1:5">
      <c r="A5406" s="272" t="s">
        <v>23828</v>
      </c>
      <c r="B5406" s="538">
        <v>104534</v>
      </c>
      <c r="C5406" s="266" t="s">
        <v>23842</v>
      </c>
      <c r="D5406" s="273" t="s">
        <v>14</v>
      </c>
      <c r="E5406" s="274">
        <v>0</v>
      </c>
    </row>
    <row r="5407" spans="1:5">
      <c r="A5407" s="272" t="s">
        <v>23828</v>
      </c>
      <c r="B5407" s="538">
        <v>96873</v>
      </c>
      <c r="C5407" s="266" t="s">
        <v>10557</v>
      </c>
      <c r="D5407" s="273" t="s">
        <v>14</v>
      </c>
      <c r="E5407" s="274">
        <v>71.39</v>
      </c>
    </row>
    <row r="5408" spans="1:5">
      <c r="A5408" s="272" t="s">
        <v>23828</v>
      </c>
      <c r="B5408" s="538">
        <v>96872</v>
      </c>
      <c r="C5408" s="266" t="s">
        <v>10556</v>
      </c>
      <c r="D5408" s="273" t="s">
        <v>14</v>
      </c>
      <c r="E5408" s="274">
        <v>54.38</v>
      </c>
    </row>
    <row r="5409" spans="1:5">
      <c r="A5409" s="272" t="s">
        <v>23828</v>
      </c>
      <c r="B5409" s="538">
        <v>96876</v>
      </c>
      <c r="C5409" s="266" t="s">
        <v>10560</v>
      </c>
      <c r="D5409" s="273" t="s">
        <v>14</v>
      </c>
      <c r="E5409" s="274">
        <v>188.31</v>
      </c>
    </row>
    <row r="5410" spans="1:5">
      <c r="A5410" s="272" t="s">
        <v>23828</v>
      </c>
      <c r="B5410" s="538">
        <v>96878</v>
      </c>
      <c r="C5410" s="266" t="s">
        <v>10561</v>
      </c>
      <c r="D5410" s="273" t="s">
        <v>14</v>
      </c>
      <c r="E5410" s="274">
        <v>211.24</v>
      </c>
    </row>
    <row r="5411" spans="1:5">
      <c r="A5411" s="272" t="s">
        <v>23828</v>
      </c>
      <c r="B5411" s="538">
        <v>96875</v>
      </c>
      <c r="C5411" s="266" t="s">
        <v>10559</v>
      </c>
      <c r="D5411" s="273" t="s">
        <v>14</v>
      </c>
      <c r="E5411" s="274">
        <v>85.3</v>
      </c>
    </row>
    <row r="5412" spans="1:5">
      <c r="A5412" s="272" t="s">
        <v>23828</v>
      </c>
      <c r="B5412" s="538">
        <v>96874</v>
      </c>
      <c r="C5412" s="266" t="s">
        <v>10558</v>
      </c>
      <c r="D5412" s="273" t="s">
        <v>14</v>
      </c>
      <c r="E5412" s="274">
        <v>65.930000000000007</v>
      </c>
    </row>
    <row r="5413" spans="1:5">
      <c r="A5413" s="272" t="s">
        <v>23828</v>
      </c>
      <c r="B5413" s="538">
        <v>96879</v>
      </c>
      <c r="C5413" s="266" t="s">
        <v>10562</v>
      </c>
      <c r="D5413" s="273" t="s">
        <v>14</v>
      </c>
      <c r="E5413" s="274">
        <v>204.99</v>
      </c>
    </row>
    <row r="5414" spans="1:5">
      <c r="A5414" s="272" t="s">
        <v>23828</v>
      </c>
      <c r="B5414" s="538">
        <v>96881</v>
      </c>
      <c r="C5414" s="266" t="s">
        <v>10563</v>
      </c>
      <c r="D5414" s="273" t="s">
        <v>14</v>
      </c>
      <c r="E5414" s="274">
        <v>242.74</v>
      </c>
    </row>
    <row r="5415" spans="1:5">
      <c r="A5415" s="272" t="s">
        <v>23828</v>
      </c>
      <c r="B5415" s="538">
        <v>96837</v>
      </c>
      <c r="C5415" s="266" t="s">
        <v>10527</v>
      </c>
      <c r="D5415" s="273" t="s">
        <v>14</v>
      </c>
      <c r="E5415" s="274">
        <v>24.39</v>
      </c>
    </row>
    <row r="5416" spans="1:5">
      <c r="A5416" s="272" t="s">
        <v>23828</v>
      </c>
      <c r="B5416" s="538">
        <v>96840</v>
      </c>
      <c r="C5416" s="266" t="s">
        <v>10530</v>
      </c>
      <c r="D5416" s="273" t="s">
        <v>14</v>
      </c>
      <c r="E5416" s="274">
        <v>29.38</v>
      </c>
    </row>
    <row r="5417" spans="1:5">
      <c r="A5417" s="272" t="s">
        <v>23828</v>
      </c>
      <c r="B5417" s="538">
        <v>96845</v>
      </c>
      <c r="C5417" s="266" t="s">
        <v>10535</v>
      </c>
      <c r="D5417" s="273" t="s">
        <v>14</v>
      </c>
      <c r="E5417" s="274">
        <v>45.02</v>
      </c>
    </row>
    <row r="5418" spans="1:5">
      <c r="A5418" s="272" t="s">
        <v>23828</v>
      </c>
      <c r="B5418" s="538">
        <v>96848</v>
      </c>
      <c r="C5418" s="266" t="s">
        <v>10538</v>
      </c>
      <c r="D5418" s="273" t="s">
        <v>14</v>
      </c>
      <c r="E5418" s="274">
        <v>59.36</v>
      </c>
    </row>
    <row r="5419" spans="1:5">
      <c r="A5419" s="272" t="s">
        <v>23828</v>
      </c>
      <c r="B5419" s="538">
        <v>96849</v>
      </c>
      <c r="C5419" s="266" t="s">
        <v>10539</v>
      </c>
      <c r="D5419" s="273" t="s">
        <v>14</v>
      </c>
      <c r="E5419" s="274">
        <v>19.170000000000002</v>
      </c>
    </row>
    <row r="5420" spans="1:5">
      <c r="A5420" s="272" t="s">
        <v>23828</v>
      </c>
      <c r="B5420" s="538">
        <v>96852</v>
      </c>
      <c r="C5420" s="266" t="s">
        <v>10541</v>
      </c>
      <c r="D5420" s="273" t="s">
        <v>14</v>
      </c>
      <c r="E5420" s="274">
        <v>24.22</v>
      </c>
    </row>
    <row r="5421" spans="1:5">
      <c r="A5421" s="272" t="s">
        <v>23828</v>
      </c>
      <c r="B5421" s="538">
        <v>96855</v>
      </c>
      <c r="C5421" s="266" t="s">
        <v>10544</v>
      </c>
      <c r="D5421" s="273" t="s">
        <v>14</v>
      </c>
      <c r="E5421" s="274">
        <v>37.159999999999997</v>
      </c>
    </row>
    <row r="5422" spans="1:5">
      <c r="A5422" s="272" t="s">
        <v>23828</v>
      </c>
      <c r="B5422" s="538">
        <v>96838</v>
      </c>
      <c r="C5422" s="266" t="s">
        <v>10528</v>
      </c>
      <c r="D5422" s="273" t="s">
        <v>14</v>
      </c>
      <c r="E5422" s="274">
        <v>29.73</v>
      </c>
    </row>
    <row r="5423" spans="1:5">
      <c r="A5423" s="272" t="s">
        <v>23828</v>
      </c>
      <c r="B5423" s="538">
        <v>96841</v>
      </c>
      <c r="C5423" s="266" t="s">
        <v>10531</v>
      </c>
      <c r="D5423" s="273" t="s">
        <v>14</v>
      </c>
      <c r="E5423" s="274">
        <v>32.85</v>
      </c>
    </row>
    <row r="5424" spans="1:5">
      <c r="A5424" s="272" t="s">
        <v>23828</v>
      </c>
      <c r="B5424" s="538">
        <v>96842</v>
      </c>
      <c r="C5424" s="266" t="s">
        <v>10532</v>
      </c>
      <c r="D5424" s="273" t="s">
        <v>14</v>
      </c>
      <c r="E5424" s="274">
        <v>37.49</v>
      </c>
    </row>
    <row r="5425" spans="1:5">
      <c r="A5425" s="272" t="s">
        <v>23828</v>
      </c>
      <c r="B5425" s="538">
        <v>96846</v>
      </c>
      <c r="C5425" s="266" t="s">
        <v>10536</v>
      </c>
      <c r="D5425" s="273" t="s">
        <v>14</v>
      </c>
      <c r="E5425" s="274">
        <v>43.3</v>
      </c>
    </row>
    <row r="5426" spans="1:5">
      <c r="A5426" s="272" t="s">
        <v>23828</v>
      </c>
      <c r="B5426" s="538">
        <v>96850</v>
      </c>
      <c r="C5426" s="266" t="s">
        <v>10540</v>
      </c>
      <c r="D5426" s="273" t="s">
        <v>14</v>
      </c>
      <c r="E5426" s="274">
        <v>27.55</v>
      </c>
    </row>
    <row r="5427" spans="1:5">
      <c r="A5427" s="272" t="s">
        <v>23828</v>
      </c>
      <c r="B5427" s="538">
        <v>96853</v>
      </c>
      <c r="C5427" s="266" t="s">
        <v>10542</v>
      </c>
      <c r="D5427" s="273" t="s">
        <v>14</v>
      </c>
      <c r="E5427" s="274">
        <v>29.55</v>
      </c>
    </row>
    <row r="5428" spans="1:5">
      <c r="A5428" s="272" t="s">
        <v>23828</v>
      </c>
      <c r="B5428" s="538">
        <v>96854</v>
      </c>
      <c r="C5428" s="266" t="s">
        <v>10543</v>
      </c>
      <c r="D5428" s="273" t="s">
        <v>14</v>
      </c>
      <c r="E5428" s="274">
        <v>36.03</v>
      </c>
    </row>
    <row r="5429" spans="1:5">
      <c r="A5429" s="272" t="s">
        <v>23828</v>
      </c>
      <c r="B5429" s="538">
        <v>104571</v>
      </c>
      <c r="C5429" s="266" t="s">
        <v>23843</v>
      </c>
      <c r="D5429" s="273" t="s">
        <v>14</v>
      </c>
      <c r="E5429" s="274">
        <v>0</v>
      </c>
    </row>
    <row r="5430" spans="1:5">
      <c r="A5430" s="272" t="s">
        <v>23828</v>
      </c>
      <c r="B5430" s="538">
        <v>96856</v>
      </c>
      <c r="C5430" s="266" t="s">
        <v>10545</v>
      </c>
      <c r="D5430" s="273" t="s">
        <v>14</v>
      </c>
      <c r="E5430" s="274">
        <v>40.54</v>
      </c>
    </row>
    <row r="5431" spans="1:5">
      <c r="A5431" s="272" t="s">
        <v>23828</v>
      </c>
      <c r="B5431" s="538">
        <v>104566</v>
      </c>
      <c r="C5431" s="266" t="s">
        <v>23844</v>
      </c>
      <c r="D5431" s="273" t="s">
        <v>14</v>
      </c>
      <c r="E5431" s="274">
        <v>0</v>
      </c>
    </row>
    <row r="5432" spans="1:5">
      <c r="A5432" s="272" t="s">
        <v>23828</v>
      </c>
      <c r="B5432" s="538">
        <v>104536</v>
      </c>
      <c r="C5432" s="266" t="s">
        <v>23845</v>
      </c>
      <c r="D5432" s="273" t="s">
        <v>14</v>
      </c>
      <c r="E5432" s="274">
        <v>0</v>
      </c>
    </row>
    <row r="5433" spans="1:5">
      <c r="A5433" s="272" t="s">
        <v>23828</v>
      </c>
      <c r="B5433" s="538">
        <v>104537</v>
      </c>
      <c r="C5433" s="266" t="s">
        <v>23846</v>
      </c>
      <c r="D5433" s="273" t="s">
        <v>14</v>
      </c>
      <c r="E5433" s="274">
        <v>0</v>
      </c>
    </row>
    <row r="5434" spans="1:5">
      <c r="A5434" s="272" t="s">
        <v>23828</v>
      </c>
      <c r="B5434" s="538">
        <v>104572</v>
      </c>
      <c r="C5434" s="266" t="s">
        <v>23847</v>
      </c>
      <c r="D5434" s="273" t="s">
        <v>14</v>
      </c>
      <c r="E5434" s="274">
        <v>0</v>
      </c>
    </row>
    <row r="5435" spans="1:5">
      <c r="A5435" s="272" t="s">
        <v>23828</v>
      </c>
      <c r="B5435" s="538">
        <v>104568</v>
      </c>
      <c r="C5435" s="266" t="s">
        <v>23848</v>
      </c>
      <c r="D5435" s="273" t="s">
        <v>14</v>
      </c>
      <c r="E5435" s="274">
        <v>0</v>
      </c>
    </row>
    <row r="5436" spans="1:5">
      <c r="A5436" s="272" t="s">
        <v>23828</v>
      </c>
      <c r="B5436" s="538">
        <v>104538</v>
      </c>
      <c r="C5436" s="266" t="s">
        <v>23849</v>
      </c>
      <c r="D5436" s="273" t="s">
        <v>14</v>
      </c>
      <c r="E5436" s="274">
        <v>0</v>
      </c>
    </row>
    <row r="5437" spans="1:5">
      <c r="A5437" s="272" t="s">
        <v>23828</v>
      </c>
      <c r="B5437" s="538">
        <v>104570</v>
      </c>
      <c r="C5437" s="266" t="s">
        <v>23850</v>
      </c>
      <c r="D5437" s="273" t="s">
        <v>14</v>
      </c>
      <c r="E5437" s="274">
        <v>0</v>
      </c>
    </row>
    <row r="5438" spans="1:5">
      <c r="A5438" s="272" t="s">
        <v>23828</v>
      </c>
      <c r="B5438" s="538">
        <v>104565</v>
      </c>
      <c r="C5438" s="266" t="s">
        <v>23851</v>
      </c>
      <c r="D5438" s="273" t="s">
        <v>14</v>
      </c>
      <c r="E5438" s="274">
        <v>0</v>
      </c>
    </row>
    <row r="5439" spans="1:5">
      <c r="A5439" s="272" t="s">
        <v>23828</v>
      </c>
      <c r="B5439" s="538">
        <v>104567</v>
      </c>
      <c r="C5439" s="266" t="s">
        <v>23852</v>
      </c>
      <c r="D5439" s="273" t="s">
        <v>14</v>
      </c>
      <c r="E5439" s="274">
        <v>0</v>
      </c>
    </row>
    <row r="5440" spans="1:5">
      <c r="A5440" s="272" t="s">
        <v>23828</v>
      </c>
      <c r="B5440" s="538">
        <v>104569</v>
      </c>
      <c r="C5440" s="266" t="s">
        <v>23853</v>
      </c>
      <c r="D5440" s="273" t="s">
        <v>14</v>
      </c>
      <c r="E5440" s="274">
        <v>0</v>
      </c>
    </row>
    <row r="5441" spans="1:5">
      <c r="A5441" s="272" t="s">
        <v>23828</v>
      </c>
      <c r="B5441" s="538">
        <v>96843</v>
      </c>
      <c r="C5441" s="266" t="s">
        <v>10533</v>
      </c>
      <c r="D5441" s="273" t="s">
        <v>14</v>
      </c>
      <c r="E5441" s="274">
        <v>34.049999999999997</v>
      </c>
    </row>
    <row r="5442" spans="1:5">
      <c r="A5442" s="272" t="s">
        <v>23828</v>
      </c>
      <c r="B5442" s="538">
        <v>96847</v>
      </c>
      <c r="C5442" s="266" t="s">
        <v>10537</v>
      </c>
      <c r="D5442" s="273" t="s">
        <v>14</v>
      </c>
      <c r="E5442" s="274">
        <v>42.77</v>
      </c>
    </row>
    <row r="5443" spans="1:5">
      <c r="A5443" s="272" t="s">
        <v>23828</v>
      </c>
      <c r="B5443" s="538">
        <v>96844</v>
      </c>
      <c r="C5443" s="266" t="s">
        <v>10534</v>
      </c>
      <c r="D5443" s="273" t="s">
        <v>14</v>
      </c>
      <c r="E5443" s="274">
        <v>39.04</v>
      </c>
    </row>
    <row r="5444" spans="1:5">
      <c r="A5444" s="272" t="s">
        <v>23828</v>
      </c>
      <c r="B5444" s="538">
        <v>96839</v>
      </c>
      <c r="C5444" s="266" t="s">
        <v>10529</v>
      </c>
      <c r="D5444" s="273" t="s">
        <v>14</v>
      </c>
      <c r="E5444" s="274">
        <v>30.62</v>
      </c>
    </row>
    <row r="5445" spans="1:5">
      <c r="A5445" s="272" t="s">
        <v>23828</v>
      </c>
      <c r="B5445" s="538">
        <v>104574</v>
      </c>
      <c r="C5445" s="266" t="s">
        <v>23854</v>
      </c>
      <c r="D5445" s="273" t="s">
        <v>14</v>
      </c>
      <c r="E5445" s="274">
        <v>0</v>
      </c>
    </row>
    <row r="5446" spans="1:5">
      <c r="A5446" s="272" t="s">
        <v>23828</v>
      </c>
      <c r="B5446" s="538">
        <v>104575</v>
      </c>
      <c r="C5446" s="266" t="s">
        <v>23855</v>
      </c>
      <c r="D5446" s="273" t="s">
        <v>14</v>
      </c>
      <c r="E5446" s="274">
        <v>0</v>
      </c>
    </row>
    <row r="5447" spans="1:5">
      <c r="A5447" s="272" t="s">
        <v>23828</v>
      </c>
      <c r="B5447" s="538">
        <v>104573</v>
      </c>
      <c r="C5447" s="266" t="s">
        <v>23856</v>
      </c>
      <c r="D5447" s="273" t="s">
        <v>14</v>
      </c>
      <c r="E5447" s="274">
        <v>0</v>
      </c>
    </row>
    <row r="5448" spans="1:5">
      <c r="A5448" s="272" t="s">
        <v>23828</v>
      </c>
      <c r="B5448" s="538">
        <v>96805</v>
      </c>
      <c r="C5448" s="266" t="s">
        <v>10498</v>
      </c>
      <c r="D5448" s="273" t="s">
        <v>14</v>
      </c>
      <c r="E5448" s="274">
        <v>230.8</v>
      </c>
    </row>
    <row r="5449" spans="1:5">
      <c r="A5449" s="272" t="s">
        <v>23828</v>
      </c>
      <c r="B5449" s="538">
        <v>96802</v>
      </c>
      <c r="C5449" s="266" t="s">
        <v>10495</v>
      </c>
      <c r="D5449" s="273" t="s">
        <v>14</v>
      </c>
      <c r="E5449" s="274">
        <v>437.87</v>
      </c>
    </row>
    <row r="5450" spans="1:5">
      <c r="A5450" s="272" t="s">
        <v>23828</v>
      </c>
      <c r="B5450" s="538">
        <v>96806</v>
      </c>
      <c r="C5450" s="266" t="s">
        <v>10499</v>
      </c>
      <c r="D5450" s="273" t="s">
        <v>14</v>
      </c>
      <c r="E5450" s="274">
        <v>92.39</v>
      </c>
    </row>
    <row r="5451" spans="1:5">
      <c r="A5451" s="272" t="s">
        <v>23828</v>
      </c>
      <c r="B5451" s="538">
        <v>96803</v>
      </c>
      <c r="C5451" s="266" t="s">
        <v>10496</v>
      </c>
      <c r="D5451" s="273" t="s">
        <v>14</v>
      </c>
      <c r="E5451" s="274">
        <v>83.27</v>
      </c>
    </row>
    <row r="5452" spans="1:5">
      <c r="A5452" s="272" t="s">
        <v>23828</v>
      </c>
      <c r="B5452" s="538">
        <v>96807</v>
      </c>
      <c r="C5452" s="266" t="s">
        <v>10500</v>
      </c>
      <c r="D5452" s="273" t="s">
        <v>14</v>
      </c>
      <c r="E5452" s="274">
        <v>150.66</v>
      </c>
    </row>
    <row r="5453" spans="1:5">
      <c r="A5453" s="272" t="s">
        <v>23828</v>
      </c>
      <c r="B5453" s="538">
        <v>96804</v>
      </c>
      <c r="C5453" s="266" t="s">
        <v>10497</v>
      </c>
      <c r="D5453" s="273" t="s">
        <v>14</v>
      </c>
      <c r="E5453" s="274">
        <v>137.5</v>
      </c>
    </row>
    <row r="5454" spans="1:5">
      <c r="A5454" s="272" t="s">
        <v>23828</v>
      </c>
      <c r="B5454" s="538">
        <v>96829</v>
      </c>
      <c r="C5454" s="266" t="s">
        <v>10521</v>
      </c>
      <c r="D5454" s="273" t="s">
        <v>14</v>
      </c>
      <c r="E5454" s="274">
        <v>20.39</v>
      </c>
    </row>
    <row r="5455" spans="1:5">
      <c r="A5455" s="272" t="s">
        <v>23828</v>
      </c>
      <c r="B5455" s="538">
        <v>96833</v>
      </c>
      <c r="C5455" s="266" t="s">
        <v>10524</v>
      </c>
      <c r="D5455" s="273" t="s">
        <v>14</v>
      </c>
      <c r="E5455" s="274">
        <v>25.76</v>
      </c>
    </row>
    <row r="5456" spans="1:5">
      <c r="A5456" s="272" t="s">
        <v>23828</v>
      </c>
      <c r="B5456" s="538">
        <v>96836</v>
      </c>
      <c r="C5456" s="266" t="s">
        <v>10526</v>
      </c>
      <c r="D5456" s="273" t="s">
        <v>14</v>
      </c>
      <c r="E5456" s="274">
        <v>36.68</v>
      </c>
    </row>
    <row r="5457" spans="1:5">
      <c r="A5457" s="272" t="s">
        <v>23828</v>
      </c>
      <c r="B5457" s="538">
        <v>104576</v>
      </c>
      <c r="C5457" s="266" t="s">
        <v>10742</v>
      </c>
      <c r="D5457" s="273" t="s">
        <v>14</v>
      </c>
      <c r="E5457" s="274">
        <v>18.600000000000001</v>
      </c>
    </row>
    <row r="5458" spans="1:5">
      <c r="A5458" s="272" t="s">
        <v>23828</v>
      </c>
      <c r="B5458" s="538">
        <v>104577</v>
      </c>
      <c r="C5458" s="266" t="s">
        <v>10743</v>
      </c>
      <c r="D5458" s="273" t="s">
        <v>14</v>
      </c>
      <c r="E5458" s="274">
        <v>24.55</v>
      </c>
    </row>
    <row r="5459" spans="1:5">
      <c r="A5459" s="272" t="s">
        <v>23828</v>
      </c>
      <c r="B5459" s="538">
        <v>104578</v>
      </c>
      <c r="C5459" s="266" t="s">
        <v>10744</v>
      </c>
      <c r="D5459" s="273" t="s">
        <v>14</v>
      </c>
      <c r="E5459" s="274">
        <v>26.32</v>
      </c>
    </row>
    <row r="5460" spans="1:5">
      <c r="A5460" s="272" t="s">
        <v>23828</v>
      </c>
      <c r="B5460" s="538">
        <v>104580</v>
      </c>
      <c r="C5460" s="266" t="s">
        <v>23857</v>
      </c>
      <c r="D5460" s="273" t="s">
        <v>14</v>
      </c>
      <c r="E5460" s="274">
        <v>22.7</v>
      </c>
    </row>
    <row r="5461" spans="1:5">
      <c r="A5461" s="272" t="s">
        <v>23828</v>
      </c>
      <c r="B5461" s="538">
        <v>104579</v>
      </c>
      <c r="C5461" s="266" t="s">
        <v>10745</v>
      </c>
      <c r="D5461" s="273" t="s">
        <v>14</v>
      </c>
      <c r="E5461" s="274">
        <v>34.32</v>
      </c>
    </row>
    <row r="5462" spans="1:5">
      <c r="A5462" s="272" t="s">
        <v>23828</v>
      </c>
      <c r="B5462" s="538">
        <v>96823</v>
      </c>
      <c r="C5462" s="266" t="s">
        <v>10516</v>
      </c>
      <c r="D5462" s="273" t="s">
        <v>14</v>
      </c>
      <c r="E5462" s="274">
        <v>12.95</v>
      </c>
    </row>
    <row r="5463" spans="1:5">
      <c r="A5463" s="272" t="s">
        <v>23828</v>
      </c>
      <c r="B5463" s="538">
        <v>96826</v>
      </c>
      <c r="C5463" s="266" t="s">
        <v>10518</v>
      </c>
      <c r="D5463" s="273" t="s">
        <v>14</v>
      </c>
      <c r="E5463" s="274">
        <v>15.05</v>
      </c>
    </row>
    <row r="5464" spans="1:5">
      <c r="A5464" s="272" t="s">
        <v>23828</v>
      </c>
      <c r="B5464" s="538">
        <v>96830</v>
      </c>
      <c r="C5464" s="266" t="s">
        <v>10522</v>
      </c>
      <c r="D5464" s="273" t="s">
        <v>14</v>
      </c>
      <c r="E5464" s="274">
        <v>23.15</v>
      </c>
    </row>
    <row r="5465" spans="1:5">
      <c r="A5465" s="272" t="s">
        <v>23828</v>
      </c>
      <c r="B5465" s="538">
        <v>96834</v>
      </c>
      <c r="C5465" s="266" t="s">
        <v>10525</v>
      </c>
      <c r="D5465" s="273" t="s">
        <v>14</v>
      </c>
      <c r="E5465" s="274">
        <v>31.15</v>
      </c>
    </row>
    <row r="5466" spans="1:5">
      <c r="A5466" s="272" t="s">
        <v>23828</v>
      </c>
      <c r="B5466" s="538">
        <v>104581</v>
      </c>
      <c r="C5466" s="266" t="s">
        <v>30574</v>
      </c>
      <c r="D5466" s="273" t="s">
        <v>14</v>
      </c>
      <c r="E5466" s="274">
        <v>17</v>
      </c>
    </row>
    <row r="5467" spans="1:5">
      <c r="A5467" s="272" t="s">
        <v>23828</v>
      </c>
      <c r="B5467" s="538">
        <v>104582</v>
      </c>
      <c r="C5467" s="266" t="s">
        <v>30575</v>
      </c>
      <c r="D5467" s="273" t="s">
        <v>14</v>
      </c>
      <c r="E5467" s="274">
        <v>21.52</v>
      </c>
    </row>
    <row r="5468" spans="1:5">
      <c r="A5468" s="272" t="s">
        <v>23828</v>
      </c>
      <c r="B5468" s="538">
        <v>104583</v>
      </c>
      <c r="C5468" s="266" t="s">
        <v>30576</v>
      </c>
      <c r="D5468" s="273" t="s">
        <v>14</v>
      </c>
      <c r="E5468" s="274">
        <v>33.67</v>
      </c>
    </row>
    <row r="5469" spans="1:5">
      <c r="A5469" s="272" t="s">
        <v>23828</v>
      </c>
      <c r="B5469" s="538">
        <v>104584</v>
      </c>
      <c r="C5469" s="266" t="s">
        <v>30577</v>
      </c>
      <c r="D5469" s="273" t="s">
        <v>14</v>
      </c>
      <c r="E5469" s="274">
        <v>40.450000000000003</v>
      </c>
    </row>
    <row r="5470" spans="1:5">
      <c r="A5470" s="272" t="s">
        <v>23828</v>
      </c>
      <c r="B5470" s="538">
        <v>104585</v>
      </c>
      <c r="C5470" s="266" t="s">
        <v>23858</v>
      </c>
      <c r="D5470" s="273" t="s">
        <v>14</v>
      </c>
      <c r="E5470" s="274">
        <v>0</v>
      </c>
    </row>
    <row r="5471" spans="1:5">
      <c r="A5471" s="272" t="s">
        <v>23828</v>
      </c>
      <c r="B5471" s="538">
        <v>104587</v>
      </c>
      <c r="C5471" s="266" t="s">
        <v>23859</v>
      </c>
      <c r="D5471" s="273" t="s">
        <v>14</v>
      </c>
      <c r="E5471" s="274">
        <v>0</v>
      </c>
    </row>
    <row r="5472" spans="1:5">
      <c r="A5472" s="272" t="s">
        <v>23828</v>
      </c>
      <c r="B5472" s="538">
        <v>104586</v>
      </c>
      <c r="C5472" s="266" t="s">
        <v>23860</v>
      </c>
      <c r="D5472" s="273" t="s">
        <v>14</v>
      </c>
      <c r="E5472" s="274">
        <v>0</v>
      </c>
    </row>
    <row r="5473" spans="1:5">
      <c r="A5473" s="272" t="s">
        <v>23828</v>
      </c>
      <c r="B5473" s="538">
        <v>96798</v>
      </c>
      <c r="C5473" s="266" t="s">
        <v>10072</v>
      </c>
      <c r="D5473" s="273" t="s">
        <v>13</v>
      </c>
      <c r="E5473" s="274">
        <v>9.49</v>
      </c>
    </row>
    <row r="5474" spans="1:5">
      <c r="A5474" s="272" t="s">
        <v>23828</v>
      </c>
      <c r="B5474" s="538">
        <v>96799</v>
      </c>
      <c r="C5474" s="266" t="s">
        <v>10073</v>
      </c>
      <c r="D5474" s="273" t="s">
        <v>13</v>
      </c>
      <c r="E5474" s="274">
        <v>12.14</v>
      </c>
    </row>
    <row r="5475" spans="1:5">
      <c r="A5475" s="272" t="s">
        <v>23828</v>
      </c>
      <c r="B5475" s="538">
        <v>96800</v>
      </c>
      <c r="C5475" s="266" t="s">
        <v>10074</v>
      </c>
      <c r="D5475" s="273" t="s">
        <v>13</v>
      </c>
      <c r="E5475" s="274">
        <v>16.440000000000001</v>
      </c>
    </row>
    <row r="5476" spans="1:5">
      <c r="A5476" s="272" t="s">
        <v>23828</v>
      </c>
      <c r="B5476" s="538">
        <v>96801</v>
      </c>
      <c r="C5476" s="266" t="s">
        <v>10075</v>
      </c>
      <c r="D5476" s="273" t="s">
        <v>13</v>
      </c>
      <c r="E5476" s="274">
        <v>24.62</v>
      </c>
    </row>
    <row r="5477" spans="1:5">
      <c r="A5477" s="272" t="s">
        <v>23828</v>
      </c>
      <c r="B5477" s="538">
        <v>104539</v>
      </c>
      <c r="C5477" s="266" t="s">
        <v>23861</v>
      </c>
      <c r="D5477" s="273" t="s">
        <v>14</v>
      </c>
      <c r="E5477" s="274">
        <v>0</v>
      </c>
    </row>
    <row r="5478" spans="1:5">
      <c r="A5478" s="272" t="s">
        <v>23828</v>
      </c>
      <c r="B5478" s="538">
        <v>104541</v>
      </c>
      <c r="C5478" s="266" t="s">
        <v>23862</v>
      </c>
      <c r="D5478" s="273" t="s">
        <v>14</v>
      </c>
      <c r="E5478" s="274">
        <v>0</v>
      </c>
    </row>
    <row r="5479" spans="1:5">
      <c r="A5479" s="272" t="s">
        <v>23828</v>
      </c>
      <c r="B5479" s="538">
        <v>104540</v>
      </c>
      <c r="C5479" s="266" t="s">
        <v>23863</v>
      </c>
      <c r="D5479" s="273" t="s">
        <v>14</v>
      </c>
      <c r="E5479" s="274">
        <v>0</v>
      </c>
    </row>
    <row r="5480" spans="1:5">
      <c r="A5480" s="272" t="s">
        <v>23828</v>
      </c>
      <c r="B5480" s="538">
        <v>104543</v>
      </c>
      <c r="C5480" s="266" t="s">
        <v>23864</v>
      </c>
      <c r="D5480" s="273" t="s">
        <v>14</v>
      </c>
      <c r="E5480" s="274">
        <v>0</v>
      </c>
    </row>
    <row r="5481" spans="1:5">
      <c r="A5481" s="272" t="s">
        <v>23828</v>
      </c>
      <c r="B5481" s="538">
        <v>104544</v>
      </c>
      <c r="C5481" s="266" t="s">
        <v>23865</v>
      </c>
      <c r="D5481" s="273" t="s">
        <v>14</v>
      </c>
      <c r="E5481" s="274">
        <v>0</v>
      </c>
    </row>
    <row r="5482" spans="1:5">
      <c r="A5482" s="272" t="s">
        <v>23828</v>
      </c>
      <c r="B5482" s="538">
        <v>104545</v>
      </c>
      <c r="C5482" s="266" t="s">
        <v>23866</v>
      </c>
      <c r="D5482" s="273" t="s">
        <v>14</v>
      </c>
      <c r="E5482" s="274">
        <v>0</v>
      </c>
    </row>
    <row r="5483" spans="1:5">
      <c r="A5483" s="272" t="s">
        <v>23828</v>
      </c>
      <c r="B5483" s="538">
        <v>104542</v>
      </c>
      <c r="C5483" s="266" t="s">
        <v>23867</v>
      </c>
      <c r="D5483" s="273" t="s">
        <v>14</v>
      </c>
      <c r="E5483" s="274">
        <v>0</v>
      </c>
    </row>
    <row r="5484" spans="1:5">
      <c r="A5484" s="272" t="s">
        <v>23828</v>
      </c>
      <c r="B5484" s="538">
        <v>104592</v>
      </c>
      <c r="C5484" s="266" t="s">
        <v>23868</v>
      </c>
      <c r="D5484" s="273" t="s">
        <v>14</v>
      </c>
      <c r="E5484" s="274">
        <v>0</v>
      </c>
    </row>
    <row r="5485" spans="1:5">
      <c r="A5485" s="272" t="s">
        <v>23828</v>
      </c>
      <c r="B5485" s="538">
        <v>104548</v>
      </c>
      <c r="C5485" s="266" t="s">
        <v>23869</v>
      </c>
      <c r="D5485" s="273" t="s">
        <v>14</v>
      </c>
      <c r="E5485" s="274">
        <v>0</v>
      </c>
    </row>
    <row r="5486" spans="1:5">
      <c r="A5486" s="272" t="s">
        <v>23828</v>
      </c>
      <c r="B5486" s="538">
        <v>104546</v>
      </c>
      <c r="C5486" s="266" t="s">
        <v>23870</v>
      </c>
      <c r="D5486" s="273" t="s">
        <v>14</v>
      </c>
      <c r="E5486" s="274">
        <v>0</v>
      </c>
    </row>
    <row r="5487" spans="1:5">
      <c r="A5487" s="272" t="s">
        <v>23828</v>
      </c>
      <c r="B5487" s="538">
        <v>104549</v>
      </c>
      <c r="C5487" s="266" t="s">
        <v>23871</v>
      </c>
      <c r="D5487" s="273" t="s">
        <v>14</v>
      </c>
      <c r="E5487" s="274">
        <v>0</v>
      </c>
    </row>
    <row r="5488" spans="1:5">
      <c r="A5488" s="272" t="s">
        <v>23828</v>
      </c>
      <c r="B5488" s="538">
        <v>104550</v>
      </c>
      <c r="C5488" s="266" t="s">
        <v>23872</v>
      </c>
      <c r="D5488" s="273" t="s">
        <v>14</v>
      </c>
      <c r="E5488" s="274">
        <v>0</v>
      </c>
    </row>
    <row r="5489" spans="1:5">
      <c r="A5489" s="272" t="s">
        <v>23828</v>
      </c>
      <c r="B5489" s="538">
        <v>104552</v>
      </c>
      <c r="C5489" s="266" t="s">
        <v>23873</v>
      </c>
      <c r="D5489" s="273" t="s">
        <v>14</v>
      </c>
      <c r="E5489" s="274">
        <v>0</v>
      </c>
    </row>
    <row r="5490" spans="1:5">
      <c r="A5490" s="272" t="s">
        <v>23828</v>
      </c>
      <c r="B5490" s="538">
        <v>104551</v>
      </c>
      <c r="C5490" s="266" t="s">
        <v>23874</v>
      </c>
      <c r="D5490" s="273" t="s">
        <v>14</v>
      </c>
      <c r="E5490" s="274">
        <v>0</v>
      </c>
    </row>
    <row r="5491" spans="1:5">
      <c r="A5491" s="272" t="s">
        <v>23828</v>
      </c>
      <c r="B5491" s="538">
        <v>104553</v>
      </c>
      <c r="C5491" s="266" t="s">
        <v>23875</v>
      </c>
      <c r="D5491" s="273" t="s">
        <v>14</v>
      </c>
      <c r="E5491" s="274">
        <v>0</v>
      </c>
    </row>
    <row r="5492" spans="1:5">
      <c r="A5492" s="272" t="s">
        <v>23828</v>
      </c>
      <c r="B5492" s="538">
        <v>104554</v>
      </c>
      <c r="C5492" s="266" t="s">
        <v>23876</v>
      </c>
      <c r="D5492" s="273" t="s">
        <v>14</v>
      </c>
      <c r="E5492" s="274">
        <v>0</v>
      </c>
    </row>
    <row r="5493" spans="1:5">
      <c r="A5493" s="272" t="s">
        <v>23828</v>
      </c>
      <c r="B5493" s="538">
        <v>104555</v>
      </c>
      <c r="C5493" s="266" t="s">
        <v>23877</v>
      </c>
      <c r="D5493" s="273" t="s">
        <v>14</v>
      </c>
      <c r="E5493" s="274">
        <v>0</v>
      </c>
    </row>
    <row r="5494" spans="1:5">
      <c r="A5494" s="272" t="s">
        <v>23828</v>
      </c>
      <c r="B5494" s="538">
        <v>104556</v>
      </c>
      <c r="C5494" s="266" t="s">
        <v>23878</v>
      </c>
      <c r="D5494" s="273" t="s">
        <v>14</v>
      </c>
      <c r="E5494" s="274">
        <v>0</v>
      </c>
    </row>
    <row r="5495" spans="1:5">
      <c r="A5495" s="272" t="s">
        <v>23828</v>
      </c>
      <c r="B5495" s="538">
        <v>104558</v>
      </c>
      <c r="C5495" s="266" t="s">
        <v>23879</v>
      </c>
      <c r="D5495" s="273" t="s">
        <v>14</v>
      </c>
      <c r="E5495" s="274">
        <v>0</v>
      </c>
    </row>
    <row r="5496" spans="1:5">
      <c r="A5496" s="272" t="s">
        <v>23828</v>
      </c>
      <c r="B5496" s="538">
        <v>104559</v>
      </c>
      <c r="C5496" s="266" t="s">
        <v>23880</v>
      </c>
      <c r="D5496" s="273" t="s">
        <v>14</v>
      </c>
      <c r="E5496" s="274">
        <v>0</v>
      </c>
    </row>
    <row r="5497" spans="1:5">
      <c r="A5497" s="272" t="s">
        <v>23828</v>
      </c>
      <c r="B5497" s="538">
        <v>104560</v>
      </c>
      <c r="C5497" s="266" t="s">
        <v>23881</v>
      </c>
      <c r="D5497" s="273" t="s">
        <v>14</v>
      </c>
      <c r="E5497" s="274">
        <v>0</v>
      </c>
    </row>
    <row r="5498" spans="1:5">
      <c r="A5498" s="272" t="s">
        <v>23828</v>
      </c>
      <c r="B5498" s="538">
        <v>104557</v>
      </c>
      <c r="C5498" s="266" t="s">
        <v>23882</v>
      </c>
      <c r="D5498" s="273" t="s">
        <v>14</v>
      </c>
      <c r="E5498" s="274">
        <v>0</v>
      </c>
    </row>
    <row r="5499" spans="1:5">
      <c r="A5499" s="272" t="s">
        <v>23828</v>
      </c>
      <c r="B5499" s="538">
        <v>104561</v>
      </c>
      <c r="C5499" s="266" t="s">
        <v>23883</v>
      </c>
      <c r="D5499" s="273" t="s">
        <v>14</v>
      </c>
      <c r="E5499" s="274">
        <v>0</v>
      </c>
    </row>
    <row r="5500" spans="1:5">
      <c r="A5500" s="272" t="s">
        <v>23828</v>
      </c>
      <c r="B5500" s="538">
        <v>104562</v>
      </c>
      <c r="C5500" s="266" t="s">
        <v>23884</v>
      </c>
      <c r="D5500" s="273" t="s">
        <v>14</v>
      </c>
      <c r="E5500" s="274">
        <v>0</v>
      </c>
    </row>
    <row r="5501" spans="1:5">
      <c r="A5501" s="272" t="s">
        <v>23828</v>
      </c>
      <c r="B5501" s="538">
        <v>96860</v>
      </c>
      <c r="C5501" s="266" t="s">
        <v>10546</v>
      </c>
      <c r="D5501" s="273" t="s">
        <v>14</v>
      </c>
      <c r="E5501" s="274">
        <v>34.61</v>
      </c>
    </row>
    <row r="5502" spans="1:5">
      <c r="A5502" s="272" t="s">
        <v>23828</v>
      </c>
      <c r="B5502" s="538">
        <v>96862</v>
      </c>
      <c r="C5502" s="266" t="s">
        <v>10547</v>
      </c>
      <c r="D5502" s="273" t="s">
        <v>14</v>
      </c>
      <c r="E5502" s="274">
        <v>42.38</v>
      </c>
    </row>
    <row r="5503" spans="1:5">
      <c r="A5503" s="272" t="s">
        <v>23828</v>
      </c>
      <c r="B5503" s="538">
        <v>96864</v>
      </c>
      <c r="C5503" s="266" t="s">
        <v>10549</v>
      </c>
      <c r="D5503" s="273" t="s">
        <v>14</v>
      </c>
      <c r="E5503" s="274">
        <v>58.94</v>
      </c>
    </row>
    <row r="5504" spans="1:5">
      <c r="A5504" s="272" t="s">
        <v>23828</v>
      </c>
      <c r="B5504" s="538">
        <v>96866</v>
      </c>
      <c r="C5504" s="266" t="s">
        <v>10551</v>
      </c>
      <c r="D5504" s="273" t="s">
        <v>14</v>
      </c>
      <c r="E5504" s="274">
        <v>76.3</v>
      </c>
    </row>
    <row r="5505" spans="1:5">
      <c r="A5505" s="272" t="s">
        <v>23828</v>
      </c>
      <c r="B5505" s="538">
        <v>96868</v>
      </c>
      <c r="C5505" s="266" t="s">
        <v>10552</v>
      </c>
      <c r="D5505" s="273" t="s">
        <v>14</v>
      </c>
      <c r="E5505" s="274">
        <v>22.77</v>
      </c>
    </row>
    <row r="5506" spans="1:5">
      <c r="A5506" s="272" t="s">
        <v>23828</v>
      </c>
      <c r="B5506" s="538">
        <v>96869</v>
      </c>
      <c r="C5506" s="266" t="s">
        <v>10553</v>
      </c>
      <c r="D5506" s="273" t="s">
        <v>14</v>
      </c>
      <c r="E5506" s="274">
        <v>34</v>
      </c>
    </row>
    <row r="5507" spans="1:5">
      <c r="A5507" s="272" t="s">
        <v>23828</v>
      </c>
      <c r="B5507" s="538">
        <v>96870</v>
      </c>
      <c r="C5507" s="266" t="s">
        <v>10554</v>
      </c>
      <c r="D5507" s="273" t="s">
        <v>14</v>
      </c>
      <c r="E5507" s="274">
        <v>50.13</v>
      </c>
    </row>
    <row r="5508" spans="1:5">
      <c r="A5508" s="272" t="s">
        <v>23828</v>
      </c>
      <c r="B5508" s="538">
        <v>96871</v>
      </c>
      <c r="C5508" s="266" t="s">
        <v>10555</v>
      </c>
      <c r="D5508" s="273" t="s">
        <v>14</v>
      </c>
      <c r="E5508" s="274">
        <v>57.62</v>
      </c>
    </row>
    <row r="5509" spans="1:5">
      <c r="A5509" s="272" t="s">
        <v>23828</v>
      </c>
      <c r="B5509" s="538">
        <v>96861</v>
      </c>
      <c r="C5509" s="266" t="s">
        <v>21141</v>
      </c>
      <c r="D5509" s="273" t="s">
        <v>14</v>
      </c>
      <c r="E5509" s="274">
        <v>43.6</v>
      </c>
    </row>
    <row r="5510" spans="1:5">
      <c r="A5510" s="272" t="s">
        <v>23828</v>
      </c>
      <c r="B5510" s="538">
        <v>96863</v>
      </c>
      <c r="C5510" s="266" t="s">
        <v>10548</v>
      </c>
      <c r="D5510" s="273" t="s">
        <v>14</v>
      </c>
      <c r="E5510" s="274">
        <v>45.02</v>
      </c>
    </row>
    <row r="5511" spans="1:5">
      <c r="A5511" s="272" t="s">
        <v>23828</v>
      </c>
      <c r="B5511" s="538">
        <v>96865</v>
      </c>
      <c r="C5511" s="266" t="s">
        <v>10550</v>
      </c>
      <c r="D5511" s="273" t="s">
        <v>14</v>
      </c>
      <c r="E5511" s="274">
        <v>53.18</v>
      </c>
    </row>
    <row r="5512" spans="1:5">
      <c r="A5512" s="272" t="s">
        <v>23828</v>
      </c>
      <c r="B5512" s="538">
        <v>96814</v>
      </c>
      <c r="C5512" s="266" t="s">
        <v>10507</v>
      </c>
      <c r="D5512" s="273" t="s">
        <v>14</v>
      </c>
      <c r="E5512" s="274">
        <v>18.600000000000001</v>
      </c>
    </row>
    <row r="5513" spans="1:5">
      <c r="A5513" s="272" t="s">
        <v>23828</v>
      </c>
      <c r="B5513" s="538">
        <v>96818</v>
      </c>
      <c r="C5513" s="266" t="s">
        <v>10511</v>
      </c>
      <c r="D5513" s="273" t="s">
        <v>14</v>
      </c>
      <c r="E5513" s="274">
        <v>24.55</v>
      </c>
    </row>
    <row r="5514" spans="1:5">
      <c r="A5514" s="272" t="s">
        <v>23828</v>
      </c>
      <c r="B5514" s="538">
        <v>96819</v>
      </c>
      <c r="C5514" s="266" t="s">
        <v>10512</v>
      </c>
      <c r="D5514" s="273" t="s">
        <v>14</v>
      </c>
      <c r="E5514" s="274">
        <v>26.32</v>
      </c>
    </row>
    <row r="5515" spans="1:5">
      <c r="A5515" s="272" t="s">
        <v>23828</v>
      </c>
      <c r="B5515" s="538">
        <v>96822</v>
      </c>
      <c r="C5515" s="266" t="s">
        <v>10515</v>
      </c>
      <c r="D5515" s="273" t="s">
        <v>14</v>
      </c>
      <c r="E5515" s="274">
        <v>34.32</v>
      </c>
    </row>
    <row r="5516" spans="1:5">
      <c r="A5516" s="272" t="s">
        <v>23828</v>
      </c>
      <c r="B5516" s="538">
        <v>96808</v>
      </c>
      <c r="C5516" s="266" t="s">
        <v>10501</v>
      </c>
      <c r="D5516" s="273" t="s">
        <v>14</v>
      </c>
      <c r="E5516" s="274">
        <v>20.05</v>
      </c>
    </row>
    <row r="5517" spans="1:5">
      <c r="A5517" s="272" t="s">
        <v>23828</v>
      </c>
      <c r="B5517" s="538">
        <v>96811</v>
      </c>
      <c r="C5517" s="266" t="s">
        <v>10504</v>
      </c>
      <c r="D5517" s="273" t="s">
        <v>14</v>
      </c>
      <c r="E5517" s="274">
        <v>25.14</v>
      </c>
    </row>
    <row r="5518" spans="1:5">
      <c r="A5518" s="272" t="s">
        <v>23828</v>
      </c>
      <c r="B5518" s="538">
        <v>96815</v>
      </c>
      <c r="C5518" s="266" t="s">
        <v>10508</v>
      </c>
      <c r="D5518" s="273" t="s">
        <v>14</v>
      </c>
      <c r="E5518" s="274">
        <v>38</v>
      </c>
    </row>
    <row r="5519" spans="1:5">
      <c r="A5519" s="272" t="s">
        <v>23828</v>
      </c>
      <c r="B5519" s="538">
        <v>96820</v>
      </c>
      <c r="C5519" s="266" t="s">
        <v>10513</v>
      </c>
      <c r="D5519" s="273" t="s">
        <v>14</v>
      </c>
      <c r="E5519" s="274">
        <v>45.77</v>
      </c>
    </row>
    <row r="5520" spans="1:5">
      <c r="A5520" s="272" t="s">
        <v>23885</v>
      </c>
      <c r="B5520" s="538">
        <v>96702</v>
      </c>
      <c r="C5520" s="266" t="s">
        <v>30578</v>
      </c>
      <c r="D5520" s="273" t="s">
        <v>14</v>
      </c>
      <c r="E5520" s="274">
        <v>14.45</v>
      </c>
    </row>
    <row r="5521" spans="1:5">
      <c r="A5521" s="272" t="s">
        <v>23885</v>
      </c>
      <c r="B5521" s="538">
        <v>96662</v>
      </c>
      <c r="C5521" s="266" t="s">
        <v>30579</v>
      </c>
      <c r="D5521" s="273" t="s">
        <v>14</v>
      </c>
      <c r="E5521" s="274">
        <v>11.44</v>
      </c>
    </row>
    <row r="5522" spans="1:5">
      <c r="A5522" s="272" t="s">
        <v>23885</v>
      </c>
      <c r="B5522" s="538">
        <v>96704</v>
      </c>
      <c r="C5522" s="266" t="s">
        <v>30580</v>
      </c>
      <c r="D5522" s="273" t="s">
        <v>14</v>
      </c>
      <c r="E5522" s="274">
        <v>24.34</v>
      </c>
    </row>
    <row r="5523" spans="1:5">
      <c r="A5523" s="272" t="s">
        <v>23885</v>
      </c>
      <c r="B5523" s="538">
        <v>96664</v>
      </c>
      <c r="C5523" s="266" t="s">
        <v>30581</v>
      </c>
      <c r="D5523" s="273" t="s">
        <v>14</v>
      </c>
      <c r="E5523" s="274">
        <v>20.5</v>
      </c>
    </row>
    <row r="5524" spans="1:5">
      <c r="A5524" s="272" t="s">
        <v>23885</v>
      </c>
      <c r="B5524" s="538">
        <v>104191</v>
      </c>
      <c r="C5524" s="266" t="s">
        <v>10709</v>
      </c>
      <c r="D5524" s="273" t="s">
        <v>14</v>
      </c>
      <c r="E5524" s="274">
        <v>13.12</v>
      </c>
    </row>
    <row r="5525" spans="1:5">
      <c r="A5525" s="272" t="s">
        <v>23885</v>
      </c>
      <c r="B5525" s="538">
        <v>96700</v>
      </c>
      <c r="C5525" s="266" t="s">
        <v>30582</v>
      </c>
      <c r="D5525" s="273" t="s">
        <v>14</v>
      </c>
      <c r="E5525" s="274">
        <v>20.170000000000002</v>
      </c>
    </row>
    <row r="5526" spans="1:5">
      <c r="A5526" s="272" t="s">
        <v>23885</v>
      </c>
      <c r="B5526" s="538">
        <v>96658</v>
      </c>
      <c r="C5526" s="266" t="s">
        <v>30583</v>
      </c>
      <c r="D5526" s="273" t="s">
        <v>14</v>
      </c>
      <c r="E5526" s="274">
        <v>17.88</v>
      </c>
    </row>
    <row r="5527" spans="1:5">
      <c r="A5527" s="272" t="s">
        <v>23885</v>
      </c>
      <c r="B5527" s="538">
        <v>96641</v>
      </c>
      <c r="C5527" s="266" t="s">
        <v>30584</v>
      </c>
      <c r="D5527" s="273" t="s">
        <v>14</v>
      </c>
      <c r="E5527" s="274">
        <v>20.7</v>
      </c>
    </row>
    <row r="5528" spans="1:5">
      <c r="A5528" s="272" t="s">
        <v>23885</v>
      </c>
      <c r="B5528" s="538">
        <v>96661</v>
      </c>
      <c r="C5528" s="266" t="s">
        <v>30585</v>
      </c>
      <c r="D5528" s="273" t="s">
        <v>14</v>
      </c>
      <c r="E5528" s="274">
        <v>36.61</v>
      </c>
    </row>
    <row r="5529" spans="1:5">
      <c r="A5529" s="272" t="s">
        <v>23885</v>
      </c>
      <c r="B5529" s="538">
        <v>96699</v>
      </c>
      <c r="C5529" s="266" t="s">
        <v>30586</v>
      </c>
      <c r="D5529" s="273" t="s">
        <v>14</v>
      </c>
      <c r="E5529" s="274">
        <v>29.74</v>
      </c>
    </row>
    <row r="5530" spans="1:5">
      <c r="A5530" s="272" t="s">
        <v>23885</v>
      </c>
      <c r="B5530" s="538">
        <v>96657</v>
      </c>
      <c r="C5530" s="266" t="s">
        <v>30587</v>
      </c>
      <c r="D5530" s="273" t="s">
        <v>14</v>
      </c>
      <c r="E5530" s="274">
        <v>27.45</v>
      </c>
    </row>
    <row r="5531" spans="1:5">
      <c r="A5531" s="272" t="s">
        <v>23885</v>
      </c>
      <c r="B5531" s="538">
        <v>96640</v>
      </c>
      <c r="C5531" s="266" t="s">
        <v>30588</v>
      </c>
      <c r="D5531" s="273" t="s">
        <v>14</v>
      </c>
      <c r="E5531" s="274">
        <v>30.27</v>
      </c>
    </row>
    <row r="5532" spans="1:5">
      <c r="A5532" s="272" t="s">
        <v>23885</v>
      </c>
      <c r="B5532" s="538">
        <v>96660</v>
      </c>
      <c r="C5532" s="266" t="s">
        <v>30589</v>
      </c>
      <c r="D5532" s="273" t="s">
        <v>14</v>
      </c>
      <c r="E5532" s="274">
        <v>36.950000000000003</v>
      </c>
    </row>
    <row r="5533" spans="1:5">
      <c r="A5533" s="272" t="s">
        <v>23885</v>
      </c>
      <c r="B5533" s="538">
        <v>104196</v>
      </c>
      <c r="C5533" s="266" t="s">
        <v>10712</v>
      </c>
      <c r="D5533" s="273" t="s">
        <v>14</v>
      </c>
      <c r="E5533" s="274">
        <v>19.11</v>
      </c>
    </row>
    <row r="5534" spans="1:5">
      <c r="A5534" s="272" t="s">
        <v>23885</v>
      </c>
      <c r="B5534" s="538">
        <v>104197</v>
      </c>
      <c r="C5534" s="266" t="s">
        <v>10713</v>
      </c>
      <c r="D5534" s="273" t="s">
        <v>14</v>
      </c>
      <c r="E5534" s="274">
        <v>36.619999999999997</v>
      </c>
    </row>
    <row r="5535" spans="1:5">
      <c r="A5535" s="272" t="s">
        <v>23885</v>
      </c>
      <c r="B5535" s="538">
        <v>104198</v>
      </c>
      <c r="C5535" s="266" t="s">
        <v>10714</v>
      </c>
      <c r="D5535" s="273" t="s">
        <v>14</v>
      </c>
      <c r="E5535" s="274">
        <v>9.9600000000000009</v>
      </c>
    </row>
    <row r="5536" spans="1:5">
      <c r="A5536" s="272" t="s">
        <v>23885</v>
      </c>
      <c r="B5536" s="538">
        <v>96685</v>
      </c>
      <c r="C5536" s="266" t="s">
        <v>30590</v>
      </c>
      <c r="D5536" s="273" t="s">
        <v>14</v>
      </c>
      <c r="E5536" s="274">
        <v>15.31</v>
      </c>
    </row>
    <row r="5537" spans="1:5">
      <c r="A5537" s="272" t="s">
        <v>23885</v>
      </c>
      <c r="B5537" s="538">
        <v>96651</v>
      </c>
      <c r="C5537" s="266" t="s">
        <v>30591</v>
      </c>
      <c r="D5537" s="273" t="s">
        <v>14</v>
      </c>
      <c r="E5537" s="274">
        <v>11.89</v>
      </c>
    </row>
    <row r="5538" spans="1:5">
      <c r="A5538" s="272" t="s">
        <v>23885</v>
      </c>
      <c r="B5538" s="538">
        <v>96638</v>
      </c>
      <c r="C5538" s="266" t="s">
        <v>30592</v>
      </c>
      <c r="D5538" s="273" t="s">
        <v>14</v>
      </c>
      <c r="E5538" s="274">
        <v>21.36</v>
      </c>
    </row>
    <row r="5539" spans="1:5">
      <c r="A5539" s="272" t="s">
        <v>23885</v>
      </c>
      <c r="B5539" s="538">
        <v>96687</v>
      </c>
      <c r="C5539" s="266" t="s">
        <v>30593</v>
      </c>
      <c r="D5539" s="273" t="s">
        <v>14</v>
      </c>
      <c r="E5539" s="274">
        <v>22.73</v>
      </c>
    </row>
    <row r="5540" spans="1:5">
      <c r="A5540" s="272" t="s">
        <v>23885</v>
      </c>
      <c r="B5540" s="538">
        <v>96653</v>
      </c>
      <c r="C5540" s="266" t="s">
        <v>10492</v>
      </c>
      <c r="D5540" s="273" t="s">
        <v>14</v>
      </c>
      <c r="E5540" s="274">
        <v>17.11</v>
      </c>
    </row>
    <row r="5541" spans="1:5">
      <c r="A5541" s="272" t="s">
        <v>23885</v>
      </c>
      <c r="B5541" s="538">
        <v>96689</v>
      </c>
      <c r="C5541" s="266" t="s">
        <v>30594</v>
      </c>
      <c r="D5541" s="273" t="s">
        <v>14</v>
      </c>
      <c r="E5541" s="274">
        <v>33.5</v>
      </c>
    </row>
    <row r="5542" spans="1:5">
      <c r="A5542" s="272" t="s">
        <v>23885</v>
      </c>
      <c r="B5542" s="538">
        <v>96655</v>
      </c>
      <c r="C5542" s="266" t="s">
        <v>10494</v>
      </c>
      <c r="D5542" s="273" t="s">
        <v>14</v>
      </c>
      <c r="E5542" s="274">
        <v>25.39</v>
      </c>
    </row>
    <row r="5543" spans="1:5">
      <c r="A5543" s="272" t="s">
        <v>23885</v>
      </c>
      <c r="B5543" s="538">
        <v>96691</v>
      </c>
      <c r="C5543" s="266" t="s">
        <v>30595</v>
      </c>
      <c r="D5543" s="273" t="s">
        <v>14</v>
      </c>
      <c r="E5543" s="274">
        <v>47.24</v>
      </c>
    </row>
    <row r="5544" spans="1:5">
      <c r="A5544" s="272" t="s">
        <v>23885</v>
      </c>
      <c r="B5544" s="538">
        <v>96693</v>
      </c>
      <c r="C5544" s="266" t="s">
        <v>30596</v>
      </c>
      <c r="D5544" s="273" t="s">
        <v>14</v>
      </c>
      <c r="E5544" s="274">
        <v>69.73</v>
      </c>
    </row>
    <row r="5545" spans="1:5">
      <c r="A5545" s="272" t="s">
        <v>23885</v>
      </c>
      <c r="B5545" s="538">
        <v>96695</v>
      </c>
      <c r="C5545" s="266" t="s">
        <v>30597</v>
      </c>
      <c r="D5545" s="273" t="s">
        <v>14</v>
      </c>
      <c r="E5545" s="274">
        <v>117.65</v>
      </c>
    </row>
    <row r="5546" spans="1:5">
      <c r="A5546" s="272" t="s">
        <v>23885</v>
      </c>
      <c r="B5546" s="538">
        <v>104193</v>
      </c>
      <c r="C5546" s="266" t="s">
        <v>10711</v>
      </c>
      <c r="D5546" s="273" t="s">
        <v>14</v>
      </c>
      <c r="E5546" s="274">
        <v>192.64</v>
      </c>
    </row>
    <row r="5547" spans="1:5">
      <c r="A5547" s="272" t="s">
        <v>23885</v>
      </c>
      <c r="B5547" s="538">
        <v>96697</v>
      </c>
      <c r="C5547" s="266" t="s">
        <v>30598</v>
      </c>
      <c r="D5547" s="273" t="s">
        <v>14</v>
      </c>
      <c r="E5547" s="274">
        <v>384.24</v>
      </c>
    </row>
    <row r="5548" spans="1:5">
      <c r="A5548" s="272" t="s">
        <v>23885</v>
      </c>
      <c r="B5548" s="538">
        <v>104199</v>
      </c>
      <c r="C5548" s="266" t="s">
        <v>10715</v>
      </c>
      <c r="D5548" s="273" t="s">
        <v>14</v>
      </c>
      <c r="E5548" s="274">
        <v>9.69</v>
      </c>
    </row>
    <row r="5549" spans="1:5">
      <c r="A5549" s="272" t="s">
        <v>23885</v>
      </c>
      <c r="B5549" s="538">
        <v>96684</v>
      </c>
      <c r="C5549" s="266" t="s">
        <v>30599</v>
      </c>
      <c r="D5549" s="273" t="s">
        <v>14</v>
      </c>
      <c r="E5549" s="274">
        <v>14.87</v>
      </c>
    </row>
    <row r="5550" spans="1:5">
      <c r="A5550" s="272" t="s">
        <v>23885</v>
      </c>
      <c r="B5550" s="538">
        <v>96650</v>
      </c>
      <c r="C5550" s="266" t="s">
        <v>30600</v>
      </c>
      <c r="D5550" s="273" t="s">
        <v>14</v>
      </c>
      <c r="E5550" s="274">
        <v>11.45</v>
      </c>
    </row>
    <row r="5551" spans="1:5">
      <c r="A5551" s="272" t="s">
        <v>23885</v>
      </c>
      <c r="B5551" s="538">
        <v>96637</v>
      </c>
      <c r="C5551" s="266" t="s">
        <v>30601</v>
      </c>
      <c r="D5551" s="273" t="s">
        <v>14</v>
      </c>
      <c r="E5551" s="274">
        <v>20.92</v>
      </c>
    </row>
    <row r="5552" spans="1:5">
      <c r="A5552" s="272" t="s">
        <v>23885</v>
      </c>
      <c r="B5552" s="538">
        <v>96686</v>
      </c>
      <c r="C5552" s="266" t="s">
        <v>30602</v>
      </c>
      <c r="D5552" s="273" t="s">
        <v>14</v>
      </c>
      <c r="E5552" s="274">
        <v>19.010000000000002</v>
      </c>
    </row>
    <row r="5553" spans="1:5">
      <c r="A5553" s="272" t="s">
        <v>23885</v>
      </c>
      <c r="B5553" s="538">
        <v>96652</v>
      </c>
      <c r="C5553" s="266" t="s">
        <v>10491</v>
      </c>
      <c r="D5553" s="273" t="s">
        <v>14</v>
      </c>
      <c r="E5553" s="274">
        <v>13.39</v>
      </c>
    </row>
    <row r="5554" spans="1:5">
      <c r="A5554" s="272" t="s">
        <v>23885</v>
      </c>
      <c r="B5554" s="538">
        <v>96688</v>
      </c>
      <c r="C5554" s="266" t="s">
        <v>30603</v>
      </c>
      <c r="D5554" s="273" t="s">
        <v>14</v>
      </c>
      <c r="E5554" s="274">
        <v>27.45</v>
      </c>
    </row>
    <row r="5555" spans="1:5">
      <c r="A5555" s="272" t="s">
        <v>23885</v>
      </c>
      <c r="B5555" s="538">
        <v>96654</v>
      </c>
      <c r="C5555" s="266" t="s">
        <v>10493</v>
      </c>
      <c r="D5555" s="273" t="s">
        <v>14</v>
      </c>
      <c r="E5555" s="274">
        <v>19.34</v>
      </c>
    </row>
    <row r="5556" spans="1:5">
      <c r="A5556" s="272" t="s">
        <v>23885</v>
      </c>
      <c r="B5556" s="538">
        <v>96690</v>
      </c>
      <c r="C5556" s="266" t="s">
        <v>30604</v>
      </c>
      <c r="D5556" s="273" t="s">
        <v>14</v>
      </c>
      <c r="E5556" s="274">
        <v>37.659999999999997</v>
      </c>
    </row>
    <row r="5557" spans="1:5">
      <c r="A5557" s="272" t="s">
        <v>23885</v>
      </c>
      <c r="B5557" s="538">
        <v>96692</v>
      </c>
      <c r="C5557" s="266" t="s">
        <v>30605</v>
      </c>
      <c r="D5557" s="273" t="s">
        <v>14</v>
      </c>
      <c r="E5557" s="274">
        <v>52.64</v>
      </c>
    </row>
    <row r="5558" spans="1:5">
      <c r="A5558" s="272" t="s">
        <v>23885</v>
      </c>
      <c r="B5558" s="538">
        <v>96694</v>
      </c>
      <c r="C5558" s="266" t="s">
        <v>30606</v>
      </c>
      <c r="D5558" s="273" t="s">
        <v>14</v>
      </c>
      <c r="E5558" s="274">
        <v>107.22</v>
      </c>
    </row>
    <row r="5559" spans="1:5">
      <c r="A5559" s="272" t="s">
        <v>23885</v>
      </c>
      <c r="B5559" s="538">
        <v>96696</v>
      </c>
      <c r="C5559" s="266" t="s">
        <v>30607</v>
      </c>
      <c r="D5559" s="273" t="s">
        <v>14</v>
      </c>
      <c r="E5559" s="274">
        <v>133.55000000000001</v>
      </c>
    </row>
    <row r="5560" spans="1:5">
      <c r="A5560" s="272" t="s">
        <v>23885</v>
      </c>
      <c r="B5560" s="538">
        <v>96709</v>
      </c>
      <c r="C5560" s="266" t="s">
        <v>30608</v>
      </c>
      <c r="D5560" s="273" t="s">
        <v>14</v>
      </c>
      <c r="E5560" s="274">
        <v>129</v>
      </c>
    </row>
    <row r="5561" spans="1:5">
      <c r="A5561" s="272" t="s">
        <v>23885</v>
      </c>
      <c r="B5561" s="538">
        <v>104200</v>
      </c>
      <c r="C5561" s="266" t="s">
        <v>10716</v>
      </c>
      <c r="D5561" s="273" t="s">
        <v>14</v>
      </c>
      <c r="E5561" s="274">
        <v>7.72</v>
      </c>
    </row>
    <row r="5562" spans="1:5">
      <c r="A5562" s="272" t="s">
        <v>23885</v>
      </c>
      <c r="B5562" s="538">
        <v>96698</v>
      </c>
      <c r="C5562" s="266" t="s">
        <v>30609</v>
      </c>
      <c r="D5562" s="273" t="s">
        <v>14</v>
      </c>
      <c r="E5562" s="274">
        <v>10.46</v>
      </c>
    </row>
    <row r="5563" spans="1:5">
      <c r="A5563" s="272" t="s">
        <v>23885</v>
      </c>
      <c r="B5563" s="538">
        <v>96656</v>
      </c>
      <c r="C5563" s="266" t="s">
        <v>30610</v>
      </c>
      <c r="D5563" s="273" t="s">
        <v>14</v>
      </c>
      <c r="E5563" s="274">
        <v>8.17</v>
      </c>
    </row>
    <row r="5564" spans="1:5">
      <c r="A5564" s="272" t="s">
        <v>23885</v>
      </c>
      <c r="B5564" s="538">
        <v>96639</v>
      </c>
      <c r="C5564" s="266" t="s">
        <v>30611</v>
      </c>
      <c r="D5564" s="273" t="s">
        <v>14</v>
      </c>
      <c r="E5564" s="274">
        <v>14.47</v>
      </c>
    </row>
    <row r="5565" spans="1:5">
      <c r="A5565" s="272" t="s">
        <v>23885</v>
      </c>
      <c r="B5565" s="538">
        <v>96701</v>
      </c>
      <c r="C5565" s="266" t="s">
        <v>30612</v>
      </c>
      <c r="D5565" s="273" t="s">
        <v>14</v>
      </c>
      <c r="E5565" s="274">
        <v>14.14</v>
      </c>
    </row>
    <row r="5566" spans="1:5">
      <c r="A5566" s="272" t="s">
        <v>23885</v>
      </c>
      <c r="B5566" s="538">
        <v>96659</v>
      </c>
      <c r="C5566" s="266" t="s">
        <v>30613</v>
      </c>
      <c r="D5566" s="273" t="s">
        <v>14</v>
      </c>
      <c r="E5566" s="274">
        <v>10.4</v>
      </c>
    </row>
    <row r="5567" spans="1:5">
      <c r="A5567" s="272" t="s">
        <v>23885</v>
      </c>
      <c r="B5567" s="538">
        <v>96703</v>
      </c>
      <c r="C5567" s="266" t="s">
        <v>30614</v>
      </c>
      <c r="D5567" s="273" t="s">
        <v>14</v>
      </c>
      <c r="E5567" s="274">
        <v>24.22</v>
      </c>
    </row>
    <row r="5568" spans="1:5">
      <c r="A5568" s="272" t="s">
        <v>23885</v>
      </c>
      <c r="B5568" s="538">
        <v>96663</v>
      </c>
      <c r="C5568" s="266" t="s">
        <v>30615</v>
      </c>
      <c r="D5568" s="273" t="s">
        <v>14</v>
      </c>
      <c r="E5568" s="274">
        <v>18.809999999999999</v>
      </c>
    </row>
    <row r="5569" spans="1:5">
      <c r="A5569" s="272" t="s">
        <v>23885</v>
      </c>
      <c r="B5569" s="538">
        <v>96705</v>
      </c>
      <c r="C5569" s="266" t="s">
        <v>30616</v>
      </c>
      <c r="D5569" s="273" t="s">
        <v>14</v>
      </c>
      <c r="E5569" s="274">
        <v>29.38</v>
      </c>
    </row>
    <row r="5570" spans="1:5">
      <c r="A5570" s="272" t="s">
        <v>23885</v>
      </c>
      <c r="B5570" s="538">
        <v>96706</v>
      </c>
      <c r="C5570" s="266" t="s">
        <v>30617</v>
      </c>
      <c r="D5570" s="273" t="s">
        <v>14</v>
      </c>
      <c r="E5570" s="274">
        <v>42.9</v>
      </c>
    </row>
    <row r="5571" spans="1:5">
      <c r="A5571" s="272" t="s">
        <v>23885</v>
      </c>
      <c r="B5571" s="538">
        <v>96707</v>
      </c>
      <c r="C5571" s="266" t="s">
        <v>30618</v>
      </c>
      <c r="D5571" s="273" t="s">
        <v>14</v>
      </c>
      <c r="E5571" s="274">
        <v>67.62</v>
      </c>
    </row>
    <row r="5572" spans="1:5">
      <c r="A5572" s="272" t="s">
        <v>23885</v>
      </c>
      <c r="B5572" s="538">
        <v>96708</v>
      </c>
      <c r="C5572" s="266" t="s">
        <v>30619</v>
      </c>
      <c r="D5572" s="273" t="s">
        <v>14</v>
      </c>
      <c r="E5572" s="274">
        <v>101.32</v>
      </c>
    </row>
    <row r="5573" spans="1:5">
      <c r="A5573" s="272" t="s">
        <v>23885</v>
      </c>
      <c r="B5573" s="538">
        <v>96675</v>
      </c>
      <c r="C5573" s="266" t="s">
        <v>30620</v>
      </c>
      <c r="D5573" s="273" t="s">
        <v>13</v>
      </c>
      <c r="E5573" s="274">
        <v>178.76</v>
      </c>
    </row>
    <row r="5574" spans="1:5">
      <c r="A5574" s="272" t="s">
        <v>23885</v>
      </c>
      <c r="B5574" s="538">
        <v>96683</v>
      </c>
      <c r="C5574" s="266" t="s">
        <v>30621</v>
      </c>
      <c r="D5574" s="273" t="s">
        <v>13</v>
      </c>
      <c r="E5574" s="274">
        <v>345.11</v>
      </c>
    </row>
    <row r="5575" spans="1:5">
      <c r="A5575" s="272" t="s">
        <v>23885</v>
      </c>
      <c r="B5575" s="538">
        <v>104194</v>
      </c>
      <c r="C5575" s="266" t="s">
        <v>10112</v>
      </c>
      <c r="D5575" s="273" t="s">
        <v>13</v>
      </c>
      <c r="E5575" s="274">
        <v>27.31</v>
      </c>
    </row>
    <row r="5576" spans="1:5">
      <c r="A5576" s="272" t="s">
        <v>23885</v>
      </c>
      <c r="B5576" s="538">
        <v>104195</v>
      </c>
      <c r="C5576" s="266" t="s">
        <v>10113</v>
      </c>
      <c r="D5576" s="273" t="s">
        <v>13</v>
      </c>
      <c r="E5576" s="274">
        <v>28.92</v>
      </c>
    </row>
    <row r="5577" spans="1:5">
      <c r="A5577" s="272" t="s">
        <v>23885</v>
      </c>
      <c r="B5577" s="538">
        <v>96668</v>
      </c>
      <c r="C5577" s="266" t="s">
        <v>30622</v>
      </c>
      <c r="D5577" s="273" t="s">
        <v>13</v>
      </c>
      <c r="E5577" s="274">
        <v>20.84</v>
      </c>
    </row>
    <row r="5578" spans="1:5">
      <c r="A5578" s="272" t="s">
        <v>23885</v>
      </c>
      <c r="B5578" s="538">
        <v>96644</v>
      </c>
      <c r="C5578" s="266" t="s">
        <v>30623</v>
      </c>
      <c r="D5578" s="273" t="s">
        <v>13</v>
      </c>
      <c r="E5578" s="274">
        <v>27.63</v>
      </c>
    </row>
    <row r="5579" spans="1:5">
      <c r="A5579" s="272" t="s">
        <v>23885</v>
      </c>
      <c r="B5579" s="538">
        <v>96635</v>
      </c>
      <c r="C5579" s="266" t="s">
        <v>30624</v>
      </c>
      <c r="D5579" s="273" t="s">
        <v>13</v>
      </c>
      <c r="E5579" s="274">
        <v>53.12</v>
      </c>
    </row>
    <row r="5580" spans="1:5">
      <c r="A5580" s="272" t="s">
        <v>23885</v>
      </c>
      <c r="B5580" s="538">
        <v>96636</v>
      </c>
      <c r="C5580" s="266" t="s">
        <v>30625</v>
      </c>
      <c r="D5580" s="273" t="s">
        <v>13</v>
      </c>
      <c r="E5580" s="274">
        <v>56.14</v>
      </c>
    </row>
    <row r="5581" spans="1:5">
      <c r="A5581" s="272" t="s">
        <v>23885</v>
      </c>
      <c r="B5581" s="538">
        <v>96676</v>
      </c>
      <c r="C5581" s="266" t="s">
        <v>30626</v>
      </c>
      <c r="D5581" s="273" t="s">
        <v>13</v>
      </c>
      <c r="E5581" s="274">
        <v>26.77</v>
      </c>
    </row>
    <row r="5582" spans="1:5">
      <c r="A5582" s="272" t="s">
        <v>23885</v>
      </c>
      <c r="B5582" s="538">
        <v>96647</v>
      </c>
      <c r="C5582" s="266" t="s">
        <v>30627</v>
      </c>
      <c r="D5582" s="273" t="s">
        <v>13</v>
      </c>
      <c r="E5582" s="274">
        <v>29.89</v>
      </c>
    </row>
    <row r="5583" spans="1:5">
      <c r="A5583" s="272" t="s">
        <v>23885</v>
      </c>
      <c r="B5583" s="538">
        <v>96669</v>
      </c>
      <c r="C5583" s="266" t="s">
        <v>30628</v>
      </c>
      <c r="D5583" s="273" t="s">
        <v>13</v>
      </c>
      <c r="E5583" s="274">
        <v>21.06</v>
      </c>
    </row>
    <row r="5584" spans="1:5">
      <c r="A5584" s="272" t="s">
        <v>23885</v>
      </c>
      <c r="B5584" s="538">
        <v>96645</v>
      </c>
      <c r="C5584" s="266" t="s">
        <v>30629</v>
      </c>
      <c r="D5584" s="273" t="s">
        <v>13</v>
      </c>
      <c r="E5584" s="274">
        <v>24.69</v>
      </c>
    </row>
    <row r="5585" spans="1:5">
      <c r="A5585" s="272" t="s">
        <v>23885</v>
      </c>
      <c r="B5585" s="538">
        <v>96677</v>
      </c>
      <c r="C5585" s="266" t="s">
        <v>30630</v>
      </c>
      <c r="D5585" s="273" t="s">
        <v>13</v>
      </c>
      <c r="E5585" s="274">
        <v>34.75</v>
      </c>
    </row>
    <row r="5586" spans="1:5">
      <c r="A5586" s="272" t="s">
        <v>23885</v>
      </c>
      <c r="B5586" s="538">
        <v>96648</v>
      </c>
      <c r="C5586" s="266" t="s">
        <v>30631</v>
      </c>
      <c r="D5586" s="273" t="s">
        <v>13</v>
      </c>
      <c r="E5586" s="274">
        <v>36.49</v>
      </c>
    </row>
    <row r="5587" spans="1:5">
      <c r="A5587" s="272" t="s">
        <v>23885</v>
      </c>
      <c r="B5587" s="538">
        <v>96670</v>
      </c>
      <c r="C5587" s="266" t="s">
        <v>30632</v>
      </c>
      <c r="D5587" s="273" t="s">
        <v>13</v>
      </c>
      <c r="E5587" s="274">
        <v>27.26</v>
      </c>
    </row>
    <row r="5588" spans="1:5">
      <c r="A5588" s="272" t="s">
        <v>23885</v>
      </c>
      <c r="B5588" s="538">
        <v>96646</v>
      </c>
      <c r="C5588" s="266" t="s">
        <v>30633</v>
      </c>
      <c r="D5588" s="273" t="s">
        <v>13</v>
      </c>
      <c r="E5588" s="274">
        <v>29.86</v>
      </c>
    </row>
    <row r="5589" spans="1:5">
      <c r="A5589" s="272" t="s">
        <v>23885</v>
      </c>
      <c r="B5589" s="538">
        <v>96678</v>
      </c>
      <c r="C5589" s="266" t="s">
        <v>30634</v>
      </c>
      <c r="D5589" s="273" t="s">
        <v>13</v>
      </c>
      <c r="E5589" s="274">
        <v>47.52</v>
      </c>
    </row>
    <row r="5590" spans="1:5">
      <c r="A5590" s="272" t="s">
        <v>23885</v>
      </c>
      <c r="B5590" s="538">
        <v>96649</v>
      </c>
      <c r="C5590" s="266" t="s">
        <v>30635</v>
      </c>
      <c r="D5590" s="273" t="s">
        <v>13</v>
      </c>
      <c r="E5590" s="274">
        <v>47.71</v>
      </c>
    </row>
    <row r="5591" spans="1:5">
      <c r="A5591" s="272" t="s">
        <v>23885</v>
      </c>
      <c r="B5591" s="538">
        <v>96671</v>
      </c>
      <c r="C5591" s="266" t="s">
        <v>30636</v>
      </c>
      <c r="D5591" s="273" t="s">
        <v>13</v>
      </c>
      <c r="E5591" s="274">
        <v>40.75</v>
      </c>
    </row>
    <row r="5592" spans="1:5">
      <c r="A5592" s="272" t="s">
        <v>23885</v>
      </c>
      <c r="B5592" s="538">
        <v>96679</v>
      </c>
      <c r="C5592" s="266" t="s">
        <v>30637</v>
      </c>
      <c r="D5592" s="273" t="s">
        <v>13</v>
      </c>
      <c r="E5592" s="274">
        <v>70.180000000000007</v>
      </c>
    </row>
    <row r="5593" spans="1:5">
      <c r="A5593" s="272" t="s">
        <v>23885</v>
      </c>
      <c r="B5593" s="538">
        <v>96672</v>
      </c>
      <c r="C5593" s="266" t="s">
        <v>30638</v>
      </c>
      <c r="D5593" s="273" t="s">
        <v>13</v>
      </c>
      <c r="E5593" s="274">
        <v>61.44</v>
      </c>
    </row>
    <row r="5594" spans="1:5">
      <c r="A5594" s="272" t="s">
        <v>23885</v>
      </c>
      <c r="B5594" s="538">
        <v>96680</v>
      </c>
      <c r="C5594" s="266" t="s">
        <v>30639</v>
      </c>
      <c r="D5594" s="273" t="s">
        <v>13</v>
      </c>
      <c r="E5594" s="274">
        <v>114.85</v>
      </c>
    </row>
    <row r="5595" spans="1:5">
      <c r="A5595" s="272" t="s">
        <v>23885</v>
      </c>
      <c r="B5595" s="538">
        <v>96673</v>
      </c>
      <c r="C5595" s="266" t="s">
        <v>30640</v>
      </c>
      <c r="D5595" s="273" t="s">
        <v>13</v>
      </c>
      <c r="E5595" s="274">
        <v>77.23</v>
      </c>
    </row>
    <row r="5596" spans="1:5">
      <c r="A5596" s="272" t="s">
        <v>23885</v>
      </c>
      <c r="B5596" s="538">
        <v>96681</v>
      </c>
      <c r="C5596" s="266" t="s">
        <v>30641</v>
      </c>
      <c r="D5596" s="273" t="s">
        <v>13</v>
      </c>
      <c r="E5596" s="274">
        <v>153.88999999999999</v>
      </c>
    </row>
    <row r="5597" spans="1:5">
      <c r="A5597" s="272" t="s">
        <v>23885</v>
      </c>
      <c r="B5597" s="538">
        <v>96674</v>
      </c>
      <c r="C5597" s="266" t="s">
        <v>30642</v>
      </c>
      <c r="D5597" s="273" t="s">
        <v>13</v>
      </c>
      <c r="E5597" s="274">
        <v>123.56</v>
      </c>
    </row>
    <row r="5598" spans="1:5">
      <c r="A5598" s="272" t="s">
        <v>23885</v>
      </c>
      <c r="B5598" s="538">
        <v>96682</v>
      </c>
      <c r="C5598" s="266" t="s">
        <v>30643</v>
      </c>
      <c r="D5598" s="273" t="s">
        <v>13</v>
      </c>
      <c r="E5598" s="274">
        <v>252</v>
      </c>
    </row>
    <row r="5599" spans="1:5">
      <c r="A5599" s="272" t="s">
        <v>23885</v>
      </c>
      <c r="B5599" s="538">
        <v>96643</v>
      </c>
      <c r="C5599" s="266" t="s">
        <v>30644</v>
      </c>
      <c r="D5599" s="273" t="s">
        <v>14</v>
      </c>
      <c r="E5599" s="274">
        <v>53.43</v>
      </c>
    </row>
    <row r="5600" spans="1:5">
      <c r="A5600" s="272" t="s">
        <v>23885</v>
      </c>
      <c r="B5600" s="538">
        <v>104201</v>
      </c>
      <c r="C5600" s="266" t="s">
        <v>10717</v>
      </c>
      <c r="D5600" s="273" t="s">
        <v>14</v>
      </c>
      <c r="E5600" s="274">
        <v>23.73</v>
      </c>
    </row>
    <row r="5601" spans="1:5">
      <c r="A5601" s="272" t="s">
        <v>23885</v>
      </c>
      <c r="B5601" s="538">
        <v>104192</v>
      </c>
      <c r="C5601" s="266" t="s">
        <v>10710</v>
      </c>
      <c r="D5601" s="273" t="s">
        <v>14</v>
      </c>
      <c r="E5601" s="274">
        <v>35.340000000000003</v>
      </c>
    </row>
    <row r="5602" spans="1:5">
      <c r="A5602" s="272" t="s">
        <v>23885</v>
      </c>
      <c r="B5602" s="538">
        <v>104202</v>
      </c>
      <c r="C5602" s="266" t="s">
        <v>10718</v>
      </c>
      <c r="D5602" s="273" t="s">
        <v>14</v>
      </c>
      <c r="E5602" s="274">
        <v>14.17</v>
      </c>
    </row>
    <row r="5603" spans="1:5">
      <c r="A5603" s="272" t="s">
        <v>23885</v>
      </c>
      <c r="B5603" s="538">
        <v>96717</v>
      </c>
      <c r="C5603" s="266" t="s">
        <v>30645</v>
      </c>
      <c r="D5603" s="273" t="s">
        <v>14</v>
      </c>
      <c r="E5603" s="274">
        <v>352.85</v>
      </c>
    </row>
    <row r="5604" spans="1:5">
      <c r="A5604" s="272" t="s">
        <v>23885</v>
      </c>
      <c r="B5604" s="538">
        <v>96710</v>
      </c>
      <c r="C5604" s="266" t="s">
        <v>30646</v>
      </c>
      <c r="D5604" s="273" t="s">
        <v>14</v>
      </c>
      <c r="E5604" s="274">
        <v>19.510000000000002</v>
      </c>
    </row>
    <row r="5605" spans="1:5">
      <c r="A5605" s="272" t="s">
        <v>23885</v>
      </c>
      <c r="B5605" s="538">
        <v>96665</v>
      </c>
      <c r="C5605" s="266" t="s">
        <v>30647</v>
      </c>
      <c r="D5605" s="273" t="s">
        <v>14</v>
      </c>
      <c r="E5605" s="274">
        <v>14.97</v>
      </c>
    </row>
    <row r="5606" spans="1:5">
      <c r="A5606" s="272" t="s">
        <v>23885</v>
      </c>
      <c r="B5606" s="538">
        <v>96642</v>
      </c>
      <c r="C5606" s="266" t="s">
        <v>30648</v>
      </c>
      <c r="D5606" s="273" t="s">
        <v>14</v>
      </c>
      <c r="E5606" s="274">
        <v>27.59</v>
      </c>
    </row>
    <row r="5607" spans="1:5">
      <c r="A5607" s="272" t="s">
        <v>23885</v>
      </c>
      <c r="B5607" s="538">
        <v>96711</v>
      </c>
      <c r="C5607" s="266" t="s">
        <v>30649</v>
      </c>
      <c r="D5607" s="273" t="s">
        <v>14</v>
      </c>
      <c r="E5607" s="274">
        <v>28.24</v>
      </c>
    </row>
    <row r="5608" spans="1:5">
      <c r="A5608" s="272" t="s">
        <v>23885</v>
      </c>
      <c r="B5608" s="538">
        <v>96666</v>
      </c>
      <c r="C5608" s="266" t="s">
        <v>30650</v>
      </c>
      <c r="D5608" s="273" t="s">
        <v>14</v>
      </c>
      <c r="E5608" s="274">
        <v>20.76</v>
      </c>
    </row>
    <row r="5609" spans="1:5">
      <c r="A5609" s="272" t="s">
        <v>23885</v>
      </c>
      <c r="B5609" s="538">
        <v>96712</v>
      </c>
      <c r="C5609" s="266" t="s">
        <v>30651</v>
      </c>
      <c r="D5609" s="273" t="s">
        <v>14</v>
      </c>
      <c r="E5609" s="274">
        <v>39.409999999999997</v>
      </c>
    </row>
    <row r="5610" spans="1:5">
      <c r="A5610" s="272" t="s">
        <v>23885</v>
      </c>
      <c r="B5610" s="538">
        <v>96667</v>
      </c>
      <c r="C5610" s="266" t="s">
        <v>30652</v>
      </c>
      <c r="D5610" s="273" t="s">
        <v>14</v>
      </c>
      <c r="E5610" s="274">
        <v>28.61</v>
      </c>
    </row>
    <row r="5611" spans="1:5">
      <c r="A5611" s="272" t="s">
        <v>23885</v>
      </c>
      <c r="B5611" s="538">
        <v>96713</v>
      </c>
      <c r="C5611" s="266" t="s">
        <v>30653</v>
      </c>
      <c r="D5611" s="273" t="s">
        <v>14</v>
      </c>
      <c r="E5611" s="274">
        <v>59.1</v>
      </c>
    </row>
    <row r="5612" spans="1:5">
      <c r="A5612" s="272" t="s">
        <v>23885</v>
      </c>
      <c r="B5612" s="538">
        <v>96714</v>
      </c>
      <c r="C5612" s="266" t="s">
        <v>30654</v>
      </c>
      <c r="D5612" s="273" t="s">
        <v>14</v>
      </c>
      <c r="E5612" s="274">
        <v>83.09</v>
      </c>
    </row>
    <row r="5613" spans="1:5">
      <c r="A5613" s="272" t="s">
        <v>23885</v>
      </c>
      <c r="B5613" s="538">
        <v>96715</v>
      </c>
      <c r="C5613" s="266" t="s">
        <v>30655</v>
      </c>
      <c r="D5613" s="273" t="s">
        <v>14</v>
      </c>
      <c r="E5613" s="274">
        <v>144.16</v>
      </c>
    </row>
    <row r="5614" spans="1:5">
      <c r="A5614" s="272" t="s">
        <v>23885</v>
      </c>
      <c r="B5614" s="538">
        <v>96716</v>
      </c>
      <c r="C5614" s="266" t="s">
        <v>30656</v>
      </c>
      <c r="D5614" s="273" t="s">
        <v>14</v>
      </c>
      <c r="E5614" s="274">
        <v>186.92</v>
      </c>
    </row>
    <row r="5615" spans="1:5">
      <c r="A5615" s="272" t="s">
        <v>23886</v>
      </c>
      <c r="B5615" s="538">
        <v>104328</v>
      </c>
      <c r="C5615" s="266" t="s">
        <v>303</v>
      </c>
      <c r="D5615" s="273" t="s">
        <v>14</v>
      </c>
      <c r="E5615" s="274">
        <v>81.19</v>
      </c>
    </row>
    <row r="5616" spans="1:5">
      <c r="A5616" s="272" t="s">
        <v>23886</v>
      </c>
      <c r="B5616" s="538">
        <v>104329</v>
      </c>
      <c r="C5616" s="266" t="s">
        <v>10817</v>
      </c>
      <c r="D5616" s="273" t="s">
        <v>14</v>
      </c>
      <c r="E5616" s="274">
        <v>90.93</v>
      </c>
    </row>
    <row r="5617" spans="1:5">
      <c r="A5617" s="272" t="s">
        <v>23886</v>
      </c>
      <c r="B5617" s="538">
        <v>89707</v>
      </c>
      <c r="C5617" s="266" t="s">
        <v>371</v>
      </c>
      <c r="D5617" s="273" t="s">
        <v>14</v>
      </c>
      <c r="E5617" s="274">
        <v>57.44</v>
      </c>
    </row>
    <row r="5618" spans="1:5">
      <c r="A5618" s="272" t="s">
        <v>23886</v>
      </c>
      <c r="B5618" s="538">
        <v>89708</v>
      </c>
      <c r="C5618" s="266" t="s">
        <v>10813</v>
      </c>
      <c r="D5618" s="273" t="s">
        <v>14</v>
      </c>
      <c r="E5618" s="274">
        <v>116.25</v>
      </c>
    </row>
    <row r="5619" spans="1:5">
      <c r="A5619" s="272" t="s">
        <v>23886</v>
      </c>
      <c r="B5619" s="538">
        <v>104330</v>
      </c>
      <c r="C5619" s="266" t="s">
        <v>23887</v>
      </c>
      <c r="D5619" s="273" t="s">
        <v>14</v>
      </c>
      <c r="E5619" s="274">
        <v>0</v>
      </c>
    </row>
    <row r="5620" spans="1:5">
      <c r="A5620" s="272" t="s">
        <v>23886</v>
      </c>
      <c r="B5620" s="538">
        <v>104326</v>
      </c>
      <c r="C5620" s="266" t="s">
        <v>10816</v>
      </c>
      <c r="D5620" s="273" t="s">
        <v>14</v>
      </c>
      <c r="E5620" s="274">
        <v>23.92</v>
      </c>
    </row>
    <row r="5621" spans="1:5">
      <c r="A5621" s="272" t="s">
        <v>23886</v>
      </c>
      <c r="B5621" s="538">
        <v>89710</v>
      </c>
      <c r="C5621" s="266" t="s">
        <v>10815</v>
      </c>
      <c r="D5621" s="273" t="s">
        <v>14</v>
      </c>
      <c r="E5621" s="274">
        <v>22.23</v>
      </c>
    </row>
    <row r="5622" spans="1:5">
      <c r="A5622" s="272" t="s">
        <v>23886</v>
      </c>
      <c r="B5622" s="538">
        <v>104327</v>
      </c>
      <c r="C5622" s="266" t="s">
        <v>372</v>
      </c>
      <c r="D5622" s="273" t="s">
        <v>14</v>
      </c>
      <c r="E5622" s="274">
        <v>22.92</v>
      </c>
    </row>
    <row r="5623" spans="1:5">
      <c r="A5623" s="272" t="s">
        <v>23886</v>
      </c>
      <c r="B5623" s="538">
        <v>89709</v>
      </c>
      <c r="C5623" s="266" t="s">
        <v>10814</v>
      </c>
      <c r="D5623" s="273" t="s">
        <v>14</v>
      </c>
      <c r="E5623" s="274">
        <v>24.96</v>
      </c>
    </row>
    <row r="5624" spans="1:5">
      <c r="A5624" s="272" t="s">
        <v>23888</v>
      </c>
      <c r="B5624" s="538">
        <v>104341</v>
      </c>
      <c r="C5624" s="266" t="s">
        <v>10727</v>
      </c>
      <c r="D5624" s="273" t="s">
        <v>14</v>
      </c>
      <c r="E5624" s="274">
        <v>12.56</v>
      </c>
    </row>
    <row r="5625" spans="1:5">
      <c r="A5625" s="272" t="s">
        <v>23888</v>
      </c>
      <c r="B5625" s="538">
        <v>104357</v>
      </c>
      <c r="C5625" s="266" t="s">
        <v>10741</v>
      </c>
      <c r="D5625" s="273" t="s">
        <v>14</v>
      </c>
      <c r="E5625" s="274">
        <v>21.81</v>
      </c>
    </row>
    <row r="5626" spans="1:5">
      <c r="A5626" s="272" t="s">
        <v>23888</v>
      </c>
      <c r="B5626" s="538">
        <v>89811</v>
      </c>
      <c r="C5626" s="266" t="s">
        <v>10353</v>
      </c>
      <c r="D5626" s="273" t="s">
        <v>14</v>
      </c>
      <c r="E5626" s="274">
        <v>50.68</v>
      </c>
    </row>
    <row r="5627" spans="1:5">
      <c r="A5627" s="272" t="s">
        <v>23888</v>
      </c>
      <c r="B5627" s="538">
        <v>89748</v>
      </c>
      <c r="C5627" s="266" t="s">
        <v>10316</v>
      </c>
      <c r="D5627" s="273" t="s">
        <v>14</v>
      </c>
      <c r="E5627" s="274">
        <v>48.97</v>
      </c>
    </row>
    <row r="5628" spans="1:5">
      <c r="A5628" s="272" t="s">
        <v>23888</v>
      </c>
      <c r="B5628" s="538">
        <v>89852</v>
      </c>
      <c r="C5628" s="266" t="s">
        <v>10370</v>
      </c>
      <c r="D5628" s="273" t="s">
        <v>14</v>
      </c>
      <c r="E5628" s="274">
        <v>54.82</v>
      </c>
    </row>
    <row r="5629" spans="1:5">
      <c r="A5629" s="272" t="s">
        <v>23888</v>
      </c>
      <c r="B5629" s="538">
        <v>89728</v>
      </c>
      <c r="C5629" s="266" t="s">
        <v>10304</v>
      </c>
      <c r="D5629" s="273" t="s">
        <v>14</v>
      </c>
      <c r="E5629" s="274">
        <v>16.350000000000001</v>
      </c>
    </row>
    <row r="5630" spans="1:5">
      <c r="A5630" s="272" t="s">
        <v>23888</v>
      </c>
      <c r="B5630" s="538">
        <v>89803</v>
      </c>
      <c r="C5630" s="266" t="s">
        <v>10345</v>
      </c>
      <c r="D5630" s="273" t="s">
        <v>14</v>
      </c>
      <c r="E5630" s="274">
        <v>20.149999999999999</v>
      </c>
    </row>
    <row r="5631" spans="1:5">
      <c r="A5631" s="272" t="s">
        <v>23888</v>
      </c>
      <c r="B5631" s="538">
        <v>89733</v>
      </c>
      <c r="C5631" s="266" t="s">
        <v>10308</v>
      </c>
      <c r="D5631" s="273" t="s">
        <v>14</v>
      </c>
      <c r="E5631" s="274">
        <v>27.3</v>
      </c>
    </row>
    <row r="5632" spans="1:5">
      <c r="A5632" s="272" t="s">
        <v>23888</v>
      </c>
      <c r="B5632" s="538">
        <v>89807</v>
      </c>
      <c r="C5632" s="266" t="s">
        <v>10349</v>
      </c>
      <c r="D5632" s="273" t="s">
        <v>14</v>
      </c>
      <c r="E5632" s="274">
        <v>43.37</v>
      </c>
    </row>
    <row r="5633" spans="1:5">
      <c r="A5633" s="272" t="s">
        <v>23888</v>
      </c>
      <c r="B5633" s="538">
        <v>89742</v>
      </c>
      <c r="C5633" s="266" t="s">
        <v>10312</v>
      </c>
      <c r="D5633" s="273" t="s">
        <v>14</v>
      </c>
      <c r="E5633" s="274">
        <v>46.11</v>
      </c>
    </row>
    <row r="5634" spans="1:5">
      <c r="A5634" s="272" t="s">
        <v>23888</v>
      </c>
      <c r="B5634" s="538">
        <v>89812</v>
      </c>
      <c r="C5634" s="266" t="s">
        <v>10354</v>
      </c>
      <c r="D5634" s="273" t="s">
        <v>14</v>
      </c>
      <c r="E5634" s="274">
        <v>92.73</v>
      </c>
    </row>
    <row r="5635" spans="1:5">
      <c r="A5635" s="272" t="s">
        <v>23888</v>
      </c>
      <c r="B5635" s="538">
        <v>89750</v>
      </c>
      <c r="C5635" s="266" t="s">
        <v>10317</v>
      </c>
      <c r="D5635" s="273" t="s">
        <v>14</v>
      </c>
      <c r="E5635" s="274">
        <v>91.02</v>
      </c>
    </row>
    <row r="5636" spans="1:5">
      <c r="A5636" s="272" t="s">
        <v>23888</v>
      </c>
      <c r="B5636" s="538">
        <v>89853</v>
      </c>
      <c r="C5636" s="266" t="s">
        <v>10371</v>
      </c>
      <c r="D5636" s="273" t="s">
        <v>14</v>
      </c>
      <c r="E5636" s="274">
        <v>96.87</v>
      </c>
    </row>
    <row r="5637" spans="1:5">
      <c r="A5637" s="272" t="s">
        <v>23888</v>
      </c>
      <c r="B5637" s="538">
        <v>89730</v>
      </c>
      <c r="C5637" s="266" t="s">
        <v>10305</v>
      </c>
      <c r="D5637" s="273" t="s">
        <v>14</v>
      </c>
      <c r="E5637" s="274">
        <v>18.63</v>
      </c>
    </row>
    <row r="5638" spans="1:5">
      <c r="A5638" s="272" t="s">
        <v>23888</v>
      </c>
      <c r="B5638" s="538">
        <v>89804</v>
      </c>
      <c r="C5638" s="266" t="s">
        <v>10346</v>
      </c>
      <c r="D5638" s="273" t="s">
        <v>14</v>
      </c>
      <c r="E5638" s="274">
        <v>22.77</v>
      </c>
    </row>
    <row r="5639" spans="1:5">
      <c r="A5639" s="272" t="s">
        <v>23888</v>
      </c>
      <c r="B5639" s="538">
        <v>89735</v>
      </c>
      <c r="C5639" s="266" t="s">
        <v>10309</v>
      </c>
      <c r="D5639" s="273" t="s">
        <v>14</v>
      </c>
      <c r="E5639" s="274">
        <v>29.92</v>
      </c>
    </row>
    <row r="5640" spans="1:5">
      <c r="A5640" s="272" t="s">
        <v>23888</v>
      </c>
      <c r="B5640" s="538">
        <v>89808</v>
      </c>
      <c r="C5640" s="266" t="s">
        <v>10350</v>
      </c>
      <c r="D5640" s="273" t="s">
        <v>14</v>
      </c>
      <c r="E5640" s="274">
        <v>68.069999999999993</v>
      </c>
    </row>
    <row r="5641" spans="1:5">
      <c r="A5641" s="272" t="s">
        <v>23888</v>
      </c>
      <c r="B5641" s="538">
        <v>89743</v>
      </c>
      <c r="C5641" s="266" t="s">
        <v>10313</v>
      </c>
      <c r="D5641" s="273" t="s">
        <v>14</v>
      </c>
      <c r="E5641" s="274">
        <v>70.81</v>
      </c>
    </row>
    <row r="5642" spans="1:5">
      <c r="A5642" s="272" t="s">
        <v>23888</v>
      </c>
      <c r="B5642" s="538">
        <v>89810</v>
      </c>
      <c r="C5642" s="266" t="s">
        <v>10352</v>
      </c>
      <c r="D5642" s="273" t="s">
        <v>14</v>
      </c>
      <c r="E5642" s="274">
        <v>33.630000000000003</v>
      </c>
    </row>
    <row r="5643" spans="1:5">
      <c r="A5643" s="272" t="s">
        <v>23888</v>
      </c>
      <c r="B5643" s="538">
        <v>89746</v>
      </c>
      <c r="C5643" s="266" t="s">
        <v>10315</v>
      </c>
      <c r="D5643" s="273" t="s">
        <v>14</v>
      </c>
      <c r="E5643" s="274">
        <v>31.92</v>
      </c>
    </row>
    <row r="5644" spans="1:5">
      <c r="A5644" s="272" t="s">
        <v>23888</v>
      </c>
      <c r="B5644" s="538">
        <v>89851</v>
      </c>
      <c r="C5644" s="266" t="s">
        <v>10369</v>
      </c>
      <c r="D5644" s="273" t="s">
        <v>14</v>
      </c>
      <c r="E5644" s="274">
        <v>37.770000000000003</v>
      </c>
    </row>
    <row r="5645" spans="1:5">
      <c r="A5645" s="272" t="s">
        <v>23888</v>
      </c>
      <c r="B5645" s="538">
        <v>89855</v>
      </c>
      <c r="C5645" s="266" t="s">
        <v>10373</v>
      </c>
      <c r="D5645" s="273" t="s">
        <v>14</v>
      </c>
      <c r="E5645" s="274">
        <v>124.96</v>
      </c>
    </row>
    <row r="5646" spans="1:5">
      <c r="A5646" s="272" t="s">
        <v>23888</v>
      </c>
      <c r="B5646" s="538">
        <v>89726</v>
      </c>
      <c r="C5646" s="266" t="s">
        <v>10303</v>
      </c>
      <c r="D5646" s="273" t="s">
        <v>14</v>
      </c>
      <c r="E5646" s="274">
        <v>13.12</v>
      </c>
    </row>
    <row r="5647" spans="1:5">
      <c r="A5647" s="272" t="s">
        <v>23888</v>
      </c>
      <c r="B5647" s="538">
        <v>89802</v>
      </c>
      <c r="C5647" s="266" t="s">
        <v>10344</v>
      </c>
      <c r="D5647" s="273" t="s">
        <v>14</v>
      </c>
      <c r="E5647" s="274">
        <v>10.88</v>
      </c>
    </row>
    <row r="5648" spans="1:5">
      <c r="A5648" s="272" t="s">
        <v>23888</v>
      </c>
      <c r="B5648" s="538">
        <v>89732</v>
      </c>
      <c r="C5648" s="266" t="s">
        <v>10307</v>
      </c>
      <c r="D5648" s="273" t="s">
        <v>14</v>
      </c>
      <c r="E5648" s="274">
        <v>18.03</v>
      </c>
    </row>
    <row r="5649" spans="1:5">
      <c r="A5649" s="272" t="s">
        <v>23888</v>
      </c>
      <c r="B5649" s="538">
        <v>89806</v>
      </c>
      <c r="C5649" s="266" t="s">
        <v>10348</v>
      </c>
      <c r="D5649" s="273" t="s">
        <v>14</v>
      </c>
      <c r="E5649" s="274">
        <v>24.05</v>
      </c>
    </row>
    <row r="5650" spans="1:5">
      <c r="A5650" s="272" t="s">
        <v>23888</v>
      </c>
      <c r="B5650" s="538">
        <v>89739</v>
      </c>
      <c r="C5650" s="266" t="s">
        <v>10311</v>
      </c>
      <c r="D5650" s="273" t="s">
        <v>14</v>
      </c>
      <c r="E5650" s="274">
        <v>26.79</v>
      </c>
    </row>
    <row r="5651" spans="1:5">
      <c r="A5651" s="272" t="s">
        <v>23888</v>
      </c>
      <c r="B5651" s="538">
        <v>89809</v>
      </c>
      <c r="C5651" s="266" t="s">
        <v>10351</v>
      </c>
      <c r="D5651" s="273" t="s">
        <v>14</v>
      </c>
      <c r="E5651" s="274">
        <v>32.630000000000003</v>
      </c>
    </row>
    <row r="5652" spans="1:5">
      <c r="A5652" s="272" t="s">
        <v>23888</v>
      </c>
      <c r="B5652" s="538">
        <v>89744</v>
      </c>
      <c r="C5652" s="266" t="s">
        <v>10314</v>
      </c>
      <c r="D5652" s="273" t="s">
        <v>14</v>
      </c>
      <c r="E5652" s="274">
        <v>30.92</v>
      </c>
    </row>
    <row r="5653" spans="1:5">
      <c r="A5653" s="272" t="s">
        <v>23888</v>
      </c>
      <c r="B5653" s="538">
        <v>89850</v>
      </c>
      <c r="C5653" s="266" t="s">
        <v>10368</v>
      </c>
      <c r="D5653" s="273" t="s">
        <v>14</v>
      </c>
      <c r="E5653" s="274">
        <v>36.770000000000003</v>
      </c>
    </row>
    <row r="5654" spans="1:5">
      <c r="A5654" s="272" t="s">
        <v>23888</v>
      </c>
      <c r="B5654" s="538">
        <v>89854</v>
      </c>
      <c r="C5654" s="266" t="s">
        <v>10372</v>
      </c>
      <c r="D5654" s="273" t="s">
        <v>14</v>
      </c>
      <c r="E5654" s="274">
        <v>118.7</v>
      </c>
    </row>
    <row r="5655" spans="1:5">
      <c r="A5655" s="272" t="s">
        <v>23888</v>
      </c>
      <c r="B5655" s="538">
        <v>89724</v>
      </c>
      <c r="C5655" s="266" t="s">
        <v>10302</v>
      </c>
      <c r="D5655" s="273" t="s">
        <v>14</v>
      </c>
      <c r="E5655" s="274">
        <v>12.85</v>
      </c>
    </row>
    <row r="5656" spans="1:5">
      <c r="A5656" s="272" t="s">
        <v>23888</v>
      </c>
      <c r="B5656" s="538">
        <v>89801</v>
      </c>
      <c r="C5656" s="266" t="s">
        <v>10343</v>
      </c>
      <c r="D5656" s="273" t="s">
        <v>14</v>
      </c>
      <c r="E5656" s="274">
        <v>10</v>
      </c>
    </row>
    <row r="5657" spans="1:5">
      <c r="A5657" s="272" t="s">
        <v>23888</v>
      </c>
      <c r="B5657" s="538">
        <v>89731</v>
      </c>
      <c r="C5657" s="266" t="s">
        <v>10306</v>
      </c>
      <c r="D5657" s="273" t="s">
        <v>14</v>
      </c>
      <c r="E5657" s="274">
        <v>17.149999999999999</v>
      </c>
    </row>
    <row r="5658" spans="1:5">
      <c r="A5658" s="272" t="s">
        <v>23888</v>
      </c>
      <c r="B5658" s="538">
        <v>89805</v>
      </c>
      <c r="C5658" s="266" t="s">
        <v>10347</v>
      </c>
      <c r="D5658" s="273" t="s">
        <v>14</v>
      </c>
      <c r="E5658" s="274">
        <v>22.88</v>
      </c>
    </row>
    <row r="5659" spans="1:5">
      <c r="A5659" s="272" t="s">
        <v>23888</v>
      </c>
      <c r="B5659" s="538">
        <v>89737</v>
      </c>
      <c r="C5659" s="266" t="s">
        <v>10310</v>
      </c>
      <c r="D5659" s="273" t="s">
        <v>14</v>
      </c>
      <c r="E5659" s="274">
        <v>25.62</v>
      </c>
    </row>
    <row r="5660" spans="1:5">
      <c r="A5660" s="272" t="s">
        <v>23888</v>
      </c>
      <c r="B5660" s="538">
        <v>104355</v>
      </c>
      <c r="C5660" s="266" t="s">
        <v>10739</v>
      </c>
      <c r="D5660" s="273" t="s">
        <v>14</v>
      </c>
      <c r="E5660" s="274">
        <v>54.45</v>
      </c>
    </row>
    <row r="5661" spans="1:5">
      <c r="A5661" s="272" t="s">
        <v>23888</v>
      </c>
      <c r="B5661" s="538">
        <v>104347</v>
      </c>
      <c r="C5661" s="266" t="s">
        <v>10732</v>
      </c>
      <c r="D5661" s="273" t="s">
        <v>14</v>
      </c>
      <c r="E5661" s="274">
        <v>54.14</v>
      </c>
    </row>
    <row r="5662" spans="1:5">
      <c r="A5662" s="272" t="s">
        <v>23888</v>
      </c>
      <c r="B5662" s="538">
        <v>104353</v>
      </c>
      <c r="C5662" s="266" t="s">
        <v>10737</v>
      </c>
      <c r="D5662" s="273" t="s">
        <v>14</v>
      </c>
      <c r="E5662" s="274">
        <v>46.95</v>
      </c>
    </row>
    <row r="5663" spans="1:5">
      <c r="A5663" s="272" t="s">
        <v>23888</v>
      </c>
      <c r="B5663" s="538">
        <v>104345</v>
      </c>
      <c r="C5663" s="266" t="s">
        <v>10730</v>
      </c>
      <c r="D5663" s="273" t="s">
        <v>14</v>
      </c>
      <c r="E5663" s="274">
        <v>48.62</v>
      </c>
    </row>
    <row r="5664" spans="1:5">
      <c r="A5664" s="272" t="s">
        <v>23888</v>
      </c>
      <c r="B5664" s="538">
        <v>104350</v>
      </c>
      <c r="C5664" s="266" t="s">
        <v>10734</v>
      </c>
      <c r="D5664" s="273" t="s">
        <v>14</v>
      </c>
      <c r="E5664" s="274">
        <v>32.99</v>
      </c>
    </row>
    <row r="5665" spans="1:5">
      <c r="A5665" s="272" t="s">
        <v>23888</v>
      </c>
      <c r="B5665" s="538">
        <v>104343</v>
      </c>
      <c r="C5665" s="266" t="s">
        <v>10728</v>
      </c>
      <c r="D5665" s="273" t="s">
        <v>14</v>
      </c>
      <c r="E5665" s="274">
        <v>38.61</v>
      </c>
    </row>
    <row r="5666" spans="1:5">
      <c r="A5666" s="272" t="s">
        <v>23888</v>
      </c>
      <c r="B5666" s="538">
        <v>89834</v>
      </c>
      <c r="C5666" s="266" t="s">
        <v>10367</v>
      </c>
      <c r="D5666" s="273" t="s">
        <v>14</v>
      </c>
      <c r="E5666" s="274">
        <v>60.34</v>
      </c>
    </row>
    <row r="5667" spans="1:5">
      <c r="A5667" s="272" t="s">
        <v>23888</v>
      </c>
      <c r="B5667" s="538">
        <v>89797</v>
      </c>
      <c r="C5667" s="266" t="s">
        <v>10342</v>
      </c>
      <c r="D5667" s="273" t="s">
        <v>14</v>
      </c>
      <c r="E5667" s="274">
        <v>58.07</v>
      </c>
    </row>
    <row r="5668" spans="1:5">
      <c r="A5668" s="272" t="s">
        <v>23888</v>
      </c>
      <c r="B5668" s="538">
        <v>89861</v>
      </c>
      <c r="C5668" s="266" t="s">
        <v>10377</v>
      </c>
      <c r="D5668" s="273" t="s">
        <v>14</v>
      </c>
      <c r="E5668" s="274">
        <v>65.88</v>
      </c>
    </row>
    <row r="5669" spans="1:5">
      <c r="A5669" s="272" t="s">
        <v>23888</v>
      </c>
      <c r="B5669" s="538">
        <v>89783</v>
      </c>
      <c r="C5669" s="266" t="s">
        <v>10336</v>
      </c>
      <c r="D5669" s="273" t="s">
        <v>14</v>
      </c>
      <c r="E5669" s="274">
        <v>18.55</v>
      </c>
    </row>
    <row r="5670" spans="1:5">
      <c r="A5670" s="272" t="s">
        <v>23888</v>
      </c>
      <c r="B5670" s="538">
        <v>89827</v>
      </c>
      <c r="C5670" s="266" t="s">
        <v>10362</v>
      </c>
      <c r="D5670" s="273" t="s">
        <v>14</v>
      </c>
      <c r="E5670" s="274">
        <v>20.94</v>
      </c>
    </row>
    <row r="5671" spans="1:5">
      <c r="A5671" s="272" t="s">
        <v>23888</v>
      </c>
      <c r="B5671" s="538">
        <v>89785</v>
      </c>
      <c r="C5671" s="266" t="s">
        <v>10338</v>
      </c>
      <c r="D5671" s="273" t="s">
        <v>14</v>
      </c>
      <c r="E5671" s="274">
        <v>30.49</v>
      </c>
    </row>
    <row r="5672" spans="1:5">
      <c r="A5672" s="272" t="s">
        <v>23888</v>
      </c>
      <c r="B5672" s="538">
        <v>89830</v>
      </c>
      <c r="C5672" s="266" t="s">
        <v>10364</v>
      </c>
      <c r="D5672" s="273" t="s">
        <v>14</v>
      </c>
      <c r="E5672" s="274">
        <v>42.8</v>
      </c>
    </row>
    <row r="5673" spans="1:5">
      <c r="A5673" s="272" t="s">
        <v>23888</v>
      </c>
      <c r="B5673" s="538">
        <v>89795</v>
      </c>
      <c r="C5673" s="266" t="s">
        <v>10340</v>
      </c>
      <c r="D5673" s="273" t="s">
        <v>14</v>
      </c>
      <c r="E5673" s="274">
        <v>46.43</v>
      </c>
    </row>
    <row r="5674" spans="1:5">
      <c r="A5674" s="272" t="s">
        <v>23888</v>
      </c>
      <c r="B5674" s="538">
        <v>89823</v>
      </c>
      <c r="C5674" s="266" t="s">
        <v>10360</v>
      </c>
      <c r="D5674" s="273" t="s">
        <v>14</v>
      </c>
      <c r="E5674" s="274">
        <v>39.83</v>
      </c>
    </row>
    <row r="5675" spans="1:5">
      <c r="A5675" s="272" t="s">
        <v>23888</v>
      </c>
      <c r="B5675" s="538">
        <v>89779</v>
      </c>
      <c r="C5675" s="266" t="s">
        <v>10333</v>
      </c>
      <c r="D5675" s="273" t="s">
        <v>14</v>
      </c>
      <c r="E5675" s="274">
        <v>38.69</v>
      </c>
    </row>
    <row r="5676" spans="1:5">
      <c r="A5676" s="272" t="s">
        <v>23888</v>
      </c>
      <c r="B5676" s="538">
        <v>89857</v>
      </c>
      <c r="C5676" s="266" t="s">
        <v>10375</v>
      </c>
      <c r="D5676" s="273" t="s">
        <v>14</v>
      </c>
      <c r="E5676" s="274">
        <v>42.59</v>
      </c>
    </row>
    <row r="5677" spans="1:5">
      <c r="A5677" s="272" t="s">
        <v>23888</v>
      </c>
      <c r="B5677" s="538">
        <v>89814</v>
      </c>
      <c r="C5677" s="266" t="s">
        <v>10356</v>
      </c>
      <c r="D5677" s="273" t="s">
        <v>14</v>
      </c>
      <c r="E5677" s="274">
        <v>19.07</v>
      </c>
    </row>
    <row r="5678" spans="1:5">
      <c r="A5678" s="272" t="s">
        <v>23888</v>
      </c>
      <c r="B5678" s="538">
        <v>89754</v>
      </c>
      <c r="C5678" s="266" t="s">
        <v>10320</v>
      </c>
      <c r="D5678" s="273" t="s">
        <v>14</v>
      </c>
      <c r="E5678" s="274">
        <v>23.83</v>
      </c>
    </row>
    <row r="5679" spans="1:5">
      <c r="A5679" s="272" t="s">
        <v>23888</v>
      </c>
      <c r="B5679" s="538">
        <v>89819</v>
      </c>
      <c r="C5679" s="266" t="s">
        <v>10358</v>
      </c>
      <c r="D5679" s="273" t="s">
        <v>14</v>
      </c>
      <c r="E5679" s="274">
        <v>26.66</v>
      </c>
    </row>
    <row r="5680" spans="1:5">
      <c r="A5680" s="272" t="s">
        <v>23888</v>
      </c>
      <c r="B5680" s="538">
        <v>89776</v>
      </c>
      <c r="C5680" s="266" t="s">
        <v>10331</v>
      </c>
      <c r="D5680" s="273" t="s">
        <v>14</v>
      </c>
      <c r="E5680" s="274">
        <v>28.48</v>
      </c>
    </row>
    <row r="5681" spans="1:5">
      <c r="A5681" s="272" t="s">
        <v>23888</v>
      </c>
      <c r="B5681" s="538">
        <v>89821</v>
      </c>
      <c r="C5681" s="266" t="s">
        <v>10359</v>
      </c>
      <c r="D5681" s="273" t="s">
        <v>14</v>
      </c>
      <c r="E5681" s="274">
        <v>21.9</v>
      </c>
    </row>
    <row r="5682" spans="1:5">
      <c r="A5682" s="272" t="s">
        <v>23888</v>
      </c>
      <c r="B5682" s="538">
        <v>89778</v>
      </c>
      <c r="C5682" s="266" t="s">
        <v>10332</v>
      </c>
      <c r="D5682" s="273" t="s">
        <v>14</v>
      </c>
      <c r="E5682" s="274">
        <v>20.76</v>
      </c>
    </row>
    <row r="5683" spans="1:5">
      <c r="A5683" s="272" t="s">
        <v>23888</v>
      </c>
      <c r="B5683" s="538">
        <v>89856</v>
      </c>
      <c r="C5683" s="266" t="s">
        <v>10374</v>
      </c>
      <c r="D5683" s="273" t="s">
        <v>14</v>
      </c>
      <c r="E5683" s="274">
        <v>24.66</v>
      </c>
    </row>
    <row r="5684" spans="1:5">
      <c r="A5684" s="272" t="s">
        <v>23888</v>
      </c>
      <c r="B5684" s="538">
        <v>89752</v>
      </c>
      <c r="C5684" s="266" t="s">
        <v>10318</v>
      </c>
      <c r="D5684" s="273" t="s">
        <v>14</v>
      </c>
      <c r="E5684" s="274">
        <v>9.31</v>
      </c>
    </row>
    <row r="5685" spans="1:5">
      <c r="A5685" s="272" t="s">
        <v>23888</v>
      </c>
      <c r="B5685" s="538">
        <v>89813</v>
      </c>
      <c r="C5685" s="266" t="s">
        <v>10355</v>
      </c>
      <c r="D5685" s="273" t="s">
        <v>14</v>
      </c>
      <c r="E5685" s="274">
        <v>6.68</v>
      </c>
    </row>
    <row r="5686" spans="1:5">
      <c r="A5686" s="272" t="s">
        <v>23888</v>
      </c>
      <c r="B5686" s="538">
        <v>89753</v>
      </c>
      <c r="C5686" s="266" t="s">
        <v>10319</v>
      </c>
      <c r="D5686" s="273" t="s">
        <v>14</v>
      </c>
      <c r="E5686" s="274">
        <v>11.52</v>
      </c>
    </row>
    <row r="5687" spans="1:5">
      <c r="A5687" s="272" t="s">
        <v>23888</v>
      </c>
      <c r="B5687" s="538">
        <v>89817</v>
      </c>
      <c r="C5687" s="266" t="s">
        <v>10357</v>
      </c>
      <c r="D5687" s="273" t="s">
        <v>14</v>
      </c>
      <c r="E5687" s="274">
        <v>16.57</v>
      </c>
    </row>
    <row r="5688" spans="1:5">
      <c r="A5688" s="272" t="s">
        <v>23888</v>
      </c>
      <c r="B5688" s="538">
        <v>89774</v>
      </c>
      <c r="C5688" s="266" t="s">
        <v>10330</v>
      </c>
      <c r="D5688" s="273" t="s">
        <v>14</v>
      </c>
      <c r="E5688" s="274">
        <v>18.43</v>
      </c>
    </row>
    <row r="5689" spans="1:5">
      <c r="A5689" s="272" t="s">
        <v>23888</v>
      </c>
      <c r="B5689" s="538">
        <v>95693</v>
      </c>
      <c r="C5689" s="266" t="s">
        <v>10488</v>
      </c>
      <c r="D5689" s="273" t="s">
        <v>14</v>
      </c>
      <c r="E5689" s="274">
        <v>61.06</v>
      </c>
    </row>
    <row r="5690" spans="1:5">
      <c r="A5690" s="272" t="s">
        <v>23888</v>
      </c>
      <c r="B5690" s="538">
        <v>89833</v>
      </c>
      <c r="C5690" s="266" t="s">
        <v>10366</v>
      </c>
      <c r="D5690" s="273" t="s">
        <v>14</v>
      </c>
      <c r="E5690" s="274">
        <v>50.69</v>
      </c>
    </row>
    <row r="5691" spans="1:5">
      <c r="A5691" s="272" t="s">
        <v>23888</v>
      </c>
      <c r="B5691" s="538">
        <v>89796</v>
      </c>
      <c r="C5691" s="266" t="s">
        <v>10341</v>
      </c>
      <c r="D5691" s="273" t="s">
        <v>14</v>
      </c>
      <c r="E5691" s="274">
        <v>48.42</v>
      </c>
    </row>
    <row r="5692" spans="1:5">
      <c r="A5692" s="272" t="s">
        <v>23888</v>
      </c>
      <c r="B5692" s="538">
        <v>89860</v>
      </c>
      <c r="C5692" s="266" t="s">
        <v>10376</v>
      </c>
      <c r="D5692" s="273" t="s">
        <v>14</v>
      </c>
      <c r="E5692" s="274">
        <v>56.23</v>
      </c>
    </row>
    <row r="5693" spans="1:5">
      <c r="A5693" s="272" t="s">
        <v>23888</v>
      </c>
      <c r="B5693" s="538">
        <v>89782</v>
      </c>
      <c r="C5693" s="266" t="s">
        <v>10335</v>
      </c>
      <c r="D5693" s="273" t="s">
        <v>14</v>
      </c>
      <c r="E5693" s="274">
        <v>18.43</v>
      </c>
    </row>
    <row r="5694" spans="1:5">
      <c r="A5694" s="272" t="s">
        <v>23888</v>
      </c>
      <c r="B5694" s="538">
        <v>89825</v>
      </c>
      <c r="C5694" s="266" t="s">
        <v>10361</v>
      </c>
      <c r="D5694" s="273" t="s">
        <v>14</v>
      </c>
      <c r="E5694" s="274">
        <v>18.12</v>
      </c>
    </row>
    <row r="5695" spans="1:5">
      <c r="A5695" s="272" t="s">
        <v>23888</v>
      </c>
      <c r="B5695" s="538">
        <v>89784</v>
      </c>
      <c r="C5695" s="266" t="s">
        <v>10337</v>
      </c>
      <c r="D5695" s="273" t="s">
        <v>14</v>
      </c>
      <c r="E5695" s="274">
        <v>27.67</v>
      </c>
    </row>
    <row r="5696" spans="1:5">
      <c r="A5696" s="272" t="s">
        <v>23888</v>
      </c>
      <c r="B5696" s="538">
        <v>89829</v>
      </c>
      <c r="C5696" s="266" t="s">
        <v>10363</v>
      </c>
      <c r="D5696" s="273" t="s">
        <v>14</v>
      </c>
      <c r="E5696" s="274">
        <v>40.32</v>
      </c>
    </row>
    <row r="5697" spans="1:5">
      <c r="A5697" s="272" t="s">
        <v>23888</v>
      </c>
      <c r="B5697" s="538">
        <v>89786</v>
      </c>
      <c r="C5697" s="266" t="s">
        <v>10339</v>
      </c>
      <c r="D5697" s="273" t="s">
        <v>14</v>
      </c>
      <c r="E5697" s="274">
        <v>43.95</v>
      </c>
    </row>
    <row r="5698" spans="1:5">
      <c r="A5698" s="272" t="s">
        <v>23888</v>
      </c>
      <c r="B5698" s="538">
        <v>104352</v>
      </c>
      <c r="C5698" s="266" t="s">
        <v>10736</v>
      </c>
      <c r="D5698" s="273" t="s">
        <v>14</v>
      </c>
      <c r="E5698" s="274">
        <v>44.46</v>
      </c>
    </row>
    <row r="5699" spans="1:5">
      <c r="A5699" s="272" t="s">
        <v>23888</v>
      </c>
      <c r="B5699" s="538">
        <v>104344</v>
      </c>
      <c r="C5699" s="266" t="s">
        <v>10729</v>
      </c>
      <c r="D5699" s="273" t="s">
        <v>14</v>
      </c>
      <c r="E5699" s="274">
        <v>46.13</v>
      </c>
    </row>
    <row r="5700" spans="1:5">
      <c r="A5700" s="272" t="s">
        <v>23888</v>
      </c>
      <c r="B5700" s="538">
        <v>104354</v>
      </c>
      <c r="C5700" s="266" t="s">
        <v>10738</v>
      </c>
      <c r="D5700" s="273" t="s">
        <v>14</v>
      </c>
      <c r="E5700" s="274">
        <v>51.25</v>
      </c>
    </row>
    <row r="5701" spans="1:5">
      <c r="A5701" s="272" t="s">
        <v>23888</v>
      </c>
      <c r="B5701" s="538">
        <v>104346</v>
      </c>
      <c r="C5701" s="266" t="s">
        <v>10731</v>
      </c>
      <c r="D5701" s="273" t="s">
        <v>14</v>
      </c>
      <c r="E5701" s="274">
        <v>50.94</v>
      </c>
    </row>
    <row r="5702" spans="1:5">
      <c r="A5702" s="272" t="s">
        <v>23888</v>
      </c>
      <c r="B5702" s="538">
        <v>104356</v>
      </c>
      <c r="C5702" s="266" t="s">
        <v>10740</v>
      </c>
      <c r="D5702" s="273" t="s">
        <v>14</v>
      </c>
      <c r="E5702" s="274">
        <v>35.39</v>
      </c>
    </row>
    <row r="5703" spans="1:5">
      <c r="A5703" s="272" t="s">
        <v>23888</v>
      </c>
      <c r="B5703" s="538">
        <v>104348</v>
      </c>
      <c r="C5703" s="266" t="s">
        <v>10733</v>
      </c>
      <c r="D5703" s="273" t="s">
        <v>14</v>
      </c>
      <c r="E5703" s="274">
        <v>12.89</v>
      </c>
    </row>
    <row r="5704" spans="1:5">
      <c r="A5704" s="272" t="s">
        <v>23888</v>
      </c>
      <c r="B5704" s="538">
        <v>104351</v>
      </c>
      <c r="C5704" s="266" t="s">
        <v>10735</v>
      </c>
      <c r="D5704" s="273" t="s">
        <v>14</v>
      </c>
      <c r="E5704" s="274">
        <v>26.7</v>
      </c>
    </row>
    <row r="5705" spans="1:5">
      <c r="A5705" s="272" t="s">
        <v>23888</v>
      </c>
      <c r="B5705" s="538">
        <v>89800</v>
      </c>
      <c r="C5705" s="266" t="s">
        <v>10045</v>
      </c>
      <c r="D5705" s="273" t="s">
        <v>13</v>
      </c>
      <c r="E5705" s="274">
        <v>37.090000000000003</v>
      </c>
    </row>
    <row r="5706" spans="1:5">
      <c r="A5706" s="272" t="s">
        <v>23888</v>
      </c>
      <c r="B5706" s="538">
        <v>89714</v>
      </c>
      <c r="C5706" s="266" t="s">
        <v>10040</v>
      </c>
      <c r="D5706" s="273" t="s">
        <v>13</v>
      </c>
      <c r="E5706" s="274">
        <v>49.63</v>
      </c>
    </row>
    <row r="5707" spans="1:5">
      <c r="A5707" s="272" t="s">
        <v>23888</v>
      </c>
      <c r="B5707" s="538">
        <v>89848</v>
      </c>
      <c r="C5707" s="266" t="s">
        <v>10046</v>
      </c>
      <c r="D5707" s="273" t="s">
        <v>13</v>
      </c>
      <c r="E5707" s="274">
        <v>35.46</v>
      </c>
    </row>
    <row r="5708" spans="1:5">
      <c r="A5708" s="272" t="s">
        <v>23888</v>
      </c>
      <c r="B5708" s="538">
        <v>89849</v>
      </c>
      <c r="C5708" s="266" t="s">
        <v>10047</v>
      </c>
      <c r="D5708" s="273" t="s">
        <v>13</v>
      </c>
      <c r="E5708" s="274">
        <v>70.930000000000007</v>
      </c>
    </row>
    <row r="5709" spans="1:5">
      <c r="A5709" s="272" t="s">
        <v>23888</v>
      </c>
      <c r="B5709" s="538">
        <v>89711</v>
      </c>
      <c r="C5709" s="266" t="s">
        <v>10037</v>
      </c>
      <c r="D5709" s="273" t="s">
        <v>13</v>
      </c>
      <c r="E5709" s="274">
        <v>28.5</v>
      </c>
    </row>
    <row r="5710" spans="1:5">
      <c r="A5710" s="272" t="s">
        <v>23888</v>
      </c>
      <c r="B5710" s="538">
        <v>89798</v>
      </c>
      <c r="C5710" s="266" t="s">
        <v>10043</v>
      </c>
      <c r="D5710" s="273" t="s">
        <v>13</v>
      </c>
      <c r="E5710" s="274">
        <v>16.54</v>
      </c>
    </row>
    <row r="5711" spans="1:5">
      <c r="A5711" s="272" t="s">
        <v>23888</v>
      </c>
      <c r="B5711" s="538">
        <v>89712</v>
      </c>
      <c r="C5711" s="266" t="s">
        <v>10038</v>
      </c>
      <c r="D5711" s="273" t="s">
        <v>13</v>
      </c>
      <c r="E5711" s="274">
        <v>35.630000000000003</v>
      </c>
    </row>
    <row r="5712" spans="1:5">
      <c r="A5712" s="272" t="s">
        <v>23888</v>
      </c>
      <c r="B5712" s="538">
        <v>89799</v>
      </c>
      <c r="C5712" s="266" t="s">
        <v>10044</v>
      </c>
      <c r="D5712" s="273" t="s">
        <v>13</v>
      </c>
      <c r="E5712" s="274">
        <v>28.42</v>
      </c>
    </row>
    <row r="5713" spans="1:5">
      <c r="A5713" s="272" t="s">
        <v>23888</v>
      </c>
      <c r="B5713" s="538">
        <v>89713</v>
      </c>
      <c r="C5713" s="266" t="s">
        <v>10039</v>
      </c>
      <c r="D5713" s="273" t="s">
        <v>13</v>
      </c>
      <c r="E5713" s="274">
        <v>44.25</v>
      </c>
    </row>
    <row r="5714" spans="1:5">
      <c r="A5714" s="272" t="s">
        <v>23889</v>
      </c>
      <c r="B5714" s="538">
        <v>89376</v>
      </c>
      <c r="C5714" s="266" t="s">
        <v>30657</v>
      </c>
      <c r="D5714" s="273" t="s">
        <v>14</v>
      </c>
      <c r="E5714" s="274">
        <v>7.22</v>
      </c>
    </row>
    <row r="5715" spans="1:5">
      <c r="A5715" s="272" t="s">
        <v>23889</v>
      </c>
      <c r="B5715" s="538">
        <v>89429</v>
      </c>
      <c r="C5715" s="266" t="s">
        <v>30658</v>
      </c>
      <c r="D5715" s="273" t="s">
        <v>14</v>
      </c>
      <c r="E5715" s="274">
        <v>7.71</v>
      </c>
    </row>
    <row r="5716" spans="1:5">
      <c r="A5716" s="272" t="s">
        <v>23889</v>
      </c>
      <c r="B5716" s="538">
        <v>89383</v>
      </c>
      <c r="C5716" s="266" t="s">
        <v>30659</v>
      </c>
      <c r="D5716" s="273" t="s">
        <v>14</v>
      </c>
      <c r="E5716" s="274">
        <v>8.41</v>
      </c>
    </row>
    <row r="5717" spans="1:5">
      <c r="A5717" s="272" t="s">
        <v>23889</v>
      </c>
      <c r="B5717" s="538">
        <v>89553</v>
      </c>
      <c r="C5717" s="266" t="s">
        <v>30660</v>
      </c>
      <c r="D5717" s="273" t="s">
        <v>14</v>
      </c>
      <c r="E5717" s="274">
        <v>6.82</v>
      </c>
    </row>
    <row r="5718" spans="1:5">
      <c r="A5718" s="272" t="s">
        <v>23889</v>
      </c>
      <c r="B5718" s="538">
        <v>89436</v>
      </c>
      <c r="C5718" s="266" t="s">
        <v>30661</v>
      </c>
      <c r="D5718" s="273" t="s">
        <v>14</v>
      </c>
      <c r="E5718" s="274">
        <v>10.119999999999999</v>
      </c>
    </row>
    <row r="5719" spans="1:5">
      <c r="A5719" s="272" t="s">
        <v>23889</v>
      </c>
      <c r="B5719" s="538">
        <v>89391</v>
      </c>
      <c r="C5719" s="266" t="s">
        <v>30662</v>
      </c>
      <c r="D5719" s="273" t="s">
        <v>14</v>
      </c>
      <c r="E5719" s="274">
        <v>10.94</v>
      </c>
    </row>
    <row r="5720" spans="1:5">
      <c r="A5720" s="272" t="s">
        <v>23889</v>
      </c>
      <c r="B5720" s="538">
        <v>103994</v>
      </c>
      <c r="C5720" s="266" t="s">
        <v>21155</v>
      </c>
      <c r="D5720" s="273" t="s">
        <v>14</v>
      </c>
      <c r="E5720" s="274">
        <v>16.96</v>
      </c>
    </row>
    <row r="5721" spans="1:5">
      <c r="A5721" s="272" t="s">
        <v>23889</v>
      </c>
      <c r="B5721" s="538">
        <v>89570</v>
      </c>
      <c r="C5721" s="266" t="s">
        <v>30663</v>
      </c>
      <c r="D5721" s="273" t="s">
        <v>14</v>
      </c>
      <c r="E5721" s="274">
        <v>13.29</v>
      </c>
    </row>
    <row r="5722" spans="1:5">
      <c r="A5722" s="272" t="s">
        <v>23889</v>
      </c>
      <c r="B5722" s="538">
        <v>103992</v>
      </c>
      <c r="C5722" s="266" t="s">
        <v>21154</v>
      </c>
      <c r="D5722" s="273" t="s">
        <v>14</v>
      </c>
      <c r="E5722" s="274">
        <v>14</v>
      </c>
    </row>
    <row r="5723" spans="1:5">
      <c r="A5723" s="272" t="s">
        <v>23889</v>
      </c>
      <c r="B5723" s="538">
        <v>89572</v>
      </c>
      <c r="C5723" s="266" t="s">
        <v>30664</v>
      </c>
      <c r="D5723" s="273" t="s">
        <v>14</v>
      </c>
      <c r="E5723" s="274">
        <v>10.16</v>
      </c>
    </row>
    <row r="5724" spans="1:5">
      <c r="A5724" s="272" t="s">
        <v>23889</v>
      </c>
      <c r="B5724" s="538">
        <v>104001</v>
      </c>
      <c r="C5724" s="266" t="s">
        <v>21157</v>
      </c>
      <c r="D5724" s="273" t="s">
        <v>14</v>
      </c>
      <c r="E5724" s="274">
        <v>16.579999999999998</v>
      </c>
    </row>
    <row r="5725" spans="1:5">
      <c r="A5725" s="272" t="s">
        <v>23889</v>
      </c>
      <c r="B5725" s="538">
        <v>89596</v>
      </c>
      <c r="C5725" s="266" t="s">
        <v>30665</v>
      </c>
      <c r="D5725" s="273" t="s">
        <v>14</v>
      </c>
      <c r="E5725" s="274">
        <v>12.14</v>
      </c>
    </row>
    <row r="5726" spans="1:5">
      <c r="A5726" s="272" t="s">
        <v>23889</v>
      </c>
      <c r="B5726" s="538">
        <v>104002</v>
      </c>
      <c r="C5726" s="266" t="s">
        <v>21158</v>
      </c>
      <c r="D5726" s="273" t="s">
        <v>14</v>
      </c>
      <c r="E5726" s="274">
        <v>20.79</v>
      </c>
    </row>
    <row r="5727" spans="1:5">
      <c r="A5727" s="272" t="s">
        <v>23889</v>
      </c>
      <c r="B5727" s="538">
        <v>89595</v>
      </c>
      <c r="C5727" s="266" t="s">
        <v>30666</v>
      </c>
      <c r="D5727" s="273" t="s">
        <v>14</v>
      </c>
      <c r="E5727" s="274">
        <v>16.62</v>
      </c>
    </row>
    <row r="5728" spans="1:5">
      <c r="A5728" s="272" t="s">
        <v>23889</v>
      </c>
      <c r="B5728" s="538">
        <v>89610</v>
      </c>
      <c r="C5728" s="266" t="s">
        <v>30667</v>
      </c>
      <c r="D5728" s="273" t="s">
        <v>14</v>
      </c>
      <c r="E5728" s="274">
        <v>22.29</v>
      </c>
    </row>
    <row r="5729" spans="1:5">
      <c r="A5729" s="272" t="s">
        <v>23889</v>
      </c>
      <c r="B5729" s="538">
        <v>89613</v>
      </c>
      <c r="C5729" s="266" t="s">
        <v>21134</v>
      </c>
      <c r="D5729" s="273" t="s">
        <v>14</v>
      </c>
      <c r="E5729" s="274">
        <v>34.479999999999997</v>
      </c>
    </row>
    <row r="5730" spans="1:5">
      <c r="A5730" s="272" t="s">
        <v>23889</v>
      </c>
      <c r="B5730" s="538">
        <v>89616</v>
      </c>
      <c r="C5730" s="266" t="s">
        <v>30668</v>
      </c>
      <c r="D5730" s="273" t="s">
        <v>14</v>
      </c>
      <c r="E5730" s="274">
        <v>45.82</v>
      </c>
    </row>
    <row r="5731" spans="1:5">
      <c r="A5731" s="272" t="s">
        <v>23889</v>
      </c>
      <c r="B5731" s="538">
        <v>103952</v>
      </c>
      <c r="C5731" s="266" t="s">
        <v>10648</v>
      </c>
      <c r="D5731" s="273" t="s">
        <v>14</v>
      </c>
      <c r="E5731" s="274">
        <v>7.36</v>
      </c>
    </row>
    <row r="5732" spans="1:5">
      <c r="A5732" s="272" t="s">
        <v>23889</v>
      </c>
      <c r="B5732" s="538">
        <v>103947</v>
      </c>
      <c r="C5732" s="266" t="s">
        <v>10643</v>
      </c>
      <c r="D5732" s="273" t="s">
        <v>14</v>
      </c>
      <c r="E5732" s="274">
        <v>8.06</v>
      </c>
    </row>
    <row r="5733" spans="1:5">
      <c r="A5733" s="272" t="s">
        <v>23889</v>
      </c>
      <c r="B5733" s="538">
        <v>103957</v>
      </c>
      <c r="C5733" s="266" t="s">
        <v>10653</v>
      </c>
      <c r="D5733" s="273" t="s">
        <v>14</v>
      </c>
      <c r="E5733" s="274">
        <v>5.84</v>
      </c>
    </row>
    <row r="5734" spans="1:5">
      <c r="A5734" s="272" t="s">
        <v>23889</v>
      </c>
      <c r="B5734" s="538">
        <v>103953</v>
      </c>
      <c r="C5734" s="266" t="s">
        <v>10649</v>
      </c>
      <c r="D5734" s="273" t="s">
        <v>14</v>
      </c>
      <c r="E5734" s="274">
        <v>9.14</v>
      </c>
    </row>
    <row r="5735" spans="1:5">
      <c r="A5735" s="272" t="s">
        <v>23889</v>
      </c>
      <c r="B5735" s="538">
        <v>103948</v>
      </c>
      <c r="C5735" s="266" t="s">
        <v>10644</v>
      </c>
      <c r="D5735" s="273" t="s">
        <v>14</v>
      </c>
      <c r="E5735" s="274">
        <v>9.9600000000000009</v>
      </c>
    </row>
    <row r="5736" spans="1:5">
      <c r="A5736" s="272" t="s">
        <v>23889</v>
      </c>
      <c r="B5736" s="538">
        <v>103958</v>
      </c>
      <c r="C5736" s="266" t="s">
        <v>10654</v>
      </c>
      <c r="D5736" s="273" t="s">
        <v>14</v>
      </c>
      <c r="E5736" s="274">
        <v>11.61</v>
      </c>
    </row>
    <row r="5737" spans="1:5">
      <c r="A5737" s="272" t="s">
        <v>23889</v>
      </c>
      <c r="B5737" s="538">
        <v>104009</v>
      </c>
      <c r="C5737" s="266" t="s">
        <v>10686</v>
      </c>
      <c r="D5737" s="273" t="s">
        <v>14</v>
      </c>
      <c r="E5737" s="274">
        <v>16.059999999999999</v>
      </c>
    </row>
    <row r="5738" spans="1:5">
      <c r="A5738" s="272" t="s">
        <v>23889</v>
      </c>
      <c r="B5738" s="538">
        <v>103959</v>
      </c>
      <c r="C5738" s="266" t="s">
        <v>10655</v>
      </c>
      <c r="D5738" s="273" t="s">
        <v>14</v>
      </c>
      <c r="E5738" s="274">
        <v>17.190000000000001</v>
      </c>
    </row>
    <row r="5739" spans="1:5">
      <c r="A5739" s="272" t="s">
        <v>23889</v>
      </c>
      <c r="B5739" s="538">
        <v>103962</v>
      </c>
      <c r="C5739" s="266" t="s">
        <v>10656</v>
      </c>
      <c r="D5739" s="273" t="s">
        <v>14</v>
      </c>
      <c r="E5739" s="274">
        <v>7.55</v>
      </c>
    </row>
    <row r="5740" spans="1:5">
      <c r="A5740" s="272" t="s">
        <v>23889</v>
      </c>
      <c r="B5740" s="538">
        <v>103954</v>
      </c>
      <c r="C5740" s="266" t="s">
        <v>10650</v>
      </c>
      <c r="D5740" s="273" t="s">
        <v>14</v>
      </c>
      <c r="E5740" s="274">
        <v>10.73</v>
      </c>
    </row>
    <row r="5741" spans="1:5">
      <c r="A5741" s="272" t="s">
        <v>23889</v>
      </c>
      <c r="B5741" s="538">
        <v>103949</v>
      </c>
      <c r="C5741" s="266" t="s">
        <v>10645</v>
      </c>
      <c r="D5741" s="273" t="s">
        <v>14</v>
      </c>
      <c r="E5741" s="274">
        <v>11.51</v>
      </c>
    </row>
    <row r="5742" spans="1:5">
      <c r="A5742" s="272" t="s">
        <v>23889</v>
      </c>
      <c r="B5742" s="538">
        <v>103964</v>
      </c>
      <c r="C5742" s="266" t="s">
        <v>10657</v>
      </c>
      <c r="D5742" s="273" t="s">
        <v>14</v>
      </c>
      <c r="E5742" s="274">
        <v>9.56</v>
      </c>
    </row>
    <row r="5743" spans="1:5">
      <c r="A5743" s="272" t="s">
        <v>23889</v>
      </c>
      <c r="B5743" s="538">
        <v>104014</v>
      </c>
      <c r="C5743" s="266" t="s">
        <v>10689</v>
      </c>
      <c r="D5743" s="273" t="s">
        <v>14</v>
      </c>
      <c r="E5743" s="274">
        <v>13.13</v>
      </c>
    </row>
    <row r="5744" spans="1:5">
      <c r="A5744" s="272" t="s">
        <v>23889</v>
      </c>
      <c r="B5744" s="538">
        <v>103966</v>
      </c>
      <c r="C5744" s="266" t="s">
        <v>10658</v>
      </c>
      <c r="D5744" s="273" t="s">
        <v>14</v>
      </c>
      <c r="E5744" s="274">
        <v>11.2</v>
      </c>
    </row>
    <row r="5745" spans="1:5">
      <c r="A5745" s="272" t="s">
        <v>23889</v>
      </c>
      <c r="B5745" s="538">
        <v>103999</v>
      </c>
      <c r="C5745" s="266" t="s">
        <v>10680</v>
      </c>
      <c r="D5745" s="273" t="s">
        <v>14</v>
      </c>
      <c r="E5745" s="274">
        <v>15.12</v>
      </c>
    </row>
    <row r="5746" spans="1:5">
      <c r="A5746" s="272" t="s">
        <v>23889</v>
      </c>
      <c r="B5746" s="538">
        <v>103967</v>
      </c>
      <c r="C5746" s="266" t="s">
        <v>30669</v>
      </c>
      <c r="D5746" s="273" t="s">
        <v>14</v>
      </c>
      <c r="E5746" s="274">
        <v>13.45</v>
      </c>
    </row>
    <row r="5747" spans="1:5">
      <c r="A5747" s="272" t="s">
        <v>23889</v>
      </c>
      <c r="B5747" s="538">
        <v>104003</v>
      </c>
      <c r="C5747" s="266" t="s">
        <v>30670</v>
      </c>
      <c r="D5747" s="273" t="s">
        <v>14</v>
      </c>
      <c r="E5747" s="274">
        <v>17.62</v>
      </c>
    </row>
    <row r="5748" spans="1:5">
      <c r="A5748" s="272" t="s">
        <v>23889</v>
      </c>
      <c r="B5748" s="538">
        <v>103968</v>
      </c>
      <c r="C5748" s="266" t="s">
        <v>10659</v>
      </c>
      <c r="D5748" s="273" t="s">
        <v>14</v>
      </c>
      <c r="E5748" s="274">
        <v>19.09</v>
      </c>
    </row>
    <row r="5749" spans="1:5">
      <c r="A5749" s="272" t="s">
        <v>23889</v>
      </c>
      <c r="B5749" s="538">
        <v>103969</v>
      </c>
      <c r="C5749" s="266" t="s">
        <v>10660</v>
      </c>
      <c r="D5749" s="273" t="s">
        <v>14</v>
      </c>
      <c r="E5749" s="274">
        <v>22.51</v>
      </c>
    </row>
    <row r="5750" spans="1:5">
      <c r="A5750" s="272" t="s">
        <v>23889</v>
      </c>
      <c r="B5750" s="538">
        <v>103971</v>
      </c>
      <c r="C5750" s="266" t="s">
        <v>10661</v>
      </c>
      <c r="D5750" s="273" t="s">
        <v>14</v>
      </c>
      <c r="E5750" s="274">
        <v>28.54</v>
      </c>
    </row>
    <row r="5751" spans="1:5">
      <c r="A5751" s="272" t="s">
        <v>23889</v>
      </c>
      <c r="B5751" s="538">
        <v>103972</v>
      </c>
      <c r="C5751" s="266" t="s">
        <v>10662</v>
      </c>
      <c r="D5751" s="273" t="s">
        <v>14</v>
      </c>
      <c r="E5751" s="274">
        <v>32.880000000000003</v>
      </c>
    </row>
    <row r="5752" spans="1:5">
      <c r="A5752" s="272" t="s">
        <v>23889</v>
      </c>
      <c r="B5752" s="538">
        <v>103993</v>
      </c>
      <c r="C5752" s="266" t="s">
        <v>10676</v>
      </c>
      <c r="D5752" s="273" t="s">
        <v>14</v>
      </c>
      <c r="E5752" s="274">
        <v>12.13</v>
      </c>
    </row>
    <row r="5753" spans="1:5">
      <c r="A5753" s="272" t="s">
        <v>23889</v>
      </c>
      <c r="B5753" s="538">
        <v>89407</v>
      </c>
      <c r="C5753" s="266" t="s">
        <v>10146</v>
      </c>
      <c r="D5753" s="273" t="s">
        <v>14</v>
      </c>
      <c r="E5753" s="274">
        <v>11.36</v>
      </c>
    </row>
    <row r="5754" spans="1:5">
      <c r="A5754" s="272" t="s">
        <v>23889</v>
      </c>
      <c r="B5754" s="538">
        <v>89361</v>
      </c>
      <c r="C5754" s="266" t="s">
        <v>10117</v>
      </c>
      <c r="D5754" s="273" t="s">
        <v>14</v>
      </c>
      <c r="E5754" s="274">
        <v>12.33</v>
      </c>
    </row>
    <row r="5755" spans="1:5">
      <c r="A5755" s="272" t="s">
        <v>23889</v>
      </c>
      <c r="B5755" s="538">
        <v>89490</v>
      </c>
      <c r="C5755" s="266" t="s">
        <v>10174</v>
      </c>
      <c r="D5755" s="273" t="s">
        <v>14</v>
      </c>
      <c r="E5755" s="274">
        <v>8.69</v>
      </c>
    </row>
    <row r="5756" spans="1:5">
      <c r="A5756" s="272" t="s">
        <v>23889</v>
      </c>
      <c r="B5756" s="538">
        <v>89411</v>
      </c>
      <c r="C5756" s="266" t="s">
        <v>10150</v>
      </c>
      <c r="D5756" s="273" t="s">
        <v>14</v>
      </c>
      <c r="E5756" s="274">
        <v>13.24</v>
      </c>
    </row>
    <row r="5757" spans="1:5">
      <c r="A5757" s="272" t="s">
        <v>23889</v>
      </c>
      <c r="B5757" s="538">
        <v>89365</v>
      </c>
      <c r="C5757" s="266" t="s">
        <v>10121</v>
      </c>
      <c r="D5757" s="273" t="s">
        <v>14</v>
      </c>
      <c r="E5757" s="274">
        <v>14.36</v>
      </c>
    </row>
    <row r="5758" spans="1:5">
      <c r="A5758" s="272" t="s">
        <v>23889</v>
      </c>
      <c r="B5758" s="538">
        <v>89496</v>
      </c>
      <c r="C5758" s="266" t="s">
        <v>10178</v>
      </c>
      <c r="D5758" s="273" t="s">
        <v>14</v>
      </c>
      <c r="E5758" s="274">
        <v>12.44</v>
      </c>
    </row>
    <row r="5759" spans="1:5">
      <c r="A5759" s="272" t="s">
        <v>23889</v>
      </c>
      <c r="B5759" s="538">
        <v>89416</v>
      </c>
      <c r="C5759" s="266" t="s">
        <v>10154</v>
      </c>
      <c r="D5759" s="273" t="s">
        <v>14</v>
      </c>
      <c r="E5759" s="274">
        <v>17.75</v>
      </c>
    </row>
    <row r="5760" spans="1:5">
      <c r="A5760" s="272" t="s">
        <v>23889</v>
      </c>
      <c r="B5760" s="538">
        <v>89370</v>
      </c>
      <c r="C5760" s="266" t="s">
        <v>10125</v>
      </c>
      <c r="D5760" s="273" t="s">
        <v>14</v>
      </c>
      <c r="E5760" s="274">
        <v>19.07</v>
      </c>
    </row>
    <row r="5761" spans="1:5">
      <c r="A5761" s="272" t="s">
        <v>23889</v>
      </c>
      <c r="B5761" s="538">
        <v>89500</v>
      </c>
      <c r="C5761" s="266" t="s">
        <v>10182</v>
      </c>
      <c r="D5761" s="273" t="s">
        <v>14</v>
      </c>
      <c r="E5761" s="274">
        <v>15.2</v>
      </c>
    </row>
    <row r="5762" spans="1:5">
      <c r="A5762" s="272" t="s">
        <v>23889</v>
      </c>
      <c r="B5762" s="538">
        <v>103983</v>
      </c>
      <c r="C5762" s="266" t="s">
        <v>10669</v>
      </c>
      <c r="D5762" s="273" t="s">
        <v>14</v>
      </c>
      <c r="E5762" s="274">
        <v>21.29</v>
      </c>
    </row>
    <row r="5763" spans="1:5">
      <c r="A5763" s="272" t="s">
        <v>23889</v>
      </c>
      <c r="B5763" s="538">
        <v>89504</v>
      </c>
      <c r="C5763" s="266" t="s">
        <v>10186</v>
      </c>
      <c r="D5763" s="273" t="s">
        <v>14</v>
      </c>
      <c r="E5763" s="274">
        <v>22.07</v>
      </c>
    </row>
    <row r="5764" spans="1:5">
      <c r="A5764" s="272" t="s">
        <v>23889</v>
      </c>
      <c r="B5764" s="538">
        <v>103987</v>
      </c>
      <c r="C5764" s="266" t="s">
        <v>10673</v>
      </c>
      <c r="D5764" s="273" t="s">
        <v>14</v>
      </c>
      <c r="E5764" s="274">
        <v>29.21</v>
      </c>
    </row>
    <row r="5765" spans="1:5">
      <c r="A5765" s="272" t="s">
        <v>23889</v>
      </c>
      <c r="B5765" s="538">
        <v>89510</v>
      </c>
      <c r="C5765" s="266" t="s">
        <v>10190</v>
      </c>
      <c r="D5765" s="273" t="s">
        <v>14</v>
      </c>
      <c r="E5765" s="274">
        <v>31.17</v>
      </c>
    </row>
    <row r="5766" spans="1:5">
      <c r="A5766" s="272" t="s">
        <v>23889</v>
      </c>
      <c r="B5766" s="538">
        <v>89519</v>
      </c>
      <c r="C5766" s="266" t="s">
        <v>10197</v>
      </c>
      <c r="D5766" s="273" t="s">
        <v>14</v>
      </c>
      <c r="E5766" s="274">
        <v>53.85</v>
      </c>
    </row>
    <row r="5767" spans="1:5">
      <c r="A5767" s="272" t="s">
        <v>23889</v>
      </c>
      <c r="B5767" s="538">
        <v>89527</v>
      </c>
      <c r="C5767" s="266" t="s">
        <v>10205</v>
      </c>
      <c r="D5767" s="273" t="s">
        <v>14</v>
      </c>
      <c r="E5767" s="274">
        <v>64.61</v>
      </c>
    </row>
    <row r="5768" spans="1:5">
      <c r="A5768" s="272" t="s">
        <v>23889</v>
      </c>
      <c r="B5768" s="538">
        <v>89406</v>
      </c>
      <c r="C5768" s="266" t="s">
        <v>10145</v>
      </c>
      <c r="D5768" s="273" t="s">
        <v>14</v>
      </c>
      <c r="E5768" s="274">
        <v>11.28</v>
      </c>
    </row>
    <row r="5769" spans="1:5">
      <c r="A5769" s="272" t="s">
        <v>23889</v>
      </c>
      <c r="B5769" s="538">
        <v>89360</v>
      </c>
      <c r="C5769" s="266" t="s">
        <v>10116</v>
      </c>
      <c r="D5769" s="273" t="s">
        <v>14</v>
      </c>
      <c r="E5769" s="274">
        <v>12.25</v>
      </c>
    </row>
    <row r="5770" spans="1:5">
      <c r="A5770" s="272" t="s">
        <v>23889</v>
      </c>
      <c r="B5770" s="538">
        <v>89489</v>
      </c>
      <c r="C5770" s="266" t="s">
        <v>10173</v>
      </c>
      <c r="D5770" s="273" t="s">
        <v>14</v>
      </c>
      <c r="E5770" s="274">
        <v>9.31</v>
      </c>
    </row>
    <row r="5771" spans="1:5">
      <c r="A5771" s="272" t="s">
        <v>23889</v>
      </c>
      <c r="B5771" s="538">
        <v>89410</v>
      </c>
      <c r="C5771" s="266" t="s">
        <v>10149</v>
      </c>
      <c r="D5771" s="273" t="s">
        <v>14</v>
      </c>
      <c r="E5771" s="274">
        <v>13.86</v>
      </c>
    </row>
    <row r="5772" spans="1:5">
      <c r="A5772" s="272" t="s">
        <v>23889</v>
      </c>
      <c r="B5772" s="538">
        <v>89364</v>
      </c>
      <c r="C5772" s="266" t="s">
        <v>10120</v>
      </c>
      <c r="D5772" s="273" t="s">
        <v>14</v>
      </c>
      <c r="E5772" s="274">
        <v>14.98</v>
      </c>
    </row>
    <row r="5773" spans="1:5">
      <c r="A5773" s="272" t="s">
        <v>23889</v>
      </c>
      <c r="B5773" s="538">
        <v>89494</v>
      </c>
      <c r="C5773" s="266" t="s">
        <v>10177</v>
      </c>
      <c r="D5773" s="273" t="s">
        <v>14</v>
      </c>
      <c r="E5773" s="274">
        <v>14.77</v>
      </c>
    </row>
    <row r="5774" spans="1:5">
      <c r="A5774" s="272" t="s">
        <v>23889</v>
      </c>
      <c r="B5774" s="538">
        <v>89415</v>
      </c>
      <c r="C5774" s="266" t="s">
        <v>10153</v>
      </c>
      <c r="D5774" s="273" t="s">
        <v>14</v>
      </c>
      <c r="E5774" s="274">
        <v>20.079999999999998</v>
      </c>
    </row>
    <row r="5775" spans="1:5">
      <c r="A5775" s="272" t="s">
        <v>23889</v>
      </c>
      <c r="B5775" s="538">
        <v>89369</v>
      </c>
      <c r="C5775" s="266" t="s">
        <v>10124</v>
      </c>
      <c r="D5775" s="273" t="s">
        <v>14</v>
      </c>
      <c r="E5775" s="274">
        <v>21.4</v>
      </c>
    </row>
    <row r="5776" spans="1:5">
      <c r="A5776" s="272" t="s">
        <v>23889</v>
      </c>
      <c r="B5776" s="538">
        <v>89499</v>
      </c>
      <c r="C5776" s="266" t="s">
        <v>10181</v>
      </c>
      <c r="D5776" s="273" t="s">
        <v>14</v>
      </c>
      <c r="E5776" s="274">
        <v>22.94</v>
      </c>
    </row>
    <row r="5777" spans="1:5">
      <c r="A5777" s="272" t="s">
        <v>23889</v>
      </c>
      <c r="B5777" s="538">
        <v>103982</v>
      </c>
      <c r="C5777" s="266" t="s">
        <v>10668</v>
      </c>
      <c r="D5777" s="273" t="s">
        <v>14</v>
      </c>
      <c r="E5777" s="274">
        <v>29.03</v>
      </c>
    </row>
    <row r="5778" spans="1:5">
      <c r="A5778" s="272" t="s">
        <v>23889</v>
      </c>
      <c r="B5778" s="538">
        <v>89503</v>
      </c>
      <c r="C5778" s="266" t="s">
        <v>10185</v>
      </c>
      <c r="D5778" s="273" t="s">
        <v>14</v>
      </c>
      <c r="E5778" s="274">
        <v>26.49</v>
      </c>
    </row>
    <row r="5779" spans="1:5">
      <c r="A5779" s="272" t="s">
        <v>23889</v>
      </c>
      <c r="B5779" s="538">
        <v>103986</v>
      </c>
      <c r="C5779" s="266" t="s">
        <v>10672</v>
      </c>
      <c r="D5779" s="273" t="s">
        <v>14</v>
      </c>
      <c r="E5779" s="274">
        <v>33.630000000000003</v>
      </c>
    </row>
    <row r="5780" spans="1:5">
      <c r="A5780" s="272" t="s">
        <v>23889</v>
      </c>
      <c r="B5780" s="538">
        <v>89507</v>
      </c>
      <c r="C5780" s="266" t="s">
        <v>10189</v>
      </c>
      <c r="D5780" s="273" t="s">
        <v>14</v>
      </c>
      <c r="E5780" s="274">
        <v>53.6</v>
      </c>
    </row>
    <row r="5781" spans="1:5">
      <c r="A5781" s="272" t="s">
        <v>23889</v>
      </c>
      <c r="B5781" s="538">
        <v>89517</v>
      </c>
      <c r="C5781" s="266" t="s">
        <v>10195</v>
      </c>
      <c r="D5781" s="273" t="s">
        <v>14</v>
      </c>
      <c r="E5781" s="274">
        <v>78.94</v>
      </c>
    </row>
    <row r="5782" spans="1:5">
      <c r="A5782" s="272" t="s">
        <v>23889</v>
      </c>
      <c r="B5782" s="538">
        <v>89525</v>
      </c>
      <c r="C5782" s="266" t="s">
        <v>10203</v>
      </c>
      <c r="D5782" s="273" t="s">
        <v>14</v>
      </c>
      <c r="E5782" s="274">
        <v>98.95</v>
      </c>
    </row>
    <row r="5783" spans="1:5">
      <c r="A5783" s="272" t="s">
        <v>23889</v>
      </c>
      <c r="B5783" s="538">
        <v>89423</v>
      </c>
      <c r="C5783" s="266" t="s">
        <v>30671</v>
      </c>
      <c r="D5783" s="273" t="s">
        <v>14</v>
      </c>
      <c r="E5783" s="274">
        <v>11.87</v>
      </c>
    </row>
    <row r="5784" spans="1:5">
      <c r="A5784" s="272" t="s">
        <v>23889</v>
      </c>
      <c r="B5784" s="538">
        <v>89377</v>
      </c>
      <c r="C5784" s="266" t="s">
        <v>10131</v>
      </c>
      <c r="D5784" s="273" t="s">
        <v>14</v>
      </c>
      <c r="E5784" s="274">
        <v>12.52</v>
      </c>
    </row>
    <row r="5785" spans="1:5">
      <c r="A5785" s="272" t="s">
        <v>23889</v>
      </c>
      <c r="B5785" s="538">
        <v>89540</v>
      </c>
      <c r="C5785" s="266" t="s">
        <v>30672</v>
      </c>
      <c r="D5785" s="273" t="s">
        <v>14</v>
      </c>
      <c r="E5785" s="274">
        <v>12.02</v>
      </c>
    </row>
    <row r="5786" spans="1:5">
      <c r="A5786" s="272" t="s">
        <v>23889</v>
      </c>
      <c r="B5786" s="538">
        <v>89430</v>
      </c>
      <c r="C5786" s="266" t="s">
        <v>30673</v>
      </c>
      <c r="D5786" s="273" t="s">
        <v>14</v>
      </c>
      <c r="E5786" s="274">
        <v>15.07</v>
      </c>
    </row>
    <row r="5787" spans="1:5">
      <c r="A5787" s="272" t="s">
        <v>23889</v>
      </c>
      <c r="B5787" s="538">
        <v>89384</v>
      </c>
      <c r="C5787" s="266" t="s">
        <v>30674</v>
      </c>
      <c r="D5787" s="273" t="s">
        <v>14</v>
      </c>
      <c r="E5787" s="274">
        <v>15.82</v>
      </c>
    </row>
    <row r="5788" spans="1:5">
      <c r="A5788" s="272" t="s">
        <v>23889</v>
      </c>
      <c r="B5788" s="538">
        <v>89555</v>
      </c>
      <c r="C5788" s="266" t="s">
        <v>30675</v>
      </c>
      <c r="D5788" s="273" t="s">
        <v>14</v>
      </c>
      <c r="E5788" s="274">
        <v>24.6</v>
      </c>
    </row>
    <row r="5789" spans="1:5">
      <c r="A5789" s="272" t="s">
        <v>23889</v>
      </c>
      <c r="B5789" s="538">
        <v>89437</v>
      </c>
      <c r="C5789" s="266" t="s">
        <v>30676</v>
      </c>
      <c r="D5789" s="273" t="s">
        <v>14</v>
      </c>
      <c r="E5789" s="274">
        <v>28.14</v>
      </c>
    </row>
    <row r="5790" spans="1:5">
      <c r="A5790" s="272" t="s">
        <v>23889</v>
      </c>
      <c r="B5790" s="538">
        <v>89392</v>
      </c>
      <c r="C5790" s="266" t="s">
        <v>30677</v>
      </c>
      <c r="D5790" s="273" t="s">
        <v>14</v>
      </c>
      <c r="E5790" s="274">
        <v>29.02</v>
      </c>
    </row>
    <row r="5791" spans="1:5">
      <c r="A5791" s="272" t="s">
        <v>23889</v>
      </c>
      <c r="B5791" s="538">
        <v>89405</v>
      </c>
      <c r="C5791" s="266" t="s">
        <v>10144</v>
      </c>
      <c r="D5791" s="273" t="s">
        <v>14</v>
      </c>
      <c r="E5791" s="274">
        <v>10.130000000000001</v>
      </c>
    </row>
    <row r="5792" spans="1:5">
      <c r="A5792" s="272" t="s">
        <v>23889</v>
      </c>
      <c r="B5792" s="538">
        <v>89359</v>
      </c>
      <c r="C5792" s="266" t="s">
        <v>10115</v>
      </c>
      <c r="D5792" s="273" t="s">
        <v>14</v>
      </c>
      <c r="E5792" s="274">
        <v>11.1</v>
      </c>
    </row>
    <row r="5793" spans="1:5">
      <c r="A5793" s="272" t="s">
        <v>23889</v>
      </c>
      <c r="B5793" s="538">
        <v>89485</v>
      </c>
      <c r="C5793" s="266" t="s">
        <v>10172</v>
      </c>
      <c r="D5793" s="273" t="s">
        <v>14</v>
      </c>
      <c r="E5793" s="274">
        <v>7.57</v>
      </c>
    </row>
    <row r="5794" spans="1:5">
      <c r="A5794" s="272" t="s">
        <v>23889</v>
      </c>
      <c r="B5794" s="538">
        <v>89409</v>
      </c>
      <c r="C5794" s="266" t="s">
        <v>10148</v>
      </c>
      <c r="D5794" s="273" t="s">
        <v>14</v>
      </c>
      <c r="E5794" s="274">
        <v>12.12</v>
      </c>
    </row>
    <row r="5795" spans="1:5">
      <c r="A5795" s="272" t="s">
        <v>23889</v>
      </c>
      <c r="B5795" s="538">
        <v>89363</v>
      </c>
      <c r="C5795" s="266" t="s">
        <v>10119</v>
      </c>
      <c r="D5795" s="273" t="s">
        <v>14</v>
      </c>
      <c r="E5795" s="274">
        <v>13.24</v>
      </c>
    </row>
    <row r="5796" spans="1:5">
      <c r="A5796" s="272" t="s">
        <v>23889</v>
      </c>
      <c r="B5796" s="538">
        <v>89493</v>
      </c>
      <c r="C5796" s="266" t="s">
        <v>10176</v>
      </c>
      <c r="D5796" s="273" t="s">
        <v>14</v>
      </c>
      <c r="E5796" s="274">
        <v>12.06</v>
      </c>
    </row>
    <row r="5797" spans="1:5">
      <c r="A5797" s="272" t="s">
        <v>23889</v>
      </c>
      <c r="B5797" s="538">
        <v>89414</v>
      </c>
      <c r="C5797" s="266" t="s">
        <v>10152</v>
      </c>
      <c r="D5797" s="273" t="s">
        <v>14</v>
      </c>
      <c r="E5797" s="274">
        <v>17.37</v>
      </c>
    </row>
    <row r="5798" spans="1:5">
      <c r="A5798" s="272" t="s">
        <v>23889</v>
      </c>
      <c r="B5798" s="538">
        <v>89368</v>
      </c>
      <c r="C5798" s="266" t="s">
        <v>10123</v>
      </c>
      <c r="D5798" s="273" t="s">
        <v>14</v>
      </c>
      <c r="E5798" s="274">
        <v>18.690000000000001</v>
      </c>
    </row>
    <row r="5799" spans="1:5">
      <c r="A5799" s="272" t="s">
        <v>23889</v>
      </c>
      <c r="B5799" s="538">
        <v>89498</v>
      </c>
      <c r="C5799" s="266" t="s">
        <v>10180</v>
      </c>
      <c r="D5799" s="273" t="s">
        <v>14</v>
      </c>
      <c r="E5799" s="274">
        <v>15.83</v>
      </c>
    </row>
    <row r="5800" spans="1:5">
      <c r="A5800" s="272" t="s">
        <v>23889</v>
      </c>
      <c r="B5800" s="538">
        <v>103981</v>
      </c>
      <c r="C5800" s="266" t="s">
        <v>10667</v>
      </c>
      <c r="D5800" s="273" t="s">
        <v>14</v>
      </c>
      <c r="E5800" s="274">
        <v>21.92</v>
      </c>
    </row>
    <row r="5801" spans="1:5">
      <c r="A5801" s="272" t="s">
        <v>23889</v>
      </c>
      <c r="B5801" s="538">
        <v>89502</v>
      </c>
      <c r="C5801" s="266" t="s">
        <v>10184</v>
      </c>
      <c r="D5801" s="273" t="s">
        <v>14</v>
      </c>
      <c r="E5801" s="274">
        <v>19.97</v>
      </c>
    </row>
    <row r="5802" spans="1:5">
      <c r="A5802" s="272" t="s">
        <v>23889</v>
      </c>
      <c r="B5802" s="538">
        <v>103985</v>
      </c>
      <c r="C5802" s="266" t="s">
        <v>10671</v>
      </c>
      <c r="D5802" s="273" t="s">
        <v>14</v>
      </c>
      <c r="E5802" s="274">
        <v>27.11</v>
      </c>
    </row>
    <row r="5803" spans="1:5">
      <c r="A5803" s="272" t="s">
        <v>23889</v>
      </c>
      <c r="B5803" s="538">
        <v>89506</v>
      </c>
      <c r="C5803" s="266" t="s">
        <v>10188</v>
      </c>
      <c r="D5803" s="273" t="s">
        <v>14</v>
      </c>
      <c r="E5803" s="274">
        <v>45.52</v>
      </c>
    </row>
    <row r="5804" spans="1:5">
      <c r="A5804" s="272" t="s">
        <v>23889</v>
      </c>
      <c r="B5804" s="538">
        <v>89515</v>
      </c>
      <c r="C5804" s="266" t="s">
        <v>10193</v>
      </c>
      <c r="D5804" s="273" t="s">
        <v>14</v>
      </c>
      <c r="E5804" s="274">
        <v>94.02</v>
      </c>
    </row>
    <row r="5805" spans="1:5">
      <c r="A5805" s="272" t="s">
        <v>23889</v>
      </c>
      <c r="B5805" s="538">
        <v>89523</v>
      </c>
      <c r="C5805" s="266" t="s">
        <v>10201</v>
      </c>
      <c r="D5805" s="273" t="s">
        <v>14</v>
      </c>
      <c r="E5805" s="274">
        <v>114.68</v>
      </c>
    </row>
    <row r="5806" spans="1:5">
      <c r="A5806" s="272" t="s">
        <v>23889</v>
      </c>
      <c r="B5806" s="538">
        <v>90373</v>
      </c>
      <c r="C5806" s="266" t="s">
        <v>30678</v>
      </c>
      <c r="D5806" s="273" t="s">
        <v>14</v>
      </c>
      <c r="E5806" s="274">
        <v>16.190000000000001</v>
      </c>
    </row>
    <row r="5807" spans="1:5">
      <c r="A5807" s="272" t="s">
        <v>23889</v>
      </c>
      <c r="B5807" s="538">
        <v>89366</v>
      </c>
      <c r="C5807" s="266" t="s">
        <v>30679</v>
      </c>
      <c r="D5807" s="273" t="s">
        <v>14</v>
      </c>
      <c r="E5807" s="274">
        <v>20.079999999999998</v>
      </c>
    </row>
    <row r="5808" spans="1:5">
      <c r="A5808" s="272" t="s">
        <v>23889</v>
      </c>
      <c r="B5808" s="538">
        <v>89404</v>
      </c>
      <c r="C5808" s="266" t="s">
        <v>10143</v>
      </c>
      <c r="D5808" s="273" t="s">
        <v>14</v>
      </c>
      <c r="E5808" s="274">
        <v>9.49</v>
      </c>
    </row>
    <row r="5809" spans="1:5">
      <c r="A5809" s="272" t="s">
        <v>23889</v>
      </c>
      <c r="B5809" s="538">
        <v>89358</v>
      </c>
      <c r="C5809" s="266" t="s">
        <v>10114</v>
      </c>
      <c r="D5809" s="273" t="s">
        <v>14</v>
      </c>
      <c r="E5809" s="274">
        <v>10.46</v>
      </c>
    </row>
    <row r="5810" spans="1:5">
      <c r="A5810" s="272" t="s">
        <v>23889</v>
      </c>
      <c r="B5810" s="538">
        <v>89481</v>
      </c>
      <c r="C5810" s="266" t="s">
        <v>10171</v>
      </c>
      <c r="D5810" s="273" t="s">
        <v>14</v>
      </c>
      <c r="E5810" s="274">
        <v>6.66</v>
      </c>
    </row>
    <row r="5811" spans="1:5">
      <c r="A5811" s="272" t="s">
        <v>23889</v>
      </c>
      <c r="B5811" s="538">
        <v>89408</v>
      </c>
      <c r="C5811" s="266" t="s">
        <v>10147</v>
      </c>
      <c r="D5811" s="273" t="s">
        <v>14</v>
      </c>
      <c r="E5811" s="274">
        <v>11.21</v>
      </c>
    </row>
    <row r="5812" spans="1:5">
      <c r="A5812" s="272" t="s">
        <v>23889</v>
      </c>
      <c r="B5812" s="538">
        <v>89362</v>
      </c>
      <c r="C5812" s="266" t="s">
        <v>10118</v>
      </c>
      <c r="D5812" s="273" t="s">
        <v>14</v>
      </c>
      <c r="E5812" s="274">
        <v>12.33</v>
      </c>
    </row>
    <row r="5813" spans="1:5">
      <c r="A5813" s="272" t="s">
        <v>23889</v>
      </c>
      <c r="B5813" s="538">
        <v>89412</v>
      </c>
      <c r="C5813" s="266" t="s">
        <v>30680</v>
      </c>
      <c r="D5813" s="273" t="s">
        <v>14</v>
      </c>
      <c r="E5813" s="274">
        <v>12.43</v>
      </c>
    </row>
    <row r="5814" spans="1:5">
      <c r="A5814" s="272" t="s">
        <v>23889</v>
      </c>
      <c r="B5814" s="538">
        <v>89492</v>
      </c>
      <c r="C5814" s="266" t="s">
        <v>10175</v>
      </c>
      <c r="D5814" s="273" t="s">
        <v>14</v>
      </c>
      <c r="E5814" s="274">
        <v>10.039999999999999</v>
      </c>
    </row>
    <row r="5815" spans="1:5">
      <c r="A5815" s="272" t="s">
        <v>23889</v>
      </c>
      <c r="B5815" s="538">
        <v>89413</v>
      </c>
      <c r="C5815" s="266" t="s">
        <v>10151</v>
      </c>
      <c r="D5815" s="273" t="s">
        <v>14</v>
      </c>
      <c r="E5815" s="274">
        <v>15.35</v>
      </c>
    </row>
    <row r="5816" spans="1:5">
      <c r="A5816" s="272" t="s">
        <v>23889</v>
      </c>
      <c r="B5816" s="538">
        <v>89367</v>
      </c>
      <c r="C5816" s="266" t="s">
        <v>10122</v>
      </c>
      <c r="D5816" s="273" t="s">
        <v>14</v>
      </c>
      <c r="E5816" s="274">
        <v>16.670000000000002</v>
      </c>
    </row>
    <row r="5817" spans="1:5">
      <c r="A5817" s="272" t="s">
        <v>23889</v>
      </c>
      <c r="B5817" s="538">
        <v>89497</v>
      </c>
      <c r="C5817" s="266" t="s">
        <v>10179</v>
      </c>
      <c r="D5817" s="273" t="s">
        <v>14</v>
      </c>
      <c r="E5817" s="274">
        <v>15.76</v>
      </c>
    </row>
    <row r="5818" spans="1:5">
      <c r="A5818" s="272" t="s">
        <v>23889</v>
      </c>
      <c r="B5818" s="538">
        <v>103980</v>
      </c>
      <c r="C5818" s="266" t="s">
        <v>10666</v>
      </c>
      <c r="D5818" s="273" t="s">
        <v>14</v>
      </c>
      <c r="E5818" s="274">
        <v>21.85</v>
      </c>
    </row>
    <row r="5819" spans="1:5">
      <c r="A5819" s="272" t="s">
        <v>23889</v>
      </c>
      <c r="B5819" s="538">
        <v>89501</v>
      </c>
      <c r="C5819" s="266" t="s">
        <v>10183</v>
      </c>
      <c r="D5819" s="273" t="s">
        <v>14</v>
      </c>
      <c r="E5819" s="274">
        <v>17.05</v>
      </c>
    </row>
    <row r="5820" spans="1:5">
      <c r="A5820" s="272" t="s">
        <v>23889</v>
      </c>
      <c r="B5820" s="538">
        <v>103984</v>
      </c>
      <c r="C5820" s="266" t="s">
        <v>10670</v>
      </c>
      <c r="D5820" s="273" t="s">
        <v>14</v>
      </c>
      <c r="E5820" s="274">
        <v>24.19</v>
      </c>
    </row>
    <row r="5821" spans="1:5">
      <c r="A5821" s="272" t="s">
        <v>23889</v>
      </c>
      <c r="B5821" s="538">
        <v>89505</v>
      </c>
      <c r="C5821" s="266" t="s">
        <v>10187</v>
      </c>
      <c r="D5821" s="273" t="s">
        <v>14</v>
      </c>
      <c r="E5821" s="274">
        <v>47.56</v>
      </c>
    </row>
    <row r="5822" spans="1:5">
      <c r="A5822" s="272" t="s">
        <v>23889</v>
      </c>
      <c r="B5822" s="538">
        <v>89513</v>
      </c>
      <c r="C5822" s="266" t="s">
        <v>10191</v>
      </c>
      <c r="D5822" s="273" t="s">
        <v>14</v>
      </c>
      <c r="E5822" s="274">
        <v>117.66</v>
      </c>
    </row>
    <row r="5823" spans="1:5">
      <c r="A5823" s="272" t="s">
        <v>23889</v>
      </c>
      <c r="B5823" s="538">
        <v>89521</v>
      </c>
      <c r="C5823" s="266" t="s">
        <v>10199</v>
      </c>
      <c r="D5823" s="273" t="s">
        <v>14</v>
      </c>
      <c r="E5823" s="274">
        <v>139.99</v>
      </c>
    </row>
    <row r="5824" spans="1:5">
      <c r="A5824" s="272" t="s">
        <v>23889</v>
      </c>
      <c r="B5824" s="538">
        <v>103955</v>
      </c>
      <c r="C5824" s="266" t="s">
        <v>10651</v>
      </c>
      <c r="D5824" s="273" t="s">
        <v>14</v>
      </c>
      <c r="E5824" s="274">
        <v>12.79</v>
      </c>
    </row>
    <row r="5825" spans="1:5">
      <c r="A5825" s="272" t="s">
        <v>23889</v>
      </c>
      <c r="B5825" s="538">
        <v>103950</v>
      </c>
      <c r="C5825" s="266" t="s">
        <v>10646</v>
      </c>
      <c r="D5825" s="273" t="s">
        <v>14</v>
      </c>
      <c r="E5825" s="274">
        <v>13.83</v>
      </c>
    </row>
    <row r="5826" spans="1:5">
      <c r="A5826" s="272" t="s">
        <v>23889</v>
      </c>
      <c r="B5826" s="538">
        <v>103974</v>
      </c>
      <c r="C5826" s="266" t="s">
        <v>10663</v>
      </c>
      <c r="D5826" s="273" t="s">
        <v>14</v>
      </c>
      <c r="E5826" s="274">
        <v>12.56</v>
      </c>
    </row>
    <row r="5827" spans="1:5">
      <c r="A5827" s="272" t="s">
        <v>23889</v>
      </c>
      <c r="B5827" s="538">
        <v>103956</v>
      </c>
      <c r="C5827" s="266" t="s">
        <v>10652</v>
      </c>
      <c r="D5827" s="273" t="s">
        <v>14</v>
      </c>
      <c r="E5827" s="274">
        <v>17.510000000000002</v>
      </c>
    </row>
    <row r="5828" spans="1:5">
      <c r="A5828" s="272" t="s">
        <v>23889</v>
      </c>
      <c r="B5828" s="538">
        <v>103951</v>
      </c>
      <c r="C5828" s="266" t="s">
        <v>10647</v>
      </c>
      <c r="D5828" s="273" t="s">
        <v>14</v>
      </c>
      <c r="E5828" s="274">
        <v>18.739999999999998</v>
      </c>
    </row>
    <row r="5829" spans="1:5">
      <c r="A5829" s="272" t="s">
        <v>23889</v>
      </c>
      <c r="B5829" s="538">
        <v>89374</v>
      </c>
      <c r="C5829" s="266" t="s">
        <v>10129</v>
      </c>
      <c r="D5829" s="273" t="s">
        <v>14</v>
      </c>
      <c r="E5829" s="274">
        <v>12.33</v>
      </c>
    </row>
    <row r="5830" spans="1:5">
      <c r="A5830" s="272" t="s">
        <v>23889</v>
      </c>
      <c r="B5830" s="538">
        <v>89427</v>
      </c>
      <c r="C5830" s="266" t="s">
        <v>30681</v>
      </c>
      <c r="D5830" s="273" t="s">
        <v>14</v>
      </c>
      <c r="E5830" s="274">
        <v>14.37</v>
      </c>
    </row>
    <row r="5831" spans="1:5">
      <c r="A5831" s="272" t="s">
        <v>23889</v>
      </c>
      <c r="B5831" s="538">
        <v>89381</v>
      </c>
      <c r="C5831" s="266" t="s">
        <v>30682</v>
      </c>
      <c r="D5831" s="273" t="s">
        <v>14</v>
      </c>
      <c r="E5831" s="274">
        <v>15.07</v>
      </c>
    </row>
    <row r="5832" spans="1:5">
      <c r="A5832" s="272" t="s">
        <v>23889</v>
      </c>
      <c r="B5832" s="538">
        <v>95237</v>
      </c>
      <c r="C5832" s="266" t="s">
        <v>30683</v>
      </c>
      <c r="D5832" s="273" t="s">
        <v>14</v>
      </c>
      <c r="E5832" s="274">
        <v>28.39</v>
      </c>
    </row>
    <row r="5833" spans="1:5">
      <c r="A5833" s="272" t="s">
        <v>23889</v>
      </c>
      <c r="B5833" s="538">
        <v>89979</v>
      </c>
      <c r="C5833" s="266" t="s">
        <v>30684</v>
      </c>
      <c r="D5833" s="273" t="s">
        <v>14</v>
      </c>
      <c r="E5833" s="274">
        <v>29.21</v>
      </c>
    </row>
    <row r="5834" spans="1:5">
      <c r="A5834" s="272" t="s">
        <v>23889</v>
      </c>
      <c r="B5834" s="538">
        <v>103991</v>
      </c>
      <c r="C5834" s="266" t="s">
        <v>21153</v>
      </c>
      <c r="D5834" s="273" t="s">
        <v>14</v>
      </c>
      <c r="E5834" s="274">
        <v>21.77</v>
      </c>
    </row>
    <row r="5835" spans="1:5">
      <c r="A5835" s="272" t="s">
        <v>23889</v>
      </c>
      <c r="B5835" s="538">
        <v>89564</v>
      </c>
      <c r="C5835" s="266" t="s">
        <v>30685</v>
      </c>
      <c r="D5835" s="273" t="s">
        <v>14</v>
      </c>
      <c r="E5835" s="274">
        <v>17.93</v>
      </c>
    </row>
    <row r="5836" spans="1:5">
      <c r="A5836" s="272" t="s">
        <v>23889</v>
      </c>
      <c r="B5836" s="538">
        <v>104000</v>
      </c>
      <c r="C5836" s="266" t="s">
        <v>21156</v>
      </c>
      <c r="D5836" s="273" t="s">
        <v>14</v>
      </c>
      <c r="E5836" s="274">
        <v>32.770000000000003</v>
      </c>
    </row>
    <row r="5837" spans="1:5">
      <c r="A5837" s="272" t="s">
        <v>23889</v>
      </c>
      <c r="B5837" s="538">
        <v>89593</v>
      </c>
      <c r="C5837" s="266" t="s">
        <v>30686</v>
      </c>
      <c r="D5837" s="273" t="s">
        <v>14</v>
      </c>
      <c r="E5837" s="274">
        <v>28.33</v>
      </c>
    </row>
    <row r="5838" spans="1:5">
      <c r="A5838" s="272" t="s">
        <v>23889</v>
      </c>
      <c r="B5838" s="538">
        <v>89418</v>
      </c>
      <c r="C5838" s="266" t="s">
        <v>10156</v>
      </c>
      <c r="D5838" s="273" t="s">
        <v>14</v>
      </c>
      <c r="E5838" s="274">
        <v>18.53</v>
      </c>
    </row>
    <row r="5839" spans="1:5">
      <c r="A5839" s="272" t="s">
        <v>23889</v>
      </c>
      <c r="B5839" s="538">
        <v>89372</v>
      </c>
      <c r="C5839" s="266" t="s">
        <v>10127</v>
      </c>
      <c r="D5839" s="273" t="s">
        <v>14</v>
      </c>
      <c r="E5839" s="274">
        <v>19.18</v>
      </c>
    </row>
    <row r="5840" spans="1:5">
      <c r="A5840" s="272" t="s">
        <v>23889</v>
      </c>
      <c r="B5840" s="538">
        <v>89530</v>
      </c>
      <c r="C5840" s="266" t="s">
        <v>10208</v>
      </c>
      <c r="D5840" s="273" t="s">
        <v>14</v>
      </c>
      <c r="E5840" s="274">
        <v>18.649999999999999</v>
      </c>
    </row>
    <row r="5841" spans="1:5">
      <c r="A5841" s="272" t="s">
        <v>23889</v>
      </c>
      <c r="B5841" s="538">
        <v>89425</v>
      </c>
      <c r="C5841" s="266" t="s">
        <v>10160</v>
      </c>
      <c r="D5841" s="273" t="s">
        <v>14</v>
      </c>
      <c r="E5841" s="274">
        <v>21.7</v>
      </c>
    </row>
    <row r="5842" spans="1:5">
      <c r="A5842" s="272" t="s">
        <v>23889</v>
      </c>
      <c r="B5842" s="538">
        <v>89379</v>
      </c>
      <c r="C5842" s="266" t="s">
        <v>10133</v>
      </c>
      <c r="D5842" s="273" t="s">
        <v>14</v>
      </c>
      <c r="E5842" s="274">
        <v>22.45</v>
      </c>
    </row>
    <row r="5843" spans="1:5">
      <c r="A5843" s="272" t="s">
        <v>23889</v>
      </c>
      <c r="B5843" s="538">
        <v>89542</v>
      </c>
      <c r="C5843" s="266" t="s">
        <v>10214</v>
      </c>
      <c r="D5843" s="273" t="s">
        <v>14</v>
      </c>
      <c r="E5843" s="274">
        <v>30.94</v>
      </c>
    </row>
    <row r="5844" spans="1:5">
      <c r="A5844" s="272" t="s">
        <v>23889</v>
      </c>
      <c r="B5844" s="538">
        <v>89432</v>
      </c>
      <c r="C5844" s="266" t="s">
        <v>30687</v>
      </c>
      <c r="D5844" s="273" t="s">
        <v>14</v>
      </c>
      <c r="E5844" s="274">
        <v>34.479999999999997</v>
      </c>
    </row>
    <row r="5845" spans="1:5">
      <c r="A5845" s="272" t="s">
        <v>23889</v>
      </c>
      <c r="B5845" s="538">
        <v>89387</v>
      </c>
      <c r="C5845" s="266" t="s">
        <v>30688</v>
      </c>
      <c r="D5845" s="273" t="s">
        <v>14</v>
      </c>
      <c r="E5845" s="274">
        <v>35.36</v>
      </c>
    </row>
    <row r="5846" spans="1:5">
      <c r="A5846" s="272" t="s">
        <v>23889</v>
      </c>
      <c r="B5846" s="538">
        <v>89560</v>
      </c>
      <c r="C5846" s="266" t="s">
        <v>30689</v>
      </c>
      <c r="D5846" s="273" t="s">
        <v>14</v>
      </c>
      <c r="E5846" s="274">
        <v>39.61</v>
      </c>
    </row>
    <row r="5847" spans="1:5">
      <c r="A5847" s="272" t="s">
        <v>23889</v>
      </c>
      <c r="B5847" s="538">
        <v>104159</v>
      </c>
      <c r="C5847" s="266" t="s">
        <v>21165</v>
      </c>
      <c r="D5847" s="273" t="s">
        <v>14</v>
      </c>
      <c r="E5847" s="274">
        <v>43.73</v>
      </c>
    </row>
    <row r="5848" spans="1:5">
      <c r="A5848" s="272" t="s">
        <v>23889</v>
      </c>
      <c r="B5848" s="538">
        <v>89577</v>
      </c>
      <c r="C5848" s="266" t="s">
        <v>10240</v>
      </c>
      <c r="D5848" s="273" t="s">
        <v>14</v>
      </c>
      <c r="E5848" s="274">
        <v>41.75</v>
      </c>
    </row>
    <row r="5849" spans="1:5">
      <c r="A5849" s="272" t="s">
        <v>23889</v>
      </c>
      <c r="B5849" s="538">
        <v>103996</v>
      </c>
      <c r="C5849" s="266" t="s">
        <v>10678</v>
      </c>
      <c r="D5849" s="273" t="s">
        <v>14</v>
      </c>
      <c r="E5849" s="274">
        <v>46.55</v>
      </c>
    </row>
    <row r="5850" spans="1:5">
      <c r="A5850" s="272" t="s">
        <v>23889</v>
      </c>
      <c r="B5850" s="538">
        <v>89598</v>
      </c>
      <c r="C5850" s="266" t="s">
        <v>30690</v>
      </c>
      <c r="D5850" s="273" t="s">
        <v>14</v>
      </c>
      <c r="E5850" s="274">
        <v>56.15</v>
      </c>
    </row>
    <row r="5851" spans="1:5">
      <c r="A5851" s="272" t="s">
        <v>23889</v>
      </c>
      <c r="B5851" s="538">
        <v>89419</v>
      </c>
      <c r="C5851" s="266" t="s">
        <v>10157</v>
      </c>
      <c r="D5851" s="273" t="s">
        <v>14</v>
      </c>
      <c r="E5851" s="274">
        <v>8.31</v>
      </c>
    </row>
    <row r="5852" spans="1:5">
      <c r="A5852" s="272" t="s">
        <v>23889</v>
      </c>
      <c r="B5852" s="538">
        <v>89373</v>
      </c>
      <c r="C5852" s="266" t="s">
        <v>10128</v>
      </c>
      <c r="D5852" s="273" t="s">
        <v>14</v>
      </c>
      <c r="E5852" s="274">
        <v>9.01</v>
      </c>
    </row>
    <row r="5853" spans="1:5">
      <c r="A5853" s="272" t="s">
        <v>23889</v>
      </c>
      <c r="B5853" s="538">
        <v>89532</v>
      </c>
      <c r="C5853" s="266" t="s">
        <v>10210</v>
      </c>
      <c r="D5853" s="273" t="s">
        <v>14</v>
      </c>
      <c r="E5853" s="274">
        <v>8.36</v>
      </c>
    </row>
    <row r="5854" spans="1:5">
      <c r="A5854" s="272" t="s">
        <v>23889</v>
      </c>
      <c r="B5854" s="538">
        <v>89426</v>
      </c>
      <c r="C5854" s="266" t="s">
        <v>10161</v>
      </c>
      <c r="D5854" s="273" t="s">
        <v>14</v>
      </c>
      <c r="E5854" s="274">
        <v>11.66</v>
      </c>
    </row>
    <row r="5855" spans="1:5">
      <c r="A5855" s="272" t="s">
        <v>23889</v>
      </c>
      <c r="B5855" s="538">
        <v>89380</v>
      </c>
      <c r="C5855" s="266" t="s">
        <v>10134</v>
      </c>
      <c r="D5855" s="273" t="s">
        <v>14</v>
      </c>
      <c r="E5855" s="274">
        <v>12.48</v>
      </c>
    </row>
    <row r="5856" spans="1:5">
      <c r="A5856" s="272" t="s">
        <v>23889</v>
      </c>
      <c r="B5856" s="538">
        <v>89562</v>
      </c>
      <c r="C5856" s="266" t="s">
        <v>10229</v>
      </c>
      <c r="D5856" s="273" t="s">
        <v>14</v>
      </c>
      <c r="E5856" s="274">
        <v>12.03</v>
      </c>
    </row>
    <row r="5857" spans="1:5">
      <c r="A5857" s="272" t="s">
        <v>23889</v>
      </c>
      <c r="B5857" s="538">
        <v>89433</v>
      </c>
      <c r="C5857" s="266" t="s">
        <v>10164</v>
      </c>
      <c r="D5857" s="273" t="s">
        <v>14</v>
      </c>
      <c r="E5857" s="274">
        <v>15.87</v>
      </c>
    </row>
    <row r="5858" spans="1:5">
      <c r="A5858" s="272" t="s">
        <v>23889</v>
      </c>
      <c r="B5858" s="538">
        <v>89579</v>
      </c>
      <c r="C5858" s="266" t="s">
        <v>30691</v>
      </c>
      <c r="D5858" s="273" t="s">
        <v>14</v>
      </c>
      <c r="E5858" s="274">
        <v>13.53</v>
      </c>
    </row>
    <row r="5859" spans="1:5">
      <c r="A5859" s="272" t="s">
        <v>23889</v>
      </c>
      <c r="B5859" s="538">
        <v>103998</v>
      </c>
      <c r="C5859" s="266" t="s">
        <v>30692</v>
      </c>
      <c r="D5859" s="273" t="s">
        <v>14</v>
      </c>
      <c r="E5859" s="274">
        <v>17.45</v>
      </c>
    </row>
    <row r="5860" spans="1:5">
      <c r="A5860" s="272" t="s">
        <v>23889</v>
      </c>
      <c r="B5860" s="538">
        <v>89605</v>
      </c>
      <c r="C5860" s="266" t="s">
        <v>10252</v>
      </c>
      <c r="D5860" s="273" t="s">
        <v>14</v>
      </c>
      <c r="E5860" s="274">
        <v>23.53</v>
      </c>
    </row>
    <row r="5861" spans="1:5">
      <c r="A5861" s="272" t="s">
        <v>23889</v>
      </c>
      <c r="B5861" s="538">
        <v>89981</v>
      </c>
      <c r="C5861" s="266" t="s">
        <v>30693</v>
      </c>
      <c r="D5861" s="273" t="s">
        <v>14</v>
      </c>
      <c r="E5861" s="274">
        <v>25.09</v>
      </c>
    </row>
    <row r="5862" spans="1:5">
      <c r="A5862" s="272" t="s">
        <v>23889</v>
      </c>
      <c r="B5862" s="538">
        <v>89385</v>
      </c>
      <c r="C5862" s="266" t="s">
        <v>30694</v>
      </c>
      <c r="D5862" s="273" t="s">
        <v>14</v>
      </c>
      <c r="E5862" s="274">
        <v>9.15</v>
      </c>
    </row>
    <row r="5863" spans="1:5">
      <c r="A5863" s="272" t="s">
        <v>23889</v>
      </c>
      <c r="B5863" s="538">
        <v>89551</v>
      </c>
      <c r="C5863" s="266" t="s">
        <v>30695</v>
      </c>
      <c r="D5863" s="273" t="s">
        <v>14</v>
      </c>
      <c r="E5863" s="274">
        <v>10</v>
      </c>
    </row>
    <row r="5864" spans="1:5">
      <c r="A5864" s="272" t="s">
        <v>23889</v>
      </c>
      <c r="B5864" s="538">
        <v>89434</v>
      </c>
      <c r="C5864" s="266" t="s">
        <v>30696</v>
      </c>
      <c r="D5864" s="273" t="s">
        <v>14</v>
      </c>
      <c r="E5864" s="274">
        <v>13.3</v>
      </c>
    </row>
    <row r="5865" spans="1:5">
      <c r="A5865" s="272" t="s">
        <v>23889</v>
      </c>
      <c r="B5865" s="538">
        <v>89389</v>
      </c>
      <c r="C5865" s="266" t="s">
        <v>30697</v>
      </c>
      <c r="D5865" s="273" t="s">
        <v>14</v>
      </c>
      <c r="E5865" s="274">
        <v>14.12</v>
      </c>
    </row>
    <row r="5866" spans="1:5">
      <c r="A5866" s="272" t="s">
        <v>23889</v>
      </c>
      <c r="B5866" s="538">
        <v>89417</v>
      </c>
      <c r="C5866" s="266" t="s">
        <v>10155</v>
      </c>
      <c r="D5866" s="273" t="s">
        <v>14</v>
      </c>
      <c r="E5866" s="274">
        <v>7</v>
      </c>
    </row>
    <row r="5867" spans="1:5">
      <c r="A5867" s="272" t="s">
        <v>23889</v>
      </c>
      <c r="B5867" s="538">
        <v>89371</v>
      </c>
      <c r="C5867" s="266" t="s">
        <v>10126</v>
      </c>
      <c r="D5867" s="273" t="s">
        <v>14</v>
      </c>
      <c r="E5867" s="274">
        <v>7.65</v>
      </c>
    </row>
    <row r="5868" spans="1:5">
      <c r="A5868" s="272" t="s">
        <v>23889</v>
      </c>
      <c r="B5868" s="538">
        <v>89528</v>
      </c>
      <c r="C5868" s="266" t="s">
        <v>10206</v>
      </c>
      <c r="D5868" s="273" t="s">
        <v>14</v>
      </c>
      <c r="E5868" s="274">
        <v>5.14</v>
      </c>
    </row>
    <row r="5869" spans="1:5">
      <c r="A5869" s="272" t="s">
        <v>23889</v>
      </c>
      <c r="B5869" s="538">
        <v>89424</v>
      </c>
      <c r="C5869" s="266" t="s">
        <v>10159</v>
      </c>
      <c r="D5869" s="273" t="s">
        <v>14</v>
      </c>
      <c r="E5869" s="274">
        <v>8.19</v>
      </c>
    </row>
    <row r="5870" spans="1:5">
      <c r="A5870" s="272" t="s">
        <v>23889</v>
      </c>
      <c r="B5870" s="538">
        <v>89378</v>
      </c>
      <c r="C5870" s="266" t="s">
        <v>10132</v>
      </c>
      <c r="D5870" s="273" t="s">
        <v>14</v>
      </c>
      <c r="E5870" s="274">
        <v>8.94</v>
      </c>
    </row>
    <row r="5871" spans="1:5">
      <c r="A5871" s="272" t="s">
        <v>23889</v>
      </c>
      <c r="B5871" s="538">
        <v>89541</v>
      </c>
      <c r="C5871" s="266" t="s">
        <v>10213</v>
      </c>
      <c r="D5871" s="273" t="s">
        <v>14</v>
      </c>
      <c r="E5871" s="274">
        <v>7.59</v>
      </c>
    </row>
    <row r="5872" spans="1:5">
      <c r="A5872" s="272" t="s">
        <v>23889</v>
      </c>
      <c r="B5872" s="538">
        <v>89431</v>
      </c>
      <c r="C5872" s="266" t="s">
        <v>10163</v>
      </c>
      <c r="D5872" s="273" t="s">
        <v>14</v>
      </c>
      <c r="E5872" s="274">
        <v>11.13</v>
      </c>
    </row>
    <row r="5873" spans="1:5">
      <c r="A5873" s="272" t="s">
        <v>23889</v>
      </c>
      <c r="B5873" s="538">
        <v>89386</v>
      </c>
      <c r="C5873" s="266" t="s">
        <v>10136</v>
      </c>
      <c r="D5873" s="273" t="s">
        <v>14</v>
      </c>
      <c r="E5873" s="274">
        <v>12.01</v>
      </c>
    </row>
    <row r="5874" spans="1:5">
      <c r="A5874" s="272" t="s">
        <v>23889</v>
      </c>
      <c r="B5874" s="538">
        <v>89558</v>
      </c>
      <c r="C5874" s="266" t="s">
        <v>10226</v>
      </c>
      <c r="D5874" s="273" t="s">
        <v>14</v>
      </c>
      <c r="E5874" s="274">
        <v>11.39</v>
      </c>
    </row>
    <row r="5875" spans="1:5">
      <c r="A5875" s="272" t="s">
        <v>23889</v>
      </c>
      <c r="B5875" s="538">
        <v>103988</v>
      </c>
      <c r="C5875" s="266" t="s">
        <v>10674</v>
      </c>
      <c r="D5875" s="273" t="s">
        <v>14</v>
      </c>
      <c r="E5875" s="274">
        <v>15.51</v>
      </c>
    </row>
    <row r="5876" spans="1:5">
      <c r="A5876" s="272" t="s">
        <v>23889</v>
      </c>
      <c r="B5876" s="538">
        <v>89575</v>
      </c>
      <c r="C5876" s="266" t="s">
        <v>10239</v>
      </c>
      <c r="D5876" s="273" t="s">
        <v>14</v>
      </c>
      <c r="E5876" s="274">
        <v>13.37</v>
      </c>
    </row>
    <row r="5877" spans="1:5">
      <c r="A5877" s="272" t="s">
        <v>23889</v>
      </c>
      <c r="B5877" s="538">
        <v>103995</v>
      </c>
      <c r="C5877" s="266" t="s">
        <v>10677</v>
      </c>
      <c r="D5877" s="273" t="s">
        <v>14</v>
      </c>
      <c r="E5877" s="274">
        <v>18.170000000000002</v>
      </c>
    </row>
    <row r="5878" spans="1:5">
      <c r="A5878" s="272" t="s">
        <v>23889</v>
      </c>
      <c r="B5878" s="538">
        <v>89597</v>
      </c>
      <c r="C5878" s="266" t="s">
        <v>10249</v>
      </c>
      <c r="D5878" s="273" t="s">
        <v>14</v>
      </c>
      <c r="E5878" s="274">
        <v>25.78</v>
      </c>
    </row>
    <row r="5879" spans="1:5">
      <c r="A5879" s="272" t="s">
        <v>23889</v>
      </c>
      <c r="B5879" s="538">
        <v>89611</v>
      </c>
      <c r="C5879" s="266" t="s">
        <v>10254</v>
      </c>
      <c r="D5879" s="273" t="s">
        <v>14</v>
      </c>
      <c r="E5879" s="274">
        <v>36.15</v>
      </c>
    </row>
    <row r="5880" spans="1:5">
      <c r="A5880" s="272" t="s">
        <v>23889</v>
      </c>
      <c r="B5880" s="538">
        <v>89614</v>
      </c>
      <c r="C5880" s="266" t="s">
        <v>10256</v>
      </c>
      <c r="D5880" s="273" t="s">
        <v>14</v>
      </c>
      <c r="E5880" s="274">
        <v>66.95</v>
      </c>
    </row>
    <row r="5881" spans="1:5">
      <c r="A5881" s="272" t="s">
        <v>23889</v>
      </c>
      <c r="B5881" s="538">
        <v>103975</v>
      </c>
      <c r="C5881" s="266" t="s">
        <v>10664</v>
      </c>
      <c r="D5881" s="273" t="s">
        <v>14</v>
      </c>
      <c r="E5881" s="274">
        <v>20.88</v>
      </c>
    </row>
    <row r="5882" spans="1:5">
      <c r="A5882" s="272" t="s">
        <v>23889</v>
      </c>
      <c r="B5882" s="538">
        <v>104007</v>
      </c>
      <c r="C5882" s="266" t="s">
        <v>10684</v>
      </c>
      <c r="D5882" s="273" t="s">
        <v>14</v>
      </c>
      <c r="E5882" s="274">
        <v>26.68</v>
      </c>
    </row>
    <row r="5883" spans="1:5">
      <c r="A5883" s="272" t="s">
        <v>23889</v>
      </c>
      <c r="B5883" s="538">
        <v>103976</v>
      </c>
      <c r="C5883" s="266" t="s">
        <v>10665</v>
      </c>
      <c r="D5883" s="273" t="s">
        <v>14</v>
      </c>
      <c r="E5883" s="274">
        <v>29.95</v>
      </c>
    </row>
    <row r="5884" spans="1:5">
      <c r="A5884" s="272" t="s">
        <v>23889</v>
      </c>
      <c r="B5884" s="538">
        <v>104008</v>
      </c>
      <c r="C5884" s="266" t="s">
        <v>10685</v>
      </c>
      <c r="D5884" s="273" t="s">
        <v>14</v>
      </c>
      <c r="E5884" s="274">
        <v>38.229999999999997</v>
      </c>
    </row>
    <row r="5885" spans="1:5">
      <c r="A5885" s="272" t="s">
        <v>23889</v>
      </c>
      <c r="B5885" s="538">
        <v>89630</v>
      </c>
      <c r="C5885" s="266" t="s">
        <v>10268</v>
      </c>
      <c r="D5885" s="273" t="s">
        <v>14</v>
      </c>
      <c r="E5885" s="274">
        <v>69.72</v>
      </c>
    </row>
    <row r="5886" spans="1:5">
      <c r="A5886" s="272" t="s">
        <v>23889</v>
      </c>
      <c r="B5886" s="538">
        <v>89632</v>
      </c>
      <c r="C5886" s="266" t="s">
        <v>10270</v>
      </c>
      <c r="D5886" s="273" t="s">
        <v>14</v>
      </c>
      <c r="E5886" s="274">
        <v>138.80000000000001</v>
      </c>
    </row>
    <row r="5887" spans="1:5">
      <c r="A5887" s="272" t="s">
        <v>23889</v>
      </c>
      <c r="B5887" s="538">
        <v>89438</v>
      </c>
      <c r="C5887" s="266" t="s">
        <v>10166</v>
      </c>
      <c r="D5887" s="273" t="s">
        <v>14</v>
      </c>
      <c r="E5887" s="274">
        <v>13.09</v>
      </c>
    </row>
    <row r="5888" spans="1:5">
      <c r="A5888" s="272" t="s">
        <v>23889</v>
      </c>
      <c r="B5888" s="538">
        <v>89393</v>
      </c>
      <c r="C5888" s="266" t="s">
        <v>10138</v>
      </c>
      <c r="D5888" s="273" t="s">
        <v>14</v>
      </c>
      <c r="E5888" s="274">
        <v>14.38</v>
      </c>
    </row>
    <row r="5889" spans="1:5">
      <c r="A5889" s="272" t="s">
        <v>23889</v>
      </c>
      <c r="B5889" s="538">
        <v>89617</v>
      </c>
      <c r="C5889" s="266" t="s">
        <v>10258</v>
      </c>
      <c r="D5889" s="273" t="s">
        <v>14</v>
      </c>
      <c r="E5889" s="274">
        <v>9.32</v>
      </c>
    </row>
    <row r="5890" spans="1:5">
      <c r="A5890" s="272" t="s">
        <v>23889</v>
      </c>
      <c r="B5890" s="538">
        <v>89440</v>
      </c>
      <c r="C5890" s="266" t="s">
        <v>10167</v>
      </c>
      <c r="D5890" s="273" t="s">
        <v>14</v>
      </c>
      <c r="E5890" s="274">
        <v>15.4</v>
      </c>
    </row>
    <row r="5891" spans="1:5">
      <c r="A5891" s="272" t="s">
        <v>23889</v>
      </c>
      <c r="B5891" s="538">
        <v>89395</v>
      </c>
      <c r="C5891" s="266" t="s">
        <v>10139</v>
      </c>
      <c r="D5891" s="273" t="s">
        <v>14</v>
      </c>
      <c r="E5891" s="274">
        <v>16.89</v>
      </c>
    </row>
    <row r="5892" spans="1:5">
      <c r="A5892" s="272" t="s">
        <v>23889</v>
      </c>
      <c r="B5892" s="538">
        <v>89620</v>
      </c>
      <c r="C5892" s="266" t="s">
        <v>10259</v>
      </c>
      <c r="D5892" s="273" t="s">
        <v>14</v>
      </c>
      <c r="E5892" s="274">
        <v>14.29</v>
      </c>
    </row>
    <row r="5893" spans="1:5">
      <c r="A5893" s="272" t="s">
        <v>23889</v>
      </c>
      <c r="B5893" s="538">
        <v>89443</v>
      </c>
      <c r="C5893" s="266" t="s">
        <v>10169</v>
      </c>
      <c r="D5893" s="273" t="s">
        <v>14</v>
      </c>
      <c r="E5893" s="274">
        <v>21.33</v>
      </c>
    </row>
    <row r="5894" spans="1:5">
      <c r="A5894" s="272" t="s">
        <v>23889</v>
      </c>
      <c r="B5894" s="538">
        <v>89398</v>
      </c>
      <c r="C5894" s="266" t="s">
        <v>10141</v>
      </c>
      <c r="D5894" s="273" t="s">
        <v>14</v>
      </c>
      <c r="E5894" s="274">
        <v>23.11</v>
      </c>
    </row>
    <row r="5895" spans="1:5">
      <c r="A5895" s="272" t="s">
        <v>23889</v>
      </c>
      <c r="B5895" s="538">
        <v>89623</v>
      </c>
      <c r="C5895" s="266" t="s">
        <v>10261</v>
      </c>
      <c r="D5895" s="273" t="s">
        <v>14</v>
      </c>
      <c r="E5895" s="274">
        <v>22.9</v>
      </c>
    </row>
    <row r="5896" spans="1:5">
      <c r="A5896" s="272" t="s">
        <v>23889</v>
      </c>
      <c r="B5896" s="538">
        <v>104011</v>
      </c>
      <c r="C5896" s="266" t="s">
        <v>10687</v>
      </c>
      <c r="D5896" s="273" t="s">
        <v>14</v>
      </c>
      <c r="E5896" s="274">
        <v>31.01</v>
      </c>
    </row>
    <row r="5897" spans="1:5">
      <c r="A5897" s="272" t="s">
        <v>23889</v>
      </c>
      <c r="B5897" s="538">
        <v>89625</v>
      </c>
      <c r="C5897" s="266" t="s">
        <v>10263</v>
      </c>
      <c r="D5897" s="273" t="s">
        <v>14</v>
      </c>
      <c r="E5897" s="274">
        <v>26.63</v>
      </c>
    </row>
    <row r="5898" spans="1:5">
      <c r="A5898" s="272" t="s">
        <v>23889</v>
      </c>
      <c r="B5898" s="538">
        <v>104004</v>
      </c>
      <c r="C5898" s="266" t="s">
        <v>10681</v>
      </c>
      <c r="D5898" s="273" t="s">
        <v>14</v>
      </c>
      <c r="E5898" s="274">
        <v>36.159999999999997</v>
      </c>
    </row>
    <row r="5899" spans="1:5">
      <c r="A5899" s="272" t="s">
        <v>23889</v>
      </c>
      <c r="B5899" s="538">
        <v>89628</v>
      </c>
      <c r="C5899" s="266" t="s">
        <v>10266</v>
      </c>
      <c r="D5899" s="273" t="s">
        <v>14</v>
      </c>
      <c r="E5899" s="274">
        <v>54.95</v>
      </c>
    </row>
    <row r="5900" spans="1:5">
      <c r="A5900" s="272" t="s">
        <v>23889</v>
      </c>
      <c r="B5900" s="538">
        <v>89629</v>
      </c>
      <c r="C5900" s="266" t="s">
        <v>10267</v>
      </c>
      <c r="D5900" s="273" t="s">
        <v>14</v>
      </c>
      <c r="E5900" s="274">
        <v>91.53</v>
      </c>
    </row>
    <row r="5901" spans="1:5">
      <c r="A5901" s="272" t="s">
        <v>23889</v>
      </c>
      <c r="B5901" s="538">
        <v>89631</v>
      </c>
      <c r="C5901" s="266" t="s">
        <v>10269</v>
      </c>
      <c r="D5901" s="273" t="s">
        <v>14</v>
      </c>
      <c r="E5901" s="274">
        <v>119.69</v>
      </c>
    </row>
    <row r="5902" spans="1:5">
      <c r="A5902" s="272" t="s">
        <v>23889</v>
      </c>
      <c r="B5902" s="538">
        <v>89401</v>
      </c>
      <c r="C5902" s="266" t="s">
        <v>23890</v>
      </c>
      <c r="D5902" s="273" t="s">
        <v>13</v>
      </c>
      <c r="E5902" s="274">
        <v>14.03</v>
      </c>
    </row>
    <row r="5903" spans="1:5">
      <c r="A5903" s="272" t="s">
        <v>23889</v>
      </c>
      <c r="B5903" s="538">
        <v>89355</v>
      </c>
      <c r="C5903" s="266" t="s">
        <v>23891</v>
      </c>
      <c r="D5903" s="273" t="s">
        <v>13</v>
      </c>
      <c r="E5903" s="274">
        <v>27.34</v>
      </c>
    </row>
    <row r="5904" spans="1:5">
      <c r="A5904" s="272" t="s">
        <v>23889</v>
      </c>
      <c r="B5904" s="538">
        <v>89446</v>
      </c>
      <c r="C5904" s="266" t="s">
        <v>23892</v>
      </c>
      <c r="D5904" s="273" t="s">
        <v>13</v>
      </c>
      <c r="E5904" s="274">
        <v>6.45</v>
      </c>
    </row>
    <row r="5905" spans="1:5">
      <c r="A5905" s="272" t="s">
        <v>23889</v>
      </c>
      <c r="B5905" s="538">
        <v>89402</v>
      </c>
      <c r="C5905" s="266" t="s">
        <v>23893</v>
      </c>
      <c r="D5905" s="273" t="s">
        <v>13</v>
      </c>
      <c r="E5905" s="274">
        <v>16.14</v>
      </c>
    </row>
    <row r="5906" spans="1:5">
      <c r="A5906" s="272" t="s">
        <v>23889</v>
      </c>
      <c r="B5906" s="538">
        <v>89356</v>
      </c>
      <c r="C5906" s="266" t="s">
        <v>23894</v>
      </c>
      <c r="D5906" s="273" t="s">
        <v>13</v>
      </c>
      <c r="E5906" s="274">
        <v>31.54</v>
      </c>
    </row>
    <row r="5907" spans="1:5">
      <c r="A5907" s="272" t="s">
        <v>23889</v>
      </c>
      <c r="B5907" s="538">
        <v>89447</v>
      </c>
      <c r="C5907" s="266" t="s">
        <v>23895</v>
      </c>
      <c r="D5907" s="273" t="s">
        <v>13</v>
      </c>
      <c r="E5907" s="274">
        <v>12.64</v>
      </c>
    </row>
    <row r="5908" spans="1:5">
      <c r="A5908" s="272" t="s">
        <v>23889</v>
      </c>
      <c r="B5908" s="538">
        <v>89403</v>
      </c>
      <c r="C5908" s="266" t="s">
        <v>23896</v>
      </c>
      <c r="D5908" s="273" t="s">
        <v>13</v>
      </c>
      <c r="E5908" s="274">
        <v>24.16</v>
      </c>
    </row>
    <row r="5909" spans="1:5">
      <c r="A5909" s="272" t="s">
        <v>23889</v>
      </c>
      <c r="B5909" s="538">
        <v>89357</v>
      </c>
      <c r="C5909" s="266" t="s">
        <v>23897</v>
      </c>
      <c r="D5909" s="273" t="s">
        <v>13</v>
      </c>
      <c r="E5909" s="274">
        <v>42.53</v>
      </c>
    </row>
    <row r="5910" spans="1:5">
      <c r="A5910" s="272" t="s">
        <v>23889</v>
      </c>
      <c r="B5910" s="538">
        <v>89448</v>
      </c>
      <c r="C5910" s="266" t="s">
        <v>23898</v>
      </c>
      <c r="D5910" s="273" t="s">
        <v>13</v>
      </c>
      <c r="E5910" s="274">
        <v>19.25</v>
      </c>
    </row>
    <row r="5911" spans="1:5">
      <c r="A5911" s="272" t="s">
        <v>23889</v>
      </c>
      <c r="B5911" s="538">
        <v>103978</v>
      </c>
      <c r="C5911" s="266" t="s">
        <v>23899</v>
      </c>
      <c r="D5911" s="273" t="s">
        <v>13</v>
      </c>
      <c r="E5911" s="274">
        <v>32.82</v>
      </c>
    </row>
    <row r="5912" spans="1:5">
      <c r="A5912" s="272" t="s">
        <v>23889</v>
      </c>
      <c r="B5912" s="538">
        <v>89449</v>
      </c>
      <c r="C5912" s="266" t="s">
        <v>23900</v>
      </c>
      <c r="D5912" s="273" t="s">
        <v>13</v>
      </c>
      <c r="E5912" s="274">
        <v>21.35</v>
      </c>
    </row>
    <row r="5913" spans="1:5">
      <c r="A5913" s="272" t="s">
        <v>23889</v>
      </c>
      <c r="B5913" s="538">
        <v>103979</v>
      </c>
      <c r="C5913" s="266" t="s">
        <v>23901</v>
      </c>
      <c r="D5913" s="273" t="s">
        <v>13</v>
      </c>
      <c r="E5913" s="274">
        <v>37.53</v>
      </c>
    </row>
    <row r="5914" spans="1:5">
      <c r="A5914" s="272" t="s">
        <v>23889</v>
      </c>
      <c r="B5914" s="538">
        <v>89450</v>
      </c>
      <c r="C5914" s="266" t="s">
        <v>23902</v>
      </c>
      <c r="D5914" s="273" t="s">
        <v>13</v>
      </c>
      <c r="E5914" s="274">
        <v>34.01</v>
      </c>
    </row>
    <row r="5915" spans="1:5">
      <c r="A5915" s="272" t="s">
        <v>23889</v>
      </c>
      <c r="B5915" s="538">
        <v>89451</v>
      </c>
      <c r="C5915" s="266" t="s">
        <v>23903</v>
      </c>
      <c r="D5915" s="273" t="s">
        <v>13</v>
      </c>
      <c r="E5915" s="274">
        <v>55.2</v>
      </c>
    </row>
    <row r="5916" spans="1:5">
      <c r="A5916" s="272" t="s">
        <v>23889</v>
      </c>
      <c r="B5916" s="538">
        <v>89452</v>
      </c>
      <c r="C5916" s="266" t="s">
        <v>23904</v>
      </c>
      <c r="D5916" s="273" t="s">
        <v>13</v>
      </c>
      <c r="E5916" s="274">
        <v>75.87</v>
      </c>
    </row>
    <row r="5917" spans="1:5">
      <c r="A5917" s="272" t="s">
        <v>23889</v>
      </c>
      <c r="B5917" s="538">
        <v>89394</v>
      </c>
      <c r="C5917" s="266" t="s">
        <v>30698</v>
      </c>
      <c r="D5917" s="273" t="s">
        <v>14</v>
      </c>
      <c r="E5917" s="274">
        <v>22.92</v>
      </c>
    </row>
    <row r="5918" spans="1:5">
      <c r="A5918" s="272" t="s">
        <v>23889</v>
      </c>
      <c r="B5918" s="538">
        <v>89396</v>
      </c>
      <c r="C5918" s="266" t="s">
        <v>30699</v>
      </c>
      <c r="D5918" s="273" t="s">
        <v>14</v>
      </c>
      <c r="E5918" s="274">
        <v>25.08</v>
      </c>
    </row>
    <row r="5919" spans="1:5">
      <c r="A5919" s="272" t="s">
        <v>23889</v>
      </c>
      <c r="B5919" s="538">
        <v>90374</v>
      </c>
      <c r="C5919" s="266" t="s">
        <v>30700</v>
      </c>
      <c r="D5919" s="273" t="s">
        <v>14</v>
      </c>
      <c r="E5919" s="274">
        <v>27.23</v>
      </c>
    </row>
    <row r="5920" spans="1:5">
      <c r="A5920" s="272" t="s">
        <v>23889</v>
      </c>
      <c r="B5920" s="538">
        <v>89444</v>
      </c>
      <c r="C5920" s="266" t="s">
        <v>30701</v>
      </c>
      <c r="D5920" s="273" t="s">
        <v>14</v>
      </c>
      <c r="E5920" s="274">
        <v>29.41</v>
      </c>
    </row>
    <row r="5921" spans="1:5">
      <c r="A5921" s="272" t="s">
        <v>23889</v>
      </c>
      <c r="B5921" s="538">
        <v>89399</v>
      </c>
      <c r="C5921" s="266" t="s">
        <v>30702</v>
      </c>
      <c r="D5921" s="273" t="s">
        <v>14</v>
      </c>
      <c r="E5921" s="274">
        <v>30.28</v>
      </c>
    </row>
    <row r="5922" spans="1:5">
      <c r="A5922" s="272" t="s">
        <v>23889</v>
      </c>
      <c r="B5922" s="538">
        <v>89442</v>
      </c>
      <c r="C5922" s="266" t="s">
        <v>10168</v>
      </c>
      <c r="D5922" s="273" t="s">
        <v>14</v>
      </c>
      <c r="E5922" s="274">
        <v>17.420000000000002</v>
      </c>
    </row>
    <row r="5923" spans="1:5">
      <c r="A5923" s="272" t="s">
        <v>23889</v>
      </c>
      <c r="B5923" s="538">
        <v>89397</v>
      </c>
      <c r="C5923" s="266" t="s">
        <v>10140</v>
      </c>
      <c r="D5923" s="273" t="s">
        <v>14</v>
      </c>
      <c r="E5923" s="274">
        <v>18.809999999999999</v>
      </c>
    </row>
    <row r="5924" spans="1:5">
      <c r="A5924" s="272" t="s">
        <v>23889</v>
      </c>
      <c r="B5924" s="538">
        <v>89622</v>
      </c>
      <c r="C5924" s="266" t="s">
        <v>10260</v>
      </c>
      <c r="D5924" s="273" t="s">
        <v>14</v>
      </c>
      <c r="E5924" s="274">
        <v>16.739999999999998</v>
      </c>
    </row>
    <row r="5925" spans="1:5">
      <c r="A5925" s="272" t="s">
        <v>23889</v>
      </c>
      <c r="B5925" s="538">
        <v>89445</v>
      </c>
      <c r="C5925" s="266" t="s">
        <v>10170</v>
      </c>
      <c r="D5925" s="273" t="s">
        <v>14</v>
      </c>
      <c r="E5925" s="274">
        <v>23.31</v>
      </c>
    </row>
    <row r="5926" spans="1:5">
      <c r="A5926" s="272" t="s">
        <v>23889</v>
      </c>
      <c r="B5926" s="538">
        <v>89400</v>
      </c>
      <c r="C5926" s="266" t="s">
        <v>10142</v>
      </c>
      <c r="D5926" s="273" t="s">
        <v>14</v>
      </c>
      <c r="E5926" s="274">
        <v>24.93</v>
      </c>
    </row>
    <row r="5927" spans="1:5">
      <c r="A5927" s="272" t="s">
        <v>23889</v>
      </c>
      <c r="B5927" s="538">
        <v>89624</v>
      </c>
      <c r="C5927" s="266" t="s">
        <v>10262</v>
      </c>
      <c r="D5927" s="273" t="s">
        <v>14</v>
      </c>
      <c r="E5927" s="274">
        <v>21.16</v>
      </c>
    </row>
    <row r="5928" spans="1:5">
      <c r="A5928" s="272" t="s">
        <v>23889</v>
      </c>
      <c r="B5928" s="538">
        <v>104012</v>
      </c>
      <c r="C5928" s="266" t="s">
        <v>10688</v>
      </c>
      <c r="D5928" s="273" t="s">
        <v>14</v>
      </c>
      <c r="E5928" s="274">
        <v>28.73</v>
      </c>
    </row>
    <row r="5929" spans="1:5">
      <c r="A5929" s="272" t="s">
        <v>23889</v>
      </c>
      <c r="B5929" s="538">
        <v>89627</v>
      </c>
      <c r="C5929" s="266" t="s">
        <v>10265</v>
      </c>
      <c r="D5929" s="273" t="s">
        <v>14</v>
      </c>
      <c r="E5929" s="274">
        <v>23.55</v>
      </c>
    </row>
    <row r="5930" spans="1:5">
      <c r="A5930" s="272" t="s">
        <v>23889</v>
      </c>
      <c r="B5930" s="538">
        <v>104006</v>
      </c>
      <c r="C5930" s="266" t="s">
        <v>10683</v>
      </c>
      <c r="D5930" s="273" t="s">
        <v>14</v>
      </c>
      <c r="E5930" s="274">
        <v>30.52</v>
      </c>
    </row>
    <row r="5931" spans="1:5">
      <c r="A5931" s="272" t="s">
        <v>23889</v>
      </c>
      <c r="B5931" s="538">
        <v>89626</v>
      </c>
      <c r="C5931" s="266" t="s">
        <v>10264</v>
      </c>
      <c r="D5931" s="273" t="s">
        <v>14</v>
      </c>
      <c r="E5931" s="274">
        <v>34.92</v>
      </c>
    </row>
    <row r="5932" spans="1:5">
      <c r="A5932" s="272" t="s">
        <v>23889</v>
      </c>
      <c r="B5932" s="538">
        <v>104005</v>
      </c>
      <c r="C5932" s="266" t="s">
        <v>10682</v>
      </c>
      <c r="D5932" s="273" t="s">
        <v>14</v>
      </c>
      <c r="E5932" s="274">
        <v>43.75</v>
      </c>
    </row>
    <row r="5933" spans="1:5">
      <c r="A5933" s="272" t="s">
        <v>23889</v>
      </c>
      <c r="B5933" s="538">
        <v>89439</v>
      </c>
      <c r="C5933" s="266" t="s">
        <v>30703</v>
      </c>
      <c r="D5933" s="273" t="s">
        <v>14</v>
      </c>
      <c r="E5933" s="274">
        <v>14.83</v>
      </c>
    </row>
    <row r="5934" spans="1:5">
      <c r="A5934" s="272" t="s">
        <v>23889</v>
      </c>
      <c r="B5934" s="538">
        <v>89421</v>
      </c>
      <c r="C5934" s="266" t="s">
        <v>10158</v>
      </c>
      <c r="D5934" s="273" t="s">
        <v>14</v>
      </c>
      <c r="E5934" s="274">
        <v>13.87</v>
      </c>
    </row>
    <row r="5935" spans="1:5">
      <c r="A5935" s="272" t="s">
        <v>23889</v>
      </c>
      <c r="B5935" s="538">
        <v>89375</v>
      </c>
      <c r="C5935" s="266" t="s">
        <v>10130</v>
      </c>
      <c r="D5935" s="273" t="s">
        <v>14</v>
      </c>
      <c r="E5935" s="274">
        <v>14.52</v>
      </c>
    </row>
    <row r="5936" spans="1:5">
      <c r="A5936" s="272" t="s">
        <v>23889</v>
      </c>
      <c r="B5936" s="538">
        <v>89536</v>
      </c>
      <c r="C5936" s="266" t="s">
        <v>10212</v>
      </c>
      <c r="D5936" s="273" t="s">
        <v>14</v>
      </c>
      <c r="E5936" s="274">
        <v>13.55</v>
      </c>
    </row>
    <row r="5937" spans="1:5">
      <c r="A5937" s="272" t="s">
        <v>23889</v>
      </c>
      <c r="B5937" s="538">
        <v>89428</v>
      </c>
      <c r="C5937" s="266" t="s">
        <v>10162</v>
      </c>
      <c r="D5937" s="273" t="s">
        <v>14</v>
      </c>
      <c r="E5937" s="274">
        <v>16.600000000000001</v>
      </c>
    </row>
    <row r="5938" spans="1:5">
      <c r="A5938" s="272" t="s">
        <v>23889</v>
      </c>
      <c r="B5938" s="538">
        <v>89382</v>
      </c>
      <c r="C5938" s="266" t="s">
        <v>10135</v>
      </c>
      <c r="D5938" s="273" t="s">
        <v>14</v>
      </c>
      <c r="E5938" s="274">
        <v>17.350000000000001</v>
      </c>
    </row>
    <row r="5939" spans="1:5">
      <c r="A5939" s="272" t="s">
        <v>23889</v>
      </c>
      <c r="B5939" s="538">
        <v>89552</v>
      </c>
      <c r="C5939" s="266" t="s">
        <v>10222</v>
      </c>
      <c r="D5939" s="273" t="s">
        <v>14</v>
      </c>
      <c r="E5939" s="274">
        <v>21.03</v>
      </c>
    </row>
    <row r="5940" spans="1:5">
      <c r="A5940" s="272" t="s">
        <v>23889</v>
      </c>
      <c r="B5940" s="538">
        <v>89435</v>
      </c>
      <c r="C5940" s="266" t="s">
        <v>10165</v>
      </c>
      <c r="D5940" s="273" t="s">
        <v>14</v>
      </c>
      <c r="E5940" s="274">
        <v>24.57</v>
      </c>
    </row>
    <row r="5941" spans="1:5">
      <c r="A5941" s="272" t="s">
        <v>23889</v>
      </c>
      <c r="B5941" s="538">
        <v>89390</v>
      </c>
      <c r="C5941" s="266" t="s">
        <v>10137</v>
      </c>
      <c r="D5941" s="273" t="s">
        <v>14</v>
      </c>
      <c r="E5941" s="274">
        <v>25.45</v>
      </c>
    </row>
    <row r="5942" spans="1:5">
      <c r="A5942" s="272" t="s">
        <v>23889</v>
      </c>
      <c r="B5942" s="538">
        <v>89568</v>
      </c>
      <c r="C5942" s="266" t="s">
        <v>10234</v>
      </c>
      <c r="D5942" s="273" t="s">
        <v>14</v>
      </c>
      <c r="E5942" s="274">
        <v>36.75</v>
      </c>
    </row>
    <row r="5943" spans="1:5">
      <c r="A5943" s="272" t="s">
        <v>23889</v>
      </c>
      <c r="B5943" s="538">
        <v>103990</v>
      </c>
      <c r="C5943" s="266" t="s">
        <v>10675</v>
      </c>
      <c r="D5943" s="273" t="s">
        <v>14</v>
      </c>
      <c r="E5943" s="274">
        <v>40.869999999999997</v>
      </c>
    </row>
    <row r="5944" spans="1:5">
      <c r="A5944" s="272" t="s">
        <v>23889</v>
      </c>
      <c r="B5944" s="538">
        <v>89594</v>
      </c>
      <c r="C5944" s="266" t="s">
        <v>10248</v>
      </c>
      <c r="D5944" s="273" t="s">
        <v>14</v>
      </c>
      <c r="E5944" s="274">
        <v>40.659999999999997</v>
      </c>
    </row>
    <row r="5945" spans="1:5">
      <c r="A5945" s="272" t="s">
        <v>23889</v>
      </c>
      <c r="B5945" s="538">
        <v>103997</v>
      </c>
      <c r="C5945" s="266" t="s">
        <v>10679</v>
      </c>
      <c r="D5945" s="273" t="s">
        <v>14</v>
      </c>
      <c r="E5945" s="274">
        <v>45.46</v>
      </c>
    </row>
    <row r="5946" spans="1:5">
      <c r="A5946" s="272" t="s">
        <v>23889</v>
      </c>
      <c r="B5946" s="538">
        <v>89609</v>
      </c>
      <c r="C5946" s="266" t="s">
        <v>10253</v>
      </c>
      <c r="D5946" s="273" t="s">
        <v>14</v>
      </c>
      <c r="E5946" s="274">
        <v>94.43</v>
      </c>
    </row>
    <row r="5947" spans="1:5">
      <c r="A5947" s="272" t="s">
        <v>23889</v>
      </c>
      <c r="B5947" s="538">
        <v>89612</v>
      </c>
      <c r="C5947" s="266" t="s">
        <v>10255</v>
      </c>
      <c r="D5947" s="273" t="s">
        <v>14</v>
      </c>
      <c r="E5947" s="274">
        <v>184.95</v>
      </c>
    </row>
    <row r="5948" spans="1:5">
      <c r="A5948" s="272" t="s">
        <v>23889</v>
      </c>
      <c r="B5948" s="538">
        <v>89615</v>
      </c>
      <c r="C5948" s="266" t="s">
        <v>10257</v>
      </c>
      <c r="D5948" s="273" t="s">
        <v>14</v>
      </c>
      <c r="E5948" s="274">
        <v>218.25</v>
      </c>
    </row>
    <row r="5949" spans="1:5">
      <c r="A5949" s="272" t="s">
        <v>23905</v>
      </c>
      <c r="B5949" s="538">
        <v>89747</v>
      </c>
      <c r="C5949" s="266" t="s">
        <v>30704</v>
      </c>
      <c r="D5949" s="273" t="s">
        <v>14</v>
      </c>
      <c r="E5949" s="274">
        <v>31.93</v>
      </c>
    </row>
    <row r="5950" spans="1:5">
      <c r="A5950" s="272" t="s">
        <v>23905</v>
      </c>
      <c r="B5950" s="538">
        <v>89656</v>
      </c>
      <c r="C5950" s="266" t="s">
        <v>30705</v>
      </c>
      <c r="D5950" s="273" t="s">
        <v>14</v>
      </c>
      <c r="E5950" s="274">
        <v>24.45</v>
      </c>
    </row>
    <row r="5951" spans="1:5">
      <c r="A5951" s="272" t="s">
        <v>23905</v>
      </c>
      <c r="B5951" s="538">
        <v>89663</v>
      </c>
      <c r="C5951" s="266" t="s">
        <v>30706</v>
      </c>
      <c r="D5951" s="273" t="s">
        <v>14</v>
      </c>
      <c r="E5951" s="274">
        <v>32.61</v>
      </c>
    </row>
    <row r="5952" spans="1:5">
      <c r="A5952" s="272" t="s">
        <v>23905</v>
      </c>
      <c r="B5952" s="538">
        <v>89759</v>
      </c>
      <c r="C5952" s="266" t="s">
        <v>10321</v>
      </c>
      <c r="D5952" s="273" t="s">
        <v>14</v>
      </c>
      <c r="E5952" s="274">
        <v>13.26</v>
      </c>
    </row>
    <row r="5953" spans="1:5">
      <c r="A5953" s="272" t="s">
        <v>23905</v>
      </c>
      <c r="B5953" s="538">
        <v>89832</v>
      </c>
      <c r="C5953" s="266" t="s">
        <v>10365</v>
      </c>
      <c r="D5953" s="273" t="s">
        <v>14</v>
      </c>
      <c r="E5953" s="274">
        <v>44.48</v>
      </c>
    </row>
    <row r="5954" spans="1:5">
      <c r="A5954" s="272" t="s">
        <v>23905</v>
      </c>
      <c r="B5954" s="538">
        <v>89666</v>
      </c>
      <c r="C5954" s="266" t="s">
        <v>30707</v>
      </c>
      <c r="D5954" s="273" t="s">
        <v>14</v>
      </c>
      <c r="E5954" s="274">
        <v>8.93</v>
      </c>
    </row>
    <row r="5955" spans="1:5">
      <c r="A5955" s="272" t="s">
        <v>23905</v>
      </c>
      <c r="B5955" s="538">
        <v>89678</v>
      </c>
      <c r="C5955" s="266" t="s">
        <v>30708</v>
      </c>
      <c r="D5955" s="273" t="s">
        <v>14</v>
      </c>
      <c r="E5955" s="274">
        <v>14.01</v>
      </c>
    </row>
    <row r="5956" spans="1:5">
      <c r="A5956" s="272" t="s">
        <v>23905</v>
      </c>
      <c r="B5956" s="538">
        <v>89764</v>
      </c>
      <c r="C5956" s="266" t="s">
        <v>10325</v>
      </c>
      <c r="D5956" s="273" t="s">
        <v>14</v>
      </c>
      <c r="E5956" s="274">
        <v>40.03</v>
      </c>
    </row>
    <row r="5957" spans="1:5">
      <c r="A5957" s="272" t="s">
        <v>23905</v>
      </c>
      <c r="B5957" s="538">
        <v>89689</v>
      </c>
      <c r="C5957" s="266" t="s">
        <v>30709</v>
      </c>
      <c r="D5957" s="273" t="s">
        <v>14</v>
      </c>
      <c r="E5957" s="274">
        <v>40.89</v>
      </c>
    </row>
    <row r="5958" spans="1:5">
      <c r="A5958" s="272" t="s">
        <v>23905</v>
      </c>
      <c r="B5958" s="538">
        <v>89655</v>
      </c>
      <c r="C5958" s="266" t="s">
        <v>30710</v>
      </c>
      <c r="D5958" s="273" t="s">
        <v>14</v>
      </c>
      <c r="E5958" s="274">
        <v>26.16</v>
      </c>
    </row>
    <row r="5959" spans="1:5">
      <c r="A5959" s="272" t="s">
        <v>23905</v>
      </c>
      <c r="B5959" s="538">
        <v>89662</v>
      </c>
      <c r="C5959" s="266" t="s">
        <v>30711</v>
      </c>
      <c r="D5959" s="273" t="s">
        <v>14</v>
      </c>
      <c r="E5959" s="274">
        <v>33.65</v>
      </c>
    </row>
    <row r="5960" spans="1:5">
      <c r="A5960" s="272" t="s">
        <v>23905</v>
      </c>
      <c r="B5960" s="538">
        <v>89758</v>
      </c>
      <c r="C5960" s="266" t="s">
        <v>30712</v>
      </c>
      <c r="D5960" s="273" t="s">
        <v>14</v>
      </c>
      <c r="E5960" s="274">
        <v>39.590000000000003</v>
      </c>
    </row>
    <row r="5961" spans="1:5">
      <c r="A5961" s="272" t="s">
        <v>23905</v>
      </c>
      <c r="B5961" s="538">
        <v>89676</v>
      </c>
      <c r="C5961" s="266" t="s">
        <v>30713</v>
      </c>
      <c r="D5961" s="273" t="s">
        <v>14</v>
      </c>
      <c r="E5961" s="274">
        <v>39.96</v>
      </c>
    </row>
    <row r="5962" spans="1:5">
      <c r="A5962" s="272" t="s">
        <v>23905</v>
      </c>
      <c r="B5962" s="538">
        <v>89818</v>
      </c>
      <c r="C5962" s="266" t="s">
        <v>30714</v>
      </c>
      <c r="D5962" s="273" t="s">
        <v>14</v>
      </c>
      <c r="E5962" s="274">
        <v>55.97</v>
      </c>
    </row>
    <row r="5963" spans="1:5">
      <c r="A5963" s="272" t="s">
        <v>23905</v>
      </c>
      <c r="B5963" s="538">
        <v>89763</v>
      </c>
      <c r="C5963" s="266" t="s">
        <v>30715</v>
      </c>
      <c r="D5963" s="273" t="s">
        <v>14</v>
      </c>
      <c r="E5963" s="274">
        <v>59.54</v>
      </c>
    </row>
    <row r="5964" spans="1:5">
      <c r="A5964" s="272" t="s">
        <v>23905</v>
      </c>
      <c r="B5964" s="538">
        <v>89686</v>
      </c>
      <c r="C5964" s="266" t="s">
        <v>30716</v>
      </c>
      <c r="D5964" s="273" t="s">
        <v>14</v>
      </c>
      <c r="E5964" s="274">
        <v>60.45</v>
      </c>
    </row>
    <row r="5965" spans="1:5">
      <c r="A5965" s="272" t="s">
        <v>23905</v>
      </c>
      <c r="B5965" s="538">
        <v>104029</v>
      </c>
      <c r="C5965" s="266" t="s">
        <v>21164</v>
      </c>
      <c r="D5965" s="273" t="s">
        <v>14</v>
      </c>
      <c r="E5965" s="274">
        <v>71.540000000000006</v>
      </c>
    </row>
    <row r="5966" spans="1:5">
      <c r="A5966" s="272" t="s">
        <v>23905</v>
      </c>
      <c r="B5966" s="538">
        <v>89831</v>
      </c>
      <c r="C5966" s="266" t="s">
        <v>30717</v>
      </c>
      <c r="D5966" s="273" t="s">
        <v>14</v>
      </c>
      <c r="E5966" s="274">
        <v>67.64</v>
      </c>
    </row>
    <row r="5967" spans="1:5">
      <c r="A5967" s="272" t="s">
        <v>23905</v>
      </c>
      <c r="B5967" s="538">
        <v>89668</v>
      </c>
      <c r="C5967" s="266" t="s">
        <v>21139</v>
      </c>
      <c r="D5967" s="273" t="s">
        <v>14</v>
      </c>
      <c r="E5967" s="274">
        <v>31.81</v>
      </c>
    </row>
    <row r="5968" spans="1:5">
      <c r="A5968" s="272" t="s">
        <v>23905</v>
      </c>
      <c r="B5968" s="538">
        <v>89639</v>
      </c>
      <c r="C5968" s="266" t="s">
        <v>10273</v>
      </c>
      <c r="D5968" s="273" t="s">
        <v>14</v>
      </c>
      <c r="E5968" s="274">
        <v>14.47</v>
      </c>
    </row>
    <row r="5969" spans="1:5">
      <c r="A5969" s="272" t="s">
        <v>23905</v>
      </c>
      <c r="B5969" s="538">
        <v>89721</v>
      </c>
      <c r="C5969" s="266" t="s">
        <v>10301</v>
      </c>
      <c r="D5969" s="273" t="s">
        <v>14</v>
      </c>
      <c r="E5969" s="274">
        <v>18.47</v>
      </c>
    </row>
    <row r="5970" spans="1:5">
      <c r="A5970" s="272" t="s">
        <v>23905</v>
      </c>
      <c r="B5970" s="538">
        <v>89643</v>
      </c>
      <c r="C5970" s="266" t="s">
        <v>10276</v>
      </c>
      <c r="D5970" s="273" t="s">
        <v>14</v>
      </c>
      <c r="E5970" s="274">
        <v>19.5</v>
      </c>
    </row>
    <row r="5971" spans="1:5">
      <c r="A5971" s="272" t="s">
        <v>23905</v>
      </c>
      <c r="B5971" s="538">
        <v>89727</v>
      </c>
      <c r="C5971" s="266" t="s">
        <v>30718</v>
      </c>
      <c r="D5971" s="273" t="s">
        <v>14</v>
      </c>
      <c r="E5971" s="274">
        <v>27.43</v>
      </c>
    </row>
    <row r="5972" spans="1:5">
      <c r="A5972" s="272" t="s">
        <v>23905</v>
      </c>
      <c r="B5972" s="538">
        <v>89648</v>
      </c>
      <c r="C5972" s="266" t="s">
        <v>30719</v>
      </c>
      <c r="D5972" s="273" t="s">
        <v>14</v>
      </c>
      <c r="E5972" s="274">
        <v>28.63</v>
      </c>
    </row>
    <row r="5973" spans="1:5">
      <c r="A5973" s="272" t="s">
        <v>23905</v>
      </c>
      <c r="B5973" s="538">
        <v>89749</v>
      </c>
      <c r="C5973" s="266" t="s">
        <v>30720</v>
      </c>
      <c r="D5973" s="273" t="s">
        <v>14</v>
      </c>
      <c r="E5973" s="274">
        <v>18.53</v>
      </c>
    </row>
    <row r="5974" spans="1:5">
      <c r="A5974" s="272" t="s">
        <v>23905</v>
      </c>
      <c r="B5974" s="538">
        <v>89657</v>
      </c>
      <c r="C5974" s="266" t="s">
        <v>30721</v>
      </c>
      <c r="D5974" s="273" t="s">
        <v>14</v>
      </c>
      <c r="E5974" s="274">
        <v>15.58</v>
      </c>
    </row>
    <row r="5975" spans="1:5">
      <c r="A5975" s="272" t="s">
        <v>23905</v>
      </c>
      <c r="B5975" s="538">
        <v>89664</v>
      </c>
      <c r="C5975" s="266" t="s">
        <v>30722</v>
      </c>
      <c r="D5975" s="273" t="s">
        <v>14</v>
      </c>
      <c r="E5975" s="274">
        <v>19.21</v>
      </c>
    </row>
    <row r="5976" spans="1:5">
      <c r="A5976" s="272" t="s">
        <v>23905</v>
      </c>
      <c r="B5976" s="538">
        <v>89638</v>
      </c>
      <c r="C5976" s="266" t="s">
        <v>10272</v>
      </c>
      <c r="D5976" s="273" t="s">
        <v>14</v>
      </c>
      <c r="E5976" s="274">
        <v>13.8</v>
      </c>
    </row>
    <row r="5977" spans="1:5">
      <c r="A5977" s="272" t="s">
        <v>23905</v>
      </c>
      <c r="B5977" s="538">
        <v>89720</v>
      </c>
      <c r="C5977" s="266" t="s">
        <v>30723</v>
      </c>
      <c r="D5977" s="273" t="s">
        <v>14</v>
      </c>
      <c r="E5977" s="274">
        <v>17.14</v>
      </c>
    </row>
    <row r="5978" spans="1:5">
      <c r="A5978" s="272" t="s">
        <v>23905</v>
      </c>
      <c r="B5978" s="538">
        <v>89642</v>
      </c>
      <c r="C5978" s="266" t="s">
        <v>10275</v>
      </c>
      <c r="D5978" s="273" t="s">
        <v>14</v>
      </c>
      <c r="E5978" s="274">
        <v>18.170000000000002</v>
      </c>
    </row>
    <row r="5979" spans="1:5">
      <c r="A5979" s="272" t="s">
        <v>23905</v>
      </c>
      <c r="B5979" s="538">
        <v>89725</v>
      </c>
      <c r="C5979" s="266" t="s">
        <v>30724</v>
      </c>
      <c r="D5979" s="273" t="s">
        <v>14</v>
      </c>
      <c r="E5979" s="274">
        <v>22.22</v>
      </c>
    </row>
    <row r="5980" spans="1:5">
      <c r="A5980" s="272" t="s">
        <v>23905</v>
      </c>
      <c r="B5980" s="538">
        <v>89647</v>
      </c>
      <c r="C5980" s="266" t="s">
        <v>30725</v>
      </c>
      <c r="D5980" s="273" t="s">
        <v>14</v>
      </c>
      <c r="E5980" s="274">
        <v>23.42</v>
      </c>
    </row>
    <row r="5981" spans="1:5">
      <c r="A5981" s="272" t="s">
        <v>23905</v>
      </c>
      <c r="B5981" s="538">
        <v>89780</v>
      </c>
      <c r="C5981" s="266" t="s">
        <v>10334</v>
      </c>
      <c r="D5981" s="273" t="s">
        <v>14</v>
      </c>
      <c r="E5981" s="274">
        <v>26.03</v>
      </c>
    </row>
    <row r="5982" spans="1:5">
      <c r="A5982" s="272" t="s">
        <v>23905</v>
      </c>
      <c r="B5982" s="538">
        <v>89734</v>
      </c>
      <c r="C5982" s="266" t="s">
        <v>30726</v>
      </c>
      <c r="D5982" s="273" t="s">
        <v>14</v>
      </c>
      <c r="E5982" s="274">
        <v>31.58</v>
      </c>
    </row>
    <row r="5983" spans="1:5">
      <c r="A5983" s="272" t="s">
        <v>23905</v>
      </c>
      <c r="B5983" s="538">
        <v>89650</v>
      </c>
      <c r="C5983" s="266" t="s">
        <v>30727</v>
      </c>
      <c r="D5983" s="273" t="s">
        <v>14</v>
      </c>
      <c r="E5983" s="274">
        <v>32.99</v>
      </c>
    </row>
    <row r="5984" spans="1:5">
      <c r="A5984" s="272" t="s">
        <v>23905</v>
      </c>
      <c r="B5984" s="538">
        <v>89787</v>
      </c>
      <c r="C5984" s="266" t="s">
        <v>30728</v>
      </c>
      <c r="D5984" s="273" t="s">
        <v>14</v>
      </c>
      <c r="E5984" s="274">
        <v>38.64</v>
      </c>
    </row>
    <row r="5985" spans="1:5">
      <c r="A5985" s="272" t="s">
        <v>23905</v>
      </c>
      <c r="B5985" s="538">
        <v>104024</v>
      </c>
      <c r="C5985" s="266" t="s">
        <v>21160</v>
      </c>
      <c r="D5985" s="273" t="s">
        <v>14</v>
      </c>
      <c r="E5985" s="274">
        <v>44.86</v>
      </c>
    </row>
    <row r="5986" spans="1:5">
      <c r="A5986" s="272" t="s">
        <v>23905</v>
      </c>
      <c r="B5986" s="538">
        <v>89789</v>
      </c>
      <c r="C5986" s="266" t="s">
        <v>30729</v>
      </c>
      <c r="D5986" s="273" t="s">
        <v>14</v>
      </c>
      <c r="E5986" s="274">
        <v>71.290000000000006</v>
      </c>
    </row>
    <row r="5987" spans="1:5">
      <c r="A5987" s="272" t="s">
        <v>23905</v>
      </c>
      <c r="B5987" s="538">
        <v>89791</v>
      </c>
      <c r="C5987" s="266" t="s">
        <v>30730</v>
      </c>
      <c r="D5987" s="273" t="s">
        <v>14</v>
      </c>
      <c r="E5987" s="274">
        <v>160.94999999999999</v>
      </c>
    </row>
    <row r="5988" spans="1:5">
      <c r="A5988" s="272" t="s">
        <v>23905</v>
      </c>
      <c r="B5988" s="538">
        <v>89793</v>
      </c>
      <c r="C5988" s="266" t="s">
        <v>30731</v>
      </c>
      <c r="D5988" s="273" t="s">
        <v>14</v>
      </c>
      <c r="E5988" s="274">
        <v>231.39</v>
      </c>
    </row>
    <row r="5989" spans="1:5">
      <c r="A5989" s="272" t="s">
        <v>23905</v>
      </c>
      <c r="B5989" s="538">
        <v>89637</v>
      </c>
      <c r="C5989" s="266" t="s">
        <v>10271</v>
      </c>
      <c r="D5989" s="273" t="s">
        <v>14</v>
      </c>
      <c r="E5989" s="274">
        <v>12.85</v>
      </c>
    </row>
    <row r="5990" spans="1:5">
      <c r="A5990" s="272" t="s">
        <v>23905</v>
      </c>
      <c r="B5990" s="538">
        <v>89719</v>
      </c>
      <c r="C5990" s="266" t="s">
        <v>30732</v>
      </c>
      <c r="D5990" s="273" t="s">
        <v>14</v>
      </c>
      <c r="E5990" s="274">
        <v>15.47</v>
      </c>
    </row>
    <row r="5991" spans="1:5">
      <c r="A5991" s="272" t="s">
        <v>23905</v>
      </c>
      <c r="B5991" s="538">
        <v>89641</v>
      </c>
      <c r="C5991" s="266" t="s">
        <v>10274</v>
      </c>
      <c r="D5991" s="273" t="s">
        <v>14</v>
      </c>
      <c r="E5991" s="274">
        <v>16.5</v>
      </c>
    </row>
    <row r="5992" spans="1:5">
      <c r="A5992" s="272" t="s">
        <v>23905</v>
      </c>
      <c r="B5992" s="538">
        <v>89723</v>
      </c>
      <c r="C5992" s="266" t="s">
        <v>30733</v>
      </c>
      <c r="D5992" s="273" t="s">
        <v>14</v>
      </c>
      <c r="E5992" s="274">
        <v>22.91</v>
      </c>
    </row>
    <row r="5993" spans="1:5">
      <c r="A5993" s="272" t="s">
        <v>23905</v>
      </c>
      <c r="B5993" s="538">
        <v>89646</v>
      </c>
      <c r="C5993" s="266" t="s">
        <v>10277</v>
      </c>
      <c r="D5993" s="273" t="s">
        <v>14</v>
      </c>
      <c r="E5993" s="274">
        <v>24.11</v>
      </c>
    </row>
    <row r="5994" spans="1:5">
      <c r="A5994" s="272" t="s">
        <v>23905</v>
      </c>
      <c r="B5994" s="538">
        <v>89777</v>
      </c>
      <c r="C5994" s="266" t="s">
        <v>30734</v>
      </c>
      <c r="D5994" s="273" t="s">
        <v>14</v>
      </c>
      <c r="E5994" s="274">
        <v>27.74</v>
      </c>
    </row>
    <row r="5995" spans="1:5">
      <c r="A5995" s="272" t="s">
        <v>23905</v>
      </c>
      <c r="B5995" s="538">
        <v>89729</v>
      </c>
      <c r="C5995" s="266" t="s">
        <v>30735</v>
      </c>
      <c r="D5995" s="273" t="s">
        <v>14</v>
      </c>
      <c r="E5995" s="274">
        <v>33.29</v>
      </c>
    </row>
    <row r="5996" spans="1:5">
      <c r="A5996" s="272" t="s">
        <v>23905</v>
      </c>
      <c r="B5996" s="538">
        <v>89649</v>
      </c>
      <c r="C5996" s="266" t="s">
        <v>30736</v>
      </c>
      <c r="D5996" s="273" t="s">
        <v>14</v>
      </c>
      <c r="E5996" s="274">
        <v>34.700000000000003</v>
      </c>
    </row>
    <row r="5997" spans="1:5">
      <c r="A5997" s="272" t="s">
        <v>23905</v>
      </c>
      <c r="B5997" s="538">
        <v>89781</v>
      </c>
      <c r="C5997" s="266" t="s">
        <v>30737</v>
      </c>
      <c r="D5997" s="273" t="s">
        <v>14</v>
      </c>
      <c r="E5997" s="274">
        <v>39.06</v>
      </c>
    </row>
    <row r="5998" spans="1:5">
      <c r="A5998" s="272" t="s">
        <v>23905</v>
      </c>
      <c r="B5998" s="538">
        <v>104023</v>
      </c>
      <c r="C5998" s="266" t="s">
        <v>21159</v>
      </c>
      <c r="D5998" s="273" t="s">
        <v>14</v>
      </c>
      <c r="E5998" s="274">
        <v>45.28</v>
      </c>
    </row>
    <row r="5999" spans="1:5">
      <c r="A5999" s="272" t="s">
        <v>23905</v>
      </c>
      <c r="B5999" s="538">
        <v>89788</v>
      </c>
      <c r="C5999" s="266" t="s">
        <v>30738</v>
      </c>
      <c r="D5999" s="273" t="s">
        <v>14</v>
      </c>
      <c r="E5999" s="274">
        <v>83.75</v>
      </c>
    </row>
    <row r="6000" spans="1:5">
      <c r="A6000" s="272" t="s">
        <v>23905</v>
      </c>
      <c r="B6000" s="538">
        <v>89790</v>
      </c>
      <c r="C6000" s="266" t="s">
        <v>30739</v>
      </c>
      <c r="D6000" s="273" t="s">
        <v>14</v>
      </c>
      <c r="E6000" s="274">
        <v>166.59</v>
      </c>
    </row>
    <row r="6001" spans="1:5">
      <c r="A6001" s="272" t="s">
        <v>23905</v>
      </c>
      <c r="B6001" s="538">
        <v>89792</v>
      </c>
      <c r="C6001" s="266" t="s">
        <v>30740</v>
      </c>
      <c r="D6001" s="273" t="s">
        <v>14</v>
      </c>
      <c r="E6001" s="274">
        <v>196.32</v>
      </c>
    </row>
    <row r="6002" spans="1:5">
      <c r="A6002" s="272" t="s">
        <v>23905</v>
      </c>
      <c r="B6002" s="538">
        <v>89640</v>
      </c>
      <c r="C6002" s="266" t="s">
        <v>21135</v>
      </c>
      <c r="D6002" s="273" t="s">
        <v>14</v>
      </c>
      <c r="E6002" s="274">
        <v>21.69</v>
      </c>
    </row>
    <row r="6003" spans="1:5">
      <c r="A6003" s="272" t="s">
        <v>23905</v>
      </c>
      <c r="B6003" s="538">
        <v>89644</v>
      </c>
      <c r="C6003" s="266" t="s">
        <v>21136</v>
      </c>
      <c r="D6003" s="273" t="s">
        <v>14</v>
      </c>
      <c r="E6003" s="274">
        <v>26.29</v>
      </c>
    </row>
    <row r="6004" spans="1:5">
      <c r="A6004" s="272" t="s">
        <v>23905</v>
      </c>
      <c r="B6004" s="538">
        <v>89645</v>
      </c>
      <c r="C6004" s="266" t="s">
        <v>21137</v>
      </c>
      <c r="D6004" s="273" t="s">
        <v>14</v>
      </c>
      <c r="E6004" s="274">
        <v>36.04</v>
      </c>
    </row>
    <row r="6005" spans="1:5">
      <c r="A6005" s="272" t="s">
        <v>23905</v>
      </c>
      <c r="B6005" s="538">
        <v>89652</v>
      </c>
      <c r="C6005" s="266" t="s">
        <v>30741</v>
      </c>
      <c r="D6005" s="273" t="s">
        <v>14</v>
      </c>
      <c r="E6005" s="274">
        <v>13.88</v>
      </c>
    </row>
    <row r="6006" spans="1:5">
      <c r="A6006" s="272" t="s">
        <v>23905</v>
      </c>
      <c r="B6006" s="538">
        <v>89738</v>
      </c>
      <c r="C6006" s="266" t="s">
        <v>30742</v>
      </c>
      <c r="D6006" s="273" t="s">
        <v>14</v>
      </c>
      <c r="E6006" s="274">
        <v>18.600000000000001</v>
      </c>
    </row>
    <row r="6007" spans="1:5">
      <c r="A6007" s="272" t="s">
        <v>23905</v>
      </c>
      <c r="B6007" s="538">
        <v>89659</v>
      </c>
      <c r="C6007" s="266" t="s">
        <v>30743</v>
      </c>
      <c r="D6007" s="273" t="s">
        <v>14</v>
      </c>
      <c r="E6007" s="274">
        <v>19.28</v>
      </c>
    </row>
    <row r="6008" spans="1:5">
      <c r="A6008" s="272" t="s">
        <v>23905</v>
      </c>
      <c r="B6008" s="538">
        <v>89756</v>
      </c>
      <c r="C6008" s="266" t="s">
        <v>30744</v>
      </c>
      <c r="D6008" s="273" t="s">
        <v>14</v>
      </c>
      <c r="E6008" s="274">
        <v>25.45</v>
      </c>
    </row>
    <row r="6009" spans="1:5">
      <c r="A6009" s="272" t="s">
        <v>23905</v>
      </c>
      <c r="B6009" s="538">
        <v>89672</v>
      </c>
      <c r="C6009" s="266" t="s">
        <v>30745</v>
      </c>
      <c r="D6009" s="273" t="s">
        <v>14</v>
      </c>
      <c r="E6009" s="274">
        <v>26.26</v>
      </c>
    </row>
    <row r="6010" spans="1:5">
      <c r="A6010" s="272" t="s">
        <v>23905</v>
      </c>
      <c r="B6010" s="538">
        <v>89815</v>
      </c>
      <c r="C6010" s="266" t="s">
        <v>30746</v>
      </c>
      <c r="D6010" s="273" t="s">
        <v>14</v>
      </c>
      <c r="E6010" s="274">
        <v>30.07</v>
      </c>
    </row>
    <row r="6011" spans="1:5">
      <c r="A6011" s="272" t="s">
        <v>23905</v>
      </c>
      <c r="B6011" s="538">
        <v>89761</v>
      </c>
      <c r="C6011" s="266" t="s">
        <v>10323</v>
      </c>
      <c r="D6011" s="273" t="s">
        <v>14</v>
      </c>
      <c r="E6011" s="274">
        <v>33.74</v>
      </c>
    </row>
    <row r="6012" spans="1:5">
      <c r="A6012" s="272" t="s">
        <v>23905</v>
      </c>
      <c r="B6012" s="538">
        <v>89682</v>
      </c>
      <c r="C6012" s="266" t="s">
        <v>30747</v>
      </c>
      <c r="D6012" s="273" t="s">
        <v>14</v>
      </c>
      <c r="E6012" s="274">
        <v>34.67</v>
      </c>
    </row>
    <row r="6013" spans="1:5">
      <c r="A6013" s="272" t="s">
        <v>23905</v>
      </c>
      <c r="B6013" s="538">
        <v>89824</v>
      </c>
      <c r="C6013" s="266" t="s">
        <v>30748</v>
      </c>
      <c r="D6013" s="273" t="s">
        <v>14</v>
      </c>
      <c r="E6013" s="274">
        <v>40.770000000000003</v>
      </c>
    </row>
    <row r="6014" spans="1:5">
      <c r="A6014" s="272" t="s">
        <v>23905</v>
      </c>
      <c r="B6014" s="538">
        <v>104026</v>
      </c>
      <c r="C6014" s="266" t="s">
        <v>21162</v>
      </c>
      <c r="D6014" s="273" t="s">
        <v>14</v>
      </c>
      <c r="E6014" s="274">
        <v>44.92</v>
      </c>
    </row>
    <row r="6015" spans="1:5">
      <c r="A6015" s="272" t="s">
        <v>23905</v>
      </c>
      <c r="B6015" s="538">
        <v>89740</v>
      </c>
      <c r="C6015" s="266" t="s">
        <v>30749</v>
      </c>
      <c r="D6015" s="273" t="s">
        <v>14</v>
      </c>
      <c r="E6015" s="274">
        <v>10.81</v>
      </c>
    </row>
    <row r="6016" spans="1:5">
      <c r="A6016" s="272" t="s">
        <v>23905</v>
      </c>
      <c r="B6016" s="538">
        <v>89836</v>
      </c>
      <c r="C6016" s="266" t="s">
        <v>30750</v>
      </c>
      <c r="D6016" s="273" t="s">
        <v>14</v>
      </c>
      <c r="E6016" s="274">
        <v>208.03</v>
      </c>
    </row>
    <row r="6017" spans="1:5">
      <c r="A6017" s="272" t="s">
        <v>23905</v>
      </c>
      <c r="B6017" s="538">
        <v>89653</v>
      </c>
      <c r="C6017" s="266" t="s">
        <v>21138</v>
      </c>
      <c r="D6017" s="273" t="s">
        <v>14</v>
      </c>
      <c r="E6017" s="274">
        <v>19.260000000000002</v>
      </c>
    </row>
    <row r="6018" spans="1:5">
      <c r="A6018" s="272" t="s">
        <v>23905</v>
      </c>
      <c r="B6018" s="538">
        <v>89660</v>
      </c>
      <c r="C6018" s="266" t="s">
        <v>10279</v>
      </c>
      <c r="D6018" s="273" t="s">
        <v>14</v>
      </c>
      <c r="E6018" s="274">
        <v>11.53</v>
      </c>
    </row>
    <row r="6019" spans="1:5">
      <c r="A6019" s="272" t="s">
        <v>23905</v>
      </c>
      <c r="B6019" s="538">
        <v>104028</v>
      </c>
      <c r="C6019" s="266" t="s">
        <v>21163</v>
      </c>
      <c r="D6019" s="273" t="s">
        <v>14</v>
      </c>
      <c r="E6019" s="274">
        <v>136.31</v>
      </c>
    </row>
    <row r="6020" spans="1:5">
      <c r="A6020" s="272" t="s">
        <v>23905</v>
      </c>
      <c r="B6020" s="538">
        <v>89826</v>
      </c>
      <c r="C6020" s="266" t="s">
        <v>30751</v>
      </c>
      <c r="D6020" s="273" t="s">
        <v>14</v>
      </c>
      <c r="E6020" s="274">
        <v>132.41</v>
      </c>
    </row>
    <row r="6021" spans="1:5">
      <c r="A6021" s="272" t="s">
        <v>23905</v>
      </c>
      <c r="B6021" s="538">
        <v>89651</v>
      </c>
      <c r="C6021" s="266" t="s">
        <v>10278</v>
      </c>
      <c r="D6021" s="273" t="s">
        <v>14</v>
      </c>
      <c r="E6021" s="274">
        <v>8.58</v>
      </c>
    </row>
    <row r="6022" spans="1:5">
      <c r="A6022" s="272" t="s">
        <v>23905</v>
      </c>
      <c r="B6022" s="538">
        <v>89736</v>
      </c>
      <c r="C6022" s="266" t="s">
        <v>30752</v>
      </c>
      <c r="D6022" s="273" t="s">
        <v>14</v>
      </c>
      <c r="E6022" s="274">
        <v>10.6</v>
      </c>
    </row>
    <row r="6023" spans="1:5">
      <c r="A6023" s="272" t="s">
        <v>23905</v>
      </c>
      <c r="B6023" s="538">
        <v>89658</v>
      </c>
      <c r="C6023" s="266" t="s">
        <v>30753</v>
      </c>
      <c r="D6023" s="273" t="s">
        <v>14</v>
      </c>
      <c r="E6023" s="274">
        <v>11.28</v>
      </c>
    </row>
    <row r="6024" spans="1:5">
      <c r="A6024" s="272" t="s">
        <v>23905</v>
      </c>
      <c r="B6024" s="538">
        <v>89755</v>
      </c>
      <c r="C6024" s="266" t="s">
        <v>30754</v>
      </c>
      <c r="D6024" s="273" t="s">
        <v>14</v>
      </c>
      <c r="E6024" s="274">
        <v>15.49</v>
      </c>
    </row>
    <row r="6025" spans="1:5">
      <c r="A6025" s="272" t="s">
        <v>23905</v>
      </c>
      <c r="B6025" s="538">
        <v>89670</v>
      </c>
      <c r="C6025" s="266" t="s">
        <v>30755</v>
      </c>
      <c r="D6025" s="273" t="s">
        <v>14</v>
      </c>
      <c r="E6025" s="274">
        <v>16.3</v>
      </c>
    </row>
    <row r="6026" spans="1:5">
      <c r="A6026" s="272" t="s">
        <v>23905</v>
      </c>
      <c r="B6026" s="538">
        <v>89794</v>
      </c>
      <c r="C6026" s="266" t="s">
        <v>30756</v>
      </c>
      <c r="D6026" s="273" t="s">
        <v>14</v>
      </c>
      <c r="E6026" s="274">
        <v>20.68</v>
      </c>
    </row>
    <row r="6027" spans="1:5">
      <c r="A6027" s="272" t="s">
        <v>23905</v>
      </c>
      <c r="B6027" s="538">
        <v>89760</v>
      </c>
      <c r="C6027" s="266" t="s">
        <v>10322</v>
      </c>
      <c r="D6027" s="273" t="s">
        <v>14</v>
      </c>
      <c r="E6027" s="274">
        <v>24.35</v>
      </c>
    </row>
    <row r="6028" spans="1:5">
      <c r="A6028" s="272" t="s">
        <v>23905</v>
      </c>
      <c r="B6028" s="538">
        <v>89680</v>
      </c>
      <c r="C6028" s="266" t="s">
        <v>30757</v>
      </c>
      <c r="D6028" s="273" t="s">
        <v>14</v>
      </c>
      <c r="E6028" s="274">
        <v>25.28</v>
      </c>
    </row>
    <row r="6029" spans="1:5">
      <c r="A6029" s="272" t="s">
        <v>23905</v>
      </c>
      <c r="B6029" s="538">
        <v>89822</v>
      </c>
      <c r="C6029" s="266" t="s">
        <v>30758</v>
      </c>
      <c r="D6029" s="273" t="s">
        <v>14</v>
      </c>
      <c r="E6029" s="274">
        <v>26.96</v>
      </c>
    </row>
    <row r="6030" spans="1:5">
      <c r="A6030" s="272" t="s">
        <v>23905</v>
      </c>
      <c r="B6030" s="538">
        <v>104025</v>
      </c>
      <c r="C6030" s="266" t="s">
        <v>21161</v>
      </c>
      <c r="D6030" s="273" t="s">
        <v>14</v>
      </c>
      <c r="E6030" s="274">
        <v>31.11</v>
      </c>
    </row>
    <row r="6031" spans="1:5">
      <c r="A6031" s="272" t="s">
        <v>23905</v>
      </c>
      <c r="B6031" s="538">
        <v>89835</v>
      </c>
      <c r="C6031" s="266" t="s">
        <v>30759</v>
      </c>
      <c r="D6031" s="273" t="s">
        <v>14</v>
      </c>
      <c r="E6031" s="274">
        <v>46.27</v>
      </c>
    </row>
    <row r="6032" spans="1:5">
      <c r="A6032" s="272" t="s">
        <v>23905</v>
      </c>
      <c r="B6032" s="538">
        <v>89838</v>
      </c>
      <c r="C6032" s="266" t="s">
        <v>30760</v>
      </c>
      <c r="D6032" s="273" t="s">
        <v>14</v>
      </c>
      <c r="E6032" s="274">
        <v>160.19</v>
      </c>
    </row>
    <row r="6033" spans="1:5">
      <c r="A6033" s="272" t="s">
        <v>23905</v>
      </c>
      <c r="B6033" s="538">
        <v>89840</v>
      </c>
      <c r="C6033" s="266" t="s">
        <v>30761</v>
      </c>
      <c r="D6033" s="273" t="s">
        <v>14</v>
      </c>
      <c r="E6033" s="274">
        <v>188.15</v>
      </c>
    </row>
    <row r="6034" spans="1:5">
      <c r="A6034" s="272" t="s">
        <v>23905</v>
      </c>
      <c r="B6034" s="538">
        <v>104015</v>
      </c>
      <c r="C6034" s="266" t="s">
        <v>10690</v>
      </c>
      <c r="D6034" s="273" t="s">
        <v>14</v>
      </c>
      <c r="E6034" s="274">
        <v>19.77</v>
      </c>
    </row>
    <row r="6035" spans="1:5">
      <c r="A6035" s="272" t="s">
        <v>23905</v>
      </c>
      <c r="B6035" s="538">
        <v>104018</v>
      </c>
      <c r="C6035" s="266" t="s">
        <v>20781</v>
      </c>
      <c r="D6035" s="273" t="s">
        <v>14</v>
      </c>
      <c r="E6035" s="274">
        <v>24.67</v>
      </c>
    </row>
    <row r="6036" spans="1:5">
      <c r="A6036" s="272" t="s">
        <v>23905</v>
      </c>
      <c r="B6036" s="538">
        <v>104016</v>
      </c>
      <c r="C6036" s="266" t="s">
        <v>10691</v>
      </c>
      <c r="D6036" s="273" t="s">
        <v>14</v>
      </c>
      <c r="E6036" s="274">
        <v>26.17</v>
      </c>
    </row>
    <row r="6037" spans="1:5">
      <c r="A6037" s="272" t="s">
        <v>23905</v>
      </c>
      <c r="B6037" s="538">
        <v>104019</v>
      </c>
      <c r="C6037" s="266" t="s">
        <v>10693</v>
      </c>
      <c r="D6037" s="273" t="s">
        <v>14</v>
      </c>
      <c r="E6037" s="274">
        <v>48.9</v>
      </c>
    </row>
    <row r="6038" spans="1:5">
      <c r="A6038" s="272" t="s">
        <v>23905</v>
      </c>
      <c r="B6038" s="538">
        <v>104017</v>
      </c>
      <c r="C6038" s="266" t="s">
        <v>10692</v>
      </c>
      <c r="D6038" s="273" t="s">
        <v>14</v>
      </c>
      <c r="E6038" s="274">
        <v>50.63</v>
      </c>
    </row>
    <row r="6039" spans="1:5">
      <c r="A6039" s="272" t="s">
        <v>23905</v>
      </c>
      <c r="B6039" s="538">
        <v>104020</v>
      </c>
      <c r="C6039" s="266" t="s">
        <v>10694</v>
      </c>
      <c r="D6039" s="273" t="s">
        <v>14</v>
      </c>
      <c r="E6039" s="274">
        <v>59.35</v>
      </c>
    </row>
    <row r="6040" spans="1:5">
      <c r="A6040" s="272" t="s">
        <v>23905</v>
      </c>
      <c r="B6040" s="538">
        <v>104030</v>
      </c>
      <c r="C6040" s="266" t="s">
        <v>10695</v>
      </c>
      <c r="D6040" s="273" t="s">
        <v>14</v>
      </c>
      <c r="E6040" s="274">
        <v>67.17</v>
      </c>
    </row>
    <row r="6041" spans="1:5">
      <c r="A6041" s="272" t="s">
        <v>23905</v>
      </c>
      <c r="B6041" s="538">
        <v>89694</v>
      </c>
      <c r="C6041" s="266" t="s">
        <v>30762</v>
      </c>
      <c r="D6041" s="273" t="s">
        <v>14</v>
      </c>
      <c r="E6041" s="274">
        <v>23.4</v>
      </c>
    </row>
    <row r="6042" spans="1:5">
      <c r="A6042" s="272" t="s">
        <v>23905</v>
      </c>
      <c r="B6042" s="538">
        <v>89700</v>
      </c>
      <c r="C6042" s="266" t="s">
        <v>30763</v>
      </c>
      <c r="D6042" s="273" t="s">
        <v>14</v>
      </c>
      <c r="E6042" s="274">
        <v>26.7</v>
      </c>
    </row>
    <row r="6043" spans="1:5">
      <c r="A6043" s="272" t="s">
        <v>23905</v>
      </c>
      <c r="B6043" s="538">
        <v>89703</v>
      </c>
      <c r="C6043" s="266" t="s">
        <v>21140</v>
      </c>
      <c r="D6043" s="273" t="s">
        <v>14</v>
      </c>
      <c r="E6043" s="274">
        <v>52.69</v>
      </c>
    </row>
    <row r="6044" spans="1:5">
      <c r="A6044" s="272" t="s">
        <v>23905</v>
      </c>
      <c r="B6044" s="538">
        <v>89691</v>
      </c>
      <c r="C6044" s="266" t="s">
        <v>10292</v>
      </c>
      <c r="D6044" s="273" t="s">
        <v>14</v>
      </c>
      <c r="E6044" s="274">
        <v>16.600000000000001</v>
      </c>
    </row>
    <row r="6045" spans="1:5">
      <c r="A6045" s="272" t="s">
        <v>23905</v>
      </c>
      <c r="B6045" s="538">
        <v>89765</v>
      </c>
      <c r="C6045" s="266" t="s">
        <v>10326</v>
      </c>
      <c r="D6045" s="273" t="s">
        <v>14</v>
      </c>
      <c r="E6045" s="274">
        <v>20.12</v>
      </c>
    </row>
    <row r="6046" spans="1:5">
      <c r="A6046" s="272" t="s">
        <v>23905</v>
      </c>
      <c r="B6046" s="538">
        <v>89697</v>
      </c>
      <c r="C6046" s="266" t="s">
        <v>10296</v>
      </c>
      <c r="D6046" s="273" t="s">
        <v>14</v>
      </c>
      <c r="E6046" s="274">
        <v>21.48</v>
      </c>
    </row>
    <row r="6047" spans="1:5">
      <c r="A6047" s="272" t="s">
        <v>23905</v>
      </c>
      <c r="B6047" s="538">
        <v>89844</v>
      </c>
      <c r="C6047" s="266" t="s">
        <v>30764</v>
      </c>
      <c r="D6047" s="273" t="s">
        <v>14</v>
      </c>
      <c r="E6047" s="274">
        <v>67.27</v>
      </c>
    </row>
    <row r="6048" spans="1:5">
      <c r="A6048" s="272" t="s">
        <v>23905</v>
      </c>
      <c r="B6048" s="538">
        <v>104022</v>
      </c>
      <c r="C6048" s="266" t="s">
        <v>30765</v>
      </c>
      <c r="D6048" s="273" t="s">
        <v>14</v>
      </c>
      <c r="E6048" s="274">
        <v>75.56</v>
      </c>
    </row>
    <row r="6049" spans="1:5">
      <c r="A6049" s="272" t="s">
        <v>23905</v>
      </c>
      <c r="B6049" s="538">
        <v>89633</v>
      </c>
      <c r="C6049" s="266" t="s">
        <v>10034</v>
      </c>
      <c r="D6049" s="273" t="s">
        <v>13</v>
      </c>
      <c r="E6049" s="274">
        <v>31.99</v>
      </c>
    </row>
    <row r="6050" spans="1:5">
      <c r="A6050" s="272" t="s">
        <v>23905</v>
      </c>
      <c r="B6050" s="538">
        <v>89716</v>
      </c>
      <c r="C6050" s="266" t="s">
        <v>10041</v>
      </c>
      <c r="D6050" s="273" t="s">
        <v>13</v>
      </c>
      <c r="E6050" s="274">
        <v>30.76</v>
      </c>
    </row>
    <row r="6051" spans="1:5">
      <c r="A6051" s="272" t="s">
        <v>23905</v>
      </c>
      <c r="B6051" s="538">
        <v>89634</v>
      </c>
      <c r="C6051" s="266" t="s">
        <v>10035</v>
      </c>
      <c r="D6051" s="273" t="s">
        <v>13</v>
      </c>
      <c r="E6051" s="274">
        <v>44.79</v>
      </c>
    </row>
    <row r="6052" spans="1:5">
      <c r="A6052" s="272" t="s">
        <v>23905</v>
      </c>
      <c r="B6052" s="538">
        <v>89717</v>
      </c>
      <c r="C6052" s="266" t="s">
        <v>10042</v>
      </c>
      <c r="D6052" s="273" t="s">
        <v>13</v>
      </c>
      <c r="E6052" s="274">
        <v>47.54</v>
      </c>
    </row>
    <row r="6053" spans="1:5">
      <c r="A6053" s="272" t="s">
        <v>23905</v>
      </c>
      <c r="B6053" s="538">
        <v>89635</v>
      </c>
      <c r="C6053" s="266" t="s">
        <v>10036</v>
      </c>
      <c r="D6053" s="273" t="s">
        <v>13</v>
      </c>
      <c r="E6053" s="274">
        <v>64.08</v>
      </c>
    </row>
    <row r="6054" spans="1:5">
      <c r="A6054" s="272" t="s">
        <v>23905</v>
      </c>
      <c r="B6054" s="538">
        <v>89770</v>
      </c>
      <c r="C6054" s="266" t="s">
        <v>30766</v>
      </c>
      <c r="D6054" s="273" t="s">
        <v>13</v>
      </c>
      <c r="E6054" s="274">
        <v>48.34</v>
      </c>
    </row>
    <row r="6055" spans="1:5">
      <c r="A6055" s="272" t="s">
        <v>23905</v>
      </c>
      <c r="B6055" s="538">
        <v>89718</v>
      </c>
      <c r="C6055" s="266" t="s">
        <v>30767</v>
      </c>
      <c r="D6055" s="273" t="s">
        <v>13</v>
      </c>
      <c r="E6055" s="274">
        <v>60.59</v>
      </c>
    </row>
    <row r="6056" spans="1:5">
      <c r="A6056" s="272" t="s">
        <v>23905</v>
      </c>
      <c r="B6056" s="538">
        <v>89636</v>
      </c>
      <c r="C6056" s="266" t="s">
        <v>30768</v>
      </c>
      <c r="D6056" s="273" t="s">
        <v>13</v>
      </c>
      <c r="E6056" s="274">
        <v>80.069999999999993</v>
      </c>
    </row>
    <row r="6057" spans="1:5">
      <c r="A6057" s="272" t="s">
        <v>23905</v>
      </c>
      <c r="B6057" s="538">
        <v>89771</v>
      </c>
      <c r="C6057" s="266" t="s">
        <v>30769</v>
      </c>
      <c r="D6057" s="273" t="s">
        <v>13</v>
      </c>
      <c r="E6057" s="274">
        <v>64.459999999999994</v>
      </c>
    </row>
    <row r="6058" spans="1:5">
      <c r="A6058" s="272" t="s">
        <v>23905</v>
      </c>
      <c r="B6058" s="538">
        <v>104021</v>
      </c>
      <c r="C6058" s="266" t="s">
        <v>10111</v>
      </c>
      <c r="D6058" s="273" t="s">
        <v>13</v>
      </c>
      <c r="E6058" s="274">
        <v>78.5</v>
      </c>
    </row>
    <row r="6059" spans="1:5">
      <c r="A6059" s="272" t="s">
        <v>23905</v>
      </c>
      <c r="B6059" s="538">
        <v>89772</v>
      </c>
      <c r="C6059" s="266" t="s">
        <v>30770</v>
      </c>
      <c r="D6059" s="273" t="s">
        <v>13</v>
      </c>
      <c r="E6059" s="274">
        <v>93.9</v>
      </c>
    </row>
    <row r="6060" spans="1:5">
      <c r="A6060" s="272" t="s">
        <v>23905</v>
      </c>
      <c r="B6060" s="538">
        <v>89773</v>
      </c>
      <c r="C6060" s="266" t="s">
        <v>30771</v>
      </c>
      <c r="D6060" s="273" t="s">
        <v>13</v>
      </c>
      <c r="E6060" s="274">
        <v>151.1</v>
      </c>
    </row>
    <row r="6061" spans="1:5">
      <c r="A6061" s="272" t="s">
        <v>23905</v>
      </c>
      <c r="B6061" s="538">
        <v>89775</v>
      </c>
      <c r="C6061" s="266" t="s">
        <v>30772</v>
      </c>
      <c r="D6061" s="273" t="s">
        <v>13</v>
      </c>
      <c r="E6061" s="274">
        <v>235.92</v>
      </c>
    </row>
    <row r="6062" spans="1:5">
      <c r="A6062" s="272" t="s">
        <v>23905</v>
      </c>
      <c r="B6062" s="538">
        <v>89767</v>
      </c>
      <c r="C6062" s="266" t="s">
        <v>10327</v>
      </c>
      <c r="D6062" s="273" t="s">
        <v>14</v>
      </c>
      <c r="E6062" s="274">
        <v>24.58</v>
      </c>
    </row>
    <row r="6063" spans="1:5">
      <c r="A6063" s="272" t="s">
        <v>23905</v>
      </c>
      <c r="B6063" s="538">
        <v>89695</v>
      </c>
      <c r="C6063" s="266" t="s">
        <v>30773</v>
      </c>
      <c r="D6063" s="273" t="s">
        <v>14</v>
      </c>
      <c r="E6063" s="274">
        <v>20.260000000000002</v>
      </c>
    </row>
    <row r="6064" spans="1:5">
      <c r="A6064" s="272" t="s">
        <v>23905</v>
      </c>
      <c r="B6064" s="538">
        <v>89702</v>
      </c>
      <c r="C6064" s="266" t="s">
        <v>30774</v>
      </c>
      <c r="D6064" s="273" t="s">
        <v>14</v>
      </c>
      <c r="E6064" s="274">
        <v>25.94</v>
      </c>
    </row>
    <row r="6065" spans="1:5">
      <c r="A6065" s="272" t="s">
        <v>23905</v>
      </c>
      <c r="B6065" s="538">
        <v>89768</v>
      </c>
      <c r="C6065" s="266" t="s">
        <v>10328</v>
      </c>
      <c r="D6065" s="273" t="s">
        <v>14</v>
      </c>
      <c r="E6065" s="274">
        <v>28.49</v>
      </c>
    </row>
    <row r="6066" spans="1:5">
      <c r="A6066" s="272" t="s">
        <v>23905</v>
      </c>
      <c r="B6066" s="538">
        <v>89842</v>
      </c>
      <c r="C6066" s="266" t="s">
        <v>30775</v>
      </c>
      <c r="D6066" s="273" t="s">
        <v>14</v>
      </c>
      <c r="E6066" s="274">
        <v>53.5</v>
      </c>
    </row>
    <row r="6067" spans="1:5">
      <c r="A6067" s="272" t="s">
        <v>23905</v>
      </c>
      <c r="B6067" s="538">
        <v>89845</v>
      </c>
      <c r="C6067" s="266" t="s">
        <v>30776</v>
      </c>
      <c r="D6067" s="273" t="s">
        <v>14</v>
      </c>
      <c r="E6067" s="274">
        <v>105.13</v>
      </c>
    </row>
    <row r="6068" spans="1:5">
      <c r="A6068" s="272" t="s">
        <v>23905</v>
      </c>
      <c r="B6068" s="538">
        <v>89846</v>
      </c>
      <c r="C6068" s="266" t="s">
        <v>30777</v>
      </c>
      <c r="D6068" s="273" t="s">
        <v>14</v>
      </c>
      <c r="E6068" s="274">
        <v>223.94</v>
      </c>
    </row>
    <row r="6069" spans="1:5">
      <c r="A6069" s="272" t="s">
        <v>23905</v>
      </c>
      <c r="B6069" s="538">
        <v>89847</v>
      </c>
      <c r="C6069" s="266" t="s">
        <v>30778</v>
      </c>
      <c r="D6069" s="273" t="s">
        <v>14</v>
      </c>
      <c r="E6069" s="274">
        <v>266.41000000000003</v>
      </c>
    </row>
    <row r="6070" spans="1:5">
      <c r="A6070" s="272" t="s">
        <v>23905</v>
      </c>
      <c r="B6070" s="538">
        <v>89705</v>
      </c>
      <c r="C6070" s="266" t="s">
        <v>30779</v>
      </c>
      <c r="D6070" s="273" t="s">
        <v>14</v>
      </c>
      <c r="E6070" s="274">
        <v>30.09</v>
      </c>
    </row>
    <row r="6071" spans="1:5">
      <c r="A6071" s="272" t="s">
        <v>23905</v>
      </c>
      <c r="B6071" s="538">
        <v>89769</v>
      </c>
      <c r="C6071" s="266" t="s">
        <v>10329</v>
      </c>
      <c r="D6071" s="273" t="s">
        <v>14</v>
      </c>
      <c r="E6071" s="274">
        <v>60.85</v>
      </c>
    </row>
    <row r="6072" spans="1:5">
      <c r="A6072" s="272" t="s">
        <v>23905</v>
      </c>
      <c r="B6072" s="538">
        <v>89706</v>
      </c>
      <c r="C6072" s="266" t="s">
        <v>30780</v>
      </c>
      <c r="D6072" s="273" t="s">
        <v>14</v>
      </c>
      <c r="E6072" s="274">
        <v>62.73</v>
      </c>
    </row>
    <row r="6073" spans="1:5">
      <c r="A6073" s="272" t="s">
        <v>23905</v>
      </c>
      <c r="B6073" s="538">
        <v>89741</v>
      </c>
      <c r="C6073" s="266" t="s">
        <v>30781</v>
      </c>
      <c r="D6073" s="273" t="s">
        <v>14</v>
      </c>
      <c r="E6073" s="274">
        <v>25.18</v>
      </c>
    </row>
    <row r="6074" spans="1:5">
      <c r="A6074" s="272" t="s">
        <v>23905</v>
      </c>
      <c r="B6074" s="538">
        <v>89757</v>
      </c>
      <c r="C6074" s="266" t="s">
        <v>30782</v>
      </c>
      <c r="D6074" s="273" t="s">
        <v>14</v>
      </c>
      <c r="E6074" s="274">
        <v>32.65</v>
      </c>
    </row>
    <row r="6075" spans="1:5">
      <c r="A6075" s="272" t="s">
        <v>23905</v>
      </c>
      <c r="B6075" s="538">
        <v>104027</v>
      </c>
      <c r="C6075" s="266" t="s">
        <v>30783</v>
      </c>
      <c r="D6075" s="273" t="s">
        <v>14</v>
      </c>
      <c r="E6075" s="274">
        <v>67.44</v>
      </c>
    </row>
    <row r="6076" spans="1:5">
      <c r="A6076" s="272" t="s">
        <v>23905</v>
      </c>
      <c r="B6076" s="538">
        <v>89837</v>
      </c>
      <c r="C6076" s="266" t="s">
        <v>30784</v>
      </c>
      <c r="D6076" s="273" t="s">
        <v>14</v>
      </c>
      <c r="E6076" s="274">
        <v>139.65</v>
      </c>
    </row>
    <row r="6077" spans="1:5">
      <c r="A6077" s="272" t="s">
        <v>23905</v>
      </c>
      <c r="B6077" s="538">
        <v>89839</v>
      </c>
      <c r="C6077" s="266" t="s">
        <v>30785</v>
      </c>
      <c r="D6077" s="273" t="s">
        <v>14</v>
      </c>
      <c r="E6077" s="274">
        <v>181.57</v>
      </c>
    </row>
    <row r="6078" spans="1:5">
      <c r="A6078" s="272" t="s">
        <v>23905</v>
      </c>
      <c r="B6078" s="538">
        <v>89841</v>
      </c>
      <c r="C6078" s="266" t="s">
        <v>30786</v>
      </c>
      <c r="D6078" s="273" t="s">
        <v>14</v>
      </c>
      <c r="E6078" s="274">
        <v>274.87</v>
      </c>
    </row>
    <row r="6079" spans="1:5">
      <c r="A6079" s="272" t="s">
        <v>23905</v>
      </c>
      <c r="B6079" s="538">
        <v>89654</v>
      </c>
      <c r="C6079" s="266" t="s">
        <v>30787</v>
      </c>
      <c r="D6079" s="273" t="s">
        <v>14</v>
      </c>
      <c r="E6079" s="274">
        <v>22.13</v>
      </c>
    </row>
    <row r="6080" spans="1:5">
      <c r="A6080" s="272" t="s">
        <v>23905</v>
      </c>
      <c r="B6080" s="538">
        <v>89661</v>
      </c>
      <c r="C6080" s="266" t="s">
        <v>30788</v>
      </c>
      <c r="D6080" s="273" t="s">
        <v>14</v>
      </c>
      <c r="E6080" s="274">
        <v>25.86</v>
      </c>
    </row>
    <row r="6081" spans="1:5">
      <c r="A6081" s="272" t="s">
        <v>23905</v>
      </c>
      <c r="B6081" s="538">
        <v>89674</v>
      </c>
      <c r="C6081" s="266" t="s">
        <v>30789</v>
      </c>
      <c r="D6081" s="273" t="s">
        <v>14</v>
      </c>
      <c r="E6081" s="274">
        <v>33.46</v>
      </c>
    </row>
    <row r="6082" spans="1:5">
      <c r="A6082" s="272" t="s">
        <v>23905</v>
      </c>
      <c r="B6082" s="538">
        <v>89816</v>
      </c>
      <c r="C6082" s="266" t="s">
        <v>30790</v>
      </c>
      <c r="D6082" s="273" t="s">
        <v>14</v>
      </c>
      <c r="E6082" s="274">
        <v>43.53</v>
      </c>
    </row>
    <row r="6083" spans="1:5">
      <c r="A6083" s="272" t="s">
        <v>23905</v>
      </c>
      <c r="B6083" s="538">
        <v>89762</v>
      </c>
      <c r="C6083" s="266" t="s">
        <v>10324</v>
      </c>
      <c r="D6083" s="273" t="s">
        <v>14</v>
      </c>
      <c r="E6083" s="274">
        <v>47.2</v>
      </c>
    </row>
    <row r="6084" spans="1:5">
      <c r="A6084" s="272" t="s">
        <v>23905</v>
      </c>
      <c r="B6084" s="538">
        <v>89684</v>
      </c>
      <c r="C6084" s="266" t="s">
        <v>30791</v>
      </c>
      <c r="D6084" s="273" t="s">
        <v>14</v>
      </c>
      <c r="E6084" s="274">
        <v>48.13</v>
      </c>
    </row>
    <row r="6085" spans="1:5">
      <c r="A6085" s="272" t="s">
        <v>23905</v>
      </c>
      <c r="B6085" s="538">
        <v>89828</v>
      </c>
      <c r="C6085" s="266" t="s">
        <v>30792</v>
      </c>
      <c r="D6085" s="273" t="s">
        <v>14</v>
      </c>
      <c r="E6085" s="274">
        <v>63.29</v>
      </c>
    </row>
    <row r="6086" spans="1:5">
      <c r="A6086" s="272" t="s">
        <v>23906</v>
      </c>
      <c r="B6086" s="538">
        <v>89546</v>
      </c>
      <c r="C6086" s="266" t="s">
        <v>10217</v>
      </c>
      <c r="D6086" s="273" t="s">
        <v>14</v>
      </c>
      <c r="E6086" s="274">
        <v>12.07</v>
      </c>
    </row>
    <row r="6087" spans="1:5">
      <c r="A6087" s="272" t="s">
        <v>23906</v>
      </c>
      <c r="B6087" s="538">
        <v>89482</v>
      </c>
      <c r="C6087" s="266" t="s">
        <v>10810</v>
      </c>
      <c r="D6087" s="273" t="s">
        <v>14</v>
      </c>
      <c r="E6087" s="274">
        <v>44.91</v>
      </c>
    </row>
    <row r="6088" spans="1:5">
      <c r="A6088" s="272" t="s">
        <v>23906</v>
      </c>
      <c r="B6088" s="538">
        <v>89491</v>
      </c>
      <c r="C6088" s="266" t="s">
        <v>10811</v>
      </c>
      <c r="D6088" s="273" t="s">
        <v>14</v>
      </c>
      <c r="E6088" s="274">
        <v>109.44</v>
      </c>
    </row>
    <row r="6089" spans="1:5">
      <c r="A6089" s="272" t="s">
        <v>23906</v>
      </c>
      <c r="B6089" s="538">
        <v>104178</v>
      </c>
      <c r="C6089" s="266" t="s">
        <v>10707</v>
      </c>
      <c r="D6089" s="273" t="s">
        <v>14</v>
      </c>
      <c r="E6089" s="274">
        <v>24.17</v>
      </c>
    </row>
    <row r="6090" spans="1:5">
      <c r="A6090" s="272" t="s">
        <v>23906</v>
      </c>
      <c r="B6090" s="538">
        <v>104179</v>
      </c>
      <c r="C6090" s="266" t="s">
        <v>10708</v>
      </c>
      <c r="D6090" s="273" t="s">
        <v>14</v>
      </c>
      <c r="E6090" s="274">
        <v>93.05</v>
      </c>
    </row>
    <row r="6091" spans="1:5">
      <c r="A6091" s="272" t="s">
        <v>23906</v>
      </c>
      <c r="B6091" s="538">
        <v>89587</v>
      </c>
      <c r="C6091" s="266" t="s">
        <v>10244</v>
      </c>
      <c r="D6091" s="273" t="s">
        <v>14</v>
      </c>
      <c r="E6091" s="274">
        <v>57.17</v>
      </c>
    </row>
    <row r="6092" spans="1:5">
      <c r="A6092" s="272" t="s">
        <v>23906</v>
      </c>
      <c r="B6092" s="538">
        <v>89535</v>
      </c>
      <c r="C6092" s="266" t="s">
        <v>10211</v>
      </c>
      <c r="D6092" s="273" t="s">
        <v>14</v>
      </c>
      <c r="E6092" s="274">
        <v>47.23</v>
      </c>
    </row>
    <row r="6093" spans="1:5">
      <c r="A6093" s="272" t="s">
        <v>23906</v>
      </c>
      <c r="B6093" s="538">
        <v>89592</v>
      </c>
      <c r="C6093" s="266" t="s">
        <v>10247</v>
      </c>
      <c r="D6093" s="273" t="s">
        <v>14</v>
      </c>
      <c r="E6093" s="274">
        <v>178.68</v>
      </c>
    </row>
    <row r="6094" spans="1:5">
      <c r="A6094" s="272" t="s">
        <v>23906</v>
      </c>
      <c r="B6094" s="538">
        <v>104169</v>
      </c>
      <c r="C6094" s="266" t="s">
        <v>10698</v>
      </c>
      <c r="D6094" s="273" t="s">
        <v>14</v>
      </c>
      <c r="E6094" s="274">
        <v>164.1</v>
      </c>
    </row>
    <row r="6095" spans="1:5">
      <c r="A6095" s="272" t="s">
        <v>23906</v>
      </c>
      <c r="B6095" s="538">
        <v>89583</v>
      </c>
      <c r="C6095" s="266" t="s">
        <v>10243</v>
      </c>
      <c r="D6095" s="273" t="s">
        <v>14</v>
      </c>
      <c r="E6095" s="274">
        <v>49.11</v>
      </c>
    </row>
    <row r="6096" spans="1:5">
      <c r="A6096" s="272" t="s">
        <v>23906</v>
      </c>
      <c r="B6096" s="538">
        <v>89526</v>
      </c>
      <c r="C6096" s="266" t="s">
        <v>10204</v>
      </c>
      <c r="D6096" s="273" t="s">
        <v>14</v>
      </c>
      <c r="E6096" s="274">
        <v>43.62</v>
      </c>
    </row>
    <row r="6097" spans="1:5">
      <c r="A6097" s="272" t="s">
        <v>23906</v>
      </c>
      <c r="B6097" s="538">
        <v>95695</v>
      </c>
      <c r="C6097" s="266" t="s">
        <v>10490</v>
      </c>
      <c r="D6097" s="273" t="s">
        <v>14</v>
      </c>
      <c r="E6097" s="274">
        <v>69.95</v>
      </c>
    </row>
    <row r="6098" spans="1:5">
      <c r="A6098" s="272" t="s">
        <v>23906</v>
      </c>
      <c r="B6098" s="538">
        <v>95694</v>
      </c>
      <c r="C6098" s="266" t="s">
        <v>10489</v>
      </c>
      <c r="D6098" s="273" t="s">
        <v>14</v>
      </c>
      <c r="E6098" s="274">
        <v>60.01</v>
      </c>
    </row>
    <row r="6099" spans="1:5">
      <c r="A6099" s="272" t="s">
        <v>23906</v>
      </c>
      <c r="B6099" s="538">
        <v>89585</v>
      </c>
      <c r="C6099" s="266" t="s">
        <v>314</v>
      </c>
      <c r="D6099" s="273" t="s">
        <v>14</v>
      </c>
      <c r="E6099" s="274">
        <v>51.88</v>
      </c>
    </row>
    <row r="6100" spans="1:5">
      <c r="A6100" s="272" t="s">
        <v>23906</v>
      </c>
      <c r="B6100" s="538">
        <v>89531</v>
      </c>
      <c r="C6100" s="266" t="s">
        <v>10209</v>
      </c>
      <c r="D6100" s="273" t="s">
        <v>14</v>
      </c>
      <c r="E6100" s="274">
        <v>41.94</v>
      </c>
    </row>
    <row r="6101" spans="1:5">
      <c r="A6101" s="272" t="s">
        <v>23906</v>
      </c>
      <c r="B6101" s="538">
        <v>89591</v>
      </c>
      <c r="C6101" s="266" t="s">
        <v>10246</v>
      </c>
      <c r="D6101" s="273" t="s">
        <v>14</v>
      </c>
      <c r="E6101" s="274">
        <v>145.54</v>
      </c>
    </row>
    <row r="6102" spans="1:5">
      <c r="A6102" s="272" t="s">
        <v>23906</v>
      </c>
      <c r="B6102" s="538">
        <v>104168</v>
      </c>
      <c r="C6102" s="266" t="s">
        <v>10697</v>
      </c>
      <c r="D6102" s="273" t="s">
        <v>14</v>
      </c>
      <c r="E6102" s="274">
        <v>130.96</v>
      </c>
    </row>
    <row r="6103" spans="1:5">
      <c r="A6103" s="272" t="s">
        <v>23906</v>
      </c>
      <c r="B6103" s="538">
        <v>89516</v>
      </c>
      <c r="C6103" s="266" t="s">
        <v>10194</v>
      </c>
      <c r="D6103" s="273" t="s">
        <v>14</v>
      </c>
      <c r="E6103" s="274">
        <v>9.7100000000000009</v>
      </c>
    </row>
    <row r="6104" spans="1:5">
      <c r="A6104" s="272" t="s">
        <v>23906</v>
      </c>
      <c r="B6104" s="538">
        <v>89520</v>
      </c>
      <c r="C6104" s="266" t="s">
        <v>10198</v>
      </c>
      <c r="D6104" s="273" t="s">
        <v>14</v>
      </c>
      <c r="E6104" s="274">
        <v>17.079999999999998</v>
      </c>
    </row>
    <row r="6105" spans="1:5">
      <c r="A6105" s="272" t="s">
        <v>23906</v>
      </c>
      <c r="B6105" s="538">
        <v>89582</v>
      </c>
      <c r="C6105" s="266" t="s">
        <v>10242</v>
      </c>
      <c r="D6105" s="273" t="s">
        <v>14</v>
      </c>
      <c r="E6105" s="274">
        <v>38.99</v>
      </c>
    </row>
    <row r="6106" spans="1:5">
      <c r="A6106" s="272" t="s">
        <v>23906</v>
      </c>
      <c r="B6106" s="538">
        <v>89524</v>
      </c>
      <c r="C6106" s="266" t="s">
        <v>10202</v>
      </c>
      <c r="D6106" s="273" t="s">
        <v>14</v>
      </c>
      <c r="E6106" s="274">
        <v>33.5</v>
      </c>
    </row>
    <row r="6107" spans="1:5">
      <c r="A6107" s="272" t="s">
        <v>23906</v>
      </c>
      <c r="B6107" s="538">
        <v>89584</v>
      </c>
      <c r="C6107" s="266" t="s">
        <v>315</v>
      </c>
      <c r="D6107" s="273" t="s">
        <v>14</v>
      </c>
      <c r="E6107" s="274">
        <v>50.65</v>
      </c>
    </row>
    <row r="6108" spans="1:5">
      <c r="A6108" s="272" t="s">
        <v>23906</v>
      </c>
      <c r="B6108" s="538">
        <v>89529</v>
      </c>
      <c r="C6108" s="266" t="s">
        <v>10207</v>
      </c>
      <c r="D6108" s="273" t="s">
        <v>14</v>
      </c>
      <c r="E6108" s="274">
        <v>40.71</v>
      </c>
    </row>
    <row r="6109" spans="1:5">
      <c r="A6109" s="272" t="s">
        <v>23906</v>
      </c>
      <c r="B6109" s="538">
        <v>89590</v>
      </c>
      <c r="C6109" s="266" t="s">
        <v>10245</v>
      </c>
      <c r="D6109" s="273" t="s">
        <v>14</v>
      </c>
      <c r="E6109" s="274">
        <v>149.31</v>
      </c>
    </row>
    <row r="6110" spans="1:5">
      <c r="A6110" s="272" t="s">
        <v>23906</v>
      </c>
      <c r="B6110" s="538">
        <v>104167</v>
      </c>
      <c r="C6110" s="266" t="s">
        <v>10696</v>
      </c>
      <c r="D6110" s="273" t="s">
        <v>14</v>
      </c>
      <c r="E6110" s="274">
        <v>134.72999999999999</v>
      </c>
    </row>
    <row r="6111" spans="1:5">
      <c r="A6111" s="272" t="s">
        <v>23906</v>
      </c>
      <c r="B6111" s="538">
        <v>89514</v>
      </c>
      <c r="C6111" s="266" t="s">
        <v>10192</v>
      </c>
      <c r="D6111" s="273" t="s">
        <v>14</v>
      </c>
      <c r="E6111" s="274">
        <v>9.61</v>
      </c>
    </row>
    <row r="6112" spans="1:5">
      <c r="A6112" s="272" t="s">
        <v>23906</v>
      </c>
      <c r="B6112" s="538">
        <v>89518</v>
      </c>
      <c r="C6112" s="266" t="s">
        <v>10196</v>
      </c>
      <c r="D6112" s="273" t="s">
        <v>14</v>
      </c>
      <c r="E6112" s="274">
        <v>16.21</v>
      </c>
    </row>
    <row r="6113" spans="1:5">
      <c r="A6113" s="272" t="s">
        <v>23906</v>
      </c>
      <c r="B6113" s="538">
        <v>89581</v>
      </c>
      <c r="C6113" s="266" t="s">
        <v>10241</v>
      </c>
      <c r="D6113" s="273" t="s">
        <v>14</v>
      </c>
      <c r="E6113" s="274">
        <v>38.44</v>
      </c>
    </row>
    <row r="6114" spans="1:5">
      <c r="A6114" s="272" t="s">
        <v>23906</v>
      </c>
      <c r="B6114" s="538">
        <v>89522</v>
      </c>
      <c r="C6114" s="266" t="s">
        <v>10200</v>
      </c>
      <c r="D6114" s="273" t="s">
        <v>14</v>
      </c>
      <c r="E6114" s="274">
        <v>32.950000000000003</v>
      </c>
    </row>
    <row r="6115" spans="1:5">
      <c r="A6115" s="272" t="s">
        <v>23906</v>
      </c>
      <c r="B6115" s="538">
        <v>89574</v>
      </c>
      <c r="C6115" s="266" t="s">
        <v>10238</v>
      </c>
      <c r="D6115" s="273" t="s">
        <v>14</v>
      </c>
      <c r="E6115" s="274">
        <v>175.73</v>
      </c>
    </row>
    <row r="6116" spans="1:5">
      <c r="A6116" s="272" t="s">
        <v>23906</v>
      </c>
      <c r="B6116" s="538">
        <v>89690</v>
      </c>
      <c r="C6116" s="266" t="s">
        <v>10291</v>
      </c>
      <c r="D6116" s="273" t="s">
        <v>14</v>
      </c>
      <c r="E6116" s="274">
        <v>102.98</v>
      </c>
    </row>
    <row r="6117" spans="1:5">
      <c r="A6117" s="272" t="s">
        <v>23906</v>
      </c>
      <c r="B6117" s="538">
        <v>89567</v>
      </c>
      <c r="C6117" s="266" t="s">
        <v>10233</v>
      </c>
      <c r="D6117" s="273" t="s">
        <v>14</v>
      </c>
      <c r="E6117" s="274">
        <v>89.72</v>
      </c>
    </row>
    <row r="6118" spans="1:5">
      <c r="A6118" s="272" t="s">
        <v>23906</v>
      </c>
      <c r="B6118" s="538">
        <v>89692</v>
      </c>
      <c r="C6118" s="266" t="s">
        <v>10293</v>
      </c>
      <c r="D6118" s="273" t="s">
        <v>14</v>
      </c>
      <c r="E6118" s="274">
        <v>117.01</v>
      </c>
    </row>
    <row r="6119" spans="1:5">
      <c r="A6119" s="272" t="s">
        <v>23906</v>
      </c>
      <c r="B6119" s="538">
        <v>89569</v>
      </c>
      <c r="C6119" s="266" t="s">
        <v>10235</v>
      </c>
      <c r="D6119" s="273" t="s">
        <v>14</v>
      </c>
      <c r="E6119" s="274">
        <v>105.73</v>
      </c>
    </row>
    <row r="6120" spans="1:5">
      <c r="A6120" s="272" t="s">
        <v>23906</v>
      </c>
      <c r="B6120" s="538">
        <v>89699</v>
      </c>
      <c r="C6120" s="266" t="s">
        <v>10298</v>
      </c>
      <c r="D6120" s="273" t="s">
        <v>14</v>
      </c>
      <c r="E6120" s="274">
        <v>226.41</v>
      </c>
    </row>
    <row r="6121" spans="1:5">
      <c r="A6121" s="272" t="s">
        <v>23906</v>
      </c>
      <c r="B6121" s="538">
        <v>104174</v>
      </c>
      <c r="C6121" s="266" t="s">
        <v>10703</v>
      </c>
      <c r="D6121" s="273" t="s">
        <v>14</v>
      </c>
      <c r="E6121" s="274">
        <v>211.07</v>
      </c>
    </row>
    <row r="6122" spans="1:5">
      <c r="A6122" s="272" t="s">
        <v>23906</v>
      </c>
      <c r="B6122" s="538">
        <v>89698</v>
      </c>
      <c r="C6122" s="266" t="s">
        <v>10297</v>
      </c>
      <c r="D6122" s="273" t="s">
        <v>14</v>
      </c>
      <c r="E6122" s="274">
        <v>299.32</v>
      </c>
    </row>
    <row r="6123" spans="1:5">
      <c r="A6123" s="272" t="s">
        <v>23906</v>
      </c>
      <c r="B6123" s="538">
        <v>104176</v>
      </c>
      <c r="C6123" s="266" t="s">
        <v>10705</v>
      </c>
      <c r="D6123" s="273" t="s">
        <v>14</v>
      </c>
      <c r="E6123" s="274">
        <v>279.88</v>
      </c>
    </row>
    <row r="6124" spans="1:5">
      <c r="A6124" s="272" t="s">
        <v>23906</v>
      </c>
      <c r="B6124" s="538">
        <v>89561</v>
      </c>
      <c r="C6124" s="266" t="s">
        <v>10228</v>
      </c>
      <c r="D6124" s="273" t="s">
        <v>14</v>
      </c>
      <c r="E6124" s="274">
        <v>17.079999999999998</v>
      </c>
    </row>
    <row r="6125" spans="1:5">
      <c r="A6125" s="272" t="s">
        <v>23906</v>
      </c>
      <c r="B6125" s="538">
        <v>89563</v>
      </c>
      <c r="C6125" s="266" t="s">
        <v>10230</v>
      </c>
      <c r="D6125" s="273" t="s">
        <v>14</v>
      </c>
      <c r="E6125" s="274">
        <v>38.07</v>
      </c>
    </row>
    <row r="6126" spans="1:5">
      <c r="A6126" s="272" t="s">
        <v>23906</v>
      </c>
      <c r="B6126" s="538">
        <v>89685</v>
      </c>
      <c r="C6126" s="266" t="s">
        <v>10289</v>
      </c>
      <c r="D6126" s="273" t="s">
        <v>14</v>
      </c>
      <c r="E6126" s="274">
        <v>69.73</v>
      </c>
    </row>
    <row r="6127" spans="1:5">
      <c r="A6127" s="272" t="s">
        <v>23906</v>
      </c>
      <c r="B6127" s="538">
        <v>89565</v>
      </c>
      <c r="C6127" s="266" t="s">
        <v>10231</v>
      </c>
      <c r="D6127" s="273" t="s">
        <v>14</v>
      </c>
      <c r="E6127" s="274">
        <v>62.39</v>
      </c>
    </row>
    <row r="6128" spans="1:5">
      <c r="A6128" s="272" t="s">
        <v>23906</v>
      </c>
      <c r="B6128" s="538">
        <v>89671</v>
      </c>
      <c r="C6128" s="266" t="s">
        <v>10282</v>
      </c>
      <c r="D6128" s="273" t="s">
        <v>14</v>
      </c>
      <c r="E6128" s="274">
        <v>50.5</v>
      </c>
    </row>
    <row r="6129" spans="1:5">
      <c r="A6129" s="272" t="s">
        <v>23906</v>
      </c>
      <c r="B6129" s="538">
        <v>89556</v>
      </c>
      <c r="C6129" s="266" t="s">
        <v>10224</v>
      </c>
      <c r="D6129" s="273" t="s">
        <v>14</v>
      </c>
      <c r="E6129" s="274">
        <v>43.86</v>
      </c>
    </row>
    <row r="6130" spans="1:5">
      <c r="A6130" s="272" t="s">
        <v>23906</v>
      </c>
      <c r="B6130" s="538">
        <v>89679</v>
      </c>
      <c r="C6130" s="266" t="s">
        <v>10286</v>
      </c>
      <c r="D6130" s="273" t="s">
        <v>14</v>
      </c>
      <c r="E6130" s="274">
        <v>135.79</v>
      </c>
    </row>
    <row r="6131" spans="1:5">
      <c r="A6131" s="272" t="s">
        <v>23906</v>
      </c>
      <c r="B6131" s="538">
        <v>104171</v>
      </c>
      <c r="C6131" s="266" t="s">
        <v>10700</v>
      </c>
      <c r="D6131" s="273" t="s">
        <v>14</v>
      </c>
      <c r="E6131" s="274">
        <v>110.44</v>
      </c>
    </row>
    <row r="6132" spans="1:5">
      <c r="A6132" s="272" t="s">
        <v>23906</v>
      </c>
      <c r="B6132" s="538">
        <v>89600</v>
      </c>
      <c r="C6132" s="266" t="s">
        <v>10251</v>
      </c>
      <c r="D6132" s="273" t="s">
        <v>14</v>
      </c>
      <c r="E6132" s="274">
        <v>28.36</v>
      </c>
    </row>
    <row r="6133" spans="1:5">
      <c r="A6133" s="272" t="s">
        <v>23906</v>
      </c>
      <c r="B6133" s="538">
        <v>89548</v>
      </c>
      <c r="C6133" s="266" t="s">
        <v>10219</v>
      </c>
      <c r="D6133" s="273" t="s">
        <v>14</v>
      </c>
      <c r="E6133" s="274">
        <v>24.69</v>
      </c>
    </row>
    <row r="6134" spans="1:5">
      <c r="A6134" s="272" t="s">
        <v>23906</v>
      </c>
      <c r="B6134" s="538">
        <v>89669</v>
      </c>
      <c r="C6134" s="266" t="s">
        <v>10281</v>
      </c>
      <c r="D6134" s="273" t="s">
        <v>14</v>
      </c>
      <c r="E6134" s="274">
        <v>37.25</v>
      </c>
    </row>
    <row r="6135" spans="1:5">
      <c r="A6135" s="272" t="s">
        <v>23906</v>
      </c>
      <c r="B6135" s="538">
        <v>89554</v>
      </c>
      <c r="C6135" s="266" t="s">
        <v>10223</v>
      </c>
      <c r="D6135" s="273" t="s">
        <v>14</v>
      </c>
      <c r="E6135" s="274">
        <v>30.57</v>
      </c>
    </row>
    <row r="6136" spans="1:5">
      <c r="A6136" s="272" t="s">
        <v>23906</v>
      </c>
      <c r="B6136" s="538">
        <v>89677</v>
      </c>
      <c r="C6136" s="266" t="s">
        <v>10285</v>
      </c>
      <c r="D6136" s="273" t="s">
        <v>14</v>
      </c>
      <c r="E6136" s="274">
        <v>86.03</v>
      </c>
    </row>
    <row r="6137" spans="1:5">
      <c r="A6137" s="272" t="s">
        <v>23906</v>
      </c>
      <c r="B6137" s="538">
        <v>104170</v>
      </c>
      <c r="C6137" s="266" t="s">
        <v>10699</v>
      </c>
      <c r="D6137" s="273" t="s">
        <v>14</v>
      </c>
      <c r="E6137" s="274">
        <v>76.099999999999994</v>
      </c>
    </row>
    <row r="6138" spans="1:5">
      <c r="A6138" s="272" t="s">
        <v>23906</v>
      </c>
      <c r="B6138" s="538">
        <v>89544</v>
      </c>
      <c r="C6138" s="266" t="s">
        <v>10215</v>
      </c>
      <c r="D6138" s="273" t="s">
        <v>14</v>
      </c>
      <c r="E6138" s="274">
        <v>9.6999999999999993</v>
      </c>
    </row>
    <row r="6139" spans="1:5">
      <c r="A6139" s="272" t="s">
        <v>23906</v>
      </c>
      <c r="B6139" s="538">
        <v>89545</v>
      </c>
      <c r="C6139" s="266" t="s">
        <v>10216</v>
      </c>
      <c r="D6139" s="273" t="s">
        <v>14</v>
      </c>
      <c r="E6139" s="274">
        <v>18.55</v>
      </c>
    </row>
    <row r="6140" spans="1:5">
      <c r="A6140" s="272" t="s">
        <v>23906</v>
      </c>
      <c r="B6140" s="538">
        <v>89599</v>
      </c>
      <c r="C6140" s="266" t="s">
        <v>10250</v>
      </c>
      <c r="D6140" s="273" t="s">
        <v>14</v>
      </c>
      <c r="E6140" s="274">
        <v>28.03</v>
      </c>
    </row>
    <row r="6141" spans="1:5">
      <c r="A6141" s="272" t="s">
        <v>23906</v>
      </c>
      <c r="B6141" s="538">
        <v>89547</v>
      </c>
      <c r="C6141" s="266" t="s">
        <v>10218</v>
      </c>
      <c r="D6141" s="273" t="s">
        <v>14</v>
      </c>
      <c r="E6141" s="274">
        <v>24.35</v>
      </c>
    </row>
    <row r="6142" spans="1:5">
      <c r="A6142" s="272" t="s">
        <v>23906</v>
      </c>
      <c r="B6142" s="538">
        <v>89495</v>
      </c>
      <c r="C6142" s="266" t="s">
        <v>10812</v>
      </c>
      <c r="D6142" s="273" t="s">
        <v>14</v>
      </c>
      <c r="E6142" s="274">
        <v>21.22</v>
      </c>
    </row>
    <row r="6143" spans="1:5">
      <c r="A6143" s="272" t="s">
        <v>23906</v>
      </c>
      <c r="B6143" s="538">
        <v>89673</v>
      </c>
      <c r="C6143" s="266" t="s">
        <v>10283</v>
      </c>
      <c r="D6143" s="273" t="s">
        <v>14</v>
      </c>
      <c r="E6143" s="274">
        <v>39.78</v>
      </c>
    </row>
    <row r="6144" spans="1:5">
      <c r="A6144" s="272" t="s">
        <v>23906</v>
      </c>
      <c r="B6144" s="538">
        <v>89557</v>
      </c>
      <c r="C6144" s="266" t="s">
        <v>10225</v>
      </c>
      <c r="D6144" s="273" t="s">
        <v>14</v>
      </c>
      <c r="E6144" s="274">
        <v>34.630000000000003</v>
      </c>
    </row>
    <row r="6145" spans="1:5">
      <c r="A6145" s="272" t="s">
        <v>23906</v>
      </c>
      <c r="B6145" s="538">
        <v>89681</v>
      </c>
      <c r="C6145" s="266" t="s">
        <v>10287</v>
      </c>
      <c r="D6145" s="273" t="s">
        <v>14</v>
      </c>
      <c r="E6145" s="274">
        <v>99.86</v>
      </c>
    </row>
    <row r="6146" spans="1:5">
      <c r="A6146" s="272" t="s">
        <v>23906</v>
      </c>
      <c r="B6146" s="538">
        <v>104173</v>
      </c>
      <c r="C6146" s="266" t="s">
        <v>10702</v>
      </c>
      <c r="D6146" s="273" t="s">
        <v>14</v>
      </c>
      <c r="E6146" s="274">
        <v>93.21</v>
      </c>
    </row>
    <row r="6147" spans="1:5">
      <c r="A6147" s="272" t="s">
        <v>23906</v>
      </c>
      <c r="B6147" s="538">
        <v>89549</v>
      </c>
      <c r="C6147" s="266" t="s">
        <v>10220</v>
      </c>
      <c r="D6147" s="273" t="s">
        <v>14</v>
      </c>
      <c r="E6147" s="274">
        <v>20.28</v>
      </c>
    </row>
    <row r="6148" spans="1:5">
      <c r="A6148" s="272" t="s">
        <v>23906</v>
      </c>
      <c r="B6148" s="538">
        <v>89578</v>
      </c>
      <c r="C6148" s="266" t="s">
        <v>10032</v>
      </c>
      <c r="D6148" s="273" t="s">
        <v>13</v>
      </c>
      <c r="E6148" s="274">
        <v>40.25</v>
      </c>
    </row>
    <row r="6149" spans="1:5">
      <c r="A6149" s="272" t="s">
        <v>23906</v>
      </c>
      <c r="B6149" s="538">
        <v>89512</v>
      </c>
      <c r="C6149" s="266" t="s">
        <v>127</v>
      </c>
      <c r="D6149" s="273" t="s">
        <v>13</v>
      </c>
      <c r="E6149" s="274">
        <v>62.75</v>
      </c>
    </row>
    <row r="6150" spans="1:5">
      <c r="A6150" s="272" t="s">
        <v>23906</v>
      </c>
      <c r="B6150" s="538">
        <v>89580</v>
      </c>
      <c r="C6150" s="266" t="s">
        <v>10033</v>
      </c>
      <c r="D6150" s="273" t="s">
        <v>13</v>
      </c>
      <c r="E6150" s="274">
        <v>82.99</v>
      </c>
    </row>
    <row r="6151" spans="1:5">
      <c r="A6151" s="272" t="s">
        <v>23906</v>
      </c>
      <c r="B6151" s="538">
        <v>104166</v>
      </c>
      <c r="C6151" s="266" t="s">
        <v>243</v>
      </c>
      <c r="D6151" s="273" t="s">
        <v>13</v>
      </c>
      <c r="E6151" s="274">
        <v>91.29</v>
      </c>
    </row>
    <row r="6152" spans="1:5">
      <c r="A6152" s="272" t="s">
        <v>23906</v>
      </c>
      <c r="B6152" s="538">
        <v>89508</v>
      </c>
      <c r="C6152" s="266" t="s">
        <v>10028</v>
      </c>
      <c r="D6152" s="273" t="s">
        <v>13</v>
      </c>
      <c r="E6152" s="274">
        <v>21.57</v>
      </c>
    </row>
    <row r="6153" spans="1:5">
      <c r="A6153" s="272" t="s">
        <v>23906</v>
      </c>
      <c r="B6153" s="538">
        <v>89509</v>
      </c>
      <c r="C6153" s="266" t="s">
        <v>10029</v>
      </c>
      <c r="D6153" s="273" t="s">
        <v>13</v>
      </c>
      <c r="E6153" s="274">
        <v>29.06</v>
      </c>
    </row>
    <row r="6154" spans="1:5">
      <c r="A6154" s="272" t="s">
        <v>23906</v>
      </c>
      <c r="B6154" s="538">
        <v>89576</v>
      </c>
      <c r="C6154" s="266" t="s">
        <v>10031</v>
      </c>
      <c r="D6154" s="273" t="s">
        <v>13</v>
      </c>
      <c r="E6154" s="274">
        <v>32.31</v>
      </c>
    </row>
    <row r="6155" spans="1:5">
      <c r="A6155" s="272" t="s">
        <v>23906</v>
      </c>
      <c r="B6155" s="538">
        <v>89511</v>
      </c>
      <c r="C6155" s="266" t="s">
        <v>10030</v>
      </c>
      <c r="D6155" s="273" t="s">
        <v>13</v>
      </c>
      <c r="E6155" s="274">
        <v>49.24</v>
      </c>
    </row>
    <row r="6156" spans="1:5">
      <c r="A6156" s="272" t="s">
        <v>23906</v>
      </c>
      <c r="B6156" s="538">
        <v>89675</v>
      </c>
      <c r="C6156" s="266" t="s">
        <v>10284</v>
      </c>
      <c r="D6156" s="273" t="s">
        <v>14</v>
      </c>
      <c r="E6156" s="274">
        <v>81.83</v>
      </c>
    </row>
    <row r="6157" spans="1:5">
      <c r="A6157" s="272" t="s">
        <v>23906</v>
      </c>
      <c r="B6157" s="538">
        <v>89559</v>
      </c>
      <c r="C6157" s="266" t="s">
        <v>10227</v>
      </c>
      <c r="D6157" s="273" t="s">
        <v>14</v>
      </c>
      <c r="E6157" s="274">
        <v>75.19</v>
      </c>
    </row>
    <row r="6158" spans="1:5">
      <c r="A6158" s="272" t="s">
        <v>23906</v>
      </c>
      <c r="B6158" s="538">
        <v>104172</v>
      </c>
      <c r="C6158" s="266" t="s">
        <v>10701</v>
      </c>
      <c r="D6158" s="273" t="s">
        <v>14</v>
      </c>
      <c r="E6158" s="274">
        <v>311.95</v>
      </c>
    </row>
    <row r="6159" spans="1:5">
      <c r="A6159" s="272" t="s">
        <v>23906</v>
      </c>
      <c r="B6159" s="538">
        <v>89683</v>
      </c>
      <c r="C6159" s="266" t="s">
        <v>10288</v>
      </c>
      <c r="D6159" s="273" t="s">
        <v>14</v>
      </c>
      <c r="E6159" s="274">
        <v>321.67</v>
      </c>
    </row>
    <row r="6160" spans="1:5">
      <c r="A6160" s="272" t="s">
        <v>23906</v>
      </c>
      <c r="B6160" s="538">
        <v>89667</v>
      </c>
      <c r="C6160" s="266" t="s">
        <v>10280</v>
      </c>
      <c r="D6160" s="273" t="s">
        <v>14</v>
      </c>
      <c r="E6160" s="274">
        <v>49.56</v>
      </c>
    </row>
    <row r="6161" spans="1:5">
      <c r="A6161" s="272" t="s">
        <v>23906</v>
      </c>
      <c r="B6161" s="538">
        <v>89550</v>
      </c>
      <c r="C6161" s="266" t="s">
        <v>10221</v>
      </c>
      <c r="D6161" s="273" t="s">
        <v>14</v>
      </c>
      <c r="E6161" s="274">
        <v>45.89</v>
      </c>
    </row>
    <row r="6162" spans="1:5">
      <c r="A6162" s="272" t="s">
        <v>23906</v>
      </c>
      <c r="B6162" s="538">
        <v>89693</v>
      </c>
      <c r="C6162" s="266" t="s">
        <v>10294</v>
      </c>
      <c r="D6162" s="273" t="s">
        <v>14</v>
      </c>
      <c r="E6162" s="274">
        <v>90.47</v>
      </c>
    </row>
    <row r="6163" spans="1:5">
      <c r="A6163" s="272" t="s">
        <v>23906</v>
      </c>
      <c r="B6163" s="538">
        <v>89571</v>
      </c>
      <c r="C6163" s="266" t="s">
        <v>10236</v>
      </c>
      <c r="D6163" s="273" t="s">
        <v>14</v>
      </c>
      <c r="E6163" s="274">
        <v>77.209999999999994</v>
      </c>
    </row>
    <row r="6164" spans="1:5">
      <c r="A6164" s="272" t="s">
        <v>23906</v>
      </c>
      <c r="B6164" s="538">
        <v>89696</v>
      </c>
      <c r="C6164" s="266" t="s">
        <v>10295</v>
      </c>
      <c r="D6164" s="273" t="s">
        <v>14</v>
      </c>
      <c r="E6164" s="274">
        <v>96.75</v>
      </c>
    </row>
    <row r="6165" spans="1:5">
      <c r="A6165" s="272" t="s">
        <v>23906</v>
      </c>
      <c r="B6165" s="538">
        <v>89573</v>
      </c>
      <c r="C6165" s="266" t="s">
        <v>10237</v>
      </c>
      <c r="D6165" s="273" t="s">
        <v>14</v>
      </c>
      <c r="E6165" s="274">
        <v>85.47</v>
      </c>
    </row>
    <row r="6166" spans="1:5">
      <c r="A6166" s="272" t="s">
        <v>23906</v>
      </c>
      <c r="B6166" s="538">
        <v>89704</v>
      </c>
      <c r="C6166" s="266" t="s">
        <v>10300</v>
      </c>
      <c r="D6166" s="273" t="s">
        <v>14</v>
      </c>
      <c r="E6166" s="274">
        <v>169.77</v>
      </c>
    </row>
    <row r="6167" spans="1:5">
      <c r="A6167" s="272" t="s">
        <v>23906</v>
      </c>
      <c r="B6167" s="538">
        <v>104175</v>
      </c>
      <c r="C6167" s="266" t="s">
        <v>10704</v>
      </c>
      <c r="D6167" s="273" t="s">
        <v>14</v>
      </c>
      <c r="E6167" s="274">
        <v>154.43</v>
      </c>
    </row>
    <row r="6168" spans="1:5">
      <c r="A6168" s="272" t="s">
        <v>23906</v>
      </c>
      <c r="B6168" s="538">
        <v>89701</v>
      </c>
      <c r="C6168" s="266" t="s">
        <v>10299</v>
      </c>
      <c r="D6168" s="273" t="s">
        <v>14</v>
      </c>
      <c r="E6168" s="274">
        <v>218.97</v>
      </c>
    </row>
    <row r="6169" spans="1:5">
      <c r="A6169" s="272" t="s">
        <v>23906</v>
      </c>
      <c r="B6169" s="538">
        <v>104177</v>
      </c>
      <c r="C6169" s="266" t="s">
        <v>10706</v>
      </c>
      <c r="D6169" s="273" t="s">
        <v>14</v>
      </c>
      <c r="E6169" s="274">
        <v>199.53</v>
      </c>
    </row>
    <row r="6170" spans="1:5">
      <c r="A6170" s="272" t="s">
        <v>23906</v>
      </c>
      <c r="B6170" s="538">
        <v>89566</v>
      </c>
      <c r="C6170" s="266" t="s">
        <v>10232</v>
      </c>
      <c r="D6170" s="273" t="s">
        <v>14</v>
      </c>
      <c r="E6170" s="274">
        <v>52.45</v>
      </c>
    </row>
    <row r="6171" spans="1:5">
      <c r="A6171" s="272" t="s">
        <v>23906</v>
      </c>
      <c r="B6171" s="538">
        <v>89687</v>
      </c>
      <c r="C6171" s="266" t="s">
        <v>10290</v>
      </c>
      <c r="D6171" s="273" t="s">
        <v>14</v>
      </c>
      <c r="E6171" s="274">
        <v>59.79</v>
      </c>
    </row>
    <row r="6172" spans="1:5">
      <c r="A6172" s="272" t="s">
        <v>23907</v>
      </c>
      <c r="B6172" s="538">
        <v>102450</v>
      </c>
      <c r="C6172" s="266" t="s">
        <v>31890</v>
      </c>
      <c r="D6172" s="273" t="s">
        <v>16</v>
      </c>
      <c r="E6172" s="274">
        <v>0</v>
      </c>
    </row>
    <row r="6173" spans="1:5">
      <c r="A6173" s="272" t="s">
        <v>23907</v>
      </c>
      <c r="B6173" s="538">
        <v>102250</v>
      </c>
      <c r="C6173" s="266" t="s">
        <v>31891</v>
      </c>
      <c r="D6173" s="273" t="s">
        <v>16</v>
      </c>
      <c r="E6173" s="274">
        <v>0</v>
      </c>
    </row>
    <row r="6174" spans="1:5">
      <c r="A6174" s="272" t="s">
        <v>23907</v>
      </c>
      <c r="B6174" s="538">
        <v>102240</v>
      </c>
      <c r="C6174" s="266" t="s">
        <v>31892</v>
      </c>
      <c r="D6174" s="273" t="s">
        <v>16</v>
      </c>
      <c r="E6174" s="274">
        <v>0</v>
      </c>
    </row>
    <row r="6175" spans="1:5">
      <c r="A6175" s="272" t="s">
        <v>23907</v>
      </c>
      <c r="B6175" s="538">
        <v>102449</v>
      </c>
      <c r="C6175" s="266" t="s">
        <v>31893</v>
      </c>
      <c r="D6175" s="273" t="s">
        <v>16</v>
      </c>
      <c r="E6175" s="274">
        <v>0</v>
      </c>
    </row>
    <row r="6176" spans="1:5">
      <c r="A6176" s="272" t="s">
        <v>23907</v>
      </c>
      <c r="B6176" s="538">
        <v>102249</v>
      </c>
      <c r="C6176" s="266" t="s">
        <v>31894</v>
      </c>
      <c r="D6176" s="273" t="s">
        <v>16</v>
      </c>
      <c r="E6176" s="274">
        <v>0</v>
      </c>
    </row>
    <row r="6177" spans="1:5">
      <c r="A6177" s="272" t="s">
        <v>23907</v>
      </c>
      <c r="B6177" s="538">
        <v>102238</v>
      </c>
      <c r="C6177" s="266" t="s">
        <v>31895</v>
      </c>
      <c r="D6177" s="273" t="s">
        <v>16</v>
      </c>
      <c r="E6177" s="274">
        <v>0</v>
      </c>
    </row>
    <row r="6178" spans="1:5">
      <c r="A6178" s="272" t="s">
        <v>23907</v>
      </c>
      <c r="B6178" s="538">
        <v>102448</v>
      </c>
      <c r="C6178" s="266" t="s">
        <v>31896</v>
      </c>
      <c r="D6178" s="273" t="s">
        <v>16</v>
      </c>
      <c r="E6178" s="274">
        <v>0</v>
      </c>
    </row>
    <row r="6179" spans="1:5">
      <c r="A6179" s="272" t="s">
        <v>23907</v>
      </c>
      <c r="B6179" s="538">
        <v>102248</v>
      </c>
      <c r="C6179" s="266" t="s">
        <v>31897</v>
      </c>
      <c r="D6179" s="273" t="s">
        <v>16</v>
      </c>
      <c r="E6179" s="274">
        <v>0</v>
      </c>
    </row>
    <row r="6180" spans="1:5">
      <c r="A6180" s="272" t="s">
        <v>23907</v>
      </c>
      <c r="B6180" s="538">
        <v>102253</v>
      </c>
      <c r="C6180" s="266" t="s">
        <v>31898</v>
      </c>
      <c r="D6180" s="273" t="s">
        <v>16</v>
      </c>
      <c r="E6180" s="274">
        <v>966.32</v>
      </c>
    </row>
    <row r="6181" spans="1:5">
      <c r="A6181" s="272" t="s">
        <v>23907</v>
      </c>
      <c r="B6181" s="538">
        <v>102254</v>
      </c>
      <c r="C6181" s="266" t="s">
        <v>31899</v>
      </c>
      <c r="D6181" s="273" t="s">
        <v>16</v>
      </c>
      <c r="E6181" s="274">
        <v>1092.3900000000001</v>
      </c>
    </row>
    <row r="6182" spans="1:5">
      <c r="A6182" s="272" t="s">
        <v>23907</v>
      </c>
      <c r="B6182" s="538">
        <v>102257</v>
      </c>
      <c r="C6182" s="266" t="s">
        <v>31900</v>
      </c>
      <c r="D6182" s="273" t="s">
        <v>16</v>
      </c>
      <c r="E6182" s="274">
        <v>407.93</v>
      </c>
    </row>
    <row r="6183" spans="1:5">
      <c r="A6183" s="272" t="s">
        <v>23907</v>
      </c>
      <c r="B6183" s="538">
        <v>102239</v>
      </c>
      <c r="C6183" s="266" t="s">
        <v>31901</v>
      </c>
      <c r="D6183" s="273" t="s">
        <v>16</v>
      </c>
      <c r="E6183" s="274">
        <v>0</v>
      </c>
    </row>
    <row r="6184" spans="1:5">
      <c r="A6184" s="272" t="s">
        <v>23907</v>
      </c>
      <c r="B6184" s="538">
        <v>102236</v>
      </c>
      <c r="C6184" s="266" t="s">
        <v>31902</v>
      </c>
      <c r="D6184" s="273" t="s">
        <v>16</v>
      </c>
      <c r="E6184" s="274">
        <v>0</v>
      </c>
    </row>
    <row r="6185" spans="1:5">
      <c r="A6185" s="272" t="s">
        <v>23907</v>
      </c>
      <c r="B6185" s="538">
        <v>102235</v>
      </c>
      <c r="C6185" s="266" t="s">
        <v>31903</v>
      </c>
      <c r="D6185" s="273" t="s">
        <v>16</v>
      </c>
      <c r="E6185" s="274">
        <v>530.6</v>
      </c>
    </row>
    <row r="6186" spans="1:5">
      <c r="A6186" s="272" t="s">
        <v>23907</v>
      </c>
      <c r="B6186" s="538">
        <v>106164</v>
      </c>
      <c r="C6186" s="266" t="s">
        <v>31904</v>
      </c>
      <c r="D6186" s="273" t="s">
        <v>16</v>
      </c>
      <c r="E6186" s="274">
        <v>0</v>
      </c>
    </row>
    <row r="6187" spans="1:5">
      <c r="A6187" s="272" t="s">
        <v>23907</v>
      </c>
      <c r="B6187" s="538">
        <v>102260</v>
      </c>
      <c r="C6187" s="266" t="s">
        <v>31905</v>
      </c>
      <c r="D6187" s="273" t="s">
        <v>16</v>
      </c>
      <c r="E6187" s="274">
        <v>0</v>
      </c>
    </row>
    <row r="6188" spans="1:5">
      <c r="A6188" s="272" t="s">
        <v>23907</v>
      </c>
      <c r="B6188" s="538">
        <v>102259</v>
      </c>
      <c r="C6188" s="266" t="s">
        <v>31906</v>
      </c>
      <c r="D6188" s="273" t="s">
        <v>16</v>
      </c>
      <c r="E6188" s="274">
        <v>0</v>
      </c>
    </row>
    <row r="6189" spans="1:5">
      <c r="A6189" s="272" t="s">
        <v>23907</v>
      </c>
      <c r="B6189" s="538">
        <v>102262</v>
      </c>
      <c r="C6189" s="266" t="s">
        <v>31907</v>
      </c>
      <c r="D6189" s="273" t="s">
        <v>14</v>
      </c>
      <c r="E6189" s="274">
        <v>0</v>
      </c>
    </row>
    <row r="6190" spans="1:5">
      <c r="A6190" s="272" t="s">
        <v>23907</v>
      </c>
      <c r="B6190" s="538">
        <v>102242</v>
      </c>
      <c r="C6190" s="266" t="s">
        <v>31908</v>
      </c>
      <c r="D6190" s="273" t="s">
        <v>16</v>
      </c>
      <c r="E6190" s="274">
        <v>0</v>
      </c>
    </row>
    <row r="6191" spans="1:5">
      <c r="A6191" s="272" t="s">
        <v>23907</v>
      </c>
      <c r="B6191" s="538">
        <v>106165</v>
      </c>
      <c r="C6191" s="266" t="s">
        <v>31909</v>
      </c>
      <c r="D6191" s="273" t="s">
        <v>14</v>
      </c>
      <c r="E6191" s="274">
        <v>0</v>
      </c>
    </row>
    <row r="6192" spans="1:5">
      <c r="A6192" s="272" t="s">
        <v>23907</v>
      </c>
      <c r="B6192" s="538">
        <v>102246</v>
      </c>
      <c r="C6192" s="266" t="s">
        <v>31910</v>
      </c>
      <c r="D6192" s="273" t="s">
        <v>16</v>
      </c>
      <c r="E6192" s="274">
        <v>0</v>
      </c>
    </row>
    <row r="6193" spans="1:5">
      <c r="A6193" s="272" t="s">
        <v>23907</v>
      </c>
      <c r="B6193" s="538">
        <v>102252</v>
      </c>
      <c r="C6193" s="266" t="s">
        <v>31911</v>
      </c>
      <c r="D6193" s="273" t="s">
        <v>16</v>
      </c>
      <c r="E6193" s="274">
        <v>0</v>
      </c>
    </row>
    <row r="6194" spans="1:5">
      <c r="A6194" s="272" t="s">
        <v>23908</v>
      </c>
      <c r="B6194" s="538">
        <v>101912</v>
      </c>
      <c r="C6194" s="266" t="s">
        <v>32762</v>
      </c>
      <c r="D6194" s="273" t="s">
        <v>14</v>
      </c>
      <c r="E6194" s="274">
        <v>1996.76</v>
      </c>
    </row>
    <row r="6195" spans="1:5">
      <c r="A6195" s="272" t="s">
        <v>23908</v>
      </c>
      <c r="B6195" s="538">
        <v>96765</v>
      </c>
      <c r="C6195" s="266" t="s">
        <v>32763</v>
      </c>
      <c r="D6195" s="273" t="s">
        <v>14</v>
      </c>
      <c r="E6195" s="274">
        <v>2085.1999999999998</v>
      </c>
    </row>
    <row r="6196" spans="1:5">
      <c r="A6196" s="272" t="s">
        <v>23908</v>
      </c>
      <c r="B6196" s="538">
        <v>97430</v>
      </c>
      <c r="C6196" s="266" t="s">
        <v>32764</v>
      </c>
      <c r="D6196" s="273" t="s">
        <v>14</v>
      </c>
      <c r="E6196" s="274">
        <v>47.35</v>
      </c>
    </row>
    <row r="6197" spans="1:5">
      <c r="A6197" s="272" t="s">
        <v>23908</v>
      </c>
      <c r="B6197" s="538">
        <v>97431</v>
      </c>
      <c r="C6197" s="266" t="s">
        <v>32765</v>
      </c>
      <c r="D6197" s="273" t="s">
        <v>14</v>
      </c>
      <c r="E6197" s="274">
        <v>50.04</v>
      </c>
    </row>
    <row r="6198" spans="1:5">
      <c r="A6198" s="272" t="s">
        <v>23908</v>
      </c>
      <c r="B6198" s="538">
        <v>97432</v>
      </c>
      <c r="C6198" s="266" t="s">
        <v>32766</v>
      </c>
      <c r="D6198" s="273" t="s">
        <v>14</v>
      </c>
      <c r="E6198" s="274">
        <v>53.71</v>
      </c>
    </row>
    <row r="6199" spans="1:5">
      <c r="A6199" s="272" t="s">
        <v>23908</v>
      </c>
      <c r="B6199" s="538">
        <v>101913</v>
      </c>
      <c r="C6199" s="266" t="s">
        <v>32767</v>
      </c>
      <c r="D6199" s="273" t="s">
        <v>14</v>
      </c>
      <c r="E6199" s="274">
        <v>518.62</v>
      </c>
    </row>
    <row r="6200" spans="1:5">
      <c r="A6200" s="272" t="s">
        <v>23908</v>
      </c>
      <c r="B6200" s="538">
        <v>101914</v>
      </c>
      <c r="C6200" s="266" t="s">
        <v>32768</v>
      </c>
      <c r="D6200" s="273" t="s">
        <v>14</v>
      </c>
      <c r="E6200" s="274">
        <v>631.44000000000005</v>
      </c>
    </row>
    <row r="6201" spans="1:5">
      <c r="A6201" s="272" t="s">
        <v>23908</v>
      </c>
      <c r="B6201" s="538">
        <v>101915</v>
      </c>
      <c r="C6201" s="266" t="s">
        <v>32769</v>
      </c>
      <c r="D6201" s="273" t="s">
        <v>14</v>
      </c>
      <c r="E6201" s="274">
        <v>397.65</v>
      </c>
    </row>
    <row r="6202" spans="1:5">
      <c r="A6202" s="272" t="s">
        <v>23908</v>
      </c>
      <c r="B6202" s="538">
        <v>97433</v>
      </c>
      <c r="C6202" s="266" t="s">
        <v>32770</v>
      </c>
      <c r="D6202" s="273" t="s">
        <v>14</v>
      </c>
      <c r="E6202" s="274">
        <v>99.52</v>
      </c>
    </row>
    <row r="6203" spans="1:5">
      <c r="A6203" s="272" t="s">
        <v>23908</v>
      </c>
      <c r="B6203" s="538">
        <v>97435</v>
      </c>
      <c r="C6203" s="266" t="s">
        <v>32771</v>
      </c>
      <c r="D6203" s="273" t="s">
        <v>14</v>
      </c>
      <c r="E6203" s="274">
        <v>111.36</v>
      </c>
    </row>
    <row r="6204" spans="1:5">
      <c r="A6204" s="272" t="s">
        <v>23908</v>
      </c>
      <c r="B6204" s="538">
        <v>97437</v>
      </c>
      <c r="C6204" s="266" t="s">
        <v>32772</v>
      </c>
      <c r="D6204" s="273" t="s">
        <v>14</v>
      </c>
      <c r="E6204" s="274">
        <v>123.09</v>
      </c>
    </row>
    <row r="6205" spans="1:5">
      <c r="A6205" s="272" t="s">
        <v>23908</v>
      </c>
      <c r="B6205" s="538">
        <v>97546</v>
      </c>
      <c r="C6205" s="266" t="s">
        <v>32773</v>
      </c>
      <c r="D6205" s="273" t="s">
        <v>14</v>
      </c>
      <c r="E6205" s="274">
        <v>38.869999999999997</v>
      </c>
    </row>
    <row r="6206" spans="1:5">
      <c r="A6206" s="272" t="s">
        <v>23908</v>
      </c>
      <c r="B6206" s="538">
        <v>97548</v>
      </c>
      <c r="C6206" s="266" t="s">
        <v>32774</v>
      </c>
      <c r="D6206" s="273" t="s">
        <v>14</v>
      </c>
      <c r="E6206" s="274">
        <v>58.62</v>
      </c>
    </row>
    <row r="6207" spans="1:5">
      <c r="A6207" s="272" t="s">
        <v>23908</v>
      </c>
      <c r="B6207" s="538">
        <v>97550</v>
      </c>
      <c r="C6207" s="266" t="s">
        <v>32775</v>
      </c>
      <c r="D6207" s="273" t="s">
        <v>14</v>
      </c>
      <c r="E6207" s="274">
        <v>99.3</v>
      </c>
    </row>
    <row r="6208" spans="1:5">
      <c r="A6208" s="272" t="s">
        <v>23908</v>
      </c>
      <c r="B6208" s="538">
        <v>97479</v>
      </c>
      <c r="C6208" s="266" t="s">
        <v>32776</v>
      </c>
      <c r="D6208" s="273" t="s">
        <v>14</v>
      </c>
      <c r="E6208" s="274">
        <v>62.46</v>
      </c>
    </row>
    <row r="6209" spans="1:5">
      <c r="A6209" s="272" t="s">
        <v>23908</v>
      </c>
      <c r="B6209" s="538">
        <v>97517</v>
      </c>
      <c r="C6209" s="266" t="s">
        <v>32777</v>
      </c>
      <c r="D6209" s="273" t="s">
        <v>14</v>
      </c>
      <c r="E6209" s="274">
        <v>57.92</v>
      </c>
    </row>
    <row r="6210" spans="1:5">
      <c r="A6210" s="272" t="s">
        <v>23908</v>
      </c>
      <c r="B6210" s="538">
        <v>97481</v>
      </c>
      <c r="C6210" s="266" t="s">
        <v>32778</v>
      </c>
      <c r="D6210" s="273" t="s">
        <v>14</v>
      </c>
      <c r="E6210" s="274">
        <v>89.39</v>
      </c>
    </row>
    <row r="6211" spans="1:5">
      <c r="A6211" s="272" t="s">
        <v>23908</v>
      </c>
      <c r="B6211" s="538">
        <v>97519</v>
      </c>
      <c r="C6211" s="266" t="s">
        <v>32779</v>
      </c>
      <c r="D6211" s="273" t="s">
        <v>14</v>
      </c>
      <c r="E6211" s="274">
        <v>81.39</v>
      </c>
    </row>
    <row r="6212" spans="1:5">
      <c r="A6212" s="272" t="s">
        <v>23908</v>
      </c>
      <c r="B6212" s="538">
        <v>97483</v>
      </c>
      <c r="C6212" s="266" t="s">
        <v>32780</v>
      </c>
      <c r="D6212" s="273" t="s">
        <v>14</v>
      </c>
      <c r="E6212" s="274">
        <v>123.98</v>
      </c>
    </row>
    <row r="6213" spans="1:5">
      <c r="A6213" s="272" t="s">
        <v>23908</v>
      </c>
      <c r="B6213" s="538">
        <v>97521</v>
      </c>
      <c r="C6213" s="266" t="s">
        <v>32781</v>
      </c>
      <c r="D6213" s="273" t="s">
        <v>14</v>
      </c>
      <c r="E6213" s="274">
        <v>112.02</v>
      </c>
    </row>
    <row r="6214" spans="1:5">
      <c r="A6214" s="272" t="s">
        <v>23908</v>
      </c>
      <c r="B6214" s="538">
        <v>97452</v>
      </c>
      <c r="C6214" s="266" t="s">
        <v>32782</v>
      </c>
      <c r="D6214" s="273" t="s">
        <v>14</v>
      </c>
      <c r="E6214" s="274">
        <v>206.17</v>
      </c>
    </row>
    <row r="6215" spans="1:5">
      <c r="A6215" s="272" t="s">
        <v>23908</v>
      </c>
      <c r="B6215" s="538">
        <v>97485</v>
      </c>
      <c r="C6215" s="266" t="s">
        <v>32783</v>
      </c>
      <c r="D6215" s="273" t="s">
        <v>14</v>
      </c>
      <c r="E6215" s="274">
        <v>169.81</v>
      </c>
    </row>
    <row r="6216" spans="1:5">
      <c r="A6216" s="272" t="s">
        <v>23908</v>
      </c>
      <c r="B6216" s="538">
        <v>97523</v>
      </c>
      <c r="C6216" s="266" t="s">
        <v>32784</v>
      </c>
      <c r="D6216" s="273" t="s">
        <v>14</v>
      </c>
      <c r="E6216" s="274">
        <v>152.9</v>
      </c>
    </row>
    <row r="6217" spans="1:5">
      <c r="A6217" s="272" t="s">
        <v>23908</v>
      </c>
      <c r="B6217" s="538">
        <v>97454</v>
      </c>
      <c r="C6217" s="266" t="s">
        <v>32785</v>
      </c>
      <c r="D6217" s="273" t="s">
        <v>14</v>
      </c>
      <c r="E6217" s="274">
        <v>333.45</v>
      </c>
    </row>
    <row r="6218" spans="1:5">
      <c r="A6218" s="272" t="s">
        <v>23908</v>
      </c>
      <c r="B6218" s="538">
        <v>97487</v>
      </c>
      <c r="C6218" s="266" t="s">
        <v>32786</v>
      </c>
      <c r="D6218" s="273" t="s">
        <v>14</v>
      </c>
      <c r="E6218" s="274">
        <v>307.74</v>
      </c>
    </row>
    <row r="6219" spans="1:5">
      <c r="A6219" s="272" t="s">
        <v>23908</v>
      </c>
      <c r="B6219" s="538">
        <v>97525</v>
      </c>
      <c r="C6219" s="266" t="s">
        <v>32787</v>
      </c>
      <c r="D6219" s="273" t="s">
        <v>14</v>
      </c>
      <c r="E6219" s="274">
        <v>283.44</v>
      </c>
    </row>
    <row r="6220" spans="1:5">
      <c r="A6220" s="272" t="s">
        <v>23908</v>
      </c>
      <c r="B6220" s="538">
        <v>97456</v>
      </c>
      <c r="C6220" s="266" t="s">
        <v>32788</v>
      </c>
      <c r="D6220" s="273" t="s">
        <v>14</v>
      </c>
      <c r="E6220" s="274">
        <v>732.21</v>
      </c>
    </row>
    <row r="6221" spans="1:5">
      <c r="A6221" s="272" t="s">
        <v>23908</v>
      </c>
      <c r="B6221" s="538">
        <v>97489</v>
      </c>
      <c r="C6221" s="266" t="s">
        <v>32789</v>
      </c>
      <c r="D6221" s="273" t="s">
        <v>14</v>
      </c>
      <c r="E6221" s="274">
        <v>717.19</v>
      </c>
    </row>
    <row r="6222" spans="1:5">
      <c r="A6222" s="272" t="s">
        <v>23908</v>
      </c>
      <c r="B6222" s="538">
        <v>97527</v>
      </c>
      <c r="C6222" s="266" t="s">
        <v>32790</v>
      </c>
      <c r="D6222" s="273" t="s">
        <v>14</v>
      </c>
      <c r="E6222" s="274">
        <v>685.44</v>
      </c>
    </row>
    <row r="6223" spans="1:5">
      <c r="A6223" s="272" t="s">
        <v>23908</v>
      </c>
      <c r="B6223" s="538">
        <v>97434</v>
      </c>
      <c r="C6223" s="266" t="s">
        <v>32791</v>
      </c>
      <c r="D6223" s="273" t="s">
        <v>14</v>
      </c>
      <c r="E6223" s="274">
        <v>101.08</v>
      </c>
    </row>
    <row r="6224" spans="1:5">
      <c r="A6224" s="272" t="s">
        <v>23908</v>
      </c>
      <c r="B6224" s="538">
        <v>97436</v>
      </c>
      <c r="C6224" s="266" t="s">
        <v>32792</v>
      </c>
      <c r="D6224" s="273" t="s">
        <v>14</v>
      </c>
      <c r="E6224" s="274">
        <v>114.36</v>
      </c>
    </row>
    <row r="6225" spans="1:5">
      <c r="A6225" s="272" t="s">
        <v>23908</v>
      </c>
      <c r="B6225" s="538">
        <v>97438</v>
      </c>
      <c r="C6225" s="266" t="s">
        <v>32793</v>
      </c>
      <c r="D6225" s="273" t="s">
        <v>14</v>
      </c>
      <c r="E6225" s="274">
        <v>126.3</v>
      </c>
    </row>
    <row r="6226" spans="1:5">
      <c r="A6226" s="272" t="s">
        <v>23908</v>
      </c>
      <c r="B6226" s="538">
        <v>97547</v>
      </c>
      <c r="C6226" s="266" t="s">
        <v>32794</v>
      </c>
      <c r="D6226" s="273" t="s">
        <v>14</v>
      </c>
      <c r="E6226" s="274">
        <v>38.869999999999997</v>
      </c>
    </row>
    <row r="6227" spans="1:5">
      <c r="A6227" s="272" t="s">
        <v>23908</v>
      </c>
      <c r="B6227" s="538">
        <v>97549</v>
      </c>
      <c r="C6227" s="266" t="s">
        <v>32795</v>
      </c>
      <c r="D6227" s="273" t="s">
        <v>14</v>
      </c>
      <c r="E6227" s="274">
        <v>58.62</v>
      </c>
    </row>
    <row r="6228" spans="1:5">
      <c r="A6228" s="272" t="s">
        <v>23908</v>
      </c>
      <c r="B6228" s="538">
        <v>97551</v>
      </c>
      <c r="C6228" s="266" t="s">
        <v>32796</v>
      </c>
      <c r="D6228" s="273" t="s">
        <v>14</v>
      </c>
      <c r="E6228" s="274">
        <v>99.3</v>
      </c>
    </row>
    <row r="6229" spans="1:5">
      <c r="A6229" s="272" t="s">
        <v>23908</v>
      </c>
      <c r="B6229" s="538">
        <v>97480</v>
      </c>
      <c r="C6229" s="266" t="s">
        <v>32797</v>
      </c>
      <c r="D6229" s="273" t="s">
        <v>14</v>
      </c>
      <c r="E6229" s="274">
        <v>62.46</v>
      </c>
    </row>
    <row r="6230" spans="1:5">
      <c r="A6230" s="272" t="s">
        <v>23908</v>
      </c>
      <c r="B6230" s="538">
        <v>97518</v>
      </c>
      <c r="C6230" s="266" t="s">
        <v>32798</v>
      </c>
      <c r="D6230" s="273" t="s">
        <v>14</v>
      </c>
      <c r="E6230" s="274">
        <v>57.92</v>
      </c>
    </row>
    <row r="6231" spans="1:5">
      <c r="A6231" s="272" t="s">
        <v>23908</v>
      </c>
      <c r="B6231" s="538">
        <v>97482</v>
      </c>
      <c r="C6231" s="266" t="s">
        <v>32799</v>
      </c>
      <c r="D6231" s="273" t="s">
        <v>14</v>
      </c>
      <c r="E6231" s="274">
        <v>89.39</v>
      </c>
    </row>
    <row r="6232" spans="1:5">
      <c r="A6232" s="272" t="s">
        <v>23908</v>
      </c>
      <c r="B6232" s="538">
        <v>97520</v>
      </c>
      <c r="C6232" s="266" t="s">
        <v>32800</v>
      </c>
      <c r="D6232" s="273" t="s">
        <v>14</v>
      </c>
      <c r="E6232" s="274">
        <v>81.39</v>
      </c>
    </row>
    <row r="6233" spans="1:5">
      <c r="A6233" s="272" t="s">
        <v>23908</v>
      </c>
      <c r="B6233" s="538">
        <v>97484</v>
      </c>
      <c r="C6233" s="266" t="s">
        <v>32801</v>
      </c>
      <c r="D6233" s="273" t="s">
        <v>14</v>
      </c>
      <c r="E6233" s="274">
        <v>123.98</v>
      </c>
    </row>
    <row r="6234" spans="1:5">
      <c r="A6234" s="272" t="s">
        <v>23908</v>
      </c>
      <c r="B6234" s="538">
        <v>97522</v>
      </c>
      <c r="C6234" s="266" t="s">
        <v>32802</v>
      </c>
      <c r="D6234" s="273" t="s">
        <v>14</v>
      </c>
      <c r="E6234" s="274">
        <v>112.02</v>
      </c>
    </row>
    <row r="6235" spans="1:5">
      <c r="A6235" s="272" t="s">
        <v>23908</v>
      </c>
      <c r="B6235" s="538">
        <v>97453</v>
      </c>
      <c r="C6235" s="266" t="s">
        <v>32803</v>
      </c>
      <c r="D6235" s="273" t="s">
        <v>14</v>
      </c>
      <c r="E6235" s="274">
        <v>217.68</v>
      </c>
    </row>
    <row r="6236" spans="1:5">
      <c r="A6236" s="272" t="s">
        <v>23908</v>
      </c>
      <c r="B6236" s="538">
        <v>97486</v>
      </c>
      <c r="C6236" s="266" t="s">
        <v>32804</v>
      </c>
      <c r="D6236" s="273" t="s">
        <v>14</v>
      </c>
      <c r="E6236" s="274">
        <v>181.32</v>
      </c>
    </row>
    <row r="6237" spans="1:5">
      <c r="A6237" s="272" t="s">
        <v>23908</v>
      </c>
      <c r="B6237" s="538">
        <v>97524</v>
      </c>
      <c r="C6237" s="266" t="s">
        <v>32805</v>
      </c>
      <c r="D6237" s="273" t="s">
        <v>14</v>
      </c>
      <c r="E6237" s="274">
        <v>164.41</v>
      </c>
    </row>
    <row r="6238" spans="1:5">
      <c r="A6238" s="272" t="s">
        <v>23908</v>
      </c>
      <c r="B6238" s="538">
        <v>97455</v>
      </c>
      <c r="C6238" s="266" t="s">
        <v>32806</v>
      </c>
      <c r="D6238" s="273" t="s">
        <v>14</v>
      </c>
      <c r="E6238" s="274">
        <v>351.86</v>
      </c>
    </row>
    <row r="6239" spans="1:5">
      <c r="A6239" s="272" t="s">
        <v>23908</v>
      </c>
      <c r="B6239" s="538">
        <v>97488</v>
      </c>
      <c r="C6239" s="266" t="s">
        <v>32807</v>
      </c>
      <c r="D6239" s="273" t="s">
        <v>14</v>
      </c>
      <c r="E6239" s="274">
        <v>326.14999999999998</v>
      </c>
    </row>
    <row r="6240" spans="1:5">
      <c r="A6240" s="272" t="s">
        <v>23908</v>
      </c>
      <c r="B6240" s="538">
        <v>97526</v>
      </c>
      <c r="C6240" s="266" t="s">
        <v>32808</v>
      </c>
      <c r="D6240" s="273" t="s">
        <v>14</v>
      </c>
      <c r="E6240" s="274">
        <v>301.85000000000002</v>
      </c>
    </row>
    <row r="6241" spans="1:5">
      <c r="A6241" s="272" t="s">
        <v>23908</v>
      </c>
      <c r="B6241" s="538">
        <v>97457</v>
      </c>
      <c r="C6241" s="266" t="s">
        <v>32809</v>
      </c>
      <c r="D6241" s="273" t="s">
        <v>14</v>
      </c>
      <c r="E6241" s="274">
        <v>649.63</v>
      </c>
    </row>
    <row r="6242" spans="1:5">
      <c r="A6242" s="272" t="s">
        <v>23908</v>
      </c>
      <c r="B6242" s="538">
        <v>97490</v>
      </c>
      <c r="C6242" s="266" t="s">
        <v>32810</v>
      </c>
      <c r="D6242" s="273" t="s">
        <v>14</v>
      </c>
      <c r="E6242" s="274">
        <v>634.61</v>
      </c>
    </row>
    <row r="6243" spans="1:5">
      <c r="A6243" s="272" t="s">
        <v>23908</v>
      </c>
      <c r="B6243" s="538">
        <v>97528</v>
      </c>
      <c r="C6243" s="266" t="s">
        <v>32811</v>
      </c>
      <c r="D6243" s="273" t="s">
        <v>14</v>
      </c>
      <c r="E6243" s="274">
        <v>602.86</v>
      </c>
    </row>
    <row r="6244" spans="1:5">
      <c r="A6244" s="272" t="s">
        <v>23908</v>
      </c>
      <c r="B6244" s="538">
        <v>101906</v>
      </c>
      <c r="C6244" s="266" t="s">
        <v>32812</v>
      </c>
      <c r="D6244" s="273" t="s">
        <v>14</v>
      </c>
      <c r="E6244" s="274">
        <v>667.85</v>
      </c>
    </row>
    <row r="6245" spans="1:5">
      <c r="A6245" s="272" t="s">
        <v>23908</v>
      </c>
      <c r="B6245" s="538">
        <v>101907</v>
      </c>
      <c r="C6245" s="266" t="s">
        <v>32813</v>
      </c>
      <c r="D6245" s="273" t="s">
        <v>14</v>
      </c>
      <c r="E6245" s="274">
        <v>720.93</v>
      </c>
    </row>
    <row r="6246" spans="1:5">
      <c r="A6246" s="272" t="s">
        <v>23908</v>
      </c>
      <c r="B6246" s="538">
        <v>101911</v>
      </c>
      <c r="C6246" s="266" t="s">
        <v>32814</v>
      </c>
      <c r="D6246" s="273" t="s">
        <v>14</v>
      </c>
      <c r="E6246" s="274">
        <v>349.39</v>
      </c>
    </row>
    <row r="6247" spans="1:5">
      <c r="A6247" s="272" t="s">
        <v>23908</v>
      </c>
      <c r="B6247" s="538">
        <v>101908</v>
      </c>
      <c r="C6247" s="266" t="s">
        <v>32815</v>
      </c>
      <c r="D6247" s="273" t="s">
        <v>14</v>
      </c>
      <c r="E6247" s="274">
        <v>225.54</v>
      </c>
    </row>
    <row r="6248" spans="1:5">
      <c r="A6248" s="272" t="s">
        <v>23908</v>
      </c>
      <c r="B6248" s="538">
        <v>101909</v>
      </c>
      <c r="C6248" s="266" t="s">
        <v>32816</v>
      </c>
      <c r="D6248" s="273" t="s">
        <v>14</v>
      </c>
      <c r="E6248" s="274">
        <v>260.93</v>
      </c>
    </row>
    <row r="6249" spans="1:5">
      <c r="A6249" s="272" t="s">
        <v>23908</v>
      </c>
      <c r="B6249" s="538">
        <v>101910</v>
      </c>
      <c r="C6249" s="266" t="s">
        <v>32817</v>
      </c>
      <c r="D6249" s="273" t="s">
        <v>14</v>
      </c>
      <c r="E6249" s="274">
        <v>305.16000000000003</v>
      </c>
    </row>
    <row r="6250" spans="1:5">
      <c r="A6250" s="272" t="s">
        <v>23908</v>
      </c>
      <c r="B6250" s="538">
        <v>101905</v>
      </c>
      <c r="C6250" s="266" t="s">
        <v>32818</v>
      </c>
      <c r="D6250" s="273" t="s">
        <v>14</v>
      </c>
      <c r="E6250" s="274">
        <v>232.18</v>
      </c>
    </row>
    <row r="6251" spans="1:5">
      <c r="A6251" s="272" t="s">
        <v>23908</v>
      </c>
      <c r="B6251" s="538">
        <v>92698</v>
      </c>
      <c r="C6251" s="266" t="s">
        <v>32819</v>
      </c>
      <c r="D6251" s="273" t="s">
        <v>14</v>
      </c>
      <c r="E6251" s="274">
        <v>25.71</v>
      </c>
    </row>
    <row r="6252" spans="1:5">
      <c r="A6252" s="272" t="s">
        <v>23908</v>
      </c>
      <c r="B6252" s="538">
        <v>92700</v>
      </c>
      <c r="C6252" s="266" t="s">
        <v>32820</v>
      </c>
      <c r="D6252" s="273" t="s">
        <v>14</v>
      </c>
      <c r="E6252" s="274">
        <v>42.12</v>
      </c>
    </row>
    <row r="6253" spans="1:5">
      <c r="A6253" s="272" t="s">
        <v>23908</v>
      </c>
      <c r="B6253" s="538">
        <v>92702</v>
      </c>
      <c r="C6253" s="266" t="s">
        <v>32821</v>
      </c>
      <c r="D6253" s="273" t="s">
        <v>14</v>
      </c>
      <c r="E6253" s="274">
        <v>66.239999999999995</v>
      </c>
    </row>
    <row r="6254" spans="1:5">
      <c r="A6254" s="272" t="s">
        <v>23908</v>
      </c>
      <c r="B6254" s="538">
        <v>92669</v>
      </c>
      <c r="C6254" s="266" t="s">
        <v>32822</v>
      </c>
      <c r="D6254" s="273" t="s">
        <v>14</v>
      </c>
      <c r="E6254" s="274">
        <v>48.31</v>
      </c>
    </row>
    <row r="6255" spans="1:5">
      <c r="A6255" s="272" t="s">
        <v>23908</v>
      </c>
      <c r="B6255" s="538">
        <v>92671</v>
      </c>
      <c r="C6255" s="266" t="s">
        <v>32823</v>
      </c>
      <c r="D6255" s="273" t="s">
        <v>14</v>
      </c>
      <c r="E6255" s="274">
        <v>63.08</v>
      </c>
    </row>
    <row r="6256" spans="1:5">
      <c r="A6256" s="272" t="s">
        <v>23908</v>
      </c>
      <c r="B6256" s="538">
        <v>92673</v>
      </c>
      <c r="C6256" s="266" t="s">
        <v>32824</v>
      </c>
      <c r="D6256" s="273" t="s">
        <v>14</v>
      </c>
      <c r="E6256" s="274">
        <v>73.36</v>
      </c>
    </row>
    <row r="6257" spans="1:5">
      <c r="A6257" s="272" t="s">
        <v>23908</v>
      </c>
      <c r="B6257" s="538">
        <v>92675</v>
      </c>
      <c r="C6257" s="266" t="s">
        <v>32825</v>
      </c>
      <c r="D6257" s="273" t="s">
        <v>14</v>
      </c>
      <c r="E6257" s="274">
        <v>94.67</v>
      </c>
    </row>
    <row r="6258" spans="1:5">
      <c r="A6258" s="272" t="s">
        <v>23908</v>
      </c>
      <c r="B6258" s="538">
        <v>92677</v>
      </c>
      <c r="C6258" s="266" t="s">
        <v>32826</v>
      </c>
      <c r="D6258" s="273" t="s">
        <v>14</v>
      </c>
      <c r="E6258" s="274">
        <v>151.85</v>
      </c>
    </row>
    <row r="6259" spans="1:5">
      <c r="A6259" s="272" t="s">
        <v>23908</v>
      </c>
      <c r="B6259" s="538">
        <v>92635</v>
      </c>
      <c r="C6259" s="266" t="s">
        <v>32827</v>
      </c>
      <c r="D6259" s="273" t="s">
        <v>14</v>
      </c>
      <c r="E6259" s="274">
        <v>239.75</v>
      </c>
    </row>
    <row r="6260" spans="1:5">
      <c r="A6260" s="272" t="s">
        <v>23908</v>
      </c>
      <c r="B6260" s="538">
        <v>92679</v>
      </c>
      <c r="C6260" s="266" t="s">
        <v>32828</v>
      </c>
      <c r="D6260" s="273" t="s">
        <v>14</v>
      </c>
      <c r="E6260" s="274">
        <v>206.83</v>
      </c>
    </row>
    <row r="6261" spans="1:5">
      <c r="A6261" s="272" t="s">
        <v>23908</v>
      </c>
      <c r="B6261" s="538">
        <v>92381</v>
      </c>
      <c r="C6261" s="266" t="s">
        <v>32829</v>
      </c>
      <c r="D6261" s="273" t="s">
        <v>14</v>
      </c>
      <c r="E6261" s="274">
        <v>64.180000000000007</v>
      </c>
    </row>
    <row r="6262" spans="1:5">
      <c r="A6262" s="272" t="s">
        <v>23908</v>
      </c>
      <c r="B6262" s="538">
        <v>92383</v>
      </c>
      <c r="C6262" s="266" t="s">
        <v>32830</v>
      </c>
      <c r="D6262" s="273" t="s">
        <v>14</v>
      </c>
      <c r="E6262" s="274">
        <v>81.12</v>
      </c>
    </row>
    <row r="6263" spans="1:5">
      <c r="A6263" s="272" t="s">
        <v>23908</v>
      </c>
      <c r="B6263" s="538">
        <v>92385</v>
      </c>
      <c r="C6263" s="266" t="s">
        <v>32831</v>
      </c>
      <c r="D6263" s="273" t="s">
        <v>14</v>
      </c>
      <c r="E6263" s="274">
        <v>93.87</v>
      </c>
    </row>
    <row r="6264" spans="1:5">
      <c r="A6264" s="272" t="s">
        <v>23908</v>
      </c>
      <c r="B6264" s="538">
        <v>92350</v>
      </c>
      <c r="C6264" s="266" t="s">
        <v>32832</v>
      </c>
      <c r="D6264" s="273" t="s">
        <v>14</v>
      </c>
      <c r="E6264" s="274">
        <v>124.77</v>
      </c>
    </row>
    <row r="6265" spans="1:5">
      <c r="A6265" s="272" t="s">
        <v>23908</v>
      </c>
      <c r="B6265" s="538">
        <v>92387</v>
      </c>
      <c r="C6265" s="266" t="s">
        <v>32833</v>
      </c>
      <c r="D6265" s="273" t="s">
        <v>14</v>
      </c>
      <c r="E6265" s="274">
        <v>118.29</v>
      </c>
    </row>
    <row r="6266" spans="1:5">
      <c r="A6266" s="272" t="s">
        <v>23908</v>
      </c>
      <c r="B6266" s="538">
        <v>92352</v>
      </c>
      <c r="C6266" s="266" t="s">
        <v>32834</v>
      </c>
      <c r="D6266" s="273" t="s">
        <v>14</v>
      </c>
      <c r="E6266" s="274">
        <v>180.24</v>
      </c>
    </row>
    <row r="6267" spans="1:5">
      <c r="A6267" s="272" t="s">
        <v>23908</v>
      </c>
      <c r="B6267" s="538">
        <v>92389</v>
      </c>
      <c r="C6267" s="266" t="s">
        <v>32835</v>
      </c>
      <c r="D6267" s="273" t="s">
        <v>14</v>
      </c>
      <c r="E6267" s="274">
        <v>180.12</v>
      </c>
    </row>
    <row r="6268" spans="1:5">
      <c r="A6268" s="272" t="s">
        <v>23908</v>
      </c>
      <c r="B6268" s="538">
        <v>92354</v>
      </c>
      <c r="C6268" s="266" t="s">
        <v>32836</v>
      </c>
      <c r="D6268" s="273" t="s">
        <v>14</v>
      </c>
      <c r="E6268" s="274">
        <v>233.51</v>
      </c>
    </row>
    <row r="6269" spans="1:5">
      <c r="A6269" s="272" t="s">
        <v>23908</v>
      </c>
      <c r="B6269" s="538">
        <v>92699</v>
      </c>
      <c r="C6269" s="266" t="s">
        <v>32837</v>
      </c>
      <c r="D6269" s="273" t="s">
        <v>14</v>
      </c>
      <c r="E6269" s="274">
        <v>24.32</v>
      </c>
    </row>
    <row r="6270" spans="1:5">
      <c r="A6270" s="272" t="s">
        <v>23908</v>
      </c>
      <c r="B6270" s="538">
        <v>92701</v>
      </c>
      <c r="C6270" s="266" t="s">
        <v>32838</v>
      </c>
      <c r="D6270" s="273" t="s">
        <v>14</v>
      </c>
      <c r="E6270" s="274">
        <v>40.04</v>
      </c>
    </row>
    <row r="6271" spans="1:5">
      <c r="A6271" s="272" t="s">
        <v>23908</v>
      </c>
      <c r="B6271" s="538">
        <v>92703</v>
      </c>
      <c r="C6271" s="266" t="s">
        <v>32839</v>
      </c>
      <c r="D6271" s="273" t="s">
        <v>14</v>
      </c>
      <c r="E6271" s="274">
        <v>63.69</v>
      </c>
    </row>
    <row r="6272" spans="1:5">
      <c r="A6272" s="272" t="s">
        <v>23908</v>
      </c>
      <c r="B6272" s="538">
        <v>92670</v>
      </c>
      <c r="C6272" s="266" t="s">
        <v>32840</v>
      </c>
      <c r="D6272" s="273" t="s">
        <v>14</v>
      </c>
      <c r="E6272" s="274">
        <v>45.76</v>
      </c>
    </row>
    <row r="6273" spans="1:5">
      <c r="A6273" s="272" t="s">
        <v>23908</v>
      </c>
      <c r="B6273" s="538">
        <v>92672</v>
      </c>
      <c r="C6273" s="266" t="s">
        <v>32841</v>
      </c>
      <c r="D6273" s="273" t="s">
        <v>14</v>
      </c>
      <c r="E6273" s="274">
        <v>57.99</v>
      </c>
    </row>
    <row r="6274" spans="1:5">
      <c r="A6274" s="272" t="s">
        <v>23908</v>
      </c>
      <c r="B6274" s="538">
        <v>92674</v>
      </c>
      <c r="C6274" s="266" t="s">
        <v>32842</v>
      </c>
      <c r="D6274" s="273" t="s">
        <v>14</v>
      </c>
      <c r="E6274" s="274">
        <v>69.86</v>
      </c>
    </row>
    <row r="6275" spans="1:5">
      <c r="A6275" s="272" t="s">
        <v>23908</v>
      </c>
      <c r="B6275" s="538">
        <v>92676</v>
      </c>
      <c r="C6275" s="266" t="s">
        <v>32843</v>
      </c>
      <c r="D6275" s="273" t="s">
        <v>14</v>
      </c>
      <c r="E6275" s="274">
        <v>92.29</v>
      </c>
    </row>
    <row r="6276" spans="1:5">
      <c r="A6276" s="272" t="s">
        <v>23908</v>
      </c>
      <c r="B6276" s="538">
        <v>92678</v>
      </c>
      <c r="C6276" s="266" t="s">
        <v>32844</v>
      </c>
      <c r="D6276" s="273" t="s">
        <v>14</v>
      </c>
      <c r="E6276" s="274">
        <v>141.36000000000001</v>
      </c>
    </row>
    <row r="6277" spans="1:5">
      <c r="A6277" s="272" t="s">
        <v>23908</v>
      </c>
      <c r="B6277" s="538">
        <v>92636</v>
      </c>
      <c r="C6277" s="266" t="s">
        <v>32845</v>
      </c>
      <c r="D6277" s="273" t="s">
        <v>14</v>
      </c>
      <c r="E6277" s="274">
        <v>219.55</v>
      </c>
    </row>
    <row r="6278" spans="1:5">
      <c r="A6278" s="272" t="s">
        <v>23908</v>
      </c>
      <c r="B6278" s="538">
        <v>92680</v>
      </c>
      <c r="C6278" s="266" t="s">
        <v>32846</v>
      </c>
      <c r="D6278" s="273" t="s">
        <v>14</v>
      </c>
      <c r="E6278" s="274">
        <v>186.63</v>
      </c>
    </row>
    <row r="6279" spans="1:5">
      <c r="A6279" s="272" t="s">
        <v>23908</v>
      </c>
      <c r="B6279" s="538">
        <v>92382</v>
      </c>
      <c r="C6279" s="266" t="s">
        <v>32847</v>
      </c>
      <c r="D6279" s="273" t="s">
        <v>14</v>
      </c>
      <c r="E6279" s="274">
        <v>61.63</v>
      </c>
    </row>
    <row r="6280" spans="1:5">
      <c r="A6280" s="272" t="s">
        <v>23908</v>
      </c>
      <c r="B6280" s="538">
        <v>92384</v>
      </c>
      <c r="C6280" s="266" t="s">
        <v>32848</v>
      </c>
      <c r="D6280" s="273" t="s">
        <v>14</v>
      </c>
      <c r="E6280" s="274">
        <v>76.03</v>
      </c>
    </row>
    <row r="6281" spans="1:5">
      <c r="A6281" s="272" t="s">
        <v>23908</v>
      </c>
      <c r="B6281" s="538">
        <v>92386</v>
      </c>
      <c r="C6281" s="266" t="s">
        <v>32849</v>
      </c>
      <c r="D6281" s="273" t="s">
        <v>14</v>
      </c>
      <c r="E6281" s="274">
        <v>90.37</v>
      </c>
    </row>
    <row r="6282" spans="1:5">
      <c r="A6282" s="272" t="s">
        <v>23908</v>
      </c>
      <c r="B6282" s="538">
        <v>92351</v>
      </c>
      <c r="C6282" s="266" t="s">
        <v>32850</v>
      </c>
      <c r="D6282" s="273" t="s">
        <v>14</v>
      </c>
      <c r="E6282" s="274">
        <v>122.39</v>
      </c>
    </row>
    <row r="6283" spans="1:5">
      <c r="A6283" s="272" t="s">
        <v>23908</v>
      </c>
      <c r="B6283" s="538">
        <v>92388</v>
      </c>
      <c r="C6283" s="266" t="s">
        <v>32851</v>
      </c>
      <c r="D6283" s="273" t="s">
        <v>14</v>
      </c>
      <c r="E6283" s="274">
        <v>115.91</v>
      </c>
    </row>
    <row r="6284" spans="1:5">
      <c r="A6284" s="272" t="s">
        <v>23908</v>
      </c>
      <c r="B6284" s="538">
        <v>92353</v>
      </c>
      <c r="C6284" s="266" t="s">
        <v>32852</v>
      </c>
      <c r="D6284" s="273" t="s">
        <v>14</v>
      </c>
      <c r="E6284" s="274">
        <v>169.75</v>
      </c>
    </row>
    <row r="6285" spans="1:5">
      <c r="A6285" s="272" t="s">
        <v>23908</v>
      </c>
      <c r="B6285" s="538">
        <v>92390</v>
      </c>
      <c r="C6285" s="266" t="s">
        <v>32853</v>
      </c>
      <c r="D6285" s="273" t="s">
        <v>14</v>
      </c>
      <c r="E6285" s="274">
        <v>169.63</v>
      </c>
    </row>
    <row r="6286" spans="1:5">
      <c r="A6286" s="272" t="s">
        <v>23908</v>
      </c>
      <c r="B6286" s="538">
        <v>92355</v>
      </c>
      <c r="C6286" s="266" t="s">
        <v>32854</v>
      </c>
      <c r="D6286" s="273" t="s">
        <v>14</v>
      </c>
      <c r="E6286" s="274">
        <v>213.31</v>
      </c>
    </row>
    <row r="6287" spans="1:5">
      <c r="A6287" s="272" t="s">
        <v>23908</v>
      </c>
      <c r="B6287" s="538">
        <v>101925</v>
      </c>
      <c r="C6287" s="266" t="s">
        <v>32855</v>
      </c>
      <c r="D6287" s="273" t="s">
        <v>14</v>
      </c>
      <c r="E6287" s="274">
        <v>340.03</v>
      </c>
    </row>
    <row r="6288" spans="1:5">
      <c r="A6288" s="272" t="s">
        <v>23908</v>
      </c>
      <c r="B6288" s="538">
        <v>101934</v>
      </c>
      <c r="C6288" s="266" t="s">
        <v>32856</v>
      </c>
      <c r="D6288" s="273" t="s">
        <v>14</v>
      </c>
      <c r="E6288" s="274">
        <v>354.76</v>
      </c>
    </row>
    <row r="6289" spans="1:5">
      <c r="A6289" s="272" t="s">
        <v>23908</v>
      </c>
      <c r="B6289" s="538">
        <v>97541</v>
      </c>
      <c r="C6289" s="266" t="s">
        <v>32857</v>
      </c>
      <c r="D6289" s="273" t="s">
        <v>14</v>
      </c>
      <c r="E6289" s="274">
        <v>28.96</v>
      </c>
    </row>
    <row r="6290" spans="1:5">
      <c r="A6290" s="272" t="s">
        <v>23908</v>
      </c>
      <c r="B6290" s="538">
        <v>97462</v>
      </c>
      <c r="C6290" s="266" t="s">
        <v>32858</v>
      </c>
      <c r="D6290" s="273" t="s">
        <v>14</v>
      </c>
      <c r="E6290" s="274">
        <v>31.56</v>
      </c>
    </row>
    <row r="6291" spans="1:5">
      <c r="A6291" s="272" t="s">
        <v>23908</v>
      </c>
      <c r="B6291" s="538">
        <v>97544</v>
      </c>
      <c r="C6291" s="266" t="s">
        <v>32859</v>
      </c>
      <c r="D6291" s="273" t="s">
        <v>14</v>
      </c>
      <c r="E6291" s="274">
        <v>47.93</v>
      </c>
    </row>
    <row r="6292" spans="1:5">
      <c r="A6292" s="272" t="s">
        <v>23908</v>
      </c>
      <c r="B6292" s="538">
        <v>97500</v>
      </c>
      <c r="C6292" s="266" t="s">
        <v>32860</v>
      </c>
      <c r="D6292" s="273" t="s">
        <v>14</v>
      </c>
      <c r="E6292" s="274">
        <v>29.37</v>
      </c>
    </row>
    <row r="6293" spans="1:5">
      <c r="A6293" s="272" t="s">
        <v>23908</v>
      </c>
      <c r="B6293" s="538">
        <v>97465</v>
      </c>
      <c r="C6293" s="266" t="s">
        <v>32861</v>
      </c>
      <c r="D6293" s="273" t="s">
        <v>14</v>
      </c>
      <c r="E6293" s="274">
        <v>63.3</v>
      </c>
    </row>
    <row r="6294" spans="1:5">
      <c r="A6294" s="272" t="s">
        <v>23908</v>
      </c>
      <c r="B6294" s="538">
        <v>97503</v>
      </c>
      <c r="C6294" s="266" t="s">
        <v>32862</v>
      </c>
      <c r="D6294" s="273" t="s">
        <v>14</v>
      </c>
      <c r="E6294" s="274">
        <v>59.12</v>
      </c>
    </row>
    <row r="6295" spans="1:5">
      <c r="A6295" s="272" t="s">
        <v>23908</v>
      </c>
      <c r="B6295" s="538">
        <v>97468</v>
      </c>
      <c r="C6295" s="266" t="s">
        <v>32863</v>
      </c>
      <c r="D6295" s="273" t="s">
        <v>14</v>
      </c>
      <c r="E6295" s="274">
        <v>80.48</v>
      </c>
    </row>
    <row r="6296" spans="1:5">
      <c r="A6296" s="272" t="s">
        <v>23908</v>
      </c>
      <c r="B6296" s="538">
        <v>97506</v>
      </c>
      <c r="C6296" s="266" t="s">
        <v>32864</v>
      </c>
      <c r="D6296" s="273" t="s">
        <v>14</v>
      </c>
      <c r="E6296" s="274">
        <v>73.83</v>
      </c>
    </row>
    <row r="6297" spans="1:5">
      <c r="A6297" s="272" t="s">
        <v>23908</v>
      </c>
      <c r="B6297" s="538">
        <v>97444</v>
      </c>
      <c r="C6297" s="266" t="s">
        <v>32865</v>
      </c>
      <c r="D6297" s="273" t="s">
        <v>14</v>
      </c>
      <c r="E6297" s="274">
        <v>146.02000000000001</v>
      </c>
    </row>
    <row r="6298" spans="1:5">
      <c r="A6298" s="272" t="s">
        <v>23908</v>
      </c>
      <c r="B6298" s="538">
        <v>97471</v>
      </c>
      <c r="C6298" s="266" t="s">
        <v>32866</v>
      </c>
      <c r="D6298" s="273" t="s">
        <v>14</v>
      </c>
      <c r="E6298" s="274">
        <v>119.41</v>
      </c>
    </row>
    <row r="6299" spans="1:5">
      <c r="A6299" s="272" t="s">
        <v>23908</v>
      </c>
      <c r="B6299" s="538">
        <v>97509</v>
      </c>
      <c r="C6299" s="266" t="s">
        <v>32867</v>
      </c>
      <c r="D6299" s="273" t="s">
        <v>14</v>
      </c>
      <c r="E6299" s="274">
        <v>109.79</v>
      </c>
    </row>
    <row r="6300" spans="1:5">
      <c r="A6300" s="272" t="s">
        <v>23908</v>
      </c>
      <c r="B6300" s="538">
        <v>97447</v>
      </c>
      <c r="C6300" s="266" t="s">
        <v>32868</v>
      </c>
      <c r="D6300" s="273" t="s">
        <v>14</v>
      </c>
      <c r="E6300" s="274">
        <v>240.61</v>
      </c>
    </row>
    <row r="6301" spans="1:5">
      <c r="A6301" s="272" t="s">
        <v>23908</v>
      </c>
      <c r="B6301" s="538">
        <v>97475</v>
      </c>
      <c r="C6301" s="266" t="s">
        <v>32869</v>
      </c>
      <c r="D6301" s="273" t="s">
        <v>14</v>
      </c>
      <c r="E6301" s="274">
        <v>219.93</v>
      </c>
    </row>
    <row r="6302" spans="1:5">
      <c r="A6302" s="272" t="s">
        <v>23908</v>
      </c>
      <c r="B6302" s="538">
        <v>97512</v>
      </c>
      <c r="C6302" s="266" t="s">
        <v>32870</v>
      </c>
      <c r="D6302" s="273" t="s">
        <v>14</v>
      </c>
      <c r="E6302" s="274">
        <v>206.18</v>
      </c>
    </row>
    <row r="6303" spans="1:5">
      <c r="A6303" s="272" t="s">
        <v>23908</v>
      </c>
      <c r="B6303" s="538">
        <v>97450</v>
      </c>
      <c r="C6303" s="266" t="s">
        <v>32871</v>
      </c>
      <c r="D6303" s="273" t="s">
        <v>14</v>
      </c>
      <c r="E6303" s="274">
        <v>307.98</v>
      </c>
    </row>
    <row r="6304" spans="1:5">
      <c r="A6304" s="272" t="s">
        <v>23908</v>
      </c>
      <c r="B6304" s="538">
        <v>97478</v>
      </c>
      <c r="C6304" s="266" t="s">
        <v>32872</v>
      </c>
      <c r="D6304" s="273" t="s">
        <v>14</v>
      </c>
      <c r="E6304" s="274">
        <v>294.42</v>
      </c>
    </row>
    <row r="6305" spans="1:5">
      <c r="A6305" s="272" t="s">
        <v>23908</v>
      </c>
      <c r="B6305" s="538">
        <v>97515</v>
      </c>
      <c r="C6305" s="266" t="s">
        <v>32873</v>
      </c>
      <c r="D6305" s="273" t="s">
        <v>14</v>
      </c>
      <c r="E6305" s="274">
        <v>275.73</v>
      </c>
    </row>
    <row r="6306" spans="1:5">
      <c r="A6306" s="272" t="s">
        <v>23908</v>
      </c>
      <c r="B6306" s="538">
        <v>92928</v>
      </c>
      <c r="C6306" s="266" t="s">
        <v>32874</v>
      </c>
      <c r="D6306" s="273" t="s">
        <v>14</v>
      </c>
      <c r="E6306" s="274">
        <v>61.24</v>
      </c>
    </row>
    <row r="6307" spans="1:5">
      <c r="A6307" s="272" t="s">
        <v>23908</v>
      </c>
      <c r="B6307" s="538">
        <v>92943</v>
      </c>
      <c r="C6307" s="266" t="s">
        <v>32875</v>
      </c>
      <c r="D6307" s="273" t="s">
        <v>14</v>
      </c>
      <c r="E6307" s="274">
        <v>48.39</v>
      </c>
    </row>
    <row r="6308" spans="1:5">
      <c r="A6308" s="272" t="s">
        <v>23908</v>
      </c>
      <c r="B6308" s="538">
        <v>92929</v>
      </c>
      <c r="C6308" s="266" t="s">
        <v>32876</v>
      </c>
      <c r="D6308" s="273" t="s">
        <v>14</v>
      </c>
      <c r="E6308" s="274">
        <v>59.49</v>
      </c>
    </row>
    <row r="6309" spans="1:5">
      <c r="A6309" s="272" t="s">
        <v>23908</v>
      </c>
      <c r="B6309" s="538">
        <v>92944</v>
      </c>
      <c r="C6309" s="266" t="s">
        <v>32877</v>
      </c>
      <c r="D6309" s="273" t="s">
        <v>14</v>
      </c>
      <c r="E6309" s="274">
        <v>47.36</v>
      </c>
    </row>
    <row r="6310" spans="1:5">
      <c r="A6310" s="272" t="s">
        <v>23908</v>
      </c>
      <c r="B6310" s="538">
        <v>92930</v>
      </c>
      <c r="C6310" s="266" t="s">
        <v>32878</v>
      </c>
      <c r="D6310" s="273" t="s">
        <v>14</v>
      </c>
      <c r="E6310" s="274">
        <v>58.24</v>
      </c>
    </row>
    <row r="6311" spans="1:5">
      <c r="A6311" s="272" t="s">
        <v>23908</v>
      </c>
      <c r="B6311" s="538">
        <v>92945</v>
      </c>
      <c r="C6311" s="266" t="s">
        <v>32879</v>
      </c>
      <c r="D6311" s="273" t="s">
        <v>14</v>
      </c>
      <c r="E6311" s="274">
        <v>46.63</v>
      </c>
    </row>
    <row r="6312" spans="1:5">
      <c r="A6312" s="272" t="s">
        <v>23908</v>
      </c>
      <c r="B6312" s="538">
        <v>92925</v>
      </c>
      <c r="C6312" s="266" t="s">
        <v>32880</v>
      </c>
      <c r="D6312" s="273" t="s">
        <v>14</v>
      </c>
      <c r="E6312" s="274">
        <v>53.08</v>
      </c>
    </row>
    <row r="6313" spans="1:5">
      <c r="A6313" s="272" t="s">
        <v>23908</v>
      </c>
      <c r="B6313" s="538">
        <v>92940</v>
      </c>
      <c r="C6313" s="266" t="s">
        <v>32881</v>
      </c>
      <c r="D6313" s="273" t="s">
        <v>14</v>
      </c>
      <c r="E6313" s="274">
        <v>41.78</v>
      </c>
    </row>
    <row r="6314" spans="1:5">
      <c r="A6314" s="272" t="s">
        <v>23908</v>
      </c>
      <c r="B6314" s="538">
        <v>92926</v>
      </c>
      <c r="C6314" s="266" t="s">
        <v>32882</v>
      </c>
      <c r="D6314" s="273" t="s">
        <v>14</v>
      </c>
      <c r="E6314" s="274">
        <v>50.58</v>
      </c>
    </row>
    <row r="6315" spans="1:5">
      <c r="A6315" s="272" t="s">
        <v>23908</v>
      </c>
      <c r="B6315" s="538">
        <v>92941</v>
      </c>
      <c r="C6315" s="266" t="s">
        <v>32883</v>
      </c>
      <c r="D6315" s="273" t="s">
        <v>14</v>
      </c>
      <c r="E6315" s="274">
        <v>40.31</v>
      </c>
    </row>
    <row r="6316" spans="1:5">
      <c r="A6316" s="272" t="s">
        <v>23908</v>
      </c>
      <c r="B6316" s="538">
        <v>92927</v>
      </c>
      <c r="C6316" s="266" t="s">
        <v>32884</v>
      </c>
      <c r="D6316" s="273" t="s">
        <v>14</v>
      </c>
      <c r="E6316" s="274">
        <v>51.82</v>
      </c>
    </row>
    <row r="6317" spans="1:5">
      <c r="A6317" s="272" t="s">
        <v>23908</v>
      </c>
      <c r="B6317" s="538">
        <v>92942</v>
      </c>
      <c r="C6317" s="266" t="s">
        <v>32885</v>
      </c>
      <c r="D6317" s="273" t="s">
        <v>14</v>
      </c>
      <c r="E6317" s="274">
        <v>41.04</v>
      </c>
    </row>
    <row r="6318" spans="1:5">
      <c r="A6318" s="272" t="s">
        <v>23908</v>
      </c>
      <c r="B6318" s="538">
        <v>92918</v>
      </c>
      <c r="C6318" s="266" t="s">
        <v>32886</v>
      </c>
      <c r="D6318" s="273" t="s">
        <v>14</v>
      </c>
      <c r="E6318" s="274">
        <v>41.69</v>
      </c>
    </row>
    <row r="6319" spans="1:5">
      <c r="A6319" s="272" t="s">
        <v>23908</v>
      </c>
      <c r="B6319" s="538">
        <v>92938</v>
      </c>
      <c r="C6319" s="266" t="s">
        <v>32887</v>
      </c>
      <c r="D6319" s="273" t="s">
        <v>14</v>
      </c>
      <c r="E6319" s="274">
        <v>32.14</v>
      </c>
    </row>
    <row r="6320" spans="1:5">
      <c r="A6320" s="272" t="s">
        <v>23908</v>
      </c>
      <c r="B6320" s="538">
        <v>92920</v>
      </c>
      <c r="C6320" s="266" t="s">
        <v>32888</v>
      </c>
      <c r="D6320" s="273" t="s">
        <v>14</v>
      </c>
      <c r="E6320" s="274">
        <v>43.21</v>
      </c>
    </row>
    <row r="6321" spans="1:5">
      <c r="A6321" s="272" t="s">
        <v>23908</v>
      </c>
      <c r="B6321" s="538">
        <v>92939</v>
      </c>
      <c r="C6321" s="266" t="s">
        <v>32889</v>
      </c>
      <c r="D6321" s="273" t="s">
        <v>14</v>
      </c>
      <c r="E6321" s="274">
        <v>33.15</v>
      </c>
    </row>
    <row r="6322" spans="1:5">
      <c r="A6322" s="272" t="s">
        <v>23908</v>
      </c>
      <c r="B6322" s="538">
        <v>92910</v>
      </c>
      <c r="C6322" s="266" t="s">
        <v>32890</v>
      </c>
      <c r="D6322" s="273" t="s">
        <v>14</v>
      </c>
      <c r="E6322" s="274">
        <v>118.98</v>
      </c>
    </row>
    <row r="6323" spans="1:5">
      <c r="A6323" s="272" t="s">
        <v>23908</v>
      </c>
      <c r="B6323" s="538">
        <v>92934</v>
      </c>
      <c r="C6323" s="266" t="s">
        <v>32891</v>
      </c>
      <c r="D6323" s="273" t="s">
        <v>14</v>
      </c>
      <c r="E6323" s="274">
        <v>115.35</v>
      </c>
    </row>
    <row r="6324" spans="1:5">
      <c r="A6324" s="272" t="s">
        <v>23908</v>
      </c>
      <c r="B6324" s="538">
        <v>92949</v>
      </c>
      <c r="C6324" s="266" t="s">
        <v>32892</v>
      </c>
      <c r="D6324" s="273" t="s">
        <v>14</v>
      </c>
      <c r="E6324" s="274">
        <v>99.1</v>
      </c>
    </row>
    <row r="6325" spans="1:5">
      <c r="A6325" s="272" t="s">
        <v>23908</v>
      </c>
      <c r="B6325" s="538">
        <v>92911</v>
      </c>
      <c r="C6325" s="266" t="s">
        <v>32893</v>
      </c>
      <c r="D6325" s="273" t="s">
        <v>14</v>
      </c>
      <c r="E6325" s="274">
        <v>120.05</v>
      </c>
    </row>
    <row r="6326" spans="1:5">
      <c r="A6326" s="272" t="s">
        <v>23908</v>
      </c>
      <c r="B6326" s="538">
        <v>92935</v>
      </c>
      <c r="C6326" s="266" t="s">
        <v>32894</v>
      </c>
      <c r="D6326" s="273" t="s">
        <v>14</v>
      </c>
      <c r="E6326" s="274">
        <v>117.85</v>
      </c>
    </row>
    <row r="6327" spans="1:5">
      <c r="A6327" s="272" t="s">
        <v>23908</v>
      </c>
      <c r="B6327" s="538">
        <v>92950</v>
      </c>
      <c r="C6327" s="266" t="s">
        <v>32895</v>
      </c>
      <c r="D6327" s="273" t="s">
        <v>14</v>
      </c>
      <c r="E6327" s="274">
        <v>100.56</v>
      </c>
    </row>
    <row r="6328" spans="1:5">
      <c r="A6328" s="272" t="s">
        <v>23908</v>
      </c>
      <c r="B6328" s="538">
        <v>92907</v>
      </c>
      <c r="C6328" s="266" t="s">
        <v>32896</v>
      </c>
      <c r="D6328" s="273" t="s">
        <v>14</v>
      </c>
      <c r="E6328" s="274">
        <v>86.72</v>
      </c>
    </row>
    <row r="6329" spans="1:5">
      <c r="A6329" s="272" t="s">
        <v>23908</v>
      </c>
      <c r="B6329" s="538">
        <v>92931</v>
      </c>
      <c r="C6329" s="266" t="s">
        <v>32897</v>
      </c>
      <c r="D6329" s="273" t="s">
        <v>14</v>
      </c>
      <c r="E6329" s="274">
        <v>80.98</v>
      </c>
    </row>
    <row r="6330" spans="1:5">
      <c r="A6330" s="272" t="s">
        <v>23908</v>
      </c>
      <c r="B6330" s="538">
        <v>92946</v>
      </c>
      <c r="C6330" s="266" t="s">
        <v>32898</v>
      </c>
      <c r="D6330" s="273" t="s">
        <v>14</v>
      </c>
      <c r="E6330" s="274">
        <v>66.27</v>
      </c>
    </row>
    <row r="6331" spans="1:5">
      <c r="A6331" s="272" t="s">
        <v>23908</v>
      </c>
      <c r="B6331" s="538">
        <v>92908</v>
      </c>
      <c r="C6331" s="266" t="s">
        <v>32899</v>
      </c>
      <c r="D6331" s="273" t="s">
        <v>14</v>
      </c>
      <c r="E6331" s="274">
        <v>85.87</v>
      </c>
    </row>
    <row r="6332" spans="1:5">
      <c r="A6332" s="272" t="s">
        <v>23908</v>
      </c>
      <c r="B6332" s="538">
        <v>92932</v>
      </c>
      <c r="C6332" s="266" t="s">
        <v>32900</v>
      </c>
      <c r="D6332" s="273" t="s">
        <v>14</v>
      </c>
      <c r="E6332" s="274">
        <v>78.989999999999995</v>
      </c>
    </row>
    <row r="6333" spans="1:5">
      <c r="A6333" s="272" t="s">
        <v>23908</v>
      </c>
      <c r="B6333" s="538">
        <v>92947</v>
      </c>
      <c r="C6333" s="266" t="s">
        <v>32901</v>
      </c>
      <c r="D6333" s="273" t="s">
        <v>14</v>
      </c>
      <c r="E6333" s="274">
        <v>65.11</v>
      </c>
    </row>
    <row r="6334" spans="1:5">
      <c r="A6334" s="272" t="s">
        <v>23908</v>
      </c>
      <c r="B6334" s="538">
        <v>92909</v>
      </c>
      <c r="C6334" s="266" t="s">
        <v>32902</v>
      </c>
      <c r="D6334" s="273" t="s">
        <v>14</v>
      </c>
      <c r="E6334" s="274">
        <v>85.11</v>
      </c>
    </row>
    <row r="6335" spans="1:5">
      <c r="A6335" s="272" t="s">
        <v>23908</v>
      </c>
      <c r="B6335" s="538">
        <v>92933</v>
      </c>
      <c r="C6335" s="266" t="s">
        <v>32903</v>
      </c>
      <c r="D6335" s="273" t="s">
        <v>14</v>
      </c>
      <c r="E6335" s="274">
        <v>77.25</v>
      </c>
    </row>
    <row r="6336" spans="1:5">
      <c r="A6336" s="272" t="s">
        <v>23908</v>
      </c>
      <c r="B6336" s="538">
        <v>92948</v>
      </c>
      <c r="C6336" s="266" t="s">
        <v>32904</v>
      </c>
      <c r="D6336" s="273" t="s">
        <v>14</v>
      </c>
      <c r="E6336" s="274">
        <v>64.09</v>
      </c>
    </row>
    <row r="6337" spans="1:5">
      <c r="A6337" s="272" t="s">
        <v>23908</v>
      </c>
      <c r="B6337" s="538">
        <v>92912</v>
      </c>
      <c r="C6337" s="266" t="s">
        <v>32905</v>
      </c>
      <c r="D6337" s="273" t="s">
        <v>14</v>
      </c>
      <c r="E6337" s="274">
        <v>157.9</v>
      </c>
    </row>
    <row r="6338" spans="1:5">
      <c r="A6338" s="272" t="s">
        <v>23908</v>
      </c>
      <c r="B6338" s="538">
        <v>92913</v>
      </c>
      <c r="C6338" s="266" t="s">
        <v>32906</v>
      </c>
      <c r="D6338" s="273" t="s">
        <v>14</v>
      </c>
      <c r="E6338" s="274">
        <v>160.6</v>
      </c>
    </row>
    <row r="6339" spans="1:5">
      <c r="A6339" s="272" t="s">
        <v>23908</v>
      </c>
      <c r="B6339" s="538">
        <v>92936</v>
      </c>
      <c r="C6339" s="266" t="s">
        <v>32907</v>
      </c>
      <c r="D6339" s="273" t="s">
        <v>14</v>
      </c>
      <c r="E6339" s="274">
        <v>162.63999999999999</v>
      </c>
    </row>
    <row r="6340" spans="1:5">
      <c r="A6340" s="272" t="s">
        <v>23908</v>
      </c>
      <c r="B6340" s="538">
        <v>92951</v>
      </c>
      <c r="C6340" s="266" t="s">
        <v>32908</v>
      </c>
      <c r="D6340" s="273" t="s">
        <v>14</v>
      </c>
      <c r="E6340" s="274">
        <v>142.24</v>
      </c>
    </row>
    <row r="6341" spans="1:5">
      <c r="A6341" s="272" t="s">
        <v>23908</v>
      </c>
      <c r="B6341" s="538">
        <v>92914</v>
      </c>
      <c r="C6341" s="266" t="s">
        <v>32909</v>
      </c>
      <c r="D6341" s="273" t="s">
        <v>14</v>
      </c>
      <c r="E6341" s="274">
        <v>158.97999999999999</v>
      </c>
    </row>
    <row r="6342" spans="1:5">
      <c r="A6342" s="272" t="s">
        <v>23908</v>
      </c>
      <c r="B6342" s="538">
        <v>92937</v>
      </c>
      <c r="C6342" s="266" t="s">
        <v>32910</v>
      </c>
      <c r="D6342" s="273" t="s">
        <v>14</v>
      </c>
      <c r="E6342" s="274">
        <v>158.9</v>
      </c>
    </row>
    <row r="6343" spans="1:5">
      <c r="A6343" s="272" t="s">
        <v>23908</v>
      </c>
      <c r="B6343" s="538">
        <v>92952</v>
      </c>
      <c r="C6343" s="266" t="s">
        <v>32911</v>
      </c>
      <c r="D6343" s="273" t="s">
        <v>14</v>
      </c>
      <c r="E6343" s="274">
        <v>140.06</v>
      </c>
    </row>
    <row r="6344" spans="1:5">
      <c r="A6344" s="272" t="s">
        <v>23908</v>
      </c>
      <c r="B6344" s="538">
        <v>92953</v>
      </c>
      <c r="C6344" s="266" t="s">
        <v>32912</v>
      </c>
      <c r="D6344" s="273" t="s">
        <v>14</v>
      </c>
      <c r="E6344" s="274">
        <v>25.51</v>
      </c>
    </row>
    <row r="6345" spans="1:5">
      <c r="A6345" s="272" t="s">
        <v>23908</v>
      </c>
      <c r="B6345" s="538">
        <v>101921</v>
      </c>
      <c r="C6345" s="266" t="s">
        <v>32913</v>
      </c>
      <c r="D6345" s="273" t="s">
        <v>14</v>
      </c>
      <c r="E6345" s="274">
        <v>241.72</v>
      </c>
    </row>
    <row r="6346" spans="1:5">
      <c r="A6346" s="272" t="s">
        <v>23908</v>
      </c>
      <c r="B6346" s="538">
        <v>101930</v>
      </c>
      <c r="C6346" s="266" t="s">
        <v>32914</v>
      </c>
      <c r="D6346" s="273" t="s">
        <v>14</v>
      </c>
      <c r="E6346" s="274">
        <v>246.59</v>
      </c>
    </row>
    <row r="6347" spans="1:5">
      <c r="A6347" s="272" t="s">
        <v>23908</v>
      </c>
      <c r="B6347" s="538">
        <v>101922</v>
      </c>
      <c r="C6347" s="266" t="s">
        <v>32915</v>
      </c>
      <c r="D6347" s="273" t="s">
        <v>14</v>
      </c>
      <c r="E6347" s="274">
        <v>240.1</v>
      </c>
    </row>
    <row r="6348" spans="1:5">
      <c r="A6348" s="272" t="s">
        <v>23908</v>
      </c>
      <c r="B6348" s="538">
        <v>101931</v>
      </c>
      <c r="C6348" s="266" t="s">
        <v>32916</v>
      </c>
      <c r="D6348" s="273" t="s">
        <v>14</v>
      </c>
      <c r="E6348" s="274">
        <v>242.86</v>
      </c>
    </row>
    <row r="6349" spans="1:5">
      <c r="A6349" s="272" t="s">
        <v>23908</v>
      </c>
      <c r="B6349" s="538">
        <v>101923</v>
      </c>
      <c r="C6349" s="266" t="s">
        <v>32917</v>
      </c>
      <c r="D6349" s="273" t="s">
        <v>14</v>
      </c>
      <c r="E6349" s="274">
        <v>243.31</v>
      </c>
    </row>
    <row r="6350" spans="1:5">
      <c r="A6350" s="272" t="s">
        <v>23908</v>
      </c>
      <c r="B6350" s="538">
        <v>101932</v>
      </c>
      <c r="C6350" s="266" t="s">
        <v>32918</v>
      </c>
      <c r="D6350" s="273" t="s">
        <v>14</v>
      </c>
      <c r="E6350" s="274">
        <v>250.29</v>
      </c>
    </row>
    <row r="6351" spans="1:5">
      <c r="A6351" s="272" t="s">
        <v>23908</v>
      </c>
      <c r="B6351" s="538">
        <v>97537</v>
      </c>
      <c r="C6351" s="266" t="s">
        <v>32919</v>
      </c>
      <c r="D6351" s="273" t="s">
        <v>14</v>
      </c>
      <c r="E6351" s="274">
        <v>27.68</v>
      </c>
    </row>
    <row r="6352" spans="1:5">
      <c r="A6352" s="272" t="s">
        <v>23908</v>
      </c>
      <c r="B6352" s="538">
        <v>97540</v>
      </c>
      <c r="C6352" s="266" t="s">
        <v>32920</v>
      </c>
      <c r="D6352" s="273" t="s">
        <v>14</v>
      </c>
      <c r="E6352" s="274">
        <v>38.17</v>
      </c>
    </row>
    <row r="6353" spans="1:5">
      <c r="A6353" s="272" t="s">
        <v>23908</v>
      </c>
      <c r="B6353" s="538">
        <v>97543</v>
      </c>
      <c r="C6353" s="266" t="s">
        <v>32921</v>
      </c>
      <c r="D6353" s="273" t="s">
        <v>14</v>
      </c>
      <c r="E6353" s="274">
        <v>63.59</v>
      </c>
    </row>
    <row r="6354" spans="1:5">
      <c r="A6354" s="272" t="s">
        <v>23908</v>
      </c>
      <c r="B6354" s="538">
        <v>97461</v>
      </c>
      <c r="C6354" s="266" t="s">
        <v>32922</v>
      </c>
      <c r="D6354" s="273" t="s">
        <v>14</v>
      </c>
      <c r="E6354" s="274">
        <v>39.020000000000003</v>
      </c>
    </row>
    <row r="6355" spans="1:5">
      <c r="A6355" s="272" t="s">
        <v>23908</v>
      </c>
      <c r="B6355" s="538">
        <v>97499</v>
      </c>
      <c r="C6355" s="266" t="s">
        <v>32923</v>
      </c>
      <c r="D6355" s="273" t="s">
        <v>14</v>
      </c>
      <c r="E6355" s="274">
        <v>36</v>
      </c>
    </row>
    <row r="6356" spans="1:5">
      <c r="A6356" s="272" t="s">
        <v>23908</v>
      </c>
      <c r="B6356" s="538">
        <v>97464</v>
      </c>
      <c r="C6356" s="266" t="s">
        <v>32924</v>
      </c>
      <c r="D6356" s="273" t="s">
        <v>14</v>
      </c>
      <c r="E6356" s="274">
        <v>55.48</v>
      </c>
    </row>
    <row r="6357" spans="1:5">
      <c r="A6357" s="272" t="s">
        <v>23908</v>
      </c>
      <c r="B6357" s="538">
        <v>97502</v>
      </c>
      <c r="C6357" s="266" t="s">
        <v>32925</v>
      </c>
      <c r="D6357" s="273" t="s">
        <v>14</v>
      </c>
      <c r="E6357" s="274">
        <v>50.14</v>
      </c>
    </row>
    <row r="6358" spans="1:5">
      <c r="A6358" s="272" t="s">
        <v>23908</v>
      </c>
      <c r="B6358" s="538">
        <v>97467</v>
      </c>
      <c r="C6358" s="266" t="s">
        <v>32926</v>
      </c>
      <c r="D6358" s="273" t="s">
        <v>14</v>
      </c>
      <c r="E6358" s="274">
        <v>70.11</v>
      </c>
    </row>
    <row r="6359" spans="1:5">
      <c r="A6359" s="272" t="s">
        <v>23908</v>
      </c>
      <c r="B6359" s="538">
        <v>97505</v>
      </c>
      <c r="C6359" s="266" t="s">
        <v>32927</v>
      </c>
      <c r="D6359" s="273" t="s">
        <v>14</v>
      </c>
      <c r="E6359" s="274">
        <v>62.15</v>
      </c>
    </row>
    <row r="6360" spans="1:5">
      <c r="A6360" s="272" t="s">
        <v>23908</v>
      </c>
      <c r="B6360" s="538">
        <v>97443</v>
      </c>
      <c r="C6360" s="266" t="s">
        <v>32928</v>
      </c>
      <c r="D6360" s="273" t="s">
        <v>14</v>
      </c>
      <c r="E6360" s="274">
        <v>126.56</v>
      </c>
    </row>
    <row r="6361" spans="1:5">
      <c r="A6361" s="272" t="s">
        <v>23908</v>
      </c>
      <c r="B6361" s="538">
        <v>97470</v>
      </c>
      <c r="C6361" s="266" t="s">
        <v>32929</v>
      </c>
      <c r="D6361" s="273" t="s">
        <v>14</v>
      </c>
      <c r="E6361" s="274">
        <v>102.32</v>
      </c>
    </row>
    <row r="6362" spans="1:5">
      <c r="A6362" s="272" t="s">
        <v>23908</v>
      </c>
      <c r="B6362" s="538">
        <v>97508</v>
      </c>
      <c r="C6362" s="266" t="s">
        <v>32930</v>
      </c>
      <c r="D6362" s="273" t="s">
        <v>14</v>
      </c>
      <c r="E6362" s="274">
        <v>91.05</v>
      </c>
    </row>
    <row r="6363" spans="1:5">
      <c r="A6363" s="272" t="s">
        <v>23908</v>
      </c>
      <c r="B6363" s="538">
        <v>97446</v>
      </c>
      <c r="C6363" s="266" t="s">
        <v>32931</v>
      </c>
      <c r="D6363" s="273" t="s">
        <v>14</v>
      </c>
      <c r="E6363" s="274">
        <v>201.2</v>
      </c>
    </row>
    <row r="6364" spans="1:5">
      <c r="A6364" s="272" t="s">
        <v>23908</v>
      </c>
      <c r="B6364" s="538">
        <v>97474</v>
      </c>
      <c r="C6364" s="266" t="s">
        <v>32932</v>
      </c>
      <c r="D6364" s="273" t="s">
        <v>14</v>
      </c>
      <c r="E6364" s="274">
        <v>184.08</v>
      </c>
    </row>
    <row r="6365" spans="1:5">
      <c r="A6365" s="272" t="s">
        <v>23908</v>
      </c>
      <c r="B6365" s="538">
        <v>97511</v>
      </c>
      <c r="C6365" s="266" t="s">
        <v>32933</v>
      </c>
      <c r="D6365" s="273" t="s">
        <v>14</v>
      </c>
      <c r="E6365" s="274">
        <v>167.87</v>
      </c>
    </row>
    <row r="6366" spans="1:5">
      <c r="A6366" s="272" t="s">
        <v>23908</v>
      </c>
      <c r="B6366" s="538">
        <v>97449</v>
      </c>
      <c r="C6366" s="266" t="s">
        <v>32934</v>
      </c>
      <c r="D6366" s="273" t="s">
        <v>14</v>
      </c>
      <c r="E6366" s="274">
        <v>254.27</v>
      </c>
    </row>
    <row r="6367" spans="1:5">
      <c r="A6367" s="272" t="s">
        <v>23908</v>
      </c>
      <c r="B6367" s="538">
        <v>97477</v>
      </c>
      <c r="C6367" s="266" t="s">
        <v>32935</v>
      </c>
      <c r="D6367" s="273" t="s">
        <v>14</v>
      </c>
      <c r="E6367" s="274">
        <v>244.26</v>
      </c>
    </row>
    <row r="6368" spans="1:5">
      <c r="A6368" s="272" t="s">
        <v>23908</v>
      </c>
      <c r="B6368" s="538">
        <v>97514</v>
      </c>
      <c r="C6368" s="266" t="s">
        <v>32936</v>
      </c>
      <c r="D6368" s="273" t="s">
        <v>14</v>
      </c>
      <c r="E6368" s="274">
        <v>223.1</v>
      </c>
    </row>
    <row r="6369" spans="1:5">
      <c r="A6369" s="272" t="s">
        <v>23908</v>
      </c>
      <c r="B6369" s="538">
        <v>101920</v>
      </c>
      <c r="C6369" s="266" t="s">
        <v>32937</v>
      </c>
      <c r="D6369" s="273" t="s">
        <v>14</v>
      </c>
      <c r="E6369" s="274">
        <v>216.73</v>
      </c>
    </row>
    <row r="6370" spans="1:5">
      <c r="A6370" s="272" t="s">
        <v>23908</v>
      </c>
      <c r="B6370" s="538">
        <v>101929</v>
      </c>
      <c r="C6370" s="266" t="s">
        <v>32938</v>
      </c>
      <c r="D6370" s="273" t="s">
        <v>14</v>
      </c>
      <c r="E6370" s="274">
        <v>226.55</v>
      </c>
    </row>
    <row r="6371" spans="1:5">
      <c r="A6371" s="272" t="s">
        <v>23908</v>
      </c>
      <c r="B6371" s="538">
        <v>92693</v>
      </c>
      <c r="C6371" s="266" t="s">
        <v>32939</v>
      </c>
      <c r="D6371" s="273" t="s">
        <v>14</v>
      </c>
      <c r="E6371" s="274">
        <v>17.78</v>
      </c>
    </row>
    <row r="6372" spans="1:5">
      <c r="A6372" s="272" t="s">
        <v>23908</v>
      </c>
      <c r="B6372" s="538">
        <v>92695</v>
      </c>
      <c r="C6372" s="266" t="s">
        <v>32940</v>
      </c>
      <c r="D6372" s="273" t="s">
        <v>14</v>
      </c>
      <c r="E6372" s="274">
        <v>28.17</v>
      </c>
    </row>
    <row r="6373" spans="1:5">
      <c r="A6373" s="272" t="s">
        <v>23908</v>
      </c>
      <c r="B6373" s="538">
        <v>92697</v>
      </c>
      <c r="C6373" s="266" t="s">
        <v>32941</v>
      </c>
      <c r="D6373" s="273" t="s">
        <v>14</v>
      </c>
      <c r="E6373" s="274">
        <v>45.72</v>
      </c>
    </row>
    <row r="6374" spans="1:5">
      <c r="A6374" s="272" t="s">
        <v>23908</v>
      </c>
      <c r="B6374" s="538">
        <v>92658</v>
      </c>
      <c r="C6374" s="266" t="s">
        <v>32942</v>
      </c>
      <c r="D6374" s="273" t="s">
        <v>14</v>
      </c>
      <c r="E6374" s="274">
        <v>33.770000000000003</v>
      </c>
    </row>
    <row r="6375" spans="1:5">
      <c r="A6375" s="272" t="s">
        <v>23908</v>
      </c>
      <c r="B6375" s="538">
        <v>92660</v>
      </c>
      <c r="C6375" s="266" t="s">
        <v>32943</v>
      </c>
      <c r="D6375" s="273" t="s">
        <v>14</v>
      </c>
      <c r="E6375" s="274">
        <v>41.38</v>
      </c>
    </row>
    <row r="6376" spans="1:5">
      <c r="A6376" s="272" t="s">
        <v>23908</v>
      </c>
      <c r="B6376" s="538">
        <v>92662</v>
      </c>
      <c r="C6376" s="266" t="s">
        <v>32944</v>
      </c>
      <c r="D6376" s="273" t="s">
        <v>14</v>
      </c>
      <c r="E6376" s="274">
        <v>48.06</v>
      </c>
    </row>
    <row r="6377" spans="1:5">
      <c r="A6377" s="272" t="s">
        <v>23908</v>
      </c>
      <c r="B6377" s="538">
        <v>92664</v>
      </c>
      <c r="C6377" s="266" t="s">
        <v>32945</v>
      </c>
      <c r="D6377" s="273" t="s">
        <v>14</v>
      </c>
      <c r="E6377" s="274">
        <v>63.68</v>
      </c>
    </row>
    <row r="6378" spans="1:5">
      <c r="A6378" s="272" t="s">
        <v>23908</v>
      </c>
      <c r="B6378" s="538">
        <v>92666</v>
      </c>
      <c r="C6378" s="266" t="s">
        <v>32946</v>
      </c>
      <c r="D6378" s="273" t="s">
        <v>14</v>
      </c>
      <c r="E6378" s="274">
        <v>98.21</v>
      </c>
    </row>
    <row r="6379" spans="1:5">
      <c r="A6379" s="272" t="s">
        <v>23908</v>
      </c>
      <c r="B6379" s="538">
        <v>92668</v>
      </c>
      <c r="C6379" s="266" t="s">
        <v>32947</v>
      </c>
      <c r="D6379" s="273" t="s">
        <v>14</v>
      </c>
      <c r="E6379" s="274">
        <v>136.5</v>
      </c>
    </row>
    <row r="6380" spans="1:5">
      <c r="A6380" s="272" t="s">
        <v>23908</v>
      </c>
      <c r="B6380" s="538">
        <v>92370</v>
      </c>
      <c r="C6380" s="266" t="s">
        <v>32948</v>
      </c>
      <c r="D6380" s="273" t="s">
        <v>14</v>
      </c>
      <c r="E6380" s="274">
        <v>44.35</v>
      </c>
    </row>
    <row r="6381" spans="1:5">
      <c r="A6381" s="272" t="s">
        <v>23908</v>
      </c>
      <c r="B6381" s="538">
        <v>92372</v>
      </c>
      <c r="C6381" s="266" t="s">
        <v>32949</v>
      </c>
      <c r="D6381" s="273" t="s">
        <v>14</v>
      </c>
      <c r="E6381" s="274">
        <v>53.4</v>
      </c>
    </row>
    <row r="6382" spans="1:5">
      <c r="A6382" s="272" t="s">
        <v>23908</v>
      </c>
      <c r="B6382" s="538">
        <v>92374</v>
      </c>
      <c r="C6382" s="266" t="s">
        <v>32950</v>
      </c>
      <c r="D6382" s="273" t="s">
        <v>14</v>
      </c>
      <c r="E6382" s="274">
        <v>61.73</v>
      </c>
    </row>
    <row r="6383" spans="1:5">
      <c r="A6383" s="272" t="s">
        <v>23908</v>
      </c>
      <c r="B6383" s="538">
        <v>92345</v>
      </c>
      <c r="C6383" s="266" t="s">
        <v>32951</v>
      </c>
      <c r="D6383" s="273" t="s">
        <v>14</v>
      </c>
      <c r="E6383" s="274">
        <v>83.75</v>
      </c>
    </row>
    <row r="6384" spans="1:5">
      <c r="A6384" s="272" t="s">
        <v>23908</v>
      </c>
      <c r="B6384" s="538">
        <v>92376</v>
      </c>
      <c r="C6384" s="266" t="s">
        <v>32952</v>
      </c>
      <c r="D6384" s="273" t="s">
        <v>14</v>
      </c>
      <c r="E6384" s="274">
        <v>79.430000000000007</v>
      </c>
    </row>
    <row r="6385" spans="1:5">
      <c r="A6385" s="272" t="s">
        <v>23908</v>
      </c>
      <c r="B6385" s="538">
        <v>92347</v>
      </c>
      <c r="C6385" s="266" t="s">
        <v>32953</v>
      </c>
      <c r="D6385" s="273" t="s">
        <v>14</v>
      </c>
      <c r="E6385" s="274">
        <v>117.13</v>
      </c>
    </row>
    <row r="6386" spans="1:5">
      <c r="A6386" s="272" t="s">
        <v>23908</v>
      </c>
      <c r="B6386" s="538">
        <v>92378</v>
      </c>
      <c r="C6386" s="266" t="s">
        <v>32954</v>
      </c>
      <c r="D6386" s="273" t="s">
        <v>14</v>
      </c>
      <c r="E6386" s="274">
        <v>117.05</v>
      </c>
    </row>
    <row r="6387" spans="1:5">
      <c r="A6387" s="272" t="s">
        <v>23908</v>
      </c>
      <c r="B6387" s="538">
        <v>92349</v>
      </c>
      <c r="C6387" s="266" t="s">
        <v>32955</v>
      </c>
      <c r="D6387" s="273" t="s">
        <v>14</v>
      </c>
      <c r="E6387" s="274">
        <v>154.28</v>
      </c>
    </row>
    <row r="6388" spans="1:5">
      <c r="A6388" s="272" t="s">
        <v>23908</v>
      </c>
      <c r="B6388" s="538">
        <v>92380</v>
      </c>
      <c r="C6388" s="266" t="s">
        <v>32956</v>
      </c>
      <c r="D6388" s="273" t="s">
        <v>14</v>
      </c>
      <c r="E6388" s="274">
        <v>158.44</v>
      </c>
    </row>
    <row r="6389" spans="1:5">
      <c r="A6389" s="272" t="s">
        <v>23908</v>
      </c>
      <c r="B6389" s="538">
        <v>101917</v>
      </c>
      <c r="C6389" s="266" t="s">
        <v>32957</v>
      </c>
      <c r="D6389" s="273" t="s">
        <v>14</v>
      </c>
      <c r="E6389" s="274">
        <v>196.66</v>
      </c>
    </row>
    <row r="6390" spans="1:5">
      <c r="A6390" s="272" t="s">
        <v>23908</v>
      </c>
      <c r="B6390" s="538">
        <v>101924</v>
      </c>
      <c r="C6390" s="266" t="s">
        <v>32958</v>
      </c>
      <c r="D6390" s="273" t="s">
        <v>14</v>
      </c>
      <c r="E6390" s="274">
        <v>204.7</v>
      </c>
    </row>
    <row r="6391" spans="1:5">
      <c r="A6391" s="272" t="s">
        <v>23908</v>
      </c>
      <c r="B6391" s="538">
        <v>101933</v>
      </c>
      <c r="C6391" s="266" t="s">
        <v>32959</v>
      </c>
      <c r="D6391" s="273" t="s">
        <v>14</v>
      </c>
      <c r="E6391" s="274">
        <v>214.52</v>
      </c>
    </row>
    <row r="6392" spans="1:5">
      <c r="A6392" s="272" t="s">
        <v>23908</v>
      </c>
      <c r="B6392" s="538">
        <v>92692</v>
      </c>
      <c r="C6392" s="266" t="s">
        <v>32960</v>
      </c>
      <c r="D6392" s="273" t="s">
        <v>14</v>
      </c>
      <c r="E6392" s="274">
        <v>17.36</v>
      </c>
    </row>
    <row r="6393" spans="1:5">
      <c r="A6393" s="272" t="s">
        <v>23908</v>
      </c>
      <c r="B6393" s="538">
        <v>92694</v>
      </c>
      <c r="C6393" s="266" t="s">
        <v>32961</v>
      </c>
      <c r="D6393" s="273" t="s">
        <v>14</v>
      </c>
      <c r="E6393" s="274">
        <v>27.74</v>
      </c>
    </row>
    <row r="6394" spans="1:5">
      <c r="A6394" s="272" t="s">
        <v>23908</v>
      </c>
      <c r="B6394" s="538">
        <v>92696</v>
      </c>
      <c r="C6394" s="266" t="s">
        <v>32962</v>
      </c>
      <c r="D6394" s="273" t="s">
        <v>14</v>
      </c>
      <c r="E6394" s="274">
        <v>43.8</v>
      </c>
    </row>
    <row r="6395" spans="1:5">
      <c r="A6395" s="272" t="s">
        <v>23908</v>
      </c>
      <c r="B6395" s="538">
        <v>92657</v>
      </c>
      <c r="C6395" s="266" t="s">
        <v>32963</v>
      </c>
      <c r="D6395" s="273" t="s">
        <v>14</v>
      </c>
      <c r="E6395" s="274">
        <v>31.85</v>
      </c>
    </row>
    <row r="6396" spans="1:5">
      <c r="A6396" s="272" t="s">
        <v>23908</v>
      </c>
      <c r="B6396" s="538">
        <v>92659</v>
      </c>
      <c r="C6396" s="266" t="s">
        <v>32964</v>
      </c>
      <c r="D6396" s="273" t="s">
        <v>14</v>
      </c>
      <c r="E6396" s="274">
        <v>39.590000000000003</v>
      </c>
    </row>
    <row r="6397" spans="1:5">
      <c r="A6397" s="272" t="s">
        <v>23908</v>
      </c>
      <c r="B6397" s="538">
        <v>92661</v>
      </c>
      <c r="C6397" s="266" t="s">
        <v>32965</v>
      </c>
      <c r="D6397" s="273" t="s">
        <v>14</v>
      </c>
      <c r="E6397" s="274">
        <v>47.71</v>
      </c>
    </row>
    <row r="6398" spans="1:5">
      <c r="A6398" s="272" t="s">
        <v>23908</v>
      </c>
      <c r="B6398" s="538">
        <v>92663</v>
      </c>
      <c r="C6398" s="266" t="s">
        <v>32966</v>
      </c>
      <c r="D6398" s="273" t="s">
        <v>14</v>
      </c>
      <c r="E6398" s="274">
        <v>63.71</v>
      </c>
    </row>
    <row r="6399" spans="1:5">
      <c r="A6399" s="272" t="s">
        <v>23908</v>
      </c>
      <c r="B6399" s="538">
        <v>92665</v>
      </c>
      <c r="C6399" s="266" t="s">
        <v>32967</v>
      </c>
      <c r="D6399" s="273" t="s">
        <v>14</v>
      </c>
      <c r="E6399" s="274">
        <v>87.5</v>
      </c>
    </row>
    <row r="6400" spans="1:5">
      <c r="A6400" s="272" t="s">
        <v>23908</v>
      </c>
      <c r="B6400" s="538">
        <v>92667</v>
      </c>
      <c r="C6400" s="266" t="s">
        <v>32968</v>
      </c>
      <c r="D6400" s="273" t="s">
        <v>14</v>
      </c>
      <c r="E6400" s="274">
        <v>126.97</v>
      </c>
    </row>
    <row r="6401" spans="1:5">
      <c r="A6401" s="272" t="s">
        <v>23908</v>
      </c>
      <c r="B6401" s="538">
        <v>92369</v>
      </c>
      <c r="C6401" s="266" t="s">
        <v>32969</v>
      </c>
      <c r="D6401" s="273" t="s">
        <v>14</v>
      </c>
      <c r="E6401" s="274">
        <v>42.43</v>
      </c>
    </row>
    <row r="6402" spans="1:5">
      <c r="A6402" s="272" t="s">
        <v>23908</v>
      </c>
      <c r="B6402" s="538">
        <v>92371</v>
      </c>
      <c r="C6402" s="266" t="s">
        <v>32970</v>
      </c>
      <c r="D6402" s="273" t="s">
        <v>14</v>
      </c>
      <c r="E6402" s="274">
        <v>51.61</v>
      </c>
    </row>
    <row r="6403" spans="1:5">
      <c r="A6403" s="272" t="s">
        <v>23908</v>
      </c>
      <c r="B6403" s="538">
        <v>92373</v>
      </c>
      <c r="C6403" s="266" t="s">
        <v>32971</v>
      </c>
      <c r="D6403" s="273" t="s">
        <v>14</v>
      </c>
      <c r="E6403" s="274">
        <v>61.38</v>
      </c>
    </row>
    <row r="6404" spans="1:5">
      <c r="A6404" s="272" t="s">
        <v>23908</v>
      </c>
      <c r="B6404" s="538">
        <v>92344</v>
      </c>
      <c r="C6404" s="266" t="s">
        <v>32972</v>
      </c>
      <c r="D6404" s="273" t="s">
        <v>14</v>
      </c>
      <c r="E6404" s="274">
        <v>83.78</v>
      </c>
    </row>
    <row r="6405" spans="1:5">
      <c r="A6405" s="272" t="s">
        <v>23908</v>
      </c>
      <c r="B6405" s="538">
        <v>92375</v>
      </c>
      <c r="C6405" s="266" t="s">
        <v>32973</v>
      </c>
      <c r="D6405" s="273" t="s">
        <v>14</v>
      </c>
      <c r="E6405" s="274">
        <v>79.459999999999994</v>
      </c>
    </row>
    <row r="6406" spans="1:5">
      <c r="A6406" s="272" t="s">
        <v>23908</v>
      </c>
      <c r="B6406" s="538">
        <v>92346</v>
      </c>
      <c r="C6406" s="266" t="s">
        <v>32974</v>
      </c>
      <c r="D6406" s="273" t="s">
        <v>14</v>
      </c>
      <c r="E6406" s="274">
        <v>106.42</v>
      </c>
    </row>
    <row r="6407" spans="1:5">
      <c r="A6407" s="272" t="s">
        <v>23908</v>
      </c>
      <c r="B6407" s="538">
        <v>92377</v>
      </c>
      <c r="C6407" s="266" t="s">
        <v>32975</v>
      </c>
      <c r="D6407" s="273" t="s">
        <v>14</v>
      </c>
      <c r="E6407" s="274">
        <v>106.34</v>
      </c>
    </row>
    <row r="6408" spans="1:5">
      <c r="A6408" s="272" t="s">
        <v>23908</v>
      </c>
      <c r="B6408" s="538">
        <v>92348</v>
      </c>
      <c r="C6408" s="266" t="s">
        <v>32976</v>
      </c>
      <c r="D6408" s="273" t="s">
        <v>14</v>
      </c>
      <c r="E6408" s="274">
        <v>144.75</v>
      </c>
    </row>
    <row r="6409" spans="1:5">
      <c r="A6409" s="272" t="s">
        <v>23908</v>
      </c>
      <c r="B6409" s="538">
        <v>92379</v>
      </c>
      <c r="C6409" s="266" t="s">
        <v>32977</v>
      </c>
      <c r="D6409" s="273" t="s">
        <v>14</v>
      </c>
      <c r="E6409" s="274">
        <v>148.91</v>
      </c>
    </row>
    <row r="6410" spans="1:5">
      <c r="A6410" s="272" t="s">
        <v>23908</v>
      </c>
      <c r="B6410" s="538">
        <v>106677</v>
      </c>
      <c r="C6410" s="266" t="s">
        <v>32978</v>
      </c>
      <c r="D6410" s="273" t="s">
        <v>14</v>
      </c>
      <c r="E6410" s="274">
        <v>1089.96</v>
      </c>
    </row>
    <row r="6411" spans="1:5">
      <c r="A6411" s="272" t="s">
        <v>23908</v>
      </c>
      <c r="B6411" s="538">
        <v>95696</v>
      </c>
      <c r="C6411" s="266" t="s">
        <v>32979</v>
      </c>
      <c r="D6411" s="273" t="s">
        <v>14</v>
      </c>
      <c r="E6411" s="274">
        <v>49.26</v>
      </c>
    </row>
    <row r="6412" spans="1:5">
      <c r="A6412" s="272" t="s">
        <v>23908</v>
      </c>
      <c r="B6412" s="538">
        <v>92335</v>
      </c>
      <c r="C6412" s="266" t="s">
        <v>32980</v>
      </c>
      <c r="D6412" s="273" t="s">
        <v>13</v>
      </c>
      <c r="E6412" s="274">
        <v>96.39</v>
      </c>
    </row>
    <row r="6413" spans="1:5">
      <c r="A6413" s="272" t="s">
        <v>23908</v>
      </c>
      <c r="B6413" s="538">
        <v>92336</v>
      </c>
      <c r="C6413" s="266" t="s">
        <v>32981</v>
      </c>
      <c r="D6413" s="273" t="s">
        <v>13</v>
      </c>
      <c r="E6413" s="274">
        <v>115.53</v>
      </c>
    </row>
    <row r="6414" spans="1:5">
      <c r="A6414" s="272" t="s">
        <v>23908</v>
      </c>
      <c r="B6414" s="538">
        <v>92337</v>
      </c>
      <c r="C6414" s="266" t="s">
        <v>32982</v>
      </c>
      <c r="D6414" s="273" t="s">
        <v>13</v>
      </c>
      <c r="E6414" s="274">
        <v>149.11000000000001</v>
      </c>
    </row>
    <row r="6415" spans="1:5">
      <c r="A6415" s="272" t="s">
        <v>23908</v>
      </c>
      <c r="B6415" s="538">
        <v>92687</v>
      </c>
      <c r="C6415" s="266" t="s">
        <v>32983</v>
      </c>
      <c r="D6415" s="273" t="s">
        <v>13</v>
      </c>
      <c r="E6415" s="274">
        <v>30.58</v>
      </c>
    </row>
    <row r="6416" spans="1:5">
      <c r="A6416" s="272" t="s">
        <v>23908</v>
      </c>
      <c r="B6416" s="538">
        <v>92688</v>
      </c>
      <c r="C6416" s="266" t="s">
        <v>32984</v>
      </c>
      <c r="D6416" s="273" t="s">
        <v>13</v>
      </c>
      <c r="E6416" s="274">
        <v>43.74</v>
      </c>
    </row>
    <row r="6417" spans="1:5">
      <c r="A6417" s="272" t="s">
        <v>23908</v>
      </c>
      <c r="B6417" s="538">
        <v>97536</v>
      </c>
      <c r="C6417" s="266" t="s">
        <v>32985</v>
      </c>
      <c r="D6417" s="273" t="s">
        <v>13</v>
      </c>
      <c r="E6417" s="274">
        <v>67.680000000000007</v>
      </c>
    </row>
    <row r="6418" spans="1:5">
      <c r="A6418" s="272" t="s">
        <v>23908</v>
      </c>
      <c r="B6418" s="538">
        <v>97535</v>
      </c>
      <c r="C6418" s="266" t="s">
        <v>32986</v>
      </c>
      <c r="D6418" s="273" t="s">
        <v>13</v>
      </c>
      <c r="E6418" s="274">
        <v>53.09</v>
      </c>
    </row>
    <row r="6419" spans="1:5">
      <c r="A6419" s="272" t="s">
        <v>23908</v>
      </c>
      <c r="B6419" s="538">
        <v>92652</v>
      </c>
      <c r="C6419" s="266" t="s">
        <v>32987</v>
      </c>
      <c r="D6419" s="273" t="s">
        <v>13</v>
      </c>
      <c r="E6419" s="274">
        <v>64.260000000000005</v>
      </c>
    </row>
    <row r="6420" spans="1:5">
      <c r="A6420" s="272" t="s">
        <v>23908</v>
      </c>
      <c r="B6420" s="538">
        <v>92653</v>
      </c>
      <c r="C6420" s="266" t="s">
        <v>32988</v>
      </c>
      <c r="D6420" s="273" t="s">
        <v>13</v>
      </c>
      <c r="E6420" s="274">
        <v>73.569999999999993</v>
      </c>
    </row>
    <row r="6421" spans="1:5">
      <c r="A6421" s="272" t="s">
        <v>23908</v>
      </c>
      <c r="B6421" s="538">
        <v>92654</v>
      </c>
      <c r="C6421" s="266" t="s">
        <v>32989</v>
      </c>
      <c r="D6421" s="273" t="s">
        <v>13</v>
      </c>
      <c r="E6421" s="274">
        <v>99.49</v>
      </c>
    </row>
    <row r="6422" spans="1:5">
      <c r="A6422" s="272" t="s">
        <v>23908</v>
      </c>
      <c r="B6422" s="538">
        <v>92655</v>
      </c>
      <c r="C6422" s="266" t="s">
        <v>32990</v>
      </c>
      <c r="D6422" s="273" t="s">
        <v>13</v>
      </c>
      <c r="E6422" s="274">
        <v>121.58</v>
      </c>
    </row>
    <row r="6423" spans="1:5">
      <c r="A6423" s="272" t="s">
        <v>23908</v>
      </c>
      <c r="B6423" s="538">
        <v>92656</v>
      </c>
      <c r="C6423" s="266" t="s">
        <v>32991</v>
      </c>
      <c r="D6423" s="273" t="s">
        <v>13</v>
      </c>
      <c r="E6423" s="274">
        <v>158.09</v>
      </c>
    </row>
    <row r="6424" spans="1:5">
      <c r="A6424" s="272" t="s">
        <v>23908</v>
      </c>
      <c r="B6424" s="538">
        <v>101918</v>
      </c>
      <c r="C6424" s="266" t="s">
        <v>32992</v>
      </c>
      <c r="D6424" s="273" t="s">
        <v>13</v>
      </c>
      <c r="E6424" s="274">
        <v>218.25</v>
      </c>
    </row>
    <row r="6425" spans="1:5">
      <c r="A6425" s="272" t="s">
        <v>23908</v>
      </c>
      <c r="B6425" s="538">
        <v>101927</v>
      </c>
      <c r="C6425" s="266" t="s">
        <v>32993</v>
      </c>
      <c r="D6425" s="273" t="s">
        <v>13</v>
      </c>
      <c r="E6425" s="274">
        <v>200.57</v>
      </c>
    </row>
    <row r="6426" spans="1:5">
      <c r="A6426" s="272" t="s">
        <v>23908</v>
      </c>
      <c r="B6426" s="538">
        <v>97498</v>
      </c>
      <c r="C6426" s="266" t="s">
        <v>32994</v>
      </c>
      <c r="D6426" s="273" t="s">
        <v>13</v>
      </c>
      <c r="E6426" s="274">
        <v>47.23</v>
      </c>
    </row>
    <row r="6427" spans="1:5">
      <c r="A6427" s="272" t="s">
        <v>23908</v>
      </c>
      <c r="B6427" s="538">
        <v>92364</v>
      </c>
      <c r="C6427" s="266" t="s">
        <v>32995</v>
      </c>
      <c r="D6427" s="273" t="s">
        <v>13</v>
      </c>
      <c r="E6427" s="274">
        <v>57.95</v>
      </c>
    </row>
    <row r="6428" spans="1:5">
      <c r="A6428" s="272" t="s">
        <v>23908</v>
      </c>
      <c r="B6428" s="538">
        <v>92365</v>
      </c>
      <c r="C6428" s="266" t="s">
        <v>32996</v>
      </c>
      <c r="D6428" s="273" t="s">
        <v>13</v>
      </c>
      <c r="E6428" s="274">
        <v>66.760000000000005</v>
      </c>
    </row>
    <row r="6429" spans="1:5">
      <c r="A6429" s="272" t="s">
        <v>23908</v>
      </c>
      <c r="B6429" s="538">
        <v>92341</v>
      </c>
      <c r="C6429" s="266" t="s">
        <v>32997</v>
      </c>
      <c r="D6429" s="273" t="s">
        <v>13</v>
      </c>
      <c r="E6429" s="274">
        <v>111.08</v>
      </c>
    </row>
    <row r="6430" spans="1:5">
      <c r="A6430" s="272" t="s">
        <v>23908</v>
      </c>
      <c r="B6430" s="538">
        <v>92366</v>
      </c>
      <c r="C6430" s="266" t="s">
        <v>32998</v>
      </c>
      <c r="D6430" s="273" t="s">
        <v>13</v>
      </c>
      <c r="E6430" s="274">
        <v>92.03</v>
      </c>
    </row>
    <row r="6431" spans="1:5">
      <c r="A6431" s="272" t="s">
        <v>23908</v>
      </c>
      <c r="B6431" s="538">
        <v>92342</v>
      </c>
      <c r="C6431" s="266" t="s">
        <v>32999</v>
      </c>
      <c r="D6431" s="273" t="s">
        <v>13</v>
      </c>
      <c r="E6431" s="274">
        <v>131.81</v>
      </c>
    </row>
    <row r="6432" spans="1:5">
      <c r="A6432" s="272" t="s">
        <v>23908</v>
      </c>
      <c r="B6432" s="538">
        <v>92367</v>
      </c>
      <c r="C6432" s="266" t="s">
        <v>33000</v>
      </c>
      <c r="D6432" s="273" t="s">
        <v>13</v>
      </c>
      <c r="E6432" s="274">
        <v>113.17</v>
      </c>
    </row>
    <row r="6433" spans="1:5">
      <c r="A6433" s="272" t="s">
        <v>23908</v>
      </c>
      <c r="B6433" s="538">
        <v>92343</v>
      </c>
      <c r="C6433" s="266" t="s">
        <v>33001</v>
      </c>
      <c r="D6433" s="273" t="s">
        <v>13</v>
      </c>
      <c r="E6433" s="274">
        <v>166.96</v>
      </c>
    </row>
    <row r="6434" spans="1:5">
      <c r="A6434" s="272" t="s">
        <v>23908</v>
      </c>
      <c r="B6434" s="538">
        <v>92368</v>
      </c>
      <c r="C6434" s="266" t="s">
        <v>33002</v>
      </c>
      <c r="D6434" s="273" t="s">
        <v>13</v>
      </c>
      <c r="E6434" s="274">
        <v>148.72</v>
      </c>
    </row>
    <row r="6435" spans="1:5">
      <c r="A6435" s="272" t="s">
        <v>23908</v>
      </c>
      <c r="B6435" s="538">
        <v>92689</v>
      </c>
      <c r="C6435" s="266" t="s">
        <v>33003</v>
      </c>
      <c r="D6435" s="273" t="s">
        <v>13</v>
      </c>
      <c r="E6435" s="274">
        <v>54.08</v>
      </c>
    </row>
    <row r="6436" spans="1:5">
      <c r="A6436" s="272" t="s">
        <v>23908</v>
      </c>
      <c r="B6436" s="538">
        <v>92690</v>
      </c>
      <c r="C6436" s="266" t="s">
        <v>33004</v>
      </c>
      <c r="D6436" s="273" t="s">
        <v>13</v>
      </c>
      <c r="E6436" s="274">
        <v>77.930000000000007</v>
      </c>
    </row>
    <row r="6437" spans="1:5">
      <c r="A6437" s="272" t="s">
        <v>23908</v>
      </c>
      <c r="B6437" s="538">
        <v>92691</v>
      </c>
      <c r="C6437" s="266" t="s">
        <v>33005</v>
      </c>
      <c r="D6437" s="273" t="s">
        <v>13</v>
      </c>
      <c r="E6437" s="274">
        <v>104.39</v>
      </c>
    </row>
    <row r="6438" spans="1:5">
      <c r="A6438" s="272" t="s">
        <v>23908</v>
      </c>
      <c r="B6438" s="538">
        <v>92359</v>
      </c>
      <c r="C6438" s="266" t="s">
        <v>33006</v>
      </c>
      <c r="D6438" s="273" t="s">
        <v>13</v>
      </c>
      <c r="E6438" s="274">
        <v>70.27</v>
      </c>
    </row>
    <row r="6439" spans="1:5">
      <c r="A6439" s="272" t="s">
        <v>23908</v>
      </c>
      <c r="B6439" s="538">
        <v>92645</v>
      </c>
      <c r="C6439" s="266" t="s">
        <v>33007</v>
      </c>
      <c r="D6439" s="273" t="s">
        <v>13</v>
      </c>
      <c r="E6439" s="274">
        <v>75.180000000000007</v>
      </c>
    </row>
    <row r="6440" spans="1:5">
      <c r="A6440" s="272" t="s">
        <v>23908</v>
      </c>
      <c r="B6440" s="538">
        <v>92360</v>
      </c>
      <c r="C6440" s="266" t="s">
        <v>33008</v>
      </c>
      <c r="D6440" s="273" t="s">
        <v>13</v>
      </c>
      <c r="E6440" s="274">
        <v>93.77</v>
      </c>
    </row>
    <row r="6441" spans="1:5">
      <c r="A6441" s="272" t="s">
        <v>23908</v>
      </c>
      <c r="B6441" s="538">
        <v>92646</v>
      </c>
      <c r="C6441" s="266" t="s">
        <v>33009</v>
      </c>
      <c r="D6441" s="273" t="s">
        <v>13</v>
      </c>
      <c r="E6441" s="274">
        <v>98.68</v>
      </c>
    </row>
    <row r="6442" spans="1:5">
      <c r="A6442" s="272" t="s">
        <v>23908</v>
      </c>
      <c r="B6442" s="538">
        <v>95697</v>
      </c>
      <c r="C6442" s="266" t="s">
        <v>33010</v>
      </c>
      <c r="D6442" s="273" t="s">
        <v>13</v>
      </c>
      <c r="E6442" s="274">
        <v>103.23</v>
      </c>
    </row>
    <row r="6443" spans="1:5">
      <c r="A6443" s="272" t="s">
        <v>23908</v>
      </c>
      <c r="B6443" s="538">
        <v>92648</v>
      </c>
      <c r="C6443" s="266" t="s">
        <v>33011</v>
      </c>
      <c r="D6443" s="273" t="s">
        <v>13</v>
      </c>
      <c r="E6443" s="274">
        <v>108.14</v>
      </c>
    </row>
    <row r="6444" spans="1:5">
      <c r="A6444" s="272" t="s">
        <v>23908</v>
      </c>
      <c r="B6444" s="538">
        <v>92338</v>
      </c>
      <c r="C6444" s="266" t="s">
        <v>33012</v>
      </c>
      <c r="D6444" s="273" t="s">
        <v>13</v>
      </c>
      <c r="E6444" s="274">
        <v>155.78</v>
      </c>
    </row>
    <row r="6445" spans="1:5">
      <c r="A6445" s="272" t="s">
        <v>23908</v>
      </c>
      <c r="B6445" s="538">
        <v>92361</v>
      </c>
      <c r="C6445" s="266" t="s">
        <v>33013</v>
      </c>
      <c r="D6445" s="273" t="s">
        <v>13</v>
      </c>
      <c r="E6445" s="274">
        <v>126.82</v>
      </c>
    </row>
    <row r="6446" spans="1:5">
      <c r="A6446" s="272" t="s">
        <v>23908</v>
      </c>
      <c r="B6446" s="538">
        <v>92649</v>
      </c>
      <c r="C6446" s="266" t="s">
        <v>33014</v>
      </c>
      <c r="D6446" s="273" t="s">
        <v>13</v>
      </c>
      <c r="E6446" s="274">
        <v>131.72</v>
      </c>
    </row>
    <row r="6447" spans="1:5">
      <c r="A6447" s="272" t="s">
        <v>23908</v>
      </c>
      <c r="B6447" s="538">
        <v>92339</v>
      </c>
      <c r="C6447" s="266" t="s">
        <v>33015</v>
      </c>
      <c r="D6447" s="273" t="s">
        <v>13</v>
      </c>
      <c r="E6447" s="274">
        <v>228.88</v>
      </c>
    </row>
    <row r="6448" spans="1:5">
      <c r="A6448" s="272" t="s">
        <v>23908</v>
      </c>
      <c r="B6448" s="538">
        <v>92362</v>
      </c>
      <c r="C6448" s="266" t="s">
        <v>33016</v>
      </c>
      <c r="D6448" s="273" t="s">
        <v>13</v>
      </c>
      <c r="E6448" s="274">
        <v>201.96</v>
      </c>
    </row>
    <row r="6449" spans="1:5">
      <c r="A6449" s="272" t="s">
        <v>23908</v>
      </c>
      <c r="B6449" s="538">
        <v>92650</v>
      </c>
      <c r="C6449" s="266" t="s">
        <v>33017</v>
      </c>
      <c r="D6449" s="273" t="s">
        <v>13</v>
      </c>
      <c r="E6449" s="274">
        <v>206.86</v>
      </c>
    </row>
    <row r="6450" spans="1:5">
      <c r="A6450" s="272" t="s">
        <v>23908</v>
      </c>
      <c r="B6450" s="538">
        <v>106674</v>
      </c>
      <c r="C6450" s="266" t="s">
        <v>33018</v>
      </c>
      <c r="D6450" s="273" t="s">
        <v>13</v>
      </c>
      <c r="E6450" s="274">
        <v>278.7</v>
      </c>
    </row>
    <row r="6451" spans="1:5">
      <c r="A6451" s="272" t="s">
        <v>23908</v>
      </c>
      <c r="B6451" s="538">
        <v>106675</v>
      </c>
      <c r="C6451" s="266" t="s">
        <v>33019</v>
      </c>
      <c r="D6451" s="273" t="s">
        <v>13</v>
      </c>
      <c r="E6451" s="274">
        <v>253.84</v>
      </c>
    </row>
    <row r="6452" spans="1:5">
      <c r="A6452" s="272" t="s">
        <v>23908</v>
      </c>
      <c r="B6452" s="538">
        <v>106676</v>
      </c>
      <c r="C6452" s="266" t="s">
        <v>33020</v>
      </c>
      <c r="D6452" s="273" t="s">
        <v>13</v>
      </c>
      <c r="E6452" s="274">
        <v>258.74</v>
      </c>
    </row>
    <row r="6453" spans="1:5">
      <c r="A6453" s="272" t="s">
        <v>23908</v>
      </c>
      <c r="B6453" s="538">
        <v>97439</v>
      </c>
      <c r="C6453" s="266" t="s">
        <v>33021</v>
      </c>
      <c r="D6453" s="273" t="s">
        <v>14</v>
      </c>
      <c r="E6453" s="274">
        <v>147.69</v>
      </c>
    </row>
    <row r="6454" spans="1:5">
      <c r="A6454" s="272" t="s">
        <v>23908</v>
      </c>
      <c r="B6454" s="538">
        <v>97440</v>
      </c>
      <c r="C6454" s="266" t="s">
        <v>33022</v>
      </c>
      <c r="D6454" s="273" t="s">
        <v>14</v>
      </c>
      <c r="E6454" s="274">
        <v>169.63</v>
      </c>
    </row>
    <row r="6455" spans="1:5">
      <c r="A6455" s="272" t="s">
        <v>23908</v>
      </c>
      <c r="B6455" s="538">
        <v>97442</v>
      </c>
      <c r="C6455" s="266" t="s">
        <v>33023</v>
      </c>
      <c r="D6455" s="273" t="s">
        <v>14</v>
      </c>
      <c r="E6455" s="274">
        <v>182.78</v>
      </c>
    </row>
    <row r="6456" spans="1:5">
      <c r="A6456" s="272" t="s">
        <v>23908</v>
      </c>
      <c r="B6456" s="538">
        <v>97552</v>
      </c>
      <c r="C6456" s="266" t="s">
        <v>33024</v>
      </c>
      <c r="D6456" s="273" t="s">
        <v>14</v>
      </c>
      <c r="E6456" s="274">
        <v>56.14</v>
      </c>
    </row>
    <row r="6457" spans="1:5">
      <c r="A6457" s="272" t="s">
        <v>23908</v>
      </c>
      <c r="B6457" s="538">
        <v>97553</v>
      </c>
      <c r="C6457" s="266" t="s">
        <v>33025</v>
      </c>
      <c r="D6457" s="273" t="s">
        <v>14</v>
      </c>
      <c r="E6457" s="274">
        <v>82.46</v>
      </c>
    </row>
    <row r="6458" spans="1:5">
      <c r="A6458" s="272" t="s">
        <v>23908</v>
      </c>
      <c r="B6458" s="538">
        <v>97554</v>
      </c>
      <c r="C6458" s="266" t="s">
        <v>33026</v>
      </c>
      <c r="D6458" s="273" t="s">
        <v>14</v>
      </c>
      <c r="E6458" s="274">
        <v>144.71</v>
      </c>
    </row>
    <row r="6459" spans="1:5">
      <c r="A6459" s="272" t="s">
        <v>23908</v>
      </c>
      <c r="B6459" s="538">
        <v>97491</v>
      </c>
      <c r="C6459" s="266" t="s">
        <v>33027</v>
      </c>
      <c r="D6459" s="273" t="s">
        <v>14</v>
      </c>
      <c r="E6459" s="274">
        <v>95.58</v>
      </c>
    </row>
    <row r="6460" spans="1:5">
      <c r="A6460" s="272" t="s">
        <v>23908</v>
      </c>
      <c r="B6460" s="538">
        <v>97529</v>
      </c>
      <c r="C6460" s="266" t="s">
        <v>33028</v>
      </c>
      <c r="D6460" s="273" t="s">
        <v>14</v>
      </c>
      <c r="E6460" s="274">
        <v>89.53</v>
      </c>
    </row>
    <row r="6461" spans="1:5">
      <c r="A6461" s="272" t="s">
        <v>23908</v>
      </c>
      <c r="B6461" s="538">
        <v>97492</v>
      </c>
      <c r="C6461" s="266" t="s">
        <v>33029</v>
      </c>
      <c r="D6461" s="273" t="s">
        <v>14</v>
      </c>
      <c r="E6461" s="274">
        <v>138.44999999999999</v>
      </c>
    </row>
    <row r="6462" spans="1:5">
      <c r="A6462" s="272" t="s">
        <v>23908</v>
      </c>
      <c r="B6462" s="538">
        <v>97530</v>
      </c>
      <c r="C6462" s="266" t="s">
        <v>33030</v>
      </c>
      <c r="D6462" s="273" t="s">
        <v>14</v>
      </c>
      <c r="E6462" s="274">
        <v>127.78</v>
      </c>
    </row>
    <row r="6463" spans="1:5">
      <c r="A6463" s="272" t="s">
        <v>23908</v>
      </c>
      <c r="B6463" s="538">
        <v>97493</v>
      </c>
      <c r="C6463" s="266" t="s">
        <v>33031</v>
      </c>
      <c r="D6463" s="273" t="s">
        <v>14</v>
      </c>
      <c r="E6463" s="274">
        <v>177.83</v>
      </c>
    </row>
    <row r="6464" spans="1:5">
      <c r="A6464" s="272" t="s">
        <v>23908</v>
      </c>
      <c r="B6464" s="538">
        <v>97531</v>
      </c>
      <c r="C6464" s="266" t="s">
        <v>33032</v>
      </c>
      <c r="D6464" s="273" t="s">
        <v>14</v>
      </c>
      <c r="E6464" s="274">
        <v>161.88999999999999</v>
      </c>
    </row>
    <row r="6465" spans="1:5">
      <c r="A6465" s="272" t="s">
        <v>23908</v>
      </c>
      <c r="B6465" s="538">
        <v>97458</v>
      </c>
      <c r="C6465" s="266" t="s">
        <v>33033</v>
      </c>
      <c r="D6465" s="273" t="s">
        <v>14</v>
      </c>
      <c r="E6465" s="274">
        <v>321.14999999999998</v>
      </c>
    </row>
    <row r="6466" spans="1:5">
      <c r="A6466" s="272" t="s">
        <v>23908</v>
      </c>
      <c r="B6466" s="538">
        <v>97494</v>
      </c>
      <c r="C6466" s="266" t="s">
        <v>33034</v>
      </c>
      <c r="D6466" s="273" t="s">
        <v>14</v>
      </c>
      <c r="E6466" s="274">
        <v>272.67</v>
      </c>
    </row>
    <row r="6467" spans="1:5">
      <c r="A6467" s="272" t="s">
        <v>23908</v>
      </c>
      <c r="B6467" s="538">
        <v>97532</v>
      </c>
      <c r="C6467" s="266" t="s">
        <v>33035</v>
      </c>
      <c r="D6467" s="273" t="s">
        <v>14</v>
      </c>
      <c r="E6467" s="274">
        <v>250.13</v>
      </c>
    </row>
    <row r="6468" spans="1:5">
      <c r="A6468" s="272" t="s">
        <v>23908</v>
      </c>
      <c r="B6468" s="538">
        <v>97459</v>
      </c>
      <c r="C6468" s="266" t="s">
        <v>33036</v>
      </c>
      <c r="D6468" s="273" t="s">
        <v>14</v>
      </c>
      <c r="E6468" s="274">
        <v>527.36</v>
      </c>
    </row>
    <row r="6469" spans="1:5">
      <c r="A6469" s="272" t="s">
        <v>23908</v>
      </c>
      <c r="B6469" s="538">
        <v>97495</v>
      </c>
      <c r="C6469" s="266" t="s">
        <v>33037</v>
      </c>
      <c r="D6469" s="273" t="s">
        <v>14</v>
      </c>
      <c r="E6469" s="274">
        <v>493.1</v>
      </c>
    </row>
    <row r="6470" spans="1:5">
      <c r="A6470" s="272" t="s">
        <v>23908</v>
      </c>
      <c r="B6470" s="538">
        <v>97533</v>
      </c>
      <c r="C6470" s="266" t="s">
        <v>33038</v>
      </c>
      <c r="D6470" s="273" t="s">
        <v>14</v>
      </c>
      <c r="E6470" s="274">
        <v>460.68</v>
      </c>
    </row>
    <row r="6471" spans="1:5">
      <c r="A6471" s="272" t="s">
        <v>23908</v>
      </c>
      <c r="B6471" s="538">
        <v>97460</v>
      </c>
      <c r="C6471" s="266" t="s">
        <v>33039</v>
      </c>
      <c r="D6471" s="273" t="s">
        <v>14</v>
      </c>
      <c r="E6471" s="274">
        <v>794.3</v>
      </c>
    </row>
    <row r="6472" spans="1:5">
      <c r="A6472" s="272" t="s">
        <v>23908</v>
      </c>
      <c r="B6472" s="538">
        <v>97496</v>
      </c>
      <c r="C6472" s="266" t="s">
        <v>33040</v>
      </c>
      <c r="D6472" s="273" t="s">
        <v>14</v>
      </c>
      <c r="E6472" s="274">
        <v>774.26</v>
      </c>
    </row>
    <row r="6473" spans="1:5">
      <c r="A6473" s="272" t="s">
        <v>23908</v>
      </c>
      <c r="B6473" s="538">
        <v>97534</v>
      </c>
      <c r="C6473" s="266" t="s">
        <v>33041</v>
      </c>
      <c r="D6473" s="273" t="s">
        <v>14</v>
      </c>
      <c r="E6473" s="274">
        <v>731.94</v>
      </c>
    </row>
    <row r="6474" spans="1:5">
      <c r="A6474" s="272" t="s">
        <v>23908</v>
      </c>
      <c r="B6474" s="538">
        <v>101926</v>
      </c>
      <c r="C6474" s="266" t="s">
        <v>33042</v>
      </c>
      <c r="D6474" s="273" t="s">
        <v>14</v>
      </c>
      <c r="E6474" s="274">
        <v>439.28</v>
      </c>
    </row>
    <row r="6475" spans="1:5">
      <c r="A6475" s="272" t="s">
        <v>23908</v>
      </c>
      <c r="B6475" s="538">
        <v>101935</v>
      </c>
      <c r="C6475" s="266" t="s">
        <v>33043</v>
      </c>
      <c r="D6475" s="273" t="s">
        <v>14</v>
      </c>
      <c r="E6475" s="274">
        <v>458.92</v>
      </c>
    </row>
    <row r="6476" spans="1:5">
      <c r="A6476" s="272" t="s">
        <v>23908</v>
      </c>
      <c r="B6476" s="538">
        <v>92704</v>
      </c>
      <c r="C6476" s="266" t="s">
        <v>33044</v>
      </c>
      <c r="D6476" s="273" t="s">
        <v>14</v>
      </c>
      <c r="E6476" s="274">
        <v>32.659999999999997</v>
      </c>
    </row>
    <row r="6477" spans="1:5">
      <c r="A6477" s="272" t="s">
        <v>23908</v>
      </c>
      <c r="B6477" s="538">
        <v>92705</v>
      </c>
      <c r="C6477" s="266" t="s">
        <v>33045</v>
      </c>
      <c r="D6477" s="273" t="s">
        <v>14</v>
      </c>
      <c r="E6477" s="274">
        <v>53.01</v>
      </c>
    </row>
    <row r="6478" spans="1:5">
      <c r="A6478" s="272" t="s">
        <v>23908</v>
      </c>
      <c r="B6478" s="538">
        <v>92706</v>
      </c>
      <c r="C6478" s="266" t="s">
        <v>33046</v>
      </c>
      <c r="D6478" s="273" t="s">
        <v>14</v>
      </c>
      <c r="E6478" s="274">
        <v>85.86</v>
      </c>
    </row>
    <row r="6479" spans="1:5">
      <c r="A6479" s="272" t="s">
        <v>23908</v>
      </c>
      <c r="B6479" s="538">
        <v>92637</v>
      </c>
      <c r="C6479" s="266" t="s">
        <v>33047</v>
      </c>
      <c r="D6479" s="273" t="s">
        <v>14</v>
      </c>
      <c r="E6479" s="274">
        <v>124.89</v>
      </c>
    </row>
    <row r="6480" spans="1:5">
      <c r="A6480" s="272" t="s">
        <v>23908</v>
      </c>
      <c r="B6480" s="538">
        <v>92681</v>
      </c>
      <c r="C6480" s="266" t="s">
        <v>33048</v>
      </c>
      <c r="D6480" s="273" t="s">
        <v>14</v>
      </c>
      <c r="E6480" s="274">
        <v>61.95</v>
      </c>
    </row>
    <row r="6481" spans="1:5">
      <c r="A6481" s="272" t="s">
        <v>23908</v>
      </c>
      <c r="B6481" s="538">
        <v>92638</v>
      </c>
      <c r="C6481" s="266" t="s">
        <v>33049</v>
      </c>
      <c r="D6481" s="273" t="s">
        <v>14</v>
      </c>
      <c r="E6481" s="274">
        <v>166.28</v>
      </c>
    </row>
    <row r="6482" spans="1:5">
      <c r="A6482" s="272" t="s">
        <v>23908</v>
      </c>
      <c r="B6482" s="538">
        <v>92682</v>
      </c>
      <c r="C6482" s="266" t="s">
        <v>33050</v>
      </c>
      <c r="D6482" s="273" t="s">
        <v>14</v>
      </c>
      <c r="E6482" s="274">
        <v>77.94</v>
      </c>
    </row>
    <row r="6483" spans="1:5">
      <c r="A6483" s="272" t="s">
        <v>23908</v>
      </c>
      <c r="B6483" s="538">
        <v>92639</v>
      </c>
      <c r="C6483" s="266" t="s">
        <v>33051</v>
      </c>
      <c r="D6483" s="273" t="s">
        <v>14</v>
      </c>
      <c r="E6483" s="274">
        <v>204.08</v>
      </c>
    </row>
    <row r="6484" spans="1:5">
      <c r="A6484" s="272" t="s">
        <v>23908</v>
      </c>
      <c r="B6484" s="538">
        <v>92683</v>
      </c>
      <c r="C6484" s="266" t="s">
        <v>33052</v>
      </c>
      <c r="D6484" s="273" t="s">
        <v>14</v>
      </c>
      <c r="E6484" s="274">
        <v>91.7</v>
      </c>
    </row>
    <row r="6485" spans="1:5">
      <c r="A6485" s="272" t="s">
        <v>23908</v>
      </c>
      <c r="B6485" s="538">
        <v>92640</v>
      </c>
      <c r="C6485" s="266" t="s">
        <v>33053</v>
      </c>
      <c r="D6485" s="273" t="s">
        <v>14</v>
      </c>
      <c r="E6485" s="274">
        <v>154.44999999999999</v>
      </c>
    </row>
    <row r="6486" spans="1:5">
      <c r="A6486" s="272" t="s">
        <v>23908</v>
      </c>
      <c r="B6486" s="538">
        <v>92684</v>
      </c>
      <c r="C6486" s="266" t="s">
        <v>33054</v>
      </c>
      <c r="D6486" s="273" t="s">
        <v>14</v>
      </c>
      <c r="E6486" s="274">
        <v>122.96</v>
      </c>
    </row>
    <row r="6487" spans="1:5">
      <c r="A6487" s="272" t="s">
        <v>23908</v>
      </c>
      <c r="B6487" s="538">
        <v>92642</v>
      </c>
      <c r="C6487" s="266" t="s">
        <v>33055</v>
      </c>
      <c r="D6487" s="273" t="s">
        <v>14</v>
      </c>
      <c r="E6487" s="274">
        <v>231.42</v>
      </c>
    </row>
    <row r="6488" spans="1:5">
      <c r="A6488" s="272" t="s">
        <v>23908</v>
      </c>
      <c r="B6488" s="538">
        <v>92685</v>
      </c>
      <c r="C6488" s="266" t="s">
        <v>33056</v>
      </c>
      <c r="D6488" s="273" t="s">
        <v>14</v>
      </c>
      <c r="E6488" s="274">
        <v>193.74</v>
      </c>
    </row>
    <row r="6489" spans="1:5">
      <c r="A6489" s="272" t="s">
        <v>23908</v>
      </c>
      <c r="B6489" s="538">
        <v>92644</v>
      </c>
      <c r="C6489" s="266" t="s">
        <v>33057</v>
      </c>
      <c r="D6489" s="273" t="s">
        <v>14</v>
      </c>
      <c r="E6489" s="274">
        <v>290.76</v>
      </c>
    </row>
    <row r="6490" spans="1:5">
      <c r="A6490" s="272" t="s">
        <v>23908</v>
      </c>
      <c r="B6490" s="538">
        <v>92686</v>
      </c>
      <c r="C6490" s="266" t="s">
        <v>33058</v>
      </c>
      <c r="D6490" s="273" t="s">
        <v>14</v>
      </c>
      <c r="E6490" s="274">
        <v>246.87</v>
      </c>
    </row>
    <row r="6491" spans="1:5">
      <c r="A6491" s="272" t="s">
        <v>23908</v>
      </c>
      <c r="B6491" s="538">
        <v>92356</v>
      </c>
      <c r="C6491" s="266" t="s">
        <v>33059</v>
      </c>
      <c r="D6491" s="273" t="s">
        <v>14</v>
      </c>
      <c r="E6491" s="274">
        <v>163.1</v>
      </c>
    </row>
    <row r="6492" spans="1:5">
      <c r="A6492" s="272" t="s">
        <v>23908</v>
      </c>
      <c r="B6492" s="538">
        <v>92357</v>
      </c>
      <c r="C6492" s="266" t="s">
        <v>33060</v>
      </c>
      <c r="D6492" s="273" t="s">
        <v>14</v>
      </c>
      <c r="E6492" s="274">
        <v>231.59</v>
      </c>
    </row>
    <row r="6493" spans="1:5">
      <c r="A6493" s="272" t="s">
        <v>23908</v>
      </c>
      <c r="B6493" s="538">
        <v>92358</v>
      </c>
      <c r="C6493" s="266" t="s">
        <v>33061</v>
      </c>
      <c r="D6493" s="273" t="s">
        <v>14</v>
      </c>
      <c r="E6493" s="274">
        <v>282.43</v>
      </c>
    </row>
    <row r="6494" spans="1:5">
      <c r="A6494" s="272" t="s">
        <v>23908</v>
      </c>
      <c r="B6494" s="538">
        <v>101919</v>
      </c>
      <c r="C6494" s="266" t="s">
        <v>33062</v>
      </c>
      <c r="D6494" s="273" t="s">
        <v>14</v>
      </c>
      <c r="E6494" s="274">
        <v>439.87</v>
      </c>
    </row>
    <row r="6495" spans="1:5">
      <c r="A6495" s="272" t="s">
        <v>23908</v>
      </c>
      <c r="B6495" s="538">
        <v>101928</v>
      </c>
      <c r="C6495" s="266" t="s">
        <v>33063</v>
      </c>
      <c r="D6495" s="273" t="s">
        <v>14</v>
      </c>
      <c r="E6495" s="274">
        <v>449.69</v>
      </c>
    </row>
    <row r="6496" spans="1:5">
      <c r="A6496" s="272" t="s">
        <v>23908</v>
      </c>
      <c r="B6496" s="538">
        <v>92904</v>
      </c>
      <c r="C6496" s="266" t="s">
        <v>33064</v>
      </c>
      <c r="D6496" s="273" t="s">
        <v>14</v>
      </c>
      <c r="E6496" s="274">
        <v>36.78</v>
      </c>
    </row>
    <row r="6497" spans="1:5">
      <c r="A6497" s="272" t="s">
        <v>23908</v>
      </c>
      <c r="B6497" s="538">
        <v>92905</v>
      </c>
      <c r="C6497" s="266" t="s">
        <v>33065</v>
      </c>
      <c r="D6497" s="273" t="s">
        <v>14</v>
      </c>
      <c r="E6497" s="274">
        <v>53.1</v>
      </c>
    </row>
    <row r="6498" spans="1:5">
      <c r="A6498" s="272" t="s">
        <v>23908</v>
      </c>
      <c r="B6498" s="538">
        <v>92906</v>
      </c>
      <c r="C6498" s="266" t="s">
        <v>33066</v>
      </c>
      <c r="D6498" s="273" t="s">
        <v>14</v>
      </c>
      <c r="E6498" s="274">
        <v>66.42</v>
      </c>
    </row>
    <row r="6499" spans="1:5">
      <c r="A6499" s="272" t="s">
        <v>23908</v>
      </c>
      <c r="B6499" s="538">
        <v>92898</v>
      </c>
      <c r="C6499" s="266" t="s">
        <v>33067</v>
      </c>
      <c r="D6499" s="273" t="s">
        <v>14</v>
      </c>
      <c r="E6499" s="274">
        <v>54.47</v>
      </c>
    </row>
    <row r="6500" spans="1:5">
      <c r="A6500" s="272" t="s">
        <v>23908</v>
      </c>
      <c r="B6500" s="538">
        <v>92899</v>
      </c>
      <c r="C6500" s="266" t="s">
        <v>33068</v>
      </c>
      <c r="D6500" s="273" t="s">
        <v>14</v>
      </c>
      <c r="E6500" s="274">
        <v>79.86</v>
      </c>
    </row>
    <row r="6501" spans="1:5">
      <c r="A6501" s="272" t="s">
        <v>23908</v>
      </c>
      <c r="B6501" s="538">
        <v>92900</v>
      </c>
      <c r="C6501" s="266" t="s">
        <v>33069</v>
      </c>
      <c r="D6501" s="273" t="s">
        <v>14</v>
      </c>
      <c r="E6501" s="274">
        <v>96.35</v>
      </c>
    </row>
    <row r="6502" spans="1:5">
      <c r="A6502" s="272" t="s">
        <v>23908</v>
      </c>
      <c r="B6502" s="538">
        <v>92901</v>
      </c>
      <c r="C6502" s="266" t="s">
        <v>33070</v>
      </c>
      <c r="D6502" s="273" t="s">
        <v>14</v>
      </c>
      <c r="E6502" s="274">
        <v>133.24</v>
      </c>
    </row>
    <row r="6503" spans="1:5">
      <c r="A6503" s="272" t="s">
        <v>23908</v>
      </c>
      <c r="B6503" s="538">
        <v>92902</v>
      </c>
      <c r="C6503" s="266" t="s">
        <v>33071</v>
      </c>
      <c r="D6503" s="273" t="s">
        <v>14</v>
      </c>
      <c r="E6503" s="274">
        <v>207.08</v>
      </c>
    </row>
    <row r="6504" spans="1:5">
      <c r="A6504" s="272" t="s">
        <v>23908</v>
      </c>
      <c r="B6504" s="538">
        <v>92903</v>
      </c>
      <c r="C6504" s="266" t="s">
        <v>33072</v>
      </c>
      <c r="D6504" s="273" t="s">
        <v>14</v>
      </c>
      <c r="E6504" s="274">
        <v>307.88</v>
      </c>
    </row>
    <row r="6505" spans="1:5">
      <c r="A6505" s="272" t="s">
        <v>23908</v>
      </c>
      <c r="B6505" s="538">
        <v>92892</v>
      </c>
      <c r="C6505" s="266" t="s">
        <v>33073</v>
      </c>
      <c r="D6505" s="273" t="s">
        <v>14</v>
      </c>
      <c r="E6505" s="274">
        <v>65.05</v>
      </c>
    </row>
    <row r="6506" spans="1:5">
      <c r="A6506" s="272" t="s">
        <v>23908</v>
      </c>
      <c r="B6506" s="538">
        <v>92893</v>
      </c>
      <c r="C6506" s="266" t="s">
        <v>33074</v>
      </c>
      <c r="D6506" s="273" t="s">
        <v>14</v>
      </c>
      <c r="E6506" s="274">
        <v>91.88</v>
      </c>
    </row>
    <row r="6507" spans="1:5">
      <c r="A6507" s="272" t="s">
        <v>23908</v>
      </c>
      <c r="B6507" s="538">
        <v>92894</v>
      </c>
      <c r="C6507" s="266" t="s">
        <v>33075</v>
      </c>
      <c r="D6507" s="273" t="s">
        <v>14</v>
      </c>
      <c r="E6507" s="274">
        <v>110.02</v>
      </c>
    </row>
    <row r="6508" spans="1:5">
      <c r="A6508" s="272" t="s">
        <v>23908</v>
      </c>
      <c r="B6508" s="538">
        <v>92889</v>
      </c>
      <c r="C6508" s="266" t="s">
        <v>33076</v>
      </c>
      <c r="D6508" s="273" t="s">
        <v>14</v>
      </c>
      <c r="E6508" s="274">
        <v>153.31</v>
      </c>
    </row>
    <row r="6509" spans="1:5">
      <c r="A6509" s="272" t="s">
        <v>23908</v>
      </c>
      <c r="B6509" s="538">
        <v>92895</v>
      </c>
      <c r="C6509" s="266" t="s">
        <v>33077</v>
      </c>
      <c r="D6509" s="273" t="s">
        <v>14</v>
      </c>
      <c r="E6509" s="274">
        <v>148.99</v>
      </c>
    </row>
    <row r="6510" spans="1:5">
      <c r="A6510" s="272" t="s">
        <v>23908</v>
      </c>
      <c r="B6510" s="538">
        <v>92890</v>
      </c>
      <c r="C6510" s="266" t="s">
        <v>33078</v>
      </c>
      <c r="D6510" s="273" t="s">
        <v>14</v>
      </c>
      <c r="E6510" s="274">
        <v>226</v>
      </c>
    </row>
    <row r="6511" spans="1:5">
      <c r="A6511" s="272" t="s">
        <v>23908</v>
      </c>
      <c r="B6511" s="538">
        <v>92896</v>
      </c>
      <c r="C6511" s="266" t="s">
        <v>33079</v>
      </c>
      <c r="D6511" s="273" t="s">
        <v>14</v>
      </c>
      <c r="E6511" s="274">
        <v>225.92</v>
      </c>
    </row>
    <row r="6512" spans="1:5">
      <c r="A6512" s="272" t="s">
        <v>23908</v>
      </c>
      <c r="B6512" s="538">
        <v>92891</v>
      </c>
      <c r="C6512" s="266" t="s">
        <v>33080</v>
      </c>
      <c r="D6512" s="273" t="s">
        <v>14</v>
      </c>
      <c r="E6512" s="274">
        <v>325.66000000000003</v>
      </c>
    </row>
    <row r="6513" spans="1:5">
      <c r="A6513" s="272" t="s">
        <v>23908</v>
      </c>
      <c r="B6513" s="538">
        <v>92897</v>
      </c>
      <c r="C6513" s="266" t="s">
        <v>33081</v>
      </c>
      <c r="D6513" s="273" t="s">
        <v>14</v>
      </c>
      <c r="E6513" s="274">
        <v>329.82</v>
      </c>
    </row>
    <row r="6514" spans="1:5">
      <c r="A6514" s="272" t="s">
        <v>23909</v>
      </c>
      <c r="B6514" s="538">
        <v>100822</v>
      </c>
      <c r="C6514" s="266" t="s">
        <v>30793</v>
      </c>
      <c r="D6514" s="273" t="s">
        <v>14</v>
      </c>
      <c r="E6514" s="274">
        <v>0</v>
      </c>
    </row>
    <row r="6515" spans="1:5">
      <c r="A6515" s="272" t="s">
        <v>23909</v>
      </c>
      <c r="B6515" s="538">
        <v>100823</v>
      </c>
      <c r="C6515" s="266" t="s">
        <v>30794</v>
      </c>
      <c r="D6515" s="273" t="s">
        <v>14</v>
      </c>
      <c r="E6515" s="274">
        <v>0</v>
      </c>
    </row>
    <row r="6516" spans="1:5">
      <c r="A6516" s="272" t="s">
        <v>23909</v>
      </c>
      <c r="B6516" s="538">
        <v>100824</v>
      </c>
      <c r="C6516" s="266" t="s">
        <v>30795</v>
      </c>
      <c r="D6516" s="273" t="s">
        <v>14</v>
      </c>
      <c r="E6516" s="274">
        <v>0</v>
      </c>
    </row>
    <row r="6517" spans="1:5">
      <c r="A6517" s="272" t="s">
        <v>23909</v>
      </c>
      <c r="B6517" s="538">
        <v>100825</v>
      </c>
      <c r="C6517" s="266" t="s">
        <v>30796</v>
      </c>
      <c r="D6517" s="273" t="s">
        <v>14</v>
      </c>
      <c r="E6517" s="274">
        <v>0</v>
      </c>
    </row>
    <row r="6518" spans="1:5">
      <c r="A6518" s="272" t="s">
        <v>23909</v>
      </c>
      <c r="B6518" s="538">
        <v>100818</v>
      </c>
      <c r="C6518" s="266" t="s">
        <v>23910</v>
      </c>
      <c r="D6518" s="273" t="s">
        <v>14</v>
      </c>
      <c r="E6518" s="274">
        <v>0</v>
      </c>
    </row>
    <row r="6519" spans="1:5">
      <c r="A6519" s="272" t="s">
        <v>23909</v>
      </c>
      <c r="B6519" s="538">
        <v>100819</v>
      </c>
      <c r="C6519" s="266" t="s">
        <v>30797</v>
      </c>
      <c r="D6519" s="273" t="s">
        <v>14</v>
      </c>
      <c r="E6519" s="274">
        <v>0</v>
      </c>
    </row>
    <row r="6520" spans="1:5">
      <c r="A6520" s="272" t="s">
        <v>23909</v>
      </c>
      <c r="B6520" s="538">
        <v>100820</v>
      </c>
      <c r="C6520" s="266" t="s">
        <v>30798</v>
      </c>
      <c r="D6520" s="273" t="s">
        <v>14</v>
      </c>
      <c r="E6520" s="274">
        <v>0</v>
      </c>
    </row>
    <row r="6521" spans="1:5">
      <c r="A6521" s="272" t="s">
        <v>23909</v>
      </c>
      <c r="B6521" s="538">
        <v>100821</v>
      </c>
      <c r="C6521" s="266" t="s">
        <v>30799</v>
      </c>
      <c r="D6521" s="273" t="s">
        <v>14</v>
      </c>
      <c r="E6521" s="274">
        <v>0</v>
      </c>
    </row>
    <row r="6522" spans="1:5">
      <c r="A6522" s="272" t="s">
        <v>23909</v>
      </c>
      <c r="B6522" s="538">
        <v>100846</v>
      </c>
      <c r="C6522" s="266" t="s">
        <v>23911</v>
      </c>
      <c r="D6522" s="273" t="s">
        <v>14</v>
      </c>
      <c r="E6522" s="274">
        <v>0</v>
      </c>
    </row>
    <row r="6523" spans="1:5">
      <c r="A6523" s="272" t="s">
        <v>23909</v>
      </c>
      <c r="B6523" s="538">
        <v>100834</v>
      </c>
      <c r="C6523" s="266" t="s">
        <v>23912</v>
      </c>
      <c r="D6523" s="273" t="s">
        <v>14</v>
      </c>
      <c r="E6523" s="274">
        <v>0</v>
      </c>
    </row>
    <row r="6524" spans="1:5">
      <c r="A6524" s="272" t="s">
        <v>23909</v>
      </c>
      <c r="B6524" s="538">
        <v>100835</v>
      </c>
      <c r="C6524" s="266" t="s">
        <v>23913</v>
      </c>
      <c r="D6524" s="273" t="s">
        <v>14</v>
      </c>
      <c r="E6524" s="274">
        <v>0</v>
      </c>
    </row>
    <row r="6525" spans="1:5">
      <c r="A6525" s="272" t="s">
        <v>23909</v>
      </c>
      <c r="B6525" s="538">
        <v>100836</v>
      </c>
      <c r="C6525" s="266" t="s">
        <v>23914</v>
      </c>
      <c r="D6525" s="273" t="s">
        <v>14</v>
      </c>
      <c r="E6525" s="274">
        <v>0</v>
      </c>
    </row>
    <row r="6526" spans="1:5">
      <c r="A6526" s="272" t="s">
        <v>23909</v>
      </c>
      <c r="B6526" s="538">
        <v>100837</v>
      </c>
      <c r="C6526" s="266" t="s">
        <v>23915</v>
      </c>
      <c r="D6526" s="273" t="s">
        <v>14</v>
      </c>
      <c r="E6526" s="274">
        <v>0</v>
      </c>
    </row>
    <row r="6527" spans="1:5">
      <c r="A6527" s="272" t="s">
        <v>23909</v>
      </c>
      <c r="B6527" s="538">
        <v>100826</v>
      </c>
      <c r="C6527" s="266" t="s">
        <v>23916</v>
      </c>
      <c r="D6527" s="273" t="s">
        <v>14</v>
      </c>
      <c r="E6527" s="274">
        <v>0</v>
      </c>
    </row>
    <row r="6528" spans="1:5">
      <c r="A6528" s="272" t="s">
        <v>23909</v>
      </c>
      <c r="B6528" s="538">
        <v>100827</v>
      </c>
      <c r="C6528" s="266" t="s">
        <v>23917</v>
      </c>
      <c r="D6528" s="273" t="s">
        <v>14</v>
      </c>
      <c r="E6528" s="274">
        <v>0</v>
      </c>
    </row>
    <row r="6529" spans="1:5">
      <c r="A6529" s="272" t="s">
        <v>23909</v>
      </c>
      <c r="B6529" s="538">
        <v>100828</v>
      </c>
      <c r="C6529" s="266" t="s">
        <v>23918</v>
      </c>
      <c r="D6529" s="273" t="s">
        <v>14</v>
      </c>
      <c r="E6529" s="274">
        <v>0</v>
      </c>
    </row>
    <row r="6530" spans="1:5">
      <c r="A6530" s="272" t="s">
        <v>23909</v>
      </c>
      <c r="B6530" s="538">
        <v>100829</v>
      </c>
      <c r="C6530" s="266" t="s">
        <v>23919</v>
      </c>
      <c r="D6530" s="273" t="s">
        <v>14</v>
      </c>
      <c r="E6530" s="274">
        <v>0</v>
      </c>
    </row>
    <row r="6531" spans="1:5">
      <c r="A6531" s="272" t="s">
        <v>23909</v>
      </c>
      <c r="B6531" s="538">
        <v>100830</v>
      </c>
      <c r="C6531" s="266" t="s">
        <v>23920</v>
      </c>
      <c r="D6531" s="273" t="s">
        <v>14</v>
      </c>
      <c r="E6531" s="274">
        <v>0</v>
      </c>
    </row>
    <row r="6532" spans="1:5">
      <c r="A6532" s="272" t="s">
        <v>23909</v>
      </c>
      <c r="B6532" s="538">
        <v>100831</v>
      </c>
      <c r="C6532" s="266" t="s">
        <v>23921</v>
      </c>
      <c r="D6532" s="273" t="s">
        <v>14</v>
      </c>
      <c r="E6532" s="274">
        <v>0</v>
      </c>
    </row>
    <row r="6533" spans="1:5">
      <c r="A6533" s="272" t="s">
        <v>23909</v>
      </c>
      <c r="B6533" s="538">
        <v>100832</v>
      </c>
      <c r="C6533" s="266" t="s">
        <v>23922</v>
      </c>
      <c r="D6533" s="273" t="s">
        <v>14</v>
      </c>
      <c r="E6533" s="274">
        <v>0</v>
      </c>
    </row>
    <row r="6534" spans="1:5">
      <c r="A6534" s="272" t="s">
        <v>23909</v>
      </c>
      <c r="B6534" s="538">
        <v>100833</v>
      </c>
      <c r="C6534" s="266" t="s">
        <v>23923</v>
      </c>
      <c r="D6534" s="273" t="s">
        <v>14</v>
      </c>
      <c r="E6534" s="274">
        <v>0</v>
      </c>
    </row>
    <row r="6535" spans="1:5">
      <c r="A6535" s="272" t="s">
        <v>23909</v>
      </c>
      <c r="B6535" s="538">
        <v>100790</v>
      </c>
      <c r="C6535" s="266" t="s">
        <v>23924</v>
      </c>
      <c r="D6535" s="273" t="s">
        <v>14</v>
      </c>
      <c r="E6535" s="274">
        <v>0</v>
      </c>
    </row>
    <row r="6536" spans="1:5">
      <c r="A6536" s="272" t="s">
        <v>23909</v>
      </c>
      <c r="B6536" s="538">
        <v>100789</v>
      </c>
      <c r="C6536" s="266" t="s">
        <v>23925</v>
      </c>
      <c r="D6536" s="273" t="s">
        <v>14</v>
      </c>
      <c r="E6536" s="274">
        <v>0</v>
      </c>
    </row>
    <row r="6537" spans="1:5">
      <c r="A6537" s="272" t="s">
        <v>23909</v>
      </c>
      <c r="B6537" s="538">
        <v>100788</v>
      </c>
      <c r="C6537" s="266" t="s">
        <v>10082</v>
      </c>
      <c r="D6537" s="273" t="s">
        <v>14</v>
      </c>
      <c r="E6537" s="274">
        <v>749.85</v>
      </c>
    </row>
    <row r="6538" spans="1:5">
      <c r="A6538" s="272" t="s">
        <v>23909</v>
      </c>
      <c r="B6538" s="538">
        <v>100811</v>
      </c>
      <c r="C6538" s="266" t="s">
        <v>23926</v>
      </c>
      <c r="D6538" s="273" t="s">
        <v>14</v>
      </c>
      <c r="E6538" s="274">
        <v>0</v>
      </c>
    </row>
    <row r="6539" spans="1:5">
      <c r="A6539" s="272" t="s">
        <v>23909</v>
      </c>
      <c r="B6539" s="538">
        <v>100812</v>
      </c>
      <c r="C6539" s="266" t="s">
        <v>23927</v>
      </c>
      <c r="D6539" s="273" t="s">
        <v>14</v>
      </c>
      <c r="E6539" s="274">
        <v>0</v>
      </c>
    </row>
    <row r="6540" spans="1:5">
      <c r="A6540" s="272" t="s">
        <v>23909</v>
      </c>
      <c r="B6540" s="538">
        <v>100813</v>
      </c>
      <c r="C6540" s="266" t="s">
        <v>23928</v>
      </c>
      <c r="D6540" s="273" t="s">
        <v>14</v>
      </c>
      <c r="E6540" s="274">
        <v>0</v>
      </c>
    </row>
    <row r="6541" spans="1:5">
      <c r="A6541" s="272" t="s">
        <v>23909</v>
      </c>
      <c r="B6541" s="538">
        <v>100814</v>
      </c>
      <c r="C6541" s="266" t="s">
        <v>23929</v>
      </c>
      <c r="D6541" s="273" t="s">
        <v>14</v>
      </c>
      <c r="E6541" s="274">
        <v>0</v>
      </c>
    </row>
    <row r="6542" spans="1:5">
      <c r="A6542" s="272" t="s">
        <v>23909</v>
      </c>
      <c r="B6542" s="538">
        <v>100815</v>
      </c>
      <c r="C6542" s="266" t="s">
        <v>23930</v>
      </c>
      <c r="D6542" s="273" t="s">
        <v>14</v>
      </c>
      <c r="E6542" s="274">
        <v>0</v>
      </c>
    </row>
    <row r="6543" spans="1:5">
      <c r="A6543" s="272" t="s">
        <v>23909</v>
      </c>
      <c r="B6543" s="538">
        <v>100816</v>
      </c>
      <c r="C6543" s="266" t="s">
        <v>23931</v>
      </c>
      <c r="D6543" s="273" t="s">
        <v>14</v>
      </c>
      <c r="E6543" s="274">
        <v>0</v>
      </c>
    </row>
    <row r="6544" spans="1:5">
      <c r="A6544" s="272" t="s">
        <v>23909</v>
      </c>
      <c r="B6544" s="538">
        <v>100817</v>
      </c>
      <c r="C6544" s="266" t="s">
        <v>23932</v>
      </c>
      <c r="D6544" s="273" t="s">
        <v>14</v>
      </c>
      <c r="E6544" s="274">
        <v>0</v>
      </c>
    </row>
    <row r="6545" spans="1:5">
      <c r="A6545" s="272" t="s">
        <v>23909</v>
      </c>
      <c r="B6545" s="538">
        <v>100795</v>
      </c>
      <c r="C6545" s="266" t="s">
        <v>23933</v>
      </c>
      <c r="D6545" s="273" t="s">
        <v>13</v>
      </c>
      <c r="E6545" s="274">
        <v>0</v>
      </c>
    </row>
    <row r="6546" spans="1:5">
      <c r="A6546" s="272" t="s">
        <v>23909</v>
      </c>
      <c r="B6546" s="538">
        <v>100842</v>
      </c>
      <c r="C6546" s="266" t="s">
        <v>23934</v>
      </c>
      <c r="D6546" s="273" t="s">
        <v>13</v>
      </c>
      <c r="E6546" s="274">
        <v>0</v>
      </c>
    </row>
    <row r="6547" spans="1:5">
      <c r="A6547" s="272" t="s">
        <v>23909</v>
      </c>
      <c r="B6547" s="538">
        <v>100796</v>
      </c>
      <c r="C6547" s="266" t="s">
        <v>23935</v>
      </c>
      <c r="D6547" s="273" t="s">
        <v>13</v>
      </c>
      <c r="E6547" s="274">
        <v>0</v>
      </c>
    </row>
    <row r="6548" spans="1:5">
      <c r="A6548" s="272" t="s">
        <v>23909</v>
      </c>
      <c r="B6548" s="538">
        <v>100843</v>
      </c>
      <c r="C6548" s="266" t="s">
        <v>23936</v>
      </c>
      <c r="D6548" s="273" t="s">
        <v>13</v>
      </c>
      <c r="E6548" s="274">
        <v>0</v>
      </c>
    </row>
    <row r="6549" spans="1:5">
      <c r="A6549" s="272" t="s">
        <v>23909</v>
      </c>
      <c r="B6549" s="538">
        <v>100844</v>
      </c>
      <c r="C6549" s="266" t="s">
        <v>23937</v>
      </c>
      <c r="D6549" s="273" t="s">
        <v>13</v>
      </c>
      <c r="E6549" s="274">
        <v>0</v>
      </c>
    </row>
    <row r="6550" spans="1:5">
      <c r="A6550" s="272" t="s">
        <v>23909</v>
      </c>
      <c r="B6550" s="538">
        <v>100797</v>
      </c>
      <c r="C6550" s="266" t="s">
        <v>23938</v>
      </c>
      <c r="D6550" s="273" t="s">
        <v>13</v>
      </c>
      <c r="E6550" s="274">
        <v>0</v>
      </c>
    </row>
    <row r="6551" spans="1:5">
      <c r="A6551" s="272" t="s">
        <v>23909</v>
      </c>
      <c r="B6551" s="538">
        <v>100798</v>
      </c>
      <c r="C6551" s="266" t="s">
        <v>23939</v>
      </c>
      <c r="D6551" s="273" t="s">
        <v>13</v>
      </c>
      <c r="E6551" s="274">
        <v>0</v>
      </c>
    </row>
    <row r="6552" spans="1:5">
      <c r="A6552" s="272" t="s">
        <v>23909</v>
      </c>
      <c r="B6552" s="538">
        <v>100845</v>
      </c>
      <c r="C6552" s="266" t="s">
        <v>23940</v>
      </c>
      <c r="D6552" s="273" t="s">
        <v>13</v>
      </c>
      <c r="E6552" s="274">
        <v>0</v>
      </c>
    </row>
    <row r="6553" spans="1:5">
      <c r="A6553" s="272" t="s">
        <v>23909</v>
      </c>
      <c r="B6553" s="538">
        <v>100799</v>
      </c>
      <c r="C6553" s="266" t="s">
        <v>10087</v>
      </c>
      <c r="D6553" s="273" t="s">
        <v>13</v>
      </c>
      <c r="E6553" s="274">
        <v>21.65</v>
      </c>
    </row>
    <row r="6554" spans="1:5">
      <c r="A6554" s="272" t="s">
        <v>23909</v>
      </c>
      <c r="B6554" s="538">
        <v>100807</v>
      </c>
      <c r="C6554" s="266" t="s">
        <v>10095</v>
      </c>
      <c r="D6554" s="273" t="s">
        <v>13</v>
      </c>
      <c r="E6554" s="274">
        <v>29.62</v>
      </c>
    </row>
    <row r="6555" spans="1:5">
      <c r="A6555" s="272" t="s">
        <v>23909</v>
      </c>
      <c r="B6555" s="538">
        <v>100800</v>
      </c>
      <c r="C6555" s="266" t="s">
        <v>10088</v>
      </c>
      <c r="D6555" s="273" t="s">
        <v>13</v>
      </c>
      <c r="E6555" s="274">
        <v>30.19</v>
      </c>
    </row>
    <row r="6556" spans="1:5">
      <c r="A6556" s="272" t="s">
        <v>23909</v>
      </c>
      <c r="B6556" s="538">
        <v>100808</v>
      </c>
      <c r="C6556" s="266" t="s">
        <v>10096</v>
      </c>
      <c r="D6556" s="273" t="s">
        <v>13</v>
      </c>
      <c r="E6556" s="274">
        <v>39.64</v>
      </c>
    </row>
    <row r="6557" spans="1:5">
      <c r="A6557" s="272" t="s">
        <v>23909</v>
      </c>
      <c r="B6557" s="538">
        <v>100801</v>
      </c>
      <c r="C6557" s="266" t="s">
        <v>10089</v>
      </c>
      <c r="D6557" s="273" t="s">
        <v>13</v>
      </c>
      <c r="E6557" s="274">
        <v>39.15</v>
      </c>
    </row>
    <row r="6558" spans="1:5">
      <c r="A6558" s="272" t="s">
        <v>23909</v>
      </c>
      <c r="B6558" s="538">
        <v>100809</v>
      </c>
      <c r="C6558" s="266" t="s">
        <v>10097</v>
      </c>
      <c r="D6558" s="273" t="s">
        <v>13</v>
      </c>
      <c r="E6558" s="274">
        <v>50.46</v>
      </c>
    </row>
    <row r="6559" spans="1:5">
      <c r="A6559" s="272" t="s">
        <v>23909</v>
      </c>
      <c r="B6559" s="538">
        <v>100802</v>
      </c>
      <c r="C6559" s="266" t="s">
        <v>10090</v>
      </c>
      <c r="D6559" s="273" t="s">
        <v>13</v>
      </c>
      <c r="E6559" s="274">
        <v>51.8</v>
      </c>
    </row>
    <row r="6560" spans="1:5">
      <c r="A6560" s="272" t="s">
        <v>23909</v>
      </c>
      <c r="B6560" s="538">
        <v>100810</v>
      </c>
      <c r="C6560" s="266" t="s">
        <v>10098</v>
      </c>
      <c r="D6560" s="273" t="s">
        <v>13</v>
      </c>
      <c r="E6560" s="274">
        <v>65.7</v>
      </c>
    </row>
    <row r="6561" spans="1:5">
      <c r="A6561" s="272" t="s">
        <v>23909</v>
      </c>
      <c r="B6561" s="538">
        <v>100791</v>
      </c>
      <c r="C6561" s="266" t="s">
        <v>10083</v>
      </c>
      <c r="D6561" s="273" t="s">
        <v>13</v>
      </c>
      <c r="E6561" s="274">
        <v>20.98</v>
      </c>
    </row>
    <row r="6562" spans="1:5">
      <c r="A6562" s="272" t="s">
        <v>23909</v>
      </c>
      <c r="B6562" s="538">
        <v>100803</v>
      </c>
      <c r="C6562" s="266" t="s">
        <v>10091</v>
      </c>
      <c r="D6562" s="273" t="s">
        <v>13</v>
      </c>
      <c r="E6562" s="274">
        <v>19.579999999999998</v>
      </c>
    </row>
    <row r="6563" spans="1:5">
      <c r="A6563" s="272" t="s">
        <v>23909</v>
      </c>
      <c r="B6563" s="538">
        <v>100792</v>
      </c>
      <c r="C6563" s="266" t="s">
        <v>10084</v>
      </c>
      <c r="D6563" s="273" t="s">
        <v>13</v>
      </c>
      <c r="E6563" s="274">
        <v>29.51</v>
      </c>
    </row>
    <row r="6564" spans="1:5">
      <c r="A6564" s="272" t="s">
        <v>23909</v>
      </c>
      <c r="B6564" s="538">
        <v>100804</v>
      </c>
      <c r="C6564" s="266" t="s">
        <v>10092</v>
      </c>
      <c r="D6564" s="273" t="s">
        <v>13</v>
      </c>
      <c r="E6564" s="274">
        <v>27.86</v>
      </c>
    </row>
    <row r="6565" spans="1:5">
      <c r="A6565" s="272" t="s">
        <v>23909</v>
      </c>
      <c r="B6565" s="538">
        <v>100793</v>
      </c>
      <c r="C6565" s="266" t="s">
        <v>10085</v>
      </c>
      <c r="D6565" s="273" t="s">
        <v>13</v>
      </c>
      <c r="E6565" s="274">
        <v>38.47</v>
      </c>
    </row>
    <row r="6566" spans="1:5">
      <c r="A6566" s="272" t="s">
        <v>23909</v>
      </c>
      <c r="B6566" s="538">
        <v>100805</v>
      </c>
      <c r="C6566" s="266" t="s">
        <v>10093</v>
      </c>
      <c r="D6566" s="273" t="s">
        <v>13</v>
      </c>
      <c r="E6566" s="274">
        <v>36.479999999999997</v>
      </c>
    </row>
    <row r="6567" spans="1:5">
      <c r="A6567" s="272" t="s">
        <v>23909</v>
      </c>
      <c r="B6567" s="538">
        <v>100794</v>
      </c>
      <c r="C6567" s="266" t="s">
        <v>10086</v>
      </c>
      <c r="D6567" s="273" t="s">
        <v>13</v>
      </c>
      <c r="E6567" s="274">
        <v>51.13</v>
      </c>
    </row>
    <row r="6568" spans="1:5">
      <c r="A6568" s="272" t="s">
        <v>23909</v>
      </c>
      <c r="B6568" s="538">
        <v>100806</v>
      </c>
      <c r="C6568" s="266" t="s">
        <v>10094</v>
      </c>
      <c r="D6568" s="273" t="s">
        <v>13</v>
      </c>
      <c r="E6568" s="274">
        <v>48.68</v>
      </c>
    </row>
    <row r="6569" spans="1:5">
      <c r="A6569" s="272" t="s">
        <v>23909</v>
      </c>
      <c r="B6569" s="538">
        <v>100838</v>
      </c>
      <c r="C6569" s="266" t="s">
        <v>23941</v>
      </c>
      <c r="D6569" s="273" t="s">
        <v>14</v>
      </c>
      <c r="E6569" s="274">
        <v>0</v>
      </c>
    </row>
    <row r="6570" spans="1:5">
      <c r="A6570" s="272" t="s">
        <v>23909</v>
      </c>
      <c r="B6570" s="538">
        <v>100839</v>
      </c>
      <c r="C6570" s="266" t="s">
        <v>23942</v>
      </c>
      <c r="D6570" s="273" t="s">
        <v>14</v>
      </c>
      <c r="E6570" s="274">
        <v>0</v>
      </c>
    </row>
    <row r="6571" spans="1:5">
      <c r="A6571" s="272" t="s">
        <v>23909</v>
      </c>
      <c r="B6571" s="538">
        <v>100840</v>
      </c>
      <c r="C6571" s="266" t="s">
        <v>23943</v>
      </c>
      <c r="D6571" s="273" t="s">
        <v>14</v>
      </c>
      <c r="E6571" s="274">
        <v>0</v>
      </c>
    </row>
    <row r="6572" spans="1:5">
      <c r="A6572" s="272" t="s">
        <v>23909</v>
      </c>
      <c r="B6572" s="538">
        <v>100841</v>
      </c>
      <c r="C6572" s="266" t="s">
        <v>23944</v>
      </c>
      <c r="D6572" s="273" t="s">
        <v>14</v>
      </c>
      <c r="E6572" s="274">
        <v>0</v>
      </c>
    </row>
    <row r="6573" spans="1:5">
      <c r="A6573" s="272" t="s">
        <v>23945</v>
      </c>
      <c r="B6573" s="538">
        <v>103283</v>
      </c>
      <c r="C6573" s="266" t="s">
        <v>23946</v>
      </c>
      <c r="D6573" s="273" t="s">
        <v>14</v>
      </c>
      <c r="E6573" s="274">
        <v>0</v>
      </c>
    </row>
    <row r="6574" spans="1:5">
      <c r="A6574" s="272" t="s">
        <v>23945</v>
      </c>
      <c r="B6574" s="538">
        <v>103284</v>
      </c>
      <c r="C6574" s="266" t="s">
        <v>23947</v>
      </c>
      <c r="D6574" s="273" t="s">
        <v>14</v>
      </c>
      <c r="E6574" s="274">
        <v>0</v>
      </c>
    </row>
    <row r="6575" spans="1:5">
      <c r="A6575" s="272" t="s">
        <v>23945</v>
      </c>
      <c r="B6575" s="538">
        <v>103282</v>
      </c>
      <c r="C6575" s="266" t="s">
        <v>23948</v>
      </c>
      <c r="D6575" s="273" t="s">
        <v>14</v>
      </c>
      <c r="E6575" s="274">
        <v>0</v>
      </c>
    </row>
    <row r="6576" spans="1:5">
      <c r="A6576" s="272" t="s">
        <v>23945</v>
      </c>
      <c r="B6576" s="538">
        <v>103279</v>
      </c>
      <c r="C6576" s="266" t="s">
        <v>23949</v>
      </c>
      <c r="D6576" s="273" t="s">
        <v>14</v>
      </c>
      <c r="E6576" s="274">
        <v>0</v>
      </c>
    </row>
    <row r="6577" spans="1:5">
      <c r="A6577" s="272" t="s">
        <v>23945</v>
      </c>
      <c r="B6577" s="538">
        <v>103280</v>
      </c>
      <c r="C6577" s="266" t="s">
        <v>23950</v>
      </c>
      <c r="D6577" s="273" t="s">
        <v>14</v>
      </c>
      <c r="E6577" s="274">
        <v>0</v>
      </c>
    </row>
    <row r="6578" spans="1:5">
      <c r="A6578" s="272" t="s">
        <v>23945</v>
      </c>
      <c r="B6578" s="538">
        <v>103281</v>
      </c>
      <c r="C6578" s="266" t="s">
        <v>23951</v>
      </c>
      <c r="D6578" s="273" t="s">
        <v>14</v>
      </c>
      <c r="E6578" s="274">
        <v>0</v>
      </c>
    </row>
    <row r="6579" spans="1:5">
      <c r="A6579" s="272" t="s">
        <v>23945</v>
      </c>
      <c r="B6579" s="538">
        <v>103247</v>
      </c>
      <c r="C6579" s="266" t="s">
        <v>10002</v>
      </c>
      <c r="D6579" s="273" t="s">
        <v>14</v>
      </c>
      <c r="E6579" s="274">
        <v>2622.34</v>
      </c>
    </row>
    <row r="6580" spans="1:5">
      <c r="A6580" s="272" t="s">
        <v>23945</v>
      </c>
      <c r="B6580" s="538">
        <v>103250</v>
      </c>
      <c r="C6580" s="266" t="s">
        <v>10005</v>
      </c>
      <c r="D6580" s="273" t="s">
        <v>14</v>
      </c>
      <c r="E6580" s="274">
        <v>3794.02</v>
      </c>
    </row>
    <row r="6581" spans="1:5">
      <c r="A6581" s="272" t="s">
        <v>23945</v>
      </c>
      <c r="B6581" s="538">
        <v>103253</v>
      </c>
      <c r="C6581" s="266" t="s">
        <v>10008</v>
      </c>
      <c r="D6581" s="273" t="s">
        <v>14</v>
      </c>
      <c r="E6581" s="274">
        <v>5157.53</v>
      </c>
    </row>
    <row r="6582" spans="1:5">
      <c r="A6582" s="272" t="s">
        <v>23945</v>
      </c>
      <c r="B6582" s="538">
        <v>103244</v>
      </c>
      <c r="C6582" s="266" t="s">
        <v>9999</v>
      </c>
      <c r="D6582" s="273" t="s">
        <v>14</v>
      </c>
      <c r="E6582" s="274">
        <v>2366.87</v>
      </c>
    </row>
    <row r="6583" spans="1:5">
      <c r="A6583" s="272" t="s">
        <v>23945</v>
      </c>
      <c r="B6583" s="538">
        <v>103256</v>
      </c>
      <c r="C6583" s="266" t="s">
        <v>23952</v>
      </c>
      <c r="D6583" s="273" t="s">
        <v>14</v>
      </c>
      <c r="E6583" s="274">
        <v>9562.1</v>
      </c>
    </row>
    <row r="6584" spans="1:5">
      <c r="A6584" s="272" t="s">
        <v>23945</v>
      </c>
      <c r="B6584" s="538">
        <v>103258</v>
      </c>
      <c r="C6584" s="266" t="s">
        <v>23953</v>
      </c>
      <c r="D6584" s="273" t="s">
        <v>14</v>
      </c>
      <c r="E6584" s="274">
        <v>10683.53</v>
      </c>
    </row>
    <row r="6585" spans="1:5">
      <c r="A6585" s="272" t="s">
        <v>23945</v>
      </c>
      <c r="B6585" s="538">
        <v>103260</v>
      </c>
      <c r="C6585" s="266" t="s">
        <v>23954</v>
      </c>
      <c r="D6585" s="273" t="s">
        <v>14</v>
      </c>
      <c r="E6585" s="274">
        <v>5948.16</v>
      </c>
    </row>
    <row r="6586" spans="1:5">
      <c r="A6586" s="272" t="s">
        <v>23945</v>
      </c>
      <c r="B6586" s="538">
        <v>103261</v>
      </c>
      <c r="C6586" s="266" t="s">
        <v>23955</v>
      </c>
      <c r="D6586" s="273" t="s">
        <v>14</v>
      </c>
      <c r="E6586" s="274">
        <v>12050.58</v>
      </c>
    </row>
    <row r="6587" spans="1:5">
      <c r="A6587" s="272" t="s">
        <v>23945</v>
      </c>
      <c r="B6587" s="538">
        <v>103263</v>
      </c>
      <c r="C6587" s="266" t="s">
        <v>10011</v>
      </c>
      <c r="D6587" s="273" t="s">
        <v>14</v>
      </c>
      <c r="E6587" s="274">
        <v>16730.22</v>
      </c>
    </row>
    <row r="6588" spans="1:5">
      <c r="A6588" s="272" t="s">
        <v>23945</v>
      </c>
      <c r="B6588" s="538">
        <v>103265</v>
      </c>
      <c r="C6588" s="266" t="s">
        <v>10013</v>
      </c>
      <c r="D6588" s="273" t="s">
        <v>14</v>
      </c>
      <c r="E6588" s="274">
        <v>20145.52</v>
      </c>
    </row>
    <row r="6589" spans="1:5">
      <c r="A6589" s="272" t="s">
        <v>23945</v>
      </c>
      <c r="B6589" s="538">
        <v>103268</v>
      </c>
      <c r="C6589" s="266" t="s">
        <v>10016</v>
      </c>
      <c r="D6589" s="273" t="s">
        <v>14</v>
      </c>
      <c r="E6589" s="274">
        <v>7114.53</v>
      </c>
    </row>
    <row r="6590" spans="1:5">
      <c r="A6590" s="272" t="s">
        <v>23945</v>
      </c>
      <c r="B6590" s="538">
        <v>103270</v>
      </c>
      <c r="C6590" s="266" t="s">
        <v>10018</v>
      </c>
      <c r="D6590" s="273" t="s">
        <v>14</v>
      </c>
      <c r="E6590" s="274">
        <v>7644.16</v>
      </c>
    </row>
    <row r="6591" spans="1:5">
      <c r="A6591" s="272" t="s">
        <v>23945</v>
      </c>
      <c r="B6591" s="538">
        <v>103272</v>
      </c>
      <c r="C6591" s="266" t="s">
        <v>10020</v>
      </c>
      <c r="D6591" s="273" t="s">
        <v>14</v>
      </c>
      <c r="E6591" s="274">
        <v>11161.48</v>
      </c>
    </row>
    <row r="6592" spans="1:5">
      <c r="A6592" s="272" t="s">
        <v>23945</v>
      </c>
      <c r="B6592" s="538">
        <v>103274</v>
      </c>
      <c r="C6592" s="266" t="s">
        <v>10022</v>
      </c>
      <c r="D6592" s="273" t="s">
        <v>14</v>
      </c>
      <c r="E6592" s="274">
        <v>13166.18</v>
      </c>
    </row>
    <row r="6593" spans="1:5">
      <c r="A6593" s="272" t="s">
        <v>23945</v>
      </c>
      <c r="B6593" s="538">
        <v>103276</v>
      </c>
      <c r="C6593" s="266" t="s">
        <v>10024</v>
      </c>
      <c r="D6593" s="273" t="s">
        <v>14</v>
      </c>
      <c r="E6593" s="274">
        <v>13739.18</v>
      </c>
    </row>
    <row r="6594" spans="1:5">
      <c r="A6594" s="272" t="s">
        <v>23945</v>
      </c>
      <c r="B6594" s="538">
        <v>103267</v>
      </c>
      <c r="C6594" s="266" t="s">
        <v>10015</v>
      </c>
      <c r="D6594" s="273" t="s">
        <v>14</v>
      </c>
      <c r="E6594" s="274">
        <v>6005.93</v>
      </c>
    </row>
    <row r="6595" spans="1:5">
      <c r="A6595" s="272" t="s">
        <v>23945</v>
      </c>
      <c r="B6595" s="538">
        <v>103269</v>
      </c>
      <c r="C6595" s="266" t="s">
        <v>10017</v>
      </c>
      <c r="D6595" s="273" t="s">
        <v>14</v>
      </c>
      <c r="E6595" s="274">
        <v>7367.21</v>
      </c>
    </row>
    <row r="6596" spans="1:5">
      <c r="A6596" s="272" t="s">
        <v>23945</v>
      </c>
      <c r="B6596" s="538">
        <v>103271</v>
      </c>
      <c r="C6596" s="266" t="s">
        <v>10019</v>
      </c>
      <c r="D6596" s="273" t="s">
        <v>14</v>
      </c>
      <c r="E6596" s="274">
        <v>10809.3</v>
      </c>
    </row>
    <row r="6597" spans="1:5">
      <c r="A6597" s="272" t="s">
        <v>23945</v>
      </c>
      <c r="B6597" s="538">
        <v>103273</v>
      </c>
      <c r="C6597" s="266" t="s">
        <v>10021</v>
      </c>
      <c r="D6597" s="273" t="s">
        <v>14</v>
      </c>
      <c r="E6597" s="274">
        <v>11509.82</v>
      </c>
    </row>
    <row r="6598" spans="1:5">
      <c r="A6598" s="272" t="s">
        <v>23945</v>
      </c>
      <c r="B6598" s="538">
        <v>103275</v>
      </c>
      <c r="C6598" s="266" t="s">
        <v>10023</v>
      </c>
      <c r="D6598" s="273" t="s">
        <v>14</v>
      </c>
      <c r="E6598" s="274">
        <v>13098.56</v>
      </c>
    </row>
    <row r="6599" spans="1:5">
      <c r="A6599" s="272" t="s">
        <v>23945</v>
      </c>
      <c r="B6599" s="538">
        <v>103248</v>
      </c>
      <c r="C6599" s="266" t="s">
        <v>10003</v>
      </c>
      <c r="D6599" s="273" t="s">
        <v>14</v>
      </c>
      <c r="E6599" s="274">
        <v>2150.5700000000002</v>
      </c>
    </row>
    <row r="6600" spans="1:5">
      <c r="A6600" s="272" t="s">
        <v>23945</v>
      </c>
      <c r="B6600" s="538">
        <v>103249</v>
      </c>
      <c r="C6600" s="266" t="s">
        <v>10004</v>
      </c>
      <c r="D6600" s="273" t="s">
        <v>14</v>
      </c>
      <c r="E6600" s="274">
        <v>2307.33</v>
      </c>
    </row>
    <row r="6601" spans="1:5">
      <c r="A6601" s="272" t="s">
        <v>23945</v>
      </c>
      <c r="B6601" s="538">
        <v>103251</v>
      </c>
      <c r="C6601" s="266" t="s">
        <v>10006</v>
      </c>
      <c r="D6601" s="273" t="s">
        <v>14</v>
      </c>
      <c r="E6601" s="274">
        <v>3006.08</v>
      </c>
    </row>
    <row r="6602" spans="1:5">
      <c r="A6602" s="272" t="s">
        <v>23945</v>
      </c>
      <c r="B6602" s="538">
        <v>103252</v>
      </c>
      <c r="C6602" s="266" t="s">
        <v>10007</v>
      </c>
      <c r="D6602" s="273" t="s">
        <v>14</v>
      </c>
      <c r="E6602" s="274">
        <v>3323.84</v>
      </c>
    </row>
    <row r="6603" spans="1:5">
      <c r="A6603" s="272" t="s">
        <v>23945</v>
      </c>
      <c r="B6603" s="538">
        <v>103254</v>
      </c>
      <c r="C6603" s="266" t="s">
        <v>10009</v>
      </c>
      <c r="D6603" s="273" t="s">
        <v>14</v>
      </c>
      <c r="E6603" s="274">
        <v>3869.34</v>
      </c>
    </row>
    <row r="6604" spans="1:5">
      <c r="A6604" s="272" t="s">
        <v>23945</v>
      </c>
      <c r="B6604" s="538">
        <v>103255</v>
      </c>
      <c r="C6604" s="266" t="s">
        <v>10010</v>
      </c>
      <c r="D6604" s="273" t="s">
        <v>14</v>
      </c>
      <c r="E6604" s="274">
        <v>4323.8500000000004</v>
      </c>
    </row>
    <row r="6605" spans="1:5">
      <c r="A6605" s="272" t="s">
        <v>23945</v>
      </c>
      <c r="B6605" s="538">
        <v>103245</v>
      </c>
      <c r="C6605" s="266" t="s">
        <v>10000</v>
      </c>
      <c r="D6605" s="273" t="s">
        <v>14</v>
      </c>
      <c r="E6605" s="274">
        <v>1875.7</v>
      </c>
    </row>
    <row r="6606" spans="1:5">
      <c r="A6606" s="272" t="s">
        <v>23945</v>
      </c>
      <c r="B6606" s="538">
        <v>103246</v>
      </c>
      <c r="C6606" s="266" t="s">
        <v>10001</v>
      </c>
      <c r="D6606" s="273" t="s">
        <v>14</v>
      </c>
      <c r="E6606" s="274">
        <v>2041.81</v>
      </c>
    </row>
    <row r="6607" spans="1:5">
      <c r="A6607" s="272" t="s">
        <v>23945</v>
      </c>
      <c r="B6607" s="538">
        <v>103257</v>
      </c>
      <c r="C6607" s="266" t="s">
        <v>23956</v>
      </c>
      <c r="D6607" s="273" t="s">
        <v>14</v>
      </c>
      <c r="E6607" s="274">
        <v>5496.33</v>
      </c>
    </row>
    <row r="6608" spans="1:5">
      <c r="A6608" s="272" t="s">
        <v>23945</v>
      </c>
      <c r="B6608" s="538">
        <v>103259</v>
      </c>
      <c r="C6608" s="266" t="s">
        <v>23957</v>
      </c>
      <c r="D6608" s="273" t="s">
        <v>14</v>
      </c>
      <c r="E6608" s="274">
        <v>5792.51</v>
      </c>
    </row>
    <row r="6609" spans="1:5">
      <c r="A6609" s="272" t="s">
        <v>23945</v>
      </c>
      <c r="B6609" s="538">
        <v>103262</v>
      </c>
      <c r="C6609" s="266" t="s">
        <v>23958</v>
      </c>
      <c r="D6609" s="273" t="s">
        <v>14</v>
      </c>
      <c r="E6609" s="274">
        <v>7594.2</v>
      </c>
    </row>
    <row r="6610" spans="1:5">
      <c r="A6610" s="272" t="s">
        <v>23945</v>
      </c>
      <c r="B6610" s="538">
        <v>103264</v>
      </c>
      <c r="C6610" s="266" t="s">
        <v>10012</v>
      </c>
      <c r="D6610" s="273" t="s">
        <v>14</v>
      </c>
      <c r="E6610" s="274">
        <v>9433.85</v>
      </c>
    </row>
    <row r="6611" spans="1:5">
      <c r="A6611" s="272" t="s">
        <v>23945</v>
      </c>
      <c r="B6611" s="538">
        <v>103266</v>
      </c>
      <c r="C6611" s="266" t="s">
        <v>10014</v>
      </c>
      <c r="D6611" s="273" t="s">
        <v>14</v>
      </c>
      <c r="E6611" s="274">
        <v>10522.21</v>
      </c>
    </row>
    <row r="6612" spans="1:5">
      <c r="A6612" s="272" t="s">
        <v>23945</v>
      </c>
      <c r="B6612" s="538">
        <v>103277</v>
      </c>
      <c r="C6612" s="266" t="s">
        <v>10025</v>
      </c>
      <c r="D6612" s="273" t="s">
        <v>14</v>
      </c>
      <c r="E6612" s="274">
        <v>25292.2</v>
      </c>
    </row>
    <row r="6613" spans="1:5">
      <c r="A6613" s="272" t="s">
        <v>23945</v>
      </c>
      <c r="B6613" s="538">
        <v>103278</v>
      </c>
      <c r="C6613" s="266" t="s">
        <v>10026</v>
      </c>
      <c r="D6613" s="273" t="s">
        <v>14</v>
      </c>
      <c r="E6613" s="274">
        <v>32334.7</v>
      </c>
    </row>
    <row r="6614" spans="1:5">
      <c r="A6614" s="272" t="s">
        <v>23945</v>
      </c>
      <c r="B6614" s="538">
        <v>103285</v>
      </c>
      <c r="C6614" s="266" t="s">
        <v>23959</v>
      </c>
      <c r="D6614" s="273" t="s">
        <v>14</v>
      </c>
      <c r="E6614" s="274">
        <v>0</v>
      </c>
    </row>
    <row r="6615" spans="1:5">
      <c r="A6615" s="272" t="s">
        <v>23945</v>
      </c>
      <c r="B6615" s="538">
        <v>103286</v>
      </c>
      <c r="C6615" s="266" t="s">
        <v>23960</v>
      </c>
      <c r="D6615" s="273" t="s">
        <v>14</v>
      </c>
      <c r="E6615" s="274">
        <v>0</v>
      </c>
    </row>
    <row r="6616" spans="1:5">
      <c r="A6616" s="272" t="s">
        <v>23945</v>
      </c>
      <c r="B6616" s="538">
        <v>103287</v>
      </c>
      <c r="C6616" s="266" t="s">
        <v>23961</v>
      </c>
      <c r="D6616" s="273" t="s">
        <v>14</v>
      </c>
      <c r="E6616" s="274">
        <v>0</v>
      </c>
    </row>
    <row r="6617" spans="1:5">
      <c r="A6617" s="272" t="s">
        <v>23945</v>
      </c>
      <c r="B6617" s="538">
        <v>103288</v>
      </c>
      <c r="C6617" s="266" t="s">
        <v>10027</v>
      </c>
      <c r="D6617" s="273" t="s">
        <v>14</v>
      </c>
      <c r="E6617" s="274">
        <v>20.03</v>
      </c>
    </row>
    <row r="6618" spans="1:5">
      <c r="A6618" s="272" t="s">
        <v>23945</v>
      </c>
      <c r="B6618" s="538">
        <v>103291</v>
      </c>
      <c r="C6618" s="266" t="s">
        <v>21450</v>
      </c>
      <c r="D6618" s="273" t="s">
        <v>13</v>
      </c>
      <c r="E6618" s="274">
        <v>63.68</v>
      </c>
    </row>
    <row r="6619" spans="1:5">
      <c r="A6619" s="272" t="s">
        <v>23945</v>
      </c>
      <c r="B6619" s="538">
        <v>103289</v>
      </c>
      <c r="C6619" s="266" t="s">
        <v>21448</v>
      </c>
      <c r="D6619" s="273" t="s">
        <v>13</v>
      </c>
      <c r="E6619" s="274">
        <v>32.869999999999997</v>
      </c>
    </row>
    <row r="6620" spans="1:5">
      <c r="A6620" s="272" t="s">
        <v>23945</v>
      </c>
      <c r="B6620" s="538">
        <v>103290</v>
      </c>
      <c r="C6620" s="266" t="s">
        <v>21449</v>
      </c>
      <c r="D6620" s="273" t="s">
        <v>13</v>
      </c>
      <c r="E6620" s="274">
        <v>50.54</v>
      </c>
    </row>
    <row r="6621" spans="1:5">
      <c r="A6621" s="272" t="s">
        <v>23945</v>
      </c>
      <c r="B6621" s="538">
        <v>103292</v>
      </c>
      <c r="C6621" s="266" t="s">
        <v>21451</v>
      </c>
      <c r="D6621" s="273" t="s">
        <v>13</v>
      </c>
      <c r="E6621" s="274">
        <v>77.099999999999994</v>
      </c>
    </row>
    <row r="6622" spans="1:5">
      <c r="A6622" s="272" t="s">
        <v>23962</v>
      </c>
      <c r="B6622" s="538">
        <v>106044</v>
      </c>
      <c r="C6622" s="266" t="s">
        <v>30800</v>
      </c>
      <c r="D6622" s="273" t="s">
        <v>14</v>
      </c>
      <c r="E6622" s="274">
        <v>72.31</v>
      </c>
    </row>
    <row r="6623" spans="1:5">
      <c r="A6623" s="272" t="s">
        <v>23962</v>
      </c>
      <c r="B6623" s="538">
        <v>106045</v>
      </c>
      <c r="C6623" s="266" t="s">
        <v>30801</v>
      </c>
      <c r="D6623" s="273" t="s">
        <v>14</v>
      </c>
      <c r="E6623" s="274">
        <v>150.77000000000001</v>
      </c>
    </row>
    <row r="6624" spans="1:5">
      <c r="A6624" s="272" t="s">
        <v>23962</v>
      </c>
      <c r="B6624" s="538">
        <v>106042</v>
      </c>
      <c r="C6624" s="266" t="s">
        <v>30802</v>
      </c>
      <c r="D6624" s="273" t="s">
        <v>14</v>
      </c>
      <c r="E6624" s="274">
        <v>74.19</v>
      </c>
    </row>
    <row r="6625" spans="1:5">
      <c r="A6625" s="272" t="s">
        <v>23962</v>
      </c>
      <c r="B6625" s="538">
        <v>106043</v>
      </c>
      <c r="C6625" s="266" t="s">
        <v>30803</v>
      </c>
      <c r="D6625" s="273" t="s">
        <v>14</v>
      </c>
      <c r="E6625" s="274">
        <v>133.41999999999999</v>
      </c>
    </row>
    <row r="6626" spans="1:5">
      <c r="A6626" s="272" t="s">
        <v>23962</v>
      </c>
      <c r="B6626" s="538">
        <v>106046</v>
      </c>
      <c r="C6626" s="266" t="s">
        <v>30804</v>
      </c>
      <c r="D6626" s="273" t="s">
        <v>14</v>
      </c>
      <c r="E6626" s="274">
        <v>47.87</v>
      </c>
    </row>
    <row r="6627" spans="1:5">
      <c r="A6627" s="272" t="s">
        <v>23962</v>
      </c>
      <c r="B6627" s="538">
        <v>106047</v>
      </c>
      <c r="C6627" s="266" t="s">
        <v>30805</v>
      </c>
      <c r="D6627" s="273" t="s">
        <v>14</v>
      </c>
      <c r="E6627" s="274">
        <v>81.16</v>
      </c>
    </row>
    <row r="6628" spans="1:5">
      <c r="A6628" s="272" t="s">
        <v>23962</v>
      </c>
      <c r="B6628" s="538">
        <v>106038</v>
      </c>
      <c r="C6628" s="266" t="s">
        <v>30806</v>
      </c>
      <c r="D6628" s="273" t="s">
        <v>14</v>
      </c>
      <c r="E6628" s="274">
        <v>71</v>
      </c>
    </row>
    <row r="6629" spans="1:5">
      <c r="A6629" s="272" t="s">
        <v>23962</v>
      </c>
      <c r="B6629" s="538">
        <v>106039</v>
      </c>
      <c r="C6629" s="266" t="s">
        <v>30807</v>
      </c>
      <c r="D6629" s="273" t="s">
        <v>14</v>
      </c>
      <c r="E6629" s="274">
        <v>93.23</v>
      </c>
    </row>
    <row r="6630" spans="1:5">
      <c r="A6630" s="272" t="s">
        <v>23962</v>
      </c>
      <c r="B6630" s="538">
        <v>106040</v>
      </c>
      <c r="C6630" s="266" t="s">
        <v>30808</v>
      </c>
      <c r="D6630" s="273" t="s">
        <v>14</v>
      </c>
      <c r="E6630" s="274">
        <v>97.14</v>
      </c>
    </row>
    <row r="6631" spans="1:5">
      <c r="A6631" s="272" t="s">
        <v>23962</v>
      </c>
      <c r="B6631" s="538">
        <v>106041</v>
      </c>
      <c r="C6631" s="266" t="s">
        <v>30809</v>
      </c>
      <c r="D6631" s="273" t="s">
        <v>14</v>
      </c>
      <c r="E6631" s="274">
        <v>170.22</v>
      </c>
    </row>
    <row r="6632" spans="1:5">
      <c r="A6632" s="272" t="s">
        <v>23962</v>
      </c>
      <c r="B6632" s="538">
        <v>97329</v>
      </c>
      <c r="C6632" s="266" t="s">
        <v>30810</v>
      </c>
      <c r="D6632" s="273" t="s">
        <v>13</v>
      </c>
      <c r="E6632" s="274">
        <v>58.86</v>
      </c>
    </row>
    <row r="6633" spans="1:5">
      <c r="A6633" s="272" t="s">
        <v>23962</v>
      </c>
      <c r="B6633" s="538">
        <v>97327</v>
      </c>
      <c r="C6633" s="266" t="s">
        <v>30811</v>
      </c>
      <c r="D6633" s="273" t="s">
        <v>13</v>
      </c>
      <c r="E6633" s="274">
        <v>28.05</v>
      </c>
    </row>
    <row r="6634" spans="1:5">
      <c r="A6634" s="272" t="s">
        <v>23962</v>
      </c>
      <c r="B6634" s="538">
        <v>106034</v>
      </c>
      <c r="C6634" s="266" t="s">
        <v>30812</v>
      </c>
      <c r="D6634" s="273" t="s">
        <v>13</v>
      </c>
      <c r="E6634" s="274">
        <v>123.04</v>
      </c>
    </row>
    <row r="6635" spans="1:5">
      <c r="A6635" s="272" t="s">
        <v>23962</v>
      </c>
      <c r="B6635" s="538">
        <v>97328</v>
      </c>
      <c r="C6635" s="266" t="s">
        <v>30813</v>
      </c>
      <c r="D6635" s="273" t="s">
        <v>13</v>
      </c>
      <c r="E6635" s="274">
        <v>45.72</v>
      </c>
    </row>
    <row r="6636" spans="1:5">
      <c r="A6636" s="272" t="s">
        <v>23962</v>
      </c>
      <c r="B6636" s="538">
        <v>97330</v>
      </c>
      <c r="C6636" s="266" t="s">
        <v>30814</v>
      </c>
      <c r="D6636" s="273" t="s">
        <v>13</v>
      </c>
      <c r="E6636" s="274">
        <v>72.28</v>
      </c>
    </row>
    <row r="6637" spans="1:5">
      <c r="A6637" s="272" t="s">
        <v>23962</v>
      </c>
      <c r="B6637" s="538">
        <v>106035</v>
      </c>
      <c r="C6637" s="266" t="s">
        <v>30815</v>
      </c>
      <c r="D6637" s="273" t="s">
        <v>13</v>
      </c>
      <c r="E6637" s="274">
        <v>0</v>
      </c>
    </row>
    <row r="6638" spans="1:5">
      <c r="A6638" s="272" t="s">
        <v>23962</v>
      </c>
      <c r="B6638" s="538">
        <v>106036</v>
      </c>
      <c r="C6638" s="266" t="s">
        <v>30816</v>
      </c>
      <c r="D6638" s="273" t="s">
        <v>13</v>
      </c>
      <c r="E6638" s="274">
        <v>0</v>
      </c>
    </row>
    <row r="6639" spans="1:5">
      <c r="A6639" s="272" t="s">
        <v>23962</v>
      </c>
      <c r="B6639" s="538">
        <v>106037</v>
      </c>
      <c r="C6639" s="266" t="s">
        <v>30817</v>
      </c>
      <c r="D6639" s="273" t="s">
        <v>13</v>
      </c>
      <c r="E6639" s="274">
        <v>0</v>
      </c>
    </row>
    <row r="6640" spans="1:5">
      <c r="A6640" s="272" t="s">
        <v>23963</v>
      </c>
      <c r="B6640" s="538">
        <v>93085</v>
      </c>
      <c r="C6640" s="266" t="s">
        <v>10449</v>
      </c>
      <c r="D6640" s="273" t="s">
        <v>14</v>
      </c>
      <c r="E6640" s="274">
        <v>18.75</v>
      </c>
    </row>
    <row r="6641" spans="1:5">
      <c r="A6641" s="272" t="s">
        <v>23963</v>
      </c>
      <c r="B6641" s="538">
        <v>103892</v>
      </c>
      <c r="C6641" s="266" t="s">
        <v>10631</v>
      </c>
      <c r="D6641" s="273" t="s">
        <v>14</v>
      </c>
      <c r="E6641" s="274">
        <v>20.11</v>
      </c>
    </row>
    <row r="6642" spans="1:5">
      <c r="A6642" s="272" t="s">
        <v>23963</v>
      </c>
      <c r="B6642" s="538">
        <v>103823</v>
      </c>
      <c r="C6642" s="266" t="s">
        <v>10578</v>
      </c>
      <c r="D6642" s="273" t="s">
        <v>14</v>
      </c>
      <c r="E6642" s="274">
        <v>22.94</v>
      </c>
    </row>
    <row r="6643" spans="1:5">
      <c r="A6643" s="272" t="s">
        <v>23963</v>
      </c>
      <c r="B6643" s="538">
        <v>103856</v>
      </c>
      <c r="C6643" s="266" t="s">
        <v>10601</v>
      </c>
      <c r="D6643" s="273" t="s">
        <v>14</v>
      </c>
      <c r="E6643" s="274">
        <v>20.100000000000001</v>
      </c>
    </row>
    <row r="6644" spans="1:5">
      <c r="A6644" s="272" t="s">
        <v>23963</v>
      </c>
      <c r="B6644" s="538">
        <v>93108</v>
      </c>
      <c r="C6644" s="266" t="s">
        <v>10470</v>
      </c>
      <c r="D6644" s="273" t="s">
        <v>14</v>
      </c>
      <c r="E6644" s="274">
        <v>16.600000000000001</v>
      </c>
    </row>
    <row r="6645" spans="1:5">
      <c r="A6645" s="272" t="s">
        <v>23963</v>
      </c>
      <c r="B6645" s="538">
        <v>93091</v>
      </c>
      <c r="C6645" s="266" t="s">
        <v>10455</v>
      </c>
      <c r="D6645" s="273" t="s">
        <v>14</v>
      </c>
      <c r="E6645" s="274">
        <v>19.760000000000002</v>
      </c>
    </row>
    <row r="6646" spans="1:5">
      <c r="A6646" s="272" t="s">
        <v>23963</v>
      </c>
      <c r="B6646" s="538">
        <v>103900</v>
      </c>
      <c r="C6646" s="266" t="s">
        <v>10639</v>
      </c>
      <c r="D6646" s="273" t="s">
        <v>14</v>
      </c>
      <c r="E6646" s="274">
        <v>25.6</v>
      </c>
    </row>
    <row r="6647" spans="1:5">
      <c r="A6647" s="272" t="s">
        <v>23963</v>
      </c>
      <c r="B6647" s="538">
        <v>103831</v>
      </c>
      <c r="C6647" s="266" t="s">
        <v>10583</v>
      </c>
      <c r="D6647" s="273" t="s">
        <v>14</v>
      </c>
      <c r="E6647" s="274">
        <v>34.200000000000003</v>
      </c>
    </row>
    <row r="6648" spans="1:5">
      <c r="A6648" s="272" t="s">
        <v>23963</v>
      </c>
      <c r="B6648" s="538">
        <v>103864</v>
      </c>
      <c r="C6648" s="266" t="s">
        <v>10609</v>
      </c>
      <c r="D6648" s="273" t="s">
        <v>14</v>
      </c>
      <c r="E6648" s="274">
        <v>27.16</v>
      </c>
    </row>
    <row r="6649" spans="1:5">
      <c r="A6649" s="272" t="s">
        <v>23963</v>
      </c>
      <c r="B6649" s="538">
        <v>93133</v>
      </c>
      <c r="C6649" s="266" t="s">
        <v>10487</v>
      </c>
      <c r="D6649" s="273" t="s">
        <v>14</v>
      </c>
      <c r="E6649" s="274">
        <v>23.77</v>
      </c>
    </row>
    <row r="6650" spans="1:5">
      <c r="A6650" s="272" t="s">
        <v>23963</v>
      </c>
      <c r="B6650" s="538">
        <v>93057</v>
      </c>
      <c r="C6650" s="266" t="s">
        <v>10422</v>
      </c>
      <c r="D6650" s="273" t="s">
        <v>14</v>
      </c>
      <c r="E6650" s="274">
        <v>16.04</v>
      </c>
    </row>
    <row r="6651" spans="1:5">
      <c r="A6651" s="272" t="s">
        <v>23963</v>
      </c>
      <c r="B6651" s="538">
        <v>93062</v>
      </c>
      <c r="C6651" s="266" t="s">
        <v>10427</v>
      </c>
      <c r="D6651" s="273" t="s">
        <v>14</v>
      </c>
      <c r="E6651" s="274">
        <v>30.11</v>
      </c>
    </row>
    <row r="6652" spans="1:5">
      <c r="A6652" s="272" t="s">
        <v>23963</v>
      </c>
      <c r="B6652" s="538">
        <v>93065</v>
      </c>
      <c r="C6652" s="266" t="s">
        <v>10430</v>
      </c>
      <c r="D6652" s="273" t="s">
        <v>14</v>
      </c>
      <c r="E6652" s="274">
        <v>48.63</v>
      </c>
    </row>
    <row r="6653" spans="1:5">
      <c r="A6653" s="272" t="s">
        <v>23963</v>
      </c>
      <c r="B6653" s="538">
        <v>93068</v>
      </c>
      <c r="C6653" s="266" t="s">
        <v>10433</v>
      </c>
      <c r="D6653" s="273" t="s">
        <v>14</v>
      </c>
      <c r="E6653" s="274">
        <v>68.2</v>
      </c>
    </row>
    <row r="6654" spans="1:5">
      <c r="A6654" s="272" t="s">
        <v>23963</v>
      </c>
      <c r="B6654" s="538">
        <v>93071</v>
      </c>
      <c r="C6654" s="266" t="s">
        <v>10436</v>
      </c>
      <c r="D6654" s="273" t="s">
        <v>14</v>
      </c>
      <c r="E6654" s="274">
        <v>182.85</v>
      </c>
    </row>
    <row r="6655" spans="1:5">
      <c r="A6655" s="272" t="s">
        <v>23963</v>
      </c>
      <c r="B6655" s="538">
        <v>93081</v>
      </c>
      <c r="C6655" s="266" t="s">
        <v>10445</v>
      </c>
      <c r="D6655" s="273" t="s">
        <v>14</v>
      </c>
      <c r="E6655" s="274">
        <v>21.21</v>
      </c>
    </row>
    <row r="6656" spans="1:5">
      <c r="A6656" s="272" t="s">
        <v>23963</v>
      </c>
      <c r="B6656" s="538">
        <v>103887</v>
      </c>
      <c r="C6656" s="266" t="s">
        <v>10626</v>
      </c>
      <c r="D6656" s="273" t="s">
        <v>14</v>
      </c>
      <c r="E6656" s="274">
        <v>23.41</v>
      </c>
    </row>
    <row r="6657" spans="1:5">
      <c r="A6657" s="272" t="s">
        <v>23963</v>
      </c>
      <c r="B6657" s="538">
        <v>103818</v>
      </c>
      <c r="C6657" s="266" t="s">
        <v>21145</v>
      </c>
      <c r="D6657" s="273" t="s">
        <v>14</v>
      </c>
      <c r="E6657" s="274">
        <v>23.39</v>
      </c>
    </row>
    <row r="6658" spans="1:5">
      <c r="A6658" s="272" t="s">
        <v>23963</v>
      </c>
      <c r="B6658" s="538">
        <v>103851</v>
      </c>
      <c r="C6658" s="266" t="s">
        <v>21152</v>
      </c>
      <c r="D6658" s="273" t="s">
        <v>14</v>
      </c>
      <c r="E6658" s="274">
        <v>23.06</v>
      </c>
    </row>
    <row r="6659" spans="1:5">
      <c r="A6659" s="272" t="s">
        <v>23963</v>
      </c>
      <c r="B6659" s="538">
        <v>93104</v>
      </c>
      <c r="C6659" s="266" t="s">
        <v>10466</v>
      </c>
      <c r="D6659" s="273" t="s">
        <v>14</v>
      </c>
      <c r="E6659" s="274">
        <v>21.33</v>
      </c>
    </row>
    <row r="6660" spans="1:5">
      <c r="A6660" s="272" t="s">
        <v>23963</v>
      </c>
      <c r="B6660" s="538">
        <v>98602</v>
      </c>
      <c r="C6660" s="266" t="s">
        <v>10564</v>
      </c>
      <c r="D6660" s="273" t="s">
        <v>14</v>
      </c>
      <c r="E6660" s="274">
        <v>20.34</v>
      </c>
    </row>
    <row r="6661" spans="1:5">
      <c r="A6661" s="272" t="s">
        <v>23963</v>
      </c>
      <c r="B6661" s="538">
        <v>93087</v>
      </c>
      <c r="C6661" s="266" t="s">
        <v>10451</v>
      </c>
      <c r="D6661" s="273" t="s">
        <v>14</v>
      </c>
      <c r="E6661" s="274">
        <v>22.29</v>
      </c>
    </row>
    <row r="6662" spans="1:5">
      <c r="A6662" s="272" t="s">
        <v>23963</v>
      </c>
      <c r="B6662" s="538">
        <v>103893</v>
      </c>
      <c r="C6662" s="266" t="s">
        <v>10632</v>
      </c>
      <c r="D6662" s="273" t="s">
        <v>14</v>
      </c>
      <c r="E6662" s="274">
        <v>24.99</v>
      </c>
    </row>
    <row r="6663" spans="1:5">
      <c r="A6663" s="272" t="s">
        <v>23963</v>
      </c>
      <c r="B6663" s="538">
        <v>103824</v>
      </c>
      <c r="C6663" s="266" t="s">
        <v>21146</v>
      </c>
      <c r="D6663" s="273" t="s">
        <v>14</v>
      </c>
      <c r="E6663" s="274">
        <v>27.99</v>
      </c>
    </row>
    <row r="6664" spans="1:5">
      <c r="A6664" s="272" t="s">
        <v>23963</v>
      </c>
      <c r="B6664" s="538">
        <v>103857</v>
      </c>
      <c r="C6664" s="266" t="s">
        <v>10602</v>
      </c>
      <c r="D6664" s="273" t="s">
        <v>14</v>
      </c>
      <c r="E6664" s="274">
        <v>25.38</v>
      </c>
    </row>
    <row r="6665" spans="1:5">
      <c r="A6665" s="272" t="s">
        <v>23963</v>
      </c>
      <c r="B6665" s="538">
        <v>93110</v>
      </c>
      <c r="C6665" s="266" t="s">
        <v>10472</v>
      </c>
      <c r="D6665" s="273" t="s">
        <v>14</v>
      </c>
      <c r="E6665" s="274">
        <v>23.73</v>
      </c>
    </row>
    <row r="6666" spans="1:5">
      <c r="A6666" s="272" t="s">
        <v>23963</v>
      </c>
      <c r="B6666" s="538">
        <v>93054</v>
      </c>
      <c r="C6666" s="266" t="s">
        <v>10419</v>
      </c>
      <c r="D6666" s="273" t="s">
        <v>14</v>
      </c>
      <c r="E6666" s="274">
        <v>25.28</v>
      </c>
    </row>
    <row r="6667" spans="1:5">
      <c r="A6667" s="272" t="s">
        <v>23963</v>
      </c>
      <c r="B6667" s="538">
        <v>93088</v>
      </c>
      <c r="C6667" s="266" t="s">
        <v>10452</v>
      </c>
      <c r="D6667" s="273" t="s">
        <v>14</v>
      </c>
      <c r="E6667" s="274">
        <v>27.57</v>
      </c>
    </row>
    <row r="6668" spans="1:5">
      <c r="A6668" s="272" t="s">
        <v>23963</v>
      </c>
      <c r="B6668" s="538">
        <v>103894</v>
      </c>
      <c r="C6668" s="266" t="s">
        <v>10633</v>
      </c>
      <c r="D6668" s="273" t="s">
        <v>14</v>
      </c>
      <c r="E6668" s="274">
        <v>29.94</v>
      </c>
    </row>
    <row r="6669" spans="1:5">
      <c r="A6669" s="272" t="s">
        <v>23963</v>
      </c>
      <c r="B6669" s="538">
        <v>103825</v>
      </c>
      <c r="C6669" s="266" t="s">
        <v>21147</v>
      </c>
      <c r="D6669" s="273" t="s">
        <v>14</v>
      </c>
      <c r="E6669" s="274">
        <v>32.93</v>
      </c>
    </row>
    <row r="6670" spans="1:5">
      <c r="A6670" s="272" t="s">
        <v>23963</v>
      </c>
      <c r="B6670" s="538">
        <v>103858</v>
      </c>
      <c r="C6670" s="266" t="s">
        <v>10603</v>
      </c>
      <c r="D6670" s="273" t="s">
        <v>14</v>
      </c>
      <c r="E6670" s="274">
        <v>30.33</v>
      </c>
    </row>
    <row r="6671" spans="1:5">
      <c r="A6671" s="272" t="s">
        <v>23963</v>
      </c>
      <c r="B6671" s="538">
        <v>93111</v>
      </c>
      <c r="C6671" s="266" t="s">
        <v>10473</v>
      </c>
      <c r="D6671" s="273" t="s">
        <v>14</v>
      </c>
      <c r="E6671" s="274">
        <v>28.67</v>
      </c>
    </row>
    <row r="6672" spans="1:5">
      <c r="A6672" s="272" t="s">
        <v>23963</v>
      </c>
      <c r="B6672" s="538">
        <v>93059</v>
      </c>
      <c r="C6672" s="266" t="s">
        <v>10424</v>
      </c>
      <c r="D6672" s="273" t="s">
        <v>14</v>
      </c>
      <c r="E6672" s="274">
        <v>32.39</v>
      </c>
    </row>
    <row r="6673" spans="1:5">
      <c r="A6673" s="272" t="s">
        <v>23963</v>
      </c>
      <c r="B6673" s="538">
        <v>93093</v>
      </c>
      <c r="C6673" s="266" t="s">
        <v>10457</v>
      </c>
      <c r="D6673" s="273" t="s">
        <v>14</v>
      </c>
      <c r="E6673" s="274">
        <v>34.18</v>
      </c>
    </row>
    <row r="6674" spans="1:5">
      <c r="A6674" s="272" t="s">
        <v>23963</v>
      </c>
      <c r="B6674" s="538">
        <v>103899</v>
      </c>
      <c r="C6674" s="266" t="s">
        <v>10638</v>
      </c>
      <c r="D6674" s="273" t="s">
        <v>14</v>
      </c>
      <c r="E6674" s="274">
        <v>37.31</v>
      </c>
    </row>
    <row r="6675" spans="1:5">
      <c r="A6675" s="272" t="s">
        <v>23963</v>
      </c>
      <c r="B6675" s="538">
        <v>103830</v>
      </c>
      <c r="C6675" s="266" t="s">
        <v>21148</v>
      </c>
      <c r="D6675" s="273" t="s">
        <v>14</v>
      </c>
      <c r="E6675" s="274">
        <v>42.66</v>
      </c>
    </row>
    <row r="6676" spans="1:5">
      <c r="A6676" s="272" t="s">
        <v>23963</v>
      </c>
      <c r="B6676" s="538">
        <v>103863</v>
      </c>
      <c r="C6676" s="266" t="s">
        <v>10608</v>
      </c>
      <c r="D6676" s="273" t="s">
        <v>14</v>
      </c>
      <c r="E6676" s="274">
        <v>38.35</v>
      </c>
    </row>
    <row r="6677" spans="1:5">
      <c r="A6677" s="272" t="s">
        <v>23963</v>
      </c>
      <c r="B6677" s="538">
        <v>93114</v>
      </c>
      <c r="C6677" s="266" t="s">
        <v>10475</v>
      </c>
      <c r="D6677" s="273" t="s">
        <v>14</v>
      </c>
      <c r="E6677" s="274">
        <v>36.76</v>
      </c>
    </row>
    <row r="6678" spans="1:5">
      <c r="A6678" s="272" t="s">
        <v>23963</v>
      </c>
      <c r="B6678" s="538">
        <v>93075</v>
      </c>
      <c r="C6678" s="266" t="s">
        <v>10439</v>
      </c>
      <c r="D6678" s="273" t="s">
        <v>14</v>
      </c>
      <c r="E6678" s="274">
        <v>22.83</v>
      </c>
    </row>
    <row r="6679" spans="1:5">
      <c r="A6679" s="272" t="s">
        <v>23963</v>
      </c>
      <c r="B6679" s="538">
        <v>103876</v>
      </c>
      <c r="C6679" s="266" t="s">
        <v>10615</v>
      </c>
      <c r="D6679" s="273" t="s">
        <v>14</v>
      </c>
      <c r="E6679" s="274">
        <v>26.14</v>
      </c>
    </row>
    <row r="6680" spans="1:5">
      <c r="A6680" s="272" t="s">
        <v>23963</v>
      </c>
      <c r="B6680" s="538">
        <v>103807</v>
      </c>
      <c r="C6680" s="266" t="s">
        <v>21142</v>
      </c>
      <c r="D6680" s="273" t="s">
        <v>14</v>
      </c>
      <c r="E6680" s="274">
        <v>26.08</v>
      </c>
    </row>
    <row r="6681" spans="1:5">
      <c r="A6681" s="272" t="s">
        <v>23963</v>
      </c>
      <c r="B6681" s="538">
        <v>103840</v>
      </c>
      <c r="C6681" s="266" t="s">
        <v>21149</v>
      </c>
      <c r="D6681" s="273" t="s">
        <v>14</v>
      </c>
      <c r="E6681" s="274">
        <v>25.59</v>
      </c>
    </row>
    <row r="6682" spans="1:5">
      <c r="A6682" s="272" t="s">
        <v>23963</v>
      </c>
      <c r="B6682" s="538">
        <v>93098</v>
      </c>
      <c r="C6682" s="266" t="s">
        <v>10460</v>
      </c>
      <c r="D6682" s="273" t="s">
        <v>14</v>
      </c>
      <c r="E6682" s="274">
        <v>23.01</v>
      </c>
    </row>
    <row r="6683" spans="1:5">
      <c r="A6683" s="272" t="s">
        <v>23963</v>
      </c>
      <c r="B6683" s="538">
        <v>93120</v>
      </c>
      <c r="C6683" s="266" t="s">
        <v>10481</v>
      </c>
      <c r="D6683" s="273" t="s">
        <v>14</v>
      </c>
      <c r="E6683" s="274">
        <v>28.8</v>
      </c>
    </row>
    <row r="6684" spans="1:5">
      <c r="A6684" s="272" t="s">
        <v>23963</v>
      </c>
      <c r="B6684" s="538">
        <v>93077</v>
      </c>
      <c r="C6684" s="266" t="s">
        <v>10441</v>
      </c>
      <c r="D6684" s="273" t="s">
        <v>14</v>
      </c>
      <c r="E6684" s="274">
        <v>31.72</v>
      </c>
    </row>
    <row r="6685" spans="1:5">
      <c r="A6685" s="272" t="s">
        <v>23963</v>
      </c>
      <c r="B6685" s="538">
        <v>103879</v>
      </c>
      <c r="C6685" s="266" t="s">
        <v>10618</v>
      </c>
      <c r="D6685" s="273" t="s">
        <v>14</v>
      </c>
      <c r="E6685" s="274">
        <v>35.76</v>
      </c>
    </row>
    <row r="6686" spans="1:5">
      <c r="A6686" s="272" t="s">
        <v>23963</v>
      </c>
      <c r="B6686" s="538">
        <v>103810</v>
      </c>
      <c r="C6686" s="266" t="s">
        <v>21143</v>
      </c>
      <c r="D6686" s="273" t="s">
        <v>14</v>
      </c>
      <c r="E6686" s="274">
        <v>40.22</v>
      </c>
    </row>
    <row r="6687" spans="1:5">
      <c r="A6687" s="272" t="s">
        <v>23963</v>
      </c>
      <c r="B6687" s="538">
        <v>103843</v>
      </c>
      <c r="C6687" s="266" t="s">
        <v>21150</v>
      </c>
      <c r="D6687" s="273" t="s">
        <v>14</v>
      </c>
      <c r="E6687" s="274">
        <v>36.33</v>
      </c>
    </row>
    <row r="6688" spans="1:5">
      <c r="A6688" s="272" t="s">
        <v>23963</v>
      </c>
      <c r="B6688" s="538">
        <v>93100</v>
      </c>
      <c r="C6688" s="266" t="s">
        <v>10462</v>
      </c>
      <c r="D6688" s="273" t="s">
        <v>14</v>
      </c>
      <c r="E6688" s="274">
        <v>33.85</v>
      </c>
    </row>
    <row r="6689" spans="1:5">
      <c r="A6689" s="272" t="s">
        <v>23963</v>
      </c>
      <c r="B6689" s="538">
        <v>93121</v>
      </c>
      <c r="C6689" s="266" t="s">
        <v>10482</v>
      </c>
      <c r="D6689" s="273" t="s">
        <v>14</v>
      </c>
      <c r="E6689" s="274">
        <v>32.840000000000003</v>
      </c>
    </row>
    <row r="6690" spans="1:5">
      <c r="A6690" s="272" t="s">
        <v>23963</v>
      </c>
      <c r="B6690" s="538">
        <v>93078</v>
      </c>
      <c r="C6690" s="266" t="s">
        <v>10442</v>
      </c>
      <c r="D6690" s="273" t="s">
        <v>14</v>
      </c>
      <c r="E6690" s="274">
        <v>35.75</v>
      </c>
    </row>
    <row r="6691" spans="1:5">
      <c r="A6691" s="272" t="s">
        <v>23963</v>
      </c>
      <c r="B6691" s="538">
        <v>103880</v>
      </c>
      <c r="C6691" s="266" t="s">
        <v>10619</v>
      </c>
      <c r="D6691" s="273" t="s">
        <v>14</v>
      </c>
      <c r="E6691" s="274">
        <v>39.799999999999997</v>
      </c>
    </row>
    <row r="6692" spans="1:5">
      <c r="A6692" s="272" t="s">
        <v>23963</v>
      </c>
      <c r="B6692" s="538">
        <v>103811</v>
      </c>
      <c r="C6692" s="266" t="s">
        <v>21144</v>
      </c>
      <c r="D6692" s="273" t="s">
        <v>14</v>
      </c>
      <c r="E6692" s="274">
        <v>44.26</v>
      </c>
    </row>
    <row r="6693" spans="1:5">
      <c r="A6693" s="272" t="s">
        <v>23963</v>
      </c>
      <c r="B6693" s="538">
        <v>103844</v>
      </c>
      <c r="C6693" s="266" t="s">
        <v>21151</v>
      </c>
      <c r="D6693" s="273" t="s">
        <v>14</v>
      </c>
      <c r="E6693" s="274">
        <v>40.369999999999997</v>
      </c>
    </row>
    <row r="6694" spans="1:5">
      <c r="A6694" s="272" t="s">
        <v>23963</v>
      </c>
      <c r="B6694" s="538">
        <v>93101</v>
      </c>
      <c r="C6694" s="266" t="s">
        <v>10463</v>
      </c>
      <c r="D6694" s="273" t="s">
        <v>14</v>
      </c>
      <c r="E6694" s="274">
        <v>37.9</v>
      </c>
    </row>
    <row r="6695" spans="1:5">
      <c r="A6695" s="272" t="s">
        <v>23963</v>
      </c>
      <c r="B6695" s="538">
        <v>92311</v>
      </c>
      <c r="C6695" s="266" t="s">
        <v>30818</v>
      </c>
      <c r="D6695" s="273" t="s">
        <v>14</v>
      </c>
      <c r="E6695" s="274">
        <v>16.11</v>
      </c>
    </row>
    <row r="6696" spans="1:5">
      <c r="A6696" s="272" t="s">
        <v>23963</v>
      </c>
      <c r="B6696" s="538">
        <v>103874</v>
      </c>
      <c r="C6696" s="266" t="s">
        <v>10613</v>
      </c>
      <c r="D6696" s="273" t="s">
        <v>14</v>
      </c>
      <c r="E6696" s="274">
        <v>23.42</v>
      </c>
    </row>
    <row r="6697" spans="1:5">
      <c r="A6697" s="272" t="s">
        <v>23963</v>
      </c>
      <c r="B6697" s="538">
        <v>103805</v>
      </c>
      <c r="C6697" s="266" t="s">
        <v>10565</v>
      </c>
      <c r="D6697" s="273" t="s">
        <v>14</v>
      </c>
      <c r="E6697" s="274">
        <v>23.31</v>
      </c>
    </row>
    <row r="6698" spans="1:5">
      <c r="A6698" s="272" t="s">
        <v>23963</v>
      </c>
      <c r="B6698" s="538">
        <v>103838</v>
      </c>
      <c r="C6698" s="266" t="s">
        <v>10587</v>
      </c>
      <c r="D6698" s="273" t="s">
        <v>14</v>
      </c>
      <c r="E6698" s="274">
        <v>22.32</v>
      </c>
    </row>
    <row r="6699" spans="1:5">
      <c r="A6699" s="272" t="s">
        <v>23963</v>
      </c>
      <c r="B6699" s="538">
        <v>92326</v>
      </c>
      <c r="C6699" s="266" t="s">
        <v>10408</v>
      </c>
      <c r="D6699" s="273" t="s">
        <v>14</v>
      </c>
      <c r="E6699" s="274">
        <v>17.14</v>
      </c>
    </row>
    <row r="6700" spans="1:5">
      <c r="A6700" s="272" t="s">
        <v>23963</v>
      </c>
      <c r="B6700" s="538">
        <v>92287</v>
      </c>
      <c r="C6700" s="266" t="s">
        <v>10382</v>
      </c>
      <c r="D6700" s="273" t="s">
        <v>14</v>
      </c>
      <c r="E6700" s="274">
        <v>20.13</v>
      </c>
    </row>
    <row r="6701" spans="1:5">
      <c r="A6701" s="272" t="s">
        <v>23963</v>
      </c>
      <c r="B6701" s="538">
        <v>92312</v>
      </c>
      <c r="C6701" s="266" t="s">
        <v>10400</v>
      </c>
      <c r="D6701" s="273" t="s">
        <v>14</v>
      </c>
      <c r="E6701" s="274">
        <v>25.94</v>
      </c>
    </row>
    <row r="6702" spans="1:5">
      <c r="A6702" s="272" t="s">
        <v>23963</v>
      </c>
      <c r="B6702" s="538">
        <v>103877</v>
      </c>
      <c r="C6702" s="266" t="s">
        <v>10616</v>
      </c>
      <c r="D6702" s="273" t="s">
        <v>14</v>
      </c>
      <c r="E6702" s="274">
        <v>34.04</v>
      </c>
    </row>
    <row r="6703" spans="1:5">
      <c r="A6703" s="272" t="s">
        <v>23963</v>
      </c>
      <c r="B6703" s="538">
        <v>103808</v>
      </c>
      <c r="C6703" s="266" t="s">
        <v>469</v>
      </c>
      <c r="D6703" s="273" t="s">
        <v>14</v>
      </c>
      <c r="E6703" s="274">
        <v>42.97</v>
      </c>
    </row>
    <row r="6704" spans="1:5">
      <c r="A6704" s="272" t="s">
        <v>23963</v>
      </c>
      <c r="B6704" s="538">
        <v>103841</v>
      </c>
      <c r="C6704" s="266" t="s">
        <v>10589</v>
      </c>
      <c r="D6704" s="273" t="s">
        <v>14</v>
      </c>
      <c r="E6704" s="274">
        <v>35.159999999999997</v>
      </c>
    </row>
    <row r="6705" spans="1:5">
      <c r="A6705" s="272" t="s">
        <v>23963</v>
      </c>
      <c r="B6705" s="538">
        <v>92327</v>
      </c>
      <c r="C6705" s="266" t="s">
        <v>10409</v>
      </c>
      <c r="D6705" s="273" t="s">
        <v>14</v>
      </c>
      <c r="E6705" s="274">
        <v>30.24</v>
      </c>
    </row>
    <row r="6706" spans="1:5">
      <c r="A6706" s="272" t="s">
        <v>23963</v>
      </c>
      <c r="B6706" s="538">
        <v>92288</v>
      </c>
      <c r="C6706" s="266" t="s">
        <v>10383</v>
      </c>
      <c r="D6706" s="273" t="s">
        <v>14</v>
      </c>
      <c r="E6706" s="274">
        <v>31.34</v>
      </c>
    </row>
    <row r="6707" spans="1:5">
      <c r="A6707" s="272" t="s">
        <v>23963</v>
      </c>
      <c r="B6707" s="538">
        <v>92313</v>
      </c>
      <c r="C6707" s="266" t="s">
        <v>10401</v>
      </c>
      <c r="D6707" s="273" t="s">
        <v>14</v>
      </c>
      <c r="E6707" s="274">
        <v>36.71</v>
      </c>
    </row>
    <row r="6708" spans="1:5">
      <c r="A6708" s="272" t="s">
        <v>23963</v>
      </c>
      <c r="B6708" s="538">
        <v>103881</v>
      </c>
      <c r="C6708" s="266" t="s">
        <v>10620</v>
      </c>
      <c r="D6708" s="273" t="s">
        <v>14</v>
      </c>
      <c r="E6708" s="274">
        <v>46.09</v>
      </c>
    </row>
    <row r="6709" spans="1:5">
      <c r="A6709" s="272" t="s">
        <v>23963</v>
      </c>
      <c r="B6709" s="538">
        <v>103812</v>
      </c>
      <c r="C6709" s="266" t="s">
        <v>10568</v>
      </c>
      <c r="D6709" s="273" t="s">
        <v>14</v>
      </c>
      <c r="E6709" s="274">
        <v>62.75</v>
      </c>
    </row>
    <row r="6710" spans="1:5">
      <c r="A6710" s="272" t="s">
        <v>23963</v>
      </c>
      <c r="B6710" s="538">
        <v>103845</v>
      </c>
      <c r="C6710" s="266" t="s">
        <v>10591</v>
      </c>
      <c r="D6710" s="273" t="s">
        <v>14</v>
      </c>
      <c r="E6710" s="274">
        <v>49.12</v>
      </c>
    </row>
    <row r="6711" spans="1:5">
      <c r="A6711" s="272" t="s">
        <v>23963</v>
      </c>
      <c r="B6711" s="538">
        <v>92328</v>
      </c>
      <c r="C6711" s="266" t="s">
        <v>10410</v>
      </c>
      <c r="D6711" s="273" t="s">
        <v>14</v>
      </c>
      <c r="E6711" s="274">
        <v>44.38</v>
      </c>
    </row>
    <row r="6712" spans="1:5">
      <c r="A6712" s="272" t="s">
        <v>23963</v>
      </c>
      <c r="B6712" s="538">
        <v>92289</v>
      </c>
      <c r="C6712" s="266" t="s">
        <v>10384</v>
      </c>
      <c r="D6712" s="273" t="s">
        <v>14</v>
      </c>
      <c r="E6712" s="274">
        <v>54.62</v>
      </c>
    </row>
    <row r="6713" spans="1:5">
      <c r="A6713" s="272" t="s">
        <v>23963</v>
      </c>
      <c r="B6713" s="538">
        <v>92290</v>
      </c>
      <c r="C6713" s="266" t="s">
        <v>10385</v>
      </c>
      <c r="D6713" s="273" t="s">
        <v>14</v>
      </c>
      <c r="E6713" s="274">
        <v>82.03</v>
      </c>
    </row>
    <row r="6714" spans="1:5">
      <c r="A6714" s="272" t="s">
        <v>23963</v>
      </c>
      <c r="B6714" s="538">
        <v>92291</v>
      </c>
      <c r="C6714" s="266" t="s">
        <v>10386</v>
      </c>
      <c r="D6714" s="273" t="s">
        <v>14</v>
      </c>
      <c r="E6714" s="274">
        <v>126.4</v>
      </c>
    </row>
    <row r="6715" spans="1:5">
      <c r="A6715" s="272" t="s">
        <v>23963</v>
      </c>
      <c r="B6715" s="538">
        <v>92292</v>
      </c>
      <c r="C6715" s="266" t="s">
        <v>10387</v>
      </c>
      <c r="D6715" s="273" t="s">
        <v>14</v>
      </c>
      <c r="E6715" s="274">
        <v>384.84</v>
      </c>
    </row>
    <row r="6716" spans="1:5">
      <c r="A6716" s="272" t="s">
        <v>23963</v>
      </c>
      <c r="B6716" s="538">
        <v>93082</v>
      </c>
      <c r="C6716" s="266" t="s">
        <v>10446</v>
      </c>
      <c r="D6716" s="273" t="s">
        <v>14</v>
      </c>
      <c r="E6716" s="274">
        <v>27.26</v>
      </c>
    </row>
    <row r="6717" spans="1:5">
      <c r="A6717" s="272" t="s">
        <v>23963</v>
      </c>
      <c r="B6717" s="538">
        <v>103885</v>
      </c>
      <c r="C6717" s="266" t="s">
        <v>10624</v>
      </c>
      <c r="D6717" s="273" t="s">
        <v>14</v>
      </c>
      <c r="E6717" s="274">
        <v>31.68</v>
      </c>
    </row>
    <row r="6718" spans="1:5">
      <c r="A6718" s="272" t="s">
        <v>23963</v>
      </c>
      <c r="B6718" s="538">
        <v>103816</v>
      </c>
      <c r="C6718" s="266" t="s">
        <v>10572</v>
      </c>
      <c r="D6718" s="273" t="s">
        <v>14</v>
      </c>
      <c r="E6718" s="274">
        <v>31.63</v>
      </c>
    </row>
    <row r="6719" spans="1:5">
      <c r="A6719" s="272" t="s">
        <v>23963</v>
      </c>
      <c r="B6719" s="538">
        <v>103849</v>
      </c>
      <c r="C6719" s="266" t="s">
        <v>10595</v>
      </c>
      <c r="D6719" s="273" t="s">
        <v>14</v>
      </c>
      <c r="E6719" s="274">
        <v>30.97</v>
      </c>
    </row>
    <row r="6720" spans="1:5">
      <c r="A6720" s="272" t="s">
        <v>23963</v>
      </c>
      <c r="B6720" s="538">
        <v>93105</v>
      </c>
      <c r="C6720" s="266" t="s">
        <v>10467</v>
      </c>
      <c r="D6720" s="273" t="s">
        <v>14</v>
      </c>
      <c r="E6720" s="274">
        <v>27.51</v>
      </c>
    </row>
    <row r="6721" spans="1:5">
      <c r="A6721" s="272" t="s">
        <v>23963</v>
      </c>
      <c r="B6721" s="538">
        <v>93055</v>
      </c>
      <c r="C6721" s="266" t="s">
        <v>10420</v>
      </c>
      <c r="D6721" s="273" t="s">
        <v>14</v>
      </c>
      <c r="E6721" s="274">
        <v>48.81</v>
      </c>
    </row>
    <row r="6722" spans="1:5">
      <c r="A6722" s="272" t="s">
        <v>23963</v>
      </c>
      <c r="B6722" s="538">
        <v>93089</v>
      </c>
      <c r="C6722" s="266" t="s">
        <v>10453</v>
      </c>
      <c r="D6722" s="273" t="s">
        <v>14</v>
      </c>
      <c r="E6722" s="274">
        <v>52.7</v>
      </c>
    </row>
    <row r="6723" spans="1:5">
      <c r="A6723" s="272" t="s">
        <v>23963</v>
      </c>
      <c r="B6723" s="538">
        <v>103891</v>
      </c>
      <c r="C6723" s="266" t="s">
        <v>10630</v>
      </c>
      <c r="D6723" s="273" t="s">
        <v>14</v>
      </c>
      <c r="E6723" s="274">
        <v>58.11</v>
      </c>
    </row>
    <row r="6724" spans="1:5">
      <c r="A6724" s="272" t="s">
        <v>23963</v>
      </c>
      <c r="B6724" s="538">
        <v>103822</v>
      </c>
      <c r="C6724" s="266" t="s">
        <v>10577</v>
      </c>
      <c r="D6724" s="273" t="s">
        <v>14</v>
      </c>
      <c r="E6724" s="274">
        <v>64.12</v>
      </c>
    </row>
    <row r="6725" spans="1:5">
      <c r="A6725" s="272" t="s">
        <v>23963</v>
      </c>
      <c r="B6725" s="538">
        <v>103855</v>
      </c>
      <c r="C6725" s="266" t="s">
        <v>10600</v>
      </c>
      <c r="D6725" s="273" t="s">
        <v>14</v>
      </c>
      <c r="E6725" s="274">
        <v>58.89</v>
      </c>
    </row>
    <row r="6726" spans="1:5">
      <c r="A6726" s="272" t="s">
        <v>23963</v>
      </c>
      <c r="B6726" s="538">
        <v>93112</v>
      </c>
      <c r="C6726" s="266" t="s">
        <v>10474</v>
      </c>
      <c r="D6726" s="273" t="s">
        <v>14</v>
      </c>
      <c r="E6726" s="274">
        <v>55.59</v>
      </c>
    </row>
    <row r="6727" spans="1:5">
      <c r="A6727" s="272" t="s">
        <v>23963</v>
      </c>
      <c r="B6727" s="538">
        <v>93060</v>
      </c>
      <c r="C6727" s="266" t="s">
        <v>10425</v>
      </c>
      <c r="D6727" s="273" t="s">
        <v>14</v>
      </c>
      <c r="E6727" s="274">
        <v>85.09</v>
      </c>
    </row>
    <row r="6728" spans="1:5">
      <c r="A6728" s="272" t="s">
        <v>23963</v>
      </c>
      <c r="B6728" s="538">
        <v>93094</v>
      </c>
      <c r="C6728" s="266" t="s">
        <v>10458</v>
      </c>
      <c r="D6728" s="273" t="s">
        <v>14</v>
      </c>
      <c r="E6728" s="274">
        <v>88.68</v>
      </c>
    </row>
    <row r="6729" spans="1:5">
      <c r="A6729" s="272" t="s">
        <v>23963</v>
      </c>
      <c r="B6729" s="538">
        <v>103897</v>
      </c>
      <c r="C6729" s="266" t="s">
        <v>10636</v>
      </c>
      <c r="D6729" s="273" t="s">
        <v>14</v>
      </c>
      <c r="E6729" s="274">
        <v>94.93</v>
      </c>
    </row>
    <row r="6730" spans="1:5">
      <c r="A6730" s="272" t="s">
        <v>23963</v>
      </c>
      <c r="B6730" s="538">
        <v>103828</v>
      </c>
      <c r="C6730" s="266" t="s">
        <v>10581</v>
      </c>
      <c r="D6730" s="273" t="s">
        <v>14</v>
      </c>
      <c r="E6730" s="274">
        <v>105.62</v>
      </c>
    </row>
    <row r="6731" spans="1:5">
      <c r="A6731" s="272" t="s">
        <v>23963</v>
      </c>
      <c r="B6731" s="538">
        <v>103861</v>
      </c>
      <c r="C6731" s="266" t="s">
        <v>10606</v>
      </c>
      <c r="D6731" s="273" t="s">
        <v>14</v>
      </c>
      <c r="E6731" s="274">
        <v>97.01</v>
      </c>
    </row>
    <row r="6732" spans="1:5">
      <c r="A6732" s="272" t="s">
        <v>23963</v>
      </c>
      <c r="B6732" s="538">
        <v>93115</v>
      </c>
      <c r="C6732" s="266" t="s">
        <v>10476</v>
      </c>
      <c r="D6732" s="273" t="s">
        <v>14</v>
      </c>
      <c r="E6732" s="274">
        <v>93.82</v>
      </c>
    </row>
    <row r="6733" spans="1:5">
      <c r="A6733" s="272" t="s">
        <v>23963</v>
      </c>
      <c r="B6733" s="538">
        <v>93074</v>
      </c>
      <c r="C6733" s="266" t="s">
        <v>10438</v>
      </c>
      <c r="D6733" s="273" t="s">
        <v>14</v>
      </c>
      <c r="E6733" s="274">
        <v>16.77</v>
      </c>
    </row>
    <row r="6734" spans="1:5">
      <c r="A6734" s="272" t="s">
        <v>23963</v>
      </c>
      <c r="B6734" s="538">
        <v>103875</v>
      </c>
      <c r="C6734" s="266" t="s">
        <v>10614</v>
      </c>
      <c r="D6734" s="273" t="s">
        <v>14</v>
      </c>
      <c r="E6734" s="274">
        <v>23.39</v>
      </c>
    </row>
    <row r="6735" spans="1:5">
      <c r="A6735" s="272" t="s">
        <v>23963</v>
      </c>
      <c r="B6735" s="538">
        <v>103806</v>
      </c>
      <c r="C6735" s="266" t="s">
        <v>10566</v>
      </c>
      <c r="D6735" s="273" t="s">
        <v>14</v>
      </c>
      <c r="E6735" s="274">
        <v>23.28</v>
      </c>
    </row>
    <row r="6736" spans="1:5">
      <c r="A6736" s="272" t="s">
        <v>23963</v>
      </c>
      <c r="B6736" s="538">
        <v>103839</v>
      </c>
      <c r="C6736" s="266" t="s">
        <v>10588</v>
      </c>
      <c r="D6736" s="273" t="s">
        <v>14</v>
      </c>
      <c r="E6736" s="274">
        <v>22.29</v>
      </c>
    </row>
    <row r="6737" spans="1:5">
      <c r="A6737" s="272" t="s">
        <v>23963</v>
      </c>
      <c r="B6737" s="538">
        <v>93097</v>
      </c>
      <c r="C6737" s="266" t="s">
        <v>10459</v>
      </c>
      <c r="D6737" s="273" t="s">
        <v>14</v>
      </c>
      <c r="E6737" s="274">
        <v>17.13</v>
      </c>
    </row>
    <row r="6738" spans="1:5">
      <c r="A6738" s="272" t="s">
        <v>23963</v>
      </c>
      <c r="B6738" s="538">
        <v>93119</v>
      </c>
      <c r="C6738" s="266" t="s">
        <v>10480</v>
      </c>
      <c r="D6738" s="273" t="s">
        <v>14</v>
      </c>
      <c r="E6738" s="274">
        <v>19.82</v>
      </c>
    </row>
    <row r="6739" spans="1:5">
      <c r="A6739" s="272" t="s">
        <v>23963</v>
      </c>
      <c r="B6739" s="538">
        <v>93076</v>
      </c>
      <c r="C6739" s="266" t="s">
        <v>10440</v>
      </c>
      <c r="D6739" s="273" t="s">
        <v>14</v>
      </c>
      <c r="E6739" s="274">
        <v>25.63</v>
      </c>
    </row>
    <row r="6740" spans="1:5">
      <c r="A6740" s="272" t="s">
        <v>23963</v>
      </c>
      <c r="B6740" s="538">
        <v>103878</v>
      </c>
      <c r="C6740" s="266" t="s">
        <v>10617</v>
      </c>
      <c r="D6740" s="273" t="s">
        <v>14</v>
      </c>
      <c r="E6740" s="274">
        <v>33.729999999999997</v>
      </c>
    </row>
    <row r="6741" spans="1:5">
      <c r="A6741" s="272" t="s">
        <v>23963</v>
      </c>
      <c r="B6741" s="538">
        <v>103809</v>
      </c>
      <c r="C6741" s="266" t="s">
        <v>10567</v>
      </c>
      <c r="D6741" s="273" t="s">
        <v>14</v>
      </c>
      <c r="E6741" s="274">
        <v>42.66</v>
      </c>
    </row>
    <row r="6742" spans="1:5">
      <c r="A6742" s="272" t="s">
        <v>23963</v>
      </c>
      <c r="B6742" s="538">
        <v>103842</v>
      </c>
      <c r="C6742" s="266" t="s">
        <v>10590</v>
      </c>
      <c r="D6742" s="273" t="s">
        <v>14</v>
      </c>
      <c r="E6742" s="274">
        <v>34.85</v>
      </c>
    </row>
    <row r="6743" spans="1:5">
      <c r="A6743" s="272" t="s">
        <v>23963</v>
      </c>
      <c r="B6743" s="538">
        <v>93099</v>
      </c>
      <c r="C6743" s="266" t="s">
        <v>10461</v>
      </c>
      <c r="D6743" s="273" t="s">
        <v>14</v>
      </c>
      <c r="E6743" s="274">
        <v>29.93</v>
      </c>
    </row>
    <row r="6744" spans="1:5">
      <c r="A6744" s="272" t="s">
        <v>23963</v>
      </c>
      <c r="B6744" s="538">
        <v>93122</v>
      </c>
      <c r="C6744" s="266" t="s">
        <v>10483</v>
      </c>
      <c r="D6744" s="273" t="s">
        <v>14</v>
      </c>
      <c r="E6744" s="274">
        <v>29.46</v>
      </c>
    </row>
    <row r="6745" spans="1:5">
      <c r="A6745" s="272" t="s">
        <v>23963</v>
      </c>
      <c r="B6745" s="538">
        <v>93079</v>
      </c>
      <c r="C6745" s="266" t="s">
        <v>10443</v>
      </c>
      <c r="D6745" s="273" t="s">
        <v>14</v>
      </c>
      <c r="E6745" s="274">
        <v>34.83</v>
      </c>
    </row>
    <row r="6746" spans="1:5">
      <c r="A6746" s="272" t="s">
        <v>23963</v>
      </c>
      <c r="B6746" s="538">
        <v>103882</v>
      </c>
      <c r="C6746" s="266" t="s">
        <v>10621</v>
      </c>
      <c r="D6746" s="273" t="s">
        <v>14</v>
      </c>
      <c r="E6746" s="274">
        <v>44.21</v>
      </c>
    </row>
    <row r="6747" spans="1:5">
      <c r="A6747" s="272" t="s">
        <v>23963</v>
      </c>
      <c r="B6747" s="538">
        <v>103813</v>
      </c>
      <c r="C6747" s="266" t="s">
        <v>10569</v>
      </c>
      <c r="D6747" s="273" t="s">
        <v>14</v>
      </c>
      <c r="E6747" s="274">
        <v>60.87</v>
      </c>
    </row>
    <row r="6748" spans="1:5">
      <c r="A6748" s="272" t="s">
        <v>23963</v>
      </c>
      <c r="B6748" s="538">
        <v>103846</v>
      </c>
      <c r="C6748" s="266" t="s">
        <v>10592</v>
      </c>
      <c r="D6748" s="273" t="s">
        <v>14</v>
      </c>
      <c r="E6748" s="274">
        <v>47.24</v>
      </c>
    </row>
    <row r="6749" spans="1:5">
      <c r="A6749" s="272" t="s">
        <v>23963</v>
      </c>
      <c r="B6749" s="538">
        <v>93102</v>
      </c>
      <c r="C6749" s="266" t="s">
        <v>10464</v>
      </c>
      <c r="D6749" s="273" t="s">
        <v>14</v>
      </c>
      <c r="E6749" s="274">
        <v>42.5</v>
      </c>
    </row>
    <row r="6750" spans="1:5">
      <c r="A6750" s="272" t="s">
        <v>23963</v>
      </c>
      <c r="B6750" s="538">
        <v>93123</v>
      </c>
      <c r="C6750" s="266" t="s">
        <v>30819</v>
      </c>
      <c r="D6750" s="273" t="s">
        <v>14</v>
      </c>
      <c r="E6750" s="274">
        <v>63.86</v>
      </c>
    </row>
    <row r="6751" spans="1:5">
      <c r="A6751" s="272" t="s">
        <v>23963</v>
      </c>
      <c r="B6751" s="538">
        <v>93124</v>
      </c>
      <c r="C6751" s="266" t="s">
        <v>10484</v>
      </c>
      <c r="D6751" s="273" t="s">
        <v>14</v>
      </c>
      <c r="E6751" s="274">
        <v>99.38</v>
      </c>
    </row>
    <row r="6752" spans="1:5">
      <c r="A6752" s="272" t="s">
        <v>23963</v>
      </c>
      <c r="B6752" s="538">
        <v>93125</v>
      </c>
      <c r="C6752" s="266" t="s">
        <v>10485</v>
      </c>
      <c r="D6752" s="273" t="s">
        <v>14</v>
      </c>
      <c r="E6752" s="274">
        <v>145.62</v>
      </c>
    </row>
    <row r="6753" spans="1:5">
      <c r="A6753" s="272" t="s">
        <v>23963</v>
      </c>
      <c r="B6753" s="538">
        <v>93126</v>
      </c>
      <c r="C6753" s="266" t="s">
        <v>10486</v>
      </c>
      <c r="D6753" s="273" t="s">
        <v>14</v>
      </c>
      <c r="E6753" s="274">
        <v>318.01</v>
      </c>
    </row>
    <row r="6754" spans="1:5">
      <c r="A6754" s="272" t="s">
        <v>23963</v>
      </c>
      <c r="B6754" s="538">
        <v>93063</v>
      </c>
      <c r="C6754" s="266" t="s">
        <v>10428</v>
      </c>
      <c r="D6754" s="273" t="s">
        <v>14</v>
      </c>
      <c r="E6754" s="274">
        <v>698.84</v>
      </c>
    </row>
    <row r="6755" spans="1:5">
      <c r="A6755" s="272" t="s">
        <v>23963</v>
      </c>
      <c r="B6755" s="538">
        <v>93066</v>
      </c>
      <c r="C6755" s="266" t="s">
        <v>10431</v>
      </c>
      <c r="D6755" s="273" t="s">
        <v>14</v>
      </c>
      <c r="E6755" s="274">
        <v>876.93</v>
      </c>
    </row>
    <row r="6756" spans="1:5">
      <c r="A6756" s="272" t="s">
        <v>23963</v>
      </c>
      <c r="B6756" s="538">
        <v>93069</v>
      </c>
      <c r="C6756" s="266" t="s">
        <v>10434</v>
      </c>
      <c r="D6756" s="273" t="s">
        <v>14</v>
      </c>
      <c r="E6756" s="274">
        <v>1215.3800000000001</v>
      </c>
    </row>
    <row r="6757" spans="1:5">
      <c r="A6757" s="272" t="s">
        <v>23963</v>
      </c>
      <c r="B6757" s="538">
        <v>93072</v>
      </c>
      <c r="C6757" s="266" t="s">
        <v>10437</v>
      </c>
      <c r="D6757" s="273" t="s">
        <v>14</v>
      </c>
      <c r="E6757" s="274">
        <v>1603.76</v>
      </c>
    </row>
    <row r="6758" spans="1:5">
      <c r="A6758" s="272" t="s">
        <v>23963</v>
      </c>
      <c r="B6758" s="538">
        <v>93083</v>
      </c>
      <c r="C6758" s="266" t="s">
        <v>10447</v>
      </c>
      <c r="D6758" s="273" t="s">
        <v>14</v>
      </c>
      <c r="E6758" s="274">
        <v>480.59</v>
      </c>
    </row>
    <row r="6759" spans="1:5">
      <c r="A6759" s="272" t="s">
        <v>23963</v>
      </c>
      <c r="B6759" s="538">
        <v>103886</v>
      </c>
      <c r="C6759" s="266" t="s">
        <v>10625</v>
      </c>
      <c r="D6759" s="273" t="s">
        <v>14</v>
      </c>
      <c r="E6759" s="274">
        <v>485.01</v>
      </c>
    </row>
    <row r="6760" spans="1:5">
      <c r="A6760" s="272" t="s">
        <v>23963</v>
      </c>
      <c r="B6760" s="538">
        <v>103817</v>
      </c>
      <c r="C6760" s="266" t="s">
        <v>10573</v>
      </c>
      <c r="D6760" s="273" t="s">
        <v>14</v>
      </c>
      <c r="E6760" s="274">
        <v>484.96</v>
      </c>
    </row>
    <row r="6761" spans="1:5">
      <c r="A6761" s="272" t="s">
        <v>23963</v>
      </c>
      <c r="B6761" s="538">
        <v>103850</v>
      </c>
      <c r="C6761" s="266" t="s">
        <v>10596</v>
      </c>
      <c r="D6761" s="273" t="s">
        <v>14</v>
      </c>
      <c r="E6761" s="274">
        <v>484.3</v>
      </c>
    </row>
    <row r="6762" spans="1:5">
      <c r="A6762" s="272" t="s">
        <v>23963</v>
      </c>
      <c r="B6762" s="538">
        <v>93106</v>
      </c>
      <c r="C6762" s="266" t="s">
        <v>10468</v>
      </c>
      <c r="D6762" s="273" t="s">
        <v>14</v>
      </c>
      <c r="E6762" s="274">
        <v>480.84</v>
      </c>
    </row>
    <row r="6763" spans="1:5">
      <c r="A6763" s="272" t="s">
        <v>23963</v>
      </c>
      <c r="B6763" s="538">
        <v>93052</v>
      </c>
      <c r="C6763" s="266" t="s">
        <v>10418</v>
      </c>
      <c r="D6763" s="273" t="s">
        <v>14</v>
      </c>
      <c r="E6763" s="274">
        <v>554.04</v>
      </c>
    </row>
    <row r="6764" spans="1:5">
      <c r="A6764" s="272" t="s">
        <v>23963</v>
      </c>
      <c r="B6764" s="538">
        <v>93086</v>
      </c>
      <c r="C6764" s="266" t="s">
        <v>10450</v>
      </c>
      <c r="D6764" s="273" t="s">
        <v>14</v>
      </c>
      <c r="E6764" s="274">
        <v>557.92999999999995</v>
      </c>
    </row>
    <row r="6765" spans="1:5">
      <c r="A6765" s="272" t="s">
        <v>23963</v>
      </c>
      <c r="B6765" s="538">
        <v>103890</v>
      </c>
      <c r="C6765" s="266" t="s">
        <v>10629</v>
      </c>
      <c r="D6765" s="273" t="s">
        <v>14</v>
      </c>
      <c r="E6765" s="274">
        <v>563.34</v>
      </c>
    </row>
    <row r="6766" spans="1:5">
      <c r="A6766" s="272" t="s">
        <v>23963</v>
      </c>
      <c r="B6766" s="538">
        <v>103821</v>
      </c>
      <c r="C6766" s="266" t="s">
        <v>10576</v>
      </c>
      <c r="D6766" s="273" t="s">
        <v>14</v>
      </c>
      <c r="E6766" s="274">
        <v>569.35</v>
      </c>
    </row>
    <row r="6767" spans="1:5">
      <c r="A6767" s="272" t="s">
        <v>23963</v>
      </c>
      <c r="B6767" s="538">
        <v>103854</v>
      </c>
      <c r="C6767" s="266" t="s">
        <v>10599</v>
      </c>
      <c r="D6767" s="273" t="s">
        <v>14</v>
      </c>
      <c r="E6767" s="274">
        <v>564.12</v>
      </c>
    </row>
    <row r="6768" spans="1:5">
      <c r="A6768" s="272" t="s">
        <v>23963</v>
      </c>
      <c r="B6768" s="538">
        <v>93109</v>
      </c>
      <c r="C6768" s="266" t="s">
        <v>10471</v>
      </c>
      <c r="D6768" s="273" t="s">
        <v>14</v>
      </c>
      <c r="E6768" s="274">
        <v>560.82000000000005</v>
      </c>
    </row>
    <row r="6769" spans="1:5">
      <c r="A6769" s="272" t="s">
        <v>23963</v>
      </c>
      <c r="B6769" s="538">
        <v>93058</v>
      </c>
      <c r="C6769" s="266" t="s">
        <v>10423</v>
      </c>
      <c r="D6769" s="273" t="s">
        <v>14</v>
      </c>
      <c r="E6769" s="274">
        <v>609.72</v>
      </c>
    </row>
    <row r="6770" spans="1:5">
      <c r="A6770" s="272" t="s">
        <v>23963</v>
      </c>
      <c r="B6770" s="538">
        <v>93092</v>
      </c>
      <c r="C6770" s="266" t="s">
        <v>10456</v>
      </c>
      <c r="D6770" s="273" t="s">
        <v>14</v>
      </c>
      <c r="E6770" s="274">
        <v>613.30999999999995</v>
      </c>
    </row>
    <row r="6771" spans="1:5">
      <c r="A6771" s="272" t="s">
        <v>23963</v>
      </c>
      <c r="B6771" s="538">
        <v>103898</v>
      </c>
      <c r="C6771" s="266" t="s">
        <v>10637</v>
      </c>
      <c r="D6771" s="273" t="s">
        <v>14</v>
      </c>
      <c r="E6771" s="274">
        <v>619.55999999999995</v>
      </c>
    </row>
    <row r="6772" spans="1:5">
      <c r="A6772" s="272" t="s">
        <v>23963</v>
      </c>
      <c r="B6772" s="538">
        <v>103829</v>
      </c>
      <c r="C6772" s="266" t="s">
        <v>10582</v>
      </c>
      <c r="D6772" s="273" t="s">
        <v>14</v>
      </c>
      <c r="E6772" s="274">
        <v>630.25</v>
      </c>
    </row>
    <row r="6773" spans="1:5">
      <c r="A6773" s="272" t="s">
        <v>23963</v>
      </c>
      <c r="B6773" s="538">
        <v>103862</v>
      </c>
      <c r="C6773" s="266" t="s">
        <v>10607</v>
      </c>
      <c r="D6773" s="273" t="s">
        <v>14</v>
      </c>
      <c r="E6773" s="274">
        <v>621.64</v>
      </c>
    </row>
    <row r="6774" spans="1:5">
      <c r="A6774" s="272" t="s">
        <v>23963</v>
      </c>
      <c r="B6774" s="538">
        <v>93116</v>
      </c>
      <c r="C6774" s="266" t="s">
        <v>10477</v>
      </c>
      <c r="D6774" s="273" t="s">
        <v>14</v>
      </c>
      <c r="E6774" s="274">
        <v>618.45000000000005</v>
      </c>
    </row>
    <row r="6775" spans="1:5">
      <c r="A6775" s="272" t="s">
        <v>23963</v>
      </c>
      <c r="B6775" s="538">
        <v>92314</v>
      </c>
      <c r="C6775" s="266" t="s">
        <v>10402</v>
      </c>
      <c r="D6775" s="273" t="s">
        <v>14</v>
      </c>
      <c r="E6775" s="274">
        <v>10.92</v>
      </c>
    </row>
    <row r="6776" spans="1:5">
      <c r="A6776" s="272" t="s">
        <v>23963</v>
      </c>
      <c r="B6776" s="538">
        <v>103883</v>
      </c>
      <c r="C6776" s="266" t="s">
        <v>10622</v>
      </c>
      <c r="D6776" s="273" t="s">
        <v>14</v>
      </c>
      <c r="E6776" s="274">
        <v>15.34</v>
      </c>
    </row>
    <row r="6777" spans="1:5">
      <c r="A6777" s="272" t="s">
        <v>23963</v>
      </c>
      <c r="B6777" s="538">
        <v>103814</v>
      </c>
      <c r="C6777" s="266" t="s">
        <v>10570</v>
      </c>
      <c r="D6777" s="273" t="s">
        <v>14</v>
      </c>
      <c r="E6777" s="274">
        <v>15.29</v>
      </c>
    </row>
    <row r="6778" spans="1:5">
      <c r="A6778" s="272" t="s">
        <v>23963</v>
      </c>
      <c r="B6778" s="538">
        <v>103847</v>
      </c>
      <c r="C6778" s="266" t="s">
        <v>10593</v>
      </c>
      <c r="D6778" s="273" t="s">
        <v>14</v>
      </c>
      <c r="E6778" s="274">
        <v>14.63</v>
      </c>
    </row>
    <row r="6779" spans="1:5">
      <c r="A6779" s="272" t="s">
        <v>23963</v>
      </c>
      <c r="B6779" s="538">
        <v>92329</v>
      </c>
      <c r="C6779" s="266" t="s">
        <v>10411</v>
      </c>
      <c r="D6779" s="273" t="s">
        <v>14</v>
      </c>
      <c r="E6779" s="274">
        <v>11.17</v>
      </c>
    </row>
    <row r="6780" spans="1:5">
      <c r="A6780" s="272" t="s">
        <v>23963</v>
      </c>
      <c r="B6780" s="538">
        <v>92293</v>
      </c>
      <c r="C6780" s="266" t="s">
        <v>10388</v>
      </c>
      <c r="D6780" s="273" t="s">
        <v>14</v>
      </c>
      <c r="E6780" s="274">
        <v>11.57</v>
      </c>
    </row>
    <row r="6781" spans="1:5">
      <c r="A6781" s="272" t="s">
        <v>23963</v>
      </c>
      <c r="B6781" s="538">
        <v>92315</v>
      </c>
      <c r="C6781" s="266" t="s">
        <v>10403</v>
      </c>
      <c r="D6781" s="273" t="s">
        <v>14</v>
      </c>
      <c r="E6781" s="274">
        <v>15.46</v>
      </c>
    </row>
    <row r="6782" spans="1:5">
      <c r="A6782" s="272" t="s">
        <v>23963</v>
      </c>
      <c r="B6782" s="538">
        <v>103888</v>
      </c>
      <c r="C6782" s="266" t="s">
        <v>10627</v>
      </c>
      <c r="D6782" s="273" t="s">
        <v>14</v>
      </c>
      <c r="E6782" s="274">
        <v>20.87</v>
      </c>
    </row>
    <row r="6783" spans="1:5">
      <c r="A6783" s="272" t="s">
        <v>23963</v>
      </c>
      <c r="B6783" s="538">
        <v>103819</v>
      </c>
      <c r="C6783" s="266" t="s">
        <v>10574</v>
      </c>
      <c r="D6783" s="273" t="s">
        <v>14</v>
      </c>
      <c r="E6783" s="274">
        <v>26.88</v>
      </c>
    </row>
    <row r="6784" spans="1:5">
      <c r="A6784" s="272" t="s">
        <v>23963</v>
      </c>
      <c r="B6784" s="538">
        <v>103852</v>
      </c>
      <c r="C6784" s="266" t="s">
        <v>10597</v>
      </c>
      <c r="D6784" s="273" t="s">
        <v>14</v>
      </c>
      <c r="E6784" s="274">
        <v>21.65</v>
      </c>
    </row>
    <row r="6785" spans="1:5">
      <c r="A6785" s="272" t="s">
        <v>23963</v>
      </c>
      <c r="B6785" s="538">
        <v>92330</v>
      </c>
      <c r="C6785" s="266" t="s">
        <v>10412</v>
      </c>
      <c r="D6785" s="273" t="s">
        <v>14</v>
      </c>
      <c r="E6785" s="274">
        <v>18.350000000000001</v>
      </c>
    </row>
    <row r="6786" spans="1:5">
      <c r="A6786" s="272" t="s">
        <v>23963</v>
      </c>
      <c r="B6786" s="538">
        <v>92294</v>
      </c>
      <c r="C6786" s="266" t="s">
        <v>10389</v>
      </c>
      <c r="D6786" s="273" t="s">
        <v>14</v>
      </c>
      <c r="E6786" s="274">
        <v>19.21</v>
      </c>
    </row>
    <row r="6787" spans="1:5">
      <c r="A6787" s="272" t="s">
        <v>23963</v>
      </c>
      <c r="B6787" s="538">
        <v>92316</v>
      </c>
      <c r="C6787" s="266" t="s">
        <v>10404</v>
      </c>
      <c r="D6787" s="273" t="s">
        <v>14</v>
      </c>
      <c r="E6787" s="274">
        <v>22.8</v>
      </c>
    </row>
    <row r="6788" spans="1:5">
      <c r="A6788" s="272" t="s">
        <v>23963</v>
      </c>
      <c r="B6788" s="538">
        <v>103895</v>
      </c>
      <c r="C6788" s="266" t="s">
        <v>10634</v>
      </c>
      <c r="D6788" s="273" t="s">
        <v>14</v>
      </c>
      <c r="E6788" s="274">
        <v>29.05</v>
      </c>
    </row>
    <row r="6789" spans="1:5">
      <c r="A6789" s="272" t="s">
        <v>23963</v>
      </c>
      <c r="B6789" s="538">
        <v>103826</v>
      </c>
      <c r="C6789" s="266" t="s">
        <v>10579</v>
      </c>
      <c r="D6789" s="273" t="s">
        <v>14</v>
      </c>
      <c r="E6789" s="274">
        <v>39.74</v>
      </c>
    </row>
    <row r="6790" spans="1:5">
      <c r="A6790" s="272" t="s">
        <v>23963</v>
      </c>
      <c r="B6790" s="538">
        <v>103859</v>
      </c>
      <c r="C6790" s="266" t="s">
        <v>10604</v>
      </c>
      <c r="D6790" s="273" t="s">
        <v>14</v>
      </c>
      <c r="E6790" s="274">
        <v>31.13</v>
      </c>
    </row>
    <row r="6791" spans="1:5">
      <c r="A6791" s="272" t="s">
        <v>23963</v>
      </c>
      <c r="B6791" s="538">
        <v>92331</v>
      </c>
      <c r="C6791" s="266" t="s">
        <v>10413</v>
      </c>
      <c r="D6791" s="273" t="s">
        <v>14</v>
      </c>
      <c r="E6791" s="274">
        <v>27.94</v>
      </c>
    </row>
    <row r="6792" spans="1:5">
      <c r="A6792" s="272" t="s">
        <v>23963</v>
      </c>
      <c r="B6792" s="538">
        <v>92295</v>
      </c>
      <c r="C6792" s="266" t="s">
        <v>10390</v>
      </c>
      <c r="D6792" s="273" t="s">
        <v>14</v>
      </c>
      <c r="E6792" s="274">
        <v>35.46</v>
      </c>
    </row>
    <row r="6793" spans="1:5">
      <c r="A6793" s="272" t="s">
        <v>23963</v>
      </c>
      <c r="B6793" s="538">
        <v>92296</v>
      </c>
      <c r="C6793" s="266" t="s">
        <v>10391</v>
      </c>
      <c r="D6793" s="273" t="s">
        <v>14</v>
      </c>
      <c r="E6793" s="274">
        <v>46.8</v>
      </c>
    </row>
    <row r="6794" spans="1:5">
      <c r="A6794" s="272" t="s">
        <v>23963</v>
      </c>
      <c r="B6794" s="538">
        <v>92297</v>
      </c>
      <c r="C6794" s="266" t="s">
        <v>10392</v>
      </c>
      <c r="D6794" s="273" t="s">
        <v>14</v>
      </c>
      <c r="E6794" s="274">
        <v>72.14</v>
      </c>
    </row>
    <row r="6795" spans="1:5">
      <c r="A6795" s="272" t="s">
        <v>23963</v>
      </c>
      <c r="B6795" s="538">
        <v>92298</v>
      </c>
      <c r="C6795" s="266" t="s">
        <v>10393</v>
      </c>
      <c r="D6795" s="273" t="s">
        <v>14</v>
      </c>
      <c r="E6795" s="274">
        <v>198.93</v>
      </c>
    </row>
    <row r="6796" spans="1:5">
      <c r="A6796" s="272" t="s">
        <v>23963</v>
      </c>
      <c r="B6796" s="538">
        <v>93080</v>
      </c>
      <c r="C6796" s="266" t="s">
        <v>10444</v>
      </c>
      <c r="D6796" s="273" t="s">
        <v>14</v>
      </c>
      <c r="E6796" s="274">
        <v>10.95</v>
      </c>
    </row>
    <row r="6797" spans="1:5">
      <c r="A6797" s="272" t="s">
        <v>23963</v>
      </c>
      <c r="B6797" s="538">
        <v>103884</v>
      </c>
      <c r="C6797" s="266" t="s">
        <v>10623</v>
      </c>
      <c r="D6797" s="273" t="s">
        <v>14</v>
      </c>
      <c r="E6797" s="274">
        <v>15.37</v>
      </c>
    </row>
    <row r="6798" spans="1:5">
      <c r="A6798" s="272" t="s">
        <v>23963</v>
      </c>
      <c r="B6798" s="538">
        <v>103815</v>
      </c>
      <c r="C6798" s="266" t="s">
        <v>10571</v>
      </c>
      <c r="D6798" s="273" t="s">
        <v>14</v>
      </c>
      <c r="E6798" s="274">
        <v>15.32</v>
      </c>
    </row>
    <row r="6799" spans="1:5">
      <c r="A6799" s="272" t="s">
        <v>23963</v>
      </c>
      <c r="B6799" s="538">
        <v>103848</v>
      </c>
      <c r="C6799" s="266" t="s">
        <v>10594</v>
      </c>
      <c r="D6799" s="273" t="s">
        <v>14</v>
      </c>
      <c r="E6799" s="274">
        <v>14.66</v>
      </c>
    </row>
    <row r="6800" spans="1:5">
      <c r="A6800" s="272" t="s">
        <v>23963</v>
      </c>
      <c r="B6800" s="538">
        <v>93103</v>
      </c>
      <c r="C6800" s="266" t="s">
        <v>10465</v>
      </c>
      <c r="D6800" s="273" t="s">
        <v>14</v>
      </c>
      <c r="E6800" s="274">
        <v>11.2</v>
      </c>
    </row>
    <row r="6801" spans="1:5">
      <c r="A6801" s="272" t="s">
        <v>23963</v>
      </c>
      <c r="B6801" s="538">
        <v>93050</v>
      </c>
      <c r="C6801" s="266" t="s">
        <v>10417</v>
      </c>
      <c r="D6801" s="273" t="s">
        <v>14</v>
      </c>
      <c r="E6801" s="274">
        <v>12.97</v>
      </c>
    </row>
    <row r="6802" spans="1:5">
      <c r="A6802" s="272" t="s">
        <v>23963</v>
      </c>
      <c r="B6802" s="538">
        <v>93084</v>
      </c>
      <c r="C6802" s="266" t="s">
        <v>10448</v>
      </c>
      <c r="D6802" s="273" t="s">
        <v>14</v>
      </c>
      <c r="E6802" s="274">
        <v>16.86</v>
      </c>
    </row>
    <row r="6803" spans="1:5">
      <c r="A6803" s="272" t="s">
        <v>23963</v>
      </c>
      <c r="B6803" s="538">
        <v>103889</v>
      </c>
      <c r="C6803" s="266" t="s">
        <v>10628</v>
      </c>
      <c r="D6803" s="273" t="s">
        <v>14</v>
      </c>
      <c r="E6803" s="274">
        <v>22.27</v>
      </c>
    </row>
    <row r="6804" spans="1:5">
      <c r="A6804" s="272" t="s">
        <v>23963</v>
      </c>
      <c r="B6804" s="538">
        <v>103820</v>
      </c>
      <c r="C6804" s="266" t="s">
        <v>10575</v>
      </c>
      <c r="D6804" s="273" t="s">
        <v>14</v>
      </c>
      <c r="E6804" s="274">
        <v>28.28</v>
      </c>
    </row>
    <row r="6805" spans="1:5">
      <c r="A6805" s="272" t="s">
        <v>23963</v>
      </c>
      <c r="B6805" s="538">
        <v>103853</v>
      </c>
      <c r="C6805" s="266" t="s">
        <v>10598</v>
      </c>
      <c r="D6805" s="273" t="s">
        <v>14</v>
      </c>
      <c r="E6805" s="274">
        <v>23.05</v>
      </c>
    </row>
    <row r="6806" spans="1:5">
      <c r="A6806" s="272" t="s">
        <v>23963</v>
      </c>
      <c r="B6806" s="538">
        <v>93107</v>
      </c>
      <c r="C6806" s="266" t="s">
        <v>10469</v>
      </c>
      <c r="D6806" s="273" t="s">
        <v>14</v>
      </c>
      <c r="E6806" s="274">
        <v>19.75</v>
      </c>
    </row>
    <row r="6807" spans="1:5">
      <c r="A6807" s="272" t="s">
        <v>23963</v>
      </c>
      <c r="B6807" s="538">
        <v>93056</v>
      </c>
      <c r="C6807" s="266" t="s">
        <v>10421</v>
      </c>
      <c r="D6807" s="273" t="s">
        <v>14</v>
      </c>
      <c r="E6807" s="274">
        <v>19.21</v>
      </c>
    </row>
    <row r="6808" spans="1:5">
      <c r="A6808" s="272" t="s">
        <v>23963</v>
      </c>
      <c r="B6808" s="538">
        <v>93090</v>
      </c>
      <c r="C6808" s="266" t="s">
        <v>10454</v>
      </c>
      <c r="D6808" s="273" t="s">
        <v>14</v>
      </c>
      <c r="E6808" s="274">
        <v>22.8</v>
      </c>
    </row>
    <row r="6809" spans="1:5">
      <c r="A6809" s="272" t="s">
        <v>23963</v>
      </c>
      <c r="B6809" s="538">
        <v>103896</v>
      </c>
      <c r="C6809" s="266" t="s">
        <v>10635</v>
      </c>
      <c r="D6809" s="273" t="s">
        <v>14</v>
      </c>
      <c r="E6809" s="274">
        <v>29.05</v>
      </c>
    </row>
    <row r="6810" spans="1:5">
      <c r="A6810" s="272" t="s">
        <v>23963</v>
      </c>
      <c r="B6810" s="538">
        <v>103827</v>
      </c>
      <c r="C6810" s="266" t="s">
        <v>10580</v>
      </c>
      <c r="D6810" s="273" t="s">
        <v>14</v>
      </c>
      <c r="E6810" s="274">
        <v>39.74</v>
      </c>
    </row>
    <row r="6811" spans="1:5">
      <c r="A6811" s="272" t="s">
        <v>23963</v>
      </c>
      <c r="B6811" s="538">
        <v>103860</v>
      </c>
      <c r="C6811" s="266" t="s">
        <v>10605</v>
      </c>
      <c r="D6811" s="273" t="s">
        <v>14</v>
      </c>
      <c r="E6811" s="274">
        <v>31.13</v>
      </c>
    </row>
    <row r="6812" spans="1:5">
      <c r="A6812" s="272" t="s">
        <v>23963</v>
      </c>
      <c r="B6812" s="538">
        <v>93113</v>
      </c>
      <c r="C6812" s="266" t="s">
        <v>30820</v>
      </c>
      <c r="D6812" s="273" t="s">
        <v>14</v>
      </c>
      <c r="E6812" s="274">
        <v>27.94</v>
      </c>
    </row>
    <row r="6813" spans="1:5">
      <c r="A6813" s="272" t="s">
        <v>23963</v>
      </c>
      <c r="B6813" s="538">
        <v>93061</v>
      </c>
      <c r="C6813" s="266" t="s">
        <v>10426</v>
      </c>
      <c r="D6813" s="273" t="s">
        <v>14</v>
      </c>
      <c r="E6813" s="274">
        <v>35.6</v>
      </c>
    </row>
    <row r="6814" spans="1:5">
      <c r="A6814" s="272" t="s">
        <v>23963</v>
      </c>
      <c r="B6814" s="538">
        <v>93064</v>
      </c>
      <c r="C6814" s="266" t="s">
        <v>10429</v>
      </c>
      <c r="D6814" s="273" t="s">
        <v>14</v>
      </c>
      <c r="E6814" s="274">
        <v>54.11</v>
      </c>
    </row>
    <row r="6815" spans="1:5">
      <c r="A6815" s="272" t="s">
        <v>23963</v>
      </c>
      <c r="B6815" s="538">
        <v>93067</v>
      </c>
      <c r="C6815" s="266" t="s">
        <v>10432</v>
      </c>
      <c r="D6815" s="273" t="s">
        <v>14</v>
      </c>
      <c r="E6815" s="274">
        <v>80.099999999999994</v>
      </c>
    </row>
    <row r="6816" spans="1:5">
      <c r="A6816" s="272" t="s">
        <v>23963</v>
      </c>
      <c r="B6816" s="538">
        <v>93070</v>
      </c>
      <c r="C6816" s="266" t="s">
        <v>10435</v>
      </c>
      <c r="D6816" s="273" t="s">
        <v>14</v>
      </c>
      <c r="E6816" s="274">
        <v>198.93</v>
      </c>
    </row>
    <row r="6817" spans="1:5">
      <c r="A6817" s="272" t="s">
        <v>23963</v>
      </c>
      <c r="B6817" s="538">
        <v>93117</v>
      </c>
      <c r="C6817" s="266" t="s">
        <v>10478</v>
      </c>
      <c r="D6817" s="273" t="s">
        <v>14</v>
      </c>
      <c r="E6817" s="274">
        <v>64.17</v>
      </c>
    </row>
    <row r="6818" spans="1:5">
      <c r="A6818" s="272" t="s">
        <v>23963</v>
      </c>
      <c r="B6818" s="538">
        <v>93118</v>
      </c>
      <c r="C6818" s="266" t="s">
        <v>10479</v>
      </c>
      <c r="D6818" s="273" t="s">
        <v>14</v>
      </c>
      <c r="E6818" s="274">
        <v>94.69</v>
      </c>
    </row>
    <row r="6819" spans="1:5">
      <c r="A6819" s="272" t="s">
        <v>23963</v>
      </c>
      <c r="B6819" s="538">
        <v>92317</v>
      </c>
      <c r="C6819" s="266" t="s">
        <v>10405</v>
      </c>
      <c r="D6819" s="273" t="s">
        <v>14</v>
      </c>
      <c r="E6819" s="274">
        <v>22.73</v>
      </c>
    </row>
    <row r="6820" spans="1:5">
      <c r="A6820" s="272" t="s">
        <v>23963</v>
      </c>
      <c r="B6820" s="538">
        <v>92332</v>
      </c>
      <c r="C6820" s="266" t="s">
        <v>10414</v>
      </c>
      <c r="D6820" s="273" t="s">
        <v>14</v>
      </c>
      <c r="E6820" s="274">
        <v>23.2</v>
      </c>
    </row>
    <row r="6821" spans="1:5">
      <c r="A6821" s="272" t="s">
        <v>23963</v>
      </c>
      <c r="B6821" s="538">
        <v>92299</v>
      </c>
      <c r="C6821" s="266" t="s">
        <v>10394</v>
      </c>
      <c r="D6821" s="273" t="s">
        <v>14</v>
      </c>
      <c r="E6821" s="274">
        <v>26.52</v>
      </c>
    </row>
    <row r="6822" spans="1:5">
      <c r="A6822" s="272" t="s">
        <v>23963</v>
      </c>
      <c r="B6822" s="538">
        <v>92318</v>
      </c>
      <c r="C6822" s="266" t="s">
        <v>10406</v>
      </c>
      <c r="D6822" s="273" t="s">
        <v>14</v>
      </c>
      <c r="E6822" s="274">
        <v>34.28</v>
      </c>
    </row>
    <row r="6823" spans="1:5">
      <c r="A6823" s="272" t="s">
        <v>23963</v>
      </c>
      <c r="B6823" s="538">
        <v>103833</v>
      </c>
      <c r="C6823" s="266" t="s">
        <v>10585</v>
      </c>
      <c r="D6823" s="273" t="s">
        <v>14</v>
      </c>
      <c r="E6823" s="274">
        <v>57.01</v>
      </c>
    </row>
    <row r="6824" spans="1:5">
      <c r="A6824" s="272" t="s">
        <v>23963</v>
      </c>
      <c r="B6824" s="538">
        <v>92333</v>
      </c>
      <c r="C6824" s="266" t="s">
        <v>10415</v>
      </c>
      <c r="D6824" s="273" t="s">
        <v>14</v>
      </c>
      <c r="E6824" s="274">
        <v>40.01</v>
      </c>
    </row>
    <row r="6825" spans="1:5">
      <c r="A6825" s="272" t="s">
        <v>23963</v>
      </c>
      <c r="B6825" s="538">
        <v>92300</v>
      </c>
      <c r="C6825" s="266" t="s">
        <v>10395</v>
      </c>
      <c r="D6825" s="273" t="s">
        <v>14</v>
      </c>
      <c r="E6825" s="274">
        <v>39.97</v>
      </c>
    </row>
    <row r="6826" spans="1:5">
      <c r="A6826" s="272" t="s">
        <v>23963</v>
      </c>
      <c r="B6826" s="538">
        <v>92319</v>
      </c>
      <c r="C6826" s="266" t="s">
        <v>10407</v>
      </c>
      <c r="D6826" s="273" t="s">
        <v>14</v>
      </c>
      <c r="E6826" s="274">
        <v>47.13</v>
      </c>
    </row>
    <row r="6827" spans="1:5">
      <c r="A6827" s="272" t="s">
        <v>23963</v>
      </c>
      <c r="B6827" s="538">
        <v>92334</v>
      </c>
      <c r="C6827" s="266" t="s">
        <v>10416</v>
      </c>
      <c r="D6827" s="273" t="s">
        <v>14</v>
      </c>
      <c r="E6827" s="274">
        <v>57.35</v>
      </c>
    </row>
    <row r="6828" spans="1:5">
      <c r="A6828" s="272" t="s">
        <v>23963</v>
      </c>
      <c r="B6828" s="538">
        <v>92301</v>
      </c>
      <c r="C6828" s="266" t="s">
        <v>10396</v>
      </c>
      <c r="D6828" s="273" t="s">
        <v>14</v>
      </c>
      <c r="E6828" s="274">
        <v>77.36</v>
      </c>
    </row>
    <row r="6829" spans="1:5">
      <c r="A6829" s="272" t="s">
        <v>23963</v>
      </c>
      <c r="B6829" s="538">
        <v>92302</v>
      </c>
      <c r="C6829" s="266" t="s">
        <v>10397</v>
      </c>
      <c r="D6829" s="273" t="s">
        <v>14</v>
      </c>
      <c r="E6829" s="274">
        <v>101.87</v>
      </c>
    </row>
    <row r="6830" spans="1:5">
      <c r="A6830" s="272" t="s">
        <v>23963</v>
      </c>
      <c r="B6830" s="538">
        <v>92303</v>
      </c>
      <c r="C6830" s="266" t="s">
        <v>10398</v>
      </c>
      <c r="D6830" s="273" t="s">
        <v>14</v>
      </c>
      <c r="E6830" s="274">
        <v>184.97</v>
      </c>
    </row>
    <row r="6831" spans="1:5">
      <c r="A6831" s="272" t="s">
        <v>23963</v>
      </c>
      <c r="B6831" s="538">
        <v>92304</v>
      </c>
      <c r="C6831" s="266" t="s">
        <v>10399</v>
      </c>
      <c r="D6831" s="273" t="s">
        <v>14</v>
      </c>
      <c r="E6831" s="274">
        <v>473.66</v>
      </c>
    </row>
    <row r="6832" spans="1:5">
      <c r="A6832" s="272" t="s">
        <v>23963</v>
      </c>
      <c r="B6832" s="538">
        <v>103835</v>
      </c>
      <c r="C6832" s="266" t="s">
        <v>10102</v>
      </c>
      <c r="D6832" s="273" t="s">
        <v>13</v>
      </c>
      <c r="E6832" s="274">
        <v>71.739999999999995</v>
      </c>
    </row>
    <row r="6833" spans="1:5">
      <c r="A6833" s="272" t="s">
        <v>23963</v>
      </c>
      <c r="B6833" s="538">
        <v>92308</v>
      </c>
      <c r="C6833" s="266" t="s">
        <v>10063</v>
      </c>
      <c r="D6833" s="273" t="s">
        <v>13</v>
      </c>
      <c r="E6833" s="274">
        <v>58.36</v>
      </c>
    </row>
    <row r="6834" spans="1:5">
      <c r="A6834" s="272" t="s">
        <v>23963</v>
      </c>
      <c r="B6834" s="538">
        <v>103871</v>
      </c>
      <c r="C6834" s="266" t="s">
        <v>10108</v>
      </c>
      <c r="D6834" s="273" t="s">
        <v>13</v>
      </c>
      <c r="E6834" s="274">
        <v>71.22</v>
      </c>
    </row>
    <row r="6835" spans="1:5">
      <c r="A6835" s="272" t="s">
        <v>23963</v>
      </c>
      <c r="B6835" s="538">
        <v>92323</v>
      </c>
      <c r="C6835" s="266" t="s">
        <v>10069</v>
      </c>
      <c r="D6835" s="273" t="s">
        <v>13</v>
      </c>
      <c r="E6835" s="274">
        <v>70.510000000000005</v>
      </c>
    </row>
    <row r="6836" spans="1:5">
      <c r="A6836" s="272" t="s">
        <v>23963</v>
      </c>
      <c r="B6836" s="538">
        <v>92305</v>
      </c>
      <c r="C6836" s="266" t="s">
        <v>10060</v>
      </c>
      <c r="D6836" s="273" t="s">
        <v>13</v>
      </c>
      <c r="E6836" s="274">
        <v>42.74</v>
      </c>
    </row>
    <row r="6837" spans="1:5">
      <c r="A6837" s="272" t="s">
        <v>23963</v>
      </c>
      <c r="B6837" s="538">
        <v>103868</v>
      </c>
      <c r="C6837" s="266" t="s">
        <v>10105</v>
      </c>
      <c r="D6837" s="273" t="s">
        <v>13</v>
      </c>
      <c r="E6837" s="274">
        <v>59.61</v>
      </c>
    </row>
    <row r="6838" spans="1:5">
      <c r="A6838" s="272" t="s">
        <v>23963</v>
      </c>
      <c r="B6838" s="538">
        <v>103802</v>
      </c>
      <c r="C6838" s="266" t="s">
        <v>10099</v>
      </c>
      <c r="D6838" s="273" t="s">
        <v>13</v>
      </c>
      <c r="E6838" s="274">
        <v>45.81</v>
      </c>
    </row>
    <row r="6839" spans="1:5">
      <c r="A6839" s="272" t="s">
        <v>23963</v>
      </c>
      <c r="B6839" s="538">
        <v>92320</v>
      </c>
      <c r="C6839" s="266" t="s">
        <v>10066</v>
      </c>
      <c r="D6839" s="273" t="s">
        <v>13</v>
      </c>
      <c r="E6839" s="274">
        <v>58.74</v>
      </c>
    </row>
    <row r="6840" spans="1:5">
      <c r="A6840" s="272" t="s">
        <v>23963</v>
      </c>
      <c r="B6840" s="538">
        <v>97335</v>
      </c>
      <c r="C6840" s="266" t="s">
        <v>10076</v>
      </c>
      <c r="D6840" s="273" t="s">
        <v>13</v>
      </c>
      <c r="E6840" s="274">
        <v>86.62</v>
      </c>
    </row>
    <row r="6841" spans="1:5">
      <c r="A6841" s="272" t="s">
        <v>23963</v>
      </c>
      <c r="B6841" s="538">
        <v>103836</v>
      </c>
      <c r="C6841" s="266" t="s">
        <v>10103</v>
      </c>
      <c r="D6841" s="273" t="s">
        <v>13</v>
      </c>
      <c r="E6841" s="274">
        <v>110.35</v>
      </c>
    </row>
    <row r="6842" spans="1:5">
      <c r="A6842" s="272" t="s">
        <v>23963</v>
      </c>
      <c r="B6842" s="538">
        <v>92281</v>
      </c>
      <c r="C6842" s="266" t="s">
        <v>10054</v>
      </c>
      <c r="D6842" s="273" t="s">
        <v>13</v>
      </c>
      <c r="E6842" s="274">
        <v>112.82</v>
      </c>
    </row>
    <row r="6843" spans="1:5">
      <c r="A6843" s="272" t="s">
        <v>23963</v>
      </c>
      <c r="B6843" s="538">
        <v>92309</v>
      </c>
      <c r="C6843" s="266" t="s">
        <v>10064</v>
      </c>
      <c r="D6843" s="273" t="s">
        <v>13</v>
      </c>
      <c r="E6843" s="274">
        <v>124.49</v>
      </c>
    </row>
    <row r="6844" spans="1:5">
      <c r="A6844" s="272" t="s">
        <v>23963</v>
      </c>
      <c r="B6844" s="538">
        <v>103872</v>
      </c>
      <c r="C6844" s="266" t="s">
        <v>10109</v>
      </c>
      <c r="D6844" s="273" t="s">
        <v>13</v>
      </c>
      <c r="E6844" s="274">
        <v>140.66999999999999</v>
      </c>
    </row>
    <row r="6845" spans="1:5">
      <c r="A6845" s="272" t="s">
        <v>23963</v>
      </c>
      <c r="B6845" s="538">
        <v>92324</v>
      </c>
      <c r="C6845" s="266" t="s">
        <v>10070</v>
      </c>
      <c r="D6845" s="273" t="s">
        <v>13</v>
      </c>
      <c r="E6845" s="274">
        <v>148.19999999999999</v>
      </c>
    </row>
    <row r="6846" spans="1:5">
      <c r="A6846" s="272" t="s">
        <v>23963</v>
      </c>
      <c r="B6846" s="538">
        <v>92275</v>
      </c>
      <c r="C6846" s="266" t="s">
        <v>10048</v>
      </c>
      <c r="D6846" s="273" t="s">
        <v>13</v>
      </c>
      <c r="E6846" s="274">
        <v>60.43</v>
      </c>
    </row>
    <row r="6847" spans="1:5">
      <c r="A6847" s="272" t="s">
        <v>23963</v>
      </c>
      <c r="B6847" s="538">
        <v>92306</v>
      </c>
      <c r="C6847" s="266" t="s">
        <v>10061</v>
      </c>
      <c r="D6847" s="273" t="s">
        <v>13</v>
      </c>
      <c r="E6847" s="274">
        <v>68.22</v>
      </c>
    </row>
    <row r="6848" spans="1:5">
      <c r="A6848" s="272" t="s">
        <v>23963</v>
      </c>
      <c r="B6848" s="538">
        <v>103869</v>
      </c>
      <c r="C6848" s="266" t="s">
        <v>10106</v>
      </c>
      <c r="D6848" s="273" t="s">
        <v>13</v>
      </c>
      <c r="E6848" s="274">
        <v>88.39</v>
      </c>
    </row>
    <row r="6849" spans="1:5">
      <c r="A6849" s="272" t="s">
        <v>23963</v>
      </c>
      <c r="B6849" s="538">
        <v>103803</v>
      </c>
      <c r="C6849" s="266" t="s">
        <v>10100</v>
      </c>
      <c r="D6849" s="273" t="s">
        <v>13</v>
      </c>
      <c r="E6849" s="274">
        <v>78.73</v>
      </c>
    </row>
    <row r="6850" spans="1:5">
      <c r="A6850" s="272" t="s">
        <v>23963</v>
      </c>
      <c r="B6850" s="538">
        <v>92321</v>
      </c>
      <c r="C6850" s="266" t="s">
        <v>10067</v>
      </c>
      <c r="D6850" s="273" t="s">
        <v>13</v>
      </c>
      <c r="E6850" s="274">
        <v>95.78</v>
      </c>
    </row>
    <row r="6851" spans="1:5">
      <c r="A6851" s="272" t="s">
        <v>23963</v>
      </c>
      <c r="B6851" s="538">
        <v>97336</v>
      </c>
      <c r="C6851" s="266" t="s">
        <v>10077</v>
      </c>
      <c r="D6851" s="273" t="s">
        <v>13</v>
      </c>
      <c r="E6851" s="274">
        <v>110.26</v>
      </c>
    </row>
    <row r="6852" spans="1:5">
      <c r="A6852" s="272" t="s">
        <v>23963</v>
      </c>
      <c r="B6852" s="538">
        <v>103837</v>
      </c>
      <c r="C6852" s="266" t="s">
        <v>10104</v>
      </c>
      <c r="D6852" s="273" t="s">
        <v>13</v>
      </c>
      <c r="E6852" s="274">
        <v>138.84</v>
      </c>
    </row>
    <row r="6853" spans="1:5">
      <c r="A6853" s="272" t="s">
        <v>23963</v>
      </c>
      <c r="B6853" s="538">
        <v>92282</v>
      </c>
      <c r="C6853" s="266" t="s">
        <v>10055</v>
      </c>
      <c r="D6853" s="273" t="s">
        <v>13</v>
      </c>
      <c r="E6853" s="274">
        <v>131.25</v>
      </c>
    </row>
    <row r="6854" spans="1:5">
      <c r="A6854" s="272" t="s">
        <v>23963</v>
      </c>
      <c r="B6854" s="538">
        <v>92310</v>
      </c>
      <c r="C6854" s="266" t="s">
        <v>10065</v>
      </c>
      <c r="D6854" s="273" t="s">
        <v>13</v>
      </c>
      <c r="E6854" s="274">
        <v>143.28</v>
      </c>
    </row>
    <row r="6855" spans="1:5">
      <c r="A6855" s="272" t="s">
        <v>23963</v>
      </c>
      <c r="B6855" s="538">
        <v>103873</v>
      </c>
      <c r="C6855" s="266" t="s">
        <v>10110</v>
      </c>
      <c r="D6855" s="273" t="s">
        <v>13</v>
      </c>
      <c r="E6855" s="274">
        <v>162.29</v>
      </c>
    </row>
    <row r="6856" spans="1:5">
      <c r="A6856" s="272" t="s">
        <v>23963</v>
      </c>
      <c r="B6856" s="538">
        <v>92325</v>
      </c>
      <c r="C6856" s="266" t="s">
        <v>10071</v>
      </c>
      <c r="D6856" s="273" t="s">
        <v>13</v>
      </c>
      <c r="E6856" s="274">
        <v>176.89</v>
      </c>
    </row>
    <row r="6857" spans="1:5">
      <c r="A6857" s="272" t="s">
        <v>23963</v>
      </c>
      <c r="B6857" s="538">
        <v>92276</v>
      </c>
      <c r="C6857" s="266" t="s">
        <v>10049</v>
      </c>
      <c r="D6857" s="273" t="s">
        <v>13</v>
      </c>
      <c r="E6857" s="274">
        <v>76.760000000000005</v>
      </c>
    </row>
    <row r="6858" spans="1:5">
      <c r="A6858" s="272" t="s">
        <v>23963</v>
      </c>
      <c r="B6858" s="538">
        <v>92307</v>
      </c>
      <c r="C6858" s="266" t="s">
        <v>10062</v>
      </c>
      <c r="D6858" s="273" t="s">
        <v>13</v>
      </c>
      <c r="E6858" s="274">
        <v>84.9</v>
      </c>
    </row>
    <row r="6859" spans="1:5">
      <c r="A6859" s="272" t="s">
        <v>23963</v>
      </c>
      <c r="B6859" s="538">
        <v>103870</v>
      </c>
      <c r="C6859" s="266" t="s">
        <v>10107</v>
      </c>
      <c r="D6859" s="273" t="s">
        <v>13</v>
      </c>
      <c r="E6859" s="274">
        <v>107.91</v>
      </c>
    </row>
    <row r="6860" spans="1:5">
      <c r="A6860" s="272" t="s">
        <v>23963</v>
      </c>
      <c r="B6860" s="538">
        <v>103804</v>
      </c>
      <c r="C6860" s="266" t="s">
        <v>10101</v>
      </c>
      <c r="D6860" s="273" t="s">
        <v>13</v>
      </c>
      <c r="E6860" s="274">
        <v>94.18</v>
      </c>
    </row>
    <row r="6861" spans="1:5">
      <c r="A6861" s="272" t="s">
        <v>23963</v>
      </c>
      <c r="B6861" s="538">
        <v>92322</v>
      </c>
      <c r="C6861" s="266" t="s">
        <v>10068</v>
      </c>
      <c r="D6861" s="273" t="s">
        <v>13</v>
      </c>
      <c r="E6861" s="274">
        <v>122.36</v>
      </c>
    </row>
    <row r="6862" spans="1:5">
      <c r="A6862" s="272" t="s">
        <v>23963</v>
      </c>
      <c r="B6862" s="538">
        <v>97337</v>
      </c>
      <c r="C6862" s="266" t="s">
        <v>10078</v>
      </c>
      <c r="D6862" s="273" t="s">
        <v>13</v>
      </c>
      <c r="E6862" s="274">
        <v>165.56</v>
      </c>
    </row>
    <row r="6863" spans="1:5">
      <c r="A6863" s="272" t="s">
        <v>23963</v>
      </c>
      <c r="B6863" s="538">
        <v>92283</v>
      </c>
      <c r="C6863" s="266" t="s">
        <v>10056</v>
      </c>
      <c r="D6863" s="273" t="s">
        <v>13</v>
      </c>
      <c r="E6863" s="274">
        <v>179.38</v>
      </c>
    </row>
    <row r="6864" spans="1:5">
      <c r="A6864" s="272" t="s">
        <v>23963</v>
      </c>
      <c r="B6864" s="538">
        <v>92277</v>
      </c>
      <c r="C6864" s="266" t="s">
        <v>10050</v>
      </c>
      <c r="D6864" s="273" t="s">
        <v>13</v>
      </c>
      <c r="E6864" s="274">
        <v>110.72</v>
      </c>
    </row>
    <row r="6865" spans="1:5">
      <c r="A6865" s="272" t="s">
        <v>23963</v>
      </c>
      <c r="B6865" s="538">
        <v>97338</v>
      </c>
      <c r="C6865" s="266" t="s">
        <v>10079</v>
      </c>
      <c r="D6865" s="273" t="s">
        <v>13</v>
      </c>
      <c r="E6865" s="274">
        <v>199.23</v>
      </c>
    </row>
    <row r="6866" spans="1:5">
      <c r="A6866" s="272" t="s">
        <v>23963</v>
      </c>
      <c r="B6866" s="538">
        <v>92284</v>
      </c>
      <c r="C6866" s="266" t="s">
        <v>10057</v>
      </c>
      <c r="D6866" s="273" t="s">
        <v>13</v>
      </c>
      <c r="E6866" s="274">
        <v>226.99</v>
      </c>
    </row>
    <row r="6867" spans="1:5">
      <c r="A6867" s="272" t="s">
        <v>23963</v>
      </c>
      <c r="B6867" s="538">
        <v>92278</v>
      </c>
      <c r="C6867" s="266" t="s">
        <v>10051</v>
      </c>
      <c r="D6867" s="273" t="s">
        <v>13</v>
      </c>
      <c r="E6867" s="274">
        <v>148.84</v>
      </c>
    </row>
    <row r="6868" spans="1:5">
      <c r="A6868" s="272" t="s">
        <v>23963</v>
      </c>
      <c r="B6868" s="538">
        <v>97339</v>
      </c>
      <c r="C6868" s="266" t="s">
        <v>10080</v>
      </c>
      <c r="D6868" s="273" t="s">
        <v>13</v>
      </c>
      <c r="E6868" s="274">
        <v>282.70999999999998</v>
      </c>
    </row>
    <row r="6869" spans="1:5">
      <c r="A6869" s="272" t="s">
        <v>23963</v>
      </c>
      <c r="B6869" s="538">
        <v>92285</v>
      </c>
      <c r="C6869" s="266" t="s">
        <v>10058</v>
      </c>
      <c r="D6869" s="273" t="s">
        <v>13</v>
      </c>
      <c r="E6869" s="274">
        <v>308.19</v>
      </c>
    </row>
    <row r="6870" spans="1:5">
      <c r="A6870" s="272" t="s">
        <v>23963</v>
      </c>
      <c r="B6870" s="538">
        <v>92279</v>
      </c>
      <c r="C6870" s="266" t="s">
        <v>10052</v>
      </c>
      <c r="D6870" s="273" t="s">
        <v>13</v>
      </c>
      <c r="E6870" s="274">
        <v>214.92</v>
      </c>
    </row>
    <row r="6871" spans="1:5">
      <c r="A6871" s="272" t="s">
        <v>23963</v>
      </c>
      <c r="B6871" s="538">
        <v>97340</v>
      </c>
      <c r="C6871" s="266" t="s">
        <v>10081</v>
      </c>
      <c r="D6871" s="273" t="s">
        <v>13</v>
      </c>
      <c r="E6871" s="274">
        <v>365.23</v>
      </c>
    </row>
    <row r="6872" spans="1:5">
      <c r="A6872" s="272" t="s">
        <v>23963</v>
      </c>
      <c r="B6872" s="538">
        <v>92286</v>
      </c>
      <c r="C6872" s="266" t="s">
        <v>10059</v>
      </c>
      <c r="D6872" s="273" t="s">
        <v>13</v>
      </c>
      <c r="E6872" s="274">
        <v>395.95</v>
      </c>
    </row>
    <row r="6873" spans="1:5">
      <c r="A6873" s="272" t="s">
        <v>23963</v>
      </c>
      <c r="B6873" s="538">
        <v>92280</v>
      </c>
      <c r="C6873" s="266" t="s">
        <v>10053</v>
      </c>
      <c r="D6873" s="273" t="s">
        <v>13</v>
      </c>
      <c r="E6873" s="274">
        <v>301.39</v>
      </c>
    </row>
    <row r="6874" spans="1:5">
      <c r="A6874" s="272" t="s">
        <v>23963</v>
      </c>
      <c r="B6874" s="538">
        <v>103901</v>
      </c>
      <c r="C6874" s="266" t="s">
        <v>10640</v>
      </c>
      <c r="D6874" s="273" t="s">
        <v>14</v>
      </c>
      <c r="E6874" s="274">
        <v>31.55</v>
      </c>
    </row>
    <row r="6875" spans="1:5">
      <c r="A6875" s="272" t="s">
        <v>23963</v>
      </c>
      <c r="B6875" s="538">
        <v>103832</v>
      </c>
      <c r="C6875" s="266" t="s">
        <v>10584</v>
      </c>
      <c r="D6875" s="273" t="s">
        <v>14</v>
      </c>
      <c r="E6875" s="274">
        <v>31.43</v>
      </c>
    </row>
    <row r="6876" spans="1:5">
      <c r="A6876" s="272" t="s">
        <v>23963</v>
      </c>
      <c r="B6876" s="538">
        <v>103865</v>
      </c>
      <c r="C6876" s="266" t="s">
        <v>10610</v>
      </c>
      <c r="D6876" s="273" t="s">
        <v>14</v>
      </c>
      <c r="E6876" s="274">
        <v>30.1</v>
      </c>
    </row>
    <row r="6877" spans="1:5">
      <c r="A6877" s="272" t="s">
        <v>23963</v>
      </c>
      <c r="B6877" s="538">
        <v>103902</v>
      </c>
      <c r="C6877" s="266" t="s">
        <v>10641</v>
      </c>
      <c r="D6877" s="273" t="s">
        <v>14</v>
      </c>
      <c r="E6877" s="274">
        <v>45.08</v>
      </c>
    </row>
    <row r="6878" spans="1:5">
      <c r="A6878" s="272" t="s">
        <v>23963</v>
      </c>
      <c r="B6878" s="538">
        <v>103866</v>
      </c>
      <c r="C6878" s="266" t="s">
        <v>10611</v>
      </c>
      <c r="D6878" s="273" t="s">
        <v>14</v>
      </c>
      <c r="E6878" s="274">
        <v>46.61</v>
      </c>
    </row>
    <row r="6879" spans="1:5">
      <c r="A6879" s="272" t="s">
        <v>23963</v>
      </c>
      <c r="B6879" s="538">
        <v>103903</v>
      </c>
      <c r="C6879" s="266" t="s">
        <v>10642</v>
      </c>
      <c r="D6879" s="273" t="s">
        <v>14</v>
      </c>
      <c r="E6879" s="274">
        <v>59.64</v>
      </c>
    </row>
    <row r="6880" spans="1:5">
      <c r="A6880" s="272" t="s">
        <v>23963</v>
      </c>
      <c r="B6880" s="538">
        <v>103834</v>
      </c>
      <c r="C6880" s="266" t="s">
        <v>10586</v>
      </c>
      <c r="D6880" s="273" t="s">
        <v>14</v>
      </c>
      <c r="E6880" s="274">
        <v>81.89</v>
      </c>
    </row>
    <row r="6881" spans="1:5">
      <c r="A6881" s="272" t="s">
        <v>23963</v>
      </c>
      <c r="B6881" s="538">
        <v>103867</v>
      </c>
      <c r="C6881" s="266" t="s">
        <v>10612</v>
      </c>
      <c r="D6881" s="273" t="s">
        <v>14</v>
      </c>
      <c r="E6881" s="274">
        <v>63.71</v>
      </c>
    </row>
    <row r="6882" spans="1:5">
      <c r="A6882" s="272" t="s">
        <v>23964</v>
      </c>
      <c r="B6882" s="538">
        <v>105113</v>
      </c>
      <c r="C6882" s="266" t="s">
        <v>23965</v>
      </c>
      <c r="D6882" s="273" t="s">
        <v>14</v>
      </c>
      <c r="E6882" s="274">
        <v>8315</v>
      </c>
    </row>
    <row r="6883" spans="1:5">
      <c r="A6883" s="272" t="s">
        <v>23964</v>
      </c>
      <c r="B6883" s="538">
        <v>98461</v>
      </c>
      <c r="C6883" s="266" t="s">
        <v>23966</v>
      </c>
      <c r="D6883" s="273" t="s">
        <v>14</v>
      </c>
      <c r="E6883" s="274">
        <v>6299.62</v>
      </c>
    </row>
    <row r="6884" spans="1:5">
      <c r="A6884" s="272" t="s">
        <v>23964</v>
      </c>
      <c r="B6884" s="538">
        <v>98462</v>
      </c>
      <c r="C6884" s="266" t="s">
        <v>23967</v>
      </c>
      <c r="D6884" s="273" t="s">
        <v>14</v>
      </c>
      <c r="E6884" s="274">
        <v>10732.73</v>
      </c>
    </row>
    <row r="6885" spans="1:5">
      <c r="A6885" s="272" t="s">
        <v>23964</v>
      </c>
      <c r="B6885" s="538">
        <v>105130</v>
      </c>
      <c r="C6885" s="266" t="s">
        <v>21038</v>
      </c>
      <c r="D6885" s="273" t="s">
        <v>13</v>
      </c>
      <c r="E6885" s="274">
        <v>32.43</v>
      </c>
    </row>
    <row r="6886" spans="1:5">
      <c r="A6886" s="272" t="s">
        <v>23964</v>
      </c>
      <c r="B6886" s="538">
        <v>105114</v>
      </c>
      <c r="C6886" s="266" t="s">
        <v>21032</v>
      </c>
      <c r="D6886" s="273" t="s">
        <v>18</v>
      </c>
      <c r="E6886" s="274">
        <v>1970.92</v>
      </c>
    </row>
    <row r="6887" spans="1:5">
      <c r="A6887" s="272" t="s">
        <v>23964</v>
      </c>
      <c r="B6887" s="538">
        <v>105129</v>
      </c>
      <c r="C6887" s="266" t="s">
        <v>23968</v>
      </c>
      <c r="D6887" s="273" t="s">
        <v>14</v>
      </c>
      <c r="E6887" s="274">
        <v>0</v>
      </c>
    </row>
    <row r="6888" spans="1:5">
      <c r="A6888" s="272" t="s">
        <v>23964</v>
      </c>
      <c r="B6888" s="538">
        <v>105127</v>
      </c>
      <c r="C6888" s="266" t="s">
        <v>21036</v>
      </c>
      <c r="D6888" s="273" t="s">
        <v>13</v>
      </c>
      <c r="E6888" s="274">
        <v>28.48</v>
      </c>
    </row>
    <row r="6889" spans="1:5">
      <c r="A6889" s="272" t="s">
        <v>23964</v>
      </c>
      <c r="B6889" s="538">
        <v>105128</v>
      </c>
      <c r="C6889" s="266" t="s">
        <v>21037</v>
      </c>
      <c r="D6889" s="273" t="s">
        <v>13</v>
      </c>
      <c r="E6889" s="274">
        <v>96.69</v>
      </c>
    </row>
    <row r="6890" spans="1:5">
      <c r="A6890" s="272" t="s">
        <v>23964</v>
      </c>
      <c r="B6890" s="538">
        <v>105126</v>
      </c>
      <c r="C6890" s="266" t="s">
        <v>21035</v>
      </c>
      <c r="D6890" s="273" t="s">
        <v>13</v>
      </c>
      <c r="E6890" s="274">
        <v>32.01</v>
      </c>
    </row>
    <row r="6891" spans="1:5">
      <c r="A6891" s="272" t="s">
        <v>23964</v>
      </c>
      <c r="B6891" s="538">
        <v>105116</v>
      </c>
      <c r="C6891" s="266" t="s">
        <v>21034</v>
      </c>
      <c r="D6891" s="273" t="s">
        <v>14</v>
      </c>
      <c r="E6891" s="274">
        <v>14.54</v>
      </c>
    </row>
    <row r="6892" spans="1:5">
      <c r="A6892" s="272" t="s">
        <v>23964</v>
      </c>
      <c r="B6892" s="538">
        <v>105115</v>
      </c>
      <c r="C6892" s="266" t="s">
        <v>21033</v>
      </c>
      <c r="D6892" s="273" t="s">
        <v>14</v>
      </c>
      <c r="E6892" s="274">
        <v>150.5</v>
      </c>
    </row>
    <row r="6893" spans="1:5">
      <c r="A6893" s="272" t="s">
        <v>23964</v>
      </c>
      <c r="B6893" s="538">
        <v>98453</v>
      </c>
      <c r="C6893" s="266" t="s">
        <v>21025</v>
      </c>
      <c r="D6893" s="273" t="s">
        <v>16</v>
      </c>
      <c r="E6893" s="274">
        <v>155.78</v>
      </c>
    </row>
    <row r="6894" spans="1:5">
      <c r="A6894" s="272" t="s">
        <v>23964</v>
      </c>
      <c r="B6894" s="538">
        <v>98454</v>
      </c>
      <c r="C6894" s="266" t="s">
        <v>21026</v>
      </c>
      <c r="D6894" s="273" t="s">
        <v>16</v>
      </c>
      <c r="E6894" s="274">
        <v>200.14</v>
      </c>
    </row>
    <row r="6895" spans="1:5">
      <c r="A6895" s="272" t="s">
        <v>23964</v>
      </c>
      <c r="B6895" s="538">
        <v>98449</v>
      </c>
      <c r="C6895" s="266" t="s">
        <v>21023</v>
      </c>
      <c r="D6895" s="273" t="s">
        <v>16</v>
      </c>
      <c r="E6895" s="274">
        <v>132.41</v>
      </c>
    </row>
    <row r="6896" spans="1:5">
      <c r="A6896" s="272" t="s">
        <v>23964</v>
      </c>
      <c r="B6896" s="538">
        <v>98455</v>
      </c>
      <c r="C6896" s="266" t="s">
        <v>21027</v>
      </c>
      <c r="D6896" s="273" t="s">
        <v>16</v>
      </c>
      <c r="E6896" s="274">
        <v>122.51</v>
      </c>
    </row>
    <row r="6897" spans="1:5">
      <c r="A6897" s="272" t="s">
        <v>23964</v>
      </c>
      <c r="B6897" s="538">
        <v>98456</v>
      </c>
      <c r="C6897" s="266" t="s">
        <v>21028</v>
      </c>
      <c r="D6897" s="273" t="s">
        <v>16</v>
      </c>
      <c r="E6897" s="274">
        <v>159.81</v>
      </c>
    </row>
    <row r="6898" spans="1:5">
      <c r="A6898" s="272" t="s">
        <v>23964</v>
      </c>
      <c r="B6898" s="538">
        <v>98451</v>
      </c>
      <c r="C6898" s="266" t="s">
        <v>21024</v>
      </c>
      <c r="D6898" s="273" t="s">
        <v>16</v>
      </c>
      <c r="E6898" s="274">
        <v>104.24</v>
      </c>
    </row>
    <row r="6899" spans="1:5">
      <c r="A6899" s="272" t="s">
        <v>23964</v>
      </c>
      <c r="B6899" s="538">
        <v>98445</v>
      </c>
      <c r="C6899" s="266" t="s">
        <v>21019</v>
      </c>
      <c r="D6899" s="273" t="s">
        <v>16</v>
      </c>
      <c r="E6899" s="274">
        <v>116.51</v>
      </c>
    </row>
    <row r="6900" spans="1:5">
      <c r="A6900" s="272" t="s">
        <v>23964</v>
      </c>
      <c r="B6900" s="538">
        <v>98446</v>
      </c>
      <c r="C6900" s="266" t="s">
        <v>21020</v>
      </c>
      <c r="D6900" s="273" t="s">
        <v>16</v>
      </c>
      <c r="E6900" s="274">
        <v>151.56</v>
      </c>
    </row>
    <row r="6901" spans="1:5">
      <c r="A6901" s="272" t="s">
        <v>23964</v>
      </c>
      <c r="B6901" s="538">
        <v>98441</v>
      </c>
      <c r="C6901" s="266" t="s">
        <v>21017</v>
      </c>
      <c r="D6901" s="273" t="s">
        <v>16</v>
      </c>
      <c r="E6901" s="274">
        <v>97.98</v>
      </c>
    </row>
    <row r="6902" spans="1:5">
      <c r="A6902" s="272" t="s">
        <v>23964</v>
      </c>
      <c r="B6902" s="538">
        <v>98447</v>
      </c>
      <c r="C6902" s="266" t="s">
        <v>21021</v>
      </c>
      <c r="D6902" s="273" t="s">
        <v>16</v>
      </c>
      <c r="E6902" s="274">
        <v>87.7</v>
      </c>
    </row>
    <row r="6903" spans="1:5">
      <c r="A6903" s="272" t="s">
        <v>23964</v>
      </c>
      <c r="B6903" s="538">
        <v>98448</v>
      </c>
      <c r="C6903" s="266" t="s">
        <v>21022</v>
      </c>
      <c r="D6903" s="273" t="s">
        <v>16</v>
      </c>
      <c r="E6903" s="274">
        <v>115.23</v>
      </c>
    </row>
    <row r="6904" spans="1:5">
      <c r="A6904" s="272" t="s">
        <v>23964</v>
      </c>
      <c r="B6904" s="538">
        <v>98443</v>
      </c>
      <c r="C6904" s="266" t="s">
        <v>21018</v>
      </c>
      <c r="D6904" s="273" t="s">
        <v>16</v>
      </c>
      <c r="E6904" s="274">
        <v>73.260000000000005</v>
      </c>
    </row>
    <row r="6905" spans="1:5">
      <c r="A6905" s="272" t="s">
        <v>23964</v>
      </c>
      <c r="B6905" s="538">
        <v>105122</v>
      </c>
      <c r="C6905" s="266" t="s">
        <v>23969</v>
      </c>
      <c r="D6905" s="273" t="s">
        <v>16</v>
      </c>
      <c r="E6905" s="274">
        <v>0</v>
      </c>
    </row>
    <row r="6906" spans="1:5">
      <c r="A6906" s="272" t="s">
        <v>23964</v>
      </c>
      <c r="B6906" s="538">
        <v>105125</v>
      </c>
      <c r="C6906" s="266" t="s">
        <v>23970</v>
      </c>
      <c r="D6906" s="273" t="s">
        <v>16</v>
      </c>
      <c r="E6906" s="274">
        <v>0</v>
      </c>
    </row>
    <row r="6907" spans="1:5">
      <c r="A6907" s="272" t="s">
        <v>23964</v>
      </c>
      <c r="B6907" s="538">
        <v>105133</v>
      </c>
      <c r="C6907" s="266" t="s">
        <v>23971</v>
      </c>
      <c r="D6907" s="273" t="s">
        <v>16</v>
      </c>
      <c r="E6907" s="274">
        <v>0</v>
      </c>
    </row>
    <row r="6908" spans="1:5">
      <c r="A6908" s="272" t="s">
        <v>23964</v>
      </c>
      <c r="B6908" s="538">
        <v>105123</v>
      </c>
      <c r="C6908" s="266" t="s">
        <v>23972</v>
      </c>
      <c r="D6908" s="273" t="s">
        <v>16</v>
      </c>
      <c r="E6908" s="274">
        <v>0</v>
      </c>
    </row>
    <row r="6909" spans="1:5">
      <c r="A6909" s="272" t="s">
        <v>23964</v>
      </c>
      <c r="B6909" s="538">
        <v>105124</v>
      </c>
      <c r="C6909" s="266" t="s">
        <v>23973</v>
      </c>
      <c r="D6909" s="273" t="s">
        <v>16</v>
      </c>
      <c r="E6909" s="274">
        <v>0</v>
      </c>
    </row>
    <row r="6910" spans="1:5">
      <c r="A6910" s="272" t="s">
        <v>23964</v>
      </c>
      <c r="B6910" s="538">
        <v>105134</v>
      </c>
      <c r="C6910" s="266" t="s">
        <v>23974</v>
      </c>
      <c r="D6910" s="273" t="s">
        <v>16</v>
      </c>
      <c r="E6910" s="274">
        <v>0</v>
      </c>
    </row>
    <row r="6911" spans="1:5">
      <c r="A6911" s="272" t="s">
        <v>23964</v>
      </c>
      <c r="B6911" s="538">
        <v>105117</v>
      </c>
      <c r="C6911" s="266" t="s">
        <v>23975</v>
      </c>
      <c r="D6911" s="273" t="s">
        <v>16</v>
      </c>
      <c r="E6911" s="274">
        <v>0</v>
      </c>
    </row>
    <row r="6912" spans="1:5">
      <c r="A6912" s="272" t="s">
        <v>23964</v>
      </c>
      <c r="B6912" s="538">
        <v>105119</v>
      </c>
      <c r="C6912" s="266" t="s">
        <v>23976</v>
      </c>
      <c r="D6912" s="273" t="s">
        <v>16</v>
      </c>
      <c r="E6912" s="274">
        <v>0</v>
      </c>
    </row>
    <row r="6913" spans="1:5">
      <c r="A6913" s="272" t="s">
        <v>23964</v>
      </c>
      <c r="B6913" s="538">
        <v>105131</v>
      </c>
      <c r="C6913" s="266" t="s">
        <v>23977</v>
      </c>
      <c r="D6913" s="273" t="s">
        <v>16</v>
      </c>
      <c r="E6913" s="274">
        <v>0</v>
      </c>
    </row>
    <row r="6914" spans="1:5">
      <c r="A6914" s="272" t="s">
        <v>23964</v>
      </c>
      <c r="B6914" s="538">
        <v>105120</v>
      </c>
      <c r="C6914" s="266" t="s">
        <v>23978</v>
      </c>
      <c r="D6914" s="273" t="s">
        <v>16</v>
      </c>
      <c r="E6914" s="274">
        <v>0</v>
      </c>
    </row>
    <row r="6915" spans="1:5">
      <c r="A6915" s="272" t="s">
        <v>23964</v>
      </c>
      <c r="B6915" s="538">
        <v>105121</v>
      </c>
      <c r="C6915" s="266" t="s">
        <v>23979</v>
      </c>
      <c r="D6915" s="273" t="s">
        <v>16</v>
      </c>
      <c r="E6915" s="274">
        <v>0</v>
      </c>
    </row>
    <row r="6916" spans="1:5">
      <c r="A6916" s="272" t="s">
        <v>23964</v>
      </c>
      <c r="B6916" s="538">
        <v>105132</v>
      </c>
      <c r="C6916" s="266" t="s">
        <v>23980</v>
      </c>
      <c r="D6916" s="273" t="s">
        <v>16</v>
      </c>
      <c r="E6916" s="274">
        <v>0</v>
      </c>
    </row>
    <row r="6917" spans="1:5">
      <c r="A6917" s="272" t="s">
        <v>23964</v>
      </c>
      <c r="B6917" s="538">
        <v>98460</v>
      </c>
      <c r="C6917" s="266" t="s">
        <v>21031</v>
      </c>
      <c r="D6917" s="273" t="s">
        <v>16</v>
      </c>
      <c r="E6917" s="274">
        <v>72.55</v>
      </c>
    </row>
    <row r="6918" spans="1:5">
      <c r="A6918" s="272" t="s">
        <v>23964</v>
      </c>
      <c r="B6918" s="538">
        <v>98457</v>
      </c>
      <c r="C6918" s="266" t="s">
        <v>23981</v>
      </c>
      <c r="D6918" s="273" t="s">
        <v>16</v>
      </c>
      <c r="E6918" s="274">
        <v>0</v>
      </c>
    </row>
    <row r="6919" spans="1:5">
      <c r="A6919" s="272" t="s">
        <v>23964</v>
      </c>
      <c r="B6919" s="538">
        <v>98458</v>
      </c>
      <c r="C6919" s="266" t="s">
        <v>21029</v>
      </c>
      <c r="D6919" s="273" t="s">
        <v>16</v>
      </c>
      <c r="E6919" s="274">
        <v>97.61</v>
      </c>
    </row>
    <row r="6920" spans="1:5">
      <c r="A6920" s="272" t="s">
        <v>23964</v>
      </c>
      <c r="B6920" s="538">
        <v>98459</v>
      </c>
      <c r="C6920" s="266" t="s">
        <v>21030</v>
      </c>
      <c r="D6920" s="273" t="s">
        <v>16</v>
      </c>
      <c r="E6920" s="274">
        <v>96.06</v>
      </c>
    </row>
    <row r="6921" spans="1:5">
      <c r="A6921" s="272" t="s">
        <v>23964</v>
      </c>
      <c r="B6921" s="538">
        <v>105118</v>
      </c>
      <c r="C6921" s="266" t="s">
        <v>23982</v>
      </c>
      <c r="D6921" s="273" t="s">
        <v>16</v>
      </c>
      <c r="E6921" s="274">
        <v>0</v>
      </c>
    </row>
    <row r="6922" spans="1:5">
      <c r="A6922" s="272" t="s">
        <v>23983</v>
      </c>
      <c r="B6922" s="538">
        <v>106056</v>
      </c>
      <c r="C6922" s="266" t="s">
        <v>30821</v>
      </c>
      <c r="D6922" s="273" t="s">
        <v>16</v>
      </c>
      <c r="E6922" s="274">
        <v>184.89</v>
      </c>
    </row>
    <row r="6923" spans="1:5">
      <c r="A6923" s="272" t="s">
        <v>23983</v>
      </c>
      <c r="B6923" s="538">
        <v>106057</v>
      </c>
      <c r="C6923" s="266" t="s">
        <v>30822</v>
      </c>
      <c r="D6923" s="273" t="s">
        <v>16</v>
      </c>
      <c r="E6923" s="274">
        <v>192.12</v>
      </c>
    </row>
    <row r="6924" spans="1:5">
      <c r="A6924" s="272" t="s">
        <v>23983</v>
      </c>
      <c r="B6924" s="538">
        <v>104690</v>
      </c>
      <c r="C6924" s="266" t="s">
        <v>30823</v>
      </c>
      <c r="D6924" s="273" t="s">
        <v>16</v>
      </c>
      <c r="E6924" s="274">
        <v>195.12</v>
      </c>
    </row>
    <row r="6925" spans="1:5">
      <c r="A6925" s="272" t="s">
        <v>23983</v>
      </c>
      <c r="B6925" s="538">
        <v>101958</v>
      </c>
      <c r="C6925" s="266" t="s">
        <v>30824</v>
      </c>
      <c r="D6925" s="273" t="s">
        <v>16</v>
      </c>
      <c r="E6925" s="274">
        <v>232.07</v>
      </c>
    </row>
    <row r="6926" spans="1:5">
      <c r="A6926" s="272" t="s">
        <v>23983</v>
      </c>
      <c r="B6926" s="538">
        <v>106065</v>
      </c>
      <c r="C6926" s="266" t="s">
        <v>30825</v>
      </c>
      <c r="D6926" s="273" t="s">
        <v>16</v>
      </c>
      <c r="E6926" s="274">
        <v>249.09</v>
      </c>
    </row>
    <row r="6927" spans="1:5">
      <c r="A6927" s="272" t="s">
        <v>23983</v>
      </c>
      <c r="B6927" s="538">
        <v>101959</v>
      </c>
      <c r="C6927" s="266" t="s">
        <v>30826</v>
      </c>
      <c r="D6927" s="273" t="s">
        <v>16</v>
      </c>
      <c r="E6927" s="274">
        <v>169.11</v>
      </c>
    </row>
    <row r="6928" spans="1:5">
      <c r="A6928" s="272" t="s">
        <v>23983</v>
      </c>
      <c r="B6928" s="538">
        <v>101960</v>
      </c>
      <c r="C6928" s="266" t="s">
        <v>30827</v>
      </c>
      <c r="D6928" s="273" t="s">
        <v>16</v>
      </c>
      <c r="E6928" s="274">
        <v>183.03</v>
      </c>
    </row>
    <row r="6929" spans="1:5">
      <c r="A6929" s="272" t="s">
        <v>23983</v>
      </c>
      <c r="B6929" s="538">
        <v>106058</v>
      </c>
      <c r="C6929" s="266" t="s">
        <v>30828</v>
      </c>
      <c r="D6929" s="273" t="s">
        <v>16</v>
      </c>
      <c r="E6929" s="274">
        <v>191.61</v>
      </c>
    </row>
    <row r="6930" spans="1:5">
      <c r="A6930" s="272" t="s">
        <v>23983</v>
      </c>
      <c r="B6930" s="538">
        <v>101962</v>
      </c>
      <c r="C6930" s="266" t="s">
        <v>30829</v>
      </c>
      <c r="D6930" s="273" t="s">
        <v>16</v>
      </c>
      <c r="E6930" s="274">
        <v>218.55</v>
      </c>
    </row>
    <row r="6931" spans="1:5">
      <c r="A6931" s="272" t="s">
        <v>23983</v>
      </c>
      <c r="B6931" s="538">
        <v>106066</v>
      </c>
      <c r="C6931" s="266" t="s">
        <v>30830</v>
      </c>
      <c r="D6931" s="273" t="s">
        <v>16</v>
      </c>
      <c r="E6931" s="274">
        <v>237.26</v>
      </c>
    </row>
    <row r="6932" spans="1:5">
      <c r="A6932" s="272" t="s">
        <v>23983</v>
      </c>
      <c r="B6932" s="538">
        <v>106048</v>
      </c>
      <c r="C6932" s="266" t="s">
        <v>30831</v>
      </c>
      <c r="D6932" s="273" t="s">
        <v>16</v>
      </c>
      <c r="E6932" s="274">
        <v>152.07</v>
      </c>
    </row>
    <row r="6933" spans="1:5">
      <c r="A6933" s="272" t="s">
        <v>23983</v>
      </c>
      <c r="B6933" s="538">
        <v>106049</v>
      </c>
      <c r="C6933" s="266" t="s">
        <v>30832</v>
      </c>
      <c r="D6933" s="273" t="s">
        <v>16</v>
      </c>
      <c r="E6933" s="274">
        <v>159.30000000000001</v>
      </c>
    </row>
    <row r="6934" spans="1:5">
      <c r="A6934" s="272" t="s">
        <v>23983</v>
      </c>
      <c r="B6934" s="538">
        <v>106050</v>
      </c>
      <c r="C6934" s="266" t="s">
        <v>30833</v>
      </c>
      <c r="D6934" s="273" t="s">
        <v>16</v>
      </c>
      <c r="E6934" s="274">
        <v>170.26</v>
      </c>
    </row>
    <row r="6935" spans="1:5">
      <c r="A6935" s="272" t="s">
        <v>23983</v>
      </c>
      <c r="B6935" s="538">
        <v>106051</v>
      </c>
      <c r="C6935" s="266" t="s">
        <v>30834</v>
      </c>
      <c r="D6935" s="273" t="s">
        <v>16</v>
      </c>
      <c r="E6935" s="274">
        <v>207.21</v>
      </c>
    </row>
    <row r="6936" spans="1:5">
      <c r="A6936" s="272" t="s">
        <v>23983</v>
      </c>
      <c r="B6936" s="538">
        <v>106063</v>
      </c>
      <c r="C6936" s="266" t="s">
        <v>30835</v>
      </c>
      <c r="D6936" s="273" t="s">
        <v>16</v>
      </c>
      <c r="E6936" s="274">
        <v>224.23</v>
      </c>
    </row>
    <row r="6937" spans="1:5">
      <c r="A6937" s="272" t="s">
        <v>23983</v>
      </c>
      <c r="B6937" s="538">
        <v>106052</v>
      </c>
      <c r="C6937" s="266" t="s">
        <v>30836</v>
      </c>
      <c r="D6937" s="273" t="s">
        <v>16</v>
      </c>
      <c r="E6937" s="274">
        <v>134.02000000000001</v>
      </c>
    </row>
    <row r="6938" spans="1:5">
      <c r="A6938" s="272" t="s">
        <v>23983</v>
      </c>
      <c r="B6938" s="538">
        <v>106053</v>
      </c>
      <c r="C6938" s="266" t="s">
        <v>30837</v>
      </c>
      <c r="D6938" s="273" t="s">
        <v>16</v>
      </c>
      <c r="E6938" s="274">
        <v>147.94</v>
      </c>
    </row>
    <row r="6939" spans="1:5">
      <c r="A6939" s="272" t="s">
        <v>23983</v>
      </c>
      <c r="B6939" s="538">
        <v>106054</v>
      </c>
      <c r="C6939" s="266" t="s">
        <v>30838</v>
      </c>
      <c r="D6939" s="273" t="s">
        <v>16</v>
      </c>
      <c r="E6939" s="274">
        <v>164</v>
      </c>
    </row>
    <row r="6940" spans="1:5">
      <c r="A6940" s="272" t="s">
        <v>23983</v>
      </c>
      <c r="B6940" s="538">
        <v>106055</v>
      </c>
      <c r="C6940" s="266" t="s">
        <v>30839</v>
      </c>
      <c r="D6940" s="273" t="s">
        <v>16</v>
      </c>
      <c r="E6940" s="274">
        <v>190.94</v>
      </c>
    </row>
    <row r="6941" spans="1:5">
      <c r="A6941" s="272" t="s">
        <v>23983</v>
      </c>
      <c r="B6941" s="538">
        <v>106064</v>
      </c>
      <c r="C6941" s="266" t="s">
        <v>30840</v>
      </c>
      <c r="D6941" s="273" t="s">
        <v>16</v>
      </c>
      <c r="E6941" s="274">
        <v>209.65</v>
      </c>
    </row>
    <row r="6942" spans="1:5">
      <c r="A6942" s="272" t="s">
        <v>23983</v>
      </c>
      <c r="B6942" s="538">
        <v>106067</v>
      </c>
      <c r="C6942" s="266" t="s">
        <v>30841</v>
      </c>
      <c r="D6942" s="273" t="s">
        <v>16</v>
      </c>
      <c r="E6942" s="274">
        <v>283.64</v>
      </c>
    </row>
    <row r="6943" spans="1:5">
      <c r="A6943" s="272" t="s">
        <v>23983</v>
      </c>
      <c r="B6943" s="538">
        <v>106070</v>
      </c>
      <c r="C6943" s="266" t="s">
        <v>30842</v>
      </c>
      <c r="D6943" s="273" t="s">
        <v>16</v>
      </c>
      <c r="E6943" s="274">
        <v>314.33</v>
      </c>
    </row>
    <row r="6944" spans="1:5">
      <c r="A6944" s="272" t="s">
        <v>23983</v>
      </c>
      <c r="B6944" s="538">
        <v>106071</v>
      </c>
      <c r="C6944" s="266" t="s">
        <v>30843</v>
      </c>
      <c r="D6944" s="273" t="s">
        <v>16</v>
      </c>
      <c r="E6944" s="274">
        <v>363.53</v>
      </c>
    </row>
    <row r="6945" spans="1:5">
      <c r="A6945" s="272" t="s">
        <v>23983</v>
      </c>
      <c r="B6945" s="538">
        <v>106072</v>
      </c>
      <c r="C6945" s="266" t="s">
        <v>30844</v>
      </c>
      <c r="D6945" s="273" t="s">
        <v>16</v>
      </c>
      <c r="E6945" s="274">
        <v>391.32</v>
      </c>
    </row>
    <row r="6946" spans="1:5">
      <c r="A6946" s="272" t="s">
        <v>23983</v>
      </c>
      <c r="B6946" s="538">
        <v>106073</v>
      </c>
      <c r="C6946" s="266" t="s">
        <v>30845</v>
      </c>
      <c r="D6946" s="273" t="s">
        <v>16</v>
      </c>
      <c r="E6946" s="274">
        <v>473.59</v>
      </c>
    </row>
    <row r="6947" spans="1:5">
      <c r="A6947" s="272" t="s">
        <v>23983</v>
      </c>
      <c r="B6947" s="538">
        <v>106068</v>
      </c>
      <c r="C6947" s="266" t="s">
        <v>30846</v>
      </c>
      <c r="D6947" s="273" t="s">
        <v>16</v>
      </c>
      <c r="E6947" s="274">
        <v>286.24</v>
      </c>
    </row>
    <row r="6948" spans="1:5">
      <c r="A6948" s="272" t="s">
        <v>23983</v>
      </c>
      <c r="B6948" s="538">
        <v>106069</v>
      </c>
      <c r="C6948" s="266" t="s">
        <v>30847</v>
      </c>
      <c r="D6948" s="273" t="s">
        <v>16</v>
      </c>
      <c r="E6948" s="274">
        <v>314.08999999999997</v>
      </c>
    </row>
    <row r="6949" spans="1:5">
      <c r="A6949" s="272" t="s">
        <v>23983</v>
      </c>
      <c r="B6949" s="538">
        <v>106074</v>
      </c>
      <c r="C6949" s="266" t="s">
        <v>30848</v>
      </c>
      <c r="D6949" s="273" t="s">
        <v>16</v>
      </c>
      <c r="E6949" s="274">
        <v>337.57</v>
      </c>
    </row>
    <row r="6950" spans="1:5">
      <c r="A6950" s="272" t="s">
        <v>23983</v>
      </c>
      <c r="B6950" s="538">
        <v>106075</v>
      </c>
      <c r="C6950" s="266" t="s">
        <v>30849</v>
      </c>
      <c r="D6950" s="273" t="s">
        <v>16</v>
      </c>
      <c r="E6950" s="274">
        <v>370.9</v>
      </c>
    </row>
    <row r="6951" spans="1:5">
      <c r="A6951" s="272" t="s">
        <v>23983</v>
      </c>
      <c r="B6951" s="538">
        <v>106076</v>
      </c>
      <c r="C6951" s="266" t="s">
        <v>30850</v>
      </c>
      <c r="D6951" s="273" t="s">
        <v>16</v>
      </c>
      <c r="E6951" s="274">
        <v>431.58</v>
      </c>
    </row>
    <row r="6952" spans="1:5">
      <c r="A6952" s="272" t="s">
        <v>23983</v>
      </c>
      <c r="B6952" s="538">
        <v>101964</v>
      </c>
      <c r="C6952" s="266" t="s">
        <v>30851</v>
      </c>
      <c r="D6952" s="273" t="s">
        <v>16</v>
      </c>
      <c r="E6952" s="274">
        <v>186.27</v>
      </c>
    </row>
    <row r="6953" spans="1:5">
      <c r="A6953" s="272" t="s">
        <v>23983</v>
      </c>
      <c r="B6953" s="538">
        <v>106059</v>
      </c>
      <c r="C6953" s="266" t="s">
        <v>30852</v>
      </c>
      <c r="D6953" s="273" t="s">
        <v>16</v>
      </c>
      <c r="E6953" s="274">
        <v>199.51</v>
      </c>
    </row>
    <row r="6954" spans="1:5">
      <c r="A6954" s="272" t="s">
        <v>23983</v>
      </c>
      <c r="B6954" s="538">
        <v>101963</v>
      </c>
      <c r="C6954" s="266" t="s">
        <v>30853</v>
      </c>
      <c r="D6954" s="273" t="s">
        <v>16</v>
      </c>
      <c r="E6954" s="274">
        <v>205.39</v>
      </c>
    </row>
    <row r="6955" spans="1:5">
      <c r="A6955" s="272" t="s">
        <v>23983</v>
      </c>
      <c r="B6955" s="538">
        <v>101947</v>
      </c>
      <c r="C6955" s="266" t="s">
        <v>30854</v>
      </c>
      <c r="D6955" s="273" t="s">
        <v>16</v>
      </c>
      <c r="E6955" s="274">
        <v>210.16</v>
      </c>
    </row>
    <row r="6956" spans="1:5">
      <c r="A6956" s="272" t="s">
        <v>23983</v>
      </c>
      <c r="B6956" s="538">
        <v>101948</v>
      </c>
      <c r="C6956" s="266" t="s">
        <v>30855</v>
      </c>
      <c r="D6956" s="273" t="s">
        <v>16</v>
      </c>
      <c r="E6956" s="274">
        <v>222.09</v>
      </c>
    </row>
    <row r="6957" spans="1:5">
      <c r="A6957" s="272" t="s">
        <v>23983</v>
      </c>
      <c r="B6957" s="538">
        <v>101949</v>
      </c>
      <c r="C6957" s="266" t="s">
        <v>30856</v>
      </c>
      <c r="D6957" s="273" t="s">
        <v>16</v>
      </c>
      <c r="E6957" s="274">
        <v>231.23</v>
      </c>
    </row>
    <row r="6958" spans="1:5">
      <c r="A6958" s="272" t="s">
        <v>23983</v>
      </c>
      <c r="B6958" s="538">
        <v>101950</v>
      </c>
      <c r="C6958" s="266" t="s">
        <v>30857</v>
      </c>
      <c r="D6958" s="273" t="s">
        <v>16</v>
      </c>
      <c r="E6958" s="274">
        <v>263.62</v>
      </c>
    </row>
    <row r="6959" spans="1:5">
      <c r="A6959" s="272" t="s">
        <v>23983</v>
      </c>
      <c r="B6959" s="538">
        <v>106061</v>
      </c>
      <c r="C6959" s="266" t="s">
        <v>30858</v>
      </c>
      <c r="D6959" s="273" t="s">
        <v>16</v>
      </c>
      <c r="E6959" s="274">
        <v>297.76</v>
      </c>
    </row>
    <row r="6960" spans="1:5">
      <c r="A6960" s="272" t="s">
        <v>23983</v>
      </c>
      <c r="B6960" s="538">
        <v>101951</v>
      </c>
      <c r="C6960" s="266" t="s">
        <v>30859</v>
      </c>
      <c r="D6960" s="273" t="s">
        <v>16</v>
      </c>
      <c r="E6960" s="274">
        <v>209.63</v>
      </c>
    </row>
    <row r="6961" spans="1:5">
      <c r="A6961" s="272" t="s">
        <v>23983</v>
      </c>
      <c r="B6961" s="538">
        <v>101952</v>
      </c>
      <c r="C6961" s="266" t="s">
        <v>30860</v>
      </c>
      <c r="D6961" s="273" t="s">
        <v>16</v>
      </c>
      <c r="E6961" s="274">
        <v>225.68</v>
      </c>
    </row>
    <row r="6962" spans="1:5">
      <c r="A6962" s="272" t="s">
        <v>23983</v>
      </c>
      <c r="B6962" s="538">
        <v>101953</v>
      </c>
      <c r="C6962" s="266" t="s">
        <v>30861</v>
      </c>
      <c r="D6962" s="273" t="s">
        <v>16</v>
      </c>
      <c r="E6962" s="274">
        <v>240.33</v>
      </c>
    </row>
    <row r="6963" spans="1:5">
      <c r="A6963" s="272" t="s">
        <v>23983</v>
      </c>
      <c r="B6963" s="538">
        <v>101954</v>
      </c>
      <c r="C6963" s="266" t="s">
        <v>30862</v>
      </c>
      <c r="D6963" s="273" t="s">
        <v>16</v>
      </c>
      <c r="E6963" s="274">
        <v>271.54000000000002</v>
      </c>
    </row>
    <row r="6964" spans="1:5">
      <c r="A6964" s="272" t="s">
        <v>23983</v>
      </c>
      <c r="B6964" s="538">
        <v>106062</v>
      </c>
      <c r="C6964" s="266" t="s">
        <v>30863</v>
      </c>
      <c r="D6964" s="273" t="s">
        <v>16</v>
      </c>
      <c r="E6964" s="274">
        <v>294.47000000000003</v>
      </c>
    </row>
    <row r="6965" spans="1:5">
      <c r="A6965" s="272" t="s">
        <v>23984</v>
      </c>
      <c r="B6965" s="538">
        <v>100323</v>
      </c>
      <c r="C6965" s="266" t="s">
        <v>20856</v>
      </c>
      <c r="D6965" s="273" t="s">
        <v>18</v>
      </c>
      <c r="E6965" s="274">
        <v>182.01</v>
      </c>
    </row>
    <row r="6966" spans="1:5">
      <c r="A6966" s="272" t="s">
        <v>23984</v>
      </c>
      <c r="B6966" s="538">
        <v>100324</v>
      </c>
      <c r="C6966" s="266" t="s">
        <v>20857</v>
      </c>
      <c r="D6966" s="273" t="s">
        <v>18</v>
      </c>
      <c r="E6966" s="274">
        <v>176.44</v>
      </c>
    </row>
    <row r="6967" spans="1:5">
      <c r="A6967" s="272" t="s">
        <v>23984</v>
      </c>
      <c r="B6967" s="538">
        <v>96624</v>
      </c>
      <c r="C6967" s="266" t="s">
        <v>20854</v>
      </c>
      <c r="D6967" s="273" t="s">
        <v>18</v>
      </c>
      <c r="E6967" s="274">
        <v>176.72</v>
      </c>
    </row>
    <row r="6968" spans="1:5">
      <c r="A6968" s="272" t="s">
        <v>23984</v>
      </c>
      <c r="B6968" s="538">
        <v>100322</v>
      </c>
      <c r="C6968" s="266" t="s">
        <v>20855</v>
      </c>
      <c r="D6968" s="273" t="s">
        <v>18</v>
      </c>
      <c r="E6968" s="274">
        <v>170.43</v>
      </c>
    </row>
    <row r="6969" spans="1:5">
      <c r="A6969" s="272" t="s">
        <v>23984</v>
      </c>
      <c r="B6969" s="538">
        <v>96623</v>
      </c>
      <c r="C6969" s="266" t="s">
        <v>20853</v>
      </c>
      <c r="D6969" s="273" t="s">
        <v>18</v>
      </c>
      <c r="E6969" s="274">
        <v>194.98</v>
      </c>
    </row>
    <row r="6970" spans="1:5">
      <c r="A6970" s="272" t="s">
        <v>23984</v>
      </c>
      <c r="B6970" s="538">
        <v>96622</v>
      </c>
      <c r="C6970" s="266" t="s">
        <v>20852</v>
      </c>
      <c r="D6970" s="273" t="s">
        <v>18</v>
      </c>
      <c r="E6970" s="274">
        <v>209.52</v>
      </c>
    </row>
    <row r="6971" spans="1:5">
      <c r="A6971" s="272" t="s">
        <v>23984</v>
      </c>
      <c r="B6971" s="538">
        <v>96621</v>
      </c>
      <c r="C6971" s="266" t="s">
        <v>20851</v>
      </c>
      <c r="D6971" s="273" t="s">
        <v>18</v>
      </c>
      <c r="E6971" s="274">
        <v>227.77</v>
      </c>
    </row>
    <row r="6972" spans="1:5">
      <c r="A6972" s="272" t="s">
        <v>23984</v>
      </c>
      <c r="B6972" s="538">
        <v>96617</v>
      </c>
      <c r="C6972" s="266" t="s">
        <v>20848</v>
      </c>
      <c r="D6972" s="273" t="s">
        <v>16</v>
      </c>
      <c r="E6972" s="274">
        <v>20.89</v>
      </c>
    </row>
    <row r="6973" spans="1:5">
      <c r="A6973" s="272" t="s">
        <v>23984</v>
      </c>
      <c r="B6973" s="538">
        <v>96619</v>
      </c>
      <c r="C6973" s="266" t="s">
        <v>20849</v>
      </c>
      <c r="D6973" s="273" t="s">
        <v>16</v>
      </c>
      <c r="E6973" s="274">
        <v>41.73</v>
      </c>
    </row>
    <row r="6974" spans="1:5">
      <c r="A6974" s="272" t="s">
        <v>23984</v>
      </c>
      <c r="B6974" s="538">
        <v>96616</v>
      </c>
      <c r="C6974" s="266" t="s">
        <v>20847</v>
      </c>
      <c r="D6974" s="273" t="s">
        <v>18</v>
      </c>
      <c r="E6974" s="274">
        <v>835</v>
      </c>
    </row>
    <row r="6975" spans="1:5">
      <c r="A6975" s="272" t="s">
        <v>23984</v>
      </c>
      <c r="B6975" s="538">
        <v>95240</v>
      </c>
      <c r="C6975" s="266" t="s">
        <v>20845</v>
      </c>
      <c r="D6975" s="273" t="s">
        <v>16</v>
      </c>
      <c r="E6975" s="274">
        <v>19.91</v>
      </c>
    </row>
    <row r="6976" spans="1:5">
      <c r="A6976" s="272" t="s">
        <v>23984</v>
      </c>
      <c r="B6976" s="538">
        <v>95241</v>
      </c>
      <c r="C6976" s="266" t="s">
        <v>20846</v>
      </c>
      <c r="D6976" s="273" t="s">
        <v>16</v>
      </c>
      <c r="E6976" s="274">
        <v>37.950000000000003</v>
      </c>
    </row>
    <row r="6977" spans="1:5">
      <c r="A6977" s="272" t="s">
        <v>23984</v>
      </c>
      <c r="B6977" s="538">
        <v>96620</v>
      </c>
      <c r="C6977" s="266" t="s">
        <v>20850</v>
      </c>
      <c r="D6977" s="273" t="s">
        <v>18</v>
      </c>
      <c r="E6977" s="274">
        <v>759.35</v>
      </c>
    </row>
    <row r="6978" spans="1:5">
      <c r="A6978" s="272" t="s">
        <v>23985</v>
      </c>
      <c r="B6978" s="538">
        <v>104043</v>
      </c>
      <c r="C6978" s="266" t="s">
        <v>10934</v>
      </c>
      <c r="D6978" s="273" t="s">
        <v>14</v>
      </c>
      <c r="E6978" s="274">
        <v>10.17</v>
      </c>
    </row>
    <row r="6979" spans="1:5">
      <c r="A6979" s="272" t="s">
        <v>23985</v>
      </c>
      <c r="B6979" s="538">
        <v>104044</v>
      </c>
      <c r="C6979" s="266" t="s">
        <v>10935</v>
      </c>
      <c r="D6979" s="273" t="s">
        <v>14</v>
      </c>
      <c r="E6979" s="274">
        <v>10.88</v>
      </c>
    </row>
    <row r="6980" spans="1:5">
      <c r="A6980" s="272" t="s">
        <v>23985</v>
      </c>
      <c r="B6980" s="538">
        <v>104045</v>
      </c>
      <c r="C6980" s="266" t="s">
        <v>10936</v>
      </c>
      <c r="D6980" s="273" t="s">
        <v>14</v>
      </c>
      <c r="E6980" s="274">
        <v>16.77</v>
      </c>
    </row>
    <row r="6981" spans="1:5">
      <c r="A6981" s="272" t="s">
        <v>23985</v>
      </c>
      <c r="B6981" s="538">
        <v>104049</v>
      </c>
      <c r="C6981" s="266" t="s">
        <v>10940</v>
      </c>
      <c r="D6981" s="273" t="s">
        <v>14</v>
      </c>
      <c r="E6981" s="274">
        <v>7.19</v>
      </c>
    </row>
    <row r="6982" spans="1:5">
      <c r="A6982" s="272" t="s">
        <v>23985</v>
      </c>
      <c r="B6982" s="538">
        <v>104050</v>
      </c>
      <c r="C6982" s="266" t="s">
        <v>10941</v>
      </c>
      <c r="D6982" s="273" t="s">
        <v>14</v>
      </c>
      <c r="E6982" s="274">
        <v>10.7</v>
      </c>
    </row>
    <row r="6983" spans="1:5">
      <c r="A6983" s="272" t="s">
        <v>23985</v>
      </c>
      <c r="B6983" s="538">
        <v>104084</v>
      </c>
      <c r="C6983" s="266" t="s">
        <v>10960</v>
      </c>
      <c r="D6983" s="273" t="s">
        <v>14</v>
      </c>
      <c r="E6983" s="274">
        <v>93.3</v>
      </c>
    </row>
    <row r="6984" spans="1:5">
      <c r="A6984" s="272" t="s">
        <v>23985</v>
      </c>
      <c r="B6984" s="538">
        <v>104037</v>
      </c>
      <c r="C6984" s="266" t="s">
        <v>23986</v>
      </c>
      <c r="D6984" s="273" t="s">
        <v>14</v>
      </c>
      <c r="E6984" s="274">
        <v>0</v>
      </c>
    </row>
    <row r="6985" spans="1:5">
      <c r="A6985" s="272" t="s">
        <v>23985</v>
      </c>
      <c r="B6985" s="538">
        <v>104035</v>
      </c>
      <c r="C6985" s="266" t="s">
        <v>10931</v>
      </c>
      <c r="D6985" s="273" t="s">
        <v>14</v>
      </c>
      <c r="E6985" s="274">
        <v>46.13</v>
      </c>
    </row>
    <row r="6986" spans="1:5">
      <c r="A6986" s="272" t="s">
        <v>23985</v>
      </c>
      <c r="B6986" s="538">
        <v>104036</v>
      </c>
      <c r="C6986" s="266" t="s">
        <v>10932</v>
      </c>
      <c r="D6986" s="273" t="s">
        <v>14</v>
      </c>
      <c r="E6986" s="274">
        <v>47.62</v>
      </c>
    </row>
    <row r="6987" spans="1:5">
      <c r="A6987" s="272" t="s">
        <v>23985</v>
      </c>
      <c r="B6987" s="538">
        <v>104034</v>
      </c>
      <c r="C6987" s="266" t="s">
        <v>10930</v>
      </c>
      <c r="D6987" s="273" t="s">
        <v>14</v>
      </c>
      <c r="E6987" s="274">
        <v>36.35</v>
      </c>
    </row>
    <row r="6988" spans="1:5">
      <c r="A6988" s="272" t="s">
        <v>23985</v>
      </c>
      <c r="B6988" s="538">
        <v>104031</v>
      </c>
      <c r="C6988" s="266" t="s">
        <v>10927</v>
      </c>
      <c r="D6988" s="273" t="s">
        <v>14</v>
      </c>
      <c r="E6988" s="274">
        <v>24.45</v>
      </c>
    </row>
    <row r="6989" spans="1:5">
      <c r="A6989" s="272" t="s">
        <v>23985</v>
      </c>
      <c r="B6989" s="538">
        <v>104032</v>
      </c>
      <c r="C6989" s="266" t="s">
        <v>10928</v>
      </c>
      <c r="D6989" s="273" t="s">
        <v>14</v>
      </c>
      <c r="E6989" s="274">
        <v>30.64</v>
      </c>
    </row>
    <row r="6990" spans="1:5">
      <c r="A6990" s="272" t="s">
        <v>23985</v>
      </c>
      <c r="B6990" s="538">
        <v>104033</v>
      </c>
      <c r="C6990" s="266" t="s">
        <v>10929</v>
      </c>
      <c r="D6990" s="273" t="s">
        <v>14</v>
      </c>
      <c r="E6990" s="274">
        <v>27.99</v>
      </c>
    </row>
    <row r="6991" spans="1:5">
      <c r="A6991" s="272" t="s">
        <v>23985</v>
      </c>
      <c r="B6991" s="538">
        <v>104038</v>
      </c>
      <c r="C6991" s="266" t="s">
        <v>23987</v>
      </c>
      <c r="D6991" s="273" t="s">
        <v>14</v>
      </c>
      <c r="E6991" s="274">
        <v>0</v>
      </c>
    </row>
    <row r="6992" spans="1:5">
      <c r="A6992" s="272" t="s">
        <v>23985</v>
      </c>
      <c r="B6992" s="538">
        <v>104051</v>
      </c>
      <c r="C6992" s="266" t="s">
        <v>10942</v>
      </c>
      <c r="D6992" s="273" t="s">
        <v>14</v>
      </c>
      <c r="E6992" s="274">
        <v>9.1</v>
      </c>
    </row>
    <row r="6993" spans="1:5">
      <c r="A6993" s="272" t="s">
        <v>23985</v>
      </c>
      <c r="B6993" s="538">
        <v>104052</v>
      </c>
      <c r="C6993" s="266" t="s">
        <v>10943</v>
      </c>
      <c r="D6993" s="273" t="s">
        <v>14</v>
      </c>
      <c r="E6993" s="274">
        <v>12.73</v>
      </c>
    </row>
    <row r="6994" spans="1:5">
      <c r="A6994" s="272" t="s">
        <v>23985</v>
      </c>
      <c r="B6994" s="538">
        <v>104046</v>
      </c>
      <c r="C6994" s="266" t="s">
        <v>10937</v>
      </c>
      <c r="D6994" s="273" t="s">
        <v>14</v>
      </c>
      <c r="E6994" s="274">
        <v>9.74</v>
      </c>
    </row>
    <row r="6995" spans="1:5">
      <c r="A6995" s="272" t="s">
        <v>23985</v>
      </c>
      <c r="B6995" s="538">
        <v>104047</v>
      </c>
      <c r="C6995" s="266" t="s">
        <v>10938</v>
      </c>
      <c r="D6995" s="273" t="s">
        <v>14</v>
      </c>
      <c r="E6995" s="274">
        <v>11.32</v>
      </c>
    </row>
    <row r="6996" spans="1:5">
      <c r="A6996" s="272" t="s">
        <v>23985</v>
      </c>
      <c r="B6996" s="538">
        <v>104048</v>
      </c>
      <c r="C6996" s="266" t="s">
        <v>10939</v>
      </c>
      <c r="D6996" s="273" t="s">
        <v>14</v>
      </c>
      <c r="E6996" s="274">
        <v>16.39</v>
      </c>
    </row>
    <row r="6997" spans="1:5">
      <c r="A6997" s="272" t="s">
        <v>23985</v>
      </c>
      <c r="B6997" s="538">
        <v>104063</v>
      </c>
      <c r="C6997" s="266" t="s">
        <v>10953</v>
      </c>
      <c r="D6997" s="273" t="s">
        <v>14</v>
      </c>
      <c r="E6997" s="274">
        <v>80.290000000000006</v>
      </c>
    </row>
    <row r="6998" spans="1:5">
      <c r="A6998" s="272" t="s">
        <v>23985</v>
      </c>
      <c r="B6998" s="538">
        <v>104065</v>
      </c>
      <c r="C6998" s="266" t="s">
        <v>10955</v>
      </c>
      <c r="D6998" s="273" t="s">
        <v>14</v>
      </c>
      <c r="E6998" s="274">
        <v>172.4</v>
      </c>
    </row>
    <row r="6999" spans="1:5">
      <c r="A6999" s="272" t="s">
        <v>23985</v>
      </c>
      <c r="B6999" s="538">
        <v>104062</v>
      </c>
      <c r="C6999" s="266" t="s">
        <v>10952</v>
      </c>
      <c r="D6999" s="273" t="s">
        <v>14</v>
      </c>
      <c r="E6999" s="274">
        <v>84.53</v>
      </c>
    </row>
    <row r="7000" spans="1:5">
      <c r="A7000" s="272" t="s">
        <v>23985</v>
      </c>
      <c r="B7000" s="538">
        <v>104064</v>
      </c>
      <c r="C7000" s="266" t="s">
        <v>10954</v>
      </c>
      <c r="D7000" s="273" t="s">
        <v>14</v>
      </c>
      <c r="E7000" s="274">
        <v>204.28</v>
      </c>
    </row>
    <row r="7001" spans="1:5">
      <c r="A7001" s="272" t="s">
        <v>23985</v>
      </c>
      <c r="B7001" s="538">
        <v>104059</v>
      </c>
      <c r="C7001" s="266" t="s">
        <v>10949</v>
      </c>
      <c r="D7001" s="273" t="s">
        <v>14</v>
      </c>
      <c r="E7001" s="274">
        <v>13.11</v>
      </c>
    </row>
    <row r="7002" spans="1:5">
      <c r="A7002" s="272" t="s">
        <v>23985</v>
      </c>
      <c r="B7002" s="538">
        <v>104058</v>
      </c>
      <c r="C7002" s="266" t="s">
        <v>10948</v>
      </c>
      <c r="D7002" s="273" t="s">
        <v>14</v>
      </c>
      <c r="E7002" s="274">
        <v>9.07</v>
      </c>
    </row>
    <row r="7003" spans="1:5">
      <c r="A7003" s="272" t="s">
        <v>23985</v>
      </c>
      <c r="B7003" s="538">
        <v>104082</v>
      </c>
      <c r="C7003" s="266" t="s">
        <v>10958</v>
      </c>
      <c r="D7003" s="273" t="s">
        <v>14</v>
      </c>
      <c r="E7003" s="274">
        <v>34.08</v>
      </c>
    </row>
    <row r="7004" spans="1:5">
      <c r="A7004" s="272" t="s">
        <v>23985</v>
      </c>
      <c r="B7004" s="538">
        <v>104083</v>
      </c>
      <c r="C7004" s="266" t="s">
        <v>10959</v>
      </c>
      <c r="D7004" s="273" t="s">
        <v>14</v>
      </c>
      <c r="E7004" s="274">
        <v>81.28</v>
      </c>
    </row>
    <row r="7005" spans="1:5">
      <c r="A7005" s="272" t="s">
        <v>23985</v>
      </c>
      <c r="B7005" s="538">
        <v>104057</v>
      </c>
      <c r="C7005" s="266" t="s">
        <v>23988</v>
      </c>
      <c r="D7005" s="273" t="s">
        <v>14</v>
      </c>
      <c r="E7005" s="274">
        <v>0</v>
      </c>
    </row>
    <row r="7006" spans="1:5">
      <c r="A7006" s="272" t="s">
        <v>23985</v>
      </c>
      <c r="B7006" s="538">
        <v>104056</v>
      </c>
      <c r="C7006" s="266" t="s">
        <v>10947</v>
      </c>
      <c r="D7006" s="273" t="s">
        <v>14</v>
      </c>
      <c r="E7006" s="274">
        <v>25.77</v>
      </c>
    </row>
    <row r="7007" spans="1:5">
      <c r="A7007" s="272" t="s">
        <v>23985</v>
      </c>
      <c r="B7007" s="538">
        <v>104055</v>
      </c>
      <c r="C7007" s="266" t="s">
        <v>10946</v>
      </c>
      <c r="D7007" s="273" t="s">
        <v>14</v>
      </c>
      <c r="E7007" s="274">
        <v>17.39</v>
      </c>
    </row>
    <row r="7008" spans="1:5">
      <c r="A7008" s="272" t="s">
        <v>23985</v>
      </c>
      <c r="B7008" s="538">
        <v>104076</v>
      </c>
      <c r="C7008" s="266" t="s">
        <v>10957</v>
      </c>
      <c r="D7008" s="273" t="s">
        <v>14</v>
      </c>
      <c r="E7008" s="274">
        <v>55.23</v>
      </c>
    </row>
    <row r="7009" spans="1:5">
      <c r="A7009" s="272" t="s">
        <v>23985</v>
      </c>
      <c r="B7009" s="538">
        <v>104060</v>
      </c>
      <c r="C7009" s="266" t="s">
        <v>10950</v>
      </c>
      <c r="D7009" s="273" t="s">
        <v>13</v>
      </c>
      <c r="E7009" s="274">
        <v>10.199999999999999</v>
      </c>
    </row>
    <row r="7010" spans="1:5">
      <c r="A7010" s="272" t="s">
        <v>23985</v>
      </c>
      <c r="B7010" s="538">
        <v>104061</v>
      </c>
      <c r="C7010" s="266" t="s">
        <v>10951</v>
      </c>
      <c r="D7010" s="273" t="s">
        <v>13</v>
      </c>
      <c r="E7010" s="274">
        <v>18.07</v>
      </c>
    </row>
    <row r="7011" spans="1:5">
      <c r="A7011" s="272" t="s">
        <v>23985</v>
      </c>
      <c r="B7011" s="538">
        <v>104085</v>
      </c>
      <c r="C7011" s="266" t="s">
        <v>10961</v>
      </c>
      <c r="D7011" s="273" t="s">
        <v>13</v>
      </c>
      <c r="E7011" s="274">
        <v>64.92</v>
      </c>
    </row>
    <row r="7012" spans="1:5">
      <c r="A7012" s="272" t="s">
        <v>23985</v>
      </c>
      <c r="B7012" s="538">
        <v>104086</v>
      </c>
      <c r="C7012" s="266" t="s">
        <v>10962</v>
      </c>
      <c r="D7012" s="273" t="s">
        <v>13</v>
      </c>
      <c r="E7012" s="274">
        <v>115.51</v>
      </c>
    </row>
    <row r="7013" spans="1:5">
      <c r="A7013" s="272" t="s">
        <v>23985</v>
      </c>
      <c r="B7013" s="538">
        <v>104073</v>
      </c>
      <c r="C7013" s="266" t="s">
        <v>23989</v>
      </c>
      <c r="D7013" s="273" t="s">
        <v>14</v>
      </c>
      <c r="E7013" s="274">
        <v>0</v>
      </c>
    </row>
    <row r="7014" spans="1:5">
      <c r="A7014" s="272" t="s">
        <v>23985</v>
      </c>
      <c r="B7014" s="538">
        <v>104074</v>
      </c>
      <c r="C7014" s="266" t="s">
        <v>23990</v>
      </c>
      <c r="D7014" s="273" t="s">
        <v>14</v>
      </c>
      <c r="E7014" s="274">
        <v>0</v>
      </c>
    </row>
    <row r="7015" spans="1:5">
      <c r="A7015" s="272" t="s">
        <v>23985</v>
      </c>
      <c r="B7015" s="538">
        <v>104075</v>
      </c>
      <c r="C7015" s="266" t="s">
        <v>23991</v>
      </c>
      <c r="D7015" s="273" t="s">
        <v>14</v>
      </c>
      <c r="E7015" s="274">
        <v>0</v>
      </c>
    </row>
    <row r="7016" spans="1:5">
      <c r="A7016" s="272" t="s">
        <v>23985</v>
      </c>
      <c r="B7016" s="538">
        <v>104039</v>
      </c>
      <c r="C7016" s="266" t="s">
        <v>10933</v>
      </c>
      <c r="D7016" s="273" t="s">
        <v>14</v>
      </c>
      <c r="E7016" s="274">
        <v>86.21</v>
      </c>
    </row>
    <row r="7017" spans="1:5">
      <c r="A7017" s="272" t="s">
        <v>23985</v>
      </c>
      <c r="B7017" s="538">
        <v>104040</v>
      </c>
      <c r="C7017" s="266" t="s">
        <v>23992</v>
      </c>
      <c r="D7017" s="273" t="s">
        <v>14</v>
      </c>
      <c r="E7017" s="274">
        <v>0</v>
      </c>
    </row>
    <row r="7018" spans="1:5">
      <c r="A7018" s="272" t="s">
        <v>23985</v>
      </c>
      <c r="B7018" s="538">
        <v>104041</v>
      </c>
      <c r="C7018" s="266" t="s">
        <v>23993</v>
      </c>
      <c r="D7018" s="273" t="s">
        <v>14</v>
      </c>
      <c r="E7018" s="274">
        <v>0</v>
      </c>
    </row>
    <row r="7019" spans="1:5">
      <c r="A7019" s="272" t="s">
        <v>23985</v>
      </c>
      <c r="B7019" s="538">
        <v>104042</v>
      </c>
      <c r="C7019" s="266" t="s">
        <v>23994</v>
      </c>
      <c r="D7019" s="273" t="s">
        <v>14</v>
      </c>
      <c r="E7019" s="274">
        <v>0</v>
      </c>
    </row>
    <row r="7020" spans="1:5">
      <c r="A7020" s="272" t="s">
        <v>23985</v>
      </c>
      <c r="B7020" s="538">
        <v>104072</v>
      </c>
      <c r="C7020" s="266" t="s">
        <v>10956</v>
      </c>
      <c r="D7020" s="273" t="s">
        <v>14</v>
      </c>
      <c r="E7020" s="274">
        <v>306.14</v>
      </c>
    </row>
    <row r="7021" spans="1:5">
      <c r="A7021" s="272" t="s">
        <v>23985</v>
      </c>
      <c r="B7021" s="538">
        <v>104053</v>
      </c>
      <c r="C7021" s="266" t="s">
        <v>10944</v>
      </c>
      <c r="D7021" s="273" t="s">
        <v>14</v>
      </c>
      <c r="E7021" s="274">
        <v>10.51</v>
      </c>
    </row>
    <row r="7022" spans="1:5">
      <c r="A7022" s="272" t="s">
        <v>23985</v>
      </c>
      <c r="B7022" s="538">
        <v>104054</v>
      </c>
      <c r="C7022" s="266" t="s">
        <v>10945</v>
      </c>
      <c r="D7022" s="273" t="s">
        <v>14</v>
      </c>
      <c r="E7022" s="274">
        <v>20.48</v>
      </c>
    </row>
    <row r="7023" spans="1:5">
      <c r="A7023" s="272" t="s">
        <v>23995</v>
      </c>
      <c r="B7023" s="538">
        <v>99818</v>
      </c>
      <c r="C7023" s="266" t="s">
        <v>31912</v>
      </c>
      <c r="D7023" s="273" t="s">
        <v>14</v>
      </c>
      <c r="E7023" s="274">
        <v>6.87</v>
      </c>
    </row>
    <row r="7024" spans="1:5">
      <c r="A7024" s="272" t="s">
        <v>23995</v>
      </c>
      <c r="B7024" s="538">
        <v>99819</v>
      </c>
      <c r="C7024" s="266" t="s">
        <v>31913</v>
      </c>
      <c r="D7024" s="273" t="s">
        <v>16</v>
      </c>
      <c r="E7024" s="274">
        <v>22.56</v>
      </c>
    </row>
    <row r="7025" spans="1:5">
      <c r="A7025" s="272" t="s">
        <v>23995</v>
      </c>
      <c r="B7025" s="538">
        <v>99817</v>
      </c>
      <c r="C7025" s="266" t="s">
        <v>31914</v>
      </c>
      <c r="D7025" s="273" t="s">
        <v>14</v>
      </c>
      <c r="E7025" s="274">
        <v>7.9</v>
      </c>
    </row>
    <row r="7026" spans="1:5">
      <c r="A7026" s="272" t="s">
        <v>23995</v>
      </c>
      <c r="B7026" s="538">
        <v>99815</v>
      </c>
      <c r="C7026" s="266" t="s">
        <v>31915</v>
      </c>
      <c r="D7026" s="273" t="s">
        <v>14</v>
      </c>
      <c r="E7026" s="274">
        <v>11.23</v>
      </c>
    </row>
    <row r="7027" spans="1:5">
      <c r="A7027" s="272" t="s">
        <v>23995</v>
      </c>
      <c r="B7027" s="538">
        <v>99811</v>
      </c>
      <c r="C7027" s="266" t="s">
        <v>31916</v>
      </c>
      <c r="D7027" s="273" t="s">
        <v>16</v>
      </c>
      <c r="E7027" s="274">
        <v>0.84</v>
      </c>
    </row>
    <row r="7028" spans="1:5">
      <c r="A7028" s="272" t="s">
        <v>23995</v>
      </c>
      <c r="B7028" s="538">
        <v>99826</v>
      </c>
      <c r="C7028" s="266" t="s">
        <v>31917</v>
      </c>
      <c r="D7028" s="273" t="s">
        <v>16</v>
      </c>
      <c r="E7028" s="274">
        <v>2.0699999999999998</v>
      </c>
    </row>
    <row r="7029" spans="1:5">
      <c r="A7029" s="272" t="s">
        <v>23995</v>
      </c>
      <c r="B7029" s="538">
        <v>106170</v>
      </c>
      <c r="C7029" s="266" t="s">
        <v>31918</v>
      </c>
      <c r="D7029" s="273" t="s">
        <v>16</v>
      </c>
      <c r="E7029" s="274">
        <v>8.5</v>
      </c>
    </row>
    <row r="7030" spans="1:5">
      <c r="A7030" s="272" t="s">
        <v>23995</v>
      </c>
      <c r="B7030" s="538">
        <v>99821</v>
      </c>
      <c r="C7030" s="266" t="s">
        <v>31919</v>
      </c>
      <c r="D7030" s="273" t="s">
        <v>16</v>
      </c>
      <c r="E7030" s="274">
        <v>6.06</v>
      </c>
    </row>
    <row r="7031" spans="1:5">
      <c r="A7031" s="272" t="s">
        <v>23995</v>
      </c>
      <c r="B7031" s="538">
        <v>99820</v>
      </c>
      <c r="C7031" s="266" t="s">
        <v>31920</v>
      </c>
      <c r="D7031" s="273" t="s">
        <v>16</v>
      </c>
      <c r="E7031" s="274">
        <v>3.27</v>
      </c>
    </row>
    <row r="7032" spans="1:5">
      <c r="A7032" s="272" t="s">
        <v>23995</v>
      </c>
      <c r="B7032" s="538">
        <v>99805</v>
      </c>
      <c r="C7032" s="266" t="s">
        <v>31921</v>
      </c>
      <c r="D7032" s="273" t="s">
        <v>16</v>
      </c>
      <c r="E7032" s="274">
        <v>13.97</v>
      </c>
    </row>
    <row r="7033" spans="1:5">
      <c r="A7033" s="272" t="s">
        <v>23995</v>
      </c>
      <c r="B7033" s="538">
        <v>99803</v>
      </c>
      <c r="C7033" s="266" t="s">
        <v>31922</v>
      </c>
      <c r="D7033" s="273" t="s">
        <v>16</v>
      </c>
      <c r="E7033" s="274">
        <v>5.05</v>
      </c>
    </row>
    <row r="7034" spans="1:5">
      <c r="A7034" s="272" t="s">
        <v>23995</v>
      </c>
      <c r="B7034" s="538">
        <v>99802</v>
      </c>
      <c r="C7034" s="266" t="s">
        <v>31923</v>
      </c>
      <c r="D7034" s="273" t="s">
        <v>16</v>
      </c>
      <c r="E7034" s="274">
        <v>0.68</v>
      </c>
    </row>
    <row r="7035" spans="1:5">
      <c r="A7035" s="272" t="s">
        <v>23995</v>
      </c>
      <c r="B7035" s="538">
        <v>99810</v>
      </c>
      <c r="C7035" s="266" t="s">
        <v>31924</v>
      </c>
      <c r="D7035" s="273" t="s">
        <v>16</v>
      </c>
      <c r="E7035" s="274">
        <v>8.25</v>
      </c>
    </row>
    <row r="7036" spans="1:5">
      <c r="A7036" s="272" t="s">
        <v>23995</v>
      </c>
      <c r="B7036" s="538">
        <v>99809</v>
      </c>
      <c r="C7036" s="266" t="s">
        <v>31925</v>
      </c>
      <c r="D7036" s="273" t="s">
        <v>16</v>
      </c>
      <c r="E7036" s="274">
        <v>8.6999999999999993</v>
      </c>
    </row>
    <row r="7037" spans="1:5">
      <c r="A7037" s="272" t="s">
        <v>23995</v>
      </c>
      <c r="B7037" s="538">
        <v>99801</v>
      </c>
      <c r="C7037" s="266" t="s">
        <v>31926</v>
      </c>
      <c r="D7037" s="273" t="s">
        <v>16</v>
      </c>
      <c r="E7037" s="274">
        <v>0</v>
      </c>
    </row>
    <row r="7038" spans="1:5">
      <c r="A7038" s="272" t="s">
        <v>23995</v>
      </c>
      <c r="B7038" s="538">
        <v>106166</v>
      </c>
      <c r="C7038" s="266" t="s">
        <v>31927</v>
      </c>
      <c r="D7038" s="273" t="s">
        <v>16</v>
      </c>
      <c r="E7038" s="274">
        <v>1.72</v>
      </c>
    </row>
    <row r="7039" spans="1:5">
      <c r="A7039" s="272" t="s">
        <v>23995</v>
      </c>
      <c r="B7039" s="538">
        <v>99822</v>
      </c>
      <c r="C7039" s="266" t="s">
        <v>31928</v>
      </c>
      <c r="D7039" s="273" t="s">
        <v>16</v>
      </c>
      <c r="E7039" s="274">
        <v>1.35</v>
      </c>
    </row>
    <row r="7040" spans="1:5">
      <c r="A7040" s="272" t="s">
        <v>23995</v>
      </c>
      <c r="B7040" s="538">
        <v>99825</v>
      </c>
      <c r="C7040" s="266" t="s">
        <v>31929</v>
      </c>
      <c r="D7040" s="273" t="s">
        <v>16</v>
      </c>
      <c r="E7040" s="274">
        <v>5.81</v>
      </c>
    </row>
    <row r="7041" spans="1:5">
      <c r="A7041" s="272" t="s">
        <v>23995</v>
      </c>
      <c r="B7041" s="538">
        <v>99824</v>
      </c>
      <c r="C7041" s="266" t="s">
        <v>31930</v>
      </c>
      <c r="D7041" s="273" t="s">
        <v>16</v>
      </c>
      <c r="E7041" s="274">
        <v>3.43</v>
      </c>
    </row>
    <row r="7042" spans="1:5">
      <c r="A7042" s="272" t="s">
        <v>23995</v>
      </c>
      <c r="B7042" s="538">
        <v>99823</v>
      </c>
      <c r="C7042" s="266" t="s">
        <v>31931</v>
      </c>
      <c r="D7042" s="273" t="s">
        <v>16</v>
      </c>
      <c r="E7042" s="274">
        <v>3.01</v>
      </c>
    </row>
    <row r="7043" spans="1:5">
      <c r="A7043" s="272" t="s">
        <v>23995</v>
      </c>
      <c r="B7043" s="538">
        <v>99806</v>
      </c>
      <c r="C7043" s="266" t="s">
        <v>31932</v>
      </c>
      <c r="D7043" s="273" t="s">
        <v>16</v>
      </c>
      <c r="E7043" s="274">
        <v>3.63</v>
      </c>
    </row>
    <row r="7044" spans="1:5">
      <c r="A7044" s="272" t="s">
        <v>23995</v>
      </c>
      <c r="B7044" s="538">
        <v>99813</v>
      </c>
      <c r="C7044" s="266" t="s">
        <v>31933</v>
      </c>
      <c r="D7044" s="273" t="s">
        <v>16</v>
      </c>
      <c r="E7044" s="274">
        <v>3.82</v>
      </c>
    </row>
    <row r="7045" spans="1:5">
      <c r="A7045" s="272" t="s">
        <v>23995</v>
      </c>
      <c r="B7045" s="538">
        <v>106169</v>
      </c>
      <c r="C7045" s="266" t="s">
        <v>31934</v>
      </c>
      <c r="D7045" s="273" t="s">
        <v>14</v>
      </c>
      <c r="E7045" s="274">
        <v>4.45</v>
      </c>
    </row>
    <row r="7046" spans="1:5">
      <c r="A7046" s="272" t="s">
        <v>23995</v>
      </c>
      <c r="B7046" s="538">
        <v>106167</v>
      </c>
      <c r="C7046" s="266" t="s">
        <v>31935</v>
      </c>
      <c r="D7046" s="273" t="s">
        <v>16</v>
      </c>
      <c r="E7046" s="274">
        <v>0.09</v>
      </c>
    </row>
    <row r="7047" spans="1:5">
      <c r="A7047" s="272" t="s">
        <v>23995</v>
      </c>
      <c r="B7047" s="538">
        <v>106168</v>
      </c>
      <c r="C7047" s="266" t="s">
        <v>31936</v>
      </c>
      <c r="D7047" s="273" t="s">
        <v>16</v>
      </c>
      <c r="E7047" s="274">
        <v>0.77</v>
      </c>
    </row>
    <row r="7048" spans="1:5">
      <c r="A7048" s="272" t="s">
        <v>23995</v>
      </c>
      <c r="B7048" s="538">
        <v>99814</v>
      </c>
      <c r="C7048" s="266" t="s">
        <v>31937</v>
      </c>
      <c r="D7048" s="273" t="s">
        <v>16</v>
      </c>
      <c r="E7048" s="274">
        <v>2.04</v>
      </c>
    </row>
    <row r="7049" spans="1:5">
      <c r="A7049" s="272" t="s">
        <v>23995</v>
      </c>
      <c r="B7049" s="538">
        <v>99816</v>
      </c>
      <c r="C7049" s="266" t="s">
        <v>31938</v>
      </c>
      <c r="D7049" s="273" t="s">
        <v>14</v>
      </c>
      <c r="E7049" s="274">
        <v>10.8</v>
      </c>
    </row>
    <row r="7050" spans="1:5">
      <c r="A7050" s="272" t="s">
        <v>23995</v>
      </c>
      <c r="B7050" s="538">
        <v>106171</v>
      </c>
      <c r="C7050" s="266" t="s">
        <v>31939</v>
      </c>
      <c r="D7050" s="273" t="s">
        <v>16</v>
      </c>
      <c r="E7050" s="274">
        <v>2.08</v>
      </c>
    </row>
    <row r="7051" spans="1:5">
      <c r="A7051" s="272" t="s">
        <v>23996</v>
      </c>
      <c r="B7051" s="538">
        <v>88238</v>
      </c>
      <c r="C7051" s="266" t="s">
        <v>11723</v>
      </c>
      <c r="D7051" s="273" t="s">
        <v>17</v>
      </c>
      <c r="E7051" s="274">
        <v>31.59</v>
      </c>
    </row>
    <row r="7052" spans="1:5">
      <c r="A7052" s="272" t="s">
        <v>23996</v>
      </c>
      <c r="B7052" s="538">
        <v>101374</v>
      </c>
      <c r="C7052" s="266" t="s">
        <v>11723</v>
      </c>
      <c r="D7052" s="273" t="s">
        <v>11802</v>
      </c>
      <c r="E7052" s="274">
        <v>5407.21</v>
      </c>
    </row>
    <row r="7053" spans="1:5">
      <c r="A7053" s="272" t="s">
        <v>23996</v>
      </c>
      <c r="B7053" s="538">
        <v>88239</v>
      </c>
      <c r="C7053" s="266" t="s">
        <v>11724</v>
      </c>
      <c r="D7053" s="273" t="s">
        <v>17</v>
      </c>
      <c r="E7053" s="274">
        <v>31.2</v>
      </c>
    </row>
    <row r="7054" spans="1:5">
      <c r="A7054" s="272" t="s">
        <v>23996</v>
      </c>
      <c r="B7054" s="538">
        <v>101375</v>
      </c>
      <c r="C7054" s="266" t="s">
        <v>11993</v>
      </c>
      <c r="D7054" s="273" t="s">
        <v>11802</v>
      </c>
      <c r="E7054" s="274">
        <v>5409.16</v>
      </c>
    </row>
    <row r="7055" spans="1:5">
      <c r="A7055" s="272" t="s">
        <v>23996</v>
      </c>
      <c r="B7055" s="538">
        <v>88240</v>
      </c>
      <c r="C7055" s="266" t="s">
        <v>11725</v>
      </c>
      <c r="D7055" s="273" t="s">
        <v>17</v>
      </c>
      <c r="E7055" s="274">
        <v>30.33</v>
      </c>
    </row>
    <row r="7056" spans="1:5">
      <c r="A7056" s="272" t="s">
        <v>23996</v>
      </c>
      <c r="B7056" s="538">
        <v>101376</v>
      </c>
      <c r="C7056" s="266" t="s">
        <v>11994</v>
      </c>
      <c r="D7056" s="273" t="s">
        <v>11802</v>
      </c>
      <c r="E7056" s="274">
        <v>5198.75</v>
      </c>
    </row>
    <row r="7057" spans="1:5">
      <c r="A7057" s="272" t="s">
        <v>23996</v>
      </c>
      <c r="B7057" s="538">
        <v>88241</v>
      </c>
      <c r="C7057" s="266" t="s">
        <v>11726</v>
      </c>
      <c r="D7057" s="273" t="s">
        <v>17</v>
      </c>
      <c r="E7057" s="274">
        <v>29.31</v>
      </c>
    </row>
    <row r="7058" spans="1:5">
      <c r="A7058" s="272" t="s">
        <v>23996</v>
      </c>
      <c r="B7058" s="538">
        <v>101377</v>
      </c>
      <c r="C7058" s="266" t="s">
        <v>11726</v>
      </c>
      <c r="D7058" s="273" t="s">
        <v>11802</v>
      </c>
      <c r="E7058" s="274">
        <v>5014.25</v>
      </c>
    </row>
    <row r="7059" spans="1:5">
      <c r="A7059" s="272" t="s">
        <v>23996</v>
      </c>
      <c r="B7059" s="538">
        <v>88242</v>
      </c>
      <c r="C7059" s="266" t="s">
        <v>11727</v>
      </c>
      <c r="D7059" s="273" t="s">
        <v>17</v>
      </c>
      <c r="E7059" s="274">
        <v>31.66</v>
      </c>
    </row>
    <row r="7060" spans="1:5">
      <c r="A7060" s="272" t="s">
        <v>23996</v>
      </c>
      <c r="B7060" s="538">
        <v>100301</v>
      </c>
      <c r="C7060" s="266" t="s">
        <v>11911</v>
      </c>
      <c r="D7060" s="273" t="s">
        <v>17</v>
      </c>
      <c r="E7060" s="274">
        <v>33.409999999999997</v>
      </c>
    </row>
    <row r="7061" spans="1:5">
      <c r="A7061" s="272" t="s">
        <v>23996</v>
      </c>
      <c r="B7061" s="538">
        <v>101378</v>
      </c>
      <c r="C7061" s="266" t="s">
        <v>11911</v>
      </c>
      <c r="D7061" s="273" t="s">
        <v>11802</v>
      </c>
      <c r="E7061" s="274">
        <v>5697.56</v>
      </c>
    </row>
    <row r="7062" spans="1:5">
      <c r="A7062" s="272" t="s">
        <v>23996</v>
      </c>
      <c r="B7062" s="538">
        <v>101379</v>
      </c>
      <c r="C7062" s="266" t="s">
        <v>11995</v>
      </c>
      <c r="D7062" s="273" t="s">
        <v>11802</v>
      </c>
      <c r="E7062" s="274">
        <v>5407.21</v>
      </c>
    </row>
    <row r="7063" spans="1:5">
      <c r="A7063" s="272" t="s">
        <v>23996</v>
      </c>
      <c r="B7063" s="538">
        <v>88243</v>
      </c>
      <c r="C7063" s="266" t="s">
        <v>11728</v>
      </c>
      <c r="D7063" s="273" t="s">
        <v>17</v>
      </c>
      <c r="E7063" s="274">
        <v>30.64</v>
      </c>
    </row>
    <row r="7064" spans="1:5">
      <c r="A7064" s="272" t="s">
        <v>23996</v>
      </c>
      <c r="B7064" s="538">
        <v>101380</v>
      </c>
      <c r="C7064" s="266" t="s">
        <v>11728</v>
      </c>
      <c r="D7064" s="273" t="s">
        <v>11802</v>
      </c>
      <c r="E7064" s="274">
        <v>5242.53</v>
      </c>
    </row>
    <row r="7065" spans="1:5">
      <c r="A7065" s="272" t="s">
        <v>23996</v>
      </c>
      <c r="B7065" s="538">
        <v>90766</v>
      </c>
      <c r="C7065" s="266" t="s">
        <v>11791</v>
      </c>
      <c r="D7065" s="273" t="s">
        <v>17</v>
      </c>
      <c r="E7065" s="274">
        <v>42.42</v>
      </c>
    </row>
    <row r="7066" spans="1:5">
      <c r="A7066" s="272" t="s">
        <v>23996</v>
      </c>
      <c r="B7066" s="538">
        <v>93563</v>
      </c>
      <c r="C7066" s="266" t="s">
        <v>11791</v>
      </c>
      <c r="D7066" s="273" t="s">
        <v>11802</v>
      </c>
      <c r="E7066" s="274">
        <v>7328.32</v>
      </c>
    </row>
    <row r="7067" spans="1:5">
      <c r="A7067" s="272" t="s">
        <v>23996</v>
      </c>
      <c r="B7067" s="538">
        <v>90767</v>
      </c>
      <c r="C7067" s="266" t="s">
        <v>11792</v>
      </c>
      <c r="D7067" s="273" t="s">
        <v>17</v>
      </c>
      <c r="E7067" s="274">
        <v>44.25</v>
      </c>
    </row>
    <row r="7068" spans="1:5">
      <c r="A7068" s="272" t="s">
        <v>23996</v>
      </c>
      <c r="B7068" s="538">
        <v>93564</v>
      </c>
      <c r="C7068" s="266" t="s">
        <v>11792</v>
      </c>
      <c r="D7068" s="273" t="s">
        <v>11802</v>
      </c>
      <c r="E7068" s="274">
        <v>7549.15</v>
      </c>
    </row>
    <row r="7069" spans="1:5">
      <c r="A7069" s="272" t="s">
        <v>23996</v>
      </c>
      <c r="B7069" s="538">
        <v>88245</v>
      </c>
      <c r="C7069" s="266" t="s">
        <v>11729</v>
      </c>
      <c r="D7069" s="273" t="s">
        <v>17</v>
      </c>
      <c r="E7069" s="274">
        <v>33.659999999999997</v>
      </c>
    </row>
    <row r="7070" spans="1:5">
      <c r="A7070" s="272" t="s">
        <v>23996</v>
      </c>
      <c r="B7070" s="538">
        <v>101381</v>
      </c>
      <c r="C7070" s="266" t="s">
        <v>11729</v>
      </c>
      <c r="D7070" s="273" t="s">
        <v>11802</v>
      </c>
      <c r="E7070" s="274">
        <v>5765.6</v>
      </c>
    </row>
    <row r="7071" spans="1:5">
      <c r="A7071" s="272" t="s">
        <v>23996</v>
      </c>
      <c r="B7071" s="538">
        <v>90768</v>
      </c>
      <c r="C7071" s="266" t="s">
        <v>11793</v>
      </c>
      <c r="D7071" s="273" t="s">
        <v>17</v>
      </c>
      <c r="E7071" s="274">
        <v>128.74</v>
      </c>
    </row>
    <row r="7072" spans="1:5">
      <c r="A7072" s="272" t="s">
        <v>23996</v>
      </c>
      <c r="B7072" s="538">
        <v>90769</v>
      </c>
      <c r="C7072" s="266" t="s">
        <v>11794</v>
      </c>
      <c r="D7072" s="273" t="s">
        <v>17</v>
      </c>
      <c r="E7072" s="274">
        <v>135.44</v>
      </c>
    </row>
    <row r="7073" spans="1:5">
      <c r="A7073" s="272" t="s">
        <v>23996</v>
      </c>
      <c r="B7073" s="538">
        <v>90770</v>
      </c>
      <c r="C7073" s="266" t="s">
        <v>11795</v>
      </c>
      <c r="D7073" s="273" t="s">
        <v>17</v>
      </c>
      <c r="E7073" s="274">
        <v>144.32</v>
      </c>
    </row>
    <row r="7074" spans="1:5">
      <c r="A7074" s="272" t="s">
        <v>23996</v>
      </c>
      <c r="B7074" s="538">
        <v>93569</v>
      </c>
      <c r="C7074" s="266" t="s">
        <v>11803</v>
      </c>
      <c r="D7074" s="273" t="s">
        <v>11802</v>
      </c>
      <c r="E7074" s="274">
        <v>22314.5</v>
      </c>
    </row>
    <row r="7075" spans="1:5">
      <c r="A7075" s="272" t="s">
        <v>23996</v>
      </c>
      <c r="B7075" s="538">
        <v>93570</v>
      </c>
      <c r="C7075" s="266" t="s">
        <v>11804</v>
      </c>
      <c r="D7075" s="273" t="s">
        <v>11802</v>
      </c>
      <c r="E7075" s="274">
        <v>23478.95</v>
      </c>
    </row>
    <row r="7076" spans="1:5">
      <c r="A7076" s="272" t="s">
        <v>23996</v>
      </c>
      <c r="B7076" s="538">
        <v>93571</v>
      </c>
      <c r="C7076" s="266" t="s">
        <v>11805</v>
      </c>
      <c r="D7076" s="273" t="s">
        <v>11802</v>
      </c>
      <c r="E7076" s="274">
        <v>25020.98</v>
      </c>
    </row>
    <row r="7077" spans="1:5">
      <c r="A7077" s="272" t="s">
        <v>23996</v>
      </c>
      <c r="B7077" s="538">
        <v>101382</v>
      </c>
      <c r="C7077" s="266" t="s">
        <v>11996</v>
      </c>
      <c r="D7077" s="273" t="s">
        <v>11802</v>
      </c>
      <c r="E7077" s="274">
        <v>5185.26</v>
      </c>
    </row>
    <row r="7078" spans="1:5">
      <c r="A7078" s="272" t="s">
        <v>23996</v>
      </c>
      <c r="B7078" s="538">
        <v>88246</v>
      </c>
      <c r="C7078" s="266" t="s">
        <v>11730</v>
      </c>
      <c r="D7078" s="273" t="s">
        <v>17</v>
      </c>
      <c r="E7078" s="274">
        <v>30.32</v>
      </c>
    </row>
    <row r="7079" spans="1:5">
      <c r="A7079" s="272" t="s">
        <v>23996</v>
      </c>
      <c r="B7079" s="538">
        <v>100303</v>
      </c>
      <c r="C7079" s="266" t="s">
        <v>11912</v>
      </c>
      <c r="D7079" s="273" t="s">
        <v>17</v>
      </c>
      <c r="E7079" s="274">
        <v>29.38</v>
      </c>
    </row>
    <row r="7080" spans="1:5">
      <c r="A7080" s="272" t="s">
        <v>23996</v>
      </c>
      <c r="B7080" s="538">
        <v>101383</v>
      </c>
      <c r="C7080" s="266" t="s">
        <v>11912</v>
      </c>
      <c r="D7080" s="273" t="s">
        <v>11802</v>
      </c>
      <c r="E7080" s="274">
        <v>5014.04</v>
      </c>
    </row>
    <row r="7081" spans="1:5">
      <c r="A7081" s="272" t="s">
        <v>23996</v>
      </c>
      <c r="B7081" s="538">
        <v>88247</v>
      </c>
      <c r="C7081" s="266" t="s">
        <v>11731</v>
      </c>
      <c r="D7081" s="273" t="s">
        <v>17</v>
      </c>
      <c r="E7081" s="274">
        <v>32.17</v>
      </c>
    </row>
    <row r="7082" spans="1:5">
      <c r="A7082" s="272" t="s">
        <v>23996</v>
      </c>
      <c r="B7082" s="538">
        <v>88248</v>
      </c>
      <c r="C7082" s="266" t="s">
        <v>11732</v>
      </c>
      <c r="D7082" s="273" t="s">
        <v>17</v>
      </c>
      <c r="E7082" s="274">
        <v>31.18</v>
      </c>
    </row>
    <row r="7083" spans="1:5">
      <c r="A7083" s="272" t="s">
        <v>23996</v>
      </c>
      <c r="B7083" s="538">
        <v>101384</v>
      </c>
      <c r="C7083" s="266" t="s">
        <v>11732</v>
      </c>
      <c r="D7083" s="273" t="s">
        <v>11802</v>
      </c>
      <c r="E7083" s="274">
        <v>5316.38</v>
      </c>
    </row>
    <row r="7084" spans="1:5">
      <c r="A7084" s="272" t="s">
        <v>23996</v>
      </c>
      <c r="B7084" s="538">
        <v>90772</v>
      </c>
      <c r="C7084" s="266" t="s">
        <v>11796</v>
      </c>
      <c r="D7084" s="273" t="s">
        <v>17</v>
      </c>
      <c r="E7084" s="274">
        <v>37.49</v>
      </c>
    </row>
    <row r="7085" spans="1:5">
      <c r="A7085" s="272" t="s">
        <v>23996</v>
      </c>
      <c r="B7085" s="538">
        <v>93566</v>
      </c>
      <c r="C7085" s="266" t="s">
        <v>11796</v>
      </c>
      <c r="D7085" s="273" t="s">
        <v>11802</v>
      </c>
      <c r="E7085" s="274">
        <v>6473.85</v>
      </c>
    </row>
    <row r="7086" spans="1:5">
      <c r="A7086" s="272" t="s">
        <v>23996</v>
      </c>
      <c r="B7086" s="538">
        <v>101385</v>
      </c>
      <c r="C7086" s="266" t="s">
        <v>11997</v>
      </c>
      <c r="D7086" s="273" t="s">
        <v>11802</v>
      </c>
      <c r="E7086" s="274">
        <v>7871.26</v>
      </c>
    </row>
    <row r="7087" spans="1:5">
      <c r="A7087" s="272" t="s">
        <v>23996</v>
      </c>
      <c r="B7087" s="538">
        <v>88249</v>
      </c>
      <c r="C7087" s="266" t="s">
        <v>11733</v>
      </c>
      <c r="D7087" s="273" t="s">
        <v>17</v>
      </c>
      <c r="E7087" s="274">
        <v>45.64</v>
      </c>
    </row>
    <row r="7088" spans="1:5">
      <c r="A7088" s="272" t="s">
        <v>23996</v>
      </c>
      <c r="B7088" s="538">
        <v>88250</v>
      </c>
      <c r="C7088" s="266" t="s">
        <v>11734</v>
      </c>
      <c r="D7088" s="273" t="s">
        <v>17</v>
      </c>
      <c r="E7088" s="274">
        <v>30.33</v>
      </c>
    </row>
    <row r="7089" spans="1:5">
      <c r="A7089" s="272" t="s">
        <v>23996</v>
      </c>
      <c r="B7089" s="538">
        <v>101386</v>
      </c>
      <c r="C7089" s="266" t="s">
        <v>11734</v>
      </c>
      <c r="D7089" s="273" t="s">
        <v>11802</v>
      </c>
      <c r="E7089" s="274">
        <v>5198.75</v>
      </c>
    </row>
    <row r="7090" spans="1:5">
      <c r="A7090" s="272" t="s">
        <v>23996</v>
      </c>
      <c r="B7090" s="538">
        <v>101387</v>
      </c>
      <c r="C7090" s="266" t="s">
        <v>11998</v>
      </c>
      <c r="D7090" s="273" t="s">
        <v>11802</v>
      </c>
      <c r="E7090" s="274">
        <v>5407.21</v>
      </c>
    </row>
    <row r="7091" spans="1:5">
      <c r="A7091" s="272" t="s">
        <v>23996</v>
      </c>
      <c r="B7091" s="538">
        <v>88251</v>
      </c>
      <c r="C7091" s="266" t="s">
        <v>11735</v>
      </c>
      <c r="D7091" s="273" t="s">
        <v>17</v>
      </c>
      <c r="E7091" s="274">
        <v>31.59</v>
      </c>
    </row>
    <row r="7092" spans="1:5">
      <c r="A7092" s="272" t="s">
        <v>23996</v>
      </c>
      <c r="B7092" s="538">
        <v>88252</v>
      </c>
      <c r="C7092" s="266" t="s">
        <v>11736</v>
      </c>
      <c r="D7092" s="273" t="s">
        <v>17</v>
      </c>
      <c r="E7092" s="274">
        <v>29.22</v>
      </c>
    </row>
    <row r="7093" spans="1:5">
      <c r="A7093" s="272" t="s">
        <v>23996</v>
      </c>
      <c r="B7093" s="538">
        <v>101388</v>
      </c>
      <c r="C7093" s="266" t="s">
        <v>11736</v>
      </c>
      <c r="D7093" s="273" t="s">
        <v>11802</v>
      </c>
      <c r="E7093" s="274">
        <v>4997.22</v>
      </c>
    </row>
    <row r="7094" spans="1:5">
      <c r="A7094" s="272" t="s">
        <v>23996</v>
      </c>
      <c r="B7094" s="538">
        <v>88253</v>
      </c>
      <c r="C7094" s="266" t="s">
        <v>66</v>
      </c>
      <c r="D7094" s="273" t="s">
        <v>17</v>
      </c>
      <c r="E7094" s="274">
        <v>41.67</v>
      </c>
    </row>
    <row r="7095" spans="1:5">
      <c r="A7095" s="272" t="s">
        <v>23996</v>
      </c>
      <c r="B7095" s="538">
        <v>101389</v>
      </c>
      <c r="C7095" s="266" t="s">
        <v>66</v>
      </c>
      <c r="D7095" s="273" t="s">
        <v>11802</v>
      </c>
      <c r="E7095" s="274">
        <v>7180.36</v>
      </c>
    </row>
    <row r="7096" spans="1:5">
      <c r="A7096" s="272" t="s">
        <v>23996</v>
      </c>
      <c r="B7096" s="538">
        <v>101390</v>
      </c>
      <c r="C7096" s="266" t="s">
        <v>11999</v>
      </c>
      <c r="D7096" s="273" t="s">
        <v>11802</v>
      </c>
      <c r="E7096" s="274">
        <v>7681.81</v>
      </c>
    </row>
    <row r="7097" spans="1:5">
      <c r="A7097" s="272" t="s">
        <v>23996</v>
      </c>
      <c r="B7097" s="538">
        <v>88255</v>
      </c>
      <c r="C7097" s="266" t="s">
        <v>11737</v>
      </c>
      <c r="D7097" s="273" t="s">
        <v>17</v>
      </c>
      <c r="E7097" s="274">
        <v>44.56</v>
      </c>
    </row>
    <row r="7098" spans="1:5">
      <c r="A7098" s="272" t="s">
        <v>23996</v>
      </c>
      <c r="B7098" s="538">
        <v>88256</v>
      </c>
      <c r="C7098" s="266" t="s">
        <v>12000</v>
      </c>
      <c r="D7098" s="273" t="s">
        <v>17</v>
      </c>
      <c r="E7098" s="274">
        <v>33.74</v>
      </c>
    </row>
    <row r="7099" spans="1:5">
      <c r="A7099" s="272" t="s">
        <v>23996</v>
      </c>
      <c r="B7099" s="538">
        <v>101391</v>
      </c>
      <c r="C7099" s="266" t="s">
        <v>12000</v>
      </c>
      <c r="D7099" s="273" t="s">
        <v>11802</v>
      </c>
      <c r="E7099" s="274">
        <v>5765.6</v>
      </c>
    </row>
    <row r="7100" spans="1:5">
      <c r="A7100" s="272" t="s">
        <v>23996</v>
      </c>
      <c r="B7100" s="538">
        <v>88257</v>
      </c>
      <c r="C7100" s="266" t="s">
        <v>11738</v>
      </c>
      <c r="D7100" s="273" t="s">
        <v>17</v>
      </c>
      <c r="E7100" s="274">
        <v>38.24</v>
      </c>
    </row>
    <row r="7101" spans="1:5">
      <c r="A7101" s="272" t="s">
        <v>23996</v>
      </c>
      <c r="B7101" s="538">
        <v>101392</v>
      </c>
      <c r="C7101" s="266" t="s">
        <v>12001</v>
      </c>
      <c r="D7101" s="273" t="s">
        <v>11802</v>
      </c>
      <c r="E7101" s="274">
        <v>6535.34</v>
      </c>
    </row>
    <row r="7102" spans="1:5">
      <c r="A7102" s="272" t="s">
        <v>23996</v>
      </c>
      <c r="B7102" s="538">
        <v>88260</v>
      </c>
      <c r="C7102" s="266" t="s">
        <v>11739</v>
      </c>
      <c r="D7102" s="273" t="s">
        <v>17</v>
      </c>
      <c r="E7102" s="274">
        <v>33.64</v>
      </c>
    </row>
    <row r="7103" spans="1:5">
      <c r="A7103" s="272" t="s">
        <v>23996</v>
      </c>
      <c r="B7103" s="538">
        <v>101394</v>
      </c>
      <c r="C7103" s="266" t="s">
        <v>11739</v>
      </c>
      <c r="D7103" s="273" t="s">
        <v>11802</v>
      </c>
      <c r="E7103" s="274">
        <v>5765.57</v>
      </c>
    </row>
    <row r="7104" spans="1:5">
      <c r="A7104" s="272" t="s">
        <v>23996</v>
      </c>
      <c r="B7104" s="538">
        <v>101395</v>
      </c>
      <c r="C7104" s="266" t="s">
        <v>12002</v>
      </c>
      <c r="D7104" s="273" t="s">
        <v>11802</v>
      </c>
      <c r="E7104" s="274">
        <v>5330.26</v>
      </c>
    </row>
    <row r="7105" spans="1:5">
      <c r="A7105" s="272" t="s">
        <v>23996</v>
      </c>
      <c r="B7105" s="538">
        <v>88261</v>
      </c>
      <c r="C7105" s="266" t="s">
        <v>12003</v>
      </c>
      <c r="D7105" s="273" t="s">
        <v>17</v>
      </c>
      <c r="E7105" s="274">
        <v>33.28</v>
      </c>
    </row>
    <row r="7106" spans="1:5">
      <c r="A7106" s="272" t="s">
        <v>23996</v>
      </c>
      <c r="B7106" s="538">
        <v>101396</v>
      </c>
      <c r="C7106" s="266" t="s">
        <v>12003</v>
      </c>
      <c r="D7106" s="273" t="s">
        <v>11802</v>
      </c>
      <c r="E7106" s="274">
        <v>5688.65</v>
      </c>
    </row>
    <row r="7107" spans="1:5">
      <c r="A7107" s="272" t="s">
        <v>23996</v>
      </c>
      <c r="B7107" s="538">
        <v>88262</v>
      </c>
      <c r="C7107" s="266" t="s">
        <v>11740</v>
      </c>
      <c r="D7107" s="273" t="s">
        <v>17</v>
      </c>
      <c r="E7107" s="274">
        <v>33.200000000000003</v>
      </c>
    </row>
    <row r="7108" spans="1:5">
      <c r="A7108" s="272" t="s">
        <v>23996</v>
      </c>
      <c r="B7108" s="538">
        <v>101397</v>
      </c>
      <c r="C7108" s="266" t="s">
        <v>11740</v>
      </c>
      <c r="D7108" s="273" t="s">
        <v>11802</v>
      </c>
      <c r="E7108" s="274">
        <v>5688.65</v>
      </c>
    </row>
    <row r="7109" spans="1:5">
      <c r="A7109" s="272" t="s">
        <v>23996</v>
      </c>
      <c r="B7109" s="538">
        <v>101398</v>
      </c>
      <c r="C7109" s="266" t="s">
        <v>12004</v>
      </c>
      <c r="D7109" s="273" t="s">
        <v>11802</v>
      </c>
      <c r="E7109" s="274">
        <v>7600.97</v>
      </c>
    </row>
    <row r="7110" spans="1:5">
      <c r="A7110" s="272" t="s">
        <v>23996</v>
      </c>
      <c r="B7110" s="538">
        <v>88263</v>
      </c>
      <c r="C7110" s="266" t="s">
        <v>11741</v>
      </c>
      <c r="D7110" s="273" t="s">
        <v>17</v>
      </c>
      <c r="E7110" s="274">
        <v>44.21</v>
      </c>
    </row>
    <row r="7111" spans="1:5">
      <c r="A7111" s="272" t="s">
        <v>23996</v>
      </c>
      <c r="B7111" s="538">
        <v>95308</v>
      </c>
      <c r="C7111" s="266" t="s">
        <v>11807</v>
      </c>
      <c r="D7111" s="273" t="s">
        <v>17</v>
      </c>
      <c r="E7111" s="274">
        <v>0.25</v>
      </c>
    </row>
    <row r="7112" spans="1:5">
      <c r="A7112" s="272" t="s">
        <v>23996</v>
      </c>
      <c r="B7112" s="538">
        <v>101286</v>
      </c>
      <c r="C7112" s="266" t="s">
        <v>11919</v>
      </c>
      <c r="D7112" s="273" t="s">
        <v>11802</v>
      </c>
      <c r="E7112" s="274">
        <v>33.58</v>
      </c>
    </row>
    <row r="7113" spans="1:5">
      <c r="A7113" s="272" t="s">
        <v>23996</v>
      </c>
      <c r="B7113" s="538">
        <v>95309</v>
      </c>
      <c r="C7113" s="266" t="s">
        <v>11808</v>
      </c>
      <c r="D7113" s="273" t="s">
        <v>17</v>
      </c>
      <c r="E7113" s="274">
        <v>0.32</v>
      </c>
    </row>
    <row r="7114" spans="1:5">
      <c r="A7114" s="272" t="s">
        <v>23996</v>
      </c>
      <c r="B7114" s="538">
        <v>101287</v>
      </c>
      <c r="C7114" s="266" t="s">
        <v>11920</v>
      </c>
      <c r="D7114" s="273" t="s">
        <v>11802</v>
      </c>
      <c r="E7114" s="274">
        <v>108.63</v>
      </c>
    </row>
    <row r="7115" spans="1:5">
      <c r="A7115" s="272" t="s">
        <v>23996</v>
      </c>
      <c r="B7115" s="538">
        <v>95310</v>
      </c>
      <c r="C7115" s="266" t="s">
        <v>11809</v>
      </c>
      <c r="D7115" s="273" t="s">
        <v>17</v>
      </c>
      <c r="E7115" s="274">
        <v>0.25</v>
      </c>
    </row>
    <row r="7116" spans="1:5">
      <c r="A7116" s="272" t="s">
        <v>23996</v>
      </c>
      <c r="B7116" s="538">
        <v>101288</v>
      </c>
      <c r="C7116" s="266" t="s">
        <v>11921</v>
      </c>
      <c r="D7116" s="273" t="s">
        <v>11802</v>
      </c>
      <c r="E7116" s="274">
        <v>33.58</v>
      </c>
    </row>
    <row r="7117" spans="1:5">
      <c r="A7117" s="272" t="s">
        <v>23996</v>
      </c>
      <c r="B7117" s="538">
        <v>95311</v>
      </c>
      <c r="C7117" s="266" t="s">
        <v>11810</v>
      </c>
      <c r="D7117" s="273" t="s">
        <v>17</v>
      </c>
      <c r="E7117" s="274">
        <v>0.22</v>
      </c>
    </row>
    <row r="7118" spans="1:5">
      <c r="A7118" s="272" t="s">
        <v>23996</v>
      </c>
      <c r="B7118" s="538">
        <v>101289</v>
      </c>
      <c r="C7118" s="266" t="s">
        <v>11922</v>
      </c>
      <c r="D7118" s="273" t="s">
        <v>11802</v>
      </c>
      <c r="E7118" s="274">
        <v>30.16</v>
      </c>
    </row>
    <row r="7119" spans="1:5">
      <c r="A7119" s="272" t="s">
        <v>23996</v>
      </c>
      <c r="B7119" s="538">
        <v>95312</v>
      </c>
      <c r="C7119" s="266" t="s">
        <v>11811</v>
      </c>
      <c r="D7119" s="273" t="s">
        <v>17</v>
      </c>
      <c r="E7119" s="274">
        <v>0.32</v>
      </c>
    </row>
    <row r="7120" spans="1:5">
      <c r="A7120" s="272" t="s">
        <v>23996</v>
      </c>
      <c r="B7120" s="538">
        <v>100291</v>
      </c>
      <c r="C7120" s="266" t="s">
        <v>11906</v>
      </c>
      <c r="D7120" s="273" t="s">
        <v>17</v>
      </c>
      <c r="E7120" s="274">
        <v>0.32</v>
      </c>
    </row>
    <row r="7121" spans="1:5">
      <c r="A7121" s="272" t="s">
        <v>23996</v>
      </c>
      <c r="B7121" s="538">
        <v>101290</v>
      </c>
      <c r="C7121" s="266" t="s">
        <v>11923</v>
      </c>
      <c r="D7121" s="273" t="s">
        <v>11802</v>
      </c>
      <c r="E7121" s="274">
        <v>42.97</v>
      </c>
    </row>
    <row r="7122" spans="1:5">
      <c r="A7122" s="272" t="s">
        <v>23996</v>
      </c>
      <c r="B7122" s="538">
        <v>101291</v>
      </c>
      <c r="C7122" s="266" t="s">
        <v>11924</v>
      </c>
      <c r="D7122" s="273" t="s">
        <v>11802</v>
      </c>
      <c r="E7122" s="274">
        <v>33.58</v>
      </c>
    </row>
    <row r="7123" spans="1:5">
      <c r="A7123" s="272" t="s">
        <v>23996</v>
      </c>
      <c r="B7123" s="538">
        <v>95313</v>
      </c>
      <c r="C7123" s="266" t="s">
        <v>11812</v>
      </c>
      <c r="D7123" s="273" t="s">
        <v>17</v>
      </c>
      <c r="E7123" s="274">
        <v>0.24</v>
      </c>
    </row>
    <row r="7124" spans="1:5">
      <c r="A7124" s="272" t="s">
        <v>23996</v>
      </c>
      <c r="B7124" s="538">
        <v>101292</v>
      </c>
      <c r="C7124" s="266" t="s">
        <v>11925</v>
      </c>
      <c r="D7124" s="273" t="s">
        <v>11802</v>
      </c>
      <c r="E7124" s="274">
        <v>32.28</v>
      </c>
    </row>
    <row r="7125" spans="1:5">
      <c r="A7125" s="272" t="s">
        <v>23996</v>
      </c>
      <c r="B7125" s="538">
        <v>95392</v>
      </c>
      <c r="C7125" s="266" t="s">
        <v>11878</v>
      </c>
      <c r="D7125" s="273" t="s">
        <v>17</v>
      </c>
      <c r="E7125" s="274">
        <v>0.17</v>
      </c>
    </row>
    <row r="7126" spans="1:5">
      <c r="A7126" s="272" t="s">
        <v>23996</v>
      </c>
      <c r="B7126" s="538">
        <v>95413</v>
      </c>
      <c r="C7126" s="266" t="s">
        <v>11892</v>
      </c>
      <c r="D7126" s="273" t="s">
        <v>11802</v>
      </c>
      <c r="E7126" s="274">
        <v>23.05</v>
      </c>
    </row>
    <row r="7127" spans="1:5">
      <c r="A7127" s="272" t="s">
        <v>23996</v>
      </c>
      <c r="B7127" s="538">
        <v>95393</v>
      </c>
      <c r="C7127" s="266" t="s">
        <v>11879</v>
      </c>
      <c r="D7127" s="273" t="s">
        <v>17</v>
      </c>
      <c r="E7127" s="274">
        <v>0.75</v>
      </c>
    </row>
    <row r="7128" spans="1:5">
      <c r="A7128" s="272" t="s">
        <v>23996</v>
      </c>
      <c r="B7128" s="538">
        <v>95414</v>
      </c>
      <c r="C7128" s="266" t="s">
        <v>11893</v>
      </c>
      <c r="D7128" s="273" t="s">
        <v>11802</v>
      </c>
      <c r="E7128" s="274">
        <v>99.64</v>
      </c>
    </row>
    <row r="7129" spans="1:5">
      <c r="A7129" s="272" t="s">
        <v>23996</v>
      </c>
      <c r="B7129" s="538">
        <v>95314</v>
      </c>
      <c r="C7129" s="266" t="s">
        <v>11813</v>
      </c>
      <c r="D7129" s="273" t="s">
        <v>17</v>
      </c>
      <c r="E7129" s="274">
        <v>0.27</v>
      </c>
    </row>
    <row r="7130" spans="1:5">
      <c r="A7130" s="272" t="s">
        <v>23996</v>
      </c>
      <c r="B7130" s="538">
        <v>101293</v>
      </c>
      <c r="C7130" s="266" t="s">
        <v>11926</v>
      </c>
      <c r="D7130" s="273" t="s">
        <v>11802</v>
      </c>
      <c r="E7130" s="274">
        <v>36.69</v>
      </c>
    </row>
    <row r="7131" spans="1:5">
      <c r="A7131" s="272" t="s">
        <v>23996</v>
      </c>
      <c r="B7131" s="538">
        <v>95394</v>
      </c>
      <c r="C7131" s="266" t="s">
        <v>11880</v>
      </c>
      <c r="D7131" s="273" t="s">
        <v>17</v>
      </c>
      <c r="E7131" s="274">
        <v>1</v>
      </c>
    </row>
    <row r="7132" spans="1:5">
      <c r="A7132" s="272" t="s">
        <v>23996</v>
      </c>
      <c r="B7132" s="538">
        <v>95395</v>
      </c>
      <c r="C7132" s="266" t="s">
        <v>11881</v>
      </c>
      <c r="D7132" s="273" t="s">
        <v>17</v>
      </c>
      <c r="E7132" s="274">
        <v>1.05</v>
      </c>
    </row>
    <row r="7133" spans="1:5">
      <c r="A7133" s="272" t="s">
        <v>23996</v>
      </c>
      <c r="B7133" s="538">
        <v>95396</v>
      </c>
      <c r="C7133" s="266" t="s">
        <v>11882</v>
      </c>
      <c r="D7133" s="273" t="s">
        <v>17</v>
      </c>
      <c r="E7133" s="274">
        <v>1.1299999999999999</v>
      </c>
    </row>
    <row r="7134" spans="1:5">
      <c r="A7134" s="272" t="s">
        <v>23996</v>
      </c>
      <c r="B7134" s="538">
        <v>95419</v>
      </c>
      <c r="C7134" s="266" t="s">
        <v>11898</v>
      </c>
      <c r="D7134" s="273" t="s">
        <v>11802</v>
      </c>
      <c r="E7134" s="274">
        <v>132.44999999999999</v>
      </c>
    </row>
    <row r="7135" spans="1:5">
      <c r="A7135" s="272" t="s">
        <v>23996</v>
      </c>
      <c r="B7135" s="538">
        <v>95420</v>
      </c>
      <c r="C7135" s="266" t="s">
        <v>11899</v>
      </c>
      <c r="D7135" s="273" t="s">
        <v>11802</v>
      </c>
      <c r="E7135" s="274">
        <v>139.74</v>
      </c>
    </row>
    <row r="7136" spans="1:5">
      <c r="A7136" s="272" t="s">
        <v>23996</v>
      </c>
      <c r="B7136" s="538">
        <v>95421</v>
      </c>
      <c r="C7136" s="266" t="s">
        <v>11900</v>
      </c>
      <c r="D7136" s="273" t="s">
        <v>11802</v>
      </c>
      <c r="E7136" s="274">
        <v>149.38999999999999</v>
      </c>
    </row>
    <row r="7137" spans="1:5">
      <c r="A7137" s="272" t="s">
        <v>23996</v>
      </c>
      <c r="B7137" s="538">
        <v>101294</v>
      </c>
      <c r="C7137" s="266" t="s">
        <v>11927</v>
      </c>
      <c r="D7137" s="273" t="s">
        <v>11802</v>
      </c>
      <c r="E7137" s="274">
        <v>42.82</v>
      </c>
    </row>
    <row r="7138" spans="1:5">
      <c r="A7138" s="272" t="s">
        <v>23996</v>
      </c>
      <c r="B7138" s="538">
        <v>95315</v>
      </c>
      <c r="C7138" s="266" t="s">
        <v>11814</v>
      </c>
      <c r="D7138" s="273" t="s">
        <v>17</v>
      </c>
      <c r="E7138" s="274">
        <v>0.32</v>
      </c>
    </row>
    <row r="7139" spans="1:5">
      <c r="A7139" s="272" t="s">
        <v>23996</v>
      </c>
      <c r="B7139" s="538">
        <v>100293</v>
      </c>
      <c r="C7139" s="266" t="s">
        <v>11907</v>
      </c>
      <c r="D7139" s="273" t="s">
        <v>17</v>
      </c>
      <c r="E7139" s="274">
        <v>0.28999999999999998</v>
      </c>
    </row>
    <row r="7140" spans="1:5">
      <c r="A7140" s="272" t="s">
        <v>23996</v>
      </c>
      <c r="B7140" s="538">
        <v>101295</v>
      </c>
      <c r="C7140" s="266" t="s">
        <v>11928</v>
      </c>
      <c r="D7140" s="273" t="s">
        <v>11802</v>
      </c>
      <c r="E7140" s="274">
        <v>38.6</v>
      </c>
    </row>
    <row r="7141" spans="1:5">
      <c r="A7141" s="272" t="s">
        <v>23996</v>
      </c>
      <c r="B7141" s="538">
        <v>95316</v>
      </c>
      <c r="C7141" s="266" t="s">
        <v>11815</v>
      </c>
      <c r="D7141" s="273" t="s">
        <v>17</v>
      </c>
      <c r="E7141" s="274">
        <v>0.82</v>
      </c>
    </row>
    <row r="7142" spans="1:5">
      <c r="A7142" s="272" t="s">
        <v>23996</v>
      </c>
      <c r="B7142" s="538">
        <v>95317</v>
      </c>
      <c r="C7142" s="266" t="s">
        <v>11816</v>
      </c>
      <c r="D7142" s="273" t="s">
        <v>17</v>
      </c>
      <c r="E7142" s="274">
        <v>0.39</v>
      </c>
    </row>
    <row r="7143" spans="1:5">
      <c r="A7143" s="272" t="s">
        <v>23996</v>
      </c>
      <c r="B7143" s="538">
        <v>101296</v>
      </c>
      <c r="C7143" s="266" t="s">
        <v>11929</v>
      </c>
      <c r="D7143" s="273" t="s">
        <v>11802</v>
      </c>
      <c r="E7143" s="274">
        <v>52.32</v>
      </c>
    </row>
    <row r="7144" spans="1:5">
      <c r="A7144" s="272" t="s">
        <v>23996</v>
      </c>
      <c r="B7144" s="538">
        <v>95398</v>
      </c>
      <c r="C7144" s="266" t="s">
        <v>11883</v>
      </c>
      <c r="D7144" s="273" t="s">
        <v>17</v>
      </c>
      <c r="E7144" s="274">
        <v>0.14000000000000001</v>
      </c>
    </row>
    <row r="7145" spans="1:5">
      <c r="A7145" s="272" t="s">
        <v>23996</v>
      </c>
      <c r="B7145" s="538">
        <v>95416</v>
      </c>
      <c r="C7145" s="266" t="s">
        <v>11895</v>
      </c>
      <c r="D7145" s="273" t="s">
        <v>11802</v>
      </c>
      <c r="E7145" s="274">
        <v>19.77</v>
      </c>
    </row>
    <row r="7146" spans="1:5">
      <c r="A7146" s="272" t="s">
        <v>23996</v>
      </c>
      <c r="B7146" s="538">
        <v>101297</v>
      </c>
      <c r="C7146" s="266" t="s">
        <v>30864</v>
      </c>
      <c r="D7146" s="273" t="s">
        <v>11802</v>
      </c>
      <c r="E7146" s="274">
        <v>41.07</v>
      </c>
    </row>
    <row r="7147" spans="1:5">
      <c r="A7147" s="272" t="s">
        <v>23996</v>
      </c>
      <c r="B7147" s="538">
        <v>95318</v>
      </c>
      <c r="C7147" s="266" t="s">
        <v>11817</v>
      </c>
      <c r="D7147" s="273" t="s">
        <v>17</v>
      </c>
      <c r="E7147" s="274">
        <v>0.31</v>
      </c>
    </row>
    <row r="7148" spans="1:5">
      <c r="A7148" s="272" t="s">
        <v>23996</v>
      </c>
      <c r="B7148" s="538">
        <v>101298</v>
      </c>
      <c r="C7148" s="266" t="s">
        <v>11930</v>
      </c>
      <c r="D7148" s="273" t="s">
        <v>11802</v>
      </c>
      <c r="E7148" s="274">
        <v>33.58</v>
      </c>
    </row>
    <row r="7149" spans="1:5">
      <c r="A7149" s="272" t="s">
        <v>23996</v>
      </c>
      <c r="B7149" s="538">
        <v>95319</v>
      </c>
      <c r="C7149" s="266" t="s">
        <v>11818</v>
      </c>
      <c r="D7149" s="273" t="s">
        <v>17</v>
      </c>
      <c r="E7149" s="274">
        <v>0.25</v>
      </c>
    </row>
    <row r="7150" spans="1:5">
      <c r="A7150" s="272" t="s">
        <v>23996</v>
      </c>
      <c r="B7150" s="538">
        <v>101299</v>
      </c>
      <c r="C7150" s="266" t="s">
        <v>11931</v>
      </c>
      <c r="D7150" s="273" t="s">
        <v>11802</v>
      </c>
      <c r="E7150" s="274">
        <v>42.97</v>
      </c>
    </row>
    <row r="7151" spans="1:5">
      <c r="A7151" s="272" t="s">
        <v>23996</v>
      </c>
      <c r="B7151" s="538">
        <v>95320</v>
      </c>
      <c r="C7151" s="266" t="s">
        <v>11819</v>
      </c>
      <c r="D7151" s="273" t="s">
        <v>17</v>
      </c>
      <c r="E7151" s="274">
        <v>0.25</v>
      </c>
    </row>
    <row r="7152" spans="1:5">
      <c r="A7152" s="272" t="s">
        <v>23996</v>
      </c>
      <c r="B7152" s="538">
        <v>95321</v>
      </c>
      <c r="C7152" s="266" t="s">
        <v>11820</v>
      </c>
      <c r="D7152" s="273" t="s">
        <v>17</v>
      </c>
      <c r="E7152" s="274">
        <v>0.22</v>
      </c>
    </row>
    <row r="7153" spans="1:5">
      <c r="A7153" s="272" t="s">
        <v>23996</v>
      </c>
      <c r="B7153" s="538">
        <v>101300</v>
      </c>
      <c r="C7153" s="266" t="s">
        <v>11932</v>
      </c>
      <c r="D7153" s="273" t="s">
        <v>11802</v>
      </c>
      <c r="E7153" s="274">
        <v>30.15</v>
      </c>
    </row>
    <row r="7154" spans="1:5">
      <c r="A7154" s="272" t="s">
        <v>23996</v>
      </c>
      <c r="B7154" s="538">
        <v>95322</v>
      </c>
      <c r="C7154" s="266" t="s">
        <v>11821</v>
      </c>
      <c r="D7154" s="273" t="s">
        <v>17</v>
      </c>
      <c r="E7154" s="274">
        <v>0.27</v>
      </c>
    </row>
    <row r="7155" spans="1:5">
      <c r="A7155" s="272" t="s">
        <v>23996</v>
      </c>
      <c r="B7155" s="538">
        <v>101301</v>
      </c>
      <c r="C7155" s="266" t="s">
        <v>11933</v>
      </c>
      <c r="D7155" s="273" t="s">
        <v>11802</v>
      </c>
      <c r="E7155" s="274">
        <v>36.72</v>
      </c>
    </row>
    <row r="7156" spans="1:5">
      <c r="A7156" s="272" t="s">
        <v>23996</v>
      </c>
      <c r="B7156" s="538">
        <v>95323</v>
      </c>
      <c r="C7156" s="266" t="s">
        <v>11822</v>
      </c>
      <c r="D7156" s="273" t="s">
        <v>17</v>
      </c>
      <c r="E7156" s="274">
        <v>0.3</v>
      </c>
    </row>
    <row r="7157" spans="1:5">
      <c r="A7157" s="272" t="s">
        <v>23996</v>
      </c>
      <c r="B7157" s="538">
        <v>101302</v>
      </c>
      <c r="C7157" s="266" t="s">
        <v>11934</v>
      </c>
      <c r="D7157" s="273" t="s">
        <v>11802</v>
      </c>
      <c r="E7157" s="274">
        <v>39.74</v>
      </c>
    </row>
    <row r="7158" spans="1:5">
      <c r="A7158" s="272" t="s">
        <v>23996</v>
      </c>
      <c r="B7158" s="538">
        <v>95324</v>
      </c>
      <c r="C7158" s="266" t="s">
        <v>30865</v>
      </c>
      <c r="D7158" s="273" t="s">
        <v>17</v>
      </c>
      <c r="E7158" s="274">
        <v>0.35</v>
      </c>
    </row>
    <row r="7159" spans="1:5">
      <c r="A7159" s="272" t="s">
        <v>23996</v>
      </c>
      <c r="B7159" s="538">
        <v>101304</v>
      </c>
      <c r="C7159" s="266" t="s">
        <v>30866</v>
      </c>
      <c r="D7159" s="273" t="s">
        <v>11802</v>
      </c>
      <c r="E7159" s="274">
        <v>46.95</v>
      </c>
    </row>
    <row r="7160" spans="1:5">
      <c r="A7160" s="272" t="s">
        <v>23996</v>
      </c>
      <c r="B7160" s="538">
        <v>95325</v>
      </c>
      <c r="C7160" s="266" t="s">
        <v>11823</v>
      </c>
      <c r="D7160" s="273" t="s">
        <v>17</v>
      </c>
      <c r="E7160" s="274">
        <v>0.53</v>
      </c>
    </row>
    <row r="7161" spans="1:5">
      <c r="A7161" s="272" t="s">
        <v>23996</v>
      </c>
      <c r="B7161" s="538">
        <v>101305</v>
      </c>
      <c r="C7161" s="266" t="s">
        <v>11936</v>
      </c>
      <c r="D7161" s="273" t="s">
        <v>11802</v>
      </c>
      <c r="E7161" s="274">
        <v>70.42</v>
      </c>
    </row>
    <row r="7162" spans="1:5">
      <c r="A7162" s="272" t="s">
        <v>23996</v>
      </c>
      <c r="B7162" s="538">
        <v>95328</v>
      </c>
      <c r="C7162" s="266" t="s">
        <v>11824</v>
      </c>
      <c r="D7162" s="273" t="s">
        <v>17</v>
      </c>
      <c r="E7162" s="274">
        <v>0.27</v>
      </c>
    </row>
    <row r="7163" spans="1:5">
      <c r="A7163" s="272" t="s">
        <v>23996</v>
      </c>
      <c r="B7163" s="538">
        <v>101307</v>
      </c>
      <c r="C7163" s="266" t="s">
        <v>11937</v>
      </c>
      <c r="D7163" s="273" t="s">
        <v>11802</v>
      </c>
      <c r="E7163" s="274">
        <v>36.69</v>
      </c>
    </row>
    <row r="7164" spans="1:5">
      <c r="A7164" s="272" t="s">
        <v>23996</v>
      </c>
      <c r="B7164" s="538">
        <v>101309</v>
      </c>
      <c r="C7164" s="266" t="s">
        <v>11939</v>
      </c>
      <c r="D7164" s="273" t="s">
        <v>11802</v>
      </c>
      <c r="E7164" s="274">
        <v>42.97</v>
      </c>
    </row>
    <row r="7165" spans="1:5">
      <c r="A7165" s="272" t="s">
        <v>23996</v>
      </c>
      <c r="B7165" s="538">
        <v>95329</v>
      </c>
      <c r="C7165" s="266" t="s">
        <v>11825</v>
      </c>
      <c r="D7165" s="273" t="s">
        <v>17</v>
      </c>
      <c r="E7165" s="274">
        <v>0.35</v>
      </c>
    </row>
    <row r="7166" spans="1:5">
      <c r="A7166" s="272" t="s">
        <v>23996</v>
      </c>
      <c r="B7166" s="538">
        <v>101310</v>
      </c>
      <c r="C7166" s="266" t="s">
        <v>11940</v>
      </c>
      <c r="D7166" s="273" t="s">
        <v>11802</v>
      </c>
      <c r="E7166" s="274">
        <v>46.95</v>
      </c>
    </row>
    <row r="7167" spans="1:5">
      <c r="A7167" s="272" t="s">
        <v>23996</v>
      </c>
      <c r="B7167" s="538">
        <v>101311</v>
      </c>
      <c r="C7167" s="266" t="s">
        <v>11941</v>
      </c>
      <c r="D7167" s="273" t="s">
        <v>11802</v>
      </c>
      <c r="E7167" s="274">
        <v>36.69</v>
      </c>
    </row>
    <row r="7168" spans="1:5">
      <c r="A7168" s="272" t="s">
        <v>23996</v>
      </c>
      <c r="B7168" s="538">
        <v>95330</v>
      </c>
      <c r="C7168" s="266" t="s">
        <v>11826</v>
      </c>
      <c r="D7168" s="273" t="s">
        <v>17</v>
      </c>
      <c r="E7168" s="274">
        <v>0.27</v>
      </c>
    </row>
    <row r="7169" spans="1:5">
      <c r="A7169" s="272" t="s">
        <v>23996</v>
      </c>
      <c r="B7169" s="538">
        <v>101312</v>
      </c>
      <c r="C7169" s="266" t="s">
        <v>11942</v>
      </c>
      <c r="D7169" s="273" t="s">
        <v>11802</v>
      </c>
      <c r="E7169" s="274">
        <v>54.45</v>
      </c>
    </row>
    <row r="7170" spans="1:5">
      <c r="A7170" s="272" t="s">
        <v>23996</v>
      </c>
      <c r="B7170" s="538">
        <v>95331</v>
      </c>
      <c r="C7170" s="266" t="s">
        <v>11827</v>
      </c>
      <c r="D7170" s="273" t="s">
        <v>17</v>
      </c>
      <c r="E7170" s="274">
        <v>0.41</v>
      </c>
    </row>
    <row r="7171" spans="1:5">
      <c r="A7171" s="272" t="s">
        <v>23996</v>
      </c>
      <c r="B7171" s="538">
        <v>95400</v>
      </c>
      <c r="C7171" s="266" t="s">
        <v>11884</v>
      </c>
      <c r="D7171" s="273" t="s">
        <v>17</v>
      </c>
      <c r="E7171" s="274">
        <v>0.3</v>
      </c>
    </row>
    <row r="7172" spans="1:5">
      <c r="A7172" s="272" t="s">
        <v>23996</v>
      </c>
      <c r="B7172" s="538">
        <v>95411</v>
      </c>
      <c r="C7172" s="266" t="s">
        <v>11891</v>
      </c>
      <c r="D7172" s="273" t="s">
        <v>11802</v>
      </c>
      <c r="E7172" s="274">
        <v>40.17</v>
      </c>
    </row>
    <row r="7173" spans="1:5">
      <c r="A7173" s="272" t="s">
        <v>23996</v>
      </c>
      <c r="B7173" s="538">
        <v>95332</v>
      </c>
      <c r="C7173" s="266" t="s">
        <v>11828</v>
      </c>
      <c r="D7173" s="273" t="s">
        <v>17</v>
      </c>
      <c r="E7173" s="274">
        <v>1.2</v>
      </c>
    </row>
    <row r="7174" spans="1:5">
      <c r="A7174" s="272" t="s">
        <v>23996</v>
      </c>
      <c r="B7174" s="538">
        <v>101313</v>
      </c>
      <c r="C7174" s="266" t="s">
        <v>11943</v>
      </c>
      <c r="D7174" s="273" t="s">
        <v>11802</v>
      </c>
      <c r="E7174" s="274">
        <v>159.29</v>
      </c>
    </row>
    <row r="7175" spans="1:5">
      <c r="A7175" s="272" t="s">
        <v>23996</v>
      </c>
      <c r="B7175" s="538">
        <v>95334</v>
      </c>
      <c r="C7175" s="266" t="s">
        <v>11829</v>
      </c>
      <c r="D7175" s="273" t="s">
        <v>17</v>
      </c>
      <c r="E7175" s="274">
        <v>1.17</v>
      </c>
    </row>
    <row r="7176" spans="1:5">
      <c r="A7176" s="272" t="s">
        <v>23996</v>
      </c>
      <c r="B7176" s="538">
        <v>101315</v>
      </c>
      <c r="C7176" s="266" t="s">
        <v>11944</v>
      </c>
      <c r="D7176" s="273" t="s">
        <v>11802</v>
      </c>
      <c r="E7176" s="274">
        <v>155.03</v>
      </c>
    </row>
    <row r="7177" spans="1:5">
      <c r="A7177" s="272" t="s">
        <v>23996</v>
      </c>
      <c r="B7177" s="538">
        <v>95335</v>
      </c>
      <c r="C7177" s="266" t="s">
        <v>11830</v>
      </c>
      <c r="D7177" s="273" t="s">
        <v>17</v>
      </c>
      <c r="E7177" s="274">
        <v>0.51</v>
      </c>
    </row>
    <row r="7178" spans="1:5">
      <c r="A7178" s="272" t="s">
        <v>23996</v>
      </c>
      <c r="B7178" s="538">
        <v>101316</v>
      </c>
      <c r="C7178" s="266" t="s">
        <v>11945</v>
      </c>
      <c r="D7178" s="273" t="s">
        <v>11802</v>
      </c>
      <c r="E7178" s="274">
        <v>67.849999999999994</v>
      </c>
    </row>
    <row r="7179" spans="1:5">
      <c r="A7179" s="272" t="s">
        <v>23996</v>
      </c>
      <c r="B7179" s="538">
        <v>95401</v>
      </c>
      <c r="C7179" s="266" t="s">
        <v>11885</v>
      </c>
      <c r="D7179" s="273" t="s">
        <v>17</v>
      </c>
      <c r="E7179" s="274">
        <v>0.9</v>
      </c>
    </row>
    <row r="7180" spans="1:5">
      <c r="A7180" s="272" t="s">
        <v>23996</v>
      </c>
      <c r="B7180" s="538">
        <v>95422</v>
      </c>
      <c r="C7180" s="266" t="s">
        <v>11901</v>
      </c>
      <c r="D7180" s="273" t="s">
        <v>11802</v>
      </c>
      <c r="E7180" s="274">
        <v>119.17</v>
      </c>
    </row>
    <row r="7181" spans="1:5">
      <c r="A7181" s="272" t="s">
        <v>23996</v>
      </c>
      <c r="B7181" s="538">
        <v>95402</v>
      </c>
      <c r="C7181" s="266" t="s">
        <v>11886</v>
      </c>
      <c r="D7181" s="273" t="s">
        <v>17</v>
      </c>
      <c r="E7181" s="274">
        <v>1.84</v>
      </c>
    </row>
    <row r="7182" spans="1:5">
      <c r="A7182" s="272" t="s">
        <v>23996</v>
      </c>
      <c r="B7182" s="538">
        <v>95415</v>
      </c>
      <c r="C7182" s="266" t="s">
        <v>11894</v>
      </c>
      <c r="D7182" s="273" t="s">
        <v>11802</v>
      </c>
      <c r="E7182" s="274">
        <v>242.86</v>
      </c>
    </row>
    <row r="7183" spans="1:5">
      <c r="A7183" s="272" t="s">
        <v>23996</v>
      </c>
      <c r="B7183" s="538">
        <v>95403</v>
      </c>
      <c r="C7183" s="266" t="s">
        <v>11887</v>
      </c>
      <c r="D7183" s="273" t="s">
        <v>17</v>
      </c>
      <c r="E7183" s="274">
        <v>1.87</v>
      </c>
    </row>
    <row r="7184" spans="1:5">
      <c r="A7184" s="272" t="s">
        <v>23996</v>
      </c>
      <c r="B7184" s="538">
        <v>95417</v>
      </c>
      <c r="C7184" s="266" t="s">
        <v>11896</v>
      </c>
      <c r="D7184" s="273" t="s">
        <v>11802</v>
      </c>
      <c r="E7184" s="274">
        <v>247.05</v>
      </c>
    </row>
    <row r="7185" spans="1:5">
      <c r="A7185" s="272" t="s">
        <v>23996</v>
      </c>
      <c r="B7185" s="538">
        <v>95404</v>
      </c>
      <c r="C7185" s="266" t="s">
        <v>11888</v>
      </c>
      <c r="D7185" s="273" t="s">
        <v>17</v>
      </c>
      <c r="E7185" s="274">
        <v>2.62</v>
      </c>
    </row>
    <row r="7186" spans="1:5">
      <c r="A7186" s="272" t="s">
        <v>23996</v>
      </c>
      <c r="B7186" s="538">
        <v>95418</v>
      </c>
      <c r="C7186" s="266" t="s">
        <v>11897</v>
      </c>
      <c r="D7186" s="273" t="s">
        <v>11802</v>
      </c>
      <c r="E7186" s="274">
        <v>346.07</v>
      </c>
    </row>
    <row r="7187" spans="1:5">
      <c r="A7187" s="272" t="s">
        <v>23996</v>
      </c>
      <c r="B7187" s="538">
        <v>95337</v>
      </c>
      <c r="C7187" s="266" t="s">
        <v>11831</v>
      </c>
      <c r="D7187" s="273" t="s">
        <v>17</v>
      </c>
      <c r="E7187" s="274">
        <v>0.27</v>
      </c>
    </row>
    <row r="7188" spans="1:5">
      <c r="A7188" s="272" t="s">
        <v>23996</v>
      </c>
      <c r="B7188" s="538">
        <v>101322</v>
      </c>
      <c r="C7188" s="266" t="s">
        <v>11947</v>
      </c>
      <c r="D7188" s="273" t="s">
        <v>11802</v>
      </c>
      <c r="E7188" s="274">
        <v>36.69</v>
      </c>
    </row>
    <row r="7189" spans="1:5">
      <c r="A7189" s="272" t="s">
        <v>23996</v>
      </c>
      <c r="B7189" s="538">
        <v>95338</v>
      </c>
      <c r="C7189" s="266" t="s">
        <v>11832</v>
      </c>
      <c r="D7189" s="273" t="s">
        <v>17</v>
      </c>
      <c r="E7189" s="274">
        <v>0.51</v>
      </c>
    </row>
    <row r="7190" spans="1:5">
      <c r="A7190" s="272" t="s">
        <v>23996</v>
      </c>
      <c r="B7190" s="538">
        <v>101323</v>
      </c>
      <c r="C7190" s="266" t="s">
        <v>11948</v>
      </c>
      <c r="D7190" s="273" t="s">
        <v>11802</v>
      </c>
      <c r="E7190" s="274">
        <v>67.44</v>
      </c>
    </row>
    <row r="7191" spans="1:5">
      <c r="A7191" s="272" t="s">
        <v>23996</v>
      </c>
      <c r="B7191" s="538">
        <v>102918</v>
      </c>
      <c r="C7191" s="266" t="s">
        <v>23997</v>
      </c>
      <c r="D7191" s="273" t="s">
        <v>17</v>
      </c>
      <c r="E7191" s="274">
        <v>0</v>
      </c>
    </row>
    <row r="7192" spans="1:5">
      <c r="A7192" s="272" t="s">
        <v>23996</v>
      </c>
      <c r="B7192" s="538">
        <v>101325</v>
      </c>
      <c r="C7192" s="266" t="s">
        <v>11950</v>
      </c>
      <c r="D7192" s="273" t="s">
        <v>11802</v>
      </c>
      <c r="E7192" s="274">
        <v>61.11</v>
      </c>
    </row>
    <row r="7193" spans="1:5">
      <c r="A7193" s="272" t="s">
        <v>23996</v>
      </c>
      <c r="B7193" s="538">
        <v>95390</v>
      </c>
      <c r="C7193" s="266" t="s">
        <v>11877</v>
      </c>
      <c r="D7193" s="273" t="s">
        <v>17</v>
      </c>
      <c r="E7193" s="274">
        <v>0.1</v>
      </c>
    </row>
    <row r="7194" spans="1:5">
      <c r="A7194" s="272" t="s">
        <v>23996</v>
      </c>
      <c r="B7194" s="538">
        <v>101326</v>
      </c>
      <c r="C7194" s="266" t="s">
        <v>11951</v>
      </c>
      <c r="D7194" s="273" t="s">
        <v>11802</v>
      </c>
      <c r="E7194" s="274">
        <v>14.24</v>
      </c>
    </row>
    <row r="7195" spans="1:5">
      <c r="A7195" s="272" t="s">
        <v>23996</v>
      </c>
      <c r="B7195" s="538">
        <v>95340</v>
      </c>
      <c r="C7195" s="266" t="s">
        <v>11834</v>
      </c>
      <c r="D7195" s="273" t="s">
        <v>17</v>
      </c>
      <c r="E7195" s="274">
        <v>0.35</v>
      </c>
    </row>
    <row r="7196" spans="1:5">
      <c r="A7196" s="272" t="s">
        <v>23996</v>
      </c>
      <c r="B7196" s="538">
        <v>101330</v>
      </c>
      <c r="C7196" s="266" t="s">
        <v>11954</v>
      </c>
      <c r="D7196" s="273" t="s">
        <v>11802</v>
      </c>
      <c r="E7196" s="274">
        <v>46.95</v>
      </c>
    </row>
    <row r="7197" spans="1:5">
      <c r="A7197" s="272" t="s">
        <v>23996</v>
      </c>
      <c r="B7197" s="538">
        <v>101331</v>
      </c>
      <c r="C7197" s="266" t="s">
        <v>11955</v>
      </c>
      <c r="D7197" s="273" t="s">
        <v>11802</v>
      </c>
      <c r="E7197" s="274">
        <v>48.66</v>
      </c>
    </row>
    <row r="7198" spans="1:5">
      <c r="A7198" s="272" t="s">
        <v>23996</v>
      </c>
      <c r="B7198" s="538">
        <v>95341</v>
      </c>
      <c r="C7198" s="266" t="s">
        <v>11835</v>
      </c>
      <c r="D7198" s="273" t="s">
        <v>17</v>
      </c>
      <c r="E7198" s="274">
        <v>0.36</v>
      </c>
    </row>
    <row r="7199" spans="1:5">
      <c r="A7199" s="272" t="s">
        <v>23996</v>
      </c>
      <c r="B7199" s="538">
        <v>95339</v>
      </c>
      <c r="C7199" s="266" t="s">
        <v>11833</v>
      </c>
      <c r="D7199" s="273" t="s">
        <v>17</v>
      </c>
      <c r="E7199" s="274">
        <v>0.53</v>
      </c>
    </row>
    <row r="7200" spans="1:5">
      <c r="A7200" s="272" t="s">
        <v>23996</v>
      </c>
      <c r="B7200" s="538">
        <v>101329</v>
      </c>
      <c r="C7200" s="266" t="s">
        <v>11953</v>
      </c>
      <c r="D7200" s="273" t="s">
        <v>11802</v>
      </c>
      <c r="E7200" s="274">
        <v>70.510000000000005</v>
      </c>
    </row>
    <row r="7201" spans="1:5">
      <c r="A7201" s="272" t="s">
        <v>23996</v>
      </c>
      <c r="B7201" s="538">
        <v>95342</v>
      </c>
      <c r="C7201" s="266" t="s">
        <v>11836</v>
      </c>
      <c r="D7201" s="273" t="s">
        <v>17</v>
      </c>
      <c r="E7201" s="274">
        <v>0.32</v>
      </c>
    </row>
    <row r="7202" spans="1:5">
      <c r="A7202" s="272" t="s">
        <v>23996</v>
      </c>
      <c r="B7202" s="538">
        <v>101333</v>
      </c>
      <c r="C7202" s="266" t="s">
        <v>11957</v>
      </c>
      <c r="D7202" s="273" t="s">
        <v>11802</v>
      </c>
      <c r="E7202" s="274">
        <v>42.33</v>
      </c>
    </row>
    <row r="7203" spans="1:5">
      <c r="A7203" s="272" t="s">
        <v>23996</v>
      </c>
      <c r="B7203" s="538">
        <v>100298</v>
      </c>
      <c r="C7203" s="266" t="s">
        <v>11909</v>
      </c>
      <c r="D7203" s="273" t="s">
        <v>17</v>
      </c>
      <c r="E7203" s="274">
        <v>0.89</v>
      </c>
    </row>
    <row r="7204" spans="1:5">
      <c r="A7204" s="272" t="s">
        <v>23996</v>
      </c>
      <c r="B7204" s="538">
        <v>101334</v>
      </c>
      <c r="C7204" s="266" t="s">
        <v>11958</v>
      </c>
      <c r="D7204" s="273" t="s">
        <v>11802</v>
      </c>
      <c r="E7204" s="274">
        <v>118.12</v>
      </c>
    </row>
    <row r="7205" spans="1:5">
      <c r="A7205" s="272" t="s">
        <v>23996</v>
      </c>
      <c r="B7205" s="538">
        <v>95405</v>
      </c>
      <c r="C7205" s="266" t="s">
        <v>11889</v>
      </c>
      <c r="D7205" s="273" t="s">
        <v>17</v>
      </c>
      <c r="E7205" s="274">
        <v>1.47</v>
      </c>
    </row>
    <row r="7206" spans="1:5">
      <c r="A7206" s="272" t="s">
        <v>23996</v>
      </c>
      <c r="B7206" s="538">
        <v>95423</v>
      </c>
      <c r="C7206" s="266" t="s">
        <v>11902</v>
      </c>
      <c r="D7206" s="273" t="s">
        <v>11802</v>
      </c>
      <c r="E7206" s="274">
        <v>194.4</v>
      </c>
    </row>
    <row r="7207" spans="1:5">
      <c r="A7207" s="272" t="s">
        <v>23996</v>
      </c>
      <c r="B7207" s="538">
        <v>100295</v>
      </c>
      <c r="C7207" s="266" t="s">
        <v>11908</v>
      </c>
      <c r="D7207" s="273" t="s">
        <v>17</v>
      </c>
      <c r="E7207" s="274">
        <v>0.98</v>
      </c>
    </row>
    <row r="7208" spans="1:5">
      <c r="A7208" s="272" t="s">
        <v>23996</v>
      </c>
      <c r="B7208" s="538">
        <v>101303</v>
      </c>
      <c r="C7208" s="266" t="s">
        <v>11935</v>
      </c>
      <c r="D7208" s="273" t="s">
        <v>11802</v>
      </c>
      <c r="E7208" s="274">
        <v>130.16</v>
      </c>
    </row>
    <row r="7209" spans="1:5">
      <c r="A7209" s="272" t="s">
        <v>23996</v>
      </c>
      <c r="B7209" s="538">
        <v>95344</v>
      </c>
      <c r="C7209" s="266" t="s">
        <v>11837</v>
      </c>
      <c r="D7209" s="273" t="s">
        <v>17</v>
      </c>
      <c r="E7209" s="274">
        <v>0.28000000000000003</v>
      </c>
    </row>
    <row r="7210" spans="1:5">
      <c r="A7210" s="272" t="s">
        <v>23996</v>
      </c>
      <c r="B7210" s="538">
        <v>101308</v>
      </c>
      <c r="C7210" s="266" t="s">
        <v>11938</v>
      </c>
      <c r="D7210" s="273" t="s">
        <v>11802</v>
      </c>
      <c r="E7210" s="274">
        <v>37.340000000000003</v>
      </c>
    </row>
    <row r="7211" spans="1:5">
      <c r="A7211" s="272" t="s">
        <v>23996</v>
      </c>
      <c r="B7211" s="538">
        <v>105536</v>
      </c>
      <c r="C7211" s="266" t="s">
        <v>23998</v>
      </c>
      <c r="D7211" s="273" t="s">
        <v>17</v>
      </c>
      <c r="E7211" s="274">
        <v>0</v>
      </c>
    </row>
    <row r="7212" spans="1:5">
      <c r="A7212" s="272" t="s">
        <v>23996</v>
      </c>
      <c r="B7212" s="538">
        <v>101320</v>
      </c>
      <c r="C7212" s="266" t="s">
        <v>11946</v>
      </c>
      <c r="D7212" s="273" t="s">
        <v>11802</v>
      </c>
      <c r="E7212" s="274">
        <v>32.229999999999997</v>
      </c>
    </row>
    <row r="7213" spans="1:5">
      <c r="A7213" s="272" t="s">
        <v>23996</v>
      </c>
      <c r="B7213" s="538">
        <v>95343</v>
      </c>
      <c r="C7213" s="266" t="s">
        <v>30867</v>
      </c>
      <c r="D7213" s="273" t="s">
        <v>17</v>
      </c>
      <c r="E7213" s="274">
        <v>0.46</v>
      </c>
    </row>
    <row r="7214" spans="1:5">
      <c r="A7214" s="272" t="s">
        <v>23996</v>
      </c>
      <c r="B7214" s="538">
        <v>95345</v>
      </c>
      <c r="C7214" s="266" t="s">
        <v>11838</v>
      </c>
      <c r="D7214" s="273" t="s">
        <v>17</v>
      </c>
      <c r="E7214" s="274">
        <v>0.9</v>
      </c>
    </row>
    <row r="7215" spans="1:5">
      <c r="A7215" s="272" t="s">
        <v>23996</v>
      </c>
      <c r="B7215" s="538">
        <v>95346</v>
      </c>
      <c r="C7215" s="266" t="s">
        <v>11839</v>
      </c>
      <c r="D7215" s="273" t="s">
        <v>17</v>
      </c>
      <c r="E7215" s="274">
        <v>0.14000000000000001</v>
      </c>
    </row>
    <row r="7216" spans="1:5">
      <c r="A7216" s="272" t="s">
        <v>23996</v>
      </c>
      <c r="B7216" s="538">
        <v>101324</v>
      </c>
      <c r="C7216" s="266" t="s">
        <v>11949</v>
      </c>
      <c r="D7216" s="273" t="s">
        <v>11802</v>
      </c>
      <c r="E7216" s="274">
        <v>19.329999999999998</v>
      </c>
    </row>
    <row r="7217" spans="1:5">
      <c r="A7217" s="272" t="s">
        <v>23996</v>
      </c>
      <c r="B7217" s="538">
        <v>101328</v>
      </c>
      <c r="C7217" s="266" t="s">
        <v>11952</v>
      </c>
      <c r="D7217" s="273" t="s">
        <v>11802</v>
      </c>
      <c r="E7217" s="274">
        <v>23.14</v>
      </c>
    </row>
    <row r="7218" spans="1:5">
      <c r="A7218" s="272" t="s">
        <v>23996</v>
      </c>
      <c r="B7218" s="538">
        <v>95347</v>
      </c>
      <c r="C7218" s="266" t="s">
        <v>11840</v>
      </c>
      <c r="D7218" s="273" t="s">
        <v>17</v>
      </c>
      <c r="E7218" s="274">
        <v>0.14000000000000001</v>
      </c>
    </row>
    <row r="7219" spans="1:5">
      <c r="A7219" s="272" t="s">
        <v>23996</v>
      </c>
      <c r="B7219" s="538">
        <v>95408</v>
      </c>
      <c r="C7219" s="266" t="s">
        <v>30868</v>
      </c>
      <c r="D7219" s="273" t="s">
        <v>11802</v>
      </c>
      <c r="E7219" s="274">
        <v>18.600000000000001</v>
      </c>
    </row>
    <row r="7220" spans="1:5">
      <c r="A7220" s="272" t="s">
        <v>23996</v>
      </c>
      <c r="B7220" s="538">
        <v>95348</v>
      </c>
      <c r="C7220" s="266" t="s">
        <v>11841</v>
      </c>
      <c r="D7220" s="273" t="s">
        <v>17</v>
      </c>
      <c r="E7220" s="274">
        <v>0.17</v>
      </c>
    </row>
    <row r="7221" spans="1:5">
      <c r="A7221" s="272" t="s">
        <v>23996</v>
      </c>
      <c r="B7221" s="538">
        <v>101332</v>
      </c>
      <c r="C7221" s="266" t="s">
        <v>11956</v>
      </c>
      <c r="D7221" s="273" t="s">
        <v>11802</v>
      </c>
      <c r="E7221" s="274">
        <v>15.49</v>
      </c>
    </row>
    <row r="7222" spans="1:5">
      <c r="A7222" s="272" t="s">
        <v>23996</v>
      </c>
      <c r="B7222" s="538">
        <v>95349</v>
      </c>
      <c r="C7222" s="266" t="s">
        <v>11842</v>
      </c>
      <c r="D7222" s="273" t="s">
        <v>17</v>
      </c>
      <c r="E7222" s="274">
        <v>0.11</v>
      </c>
    </row>
    <row r="7223" spans="1:5">
      <c r="A7223" s="272" t="s">
        <v>23996</v>
      </c>
      <c r="B7223" s="538">
        <v>101336</v>
      </c>
      <c r="C7223" s="266" t="s">
        <v>11959</v>
      </c>
      <c r="D7223" s="273" t="s">
        <v>11802</v>
      </c>
      <c r="E7223" s="274">
        <v>67.16</v>
      </c>
    </row>
    <row r="7224" spans="1:5">
      <c r="A7224" s="272" t="s">
        <v>23996</v>
      </c>
      <c r="B7224" s="538">
        <v>95351</v>
      </c>
      <c r="C7224" s="266" t="s">
        <v>11843</v>
      </c>
      <c r="D7224" s="273" t="s">
        <v>17</v>
      </c>
      <c r="E7224" s="274">
        <v>0.5</v>
      </c>
    </row>
    <row r="7225" spans="1:5">
      <c r="A7225" s="272" t="s">
        <v>23996</v>
      </c>
      <c r="B7225" s="538">
        <v>95352</v>
      </c>
      <c r="C7225" s="266" t="s">
        <v>11844</v>
      </c>
      <c r="D7225" s="273" t="s">
        <v>17</v>
      </c>
      <c r="E7225" s="274">
        <v>0.18</v>
      </c>
    </row>
    <row r="7226" spans="1:5">
      <c r="A7226" s="272" t="s">
        <v>23996</v>
      </c>
      <c r="B7226" s="538">
        <v>101337</v>
      </c>
      <c r="C7226" s="266" t="s">
        <v>11960</v>
      </c>
      <c r="D7226" s="273" t="s">
        <v>11802</v>
      </c>
      <c r="E7226" s="274">
        <v>24.19</v>
      </c>
    </row>
    <row r="7227" spans="1:5">
      <c r="A7227" s="272" t="s">
        <v>23996</v>
      </c>
      <c r="B7227" s="538">
        <v>101338</v>
      </c>
      <c r="C7227" s="266" t="s">
        <v>11961</v>
      </c>
      <c r="D7227" s="273" t="s">
        <v>11802</v>
      </c>
      <c r="E7227" s="274">
        <v>31.55</v>
      </c>
    </row>
    <row r="7228" spans="1:5">
      <c r="A7228" s="272" t="s">
        <v>23996</v>
      </c>
      <c r="B7228" s="538">
        <v>95354</v>
      </c>
      <c r="C7228" s="266" t="s">
        <v>11845</v>
      </c>
      <c r="D7228" s="273" t="s">
        <v>17</v>
      </c>
      <c r="E7228" s="274">
        <v>0.21</v>
      </c>
    </row>
    <row r="7229" spans="1:5">
      <c r="A7229" s="272" t="s">
        <v>23996</v>
      </c>
      <c r="B7229" s="538">
        <v>101339</v>
      </c>
      <c r="C7229" s="266" t="s">
        <v>11962</v>
      </c>
      <c r="D7229" s="273" t="s">
        <v>11802</v>
      </c>
      <c r="E7229" s="274">
        <v>29.04</v>
      </c>
    </row>
    <row r="7230" spans="1:5">
      <c r="A7230" s="272" t="s">
        <v>23996</v>
      </c>
      <c r="B7230" s="538">
        <v>101340</v>
      </c>
      <c r="C7230" s="266" t="s">
        <v>11963</v>
      </c>
      <c r="D7230" s="273" t="s">
        <v>11802</v>
      </c>
      <c r="E7230" s="274">
        <v>26.33</v>
      </c>
    </row>
    <row r="7231" spans="1:5">
      <c r="A7231" s="272" t="s">
        <v>23996</v>
      </c>
      <c r="B7231" s="538">
        <v>95389</v>
      </c>
      <c r="C7231" s="266" t="s">
        <v>11876</v>
      </c>
      <c r="D7231" s="273" t="s">
        <v>17</v>
      </c>
      <c r="E7231" s="274">
        <v>0.19</v>
      </c>
    </row>
    <row r="7232" spans="1:5">
      <c r="A7232" s="272" t="s">
        <v>23996</v>
      </c>
      <c r="B7232" s="538">
        <v>101341</v>
      </c>
      <c r="C7232" s="266" t="s">
        <v>11964</v>
      </c>
      <c r="D7232" s="273" t="s">
        <v>11802</v>
      </c>
      <c r="E7232" s="274">
        <v>24.66</v>
      </c>
    </row>
    <row r="7233" spans="1:5">
      <c r="A7233" s="272" t="s">
        <v>23996</v>
      </c>
      <c r="B7233" s="538">
        <v>95355</v>
      </c>
      <c r="C7233" s="266" t="s">
        <v>11846</v>
      </c>
      <c r="D7233" s="273" t="s">
        <v>17</v>
      </c>
      <c r="E7233" s="274">
        <v>0.18</v>
      </c>
    </row>
    <row r="7234" spans="1:5">
      <c r="A7234" s="272" t="s">
        <v>23996</v>
      </c>
      <c r="B7234" s="538">
        <v>95356</v>
      </c>
      <c r="C7234" s="266" t="s">
        <v>11847</v>
      </c>
      <c r="D7234" s="273" t="s">
        <v>17</v>
      </c>
      <c r="E7234" s="274">
        <v>0.21</v>
      </c>
    </row>
    <row r="7235" spans="1:5">
      <c r="A7235" s="272" t="s">
        <v>23996</v>
      </c>
      <c r="B7235" s="538">
        <v>101342</v>
      </c>
      <c r="C7235" s="266" t="s">
        <v>11965</v>
      </c>
      <c r="D7235" s="273" t="s">
        <v>11802</v>
      </c>
      <c r="E7235" s="274">
        <v>29.04</v>
      </c>
    </row>
    <row r="7236" spans="1:5">
      <c r="A7236" s="272" t="s">
        <v>23996</v>
      </c>
      <c r="B7236" s="538">
        <v>95357</v>
      </c>
      <c r="C7236" s="266" t="s">
        <v>11848</v>
      </c>
      <c r="D7236" s="273" t="s">
        <v>17</v>
      </c>
      <c r="E7236" s="274">
        <v>0.4</v>
      </c>
    </row>
    <row r="7237" spans="1:5">
      <c r="A7237" s="272" t="s">
        <v>23996</v>
      </c>
      <c r="B7237" s="538">
        <v>101343</v>
      </c>
      <c r="C7237" s="266" t="s">
        <v>11966</v>
      </c>
      <c r="D7237" s="273" t="s">
        <v>11802</v>
      </c>
      <c r="E7237" s="274">
        <v>53.78</v>
      </c>
    </row>
    <row r="7238" spans="1:5">
      <c r="A7238" s="272" t="s">
        <v>23996</v>
      </c>
      <c r="B7238" s="538">
        <v>95358</v>
      </c>
      <c r="C7238" s="266" t="s">
        <v>11849</v>
      </c>
      <c r="D7238" s="273" t="s">
        <v>17</v>
      </c>
      <c r="E7238" s="274">
        <v>0.4</v>
      </c>
    </row>
    <row r="7239" spans="1:5">
      <c r="A7239" s="272" t="s">
        <v>23996</v>
      </c>
      <c r="B7239" s="538">
        <v>101344</v>
      </c>
      <c r="C7239" s="266" t="s">
        <v>11967</v>
      </c>
      <c r="D7239" s="273" t="s">
        <v>11802</v>
      </c>
      <c r="E7239" s="274">
        <v>52.99</v>
      </c>
    </row>
    <row r="7240" spans="1:5">
      <c r="A7240" s="272" t="s">
        <v>23996</v>
      </c>
      <c r="B7240" s="538">
        <v>95359</v>
      </c>
      <c r="C7240" s="266" t="s">
        <v>11850</v>
      </c>
      <c r="D7240" s="273" t="s">
        <v>17</v>
      </c>
      <c r="E7240" s="274">
        <v>0.41</v>
      </c>
    </row>
    <row r="7241" spans="1:5">
      <c r="A7241" s="272" t="s">
        <v>23996</v>
      </c>
      <c r="B7241" s="538">
        <v>101345</v>
      </c>
      <c r="C7241" s="266" t="s">
        <v>11968</v>
      </c>
      <c r="D7241" s="273" t="s">
        <v>11802</v>
      </c>
      <c r="E7241" s="274">
        <v>54.81</v>
      </c>
    </row>
    <row r="7242" spans="1:5">
      <c r="A7242" s="272" t="s">
        <v>23996</v>
      </c>
      <c r="B7242" s="538">
        <v>101346</v>
      </c>
      <c r="C7242" s="266" t="s">
        <v>11969</v>
      </c>
      <c r="D7242" s="273" t="s">
        <v>11802</v>
      </c>
      <c r="E7242" s="274">
        <v>29.92</v>
      </c>
    </row>
    <row r="7243" spans="1:5">
      <c r="A7243" s="272" t="s">
        <v>23996</v>
      </c>
      <c r="B7243" s="538">
        <v>101347</v>
      </c>
      <c r="C7243" s="266" t="s">
        <v>11970</v>
      </c>
      <c r="D7243" s="273" t="s">
        <v>11802</v>
      </c>
      <c r="E7243" s="274">
        <v>43.26</v>
      </c>
    </row>
    <row r="7244" spans="1:5">
      <c r="A7244" s="272" t="s">
        <v>23996</v>
      </c>
      <c r="B7244" s="538">
        <v>95361</v>
      </c>
      <c r="C7244" s="266" t="s">
        <v>11852</v>
      </c>
      <c r="D7244" s="273" t="s">
        <v>17</v>
      </c>
      <c r="E7244" s="274">
        <v>0.2</v>
      </c>
    </row>
    <row r="7245" spans="1:5">
      <c r="A7245" s="272" t="s">
        <v>23996</v>
      </c>
      <c r="B7245" s="538">
        <v>101348</v>
      </c>
      <c r="C7245" s="266" t="s">
        <v>11971</v>
      </c>
      <c r="D7245" s="273" t="s">
        <v>11802</v>
      </c>
      <c r="E7245" s="274">
        <v>26.9</v>
      </c>
    </row>
    <row r="7246" spans="1:5">
      <c r="A7246" s="272" t="s">
        <v>23996</v>
      </c>
      <c r="B7246" s="538">
        <v>101349</v>
      </c>
      <c r="C7246" s="266" t="s">
        <v>11972</v>
      </c>
      <c r="D7246" s="273" t="s">
        <v>11802</v>
      </c>
      <c r="E7246" s="274">
        <v>40.14</v>
      </c>
    </row>
    <row r="7247" spans="1:5">
      <c r="A7247" s="272" t="s">
        <v>23996</v>
      </c>
      <c r="B7247" s="538">
        <v>95362</v>
      </c>
      <c r="C7247" s="266" t="s">
        <v>11853</v>
      </c>
      <c r="D7247" s="273" t="s">
        <v>17</v>
      </c>
      <c r="E7247" s="274">
        <v>0.3</v>
      </c>
    </row>
    <row r="7248" spans="1:5">
      <c r="A7248" s="272" t="s">
        <v>23996</v>
      </c>
      <c r="B7248" s="538">
        <v>95363</v>
      </c>
      <c r="C7248" s="266" t="s">
        <v>11854</v>
      </c>
      <c r="D7248" s="273" t="s">
        <v>17</v>
      </c>
      <c r="E7248" s="274">
        <v>0.3</v>
      </c>
    </row>
    <row r="7249" spans="1:5">
      <c r="A7249" s="272" t="s">
        <v>23996</v>
      </c>
      <c r="B7249" s="538">
        <v>101350</v>
      </c>
      <c r="C7249" s="266" t="s">
        <v>11973</v>
      </c>
      <c r="D7249" s="273" t="s">
        <v>11802</v>
      </c>
      <c r="E7249" s="274">
        <v>40.14</v>
      </c>
    </row>
    <row r="7250" spans="1:5">
      <c r="A7250" s="272" t="s">
        <v>23996</v>
      </c>
      <c r="B7250" s="538">
        <v>95360</v>
      </c>
      <c r="C7250" s="266" t="s">
        <v>11851</v>
      </c>
      <c r="D7250" s="273" t="s">
        <v>17</v>
      </c>
      <c r="E7250" s="274">
        <v>0.32</v>
      </c>
    </row>
    <row r="7251" spans="1:5">
      <c r="A7251" s="272" t="s">
        <v>23996</v>
      </c>
      <c r="B7251" s="538">
        <v>101351</v>
      </c>
      <c r="C7251" s="266" t="s">
        <v>11974</v>
      </c>
      <c r="D7251" s="273" t="s">
        <v>11802</v>
      </c>
      <c r="E7251" s="274">
        <v>29.04</v>
      </c>
    </row>
    <row r="7252" spans="1:5">
      <c r="A7252" s="272" t="s">
        <v>23996</v>
      </c>
      <c r="B7252" s="538">
        <v>95365</v>
      </c>
      <c r="C7252" s="266" t="s">
        <v>11856</v>
      </c>
      <c r="D7252" s="273" t="s">
        <v>17</v>
      </c>
      <c r="E7252" s="274">
        <v>0.21</v>
      </c>
    </row>
    <row r="7253" spans="1:5">
      <c r="A7253" s="272" t="s">
        <v>23996</v>
      </c>
      <c r="B7253" s="538">
        <v>101352</v>
      </c>
      <c r="C7253" s="266" t="s">
        <v>11975</v>
      </c>
      <c r="D7253" s="273" t="s">
        <v>11802</v>
      </c>
      <c r="E7253" s="274">
        <v>29.04</v>
      </c>
    </row>
    <row r="7254" spans="1:5">
      <c r="A7254" s="272" t="s">
        <v>23996</v>
      </c>
      <c r="B7254" s="538">
        <v>95364</v>
      </c>
      <c r="C7254" s="266" t="s">
        <v>11855</v>
      </c>
      <c r="D7254" s="273" t="s">
        <v>17</v>
      </c>
      <c r="E7254" s="274">
        <v>0.21</v>
      </c>
    </row>
    <row r="7255" spans="1:5">
      <c r="A7255" s="272" t="s">
        <v>23996</v>
      </c>
      <c r="B7255" s="538">
        <v>95366</v>
      </c>
      <c r="C7255" s="266" t="s">
        <v>11857</v>
      </c>
      <c r="D7255" s="273" t="s">
        <v>17</v>
      </c>
      <c r="E7255" s="274">
        <v>0.22</v>
      </c>
    </row>
    <row r="7256" spans="1:5">
      <c r="A7256" s="272" t="s">
        <v>23996</v>
      </c>
      <c r="B7256" s="538">
        <v>101353</v>
      </c>
      <c r="C7256" s="266" t="s">
        <v>11976</v>
      </c>
      <c r="D7256" s="273" t="s">
        <v>11802</v>
      </c>
      <c r="E7256" s="274">
        <v>29.56</v>
      </c>
    </row>
    <row r="7257" spans="1:5">
      <c r="A7257" s="272" t="s">
        <v>23996</v>
      </c>
      <c r="B7257" s="538">
        <v>95367</v>
      </c>
      <c r="C7257" s="266" t="s">
        <v>11858</v>
      </c>
      <c r="D7257" s="273" t="s">
        <v>17</v>
      </c>
      <c r="E7257" s="274">
        <v>0.3</v>
      </c>
    </row>
    <row r="7258" spans="1:5">
      <c r="A7258" s="272" t="s">
        <v>23996</v>
      </c>
      <c r="B7258" s="538">
        <v>101355</v>
      </c>
      <c r="C7258" s="266" t="s">
        <v>11977</v>
      </c>
      <c r="D7258" s="273" t="s">
        <v>11802</v>
      </c>
      <c r="E7258" s="274">
        <v>40.14</v>
      </c>
    </row>
    <row r="7259" spans="1:5">
      <c r="A7259" s="272" t="s">
        <v>23996</v>
      </c>
      <c r="B7259" s="538">
        <v>95368</v>
      </c>
      <c r="C7259" s="266" t="s">
        <v>11859</v>
      </c>
      <c r="D7259" s="273" t="s">
        <v>17</v>
      </c>
      <c r="E7259" s="274">
        <v>0.22</v>
      </c>
    </row>
    <row r="7260" spans="1:5">
      <c r="A7260" s="272" t="s">
        <v>23996</v>
      </c>
      <c r="B7260" s="538">
        <v>95369</v>
      </c>
      <c r="C7260" s="266" t="s">
        <v>11860</v>
      </c>
      <c r="D7260" s="273" t="s">
        <v>17</v>
      </c>
      <c r="E7260" s="274">
        <v>0.23</v>
      </c>
    </row>
    <row r="7261" spans="1:5">
      <c r="A7261" s="272" t="s">
        <v>23996</v>
      </c>
      <c r="B7261" s="538">
        <v>95370</v>
      </c>
      <c r="C7261" s="266" t="s">
        <v>11861</v>
      </c>
      <c r="D7261" s="273" t="s">
        <v>17</v>
      </c>
      <c r="E7261" s="274">
        <v>0.35</v>
      </c>
    </row>
    <row r="7262" spans="1:5">
      <c r="A7262" s="272" t="s">
        <v>23996</v>
      </c>
      <c r="B7262" s="538">
        <v>101356</v>
      </c>
      <c r="C7262" s="266" t="s">
        <v>11978</v>
      </c>
      <c r="D7262" s="273" t="s">
        <v>11802</v>
      </c>
      <c r="E7262" s="274">
        <v>46.95</v>
      </c>
    </row>
    <row r="7263" spans="1:5">
      <c r="A7263" s="272" t="s">
        <v>23996</v>
      </c>
      <c r="B7263" s="538">
        <v>95371</v>
      </c>
      <c r="C7263" s="266" t="s">
        <v>11862</v>
      </c>
      <c r="D7263" s="273" t="s">
        <v>17</v>
      </c>
      <c r="E7263" s="274">
        <v>0.51</v>
      </c>
    </row>
    <row r="7264" spans="1:5">
      <c r="A7264" s="272" t="s">
        <v>23996</v>
      </c>
      <c r="B7264" s="538">
        <v>101357</v>
      </c>
      <c r="C7264" s="266" t="s">
        <v>11979</v>
      </c>
      <c r="D7264" s="273" t="s">
        <v>11802</v>
      </c>
      <c r="E7264" s="274">
        <v>67.44</v>
      </c>
    </row>
    <row r="7265" spans="1:5">
      <c r="A7265" s="272" t="s">
        <v>23996</v>
      </c>
      <c r="B7265" s="538">
        <v>95372</v>
      </c>
      <c r="C7265" s="266" t="s">
        <v>11863</v>
      </c>
      <c r="D7265" s="273" t="s">
        <v>17</v>
      </c>
      <c r="E7265" s="274">
        <v>0.35</v>
      </c>
    </row>
    <row r="7266" spans="1:5">
      <c r="A7266" s="272" t="s">
        <v>23996</v>
      </c>
      <c r="B7266" s="538">
        <v>101358</v>
      </c>
      <c r="C7266" s="266" t="s">
        <v>11980</v>
      </c>
      <c r="D7266" s="273" t="s">
        <v>11802</v>
      </c>
      <c r="E7266" s="274">
        <v>46.95</v>
      </c>
    </row>
    <row r="7267" spans="1:5">
      <c r="A7267" s="272" t="s">
        <v>23996</v>
      </c>
      <c r="B7267" s="538">
        <v>95373</v>
      </c>
      <c r="C7267" s="266" t="s">
        <v>11864</v>
      </c>
      <c r="D7267" s="273" t="s">
        <v>17</v>
      </c>
      <c r="E7267" s="274">
        <v>0.32</v>
      </c>
    </row>
    <row r="7268" spans="1:5">
      <c r="A7268" s="272" t="s">
        <v>23996</v>
      </c>
      <c r="B7268" s="538">
        <v>101359</v>
      </c>
      <c r="C7268" s="266" t="s">
        <v>11981</v>
      </c>
      <c r="D7268" s="273" t="s">
        <v>11802</v>
      </c>
      <c r="E7268" s="274">
        <v>43.3</v>
      </c>
    </row>
    <row r="7269" spans="1:5">
      <c r="A7269" s="272" t="s">
        <v>23996</v>
      </c>
      <c r="B7269" s="538">
        <v>101360</v>
      </c>
      <c r="C7269" s="266" t="s">
        <v>11982</v>
      </c>
      <c r="D7269" s="273" t="s">
        <v>11802</v>
      </c>
      <c r="E7269" s="274">
        <v>46.95</v>
      </c>
    </row>
    <row r="7270" spans="1:5">
      <c r="A7270" s="272" t="s">
        <v>23996</v>
      </c>
      <c r="B7270" s="538">
        <v>95374</v>
      </c>
      <c r="C7270" s="266" t="s">
        <v>11865</v>
      </c>
      <c r="D7270" s="273" t="s">
        <v>17</v>
      </c>
      <c r="E7270" s="274">
        <v>0.35</v>
      </c>
    </row>
    <row r="7271" spans="1:5">
      <c r="A7271" s="272" t="s">
        <v>23996</v>
      </c>
      <c r="B7271" s="538">
        <v>95375</v>
      </c>
      <c r="C7271" s="266" t="s">
        <v>11866</v>
      </c>
      <c r="D7271" s="273" t="s">
        <v>17</v>
      </c>
      <c r="E7271" s="274">
        <v>0.51</v>
      </c>
    </row>
    <row r="7272" spans="1:5">
      <c r="A7272" s="272" t="s">
        <v>23996</v>
      </c>
      <c r="B7272" s="538">
        <v>101361</v>
      </c>
      <c r="C7272" s="266" t="s">
        <v>11983</v>
      </c>
      <c r="D7272" s="273" t="s">
        <v>11802</v>
      </c>
      <c r="E7272" s="274">
        <v>68.63</v>
      </c>
    </row>
    <row r="7273" spans="1:5">
      <c r="A7273" s="272" t="s">
        <v>23996</v>
      </c>
      <c r="B7273" s="538">
        <v>95376</v>
      </c>
      <c r="C7273" s="266" t="s">
        <v>11867</v>
      </c>
      <c r="D7273" s="273" t="s">
        <v>17</v>
      </c>
      <c r="E7273" s="274">
        <v>0.12</v>
      </c>
    </row>
    <row r="7274" spans="1:5">
      <c r="A7274" s="272" t="s">
        <v>23996</v>
      </c>
      <c r="B7274" s="538">
        <v>95377</v>
      </c>
      <c r="C7274" s="266" t="s">
        <v>11868</v>
      </c>
      <c r="D7274" s="273" t="s">
        <v>17</v>
      </c>
      <c r="E7274" s="274">
        <v>0.28000000000000003</v>
      </c>
    </row>
    <row r="7275" spans="1:5">
      <c r="A7275" s="272" t="s">
        <v>23996</v>
      </c>
      <c r="B7275" s="538">
        <v>101363</v>
      </c>
      <c r="C7275" s="266" t="s">
        <v>11984</v>
      </c>
      <c r="D7275" s="273" t="s">
        <v>11802</v>
      </c>
      <c r="E7275" s="274">
        <v>37.68</v>
      </c>
    </row>
    <row r="7276" spans="1:5">
      <c r="A7276" s="272" t="s">
        <v>23996</v>
      </c>
      <c r="B7276" s="538">
        <v>95378</v>
      </c>
      <c r="C7276" s="266" t="s">
        <v>11869</v>
      </c>
      <c r="D7276" s="273" t="s">
        <v>17</v>
      </c>
      <c r="E7276" s="274">
        <v>0.41</v>
      </c>
    </row>
    <row r="7277" spans="1:5">
      <c r="A7277" s="272" t="s">
        <v>23996</v>
      </c>
      <c r="B7277" s="538">
        <v>101364</v>
      </c>
      <c r="C7277" s="266" t="s">
        <v>11985</v>
      </c>
      <c r="D7277" s="273" t="s">
        <v>11802</v>
      </c>
      <c r="E7277" s="274">
        <v>55.41</v>
      </c>
    </row>
    <row r="7278" spans="1:5">
      <c r="A7278" s="272" t="s">
        <v>23996</v>
      </c>
      <c r="B7278" s="538">
        <v>95379</v>
      </c>
      <c r="C7278" s="266" t="s">
        <v>11870</v>
      </c>
      <c r="D7278" s="273" t="s">
        <v>17</v>
      </c>
      <c r="E7278" s="274">
        <v>0.34</v>
      </c>
    </row>
    <row r="7279" spans="1:5">
      <c r="A7279" s="272" t="s">
        <v>23996</v>
      </c>
      <c r="B7279" s="538">
        <v>101365</v>
      </c>
      <c r="C7279" s="266" t="s">
        <v>11986</v>
      </c>
      <c r="D7279" s="273" t="s">
        <v>11802</v>
      </c>
      <c r="E7279" s="274">
        <v>45.97</v>
      </c>
    </row>
    <row r="7280" spans="1:5">
      <c r="A7280" s="272" t="s">
        <v>23996</v>
      </c>
      <c r="B7280" s="538">
        <v>95380</v>
      </c>
      <c r="C7280" s="266" t="s">
        <v>30869</v>
      </c>
      <c r="D7280" s="273" t="s">
        <v>17</v>
      </c>
      <c r="E7280" s="274">
        <v>0.37</v>
      </c>
    </row>
    <row r="7281" spans="1:5">
      <c r="A7281" s="272" t="s">
        <v>23996</v>
      </c>
      <c r="B7281" s="538">
        <v>101366</v>
      </c>
      <c r="C7281" s="266" t="s">
        <v>11987</v>
      </c>
      <c r="D7281" s="273" t="s">
        <v>11802</v>
      </c>
      <c r="E7281" s="274">
        <v>49.54</v>
      </c>
    </row>
    <row r="7282" spans="1:5">
      <c r="A7282" s="272" t="s">
        <v>23996</v>
      </c>
      <c r="B7282" s="538">
        <v>100535</v>
      </c>
      <c r="C7282" s="266" t="s">
        <v>11917</v>
      </c>
      <c r="D7282" s="273" t="s">
        <v>17</v>
      </c>
      <c r="E7282" s="274">
        <v>1.05</v>
      </c>
    </row>
    <row r="7283" spans="1:5">
      <c r="A7283" s="272" t="s">
        <v>23996</v>
      </c>
      <c r="B7283" s="538">
        <v>100536</v>
      </c>
      <c r="C7283" s="266" t="s">
        <v>11918</v>
      </c>
      <c r="D7283" s="273" t="s">
        <v>11802</v>
      </c>
      <c r="E7283" s="274">
        <v>139.44999999999999</v>
      </c>
    </row>
    <row r="7284" spans="1:5">
      <c r="A7284" s="272" t="s">
        <v>23996</v>
      </c>
      <c r="B7284" s="538">
        <v>101368</v>
      </c>
      <c r="C7284" s="266" t="s">
        <v>11988</v>
      </c>
      <c r="D7284" s="273" t="s">
        <v>11802</v>
      </c>
      <c r="E7284" s="274">
        <v>60.24</v>
      </c>
    </row>
    <row r="7285" spans="1:5">
      <c r="A7285" s="272" t="s">
        <v>23996</v>
      </c>
      <c r="B7285" s="538">
        <v>101369</v>
      </c>
      <c r="C7285" s="266" t="s">
        <v>11989</v>
      </c>
      <c r="D7285" s="273" t="s">
        <v>11802</v>
      </c>
      <c r="E7285" s="274">
        <v>47.27</v>
      </c>
    </row>
    <row r="7286" spans="1:5">
      <c r="A7286" s="272" t="s">
        <v>23996</v>
      </c>
      <c r="B7286" s="538">
        <v>95385</v>
      </c>
      <c r="C7286" s="266" t="s">
        <v>11873</v>
      </c>
      <c r="D7286" s="273" t="s">
        <v>17</v>
      </c>
      <c r="E7286" s="274">
        <v>0.27</v>
      </c>
    </row>
    <row r="7287" spans="1:5">
      <c r="A7287" s="272" t="s">
        <v>23996</v>
      </c>
      <c r="B7287" s="538">
        <v>101370</v>
      </c>
      <c r="C7287" s="266" t="s">
        <v>11990</v>
      </c>
      <c r="D7287" s="273" t="s">
        <v>11802</v>
      </c>
      <c r="E7287" s="274">
        <v>36.69</v>
      </c>
    </row>
    <row r="7288" spans="1:5">
      <c r="A7288" s="272" t="s">
        <v>23996</v>
      </c>
      <c r="B7288" s="538">
        <v>95406</v>
      </c>
      <c r="C7288" s="266" t="s">
        <v>11890</v>
      </c>
      <c r="D7288" s="273" t="s">
        <v>17</v>
      </c>
      <c r="E7288" s="274">
        <v>0.61</v>
      </c>
    </row>
    <row r="7289" spans="1:5">
      <c r="A7289" s="272" t="s">
        <v>23996</v>
      </c>
      <c r="B7289" s="538">
        <v>95424</v>
      </c>
      <c r="C7289" s="266" t="s">
        <v>11903</v>
      </c>
      <c r="D7289" s="273" t="s">
        <v>11802</v>
      </c>
      <c r="E7289" s="274">
        <v>81.599999999999994</v>
      </c>
    </row>
    <row r="7290" spans="1:5">
      <c r="A7290" s="272" t="s">
        <v>23996</v>
      </c>
      <c r="B7290" s="538">
        <v>95386</v>
      </c>
      <c r="C7290" s="266" t="s">
        <v>11874</v>
      </c>
      <c r="D7290" s="273" t="s">
        <v>17</v>
      </c>
      <c r="E7290" s="274">
        <v>0.32</v>
      </c>
    </row>
    <row r="7291" spans="1:5">
      <c r="A7291" s="272" t="s">
        <v>23996</v>
      </c>
      <c r="B7291" s="538">
        <v>95383</v>
      </c>
      <c r="C7291" s="266" t="s">
        <v>11871</v>
      </c>
      <c r="D7291" s="273" t="s">
        <v>17</v>
      </c>
      <c r="E7291" s="274">
        <v>0.45</v>
      </c>
    </row>
    <row r="7292" spans="1:5">
      <c r="A7292" s="272" t="s">
        <v>23996</v>
      </c>
      <c r="B7292" s="538">
        <v>95384</v>
      </c>
      <c r="C7292" s="266" t="s">
        <v>11872</v>
      </c>
      <c r="D7292" s="273" t="s">
        <v>17</v>
      </c>
      <c r="E7292" s="274">
        <v>0.35</v>
      </c>
    </row>
    <row r="7293" spans="1:5">
      <c r="A7293" s="272" t="s">
        <v>23996</v>
      </c>
      <c r="B7293" s="538">
        <v>100299</v>
      </c>
      <c r="C7293" s="266" t="s">
        <v>11910</v>
      </c>
      <c r="D7293" s="273" t="s">
        <v>17</v>
      </c>
      <c r="E7293" s="274">
        <v>1.2</v>
      </c>
    </row>
    <row r="7294" spans="1:5">
      <c r="A7294" s="272" t="s">
        <v>23996</v>
      </c>
      <c r="B7294" s="538">
        <v>100315</v>
      </c>
      <c r="C7294" s="266" t="s">
        <v>11915</v>
      </c>
      <c r="D7294" s="273" t="s">
        <v>11802</v>
      </c>
      <c r="E7294" s="274">
        <v>159</v>
      </c>
    </row>
    <row r="7295" spans="1:5">
      <c r="A7295" s="272" t="s">
        <v>23996</v>
      </c>
      <c r="B7295" s="538">
        <v>95387</v>
      </c>
      <c r="C7295" s="266" t="s">
        <v>11875</v>
      </c>
      <c r="D7295" s="273" t="s">
        <v>17</v>
      </c>
      <c r="E7295" s="274">
        <v>0.28999999999999998</v>
      </c>
    </row>
    <row r="7296" spans="1:5">
      <c r="A7296" s="272" t="s">
        <v>23996</v>
      </c>
      <c r="B7296" s="538">
        <v>101371</v>
      </c>
      <c r="C7296" s="266" t="s">
        <v>11991</v>
      </c>
      <c r="D7296" s="273" t="s">
        <v>11802</v>
      </c>
      <c r="E7296" s="274">
        <v>38.6</v>
      </c>
    </row>
    <row r="7297" spans="1:5">
      <c r="A7297" s="272" t="s">
        <v>23996</v>
      </c>
      <c r="B7297" s="538">
        <v>100288</v>
      </c>
      <c r="C7297" s="266" t="s">
        <v>11904</v>
      </c>
      <c r="D7297" s="273" t="s">
        <v>17</v>
      </c>
      <c r="E7297" s="274">
        <v>0.11</v>
      </c>
    </row>
    <row r="7298" spans="1:5">
      <c r="A7298" s="272" t="s">
        <v>23996</v>
      </c>
      <c r="B7298" s="538">
        <v>101372</v>
      </c>
      <c r="C7298" s="266" t="s">
        <v>11992</v>
      </c>
      <c r="D7298" s="273" t="s">
        <v>11802</v>
      </c>
      <c r="E7298" s="274">
        <v>14.87</v>
      </c>
    </row>
    <row r="7299" spans="1:5">
      <c r="A7299" s="272" t="s">
        <v>23996</v>
      </c>
      <c r="B7299" s="538">
        <v>90775</v>
      </c>
      <c r="C7299" s="266" t="s">
        <v>11797</v>
      </c>
      <c r="D7299" s="273" t="s">
        <v>17</v>
      </c>
      <c r="E7299" s="274">
        <v>68.08</v>
      </c>
    </row>
    <row r="7300" spans="1:5">
      <c r="A7300" s="272" t="s">
        <v>23996</v>
      </c>
      <c r="B7300" s="538">
        <v>93561</v>
      </c>
      <c r="C7300" s="266" t="s">
        <v>11797</v>
      </c>
      <c r="D7300" s="273" t="s">
        <v>11802</v>
      </c>
      <c r="E7300" s="274">
        <v>11802.4</v>
      </c>
    </row>
    <row r="7301" spans="1:5">
      <c r="A7301" s="272" t="s">
        <v>23996</v>
      </c>
      <c r="B7301" s="538">
        <v>88264</v>
      </c>
      <c r="C7301" s="266" t="s">
        <v>11742</v>
      </c>
      <c r="D7301" s="273" t="s">
        <v>17</v>
      </c>
      <c r="E7301" s="274">
        <v>42.85</v>
      </c>
    </row>
    <row r="7302" spans="1:5">
      <c r="A7302" s="272" t="s">
        <v>23996</v>
      </c>
      <c r="B7302" s="538">
        <v>101399</v>
      </c>
      <c r="C7302" s="266" t="s">
        <v>11742</v>
      </c>
      <c r="D7302" s="273" t="s">
        <v>11802</v>
      </c>
      <c r="E7302" s="274">
        <v>7211.26</v>
      </c>
    </row>
    <row r="7303" spans="1:5">
      <c r="A7303" s="272" t="s">
        <v>23996</v>
      </c>
      <c r="B7303" s="538">
        <v>88266</v>
      </c>
      <c r="C7303" s="266" t="s">
        <v>11743</v>
      </c>
      <c r="D7303" s="273" t="s">
        <v>17</v>
      </c>
      <c r="E7303" s="274">
        <v>48.53</v>
      </c>
    </row>
    <row r="7304" spans="1:5">
      <c r="A7304" s="272" t="s">
        <v>23996</v>
      </c>
      <c r="B7304" s="538">
        <v>101401</v>
      </c>
      <c r="C7304" s="266" t="s">
        <v>11743</v>
      </c>
      <c r="D7304" s="273" t="s">
        <v>11802</v>
      </c>
      <c r="E7304" s="274">
        <v>8212.66</v>
      </c>
    </row>
    <row r="7305" spans="1:5">
      <c r="A7305" s="272" t="s">
        <v>23996</v>
      </c>
      <c r="B7305" s="538">
        <v>88267</v>
      </c>
      <c r="C7305" s="266" t="s">
        <v>11744</v>
      </c>
      <c r="D7305" s="273" t="s">
        <v>17</v>
      </c>
      <c r="E7305" s="274">
        <v>37.85</v>
      </c>
    </row>
    <row r="7306" spans="1:5">
      <c r="A7306" s="272" t="s">
        <v>23996</v>
      </c>
      <c r="B7306" s="538">
        <v>101402</v>
      </c>
      <c r="C7306" s="266" t="s">
        <v>11744</v>
      </c>
      <c r="D7306" s="273" t="s">
        <v>11802</v>
      </c>
      <c r="E7306" s="274">
        <v>6462.88</v>
      </c>
    </row>
    <row r="7307" spans="1:5">
      <c r="A7307" s="272" t="s">
        <v>23996</v>
      </c>
      <c r="B7307" s="538">
        <v>90776</v>
      </c>
      <c r="C7307" s="266" t="s">
        <v>19</v>
      </c>
      <c r="D7307" s="273" t="s">
        <v>17</v>
      </c>
      <c r="E7307" s="274">
        <v>51.98</v>
      </c>
    </row>
    <row r="7308" spans="1:5">
      <c r="A7308" s="272" t="s">
        <v>23996</v>
      </c>
      <c r="B7308" s="538">
        <v>93572</v>
      </c>
      <c r="C7308" s="266" t="s">
        <v>11806</v>
      </c>
      <c r="D7308" s="273" t="s">
        <v>11802</v>
      </c>
      <c r="E7308" s="274">
        <v>8871.7099999999991</v>
      </c>
    </row>
    <row r="7309" spans="1:5">
      <c r="A7309" s="272" t="s">
        <v>23996</v>
      </c>
      <c r="B7309" s="538">
        <v>90777</v>
      </c>
      <c r="C7309" s="266" t="s">
        <v>11798</v>
      </c>
      <c r="D7309" s="273" t="s">
        <v>17</v>
      </c>
      <c r="E7309" s="274">
        <v>133.49</v>
      </c>
    </row>
    <row r="7310" spans="1:5">
      <c r="A7310" s="272" t="s">
        <v>23996</v>
      </c>
      <c r="B7310" s="538">
        <v>93565</v>
      </c>
      <c r="C7310" s="266" t="s">
        <v>11798</v>
      </c>
      <c r="D7310" s="273" t="s">
        <v>11802</v>
      </c>
      <c r="E7310" s="274">
        <v>22996.14</v>
      </c>
    </row>
    <row r="7311" spans="1:5">
      <c r="A7311" s="272" t="s">
        <v>23996</v>
      </c>
      <c r="B7311" s="538">
        <v>90778</v>
      </c>
      <c r="C7311" s="266" t="s">
        <v>20</v>
      </c>
      <c r="D7311" s="273" t="s">
        <v>17</v>
      </c>
      <c r="E7311" s="274">
        <v>135.66999999999999</v>
      </c>
    </row>
    <row r="7312" spans="1:5">
      <c r="A7312" s="272" t="s">
        <v>23996</v>
      </c>
      <c r="B7312" s="538">
        <v>93567</v>
      </c>
      <c r="C7312" s="266" t="s">
        <v>20</v>
      </c>
      <c r="D7312" s="273" t="s">
        <v>11802</v>
      </c>
      <c r="E7312" s="274">
        <v>23373.18</v>
      </c>
    </row>
    <row r="7313" spans="1:5">
      <c r="A7313" s="272" t="s">
        <v>23996</v>
      </c>
      <c r="B7313" s="538">
        <v>90779</v>
      </c>
      <c r="C7313" s="266" t="s">
        <v>11799</v>
      </c>
      <c r="D7313" s="273" t="s">
        <v>17</v>
      </c>
      <c r="E7313" s="274">
        <v>187.24</v>
      </c>
    </row>
    <row r="7314" spans="1:5">
      <c r="A7314" s="272" t="s">
        <v>23996</v>
      </c>
      <c r="B7314" s="538">
        <v>93568</v>
      </c>
      <c r="C7314" s="266" t="s">
        <v>11799</v>
      </c>
      <c r="D7314" s="273" t="s">
        <v>11802</v>
      </c>
      <c r="E7314" s="274">
        <v>32277.87</v>
      </c>
    </row>
    <row r="7315" spans="1:5">
      <c r="A7315" s="272" t="s">
        <v>23996</v>
      </c>
      <c r="B7315" s="538">
        <v>88269</v>
      </c>
      <c r="C7315" s="266" t="s">
        <v>11745</v>
      </c>
      <c r="D7315" s="273" t="s">
        <v>17</v>
      </c>
      <c r="E7315" s="274">
        <v>33.659999999999997</v>
      </c>
    </row>
    <row r="7316" spans="1:5">
      <c r="A7316" s="272" t="s">
        <v>23996</v>
      </c>
      <c r="B7316" s="538">
        <v>101407</v>
      </c>
      <c r="C7316" s="266" t="s">
        <v>11745</v>
      </c>
      <c r="D7316" s="273" t="s">
        <v>11802</v>
      </c>
      <c r="E7316" s="274">
        <v>5765.6</v>
      </c>
    </row>
    <row r="7317" spans="1:5">
      <c r="A7317" s="272" t="s">
        <v>23996</v>
      </c>
      <c r="B7317" s="538">
        <v>88270</v>
      </c>
      <c r="C7317" s="266" t="s">
        <v>11746</v>
      </c>
      <c r="D7317" s="273" t="s">
        <v>17</v>
      </c>
      <c r="E7317" s="274">
        <v>33.9</v>
      </c>
    </row>
    <row r="7318" spans="1:5">
      <c r="A7318" s="272" t="s">
        <v>23996</v>
      </c>
      <c r="B7318" s="538">
        <v>101408</v>
      </c>
      <c r="C7318" s="266" t="s">
        <v>11746</v>
      </c>
      <c r="D7318" s="273" t="s">
        <v>11802</v>
      </c>
      <c r="E7318" s="274">
        <v>5765.6</v>
      </c>
    </row>
    <row r="7319" spans="1:5">
      <c r="A7319" s="272" t="s">
        <v>23996</v>
      </c>
      <c r="B7319" s="538">
        <v>102919</v>
      </c>
      <c r="C7319" s="266" t="s">
        <v>23999</v>
      </c>
      <c r="D7319" s="273" t="s">
        <v>17</v>
      </c>
      <c r="E7319" s="274">
        <v>0</v>
      </c>
    </row>
    <row r="7320" spans="1:5">
      <c r="A7320" s="272" t="s">
        <v>23996</v>
      </c>
      <c r="B7320" s="538">
        <v>101409</v>
      </c>
      <c r="C7320" s="266" t="s">
        <v>12005</v>
      </c>
      <c r="D7320" s="273" t="s">
        <v>11802</v>
      </c>
      <c r="E7320" s="274">
        <v>6830.18</v>
      </c>
    </row>
    <row r="7321" spans="1:5">
      <c r="A7321" s="272" t="s">
        <v>23996</v>
      </c>
      <c r="B7321" s="538">
        <v>88441</v>
      </c>
      <c r="C7321" s="266" t="s">
        <v>11790</v>
      </c>
      <c r="D7321" s="273" t="s">
        <v>17</v>
      </c>
      <c r="E7321" s="274">
        <v>30.61</v>
      </c>
    </row>
    <row r="7322" spans="1:5">
      <c r="A7322" s="272" t="s">
        <v>23996</v>
      </c>
      <c r="B7322" s="538">
        <v>101410</v>
      </c>
      <c r="C7322" s="266" t="s">
        <v>11790</v>
      </c>
      <c r="D7322" s="273" t="s">
        <v>11802</v>
      </c>
      <c r="E7322" s="274">
        <v>5262.38</v>
      </c>
    </row>
    <row r="7323" spans="1:5">
      <c r="A7323" s="272" t="s">
        <v>23996</v>
      </c>
      <c r="B7323" s="538">
        <v>88272</v>
      </c>
      <c r="C7323" s="266" t="s">
        <v>11747</v>
      </c>
      <c r="D7323" s="273" t="s">
        <v>17</v>
      </c>
      <c r="E7323" s="274">
        <v>40.82</v>
      </c>
    </row>
    <row r="7324" spans="1:5">
      <c r="A7324" s="272" t="s">
        <v>23996</v>
      </c>
      <c r="B7324" s="538">
        <v>88273</v>
      </c>
      <c r="C7324" s="266" t="s">
        <v>11748</v>
      </c>
      <c r="D7324" s="273" t="s">
        <v>17</v>
      </c>
      <c r="E7324" s="274">
        <v>33.28</v>
      </c>
    </row>
    <row r="7325" spans="1:5">
      <c r="A7325" s="272" t="s">
        <v>23996</v>
      </c>
      <c r="B7325" s="538">
        <v>101413</v>
      </c>
      <c r="C7325" s="266" t="s">
        <v>11748</v>
      </c>
      <c r="D7325" s="273" t="s">
        <v>11802</v>
      </c>
      <c r="E7325" s="274">
        <v>5688.65</v>
      </c>
    </row>
    <row r="7326" spans="1:5">
      <c r="A7326" s="272" t="s">
        <v>23996</v>
      </c>
      <c r="B7326" s="538">
        <v>101414</v>
      </c>
      <c r="C7326" s="266" t="s">
        <v>12007</v>
      </c>
      <c r="D7326" s="273" t="s">
        <v>11802</v>
      </c>
      <c r="E7326" s="274">
        <v>5918.67</v>
      </c>
    </row>
    <row r="7327" spans="1:5">
      <c r="A7327" s="272" t="s">
        <v>23996</v>
      </c>
      <c r="B7327" s="538">
        <v>88274</v>
      </c>
      <c r="C7327" s="266" t="s">
        <v>11749</v>
      </c>
      <c r="D7327" s="273" t="s">
        <v>17</v>
      </c>
      <c r="E7327" s="274">
        <v>34.61</v>
      </c>
    </row>
    <row r="7328" spans="1:5">
      <c r="A7328" s="272" t="s">
        <v>23996</v>
      </c>
      <c r="B7328" s="538">
        <v>101412</v>
      </c>
      <c r="C7328" s="266" t="s">
        <v>12006</v>
      </c>
      <c r="D7328" s="273" t="s">
        <v>11802</v>
      </c>
      <c r="E7328" s="274">
        <v>6962.65</v>
      </c>
    </row>
    <row r="7329" spans="1:5">
      <c r="A7329" s="272" t="s">
        <v>23996</v>
      </c>
      <c r="B7329" s="538">
        <v>101415</v>
      </c>
      <c r="C7329" s="266" t="s">
        <v>12008</v>
      </c>
      <c r="D7329" s="273" t="s">
        <v>11802</v>
      </c>
      <c r="E7329" s="274">
        <v>8097.61</v>
      </c>
    </row>
    <row r="7330" spans="1:5">
      <c r="A7330" s="272" t="s">
        <v>23996</v>
      </c>
      <c r="B7330" s="538">
        <v>100308</v>
      </c>
      <c r="C7330" s="266" t="s">
        <v>11914</v>
      </c>
      <c r="D7330" s="273" t="s">
        <v>17</v>
      </c>
      <c r="E7330" s="274">
        <v>42.56</v>
      </c>
    </row>
    <row r="7331" spans="1:5">
      <c r="A7331" s="272" t="s">
        <v>23996</v>
      </c>
      <c r="B7331" s="538">
        <v>101416</v>
      </c>
      <c r="C7331" s="266" t="s">
        <v>11914</v>
      </c>
      <c r="D7331" s="273" t="s">
        <v>11802</v>
      </c>
      <c r="E7331" s="274">
        <v>7218.06</v>
      </c>
    </row>
    <row r="7332" spans="1:5">
      <c r="A7332" s="272" t="s">
        <v>23996</v>
      </c>
      <c r="B7332" s="538">
        <v>88275</v>
      </c>
      <c r="C7332" s="266" t="s">
        <v>11750</v>
      </c>
      <c r="D7332" s="273" t="s">
        <v>17</v>
      </c>
      <c r="E7332" s="274">
        <v>46.95</v>
      </c>
    </row>
    <row r="7333" spans="1:5">
      <c r="A7333" s="272" t="s">
        <v>23996</v>
      </c>
      <c r="B7333" s="538">
        <v>90780</v>
      </c>
      <c r="C7333" s="266" t="s">
        <v>11800</v>
      </c>
      <c r="D7333" s="273" t="s">
        <v>17</v>
      </c>
      <c r="E7333" s="274">
        <v>79.430000000000007</v>
      </c>
    </row>
    <row r="7334" spans="1:5">
      <c r="A7334" s="272" t="s">
        <v>23996</v>
      </c>
      <c r="B7334" s="538">
        <v>94295</v>
      </c>
      <c r="C7334" s="266" t="s">
        <v>11800</v>
      </c>
      <c r="D7334" s="273" t="s">
        <v>11802</v>
      </c>
      <c r="E7334" s="274">
        <v>13582.45</v>
      </c>
    </row>
    <row r="7335" spans="1:5">
      <c r="A7335" s="272" t="s">
        <v>23996</v>
      </c>
      <c r="B7335" s="538">
        <v>88277</v>
      </c>
      <c r="C7335" s="266" t="s">
        <v>11751</v>
      </c>
      <c r="D7335" s="273" t="s">
        <v>17</v>
      </c>
      <c r="E7335" s="274">
        <v>39.86</v>
      </c>
    </row>
    <row r="7336" spans="1:5">
      <c r="A7336" s="272" t="s">
        <v>23996</v>
      </c>
      <c r="B7336" s="538">
        <v>100307</v>
      </c>
      <c r="C7336" s="266" t="s">
        <v>11913</v>
      </c>
      <c r="D7336" s="273" t="s">
        <v>17</v>
      </c>
      <c r="E7336" s="274">
        <v>42.23</v>
      </c>
    </row>
    <row r="7337" spans="1:5">
      <c r="A7337" s="272" t="s">
        <v>23996</v>
      </c>
      <c r="B7337" s="538">
        <v>101417</v>
      </c>
      <c r="C7337" s="266" t="s">
        <v>11913</v>
      </c>
      <c r="D7337" s="273" t="s">
        <v>11802</v>
      </c>
      <c r="E7337" s="274">
        <v>7142.97</v>
      </c>
    </row>
    <row r="7338" spans="1:5">
      <c r="A7338" s="272" t="s">
        <v>23996</v>
      </c>
      <c r="B7338" s="538">
        <v>88278</v>
      </c>
      <c r="C7338" s="266" t="s">
        <v>12009</v>
      </c>
      <c r="D7338" s="273" t="s">
        <v>17</v>
      </c>
      <c r="E7338" s="274">
        <v>32.83</v>
      </c>
    </row>
    <row r="7339" spans="1:5">
      <c r="A7339" s="272" t="s">
        <v>23996</v>
      </c>
      <c r="B7339" s="538">
        <v>101418</v>
      </c>
      <c r="C7339" s="266" t="s">
        <v>12009</v>
      </c>
      <c r="D7339" s="273" t="s">
        <v>11802</v>
      </c>
      <c r="E7339" s="274">
        <v>5631.81</v>
      </c>
    </row>
    <row r="7340" spans="1:5">
      <c r="A7340" s="272" t="s">
        <v>23996</v>
      </c>
      <c r="B7340" s="538">
        <v>105535</v>
      </c>
      <c r="C7340" s="266" t="s">
        <v>24000</v>
      </c>
      <c r="D7340" s="273" t="s">
        <v>17</v>
      </c>
      <c r="E7340" s="274">
        <v>0</v>
      </c>
    </row>
    <row r="7341" spans="1:5">
      <c r="A7341" s="272" t="s">
        <v>23996</v>
      </c>
      <c r="B7341" s="538">
        <v>101419</v>
      </c>
      <c r="C7341" s="266" t="s">
        <v>12010</v>
      </c>
      <c r="D7341" s="273" t="s">
        <v>11802</v>
      </c>
      <c r="E7341" s="274">
        <v>6694.48</v>
      </c>
    </row>
    <row r="7342" spans="1:5">
      <c r="A7342" s="272" t="s">
        <v>23996</v>
      </c>
      <c r="B7342" s="538">
        <v>88279</v>
      </c>
      <c r="C7342" s="266" t="s">
        <v>30870</v>
      </c>
      <c r="D7342" s="273" t="s">
        <v>17</v>
      </c>
      <c r="E7342" s="274">
        <v>39.58</v>
      </c>
    </row>
    <row r="7343" spans="1:5">
      <c r="A7343" s="272" t="s">
        <v>23996</v>
      </c>
      <c r="B7343" s="538">
        <v>88281</v>
      </c>
      <c r="C7343" s="266" t="s">
        <v>11752</v>
      </c>
      <c r="D7343" s="273" t="s">
        <v>17</v>
      </c>
      <c r="E7343" s="274">
        <v>36.97</v>
      </c>
    </row>
    <row r="7344" spans="1:5">
      <c r="A7344" s="272" t="s">
        <v>23996</v>
      </c>
      <c r="B7344" s="538">
        <v>93558</v>
      </c>
      <c r="C7344" s="266" t="s">
        <v>11801</v>
      </c>
      <c r="D7344" s="273" t="s">
        <v>11802</v>
      </c>
      <c r="E7344" s="274">
        <v>6191.81</v>
      </c>
    </row>
    <row r="7345" spans="1:5">
      <c r="A7345" s="272" t="s">
        <v>23996</v>
      </c>
      <c r="B7345" s="538">
        <v>101420</v>
      </c>
      <c r="C7345" s="266" t="s">
        <v>12011</v>
      </c>
      <c r="D7345" s="273" t="s">
        <v>11802</v>
      </c>
      <c r="E7345" s="274">
        <v>6382.25</v>
      </c>
    </row>
    <row r="7346" spans="1:5">
      <c r="A7346" s="272" t="s">
        <v>23996</v>
      </c>
      <c r="B7346" s="538">
        <v>101421</v>
      </c>
      <c r="C7346" s="266" t="s">
        <v>12012</v>
      </c>
      <c r="D7346" s="273" t="s">
        <v>11802</v>
      </c>
      <c r="E7346" s="274">
        <v>7376.23</v>
      </c>
    </row>
    <row r="7347" spans="1:5">
      <c r="A7347" s="272" t="s">
        <v>23996</v>
      </c>
      <c r="B7347" s="538">
        <v>88282</v>
      </c>
      <c r="C7347" s="266" t="s">
        <v>11753</v>
      </c>
      <c r="D7347" s="273" t="s">
        <v>17</v>
      </c>
      <c r="E7347" s="274">
        <v>35.9</v>
      </c>
    </row>
    <row r="7348" spans="1:5">
      <c r="A7348" s="272" t="s">
        <v>23996</v>
      </c>
      <c r="B7348" s="538">
        <v>88283</v>
      </c>
      <c r="C7348" s="266" t="s">
        <v>11754</v>
      </c>
      <c r="D7348" s="273" t="s">
        <v>17</v>
      </c>
      <c r="E7348" s="274">
        <v>42.68</v>
      </c>
    </row>
    <row r="7349" spans="1:5">
      <c r="A7349" s="272" t="s">
        <v>23996</v>
      </c>
      <c r="B7349" s="538">
        <v>101422</v>
      </c>
      <c r="C7349" s="266" t="s">
        <v>12013</v>
      </c>
      <c r="D7349" s="273" t="s">
        <v>11802</v>
      </c>
      <c r="E7349" s="274">
        <v>5380.45</v>
      </c>
    </row>
    <row r="7350" spans="1:5">
      <c r="A7350" s="272" t="s">
        <v>23996</v>
      </c>
      <c r="B7350" s="538">
        <v>88284</v>
      </c>
      <c r="C7350" s="266" t="s">
        <v>11755</v>
      </c>
      <c r="D7350" s="273" t="s">
        <v>17</v>
      </c>
      <c r="E7350" s="274">
        <v>31.23</v>
      </c>
    </row>
    <row r="7351" spans="1:5">
      <c r="A7351" s="272" t="s">
        <v>23996</v>
      </c>
      <c r="B7351" s="538">
        <v>101424</v>
      </c>
      <c r="C7351" s="266" t="s">
        <v>12014</v>
      </c>
      <c r="D7351" s="273" t="s">
        <v>11802</v>
      </c>
      <c r="E7351" s="274">
        <v>6781.41</v>
      </c>
    </row>
    <row r="7352" spans="1:5">
      <c r="A7352" s="272" t="s">
        <v>23996</v>
      </c>
      <c r="B7352" s="538">
        <v>88286</v>
      </c>
      <c r="C7352" s="266" t="s">
        <v>11756</v>
      </c>
      <c r="D7352" s="273" t="s">
        <v>17</v>
      </c>
      <c r="E7352" s="274">
        <v>39.619999999999997</v>
      </c>
    </row>
    <row r="7353" spans="1:5">
      <c r="A7353" s="272" t="s">
        <v>23996</v>
      </c>
      <c r="B7353" s="538">
        <v>88288</v>
      </c>
      <c r="C7353" s="266" t="s">
        <v>11757</v>
      </c>
      <c r="D7353" s="273" t="s">
        <v>17</v>
      </c>
      <c r="E7353" s="274">
        <v>30.15</v>
      </c>
    </row>
    <row r="7354" spans="1:5">
      <c r="A7354" s="272" t="s">
        <v>23996</v>
      </c>
      <c r="B7354" s="538">
        <v>101425</v>
      </c>
      <c r="C7354" s="266" t="s">
        <v>11757</v>
      </c>
      <c r="D7354" s="273" t="s">
        <v>11802</v>
      </c>
      <c r="E7354" s="274">
        <v>5178.76</v>
      </c>
    </row>
    <row r="7355" spans="1:5">
      <c r="A7355" s="272" t="s">
        <v>23996</v>
      </c>
      <c r="B7355" s="538">
        <v>101426</v>
      </c>
      <c r="C7355" s="266" t="s">
        <v>12015</v>
      </c>
      <c r="D7355" s="273" t="s">
        <v>11802</v>
      </c>
      <c r="E7355" s="274">
        <v>6374.08</v>
      </c>
    </row>
    <row r="7356" spans="1:5">
      <c r="A7356" s="272" t="s">
        <v>23996</v>
      </c>
      <c r="B7356" s="538">
        <v>88291</v>
      </c>
      <c r="C7356" s="266" t="s">
        <v>11758</v>
      </c>
      <c r="D7356" s="273" t="s">
        <v>17</v>
      </c>
      <c r="E7356" s="274">
        <v>34.71</v>
      </c>
    </row>
    <row r="7357" spans="1:5">
      <c r="A7357" s="272" t="s">
        <v>23996</v>
      </c>
      <c r="B7357" s="538">
        <v>101427</v>
      </c>
      <c r="C7357" s="266" t="s">
        <v>11758</v>
      </c>
      <c r="D7357" s="273" t="s">
        <v>11802</v>
      </c>
      <c r="E7357" s="274">
        <v>5974.08</v>
      </c>
    </row>
    <row r="7358" spans="1:5">
      <c r="A7358" s="272" t="s">
        <v>23996</v>
      </c>
      <c r="B7358" s="538">
        <v>101428</v>
      </c>
      <c r="C7358" s="266" t="s">
        <v>12016</v>
      </c>
      <c r="D7358" s="273" t="s">
        <v>11802</v>
      </c>
      <c r="E7358" s="274">
        <v>5541.46</v>
      </c>
    </row>
    <row r="7359" spans="1:5">
      <c r="A7359" s="272" t="s">
        <v>23996</v>
      </c>
      <c r="B7359" s="538">
        <v>88377</v>
      </c>
      <c r="C7359" s="266" t="s">
        <v>11789</v>
      </c>
      <c r="D7359" s="273" t="s">
        <v>17</v>
      </c>
      <c r="E7359" s="274">
        <v>32.229999999999997</v>
      </c>
    </row>
    <row r="7360" spans="1:5">
      <c r="A7360" s="272" t="s">
        <v>23996</v>
      </c>
      <c r="B7360" s="538">
        <v>101429</v>
      </c>
      <c r="C7360" s="266" t="s">
        <v>12017</v>
      </c>
      <c r="D7360" s="273" t="s">
        <v>11802</v>
      </c>
      <c r="E7360" s="274">
        <v>5273.75</v>
      </c>
    </row>
    <row r="7361" spans="1:5">
      <c r="A7361" s="272" t="s">
        <v>23996</v>
      </c>
      <c r="B7361" s="538">
        <v>88292</v>
      </c>
      <c r="C7361" s="266" t="s">
        <v>11759</v>
      </c>
      <c r="D7361" s="273" t="s">
        <v>17</v>
      </c>
      <c r="E7361" s="274">
        <v>30.68</v>
      </c>
    </row>
    <row r="7362" spans="1:5">
      <c r="A7362" s="272" t="s">
        <v>23996</v>
      </c>
      <c r="B7362" s="538">
        <v>88293</v>
      </c>
      <c r="C7362" s="266" t="s">
        <v>11760</v>
      </c>
      <c r="D7362" s="273" t="s">
        <v>17</v>
      </c>
      <c r="E7362" s="274">
        <v>34.71</v>
      </c>
    </row>
    <row r="7363" spans="1:5">
      <c r="A7363" s="272" t="s">
        <v>23996</v>
      </c>
      <c r="B7363" s="538">
        <v>101430</v>
      </c>
      <c r="C7363" s="266" t="s">
        <v>12018</v>
      </c>
      <c r="D7363" s="273" t="s">
        <v>11802</v>
      </c>
      <c r="E7363" s="274">
        <v>5974.08</v>
      </c>
    </row>
    <row r="7364" spans="1:5">
      <c r="A7364" s="272" t="s">
        <v>23996</v>
      </c>
      <c r="B7364" s="538">
        <v>88294</v>
      </c>
      <c r="C7364" s="266" t="s">
        <v>11761</v>
      </c>
      <c r="D7364" s="273" t="s">
        <v>17</v>
      </c>
      <c r="E7364" s="274">
        <v>43.76</v>
      </c>
    </row>
    <row r="7365" spans="1:5">
      <c r="A7365" s="272" t="s">
        <v>23996</v>
      </c>
      <c r="B7365" s="538">
        <v>101431</v>
      </c>
      <c r="C7365" s="266" t="s">
        <v>11761</v>
      </c>
      <c r="D7365" s="273" t="s">
        <v>11802</v>
      </c>
      <c r="E7365" s="274">
        <v>7523.93</v>
      </c>
    </row>
    <row r="7366" spans="1:5">
      <c r="A7366" s="272" t="s">
        <v>23996</v>
      </c>
      <c r="B7366" s="538">
        <v>88295</v>
      </c>
      <c r="C7366" s="266" t="s">
        <v>11762</v>
      </c>
      <c r="D7366" s="273" t="s">
        <v>17</v>
      </c>
      <c r="E7366" s="274">
        <v>32.950000000000003</v>
      </c>
    </row>
    <row r="7367" spans="1:5">
      <c r="A7367" s="272" t="s">
        <v>23996</v>
      </c>
      <c r="B7367" s="538">
        <v>101432</v>
      </c>
      <c r="C7367" s="266" t="s">
        <v>12019</v>
      </c>
      <c r="D7367" s="273" t="s">
        <v>11802</v>
      </c>
      <c r="E7367" s="274">
        <v>5631.81</v>
      </c>
    </row>
    <row r="7368" spans="1:5">
      <c r="A7368" s="272" t="s">
        <v>23996</v>
      </c>
      <c r="B7368" s="538">
        <v>88296</v>
      </c>
      <c r="C7368" s="266" t="s">
        <v>11763</v>
      </c>
      <c r="D7368" s="273" t="s">
        <v>17</v>
      </c>
      <c r="E7368" s="274">
        <v>33.799999999999997</v>
      </c>
    </row>
    <row r="7369" spans="1:5">
      <c r="A7369" s="272" t="s">
        <v>23996</v>
      </c>
      <c r="B7369" s="538">
        <v>101433</v>
      </c>
      <c r="C7369" s="266" t="s">
        <v>11763</v>
      </c>
      <c r="D7369" s="273" t="s">
        <v>11802</v>
      </c>
      <c r="E7369" s="274">
        <v>5779.59</v>
      </c>
    </row>
    <row r="7370" spans="1:5">
      <c r="A7370" s="272" t="s">
        <v>23996</v>
      </c>
      <c r="B7370" s="538">
        <v>101434</v>
      </c>
      <c r="C7370" s="266" t="s">
        <v>12020</v>
      </c>
      <c r="D7370" s="273" t="s">
        <v>11802</v>
      </c>
      <c r="E7370" s="274">
        <v>4778.3</v>
      </c>
    </row>
    <row r="7371" spans="1:5">
      <c r="A7371" s="272" t="s">
        <v>23996</v>
      </c>
      <c r="B7371" s="538">
        <v>88298</v>
      </c>
      <c r="C7371" s="266" t="s">
        <v>11765</v>
      </c>
      <c r="D7371" s="273" t="s">
        <v>17</v>
      </c>
      <c r="E7371" s="274">
        <v>32.75</v>
      </c>
    </row>
    <row r="7372" spans="1:5">
      <c r="A7372" s="272" t="s">
        <v>23996</v>
      </c>
      <c r="B7372" s="538">
        <v>101436</v>
      </c>
      <c r="C7372" s="266" t="s">
        <v>11765</v>
      </c>
      <c r="D7372" s="273" t="s">
        <v>11802</v>
      </c>
      <c r="E7372" s="274">
        <v>5631.81</v>
      </c>
    </row>
    <row r="7373" spans="1:5">
      <c r="A7373" s="272" t="s">
        <v>23996</v>
      </c>
      <c r="B7373" s="538">
        <v>101437</v>
      </c>
      <c r="C7373" s="266" t="s">
        <v>12022</v>
      </c>
      <c r="D7373" s="273" t="s">
        <v>11802</v>
      </c>
      <c r="E7373" s="274">
        <v>7747.05</v>
      </c>
    </row>
    <row r="7374" spans="1:5">
      <c r="A7374" s="272" t="s">
        <v>23996</v>
      </c>
      <c r="B7374" s="538">
        <v>88299</v>
      </c>
      <c r="C7374" s="266" t="s">
        <v>11766</v>
      </c>
      <c r="D7374" s="273" t="s">
        <v>17</v>
      </c>
      <c r="E7374" s="274">
        <v>44.92</v>
      </c>
    </row>
    <row r="7375" spans="1:5">
      <c r="A7375" s="272" t="s">
        <v>23996</v>
      </c>
      <c r="B7375" s="538">
        <v>88300</v>
      </c>
      <c r="C7375" s="266" t="s">
        <v>11767</v>
      </c>
      <c r="D7375" s="273" t="s">
        <v>17</v>
      </c>
      <c r="E7375" s="274">
        <v>44.92</v>
      </c>
    </row>
    <row r="7376" spans="1:5">
      <c r="A7376" s="272" t="s">
        <v>23996</v>
      </c>
      <c r="B7376" s="538">
        <v>101438</v>
      </c>
      <c r="C7376" s="266" t="s">
        <v>11767</v>
      </c>
      <c r="D7376" s="273" t="s">
        <v>11802</v>
      </c>
      <c r="E7376" s="274">
        <v>7747.05</v>
      </c>
    </row>
    <row r="7377" spans="1:5">
      <c r="A7377" s="272" t="s">
        <v>23996</v>
      </c>
      <c r="B7377" s="538">
        <v>88297</v>
      </c>
      <c r="C7377" s="266" t="s">
        <v>11764</v>
      </c>
      <c r="D7377" s="273" t="s">
        <v>17</v>
      </c>
      <c r="E7377" s="274">
        <v>36.76</v>
      </c>
    </row>
    <row r="7378" spans="1:5">
      <c r="A7378" s="272" t="s">
        <v>23996</v>
      </c>
      <c r="B7378" s="538">
        <v>101435</v>
      </c>
      <c r="C7378" s="266" t="s">
        <v>12021</v>
      </c>
      <c r="D7378" s="273" t="s">
        <v>11802</v>
      </c>
      <c r="E7378" s="274">
        <v>6312.63</v>
      </c>
    </row>
    <row r="7379" spans="1:5">
      <c r="A7379" s="272" t="s">
        <v>23996</v>
      </c>
      <c r="B7379" s="538">
        <v>101440</v>
      </c>
      <c r="C7379" s="266" t="s">
        <v>12023</v>
      </c>
      <c r="D7379" s="273" t="s">
        <v>11802</v>
      </c>
      <c r="E7379" s="274">
        <v>5974.08</v>
      </c>
    </row>
    <row r="7380" spans="1:5">
      <c r="A7380" s="272" t="s">
        <v>23996</v>
      </c>
      <c r="B7380" s="538">
        <v>88302</v>
      </c>
      <c r="C7380" s="266" t="s">
        <v>11769</v>
      </c>
      <c r="D7380" s="273" t="s">
        <v>17</v>
      </c>
      <c r="E7380" s="274">
        <v>34.71</v>
      </c>
    </row>
    <row r="7381" spans="1:5">
      <c r="A7381" s="272" t="s">
        <v>23996</v>
      </c>
      <c r="B7381" s="538">
        <v>88301</v>
      </c>
      <c r="C7381" s="266" t="s">
        <v>11768</v>
      </c>
      <c r="D7381" s="273" t="s">
        <v>17</v>
      </c>
      <c r="E7381" s="274">
        <v>34.71</v>
      </c>
    </row>
    <row r="7382" spans="1:5">
      <c r="A7382" s="272" t="s">
        <v>23996</v>
      </c>
      <c r="B7382" s="538">
        <v>101439</v>
      </c>
      <c r="C7382" s="266" t="s">
        <v>11768</v>
      </c>
      <c r="D7382" s="273" t="s">
        <v>11802</v>
      </c>
      <c r="E7382" s="274">
        <v>5974.08</v>
      </c>
    </row>
    <row r="7383" spans="1:5">
      <c r="A7383" s="272" t="s">
        <v>23996</v>
      </c>
      <c r="B7383" s="538">
        <v>88303</v>
      </c>
      <c r="C7383" s="266" t="s">
        <v>11770</v>
      </c>
      <c r="D7383" s="273" t="s">
        <v>17</v>
      </c>
      <c r="E7383" s="274">
        <v>35.200000000000003</v>
      </c>
    </row>
    <row r="7384" spans="1:5">
      <c r="A7384" s="272" t="s">
        <v>23996</v>
      </c>
      <c r="B7384" s="538">
        <v>101441</v>
      </c>
      <c r="C7384" s="266" t="s">
        <v>11770</v>
      </c>
      <c r="D7384" s="273" t="s">
        <v>11802</v>
      </c>
      <c r="E7384" s="274">
        <v>6056.49</v>
      </c>
    </row>
    <row r="7385" spans="1:5">
      <c r="A7385" s="272" t="s">
        <v>23996</v>
      </c>
      <c r="B7385" s="538">
        <v>88304</v>
      </c>
      <c r="C7385" s="266" t="s">
        <v>11771</v>
      </c>
      <c r="D7385" s="273" t="s">
        <v>17</v>
      </c>
      <c r="E7385" s="274">
        <v>44.92</v>
      </c>
    </row>
    <row r="7386" spans="1:5">
      <c r="A7386" s="272" t="s">
        <v>23996</v>
      </c>
      <c r="B7386" s="538">
        <v>101443</v>
      </c>
      <c r="C7386" s="266" t="s">
        <v>11771</v>
      </c>
      <c r="D7386" s="273" t="s">
        <v>11802</v>
      </c>
      <c r="E7386" s="274">
        <v>7747.05</v>
      </c>
    </row>
    <row r="7387" spans="1:5">
      <c r="A7387" s="272" t="s">
        <v>23996</v>
      </c>
      <c r="B7387" s="538">
        <v>88306</v>
      </c>
      <c r="C7387" s="266" t="s">
        <v>11772</v>
      </c>
      <c r="D7387" s="273" t="s">
        <v>17</v>
      </c>
      <c r="E7387" s="274">
        <v>27.9</v>
      </c>
    </row>
    <row r="7388" spans="1:5">
      <c r="A7388" s="272" t="s">
        <v>23996</v>
      </c>
      <c r="B7388" s="538">
        <v>88307</v>
      </c>
      <c r="C7388" s="266" t="s">
        <v>11773</v>
      </c>
      <c r="D7388" s="273" t="s">
        <v>17</v>
      </c>
      <c r="E7388" s="274">
        <v>37.020000000000003</v>
      </c>
    </row>
    <row r="7389" spans="1:5">
      <c r="A7389" s="272" t="s">
        <v>23996</v>
      </c>
      <c r="B7389" s="538">
        <v>88308</v>
      </c>
      <c r="C7389" s="266" t="s">
        <v>11774</v>
      </c>
      <c r="D7389" s="273" t="s">
        <v>17</v>
      </c>
      <c r="E7389" s="274">
        <v>33.74</v>
      </c>
    </row>
    <row r="7390" spans="1:5">
      <c r="A7390" s="272" t="s">
        <v>23996</v>
      </c>
      <c r="B7390" s="538">
        <v>101444</v>
      </c>
      <c r="C7390" s="266" t="s">
        <v>11774</v>
      </c>
      <c r="D7390" s="273" t="s">
        <v>11802</v>
      </c>
      <c r="E7390" s="274">
        <v>5765.6</v>
      </c>
    </row>
    <row r="7391" spans="1:5">
      <c r="A7391" s="272" t="s">
        <v>23996</v>
      </c>
      <c r="B7391" s="538">
        <v>88309</v>
      </c>
      <c r="C7391" s="266" t="s">
        <v>11775</v>
      </c>
      <c r="D7391" s="273" t="s">
        <v>17</v>
      </c>
      <c r="E7391" s="274">
        <v>33.9</v>
      </c>
    </row>
    <row r="7392" spans="1:5">
      <c r="A7392" s="272" t="s">
        <v>23996</v>
      </c>
      <c r="B7392" s="538">
        <v>101445</v>
      </c>
      <c r="C7392" s="266" t="s">
        <v>11775</v>
      </c>
      <c r="D7392" s="273" t="s">
        <v>11802</v>
      </c>
      <c r="E7392" s="274">
        <v>5765.6</v>
      </c>
    </row>
    <row r="7393" spans="1:5">
      <c r="A7393" s="272" t="s">
        <v>23996</v>
      </c>
      <c r="B7393" s="538">
        <v>88310</v>
      </c>
      <c r="C7393" s="266" t="s">
        <v>11776</v>
      </c>
      <c r="D7393" s="273" t="s">
        <v>17</v>
      </c>
      <c r="E7393" s="274">
        <v>35.49</v>
      </c>
    </row>
    <row r="7394" spans="1:5">
      <c r="A7394" s="272" t="s">
        <v>23996</v>
      </c>
      <c r="B7394" s="538">
        <v>101446</v>
      </c>
      <c r="C7394" s="266" t="s">
        <v>11776</v>
      </c>
      <c r="D7394" s="273" t="s">
        <v>11802</v>
      </c>
      <c r="E7394" s="274">
        <v>6055.95</v>
      </c>
    </row>
    <row r="7395" spans="1:5">
      <c r="A7395" s="272" t="s">
        <v>23996</v>
      </c>
      <c r="B7395" s="538">
        <v>88311</v>
      </c>
      <c r="C7395" s="266" t="s">
        <v>11777</v>
      </c>
      <c r="D7395" s="273" t="s">
        <v>17</v>
      </c>
      <c r="E7395" s="274">
        <v>33.57</v>
      </c>
    </row>
    <row r="7396" spans="1:5">
      <c r="A7396" s="272" t="s">
        <v>23996</v>
      </c>
      <c r="B7396" s="538">
        <v>101447</v>
      </c>
      <c r="C7396" s="266" t="s">
        <v>11777</v>
      </c>
      <c r="D7396" s="273" t="s">
        <v>11802</v>
      </c>
      <c r="E7396" s="274">
        <v>5727.42</v>
      </c>
    </row>
    <row r="7397" spans="1:5">
      <c r="A7397" s="272" t="s">
        <v>23996</v>
      </c>
      <c r="B7397" s="538">
        <v>88312</v>
      </c>
      <c r="C7397" s="266" t="s">
        <v>11778</v>
      </c>
      <c r="D7397" s="273" t="s">
        <v>17</v>
      </c>
      <c r="E7397" s="274">
        <v>35.49</v>
      </c>
    </row>
    <row r="7398" spans="1:5">
      <c r="A7398" s="272" t="s">
        <v>23996</v>
      </c>
      <c r="B7398" s="538">
        <v>101448</v>
      </c>
      <c r="C7398" s="266" t="s">
        <v>11778</v>
      </c>
      <c r="D7398" s="273" t="s">
        <v>11802</v>
      </c>
      <c r="E7398" s="274">
        <v>6055.95</v>
      </c>
    </row>
    <row r="7399" spans="1:5">
      <c r="A7399" s="272" t="s">
        <v>23996</v>
      </c>
      <c r="B7399" s="538">
        <v>101449</v>
      </c>
      <c r="C7399" s="266" t="s">
        <v>12024</v>
      </c>
      <c r="D7399" s="273" t="s">
        <v>11802</v>
      </c>
      <c r="E7399" s="274">
        <v>5631.81</v>
      </c>
    </row>
    <row r="7400" spans="1:5">
      <c r="A7400" s="272" t="s">
        <v>23996</v>
      </c>
      <c r="B7400" s="538">
        <v>88313</v>
      </c>
      <c r="C7400" s="266" t="s">
        <v>11779</v>
      </c>
      <c r="D7400" s="273" t="s">
        <v>17</v>
      </c>
      <c r="E7400" s="274">
        <v>33.06</v>
      </c>
    </row>
    <row r="7401" spans="1:5">
      <c r="A7401" s="272" t="s">
        <v>23996</v>
      </c>
      <c r="B7401" s="538">
        <v>88314</v>
      </c>
      <c r="C7401" s="266" t="s">
        <v>11780</v>
      </c>
      <c r="D7401" s="273" t="s">
        <v>17</v>
      </c>
      <c r="E7401" s="274">
        <v>32.229999999999997</v>
      </c>
    </row>
    <row r="7402" spans="1:5">
      <c r="A7402" s="272" t="s">
        <v>23996</v>
      </c>
      <c r="B7402" s="538">
        <v>88315</v>
      </c>
      <c r="C7402" s="266" t="s">
        <v>11781</v>
      </c>
      <c r="D7402" s="273" t="s">
        <v>17</v>
      </c>
      <c r="E7402" s="274">
        <v>34.31</v>
      </c>
    </row>
    <row r="7403" spans="1:5">
      <c r="A7403" s="272" t="s">
        <v>23996</v>
      </c>
      <c r="B7403" s="538">
        <v>101451</v>
      </c>
      <c r="C7403" s="266" t="s">
        <v>11781</v>
      </c>
      <c r="D7403" s="273" t="s">
        <v>11802</v>
      </c>
      <c r="E7403" s="274">
        <v>5879.3</v>
      </c>
    </row>
    <row r="7404" spans="1:5">
      <c r="A7404" s="272" t="s">
        <v>23996</v>
      </c>
      <c r="B7404" s="538">
        <v>88316</v>
      </c>
      <c r="C7404" s="266" t="s">
        <v>11782</v>
      </c>
      <c r="D7404" s="273" t="s">
        <v>17</v>
      </c>
      <c r="E7404" s="274">
        <v>29.41</v>
      </c>
    </row>
    <row r="7405" spans="1:5">
      <c r="A7405" s="272" t="s">
        <v>23996</v>
      </c>
      <c r="B7405" s="538">
        <v>101452</v>
      </c>
      <c r="C7405" s="266" t="s">
        <v>12025</v>
      </c>
      <c r="D7405" s="273" t="s">
        <v>11802</v>
      </c>
      <c r="E7405" s="274">
        <v>4997.22</v>
      </c>
    </row>
    <row r="7406" spans="1:5">
      <c r="A7406" s="272" t="s">
        <v>23996</v>
      </c>
      <c r="B7406" s="538">
        <v>88318</v>
      </c>
      <c r="C7406" s="266" t="s">
        <v>11784</v>
      </c>
      <c r="D7406" s="273" t="s">
        <v>17</v>
      </c>
      <c r="E7406" s="274">
        <v>43.47</v>
      </c>
    </row>
    <row r="7407" spans="1:5">
      <c r="A7407" s="272" t="s">
        <v>23996</v>
      </c>
      <c r="B7407" s="538">
        <v>88317</v>
      </c>
      <c r="C7407" s="266" t="s">
        <v>11783</v>
      </c>
      <c r="D7407" s="273" t="s">
        <v>17</v>
      </c>
      <c r="E7407" s="274">
        <v>41.11</v>
      </c>
    </row>
    <row r="7408" spans="1:5">
      <c r="A7408" s="272" t="s">
        <v>23996</v>
      </c>
      <c r="B7408" s="538">
        <v>101453</v>
      </c>
      <c r="C7408" s="266" t="s">
        <v>11783</v>
      </c>
      <c r="D7408" s="273" t="s">
        <v>11802</v>
      </c>
      <c r="E7408" s="274">
        <v>7044.71</v>
      </c>
    </row>
    <row r="7409" spans="1:5">
      <c r="A7409" s="272" t="s">
        <v>23996</v>
      </c>
      <c r="B7409" s="538">
        <v>101454</v>
      </c>
      <c r="C7409" s="266" t="s">
        <v>12026</v>
      </c>
      <c r="D7409" s="273" t="s">
        <v>11802</v>
      </c>
      <c r="E7409" s="274">
        <v>7455.6</v>
      </c>
    </row>
    <row r="7410" spans="1:5">
      <c r="A7410" s="272" t="s">
        <v>23996</v>
      </c>
      <c r="B7410" s="538">
        <v>100533</v>
      </c>
      <c r="C7410" s="266" t="s">
        <v>11916</v>
      </c>
      <c r="D7410" s="273" t="s">
        <v>17</v>
      </c>
      <c r="E7410" s="274">
        <v>67.760000000000005</v>
      </c>
    </row>
    <row r="7411" spans="1:5">
      <c r="A7411" s="272" t="s">
        <v>23996</v>
      </c>
      <c r="B7411" s="538">
        <v>100534</v>
      </c>
      <c r="C7411" s="266" t="s">
        <v>11916</v>
      </c>
      <c r="D7411" s="273" t="s">
        <v>11802</v>
      </c>
      <c r="E7411" s="274">
        <v>11608.86</v>
      </c>
    </row>
    <row r="7412" spans="1:5">
      <c r="A7412" s="272" t="s">
        <v>23996</v>
      </c>
      <c r="B7412" s="538">
        <v>88323</v>
      </c>
      <c r="C7412" s="266" t="s">
        <v>11786</v>
      </c>
      <c r="D7412" s="273" t="s">
        <v>17</v>
      </c>
      <c r="E7412" s="274">
        <v>33.200000000000003</v>
      </c>
    </row>
    <row r="7413" spans="1:5">
      <c r="A7413" s="272" t="s">
        <v>23996</v>
      </c>
      <c r="B7413" s="538">
        <v>101458</v>
      </c>
      <c r="C7413" s="266" t="s">
        <v>12029</v>
      </c>
      <c r="D7413" s="273" t="s">
        <v>11802</v>
      </c>
      <c r="E7413" s="274">
        <v>5688.65</v>
      </c>
    </row>
    <row r="7414" spans="1:5">
      <c r="A7414" s="272" t="s">
        <v>23996</v>
      </c>
      <c r="B7414" s="538">
        <v>90781</v>
      </c>
      <c r="C7414" s="266" t="s">
        <v>65</v>
      </c>
      <c r="D7414" s="273" t="s">
        <v>17</v>
      </c>
      <c r="E7414" s="274">
        <v>82.94</v>
      </c>
    </row>
    <row r="7415" spans="1:5">
      <c r="A7415" s="272" t="s">
        <v>23996</v>
      </c>
      <c r="B7415" s="538">
        <v>94296</v>
      </c>
      <c r="C7415" s="266" t="s">
        <v>65</v>
      </c>
      <c r="D7415" s="273" t="s">
        <v>11802</v>
      </c>
      <c r="E7415" s="274">
        <v>14349.35</v>
      </c>
    </row>
    <row r="7416" spans="1:5">
      <c r="A7416" s="272" t="s">
        <v>23996</v>
      </c>
      <c r="B7416" s="538">
        <v>88324</v>
      </c>
      <c r="C7416" s="266" t="s">
        <v>11787</v>
      </c>
      <c r="D7416" s="273" t="s">
        <v>17</v>
      </c>
      <c r="E7416" s="274">
        <v>36.76</v>
      </c>
    </row>
    <row r="7417" spans="1:5">
      <c r="A7417" s="272" t="s">
        <v>23996</v>
      </c>
      <c r="B7417" s="538">
        <v>88321</v>
      </c>
      <c r="C7417" s="266" t="s">
        <v>11785</v>
      </c>
      <c r="D7417" s="273" t="s">
        <v>17</v>
      </c>
      <c r="E7417" s="274">
        <v>63.26</v>
      </c>
    </row>
    <row r="7418" spans="1:5">
      <c r="A7418" s="272" t="s">
        <v>23996</v>
      </c>
      <c r="B7418" s="538">
        <v>101456</v>
      </c>
      <c r="C7418" s="266" t="s">
        <v>12027</v>
      </c>
      <c r="D7418" s="273" t="s">
        <v>11802</v>
      </c>
      <c r="E7418" s="274">
        <v>10933.66</v>
      </c>
    </row>
    <row r="7419" spans="1:5">
      <c r="A7419" s="272" t="s">
        <v>23996</v>
      </c>
      <c r="B7419" s="538">
        <v>100309</v>
      </c>
      <c r="C7419" s="266" t="s">
        <v>61</v>
      </c>
      <c r="D7419" s="273" t="s">
        <v>17</v>
      </c>
      <c r="E7419" s="274">
        <v>76.12</v>
      </c>
    </row>
    <row r="7420" spans="1:5">
      <c r="A7420" s="272" t="s">
        <v>23996</v>
      </c>
      <c r="B7420" s="538">
        <v>100321</v>
      </c>
      <c r="C7420" s="266" t="s">
        <v>61</v>
      </c>
      <c r="D7420" s="273" t="s">
        <v>11802</v>
      </c>
      <c r="E7420" s="274">
        <v>13052.75</v>
      </c>
    </row>
    <row r="7421" spans="1:5">
      <c r="A7421" s="272" t="s">
        <v>23996</v>
      </c>
      <c r="B7421" s="538">
        <v>88322</v>
      </c>
      <c r="C7421" s="266" t="s">
        <v>12028</v>
      </c>
      <c r="D7421" s="273" t="s">
        <v>17</v>
      </c>
      <c r="E7421" s="274">
        <v>39.43</v>
      </c>
    </row>
    <row r="7422" spans="1:5">
      <c r="A7422" s="272" t="s">
        <v>23996</v>
      </c>
      <c r="B7422" s="538">
        <v>101457</v>
      </c>
      <c r="C7422" s="266" t="s">
        <v>12028</v>
      </c>
      <c r="D7422" s="273" t="s">
        <v>11802</v>
      </c>
      <c r="E7422" s="274">
        <v>6774.31</v>
      </c>
    </row>
    <row r="7423" spans="1:5">
      <c r="A7423" s="272" t="s">
        <v>23996</v>
      </c>
      <c r="B7423" s="538">
        <v>88325</v>
      </c>
      <c r="C7423" s="266" t="s">
        <v>11788</v>
      </c>
      <c r="D7423" s="273" t="s">
        <v>17</v>
      </c>
      <c r="E7423" s="274">
        <v>29.38</v>
      </c>
    </row>
    <row r="7424" spans="1:5">
      <c r="A7424" s="272" t="s">
        <v>23996</v>
      </c>
      <c r="B7424" s="538">
        <v>101459</v>
      </c>
      <c r="C7424" s="266" t="s">
        <v>11788</v>
      </c>
      <c r="D7424" s="273" t="s">
        <v>11802</v>
      </c>
      <c r="E7424" s="274">
        <v>5014.34</v>
      </c>
    </row>
    <row r="7425" spans="1:5">
      <c r="A7425" s="272" t="s">
        <v>23996</v>
      </c>
      <c r="B7425" s="538">
        <v>100289</v>
      </c>
      <c r="C7425" s="266" t="s">
        <v>11905</v>
      </c>
      <c r="D7425" s="273" t="s">
        <v>17</v>
      </c>
      <c r="E7425" s="274">
        <v>31.46</v>
      </c>
    </row>
    <row r="7426" spans="1:5">
      <c r="A7426" s="272" t="s">
        <v>23996</v>
      </c>
      <c r="B7426" s="538">
        <v>101460</v>
      </c>
      <c r="C7426" s="266" t="s">
        <v>11905</v>
      </c>
      <c r="D7426" s="273" t="s">
        <v>11802</v>
      </c>
      <c r="E7426" s="274">
        <v>5411.31</v>
      </c>
    </row>
    <row r="7427" spans="1:5">
      <c r="A7427" s="272" t="s">
        <v>24001</v>
      </c>
      <c r="B7427" s="538">
        <v>105011</v>
      </c>
      <c r="C7427" s="266" t="s">
        <v>21336</v>
      </c>
      <c r="D7427" s="273" t="s">
        <v>13</v>
      </c>
      <c r="E7427" s="274">
        <v>0.68</v>
      </c>
    </row>
    <row r="7428" spans="1:5">
      <c r="A7428" s="272" t="s">
        <v>24001</v>
      </c>
      <c r="B7428" s="538">
        <v>99061</v>
      </c>
      <c r="C7428" s="266" t="s">
        <v>21332</v>
      </c>
      <c r="D7428" s="273" t="s">
        <v>14</v>
      </c>
      <c r="E7428" s="274">
        <v>144.19</v>
      </c>
    </row>
    <row r="7429" spans="1:5">
      <c r="A7429" s="272" t="s">
        <v>24001</v>
      </c>
      <c r="B7429" s="538">
        <v>99060</v>
      </c>
      <c r="C7429" s="266" t="s">
        <v>21331</v>
      </c>
      <c r="D7429" s="273" t="s">
        <v>14</v>
      </c>
      <c r="E7429" s="274">
        <v>234.09</v>
      </c>
    </row>
    <row r="7430" spans="1:5">
      <c r="A7430" s="272" t="s">
        <v>24001</v>
      </c>
      <c r="B7430" s="538">
        <v>105008</v>
      </c>
      <c r="C7430" s="266" t="s">
        <v>24002</v>
      </c>
      <c r="D7430" s="273" t="s">
        <v>14</v>
      </c>
      <c r="E7430" s="274">
        <v>0</v>
      </c>
    </row>
    <row r="7431" spans="1:5">
      <c r="A7431" s="272" t="s">
        <v>24001</v>
      </c>
      <c r="B7431" s="538">
        <v>105009</v>
      </c>
      <c r="C7431" s="266" t="s">
        <v>30871</v>
      </c>
      <c r="D7431" s="273" t="s">
        <v>13</v>
      </c>
      <c r="E7431" s="274">
        <v>95.27</v>
      </c>
    </row>
    <row r="7432" spans="1:5">
      <c r="A7432" s="272" t="s">
        <v>24001</v>
      </c>
      <c r="B7432" s="538">
        <v>99059</v>
      </c>
      <c r="C7432" s="266" t="s">
        <v>30872</v>
      </c>
      <c r="D7432" s="273" t="s">
        <v>13</v>
      </c>
      <c r="E7432" s="274">
        <v>77.27</v>
      </c>
    </row>
    <row r="7433" spans="1:5">
      <c r="A7433" s="272" t="s">
        <v>24001</v>
      </c>
      <c r="B7433" s="538">
        <v>105137</v>
      </c>
      <c r="C7433" s="266" t="s">
        <v>24003</v>
      </c>
      <c r="D7433" s="273" t="s">
        <v>13</v>
      </c>
      <c r="E7433" s="274">
        <v>0</v>
      </c>
    </row>
    <row r="7434" spans="1:5">
      <c r="A7434" s="272" t="s">
        <v>24001</v>
      </c>
      <c r="B7434" s="538">
        <v>105136</v>
      </c>
      <c r="C7434" s="266" t="s">
        <v>24004</v>
      </c>
      <c r="D7434" s="273" t="s">
        <v>14</v>
      </c>
      <c r="E7434" s="274">
        <v>0</v>
      </c>
    </row>
    <row r="7435" spans="1:5">
      <c r="A7435" s="272" t="s">
        <v>24001</v>
      </c>
      <c r="B7435" s="538">
        <v>105007</v>
      </c>
      <c r="C7435" s="266" t="s">
        <v>21335</v>
      </c>
      <c r="D7435" s="273" t="s">
        <v>14</v>
      </c>
      <c r="E7435" s="274">
        <v>47.61</v>
      </c>
    </row>
    <row r="7436" spans="1:5">
      <c r="A7436" s="272" t="s">
        <v>24001</v>
      </c>
      <c r="B7436" s="538">
        <v>99063</v>
      </c>
      <c r="C7436" s="266" t="s">
        <v>21334</v>
      </c>
      <c r="D7436" s="273" t="s">
        <v>13</v>
      </c>
      <c r="E7436" s="274">
        <v>11.35</v>
      </c>
    </row>
    <row r="7437" spans="1:5">
      <c r="A7437" s="272" t="s">
        <v>24001</v>
      </c>
      <c r="B7437" s="538">
        <v>105010</v>
      </c>
      <c r="C7437" s="266" t="s">
        <v>24005</v>
      </c>
      <c r="D7437" s="273" t="s">
        <v>14</v>
      </c>
      <c r="E7437" s="274">
        <v>0</v>
      </c>
    </row>
    <row r="7438" spans="1:5">
      <c r="A7438" s="272" t="s">
        <v>24001</v>
      </c>
      <c r="B7438" s="538">
        <v>99062</v>
      </c>
      <c r="C7438" s="266" t="s">
        <v>21333</v>
      </c>
      <c r="D7438" s="273" t="s">
        <v>14</v>
      </c>
      <c r="E7438" s="274">
        <v>2.5499999999999998</v>
      </c>
    </row>
    <row r="7439" spans="1:5">
      <c r="A7439" s="272" t="s">
        <v>24006</v>
      </c>
      <c r="B7439" s="538">
        <v>100857</v>
      </c>
      <c r="C7439" s="266" t="s">
        <v>39687</v>
      </c>
      <c r="D7439" s="273" t="s">
        <v>14</v>
      </c>
      <c r="E7439" s="274">
        <v>473.44</v>
      </c>
    </row>
    <row r="7440" spans="1:5">
      <c r="A7440" s="272" t="s">
        <v>24006</v>
      </c>
      <c r="B7440" s="538">
        <v>86905</v>
      </c>
      <c r="C7440" s="266" t="s">
        <v>39688</v>
      </c>
      <c r="D7440" s="273" t="s">
        <v>14</v>
      </c>
      <c r="E7440" s="274">
        <v>368.87</v>
      </c>
    </row>
    <row r="7441" spans="1:5">
      <c r="A7441" s="272" t="s">
        <v>24006</v>
      </c>
      <c r="B7441" s="538">
        <v>86908</v>
      </c>
      <c r="C7441" s="266" t="s">
        <v>39689</v>
      </c>
      <c r="D7441" s="273" t="s">
        <v>14</v>
      </c>
      <c r="E7441" s="274">
        <v>434.43</v>
      </c>
    </row>
    <row r="7442" spans="1:5">
      <c r="A7442" s="272" t="s">
        <v>24006</v>
      </c>
      <c r="B7442" s="538">
        <v>100849</v>
      </c>
      <c r="C7442" s="266" t="s">
        <v>39690</v>
      </c>
      <c r="D7442" s="273" t="s">
        <v>14</v>
      </c>
      <c r="E7442" s="274">
        <v>45.78</v>
      </c>
    </row>
    <row r="7443" spans="1:5">
      <c r="A7443" s="272" t="s">
        <v>24006</v>
      </c>
      <c r="B7443" s="538">
        <v>100851</v>
      </c>
      <c r="C7443" s="266" t="s">
        <v>39691</v>
      </c>
      <c r="D7443" s="273" t="s">
        <v>14</v>
      </c>
      <c r="E7443" s="274">
        <v>91.13</v>
      </c>
    </row>
    <row r="7444" spans="1:5">
      <c r="A7444" s="272" t="s">
        <v>24006</v>
      </c>
      <c r="B7444" s="538">
        <v>100850</v>
      </c>
      <c r="C7444" s="266" t="s">
        <v>39692</v>
      </c>
      <c r="D7444" s="273" t="s">
        <v>14</v>
      </c>
      <c r="E7444" s="274">
        <v>0</v>
      </c>
    </row>
    <row r="7445" spans="1:5">
      <c r="A7445" s="272" t="s">
        <v>24006</v>
      </c>
      <c r="B7445" s="538">
        <v>86888</v>
      </c>
      <c r="C7445" s="266" t="s">
        <v>39693</v>
      </c>
      <c r="D7445" s="273" t="s">
        <v>14</v>
      </c>
      <c r="E7445" s="274">
        <v>527.89</v>
      </c>
    </row>
    <row r="7446" spans="1:5">
      <c r="A7446" s="272" t="s">
        <v>24006</v>
      </c>
      <c r="B7446" s="538">
        <v>86932</v>
      </c>
      <c r="C7446" s="266" t="s">
        <v>39694</v>
      </c>
      <c r="D7446" s="273" t="s">
        <v>14</v>
      </c>
      <c r="E7446" s="274">
        <v>581.29999999999995</v>
      </c>
    </row>
    <row r="7447" spans="1:5">
      <c r="A7447" s="272" t="s">
        <v>24006</v>
      </c>
      <c r="B7447" s="538">
        <v>86931</v>
      </c>
      <c r="C7447" s="266" t="s">
        <v>39695</v>
      </c>
      <c r="D7447" s="273" t="s">
        <v>14</v>
      </c>
      <c r="E7447" s="274">
        <v>542.98</v>
      </c>
    </row>
    <row r="7448" spans="1:5">
      <c r="A7448" s="272" t="s">
        <v>24006</v>
      </c>
      <c r="B7448" s="538">
        <v>106771</v>
      </c>
      <c r="C7448" s="266" t="s">
        <v>39696</v>
      </c>
      <c r="D7448" s="273" t="s">
        <v>14</v>
      </c>
      <c r="E7448" s="274">
        <v>0</v>
      </c>
    </row>
    <row r="7449" spans="1:5">
      <c r="A7449" s="272" t="s">
        <v>24006</v>
      </c>
      <c r="B7449" s="538">
        <v>100878</v>
      </c>
      <c r="C7449" s="266" t="s">
        <v>39697</v>
      </c>
      <c r="D7449" s="273" t="s">
        <v>14</v>
      </c>
      <c r="E7449" s="274">
        <v>716.16</v>
      </c>
    </row>
    <row r="7450" spans="1:5">
      <c r="A7450" s="272" t="s">
        <v>24006</v>
      </c>
      <c r="B7450" s="538">
        <v>95471</v>
      </c>
      <c r="C7450" s="266" t="s">
        <v>39698</v>
      </c>
      <c r="D7450" s="273" t="s">
        <v>14</v>
      </c>
      <c r="E7450" s="274">
        <v>859.85</v>
      </c>
    </row>
    <row r="7451" spans="1:5">
      <c r="A7451" s="272" t="s">
        <v>24006</v>
      </c>
      <c r="B7451" s="538">
        <v>95469</v>
      </c>
      <c r="C7451" s="266" t="s">
        <v>39699</v>
      </c>
      <c r="D7451" s="273" t="s">
        <v>14</v>
      </c>
      <c r="E7451" s="274">
        <v>340.22</v>
      </c>
    </row>
    <row r="7452" spans="1:5">
      <c r="A7452" s="272" t="s">
        <v>24006</v>
      </c>
      <c r="B7452" s="538">
        <v>100848</v>
      </c>
      <c r="C7452" s="266" t="s">
        <v>39700</v>
      </c>
      <c r="D7452" s="273" t="s">
        <v>14</v>
      </c>
      <c r="E7452" s="274">
        <v>614.87</v>
      </c>
    </row>
    <row r="7453" spans="1:5">
      <c r="A7453" s="272" t="s">
        <v>24006</v>
      </c>
      <c r="B7453" s="538">
        <v>86895</v>
      </c>
      <c r="C7453" s="266" t="s">
        <v>39701</v>
      </c>
      <c r="D7453" s="273" t="s">
        <v>14</v>
      </c>
      <c r="E7453" s="274">
        <v>365.64</v>
      </c>
    </row>
    <row r="7454" spans="1:5">
      <c r="A7454" s="272" t="s">
        <v>24006</v>
      </c>
      <c r="B7454" s="538">
        <v>86889</v>
      </c>
      <c r="C7454" s="266" t="s">
        <v>39702</v>
      </c>
      <c r="D7454" s="273" t="s">
        <v>14</v>
      </c>
      <c r="E7454" s="274">
        <v>831.7</v>
      </c>
    </row>
    <row r="7455" spans="1:5">
      <c r="A7455" s="272" t="s">
        <v>24006</v>
      </c>
      <c r="B7455" s="538">
        <v>106780</v>
      </c>
      <c r="C7455" s="266" t="s">
        <v>39703</v>
      </c>
      <c r="D7455" s="273" t="s">
        <v>14</v>
      </c>
      <c r="E7455" s="274">
        <v>1095.44</v>
      </c>
    </row>
    <row r="7456" spans="1:5">
      <c r="A7456" s="272" t="s">
        <v>24006</v>
      </c>
      <c r="B7456" s="538">
        <v>106781</v>
      </c>
      <c r="C7456" s="266" t="s">
        <v>39704</v>
      </c>
      <c r="D7456" s="273" t="s">
        <v>14</v>
      </c>
      <c r="E7456" s="274">
        <v>1617.61</v>
      </c>
    </row>
    <row r="7457" spans="1:5">
      <c r="A7457" s="272" t="s">
        <v>24006</v>
      </c>
      <c r="B7457" s="538">
        <v>86899</v>
      </c>
      <c r="C7457" s="266" t="s">
        <v>39705</v>
      </c>
      <c r="D7457" s="273" t="s">
        <v>14</v>
      </c>
      <c r="E7457" s="274">
        <v>369.61</v>
      </c>
    </row>
    <row r="7458" spans="1:5">
      <c r="A7458" s="272" t="s">
        <v>24006</v>
      </c>
      <c r="B7458" s="538">
        <v>86893</v>
      </c>
      <c r="C7458" s="266" t="s">
        <v>39706</v>
      </c>
      <c r="D7458" s="273" t="s">
        <v>14</v>
      </c>
      <c r="E7458" s="274">
        <v>842.28</v>
      </c>
    </row>
    <row r="7459" spans="1:5">
      <c r="A7459" s="272" t="s">
        <v>24006</v>
      </c>
      <c r="B7459" s="538">
        <v>86934</v>
      </c>
      <c r="C7459" s="266" t="s">
        <v>39707</v>
      </c>
      <c r="D7459" s="273" t="s">
        <v>14</v>
      </c>
      <c r="E7459" s="274">
        <v>507.59</v>
      </c>
    </row>
    <row r="7460" spans="1:5">
      <c r="A7460" s="272" t="s">
        <v>24006</v>
      </c>
      <c r="B7460" s="538">
        <v>86933</v>
      </c>
      <c r="C7460" s="266" t="s">
        <v>39708</v>
      </c>
      <c r="D7460" s="273" t="s">
        <v>14</v>
      </c>
      <c r="E7460" s="274">
        <v>519.76</v>
      </c>
    </row>
    <row r="7461" spans="1:5">
      <c r="A7461" s="272" t="s">
        <v>24006</v>
      </c>
      <c r="B7461" s="538">
        <v>86894</v>
      </c>
      <c r="C7461" s="266" t="s">
        <v>39709</v>
      </c>
      <c r="D7461" s="273" t="s">
        <v>14</v>
      </c>
      <c r="E7461" s="274">
        <v>383.8</v>
      </c>
    </row>
    <row r="7462" spans="1:5">
      <c r="A7462" s="272" t="s">
        <v>24006</v>
      </c>
      <c r="B7462" s="538">
        <v>93441</v>
      </c>
      <c r="C7462" s="266" t="s">
        <v>39710</v>
      </c>
      <c r="D7462" s="273" t="s">
        <v>14</v>
      </c>
      <c r="E7462" s="274">
        <v>1413.6</v>
      </c>
    </row>
    <row r="7463" spans="1:5">
      <c r="A7463" s="272" t="s">
        <v>24006</v>
      </c>
      <c r="B7463" s="538">
        <v>93396</v>
      </c>
      <c r="C7463" s="266" t="s">
        <v>39711</v>
      </c>
      <c r="D7463" s="273" t="s">
        <v>14</v>
      </c>
      <c r="E7463" s="274">
        <v>919.02</v>
      </c>
    </row>
    <row r="7464" spans="1:5">
      <c r="A7464" s="272" t="s">
        <v>24006</v>
      </c>
      <c r="B7464" s="538">
        <v>93442</v>
      </c>
      <c r="C7464" s="266" t="s">
        <v>39712</v>
      </c>
      <c r="D7464" s="273" t="s">
        <v>14</v>
      </c>
      <c r="E7464" s="274">
        <v>1676.94</v>
      </c>
    </row>
    <row r="7465" spans="1:5">
      <c r="A7465" s="272" t="s">
        <v>24006</v>
      </c>
      <c r="B7465" s="538">
        <v>86947</v>
      </c>
      <c r="C7465" s="266" t="s">
        <v>39713</v>
      </c>
      <c r="D7465" s="273" t="s">
        <v>14</v>
      </c>
      <c r="E7465" s="274">
        <v>1561.46</v>
      </c>
    </row>
    <row r="7466" spans="1:5">
      <c r="A7466" s="272" t="s">
        <v>24006</v>
      </c>
      <c r="B7466" s="538">
        <v>100875</v>
      </c>
      <c r="C7466" s="266" t="s">
        <v>39714</v>
      </c>
      <c r="D7466" s="273" t="s">
        <v>14</v>
      </c>
      <c r="E7466" s="274">
        <v>1060.3900000000001</v>
      </c>
    </row>
    <row r="7467" spans="1:5">
      <c r="A7467" s="272" t="s">
        <v>24006</v>
      </c>
      <c r="B7467" s="538">
        <v>100863</v>
      </c>
      <c r="C7467" s="266" t="s">
        <v>39715</v>
      </c>
      <c r="D7467" s="273" t="s">
        <v>14</v>
      </c>
      <c r="E7467" s="274">
        <v>604.13</v>
      </c>
    </row>
    <row r="7468" spans="1:5">
      <c r="A7468" s="272" t="s">
        <v>24006</v>
      </c>
      <c r="B7468" s="538">
        <v>100864</v>
      </c>
      <c r="C7468" s="266" t="s">
        <v>39716</v>
      </c>
      <c r="D7468" s="273" t="s">
        <v>14</v>
      </c>
      <c r="E7468" s="274">
        <v>660.59</v>
      </c>
    </row>
    <row r="7469" spans="1:5">
      <c r="A7469" s="272" t="s">
        <v>24006</v>
      </c>
      <c r="B7469" s="538">
        <v>100865</v>
      </c>
      <c r="C7469" s="266" t="s">
        <v>39717</v>
      </c>
      <c r="D7469" s="273" t="s">
        <v>14</v>
      </c>
      <c r="E7469" s="274">
        <v>573.36</v>
      </c>
    </row>
    <row r="7470" spans="1:5">
      <c r="A7470" s="272" t="s">
        <v>24006</v>
      </c>
      <c r="B7470" s="538">
        <v>100870</v>
      </c>
      <c r="C7470" s="266" t="s">
        <v>39718</v>
      </c>
      <c r="D7470" s="273" t="s">
        <v>14</v>
      </c>
      <c r="E7470" s="274">
        <v>321.10000000000002</v>
      </c>
    </row>
    <row r="7471" spans="1:5">
      <c r="A7471" s="272" t="s">
        <v>24006</v>
      </c>
      <c r="B7471" s="538">
        <v>100871</v>
      </c>
      <c r="C7471" s="266" t="s">
        <v>39719</v>
      </c>
      <c r="D7471" s="273" t="s">
        <v>14</v>
      </c>
      <c r="E7471" s="274">
        <v>346.52</v>
      </c>
    </row>
    <row r="7472" spans="1:5">
      <c r="A7472" s="272" t="s">
        <v>24006</v>
      </c>
      <c r="B7472" s="538">
        <v>100872</v>
      </c>
      <c r="C7472" s="266" t="s">
        <v>39720</v>
      </c>
      <c r="D7472" s="273" t="s">
        <v>14</v>
      </c>
      <c r="E7472" s="274">
        <v>362.74</v>
      </c>
    </row>
    <row r="7473" spans="1:5">
      <c r="A7473" s="272" t="s">
        <v>24006</v>
      </c>
      <c r="B7473" s="538">
        <v>100873</v>
      </c>
      <c r="C7473" s="266" t="s">
        <v>39721</v>
      </c>
      <c r="D7473" s="273" t="s">
        <v>14</v>
      </c>
      <c r="E7473" s="274">
        <v>372.87</v>
      </c>
    </row>
    <row r="7474" spans="1:5">
      <c r="A7474" s="272" t="s">
        <v>24006</v>
      </c>
      <c r="B7474" s="538">
        <v>106770</v>
      </c>
      <c r="C7474" s="266" t="s">
        <v>39722</v>
      </c>
      <c r="D7474" s="273" t="s">
        <v>14</v>
      </c>
      <c r="E7474" s="274">
        <v>0</v>
      </c>
    </row>
    <row r="7475" spans="1:5">
      <c r="A7475" s="272" t="s">
        <v>24006</v>
      </c>
      <c r="B7475" s="538">
        <v>100866</v>
      </c>
      <c r="C7475" s="266" t="s">
        <v>39723</v>
      </c>
      <c r="D7475" s="273" t="s">
        <v>14</v>
      </c>
      <c r="E7475" s="274">
        <v>316.18</v>
      </c>
    </row>
    <row r="7476" spans="1:5">
      <c r="A7476" s="272" t="s">
        <v>24006</v>
      </c>
      <c r="B7476" s="538">
        <v>100867</v>
      </c>
      <c r="C7476" s="266" t="s">
        <v>39724</v>
      </c>
      <c r="D7476" s="273" t="s">
        <v>14</v>
      </c>
      <c r="E7476" s="274">
        <v>334.8</v>
      </c>
    </row>
    <row r="7477" spans="1:5">
      <c r="A7477" s="272" t="s">
        <v>24006</v>
      </c>
      <c r="B7477" s="538">
        <v>100868</v>
      </c>
      <c r="C7477" s="266" t="s">
        <v>39725</v>
      </c>
      <c r="D7477" s="273" t="s">
        <v>14</v>
      </c>
      <c r="E7477" s="274">
        <v>347.19</v>
      </c>
    </row>
    <row r="7478" spans="1:5">
      <c r="A7478" s="272" t="s">
        <v>24006</v>
      </c>
      <c r="B7478" s="538">
        <v>100869</v>
      </c>
      <c r="C7478" s="266" t="s">
        <v>39726</v>
      </c>
      <c r="D7478" s="273" t="s">
        <v>14</v>
      </c>
      <c r="E7478" s="274">
        <v>356.69</v>
      </c>
    </row>
    <row r="7479" spans="1:5">
      <c r="A7479" s="272" t="s">
        <v>24006</v>
      </c>
      <c r="B7479" s="538">
        <v>106764</v>
      </c>
      <c r="C7479" s="266" t="s">
        <v>39727</v>
      </c>
      <c r="D7479" s="273" t="s">
        <v>14</v>
      </c>
      <c r="E7479" s="274">
        <v>49.72</v>
      </c>
    </row>
    <row r="7480" spans="1:5">
      <c r="A7480" s="272" t="s">
        <v>24006</v>
      </c>
      <c r="B7480" s="538">
        <v>100860</v>
      </c>
      <c r="C7480" s="266" t="s">
        <v>39728</v>
      </c>
      <c r="D7480" s="273" t="s">
        <v>14</v>
      </c>
      <c r="E7480" s="274">
        <v>176.13</v>
      </c>
    </row>
    <row r="7481" spans="1:5">
      <c r="A7481" s="272" t="s">
        <v>24006</v>
      </c>
      <c r="B7481" s="538">
        <v>86936</v>
      </c>
      <c r="C7481" s="266" t="s">
        <v>39729</v>
      </c>
      <c r="D7481" s="273" t="s">
        <v>14</v>
      </c>
      <c r="E7481" s="274">
        <v>470.36</v>
      </c>
    </row>
    <row r="7482" spans="1:5">
      <c r="A7482" s="272" t="s">
        <v>24006</v>
      </c>
      <c r="B7482" s="538">
        <v>86935</v>
      </c>
      <c r="C7482" s="266" t="s">
        <v>39730</v>
      </c>
      <c r="D7482" s="273" t="s">
        <v>14</v>
      </c>
      <c r="E7482" s="274">
        <v>286.48</v>
      </c>
    </row>
    <row r="7483" spans="1:5">
      <c r="A7483" s="272" t="s">
        <v>24006</v>
      </c>
      <c r="B7483" s="538">
        <v>86938</v>
      </c>
      <c r="C7483" s="266" t="s">
        <v>39731</v>
      </c>
      <c r="D7483" s="273" t="s">
        <v>14</v>
      </c>
      <c r="E7483" s="274">
        <v>423.9</v>
      </c>
    </row>
    <row r="7484" spans="1:5">
      <c r="A7484" s="272" t="s">
        <v>24006</v>
      </c>
      <c r="B7484" s="538">
        <v>86937</v>
      </c>
      <c r="C7484" s="266" t="s">
        <v>39732</v>
      </c>
      <c r="D7484" s="273" t="s">
        <v>14</v>
      </c>
      <c r="E7484" s="274">
        <v>240.02</v>
      </c>
    </row>
    <row r="7485" spans="1:5">
      <c r="A7485" s="272" t="s">
        <v>24006</v>
      </c>
      <c r="B7485" s="538">
        <v>86901</v>
      </c>
      <c r="C7485" s="266" t="s">
        <v>39733</v>
      </c>
      <c r="D7485" s="273" t="s">
        <v>14</v>
      </c>
      <c r="E7485" s="274">
        <v>159.54</v>
      </c>
    </row>
    <row r="7486" spans="1:5">
      <c r="A7486" s="272" t="s">
        <v>24006</v>
      </c>
      <c r="B7486" s="538">
        <v>106773</v>
      </c>
      <c r="C7486" s="266" t="s">
        <v>39734</v>
      </c>
      <c r="D7486" s="273" t="s">
        <v>14</v>
      </c>
      <c r="E7486" s="274">
        <v>0</v>
      </c>
    </row>
    <row r="7487" spans="1:5">
      <c r="A7487" s="272" t="s">
        <v>24006</v>
      </c>
      <c r="B7487" s="538">
        <v>86900</v>
      </c>
      <c r="C7487" s="266" t="s">
        <v>39735</v>
      </c>
      <c r="D7487" s="273" t="s">
        <v>14</v>
      </c>
      <c r="E7487" s="274">
        <v>201.07</v>
      </c>
    </row>
    <row r="7488" spans="1:5">
      <c r="A7488" s="272" t="s">
        <v>24006</v>
      </c>
      <c r="B7488" s="538">
        <v>100852</v>
      </c>
      <c r="C7488" s="266" t="s">
        <v>39736</v>
      </c>
      <c r="D7488" s="273" t="s">
        <v>14</v>
      </c>
      <c r="E7488" s="274">
        <v>219.75</v>
      </c>
    </row>
    <row r="7489" spans="1:5">
      <c r="A7489" s="272" t="s">
        <v>24006</v>
      </c>
      <c r="B7489" s="538">
        <v>106769</v>
      </c>
      <c r="C7489" s="266" t="s">
        <v>39737</v>
      </c>
      <c r="D7489" s="273" t="s">
        <v>14</v>
      </c>
      <c r="E7489" s="274">
        <v>0</v>
      </c>
    </row>
    <row r="7490" spans="1:5">
      <c r="A7490" s="272" t="s">
        <v>24006</v>
      </c>
      <c r="B7490" s="538">
        <v>106768</v>
      </c>
      <c r="C7490" s="266" t="s">
        <v>39738</v>
      </c>
      <c r="D7490" s="273" t="s">
        <v>14</v>
      </c>
      <c r="E7490" s="274">
        <v>0</v>
      </c>
    </row>
    <row r="7491" spans="1:5">
      <c r="A7491" s="272" t="s">
        <v>24006</v>
      </c>
      <c r="B7491" s="538">
        <v>106766</v>
      </c>
      <c r="C7491" s="266" t="s">
        <v>39739</v>
      </c>
      <c r="D7491" s="273" t="s">
        <v>14</v>
      </c>
      <c r="E7491" s="274">
        <v>87.84</v>
      </c>
    </row>
    <row r="7492" spans="1:5">
      <c r="A7492" s="272" t="s">
        <v>24006</v>
      </c>
      <c r="B7492" s="538">
        <v>106765</v>
      </c>
      <c r="C7492" s="266" t="s">
        <v>39740</v>
      </c>
      <c r="D7492" s="273" t="s">
        <v>14</v>
      </c>
      <c r="E7492" s="274">
        <v>87.84</v>
      </c>
    </row>
    <row r="7493" spans="1:5">
      <c r="A7493" s="272" t="s">
        <v>24006</v>
      </c>
      <c r="B7493" s="538">
        <v>106774</v>
      </c>
      <c r="C7493" s="266" t="s">
        <v>39741</v>
      </c>
      <c r="D7493" s="273" t="s">
        <v>14</v>
      </c>
      <c r="E7493" s="274">
        <v>0</v>
      </c>
    </row>
    <row r="7494" spans="1:5">
      <c r="A7494" s="272" t="s">
        <v>24006</v>
      </c>
      <c r="B7494" s="538">
        <v>86886</v>
      </c>
      <c r="C7494" s="266" t="s">
        <v>39742</v>
      </c>
      <c r="D7494" s="273" t="s">
        <v>14</v>
      </c>
      <c r="E7494" s="274">
        <v>49.44</v>
      </c>
    </row>
    <row r="7495" spans="1:5">
      <c r="A7495" s="272" t="s">
        <v>24006</v>
      </c>
      <c r="B7495" s="538">
        <v>86887</v>
      </c>
      <c r="C7495" s="266" t="s">
        <v>39743</v>
      </c>
      <c r="D7495" s="273" t="s">
        <v>14</v>
      </c>
      <c r="E7495" s="274">
        <v>53.41</v>
      </c>
    </row>
    <row r="7496" spans="1:5">
      <c r="A7496" s="272" t="s">
        <v>24006</v>
      </c>
      <c r="B7496" s="538">
        <v>86884</v>
      </c>
      <c r="C7496" s="266" t="s">
        <v>39744</v>
      </c>
      <c r="D7496" s="273" t="s">
        <v>14</v>
      </c>
      <c r="E7496" s="274">
        <v>13.51</v>
      </c>
    </row>
    <row r="7497" spans="1:5">
      <c r="A7497" s="272" t="s">
        <v>24006</v>
      </c>
      <c r="B7497" s="538">
        <v>86885</v>
      </c>
      <c r="C7497" s="266" t="s">
        <v>39745</v>
      </c>
      <c r="D7497" s="273" t="s">
        <v>14</v>
      </c>
      <c r="E7497" s="274">
        <v>15.09</v>
      </c>
    </row>
    <row r="7498" spans="1:5">
      <c r="A7498" s="272" t="s">
        <v>24006</v>
      </c>
      <c r="B7498" s="538">
        <v>95546</v>
      </c>
      <c r="C7498" s="266" t="s">
        <v>39746</v>
      </c>
      <c r="D7498" s="273" t="s">
        <v>14</v>
      </c>
      <c r="E7498" s="274">
        <v>232.16</v>
      </c>
    </row>
    <row r="7499" spans="1:5">
      <c r="A7499" s="272" t="s">
        <v>24006</v>
      </c>
      <c r="B7499" s="538">
        <v>106775</v>
      </c>
      <c r="C7499" s="266" t="s">
        <v>39747</v>
      </c>
      <c r="D7499" s="273" t="s">
        <v>14</v>
      </c>
      <c r="E7499" s="274">
        <v>0</v>
      </c>
    </row>
    <row r="7500" spans="1:5">
      <c r="A7500" s="272" t="s">
        <v>24006</v>
      </c>
      <c r="B7500" s="538">
        <v>86902</v>
      </c>
      <c r="C7500" s="266" t="s">
        <v>39748</v>
      </c>
      <c r="D7500" s="273" t="s">
        <v>14</v>
      </c>
      <c r="E7500" s="274">
        <v>315.17</v>
      </c>
    </row>
    <row r="7501" spans="1:5">
      <c r="A7501" s="272" t="s">
        <v>24006</v>
      </c>
      <c r="B7501" s="538">
        <v>86939</v>
      </c>
      <c r="C7501" s="266" t="s">
        <v>39749</v>
      </c>
      <c r="D7501" s="273" t="s">
        <v>14</v>
      </c>
      <c r="E7501" s="274">
        <v>422.01</v>
      </c>
    </row>
    <row r="7502" spans="1:5">
      <c r="A7502" s="272" t="s">
        <v>24006</v>
      </c>
      <c r="B7502" s="538">
        <v>86903</v>
      </c>
      <c r="C7502" s="266" t="s">
        <v>39750</v>
      </c>
      <c r="D7502" s="273" t="s">
        <v>14</v>
      </c>
      <c r="E7502" s="274">
        <v>381.21</v>
      </c>
    </row>
    <row r="7503" spans="1:5">
      <c r="A7503" s="272" t="s">
        <v>24006</v>
      </c>
      <c r="B7503" s="538">
        <v>86940</v>
      </c>
      <c r="C7503" s="266" t="s">
        <v>39751</v>
      </c>
      <c r="D7503" s="273" t="s">
        <v>14</v>
      </c>
      <c r="E7503" s="274">
        <v>1121.26</v>
      </c>
    </row>
    <row r="7504" spans="1:5">
      <c r="A7504" s="272" t="s">
        <v>24006</v>
      </c>
      <c r="B7504" s="538">
        <v>86941</v>
      </c>
      <c r="C7504" s="266" t="s">
        <v>39752</v>
      </c>
      <c r="D7504" s="273" t="s">
        <v>14</v>
      </c>
      <c r="E7504" s="274">
        <v>827.65</v>
      </c>
    </row>
    <row r="7505" spans="1:5">
      <c r="A7505" s="272" t="s">
        <v>24006</v>
      </c>
      <c r="B7505" s="538">
        <v>86904</v>
      </c>
      <c r="C7505" s="266" t="s">
        <v>39753</v>
      </c>
      <c r="D7505" s="273" t="s">
        <v>14</v>
      </c>
      <c r="E7505" s="274">
        <v>157.54</v>
      </c>
    </row>
    <row r="7506" spans="1:5">
      <c r="A7506" s="272" t="s">
        <v>24006</v>
      </c>
      <c r="B7506" s="538">
        <v>86943</v>
      </c>
      <c r="C7506" s="266" t="s">
        <v>39754</v>
      </c>
      <c r="D7506" s="273" t="s">
        <v>14</v>
      </c>
      <c r="E7506" s="274">
        <v>264.38</v>
      </c>
    </row>
    <row r="7507" spans="1:5">
      <c r="A7507" s="272" t="s">
        <v>24006</v>
      </c>
      <c r="B7507" s="538">
        <v>86942</v>
      </c>
      <c r="C7507" s="266" t="s">
        <v>39755</v>
      </c>
      <c r="D7507" s="273" t="s">
        <v>14</v>
      </c>
      <c r="E7507" s="274">
        <v>276.55</v>
      </c>
    </row>
    <row r="7508" spans="1:5">
      <c r="A7508" s="272" t="s">
        <v>24006</v>
      </c>
      <c r="B7508" s="538">
        <v>100856</v>
      </c>
      <c r="C7508" s="266" t="s">
        <v>39756</v>
      </c>
      <c r="D7508" s="273" t="s">
        <v>14</v>
      </c>
      <c r="E7508" s="274">
        <v>36.19</v>
      </c>
    </row>
    <row r="7509" spans="1:5">
      <c r="A7509" s="272" t="s">
        <v>24006</v>
      </c>
      <c r="B7509" s="538">
        <v>106776</v>
      </c>
      <c r="C7509" s="266" t="s">
        <v>39757</v>
      </c>
      <c r="D7509" s="273" t="s">
        <v>14</v>
      </c>
      <c r="E7509" s="274">
        <v>697.05</v>
      </c>
    </row>
    <row r="7510" spans="1:5">
      <c r="A7510" s="272" t="s">
        <v>24006</v>
      </c>
      <c r="B7510" s="538">
        <v>100858</v>
      </c>
      <c r="C7510" s="266" t="s">
        <v>39758</v>
      </c>
      <c r="D7510" s="273" t="s">
        <v>14</v>
      </c>
      <c r="E7510" s="274">
        <v>785.78</v>
      </c>
    </row>
    <row r="7511" spans="1:5">
      <c r="A7511" s="272" t="s">
        <v>24006</v>
      </c>
      <c r="B7511" s="538">
        <v>100859</v>
      </c>
      <c r="C7511" s="266" t="s">
        <v>39759</v>
      </c>
      <c r="D7511" s="273" t="s">
        <v>14</v>
      </c>
      <c r="E7511" s="274">
        <v>1111.3599999999999</v>
      </c>
    </row>
    <row r="7512" spans="1:5">
      <c r="A7512" s="272" t="s">
        <v>24006</v>
      </c>
      <c r="B7512" s="538">
        <v>95544</v>
      </c>
      <c r="C7512" s="266" t="s">
        <v>39760</v>
      </c>
      <c r="D7512" s="273" t="s">
        <v>14</v>
      </c>
      <c r="E7512" s="274">
        <v>65.66</v>
      </c>
    </row>
    <row r="7513" spans="1:5">
      <c r="A7513" s="272" t="s">
        <v>24006</v>
      </c>
      <c r="B7513" s="538">
        <v>106772</v>
      </c>
      <c r="C7513" s="266" t="s">
        <v>39761</v>
      </c>
      <c r="D7513" s="273" t="s">
        <v>14</v>
      </c>
      <c r="E7513" s="274">
        <v>328.61</v>
      </c>
    </row>
    <row r="7514" spans="1:5">
      <c r="A7514" s="272" t="s">
        <v>24006</v>
      </c>
      <c r="B7514" s="538">
        <v>95543</v>
      </c>
      <c r="C7514" s="266" t="s">
        <v>39762</v>
      </c>
      <c r="D7514" s="273" t="s">
        <v>14</v>
      </c>
      <c r="E7514" s="274">
        <v>93.09</v>
      </c>
    </row>
    <row r="7515" spans="1:5">
      <c r="A7515" s="272" t="s">
        <v>24006</v>
      </c>
      <c r="B7515" s="538">
        <v>95542</v>
      </c>
      <c r="C7515" s="266" t="s">
        <v>39763</v>
      </c>
      <c r="D7515" s="273" t="s">
        <v>14</v>
      </c>
      <c r="E7515" s="274">
        <v>54.52</v>
      </c>
    </row>
    <row r="7516" spans="1:5">
      <c r="A7516" s="272" t="s">
        <v>24006</v>
      </c>
      <c r="B7516" s="538">
        <v>106767</v>
      </c>
      <c r="C7516" s="266" t="s">
        <v>39764</v>
      </c>
      <c r="D7516" s="273" t="s">
        <v>14</v>
      </c>
      <c r="E7516" s="274">
        <v>0</v>
      </c>
    </row>
    <row r="7517" spans="1:5">
      <c r="A7517" s="272" t="s">
        <v>24006</v>
      </c>
      <c r="B7517" s="538">
        <v>100874</v>
      </c>
      <c r="C7517" s="266" t="s">
        <v>39765</v>
      </c>
      <c r="D7517" s="273" t="s">
        <v>14</v>
      </c>
      <c r="E7517" s="274">
        <v>316.18</v>
      </c>
    </row>
    <row r="7518" spans="1:5">
      <c r="A7518" s="272" t="s">
        <v>24006</v>
      </c>
      <c r="B7518" s="538">
        <v>95545</v>
      </c>
      <c r="C7518" s="266" t="s">
        <v>39766</v>
      </c>
      <c r="D7518" s="273" t="s">
        <v>14</v>
      </c>
      <c r="E7518" s="274">
        <v>64.47</v>
      </c>
    </row>
    <row r="7519" spans="1:5">
      <c r="A7519" s="272" t="s">
        <v>24006</v>
      </c>
      <c r="B7519" s="538">
        <v>95547</v>
      </c>
      <c r="C7519" s="266" t="s">
        <v>39767</v>
      </c>
      <c r="D7519" s="273" t="s">
        <v>14</v>
      </c>
      <c r="E7519" s="274">
        <v>76.23</v>
      </c>
    </row>
    <row r="7520" spans="1:5">
      <c r="A7520" s="272" t="s">
        <v>24006</v>
      </c>
      <c r="B7520" s="538">
        <v>86883</v>
      </c>
      <c r="C7520" s="266" t="s">
        <v>39768</v>
      </c>
      <c r="D7520" s="273" t="s">
        <v>14</v>
      </c>
      <c r="E7520" s="274">
        <v>14.11</v>
      </c>
    </row>
    <row r="7521" spans="1:5">
      <c r="A7521" s="272" t="s">
        <v>24006</v>
      </c>
      <c r="B7521" s="538">
        <v>86881</v>
      </c>
      <c r="C7521" s="266" t="s">
        <v>39769</v>
      </c>
      <c r="D7521" s="273" t="s">
        <v>14</v>
      </c>
      <c r="E7521" s="274">
        <v>197.99</v>
      </c>
    </row>
    <row r="7522" spans="1:5">
      <c r="A7522" s="272" t="s">
        <v>24006</v>
      </c>
      <c r="B7522" s="538">
        <v>86882</v>
      </c>
      <c r="C7522" s="266" t="s">
        <v>39770</v>
      </c>
      <c r="D7522" s="273" t="s">
        <v>14</v>
      </c>
      <c r="E7522" s="274">
        <v>26.28</v>
      </c>
    </row>
    <row r="7523" spans="1:5">
      <c r="A7523" s="272" t="s">
        <v>24006</v>
      </c>
      <c r="B7523" s="538">
        <v>100861</v>
      </c>
      <c r="C7523" s="266" t="s">
        <v>39771</v>
      </c>
      <c r="D7523" s="273" t="s">
        <v>14</v>
      </c>
      <c r="E7523" s="274">
        <v>45.47</v>
      </c>
    </row>
    <row r="7524" spans="1:5">
      <c r="A7524" s="272" t="s">
        <v>24006</v>
      </c>
      <c r="B7524" s="538">
        <v>100862</v>
      </c>
      <c r="C7524" s="266" t="s">
        <v>39772</v>
      </c>
      <c r="D7524" s="273" t="s">
        <v>14</v>
      </c>
      <c r="E7524" s="274">
        <v>48.88</v>
      </c>
    </row>
    <row r="7525" spans="1:5">
      <c r="A7525" s="272" t="s">
        <v>24006</v>
      </c>
      <c r="B7525" s="538">
        <v>86872</v>
      </c>
      <c r="C7525" s="266" t="s">
        <v>39773</v>
      </c>
      <c r="D7525" s="273" t="s">
        <v>14</v>
      </c>
      <c r="E7525" s="274">
        <v>781.41</v>
      </c>
    </row>
    <row r="7526" spans="1:5">
      <c r="A7526" s="272" t="s">
        <v>24006</v>
      </c>
      <c r="B7526" s="538">
        <v>86919</v>
      </c>
      <c r="C7526" s="266" t="s">
        <v>39774</v>
      </c>
      <c r="D7526" s="273" t="s">
        <v>14</v>
      </c>
      <c r="E7526" s="274">
        <v>952.61</v>
      </c>
    </row>
    <row r="7527" spans="1:5">
      <c r="A7527" s="272" t="s">
        <v>24006</v>
      </c>
      <c r="B7527" s="538">
        <v>86920</v>
      </c>
      <c r="C7527" s="266" t="s">
        <v>39775</v>
      </c>
      <c r="D7527" s="273" t="s">
        <v>14</v>
      </c>
      <c r="E7527" s="274">
        <v>858.87</v>
      </c>
    </row>
    <row r="7528" spans="1:5">
      <c r="A7528" s="272" t="s">
        <v>24006</v>
      </c>
      <c r="B7528" s="538">
        <v>86921</v>
      </c>
      <c r="C7528" s="266" t="s">
        <v>39776</v>
      </c>
      <c r="D7528" s="273" t="s">
        <v>14</v>
      </c>
      <c r="E7528" s="274">
        <v>833.91</v>
      </c>
    </row>
    <row r="7529" spans="1:5">
      <c r="A7529" s="272" t="s">
        <v>24006</v>
      </c>
      <c r="B7529" s="538">
        <v>86874</v>
      </c>
      <c r="C7529" s="266" t="s">
        <v>39777</v>
      </c>
      <c r="D7529" s="273" t="s">
        <v>14</v>
      </c>
      <c r="E7529" s="274">
        <v>539.45000000000005</v>
      </c>
    </row>
    <row r="7530" spans="1:5">
      <c r="A7530" s="272" t="s">
        <v>24006</v>
      </c>
      <c r="B7530" s="538">
        <v>86922</v>
      </c>
      <c r="C7530" s="266" t="s">
        <v>39778</v>
      </c>
      <c r="D7530" s="273" t="s">
        <v>14</v>
      </c>
      <c r="E7530" s="274">
        <v>894.53</v>
      </c>
    </row>
    <row r="7531" spans="1:5">
      <c r="A7531" s="272" t="s">
        <v>24006</v>
      </c>
      <c r="B7531" s="538">
        <v>86923</v>
      </c>
      <c r="C7531" s="266" t="s">
        <v>39779</v>
      </c>
      <c r="D7531" s="273" t="s">
        <v>14</v>
      </c>
      <c r="E7531" s="274">
        <v>629.08000000000004</v>
      </c>
    </row>
    <row r="7532" spans="1:5">
      <c r="A7532" s="272" t="s">
        <v>24006</v>
      </c>
      <c r="B7532" s="538">
        <v>86924</v>
      </c>
      <c r="C7532" s="266" t="s">
        <v>39780</v>
      </c>
      <c r="D7532" s="273" t="s">
        <v>14</v>
      </c>
      <c r="E7532" s="274">
        <v>604.12</v>
      </c>
    </row>
    <row r="7533" spans="1:5">
      <c r="A7533" s="272" t="s">
        <v>24006</v>
      </c>
      <c r="B7533" s="538">
        <v>86875</v>
      </c>
      <c r="C7533" s="266" t="s">
        <v>39781</v>
      </c>
      <c r="D7533" s="273" t="s">
        <v>14</v>
      </c>
      <c r="E7533" s="274">
        <v>676.97</v>
      </c>
    </row>
    <row r="7534" spans="1:5">
      <c r="A7534" s="272" t="s">
        <v>24006</v>
      </c>
      <c r="B7534" s="538">
        <v>86925</v>
      </c>
      <c r="C7534" s="266" t="s">
        <v>39782</v>
      </c>
      <c r="D7534" s="273" t="s">
        <v>14</v>
      </c>
      <c r="E7534" s="274">
        <v>754.43</v>
      </c>
    </row>
    <row r="7535" spans="1:5">
      <c r="A7535" s="272" t="s">
        <v>24006</v>
      </c>
      <c r="B7535" s="538">
        <v>86926</v>
      </c>
      <c r="C7535" s="266" t="s">
        <v>39783</v>
      </c>
      <c r="D7535" s="273" t="s">
        <v>14</v>
      </c>
      <c r="E7535" s="274">
        <v>729.47</v>
      </c>
    </row>
    <row r="7536" spans="1:5">
      <c r="A7536" s="272" t="s">
        <v>24006</v>
      </c>
      <c r="B7536" s="538">
        <v>86876</v>
      </c>
      <c r="C7536" s="266" t="s">
        <v>39784</v>
      </c>
      <c r="D7536" s="273" t="s">
        <v>14</v>
      </c>
      <c r="E7536" s="274">
        <v>383.38</v>
      </c>
    </row>
    <row r="7537" spans="1:5">
      <c r="A7537" s="272" t="s">
        <v>24006</v>
      </c>
      <c r="B7537" s="538">
        <v>86929</v>
      </c>
      <c r="C7537" s="266" t="s">
        <v>39785</v>
      </c>
      <c r="D7537" s="273" t="s">
        <v>14</v>
      </c>
      <c r="E7537" s="274">
        <v>460.84</v>
      </c>
    </row>
    <row r="7538" spans="1:5">
      <c r="A7538" s="272" t="s">
        <v>24006</v>
      </c>
      <c r="B7538" s="538">
        <v>86930</v>
      </c>
      <c r="C7538" s="266" t="s">
        <v>39786</v>
      </c>
      <c r="D7538" s="273" t="s">
        <v>14</v>
      </c>
      <c r="E7538" s="274">
        <v>435.88</v>
      </c>
    </row>
    <row r="7539" spans="1:5">
      <c r="A7539" s="272" t="s">
        <v>24006</v>
      </c>
      <c r="B7539" s="538">
        <v>86927</v>
      </c>
      <c r="C7539" s="266" t="s">
        <v>39787</v>
      </c>
      <c r="D7539" s="273" t="s">
        <v>14</v>
      </c>
      <c r="E7539" s="274">
        <v>473.01</v>
      </c>
    </row>
    <row r="7540" spans="1:5">
      <c r="A7540" s="272" t="s">
        <v>24006</v>
      </c>
      <c r="B7540" s="538">
        <v>86928</v>
      </c>
      <c r="C7540" s="266" t="s">
        <v>39788</v>
      </c>
      <c r="D7540" s="273" t="s">
        <v>14</v>
      </c>
      <c r="E7540" s="274">
        <v>448.05</v>
      </c>
    </row>
    <row r="7541" spans="1:5">
      <c r="A7541" s="272" t="s">
        <v>24006</v>
      </c>
      <c r="B7541" s="538">
        <v>106777</v>
      </c>
      <c r="C7541" s="266" t="s">
        <v>39789</v>
      </c>
      <c r="D7541" s="273" t="s">
        <v>14</v>
      </c>
      <c r="E7541" s="274">
        <v>0</v>
      </c>
    </row>
    <row r="7542" spans="1:5">
      <c r="A7542" s="272" t="s">
        <v>24006</v>
      </c>
      <c r="B7542" s="538">
        <v>86914</v>
      </c>
      <c r="C7542" s="266" t="s">
        <v>39790</v>
      </c>
      <c r="D7542" s="273" t="s">
        <v>14</v>
      </c>
      <c r="E7542" s="274">
        <v>90.72</v>
      </c>
    </row>
    <row r="7543" spans="1:5">
      <c r="A7543" s="272" t="s">
        <v>24006</v>
      </c>
      <c r="B7543" s="538">
        <v>86913</v>
      </c>
      <c r="C7543" s="266" t="s">
        <v>39791</v>
      </c>
      <c r="D7543" s="273" t="s">
        <v>14</v>
      </c>
      <c r="E7543" s="274">
        <v>52.18</v>
      </c>
    </row>
    <row r="7544" spans="1:5">
      <c r="A7544" s="272" t="s">
        <v>24006</v>
      </c>
      <c r="B7544" s="538">
        <v>106778</v>
      </c>
      <c r="C7544" s="266" t="s">
        <v>39792</v>
      </c>
      <c r="D7544" s="273" t="s">
        <v>14</v>
      </c>
      <c r="E7544" s="274">
        <v>0</v>
      </c>
    </row>
    <row r="7545" spans="1:5">
      <c r="A7545" s="272" t="s">
        <v>24006</v>
      </c>
      <c r="B7545" s="538">
        <v>106779</v>
      </c>
      <c r="C7545" s="266" t="s">
        <v>39793</v>
      </c>
      <c r="D7545" s="273" t="s">
        <v>14</v>
      </c>
      <c r="E7545" s="274">
        <v>134.96</v>
      </c>
    </row>
    <row r="7546" spans="1:5">
      <c r="A7546" s="272" t="s">
        <v>24006</v>
      </c>
      <c r="B7546" s="538">
        <v>100854</v>
      </c>
      <c r="C7546" s="266" t="s">
        <v>39794</v>
      </c>
      <c r="D7546" s="273" t="s">
        <v>14</v>
      </c>
      <c r="E7546" s="274">
        <v>1593.34</v>
      </c>
    </row>
    <row r="7547" spans="1:5">
      <c r="A7547" s="272" t="s">
        <v>24006</v>
      </c>
      <c r="B7547" s="538">
        <v>100853</v>
      </c>
      <c r="C7547" s="266" t="s">
        <v>39795</v>
      </c>
      <c r="D7547" s="273" t="s">
        <v>14</v>
      </c>
      <c r="E7547" s="274">
        <v>315.18</v>
      </c>
    </row>
    <row r="7548" spans="1:5">
      <c r="A7548" s="272" t="s">
        <v>24006</v>
      </c>
      <c r="B7548" s="538">
        <v>86915</v>
      </c>
      <c r="C7548" s="266" t="s">
        <v>39796</v>
      </c>
      <c r="D7548" s="273" t="s">
        <v>14</v>
      </c>
      <c r="E7548" s="274">
        <v>128.66999999999999</v>
      </c>
    </row>
    <row r="7549" spans="1:5">
      <c r="A7549" s="272" t="s">
        <v>24006</v>
      </c>
      <c r="B7549" s="538">
        <v>86906</v>
      </c>
      <c r="C7549" s="266" t="s">
        <v>39797</v>
      </c>
      <c r="D7549" s="273" t="s">
        <v>14</v>
      </c>
      <c r="E7549" s="274">
        <v>68.05</v>
      </c>
    </row>
    <row r="7550" spans="1:5">
      <c r="A7550" s="272" t="s">
        <v>24006</v>
      </c>
      <c r="B7550" s="538">
        <v>86911</v>
      </c>
      <c r="C7550" s="266" t="s">
        <v>39798</v>
      </c>
      <c r="D7550" s="273" t="s">
        <v>14</v>
      </c>
      <c r="E7550" s="274">
        <v>80.34</v>
      </c>
    </row>
    <row r="7551" spans="1:5">
      <c r="A7551" s="272" t="s">
        <v>24006</v>
      </c>
      <c r="B7551" s="538">
        <v>86909</v>
      </c>
      <c r="C7551" s="266" t="s">
        <v>39799</v>
      </c>
      <c r="D7551" s="273" t="s">
        <v>14</v>
      </c>
      <c r="E7551" s="274">
        <v>118.99</v>
      </c>
    </row>
    <row r="7552" spans="1:5">
      <c r="A7552" s="272" t="s">
        <v>24006</v>
      </c>
      <c r="B7552" s="538">
        <v>86910</v>
      </c>
      <c r="C7552" s="266" t="s">
        <v>39800</v>
      </c>
      <c r="D7552" s="273" t="s">
        <v>14</v>
      </c>
      <c r="E7552" s="274">
        <v>116.11</v>
      </c>
    </row>
    <row r="7553" spans="1:5">
      <c r="A7553" s="272" t="s">
        <v>24006</v>
      </c>
      <c r="B7553" s="538">
        <v>86916</v>
      </c>
      <c r="C7553" s="266" t="s">
        <v>39801</v>
      </c>
      <c r="D7553" s="273" t="s">
        <v>14</v>
      </c>
      <c r="E7553" s="274">
        <v>27.22</v>
      </c>
    </row>
    <row r="7554" spans="1:5">
      <c r="A7554" s="272" t="s">
        <v>24006</v>
      </c>
      <c r="B7554" s="538">
        <v>86877</v>
      </c>
      <c r="C7554" s="266" t="s">
        <v>39802</v>
      </c>
      <c r="D7554" s="273" t="s">
        <v>14</v>
      </c>
      <c r="E7554" s="274">
        <v>66.37</v>
      </c>
    </row>
    <row r="7555" spans="1:5">
      <c r="A7555" s="272" t="s">
        <v>24006</v>
      </c>
      <c r="B7555" s="538">
        <v>86878</v>
      </c>
      <c r="C7555" s="266" t="s">
        <v>39803</v>
      </c>
      <c r="D7555" s="273" t="s">
        <v>14</v>
      </c>
      <c r="E7555" s="274">
        <v>71.3</v>
      </c>
    </row>
    <row r="7556" spans="1:5">
      <c r="A7556" s="272" t="s">
        <v>24006</v>
      </c>
      <c r="B7556" s="538">
        <v>86879</v>
      </c>
      <c r="C7556" s="266" t="s">
        <v>39804</v>
      </c>
      <c r="D7556" s="273" t="s">
        <v>14</v>
      </c>
      <c r="E7556" s="274">
        <v>11.17</v>
      </c>
    </row>
    <row r="7557" spans="1:5">
      <c r="A7557" s="272" t="s">
        <v>24006</v>
      </c>
      <c r="B7557" s="538">
        <v>86880</v>
      </c>
      <c r="C7557" s="266" t="s">
        <v>39805</v>
      </c>
      <c r="D7557" s="273" t="s">
        <v>14</v>
      </c>
      <c r="E7557" s="274">
        <v>29.34</v>
      </c>
    </row>
    <row r="7558" spans="1:5">
      <c r="A7558" s="272" t="s">
        <v>24007</v>
      </c>
      <c r="B7558" s="538">
        <v>101663</v>
      </c>
      <c r="C7558" s="266" t="s">
        <v>24008</v>
      </c>
      <c r="D7558" s="273" t="s">
        <v>14</v>
      </c>
      <c r="E7558" s="274">
        <v>31.11</v>
      </c>
    </row>
    <row r="7559" spans="1:5">
      <c r="A7559" s="272" t="s">
        <v>24007</v>
      </c>
      <c r="B7559" s="538">
        <v>101664</v>
      </c>
      <c r="C7559" s="266" t="s">
        <v>24009</v>
      </c>
      <c r="D7559" s="273" t="s">
        <v>14</v>
      </c>
      <c r="E7559" s="274">
        <v>32.15</v>
      </c>
    </row>
    <row r="7560" spans="1:5">
      <c r="A7560" s="272" t="s">
        <v>24007</v>
      </c>
      <c r="B7560" s="538">
        <v>101665</v>
      </c>
      <c r="C7560" s="266" t="s">
        <v>24010</v>
      </c>
      <c r="D7560" s="273" t="s">
        <v>14</v>
      </c>
      <c r="E7560" s="274">
        <v>36.64</v>
      </c>
    </row>
    <row r="7561" spans="1:5">
      <c r="A7561" s="272" t="s">
        <v>24007</v>
      </c>
      <c r="B7561" s="538">
        <v>101634</v>
      </c>
      <c r="C7561" s="266" t="s">
        <v>24011</v>
      </c>
      <c r="D7561" s="273" t="s">
        <v>14</v>
      </c>
      <c r="E7561" s="274">
        <v>0</v>
      </c>
    </row>
    <row r="7562" spans="1:5">
      <c r="A7562" s="272" t="s">
        <v>24007</v>
      </c>
      <c r="B7562" s="538">
        <v>101635</v>
      </c>
      <c r="C7562" s="266" t="s">
        <v>24012</v>
      </c>
      <c r="D7562" s="273" t="s">
        <v>14</v>
      </c>
      <c r="E7562" s="274">
        <v>0</v>
      </c>
    </row>
    <row r="7563" spans="1:5">
      <c r="A7563" s="272" t="s">
        <v>24007</v>
      </c>
      <c r="B7563" s="538">
        <v>101636</v>
      </c>
      <c r="C7563" s="266" t="s">
        <v>24013</v>
      </c>
      <c r="D7563" s="273" t="s">
        <v>14</v>
      </c>
      <c r="E7563" s="274">
        <v>157.56</v>
      </c>
    </row>
    <row r="7564" spans="1:5">
      <c r="A7564" s="272" t="s">
        <v>24007</v>
      </c>
      <c r="B7564" s="538">
        <v>101637</v>
      </c>
      <c r="C7564" s="266" t="s">
        <v>24014</v>
      </c>
      <c r="D7564" s="273" t="s">
        <v>14</v>
      </c>
      <c r="E7564" s="274">
        <v>151.41999999999999</v>
      </c>
    </row>
    <row r="7565" spans="1:5">
      <c r="A7565" s="272" t="s">
        <v>24007</v>
      </c>
      <c r="B7565" s="538">
        <v>101638</v>
      </c>
      <c r="C7565" s="266" t="s">
        <v>24015</v>
      </c>
      <c r="D7565" s="273" t="s">
        <v>14</v>
      </c>
      <c r="E7565" s="274">
        <v>0</v>
      </c>
    </row>
    <row r="7566" spans="1:5">
      <c r="A7566" s="272" t="s">
        <v>24007</v>
      </c>
      <c r="B7566" s="538">
        <v>101639</v>
      </c>
      <c r="C7566" s="266" t="s">
        <v>24016</v>
      </c>
      <c r="D7566" s="273" t="s">
        <v>14</v>
      </c>
      <c r="E7566" s="274">
        <v>0</v>
      </c>
    </row>
    <row r="7567" spans="1:5">
      <c r="A7567" s="272" t="s">
        <v>24007</v>
      </c>
      <c r="B7567" s="538">
        <v>105919</v>
      </c>
      <c r="C7567" s="266" t="s">
        <v>24017</v>
      </c>
      <c r="D7567" s="273" t="s">
        <v>14</v>
      </c>
      <c r="E7567" s="274">
        <v>0</v>
      </c>
    </row>
    <row r="7568" spans="1:5">
      <c r="A7568" s="272" t="s">
        <v>24007</v>
      </c>
      <c r="B7568" s="538">
        <v>101658</v>
      </c>
      <c r="C7568" s="266" t="s">
        <v>24018</v>
      </c>
      <c r="D7568" s="273" t="s">
        <v>14</v>
      </c>
      <c r="E7568" s="274">
        <v>451.78</v>
      </c>
    </row>
    <row r="7569" spans="1:5">
      <c r="A7569" s="272" t="s">
        <v>24007</v>
      </c>
      <c r="B7569" s="538">
        <v>101659</v>
      </c>
      <c r="C7569" s="266" t="s">
        <v>24019</v>
      </c>
      <c r="D7569" s="273" t="s">
        <v>14</v>
      </c>
      <c r="E7569" s="274">
        <v>511.08</v>
      </c>
    </row>
    <row r="7570" spans="1:5">
      <c r="A7570" s="272" t="s">
        <v>24007</v>
      </c>
      <c r="B7570" s="538">
        <v>101660</v>
      </c>
      <c r="C7570" s="266" t="s">
        <v>24020</v>
      </c>
      <c r="D7570" s="273" t="s">
        <v>14</v>
      </c>
      <c r="E7570" s="274">
        <v>791.01</v>
      </c>
    </row>
    <row r="7571" spans="1:5">
      <c r="A7571" s="272" t="s">
        <v>24007</v>
      </c>
      <c r="B7571" s="538">
        <v>101654</v>
      </c>
      <c r="C7571" s="266" t="s">
        <v>24021</v>
      </c>
      <c r="D7571" s="273" t="s">
        <v>14</v>
      </c>
      <c r="E7571" s="274">
        <v>195.07</v>
      </c>
    </row>
    <row r="7572" spans="1:5">
      <c r="A7572" s="272" t="s">
        <v>24007</v>
      </c>
      <c r="B7572" s="538">
        <v>101655</v>
      </c>
      <c r="C7572" s="266" t="s">
        <v>24022</v>
      </c>
      <c r="D7572" s="273" t="s">
        <v>14</v>
      </c>
      <c r="E7572" s="274">
        <v>288.3</v>
      </c>
    </row>
    <row r="7573" spans="1:5">
      <c r="A7573" s="272" t="s">
        <v>24007</v>
      </c>
      <c r="B7573" s="538">
        <v>101656</v>
      </c>
      <c r="C7573" s="266" t="s">
        <v>24023</v>
      </c>
      <c r="D7573" s="273" t="s">
        <v>14</v>
      </c>
      <c r="E7573" s="274">
        <v>310.07</v>
      </c>
    </row>
    <row r="7574" spans="1:5">
      <c r="A7574" s="272" t="s">
        <v>24007</v>
      </c>
      <c r="B7574" s="538">
        <v>101657</v>
      </c>
      <c r="C7574" s="266" t="s">
        <v>24024</v>
      </c>
      <c r="D7574" s="273" t="s">
        <v>14</v>
      </c>
      <c r="E7574" s="274">
        <v>356.44</v>
      </c>
    </row>
    <row r="7575" spans="1:5">
      <c r="A7575" s="272" t="s">
        <v>24007</v>
      </c>
      <c r="B7575" s="538">
        <v>105923</v>
      </c>
      <c r="C7575" s="266" t="s">
        <v>24025</v>
      </c>
      <c r="D7575" s="273" t="s">
        <v>14</v>
      </c>
      <c r="E7575" s="274">
        <v>0</v>
      </c>
    </row>
    <row r="7576" spans="1:5">
      <c r="A7576" s="272" t="s">
        <v>24007</v>
      </c>
      <c r="B7576" s="538">
        <v>105921</v>
      </c>
      <c r="C7576" s="266" t="s">
        <v>24026</v>
      </c>
      <c r="D7576" s="273" t="s">
        <v>14</v>
      </c>
      <c r="E7576" s="274">
        <v>0</v>
      </c>
    </row>
    <row r="7577" spans="1:5">
      <c r="A7577" s="272" t="s">
        <v>24007</v>
      </c>
      <c r="B7577" s="538">
        <v>105920</v>
      </c>
      <c r="C7577" s="266" t="s">
        <v>24027</v>
      </c>
      <c r="D7577" s="273" t="s">
        <v>14</v>
      </c>
      <c r="E7577" s="274">
        <v>0</v>
      </c>
    </row>
    <row r="7578" spans="1:5">
      <c r="A7578" s="272" t="s">
        <v>24007</v>
      </c>
      <c r="B7578" s="538">
        <v>105922</v>
      </c>
      <c r="C7578" s="266" t="s">
        <v>24028</v>
      </c>
      <c r="D7578" s="273" t="s">
        <v>14</v>
      </c>
      <c r="E7578" s="274">
        <v>0</v>
      </c>
    </row>
    <row r="7579" spans="1:5">
      <c r="A7579" s="272" t="s">
        <v>24007</v>
      </c>
      <c r="B7579" s="538">
        <v>101632</v>
      </c>
      <c r="C7579" s="266" t="s">
        <v>24029</v>
      </c>
      <c r="D7579" s="273" t="s">
        <v>14</v>
      </c>
      <c r="E7579" s="274">
        <v>28.44</v>
      </c>
    </row>
    <row r="7580" spans="1:5">
      <c r="A7580" s="272" t="s">
        <v>24007</v>
      </c>
      <c r="B7580" s="538">
        <v>101661</v>
      </c>
      <c r="C7580" s="266" t="s">
        <v>24030</v>
      </c>
      <c r="D7580" s="273" t="s">
        <v>14</v>
      </c>
      <c r="E7580" s="274">
        <v>160.66</v>
      </c>
    </row>
    <row r="7581" spans="1:5">
      <c r="A7581" s="272" t="s">
        <v>24007</v>
      </c>
      <c r="B7581" s="538">
        <v>105924</v>
      </c>
      <c r="C7581" s="266" t="s">
        <v>24031</v>
      </c>
      <c r="D7581" s="273" t="s">
        <v>14</v>
      </c>
      <c r="E7581" s="274">
        <v>17.46</v>
      </c>
    </row>
    <row r="7582" spans="1:5">
      <c r="A7582" s="272" t="s">
        <v>24007</v>
      </c>
      <c r="B7582" s="538">
        <v>101651</v>
      </c>
      <c r="C7582" s="266" t="s">
        <v>24032</v>
      </c>
      <c r="D7582" s="273" t="s">
        <v>14</v>
      </c>
      <c r="E7582" s="274">
        <v>73.02</v>
      </c>
    </row>
    <row r="7583" spans="1:5">
      <c r="A7583" s="272" t="s">
        <v>24007</v>
      </c>
      <c r="B7583" s="538">
        <v>101630</v>
      </c>
      <c r="C7583" s="266" t="s">
        <v>24033</v>
      </c>
      <c r="D7583" s="273" t="s">
        <v>14</v>
      </c>
      <c r="E7583" s="274">
        <v>87.3</v>
      </c>
    </row>
    <row r="7584" spans="1:5">
      <c r="A7584" s="272" t="s">
        <v>24007</v>
      </c>
      <c r="B7584" s="538">
        <v>101633</v>
      </c>
      <c r="C7584" s="266" t="s">
        <v>24034</v>
      </c>
      <c r="D7584" s="273" t="s">
        <v>14</v>
      </c>
      <c r="E7584" s="274">
        <v>98.13</v>
      </c>
    </row>
    <row r="7585" spans="1:5">
      <c r="A7585" s="272" t="s">
        <v>24035</v>
      </c>
      <c r="B7585" s="538">
        <v>104219</v>
      </c>
      <c r="C7585" s="266" t="s">
        <v>11481</v>
      </c>
      <c r="D7585" s="273" t="s">
        <v>16</v>
      </c>
      <c r="E7585" s="274">
        <v>92.77</v>
      </c>
    </row>
    <row r="7586" spans="1:5">
      <c r="A7586" s="272" t="s">
        <v>24035</v>
      </c>
      <c r="B7586" s="538">
        <v>104223</v>
      </c>
      <c r="C7586" s="266" t="s">
        <v>11485</v>
      </c>
      <c r="D7586" s="273" t="s">
        <v>16</v>
      </c>
      <c r="E7586" s="274">
        <v>121.57</v>
      </c>
    </row>
    <row r="7587" spans="1:5">
      <c r="A7587" s="272" t="s">
        <v>24035</v>
      </c>
      <c r="B7587" s="538">
        <v>104227</v>
      </c>
      <c r="C7587" s="266" t="s">
        <v>11489</v>
      </c>
      <c r="D7587" s="273" t="s">
        <v>16</v>
      </c>
      <c r="E7587" s="274">
        <v>140.68</v>
      </c>
    </row>
    <row r="7588" spans="1:5">
      <c r="A7588" s="272" t="s">
        <v>24035</v>
      </c>
      <c r="B7588" s="538">
        <v>104231</v>
      </c>
      <c r="C7588" s="266" t="s">
        <v>11493</v>
      </c>
      <c r="D7588" s="273" t="s">
        <v>16</v>
      </c>
      <c r="E7588" s="274">
        <v>155.19999999999999</v>
      </c>
    </row>
    <row r="7589" spans="1:5">
      <c r="A7589" s="272" t="s">
        <v>24035</v>
      </c>
      <c r="B7589" s="538">
        <v>104235</v>
      </c>
      <c r="C7589" s="266" t="s">
        <v>11497</v>
      </c>
      <c r="D7589" s="273" t="s">
        <v>16</v>
      </c>
      <c r="E7589" s="274">
        <v>75.5</v>
      </c>
    </row>
    <row r="7590" spans="1:5">
      <c r="A7590" s="272" t="s">
        <v>24035</v>
      </c>
      <c r="B7590" s="538">
        <v>104239</v>
      </c>
      <c r="C7590" s="266" t="s">
        <v>11501</v>
      </c>
      <c r="D7590" s="273" t="s">
        <v>16</v>
      </c>
      <c r="E7590" s="274">
        <v>103.11</v>
      </c>
    </row>
    <row r="7591" spans="1:5">
      <c r="A7591" s="272" t="s">
        <v>24035</v>
      </c>
      <c r="B7591" s="538">
        <v>104243</v>
      </c>
      <c r="C7591" s="266" t="s">
        <v>11505</v>
      </c>
      <c r="D7591" s="273" t="s">
        <v>16</v>
      </c>
      <c r="E7591" s="274">
        <v>120.97</v>
      </c>
    </row>
    <row r="7592" spans="1:5">
      <c r="A7592" s="272" t="s">
        <v>24035</v>
      </c>
      <c r="B7592" s="538">
        <v>104247</v>
      </c>
      <c r="C7592" s="266" t="s">
        <v>11509</v>
      </c>
      <c r="D7592" s="273" t="s">
        <v>16</v>
      </c>
      <c r="E7592" s="274">
        <v>129.13</v>
      </c>
    </row>
    <row r="7593" spans="1:5">
      <c r="A7593" s="272" t="s">
        <v>24035</v>
      </c>
      <c r="B7593" s="538">
        <v>87795</v>
      </c>
      <c r="C7593" s="266" t="s">
        <v>11438</v>
      </c>
      <c r="D7593" s="273" t="s">
        <v>16</v>
      </c>
      <c r="E7593" s="274">
        <v>78.23</v>
      </c>
    </row>
    <row r="7594" spans="1:5">
      <c r="A7594" s="272" t="s">
        <v>24035</v>
      </c>
      <c r="B7594" s="538">
        <v>87800</v>
      </c>
      <c r="C7594" s="266" t="s">
        <v>11441</v>
      </c>
      <c r="D7594" s="273" t="s">
        <v>16</v>
      </c>
      <c r="E7594" s="274">
        <v>107.03</v>
      </c>
    </row>
    <row r="7595" spans="1:5">
      <c r="A7595" s="272" t="s">
        <v>24035</v>
      </c>
      <c r="B7595" s="538">
        <v>87804</v>
      </c>
      <c r="C7595" s="266" t="s">
        <v>11444</v>
      </c>
      <c r="D7595" s="273" t="s">
        <v>16</v>
      </c>
      <c r="E7595" s="274">
        <v>124.89</v>
      </c>
    </row>
    <row r="7596" spans="1:5">
      <c r="A7596" s="272" t="s">
        <v>24035</v>
      </c>
      <c r="B7596" s="538">
        <v>87808</v>
      </c>
      <c r="C7596" s="266" t="s">
        <v>11447</v>
      </c>
      <c r="D7596" s="273" t="s">
        <v>16</v>
      </c>
      <c r="E7596" s="274">
        <v>132.93</v>
      </c>
    </row>
    <row r="7597" spans="1:5">
      <c r="A7597" s="272" t="s">
        <v>24035</v>
      </c>
      <c r="B7597" s="538">
        <v>87778</v>
      </c>
      <c r="C7597" s="266" t="s">
        <v>11427</v>
      </c>
      <c r="D7597" s="273" t="s">
        <v>16</v>
      </c>
      <c r="E7597" s="274">
        <v>97.2</v>
      </c>
    </row>
    <row r="7598" spans="1:5">
      <c r="A7598" s="272" t="s">
        <v>24035</v>
      </c>
      <c r="B7598" s="538">
        <v>87783</v>
      </c>
      <c r="C7598" s="266" t="s">
        <v>11430</v>
      </c>
      <c r="D7598" s="273" t="s">
        <v>16</v>
      </c>
      <c r="E7598" s="274">
        <v>127.33</v>
      </c>
    </row>
    <row r="7599" spans="1:5">
      <c r="A7599" s="272" t="s">
        <v>24035</v>
      </c>
      <c r="B7599" s="538">
        <v>87787</v>
      </c>
      <c r="C7599" s="266" t="s">
        <v>11433</v>
      </c>
      <c r="D7599" s="273" t="s">
        <v>16</v>
      </c>
      <c r="E7599" s="274">
        <v>146.44</v>
      </c>
    </row>
    <row r="7600" spans="1:5">
      <c r="A7600" s="272" t="s">
        <v>24035</v>
      </c>
      <c r="B7600" s="538">
        <v>87791</v>
      </c>
      <c r="C7600" s="266" t="s">
        <v>11435</v>
      </c>
      <c r="D7600" s="273" t="s">
        <v>16</v>
      </c>
      <c r="E7600" s="274">
        <v>161.54</v>
      </c>
    </row>
    <row r="7601" spans="1:5">
      <c r="A7601" s="272" t="s">
        <v>24035</v>
      </c>
      <c r="B7601" s="538">
        <v>87832</v>
      </c>
      <c r="C7601" s="266" t="s">
        <v>11465</v>
      </c>
      <c r="D7601" s="273" t="s">
        <v>16</v>
      </c>
      <c r="E7601" s="274">
        <v>155.01</v>
      </c>
    </row>
    <row r="7602" spans="1:5">
      <c r="A7602" s="272" t="s">
        <v>24035</v>
      </c>
      <c r="B7602" s="538">
        <v>87812</v>
      </c>
      <c r="C7602" s="266" t="s">
        <v>11450</v>
      </c>
      <c r="D7602" s="273" t="s">
        <v>16</v>
      </c>
      <c r="E7602" s="274">
        <v>122.26</v>
      </c>
    </row>
    <row r="7603" spans="1:5">
      <c r="A7603" s="272" t="s">
        <v>24035</v>
      </c>
      <c r="B7603" s="538">
        <v>87816</v>
      </c>
      <c r="C7603" s="266" t="s">
        <v>11453</v>
      </c>
      <c r="D7603" s="273" t="s">
        <v>16</v>
      </c>
      <c r="E7603" s="274">
        <v>151.13999999999999</v>
      </c>
    </row>
    <row r="7604" spans="1:5">
      <c r="A7604" s="272" t="s">
        <v>24035</v>
      </c>
      <c r="B7604" s="538">
        <v>87820</v>
      </c>
      <c r="C7604" s="266" t="s">
        <v>11456</v>
      </c>
      <c r="D7604" s="273" t="s">
        <v>16</v>
      </c>
      <c r="E7604" s="274">
        <v>169</v>
      </c>
    </row>
    <row r="7605" spans="1:5">
      <c r="A7605" s="272" t="s">
        <v>24035</v>
      </c>
      <c r="B7605" s="538">
        <v>87824</v>
      </c>
      <c r="C7605" s="266" t="s">
        <v>11459</v>
      </c>
      <c r="D7605" s="273" t="s">
        <v>16</v>
      </c>
      <c r="E7605" s="274">
        <v>196.79</v>
      </c>
    </row>
    <row r="7606" spans="1:5">
      <c r="A7606" s="272" t="s">
        <v>24035</v>
      </c>
      <c r="B7606" s="538">
        <v>87828</v>
      </c>
      <c r="C7606" s="266" t="s">
        <v>11462</v>
      </c>
      <c r="D7606" s="273" t="s">
        <v>16</v>
      </c>
      <c r="E7606" s="274">
        <v>123.87</v>
      </c>
    </row>
    <row r="7607" spans="1:5">
      <c r="A7607" s="272" t="s">
        <v>24035</v>
      </c>
      <c r="B7607" s="538">
        <v>104251</v>
      </c>
      <c r="C7607" s="266" t="s">
        <v>24036</v>
      </c>
      <c r="D7607" s="273" t="s">
        <v>16</v>
      </c>
      <c r="E7607" s="274">
        <v>114.29</v>
      </c>
    </row>
    <row r="7608" spans="1:5">
      <c r="A7608" s="272" t="s">
        <v>24035</v>
      </c>
      <c r="B7608" s="538">
        <v>104255</v>
      </c>
      <c r="C7608" s="266" t="s">
        <v>24037</v>
      </c>
      <c r="D7608" s="273" t="s">
        <v>16</v>
      </c>
      <c r="E7608" s="274">
        <v>141.9</v>
      </c>
    </row>
    <row r="7609" spans="1:5">
      <c r="A7609" s="272" t="s">
        <v>24035</v>
      </c>
      <c r="B7609" s="538">
        <v>104259</v>
      </c>
      <c r="C7609" s="266" t="s">
        <v>24038</v>
      </c>
      <c r="D7609" s="273" t="s">
        <v>16</v>
      </c>
      <c r="E7609" s="274">
        <v>159.76</v>
      </c>
    </row>
    <row r="7610" spans="1:5">
      <c r="A7610" s="272" t="s">
        <v>24035</v>
      </c>
      <c r="B7610" s="538">
        <v>104263</v>
      </c>
      <c r="C7610" s="266" t="s">
        <v>24039</v>
      </c>
      <c r="D7610" s="273" t="s">
        <v>16</v>
      </c>
      <c r="E7610" s="274">
        <v>185.39</v>
      </c>
    </row>
    <row r="7611" spans="1:5">
      <c r="A7611" s="272" t="s">
        <v>24035</v>
      </c>
      <c r="B7611" s="538">
        <v>87794</v>
      </c>
      <c r="C7611" s="266" t="s">
        <v>11437</v>
      </c>
      <c r="D7611" s="273" t="s">
        <v>16</v>
      </c>
      <c r="E7611" s="274">
        <v>50.04</v>
      </c>
    </row>
    <row r="7612" spans="1:5">
      <c r="A7612" s="272" t="s">
        <v>24035</v>
      </c>
      <c r="B7612" s="538">
        <v>87799</v>
      </c>
      <c r="C7612" s="266" t="s">
        <v>11440</v>
      </c>
      <c r="D7612" s="273" t="s">
        <v>16</v>
      </c>
      <c r="E7612" s="274">
        <v>69.58</v>
      </c>
    </row>
    <row r="7613" spans="1:5">
      <c r="A7613" s="272" t="s">
        <v>24035</v>
      </c>
      <c r="B7613" s="538">
        <v>87803</v>
      </c>
      <c r="C7613" s="266" t="s">
        <v>11443</v>
      </c>
      <c r="D7613" s="273" t="s">
        <v>16</v>
      </c>
      <c r="E7613" s="274">
        <v>77.02</v>
      </c>
    </row>
    <row r="7614" spans="1:5">
      <c r="A7614" s="272" t="s">
        <v>24035</v>
      </c>
      <c r="B7614" s="538">
        <v>87807</v>
      </c>
      <c r="C7614" s="266" t="s">
        <v>11446</v>
      </c>
      <c r="D7614" s="273" t="s">
        <v>16</v>
      </c>
      <c r="E7614" s="274">
        <v>84.22</v>
      </c>
    </row>
    <row r="7615" spans="1:5">
      <c r="A7615" s="272" t="s">
        <v>24035</v>
      </c>
      <c r="B7615" s="538">
        <v>104218</v>
      </c>
      <c r="C7615" s="266" t="s">
        <v>11480</v>
      </c>
      <c r="D7615" s="273" t="s">
        <v>16</v>
      </c>
      <c r="E7615" s="274">
        <v>63.48</v>
      </c>
    </row>
    <row r="7616" spans="1:5">
      <c r="A7616" s="272" t="s">
        <v>24035</v>
      </c>
      <c r="B7616" s="538">
        <v>87777</v>
      </c>
      <c r="C7616" s="266" t="s">
        <v>11426</v>
      </c>
      <c r="D7616" s="273" t="s">
        <v>16</v>
      </c>
      <c r="E7616" s="274">
        <v>68.41</v>
      </c>
    </row>
    <row r="7617" spans="1:5">
      <c r="A7617" s="272" t="s">
        <v>24035</v>
      </c>
      <c r="B7617" s="538">
        <v>104222</v>
      </c>
      <c r="C7617" s="266" t="s">
        <v>11484</v>
      </c>
      <c r="D7617" s="273" t="s">
        <v>16</v>
      </c>
      <c r="E7617" s="274">
        <v>82.07</v>
      </c>
    </row>
    <row r="7618" spans="1:5">
      <c r="A7618" s="272" t="s">
        <v>24035</v>
      </c>
      <c r="B7618" s="538">
        <v>87781</v>
      </c>
      <c r="C7618" s="266" t="s">
        <v>11429</v>
      </c>
      <c r="D7618" s="273" t="s">
        <v>16</v>
      </c>
      <c r="E7618" s="274">
        <v>88.4</v>
      </c>
    </row>
    <row r="7619" spans="1:5">
      <c r="A7619" s="272" t="s">
        <v>24035</v>
      </c>
      <c r="B7619" s="538">
        <v>104226</v>
      </c>
      <c r="C7619" s="266" t="s">
        <v>11488</v>
      </c>
      <c r="D7619" s="273" t="s">
        <v>16</v>
      </c>
      <c r="E7619" s="274">
        <v>90.03</v>
      </c>
    </row>
    <row r="7620" spans="1:5">
      <c r="A7620" s="272" t="s">
        <v>24035</v>
      </c>
      <c r="B7620" s="538">
        <v>87786</v>
      </c>
      <c r="C7620" s="266" t="s">
        <v>11432</v>
      </c>
      <c r="D7620" s="273" t="s">
        <v>16</v>
      </c>
      <c r="E7620" s="274">
        <v>96.36</v>
      </c>
    </row>
    <row r="7621" spans="1:5">
      <c r="A7621" s="272" t="s">
        <v>24035</v>
      </c>
      <c r="B7621" s="538">
        <v>104230</v>
      </c>
      <c r="C7621" s="266" t="s">
        <v>11492</v>
      </c>
      <c r="D7621" s="273" t="s">
        <v>16</v>
      </c>
      <c r="E7621" s="274">
        <v>106.13</v>
      </c>
    </row>
    <row r="7622" spans="1:5">
      <c r="A7622" s="272" t="s">
        <v>24035</v>
      </c>
      <c r="B7622" s="538">
        <v>104234</v>
      </c>
      <c r="C7622" s="266" t="s">
        <v>11496</v>
      </c>
      <c r="D7622" s="273" t="s">
        <v>16</v>
      </c>
      <c r="E7622" s="274">
        <v>47.13</v>
      </c>
    </row>
    <row r="7623" spans="1:5">
      <c r="A7623" s="272" t="s">
        <v>24035</v>
      </c>
      <c r="B7623" s="538">
        <v>104238</v>
      </c>
      <c r="C7623" s="266" t="s">
        <v>11500</v>
      </c>
      <c r="D7623" s="273" t="s">
        <v>16</v>
      </c>
      <c r="E7623" s="274">
        <v>65.27</v>
      </c>
    </row>
    <row r="7624" spans="1:5">
      <c r="A7624" s="272" t="s">
        <v>24035</v>
      </c>
      <c r="B7624" s="538">
        <v>104242</v>
      </c>
      <c r="C7624" s="266" t="s">
        <v>11504</v>
      </c>
      <c r="D7624" s="273" t="s">
        <v>16</v>
      </c>
      <c r="E7624" s="274">
        <v>72.709999999999994</v>
      </c>
    </row>
    <row r="7625" spans="1:5">
      <c r="A7625" s="272" t="s">
        <v>24035</v>
      </c>
      <c r="B7625" s="538">
        <v>104246</v>
      </c>
      <c r="C7625" s="266" t="s">
        <v>11508</v>
      </c>
      <c r="D7625" s="273" t="s">
        <v>16</v>
      </c>
      <c r="E7625" s="274">
        <v>79.47</v>
      </c>
    </row>
    <row r="7626" spans="1:5">
      <c r="A7626" s="272" t="s">
        <v>24035</v>
      </c>
      <c r="B7626" s="538">
        <v>104250</v>
      </c>
      <c r="C7626" s="266" t="s">
        <v>11512</v>
      </c>
      <c r="D7626" s="273" t="s">
        <v>16</v>
      </c>
      <c r="E7626" s="274">
        <v>89.91</v>
      </c>
    </row>
    <row r="7627" spans="1:5">
      <c r="A7627" s="272" t="s">
        <v>24035</v>
      </c>
      <c r="B7627" s="538">
        <v>87811</v>
      </c>
      <c r="C7627" s="266" t="s">
        <v>11449</v>
      </c>
      <c r="D7627" s="273" t="s">
        <v>16</v>
      </c>
      <c r="E7627" s="274">
        <v>98.78</v>
      </c>
    </row>
    <row r="7628" spans="1:5">
      <c r="A7628" s="272" t="s">
        <v>24035</v>
      </c>
      <c r="B7628" s="538">
        <v>104254</v>
      </c>
      <c r="C7628" s="266" t="s">
        <v>11515</v>
      </c>
      <c r="D7628" s="273" t="s">
        <v>16</v>
      </c>
      <c r="E7628" s="274">
        <v>108.05</v>
      </c>
    </row>
    <row r="7629" spans="1:5">
      <c r="A7629" s="272" t="s">
        <v>24035</v>
      </c>
      <c r="B7629" s="538">
        <v>87815</v>
      </c>
      <c r="C7629" s="266" t="s">
        <v>11452</v>
      </c>
      <c r="D7629" s="273" t="s">
        <v>16</v>
      </c>
      <c r="E7629" s="274">
        <v>118.3</v>
      </c>
    </row>
    <row r="7630" spans="1:5">
      <c r="A7630" s="272" t="s">
        <v>24035</v>
      </c>
      <c r="B7630" s="538">
        <v>104258</v>
      </c>
      <c r="C7630" s="266" t="s">
        <v>11518</v>
      </c>
      <c r="D7630" s="273" t="s">
        <v>16</v>
      </c>
      <c r="E7630" s="274">
        <v>115.49</v>
      </c>
    </row>
    <row r="7631" spans="1:5">
      <c r="A7631" s="272" t="s">
        <v>24035</v>
      </c>
      <c r="B7631" s="538">
        <v>87819</v>
      </c>
      <c r="C7631" s="266" t="s">
        <v>11455</v>
      </c>
      <c r="D7631" s="273" t="s">
        <v>16</v>
      </c>
      <c r="E7631" s="274">
        <v>125.74</v>
      </c>
    </row>
    <row r="7632" spans="1:5">
      <c r="A7632" s="272" t="s">
        <v>24035</v>
      </c>
      <c r="B7632" s="538">
        <v>104262</v>
      </c>
      <c r="C7632" s="266" t="s">
        <v>11521</v>
      </c>
      <c r="D7632" s="273" t="s">
        <v>16</v>
      </c>
      <c r="E7632" s="274">
        <v>149.47</v>
      </c>
    </row>
    <row r="7633" spans="1:5">
      <c r="A7633" s="272" t="s">
        <v>24035</v>
      </c>
      <c r="B7633" s="538">
        <v>87823</v>
      </c>
      <c r="C7633" s="266" t="s">
        <v>11458</v>
      </c>
      <c r="D7633" s="273" t="s">
        <v>16</v>
      </c>
      <c r="E7633" s="274">
        <v>163.47</v>
      </c>
    </row>
    <row r="7634" spans="1:5">
      <c r="A7634" s="272" t="s">
        <v>24035</v>
      </c>
      <c r="B7634" s="538">
        <v>87827</v>
      </c>
      <c r="C7634" s="266" t="s">
        <v>11461</v>
      </c>
      <c r="D7634" s="273" t="s">
        <v>16</v>
      </c>
      <c r="E7634" s="274">
        <v>92.35</v>
      </c>
    </row>
    <row r="7635" spans="1:5">
      <c r="A7635" s="272" t="s">
        <v>24035</v>
      </c>
      <c r="B7635" s="538">
        <v>87831</v>
      </c>
      <c r="C7635" s="266" t="s">
        <v>11464</v>
      </c>
      <c r="D7635" s="273" t="s">
        <v>16</v>
      </c>
      <c r="E7635" s="274">
        <v>111.75</v>
      </c>
    </row>
    <row r="7636" spans="1:5">
      <c r="A7636" s="272" t="s">
        <v>24035</v>
      </c>
      <c r="B7636" s="538">
        <v>104220</v>
      </c>
      <c r="C7636" s="266" t="s">
        <v>11482</v>
      </c>
      <c r="D7636" s="273" t="s">
        <v>16</v>
      </c>
      <c r="E7636" s="274">
        <v>61.52</v>
      </c>
    </row>
    <row r="7637" spans="1:5">
      <c r="A7637" s="272" t="s">
        <v>24035</v>
      </c>
      <c r="B7637" s="538">
        <v>104203</v>
      </c>
      <c r="C7637" s="266" t="s">
        <v>11466</v>
      </c>
      <c r="D7637" s="273" t="s">
        <v>16</v>
      </c>
      <c r="E7637" s="274">
        <v>66.58</v>
      </c>
    </row>
    <row r="7638" spans="1:5">
      <c r="A7638" s="272" t="s">
        <v>24035</v>
      </c>
      <c r="B7638" s="538">
        <v>104224</v>
      </c>
      <c r="C7638" s="266" t="s">
        <v>11486</v>
      </c>
      <c r="D7638" s="273" t="s">
        <v>16</v>
      </c>
      <c r="E7638" s="274">
        <v>79.489999999999995</v>
      </c>
    </row>
    <row r="7639" spans="1:5">
      <c r="A7639" s="272" t="s">
        <v>24035</v>
      </c>
      <c r="B7639" s="538">
        <v>104204</v>
      </c>
      <c r="C7639" s="266" t="s">
        <v>11467</v>
      </c>
      <c r="D7639" s="273" t="s">
        <v>16</v>
      </c>
      <c r="E7639" s="274">
        <v>86.06</v>
      </c>
    </row>
    <row r="7640" spans="1:5">
      <c r="A7640" s="272" t="s">
        <v>24035</v>
      </c>
      <c r="B7640" s="538">
        <v>104228</v>
      </c>
      <c r="C7640" s="266" t="s">
        <v>11490</v>
      </c>
      <c r="D7640" s="273" t="s">
        <v>16</v>
      </c>
      <c r="E7640" s="274">
        <v>86.4</v>
      </c>
    </row>
    <row r="7641" spans="1:5">
      <c r="A7641" s="272" t="s">
        <v>24035</v>
      </c>
      <c r="B7641" s="538">
        <v>104205</v>
      </c>
      <c r="C7641" s="266" t="s">
        <v>11468</v>
      </c>
      <c r="D7641" s="273" t="s">
        <v>16</v>
      </c>
      <c r="E7641" s="274">
        <v>92.98</v>
      </c>
    </row>
    <row r="7642" spans="1:5">
      <c r="A7642" s="272" t="s">
        <v>24035</v>
      </c>
      <c r="B7642" s="538">
        <v>104232</v>
      </c>
      <c r="C7642" s="266" t="s">
        <v>11494</v>
      </c>
      <c r="D7642" s="273" t="s">
        <v>16</v>
      </c>
      <c r="E7642" s="274">
        <v>95.6</v>
      </c>
    </row>
    <row r="7643" spans="1:5">
      <c r="A7643" s="272" t="s">
        <v>24035</v>
      </c>
      <c r="B7643" s="538">
        <v>104206</v>
      </c>
      <c r="C7643" s="266" t="s">
        <v>11469</v>
      </c>
      <c r="D7643" s="273" t="s">
        <v>16</v>
      </c>
      <c r="E7643" s="274">
        <v>102.83</v>
      </c>
    </row>
    <row r="7644" spans="1:5">
      <c r="A7644" s="272" t="s">
        <v>24035</v>
      </c>
      <c r="B7644" s="538">
        <v>104236</v>
      </c>
      <c r="C7644" s="266" t="s">
        <v>11498</v>
      </c>
      <c r="D7644" s="273" t="s">
        <v>16</v>
      </c>
      <c r="E7644" s="274">
        <v>44.85</v>
      </c>
    </row>
    <row r="7645" spans="1:5">
      <c r="A7645" s="272" t="s">
        <v>24035</v>
      </c>
      <c r="B7645" s="538">
        <v>104207</v>
      </c>
      <c r="C7645" s="266" t="s">
        <v>11470</v>
      </c>
      <c r="D7645" s="273" t="s">
        <v>16</v>
      </c>
      <c r="E7645" s="274">
        <v>47.97</v>
      </c>
    </row>
    <row r="7646" spans="1:5">
      <c r="A7646" s="272" t="s">
        <v>24035</v>
      </c>
      <c r="B7646" s="538">
        <v>104240</v>
      </c>
      <c r="C7646" s="266" t="s">
        <v>11502</v>
      </c>
      <c r="D7646" s="273" t="s">
        <v>16</v>
      </c>
      <c r="E7646" s="274">
        <v>62.48</v>
      </c>
    </row>
    <row r="7647" spans="1:5">
      <c r="A7647" s="272" t="s">
        <v>24035</v>
      </c>
      <c r="B7647" s="538">
        <v>104208</v>
      </c>
      <c r="C7647" s="266" t="s">
        <v>11471</v>
      </c>
      <c r="D7647" s="273" t="s">
        <v>16</v>
      </c>
      <c r="E7647" s="274">
        <v>66.959999999999994</v>
      </c>
    </row>
    <row r="7648" spans="1:5">
      <c r="A7648" s="272" t="s">
        <v>24035</v>
      </c>
      <c r="B7648" s="538">
        <v>104244</v>
      </c>
      <c r="C7648" s="266" t="s">
        <v>11506</v>
      </c>
      <c r="D7648" s="273" t="s">
        <v>16</v>
      </c>
      <c r="E7648" s="274">
        <v>68.989999999999995</v>
      </c>
    </row>
    <row r="7649" spans="1:5">
      <c r="A7649" s="272" t="s">
        <v>24035</v>
      </c>
      <c r="B7649" s="538">
        <v>104209</v>
      </c>
      <c r="C7649" s="266" t="s">
        <v>11472</v>
      </c>
      <c r="D7649" s="273" t="s">
        <v>16</v>
      </c>
      <c r="E7649" s="274">
        <v>73.47</v>
      </c>
    </row>
    <row r="7650" spans="1:5">
      <c r="A7650" s="272" t="s">
        <v>24035</v>
      </c>
      <c r="B7650" s="538">
        <v>104248</v>
      </c>
      <c r="C7650" s="266" t="s">
        <v>11510</v>
      </c>
      <c r="D7650" s="273" t="s">
        <v>16</v>
      </c>
      <c r="E7650" s="274">
        <v>71.38</v>
      </c>
    </row>
    <row r="7651" spans="1:5">
      <c r="A7651" s="272" t="s">
        <v>24035</v>
      </c>
      <c r="B7651" s="538">
        <v>104210</v>
      </c>
      <c r="C7651" s="266" t="s">
        <v>11473</v>
      </c>
      <c r="D7651" s="273" t="s">
        <v>16</v>
      </c>
      <c r="E7651" s="274">
        <v>75.709999999999994</v>
      </c>
    </row>
    <row r="7652" spans="1:5">
      <c r="A7652" s="272" t="s">
        <v>24035</v>
      </c>
      <c r="B7652" s="538">
        <v>104252</v>
      </c>
      <c r="C7652" s="266" t="s">
        <v>11513</v>
      </c>
      <c r="D7652" s="273" t="s">
        <v>16</v>
      </c>
      <c r="E7652" s="274">
        <v>89.45</v>
      </c>
    </row>
    <row r="7653" spans="1:5">
      <c r="A7653" s="272" t="s">
        <v>24035</v>
      </c>
      <c r="B7653" s="538">
        <v>104211</v>
      </c>
      <c r="C7653" s="266" t="s">
        <v>11474</v>
      </c>
      <c r="D7653" s="273" t="s">
        <v>16</v>
      </c>
      <c r="E7653" s="274">
        <v>98.55</v>
      </c>
    </row>
    <row r="7654" spans="1:5">
      <c r="A7654" s="272" t="s">
        <v>24035</v>
      </c>
      <c r="B7654" s="538">
        <v>104212</v>
      </c>
      <c r="C7654" s="266" t="s">
        <v>11475</v>
      </c>
      <c r="D7654" s="273" t="s">
        <v>16</v>
      </c>
      <c r="E7654" s="274">
        <v>117.63</v>
      </c>
    </row>
    <row r="7655" spans="1:5">
      <c r="A7655" s="272" t="s">
        <v>24035</v>
      </c>
      <c r="B7655" s="538">
        <v>104213</v>
      </c>
      <c r="C7655" s="266" t="s">
        <v>11476</v>
      </c>
      <c r="D7655" s="273" t="s">
        <v>16</v>
      </c>
      <c r="E7655" s="274">
        <v>124.14</v>
      </c>
    </row>
    <row r="7656" spans="1:5">
      <c r="A7656" s="272" t="s">
        <v>24035</v>
      </c>
      <c r="B7656" s="538">
        <v>104214</v>
      </c>
      <c r="C7656" s="266" t="s">
        <v>11477</v>
      </c>
      <c r="D7656" s="273" t="s">
        <v>16</v>
      </c>
      <c r="E7656" s="274">
        <v>148.93</v>
      </c>
    </row>
    <row r="7657" spans="1:5">
      <c r="A7657" s="272" t="s">
        <v>24035</v>
      </c>
      <c r="B7657" s="538">
        <v>104215</v>
      </c>
      <c r="C7657" s="266" t="s">
        <v>30873</v>
      </c>
      <c r="D7657" s="273" t="s">
        <v>16</v>
      </c>
      <c r="E7657" s="274">
        <v>90.71</v>
      </c>
    </row>
    <row r="7658" spans="1:5">
      <c r="A7658" s="272" t="s">
        <v>24035</v>
      </c>
      <c r="B7658" s="538">
        <v>104216</v>
      </c>
      <c r="C7658" s="266" t="s">
        <v>11478</v>
      </c>
      <c r="D7658" s="273" t="s">
        <v>16</v>
      </c>
      <c r="E7658" s="274">
        <v>109.17</v>
      </c>
    </row>
    <row r="7659" spans="1:5">
      <c r="A7659" s="272" t="s">
        <v>24035</v>
      </c>
      <c r="B7659" s="538">
        <v>104217</v>
      </c>
      <c r="C7659" s="266" t="s">
        <v>11479</v>
      </c>
      <c r="D7659" s="273" t="s">
        <v>16</v>
      </c>
      <c r="E7659" s="274">
        <v>58.11</v>
      </c>
    </row>
    <row r="7660" spans="1:5">
      <c r="A7660" s="272" t="s">
        <v>24035</v>
      </c>
      <c r="B7660" s="538">
        <v>104221</v>
      </c>
      <c r="C7660" s="266" t="s">
        <v>11483</v>
      </c>
      <c r="D7660" s="273" t="s">
        <v>16</v>
      </c>
      <c r="E7660" s="274">
        <v>74.88</v>
      </c>
    </row>
    <row r="7661" spans="1:5">
      <c r="A7661" s="272" t="s">
        <v>24035</v>
      </c>
      <c r="B7661" s="538">
        <v>104225</v>
      </c>
      <c r="C7661" s="266" t="s">
        <v>11487</v>
      </c>
      <c r="D7661" s="273" t="s">
        <v>16</v>
      </c>
      <c r="E7661" s="274">
        <v>81.010000000000005</v>
      </c>
    </row>
    <row r="7662" spans="1:5">
      <c r="A7662" s="272" t="s">
        <v>24035</v>
      </c>
      <c r="B7662" s="538">
        <v>104229</v>
      </c>
      <c r="C7662" s="266" t="s">
        <v>11491</v>
      </c>
      <c r="D7662" s="273" t="s">
        <v>16</v>
      </c>
      <c r="E7662" s="274">
        <v>96.21</v>
      </c>
    </row>
    <row r="7663" spans="1:5">
      <c r="A7663" s="272" t="s">
        <v>24035</v>
      </c>
      <c r="B7663" s="538">
        <v>104233</v>
      </c>
      <c r="C7663" s="266" t="s">
        <v>11495</v>
      </c>
      <c r="D7663" s="273" t="s">
        <v>16</v>
      </c>
      <c r="E7663" s="274">
        <v>42.12</v>
      </c>
    </row>
    <row r="7664" spans="1:5">
      <c r="A7664" s="272" t="s">
        <v>24035</v>
      </c>
      <c r="B7664" s="538">
        <v>104237</v>
      </c>
      <c r="C7664" s="266" t="s">
        <v>11499</v>
      </c>
      <c r="D7664" s="273" t="s">
        <v>16</v>
      </c>
      <c r="E7664" s="274">
        <v>58.55</v>
      </c>
    </row>
    <row r="7665" spans="1:5">
      <c r="A7665" s="272" t="s">
        <v>24035</v>
      </c>
      <c r="B7665" s="538">
        <v>104241</v>
      </c>
      <c r="C7665" s="266" t="s">
        <v>11503</v>
      </c>
      <c r="D7665" s="273" t="s">
        <v>16</v>
      </c>
      <c r="E7665" s="274">
        <v>64.28</v>
      </c>
    </row>
    <row r="7666" spans="1:5">
      <c r="A7666" s="272" t="s">
        <v>24035</v>
      </c>
      <c r="B7666" s="538">
        <v>104245</v>
      </c>
      <c r="C7666" s="266" t="s">
        <v>11507</v>
      </c>
      <c r="D7666" s="273" t="s">
        <v>16</v>
      </c>
      <c r="E7666" s="274">
        <v>70.19</v>
      </c>
    </row>
    <row r="7667" spans="1:5">
      <c r="A7667" s="272" t="s">
        <v>24035</v>
      </c>
      <c r="B7667" s="538">
        <v>104249</v>
      </c>
      <c r="C7667" s="266" t="s">
        <v>11511</v>
      </c>
      <c r="D7667" s="273" t="s">
        <v>16</v>
      </c>
      <c r="E7667" s="274">
        <v>84.9</v>
      </c>
    </row>
    <row r="7668" spans="1:5">
      <c r="A7668" s="272" t="s">
        <v>24035</v>
      </c>
      <c r="B7668" s="538">
        <v>104253</v>
      </c>
      <c r="C7668" s="266" t="s">
        <v>11514</v>
      </c>
      <c r="D7668" s="273" t="s">
        <v>16</v>
      </c>
      <c r="E7668" s="274">
        <v>101.33</v>
      </c>
    </row>
    <row r="7669" spans="1:5">
      <c r="A7669" s="272" t="s">
        <v>24035</v>
      </c>
      <c r="B7669" s="538">
        <v>104256</v>
      </c>
      <c r="C7669" s="266" t="s">
        <v>11516</v>
      </c>
      <c r="D7669" s="273" t="s">
        <v>16</v>
      </c>
      <c r="E7669" s="274">
        <v>107.08</v>
      </c>
    </row>
    <row r="7670" spans="1:5">
      <c r="A7670" s="272" t="s">
        <v>24035</v>
      </c>
      <c r="B7670" s="538">
        <v>104260</v>
      </c>
      <c r="C7670" s="266" t="s">
        <v>11519</v>
      </c>
      <c r="D7670" s="273" t="s">
        <v>16</v>
      </c>
      <c r="E7670" s="274">
        <v>113.59</v>
      </c>
    </row>
    <row r="7671" spans="1:5">
      <c r="A7671" s="272" t="s">
        <v>24035</v>
      </c>
      <c r="B7671" s="538">
        <v>104264</v>
      </c>
      <c r="C7671" s="266" t="s">
        <v>11522</v>
      </c>
      <c r="D7671" s="273" t="s">
        <v>16</v>
      </c>
      <c r="E7671" s="274">
        <v>135.91999999999999</v>
      </c>
    </row>
    <row r="7672" spans="1:5">
      <c r="A7672" s="272" t="s">
        <v>24035</v>
      </c>
      <c r="B7672" s="538">
        <v>87792</v>
      </c>
      <c r="C7672" s="266" t="s">
        <v>11436</v>
      </c>
      <c r="D7672" s="273" t="s">
        <v>16</v>
      </c>
      <c r="E7672" s="274">
        <v>45.03</v>
      </c>
    </row>
    <row r="7673" spans="1:5">
      <c r="A7673" s="272" t="s">
        <v>24035</v>
      </c>
      <c r="B7673" s="538">
        <v>87797</v>
      </c>
      <c r="C7673" s="266" t="s">
        <v>11439</v>
      </c>
      <c r="D7673" s="273" t="s">
        <v>16</v>
      </c>
      <c r="E7673" s="274">
        <v>62.86</v>
      </c>
    </row>
    <row r="7674" spans="1:5">
      <c r="A7674" s="272" t="s">
        <v>24035</v>
      </c>
      <c r="B7674" s="538">
        <v>87801</v>
      </c>
      <c r="C7674" s="266" t="s">
        <v>11442</v>
      </c>
      <c r="D7674" s="273" t="s">
        <v>16</v>
      </c>
      <c r="E7674" s="274">
        <v>68.59</v>
      </c>
    </row>
    <row r="7675" spans="1:5">
      <c r="A7675" s="272" t="s">
        <v>24035</v>
      </c>
      <c r="B7675" s="538">
        <v>87805</v>
      </c>
      <c r="C7675" s="266" t="s">
        <v>11445</v>
      </c>
      <c r="D7675" s="273" t="s">
        <v>16</v>
      </c>
      <c r="E7675" s="274">
        <v>74.94</v>
      </c>
    </row>
    <row r="7676" spans="1:5">
      <c r="A7676" s="272" t="s">
        <v>24035</v>
      </c>
      <c r="B7676" s="538">
        <v>87775</v>
      </c>
      <c r="C7676" s="266" t="s">
        <v>11425</v>
      </c>
      <c r="D7676" s="273" t="s">
        <v>16</v>
      </c>
      <c r="E7676" s="274">
        <v>63.04</v>
      </c>
    </row>
    <row r="7677" spans="1:5">
      <c r="A7677" s="272" t="s">
        <v>24035</v>
      </c>
      <c r="B7677" s="538">
        <v>87779</v>
      </c>
      <c r="C7677" s="266" t="s">
        <v>11428</v>
      </c>
      <c r="D7677" s="273" t="s">
        <v>16</v>
      </c>
      <c r="E7677" s="274">
        <v>81.209999999999994</v>
      </c>
    </row>
    <row r="7678" spans="1:5">
      <c r="A7678" s="272" t="s">
        <v>24035</v>
      </c>
      <c r="B7678" s="538">
        <v>87784</v>
      </c>
      <c r="C7678" s="266" t="s">
        <v>11431</v>
      </c>
      <c r="D7678" s="273" t="s">
        <v>16</v>
      </c>
      <c r="E7678" s="274">
        <v>87.34</v>
      </c>
    </row>
    <row r="7679" spans="1:5">
      <c r="A7679" s="272" t="s">
        <v>24035</v>
      </c>
      <c r="B7679" s="538">
        <v>87788</v>
      </c>
      <c r="C7679" s="266" t="s">
        <v>11434</v>
      </c>
      <c r="D7679" s="273" t="s">
        <v>16</v>
      </c>
      <c r="E7679" s="274">
        <v>104.06</v>
      </c>
    </row>
    <row r="7680" spans="1:5">
      <c r="A7680" s="272" t="s">
        <v>24035</v>
      </c>
      <c r="B7680" s="538">
        <v>87809</v>
      </c>
      <c r="C7680" s="266" t="s">
        <v>11448</v>
      </c>
      <c r="D7680" s="273" t="s">
        <v>16</v>
      </c>
      <c r="E7680" s="274">
        <v>93.77</v>
      </c>
    </row>
    <row r="7681" spans="1:5">
      <c r="A7681" s="272" t="s">
        <v>24035</v>
      </c>
      <c r="B7681" s="538">
        <v>87813</v>
      </c>
      <c r="C7681" s="266" t="s">
        <v>11451</v>
      </c>
      <c r="D7681" s="273" t="s">
        <v>16</v>
      </c>
      <c r="E7681" s="274">
        <v>111.58</v>
      </c>
    </row>
    <row r="7682" spans="1:5">
      <c r="A7682" s="272" t="s">
        <v>24035</v>
      </c>
      <c r="B7682" s="538">
        <v>104257</v>
      </c>
      <c r="C7682" s="266" t="s">
        <v>11517</v>
      </c>
      <c r="D7682" s="273" t="s">
        <v>16</v>
      </c>
      <c r="E7682" s="274">
        <v>107.06</v>
      </c>
    </row>
    <row r="7683" spans="1:5">
      <c r="A7683" s="272" t="s">
        <v>24035</v>
      </c>
      <c r="B7683" s="538">
        <v>87817</v>
      </c>
      <c r="C7683" s="266" t="s">
        <v>11454</v>
      </c>
      <c r="D7683" s="273" t="s">
        <v>16</v>
      </c>
      <c r="E7683" s="274">
        <v>117.31</v>
      </c>
    </row>
    <row r="7684" spans="1:5">
      <c r="A7684" s="272" t="s">
        <v>24035</v>
      </c>
      <c r="B7684" s="538">
        <v>104261</v>
      </c>
      <c r="C7684" s="266" t="s">
        <v>11520</v>
      </c>
      <c r="D7684" s="273" t="s">
        <v>16</v>
      </c>
      <c r="E7684" s="274">
        <v>140.19</v>
      </c>
    </row>
    <row r="7685" spans="1:5">
      <c r="A7685" s="272" t="s">
        <v>24035</v>
      </c>
      <c r="B7685" s="538">
        <v>87821</v>
      </c>
      <c r="C7685" s="266" t="s">
        <v>11457</v>
      </c>
      <c r="D7685" s="273" t="s">
        <v>16</v>
      </c>
      <c r="E7685" s="274">
        <v>154.19</v>
      </c>
    </row>
    <row r="7686" spans="1:5">
      <c r="A7686" s="272" t="s">
        <v>24035</v>
      </c>
      <c r="B7686" s="538">
        <v>87825</v>
      </c>
      <c r="C7686" s="266" t="s">
        <v>11460</v>
      </c>
      <c r="D7686" s="273" t="s">
        <v>16</v>
      </c>
      <c r="E7686" s="274">
        <v>86.21</v>
      </c>
    </row>
    <row r="7687" spans="1:5">
      <c r="A7687" s="272" t="s">
        <v>24035</v>
      </c>
      <c r="B7687" s="538">
        <v>87829</v>
      </c>
      <c r="C7687" s="266" t="s">
        <v>11463</v>
      </c>
      <c r="D7687" s="273" t="s">
        <v>16</v>
      </c>
      <c r="E7687" s="274">
        <v>103.54</v>
      </c>
    </row>
    <row r="7688" spans="1:5">
      <c r="A7688" s="272" t="s">
        <v>24040</v>
      </c>
      <c r="B7688" s="538">
        <v>87557</v>
      </c>
      <c r="C7688" s="266" t="s">
        <v>21263</v>
      </c>
      <c r="D7688" s="273" t="s">
        <v>16</v>
      </c>
      <c r="E7688" s="274">
        <v>45.81</v>
      </c>
    </row>
    <row r="7689" spans="1:5">
      <c r="A7689" s="272" t="s">
        <v>24040</v>
      </c>
      <c r="B7689" s="538">
        <v>87539</v>
      </c>
      <c r="C7689" s="266" t="s">
        <v>21253</v>
      </c>
      <c r="D7689" s="273" t="s">
        <v>16</v>
      </c>
      <c r="E7689" s="274">
        <v>68.959999999999994</v>
      </c>
    </row>
    <row r="7690" spans="1:5">
      <c r="A7690" s="272" t="s">
        <v>24040</v>
      </c>
      <c r="B7690" s="538">
        <v>104972</v>
      </c>
      <c r="C7690" s="266" t="s">
        <v>21296</v>
      </c>
      <c r="D7690" s="273" t="s">
        <v>16</v>
      </c>
      <c r="E7690" s="274">
        <v>40.53</v>
      </c>
    </row>
    <row r="7691" spans="1:5">
      <c r="A7691" s="272" t="s">
        <v>24040</v>
      </c>
      <c r="B7691" s="538">
        <v>104954</v>
      </c>
      <c r="C7691" s="266" t="s">
        <v>21278</v>
      </c>
      <c r="D7691" s="273" t="s">
        <v>16</v>
      </c>
      <c r="E7691" s="274">
        <v>55.75</v>
      </c>
    </row>
    <row r="7692" spans="1:5">
      <c r="A7692" s="272" t="s">
        <v>24040</v>
      </c>
      <c r="B7692" s="538">
        <v>104976</v>
      </c>
      <c r="C7692" s="266" t="s">
        <v>21300</v>
      </c>
      <c r="D7692" s="273" t="s">
        <v>16</v>
      </c>
      <c r="E7692" s="274">
        <v>35.549999999999997</v>
      </c>
    </row>
    <row r="7693" spans="1:5">
      <c r="A7693" s="272" t="s">
        <v>24040</v>
      </c>
      <c r="B7693" s="538">
        <v>104966</v>
      </c>
      <c r="C7693" s="266" t="s">
        <v>21290</v>
      </c>
      <c r="D7693" s="273" t="s">
        <v>16</v>
      </c>
      <c r="E7693" s="274">
        <v>50.77</v>
      </c>
    </row>
    <row r="7694" spans="1:5">
      <c r="A7694" s="272" t="s">
        <v>24040</v>
      </c>
      <c r="B7694" s="538">
        <v>104968</v>
      </c>
      <c r="C7694" s="266" t="s">
        <v>21292</v>
      </c>
      <c r="D7694" s="273" t="s">
        <v>16</v>
      </c>
      <c r="E7694" s="274">
        <v>48.91</v>
      </c>
    </row>
    <row r="7695" spans="1:5">
      <c r="A7695" s="272" t="s">
        <v>24040</v>
      </c>
      <c r="B7695" s="538">
        <v>104962</v>
      </c>
      <c r="C7695" s="266" t="s">
        <v>21286</v>
      </c>
      <c r="D7695" s="273" t="s">
        <v>16</v>
      </c>
      <c r="E7695" s="274">
        <v>64.13</v>
      </c>
    </row>
    <row r="7696" spans="1:5">
      <c r="A7696" s="272" t="s">
        <v>24040</v>
      </c>
      <c r="B7696" s="538">
        <v>87550</v>
      </c>
      <c r="C7696" s="266" t="s">
        <v>21260</v>
      </c>
      <c r="D7696" s="273" t="s">
        <v>16</v>
      </c>
      <c r="E7696" s="274">
        <v>31.27</v>
      </c>
    </row>
    <row r="7697" spans="1:5">
      <c r="A7697" s="272" t="s">
        <v>24040</v>
      </c>
      <c r="B7697" s="538">
        <v>87532</v>
      </c>
      <c r="C7697" s="266" t="s">
        <v>21250</v>
      </c>
      <c r="D7697" s="273" t="s">
        <v>16</v>
      </c>
      <c r="E7697" s="274">
        <v>44</v>
      </c>
    </row>
    <row r="7698" spans="1:5">
      <c r="A7698" s="272" t="s">
        <v>24040</v>
      </c>
      <c r="B7698" s="538">
        <v>87554</v>
      </c>
      <c r="C7698" s="266" t="s">
        <v>21262</v>
      </c>
      <c r="D7698" s="273" t="s">
        <v>16</v>
      </c>
      <c r="E7698" s="274">
        <v>28.05</v>
      </c>
    </row>
    <row r="7699" spans="1:5">
      <c r="A7699" s="272" t="s">
        <v>24040</v>
      </c>
      <c r="B7699" s="538">
        <v>87536</v>
      </c>
      <c r="C7699" s="266" t="s">
        <v>21252</v>
      </c>
      <c r="D7699" s="273" t="s">
        <v>16</v>
      </c>
      <c r="E7699" s="274">
        <v>40.770000000000003</v>
      </c>
    </row>
    <row r="7700" spans="1:5">
      <c r="A7700" s="272" t="s">
        <v>24040</v>
      </c>
      <c r="B7700" s="538">
        <v>87528</v>
      </c>
      <c r="C7700" s="266" t="s">
        <v>21246</v>
      </c>
      <c r="D7700" s="273" t="s">
        <v>16</v>
      </c>
      <c r="E7700" s="274">
        <v>49.4</v>
      </c>
    </row>
    <row r="7701" spans="1:5">
      <c r="A7701" s="272" t="s">
        <v>24040</v>
      </c>
      <c r="B7701" s="538">
        <v>87546</v>
      </c>
      <c r="C7701" s="266" t="s">
        <v>21256</v>
      </c>
      <c r="D7701" s="273" t="s">
        <v>16</v>
      </c>
      <c r="E7701" s="274">
        <v>36.68</v>
      </c>
    </row>
    <row r="7702" spans="1:5">
      <c r="A7702" s="272" t="s">
        <v>24040</v>
      </c>
      <c r="B7702" s="538">
        <v>104971</v>
      </c>
      <c r="C7702" s="266" t="s">
        <v>21295</v>
      </c>
      <c r="D7702" s="273" t="s">
        <v>16</v>
      </c>
      <c r="E7702" s="274">
        <v>37.22</v>
      </c>
    </row>
    <row r="7703" spans="1:5">
      <c r="A7703" s="272" t="s">
        <v>24040</v>
      </c>
      <c r="B7703" s="538">
        <v>104965</v>
      </c>
      <c r="C7703" s="266" t="s">
        <v>21289</v>
      </c>
      <c r="D7703" s="273" t="s">
        <v>16</v>
      </c>
      <c r="E7703" s="274">
        <v>50.56</v>
      </c>
    </row>
    <row r="7704" spans="1:5">
      <c r="A7704" s="272" t="s">
        <v>24040</v>
      </c>
      <c r="B7704" s="538">
        <v>104975</v>
      </c>
      <c r="C7704" s="266" t="s">
        <v>21299</v>
      </c>
      <c r="D7704" s="273" t="s">
        <v>16</v>
      </c>
      <c r="E7704" s="274">
        <v>32.24</v>
      </c>
    </row>
    <row r="7705" spans="1:5">
      <c r="A7705" s="272" t="s">
        <v>24040</v>
      </c>
      <c r="B7705" s="538">
        <v>104957</v>
      </c>
      <c r="C7705" s="266" t="s">
        <v>21281</v>
      </c>
      <c r="D7705" s="273" t="s">
        <v>16</v>
      </c>
      <c r="E7705" s="274">
        <v>45.58</v>
      </c>
    </row>
    <row r="7706" spans="1:5">
      <c r="A7706" s="272" t="s">
        <v>24040</v>
      </c>
      <c r="B7706" s="538">
        <v>104967</v>
      </c>
      <c r="C7706" s="266" t="s">
        <v>21291</v>
      </c>
      <c r="D7706" s="273" t="s">
        <v>16</v>
      </c>
      <c r="E7706" s="274">
        <v>45.6</v>
      </c>
    </row>
    <row r="7707" spans="1:5">
      <c r="A7707" s="272" t="s">
        <v>24040</v>
      </c>
      <c r="B7707" s="538">
        <v>104961</v>
      </c>
      <c r="C7707" s="266" t="s">
        <v>21285</v>
      </c>
      <c r="D7707" s="273" t="s">
        <v>16</v>
      </c>
      <c r="E7707" s="274">
        <v>58.94</v>
      </c>
    </row>
    <row r="7708" spans="1:5">
      <c r="A7708" s="272" t="s">
        <v>24040</v>
      </c>
      <c r="B7708" s="538">
        <v>87549</v>
      </c>
      <c r="C7708" s="266" t="s">
        <v>21259</v>
      </c>
      <c r="D7708" s="273" t="s">
        <v>16</v>
      </c>
      <c r="E7708" s="274">
        <v>27.96</v>
      </c>
    </row>
    <row r="7709" spans="1:5">
      <c r="A7709" s="272" t="s">
        <v>24040</v>
      </c>
      <c r="B7709" s="538">
        <v>87531</v>
      </c>
      <c r="C7709" s="266" t="s">
        <v>21249</v>
      </c>
      <c r="D7709" s="273" t="s">
        <v>16</v>
      </c>
      <c r="E7709" s="274">
        <v>38.81</v>
      </c>
    </row>
    <row r="7710" spans="1:5">
      <c r="A7710" s="272" t="s">
        <v>24040</v>
      </c>
      <c r="B7710" s="538">
        <v>87553</v>
      </c>
      <c r="C7710" s="266" t="s">
        <v>21261</v>
      </c>
      <c r="D7710" s="273" t="s">
        <v>16</v>
      </c>
      <c r="E7710" s="274">
        <v>24.74</v>
      </c>
    </row>
    <row r="7711" spans="1:5">
      <c r="A7711" s="272" t="s">
        <v>24040</v>
      </c>
      <c r="B7711" s="538">
        <v>87535</v>
      </c>
      <c r="C7711" s="266" t="s">
        <v>21251</v>
      </c>
      <c r="D7711" s="273" t="s">
        <v>16</v>
      </c>
      <c r="E7711" s="274">
        <v>35.58</v>
      </c>
    </row>
    <row r="7712" spans="1:5">
      <c r="A7712" s="272" t="s">
        <v>24040</v>
      </c>
      <c r="B7712" s="538">
        <v>87527</v>
      </c>
      <c r="C7712" s="266" t="s">
        <v>21245</v>
      </c>
      <c r="D7712" s="273" t="s">
        <v>16</v>
      </c>
      <c r="E7712" s="274">
        <v>44.21</v>
      </c>
    </row>
    <row r="7713" spans="1:5">
      <c r="A7713" s="272" t="s">
        <v>24040</v>
      </c>
      <c r="B7713" s="538">
        <v>87545</v>
      </c>
      <c r="C7713" s="266" t="s">
        <v>21255</v>
      </c>
      <c r="D7713" s="273" t="s">
        <v>16</v>
      </c>
      <c r="E7713" s="274">
        <v>33.369999999999997</v>
      </c>
    </row>
    <row r="7714" spans="1:5">
      <c r="A7714" s="272" t="s">
        <v>24040</v>
      </c>
      <c r="B7714" s="538">
        <v>104960</v>
      </c>
      <c r="C7714" s="266" t="s">
        <v>21284</v>
      </c>
      <c r="D7714" s="273" t="s">
        <v>16</v>
      </c>
      <c r="E7714" s="274">
        <v>43.94</v>
      </c>
    </row>
    <row r="7715" spans="1:5">
      <c r="A7715" s="272" t="s">
        <v>24040</v>
      </c>
      <c r="B7715" s="538">
        <v>87561</v>
      </c>
      <c r="C7715" s="266" t="s">
        <v>21264</v>
      </c>
      <c r="D7715" s="273" t="s">
        <v>16</v>
      </c>
      <c r="E7715" s="274">
        <v>45.12</v>
      </c>
    </row>
    <row r="7716" spans="1:5">
      <c r="A7716" s="272" t="s">
        <v>24040</v>
      </c>
      <c r="B7716" s="538">
        <v>104953</v>
      </c>
      <c r="C7716" s="266" t="s">
        <v>21277</v>
      </c>
      <c r="D7716" s="273" t="s">
        <v>16</v>
      </c>
      <c r="E7716" s="274">
        <v>67.09</v>
      </c>
    </row>
    <row r="7717" spans="1:5">
      <c r="A7717" s="272" t="s">
        <v>24040</v>
      </c>
      <c r="B7717" s="538">
        <v>87543</v>
      </c>
      <c r="C7717" s="266" t="s">
        <v>21254</v>
      </c>
      <c r="D7717" s="273" t="s">
        <v>16</v>
      </c>
      <c r="E7717" s="274">
        <v>26.73</v>
      </c>
    </row>
    <row r="7718" spans="1:5">
      <c r="A7718" s="272" t="s">
        <v>24040</v>
      </c>
      <c r="B7718" s="538">
        <v>104959</v>
      </c>
      <c r="C7718" s="266" t="s">
        <v>21283</v>
      </c>
      <c r="D7718" s="273" t="s">
        <v>16</v>
      </c>
      <c r="E7718" s="274">
        <v>28.86</v>
      </c>
    </row>
    <row r="7719" spans="1:5">
      <c r="A7719" s="272" t="s">
        <v>24040</v>
      </c>
      <c r="B7719" s="538">
        <v>104958</v>
      </c>
      <c r="C7719" s="266" t="s">
        <v>21282</v>
      </c>
      <c r="D7719" s="273" t="s">
        <v>16</v>
      </c>
      <c r="E7719" s="274">
        <v>25.55</v>
      </c>
    </row>
    <row r="7720" spans="1:5">
      <c r="A7720" s="272" t="s">
        <v>24040</v>
      </c>
      <c r="B7720" s="538">
        <v>104970</v>
      </c>
      <c r="C7720" s="266" t="s">
        <v>21294</v>
      </c>
      <c r="D7720" s="273" t="s">
        <v>16</v>
      </c>
      <c r="E7720" s="274">
        <v>42.96</v>
      </c>
    </row>
    <row r="7721" spans="1:5">
      <c r="A7721" s="272" t="s">
        <v>24040</v>
      </c>
      <c r="B7721" s="538">
        <v>104964</v>
      </c>
      <c r="C7721" s="266" t="s">
        <v>21288</v>
      </c>
      <c r="D7721" s="273" t="s">
        <v>16</v>
      </c>
      <c r="E7721" s="274">
        <v>58.18</v>
      </c>
    </row>
    <row r="7722" spans="1:5">
      <c r="A7722" s="272" t="s">
        <v>24040</v>
      </c>
      <c r="B7722" s="538">
        <v>104956</v>
      </c>
      <c r="C7722" s="266" t="s">
        <v>21280</v>
      </c>
      <c r="D7722" s="273" t="s">
        <v>16</v>
      </c>
      <c r="E7722" s="274">
        <v>52.01</v>
      </c>
    </row>
    <row r="7723" spans="1:5">
      <c r="A7723" s="272" t="s">
        <v>24040</v>
      </c>
      <c r="B7723" s="538">
        <v>104974</v>
      </c>
      <c r="C7723" s="266" t="s">
        <v>21298</v>
      </c>
      <c r="D7723" s="273" t="s">
        <v>16</v>
      </c>
      <c r="E7723" s="274">
        <v>36.79</v>
      </c>
    </row>
    <row r="7724" spans="1:5">
      <c r="A7724" s="272" t="s">
        <v>24040</v>
      </c>
      <c r="B7724" s="538">
        <v>87548</v>
      </c>
      <c r="C7724" s="266" t="s">
        <v>21258</v>
      </c>
      <c r="D7724" s="273" t="s">
        <v>16</v>
      </c>
      <c r="E7724" s="274">
        <v>32.840000000000003</v>
      </c>
    </row>
    <row r="7725" spans="1:5">
      <c r="A7725" s="272" t="s">
        <v>24040</v>
      </c>
      <c r="B7725" s="538">
        <v>87530</v>
      </c>
      <c r="C7725" s="266" t="s">
        <v>21248</v>
      </c>
      <c r="D7725" s="273" t="s">
        <v>16</v>
      </c>
      <c r="E7725" s="274">
        <v>45.56</v>
      </c>
    </row>
    <row r="7726" spans="1:5">
      <c r="A7726" s="272" t="s">
        <v>24040</v>
      </c>
      <c r="B7726" s="538">
        <v>104952</v>
      </c>
      <c r="C7726" s="266" t="s">
        <v>21276</v>
      </c>
      <c r="D7726" s="273" t="s">
        <v>16</v>
      </c>
      <c r="E7726" s="274">
        <v>41.59</v>
      </c>
    </row>
    <row r="7727" spans="1:5">
      <c r="A7727" s="272" t="s">
        <v>24040</v>
      </c>
      <c r="B7727" s="538">
        <v>104969</v>
      </c>
      <c r="C7727" s="266" t="s">
        <v>21293</v>
      </c>
      <c r="D7727" s="273" t="s">
        <v>16</v>
      </c>
      <c r="E7727" s="274">
        <v>39.65</v>
      </c>
    </row>
    <row r="7728" spans="1:5">
      <c r="A7728" s="272" t="s">
        <v>24040</v>
      </c>
      <c r="B7728" s="538">
        <v>104963</v>
      </c>
      <c r="C7728" s="266" t="s">
        <v>21287</v>
      </c>
      <c r="D7728" s="273" t="s">
        <v>16</v>
      </c>
      <c r="E7728" s="274">
        <v>52.99</v>
      </c>
    </row>
    <row r="7729" spans="1:5">
      <c r="A7729" s="272" t="s">
        <v>24040</v>
      </c>
      <c r="B7729" s="538">
        <v>104955</v>
      </c>
      <c r="C7729" s="266" t="s">
        <v>21279</v>
      </c>
      <c r="D7729" s="273" t="s">
        <v>16</v>
      </c>
      <c r="E7729" s="274">
        <v>46.82</v>
      </c>
    </row>
    <row r="7730" spans="1:5">
      <c r="A7730" s="272" t="s">
        <v>24040</v>
      </c>
      <c r="B7730" s="538">
        <v>104973</v>
      </c>
      <c r="C7730" s="266" t="s">
        <v>21297</v>
      </c>
      <c r="D7730" s="273" t="s">
        <v>16</v>
      </c>
      <c r="E7730" s="274">
        <v>33.479999999999997</v>
      </c>
    </row>
    <row r="7731" spans="1:5">
      <c r="A7731" s="272" t="s">
        <v>24040</v>
      </c>
      <c r="B7731" s="538">
        <v>87547</v>
      </c>
      <c r="C7731" s="266" t="s">
        <v>21257</v>
      </c>
      <c r="D7731" s="273" t="s">
        <v>16</v>
      </c>
      <c r="E7731" s="274">
        <v>29.53</v>
      </c>
    </row>
    <row r="7732" spans="1:5">
      <c r="A7732" s="272" t="s">
        <v>24040</v>
      </c>
      <c r="B7732" s="538">
        <v>87529</v>
      </c>
      <c r="C7732" s="266" t="s">
        <v>21247</v>
      </c>
      <c r="D7732" s="273" t="s">
        <v>16</v>
      </c>
      <c r="E7732" s="274">
        <v>40.369999999999997</v>
      </c>
    </row>
    <row r="7733" spans="1:5">
      <c r="A7733" s="272" t="s">
        <v>24040</v>
      </c>
      <c r="B7733" s="538">
        <v>104951</v>
      </c>
      <c r="C7733" s="266" t="s">
        <v>21275</v>
      </c>
      <c r="D7733" s="273" t="s">
        <v>16</v>
      </c>
      <c r="E7733" s="274">
        <v>36.4</v>
      </c>
    </row>
    <row r="7734" spans="1:5">
      <c r="A7734" s="272" t="s">
        <v>24040</v>
      </c>
      <c r="B7734" s="538">
        <v>104978</v>
      </c>
      <c r="C7734" s="266" t="s">
        <v>21302</v>
      </c>
      <c r="D7734" s="273" t="s">
        <v>16</v>
      </c>
      <c r="E7734" s="274">
        <v>42.69</v>
      </c>
    </row>
    <row r="7735" spans="1:5">
      <c r="A7735" s="272" t="s">
        <v>24040</v>
      </c>
      <c r="B7735" s="538">
        <v>104977</v>
      </c>
      <c r="C7735" s="266" t="s">
        <v>21301</v>
      </c>
      <c r="D7735" s="273" t="s">
        <v>16</v>
      </c>
      <c r="E7735" s="274">
        <v>55.81</v>
      </c>
    </row>
    <row r="7736" spans="1:5">
      <c r="A7736" s="272" t="s">
        <v>24040</v>
      </c>
      <c r="B7736" s="538">
        <v>90408</v>
      </c>
      <c r="C7736" s="266" t="s">
        <v>21274</v>
      </c>
      <c r="D7736" s="273" t="s">
        <v>16</v>
      </c>
      <c r="E7736" s="274">
        <v>36.99</v>
      </c>
    </row>
    <row r="7737" spans="1:5">
      <c r="A7737" s="272" t="s">
        <v>24040</v>
      </c>
      <c r="B7737" s="538">
        <v>90406</v>
      </c>
      <c r="C7737" s="266" t="s">
        <v>21273</v>
      </c>
      <c r="D7737" s="273" t="s">
        <v>16</v>
      </c>
      <c r="E7737" s="274">
        <v>48.89</v>
      </c>
    </row>
    <row r="7738" spans="1:5">
      <c r="A7738" s="272" t="s">
        <v>39806</v>
      </c>
      <c r="B7738" s="538">
        <v>106626</v>
      </c>
      <c r="C7738" s="266" t="s">
        <v>33082</v>
      </c>
      <c r="D7738" s="273" t="s">
        <v>14</v>
      </c>
      <c r="E7738" s="274">
        <v>0</v>
      </c>
    </row>
    <row r="7739" spans="1:5">
      <c r="A7739" s="272" t="s">
        <v>39806</v>
      </c>
      <c r="B7739" s="538">
        <v>106627</v>
      </c>
      <c r="C7739" s="266" t="s">
        <v>33083</v>
      </c>
      <c r="D7739" s="273" t="s">
        <v>14</v>
      </c>
      <c r="E7739" s="274">
        <v>0</v>
      </c>
    </row>
    <row r="7740" spans="1:5">
      <c r="A7740" s="272" t="s">
        <v>39806</v>
      </c>
      <c r="B7740" s="538">
        <v>106628</v>
      </c>
      <c r="C7740" s="266" t="s">
        <v>33084</v>
      </c>
      <c r="D7740" s="273" t="s">
        <v>14</v>
      </c>
      <c r="E7740" s="274">
        <v>0</v>
      </c>
    </row>
    <row r="7741" spans="1:5">
      <c r="A7741" s="272" t="s">
        <v>39806</v>
      </c>
      <c r="B7741" s="538">
        <v>106629</v>
      </c>
      <c r="C7741" s="266" t="s">
        <v>33085</v>
      </c>
      <c r="D7741" s="273" t="s">
        <v>14</v>
      </c>
      <c r="E7741" s="274">
        <v>0</v>
      </c>
    </row>
    <row r="7742" spans="1:5">
      <c r="A7742" s="272" t="s">
        <v>39806</v>
      </c>
      <c r="B7742" s="538">
        <v>106631</v>
      </c>
      <c r="C7742" s="266" t="s">
        <v>33086</v>
      </c>
      <c r="D7742" s="273" t="s">
        <v>14</v>
      </c>
      <c r="E7742" s="274">
        <v>0</v>
      </c>
    </row>
    <row r="7743" spans="1:5">
      <c r="A7743" s="272" t="s">
        <v>39806</v>
      </c>
      <c r="B7743" s="538">
        <v>106630</v>
      </c>
      <c r="C7743" s="266" t="s">
        <v>33087</v>
      </c>
      <c r="D7743" s="273" t="s">
        <v>14</v>
      </c>
      <c r="E7743" s="274">
        <v>0</v>
      </c>
    </row>
    <row r="7744" spans="1:5">
      <c r="A7744" s="272" t="s">
        <v>39806</v>
      </c>
      <c r="B7744" s="538">
        <v>106633</v>
      </c>
      <c r="C7744" s="266" t="s">
        <v>33088</v>
      </c>
      <c r="D7744" s="273" t="s">
        <v>14</v>
      </c>
      <c r="E7744" s="274">
        <v>0</v>
      </c>
    </row>
    <row r="7745" spans="1:5">
      <c r="A7745" s="272" t="s">
        <v>39806</v>
      </c>
      <c r="B7745" s="538">
        <v>106632</v>
      </c>
      <c r="C7745" s="266" t="s">
        <v>33089</v>
      </c>
      <c r="D7745" s="273" t="s">
        <v>14</v>
      </c>
      <c r="E7745" s="274">
        <v>0</v>
      </c>
    </row>
    <row r="7746" spans="1:5">
      <c r="A7746" s="272" t="s">
        <v>39806</v>
      </c>
      <c r="B7746" s="538">
        <v>106634</v>
      </c>
      <c r="C7746" s="266" t="s">
        <v>33090</v>
      </c>
      <c r="D7746" s="273" t="s">
        <v>14</v>
      </c>
      <c r="E7746" s="274">
        <v>0</v>
      </c>
    </row>
    <row r="7747" spans="1:5">
      <c r="A7747" s="272" t="s">
        <v>39806</v>
      </c>
      <c r="B7747" s="538">
        <v>106636</v>
      </c>
      <c r="C7747" s="266" t="s">
        <v>33091</v>
      </c>
      <c r="D7747" s="273" t="s">
        <v>14</v>
      </c>
      <c r="E7747" s="274">
        <v>0</v>
      </c>
    </row>
    <row r="7748" spans="1:5">
      <c r="A7748" s="272" t="s">
        <v>39806</v>
      </c>
      <c r="B7748" s="538">
        <v>106635</v>
      </c>
      <c r="C7748" s="266" t="s">
        <v>33092</v>
      </c>
      <c r="D7748" s="273" t="s">
        <v>14</v>
      </c>
      <c r="E7748" s="274">
        <v>0</v>
      </c>
    </row>
    <row r="7749" spans="1:5">
      <c r="A7749" s="272" t="s">
        <v>39806</v>
      </c>
      <c r="B7749" s="538">
        <v>106637</v>
      </c>
      <c r="C7749" s="266" t="s">
        <v>33093</v>
      </c>
      <c r="D7749" s="273" t="s">
        <v>14</v>
      </c>
      <c r="E7749" s="274">
        <v>0</v>
      </c>
    </row>
    <row r="7750" spans="1:5">
      <c r="A7750" s="272" t="s">
        <v>39806</v>
      </c>
      <c r="B7750" s="538">
        <v>106639</v>
      </c>
      <c r="C7750" s="266" t="s">
        <v>33094</v>
      </c>
      <c r="D7750" s="273" t="s">
        <v>14</v>
      </c>
      <c r="E7750" s="274">
        <v>0</v>
      </c>
    </row>
    <row r="7751" spans="1:5">
      <c r="A7751" s="272" t="s">
        <v>39806</v>
      </c>
      <c r="B7751" s="538">
        <v>106638</v>
      </c>
      <c r="C7751" s="266" t="s">
        <v>33095</v>
      </c>
      <c r="D7751" s="273" t="s">
        <v>14</v>
      </c>
      <c r="E7751" s="274">
        <v>0</v>
      </c>
    </row>
    <row r="7752" spans="1:5">
      <c r="A7752" s="272" t="s">
        <v>39806</v>
      </c>
      <c r="B7752" s="538">
        <v>106641</v>
      </c>
      <c r="C7752" s="266" t="s">
        <v>33096</v>
      </c>
      <c r="D7752" s="273" t="s">
        <v>14</v>
      </c>
      <c r="E7752" s="274">
        <v>0</v>
      </c>
    </row>
    <row r="7753" spans="1:5">
      <c r="A7753" s="272" t="s">
        <v>39806</v>
      </c>
      <c r="B7753" s="538">
        <v>106640</v>
      </c>
      <c r="C7753" s="266" t="s">
        <v>33097</v>
      </c>
      <c r="D7753" s="273" t="s">
        <v>14</v>
      </c>
      <c r="E7753" s="274">
        <v>0</v>
      </c>
    </row>
    <row r="7754" spans="1:5">
      <c r="A7754" s="272" t="s">
        <v>39806</v>
      </c>
      <c r="B7754" s="538">
        <v>106644</v>
      </c>
      <c r="C7754" s="266" t="s">
        <v>33098</v>
      </c>
      <c r="D7754" s="273" t="s">
        <v>14</v>
      </c>
      <c r="E7754" s="274">
        <v>0</v>
      </c>
    </row>
    <row r="7755" spans="1:5">
      <c r="A7755" s="272" t="s">
        <v>39806</v>
      </c>
      <c r="B7755" s="538">
        <v>106646</v>
      </c>
      <c r="C7755" s="266" t="s">
        <v>33099</v>
      </c>
      <c r="D7755" s="273" t="s">
        <v>14</v>
      </c>
      <c r="E7755" s="274">
        <v>0</v>
      </c>
    </row>
    <row r="7756" spans="1:5">
      <c r="A7756" s="272" t="s">
        <v>39806</v>
      </c>
      <c r="B7756" s="538">
        <v>106645</v>
      </c>
      <c r="C7756" s="266" t="s">
        <v>33100</v>
      </c>
      <c r="D7756" s="273" t="s">
        <v>14</v>
      </c>
      <c r="E7756" s="274">
        <v>0</v>
      </c>
    </row>
    <row r="7757" spans="1:5">
      <c r="A7757" s="272" t="s">
        <v>39806</v>
      </c>
      <c r="B7757" s="538">
        <v>106643</v>
      </c>
      <c r="C7757" s="266" t="s">
        <v>33101</v>
      </c>
      <c r="D7757" s="273" t="s">
        <v>14</v>
      </c>
      <c r="E7757" s="274">
        <v>0</v>
      </c>
    </row>
    <row r="7758" spans="1:5">
      <c r="A7758" s="272" t="s">
        <v>39806</v>
      </c>
      <c r="B7758" s="538">
        <v>106642</v>
      </c>
      <c r="C7758" s="266" t="s">
        <v>33102</v>
      </c>
      <c r="D7758" s="273" t="s">
        <v>14</v>
      </c>
      <c r="E7758" s="274">
        <v>0</v>
      </c>
    </row>
    <row r="7759" spans="1:5">
      <c r="A7759" s="272" t="s">
        <v>39806</v>
      </c>
      <c r="B7759" s="538">
        <v>106649</v>
      </c>
      <c r="C7759" s="266" t="s">
        <v>33103</v>
      </c>
      <c r="D7759" s="273" t="s">
        <v>14</v>
      </c>
      <c r="E7759" s="274">
        <v>0</v>
      </c>
    </row>
    <row r="7760" spans="1:5">
      <c r="A7760" s="272" t="s">
        <v>39806</v>
      </c>
      <c r="B7760" s="538">
        <v>106648</v>
      </c>
      <c r="C7760" s="266" t="s">
        <v>33104</v>
      </c>
      <c r="D7760" s="273" t="s">
        <v>14</v>
      </c>
      <c r="E7760" s="274">
        <v>0</v>
      </c>
    </row>
    <row r="7761" spans="1:5">
      <c r="A7761" s="272" t="s">
        <v>39806</v>
      </c>
      <c r="B7761" s="538">
        <v>106647</v>
      </c>
      <c r="C7761" s="266" t="s">
        <v>33105</v>
      </c>
      <c r="D7761" s="273" t="s">
        <v>14</v>
      </c>
      <c r="E7761" s="274">
        <v>0</v>
      </c>
    </row>
    <row r="7762" spans="1:5">
      <c r="A7762" s="272" t="s">
        <v>39806</v>
      </c>
      <c r="B7762" s="538">
        <v>106652</v>
      </c>
      <c r="C7762" s="266" t="s">
        <v>33106</v>
      </c>
      <c r="D7762" s="273" t="s">
        <v>14</v>
      </c>
      <c r="E7762" s="274">
        <v>0</v>
      </c>
    </row>
    <row r="7763" spans="1:5">
      <c r="A7763" s="272" t="s">
        <v>39806</v>
      </c>
      <c r="B7763" s="538">
        <v>106653</v>
      </c>
      <c r="C7763" s="266" t="s">
        <v>33107</v>
      </c>
      <c r="D7763" s="273" t="s">
        <v>14</v>
      </c>
      <c r="E7763" s="274">
        <v>0</v>
      </c>
    </row>
    <row r="7764" spans="1:5">
      <c r="A7764" s="272" t="s">
        <v>39806</v>
      </c>
      <c r="B7764" s="538">
        <v>106654</v>
      </c>
      <c r="C7764" s="266" t="s">
        <v>33108</v>
      </c>
      <c r="D7764" s="273" t="s">
        <v>14</v>
      </c>
      <c r="E7764" s="274">
        <v>0</v>
      </c>
    </row>
    <row r="7765" spans="1:5">
      <c r="A7765" s="272" t="s">
        <v>39806</v>
      </c>
      <c r="B7765" s="538">
        <v>106651</v>
      </c>
      <c r="C7765" s="266" t="s">
        <v>33109</v>
      </c>
      <c r="D7765" s="273" t="s">
        <v>14</v>
      </c>
      <c r="E7765" s="274">
        <v>0</v>
      </c>
    </row>
    <row r="7766" spans="1:5">
      <c r="A7766" s="272" t="s">
        <v>39806</v>
      </c>
      <c r="B7766" s="538">
        <v>106650</v>
      </c>
      <c r="C7766" s="266" t="s">
        <v>33110</v>
      </c>
      <c r="D7766" s="273" t="s">
        <v>14</v>
      </c>
      <c r="E7766" s="274">
        <v>0</v>
      </c>
    </row>
    <row r="7767" spans="1:5">
      <c r="A7767" s="272" t="s">
        <v>39806</v>
      </c>
      <c r="B7767" s="538">
        <v>106655</v>
      </c>
      <c r="C7767" s="266" t="s">
        <v>33111</v>
      </c>
      <c r="D7767" s="273" t="s">
        <v>14</v>
      </c>
      <c r="E7767" s="274">
        <v>0</v>
      </c>
    </row>
    <row r="7768" spans="1:5">
      <c r="A7768" s="272" t="s">
        <v>39806</v>
      </c>
      <c r="B7768" s="538">
        <v>106657</v>
      </c>
      <c r="C7768" s="266" t="s">
        <v>33112</v>
      </c>
      <c r="D7768" s="273" t="s">
        <v>14</v>
      </c>
      <c r="E7768" s="274">
        <v>0</v>
      </c>
    </row>
    <row r="7769" spans="1:5">
      <c r="A7769" s="272" t="s">
        <v>39806</v>
      </c>
      <c r="B7769" s="538">
        <v>106656</v>
      </c>
      <c r="C7769" s="266" t="s">
        <v>33113</v>
      </c>
      <c r="D7769" s="273" t="s">
        <v>14</v>
      </c>
      <c r="E7769" s="274">
        <v>0</v>
      </c>
    </row>
    <row r="7770" spans="1:5">
      <c r="A7770" s="272" t="s">
        <v>39806</v>
      </c>
      <c r="B7770" s="538">
        <v>106661</v>
      </c>
      <c r="C7770" s="266" t="s">
        <v>33114</v>
      </c>
      <c r="D7770" s="273" t="s">
        <v>14</v>
      </c>
      <c r="E7770" s="274">
        <v>0</v>
      </c>
    </row>
    <row r="7771" spans="1:5">
      <c r="A7771" s="272" t="s">
        <v>39806</v>
      </c>
      <c r="B7771" s="538">
        <v>106660</v>
      </c>
      <c r="C7771" s="266" t="s">
        <v>33115</v>
      </c>
      <c r="D7771" s="273" t="s">
        <v>14</v>
      </c>
      <c r="E7771" s="274">
        <v>0</v>
      </c>
    </row>
    <row r="7772" spans="1:5">
      <c r="A7772" s="272" t="s">
        <v>39806</v>
      </c>
      <c r="B7772" s="538">
        <v>106659</v>
      </c>
      <c r="C7772" s="266" t="s">
        <v>33116</v>
      </c>
      <c r="D7772" s="273" t="s">
        <v>14</v>
      </c>
      <c r="E7772" s="274">
        <v>0</v>
      </c>
    </row>
    <row r="7773" spans="1:5">
      <c r="A7773" s="272" t="s">
        <v>39806</v>
      </c>
      <c r="B7773" s="538">
        <v>106658</v>
      </c>
      <c r="C7773" s="266" t="s">
        <v>33117</v>
      </c>
      <c r="D7773" s="273" t="s">
        <v>14</v>
      </c>
      <c r="E7773" s="274">
        <v>0</v>
      </c>
    </row>
    <row r="7774" spans="1:5">
      <c r="A7774" s="272" t="s">
        <v>39806</v>
      </c>
      <c r="B7774" s="538">
        <v>106663</v>
      </c>
      <c r="C7774" s="266" t="s">
        <v>33118</v>
      </c>
      <c r="D7774" s="273" t="s">
        <v>14</v>
      </c>
      <c r="E7774" s="274">
        <v>0</v>
      </c>
    </row>
    <row r="7775" spans="1:5">
      <c r="A7775" s="272" t="s">
        <v>39806</v>
      </c>
      <c r="B7775" s="538">
        <v>106662</v>
      </c>
      <c r="C7775" s="266" t="s">
        <v>33119</v>
      </c>
      <c r="D7775" s="273" t="s">
        <v>14</v>
      </c>
      <c r="E7775" s="274">
        <v>0</v>
      </c>
    </row>
    <row r="7776" spans="1:5">
      <c r="A7776" s="272" t="s">
        <v>39806</v>
      </c>
      <c r="B7776" s="538">
        <v>106664</v>
      </c>
      <c r="C7776" s="266" t="s">
        <v>33120</v>
      </c>
      <c r="D7776" s="273" t="s">
        <v>14</v>
      </c>
      <c r="E7776" s="274">
        <v>0</v>
      </c>
    </row>
    <row r="7777" spans="1:5">
      <c r="A7777" s="272" t="s">
        <v>39806</v>
      </c>
      <c r="B7777" s="538">
        <v>106602</v>
      </c>
      <c r="C7777" s="266" t="s">
        <v>33121</v>
      </c>
      <c r="D7777" s="273" t="s">
        <v>11694</v>
      </c>
      <c r="E7777" s="274">
        <v>0</v>
      </c>
    </row>
    <row r="7778" spans="1:5">
      <c r="A7778" s="272" t="s">
        <v>39806</v>
      </c>
      <c r="B7778" s="538">
        <v>106603</v>
      </c>
      <c r="C7778" s="266" t="s">
        <v>33122</v>
      </c>
      <c r="D7778" s="273" t="s">
        <v>11694</v>
      </c>
      <c r="E7778" s="274">
        <v>0</v>
      </c>
    </row>
    <row r="7779" spans="1:5">
      <c r="A7779" s="272" t="s">
        <v>39806</v>
      </c>
      <c r="B7779" s="538">
        <v>106604</v>
      </c>
      <c r="C7779" s="266" t="s">
        <v>33123</v>
      </c>
      <c r="D7779" s="273" t="s">
        <v>11694</v>
      </c>
      <c r="E7779" s="274">
        <v>0</v>
      </c>
    </row>
    <row r="7780" spans="1:5">
      <c r="A7780" s="272" t="s">
        <v>39806</v>
      </c>
      <c r="B7780" s="538">
        <v>106598</v>
      </c>
      <c r="C7780" s="266" t="s">
        <v>33124</v>
      </c>
      <c r="D7780" s="273" t="s">
        <v>11694</v>
      </c>
      <c r="E7780" s="274">
        <v>0</v>
      </c>
    </row>
    <row r="7781" spans="1:5">
      <c r="A7781" s="272" t="s">
        <v>39806</v>
      </c>
      <c r="B7781" s="538">
        <v>106599</v>
      </c>
      <c r="C7781" s="266" t="s">
        <v>33125</v>
      </c>
      <c r="D7781" s="273" t="s">
        <v>11694</v>
      </c>
      <c r="E7781" s="274">
        <v>0</v>
      </c>
    </row>
    <row r="7782" spans="1:5">
      <c r="A7782" s="272" t="s">
        <v>39806</v>
      </c>
      <c r="B7782" s="538">
        <v>106601</v>
      </c>
      <c r="C7782" s="266" t="s">
        <v>33126</v>
      </c>
      <c r="D7782" s="273" t="s">
        <v>11694</v>
      </c>
      <c r="E7782" s="274">
        <v>0</v>
      </c>
    </row>
    <row r="7783" spans="1:5">
      <c r="A7783" s="272" t="s">
        <v>39806</v>
      </c>
      <c r="B7783" s="538">
        <v>106600</v>
      </c>
      <c r="C7783" s="266" t="s">
        <v>33127</v>
      </c>
      <c r="D7783" s="273" t="s">
        <v>11694</v>
      </c>
      <c r="E7783" s="274">
        <v>0</v>
      </c>
    </row>
    <row r="7784" spans="1:5">
      <c r="A7784" s="272" t="s">
        <v>39806</v>
      </c>
      <c r="B7784" s="538">
        <v>106609</v>
      </c>
      <c r="C7784" s="266" t="s">
        <v>33128</v>
      </c>
      <c r="D7784" s="273" t="s">
        <v>11694</v>
      </c>
      <c r="E7784" s="274">
        <v>0</v>
      </c>
    </row>
    <row r="7785" spans="1:5">
      <c r="A7785" s="272" t="s">
        <v>39806</v>
      </c>
      <c r="B7785" s="538">
        <v>106610</v>
      </c>
      <c r="C7785" s="266" t="s">
        <v>33129</v>
      </c>
      <c r="D7785" s="273" t="s">
        <v>11694</v>
      </c>
      <c r="E7785" s="274">
        <v>0</v>
      </c>
    </row>
    <row r="7786" spans="1:5">
      <c r="A7786" s="272" t="s">
        <v>39806</v>
      </c>
      <c r="B7786" s="538">
        <v>106611</v>
      </c>
      <c r="C7786" s="266" t="s">
        <v>33130</v>
      </c>
      <c r="D7786" s="273" t="s">
        <v>11694</v>
      </c>
      <c r="E7786" s="274">
        <v>0</v>
      </c>
    </row>
    <row r="7787" spans="1:5">
      <c r="A7787" s="272" t="s">
        <v>39806</v>
      </c>
      <c r="B7787" s="538">
        <v>106605</v>
      </c>
      <c r="C7787" s="266" t="s">
        <v>33131</v>
      </c>
      <c r="D7787" s="273" t="s">
        <v>11694</v>
      </c>
      <c r="E7787" s="274">
        <v>0</v>
      </c>
    </row>
    <row r="7788" spans="1:5">
      <c r="A7788" s="272" t="s">
        <v>39806</v>
      </c>
      <c r="B7788" s="538">
        <v>106606</v>
      </c>
      <c r="C7788" s="266" t="s">
        <v>33132</v>
      </c>
      <c r="D7788" s="273" t="s">
        <v>11694</v>
      </c>
      <c r="E7788" s="274">
        <v>0</v>
      </c>
    </row>
    <row r="7789" spans="1:5">
      <c r="A7789" s="272" t="s">
        <v>39806</v>
      </c>
      <c r="B7789" s="538">
        <v>106608</v>
      </c>
      <c r="C7789" s="266" t="s">
        <v>33133</v>
      </c>
      <c r="D7789" s="273" t="s">
        <v>11694</v>
      </c>
      <c r="E7789" s="274">
        <v>0</v>
      </c>
    </row>
    <row r="7790" spans="1:5">
      <c r="A7790" s="272" t="s">
        <v>39806</v>
      </c>
      <c r="B7790" s="538">
        <v>106607</v>
      </c>
      <c r="C7790" s="266" t="s">
        <v>33134</v>
      </c>
      <c r="D7790" s="273" t="s">
        <v>11694</v>
      </c>
      <c r="E7790" s="274">
        <v>0</v>
      </c>
    </row>
    <row r="7791" spans="1:5">
      <c r="A7791" s="272" t="s">
        <v>39806</v>
      </c>
      <c r="B7791" s="538">
        <v>106581</v>
      </c>
      <c r="C7791" s="266" t="s">
        <v>33135</v>
      </c>
      <c r="D7791" s="273" t="s">
        <v>11694</v>
      </c>
      <c r="E7791" s="274">
        <v>0</v>
      </c>
    </row>
    <row r="7792" spans="1:5">
      <c r="A7792" s="272" t="s">
        <v>39806</v>
      </c>
      <c r="B7792" s="538">
        <v>106582</v>
      </c>
      <c r="C7792" s="266" t="s">
        <v>33136</v>
      </c>
      <c r="D7792" s="273" t="s">
        <v>11694</v>
      </c>
      <c r="E7792" s="274">
        <v>0</v>
      </c>
    </row>
    <row r="7793" spans="1:5">
      <c r="A7793" s="272" t="s">
        <v>39806</v>
      </c>
      <c r="B7793" s="538">
        <v>106583</v>
      </c>
      <c r="C7793" s="266" t="s">
        <v>33137</v>
      </c>
      <c r="D7793" s="273" t="s">
        <v>11694</v>
      </c>
      <c r="E7793" s="274">
        <v>0</v>
      </c>
    </row>
    <row r="7794" spans="1:5">
      <c r="A7794" s="272" t="s">
        <v>39806</v>
      </c>
      <c r="B7794" s="538">
        <v>106577</v>
      </c>
      <c r="C7794" s="266" t="s">
        <v>33138</v>
      </c>
      <c r="D7794" s="273" t="s">
        <v>11694</v>
      </c>
      <c r="E7794" s="274">
        <v>0</v>
      </c>
    </row>
    <row r="7795" spans="1:5">
      <c r="A7795" s="272" t="s">
        <v>39806</v>
      </c>
      <c r="B7795" s="538">
        <v>106578</v>
      </c>
      <c r="C7795" s="266" t="s">
        <v>33139</v>
      </c>
      <c r="D7795" s="273" t="s">
        <v>11694</v>
      </c>
      <c r="E7795" s="274">
        <v>0</v>
      </c>
    </row>
    <row r="7796" spans="1:5">
      <c r="A7796" s="272" t="s">
        <v>39806</v>
      </c>
      <c r="B7796" s="538">
        <v>106580</v>
      </c>
      <c r="C7796" s="266" t="s">
        <v>33140</v>
      </c>
      <c r="D7796" s="273" t="s">
        <v>11694</v>
      </c>
      <c r="E7796" s="274">
        <v>0</v>
      </c>
    </row>
    <row r="7797" spans="1:5">
      <c r="A7797" s="272" t="s">
        <v>39806</v>
      </c>
      <c r="B7797" s="538">
        <v>106579</v>
      </c>
      <c r="C7797" s="266" t="s">
        <v>33141</v>
      </c>
      <c r="D7797" s="273" t="s">
        <v>11694</v>
      </c>
      <c r="E7797" s="274">
        <v>0</v>
      </c>
    </row>
    <row r="7798" spans="1:5">
      <c r="A7798" s="272" t="s">
        <v>39806</v>
      </c>
      <c r="B7798" s="538">
        <v>106588</v>
      </c>
      <c r="C7798" s="266" t="s">
        <v>33142</v>
      </c>
      <c r="D7798" s="273" t="s">
        <v>11694</v>
      </c>
      <c r="E7798" s="274">
        <v>0</v>
      </c>
    </row>
    <row r="7799" spans="1:5">
      <c r="A7799" s="272" t="s">
        <v>39806</v>
      </c>
      <c r="B7799" s="538">
        <v>106589</v>
      </c>
      <c r="C7799" s="266" t="s">
        <v>33143</v>
      </c>
      <c r="D7799" s="273" t="s">
        <v>11694</v>
      </c>
      <c r="E7799" s="274">
        <v>0</v>
      </c>
    </row>
    <row r="7800" spans="1:5">
      <c r="A7800" s="272" t="s">
        <v>39806</v>
      </c>
      <c r="B7800" s="538">
        <v>106590</v>
      </c>
      <c r="C7800" s="266" t="s">
        <v>33144</v>
      </c>
      <c r="D7800" s="273" t="s">
        <v>11694</v>
      </c>
      <c r="E7800" s="274">
        <v>0</v>
      </c>
    </row>
    <row r="7801" spans="1:5">
      <c r="A7801" s="272" t="s">
        <v>39806</v>
      </c>
      <c r="B7801" s="538">
        <v>106584</v>
      </c>
      <c r="C7801" s="266" t="s">
        <v>33145</v>
      </c>
      <c r="D7801" s="273" t="s">
        <v>11694</v>
      </c>
      <c r="E7801" s="274">
        <v>0</v>
      </c>
    </row>
    <row r="7802" spans="1:5">
      <c r="A7802" s="272" t="s">
        <v>39806</v>
      </c>
      <c r="B7802" s="538">
        <v>106585</v>
      </c>
      <c r="C7802" s="266" t="s">
        <v>33146</v>
      </c>
      <c r="D7802" s="273" t="s">
        <v>11694</v>
      </c>
      <c r="E7802" s="274">
        <v>0</v>
      </c>
    </row>
    <row r="7803" spans="1:5">
      <c r="A7803" s="272" t="s">
        <v>39806</v>
      </c>
      <c r="B7803" s="538">
        <v>106587</v>
      </c>
      <c r="C7803" s="266" t="s">
        <v>33147</v>
      </c>
      <c r="D7803" s="273" t="s">
        <v>11694</v>
      </c>
      <c r="E7803" s="274">
        <v>0</v>
      </c>
    </row>
    <row r="7804" spans="1:5">
      <c r="A7804" s="272" t="s">
        <v>39806</v>
      </c>
      <c r="B7804" s="538">
        <v>106586</v>
      </c>
      <c r="C7804" s="266" t="s">
        <v>33148</v>
      </c>
      <c r="D7804" s="273" t="s">
        <v>11694</v>
      </c>
      <c r="E7804" s="274">
        <v>0</v>
      </c>
    </row>
    <row r="7805" spans="1:5">
      <c r="A7805" s="272" t="s">
        <v>39806</v>
      </c>
      <c r="B7805" s="538">
        <v>106595</v>
      </c>
      <c r="C7805" s="266" t="s">
        <v>33149</v>
      </c>
      <c r="D7805" s="273" t="s">
        <v>11694</v>
      </c>
      <c r="E7805" s="274">
        <v>0</v>
      </c>
    </row>
    <row r="7806" spans="1:5">
      <c r="A7806" s="272" t="s">
        <v>39806</v>
      </c>
      <c r="B7806" s="538">
        <v>106596</v>
      </c>
      <c r="C7806" s="266" t="s">
        <v>33150</v>
      </c>
      <c r="D7806" s="273" t="s">
        <v>11694</v>
      </c>
      <c r="E7806" s="274">
        <v>0</v>
      </c>
    </row>
    <row r="7807" spans="1:5">
      <c r="A7807" s="272" t="s">
        <v>39806</v>
      </c>
      <c r="B7807" s="538">
        <v>106597</v>
      </c>
      <c r="C7807" s="266" t="s">
        <v>33151</v>
      </c>
      <c r="D7807" s="273" t="s">
        <v>11694</v>
      </c>
      <c r="E7807" s="274">
        <v>0</v>
      </c>
    </row>
    <row r="7808" spans="1:5">
      <c r="A7808" s="272" t="s">
        <v>39806</v>
      </c>
      <c r="B7808" s="538">
        <v>106591</v>
      </c>
      <c r="C7808" s="266" t="s">
        <v>33152</v>
      </c>
      <c r="D7808" s="273" t="s">
        <v>11694</v>
      </c>
      <c r="E7808" s="274">
        <v>0</v>
      </c>
    </row>
    <row r="7809" spans="1:5">
      <c r="A7809" s="272" t="s">
        <v>39806</v>
      </c>
      <c r="B7809" s="538">
        <v>106592</v>
      </c>
      <c r="C7809" s="266" t="s">
        <v>33153</v>
      </c>
      <c r="D7809" s="273" t="s">
        <v>11694</v>
      </c>
      <c r="E7809" s="274">
        <v>0</v>
      </c>
    </row>
    <row r="7810" spans="1:5">
      <c r="A7810" s="272" t="s">
        <v>39806</v>
      </c>
      <c r="B7810" s="538">
        <v>106594</v>
      </c>
      <c r="C7810" s="266" t="s">
        <v>33154</v>
      </c>
      <c r="D7810" s="273" t="s">
        <v>11694</v>
      </c>
      <c r="E7810" s="274">
        <v>0</v>
      </c>
    </row>
    <row r="7811" spans="1:5">
      <c r="A7811" s="272" t="s">
        <v>39806</v>
      </c>
      <c r="B7811" s="538">
        <v>106593</v>
      </c>
      <c r="C7811" s="266" t="s">
        <v>33155</v>
      </c>
      <c r="D7811" s="273" t="s">
        <v>11694</v>
      </c>
      <c r="E7811" s="274">
        <v>0</v>
      </c>
    </row>
    <row r="7812" spans="1:5">
      <c r="A7812" s="272" t="s">
        <v>39806</v>
      </c>
      <c r="B7812" s="538">
        <v>106616</v>
      </c>
      <c r="C7812" s="266" t="s">
        <v>33156</v>
      </c>
      <c r="D7812" s="273" t="s">
        <v>11694</v>
      </c>
      <c r="E7812" s="274">
        <v>0</v>
      </c>
    </row>
    <row r="7813" spans="1:5">
      <c r="A7813" s="272" t="s">
        <v>39806</v>
      </c>
      <c r="B7813" s="538">
        <v>106617</v>
      </c>
      <c r="C7813" s="266" t="s">
        <v>33157</v>
      </c>
      <c r="D7813" s="273" t="s">
        <v>11694</v>
      </c>
      <c r="E7813" s="274">
        <v>0</v>
      </c>
    </row>
    <row r="7814" spans="1:5">
      <c r="A7814" s="272" t="s">
        <v>39806</v>
      </c>
      <c r="B7814" s="538">
        <v>106618</v>
      </c>
      <c r="C7814" s="266" t="s">
        <v>33158</v>
      </c>
      <c r="D7814" s="273" t="s">
        <v>11694</v>
      </c>
      <c r="E7814" s="274">
        <v>0</v>
      </c>
    </row>
    <row r="7815" spans="1:5">
      <c r="A7815" s="272" t="s">
        <v>39806</v>
      </c>
      <c r="B7815" s="538">
        <v>106612</v>
      </c>
      <c r="C7815" s="266" t="s">
        <v>33159</v>
      </c>
      <c r="D7815" s="273" t="s">
        <v>11694</v>
      </c>
      <c r="E7815" s="274">
        <v>0</v>
      </c>
    </row>
    <row r="7816" spans="1:5">
      <c r="A7816" s="272" t="s">
        <v>39806</v>
      </c>
      <c r="B7816" s="538">
        <v>106613</v>
      </c>
      <c r="C7816" s="266" t="s">
        <v>33160</v>
      </c>
      <c r="D7816" s="273" t="s">
        <v>11694</v>
      </c>
      <c r="E7816" s="274">
        <v>0</v>
      </c>
    </row>
    <row r="7817" spans="1:5">
      <c r="A7817" s="272" t="s">
        <v>39806</v>
      </c>
      <c r="B7817" s="538">
        <v>106615</v>
      </c>
      <c r="C7817" s="266" t="s">
        <v>33161</v>
      </c>
      <c r="D7817" s="273" t="s">
        <v>11694</v>
      </c>
      <c r="E7817" s="274">
        <v>0</v>
      </c>
    </row>
    <row r="7818" spans="1:5">
      <c r="A7818" s="272" t="s">
        <v>39806</v>
      </c>
      <c r="B7818" s="538">
        <v>106614</v>
      </c>
      <c r="C7818" s="266" t="s">
        <v>33162</v>
      </c>
      <c r="D7818" s="273" t="s">
        <v>11694</v>
      </c>
      <c r="E7818" s="274">
        <v>0</v>
      </c>
    </row>
    <row r="7819" spans="1:5">
      <c r="A7819" s="272" t="s">
        <v>39806</v>
      </c>
      <c r="B7819" s="538">
        <v>106623</v>
      </c>
      <c r="C7819" s="266" t="s">
        <v>33163</v>
      </c>
      <c r="D7819" s="273" t="s">
        <v>11694</v>
      </c>
      <c r="E7819" s="274">
        <v>0</v>
      </c>
    </row>
    <row r="7820" spans="1:5">
      <c r="A7820" s="272" t="s">
        <v>39806</v>
      </c>
      <c r="B7820" s="538">
        <v>106624</v>
      </c>
      <c r="C7820" s="266" t="s">
        <v>33164</v>
      </c>
      <c r="D7820" s="273" t="s">
        <v>11694</v>
      </c>
      <c r="E7820" s="274">
        <v>0</v>
      </c>
    </row>
    <row r="7821" spans="1:5">
      <c r="A7821" s="272" t="s">
        <v>39806</v>
      </c>
      <c r="B7821" s="538">
        <v>106625</v>
      </c>
      <c r="C7821" s="266" t="s">
        <v>33165</v>
      </c>
      <c r="D7821" s="273" t="s">
        <v>11694</v>
      </c>
      <c r="E7821" s="274">
        <v>0</v>
      </c>
    </row>
    <row r="7822" spans="1:5">
      <c r="A7822" s="272" t="s">
        <v>39806</v>
      </c>
      <c r="B7822" s="538">
        <v>106619</v>
      </c>
      <c r="C7822" s="266" t="s">
        <v>33166</v>
      </c>
      <c r="D7822" s="273" t="s">
        <v>11694</v>
      </c>
      <c r="E7822" s="274">
        <v>0</v>
      </c>
    </row>
    <row r="7823" spans="1:5">
      <c r="A7823" s="272" t="s">
        <v>39806</v>
      </c>
      <c r="B7823" s="538">
        <v>106620</v>
      </c>
      <c r="C7823" s="266" t="s">
        <v>33167</v>
      </c>
      <c r="D7823" s="273" t="s">
        <v>11694</v>
      </c>
      <c r="E7823" s="274">
        <v>0</v>
      </c>
    </row>
    <row r="7824" spans="1:5">
      <c r="A7824" s="272" t="s">
        <v>39806</v>
      </c>
      <c r="B7824" s="538">
        <v>106622</v>
      </c>
      <c r="C7824" s="266" t="s">
        <v>33168</v>
      </c>
      <c r="D7824" s="273" t="s">
        <v>11694</v>
      </c>
      <c r="E7824" s="274">
        <v>0</v>
      </c>
    </row>
    <row r="7825" spans="1:5">
      <c r="A7825" s="272" t="s">
        <v>39806</v>
      </c>
      <c r="B7825" s="538">
        <v>106621</v>
      </c>
      <c r="C7825" s="266" t="s">
        <v>33169</v>
      </c>
      <c r="D7825" s="273" t="s">
        <v>11694</v>
      </c>
      <c r="E7825" s="274">
        <v>0</v>
      </c>
    </row>
    <row r="7826" spans="1:5">
      <c r="A7826" s="272" t="s">
        <v>24041</v>
      </c>
      <c r="B7826" s="538">
        <v>103313</v>
      </c>
      <c r="C7826" s="266" t="s">
        <v>24042</v>
      </c>
      <c r="D7826" s="273" t="s">
        <v>14</v>
      </c>
      <c r="E7826" s="274">
        <v>0</v>
      </c>
    </row>
    <row r="7827" spans="1:5">
      <c r="A7827" s="272" t="s">
        <v>24041</v>
      </c>
      <c r="B7827" s="538">
        <v>103309</v>
      </c>
      <c r="C7827" s="266" t="s">
        <v>24043</v>
      </c>
      <c r="D7827" s="273" t="s">
        <v>14</v>
      </c>
      <c r="E7827" s="274">
        <v>0</v>
      </c>
    </row>
    <row r="7828" spans="1:5">
      <c r="A7828" s="272" t="s">
        <v>24041</v>
      </c>
      <c r="B7828" s="538">
        <v>103312</v>
      </c>
      <c r="C7828" s="266" t="s">
        <v>24044</v>
      </c>
      <c r="D7828" s="273" t="s">
        <v>14</v>
      </c>
      <c r="E7828" s="274">
        <v>0</v>
      </c>
    </row>
    <row r="7829" spans="1:5">
      <c r="A7829" s="272" t="s">
        <v>24041</v>
      </c>
      <c r="B7829" s="538">
        <v>103296</v>
      </c>
      <c r="C7829" s="266" t="s">
        <v>24045</v>
      </c>
      <c r="D7829" s="273" t="s">
        <v>14</v>
      </c>
      <c r="E7829" s="274">
        <v>0</v>
      </c>
    </row>
    <row r="7830" spans="1:5">
      <c r="A7830" s="272" t="s">
        <v>24041</v>
      </c>
      <c r="B7830" s="538">
        <v>103300</v>
      </c>
      <c r="C7830" s="266" t="s">
        <v>24046</v>
      </c>
      <c r="D7830" s="273" t="s">
        <v>14</v>
      </c>
      <c r="E7830" s="274">
        <v>0</v>
      </c>
    </row>
    <row r="7831" spans="1:5">
      <c r="A7831" s="272" t="s">
        <v>24041</v>
      </c>
      <c r="B7831" s="538">
        <v>103301</v>
      </c>
      <c r="C7831" s="266" t="s">
        <v>24047</v>
      </c>
      <c r="D7831" s="273" t="s">
        <v>14</v>
      </c>
      <c r="E7831" s="274">
        <v>0</v>
      </c>
    </row>
    <row r="7832" spans="1:5">
      <c r="A7832" s="272" t="s">
        <v>24041</v>
      </c>
      <c r="B7832" s="538">
        <v>103304</v>
      </c>
      <c r="C7832" s="266" t="s">
        <v>11717</v>
      </c>
      <c r="D7832" s="273" t="s">
        <v>14</v>
      </c>
      <c r="E7832" s="274">
        <v>1259.72</v>
      </c>
    </row>
    <row r="7833" spans="1:5">
      <c r="A7833" s="272" t="s">
        <v>24041</v>
      </c>
      <c r="B7833" s="538">
        <v>103305</v>
      </c>
      <c r="C7833" s="266" t="s">
        <v>24048</v>
      </c>
      <c r="D7833" s="273" t="s">
        <v>14</v>
      </c>
      <c r="E7833" s="274">
        <v>0</v>
      </c>
    </row>
    <row r="7834" spans="1:5">
      <c r="A7834" s="272" t="s">
        <v>24041</v>
      </c>
      <c r="B7834" s="538">
        <v>103294</v>
      </c>
      <c r="C7834" s="266" t="s">
        <v>24049</v>
      </c>
      <c r="D7834" s="273" t="s">
        <v>14</v>
      </c>
      <c r="E7834" s="274">
        <v>0</v>
      </c>
    </row>
    <row r="7835" spans="1:5">
      <c r="A7835" s="272" t="s">
        <v>24041</v>
      </c>
      <c r="B7835" s="538">
        <v>103298</v>
      </c>
      <c r="C7835" s="266" t="s">
        <v>24050</v>
      </c>
      <c r="D7835" s="273" t="s">
        <v>14</v>
      </c>
      <c r="E7835" s="274">
        <v>0</v>
      </c>
    </row>
    <row r="7836" spans="1:5">
      <c r="A7836" s="272" t="s">
        <v>24041</v>
      </c>
      <c r="B7836" s="538">
        <v>103293</v>
      </c>
      <c r="C7836" s="266" t="s">
        <v>24051</v>
      </c>
      <c r="D7836" s="273" t="s">
        <v>14</v>
      </c>
      <c r="E7836" s="274">
        <v>0</v>
      </c>
    </row>
    <row r="7837" spans="1:5">
      <c r="A7837" s="272" t="s">
        <v>24041</v>
      </c>
      <c r="B7837" s="538">
        <v>103297</v>
      </c>
      <c r="C7837" s="266" t="s">
        <v>24052</v>
      </c>
      <c r="D7837" s="273" t="s">
        <v>14</v>
      </c>
      <c r="E7837" s="274">
        <v>0</v>
      </c>
    </row>
    <row r="7838" spans="1:5">
      <c r="A7838" s="272" t="s">
        <v>24041</v>
      </c>
      <c r="B7838" s="538">
        <v>103311</v>
      </c>
      <c r="C7838" s="266" t="s">
        <v>24053</v>
      </c>
      <c r="D7838" s="273" t="s">
        <v>14</v>
      </c>
      <c r="E7838" s="274">
        <v>0</v>
      </c>
    </row>
    <row r="7839" spans="1:5">
      <c r="A7839" s="272" t="s">
        <v>24041</v>
      </c>
      <c r="B7839" s="538">
        <v>103306</v>
      </c>
      <c r="C7839" s="266" t="s">
        <v>24054</v>
      </c>
      <c r="D7839" s="273" t="s">
        <v>14</v>
      </c>
      <c r="E7839" s="274">
        <v>0</v>
      </c>
    </row>
    <row r="7840" spans="1:5">
      <c r="A7840" s="272" t="s">
        <v>24041</v>
      </c>
      <c r="B7840" s="538">
        <v>103308</v>
      </c>
      <c r="C7840" s="266" t="s">
        <v>24055</v>
      </c>
      <c r="D7840" s="273" t="s">
        <v>14</v>
      </c>
      <c r="E7840" s="274">
        <v>0</v>
      </c>
    </row>
    <row r="7841" spans="1:5">
      <c r="A7841" s="272" t="s">
        <v>24041</v>
      </c>
      <c r="B7841" s="538">
        <v>103295</v>
      </c>
      <c r="C7841" s="266" t="s">
        <v>24056</v>
      </c>
      <c r="D7841" s="273" t="s">
        <v>14</v>
      </c>
      <c r="E7841" s="274">
        <v>0</v>
      </c>
    </row>
    <row r="7842" spans="1:5">
      <c r="A7842" s="272" t="s">
        <v>24041</v>
      </c>
      <c r="B7842" s="538">
        <v>103299</v>
      </c>
      <c r="C7842" s="266" t="s">
        <v>24057</v>
      </c>
      <c r="D7842" s="273" t="s">
        <v>14</v>
      </c>
      <c r="E7842" s="274">
        <v>0</v>
      </c>
    </row>
    <row r="7843" spans="1:5">
      <c r="A7843" s="272" t="s">
        <v>24041</v>
      </c>
      <c r="B7843" s="538">
        <v>103302</v>
      </c>
      <c r="C7843" s="266" t="s">
        <v>24058</v>
      </c>
      <c r="D7843" s="273" t="s">
        <v>14</v>
      </c>
      <c r="E7843" s="274">
        <v>0</v>
      </c>
    </row>
    <row r="7844" spans="1:5">
      <c r="A7844" s="272" t="s">
        <v>24041</v>
      </c>
      <c r="B7844" s="538">
        <v>103307</v>
      </c>
      <c r="C7844" s="266" t="s">
        <v>11718</v>
      </c>
      <c r="D7844" s="273" t="s">
        <v>14</v>
      </c>
      <c r="E7844" s="274">
        <v>1360.95</v>
      </c>
    </row>
    <row r="7845" spans="1:5">
      <c r="A7845" s="272" t="s">
        <v>24041</v>
      </c>
      <c r="B7845" s="538">
        <v>103310</v>
      </c>
      <c r="C7845" s="266" t="s">
        <v>11719</v>
      </c>
      <c r="D7845" s="273" t="s">
        <v>14</v>
      </c>
      <c r="E7845" s="274">
        <v>1296.3900000000001</v>
      </c>
    </row>
    <row r="7846" spans="1:5">
      <c r="A7846" s="272" t="s">
        <v>24041</v>
      </c>
      <c r="B7846" s="538">
        <v>103303</v>
      </c>
      <c r="C7846" s="266" t="s">
        <v>24059</v>
      </c>
      <c r="D7846" s="273" t="s">
        <v>14</v>
      </c>
      <c r="E7846" s="274">
        <v>0</v>
      </c>
    </row>
    <row r="7847" spans="1:5">
      <c r="A7847" s="272" t="s">
        <v>24041</v>
      </c>
      <c r="B7847" s="538">
        <v>103314</v>
      </c>
      <c r="C7847" s="266" t="s">
        <v>11720</v>
      </c>
      <c r="D7847" s="273" t="s">
        <v>16</v>
      </c>
      <c r="E7847" s="274">
        <v>327.31</v>
      </c>
    </row>
    <row r="7848" spans="1:5">
      <c r="A7848" s="272" t="s">
        <v>24041</v>
      </c>
      <c r="B7848" s="538">
        <v>103315</v>
      </c>
      <c r="C7848" s="266" t="s">
        <v>11721</v>
      </c>
      <c r="D7848" s="273" t="s">
        <v>16</v>
      </c>
      <c r="E7848" s="274">
        <v>316.66000000000003</v>
      </c>
    </row>
    <row r="7849" spans="1:5">
      <c r="A7849" s="272" t="s">
        <v>24060</v>
      </c>
      <c r="B7849" s="538">
        <v>105188</v>
      </c>
      <c r="C7849" s="266" t="s">
        <v>24061</v>
      </c>
      <c r="D7849" s="273" t="s">
        <v>16</v>
      </c>
      <c r="E7849" s="274">
        <v>151.46</v>
      </c>
    </row>
    <row r="7850" spans="1:5">
      <c r="A7850" s="272" t="s">
        <v>24060</v>
      </c>
      <c r="B7850" s="538">
        <v>87841</v>
      </c>
      <c r="C7850" s="266" t="s">
        <v>21268</v>
      </c>
      <c r="D7850" s="273" t="s">
        <v>16</v>
      </c>
      <c r="E7850" s="274">
        <v>137.53</v>
      </c>
    </row>
    <row r="7851" spans="1:5">
      <c r="A7851" s="272" t="s">
        <v>24060</v>
      </c>
      <c r="B7851" s="538">
        <v>87853</v>
      </c>
      <c r="C7851" s="266" t="s">
        <v>21272</v>
      </c>
      <c r="D7851" s="273" t="s">
        <v>16</v>
      </c>
      <c r="E7851" s="274">
        <v>154.04</v>
      </c>
    </row>
    <row r="7852" spans="1:5">
      <c r="A7852" s="272" t="s">
        <v>24060</v>
      </c>
      <c r="B7852" s="538">
        <v>105187</v>
      </c>
      <c r="C7852" s="266" t="s">
        <v>24062</v>
      </c>
      <c r="D7852" s="273" t="s">
        <v>16</v>
      </c>
      <c r="E7852" s="274">
        <v>206.27</v>
      </c>
    </row>
    <row r="7853" spans="1:5">
      <c r="A7853" s="272" t="s">
        <v>24060</v>
      </c>
      <c r="B7853" s="538">
        <v>87840</v>
      </c>
      <c r="C7853" s="266" t="s">
        <v>21267</v>
      </c>
      <c r="D7853" s="273" t="s">
        <v>16</v>
      </c>
      <c r="E7853" s="274">
        <v>192.35</v>
      </c>
    </row>
    <row r="7854" spans="1:5">
      <c r="A7854" s="272" t="s">
        <v>24060</v>
      </c>
      <c r="B7854" s="538">
        <v>87852</v>
      </c>
      <c r="C7854" s="266" t="s">
        <v>21271</v>
      </c>
      <c r="D7854" s="273" t="s">
        <v>16</v>
      </c>
      <c r="E7854" s="274">
        <v>208.86</v>
      </c>
    </row>
    <row r="7855" spans="1:5">
      <c r="A7855" s="272" t="s">
        <v>24060</v>
      </c>
      <c r="B7855" s="538">
        <v>105186</v>
      </c>
      <c r="C7855" s="266" t="s">
        <v>24063</v>
      </c>
      <c r="D7855" s="273" t="s">
        <v>16</v>
      </c>
      <c r="E7855" s="274">
        <v>159.05000000000001</v>
      </c>
    </row>
    <row r="7856" spans="1:5">
      <c r="A7856" s="272" t="s">
        <v>24060</v>
      </c>
      <c r="B7856" s="538">
        <v>87839</v>
      </c>
      <c r="C7856" s="266" t="s">
        <v>21266</v>
      </c>
      <c r="D7856" s="273" t="s">
        <v>16</v>
      </c>
      <c r="E7856" s="274">
        <v>145.32</v>
      </c>
    </row>
    <row r="7857" spans="1:5">
      <c r="A7857" s="272" t="s">
        <v>24060</v>
      </c>
      <c r="B7857" s="538">
        <v>87851</v>
      </c>
      <c r="C7857" s="266" t="s">
        <v>21270</v>
      </c>
      <c r="D7857" s="273" t="s">
        <v>16</v>
      </c>
      <c r="E7857" s="274">
        <v>162.51</v>
      </c>
    </row>
    <row r="7858" spans="1:5">
      <c r="A7858" s="272" t="s">
        <v>24060</v>
      </c>
      <c r="B7858" s="538">
        <v>105185</v>
      </c>
      <c r="C7858" s="266" t="s">
        <v>24064</v>
      </c>
      <c r="D7858" s="273" t="s">
        <v>16</v>
      </c>
      <c r="E7858" s="274">
        <v>214.23</v>
      </c>
    </row>
    <row r="7859" spans="1:5">
      <c r="A7859" s="272" t="s">
        <v>24060</v>
      </c>
      <c r="B7859" s="538">
        <v>87838</v>
      </c>
      <c r="C7859" s="266" t="s">
        <v>21265</v>
      </c>
      <c r="D7859" s="273" t="s">
        <v>16</v>
      </c>
      <c r="E7859" s="274">
        <v>200.57</v>
      </c>
    </row>
    <row r="7860" spans="1:5">
      <c r="A7860" s="272" t="s">
        <v>24060</v>
      </c>
      <c r="B7860" s="538">
        <v>87850</v>
      </c>
      <c r="C7860" s="266" t="s">
        <v>21269</v>
      </c>
      <c r="D7860" s="273" t="s">
        <v>16</v>
      </c>
      <c r="E7860" s="274">
        <v>217.75</v>
      </c>
    </row>
    <row r="7861" spans="1:5">
      <c r="A7861" s="272" t="s">
        <v>24065</v>
      </c>
      <c r="B7861" s="538">
        <v>105110</v>
      </c>
      <c r="C7861" s="266" t="s">
        <v>21328</v>
      </c>
      <c r="D7861" s="273" t="s">
        <v>13</v>
      </c>
      <c r="E7861" s="274">
        <v>246.58</v>
      </c>
    </row>
    <row r="7862" spans="1:5">
      <c r="A7862" s="272" t="s">
        <v>24065</v>
      </c>
      <c r="B7862" s="538">
        <v>105105</v>
      </c>
      <c r="C7862" s="266" t="s">
        <v>21325</v>
      </c>
      <c r="D7862" s="273" t="s">
        <v>13</v>
      </c>
      <c r="E7862" s="274">
        <v>80.37</v>
      </c>
    </row>
    <row r="7863" spans="1:5">
      <c r="A7863" s="272" t="s">
        <v>24065</v>
      </c>
      <c r="B7863" s="538">
        <v>105103</v>
      </c>
      <c r="C7863" s="266" t="s">
        <v>21323</v>
      </c>
      <c r="D7863" s="273" t="s">
        <v>13</v>
      </c>
      <c r="E7863" s="274">
        <v>114.45</v>
      </c>
    </row>
    <row r="7864" spans="1:5">
      <c r="A7864" s="272" t="s">
        <v>24065</v>
      </c>
      <c r="B7864" s="538">
        <v>105112</v>
      </c>
      <c r="C7864" s="266" t="s">
        <v>21330</v>
      </c>
      <c r="D7864" s="273" t="s">
        <v>13</v>
      </c>
      <c r="E7864" s="274">
        <v>205.91</v>
      </c>
    </row>
    <row r="7865" spans="1:5">
      <c r="A7865" s="272" t="s">
        <v>24065</v>
      </c>
      <c r="B7865" s="538">
        <v>105109</v>
      </c>
      <c r="C7865" s="266" t="s">
        <v>24066</v>
      </c>
      <c r="D7865" s="273" t="s">
        <v>14</v>
      </c>
      <c r="E7865" s="274">
        <v>0</v>
      </c>
    </row>
    <row r="7866" spans="1:5">
      <c r="A7866" s="272" t="s">
        <v>24065</v>
      </c>
      <c r="B7866" s="538">
        <v>105108</v>
      </c>
      <c r="C7866" s="266" t="s">
        <v>24067</v>
      </c>
      <c r="D7866" s="273" t="s">
        <v>14</v>
      </c>
      <c r="E7866" s="274">
        <v>0</v>
      </c>
    </row>
    <row r="7867" spans="1:5">
      <c r="A7867" s="272" t="s">
        <v>24065</v>
      </c>
      <c r="B7867" s="538">
        <v>105104</v>
      </c>
      <c r="C7867" s="266" t="s">
        <v>21324</v>
      </c>
      <c r="D7867" s="273" t="s">
        <v>14</v>
      </c>
      <c r="E7867" s="274">
        <v>5379.09</v>
      </c>
    </row>
    <row r="7868" spans="1:5">
      <c r="A7868" s="272" t="s">
        <v>24065</v>
      </c>
      <c r="B7868" s="538">
        <v>105107</v>
      </c>
      <c r="C7868" s="266" t="s">
        <v>21327</v>
      </c>
      <c r="D7868" s="273" t="s">
        <v>14</v>
      </c>
      <c r="E7868" s="274">
        <v>3846.81</v>
      </c>
    </row>
    <row r="7869" spans="1:5">
      <c r="A7869" s="272" t="s">
        <v>24065</v>
      </c>
      <c r="B7869" s="538">
        <v>105106</v>
      </c>
      <c r="C7869" s="266" t="s">
        <v>21326</v>
      </c>
      <c r="D7869" s="273" t="s">
        <v>14</v>
      </c>
      <c r="E7869" s="274">
        <v>2605.19</v>
      </c>
    </row>
    <row r="7870" spans="1:5">
      <c r="A7870" s="272" t="s">
        <v>24065</v>
      </c>
      <c r="B7870" s="538">
        <v>105111</v>
      </c>
      <c r="C7870" s="266" t="s">
        <v>21329</v>
      </c>
      <c r="D7870" s="273" t="s">
        <v>14</v>
      </c>
      <c r="E7870" s="274">
        <v>19233.009999999998</v>
      </c>
    </row>
    <row r="7871" spans="1:5">
      <c r="A7871" s="272" t="s">
        <v>24068</v>
      </c>
      <c r="B7871" s="538">
        <v>98520</v>
      </c>
      <c r="C7871" s="266" t="s">
        <v>24069</v>
      </c>
      <c r="D7871" s="273" t="s">
        <v>16</v>
      </c>
      <c r="E7871" s="274">
        <v>6.87</v>
      </c>
    </row>
    <row r="7872" spans="1:5">
      <c r="A7872" s="272" t="s">
        <v>24068</v>
      </c>
      <c r="B7872" s="538">
        <v>98521</v>
      </c>
      <c r="C7872" s="266" t="s">
        <v>24070</v>
      </c>
      <c r="D7872" s="273" t="s">
        <v>16</v>
      </c>
      <c r="E7872" s="274">
        <v>0.44</v>
      </c>
    </row>
    <row r="7873" spans="1:5">
      <c r="A7873" s="272" t="s">
        <v>24068</v>
      </c>
      <c r="B7873" s="538">
        <v>105521</v>
      </c>
      <c r="C7873" s="266" t="s">
        <v>24071</v>
      </c>
      <c r="D7873" s="273" t="s">
        <v>16</v>
      </c>
      <c r="E7873" s="274">
        <v>4.7</v>
      </c>
    </row>
    <row r="7874" spans="1:5">
      <c r="A7874" s="272" t="s">
        <v>24068</v>
      </c>
      <c r="B7874" s="538">
        <v>98509</v>
      </c>
      <c r="C7874" s="266" t="s">
        <v>30874</v>
      </c>
      <c r="D7874" s="273" t="s">
        <v>14</v>
      </c>
      <c r="E7874" s="274">
        <v>48.95</v>
      </c>
    </row>
    <row r="7875" spans="1:5">
      <c r="A7875" s="272" t="s">
        <v>24068</v>
      </c>
      <c r="B7875" s="538">
        <v>98507</v>
      </c>
      <c r="C7875" s="266" t="s">
        <v>24072</v>
      </c>
      <c r="D7875" s="273" t="s">
        <v>14</v>
      </c>
      <c r="E7875" s="274">
        <v>0</v>
      </c>
    </row>
    <row r="7876" spans="1:5">
      <c r="A7876" s="272" t="s">
        <v>24068</v>
      </c>
      <c r="B7876" s="538">
        <v>98508</v>
      </c>
      <c r="C7876" s="266" t="s">
        <v>24073</v>
      </c>
      <c r="D7876" s="273" t="s">
        <v>14</v>
      </c>
      <c r="E7876" s="274">
        <v>0</v>
      </c>
    </row>
    <row r="7877" spans="1:5">
      <c r="A7877" s="272" t="s">
        <v>24068</v>
      </c>
      <c r="B7877" s="538">
        <v>98506</v>
      </c>
      <c r="C7877" s="266" t="s">
        <v>24074</v>
      </c>
      <c r="D7877" s="273" t="s">
        <v>14</v>
      </c>
      <c r="E7877" s="274">
        <v>0</v>
      </c>
    </row>
    <row r="7878" spans="1:5">
      <c r="A7878" s="272" t="s">
        <v>24068</v>
      </c>
      <c r="B7878" s="538">
        <v>98505</v>
      </c>
      <c r="C7878" s="266" t="s">
        <v>24075</v>
      </c>
      <c r="D7878" s="273" t="s">
        <v>16</v>
      </c>
      <c r="E7878" s="274">
        <v>75</v>
      </c>
    </row>
    <row r="7879" spans="1:5">
      <c r="A7879" s="272" t="s">
        <v>24068</v>
      </c>
      <c r="B7879" s="538">
        <v>98504</v>
      </c>
      <c r="C7879" s="266" t="s">
        <v>24076</v>
      </c>
      <c r="D7879" s="273" t="s">
        <v>16</v>
      </c>
      <c r="E7879" s="274">
        <v>16.98</v>
      </c>
    </row>
    <row r="7880" spans="1:5">
      <c r="A7880" s="272" t="s">
        <v>24068</v>
      </c>
      <c r="B7880" s="538">
        <v>98503</v>
      </c>
      <c r="C7880" s="266" t="s">
        <v>24077</v>
      </c>
      <c r="D7880" s="273" t="s">
        <v>16</v>
      </c>
      <c r="E7880" s="274">
        <v>26.36</v>
      </c>
    </row>
    <row r="7881" spans="1:5">
      <c r="A7881" s="272" t="s">
        <v>24068</v>
      </c>
      <c r="B7881" s="538">
        <v>103946</v>
      </c>
      <c r="C7881" s="266" t="s">
        <v>24078</v>
      </c>
      <c r="D7881" s="273" t="s">
        <v>16</v>
      </c>
      <c r="E7881" s="274">
        <v>21.81</v>
      </c>
    </row>
    <row r="7882" spans="1:5">
      <c r="A7882" s="272" t="s">
        <v>24068</v>
      </c>
      <c r="B7882" s="538">
        <v>98517</v>
      </c>
      <c r="C7882" s="266" t="s">
        <v>24079</v>
      </c>
      <c r="D7882" s="273" t="s">
        <v>14</v>
      </c>
      <c r="E7882" s="274">
        <v>0</v>
      </c>
    </row>
    <row r="7883" spans="1:5">
      <c r="A7883" s="272" t="s">
        <v>24068</v>
      </c>
      <c r="B7883" s="538">
        <v>98518</v>
      </c>
      <c r="C7883" s="266" t="s">
        <v>24080</v>
      </c>
      <c r="D7883" s="273" t="s">
        <v>14</v>
      </c>
      <c r="E7883" s="274">
        <v>0</v>
      </c>
    </row>
    <row r="7884" spans="1:5">
      <c r="A7884" s="272" t="s">
        <v>24068</v>
      </c>
      <c r="B7884" s="538">
        <v>98516</v>
      </c>
      <c r="C7884" s="266" t="s">
        <v>24081</v>
      </c>
      <c r="D7884" s="273" t="s">
        <v>14</v>
      </c>
      <c r="E7884" s="274">
        <v>355.03</v>
      </c>
    </row>
    <row r="7885" spans="1:5">
      <c r="A7885" s="272" t="s">
        <v>24068</v>
      </c>
      <c r="B7885" s="538">
        <v>98514</v>
      </c>
      <c r="C7885" s="266" t="s">
        <v>24082</v>
      </c>
      <c r="D7885" s="273" t="s">
        <v>14</v>
      </c>
      <c r="E7885" s="274">
        <v>0</v>
      </c>
    </row>
    <row r="7886" spans="1:5">
      <c r="A7886" s="272" t="s">
        <v>24068</v>
      </c>
      <c r="B7886" s="538">
        <v>98515</v>
      </c>
      <c r="C7886" s="266" t="s">
        <v>24083</v>
      </c>
      <c r="D7886" s="273" t="s">
        <v>14</v>
      </c>
      <c r="E7886" s="274">
        <v>0</v>
      </c>
    </row>
    <row r="7887" spans="1:5">
      <c r="A7887" s="272" t="s">
        <v>24068</v>
      </c>
      <c r="B7887" s="538">
        <v>98513</v>
      </c>
      <c r="C7887" s="266" t="s">
        <v>24084</v>
      </c>
      <c r="D7887" s="273" t="s">
        <v>14</v>
      </c>
      <c r="E7887" s="274">
        <v>0</v>
      </c>
    </row>
    <row r="7888" spans="1:5">
      <c r="A7888" s="272" t="s">
        <v>24068</v>
      </c>
      <c r="B7888" s="538">
        <v>98511</v>
      </c>
      <c r="C7888" s="266" t="s">
        <v>24085</v>
      </c>
      <c r="D7888" s="273" t="s">
        <v>14</v>
      </c>
      <c r="E7888" s="274">
        <v>158.31</v>
      </c>
    </row>
    <row r="7889" spans="1:5">
      <c r="A7889" s="272" t="s">
        <v>24068</v>
      </c>
      <c r="B7889" s="538">
        <v>98512</v>
      </c>
      <c r="C7889" s="266" t="s">
        <v>24086</v>
      </c>
      <c r="D7889" s="273" t="s">
        <v>14</v>
      </c>
      <c r="E7889" s="274">
        <v>0</v>
      </c>
    </row>
    <row r="7890" spans="1:5">
      <c r="A7890" s="272" t="s">
        <v>24068</v>
      </c>
      <c r="B7890" s="538">
        <v>98510</v>
      </c>
      <c r="C7890" s="266" t="s">
        <v>24087</v>
      </c>
      <c r="D7890" s="273" t="s">
        <v>14</v>
      </c>
      <c r="E7890" s="274">
        <v>93.73</v>
      </c>
    </row>
    <row r="7891" spans="1:5">
      <c r="A7891" s="272" t="s">
        <v>24068</v>
      </c>
      <c r="B7891" s="538">
        <v>98519</v>
      </c>
      <c r="C7891" s="266" t="s">
        <v>24088</v>
      </c>
      <c r="D7891" s="273" t="s">
        <v>16</v>
      </c>
      <c r="E7891" s="274">
        <v>4.96</v>
      </c>
    </row>
    <row r="7892" spans="1:5">
      <c r="A7892" s="272" t="s">
        <v>24089</v>
      </c>
      <c r="B7892" s="538">
        <v>91599</v>
      </c>
      <c r="C7892" s="266" t="s">
        <v>24090</v>
      </c>
      <c r="D7892" s="273" t="s">
        <v>15</v>
      </c>
      <c r="E7892" s="274">
        <v>7.46</v>
      </c>
    </row>
    <row r="7893" spans="1:5">
      <c r="A7893" s="272" t="s">
        <v>24089</v>
      </c>
      <c r="B7893" s="538">
        <v>100065</v>
      </c>
      <c r="C7893" s="266" t="s">
        <v>24091</v>
      </c>
      <c r="D7893" s="273" t="s">
        <v>15</v>
      </c>
      <c r="E7893" s="274">
        <v>0</v>
      </c>
    </row>
    <row r="7894" spans="1:5">
      <c r="A7894" s="272" t="s">
        <v>24089</v>
      </c>
      <c r="B7894" s="538">
        <v>100069</v>
      </c>
      <c r="C7894" s="266" t="s">
        <v>24092</v>
      </c>
      <c r="D7894" s="273" t="s">
        <v>15</v>
      </c>
      <c r="E7894" s="274">
        <v>0</v>
      </c>
    </row>
    <row r="7895" spans="1:5">
      <c r="A7895" s="272" t="s">
        <v>24089</v>
      </c>
      <c r="B7895" s="538">
        <v>100063</v>
      </c>
      <c r="C7895" s="266" t="s">
        <v>24093</v>
      </c>
      <c r="D7895" s="273" t="s">
        <v>15</v>
      </c>
      <c r="E7895" s="274">
        <v>0</v>
      </c>
    </row>
    <row r="7896" spans="1:5">
      <c r="A7896" s="272" t="s">
        <v>24089</v>
      </c>
      <c r="B7896" s="538">
        <v>91597</v>
      </c>
      <c r="C7896" s="266" t="s">
        <v>24094</v>
      </c>
      <c r="D7896" s="273" t="s">
        <v>15</v>
      </c>
      <c r="E7896" s="274">
        <v>7.1</v>
      </c>
    </row>
    <row r="7897" spans="1:5">
      <c r="A7897" s="272" t="s">
        <v>24089</v>
      </c>
      <c r="B7897" s="538">
        <v>91598</v>
      </c>
      <c r="C7897" s="266" t="s">
        <v>24095</v>
      </c>
      <c r="D7897" s="273" t="s">
        <v>15</v>
      </c>
      <c r="E7897" s="274">
        <v>9.1199999999999992</v>
      </c>
    </row>
    <row r="7898" spans="1:5">
      <c r="A7898" s="272" t="s">
        <v>24089</v>
      </c>
      <c r="B7898" s="538">
        <v>91596</v>
      </c>
      <c r="C7898" s="266" t="s">
        <v>24096</v>
      </c>
      <c r="D7898" s="273" t="s">
        <v>15</v>
      </c>
      <c r="E7898" s="274">
        <v>9.35</v>
      </c>
    </row>
    <row r="7899" spans="1:5">
      <c r="A7899" s="272" t="s">
        <v>24089</v>
      </c>
      <c r="B7899" s="538">
        <v>100064</v>
      </c>
      <c r="C7899" s="266" t="s">
        <v>24097</v>
      </c>
      <c r="D7899" s="273" t="s">
        <v>15</v>
      </c>
      <c r="E7899" s="274">
        <v>9.26</v>
      </c>
    </row>
    <row r="7900" spans="1:5">
      <c r="A7900" s="272" t="s">
        <v>24089</v>
      </c>
      <c r="B7900" s="538">
        <v>100066</v>
      </c>
      <c r="C7900" s="266" t="s">
        <v>24098</v>
      </c>
      <c r="D7900" s="273" t="s">
        <v>15</v>
      </c>
      <c r="E7900" s="274">
        <v>9.26</v>
      </c>
    </row>
    <row r="7901" spans="1:5">
      <c r="A7901" s="272" t="s">
        <v>24089</v>
      </c>
      <c r="B7901" s="538">
        <v>91603</v>
      </c>
      <c r="C7901" s="266" t="s">
        <v>24099</v>
      </c>
      <c r="D7901" s="273" t="s">
        <v>15</v>
      </c>
      <c r="E7901" s="274">
        <v>8.26</v>
      </c>
    </row>
    <row r="7902" spans="1:5">
      <c r="A7902" s="272" t="s">
        <v>24089</v>
      </c>
      <c r="B7902" s="538">
        <v>100068</v>
      </c>
      <c r="C7902" s="266" t="s">
        <v>24100</v>
      </c>
      <c r="D7902" s="273" t="s">
        <v>15</v>
      </c>
      <c r="E7902" s="274">
        <v>7.09</v>
      </c>
    </row>
    <row r="7903" spans="1:5">
      <c r="A7903" s="272" t="s">
        <v>24089</v>
      </c>
      <c r="B7903" s="538">
        <v>100067</v>
      </c>
      <c r="C7903" s="266" t="s">
        <v>24101</v>
      </c>
      <c r="D7903" s="273" t="s">
        <v>15</v>
      </c>
      <c r="E7903" s="274">
        <v>10.67</v>
      </c>
    </row>
    <row r="7904" spans="1:5">
      <c r="A7904" s="272" t="s">
        <v>24089</v>
      </c>
      <c r="B7904" s="538">
        <v>91601</v>
      </c>
      <c r="C7904" s="266" t="s">
        <v>24102</v>
      </c>
      <c r="D7904" s="273" t="s">
        <v>15</v>
      </c>
      <c r="E7904" s="274">
        <v>10.63</v>
      </c>
    </row>
    <row r="7905" spans="1:5">
      <c r="A7905" s="272" t="s">
        <v>24089</v>
      </c>
      <c r="B7905" s="538">
        <v>91602</v>
      </c>
      <c r="C7905" s="266" t="s">
        <v>24103</v>
      </c>
      <c r="D7905" s="273" t="s">
        <v>15</v>
      </c>
      <c r="E7905" s="274">
        <v>9.5299999999999994</v>
      </c>
    </row>
    <row r="7906" spans="1:5">
      <c r="A7906" s="272" t="s">
        <v>24089</v>
      </c>
      <c r="B7906" s="538">
        <v>91593</v>
      </c>
      <c r="C7906" s="266" t="s">
        <v>24104</v>
      </c>
      <c r="D7906" s="273" t="s">
        <v>15</v>
      </c>
      <c r="E7906" s="274">
        <v>9.42</v>
      </c>
    </row>
    <row r="7907" spans="1:5">
      <c r="A7907" s="272" t="s">
        <v>24089</v>
      </c>
      <c r="B7907" s="538">
        <v>105814</v>
      </c>
      <c r="C7907" s="266" t="s">
        <v>24105</v>
      </c>
      <c r="D7907" s="273" t="s">
        <v>15</v>
      </c>
      <c r="E7907" s="274">
        <v>9.08</v>
      </c>
    </row>
    <row r="7908" spans="1:5">
      <c r="A7908" s="272" t="s">
        <v>24089</v>
      </c>
      <c r="B7908" s="538">
        <v>91594</v>
      </c>
      <c r="C7908" s="266" t="s">
        <v>24106</v>
      </c>
      <c r="D7908" s="273" t="s">
        <v>15</v>
      </c>
      <c r="E7908" s="274">
        <v>9.44</v>
      </c>
    </row>
    <row r="7909" spans="1:5">
      <c r="A7909" s="272" t="s">
        <v>24089</v>
      </c>
      <c r="B7909" s="538">
        <v>91595</v>
      </c>
      <c r="C7909" s="266" t="s">
        <v>24107</v>
      </c>
      <c r="D7909" s="273" t="s">
        <v>15</v>
      </c>
      <c r="E7909" s="274">
        <v>9.77</v>
      </c>
    </row>
    <row r="7910" spans="1:5">
      <c r="A7910" s="272" t="s">
        <v>24089</v>
      </c>
      <c r="B7910" s="538">
        <v>105815</v>
      </c>
      <c r="C7910" s="266" t="s">
        <v>24108</v>
      </c>
      <c r="D7910" s="273" t="s">
        <v>15</v>
      </c>
      <c r="E7910" s="274">
        <v>0</v>
      </c>
    </row>
    <row r="7911" spans="1:5">
      <c r="A7911" s="272" t="s">
        <v>24089</v>
      </c>
      <c r="B7911" s="538">
        <v>91600</v>
      </c>
      <c r="C7911" s="266" t="s">
        <v>24109</v>
      </c>
      <c r="D7911" s="273" t="s">
        <v>15</v>
      </c>
      <c r="E7911" s="274">
        <v>10.82</v>
      </c>
    </row>
    <row r="7912" spans="1:5">
      <c r="A7912" s="272" t="s">
        <v>24110</v>
      </c>
      <c r="B7912" s="538">
        <v>99235</v>
      </c>
      <c r="C7912" s="266" t="s">
        <v>24111</v>
      </c>
      <c r="D7912" s="273" t="s">
        <v>18</v>
      </c>
      <c r="E7912" s="274">
        <v>631.65</v>
      </c>
    </row>
    <row r="7913" spans="1:5">
      <c r="A7913" s="272" t="s">
        <v>24110</v>
      </c>
      <c r="B7913" s="538">
        <v>105539</v>
      </c>
      <c r="C7913" s="266" t="s">
        <v>24112</v>
      </c>
      <c r="D7913" s="273" t="s">
        <v>18</v>
      </c>
      <c r="E7913" s="274">
        <v>0</v>
      </c>
    </row>
    <row r="7914" spans="1:5">
      <c r="A7914" s="272" t="s">
        <v>24110</v>
      </c>
      <c r="B7914" s="538">
        <v>99439</v>
      </c>
      <c r="C7914" s="266" t="s">
        <v>24113</v>
      </c>
      <c r="D7914" s="273" t="s">
        <v>18</v>
      </c>
      <c r="E7914" s="274">
        <v>698.9</v>
      </c>
    </row>
    <row r="7915" spans="1:5">
      <c r="A7915" s="272" t="s">
        <v>24110</v>
      </c>
      <c r="B7915" s="538">
        <v>105540</v>
      </c>
      <c r="C7915" s="266" t="s">
        <v>24114</v>
      </c>
      <c r="D7915" s="273" t="s">
        <v>18</v>
      </c>
      <c r="E7915" s="274">
        <v>0</v>
      </c>
    </row>
    <row r="7916" spans="1:5">
      <c r="A7916" s="272" t="s">
        <v>24110</v>
      </c>
      <c r="B7916" s="538">
        <v>103184</v>
      </c>
      <c r="C7916" s="266" t="s">
        <v>24115</v>
      </c>
      <c r="D7916" s="273" t="s">
        <v>18</v>
      </c>
      <c r="E7916" s="274">
        <v>657.42</v>
      </c>
    </row>
    <row r="7917" spans="1:5">
      <c r="A7917" s="272" t="s">
        <v>24110</v>
      </c>
      <c r="B7917" s="538">
        <v>103183</v>
      </c>
      <c r="C7917" s="266" t="s">
        <v>24116</v>
      </c>
      <c r="D7917" s="273" t="s">
        <v>18</v>
      </c>
      <c r="E7917" s="274">
        <v>789.63</v>
      </c>
    </row>
    <row r="7918" spans="1:5">
      <c r="A7918" s="272" t="s">
        <v>24110</v>
      </c>
      <c r="B7918" s="538">
        <v>99434</v>
      </c>
      <c r="C7918" s="266" t="s">
        <v>24117</v>
      </c>
      <c r="D7918" s="273" t="s">
        <v>18</v>
      </c>
      <c r="E7918" s="274">
        <v>711.74</v>
      </c>
    </row>
    <row r="7919" spans="1:5">
      <c r="A7919" s="272" t="s">
        <v>24110</v>
      </c>
      <c r="B7919" s="538">
        <v>99431</v>
      </c>
      <c r="C7919" s="266" t="s">
        <v>24118</v>
      </c>
      <c r="D7919" s="273" t="s">
        <v>18</v>
      </c>
      <c r="E7919" s="274">
        <v>707.17</v>
      </c>
    </row>
    <row r="7920" spans="1:5">
      <c r="A7920" s="272" t="s">
        <v>24110</v>
      </c>
      <c r="B7920" s="538">
        <v>99435</v>
      </c>
      <c r="C7920" s="266" t="s">
        <v>24119</v>
      </c>
      <c r="D7920" s="273" t="s">
        <v>18</v>
      </c>
      <c r="E7920" s="274">
        <v>694.13</v>
      </c>
    </row>
    <row r="7921" spans="1:5">
      <c r="A7921" s="272" t="s">
        <v>24110</v>
      </c>
      <c r="B7921" s="538">
        <v>99432</v>
      </c>
      <c r="C7921" s="266" t="s">
        <v>24120</v>
      </c>
      <c r="D7921" s="273" t="s">
        <v>18</v>
      </c>
      <c r="E7921" s="274">
        <v>690.86</v>
      </c>
    </row>
    <row r="7922" spans="1:5">
      <c r="A7922" s="272" t="s">
        <v>24110</v>
      </c>
      <c r="B7922" s="538">
        <v>99438</v>
      </c>
      <c r="C7922" s="266" t="s">
        <v>24121</v>
      </c>
      <c r="D7922" s="273" t="s">
        <v>18</v>
      </c>
      <c r="E7922" s="274">
        <v>681.44</v>
      </c>
    </row>
    <row r="7923" spans="1:5">
      <c r="A7923" s="272" t="s">
        <v>24110</v>
      </c>
      <c r="B7923" s="538">
        <v>105538</v>
      </c>
      <c r="C7923" s="266" t="s">
        <v>24122</v>
      </c>
      <c r="D7923" s="273" t="s">
        <v>18</v>
      </c>
      <c r="E7923" s="274">
        <v>0</v>
      </c>
    </row>
    <row r="7924" spans="1:5">
      <c r="A7924" s="272" t="s">
        <v>24110</v>
      </c>
      <c r="B7924" s="538">
        <v>99436</v>
      </c>
      <c r="C7924" s="266" t="s">
        <v>24123</v>
      </c>
      <c r="D7924" s="273" t="s">
        <v>18</v>
      </c>
      <c r="E7924" s="274">
        <v>779.59</v>
      </c>
    </row>
    <row r="7925" spans="1:5">
      <c r="A7925" s="272" t="s">
        <v>24110</v>
      </c>
      <c r="B7925" s="538">
        <v>99437</v>
      </c>
      <c r="C7925" s="266" t="s">
        <v>24124</v>
      </c>
      <c r="D7925" s="273" t="s">
        <v>18</v>
      </c>
      <c r="E7925" s="274">
        <v>672.95</v>
      </c>
    </row>
    <row r="7926" spans="1:5">
      <c r="A7926" s="272" t="s">
        <v>24110</v>
      </c>
      <c r="B7926" s="538">
        <v>105537</v>
      </c>
      <c r="C7926" s="266" t="s">
        <v>24125</v>
      </c>
      <c r="D7926" s="273" t="s">
        <v>18</v>
      </c>
      <c r="E7926" s="274">
        <v>0</v>
      </c>
    </row>
    <row r="7927" spans="1:5">
      <c r="A7927" s="272" t="s">
        <v>24110</v>
      </c>
      <c r="B7927" s="538">
        <v>99433</v>
      </c>
      <c r="C7927" s="266" t="s">
        <v>24126</v>
      </c>
      <c r="D7927" s="273" t="s">
        <v>18</v>
      </c>
      <c r="E7927" s="274">
        <v>753.55</v>
      </c>
    </row>
    <row r="7928" spans="1:5">
      <c r="A7928" s="272" t="s">
        <v>24127</v>
      </c>
      <c r="B7928" s="538">
        <v>104422</v>
      </c>
      <c r="C7928" s="266" t="s">
        <v>24128</v>
      </c>
      <c r="D7928" s="273" t="s">
        <v>16</v>
      </c>
      <c r="E7928" s="274">
        <v>11.5</v>
      </c>
    </row>
    <row r="7929" spans="1:5">
      <c r="A7929" s="272" t="s">
        <v>24127</v>
      </c>
      <c r="B7929" s="538">
        <v>105824</v>
      </c>
      <c r="C7929" s="266" t="s">
        <v>24129</v>
      </c>
      <c r="D7929" s="273" t="s">
        <v>16</v>
      </c>
      <c r="E7929" s="274">
        <v>14.26</v>
      </c>
    </row>
    <row r="7930" spans="1:5">
      <c r="A7930" s="272" t="s">
        <v>24127</v>
      </c>
      <c r="B7930" s="538">
        <v>105825</v>
      </c>
      <c r="C7930" s="266" t="s">
        <v>24130</v>
      </c>
      <c r="D7930" s="273" t="s">
        <v>16</v>
      </c>
      <c r="E7930" s="274">
        <v>7.83</v>
      </c>
    </row>
    <row r="7931" spans="1:5">
      <c r="A7931" s="272" t="s">
        <v>24127</v>
      </c>
      <c r="B7931" s="538">
        <v>104421</v>
      </c>
      <c r="C7931" s="266" t="s">
        <v>24131</v>
      </c>
      <c r="D7931" s="273" t="s">
        <v>16</v>
      </c>
      <c r="E7931" s="274">
        <v>17.87</v>
      </c>
    </row>
    <row r="7932" spans="1:5">
      <c r="A7932" s="272" t="s">
        <v>24127</v>
      </c>
      <c r="B7932" s="538">
        <v>105822</v>
      </c>
      <c r="C7932" s="266" t="s">
        <v>24132</v>
      </c>
      <c r="D7932" s="273" t="s">
        <v>16</v>
      </c>
      <c r="E7932" s="274">
        <v>20.63</v>
      </c>
    </row>
    <row r="7933" spans="1:5">
      <c r="A7933" s="272" t="s">
        <v>24127</v>
      </c>
      <c r="B7933" s="538">
        <v>105823</v>
      </c>
      <c r="C7933" s="266" t="s">
        <v>24133</v>
      </c>
      <c r="D7933" s="273" t="s">
        <v>16</v>
      </c>
      <c r="E7933" s="274">
        <v>14.2</v>
      </c>
    </row>
    <row r="7934" spans="1:5">
      <c r="A7934" s="272" t="s">
        <v>24127</v>
      </c>
      <c r="B7934" s="538">
        <v>104423</v>
      </c>
      <c r="C7934" s="266" t="s">
        <v>24134</v>
      </c>
      <c r="D7934" s="273" t="s">
        <v>16</v>
      </c>
      <c r="E7934" s="274">
        <v>15.97</v>
      </c>
    </row>
    <row r="7935" spans="1:5">
      <c r="A7935" s="272" t="s">
        <v>24127</v>
      </c>
      <c r="B7935" s="538">
        <v>105826</v>
      </c>
      <c r="C7935" s="266" t="s">
        <v>24135</v>
      </c>
      <c r="D7935" s="273" t="s">
        <v>16</v>
      </c>
      <c r="E7935" s="274">
        <v>18.73</v>
      </c>
    </row>
    <row r="7936" spans="1:5">
      <c r="A7936" s="272" t="s">
        <v>24127</v>
      </c>
      <c r="B7936" s="538">
        <v>105827</v>
      </c>
      <c r="C7936" s="266" t="s">
        <v>24136</v>
      </c>
      <c r="D7936" s="273" t="s">
        <v>16</v>
      </c>
      <c r="E7936" s="274">
        <v>12.3</v>
      </c>
    </row>
    <row r="7937" spans="1:5">
      <c r="A7937" s="272" t="s">
        <v>24127</v>
      </c>
      <c r="B7937" s="538">
        <v>104425</v>
      </c>
      <c r="C7937" s="266" t="s">
        <v>24137</v>
      </c>
      <c r="D7937" s="273" t="s">
        <v>16</v>
      </c>
      <c r="E7937" s="274">
        <v>9.5500000000000007</v>
      </c>
    </row>
    <row r="7938" spans="1:5">
      <c r="A7938" s="272" t="s">
        <v>24127</v>
      </c>
      <c r="B7938" s="538">
        <v>105828</v>
      </c>
      <c r="C7938" s="266" t="s">
        <v>24138</v>
      </c>
      <c r="D7938" s="273" t="s">
        <v>16</v>
      </c>
      <c r="E7938" s="274">
        <v>12.31</v>
      </c>
    </row>
    <row r="7939" spans="1:5">
      <c r="A7939" s="272" t="s">
        <v>24127</v>
      </c>
      <c r="B7939" s="538">
        <v>105829</v>
      </c>
      <c r="C7939" s="266" t="s">
        <v>24139</v>
      </c>
      <c r="D7939" s="273" t="s">
        <v>16</v>
      </c>
      <c r="E7939" s="274">
        <v>5.88</v>
      </c>
    </row>
    <row r="7940" spans="1:5">
      <c r="A7940" s="272" t="s">
        <v>24127</v>
      </c>
      <c r="B7940" s="538">
        <v>91525</v>
      </c>
      <c r="C7940" s="266" t="s">
        <v>24140</v>
      </c>
      <c r="D7940" s="273" t="s">
        <v>16</v>
      </c>
      <c r="E7940" s="274">
        <v>8.17</v>
      </c>
    </row>
    <row r="7941" spans="1:5">
      <c r="A7941" s="272" t="s">
        <v>24127</v>
      </c>
      <c r="B7941" s="538">
        <v>105818</v>
      </c>
      <c r="C7941" s="266" t="s">
        <v>24141</v>
      </c>
      <c r="D7941" s="273" t="s">
        <v>16</v>
      </c>
      <c r="E7941" s="274">
        <v>12.61</v>
      </c>
    </row>
    <row r="7942" spans="1:5">
      <c r="A7942" s="272" t="s">
        <v>24127</v>
      </c>
      <c r="B7942" s="538">
        <v>105819</v>
      </c>
      <c r="C7942" s="266" t="s">
        <v>24142</v>
      </c>
      <c r="D7942" s="273" t="s">
        <v>16</v>
      </c>
      <c r="E7942" s="274">
        <v>6.22</v>
      </c>
    </row>
    <row r="7943" spans="1:5">
      <c r="A7943" s="272" t="s">
        <v>24127</v>
      </c>
      <c r="B7943" s="538">
        <v>104414</v>
      </c>
      <c r="C7943" s="266" t="s">
        <v>24143</v>
      </c>
      <c r="D7943" s="273" t="s">
        <v>16</v>
      </c>
      <c r="E7943" s="274">
        <v>7.17</v>
      </c>
    </row>
    <row r="7944" spans="1:5">
      <c r="A7944" s="272" t="s">
        <v>24127</v>
      </c>
      <c r="B7944" s="538">
        <v>105816</v>
      </c>
      <c r="C7944" s="266" t="s">
        <v>24144</v>
      </c>
      <c r="D7944" s="273" t="s">
        <v>16</v>
      </c>
      <c r="E7944" s="274">
        <v>11.61</v>
      </c>
    </row>
    <row r="7945" spans="1:5">
      <c r="A7945" s="272" t="s">
        <v>24127</v>
      </c>
      <c r="B7945" s="538">
        <v>105817</v>
      </c>
      <c r="C7945" s="266" t="s">
        <v>24145</v>
      </c>
      <c r="D7945" s="273" t="s">
        <v>16</v>
      </c>
      <c r="E7945" s="274">
        <v>5.22</v>
      </c>
    </row>
    <row r="7946" spans="1:5">
      <c r="A7946" s="272" t="s">
        <v>24127</v>
      </c>
      <c r="B7946" s="538">
        <v>104415</v>
      </c>
      <c r="C7946" s="266" t="s">
        <v>24146</v>
      </c>
      <c r="D7946" s="273" t="s">
        <v>16</v>
      </c>
      <c r="E7946" s="274">
        <v>13.43</v>
      </c>
    </row>
    <row r="7947" spans="1:5">
      <c r="A7947" s="272" t="s">
        <v>24127</v>
      </c>
      <c r="B7947" s="538">
        <v>105820</v>
      </c>
      <c r="C7947" s="266" t="s">
        <v>24147</v>
      </c>
      <c r="D7947" s="273" t="s">
        <v>16</v>
      </c>
      <c r="E7947" s="274">
        <v>17.87</v>
      </c>
    </row>
    <row r="7948" spans="1:5">
      <c r="A7948" s="272" t="s">
        <v>24127</v>
      </c>
      <c r="B7948" s="538">
        <v>105821</v>
      </c>
      <c r="C7948" s="266" t="s">
        <v>24148</v>
      </c>
      <c r="D7948" s="273" t="s">
        <v>16</v>
      </c>
      <c r="E7948" s="274">
        <v>11.48</v>
      </c>
    </row>
    <row r="7949" spans="1:5">
      <c r="A7949" s="272" t="s">
        <v>24127</v>
      </c>
      <c r="B7949" s="538">
        <v>104418</v>
      </c>
      <c r="C7949" s="266" t="s">
        <v>24149</v>
      </c>
      <c r="D7949" s="273" t="s">
        <v>16</v>
      </c>
      <c r="E7949" s="274">
        <v>3.18</v>
      </c>
    </row>
    <row r="7950" spans="1:5">
      <c r="A7950" s="272" t="s">
        <v>24127</v>
      </c>
      <c r="B7950" s="538">
        <v>91515</v>
      </c>
      <c r="C7950" s="266" t="s">
        <v>24150</v>
      </c>
      <c r="D7950" s="273" t="s">
        <v>16</v>
      </c>
      <c r="E7950" s="274">
        <v>5.85</v>
      </c>
    </row>
    <row r="7951" spans="1:5">
      <c r="A7951" s="272" t="s">
        <v>24127</v>
      </c>
      <c r="B7951" s="538">
        <v>104419</v>
      </c>
      <c r="C7951" s="266" t="s">
        <v>24151</v>
      </c>
      <c r="D7951" s="273" t="s">
        <v>16</v>
      </c>
      <c r="E7951" s="274">
        <v>5.07</v>
      </c>
    </row>
    <row r="7952" spans="1:5">
      <c r="A7952" s="272" t="s">
        <v>24127</v>
      </c>
      <c r="B7952" s="538">
        <v>91519</v>
      </c>
      <c r="C7952" s="266" t="s">
        <v>24152</v>
      </c>
      <c r="D7952" s="273" t="s">
        <v>16</v>
      </c>
      <c r="E7952" s="274">
        <v>2.4300000000000002</v>
      </c>
    </row>
    <row r="7953" spans="1:5">
      <c r="A7953" s="272" t="s">
        <v>24127</v>
      </c>
      <c r="B7953" s="538">
        <v>91520</v>
      </c>
      <c r="C7953" s="266" t="s">
        <v>24153</v>
      </c>
      <c r="D7953" s="273" t="s">
        <v>16</v>
      </c>
      <c r="E7953" s="274">
        <v>2.46</v>
      </c>
    </row>
    <row r="7954" spans="1:5">
      <c r="A7954" s="272" t="s">
        <v>24127</v>
      </c>
      <c r="B7954" s="538">
        <v>104416</v>
      </c>
      <c r="C7954" s="266" t="s">
        <v>24154</v>
      </c>
      <c r="D7954" s="273" t="s">
        <v>16</v>
      </c>
      <c r="E7954" s="274">
        <v>2.0299999999999998</v>
      </c>
    </row>
    <row r="7955" spans="1:5">
      <c r="A7955" s="272" t="s">
        <v>24127</v>
      </c>
      <c r="B7955" s="538">
        <v>104417</v>
      </c>
      <c r="C7955" s="266" t="s">
        <v>24155</v>
      </c>
      <c r="D7955" s="273" t="s">
        <v>16</v>
      </c>
      <c r="E7955" s="274">
        <v>4.6100000000000003</v>
      </c>
    </row>
    <row r="7956" spans="1:5">
      <c r="A7956" s="272" t="s">
        <v>24127</v>
      </c>
      <c r="B7956" s="538">
        <v>91522</v>
      </c>
      <c r="C7956" s="266" t="s">
        <v>24156</v>
      </c>
      <c r="D7956" s="273" t="s">
        <v>16</v>
      </c>
      <c r="E7956" s="274">
        <v>4.1500000000000004</v>
      </c>
    </row>
    <row r="7957" spans="1:5">
      <c r="A7957" s="272" t="s">
        <v>24127</v>
      </c>
      <c r="B7957" s="538">
        <v>104412</v>
      </c>
      <c r="C7957" s="266" t="s">
        <v>24157</v>
      </c>
      <c r="D7957" s="273" t="s">
        <v>16</v>
      </c>
      <c r="E7957" s="274">
        <v>3.72</v>
      </c>
    </row>
    <row r="7958" spans="1:5">
      <c r="A7958" s="272" t="s">
        <v>24127</v>
      </c>
      <c r="B7958" s="538">
        <v>104413</v>
      </c>
      <c r="C7958" s="266" t="s">
        <v>24158</v>
      </c>
      <c r="D7958" s="273" t="s">
        <v>16</v>
      </c>
      <c r="E7958" s="274">
        <v>6.34</v>
      </c>
    </row>
    <row r="7959" spans="1:5">
      <c r="A7959" s="272" t="s">
        <v>24159</v>
      </c>
      <c r="B7959" s="538">
        <v>102569</v>
      </c>
      <c r="C7959" s="266" t="s">
        <v>24160</v>
      </c>
      <c r="D7959" s="273" t="s">
        <v>16</v>
      </c>
      <c r="E7959" s="274">
        <v>0</v>
      </c>
    </row>
    <row r="7960" spans="1:5">
      <c r="A7960" s="272" t="s">
        <v>24159</v>
      </c>
      <c r="B7960" s="538">
        <v>102574</v>
      </c>
      <c r="C7960" s="266" t="s">
        <v>24161</v>
      </c>
      <c r="D7960" s="273" t="s">
        <v>16</v>
      </c>
      <c r="E7960" s="274">
        <v>0</v>
      </c>
    </row>
    <row r="7961" spans="1:5">
      <c r="A7961" s="272" t="s">
        <v>24159</v>
      </c>
      <c r="B7961" s="538">
        <v>102573</v>
      </c>
      <c r="C7961" s="266" t="s">
        <v>24162</v>
      </c>
      <c r="D7961" s="273" t="s">
        <v>16</v>
      </c>
      <c r="E7961" s="274">
        <v>0</v>
      </c>
    </row>
    <row r="7962" spans="1:5">
      <c r="A7962" s="272" t="s">
        <v>24159</v>
      </c>
      <c r="B7962" s="538">
        <v>102577</v>
      </c>
      <c r="C7962" s="266" t="s">
        <v>24163</v>
      </c>
      <c r="D7962" s="273" t="s">
        <v>16</v>
      </c>
      <c r="E7962" s="274">
        <v>0</v>
      </c>
    </row>
    <row r="7963" spans="1:5">
      <c r="A7963" s="272" t="s">
        <v>24159</v>
      </c>
      <c r="B7963" s="538">
        <v>102576</v>
      </c>
      <c r="C7963" s="266" t="s">
        <v>24164</v>
      </c>
      <c r="D7963" s="273" t="s">
        <v>16</v>
      </c>
      <c r="E7963" s="274">
        <v>0</v>
      </c>
    </row>
    <row r="7964" spans="1:5">
      <c r="A7964" s="272" t="s">
        <v>24159</v>
      </c>
      <c r="B7964" s="538">
        <v>103083</v>
      </c>
      <c r="C7964" s="266" t="s">
        <v>24165</v>
      </c>
      <c r="D7964" s="273" t="s">
        <v>16</v>
      </c>
      <c r="E7964" s="274">
        <v>0</v>
      </c>
    </row>
    <row r="7965" spans="1:5">
      <c r="A7965" s="272" t="s">
        <v>24159</v>
      </c>
      <c r="B7965" s="538">
        <v>103081</v>
      </c>
      <c r="C7965" s="266" t="s">
        <v>24166</v>
      </c>
      <c r="D7965" s="273" t="s">
        <v>16</v>
      </c>
      <c r="E7965" s="274">
        <v>0</v>
      </c>
    </row>
    <row r="7966" spans="1:5">
      <c r="A7966" s="272" t="s">
        <v>24159</v>
      </c>
      <c r="B7966" s="538">
        <v>103082</v>
      </c>
      <c r="C7966" s="266" t="s">
        <v>24167</v>
      </c>
      <c r="D7966" s="273" t="s">
        <v>16</v>
      </c>
      <c r="E7966" s="274">
        <v>0</v>
      </c>
    </row>
    <row r="7967" spans="1:5">
      <c r="A7967" s="272" t="s">
        <v>24159</v>
      </c>
      <c r="B7967" s="538">
        <v>103086</v>
      </c>
      <c r="C7967" s="266" t="s">
        <v>24168</v>
      </c>
      <c r="D7967" s="273" t="s">
        <v>16</v>
      </c>
      <c r="E7967" s="274">
        <v>0</v>
      </c>
    </row>
    <row r="7968" spans="1:5">
      <c r="A7968" s="272" t="s">
        <v>24159</v>
      </c>
      <c r="B7968" s="538">
        <v>103085</v>
      </c>
      <c r="C7968" s="266" t="s">
        <v>24169</v>
      </c>
      <c r="D7968" s="273" t="s">
        <v>16</v>
      </c>
      <c r="E7968" s="274">
        <v>0</v>
      </c>
    </row>
    <row r="7969" spans="1:5">
      <c r="A7969" s="272" t="s">
        <v>24170</v>
      </c>
      <c r="B7969" s="538">
        <v>104726</v>
      </c>
      <c r="C7969" s="266" t="s">
        <v>24171</v>
      </c>
      <c r="D7969" s="273" t="s">
        <v>16</v>
      </c>
      <c r="E7969" s="274">
        <v>0</v>
      </c>
    </row>
    <row r="7970" spans="1:5">
      <c r="A7970" s="272" t="s">
        <v>24170</v>
      </c>
      <c r="B7970" s="538">
        <v>104725</v>
      </c>
      <c r="C7970" s="266" t="s">
        <v>24172</v>
      </c>
      <c r="D7970" s="273" t="s">
        <v>16</v>
      </c>
      <c r="E7970" s="274">
        <v>0</v>
      </c>
    </row>
    <row r="7971" spans="1:5">
      <c r="A7971" s="272" t="s">
        <v>24170</v>
      </c>
      <c r="B7971" s="538">
        <v>96374</v>
      </c>
      <c r="C7971" s="266" t="s">
        <v>11130</v>
      </c>
      <c r="D7971" s="273" t="s">
        <v>13</v>
      </c>
      <c r="E7971" s="274">
        <v>36.729999999999997</v>
      </c>
    </row>
    <row r="7972" spans="1:5">
      <c r="A7972" s="272" t="s">
        <v>24170</v>
      </c>
      <c r="B7972" s="538">
        <v>96373</v>
      </c>
      <c r="C7972" s="266" t="s">
        <v>11129</v>
      </c>
      <c r="D7972" s="273" t="s">
        <v>13</v>
      </c>
      <c r="E7972" s="274">
        <v>10.41</v>
      </c>
    </row>
    <row r="7973" spans="1:5">
      <c r="A7973" s="272" t="s">
        <v>24170</v>
      </c>
      <c r="B7973" s="538">
        <v>96368</v>
      </c>
      <c r="C7973" s="266" t="s">
        <v>11125</v>
      </c>
      <c r="D7973" s="273" t="s">
        <v>16</v>
      </c>
      <c r="E7973" s="274">
        <v>168.25</v>
      </c>
    </row>
    <row r="7974" spans="1:5">
      <c r="A7974" s="272" t="s">
        <v>24170</v>
      </c>
      <c r="B7974" s="538">
        <v>96364</v>
      </c>
      <c r="C7974" s="266" t="s">
        <v>11122</v>
      </c>
      <c r="D7974" s="273" t="s">
        <v>16</v>
      </c>
      <c r="E7974" s="274">
        <v>141.6</v>
      </c>
    </row>
    <row r="7975" spans="1:5">
      <c r="A7975" s="272" t="s">
        <v>24170</v>
      </c>
      <c r="B7975" s="538">
        <v>96369</v>
      </c>
      <c r="C7975" s="266" t="s">
        <v>11126</v>
      </c>
      <c r="D7975" s="273" t="s">
        <v>16</v>
      </c>
      <c r="E7975" s="274">
        <v>188.94</v>
      </c>
    </row>
    <row r="7976" spans="1:5">
      <c r="A7976" s="272" t="s">
        <v>24170</v>
      </c>
      <c r="B7976" s="538">
        <v>104723</v>
      </c>
      <c r="C7976" s="266" t="s">
        <v>11136</v>
      </c>
      <c r="D7976" s="273" t="s">
        <v>16</v>
      </c>
      <c r="E7976" s="274">
        <v>226.09</v>
      </c>
    </row>
    <row r="7977" spans="1:5">
      <c r="A7977" s="272" t="s">
        <v>24170</v>
      </c>
      <c r="B7977" s="538">
        <v>96367</v>
      </c>
      <c r="C7977" s="266" t="s">
        <v>11124</v>
      </c>
      <c r="D7977" s="273" t="s">
        <v>16</v>
      </c>
      <c r="E7977" s="274">
        <v>155.44999999999999</v>
      </c>
    </row>
    <row r="7978" spans="1:5">
      <c r="A7978" s="272" t="s">
        <v>24170</v>
      </c>
      <c r="B7978" s="538">
        <v>104722</v>
      </c>
      <c r="C7978" s="266" t="s">
        <v>11135</v>
      </c>
      <c r="D7978" s="273" t="s">
        <v>16</v>
      </c>
      <c r="E7978" s="274">
        <v>177.47</v>
      </c>
    </row>
    <row r="7979" spans="1:5">
      <c r="A7979" s="272" t="s">
        <v>24170</v>
      </c>
      <c r="B7979" s="538">
        <v>96366</v>
      </c>
      <c r="C7979" s="266" t="s">
        <v>11123</v>
      </c>
      <c r="D7979" s="273" t="s">
        <v>16</v>
      </c>
      <c r="E7979" s="274">
        <v>143.57</v>
      </c>
    </row>
    <row r="7980" spans="1:5">
      <c r="A7980" s="272" t="s">
        <v>24170</v>
      </c>
      <c r="B7980" s="538">
        <v>96361</v>
      </c>
      <c r="C7980" s="266" t="s">
        <v>11119</v>
      </c>
      <c r="D7980" s="273" t="s">
        <v>16</v>
      </c>
      <c r="E7980" s="274">
        <v>134.15</v>
      </c>
    </row>
    <row r="7981" spans="1:5">
      <c r="A7981" s="272" t="s">
        <v>24170</v>
      </c>
      <c r="B7981" s="538">
        <v>104719</v>
      </c>
      <c r="C7981" s="266" t="s">
        <v>11132</v>
      </c>
      <c r="D7981" s="273" t="s">
        <v>16</v>
      </c>
      <c r="E7981" s="274">
        <v>168.26</v>
      </c>
    </row>
    <row r="7982" spans="1:5">
      <c r="A7982" s="272" t="s">
        <v>24170</v>
      </c>
      <c r="B7982" s="538">
        <v>96360</v>
      </c>
      <c r="C7982" s="266" t="s">
        <v>11118</v>
      </c>
      <c r="D7982" s="273" t="s">
        <v>16</v>
      </c>
      <c r="E7982" s="274">
        <v>115</v>
      </c>
    </row>
    <row r="7983" spans="1:5">
      <c r="A7983" s="272" t="s">
        <v>24170</v>
      </c>
      <c r="B7983" s="538">
        <v>96359</v>
      </c>
      <c r="C7983" s="266" t="s">
        <v>11117</v>
      </c>
      <c r="D7983" s="273" t="s">
        <v>16</v>
      </c>
      <c r="E7983" s="274">
        <v>100.68</v>
      </c>
    </row>
    <row r="7984" spans="1:5">
      <c r="A7984" s="272" t="s">
        <v>24170</v>
      </c>
      <c r="B7984" s="538">
        <v>104718</v>
      </c>
      <c r="C7984" s="266" t="s">
        <v>11131</v>
      </c>
      <c r="D7984" s="273" t="s">
        <v>16</v>
      </c>
      <c r="E7984" s="274">
        <v>119.64</v>
      </c>
    </row>
    <row r="7985" spans="1:5">
      <c r="A7985" s="272" t="s">
        <v>24170</v>
      </c>
      <c r="B7985" s="538">
        <v>96358</v>
      </c>
      <c r="C7985" s="266" t="s">
        <v>11116</v>
      </c>
      <c r="D7985" s="273" t="s">
        <v>16</v>
      </c>
      <c r="E7985" s="274">
        <v>90.33</v>
      </c>
    </row>
    <row r="7986" spans="1:5">
      <c r="A7986" s="272" t="s">
        <v>24170</v>
      </c>
      <c r="B7986" s="538">
        <v>96371</v>
      </c>
      <c r="C7986" s="266" t="s">
        <v>11128</v>
      </c>
      <c r="D7986" s="273" t="s">
        <v>16</v>
      </c>
      <c r="E7986" s="274">
        <v>68.58</v>
      </c>
    </row>
    <row r="7987" spans="1:5">
      <c r="A7987" s="272" t="s">
        <v>24170</v>
      </c>
      <c r="B7987" s="538">
        <v>104724</v>
      </c>
      <c r="C7987" s="266" t="s">
        <v>11137</v>
      </c>
      <c r="D7987" s="273" t="s">
        <v>16</v>
      </c>
      <c r="E7987" s="274">
        <v>86</v>
      </c>
    </row>
    <row r="7988" spans="1:5">
      <c r="A7988" s="272" t="s">
        <v>24170</v>
      </c>
      <c r="B7988" s="538">
        <v>96370</v>
      </c>
      <c r="C7988" s="266" t="s">
        <v>11127</v>
      </c>
      <c r="D7988" s="273" t="s">
        <v>16</v>
      </c>
      <c r="E7988" s="274">
        <v>59.04</v>
      </c>
    </row>
    <row r="7989" spans="1:5">
      <c r="A7989" s="272" t="s">
        <v>24170</v>
      </c>
      <c r="B7989" s="538">
        <v>96365</v>
      </c>
      <c r="C7989" s="266" t="s">
        <v>30875</v>
      </c>
      <c r="D7989" s="273" t="s">
        <v>16</v>
      </c>
      <c r="E7989" s="274">
        <v>161.54</v>
      </c>
    </row>
    <row r="7990" spans="1:5">
      <c r="A7990" s="272" t="s">
        <v>24170</v>
      </c>
      <c r="B7990" s="538">
        <v>104721</v>
      </c>
      <c r="C7990" s="266" t="s">
        <v>11134</v>
      </c>
      <c r="D7990" s="273" t="s">
        <v>16</v>
      </c>
      <c r="E7990" s="274">
        <v>197.16</v>
      </c>
    </row>
    <row r="7991" spans="1:5">
      <c r="A7991" s="272" t="s">
        <v>24170</v>
      </c>
      <c r="B7991" s="538">
        <v>96363</v>
      </c>
      <c r="C7991" s="266" t="s">
        <v>11121</v>
      </c>
      <c r="D7991" s="273" t="s">
        <v>16</v>
      </c>
      <c r="E7991" s="274">
        <v>128.05000000000001</v>
      </c>
    </row>
    <row r="7992" spans="1:5">
      <c r="A7992" s="272" t="s">
        <v>24170</v>
      </c>
      <c r="B7992" s="538">
        <v>104720</v>
      </c>
      <c r="C7992" s="266" t="s">
        <v>11133</v>
      </c>
      <c r="D7992" s="273" t="s">
        <v>16</v>
      </c>
      <c r="E7992" s="274">
        <v>148.54</v>
      </c>
    </row>
    <row r="7993" spans="1:5">
      <c r="A7993" s="272" t="s">
        <v>24170</v>
      </c>
      <c r="B7993" s="538">
        <v>96362</v>
      </c>
      <c r="C7993" s="266" t="s">
        <v>11120</v>
      </c>
      <c r="D7993" s="273" t="s">
        <v>16</v>
      </c>
      <c r="E7993" s="274">
        <v>116.95</v>
      </c>
    </row>
    <row r="7994" spans="1:5">
      <c r="A7994" s="272" t="s">
        <v>24173</v>
      </c>
      <c r="B7994" s="538">
        <v>103191</v>
      </c>
      <c r="C7994" s="266" t="s">
        <v>11706</v>
      </c>
      <c r="D7994" s="273" t="s">
        <v>14</v>
      </c>
      <c r="E7994" s="274">
        <v>2397.48</v>
      </c>
    </row>
    <row r="7995" spans="1:5">
      <c r="A7995" s="272" t="s">
        <v>24173</v>
      </c>
      <c r="B7995" s="538">
        <v>103206</v>
      </c>
      <c r="C7995" s="266" t="s">
        <v>11712</v>
      </c>
      <c r="D7995" s="273" t="s">
        <v>14</v>
      </c>
      <c r="E7995" s="274">
        <v>2419.34</v>
      </c>
    </row>
    <row r="7996" spans="1:5">
      <c r="A7996" s="272" t="s">
        <v>24173</v>
      </c>
      <c r="B7996" s="538">
        <v>103211</v>
      </c>
      <c r="C7996" s="266" t="s">
        <v>24174</v>
      </c>
      <c r="D7996" s="273" t="s">
        <v>14</v>
      </c>
      <c r="E7996" s="274">
        <v>0</v>
      </c>
    </row>
    <row r="7997" spans="1:5">
      <c r="A7997" s="272" t="s">
        <v>24173</v>
      </c>
      <c r="B7997" s="538">
        <v>103196</v>
      </c>
      <c r="C7997" s="266" t="s">
        <v>24175</v>
      </c>
      <c r="D7997" s="273" t="s">
        <v>14</v>
      </c>
      <c r="E7997" s="274">
        <v>0</v>
      </c>
    </row>
    <row r="7998" spans="1:5">
      <c r="A7998" s="272" t="s">
        <v>24173</v>
      </c>
      <c r="B7998" s="538">
        <v>103212</v>
      </c>
      <c r="C7998" s="266" t="s">
        <v>24176</v>
      </c>
      <c r="D7998" s="273" t="s">
        <v>14</v>
      </c>
      <c r="E7998" s="274">
        <v>0</v>
      </c>
    </row>
    <row r="7999" spans="1:5">
      <c r="A7999" s="272" t="s">
        <v>24173</v>
      </c>
      <c r="B7999" s="538">
        <v>103197</v>
      </c>
      <c r="C7999" s="266" t="s">
        <v>24177</v>
      </c>
      <c r="D7999" s="273" t="s">
        <v>14</v>
      </c>
      <c r="E7999" s="274">
        <v>0</v>
      </c>
    </row>
    <row r="8000" spans="1:5">
      <c r="A8000" s="272" t="s">
        <v>24173</v>
      </c>
      <c r="B8000" s="538">
        <v>103217</v>
      </c>
      <c r="C8000" s="266" t="s">
        <v>24178</v>
      </c>
      <c r="D8000" s="273" t="s">
        <v>14</v>
      </c>
      <c r="E8000" s="274">
        <v>0</v>
      </c>
    </row>
    <row r="8001" spans="1:5">
      <c r="A8001" s="272" t="s">
        <v>24173</v>
      </c>
      <c r="B8001" s="538">
        <v>103202</v>
      </c>
      <c r="C8001" s="266" t="s">
        <v>24179</v>
      </c>
      <c r="D8001" s="273" t="s">
        <v>14</v>
      </c>
      <c r="E8001" s="274">
        <v>0</v>
      </c>
    </row>
    <row r="8002" spans="1:5">
      <c r="A8002" s="272" t="s">
        <v>24173</v>
      </c>
      <c r="B8002" s="538">
        <v>103215</v>
      </c>
      <c r="C8002" s="266" t="s">
        <v>24180</v>
      </c>
      <c r="D8002" s="273" t="s">
        <v>14</v>
      </c>
      <c r="E8002" s="274">
        <v>0</v>
      </c>
    </row>
    <row r="8003" spans="1:5">
      <c r="A8003" s="272" t="s">
        <v>24173</v>
      </c>
      <c r="B8003" s="538">
        <v>103200</v>
      </c>
      <c r="C8003" s="266" t="s">
        <v>24181</v>
      </c>
      <c r="D8003" s="273" t="s">
        <v>14</v>
      </c>
      <c r="E8003" s="274">
        <v>0</v>
      </c>
    </row>
    <row r="8004" spans="1:5">
      <c r="A8004" s="272" t="s">
        <v>24173</v>
      </c>
      <c r="B8004" s="538">
        <v>103216</v>
      </c>
      <c r="C8004" s="266" t="s">
        <v>24182</v>
      </c>
      <c r="D8004" s="273" t="s">
        <v>14</v>
      </c>
      <c r="E8004" s="274">
        <v>0</v>
      </c>
    </row>
    <row r="8005" spans="1:5">
      <c r="A8005" s="272" t="s">
        <v>24173</v>
      </c>
      <c r="B8005" s="538">
        <v>103201</v>
      </c>
      <c r="C8005" s="266" t="s">
        <v>24183</v>
      </c>
      <c r="D8005" s="273" t="s">
        <v>14</v>
      </c>
      <c r="E8005" s="274">
        <v>0</v>
      </c>
    </row>
    <row r="8006" spans="1:5">
      <c r="A8006" s="272" t="s">
        <v>24173</v>
      </c>
      <c r="B8006" s="538">
        <v>103185</v>
      </c>
      <c r="C8006" s="266" t="s">
        <v>11700</v>
      </c>
      <c r="D8006" s="273" t="s">
        <v>14</v>
      </c>
      <c r="E8006" s="274">
        <v>6188.05</v>
      </c>
    </row>
    <row r="8007" spans="1:5">
      <c r="A8007" s="272" t="s">
        <v>24173</v>
      </c>
      <c r="B8007" s="538">
        <v>103218</v>
      </c>
      <c r="C8007" s="266" t="s">
        <v>24184</v>
      </c>
      <c r="D8007" s="273" t="s">
        <v>14</v>
      </c>
      <c r="E8007" s="274">
        <v>0</v>
      </c>
    </row>
    <row r="8008" spans="1:5">
      <c r="A8008" s="272" t="s">
        <v>24173</v>
      </c>
      <c r="B8008" s="538">
        <v>103203</v>
      </c>
      <c r="C8008" s="266" t="s">
        <v>24185</v>
      </c>
      <c r="D8008" s="273" t="s">
        <v>14</v>
      </c>
      <c r="E8008" s="274">
        <v>0</v>
      </c>
    </row>
    <row r="8009" spans="1:5">
      <c r="A8009" s="272" t="s">
        <v>24173</v>
      </c>
      <c r="B8009" s="538">
        <v>103213</v>
      </c>
      <c r="C8009" s="266" t="s">
        <v>24186</v>
      </c>
      <c r="D8009" s="273" t="s">
        <v>14</v>
      </c>
      <c r="E8009" s="274">
        <v>0</v>
      </c>
    </row>
    <row r="8010" spans="1:5">
      <c r="A8010" s="272" t="s">
        <v>24173</v>
      </c>
      <c r="B8010" s="538">
        <v>103198</v>
      </c>
      <c r="C8010" s="266" t="s">
        <v>24187</v>
      </c>
      <c r="D8010" s="273" t="s">
        <v>14</v>
      </c>
      <c r="E8010" s="274">
        <v>0</v>
      </c>
    </row>
    <row r="8011" spans="1:5">
      <c r="A8011" s="272" t="s">
        <v>24173</v>
      </c>
      <c r="B8011" s="538">
        <v>103214</v>
      </c>
      <c r="C8011" s="266" t="s">
        <v>24188</v>
      </c>
      <c r="D8011" s="273" t="s">
        <v>14</v>
      </c>
      <c r="E8011" s="274">
        <v>0</v>
      </c>
    </row>
    <row r="8012" spans="1:5">
      <c r="A8012" s="272" t="s">
        <v>24173</v>
      </c>
      <c r="B8012" s="538">
        <v>103199</v>
      </c>
      <c r="C8012" s="266" t="s">
        <v>24189</v>
      </c>
      <c r="D8012" s="273" t="s">
        <v>14</v>
      </c>
      <c r="E8012" s="274">
        <v>0</v>
      </c>
    </row>
    <row r="8013" spans="1:5">
      <c r="A8013" s="272" t="s">
        <v>24173</v>
      </c>
      <c r="B8013" s="538">
        <v>103219</v>
      </c>
      <c r="C8013" s="266" t="s">
        <v>24190</v>
      </c>
      <c r="D8013" s="273" t="s">
        <v>14</v>
      </c>
      <c r="E8013" s="274">
        <v>0</v>
      </c>
    </row>
    <row r="8014" spans="1:5">
      <c r="A8014" s="272" t="s">
        <v>24173</v>
      </c>
      <c r="B8014" s="538">
        <v>103204</v>
      </c>
      <c r="C8014" s="266" t="s">
        <v>24191</v>
      </c>
      <c r="D8014" s="273" t="s">
        <v>14</v>
      </c>
      <c r="E8014" s="274">
        <v>0</v>
      </c>
    </row>
    <row r="8015" spans="1:5">
      <c r="A8015" s="272" t="s">
        <v>24173</v>
      </c>
      <c r="B8015" s="538">
        <v>103186</v>
      </c>
      <c r="C8015" s="266" t="s">
        <v>11701</v>
      </c>
      <c r="D8015" s="273" t="s">
        <v>14</v>
      </c>
      <c r="E8015" s="274">
        <v>6500.97</v>
      </c>
    </row>
    <row r="8016" spans="1:5">
      <c r="A8016" s="272" t="s">
        <v>24173</v>
      </c>
      <c r="B8016" s="538">
        <v>103210</v>
      </c>
      <c r="C8016" s="266" t="s">
        <v>11716</v>
      </c>
      <c r="D8016" s="273" t="s">
        <v>14</v>
      </c>
      <c r="E8016" s="274">
        <v>2345.14</v>
      </c>
    </row>
    <row r="8017" spans="1:5">
      <c r="A8017" s="272" t="s">
        <v>24173</v>
      </c>
      <c r="B8017" s="538">
        <v>103195</v>
      </c>
      <c r="C8017" s="266" t="s">
        <v>11710</v>
      </c>
      <c r="D8017" s="273" t="s">
        <v>14</v>
      </c>
      <c r="E8017" s="274">
        <v>2212.86</v>
      </c>
    </row>
    <row r="8018" spans="1:5">
      <c r="A8018" s="272" t="s">
        <v>24173</v>
      </c>
      <c r="B8018" s="538">
        <v>103205</v>
      </c>
      <c r="C8018" s="266" t="s">
        <v>11711</v>
      </c>
      <c r="D8018" s="273" t="s">
        <v>14</v>
      </c>
      <c r="E8018" s="274">
        <v>4126.53</v>
      </c>
    </row>
    <row r="8019" spans="1:5">
      <c r="A8019" s="272" t="s">
        <v>24173</v>
      </c>
      <c r="B8019" s="538">
        <v>103190</v>
      </c>
      <c r="C8019" s="266" t="s">
        <v>11705</v>
      </c>
      <c r="D8019" s="273" t="s">
        <v>14</v>
      </c>
      <c r="E8019" s="274">
        <v>4104.68</v>
      </c>
    </row>
    <row r="8020" spans="1:5">
      <c r="A8020" s="272" t="s">
        <v>24173</v>
      </c>
      <c r="B8020" s="538">
        <v>103207</v>
      </c>
      <c r="C8020" s="266" t="s">
        <v>11713</v>
      </c>
      <c r="D8020" s="273" t="s">
        <v>14</v>
      </c>
      <c r="E8020" s="274">
        <v>2572.98</v>
      </c>
    </row>
    <row r="8021" spans="1:5">
      <c r="A8021" s="272" t="s">
        <v>24173</v>
      </c>
      <c r="B8021" s="538">
        <v>103192</v>
      </c>
      <c r="C8021" s="266" t="s">
        <v>11707</v>
      </c>
      <c r="D8021" s="273" t="s">
        <v>14</v>
      </c>
      <c r="E8021" s="274">
        <v>2551.12</v>
      </c>
    </row>
    <row r="8022" spans="1:5">
      <c r="A8022" s="272" t="s">
        <v>24173</v>
      </c>
      <c r="B8022" s="538">
        <v>103208</v>
      </c>
      <c r="C8022" s="266" t="s">
        <v>11714</v>
      </c>
      <c r="D8022" s="273" t="s">
        <v>14</v>
      </c>
      <c r="E8022" s="274">
        <v>1991.71</v>
      </c>
    </row>
    <row r="8023" spans="1:5">
      <c r="A8023" s="272" t="s">
        <v>24173</v>
      </c>
      <c r="B8023" s="538">
        <v>103193</v>
      </c>
      <c r="C8023" s="266" t="s">
        <v>11708</v>
      </c>
      <c r="D8023" s="273" t="s">
        <v>14</v>
      </c>
      <c r="E8023" s="274">
        <v>1969.85</v>
      </c>
    </row>
    <row r="8024" spans="1:5">
      <c r="A8024" s="272" t="s">
        <v>24173</v>
      </c>
      <c r="B8024" s="538">
        <v>103187</v>
      </c>
      <c r="C8024" s="266" t="s">
        <v>11702</v>
      </c>
      <c r="D8024" s="273" t="s">
        <v>14</v>
      </c>
      <c r="E8024" s="274">
        <v>4900.6400000000003</v>
      </c>
    </row>
    <row r="8025" spans="1:5">
      <c r="A8025" s="272" t="s">
        <v>24173</v>
      </c>
      <c r="B8025" s="538">
        <v>103188</v>
      </c>
      <c r="C8025" s="266" t="s">
        <v>11703</v>
      </c>
      <c r="D8025" s="273" t="s">
        <v>14</v>
      </c>
      <c r="E8025" s="274">
        <v>5261.12</v>
      </c>
    </row>
    <row r="8026" spans="1:5">
      <c r="A8026" s="272" t="s">
        <v>24173</v>
      </c>
      <c r="B8026" s="538">
        <v>103189</v>
      </c>
      <c r="C8026" s="266" t="s">
        <v>11704</v>
      </c>
      <c r="D8026" s="273" t="s">
        <v>14</v>
      </c>
      <c r="E8026" s="274">
        <v>2640.75</v>
      </c>
    </row>
    <row r="8027" spans="1:5">
      <c r="A8027" s="272" t="s">
        <v>24173</v>
      </c>
      <c r="B8027" s="538">
        <v>103209</v>
      </c>
      <c r="C8027" s="266" t="s">
        <v>11715</v>
      </c>
      <c r="D8027" s="273" t="s">
        <v>14</v>
      </c>
      <c r="E8027" s="274">
        <v>2849.68</v>
      </c>
    </row>
    <row r="8028" spans="1:5">
      <c r="A8028" s="272" t="s">
        <v>24173</v>
      </c>
      <c r="B8028" s="538">
        <v>103194</v>
      </c>
      <c r="C8028" s="266" t="s">
        <v>11709</v>
      </c>
      <c r="D8028" s="273" t="s">
        <v>14</v>
      </c>
      <c r="E8028" s="274">
        <v>2827.82</v>
      </c>
    </row>
    <row r="8029" spans="1:5">
      <c r="A8029" s="272" t="s">
        <v>24192</v>
      </c>
      <c r="B8029" s="538">
        <v>95001</v>
      </c>
      <c r="C8029" s="266" t="s">
        <v>24193</v>
      </c>
      <c r="D8029" s="273" t="s">
        <v>16</v>
      </c>
      <c r="E8029" s="274">
        <v>0</v>
      </c>
    </row>
    <row r="8030" spans="1:5">
      <c r="A8030" s="272" t="s">
        <v>24192</v>
      </c>
      <c r="B8030" s="538">
        <v>95000</v>
      </c>
      <c r="C8030" s="266" t="s">
        <v>24194</v>
      </c>
      <c r="D8030" s="273" t="s">
        <v>16</v>
      </c>
      <c r="E8030" s="274">
        <v>0</v>
      </c>
    </row>
    <row r="8031" spans="1:5">
      <c r="A8031" s="272" t="s">
        <v>24192</v>
      </c>
      <c r="B8031" s="538">
        <v>95005</v>
      </c>
      <c r="C8031" s="266" t="s">
        <v>24195</v>
      </c>
      <c r="D8031" s="273" t="s">
        <v>16</v>
      </c>
      <c r="E8031" s="274">
        <v>0</v>
      </c>
    </row>
    <row r="8032" spans="1:5">
      <c r="A8032" s="272" t="s">
        <v>24192</v>
      </c>
      <c r="B8032" s="538">
        <v>95004</v>
      </c>
      <c r="C8032" s="266" t="s">
        <v>24196</v>
      </c>
      <c r="D8032" s="273" t="s">
        <v>16</v>
      </c>
      <c r="E8032" s="274">
        <v>0</v>
      </c>
    </row>
    <row r="8033" spans="1:5">
      <c r="A8033" s="272" t="s">
        <v>24192</v>
      </c>
      <c r="B8033" s="538">
        <v>95003</v>
      </c>
      <c r="C8033" s="266" t="s">
        <v>24197</v>
      </c>
      <c r="D8033" s="273" t="s">
        <v>16</v>
      </c>
      <c r="E8033" s="274">
        <v>0</v>
      </c>
    </row>
    <row r="8034" spans="1:5">
      <c r="A8034" s="272" t="s">
        <v>24192</v>
      </c>
      <c r="B8034" s="538">
        <v>95002</v>
      </c>
      <c r="C8034" s="266" t="s">
        <v>24198</v>
      </c>
      <c r="D8034" s="273" t="s">
        <v>16</v>
      </c>
      <c r="E8034" s="274">
        <v>0</v>
      </c>
    </row>
    <row r="8035" spans="1:5">
      <c r="A8035" s="272" t="s">
        <v>24192</v>
      </c>
      <c r="B8035" s="538">
        <v>95007</v>
      </c>
      <c r="C8035" s="266" t="s">
        <v>24199</v>
      </c>
      <c r="D8035" s="273" t="s">
        <v>16</v>
      </c>
      <c r="E8035" s="274">
        <v>0</v>
      </c>
    </row>
    <row r="8036" spans="1:5">
      <c r="A8036" s="272" t="s">
        <v>24192</v>
      </c>
      <c r="B8036" s="538">
        <v>95006</v>
      </c>
      <c r="C8036" s="266" t="s">
        <v>24200</v>
      </c>
      <c r="D8036" s="273" t="s">
        <v>16</v>
      </c>
      <c r="E8036" s="274">
        <v>0</v>
      </c>
    </row>
    <row r="8037" spans="1:5">
      <c r="A8037" s="272" t="s">
        <v>24192</v>
      </c>
      <c r="B8037" s="538">
        <v>104313</v>
      </c>
      <c r="C8037" s="266" t="s">
        <v>24201</v>
      </c>
      <c r="D8037" s="273" t="s">
        <v>16</v>
      </c>
      <c r="E8037" s="274">
        <v>0</v>
      </c>
    </row>
    <row r="8038" spans="1:5">
      <c r="A8038" s="272" t="s">
        <v>24192</v>
      </c>
      <c r="B8038" s="538">
        <v>104312</v>
      </c>
      <c r="C8038" s="266" t="s">
        <v>24202</v>
      </c>
      <c r="D8038" s="273" t="s">
        <v>16</v>
      </c>
      <c r="E8038" s="274">
        <v>0</v>
      </c>
    </row>
    <row r="8039" spans="1:5">
      <c r="A8039" s="272" t="s">
        <v>24192</v>
      </c>
      <c r="B8039" s="538">
        <v>94992</v>
      </c>
      <c r="C8039" s="266" t="s">
        <v>11341</v>
      </c>
      <c r="D8039" s="273" t="s">
        <v>16</v>
      </c>
      <c r="E8039" s="274">
        <v>77.16</v>
      </c>
    </row>
    <row r="8040" spans="1:5">
      <c r="A8040" s="272" t="s">
        <v>24192</v>
      </c>
      <c r="B8040" s="538">
        <v>94994</v>
      </c>
      <c r="C8040" s="266" t="s">
        <v>430</v>
      </c>
      <c r="D8040" s="273" t="s">
        <v>16</v>
      </c>
      <c r="E8040" s="274">
        <v>93.71</v>
      </c>
    </row>
    <row r="8041" spans="1:5">
      <c r="A8041" s="272" t="s">
        <v>24192</v>
      </c>
      <c r="B8041" s="538">
        <v>94990</v>
      </c>
      <c r="C8041" s="266" t="s">
        <v>11339</v>
      </c>
      <c r="D8041" s="273" t="s">
        <v>18</v>
      </c>
      <c r="E8041" s="274">
        <v>799.96</v>
      </c>
    </row>
    <row r="8042" spans="1:5">
      <c r="A8042" s="272" t="s">
        <v>24192</v>
      </c>
      <c r="B8042" s="538">
        <v>94991</v>
      </c>
      <c r="C8042" s="266" t="s">
        <v>11340</v>
      </c>
      <c r="D8042" s="273" t="s">
        <v>18</v>
      </c>
      <c r="E8042" s="274">
        <v>717.45</v>
      </c>
    </row>
    <row r="8043" spans="1:5">
      <c r="A8043" s="272" t="s">
        <v>24192</v>
      </c>
      <c r="B8043" s="538">
        <v>104626</v>
      </c>
      <c r="C8043" s="266" t="s">
        <v>11342</v>
      </c>
      <c r="D8043" s="273" t="s">
        <v>18</v>
      </c>
      <c r="E8043" s="274">
        <v>733.84</v>
      </c>
    </row>
    <row r="8044" spans="1:5">
      <c r="A8044" s="272" t="s">
        <v>24192</v>
      </c>
      <c r="B8044" s="538">
        <v>94993</v>
      </c>
      <c r="C8044" s="266" t="s">
        <v>439</v>
      </c>
      <c r="D8044" s="273" t="s">
        <v>16</v>
      </c>
      <c r="E8044" s="274">
        <v>72.209999999999994</v>
      </c>
    </row>
    <row r="8045" spans="1:5">
      <c r="A8045" s="272" t="s">
        <v>24192</v>
      </c>
      <c r="B8045" s="538">
        <v>94995</v>
      </c>
      <c r="C8045" s="266" t="s">
        <v>187</v>
      </c>
      <c r="D8045" s="273" t="s">
        <v>16</v>
      </c>
      <c r="E8045" s="274">
        <v>87.11</v>
      </c>
    </row>
    <row r="8046" spans="1:5">
      <c r="A8046" s="272" t="s">
        <v>24203</v>
      </c>
      <c r="B8046" s="538">
        <v>101169</v>
      </c>
      <c r="C8046" s="266" t="s">
        <v>11217</v>
      </c>
      <c r="D8046" s="273" t="s">
        <v>16</v>
      </c>
      <c r="E8046" s="274">
        <v>164.62</v>
      </c>
    </row>
    <row r="8047" spans="1:5">
      <c r="A8047" s="272" t="s">
        <v>24203</v>
      </c>
      <c r="B8047" s="538">
        <v>104383</v>
      </c>
      <c r="C8047" s="266" t="s">
        <v>24204</v>
      </c>
      <c r="D8047" s="273" t="s">
        <v>16</v>
      </c>
      <c r="E8047" s="274">
        <v>0</v>
      </c>
    </row>
    <row r="8048" spans="1:5">
      <c r="A8048" s="272" t="s">
        <v>24203</v>
      </c>
      <c r="B8048" s="538">
        <v>101167</v>
      </c>
      <c r="C8048" s="266" t="s">
        <v>11216</v>
      </c>
      <c r="D8048" s="273" t="s">
        <v>16</v>
      </c>
      <c r="E8048" s="274">
        <v>148.81</v>
      </c>
    </row>
    <row r="8049" spans="1:5">
      <c r="A8049" s="272" t="s">
        <v>24203</v>
      </c>
      <c r="B8049" s="538">
        <v>101172</v>
      </c>
      <c r="C8049" s="266" t="s">
        <v>11219</v>
      </c>
      <c r="D8049" s="273" t="s">
        <v>16</v>
      </c>
      <c r="E8049" s="274">
        <v>75.48</v>
      </c>
    </row>
    <row r="8050" spans="1:5">
      <c r="A8050" s="272" t="s">
        <v>24203</v>
      </c>
      <c r="B8050" s="538">
        <v>104384</v>
      </c>
      <c r="C8050" s="266" t="s">
        <v>24205</v>
      </c>
      <c r="D8050" s="273" t="s">
        <v>16</v>
      </c>
      <c r="E8050" s="274">
        <v>0</v>
      </c>
    </row>
    <row r="8051" spans="1:5">
      <c r="A8051" s="272" t="s">
        <v>24203</v>
      </c>
      <c r="B8051" s="538">
        <v>101170</v>
      </c>
      <c r="C8051" s="266" t="s">
        <v>11218</v>
      </c>
      <c r="D8051" s="273" t="s">
        <v>16</v>
      </c>
      <c r="E8051" s="274">
        <v>48.64</v>
      </c>
    </row>
    <row r="8052" spans="1:5">
      <c r="A8052" s="272" t="s">
        <v>24206</v>
      </c>
      <c r="B8052" s="538">
        <v>104438</v>
      </c>
      <c r="C8052" s="266" t="s">
        <v>24207</v>
      </c>
      <c r="D8052" s="273" t="s">
        <v>16</v>
      </c>
      <c r="E8052" s="274">
        <v>0</v>
      </c>
    </row>
    <row r="8053" spans="1:5">
      <c r="A8053" s="272" t="s">
        <v>24206</v>
      </c>
      <c r="B8053" s="538">
        <v>92402</v>
      </c>
      <c r="C8053" s="266" t="s">
        <v>11199</v>
      </c>
      <c r="D8053" s="273" t="s">
        <v>16</v>
      </c>
      <c r="E8053" s="274">
        <v>105.15</v>
      </c>
    </row>
    <row r="8054" spans="1:5">
      <c r="A8054" s="272" t="s">
        <v>24206</v>
      </c>
      <c r="B8054" s="538">
        <v>104429</v>
      </c>
      <c r="C8054" s="266" t="s">
        <v>24208</v>
      </c>
      <c r="D8054" s="273" t="s">
        <v>16</v>
      </c>
      <c r="E8054" s="274">
        <v>0</v>
      </c>
    </row>
    <row r="8055" spans="1:5">
      <c r="A8055" s="272" t="s">
        <v>24206</v>
      </c>
      <c r="B8055" s="538">
        <v>104426</v>
      </c>
      <c r="C8055" s="266" t="s">
        <v>24209</v>
      </c>
      <c r="D8055" s="273" t="s">
        <v>16</v>
      </c>
      <c r="E8055" s="274">
        <v>0</v>
      </c>
    </row>
    <row r="8056" spans="1:5">
      <c r="A8056" s="272" t="s">
        <v>24206</v>
      </c>
      <c r="B8056" s="538">
        <v>104436</v>
      </c>
      <c r="C8056" s="266" t="s">
        <v>24210</v>
      </c>
      <c r="D8056" s="273" t="s">
        <v>16</v>
      </c>
      <c r="E8056" s="274">
        <v>0</v>
      </c>
    </row>
    <row r="8057" spans="1:5">
      <c r="A8057" s="272" t="s">
        <v>24206</v>
      </c>
      <c r="B8057" s="538">
        <v>104434</v>
      </c>
      <c r="C8057" s="266" t="s">
        <v>24211</v>
      </c>
      <c r="D8057" s="273" t="s">
        <v>16</v>
      </c>
      <c r="E8057" s="274">
        <v>0</v>
      </c>
    </row>
    <row r="8058" spans="1:5">
      <c r="A8058" s="272" t="s">
        <v>24206</v>
      </c>
      <c r="B8058" s="538">
        <v>104432</v>
      </c>
      <c r="C8058" s="266" t="s">
        <v>30876</v>
      </c>
      <c r="D8058" s="273" t="s">
        <v>16</v>
      </c>
      <c r="E8058" s="274">
        <v>132.94999999999999</v>
      </c>
    </row>
    <row r="8059" spans="1:5">
      <c r="A8059" s="272" t="s">
        <v>24206</v>
      </c>
      <c r="B8059" s="538">
        <v>93679</v>
      </c>
      <c r="C8059" s="266" t="s">
        <v>157</v>
      </c>
      <c r="D8059" s="273" t="s">
        <v>16</v>
      </c>
      <c r="E8059" s="274">
        <v>128.35</v>
      </c>
    </row>
    <row r="8060" spans="1:5">
      <c r="A8060" s="272" t="s">
        <v>24206</v>
      </c>
      <c r="B8060" s="538">
        <v>92396</v>
      </c>
      <c r="C8060" s="266" t="s">
        <v>226</v>
      </c>
      <c r="D8060" s="273" t="s">
        <v>16</v>
      </c>
      <c r="E8060" s="274">
        <v>107.91</v>
      </c>
    </row>
    <row r="8061" spans="1:5">
      <c r="A8061" s="272" t="s">
        <v>24206</v>
      </c>
      <c r="B8061" s="538">
        <v>104439</v>
      </c>
      <c r="C8061" s="266" t="s">
        <v>24212</v>
      </c>
      <c r="D8061" s="273" t="s">
        <v>16</v>
      </c>
      <c r="E8061" s="274">
        <v>0</v>
      </c>
    </row>
    <row r="8062" spans="1:5">
      <c r="A8062" s="272" t="s">
        <v>24206</v>
      </c>
      <c r="B8062" s="538">
        <v>104440</v>
      </c>
      <c r="C8062" s="266" t="s">
        <v>24213</v>
      </c>
      <c r="D8062" s="273" t="s">
        <v>16</v>
      </c>
      <c r="E8062" s="274">
        <v>0</v>
      </c>
    </row>
    <row r="8063" spans="1:5">
      <c r="A8063" s="272" t="s">
        <v>24206</v>
      </c>
      <c r="B8063" s="538">
        <v>92406</v>
      </c>
      <c r="C8063" s="266" t="s">
        <v>11202</v>
      </c>
      <c r="D8063" s="273" t="s">
        <v>16</v>
      </c>
      <c r="E8063" s="274">
        <v>183.64</v>
      </c>
    </row>
    <row r="8064" spans="1:5">
      <c r="A8064" s="272" t="s">
        <v>24206</v>
      </c>
      <c r="B8064" s="538">
        <v>92403</v>
      </c>
      <c r="C8064" s="266" t="s">
        <v>11200</v>
      </c>
      <c r="D8064" s="273" t="s">
        <v>16</v>
      </c>
      <c r="E8064" s="274">
        <v>91.41</v>
      </c>
    </row>
    <row r="8065" spans="1:5">
      <c r="A8065" s="272" t="s">
        <v>24206</v>
      </c>
      <c r="B8065" s="538">
        <v>92404</v>
      </c>
      <c r="C8065" s="266" t="s">
        <v>11201</v>
      </c>
      <c r="D8065" s="273" t="s">
        <v>16</v>
      </c>
      <c r="E8065" s="274">
        <v>105.99</v>
      </c>
    </row>
    <row r="8066" spans="1:5">
      <c r="A8066" s="272" t="s">
        <v>24206</v>
      </c>
      <c r="B8066" s="538">
        <v>104430</v>
      </c>
      <c r="C8066" s="266" t="s">
        <v>24214</v>
      </c>
      <c r="D8066" s="273" t="s">
        <v>16</v>
      </c>
      <c r="E8066" s="274">
        <v>0</v>
      </c>
    </row>
    <row r="8067" spans="1:5">
      <c r="A8067" s="272" t="s">
        <v>24206</v>
      </c>
      <c r="B8067" s="538">
        <v>104431</v>
      </c>
      <c r="C8067" s="266" t="s">
        <v>24215</v>
      </c>
      <c r="D8067" s="273" t="s">
        <v>16</v>
      </c>
      <c r="E8067" s="274">
        <v>0</v>
      </c>
    </row>
    <row r="8068" spans="1:5">
      <c r="A8068" s="272" t="s">
        <v>24206</v>
      </c>
      <c r="B8068" s="538">
        <v>104427</v>
      </c>
      <c r="C8068" s="266" t="s">
        <v>24216</v>
      </c>
      <c r="D8068" s="273" t="s">
        <v>16</v>
      </c>
      <c r="E8068" s="274">
        <v>0</v>
      </c>
    </row>
    <row r="8069" spans="1:5">
      <c r="A8069" s="272" t="s">
        <v>24206</v>
      </c>
      <c r="B8069" s="538">
        <v>104428</v>
      </c>
      <c r="C8069" s="266" t="s">
        <v>24217</v>
      </c>
      <c r="D8069" s="273" t="s">
        <v>16</v>
      </c>
      <c r="E8069" s="274">
        <v>0</v>
      </c>
    </row>
    <row r="8070" spans="1:5">
      <c r="A8070" s="272" t="s">
        <v>24206</v>
      </c>
      <c r="B8070" s="538">
        <v>92391</v>
      </c>
      <c r="C8070" s="266" t="s">
        <v>11192</v>
      </c>
      <c r="D8070" s="273" t="s">
        <v>16</v>
      </c>
      <c r="E8070" s="274">
        <v>99.87</v>
      </c>
    </row>
    <row r="8071" spans="1:5">
      <c r="A8071" s="272" t="s">
        <v>24206</v>
      </c>
      <c r="B8071" s="538">
        <v>92392</v>
      </c>
      <c r="C8071" s="266" t="s">
        <v>11193</v>
      </c>
      <c r="D8071" s="273" t="s">
        <v>16</v>
      </c>
      <c r="E8071" s="274">
        <v>109.47</v>
      </c>
    </row>
    <row r="8072" spans="1:5">
      <c r="A8072" s="272" t="s">
        <v>24206</v>
      </c>
      <c r="B8072" s="538">
        <v>104437</v>
      </c>
      <c r="C8072" s="266" t="s">
        <v>24218</v>
      </c>
      <c r="D8072" s="273" t="s">
        <v>16</v>
      </c>
      <c r="E8072" s="274">
        <v>0</v>
      </c>
    </row>
    <row r="8073" spans="1:5">
      <c r="A8073" s="272" t="s">
        <v>24206</v>
      </c>
      <c r="B8073" s="538">
        <v>104435</v>
      </c>
      <c r="C8073" s="266" t="s">
        <v>24219</v>
      </c>
      <c r="D8073" s="273" t="s">
        <v>16</v>
      </c>
      <c r="E8073" s="274">
        <v>0</v>
      </c>
    </row>
    <row r="8074" spans="1:5">
      <c r="A8074" s="272" t="s">
        <v>24206</v>
      </c>
      <c r="B8074" s="538">
        <v>104433</v>
      </c>
      <c r="C8074" s="266" t="s">
        <v>30877</v>
      </c>
      <c r="D8074" s="273" t="s">
        <v>16</v>
      </c>
      <c r="E8074" s="274">
        <v>117.51</v>
      </c>
    </row>
    <row r="8075" spans="1:5">
      <c r="A8075" s="272" t="s">
        <v>24206</v>
      </c>
      <c r="B8075" s="538">
        <v>93680</v>
      </c>
      <c r="C8075" s="266" t="s">
        <v>11203</v>
      </c>
      <c r="D8075" s="273" t="s">
        <v>16</v>
      </c>
      <c r="E8075" s="274">
        <v>114.54</v>
      </c>
    </row>
    <row r="8076" spans="1:5">
      <c r="A8076" s="272" t="s">
        <v>24206</v>
      </c>
      <c r="B8076" s="538">
        <v>93681</v>
      </c>
      <c r="C8076" s="266" t="s">
        <v>11204</v>
      </c>
      <c r="D8076" s="273" t="s">
        <v>16</v>
      </c>
      <c r="E8076" s="274">
        <v>137.09</v>
      </c>
    </row>
    <row r="8077" spans="1:5">
      <c r="A8077" s="272" t="s">
        <v>24206</v>
      </c>
      <c r="B8077" s="538">
        <v>92397</v>
      </c>
      <c r="C8077" s="266" t="s">
        <v>11196</v>
      </c>
      <c r="D8077" s="273" t="s">
        <v>16</v>
      </c>
      <c r="E8077" s="274">
        <v>94.6</v>
      </c>
    </row>
    <row r="8078" spans="1:5">
      <c r="A8078" s="272" t="s">
        <v>24206</v>
      </c>
      <c r="B8078" s="538">
        <v>92398</v>
      </c>
      <c r="C8078" s="266" t="s">
        <v>11197</v>
      </c>
      <c r="D8078" s="273" t="s">
        <v>16</v>
      </c>
      <c r="E8078" s="274">
        <v>109.2</v>
      </c>
    </row>
    <row r="8079" spans="1:5">
      <c r="A8079" s="272" t="s">
        <v>24206</v>
      </c>
      <c r="B8079" s="538">
        <v>92400</v>
      </c>
      <c r="C8079" s="266" t="s">
        <v>11198</v>
      </c>
      <c r="D8079" s="273" t="s">
        <v>16</v>
      </c>
      <c r="E8079" s="274">
        <v>127.74</v>
      </c>
    </row>
    <row r="8080" spans="1:5">
      <c r="A8080" s="272" t="s">
        <v>24206</v>
      </c>
      <c r="B8080" s="538">
        <v>92395</v>
      </c>
      <c r="C8080" s="266" t="s">
        <v>186</v>
      </c>
      <c r="D8080" s="273" t="s">
        <v>16</v>
      </c>
      <c r="E8080" s="274">
        <v>157.38999999999999</v>
      </c>
    </row>
    <row r="8081" spans="1:5">
      <c r="A8081" s="272" t="s">
        <v>24206</v>
      </c>
      <c r="B8081" s="538">
        <v>92393</v>
      </c>
      <c r="C8081" s="266" t="s">
        <v>11194</v>
      </c>
      <c r="D8081" s="273" t="s">
        <v>16</v>
      </c>
      <c r="E8081" s="274">
        <v>100.02</v>
      </c>
    </row>
    <row r="8082" spans="1:5">
      <c r="A8082" s="272" t="s">
        <v>24206</v>
      </c>
      <c r="B8082" s="538">
        <v>92394</v>
      </c>
      <c r="C8082" s="266" t="s">
        <v>11195</v>
      </c>
      <c r="D8082" s="273" t="s">
        <v>16</v>
      </c>
      <c r="E8082" s="274">
        <v>120.13</v>
      </c>
    </row>
    <row r="8083" spans="1:5">
      <c r="A8083" s="272" t="s">
        <v>24220</v>
      </c>
      <c r="B8083" s="538">
        <v>97115</v>
      </c>
      <c r="C8083" s="266" t="s">
        <v>11215</v>
      </c>
      <c r="D8083" s="273" t="s">
        <v>15</v>
      </c>
      <c r="E8083" s="274">
        <v>73.069999999999993</v>
      </c>
    </row>
    <row r="8084" spans="1:5">
      <c r="A8084" s="272" t="s">
        <v>24220</v>
      </c>
      <c r="B8084" s="538">
        <v>97113</v>
      </c>
      <c r="C8084" s="266" t="s">
        <v>11213</v>
      </c>
      <c r="D8084" s="273" t="s">
        <v>16</v>
      </c>
      <c r="E8084" s="274">
        <v>2.95</v>
      </c>
    </row>
    <row r="8085" spans="1:5">
      <c r="A8085" s="272" t="s">
        <v>24220</v>
      </c>
      <c r="B8085" s="538">
        <v>97120</v>
      </c>
      <c r="C8085" s="266" t="s">
        <v>21212</v>
      </c>
      <c r="D8085" s="273" t="s">
        <v>15</v>
      </c>
      <c r="E8085" s="274">
        <v>8.08</v>
      </c>
    </row>
    <row r="8086" spans="1:5">
      <c r="A8086" s="272" t="s">
        <v>24220</v>
      </c>
      <c r="B8086" s="538">
        <v>97116</v>
      </c>
      <c r="C8086" s="266" t="s">
        <v>21208</v>
      </c>
      <c r="D8086" s="273" t="s">
        <v>15</v>
      </c>
      <c r="E8086" s="274">
        <v>22.19</v>
      </c>
    </row>
    <row r="8087" spans="1:5">
      <c r="A8087" s="272" t="s">
        <v>24220</v>
      </c>
      <c r="B8087" s="538">
        <v>97117</v>
      </c>
      <c r="C8087" s="266" t="s">
        <v>21209</v>
      </c>
      <c r="D8087" s="273" t="s">
        <v>15</v>
      </c>
      <c r="E8087" s="274">
        <v>18.260000000000002</v>
      </c>
    </row>
    <row r="8088" spans="1:5">
      <c r="A8088" s="272" t="s">
        <v>24220</v>
      </c>
      <c r="B8088" s="538">
        <v>97118</v>
      </c>
      <c r="C8088" s="266" t="s">
        <v>21210</v>
      </c>
      <c r="D8088" s="273" t="s">
        <v>15</v>
      </c>
      <c r="E8088" s="274">
        <v>14.57</v>
      </c>
    </row>
    <row r="8089" spans="1:5">
      <c r="A8089" s="272" t="s">
        <v>24220</v>
      </c>
      <c r="B8089" s="538">
        <v>97119</v>
      </c>
      <c r="C8089" s="266" t="s">
        <v>21211</v>
      </c>
      <c r="D8089" s="273" t="s">
        <v>15</v>
      </c>
      <c r="E8089" s="274">
        <v>12.57</v>
      </c>
    </row>
    <row r="8090" spans="1:5">
      <c r="A8090" s="272" t="s">
        <v>24220</v>
      </c>
      <c r="B8090" s="538">
        <v>97114</v>
      </c>
      <c r="C8090" s="266" t="s">
        <v>11214</v>
      </c>
      <c r="D8090" s="273" t="s">
        <v>13</v>
      </c>
      <c r="E8090" s="274">
        <v>0.49</v>
      </c>
    </row>
    <row r="8091" spans="1:5">
      <c r="A8091" s="272" t="s">
        <v>24220</v>
      </c>
      <c r="B8091" s="538">
        <v>97111</v>
      </c>
      <c r="C8091" s="266" t="s">
        <v>11211</v>
      </c>
      <c r="D8091" s="273" t="s">
        <v>16</v>
      </c>
      <c r="E8091" s="274">
        <v>199.82</v>
      </c>
    </row>
    <row r="8092" spans="1:5">
      <c r="A8092" s="272" t="s">
        <v>24220</v>
      </c>
      <c r="B8092" s="538">
        <v>97112</v>
      </c>
      <c r="C8092" s="266" t="s">
        <v>11212</v>
      </c>
      <c r="D8092" s="273" t="s">
        <v>16</v>
      </c>
      <c r="E8092" s="274">
        <v>208.19</v>
      </c>
    </row>
    <row r="8093" spans="1:5">
      <c r="A8093" s="272" t="s">
        <v>24220</v>
      </c>
      <c r="B8093" s="538">
        <v>103904</v>
      </c>
      <c r="C8093" s="266" t="s">
        <v>11220</v>
      </c>
      <c r="D8093" s="273" t="s">
        <v>16</v>
      </c>
      <c r="E8093" s="274">
        <v>127.82</v>
      </c>
    </row>
    <row r="8094" spans="1:5">
      <c r="A8094" s="272" t="s">
        <v>24220</v>
      </c>
      <c r="B8094" s="538">
        <v>103905</v>
      </c>
      <c r="C8094" s="266" t="s">
        <v>11221</v>
      </c>
      <c r="D8094" s="273" t="s">
        <v>16</v>
      </c>
      <c r="E8094" s="274">
        <v>134.96</v>
      </c>
    </row>
    <row r="8095" spans="1:5">
      <c r="A8095" s="272" t="s">
        <v>24220</v>
      </c>
      <c r="B8095" s="538">
        <v>103907</v>
      </c>
      <c r="C8095" s="266" t="s">
        <v>11223</v>
      </c>
      <c r="D8095" s="273" t="s">
        <v>16</v>
      </c>
      <c r="E8095" s="274">
        <v>141.5</v>
      </c>
    </row>
    <row r="8096" spans="1:5">
      <c r="A8096" s="272" t="s">
        <v>24220</v>
      </c>
      <c r="B8096" s="538">
        <v>103911</v>
      </c>
      <c r="C8096" s="266" t="s">
        <v>11226</v>
      </c>
      <c r="D8096" s="273" t="s">
        <v>16</v>
      </c>
      <c r="E8096" s="274">
        <v>204.8</v>
      </c>
    </row>
    <row r="8097" spans="1:5">
      <c r="A8097" s="272" t="s">
        <v>24220</v>
      </c>
      <c r="B8097" s="538">
        <v>97104</v>
      </c>
      <c r="C8097" s="266" t="s">
        <v>11205</v>
      </c>
      <c r="D8097" s="273" t="s">
        <v>16</v>
      </c>
      <c r="E8097" s="274">
        <v>131.38</v>
      </c>
    </row>
    <row r="8098" spans="1:5">
      <c r="A8098" s="272" t="s">
        <v>24220</v>
      </c>
      <c r="B8098" s="538">
        <v>103906</v>
      </c>
      <c r="C8098" s="266" t="s">
        <v>11222</v>
      </c>
      <c r="D8098" s="273" t="s">
        <v>16</v>
      </c>
      <c r="E8098" s="274">
        <v>170.05</v>
      </c>
    </row>
    <row r="8099" spans="1:5">
      <c r="A8099" s="272" t="s">
        <v>24220</v>
      </c>
      <c r="B8099" s="538">
        <v>97105</v>
      </c>
      <c r="C8099" s="266" t="s">
        <v>11206</v>
      </c>
      <c r="D8099" s="273" t="s">
        <v>16</v>
      </c>
      <c r="E8099" s="274">
        <v>148.47</v>
      </c>
    </row>
    <row r="8100" spans="1:5">
      <c r="A8100" s="272" t="s">
        <v>24220</v>
      </c>
      <c r="B8100" s="538">
        <v>97106</v>
      </c>
      <c r="C8100" s="266" t="s">
        <v>11207</v>
      </c>
      <c r="D8100" s="273" t="s">
        <v>16</v>
      </c>
      <c r="E8100" s="274">
        <v>164.53</v>
      </c>
    </row>
    <row r="8101" spans="1:5">
      <c r="A8101" s="272" t="s">
        <v>24220</v>
      </c>
      <c r="B8101" s="538">
        <v>97107</v>
      </c>
      <c r="C8101" s="266" t="s">
        <v>11208</v>
      </c>
      <c r="D8101" s="273" t="s">
        <v>16</v>
      </c>
      <c r="E8101" s="274">
        <v>186.7</v>
      </c>
    </row>
    <row r="8102" spans="1:5">
      <c r="A8102" s="272" t="s">
        <v>24220</v>
      </c>
      <c r="B8102" s="538">
        <v>97108</v>
      </c>
      <c r="C8102" s="266" t="s">
        <v>11209</v>
      </c>
      <c r="D8102" s="273" t="s">
        <v>16</v>
      </c>
      <c r="E8102" s="274">
        <v>210.73</v>
      </c>
    </row>
    <row r="8103" spans="1:5">
      <c r="A8103" s="272" t="s">
        <v>24220</v>
      </c>
      <c r="B8103" s="538">
        <v>97109</v>
      </c>
      <c r="C8103" s="266" t="s">
        <v>11210</v>
      </c>
      <c r="D8103" s="273" t="s">
        <v>16</v>
      </c>
      <c r="E8103" s="274">
        <v>232.2</v>
      </c>
    </row>
    <row r="8104" spans="1:5">
      <c r="A8104" s="272" t="s">
        <v>24220</v>
      </c>
      <c r="B8104" s="538">
        <v>103913</v>
      </c>
      <c r="C8104" s="266" t="s">
        <v>11228</v>
      </c>
      <c r="D8104" s="273" t="s">
        <v>16</v>
      </c>
      <c r="E8104" s="274">
        <v>117.04</v>
      </c>
    </row>
    <row r="8105" spans="1:5">
      <c r="A8105" s="272" t="s">
        <v>24220</v>
      </c>
      <c r="B8105" s="538">
        <v>103914</v>
      </c>
      <c r="C8105" s="266" t="s">
        <v>11229</v>
      </c>
      <c r="D8105" s="273" t="s">
        <v>16</v>
      </c>
      <c r="E8105" s="274">
        <v>135.58000000000001</v>
      </c>
    </row>
    <row r="8106" spans="1:5">
      <c r="A8106" s="272" t="s">
        <v>24220</v>
      </c>
      <c r="B8106" s="538">
        <v>103915</v>
      </c>
      <c r="C8106" s="266" t="s">
        <v>11230</v>
      </c>
      <c r="D8106" s="273" t="s">
        <v>16</v>
      </c>
      <c r="E8106" s="274">
        <v>147.34</v>
      </c>
    </row>
    <row r="8107" spans="1:5">
      <c r="A8107" s="272" t="s">
        <v>24220</v>
      </c>
      <c r="B8107" s="538">
        <v>103916</v>
      </c>
      <c r="C8107" s="266" t="s">
        <v>11231</v>
      </c>
      <c r="D8107" s="273" t="s">
        <v>16</v>
      </c>
      <c r="E8107" s="274">
        <v>168.98</v>
      </c>
    </row>
    <row r="8108" spans="1:5">
      <c r="A8108" s="272" t="s">
        <v>24220</v>
      </c>
      <c r="B8108" s="538">
        <v>103917</v>
      </c>
      <c r="C8108" s="266" t="s">
        <v>11232</v>
      </c>
      <c r="D8108" s="273" t="s">
        <v>16</v>
      </c>
      <c r="E8108" s="274">
        <v>193</v>
      </c>
    </row>
    <row r="8109" spans="1:5">
      <c r="A8109" s="272" t="s">
        <v>24220</v>
      </c>
      <c r="B8109" s="538">
        <v>103918</v>
      </c>
      <c r="C8109" s="266" t="s">
        <v>11233</v>
      </c>
      <c r="D8109" s="273" t="s">
        <v>16</v>
      </c>
      <c r="E8109" s="274">
        <v>204.81</v>
      </c>
    </row>
    <row r="8110" spans="1:5">
      <c r="A8110" s="272" t="s">
        <v>24220</v>
      </c>
      <c r="B8110" s="538">
        <v>103919</v>
      </c>
      <c r="C8110" s="266" t="s">
        <v>24221</v>
      </c>
      <c r="D8110" s="273" t="s">
        <v>16</v>
      </c>
      <c r="E8110" s="274">
        <v>0</v>
      </c>
    </row>
    <row r="8111" spans="1:5">
      <c r="A8111" s="272" t="s">
        <v>24220</v>
      </c>
      <c r="B8111" s="538">
        <v>103920</v>
      </c>
      <c r="C8111" s="266" t="s">
        <v>24222</v>
      </c>
      <c r="D8111" s="273" t="s">
        <v>16</v>
      </c>
      <c r="E8111" s="274">
        <v>0</v>
      </c>
    </row>
    <row r="8112" spans="1:5">
      <c r="A8112" s="272" t="s">
        <v>24220</v>
      </c>
      <c r="B8112" s="538">
        <v>103921</v>
      </c>
      <c r="C8112" s="266" t="s">
        <v>24223</v>
      </c>
      <c r="D8112" s="273" t="s">
        <v>16</v>
      </c>
      <c r="E8112" s="274">
        <v>0</v>
      </c>
    </row>
    <row r="8113" spans="1:5">
      <c r="A8113" s="272" t="s">
        <v>24220</v>
      </c>
      <c r="B8113" s="538">
        <v>103922</v>
      </c>
      <c r="C8113" s="266" t="s">
        <v>24224</v>
      </c>
      <c r="D8113" s="273" t="s">
        <v>16</v>
      </c>
      <c r="E8113" s="274">
        <v>0</v>
      </c>
    </row>
    <row r="8114" spans="1:5">
      <c r="A8114" s="272" t="s">
        <v>24220</v>
      </c>
      <c r="B8114" s="538">
        <v>103923</v>
      </c>
      <c r="C8114" s="266" t="s">
        <v>24225</v>
      </c>
      <c r="D8114" s="273" t="s">
        <v>16</v>
      </c>
      <c r="E8114" s="274">
        <v>0</v>
      </c>
    </row>
    <row r="8115" spans="1:5">
      <c r="A8115" s="272" t="s">
        <v>24220</v>
      </c>
      <c r="B8115" s="538">
        <v>103908</v>
      </c>
      <c r="C8115" s="266" t="s">
        <v>11224</v>
      </c>
      <c r="D8115" s="273" t="s">
        <v>16</v>
      </c>
      <c r="E8115" s="274">
        <v>159.79</v>
      </c>
    </row>
    <row r="8116" spans="1:5">
      <c r="A8116" s="272" t="s">
        <v>24220</v>
      </c>
      <c r="B8116" s="538">
        <v>103909</v>
      </c>
      <c r="C8116" s="266" t="s">
        <v>11225</v>
      </c>
      <c r="D8116" s="273" t="s">
        <v>16</v>
      </c>
      <c r="E8116" s="274">
        <v>181.36</v>
      </c>
    </row>
    <row r="8117" spans="1:5">
      <c r="A8117" s="272" t="s">
        <v>24220</v>
      </c>
      <c r="B8117" s="538">
        <v>103912</v>
      </c>
      <c r="C8117" s="266" t="s">
        <v>11227</v>
      </c>
      <c r="D8117" s="273" t="s">
        <v>16</v>
      </c>
      <c r="E8117" s="274">
        <v>225.68</v>
      </c>
    </row>
    <row r="8118" spans="1:5">
      <c r="A8118" s="272" t="s">
        <v>24226</v>
      </c>
      <c r="B8118" s="538">
        <v>101979</v>
      </c>
      <c r="C8118" s="266" t="s">
        <v>11542</v>
      </c>
      <c r="D8118" s="273" t="s">
        <v>13</v>
      </c>
      <c r="E8118" s="274">
        <v>41.4</v>
      </c>
    </row>
    <row r="8119" spans="1:5">
      <c r="A8119" s="272" t="s">
        <v>24226</v>
      </c>
      <c r="B8119" s="538">
        <v>101970</v>
      </c>
      <c r="C8119" s="266" t="s">
        <v>24227</v>
      </c>
      <c r="D8119" s="273" t="s">
        <v>13</v>
      </c>
      <c r="E8119" s="274">
        <v>0</v>
      </c>
    </row>
    <row r="8120" spans="1:5">
      <c r="A8120" s="272" t="s">
        <v>24226</v>
      </c>
      <c r="B8120" s="538">
        <v>101972</v>
      </c>
      <c r="C8120" s="266" t="s">
        <v>24228</v>
      </c>
      <c r="D8120" s="273" t="s">
        <v>13</v>
      </c>
      <c r="E8120" s="274">
        <v>0</v>
      </c>
    </row>
    <row r="8121" spans="1:5">
      <c r="A8121" s="272" t="s">
        <v>24226</v>
      </c>
      <c r="B8121" s="538">
        <v>101966</v>
      </c>
      <c r="C8121" s="266" t="s">
        <v>11541</v>
      </c>
      <c r="D8121" s="273" t="s">
        <v>13</v>
      </c>
      <c r="E8121" s="274">
        <v>226.31</v>
      </c>
    </row>
    <row r="8122" spans="1:5">
      <c r="A8122" s="272" t="s">
        <v>24226</v>
      </c>
      <c r="B8122" s="538">
        <v>101976</v>
      </c>
      <c r="C8122" s="266" t="s">
        <v>24229</v>
      </c>
      <c r="D8122" s="273" t="s">
        <v>13</v>
      </c>
      <c r="E8122" s="274">
        <v>0</v>
      </c>
    </row>
    <row r="8123" spans="1:5">
      <c r="A8123" s="272" t="s">
        <v>24226</v>
      </c>
      <c r="B8123" s="538">
        <v>101978</v>
      </c>
      <c r="C8123" s="266" t="s">
        <v>24230</v>
      </c>
      <c r="D8123" s="273" t="s">
        <v>13</v>
      </c>
      <c r="E8123" s="274">
        <v>0</v>
      </c>
    </row>
    <row r="8124" spans="1:5">
      <c r="A8124" s="272" t="s">
        <v>24226</v>
      </c>
      <c r="B8124" s="538">
        <v>101967</v>
      </c>
      <c r="C8124" s="266" t="s">
        <v>24231</v>
      </c>
      <c r="D8124" s="273" t="s">
        <v>13</v>
      </c>
      <c r="E8124" s="274">
        <v>0</v>
      </c>
    </row>
    <row r="8125" spans="1:5">
      <c r="A8125" s="272" t="s">
        <v>24226</v>
      </c>
      <c r="B8125" s="538">
        <v>101968</v>
      </c>
      <c r="C8125" s="266" t="s">
        <v>24232</v>
      </c>
      <c r="D8125" s="273" t="s">
        <v>13</v>
      </c>
      <c r="E8125" s="274">
        <v>0</v>
      </c>
    </row>
    <row r="8126" spans="1:5">
      <c r="A8126" s="272" t="s">
        <v>24226</v>
      </c>
      <c r="B8126" s="538">
        <v>101965</v>
      </c>
      <c r="C8126" s="266" t="s">
        <v>24233</v>
      </c>
      <c r="D8126" s="273" t="s">
        <v>13</v>
      </c>
      <c r="E8126" s="274">
        <v>178.15</v>
      </c>
    </row>
    <row r="8127" spans="1:5">
      <c r="A8127" s="272" t="s">
        <v>24234</v>
      </c>
      <c r="B8127" s="538">
        <v>104100</v>
      </c>
      <c r="C8127" s="266" t="s">
        <v>24235</v>
      </c>
      <c r="D8127" s="273" t="s">
        <v>16</v>
      </c>
      <c r="E8127" s="274">
        <v>0</v>
      </c>
    </row>
    <row r="8128" spans="1:5">
      <c r="A8128" s="272" t="s">
        <v>24234</v>
      </c>
      <c r="B8128" s="538">
        <v>104099</v>
      </c>
      <c r="C8128" s="266" t="s">
        <v>24236</v>
      </c>
      <c r="D8128" s="273" t="s">
        <v>16</v>
      </c>
      <c r="E8128" s="274">
        <v>0</v>
      </c>
    </row>
    <row r="8129" spans="1:5">
      <c r="A8129" s="272" t="s">
        <v>24234</v>
      </c>
      <c r="B8129" s="538">
        <v>104102</v>
      </c>
      <c r="C8129" s="266" t="s">
        <v>24237</v>
      </c>
      <c r="D8129" s="273" t="s">
        <v>16</v>
      </c>
      <c r="E8129" s="274">
        <v>0</v>
      </c>
    </row>
    <row r="8130" spans="1:5">
      <c r="A8130" s="272" t="s">
        <v>24234</v>
      </c>
      <c r="B8130" s="538">
        <v>104101</v>
      </c>
      <c r="C8130" s="266" t="s">
        <v>24238</v>
      </c>
      <c r="D8130" s="273" t="s">
        <v>16</v>
      </c>
      <c r="E8130" s="274">
        <v>0</v>
      </c>
    </row>
    <row r="8131" spans="1:5">
      <c r="A8131" s="272" t="s">
        <v>24234</v>
      </c>
      <c r="B8131" s="538">
        <v>104103</v>
      </c>
      <c r="C8131" s="266" t="s">
        <v>30878</v>
      </c>
      <c r="D8131" s="273" t="s">
        <v>16</v>
      </c>
      <c r="E8131" s="274">
        <v>0</v>
      </c>
    </row>
    <row r="8132" spans="1:5">
      <c r="A8132" s="272" t="s">
        <v>24239</v>
      </c>
      <c r="B8132" s="538">
        <v>92123</v>
      </c>
      <c r="C8132" s="266" t="s">
        <v>33170</v>
      </c>
      <c r="D8132" s="273" t="s">
        <v>18</v>
      </c>
      <c r="E8132" s="274">
        <v>98.25</v>
      </c>
    </row>
    <row r="8133" spans="1:5">
      <c r="A8133" s="272" t="s">
        <v>24239</v>
      </c>
      <c r="B8133" s="538">
        <v>106665</v>
      </c>
      <c r="C8133" s="266" t="s">
        <v>33171</v>
      </c>
      <c r="D8133" s="273" t="s">
        <v>18</v>
      </c>
      <c r="E8133" s="274">
        <v>0</v>
      </c>
    </row>
    <row r="8134" spans="1:5">
      <c r="A8134" s="272" t="s">
        <v>24239</v>
      </c>
      <c r="B8134" s="538">
        <v>92122</v>
      </c>
      <c r="C8134" s="266" t="s">
        <v>33172</v>
      </c>
      <c r="D8134" s="273" t="s">
        <v>18</v>
      </c>
      <c r="E8134" s="274">
        <v>96.86</v>
      </c>
    </row>
    <row r="8135" spans="1:5">
      <c r="A8135" s="272" t="s">
        <v>24240</v>
      </c>
      <c r="B8135" s="538">
        <v>103615</v>
      </c>
      <c r="C8135" s="266" t="s">
        <v>24241</v>
      </c>
      <c r="D8135" s="273" t="s">
        <v>13</v>
      </c>
      <c r="E8135" s="274">
        <v>0</v>
      </c>
    </row>
    <row r="8136" spans="1:5">
      <c r="A8136" s="272" t="s">
        <v>24240</v>
      </c>
      <c r="B8136" s="538">
        <v>103637</v>
      </c>
      <c r="C8136" s="266" t="s">
        <v>24242</v>
      </c>
      <c r="D8136" s="273" t="s">
        <v>13</v>
      </c>
      <c r="E8136" s="274">
        <v>0</v>
      </c>
    </row>
    <row r="8137" spans="1:5">
      <c r="A8137" s="272" t="s">
        <v>24240</v>
      </c>
      <c r="B8137" s="538">
        <v>103593</v>
      </c>
      <c r="C8137" s="266" t="s">
        <v>24243</v>
      </c>
      <c r="D8137" s="273" t="s">
        <v>13</v>
      </c>
      <c r="E8137" s="274">
        <v>0</v>
      </c>
    </row>
    <row r="8138" spans="1:5">
      <c r="A8138" s="272" t="s">
        <v>24240</v>
      </c>
      <c r="B8138" s="538">
        <v>103616</v>
      </c>
      <c r="C8138" s="266" t="s">
        <v>24244</v>
      </c>
      <c r="D8138" s="273" t="s">
        <v>13</v>
      </c>
      <c r="E8138" s="274">
        <v>0</v>
      </c>
    </row>
    <row r="8139" spans="1:5">
      <c r="A8139" s="272" t="s">
        <v>24240</v>
      </c>
      <c r="B8139" s="538">
        <v>103638</v>
      </c>
      <c r="C8139" s="266" t="s">
        <v>24245</v>
      </c>
      <c r="D8139" s="273" t="s">
        <v>13</v>
      </c>
      <c r="E8139" s="274">
        <v>0</v>
      </c>
    </row>
    <row r="8140" spans="1:5">
      <c r="A8140" s="272" t="s">
        <v>24240</v>
      </c>
      <c r="B8140" s="538">
        <v>103594</v>
      </c>
      <c r="C8140" s="266" t="s">
        <v>24246</v>
      </c>
      <c r="D8140" s="273" t="s">
        <v>13</v>
      </c>
      <c r="E8140" s="274">
        <v>0</v>
      </c>
    </row>
    <row r="8141" spans="1:5">
      <c r="A8141" s="272" t="s">
        <v>24240</v>
      </c>
      <c r="B8141" s="538">
        <v>103617</v>
      </c>
      <c r="C8141" s="266" t="s">
        <v>24247</v>
      </c>
      <c r="D8141" s="273" t="s">
        <v>13</v>
      </c>
      <c r="E8141" s="274">
        <v>0</v>
      </c>
    </row>
    <row r="8142" spans="1:5">
      <c r="A8142" s="272" t="s">
        <v>24240</v>
      </c>
      <c r="B8142" s="538">
        <v>103639</v>
      </c>
      <c r="C8142" s="266" t="s">
        <v>24248</v>
      </c>
      <c r="D8142" s="273" t="s">
        <v>13</v>
      </c>
      <c r="E8142" s="274">
        <v>0</v>
      </c>
    </row>
    <row r="8143" spans="1:5">
      <c r="A8143" s="272" t="s">
        <v>24240</v>
      </c>
      <c r="B8143" s="538">
        <v>103595</v>
      </c>
      <c r="C8143" s="266" t="s">
        <v>24249</v>
      </c>
      <c r="D8143" s="273" t="s">
        <v>13</v>
      </c>
      <c r="E8143" s="274">
        <v>0</v>
      </c>
    </row>
    <row r="8144" spans="1:5">
      <c r="A8144" s="272" t="s">
        <v>24240</v>
      </c>
      <c r="B8144" s="538">
        <v>103609</v>
      </c>
      <c r="C8144" s="266" t="s">
        <v>24250</v>
      </c>
      <c r="D8144" s="273" t="s">
        <v>13</v>
      </c>
      <c r="E8144" s="274">
        <v>0</v>
      </c>
    </row>
    <row r="8145" spans="1:5">
      <c r="A8145" s="272" t="s">
        <v>24240</v>
      </c>
      <c r="B8145" s="538">
        <v>103631</v>
      </c>
      <c r="C8145" s="266" t="s">
        <v>24251</v>
      </c>
      <c r="D8145" s="273" t="s">
        <v>13</v>
      </c>
      <c r="E8145" s="274">
        <v>0</v>
      </c>
    </row>
    <row r="8146" spans="1:5">
      <c r="A8146" s="272" t="s">
        <v>24240</v>
      </c>
      <c r="B8146" s="538">
        <v>103587</v>
      </c>
      <c r="C8146" s="266" t="s">
        <v>24252</v>
      </c>
      <c r="D8146" s="273" t="s">
        <v>13</v>
      </c>
      <c r="E8146" s="274">
        <v>0</v>
      </c>
    </row>
    <row r="8147" spans="1:5">
      <c r="A8147" s="272" t="s">
        <v>24240</v>
      </c>
      <c r="B8147" s="538">
        <v>103618</v>
      </c>
      <c r="C8147" s="266" t="s">
        <v>24253</v>
      </c>
      <c r="D8147" s="273" t="s">
        <v>13</v>
      </c>
      <c r="E8147" s="274">
        <v>0</v>
      </c>
    </row>
    <row r="8148" spans="1:5">
      <c r="A8148" s="272" t="s">
        <v>24240</v>
      </c>
      <c r="B8148" s="538">
        <v>103640</v>
      </c>
      <c r="C8148" s="266" t="s">
        <v>24254</v>
      </c>
      <c r="D8148" s="273" t="s">
        <v>13</v>
      </c>
      <c r="E8148" s="274">
        <v>0</v>
      </c>
    </row>
    <row r="8149" spans="1:5">
      <c r="A8149" s="272" t="s">
        <v>24240</v>
      </c>
      <c r="B8149" s="538">
        <v>103596</v>
      </c>
      <c r="C8149" s="266" t="s">
        <v>24255</v>
      </c>
      <c r="D8149" s="273" t="s">
        <v>13</v>
      </c>
      <c r="E8149" s="274">
        <v>0</v>
      </c>
    </row>
    <row r="8150" spans="1:5">
      <c r="A8150" s="272" t="s">
        <v>24240</v>
      </c>
      <c r="B8150" s="538">
        <v>103619</v>
      </c>
      <c r="C8150" s="266" t="s">
        <v>24256</v>
      </c>
      <c r="D8150" s="273" t="s">
        <v>13</v>
      </c>
      <c r="E8150" s="274">
        <v>0</v>
      </c>
    </row>
    <row r="8151" spans="1:5">
      <c r="A8151" s="272" t="s">
        <v>24240</v>
      </c>
      <c r="B8151" s="538">
        <v>103641</v>
      </c>
      <c r="C8151" s="266" t="s">
        <v>24257</v>
      </c>
      <c r="D8151" s="273" t="s">
        <v>13</v>
      </c>
      <c r="E8151" s="274">
        <v>0</v>
      </c>
    </row>
    <row r="8152" spans="1:5">
      <c r="A8152" s="272" t="s">
        <v>24240</v>
      </c>
      <c r="B8152" s="538">
        <v>103597</v>
      </c>
      <c r="C8152" s="266" t="s">
        <v>24258</v>
      </c>
      <c r="D8152" s="273" t="s">
        <v>13</v>
      </c>
      <c r="E8152" s="274">
        <v>0</v>
      </c>
    </row>
    <row r="8153" spans="1:5">
      <c r="A8153" s="272" t="s">
        <v>24240</v>
      </c>
      <c r="B8153" s="538">
        <v>103620</v>
      </c>
      <c r="C8153" s="266" t="s">
        <v>24259</v>
      </c>
      <c r="D8153" s="273" t="s">
        <v>13</v>
      </c>
      <c r="E8153" s="274">
        <v>0</v>
      </c>
    </row>
    <row r="8154" spans="1:5">
      <c r="A8154" s="272" t="s">
        <v>24240</v>
      </c>
      <c r="B8154" s="538">
        <v>103642</v>
      </c>
      <c r="C8154" s="266" t="s">
        <v>24260</v>
      </c>
      <c r="D8154" s="273" t="s">
        <v>13</v>
      </c>
      <c r="E8154" s="274">
        <v>0</v>
      </c>
    </row>
    <row r="8155" spans="1:5">
      <c r="A8155" s="272" t="s">
        <v>24240</v>
      </c>
      <c r="B8155" s="538">
        <v>103598</v>
      </c>
      <c r="C8155" s="266" t="s">
        <v>24261</v>
      </c>
      <c r="D8155" s="273" t="s">
        <v>13</v>
      </c>
      <c r="E8155" s="274">
        <v>0</v>
      </c>
    </row>
    <row r="8156" spans="1:5">
      <c r="A8156" s="272" t="s">
        <v>24240</v>
      </c>
      <c r="B8156" s="538">
        <v>103621</v>
      </c>
      <c r="C8156" s="266" t="s">
        <v>24262</v>
      </c>
      <c r="D8156" s="273" t="s">
        <v>13</v>
      </c>
      <c r="E8156" s="274">
        <v>0</v>
      </c>
    </row>
    <row r="8157" spans="1:5">
      <c r="A8157" s="272" t="s">
        <v>24240</v>
      </c>
      <c r="B8157" s="538">
        <v>103643</v>
      </c>
      <c r="C8157" s="266" t="s">
        <v>24263</v>
      </c>
      <c r="D8157" s="273" t="s">
        <v>13</v>
      </c>
      <c r="E8157" s="274">
        <v>0</v>
      </c>
    </row>
    <row r="8158" spans="1:5">
      <c r="A8158" s="272" t="s">
        <v>24240</v>
      </c>
      <c r="B8158" s="538">
        <v>103599</v>
      </c>
      <c r="C8158" s="266" t="s">
        <v>24264</v>
      </c>
      <c r="D8158" s="273" t="s">
        <v>13</v>
      </c>
      <c r="E8158" s="274">
        <v>0</v>
      </c>
    </row>
    <row r="8159" spans="1:5">
      <c r="A8159" s="272" t="s">
        <v>24240</v>
      </c>
      <c r="B8159" s="538">
        <v>103622</v>
      </c>
      <c r="C8159" s="266" t="s">
        <v>24265</v>
      </c>
      <c r="D8159" s="273" t="s">
        <v>13</v>
      </c>
      <c r="E8159" s="274">
        <v>0</v>
      </c>
    </row>
    <row r="8160" spans="1:5">
      <c r="A8160" s="272" t="s">
        <v>24240</v>
      </c>
      <c r="B8160" s="538">
        <v>103644</v>
      </c>
      <c r="C8160" s="266" t="s">
        <v>24266</v>
      </c>
      <c r="D8160" s="273" t="s">
        <v>13</v>
      </c>
      <c r="E8160" s="274">
        <v>0</v>
      </c>
    </row>
    <row r="8161" spans="1:5">
      <c r="A8161" s="272" t="s">
        <v>24240</v>
      </c>
      <c r="B8161" s="538">
        <v>103600</v>
      </c>
      <c r="C8161" s="266" t="s">
        <v>24267</v>
      </c>
      <c r="D8161" s="273" t="s">
        <v>13</v>
      </c>
      <c r="E8161" s="274">
        <v>0</v>
      </c>
    </row>
    <row r="8162" spans="1:5">
      <c r="A8162" s="272" t="s">
        <v>24240</v>
      </c>
      <c r="B8162" s="538">
        <v>103610</v>
      </c>
      <c r="C8162" s="266" t="s">
        <v>24268</v>
      </c>
      <c r="D8162" s="273" t="s">
        <v>13</v>
      </c>
      <c r="E8162" s="274">
        <v>0</v>
      </c>
    </row>
    <row r="8163" spans="1:5">
      <c r="A8163" s="272" t="s">
        <v>24240</v>
      </c>
      <c r="B8163" s="538">
        <v>103632</v>
      </c>
      <c r="C8163" s="266" t="s">
        <v>24269</v>
      </c>
      <c r="D8163" s="273" t="s">
        <v>13</v>
      </c>
      <c r="E8163" s="274">
        <v>0</v>
      </c>
    </row>
    <row r="8164" spans="1:5">
      <c r="A8164" s="272" t="s">
        <v>24240</v>
      </c>
      <c r="B8164" s="538">
        <v>103588</v>
      </c>
      <c r="C8164" s="266" t="s">
        <v>24270</v>
      </c>
      <c r="D8164" s="273" t="s">
        <v>13</v>
      </c>
      <c r="E8164" s="274">
        <v>0</v>
      </c>
    </row>
    <row r="8165" spans="1:5">
      <c r="A8165" s="272" t="s">
        <v>24240</v>
      </c>
      <c r="B8165" s="538">
        <v>103623</v>
      </c>
      <c r="C8165" s="266" t="s">
        <v>24271</v>
      </c>
      <c r="D8165" s="273" t="s">
        <v>13</v>
      </c>
      <c r="E8165" s="274">
        <v>0</v>
      </c>
    </row>
    <row r="8166" spans="1:5">
      <c r="A8166" s="272" t="s">
        <v>24240</v>
      </c>
      <c r="B8166" s="538">
        <v>103645</v>
      </c>
      <c r="C8166" s="266" t="s">
        <v>24272</v>
      </c>
      <c r="D8166" s="273" t="s">
        <v>13</v>
      </c>
      <c r="E8166" s="274">
        <v>0</v>
      </c>
    </row>
    <row r="8167" spans="1:5">
      <c r="A8167" s="272" t="s">
        <v>24240</v>
      </c>
      <c r="B8167" s="538">
        <v>103601</v>
      </c>
      <c r="C8167" s="266" t="s">
        <v>24273</v>
      </c>
      <c r="D8167" s="273" t="s">
        <v>13</v>
      </c>
      <c r="E8167" s="274">
        <v>0</v>
      </c>
    </row>
    <row r="8168" spans="1:5">
      <c r="A8168" s="272" t="s">
        <v>24240</v>
      </c>
      <c r="B8168" s="538">
        <v>103624</v>
      </c>
      <c r="C8168" s="266" t="s">
        <v>24274</v>
      </c>
      <c r="D8168" s="273" t="s">
        <v>13</v>
      </c>
      <c r="E8168" s="274">
        <v>0</v>
      </c>
    </row>
    <row r="8169" spans="1:5">
      <c r="A8169" s="272" t="s">
        <v>24240</v>
      </c>
      <c r="B8169" s="538">
        <v>103646</v>
      </c>
      <c r="C8169" s="266" t="s">
        <v>24275</v>
      </c>
      <c r="D8169" s="273" t="s">
        <v>13</v>
      </c>
      <c r="E8169" s="274">
        <v>0</v>
      </c>
    </row>
    <row r="8170" spans="1:5">
      <c r="A8170" s="272" t="s">
        <v>24240</v>
      </c>
      <c r="B8170" s="538">
        <v>103602</v>
      </c>
      <c r="C8170" s="266" t="s">
        <v>24276</v>
      </c>
      <c r="D8170" s="273" t="s">
        <v>13</v>
      </c>
      <c r="E8170" s="274">
        <v>0</v>
      </c>
    </row>
    <row r="8171" spans="1:5">
      <c r="A8171" s="272" t="s">
        <v>24240</v>
      </c>
      <c r="B8171" s="538">
        <v>103625</v>
      </c>
      <c r="C8171" s="266" t="s">
        <v>24277</v>
      </c>
      <c r="D8171" s="273" t="s">
        <v>13</v>
      </c>
      <c r="E8171" s="274">
        <v>0</v>
      </c>
    </row>
    <row r="8172" spans="1:5">
      <c r="A8172" s="272" t="s">
        <v>24240</v>
      </c>
      <c r="B8172" s="538">
        <v>103647</v>
      </c>
      <c r="C8172" s="266" t="s">
        <v>24278</v>
      </c>
      <c r="D8172" s="273" t="s">
        <v>13</v>
      </c>
      <c r="E8172" s="274">
        <v>0</v>
      </c>
    </row>
    <row r="8173" spans="1:5">
      <c r="A8173" s="272" t="s">
        <v>24240</v>
      </c>
      <c r="B8173" s="538">
        <v>103603</v>
      </c>
      <c r="C8173" s="266" t="s">
        <v>24279</v>
      </c>
      <c r="D8173" s="273" t="s">
        <v>13</v>
      </c>
      <c r="E8173" s="274">
        <v>0</v>
      </c>
    </row>
    <row r="8174" spans="1:5">
      <c r="A8174" s="272" t="s">
        <v>24240</v>
      </c>
      <c r="B8174" s="538">
        <v>103611</v>
      </c>
      <c r="C8174" s="266" t="s">
        <v>24280</v>
      </c>
      <c r="D8174" s="273" t="s">
        <v>13</v>
      </c>
      <c r="E8174" s="274">
        <v>0</v>
      </c>
    </row>
    <row r="8175" spans="1:5">
      <c r="A8175" s="272" t="s">
        <v>24240</v>
      </c>
      <c r="B8175" s="538">
        <v>103633</v>
      </c>
      <c r="C8175" s="266" t="s">
        <v>24281</v>
      </c>
      <c r="D8175" s="273" t="s">
        <v>13</v>
      </c>
      <c r="E8175" s="274">
        <v>0</v>
      </c>
    </row>
    <row r="8176" spans="1:5">
      <c r="A8176" s="272" t="s">
        <v>24240</v>
      </c>
      <c r="B8176" s="538">
        <v>103589</v>
      </c>
      <c r="C8176" s="266" t="s">
        <v>24282</v>
      </c>
      <c r="D8176" s="273" t="s">
        <v>13</v>
      </c>
      <c r="E8176" s="274">
        <v>0</v>
      </c>
    </row>
    <row r="8177" spans="1:5">
      <c r="A8177" s="272" t="s">
        <v>24240</v>
      </c>
      <c r="B8177" s="538">
        <v>103626</v>
      </c>
      <c r="C8177" s="266" t="s">
        <v>24283</v>
      </c>
      <c r="D8177" s="273" t="s">
        <v>13</v>
      </c>
      <c r="E8177" s="274">
        <v>0</v>
      </c>
    </row>
    <row r="8178" spans="1:5">
      <c r="A8178" s="272" t="s">
        <v>24240</v>
      </c>
      <c r="B8178" s="538">
        <v>103648</v>
      </c>
      <c r="C8178" s="266" t="s">
        <v>24284</v>
      </c>
      <c r="D8178" s="273" t="s">
        <v>13</v>
      </c>
      <c r="E8178" s="274">
        <v>0</v>
      </c>
    </row>
    <row r="8179" spans="1:5">
      <c r="A8179" s="272" t="s">
        <v>24240</v>
      </c>
      <c r="B8179" s="538">
        <v>103604</v>
      </c>
      <c r="C8179" s="266" t="s">
        <v>24285</v>
      </c>
      <c r="D8179" s="273" t="s">
        <v>13</v>
      </c>
      <c r="E8179" s="274">
        <v>0</v>
      </c>
    </row>
    <row r="8180" spans="1:5">
      <c r="A8180" s="272" t="s">
        <v>24240</v>
      </c>
      <c r="B8180" s="538">
        <v>103627</v>
      </c>
      <c r="C8180" s="266" t="s">
        <v>24286</v>
      </c>
      <c r="D8180" s="273" t="s">
        <v>13</v>
      </c>
      <c r="E8180" s="274">
        <v>0</v>
      </c>
    </row>
    <row r="8181" spans="1:5">
      <c r="A8181" s="272" t="s">
        <v>24240</v>
      </c>
      <c r="B8181" s="538">
        <v>103649</v>
      </c>
      <c r="C8181" s="266" t="s">
        <v>24287</v>
      </c>
      <c r="D8181" s="273" t="s">
        <v>13</v>
      </c>
      <c r="E8181" s="274">
        <v>0</v>
      </c>
    </row>
    <row r="8182" spans="1:5">
      <c r="A8182" s="272" t="s">
        <v>24240</v>
      </c>
      <c r="B8182" s="538">
        <v>103605</v>
      </c>
      <c r="C8182" s="266" t="s">
        <v>24288</v>
      </c>
      <c r="D8182" s="273" t="s">
        <v>13</v>
      </c>
      <c r="E8182" s="274">
        <v>0</v>
      </c>
    </row>
    <row r="8183" spans="1:5">
      <c r="A8183" s="272" t="s">
        <v>24240</v>
      </c>
      <c r="B8183" s="538">
        <v>103612</v>
      </c>
      <c r="C8183" s="266" t="s">
        <v>24289</v>
      </c>
      <c r="D8183" s="273" t="s">
        <v>13</v>
      </c>
      <c r="E8183" s="274">
        <v>0</v>
      </c>
    </row>
    <row r="8184" spans="1:5">
      <c r="A8184" s="272" t="s">
        <v>24240</v>
      </c>
      <c r="B8184" s="538">
        <v>103634</v>
      </c>
      <c r="C8184" s="266" t="s">
        <v>24290</v>
      </c>
      <c r="D8184" s="273" t="s">
        <v>13</v>
      </c>
      <c r="E8184" s="274">
        <v>0</v>
      </c>
    </row>
    <row r="8185" spans="1:5">
      <c r="A8185" s="272" t="s">
        <v>24240</v>
      </c>
      <c r="B8185" s="538">
        <v>103590</v>
      </c>
      <c r="C8185" s="266" t="s">
        <v>24291</v>
      </c>
      <c r="D8185" s="273" t="s">
        <v>13</v>
      </c>
      <c r="E8185" s="274">
        <v>0</v>
      </c>
    </row>
    <row r="8186" spans="1:5">
      <c r="A8186" s="272" t="s">
        <v>24240</v>
      </c>
      <c r="B8186" s="538">
        <v>103628</v>
      </c>
      <c r="C8186" s="266" t="s">
        <v>24292</v>
      </c>
      <c r="D8186" s="273" t="s">
        <v>13</v>
      </c>
      <c r="E8186" s="274">
        <v>0</v>
      </c>
    </row>
    <row r="8187" spans="1:5">
      <c r="A8187" s="272" t="s">
        <v>24240</v>
      </c>
      <c r="B8187" s="538">
        <v>103650</v>
      </c>
      <c r="C8187" s="266" t="s">
        <v>24293</v>
      </c>
      <c r="D8187" s="273" t="s">
        <v>13</v>
      </c>
      <c r="E8187" s="274">
        <v>0</v>
      </c>
    </row>
    <row r="8188" spans="1:5">
      <c r="A8188" s="272" t="s">
        <v>24240</v>
      </c>
      <c r="B8188" s="538">
        <v>103606</v>
      </c>
      <c r="C8188" s="266" t="s">
        <v>24294</v>
      </c>
      <c r="D8188" s="273" t="s">
        <v>13</v>
      </c>
      <c r="E8188" s="274">
        <v>0</v>
      </c>
    </row>
    <row r="8189" spans="1:5">
      <c r="A8189" s="272" t="s">
        <v>24240</v>
      </c>
      <c r="B8189" s="538">
        <v>103629</v>
      </c>
      <c r="C8189" s="266" t="s">
        <v>24295</v>
      </c>
      <c r="D8189" s="273" t="s">
        <v>13</v>
      </c>
      <c r="E8189" s="274">
        <v>0</v>
      </c>
    </row>
    <row r="8190" spans="1:5">
      <c r="A8190" s="272" t="s">
        <v>24240</v>
      </c>
      <c r="B8190" s="538">
        <v>103651</v>
      </c>
      <c r="C8190" s="266" t="s">
        <v>24296</v>
      </c>
      <c r="D8190" s="273" t="s">
        <v>13</v>
      </c>
      <c r="E8190" s="274">
        <v>0</v>
      </c>
    </row>
    <row r="8191" spans="1:5">
      <c r="A8191" s="272" t="s">
        <v>24240</v>
      </c>
      <c r="B8191" s="538">
        <v>103607</v>
      </c>
      <c r="C8191" s="266" t="s">
        <v>24297</v>
      </c>
      <c r="D8191" s="273" t="s">
        <v>13</v>
      </c>
      <c r="E8191" s="274">
        <v>0</v>
      </c>
    </row>
    <row r="8192" spans="1:5">
      <c r="A8192" s="272" t="s">
        <v>24240</v>
      </c>
      <c r="B8192" s="538">
        <v>103613</v>
      </c>
      <c r="C8192" s="266" t="s">
        <v>24298</v>
      </c>
      <c r="D8192" s="273" t="s">
        <v>13</v>
      </c>
      <c r="E8192" s="274">
        <v>0</v>
      </c>
    </row>
    <row r="8193" spans="1:5">
      <c r="A8193" s="272" t="s">
        <v>24240</v>
      </c>
      <c r="B8193" s="538">
        <v>103635</v>
      </c>
      <c r="C8193" s="266" t="s">
        <v>24299</v>
      </c>
      <c r="D8193" s="273" t="s">
        <v>13</v>
      </c>
      <c r="E8193" s="274">
        <v>0</v>
      </c>
    </row>
    <row r="8194" spans="1:5">
      <c r="A8194" s="272" t="s">
        <v>24240</v>
      </c>
      <c r="B8194" s="538">
        <v>103591</v>
      </c>
      <c r="C8194" s="266" t="s">
        <v>24300</v>
      </c>
      <c r="D8194" s="273" t="s">
        <v>13</v>
      </c>
      <c r="E8194" s="274">
        <v>0</v>
      </c>
    </row>
    <row r="8195" spans="1:5">
      <c r="A8195" s="272" t="s">
        <v>24240</v>
      </c>
      <c r="B8195" s="538">
        <v>103630</v>
      </c>
      <c r="C8195" s="266" t="s">
        <v>24301</v>
      </c>
      <c r="D8195" s="273" t="s">
        <v>13</v>
      </c>
      <c r="E8195" s="274">
        <v>0</v>
      </c>
    </row>
    <row r="8196" spans="1:5">
      <c r="A8196" s="272" t="s">
        <v>24240</v>
      </c>
      <c r="B8196" s="538">
        <v>103652</v>
      </c>
      <c r="C8196" s="266" t="s">
        <v>24302</v>
      </c>
      <c r="D8196" s="273" t="s">
        <v>13</v>
      </c>
      <c r="E8196" s="274">
        <v>0</v>
      </c>
    </row>
    <row r="8197" spans="1:5">
      <c r="A8197" s="272" t="s">
        <v>24240</v>
      </c>
      <c r="B8197" s="538">
        <v>103608</v>
      </c>
      <c r="C8197" s="266" t="s">
        <v>24303</v>
      </c>
      <c r="D8197" s="273" t="s">
        <v>13</v>
      </c>
      <c r="E8197" s="274">
        <v>0</v>
      </c>
    </row>
    <row r="8198" spans="1:5">
      <c r="A8198" s="272" t="s">
        <v>24240</v>
      </c>
      <c r="B8198" s="538">
        <v>103614</v>
      </c>
      <c r="C8198" s="266" t="s">
        <v>24304</v>
      </c>
      <c r="D8198" s="273" t="s">
        <v>13</v>
      </c>
      <c r="E8198" s="274">
        <v>0</v>
      </c>
    </row>
    <row r="8199" spans="1:5">
      <c r="A8199" s="272" t="s">
        <v>24240</v>
      </c>
      <c r="B8199" s="538">
        <v>103636</v>
      </c>
      <c r="C8199" s="266" t="s">
        <v>24305</v>
      </c>
      <c r="D8199" s="273" t="s">
        <v>13</v>
      </c>
      <c r="E8199" s="274">
        <v>0</v>
      </c>
    </row>
    <row r="8200" spans="1:5">
      <c r="A8200" s="272" t="s">
        <v>24240</v>
      </c>
      <c r="B8200" s="538">
        <v>103592</v>
      </c>
      <c r="C8200" s="266" t="s">
        <v>24306</v>
      </c>
      <c r="D8200" s="273" t="s">
        <v>13</v>
      </c>
      <c r="E8200" s="274">
        <v>0</v>
      </c>
    </row>
    <row r="8201" spans="1:5">
      <c r="A8201" s="272" t="s">
        <v>24307</v>
      </c>
      <c r="B8201" s="538">
        <v>88412</v>
      </c>
      <c r="C8201" s="266" t="s">
        <v>21214</v>
      </c>
      <c r="D8201" s="273" t="s">
        <v>16</v>
      </c>
      <c r="E8201" s="274">
        <v>4.58</v>
      </c>
    </row>
    <row r="8202" spans="1:5">
      <c r="A8202" s="272" t="s">
        <v>24307</v>
      </c>
      <c r="B8202" s="538">
        <v>88411</v>
      </c>
      <c r="C8202" s="266" t="s">
        <v>21213</v>
      </c>
      <c r="D8202" s="273" t="s">
        <v>16</v>
      </c>
      <c r="E8202" s="274">
        <v>5.63</v>
      </c>
    </row>
    <row r="8203" spans="1:5">
      <c r="A8203" s="272" t="s">
        <v>24307</v>
      </c>
      <c r="B8203" s="538">
        <v>88415</v>
      </c>
      <c r="C8203" s="266" t="s">
        <v>21217</v>
      </c>
      <c r="D8203" s="273" t="s">
        <v>16</v>
      </c>
      <c r="E8203" s="274">
        <v>5.72</v>
      </c>
    </row>
    <row r="8204" spans="1:5">
      <c r="A8204" s="272" t="s">
        <v>24307</v>
      </c>
      <c r="B8204" s="538">
        <v>88413</v>
      </c>
      <c r="C8204" s="266" t="s">
        <v>21215</v>
      </c>
      <c r="D8204" s="273" t="s">
        <v>16</v>
      </c>
      <c r="E8204" s="274">
        <v>6.97</v>
      </c>
    </row>
    <row r="8205" spans="1:5">
      <c r="A8205" s="272" t="s">
        <v>24307</v>
      </c>
      <c r="B8205" s="538">
        <v>88414</v>
      </c>
      <c r="C8205" s="266" t="s">
        <v>21216</v>
      </c>
      <c r="D8205" s="273" t="s">
        <v>16</v>
      </c>
      <c r="E8205" s="274">
        <v>8.2799999999999994</v>
      </c>
    </row>
    <row r="8206" spans="1:5">
      <c r="A8206" s="272" t="s">
        <v>24307</v>
      </c>
      <c r="B8206" s="538">
        <v>96131</v>
      </c>
      <c r="C8206" s="266" t="s">
        <v>21239</v>
      </c>
      <c r="D8206" s="273" t="s">
        <v>16</v>
      </c>
      <c r="E8206" s="274">
        <v>32.770000000000003</v>
      </c>
    </row>
    <row r="8207" spans="1:5">
      <c r="A8207" s="272" t="s">
        <v>24307</v>
      </c>
      <c r="B8207" s="538">
        <v>96126</v>
      </c>
      <c r="C8207" s="266" t="s">
        <v>21234</v>
      </c>
      <c r="D8207" s="273" t="s">
        <v>16</v>
      </c>
      <c r="E8207" s="274">
        <v>20.93</v>
      </c>
    </row>
    <row r="8208" spans="1:5">
      <c r="A8208" s="272" t="s">
        <v>24307</v>
      </c>
      <c r="B8208" s="538">
        <v>96132</v>
      </c>
      <c r="C8208" s="266" t="s">
        <v>21240</v>
      </c>
      <c r="D8208" s="273" t="s">
        <v>16</v>
      </c>
      <c r="E8208" s="274">
        <v>21.43</v>
      </c>
    </row>
    <row r="8209" spans="1:5">
      <c r="A8209" s="272" t="s">
        <v>24307</v>
      </c>
      <c r="B8209" s="538">
        <v>96127</v>
      </c>
      <c r="C8209" s="266" t="s">
        <v>21235</v>
      </c>
      <c r="D8209" s="273" t="s">
        <v>16</v>
      </c>
      <c r="E8209" s="274">
        <v>13.3</v>
      </c>
    </row>
    <row r="8210" spans="1:5">
      <c r="A8210" s="272" t="s">
        <v>24307</v>
      </c>
      <c r="B8210" s="538">
        <v>96135</v>
      </c>
      <c r="C8210" s="266" t="s">
        <v>21243</v>
      </c>
      <c r="D8210" s="273" t="s">
        <v>16</v>
      </c>
      <c r="E8210" s="274">
        <v>35.299999999999997</v>
      </c>
    </row>
    <row r="8211" spans="1:5">
      <c r="A8211" s="272" t="s">
        <v>24307</v>
      </c>
      <c r="B8211" s="538">
        <v>96130</v>
      </c>
      <c r="C8211" s="266" t="s">
        <v>21238</v>
      </c>
      <c r="D8211" s="273" t="s">
        <v>16</v>
      </c>
      <c r="E8211" s="274">
        <v>22.7</v>
      </c>
    </row>
    <row r="8212" spans="1:5">
      <c r="A8212" s="272" t="s">
        <v>24307</v>
      </c>
      <c r="B8212" s="538">
        <v>96133</v>
      </c>
      <c r="C8212" s="266" t="s">
        <v>21241</v>
      </c>
      <c r="D8212" s="273" t="s">
        <v>16</v>
      </c>
      <c r="E8212" s="274">
        <v>53.33</v>
      </c>
    </row>
    <row r="8213" spans="1:5">
      <c r="A8213" s="272" t="s">
        <v>24307</v>
      </c>
      <c r="B8213" s="538">
        <v>96128</v>
      </c>
      <c r="C8213" s="266" t="s">
        <v>21236</v>
      </c>
      <c r="D8213" s="273" t="s">
        <v>16</v>
      </c>
      <c r="E8213" s="274">
        <v>35.04</v>
      </c>
    </row>
    <row r="8214" spans="1:5">
      <c r="A8214" s="272" t="s">
        <v>24307</v>
      </c>
      <c r="B8214" s="538">
        <v>96134</v>
      </c>
      <c r="C8214" s="266" t="s">
        <v>21242</v>
      </c>
      <c r="D8214" s="273" t="s">
        <v>16</v>
      </c>
      <c r="E8214" s="274">
        <v>62.75</v>
      </c>
    </row>
    <row r="8215" spans="1:5">
      <c r="A8215" s="272" t="s">
        <v>24307</v>
      </c>
      <c r="B8215" s="538">
        <v>96129</v>
      </c>
      <c r="C8215" s="266" t="s">
        <v>21237</v>
      </c>
      <c r="D8215" s="273" t="s">
        <v>16</v>
      </c>
      <c r="E8215" s="274">
        <v>41.15</v>
      </c>
    </row>
    <row r="8216" spans="1:5">
      <c r="A8216" s="272" t="s">
        <v>24307</v>
      </c>
      <c r="B8216" s="538">
        <v>88432</v>
      </c>
      <c r="C8216" s="266" t="s">
        <v>21228</v>
      </c>
      <c r="D8216" s="273" t="s">
        <v>16</v>
      </c>
      <c r="E8216" s="274">
        <v>36.090000000000003</v>
      </c>
    </row>
    <row r="8217" spans="1:5">
      <c r="A8217" s="272" t="s">
        <v>24307</v>
      </c>
      <c r="B8217" s="538">
        <v>88426</v>
      </c>
      <c r="C8217" s="266" t="s">
        <v>21224</v>
      </c>
      <c r="D8217" s="273" t="s">
        <v>16</v>
      </c>
      <c r="E8217" s="274">
        <v>21.97</v>
      </c>
    </row>
    <row r="8218" spans="1:5">
      <c r="A8218" s="272" t="s">
        <v>24307</v>
      </c>
      <c r="B8218" s="538">
        <v>88417</v>
      </c>
      <c r="C8218" s="266" t="s">
        <v>21219</v>
      </c>
      <c r="D8218" s="273" t="s">
        <v>16</v>
      </c>
      <c r="E8218" s="274">
        <v>19.66</v>
      </c>
    </row>
    <row r="8219" spans="1:5">
      <c r="A8219" s="272" t="s">
        <v>24307</v>
      </c>
      <c r="B8219" s="538">
        <v>88424</v>
      </c>
      <c r="C8219" s="266" t="s">
        <v>21223</v>
      </c>
      <c r="D8219" s="273" t="s">
        <v>16</v>
      </c>
      <c r="E8219" s="274">
        <v>27.67</v>
      </c>
    </row>
    <row r="8220" spans="1:5">
      <c r="A8220" s="272" t="s">
        <v>24307</v>
      </c>
      <c r="B8220" s="538">
        <v>88416</v>
      </c>
      <c r="C8220" s="266" t="s">
        <v>21218</v>
      </c>
      <c r="D8220" s="273" t="s">
        <v>16</v>
      </c>
      <c r="E8220" s="274">
        <v>23.4</v>
      </c>
    </row>
    <row r="8221" spans="1:5">
      <c r="A8221" s="272" t="s">
        <v>24307</v>
      </c>
      <c r="B8221" s="538">
        <v>88431</v>
      </c>
      <c r="C8221" s="266" t="s">
        <v>21227</v>
      </c>
      <c r="D8221" s="273" t="s">
        <v>16</v>
      </c>
      <c r="E8221" s="274">
        <v>28.28</v>
      </c>
    </row>
    <row r="8222" spans="1:5">
      <c r="A8222" s="272" t="s">
        <v>24307</v>
      </c>
      <c r="B8222" s="538">
        <v>88423</v>
      </c>
      <c r="C8222" s="266" t="s">
        <v>21222</v>
      </c>
      <c r="D8222" s="273" t="s">
        <v>16</v>
      </c>
      <c r="E8222" s="274">
        <v>23.48</v>
      </c>
    </row>
    <row r="8223" spans="1:5">
      <c r="A8223" s="272" t="s">
        <v>24307</v>
      </c>
      <c r="B8223" s="538">
        <v>88428</v>
      </c>
      <c r="C8223" s="266" t="s">
        <v>21225</v>
      </c>
      <c r="D8223" s="273" t="s">
        <v>16</v>
      </c>
      <c r="E8223" s="274">
        <v>35.4</v>
      </c>
    </row>
    <row r="8224" spans="1:5">
      <c r="A8224" s="272" t="s">
        <v>24307</v>
      </c>
      <c r="B8224" s="538">
        <v>88420</v>
      </c>
      <c r="C8224" s="266" t="s">
        <v>21220</v>
      </c>
      <c r="D8224" s="273" t="s">
        <v>16</v>
      </c>
      <c r="E8224" s="274">
        <v>27.2</v>
      </c>
    </row>
    <row r="8225" spans="1:5">
      <c r="A8225" s="272" t="s">
        <v>24307</v>
      </c>
      <c r="B8225" s="538">
        <v>88429</v>
      </c>
      <c r="C8225" s="266" t="s">
        <v>21226</v>
      </c>
      <c r="D8225" s="273" t="s">
        <v>16</v>
      </c>
      <c r="E8225" s="274">
        <v>42.34</v>
      </c>
    </row>
    <row r="8226" spans="1:5">
      <c r="A8226" s="272" t="s">
        <v>24307</v>
      </c>
      <c r="B8226" s="538">
        <v>88421</v>
      </c>
      <c r="C8226" s="266" t="s">
        <v>21221</v>
      </c>
      <c r="D8226" s="273" t="s">
        <v>16</v>
      </c>
      <c r="E8226" s="274">
        <v>32.799999999999997</v>
      </c>
    </row>
    <row r="8227" spans="1:5">
      <c r="A8227" s="272" t="s">
        <v>24307</v>
      </c>
      <c r="B8227" s="538">
        <v>95622</v>
      </c>
      <c r="C8227" s="266" t="s">
        <v>21229</v>
      </c>
      <c r="D8227" s="273" t="s">
        <v>16</v>
      </c>
      <c r="E8227" s="274">
        <v>17.100000000000001</v>
      </c>
    </row>
    <row r="8228" spans="1:5">
      <c r="A8228" s="272" t="s">
        <v>24307</v>
      </c>
      <c r="B8228" s="538">
        <v>95623</v>
      </c>
      <c r="C8228" s="266" t="s">
        <v>21230</v>
      </c>
      <c r="D8228" s="273" t="s">
        <v>16</v>
      </c>
      <c r="E8228" s="274">
        <v>11.81</v>
      </c>
    </row>
    <row r="8229" spans="1:5">
      <c r="A8229" s="272" t="s">
        <v>24307</v>
      </c>
      <c r="B8229" s="538">
        <v>95626</v>
      </c>
      <c r="C8229" s="266" t="s">
        <v>21233</v>
      </c>
      <c r="D8229" s="273" t="s">
        <v>16</v>
      </c>
      <c r="E8229" s="274">
        <v>18.16</v>
      </c>
    </row>
    <row r="8230" spans="1:5">
      <c r="A8230" s="272" t="s">
        <v>24307</v>
      </c>
      <c r="B8230" s="538">
        <v>95624</v>
      </c>
      <c r="C8230" s="266" t="s">
        <v>21231</v>
      </c>
      <c r="D8230" s="273" t="s">
        <v>16</v>
      </c>
      <c r="E8230" s="274">
        <v>26.23</v>
      </c>
    </row>
    <row r="8231" spans="1:5">
      <c r="A8231" s="272" t="s">
        <v>24307</v>
      </c>
      <c r="B8231" s="538">
        <v>95625</v>
      </c>
      <c r="C8231" s="266" t="s">
        <v>21232</v>
      </c>
      <c r="D8231" s="273" t="s">
        <v>16</v>
      </c>
      <c r="E8231" s="274">
        <v>30.98</v>
      </c>
    </row>
    <row r="8232" spans="1:5">
      <c r="A8232" s="272" t="s">
        <v>24308</v>
      </c>
      <c r="B8232" s="538">
        <v>88497</v>
      </c>
      <c r="C8232" s="266" t="s">
        <v>11245</v>
      </c>
      <c r="D8232" s="273" t="s">
        <v>16</v>
      </c>
      <c r="E8232" s="274">
        <v>21.62</v>
      </c>
    </row>
    <row r="8233" spans="1:5">
      <c r="A8233" s="272" t="s">
        <v>24308</v>
      </c>
      <c r="B8233" s="538">
        <v>104648</v>
      </c>
      <c r="C8233" s="266" t="s">
        <v>24309</v>
      </c>
      <c r="D8233" s="273" t="s">
        <v>16</v>
      </c>
      <c r="E8233" s="274">
        <v>0</v>
      </c>
    </row>
    <row r="8234" spans="1:5">
      <c r="A8234" s="272" t="s">
        <v>24308</v>
      </c>
      <c r="B8234" s="538">
        <v>88495</v>
      </c>
      <c r="C8234" s="266" t="s">
        <v>11243</v>
      </c>
      <c r="D8234" s="273" t="s">
        <v>16</v>
      </c>
      <c r="E8234" s="274">
        <v>14</v>
      </c>
    </row>
    <row r="8235" spans="1:5">
      <c r="A8235" s="272" t="s">
        <v>24308</v>
      </c>
      <c r="B8235" s="538">
        <v>104646</v>
      </c>
      <c r="C8235" s="266" t="s">
        <v>24310</v>
      </c>
      <c r="D8235" s="273" t="s">
        <v>16</v>
      </c>
      <c r="E8235" s="274">
        <v>0</v>
      </c>
    </row>
    <row r="8236" spans="1:5">
      <c r="A8236" s="272" t="s">
        <v>24308</v>
      </c>
      <c r="B8236" s="538">
        <v>88496</v>
      </c>
      <c r="C8236" s="266" t="s">
        <v>11244</v>
      </c>
      <c r="D8236" s="273" t="s">
        <v>16</v>
      </c>
      <c r="E8236" s="274">
        <v>38.880000000000003</v>
      </c>
    </row>
    <row r="8237" spans="1:5">
      <c r="A8237" s="272" t="s">
        <v>24308</v>
      </c>
      <c r="B8237" s="538">
        <v>104647</v>
      </c>
      <c r="C8237" s="266" t="s">
        <v>24311</v>
      </c>
      <c r="D8237" s="273" t="s">
        <v>16</v>
      </c>
      <c r="E8237" s="274">
        <v>0</v>
      </c>
    </row>
    <row r="8238" spans="1:5">
      <c r="A8238" s="272" t="s">
        <v>24308</v>
      </c>
      <c r="B8238" s="538">
        <v>88494</v>
      </c>
      <c r="C8238" s="266" t="s">
        <v>11242</v>
      </c>
      <c r="D8238" s="273" t="s">
        <v>16</v>
      </c>
      <c r="E8238" s="274">
        <v>25.75</v>
      </c>
    </row>
    <row r="8239" spans="1:5">
      <c r="A8239" s="272" t="s">
        <v>24308</v>
      </c>
      <c r="B8239" s="538">
        <v>104645</v>
      </c>
      <c r="C8239" s="266" t="s">
        <v>24312</v>
      </c>
      <c r="D8239" s="273" t="s">
        <v>16</v>
      </c>
      <c r="E8239" s="274">
        <v>0</v>
      </c>
    </row>
    <row r="8240" spans="1:5">
      <c r="A8240" s="272" t="s">
        <v>24308</v>
      </c>
      <c r="B8240" s="538">
        <v>88485</v>
      </c>
      <c r="C8240" s="266" t="s">
        <v>11239</v>
      </c>
      <c r="D8240" s="273" t="s">
        <v>16</v>
      </c>
      <c r="E8240" s="274">
        <v>4.96</v>
      </c>
    </row>
    <row r="8241" spans="1:5">
      <c r="A8241" s="272" t="s">
        <v>24308</v>
      </c>
      <c r="B8241" s="538">
        <v>88484</v>
      </c>
      <c r="C8241" s="266" t="s">
        <v>11238</v>
      </c>
      <c r="D8241" s="273" t="s">
        <v>16</v>
      </c>
      <c r="E8241" s="274">
        <v>6.13</v>
      </c>
    </row>
    <row r="8242" spans="1:5">
      <c r="A8242" s="272" t="s">
        <v>24308</v>
      </c>
      <c r="B8242" s="538">
        <v>104638</v>
      </c>
      <c r="C8242" s="266" t="s">
        <v>24313</v>
      </c>
      <c r="D8242" s="273" t="s">
        <v>16</v>
      </c>
      <c r="E8242" s="274">
        <v>0</v>
      </c>
    </row>
    <row r="8243" spans="1:5">
      <c r="A8243" s="272" t="s">
        <v>24308</v>
      </c>
      <c r="B8243" s="538">
        <v>104637</v>
      </c>
      <c r="C8243" s="266" t="s">
        <v>24314</v>
      </c>
      <c r="D8243" s="273" t="s">
        <v>16</v>
      </c>
      <c r="E8243" s="274">
        <v>0</v>
      </c>
    </row>
    <row r="8244" spans="1:5">
      <c r="A8244" s="272" t="s">
        <v>24308</v>
      </c>
      <c r="B8244" s="538">
        <v>104641</v>
      </c>
      <c r="C8244" s="266" t="s">
        <v>11250</v>
      </c>
      <c r="D8244" s="273" t="s">
        <v>16</v>
      </c>
      <c r="E8244" s="274">
        <v>10.96</v>
      </c>
    </row>
    <row r="8245" spans="1:5">
      <c r="A8245" s="272" t="s">
        <v>24308</v>
      </c>
      <c r="B8245" s="538">
        <v>104639</v>
      </c>
      <c r="C8245" s="266" t="s">
        <v>11248</v>
      </c>
      <c r="D8245" s="273" t="s">
        <v>16</v>
      </c>
      <c r="E8245" s="274">
        <v>13.86</v>
      </c>
    </row>
    <row r="8246" spans="1:5">
      <c r="A8246" s="272" t="s">
        <v>24308</v>
      </c>
      <c r="B8246" s="538">
        <v>104644</v>
      </c>
      <c r="C8246" s="266" t="s">
        <v>24315</v>
      </c>
      <c r="D8246" s="273" t="s">
        <v>16</v>
      </c>
      <c r="E8246" s="274">
        <v>0</v>
      </c>
    </row>
    <row r="8247" spans="1:5">
      <c r="A8247" s="272" t="s">
        <v>24308</v>
      </c>
      <c r="B8247" s="538">
        <v>104643</v>
      </c>
      <c r="C8247" s="266" t="s">
        <v>24316</v>
      </c>
      <c r="D8247" s="273" t="s">
        <v>16</v>
      </c>
      <c r="E8247" s="274">
        <v>0</v>
      </c>
    </row>
    <row r="8248" spans="1:5">
      <c r="A8248" s="272" t="s">
        <v>24308</v>
      </c>
      <c r="B8248" s="538">
        <v>88489</v>
      </c>
      <c r="C8248" s="266" t="s">
        <v>11241</v>
      </c>
      <c r="D8248" s="273" t="s">
        <v>16</v>
      </c>
      <c r="E8248" s="274">
        <v>14.71</v>
      </c>
    </row>
    <row r="8249" spans="1:5">
      <c r="A8249" s="272" t="s">
        <v>24308</v>
      </c>
      <c r="B8249" s="538">
        <v>88488</v>
      </c>
      <c r="C8249" s="266" t="s">
        <v>11240</v>
      </c>
      <c r="D8249" s="273" t="s">
        <v>16</v>
      </c>
      <c r="E8249" s="274">
        <v>17.61</v>
      </c>
    </row>
    <row r="8250" spans="1:5">
      <c r="A8250" s="272" t="s">
        <v>24308</v>
      </c>
      <c r="B8250" s="538">
        <v>104642</v>
      </c>
      <c r="C8250" s="266" t="s">
        <v>11251</v>
      </c>
      <c r="D8250" s="273" t="s">
        <v>16</v>
      </c>
      <c r="E8250" s="274">
        <v>12.35</v>
      </c>
    </row>
    <row r="8251" spans="1:5">
      <c r="A8251" s="272" t="s">
        <v>24308</v>
      </c>
      <c r="B8251" s="538">
        <v>104640</v>
      </c>
      <c r="C8251" s="266" t="s">
        <v>11249</v>
      </c>
      <c r="D8251" s="273" t="s">
        <v>16</v>
      </c>
      <c r="E8251" s="274">
        <v>15.25</v>
      </c>
    </row>
    <row r="8252" spans="1:5">
      <c r="A8252" s="272" t="s">
        <v>24308</v>
      </c>
      <c r="B8252" s="538">
        <v>95305</v>
      </c>
      <c r="C8252" s="266" t="s">
        <v>11246</v>
      </c>
      <c r="D8252" s="273" t="s">
        <v>16</v>
      </c>
      <c r="E8252" s="274">
        <v>15.46</v>
      </c>
    </row>
    <row r="8253" spans="1:5">
      <c r="A8253" s="272" t="s">
        <v>24308</v>
      </c>
      <c r="B8253" s="538">
        <v>95306</v>
      </c>
      <c r="C8253" s="266" t="s">
        <v>11247</v>
      </c>
      <c r="D8253" s="273" t="s">
        <v>16</v>
      </c>
      <c r="E8253" s="274">
        <v>18.190000000000001</v>
      </c>
    </row>
    <row r="8254" spans="1:5">
      <c r="A8254" s="272" t="s">
        <v>24317</v>
      </c>
      <c r="B8254" s="538">
        <v>102201</v>
      </c>
      <c r="C8254" s="266" t="s">
        <v>11257</v>
      </c>
      <c r="D8254" s="273" t="s">
        <v>16</v>
      </c>
      <c r="E8254" s="274">
        <v>22.53</v>
      </c>
    </row>
    <row r="8255" spans="1:5">
      <c r="A8255" s="272" t="s">
        <v>24317</v>
      </c>
      <c r="B8255" s="538">
        <v>102200</v>
      </c>
      <c r="C8255" s="266" t="s">
        <v>11256</v>
      </c>
      <c r="D8255" s="273" t="s">
        <v>16</v>
      </c>
      <c r="E8255" s="274">
        <v>24.03</v>
      </c>
    </row>
    <row r="8256" spans="1:5">
      <c r="A8256" s="272" t="s">
        <v>24317</v>
      </c>
      <c r="B8256" s="538">
        <v>102202</v>
      </c>
      <c r="C8256" s="266" t="s">
        <v>11258</v>
      </c>
      <c r="D8256" s="273" t="s">
        <v>16</v>
      </c>
      <c r="E8256" s="274">
        <v>56.49</v>
      </c>
    </row>
    <row r="8257" spans="1:5">
      <c r="A8257" s="272" t="s">
        <v>24317</v>
      </c>
      <c r="B8257" s="538">
        <v>102193</v>
      </c>
      <c r="C8257" s="266" t="s">
        <v>11253</v>
      </c>
      <c r="D8257" s="273" t="s">
        <v>16</v>
      </c>
      <c r="E8257" s="274">
        <v>2.44</v>
      </c>
    </row>
    <row r="8258" spans="1:5">
      <c r="A8258" s="272" t="s">
        <v>24317</v>
      </c>
      <c r="B8258" s="538">
        <v>102194</v>
      </c>
      <c r="C8258" s="266" t="s">
        <v>11254</v>
      </c>
      <c r="D8258" s="273" t="s">
        <v>16</v>
      </c>
      <c r="E8258" s="274">
        <v>9.89</v>
      </c>
    </row>
    <row r="8259" spans="1:5">
      <c r="A8259" s="272" t="s">
        <v>24317</v>
      </c>
      <c r="B8259" s="538">
        <v>102198</v>
      </c>
      <c r="C8259" s="266" t="s">
        <v>24318</v>
      </c>
      <c r="D8259" s="273" t="s">
        <v>16</v>
      </c>
      <c r="E8259" s="274">
        <v>0</v>
      </c>
    </row>
    <row r="8260" spans="1:5">
      <c r="A8260" s="272" t="s">
        <v>24317</v>
      </c>
      <c r="B8260" s="538">
        <v>102197</v>
      </c>
      <c r="C8260" s="266" t="s">
        <v>11255</v>
      </c>
      <c r="D8260" s="273" t="s">
        <v>16</v>
      </c>
      <c r="E8260" s="274">
        <v>30.06</v>
      </c>
    </row>
    <row r="8261" spans="1:5">
      <c r="A8261" s="272" t="s">
        <v>24317</v>
      </c>
      <c r="B8261" s="538">
        <v>102195</v>
      </c>
      <c r="C8261" s="266" t="s">
        <v>24319</v>
      </c>
      <c r="D8261" s="273" t="s">
        <v>16</v>
      </c>
      <c r="E8261" s="274">
        <v>0</v>
      </c>
    </row>
    <row r="8262" spans="1:5">
      <c r="A8262" s="272" t="s">
        <v>24317</v>
      </c>
      <c r="B8262" s="538">
        <v>102199</v>
      </c>
      <c r="C8262" s="266" t="s">
        <v>24320</v>
      </c>
      <c r="D8262" s="273" t="s">
        <v>16</v>
      </c>
      <c r="E8262" s="274">
        <v>0</v>
      </c>
    </row>
    <row r="8263" spans="1:5">
      <c r="A8263" s="272" t="s">
        <v>24317</v>
      </c>
      <c r="B8263" s="538">
        <v>102196</v>
      </c>
      <c r="C8263" s="266" t="s">
        <v>24321</v>
      </c>
      <c r="D8263" s="273" t="s">
        <v>16</v>
      </c>
      <c r="E8263" s="274">
        <v>0</v>
      </c>
    </row>
    <row r="8264" spans="1:5">
      <c r="A8264" s="272" t="s">
        <v>24317</v>
      </c>
      <c r="B8264" s="538">
        <v>102233</v>
      </c>
      <c r="C8264" s="266" t="s">
        <v>11280</v>
      </c>
      <c r="D8264" s="273" t="s">
        <v>16</v>
      </c>
      <c r="E8264" s="274">
        <v>12.4</v>
      </c>
    </row>
    <row r="8265" spans="1:5">
      <c r="A8265" s="272" t="s">
        <v>24317</v>
      </c>
      <c r="B8265" s="538">
        <v>102234</v>
      </c>
      <c r="C8265" s="266" t="s">
        <v>11281</v>
      </c>
      <c r="D8265" s="273" t="s">
        <v>16</v>
      </c>
      <c r="E8265" s="274">
        <v>24.81</v>
      </c>
    </row>
    <row r="8266" spans="1:5">
      <c r="A8266" s="272" t="s">
        <v>24317</v>
      </c>
      <c r="B8266" s="538">
        <v>102207</v>
      </c>
      <c r="C8266" s="266" t="s">
        <v>11262</v>
      </c>
      <c r="D8266" s="273" t="s">
        <v>16</v>
      </c>
      <c r="E8266" s="274">
        <v>10.41</v>
      </c>
    </row>
    <row r="8267" spans="1:5">
      <c r="A8267" s="272" t="s">
        <v>24317</v>
      </c>
      <c r="B8267" s="538">
        <v>102217</v>
      </c>
      <c r="C8267" s="266" t="s">
        <v>11269</v>
      </c>
      <c r="D8267" s="273" t="s">
        <v>16</v>
      </c>
      <c r="E8267" s="274">
        <v>20.84</v>
      </c>
    </row>
    <row r="8268" spans="1:5">
      <c r="A8268" s="272" t="s">
        <v>24317</v>
      </c>
      <c r="B8268" s="538">
        <v>102227</v>
      </c>
      <c r="C8268" s="266" t="s">
        <v>11276</v>
      </c>
      <c r="D8268" s="273" t="s">
        <v>16</v>
      </c>
      <c r="E8268" s="274">
        <v>31.25</v>
      </c>
    </row>
    <row r="8269" spans="1:5">
      <c r="A8269" s="272" t="s">
        <v>24317</v>
      </c>
      <c r="B8269" s="538">
        <v>102211</v>
      </c>
      <c r="C8269" s="266" t="s">
        <v>24322</v>
      </c>
      <c r="D8269" s="273" t="s">
        <v>16</v>
      </c>
      <c r="E8269" s="274">
        <v>0</v>
      </c>
    </row>
    <row r="8270" spans="1:5">
      <c r="A8270" s="272" t="s">
        <v>24317</v>
      </c>
      <c r="B8270" s="538">
        <v>102221</v>
      </c>
      <c r="C8270" s="266" t="s">
        <v>24323</v>
      </c>
      <c r="D8270" s="273" t="s">
        <v>16</v>
      </c>
      <c r="E8270" s="274">
        <v>0</v>
      </c>
    </row>
    <row r="8271" spans="1:5">
      <c r="A8271" s="272" t="s">
        <v>24317</v>
      </c>
      <c r="B8271" s="538">
        <v>102231</v>
      </c>
      <c r="C8271" s="266" t="s">
        <v>24324</v>
      </c>
      <c r="D8271" s="273" t="s">
        <v>16</v>
      </c>
      <c r="E8271" s="274">
        <v>0</v>
      </c>
    </row>
    <row r="8272" spans="1:5">
      <c r="A8272" s="272" t="s">
        <v>24317</v>
      </c>
      <c r="B8272" s="538">
        <v>102209</v>
      </c>
      <c r="C8272" s="266" t="s">
        <v>11264</v>
      </c>
      <c r="D8272" s="273" t="s">
        <v>16</v>
      </c>
      <c r="E8272" s="274">
        <v>10.25</v>
      </c>
    </row>
    <row r="8273" spans="1:5">
      <c r="A8273" s="272" t="s">
        <v>24317</v>
      </c>
      <c r="B8273" s="538">
        <v>102219</v>
      </c>
      <c r="C8273" s="266" t="s">
        <v>11271</v>
      </c>
      <c r="D8273" s="273" t="s">
        <v>16</v>
      </c>
      <c r="E8273" s="274">
        <v>20.49</v>
      </c>
    </row>
    <row r="8274" spans="1:5">
      <c r="A8274" s="272" t="s">
        <v>24317</v>
      </c>
      <c r="B8274" s="538">
        <v>102229</v>
      </c>
      <c r="C8274" s="266" t="s">
        <v>11278</v>
      </c>
      <c r="D8274" s="273" t="s">
        <v>16</v>
      </c>
      <c r="E8274" s="274">
        <v>30.74</v>
      </c>
    </row>
    <row r="8275" spans="1:5">
      <c r="A8275" s="272" t="s">
        <v>24317</v>
      </c>
      <c r="B8275" s="538">
        <v>102210</v>
      </c>
      <c r="C8275" s="266" t="s">
        <v>11265</v>
      </c>
      <c r="D8275" s="273" t="s">
        <v>16</v>
      </c>
      <c r="E8275" s="274">
        <v>9.77</v>
      </c>
    </row>
    <row r="8276" spans="1:5">
      <c r="A8276" s="272" t="s">
        <v>24317</v>
      </c>
      <c r="B8276" s="538">
        <v>102220</v>
      </c>
      <c r="C8276" s="266" t="s">
        <v>11272</v>
      </c>
      <c r="D8276" s="273" t="s">
        <v>16</v>
      </c>
      <c r="E8276" s="274">
        <v>19.55</v>
      </c>
    </row>
    <row r="8277" spans="1:5">
      <c r="A8277" s="272" t="s">
        <v>24317</v>
      </c>
      <c r="B8277" s="538">
        <v>102230</v>
      </c>
      <c r="C8277" s="266" t="s">
        <v>11279</v>
      </c>
      <c r="D8277" s="273" t="s">
        <v>16</v>
      </c>
      <c r="E8277" s="274">
        <v>29.33</v>
      </c>
    </row>
    <row r="8278" spans="1:5">
      <c r="A8278" s="272" t="s">
        <v>24317</v>
      </c>
      <c r="B8278" s="538">
        <v>102208</v>
      </c>
      <c r="C8278" s="266" t="s">
        <v>11263</v>
      </c>
      <c r="D8278" s="273" t="s">
        <v>16</v>
      </c>
      <c r="E8278" s="274">
        <v>9.93</v>
      </c>
    </row>
    <row r="8279" spans="1:5">
      <c r="A8279" s="272" t="s">
        <v>24317</v>
      </c>
      <c r="B8279" s="538">
        <v>102218</v>
      </c>
      <c r="C8279" s="266" t="s">
        <v>11270</v>
      </c>
      <c r="D8279" s="273" t="s">
        <v>16</v>
      </c>
      <c r="E8279" s="274">
        <v>19.86</v>
      </c>
    </row>
    <row r="8280" spans="1:5">
      <c r="A8280" s="272" t="s">
        <v>24317</v>
      </c>
      <c r="B8280" s="538">
        <v>102228</v>
      </c>
      <c r="C8280" s="266" t="s">
        <v>11277</v>
      </c>
      <c r="D8280" s="273" t="s">
        <v>16</v>
      </c>
      <c r="E8280" s="274">
        <v>29.82</v>
      </c>
    </row>
    <row r="8281" spans="1:5">
      <c r="A8281" s="272" t="s">
        <v>24317</v>
      </c>
      <c r="B8281" s="538">
        <v>102212</v>
      </c>
      <c r="C8281" s="266" t="s">
        <v>24325</v>
      </c>
      <c r="D8281" s="273" t="s">
        <v>16</v>
      </c>
      <c r="E8281" s="274">
        <v>0</v>
      </c>
    </row>
    <row r="8282" spans="1:5">
      <c r="A8282" s="272" t="s">
        <v>24317</v>
      </c>
      <c r="B8282" s="538">
        <v>102222</v>
      </c>
      <c r="C8282" s="266" t="s">
        <v>24326</v>
      </c>
      <c r="D8282" s="273" t="s">
        <v>16</v>
      </c>
      <c r="E8282" s="274">
        <v>0</v>
      </c>
    </row>
    <row r="8283" spans="1:5">
      <c r="A8283" s="272" t="s">
        <v>24317</v>
      </c>
      <c r="B8283" s="538">
        <v>102232</v>
      </c>
      <c r="C8283" s="266" t="s">
        <v>24327</v>
      </c>
      <c r="D8283" s="273" t="s">
        <v>16</v>
      </c>
      <c r="E8283" s="274">
        <v>0</v>
      </c>
    </row>
    <row r="8284" spans="1:5">
      <c r="A8284" s="272" t="s">
        <v>24317</v>
      </c>
      <c r="B8284" s="538">
        <v>102203</v>
      </c>
      <c r="C8284" s="266" t="s">
        <v>11259</v>
      </c>
      <c r="D8284" s="273" t="s">
        <v>16</v>
      </c>
      <c r="E8284" s="274">
        <v>12.14</v>
      </c>
    </row>
    <row r="8285" spans="1:5">
      <c r="A8285" s="272" t="s">
        <v>24317</v>
      </c>
      <c r="B8285" s="538">
        <v>102213</v>
      </c>
      <c r="C8285" s="266" t="s">
        <v>11266</v>
      </c>
      <c r="D8285" s="273" t="s">
        <v>16</v>
      </c>
      <c r="E8285" s="274">
        <v>24.31</v>
      </c>
    </row>
    <row r="8286" spans="1:5">
      <c r="A8286" s="272" t="s">
        <v>24317</v>
      </c>
      <c r="B8286" s="538">
        <v>102223</v>
      </c>
      <c r="C8286" s="266" t="s">
        <v>11273</v>
      </c>
      <c r="D8286" s="273" t="s">
        <v>16</v>
      </c>
      <c r="E8286" s="274">
        <v>36.47</v>
      </c>
    </row>
    <row r="8287" spans="1:5">
      <c r="A8287" s="272" t="s">
        <v>24317</v>
      </c>
      <c r="B8287" s="538">
        <v>102204</v>
      </c>
      <c r="C8287" s="266" t="s">
        <v>11260</v>
      </c>
      <c r="D8287" s="273" t="s">
        <v>16</v>
      </c>
      <c r="E8287" s="274">
        <v>12.5</v>
      </c>
    </row>
    <row r="8288" spans="1:5">
      <c r="A8288" s="272" t="s">
        <v>24317</v>
      </c>
      <c r="B8288" s="538">
        <v>102214</v>
      </c>
      <c r="C8288" s="266" t="s">
        <v>11267</v>
      </c>
      <c r="D8288" s="273" t="s">
        <v>16</v>
      </c>
      <c r="E8288" s="274">
        <v>25</v>
      </c>
    </row>
    <row r="8289" spans="1:5">
      <c r="A8289" s="272" t="s">
        <v>24317</v>
      </c>
      <c r="B8289" s="538">
        <v>102224</v>
      </c>
      <c r="C8289" s="266" t="s">
        <v>11274</v>
      </c>
      <c r="D8289" s="273" t="s">
        <v>16</v>
      </c>
      <c r="E8289" s="274">
        <v>37.51</v>
      </c>
    </row>
    <row r="8290" spans="1:5">
      <c r="A8290" s="272" t="s">
        <v>24317</v>
      </c>
      <c r="B8290" s="538">
        <v>102205</v>
      </c>
      <c r="C8290" s="266" t="s">
        <v>11261</v>
      </c>
      <c r="D8290" s="273" t="s">
        <v>16</v>
      </c>
      <c r="E8290" s="274">
        <v>11.38</v>
      </c>
    </row>
    <row r="8291" spans="1:5">
      <c r="A8291" s="272" t="s">
        <v>24317</v>
      </c>
      <c r="B8291" s="538">
        <v>102215</v>
      </c>
      <c r="C8291" s="266" t="s">
        <v>11268</v>
      </c>
      <c r="D8291" s="273" t="s">
        <v>16</v>
      </c>
      <c r="E8291" s="274">
        <v>22.77</v>
      </c>
    </row>
    <row r="8292" spans="1:5">
      <c r="A8292" s="272" t="s">
        <v>24317</v>
      </c>
      <c r="B8292" s="538">
        <v>102225</v>
      </c>
      <c r="C8292" s="266" t="s">
        <v>11275</v>
      </c>
      <c r="D8292" s="273" t="s">
        <v>16</v>
      </c>
      <c r="E8292" s="274">
        <v>34.15</v>
      </c>
    </row>
    <row r="8293" spans="1:5">
      <c r="A8293" s="272" t="s">
        <v>24317</v>
      </c>
      <c r="B8293" s="538">
        <v>102206</v>
      </c>
      <c r="C8293" s="266" t="s">
        <v>24328</v>
      </c>
      <c r="D8293" s="273" t="s">
        <v>16</v>
      </c>
      <c r="E8293" s="274">
        <v>0</v>
      </c>
    </row>
    <row r="8294" spans="1:5">
      <c r="A8294" s="272" t="s">
        <v>24317</v>
      </c>
      <c r="B8294" s="538">
        <v>102216</v>
      </c>
      <c r="C8294" s="266" t="s">
        <v>24329</v>
      </c>
      <c r="D8294" s="273" t="s">
        <v>16</v>
      </c>
      <c r="E8294" s="274">
        <v>0</v>
      </c>
    </row>
    <row r="8295" spans="1:5">
      <c r="A8295" s="272" t="s">
        <v>24317</v>
      </c>
      <c r="B8295" s="538">
        <v>102226</v>
      </c>
      <c r="C8295" s="266" t="s">
        <v>24330</v>
      </c>
      <c r="D8295" s="273" t="s">
        <v>16</v>
      </c>
      <c r="E8295" s="274">
        <v>0</v>
      </c>
    </row>
    <row r="8296" spans="1:5">
      <c r="A8296" s="272" t="s">
        <v>24331</v>
      </c>
      <c r="B8296" s="538">
        <v>100718</v>
      </c>
      <c r="C8296" s="266" t="s">
        <v>11284</v>
      </c>
      <c r="D8296" s="273" t="s">
        <v>13</v>
      </c>
      <c r="E8296" s="274">
        <v>1.75</v>
      </c>
    </row>
    <row r="8297" spans="1:5">
      <c r="A8297" s="272" t="s">
        <v>24331</v>
      </c>
      <c r="B8297" s="538">
        <v>100716</v>
      </c>
      <c r="C8297" s="266" t="s">
        <v>11282</v>
      </c>
      <c r="D8297" s="273" t="s">
        <v>16</v>
      </c>
      <c r="E8297" s="274">
        <v>25.17</v>
      </c>
    </row>
    <row r="8298" spans="1:5">
      <c r="A8298" s="272" t="s">
        <v>24331</v>
      </c>
      <c r="B8298" s="538">
        <v>100717</v>
      </c>
      <c r="C8298" s="266" t="s">
        <v>11283</v>
      </c>
      <c r="D8298" s="273" t="s">
        <v>16</v>
      </c>
      <c r="E8298" s="274">
        <v>11.76</v>
      </c>
    </row>
    <row r="8299" spans="1:5">
      <c r="A8299" s="272" t="s">
        <v>24331</v>
      </c>
      <c r="B8299" s="538">
        <v>100754</v>
      </c>
      <c r="C8299" s="266" t="s">
        <v>370</v>
      </c>
      <c r="D8299" s="273" t="s">
        <v>16</v>
      </c>
      <c r="E8299" s="274">
        <v>36.14</v>
      </c>
    </row>
    <row r="8300" spans="1:5">
      <c r="A8300" s="272" t="s">
        <v>24331</v>
      </c>
      <c r="B8300" s="538">
        <v>100736</v>
      </c>
      <c r="C8300" s="266" t="s">
        <v>11300</v>
      </c>
      <c r="D8300" s="273" t="s">
        <v>16</v>
      </c>
      <c r="E8300" s="274">
        <v>18.07</v>
      </c>
    </row>
    <row r="8301" spans="1:5">
      <c r="A8301" s="272" t="s">
        <v>24331</v>
      </c>
      <c r="B8301" s="538">
        <v>100753</v>
      </c>
      <c r="C8301" s="266" t="s">
        <v>11313</v>
      </c>
      <c r="D8301" s="273" t="s">
        <v>16</v>
      </c>
      <c r="E8301" s="274">
        <v>27.14</v>
      </c>
    </row>
    <row r="8302" spans="1:5">
      <c r="A8302" s="272" t="s">
        <v>24331</v>
      </c>
      <c r="B8302" s="538">
        <v>100735</v>
      </c>
      <c r="C8302" s="266" t="s">
        <v>11299</v>
      </c>
      <c r="D8302" s="273" t="s">
        <v>16</v>
      </c>
      <c r="E8302" s="274">
        <v>13.56</v>
      </c>
    </row>
    <row r="8303" spans="1:5">
      <c r="A8303" s="272" t="s">
        <v>24331</v>
      </c>
      <c r="B8303" s="538">
        <v>100734</v>
      </c>
      <c r="C8303" s="266" t="s">
        <v>11298</v>
      </c>
      <c r="D8303" s="273" t="s">
        <v>16</v>
      </c>
      <c r="E8303" s="274">
        <v>19.38</v>
      </c>
    </row>
    <row r="8304" spans="1:5">
      <c r="A8304" s="272" t="s">
        <v>24331</v>
      </c>
      <c r="B8304" s="538">
        <v>100733</v>
      </c>
      <c r="C8304" s="266" t="s">
        <v>11297</v>
      </c>
      <c r="D8304" s="273" t="s">
        <v>16</v>
      </c>
      <c r="E8304" s="274">
        <v>15.1</v>
      </c>
    </row>
    <row r="8305" spans="1:5">
      <c r="A8305" s="272" t="s">
        <v>24331</v>
      </c>
      <c r="B8305" s="538">
        <v>100740</v>
      </c>
      <c r="C8305" s="266" t="s">
        <v>11302</v>
      </c>
      <c r="D8305" s="273" t="s">
        <v>16</v>
      </c>
      <c r="E8305" s="274">
        <v>13.81</v>
      </c>
    </row>
    <row r="8306" spans="1:5">
      <c r="A8306" s="272" t="s">
        <v>24331</v>
      </c>
      <c r="B8306" s="538">
        <v>100758</v>
      </c>
      <c r="C8306" s="266" t="s">
        <v>11315</v>
      </c>
      <c r="D8306" s="273" t="s">
        <v>16</v>
      </c>
      <c r="E8306" s="274">
        <v>60.83</v>
      </c>
    </row>
    <row r="8307" spans="1:5">
      <c r="A8307" s="272" t="s">
        <v>24331</v>
      </c>
      <c r="B8307" s="538">
        <v>100742</v>
      </c>
      <c r="C8307" s="266" t="s">
        <v>11304</v>
      </c>
      <c r="D8307" s="273" t="s">
        <v>16</v>
      </c>
      <c r="E8307" s="274">
        <v>30.39</v>
      </c>
    </row>
    <row r="8308" spans="1:5">
      <c r="A8308" s="272" t="s">
        <v>24331</v>
      </c>
      <c r="B8308" s="538">
        <v>100739</v>
      </c>
      <c r="C8308" s="266" t="s">
        <v>11301</v>
      </c>
      <c r="D8308" s="273" t="s">
        <v>16</v>
      </c>
      <c r="E8308" s="274">
        <v>12.95</v>
      </c>
    </row>
    <row r="8309" spans="1:5">
      <c r="A8309" s="272" t="s">
        <v>24331</v>
      </c>
      <c r="B8309" s="538">
        <v>100757</v>
      </c>
      <c r="C8309" s="266" t="s">
        <v>11314</v>
      </c>
      <c r="D8309" s="273" t="s">
        <v>16</v>
      </c>
      <c r="E8309" s="274">
        <v>60.13</v>
      </c>
    </row>
    <row r="8310" spans="1:5">
      <c r="A8310" s="272" t="s">
        <v>24331</v>
      </c>
      <c r="B8310" s="538">
        <v>100741</v>
      </c>
      <c r="C8310" s="266" t="s">
        <v>11303</v>
      </c>
      <c r="D8310" s="273" t="s">
        <v>16</v>
      </c>
      <c r="E8310" s="274">
        <v>30.05</v>
      </c>
    </row>
    <row r="8311" spans="1:5">
      <c r="A8311" s="272" t="s">
        <v>24331</v>
      </c>
      <c r="B8311" s="538">
        <v>100744</v>
      </c>
      <c r="C8311" s="266" t="s">
        <v>11305</v>
      </c>
      <c r="D8311" s="273" t="s">
        <v>16</v>
      </c>
      <c r="E8311" s="274">
        <v>13.62</v>
      </c>
    </row>
    <row r="8312" spans="1:5">
      <c r="A8312" s="272" t="s">
        <v>24331</v>
      </c>
      <c r="B8312" s="538">
        <v>100760</v>
      </c>
      <c r="C8312" s="266" t="s">
        <v>11317</v>
      </c>
      <c r="D8312" s="273" t="s">
        <v>16</v>
      </c>
      <c r="E8312" s="274">
        <v>60.45</v>
      </c>
    </row>
    <row r="8313" spans="1:5">
      <c r="A8313" s="272" t="s">
        <v>24331</v>
      </c>
      <c r="B8313" s="538">
        <v>100746</v>
      </c>
      <c r="C8313" s="266" t="s">
        <v>11306</v>
      </c>
      <c r="D8313" s="273" t="s">
        <v>16</v>
      </c>
      <c r="E8313" s="274">
        <v>30.2</v>
      </c>
    </row>
    <row r="8314" spans="1:5">
      <c r="A8314" s="272" t="s">
        <v>24331</v>
      </c>
      <c r="B8314" s="538">
        <v>100743</v>
      </c>
      <c r="C8314" s="266" t="s">
        <v>30879</v>
      </c>
      <c r="D8314" s="273" t="s">
        <v>16</v>
      </c>
      <c r="E8314" s="274">
        <v>12.66</v>
      </c>
    </row>
    <row r="8315" spans="1:5">
      <c r="A8315" s="272" t="s">
        <v>24331</v>
      </c>
      <c r="B8315" s="538">
        <v>100759</v>
      </c>
      <c r="C8315" s="266" t="s">
        <v>11316</v>
      </c>
      <c r="D8315" s="273" t="s">
        <v>16</v>
      </c>
      <c r="E8315" s="274">
        <v>59.5</v>
      </c>
    </row>
    <row r="8316" spans="1:5">
      <c r="A8316" s="272" t="s">
        <v>24331</v>
      </c>
      <c r="B8316" s="538">
        <v>100745</v>
      </c>
      <c r="C8316" s="266" t="s">
        <v>30880</v>
      </c>
      <c r="D8316" s="273" t="s">
        <v>16</v>
      </c>
      <c r="E8316" s="274">
        <v>29.74</v>
      </c>
    </row>
    <row r="8317" spans="1:5">
      <c r="A8317" s="272" t="s">
        <v>24331</v>
      </c>
      <c r="B8317" s="538">
        <v>100748</v>
      </c>
      <c r="C8317" s="266" t="s">
        <v>11308</v>
      </c>
      <c r="D8317" s="273" t="s">
        <v>16</v>
      </c>
      <c r="E8317" s="274">
        <v>13.7</v>
      </c>
    </row>
    <row r="8318" spans="1:5">
      <c r="A8318" s="272" t="s">
        <v>24331</v>
      </c>
      <c r="B8318" s="538">
        <v>100762</v>
      </c>
      <c r="C8318" s="266" t="s">
        <v>11319</v>
      </c>
      <c r="D8318" s="273" t="s">
        <v>16</v>
      </c>
      <c r="E8318" s="274">
        <v>60.61</v>
      </c>
    </row>
    <row r="8319" spans="1:5">
      <c r="A8319" s="272" t="s">
        <v>24331</v>
      </c>
      <c r="B8319" s="538">
        <v>100750</v>
      </c>
      <c r="C8319" s="266" t="s">
        <v>11310</v>
      </c>
      <c r="D8319" s="273" t="s">
        <v>16</v>
      </c>
      <c r="E8319" s="274">
        <v>30.28</v>
      </c>
    </row>
    <row r="8320" spans="1:5">
      <c r="A8320" s="272" t="s">
        <v>24331</v>
      </c>
      <c r="B8320" s="538">
        <v>100747</v>
      </c>
      <c r="C8320" s="266" t="s">
        <v>11307</v>
      </c>
      <c r="D8320" s="273" t="s">
        <v>16</v>
      </c>
      <c r="E8320" s="274">
        <v>12.78</v>
      </c>
    </row>
    <row r="8321" spans="1:5">
      <c r="A8321" s="272" t="s">
        <v>24331</v>
      </c>
      <c r="B8321" s="538">
        <v>100761</v>
      </c>
      <c r="C8321" s="266" t="s">
        <v>11318</v>
      </c>
      <c r="D8321" s="273" t="s">
        <v>16</v>
      </c>
      <c r="E8321" s="274">
        <v>59.77</v>
      </c>
    </row>
    <row r="8322" spans="1:5">
      <c r="A8322" s="272" t="s">
        <v>24331</v>
      </c>
      <c r="B8322" s="538">
        <v>100749</v>
      </c>
      <c r="C8322" s="266" t="s">
        <v>11309</v>
      </c>
      <c r="D8322" s="273" t="s">
        <v>16</v>
      </c>
      <c r="E8322" s="274">
        <v>29.87</v>
      </c>
    </row>
    <row r="8323" spans="1:5">
      <c r="A8323" s="272" t="s">
        <v>24331</v>
      </c>
      <c r="B8323" s="538">
        <v>100720</v>
      </c>
      <c r="C8323" s="266" t="s">
        <v>11286</v>
      </c>
      <c r="D8323" s="273" t="s">
        <v>16</v>
      </c>
      <c r="E8323" s="274">
        <v>13.13</v>
      </c>
    </row>
    <row r="8324" spans="1:5">
      <c r="A8324" s="272" t="s">
        <v>24331</v>
      </c>
      <c r="B8324" s="538">
        <v>100722</v>
      </c>
      <c r="C8324" s="266" t="s">
        <v>11288</v>
      </c>
      <c r="D8324" s="273" t="s">
        <v>16</v>
      </c>
      <c r="E8324" s="274">
        <v>29.75</v>
      </c>
    </row>
    <row r="8325" spans="1:5">
      <c r="A8325" s="272" t="s">
        <v>24331</v>
      </c>
      <c r="B8325" s="538">
        <v>100719</v>
      </c>
      <c r="C8325" s="266" t="s">
        <v>11285</v>
      </c>
      <c r="D8325" s="273" t="s">
        <v>16</v>
      </c>
      <c r="E8325" s="274">
        <v>13.16</v>
      </c>
    </row>
    <row r="8326" spans="1:5">
      <c r="A8326" s="272" t="s">
        <v>24331</v>
      </c>
      <c r="B8326" s="538">
        <v>100721</v>
      </c>
      <c r="C8326" s="266" t="s">
        <v>11287</v>
      </c>
      <c r="D8326" s="273" t="s">
        <v>16</v>
      </c>
      <c r="E8326" s="274">
        <v>30.5</v>
      </c>
    </row>
    <row r="8327" spans="1:5">
      <c r="A8327" s="272" t="s">
        <v>24331</v>
      </c>
      <c r="B8327" s="538">
        <v>100724</v>
      </c>
      <c r="C8327" s="266" t="s">
        <v>11290</v>
      </c>
      <c r="D8327" s="273" t="s">
        <v>16</v>
      </c>
      <c r="E8327" s="274">
        <v>17</v>
      </c>
    </row>
    <row r="8328" spans="1:5">
      <c r="A8328" s="272" t="s">
        <v>24331</v>
      </c>
      <c r="B8328" s="538">
        <v>100726</v>
      </c>
      <c r="C8328" s="266" t="s">
        <v>11292</v>
      </c>
      <c r="D8328" s="273" t="s">
        <v>16</v>
      </c>
      <c r="E8328" s="274">
        <v>33.5</v>
      </c>
    </row>
    <row r="8329" spans="1:5">
      <c r="A8329" s="272" t="s">
        <v>24331</v>
      </c>
      <c r="B8329" s="538">
        <v>100723</v>
      </c>
      <c r="C8329" s="266" t="s">
        <v>11289</v>
      </c>
      <c r="D8329" s="273" t="s">
        <v>16</v>
      </c>
      <c r="E8329" s="274">
        <v>14.12</v>
      </c>
    </row>
    <row r="8330" spans="1:5">
      <c r="A8330" s="272" t="s">
        <v>24331</v>
      </c>
      <c r="B8330" s="538">
        <v>100725</v>
      </c>
      <c r="C8330" s="266" t="s">
        <v>11291</v>
      </c>
      <c r="D8330" s="273" t="s">
        <v>16</v>
      </c>
      <c r="E8330" s="274">
        <v>30.81</v>
      </c>
    </row>
    <row r="8331" spans="1:5">
      <c r="A8331" s="272" t="s">
        <v>24331</v>
      </c>
      <c r="B8331" s="538">
        <v>100752</v>
      </c>
      <c r="C8331" s="266" t="s">
        <v>11312</v>
      </c>
      <c r="D8331" s="273" t="s">
        <v>16</v>
      </c>
      <c r="E8331" s="274">
        <v>56.98</v>
      </c>
    </row>
    <row r="8332" spans="1:5">
      <c r="A8332" s="272" t="s">
        <v>24331</v>
      </c>
      <c r="B8332" s="538">
        <v>100730</v>
      </c>
      <c r="C8332" s="266" t="s">
        <v>11296</v>
      </c>
      <c r="D8332" s="273" t="s">
        <v>16</v>
      </c>
      <c r="E8332" s="274">
        <v>28.49</v>
      </c>
    </row>
    <row r="8333" spans="1:5">
      <c r="A8333" s="272" t="s">
        <v>24331</v>
      </c>
      <c r="B8333" s="538">
        <v>100751</v>
      </c>
      <c r="C8333" s="266" t="s">
        <v>11311</v>
      </c>
      <c r="D8333" s="273" t="s">
        <v>16</v>
      </c>
      <c r="E8333" s="274">
        <v>48.59</v>
      </c>
    </row>
    <row r="8334" spans="1:5">
      <c r="A8334" s="272" t="s">
        <v>24331</v>
      </c>
      <c r="B8334" s="538">
        <v>100729</v>
      </c>
      <c r="C8334" s="266" t="s">
        <v>11295</v>
      </c>
      <c r="D8334" s="273" t="s">
        <v>16</v>
      </c>
      <c r="E8334" s="274">
        <v>24.3</v>
      </c>
    </row>
    <row r="8335" spans="1:5">
      <c r="A8335" s="272" t="s">
        <v>24331</v>
      </c>
      <c r="B8335" s="538">
        <v>100728</v>
      </c>
      <c r="C8335" s="266" t="s">
        <v>11294</v>
      </c>
      <c r="D8335" s="273" t="s">
        <v>16</v>
      </c>
      <c r="E8335" s="274">
        <v>28.94</v>
      </c>
    </row>
    <row r="8336" spans="1:5">
      <c r="A8336" s="272" t="s">
        <v>24331</v>
      </c>
      <c r="B8336" s="538">
        <v>100732</v>
      </c>
      <c r="C8336" s="266" t="s">
        <v>24332</v>
      </c>
      <c r="D8336" s="273" t="s">
        <v>16</v>
      </c>
      <c r="E8336" s="274">
        <v>0</v>
      </c>
    </row>
    <row r="8337" spans="1:5">
      <c r="A8337" s="272" t="s">
        <v>24331</v>
      </c>
      <c r="B8337" s="538">
        <v>100731</v>
      </c>
      <c r="C8337" s="266" t="s">
        <v>24333</v>
      </c>
      <c r="D8337" s="273" t="s">
        <v>16</v>
      </c>
      <c r="E8337" s="274">
        <v>0</v>
      </c>
    </row>
    <row r="8338" spans="1:5">
      <c r="A8338" s="272" t="s">
        <v>24331</v>
      </c>
      <c r="B8338" s="538">
        <v>100727</v>
      </c>
      <c r="C8338" s="266" t="s">
        <v>11293</v>
      </c>
      <c r="D8338" s="273" t="s">
        <v>16</v>
      </c>
      <c r="E8338" s="274">
        <v>32.049999999999997</v>
      </c>
    </row>
    <row r="8339" spans="1:5">
      <c r="A8339" s="272" t="s">
        <v>24331</v>
      </c>
      <c r="B8339" s="538">
        <v>100756</v>
      </c>
      <c r="C8339" s="266" t="s">
        <v>24334</v>
      </c>
      <c r="D8339" s="273" t="s">
        <v>16</v>
      </c>
      <c r="E8339" s="274">
        <v>0</v>
      </c>
    </row>
    <row r="8340" spans="1:5">
      <c r="A8340" s="272" t="s">
        <v>24331</v>
      </c>
      <c r="B8340" s="538">
        <v>100738</v>
      </c>
      <c r="C8340" s="266" t="s">
        <v>24335</v>
      </c>
      <c r="D8340" s="273" t="s">
        <v>16</v>
      </c>
      <c r="E8340" s="274">
        <v>0</v>
      </c>
    </row>
    <row r="8341" spans="1:5">
      <c r="A8341" s="272" t="s">
        <v>24331</v>
      </c>
      <c r="B8341" s="538">
        <v>100755</v>
      </c>
      <c r="C8341" s="266" t="s">
        <v>24336</v>
      </c>
      <c r="D8341" s="273" t="s">
        <v>16</v>
      </c>
      <c r="E8341" s="274">
        <v>0</v>
      </c>
    </row>
    <row r="8342" spans="1:5">
      <c r="A8342" s="272" t="s">
        <v>24331</v>
      </c>
      <c r="B8342" s="538">
        <v>100737</v>
      </c>
      <c r="C8342" s="266" t="s">
        <v>24337</v>
      </c>
      <c r="D8342" s="273" t="s">
        <v>16</v>
      </c>
      <c r="E8342" s="274">
        <v>0</v>
      </c>
    </row>
    <row r="8343" spans="1:5">
      <c r="A8343" s="272" t="s">
        <v>24338</v>
      </c>
      <c r="B8343" s="538">
        <v>102499</v>
      </c>
      <c r="C8343" s="266" t="s">
        <v>11327</v>
      </c>
      <c r="D8343" s="273" t="s">
        <v>16</v>
      </c>
      <c r="E8343" s="274">
        <v>4.21</v>
      </c>
    </row>
    <row r="8344" spans="1:5">
      <c r="A8344" s="272" t="s">
        <v>24338</v>
      </c>
      <c r="B8344" s="538">
        <v>102505</v>
      </c>
      <c r="C8344" s="266" t="s">
        <v>11329</v>
      </c>
      <c r="D8344" s="273" t="s">
        <v>13</v>
      </c>
      <c r="E8344" s="274">
        <v>13.02</v>
      </c>
    </row>
    <row r="8345" spans="1:5">
      <c r="A8345" s="272" t="s">
        <v>24338</v>
      </c>
      <c r="B8345" s="538">
        <v>102504</v>
      </c>
      <c r="C8345" s="266" t="s">
        <v>11328</v>
      </c>
      <c r="D8345" s="273" t="s">
        <v>13</v>
      </c>
      <c r="E8345" s="274">
        <v>12.45</v>
      </c>
    </row>
    <row r="8346" spans="1:5">
      <c r="A8346" s="272" t="s">
        <v>24338</v>
      </c>
      <c r="B8346" s="538">
        <v>102506</v>
      </c>
      <c r="C8346" s="266" t="s">
        <v>11330</v>
      </c>
      <c r="D8346" s="273" t="s">
        <v>13</v>
      </c>
      <c r="E8346" s="274">
        <v>13.68</v>
      </c>
    </row>
    <row r="8347" spans="1:5">
      <c r="A8347" s="272" t="s">
        <v>24338</v>
      </c>
      <c r="B8347" s="538">
        <v>102500</v>
      </c>
      <c r="C8347" s="266" t="s">
        <v>167</v>
      </c>
      <c r="D8347" s="273" t="s">
        <v>13</v>
      </c>
      <c r="E8347" s="274">
        <v>5.46</v>
      </c>
    </row>
    <row r="8348" spans="1:5">
      <c r="A8348" s="272" t="s">
        <v>24338</v>
      </c>
      <c r="B8348" s="538">
        <v>102502</v>
      </c>
      <c r="C8348" s="266" t="s">
        <v>24339</v>
      </c>
      <c r="D8348" s="273" t="s">
        <v>13</v>
      </c>
      <c r="E8348" s="274">
        <v>0</v>
      </c>
    </row>
    <row r="8349" spans="1:5">
      <c r="A8349" s="272" t="s">
        <v>24338</v>
      </c>
      <c r="B8349" s="538">
        <v>102507</v>
      </c>
      <c r="C8349" s="266" t="s">
        <v>11331</v>
      </c>
      <c r="D8349" s="273" t="s">
        <v>13</v>
      </c>
      <c r="E8349" s="274">
        <v>7.91</v>
      </c>
    </row>
    <row r="8350" spans="1:5">
      <c r="A8350" s="272" t="s">
        <v>24338</v>
      </c>
      <c r="B8350" s="538">
        <v>102510</v>
      </c>
      <c r="C8350" s="266" t="s">
        <v>30881</v>
      </c>
      <c r="D8350" s="273" t="s">
        <v>13</v>
      </c>
      <c r="E8350" s="274">
        <v>0</v>
      </c>
    </row>
    <row r="8351" spans="1:5">
      <c r="A8351" s="272" t="s">
        <v>24338</v>
      </c>
      <c r="B8351" s="538">
        <v>102512</v>
      </c>
      <c r="C8351" s="266" t="s">
        <v>30882</v>
      </c>
      <c r="D8351" s="273" t="s">
        <v>13</v>
      </c>
      <c r="E8351" s="274">
        <v>7.42</v>
      </c>
    </row>
    <row r="8352" spans="1:5">
      <c r="A8352" s="272" t="s">
        <v>24338</v>
      </c>
      <c r="B8352" s="538">
        <v>102501</v>
      </c>
      <c r="C8352" s="266" t="s">
        <v>30883</v>
      </c>
      <c r="D8352" s="273" t="s">
        <v>16</v>
      </c>
      <c r="E8352" s="274">
        <v>29.99</v>
      </c>
    </row>
    <row r="8353" spans="1:5">
      <c r="A8353" s="272" t="s">
        <v>24338</v>
      </c>
      <c r="B8353" s="538">
        <v>102503</v>
      </c>
      <c r="C8353" s="266" t="s">
        <v>30884</v>
      </c>
      <c r="D8353" s="273" t="s">
        <v>16</v>
      </c>
      <c r="E8353" s="274">
        <v>0</v>
      </c>
    </row>
    <row r="8354" spans="1:5">
      <c r="A8354" s="272" t="s">
        <v>24338</v>
      </c>
      <c r="B8354" s="538">
        <v>102508</v>
      </c>
      <c r="C8354" s="266" t="s">
        <v>30885</v>
      </c>
      <c r="D8354" s="273" t="s">
        <v>16</v>
      </c>
      <c r="E8354" s="274">
        <v>54.98</v>
      </c>
    </row>
    <row r="8355" spans="1:5">
      <c r="A8355" s="272" t="s">
        <v>24338</v>
      </c>
      <c r="B8355" s="538">
        <v>102511</v>
      </c>
      <c r="C8355" s="266" t="s">
        <v>24340</v>
      </c>
      <c r="D8355" s="273" t="s">
        <v>16</v>
      </c>
      <c r="E8355" s="274">
        <v>0</v>
      </c>
    </row>
    <row r="8356" spans="1:5">
      <c r="A8356" s="272" t="s">
        <v>24338</v>
      </c>
      <c r="B8356" s="538">
        <v>102509</v>
      </c>
      <c r="C8356" s="266" t="s">
        <v>11332</v>
      </c>
      <c r="D8356" s="273" t="s">
        <v>16</v>
      </c>
      <c r="E8356" s="274">
        <v>38.82</v>
      </c>
    </row>
    <row r="8357" spans="1:5">
      <c r="A8357" s="272" t="s">
        <v>24338</v>
      </c>
      <c r="B8357" s="538">
        <v>102498</v>
      </c>
      <c r="C8357" s="266" t="s">
        <v>11326</v>
      </c>
      <c r="D8357" s="273" t="s">
        <v>13</v>
      </c>
      <c r="E8357" s="274">
        <v>1.96</v>
      </c>
    </row>
    <row r="8358" spans="1:5">
      <c r="A8358" s="272" t="s">
        <v>24338</v>
      </c>
      <c r="B8358" s="538">
        <v>102519</v>
      </c>
      <c r="C8358" s="266" t="s">
        <v>30886</v>
      </c>
      <c r="D8358" s="273" t="s">
        <v>14</v>
      </c>
      <c r="E8358" s="274">
        <v>0</v>
      </c>
    </row>
    <row r="8359" spans="1:5">
      <c r="A8359" s="272" t="s">
        <v>24338</v>
      </c>
      <c r="B8359" s="538">
        <v>102491</v>
      </c>
      <c r="C8359" s="266" t="s">
        <v>11322</v>
      </c>
      <c r="D8359" s="273" t="s">
        <v>16</v>
      </c>
      <c r="E8359" s="274">
        <v>24.34</v>
      </c>
    </row>
    <row r="8360" spans="1:5">
      <c r="A8360" s="272" t="s">
        <v>24338</v>
      </c>
      <c r="B8360" s="538">
        <v>102492</v>
      </c>
      <c r="C8360" s="266" t="s">
        <v>11323</v>
      </c>
      <c r="D8360" s="273" t="s">
        <v>16</v>
      </c>
      <c r="E8360" s="274">
        <v>30.94</v>
      </c>
    </row>
    <row r="8361" spans="1:5">
      <c r="A8361" s="272" t="s">
        <v>24338</v>
      </c>
      <c r="B8361" s="538">
        <v>102804</v>
      </c>
      <c r="C8361" s="266" t="s">
        <v>24341</v>
      </c>
      <c r="D8361" s="273" t="s">
        <v>16</v>
      </c>
      <c r="E8361" s="274">
        <v>0</v>
      </c>
    </row>
    <row r="8362" spans="1:5">
      <c r="A8362" s="272" t="s">
        <v>24338</v>
      </c>
      <c r="B8362" s="538">
        <v>102494</v>
      </c>
      <c r="C8362" s="266" t="s">
        <v>431</v>
      </c>
      <c r="D8362" s="273" t="s">
        <v>16</v>
      </c>
      <c r="E8362" s="274">
        <v>76.13</v>
      </c>
    </row>
    <row r="8363" spans="1:5">
      <c r="A8363" s="272" t="s">
        <v>24338</v>
      </c>
      <c r="B8363" s="538">
        <v>102805</v>
      </c>
      <c r="C8363" s="266" t="s">
        <v>24342</v>
      </c>
      <c r="D8363" s="273" t="s">
        <v>16</v>
      </c>
      <c r="E8363" s="274">
        <v>0</v>
      </c>
    </row>
    <row r="8364" spans="1:5">
      <c r="A8364" s="272" t="s">
        <v>24338</v>
      </c>
      <c r="B8364" s="538">
        <v>102490</v>
      </c>
      <c r="C8364" s="266" t="s">
        <v>24343</v>
      </c>
      <c r="D8364" s="273" t="s">
        <v>16</v>
      </c>
      <c r="E8364" s="274">
        <v>0</v>
      </c>
    </row>
    <row r="8365" spans="1:5">
      <c r="A8365" s="272" t="s">
        <v>24338</v>
      </c>
      <c r="B8365" s="538">
        <v>102496</v>
      </c>
      <c r="C8365" s="266" t="s">
        <v>11324</v>
      </c>
      <c r="D8365" s="273" t="s">
        <v>13</v>
      </c>
      <c r="E8365" s="274">
        <v>16.21</v>
      </c>
    </row>
    <row r="8366" spans="1:5">
      <c r="A8366" s="272" t="s">
        <v>24338</v>
      </c>
      <c r="B8366" s="538">
        <v>102497</v>
      </c>
      <c r="C8366" s="266" t="s">
        <v>11325</v>
      </c>
      <c r="D8366" s="273" t="s">
        <v>13</v>
      </c>
      <c r="E8366" s="274">
        <v>6.01</v>
      </c>
    </row>
    <row r="8367" spans="1:5">
      <c r="A8367" s="272" t="s">
        <v>24338</v>
      </c>
      <c r="B8367" s="538">
        <v>102520</v>
      </c>
      <c r="C8367" s="266" t="s">
        <v>11334</v>
      </c>
      <c r="D8367" s="273" t="s">
        <v>16</v>
      </c>
      <c r="E8367" s="274">
        <v>100.74</v>
      </c>
    </row>
    <row r="8368" spans="1:5">
      <c r="A8368" s="272" t="s">
        <v>24338</v>
      </c>
      <c r="B8368" s="538">
        <v>102518</v>
      </c>
      <c r="C8368" s="266" t="s">
        <v>24344</v>
      </c>
      <c r="D8368" s="273" t="s">
        <v>14</v>
      </c>
      <c r="E8368" s="274">
        <v>0</v>
      </c>
    </row>
    <row r="8369" spans="1:5">
      <c r="A8369" s="272" t="s">
        <v>24338</v>
      </c>
      <c r="B8369" s="538">
        <v>102514</v>
      </c>
      <c r="C8369" s="266" t="s">
        <v>24345</v>
      </c>
      <c r="D8369" s="273" t="s">
        <v>14</v>
      </c>
      <c r="E8369" s="274">
        <v>0</v>
      </c>
    </row>
    <row r="8370" spans="1:5">
      <c r="A8370" s="272" t="s">
        <v>24338</v>
      </c>
      <c r="B8370" s="538">
        <v>102516</v>
      </c>
      <c r="C8370" s="266" t="s">
        <v>24346</v>
      </c>
      <c r="D8370" s="273" t="s">
        <v>14</v>
      </c>
      <c r="E8370" s="274">
        <v>0</v>
      </c>
    </row>
    <row r="8371" spans="1:5">
      <c r="A8371" s="272" t="s">
        <v>24338</v>
      </c>
      <c r="B8371" s="538">
        <v>102515</v>
      </c>
      <c r="C8371" s="266" t="s">
        <v>24347</v>
      </c>
      <c r="D8371" s="273" t="s">
        <v>14</v>
      </c>
      <c r="E8371" s="274">
        <v>0</v>
      </c>
    </row>
    <row r="8372" spans="1:5">
      <c r="A8372" s="272" t="s">
        <v>24338</v>
      </c>
      <c r="B8372" s="538">
        <v>102517</v>
      </c>
      <c r="C8372" s="266" t="s">
        <v>24348</v>
      </c>
      <c r="D8372" s="273" t="s">
        <v>14</v>
      </c>
      <c r="E8372" s="274">
        <v>0</v>
      </c>
    </row>
    <row r="8373" spans="1:5">
      <c r="A8373" s="272" t="s">
        <v>24338</v>
      </c>
      <c r="B8373" s="538">
        <v>102513</v>
      </c>
      <c r="C8373" s="266" t="s">
        <v>11333</v>
      </c>
      <c r="D8373" s="273" t="s">
        <v>16</v>
      </c>
      <c r="E8373" s="274">
        <v>58.41</v>
      </c>
    </row>
    <row r="8374" spans="1:5">
      <c r="A8374" s="272" t="s">
        <v>24338</v>
      </c>
      <c r="B8374" s="538">
        <v>102489</v>
      </c>
      <c r="C8374" s="266" t="s">
        <v>11321</v>
      </c>
      <c r="D8374" s="273" t="s">
        <v>16</v>
      </c>
      <c r="E8374" s="274">
        <v>31.17</v>
      </c>
    </row>
    <row r="8375" spans="1:5">
      <c r="A8375" s="272" t="s">
        <v>24338</v>
      </c>
      <c r="B8375" s="538">
        <v>102488</v>
      </c>
      <c r="C8375" s="266" t="s">
        <v>11320</v>
      </c>
      <c r="D8375" s="273" t="s">
        <v>16</v>
      </c>
      <c r="E8375" s="274">
        <v>4.5</v>
      </c>
    </row>
    <row r="8376" spans="1:5">
      <c r="A8376" s="272" t="s">
        <v>24349</v>
      </c>
      <c r="B8376" s="538">
        <v>101730</v>
      </c>
      <c r="C8376" s="266" t="s">
        <v>39807</v>
      </c>
      <c r="D8376" s="273" t="s">
        <v>16</v>
      </c>
      <c r="E8376" s="274">
        <v>0</v>
      </c>
    </row>
    <row r="8377" spans="1:5">
      <c r="A8377" s="272" t="s">
        <v>24349</v>
      </c>
      <c r="B8377" s="538">
        <v>101746</v>
      </c>
      <c r="C8377" s="266" t="s">
        <v>39808</v>
      </c>
      <c r="D8377" s="273" t="s">
        <v>16</v>
      </c>
      <c r="E8377" s="274">
        <v>604.36</v>
      </c>
    </row>
    <row r="8378" spans="1:5">
      <c r="A8378" s="272" t="s">
        <v>24349</v>
      </c>
      <c r="B8378" s="538">
        <v>106788</v>
      </c>
      <c r="C8378" s="266" t="s">
        <v>39809</v>
      </c>
      <c r="D8378" s="273" t="s">
        <v>16</v>
      </c>
      <c r="E8378" s="274">
        <v>33.01</v>
      </c>
    </row>
    <row r="8379" spans="1:5">
      <c r="A8379" s="272" t="s">
        <v>24349</v>
      </c>
      <c r="B8379" s="538">
        <v>106789</v>
      </c>
      <c r="C8379" s="266" t="s">
        <v>39810</v>
      </c>
      <c r="D8379" s="273" t="s">
        <v>16</v>
      </c>
      <c r="E8379" s="274">
        <v>30.81</v>
      </c>
    </row>
    <row r="8380" spans="1:5">
      <c r="A8380" s="272" t="s">
        <v>24349</v>
      </c>
      <c r="B8380" s="538">
        <v>98679</v>
      </c>
      <c r="C8380" s="266" t="s">
        <v>39811</v>
      </c>
      <c r="D8380" s="273" t="s">
        <v>16</v>
      </c>
      <c r="E8380" s="274">
        <v>37.15</v>
      </c>
    </row>
    <row r="8381" spans="1:5">
      <c r="A8381" s="272" t="s">
        <v>24349</v>
      </c>
      <c r="B8381" s="538">
        <v>98680</v>
      </c>
      <c r="C8381" s="266" t="s">
        <v>39812</v>
      </c>
      <c r="D8381" s="273" t="s">
        <v>16</v>
      </c>
      <c r="E8381" s="274">
        <v>45.31</v>
      </c>
    </row>
    <row r="8382" spans="1:5">
      <c r="A8382" s="272" t="s">
        <v>24349</v>
      </c>
      <c r="B8382" s="538">
        <v>101749</v>
      </c>
      <c r="C8382" s="266" t="s">
        <v>39813</v>
      </c>
      <c r="D8382" s="273" t="s">
        <v>16</v>
      </c>
      <c r="E8382" s="274">
        <v>51.99</v>
      </c>
    </row>
    <row r="8383" spans="1:5">
      <c r="A8383" s="272" t="s">
        <v>24349</v>
      </c>
      <c r="B8383" s="538">
        <v>98681</v>
      </c>
      <c r="C8383" s="266" t="s">
        <v>39814</v>
      </c>
      <c r="D8383" s="273" t="s">
        <v>16</v>
      </c>
      <c r="E8383" s="274">
        <v>32.42</v>
      </c>
    </row>
    <row r="8384" spans="1:5">
      <c r="A8384" s="272" t="s">
        <v>24349</v>
      </c>
      <c r="B8384" s="538">
        <v>98682</v>
      </c>
      <c r="C8384" s="266" t="s">
        <v>39815</v>
      </c>
      <c r="D8384" s="273" t="s">
        <v>16</v>
      </c>
      <c r="E8384" s="274">
        <v>40.590000000000003</v>
      </c>
    </row>
    <row r="8385" spans="1:5">
      <c r="A8385" s="272" t="s">
        <v>24349</v>
      </c>
      <c r="B8385" s="538">
        <v>101750</v>
      </c>
      <c r="C8385" s="266" t="s">
        <v>39816</v>
      </c>
      <c r="D8385" s="273" t="s">
        <v>16</v>
      </c>
      <c r="E8385" s="274">
        <v>47.27</v>
      </c>
    </row>
    <row r="8386" spans="1:5">
      <c r="A8386" s="272" t="s">
        <v>24349</v>
      </c>
      <c r="B8386" s="538">
        <v>106787</v>
      </c>
      <c r="C8386" s="266" t="s">
        <v>39817</v>
      </c>
      <c r="D8386" s="273" t="s">
        <v>16</v>
      </c>
      <c r="E8386" s="274">
        <v>0</v>
      </c>
    </row>
    <row r="8387" spans="1:5">
      <c r="A8387" s="272" t="s">
        <v>24349</v>
      </c>
      <c r="B8387" s="538">
        <v>101737</v>
      </c>
      <c r="C8387" s="266" t="s">
        <v>39818</v>
      </c>
      <c r="D8387" s="273" t="s">
        <v>16</v>
      </c>
      <c r="E8387" s="274">
        <v>145.63</v>
      </c>
    </row>
    <row r="8388" spans="1:5">
      <c r="A8388" s="272" t="s">
        <v>24349</v>
      </c>
      <c r="B8388" s="538">
        <v>101735</v>
      </c>
      <c r="C8388" s="266" t="s">
        <v>39819</v>
      </c>
      <c r="D8388" s="273" t="s">
        <v>16</v>
      </c>
      <c r="E8388" s="274">
        <v>462.81</v>
      </c>
    </row>
    <row r="8389" spans="1:5">
      <c r="A8389" s="272" t="s">
        <v>24349</v>
      </c>
      <c r="B8389" s="538">
        <v>101734</v>
      </c>
      <c r="C8389" s="266" t="s">
        <v>39820</v>
      </c>
      <c r="D8389" s="273" t="s">
        <v>16</v>
      </c>
      <c r="E8389" s="274">
        <v>452.04</v>
      </c>
    </row>
    <row r="8390" spans="1:5">
      <c r="A8390" s="272" t="s">
        <v>24349</v>
      </c>
      <c r="B8390" s="538">
        <v>101736</v>
      </c>
      <c r="C8390" s="266" t="s">
        <v>39821</v>
      </c>
      <c r="D8390" s="273" t="s">
        <v>16</v>
      </c>
      <c r="E8390" s="274">
        <v>124.31</v>
      </c>
    </row>
    <row r="8391" spans="1:5">
      <c r="A8391" s="272" t="s">
        <v>24349</v>
      </c>
      <c r="B8391" s="538">
        <v>101733</v>
      </c>
      <c r="C8391" s="266" t="s">
        <v>39822</v>
      </c>
      <c r="D8391" s="273" t="s">
        <v>16</v>
      </c>
      <c r="E8391" s="274">
        <v>303.5</v>
      </c>
    </row>
    <row r="8392" spans="1:5">
      <c r="A8392" s="272" t="s">
        <v>24349</v>
      </c>
      <c r="B8392" s="538">
        <v>98677</v>
      </c>
      <c r="C8392" s="266" t="s">
        <v>39823</v>
      </c>
      <c r="D8392" s="273" t="s">
        <v>16</v>
      </c>
      <c r="E8392" s="274">
        <v>0</v>
      </c>
    </row>
    <row r="8393" spans="1:5">
      <c r="A8393" s="272" t="s">
        <v>24349</v>
      </c>
      <c r="B8393" s="538">
        <v>98678</v>
      </c>
      <c r="C8393" s="266" t="s">
        <v>39824</v>
      </c>
      <c r="D8393" s="273" t="s">
        <v>16</v>
      </c>
      <c r="E8393" s="274">
        <v>0</v>
      </c>
    </row>
    <row r="8394" spans="1:5">
      <c r="A8394" s="272" t="s">
        <v>24349</v>
      </c>
      <c r="B8394" s="538">
        <v>98676</v>
      </c>
      <c r="C8394" s="266" t="s">
        <v>39825</v>
      </c>
      <c r="D8394" s="273" t="s">
        <v>16</v>
      </c>
      <c r="E8394" s="274">
        <v>0</v>
      </c>
    </row>
    <row r="8395" spans="1:5">
      <c r="A8395" s="272" t="s">
        <v>24349</v>
      </c>
      <c r="B8395" s="538">
        <v>98675</v>
      </c>
      <c r="C8395" s="266" t="s">
        <v>39826</v>
      </c>
      <c r="D8395" s="273" t="s">
        <v>16</v>
      </c>
      <c r="E8395" s="274">
        <v>0</v>
      </c>
    </row>
    <row r="8396" spans="1:5">
      <c r="A8396" s="272" t="s">
        <v>24349</v>
      </c>
      <c r="B8396" s="538">
        <v>104162</v>
      </c>
      <c r="C8396" s="266" t="s">
        <v>39827</v>
      </c>
      <c r="D8396" s="273" t="s">
        <v>16</v>
      </c>
      <c r="E8396" s="274">
        <v>114.04</v>
      </c>
    </row>
    <row r="8397" spans="1:5">
      <c r="A8397" s="272" t="s">
        <v>24349</v>
      </c>
      <c r="B8397" s="538">
        <v>98671</v>
      </c>
      <c r="C8397" s="266" t="s">
        <v>39828</v>
      </c>
      <c r="D8397" s="273" t="s">
        <v>16</v>
      </c>
      <c r="E8397" s="274">
        <v>462.97</v>
      </c>
    </row>
    <row r="8398" spans="1:5">
      <c r="A8398" s="272" t="s">
        <v>24349</v>
      </c>
      <c r="B8398" s="538">
        <v>101726</v>
      </c>
      <c r="C8398" s="266" t="s">
        <v>39829</v>
      </c>
      <c r="D8398" s="273" t="s">
        <v>16</v>
      </c>
      <c r="E8398" s="274">
        <v>247.46</v>
      </c>
    </row>
    <row r="8399" spans="1:5">
      <c r="A8399" s="272" t="s">
        <v>24349</v>
      </c>
      <c r="B8399" s="538">
        <v>101725</v>
      </c>
      <c r="C8399" s="266" t="s">
        <v>39830</v>
      </c>
      <c r="D8399" s="273" t="s">
        <v>16</v>
      </c>
      <c r="E8399" s="274">
        <v>336.19</v>
      </c>
    </row>
    <row r="8400" spans="1:5">
      <c r="A8400" s="272" t="s">
        <v>24349</v>
      </c>
      <c r="B8400" s="538">
        <v>98672</v>
      </c>
      <c r="C8400" s="266" t="s">
        <v>39831</v>
      </c>
      <c r="D8400" s="273" t="s">
        <v>16</v>
      </c>
      <c r="E8400" s="274">
        <v>731.31</v>
      </c>
    </row>
    <row r="8401" spans="1:5">
      <c r="A8401" s="272" t="s">
        <v>24349</v>
      </c>
      <c r="B8401" s="538">
        <v>101732</v>
      </c>
      <c r="C8401" s="266" t="s">
        <v>39832</v>
      </c>
      <c r="D8401" s="273" t="s">
        <v>16</v>
      </c>
      <c r="E8401" s="274">
        <v>128.06</v>
      </c>
    </row>
    <row r="8402" spans="1:5">
      <c r="A8402" s="272" t="s">
        <v>24349</v>
      </c>
      <c r="B8402" s="538">
        <v>106793</v>
      </c>
      <c r="C8402" s="266" t="s">
        <v>39833</v>
      </c>
      <c r="D8402" s="273" t="s">
        <v>16</v>
      </c>
      <c r="E8402" s="274">
        <v>0</v>
      </c>
    </row>
    <row r="8403" spans="1:5">
      <c r="A8403" s="272" t="s">
        <v>24349</v>
      </c>
      <c r="B8403" s="538">
        <v>101731</v>
      </c>
      <c r="C8403" s="266" t="s">
        <v>39834</v>
      </c>
      <c r="D8403" s="273" t="s">
        <v>16</v>
      </c>
      <c r="E8403" s="274">
        <v>391.36</v>
      </c>
    </row>
    <row r="8404" spans="1:5">
      <c r="A8404" s="272" t="s">
        <v>24349</v>
      </c>
      <c r="B8404" s="538">
        <v>101751</v>
      </c>
      <c r="C8404" s="266" t="s">
        <v>39835</v>
      </c>
      <c r="D8404" s="273" t="s">
        <v>16</v>
      </c>
      <c r="E8404" s="274">
        <v>418.82</v>
      </c>
    </row>
    <row r="8405" spans="1:5">
      <c r="A8405" s="272" t="s">
        <v>24349</v>
      </c>
      <c r="B8405" s="538">
        <v>101729</v>
      </c>
      <c r="C8405" s="266" t="s">
        <v>39836</v>
      </c>
      <c r="D8405" s="273" t="s">
        <v>16</v>
      </c>
      <c r="E8405" s="274">
        <v>415.57</v>
      </c>
    </row>
    <row r="8406" spans="1:5">
      <c r="A8406" s="272" t="s">
        <v>24349</v>
      </c>
      <c r="B8406" s="538">
        <v>98683</v>
      </c>
      <c r="C8406" s="266" t="s">
        <v>39837</v>
      </c>
      <c r="D8406" s="273" t="s">
        <v>16</v>
      </c>
      <c r="E8406" s="274">
        <v>0</v>
      </c>
    </row>
    <row r="8407" spans="1:5">
      <c r="A8407" s="272" t="s">
        <v>24349</v>
      </c>
      <c r="B8407" s="538">
        <v>106785</v>
      </c>
      <c r="C8407" s="266" t="s">
        <v>39838</v>
      </c>
      <c r="D8407" s="273" t="s">
        <v>13</v>
      </c>
      <c r="E8407" s="274">
        <v>0</v>
      </c>
    </row>
    <row r="8408" spans="1:5">
      <c r="A8408" s="272" t="s">
        <v>24349</v>
      </c>
      <c r="B8408" s="538">
        <v>101094</v>
      </c>
      <c r="C8408" s="266" t="s">
        <v>39839</v>
      </c>
      <c r="D8408" s="273" t="s">
        <v>13</v>
      </c>
      <c r="E8408" s="274">
        <v>216.71</v>
      </c>
    </row>
    <row r="8409" spans="1:5">
      <c r="A8409" s="272" t="s">
        <v>24349</v>
      </c>
      <c r="B8409" s="538">
        <v>101095</v>
      </c>
      <c r="C8409" s="266" t="s">
        <v>39840</v>
      </c>
      <c r="D8409" s="273" t="s">
        <v>13</v>
      </c>
      <c r="E8409" s="274">
        <v>0</v>
      </c>
    </row>
    <row r="8410" spans="1:5">
      <c r="A8410" s="272" t="s">
        <v>24349</v>
      </c>
      <c r="B8410" s="538">
        <v>106786</v>
      </c>
      <c r="C8410" s="266" t="s">
        <v>39841</v>
      </c>
      <c r="D8410" s="273" t="s">
        <v>13</v>
      </c>
      <c r="E8410" s="274">
        <v>0</v>
      </c>
    </row>
    <row r="8411" spans="1:5">
      <c r="A8411" s="272" t="s">
        <v>24349</v>
      </c>
      <c r="B8411" s="538">
        <v>106783</v>
      </c>
      <c r="C8411" s="266" t="s">
        <v>39842</v>
      </c>
      <c r="D8411" s="273" t="s">
        <v>16</v>
      </c>
      <c r="E8411" s="274">
        <v>0</v>
      </c>
    </row>
    <row r="8412" spans="1:5">
      <c r="A8412" s="272" t="s">
        <v>24349</v>
      </c>
      <c r="B8412" s="538">
        <v>106784</v>
      </c>
      <c r="C8412" s="266" t="s">
        <v>39843</v>
      </c>
      <c r="D8412" s="273" t="s">
        <v>16</v>
      </c>
      <c r="E8412" s="274">
        <v>0</v>
      </c>
    </row>
    <row r="8413" spans="1:5">
      <c r="A8413" s="272" t="s">
        <v>24349</v>
      </c>
      <c r="B8413" s="538">
        <v>106782</v>
      </c>
      <c r="C8413" s="266" t="s">
        <v>39844</v>
      </c>
      <c r="D8413" s="273" t="s">
        <v>16</v>
      </c>
      <c r="E8413" s="274">
        <v>0</v>
      </c>
    </row>
    <row r="8414" spans="1:5">
      <c r="A8414" s="272" t="s">
        <v>24349</v>
      </c>
      <c r="B8414" s="538">
        <v>101728</v>
      </c>
      <c r="C8414" s="266" t="s">
        <v>39845</v>
      </c>
      <c r="D8414" s="273" t="s">
        <v>16</v>
      </c>
      <c r="E8414" s="274">
        <v>0</v>
      </c>
    </row>
    <row r="8415" spans="1:5">
      <c r="A8415" s="272" t="s">
        <v>24349</v>
      </c>
      <c r="B8415" s="538">
        <v>101727</v>
      </c>
      <c r="C8415" s="266" t="s">
        <v>39846</v>
      </c>
      <c r="D8415" s="273" t="s">
        <v>16</v>
      </c>
      <c r="E8415" s="274">
        <v>210.41</v>
      </c>
    </row>
    <row r="8416" spans="1:5">
      <c r="A8416" s="272" t="s">
        <v>24349</v>
      </c>
      <c r="B8416" s="538">
        <v>106790</v>
      </c>
      <c r="C8416" s="266" t="s">
        <v>39847</v>
      </c>
      <c r="D8416" s="273" t="s">
        <v>16</v>
      </c>
      <c r="E8416" s="274">
        <v>226.22</v>
      </c>
    </row>
    <row r="8417" spans="1:5">
      <c r="A8417" s="272" t="s">
        <v>24349</v>
      </c>
      <c r="B8417" s="538">
        <v>106792</v>
      </c>
      <c r="C8417" s="266" t="s">
        <v>39848</v>
      </c>
      <c r="D8417" s="273" t="s">
        <v>16</v>
      </c>
      <c r="E8417" s="274">
        <v>4.62</v>
      </c>
    </row>
    <row r="8418" spans="1:5">
      <c r="A8418" s="272" t="s">
        <v>24349</v>
      </c>
      <c r="B8418" s="538">
        <v>101748</v>
      </c>
      <c r="C8418" s="266" t="s">
        <v>39849</v>
      </c>
      <c r="D8418" s="273" t="s">
        <v>16</v>
      </c>
      <c r="E8418" s="274">
        <v>4.37</v>
      </c>
    </row>
    <row r="8419" spans="1:5">
      <c r="A8419" s="272" t="s">
        <v>24349</v>
      </c>
      <c r="B8419" s="538">
        <v>106791</v>
      </c>
      <c r="C8419" s="266" t="s">
        <v>39850</v>
      </c>
      <c r="D8419" s="273" t="s">
        <v>16</v>
      </c>
      <c r="E8419" s="274">
        <v>438.3</v>
      </c>
    </row>
    <row r="8420" spans="1:5">
      <c r="A8420" s="272" t="s">
        <v>24349</v>
      </c>
      <c r="B8420" s="538">
        <v>101742</v>
      </c>
      <c r="C8420" s="266" t="s">
        <v>39851</v>
      </c>
      <c r="D8420" s="273" t="s">
        <v>13</v>
      </c>
      <c r="E8420" s="274">
        <v>62.25</v>
      </c>
    </row>
    <row r="8421" spans="1:5">
      <c r="A8421" s="272" t="s">
        <v>24349</v>
      </c>
      <c r="B8421" s="538">
        <v>101740</v>
      </c>
      <c r="C8421" s="266" t="s">
        <v>39852</v>
      </c>
      <c r="D8421" s="273" t="s">
        <v>13</v>
      </c>
      <c r="E8421" s="274">
        <v>61.7</v>
      </c>
    </row>
    <row r="8422" spans="1:5">
      <c r="A8422" s="272" t="s">
        <v>24349</v>
      </c>
      <c r="B8422" s="538">
        <v>98685</v>
      </c>
      <c r="C8422" s="266" t="s">
        <v>39853</v>
      </c>
      <c r="D8422" s="273" t="s">
        <v>13</v>
      </c>
      <c r="E8422" s="274">
        <v>91.37</v>
      </c>
    </row>
    <row r="8423" spans="1:5">
      <c r="A8423" s="272" t="s">
        <v>24349</v>
      </c>
      <c r="B8423" s="538">
        <v>98686</v>
      </c>
      <c r="C8423" s="266" t="s">
        <v>39854</v>
      </c>
      <c r="D8423" s="273" t="s">
        <v>13</v>
      </c>
      <c r="E8423" s="274">
        <v>67.489999999999995</v>
      </c>
    </row>
    <row r="8424" spans="1:5">
      <c r="A8424" s="272" t="s">
        <v>24349</v>
      </c>
      <c r="B8424" s="538">
        <v>101738</v>
      </c>
      <c r="C8424" s="266" t="s">
        <v>39855</v>
      </c>
      <c r="D8424" s="273" t="s">
        <v>13</v>
      </c>
      <c r="E8424" s="274">
        <v>46.12</v>
      </c>
    </row>
    <row r="8425" spans="1:5">
      <c r="A8425" s="272" t="s">
        <v>24349</v>
      </c>
      <c r="B8425" s="538">
        <v>101739</v>
      </c>
      <c r="C8425" s="266" t="s">
        <v>39856</v>
      </c>
      <c r="D8425" s="273" t="s">
        <v>13</v>
      </c>
      <c r="E8425" s="274">
        <v>61.52</v>
      </c>
    </row>
    <row r="8426" spans="1:5">
      <c r="A8426" s="272" t="s">
        <v>24349</v>
      </c>
      <c r="B8426" s="538">
        <v>101741</v>
      </c>
      <c r="C8426" s="266" t="s">
        <v>39857</v>
      </c>
      <c r="D8426" s="273" t="s">
        <v>13</v>
      </c>
      <c r="E8426" s="274">
        <v>56.14</v>
      </c>
    </row>
    <row r="8427" spans="1:5">
      <c r="A8427" s="272" t="s">
        <v>24349</v>
      </c>
      <c r="B8427" s="538">
        <v>98697</v>
      </c>
      <c r="C8427" s="266" t="s">
        <v>39858</v>
      </c>
      <c r="D8427" s="273" t="s">
        <v>13</v>
      </c>
      <c r="E8427" s="274">
        <v>91.87</v>
      </c>
    </row>
    <row r="8428" spans="1:5">
      <c r="A8428" s="272" t="s">
        <v>24349</v>
      </c>
      <c r="B8428" s="538">
        <v>98688</v>
      </c>
      <c r="C8428" s="266" t="s">
        <v>39859</v>
      </c>
      <c r="D8428" s="273" t="s">
        <v>13</v>
      </c>
      <c r="E8428" s="274">
        <v>74.87</v>
      </c>
    </row>
    <row r="8429" spans="1:5">
      <c r="A8429" s="272" t="s">
        <v>24349</v>
      </c>
      <c r="B8429" s="538">
        <v>98687</v>
      </c>
      <c r="C8429" s="266" t="s">
        <v>39860</v>
      </c>
      <c r="D8429" s="273" t="s">
        <v>13</v>
      </c>
      <c r="E8429" s="274">
        <v>0</v>
      </c>
    </row>
    <row r="8430" spans="1:5">
      <c r="A8430" s="272" t="s">
        <v>24349</v>
      </c>
      <c r="B8430" s="538">
        <v>98689</v>
      </c>
      <c r="C8430" s="266" t="s">
        <v>39861</v>
      </c>
      <c r="D8430" s="273" t="s">
        <v>13</v>
      </c>
      <c r="E8430" s="274">
        <v>139.72</v>
      </c>
    </row>
    <row r="8431" spans="1:5">
      <c r="A8431" s="272" t="s">
        <v>24349</v>
      </c>
      <c r="B8431" s="538">
        <v>98695</v>
      </c>
      <c r="C8431" s="266" t="s">
        <v>39862</v>
      </c>
      <c r="D8431" s="273" t="s">
        <v>13</v>
      </c>
      <c r="E8431" s="274">
        <v>146.75</v>
      </c>
    </row>
    <row r="8432" spans="1:5">
      <c r="A8432" s="272" t="s">
        <v>24350</v>
      </c>
      <c r="B8432" s="538">
        <v>100606</v>
      </c>
      <c r="C8432" s="266" t="s">
        <v>30887</v>
      </c>
      <c r="D8432" s="273" t="s">
        <v>14</v>
      </c>
      <c r="E8432" s="274">
        <v>1836.07</v>
      </c>
    </row>
    <row r="8433" spans="1:5">
      <c r="A8433" s="272" t="s">
        <v>24350</v>
      </c>
      <c r="B8433" s="538">
        <v>100604</v>
      </c>
      <c r="C8433" s="266" t="s">
        <v>30888</v>
      </c>
      <c r="D8433" s="273" t="s">
        <v>14</v>
      </c>
      <c r="E8433" s="274">
        <v>860.71</v>
      </c>
    </row>
    <row r="8434" spans="1:5">
      <c r="A8434" s="272" t="s">
        <v>24350</v>
      </c>
      <c r="B8434" s="538">
        <v>100605</v>
      </c>
      <c r="C8434" s="266" t="s">
        <v>30889</v>
      </c>
      <c r="D8434" s="273" t="s">
        <v>14</v>
      </c>
      <c r="E8434" s="274">
        <v>1262.1300000000001</v>
      </c>
    </row>
    <row r="8435" spans="1:5">
      <c r="A8435" s="272" t="s">
        <v>24350</v>
      </c>
      <c r="B8435" s="538">
        <v>100580</v>
      </c>
      <c r="C8435" s="266" t="s">
        <v>30890</v>
      </c>
      <c r="D8435" s="273" t="s">
        <v>14</v>
      </c>
      <c r="E8435" s="274">
        <v>817.32</v>
      </c>
    </row>
    <row r="8436" spans="1:5">
      <c r="A8436" s="272" t="s">
        <v>24350</v>
      </c>
      <c r="B8436" s="538">
        <v>100579</v>
      </c>
      <c r="C8436" s="266" t="s">
        <v>30891</v>
      </c>
      <c r="D8436" s="273" t="s">
        <v>14</v>
      </c>
      <c r="E8436" s="274">
        <v>752.82</v>
      </c>
    </row>
    <row r="8437" spans="1:5">
      <c r="A8437" s="272" t="s">
        <v>24350</v>
      </c>
      <c r="B8437" s="538">
        <v>100609</v>
      </c>
      <c r="C8437" s="266" t="s">
        <v>30892</v>
      </c>
      <c r="D8437" s="273" t="s">
        <v>14</v>
      </c>
      <c r="E8437" s="274">
        <v>1874.16</v>
      </c>
    </row>
    <row r="8438" spans="1:5">
      <c r="A8438" s="272" t="s">
        <v>24350</v>
      </c>
      <c r="B8438" s="538">
        <v>100607</v>
      </c>
      <c r="C8438" s="266" t="s">
        <v>30893</v>
      </c>
      <c r="D8438" s="273" t="s">
        <v>14</v>
      </c>
      <c r="E8438" s="274">
        <v>883.59</v>
      </c>
    </row>
    <row r="8439" spans="1:5">
      <c r="A8439" s="272" t="s">
        <v>24350</v>
      </c>
      <c r="B8439" s="538">
        <v>100608</v>
      </c>
      <c r="C8439" s="266" t="s">
        <v>30894</v>
      </c>
      <c r="D8439" s="273" t="s">
        <v>14</v>
      </c>
      <c r="E8439" s="274">
        <v>1290.6099999999999</v>
      </c>
    </row>
    <row r="8440" spans="1:5">
      <c r="A8440" s="272" t="s">
        <v>24350</v>
      </c>
      <c r="B8440" s="538">
        <v>100582</v>
      </c>
      <c r="C8440" s="266" t="s">
        <v>30895</v>
      </c>
      <c r="D8440" s="273" t="s">
        <v>14</v>
      </c>
      <c r="E8440" s="274">
        <v>895.67</v>
      </c>
    </row>
    <row r="8441" spans="1:5">
      <c r="A8441" s="272" t="s">
        <v>24350</v>
      </c>
      <c r="B8441" s="538">
        <v>100581</v>
      </c>
      <c r="C8441" s="266" t="s">
        <v>30896</v>
      </c>
      <c r="D8441" s="273" t="s">
        <v>14</v>
      </c>
      <c r="E8441" s="274">
        <v>781.15</v>
      </c>
    </row>
    <row r="8442" spans="1:5">
      <c r="A8442" s="272" t="s">
        <v>24350</v>
      </c>
      <c r="B8442" s="538">
        <v>100613</v>
      </c>
      <c r="C8442" s="266" t="s">
        <v>30897</v>
      </c>
      <c r="D8442" s="273" t="s">
        <v>14</v>
      </c>
      <c r="E8442" s="274">
        <v>1912.06</v>
      </c>
    </row>
    <row r="8443" spans="1:5">
      <c r="A8443" s="272" t="s">
        <v>24350</v>
      </c>
      <c r="B8443" s="538">
        <v>100610</v>
      </c>
      <c r="C8443" s="266" t="s">
        <v>30898</v>
      </c>
      <c r="D8443" s="273" t="s">
        <v>14</v>
      </c>
      <c r="E8443" s="274">
        <v>905.97</v>
      </c>
    </row>
    <row r="8444" spans="1:5">
      <c r="A8444" s="272" t="s">
        <v>24350</v>
      </c>
      <c r="B8444" s="538">
        <v>100611</v>
      </c>
      <c r="C8444" s="266" t="s">
        <v>30899</v>
      </c>
      <c r="D8444" s="273" t="s">
        <v>14</v>
      </c>
      <c r="E8444" s="274">
        <v>1089.3499999999999</v>
      </c>
    </row>
    <row r="8445" spans="1:5">
      <c r="A8445" s="272" t="s">
        <v>24350</v>
      </c>
      <c r="B8445" s="538">
        <v>100612</v>
      </c>
      <c r="C8445" s="266" t="s">
        <v>30900</v>
      </c>
      <c r="D8445" s="273" t="s">
        <v>14</v>
      </c>
      <c r="E8445" s="274">
        <v>1318.59</v>
      </c>
    </row>
    <row r="8446" spans="1:5">
      <c r="A8446" s="272" t="s">
        <v>24350</v>
      </c>
      <c r="B8446" s="538">
        <v>100584</v>
      </c>
      <c r="C8446" s="266" t="s">
        <v>30901</v>
      </c>
      <c r="D8446" s="273" t="s">
        <v>14</v>
      </c>
      <c r="E8446" s="274">
        <v>881.36</v>
      </c>
    </row>
    <row r="8447" spans="1:5">
      <c r="A8447" s="272" t="s">
        <v>24350</v>
      </c>
      <c r="B8447" s="538">
        <v>100583</v>
      </c>
      <c r="C8447" s="266" t="s">
        <v>30902</v>
      </c>
      <c r="D8447" s="273" t="s">
        <v>14</v>
      </c>
      <c r="E8447" s="274">
        <v>811.42</v>
      </c>
    </row>
    <row r="8448" spans="1:5">
      <c r="A8448" s="272" t="s">
        <v>24350</v>
      </c>
      <c r="B8448" s="538">
        <v>100616</v>
      </c>
      <c r="C8448" s="266" t="s">
        <v>30903</v>
      </c>
      <c r="D8448" s="273" t="s">
        <v>14</v>
      </c>
      <c r="E8448" s="274">
        <v>1991.57</v>
      </c>
    </row>
    <row r="8449" spans="1:5">
      <c r="A8449" s="272" t="s">
        <v>24350</v>
      </c>
      <c r="B8449" s="538">
        <v>100614</v>
      </c>
      <c r="C8449" s="266" t="s">
        <v>30904</v>
      </c>
      <c r="D8449" s="273" t="s">
        <v>14</v>
      </c>
      <c r="E8449" s="274">
        <v>1139.1199999999999</v>
      </c>
    </row>
    <row r="8450" spans="1:5">
      <c r="A8450" s="272" t="s">
        <v>24350</v>
      </c>
      <c r="B8450" s="538">
        <v>100615</v>
      </c>
      <c r="C8450" s="266" t="s">
        <v>30905</v>
      </c>
      <c r="D8450" s="273" t="s">
        <v>14</v>
      </c>
      <c r="E8450" s="274">
        <v>1374.56</v>
      </c>
    </row>
    <row r="8451" spans="1:5">
      <c r="A8451" s="272" t="s">
        <v>24350</v>
      </c>
      <c r="B8451" s="538">
        <v>100586</v>
      </c>
      <c r="C8451" s="266" t="s">
        <v>30906</v>
      </c>
      <c r="D8451" s="273" t="s">
        <v>14</v>
      </c>
      <c r="E8451" s="274">
        <v>981.92</v>
      </c>
    </row>
    <row r="8452" spans="1:5">
      <c r="A8452" s="272" t="s">
        <v>24350</v>
      </c>
      <c r="B8452" s="538">
        <v>100585</v>
      </c>
      <c r="C8452" s="266" t="s">
        <v>30907</v>
      </c>
      <c r="D8452" s="273" t="s">
        <v>14</v>
      </c>
      <c r="E8452" s="274">
        <v>870.29</v>
      </c>
    </row>
    <row r="8453" spans="1:5">
      <c r="A8453" s="272" t="s">
        <v>24350</v>
      </c>
      <c r="B8453" s="538">
        <v>100618</v>
      </c>
      <c r="C8453" s="266" t="s">
        <v>30908</v>
      </c>
      <c r="D8453" s="273" t="s">
        <v>14</v>
      </c>
      <c r="E8453" s="274">
        <v>2072.94</v>
      </c>
    </row>
    <row r="8454" spans="1:5">
      <c r="A8454" s="272" t="s">
        <v>24350</v>
      </c>
      <c r="B8454" s="538">
        <v>100617</v>
      </c>
      <c r="C8454" s="266" t="s">
        <v>30909</v>
      </c>
      <c r="D8454" s="273" t="s">
        <v>14</v>
      </c>
      <c r="E8454" s="274">
        <v>1430.63</v>
      </c>
    </row>
    <row r="8455" spans="1:5">
      <c r="A8455" s="272" t="s">
        <v>24350</v>
      </c>
      <c r="B8455" s="538">
        <v>100588</v>
      </c>
      <c r="C8455" s="266" t="s">
        <v>30910</v>
      </c>
      <c r="D8455" s="273" t="s">
        <v>14</v>
      </c>
      <c r="E8455" s="274">
        <v>1018.13</v>
      </c>
    </row>
    <row r="8456" spans="1:5">
      <c r="A8456" s="272" t="s">
        <v>24350</v>
      </c>
      <c r="B8456" s="538">
        <v>100587</v>
      </c>
      <c r="C8456" s="266" t="s">
        <v>30911</v>
      </c>
      <c r="D8456" s="273" t="s">
        <v>14</v>
      </c>
      <c r="E8456" s="274">
        <v>931.49</v>
      </c>
    </row>
    <row r="8457" spans="1:5">
      <c r="A8457" s="272" t="s">
        <v>24350</v>
      </c>
      <c r="B8457" s="538">
        <v>100590</v>
      </c>
      <c r="C8457" s="266" t="s">
        <v>30912</v>
      </c>
      <c r="D8457" s="273" t="s">
        <v>14</v>
      </c>
      <c r="E8457" s="274">
        <v>1106.53</v>
      </c>
    </row>
    <row r="8458" spans="1:5">
      <c r="A8458" s="272" t="s">
        <v>24350</v>
      </c>
      <c r="B8458" s="538">
        <v>100589</v>
      </c>
      <c r="C8458" s="266" t="s">
        <v>30913</v>
      </c>
      <c r="D8458" s="273" t="s">
        <v>14</v>
      </c>
      <c r="E8458" s="274">
        <v>1020.26</v>
      </c>
    </row>
    <row r="8459" spans="1:5">
      <c r="A8459" s="272" t="s">
        <v>24350</v>
      </c>
      <c r="B8459" s="538">
        <v>100592</v>
      </c>
      <c r="C8459" s="266" t="s">
        <v>30914</v>
      </c>
      <c r="D8459" s="273" t="s">
        <v>14</v>
      </c>
      <c r="E8459" s="274">
        <v>1086.58</v>
      </c>
    </row>
    <row r="8460" spans="1:5">
      <c r="A8460" s="272" t="s">
        <v>24350</v>
      </c>
      <c r="B8460" s="538">
        <v>100591</v>
      </c>
      <c r="C8460" s="266" t="s">
        <v>30915</v>
      </c>
      <c r="D8460" s="273" t="s">
        <v>14</v>
      </c>
      <c r="E8460" s="274">
        <v>994.19</v>
      </c>
    </row>
    <row r="8461" spans="1:5">
      <c r="A8461" s="272" t="s">
        <v>24350</v>
      </c>
      <c r="B8461" s="538">
        <v>100594</v>
      </c>
      <c r="C8461" s="266" t="s">
        <v>30916</v>
      </c>
      <c r="D8461" s="273" t="s">
        <v>14</v>
      </c>
      <c r="E8461" s="274">
        <v>1201.0899999999999</v>
      </c>
    </row>
    <row r="8462" spans="1:5">
      <c r="A8462" s="272" t="s">
        <v>24350</v>
      </c>
      <c r="B8462" s="538">
        <v>100593</v>
      </c>
      <c r="C8462" s="266" t="s">
        <v>30917</v>
      </c>
      <c r="D8462" s="273" t="s">
        <v>14</v>
      </c>
      <c r="E8462" s="274">
        <v>1080.01</v>
      </c>
    </row>
    <row r="8463" spans="1:5">
      <c r="A8463" s="272" t="s">
        <v>24350</v>
      </c>
      <c r="B8463" s="538">
        <v>100596</v>
      </c>
      <c r="C8463" s="266" t="s">
        <v>30918</v>
      </c>
      <c r="D8463" s="273" t="s">
        <v>14</v>
      </c>
      <c r="E8463" s="274">
        <v>1438.84</v>
      </c>
    </row>
    <row r="8464" spans="1:5">
      <c r="A8464" s="272" t="s">
        <v>24350</v>
      </c>
      <c r="B8464" s="538">
        <v>100595</v>
      </c>
      <c r="C8464" s="266" t="s">
        <v>30919</v>
      </c>
      <c r="D8464" s="273" t="s">
        <v>14</v>
      </c>
      <c r="E8464" s="274">
        <v>1275.45</v>
      </c>
    </row>
    <row r="8465" spans="1:5">
      <c r="A8465" s="272" t="s">
        <v>24350</v>
      </c>
      <c r="B8465" s="538">
        <v>100598</v>
      </c>
      <c r="C8465" s="266" t="s">
        <v>30920</v>
      </c>
      <c r="D8465" s="273" t="s">
        <v>14</v>
      </c>
      <c r="E8465" s="274">
        <v>1596.48</v>
      </c>
    </row>
    <row r="8466" spans="1:5">
      <c r="A8466" s="272" t="s">
        <v>24350</v>
      </c>
      <c r="B8466" s="538">
        <v>100597</v>
      </c>
      <c r="C8466" s="266" t="s">
        <v>30921</v>
      </c>
      <c r="D8466" s="273" t="s">
        <v>14</v>
      </c>
      <c r="E8466" s="274">
        <v>1461.48</v>
      </c>
    </row>
    <row r="8467" spans="1:5">
      <c r="A8467" s="272" t="s">
        <v>24350</v>
      </c>
      <c r="B8467" s="538">
        <v>100603</v>
      </c>
      <c r="C8467" s="266" t="s">
        <v>30922</v>
      </c>
      <c r="D8467" s="273" t="s">
        <v>14</v>
      </c>
      <c r="E8467" s="274">
        <v>1764.43</v>
      </c>
    </row>
    <row r="8468" spans="1:5">
      <c r="A8468" s="272" t="s">
        <v>24350</v>
      </c>
      <c r="B8468" s="538">
        <v>100599</v>
      </c>
      <c r="C8468" s="266" t="s">
        <v>30923</v>
      </c>
      <c r="D8468" s="273" t="s">
        <v>14</v>
      </c>
      <c r="E8468" s="274">
        <v>707.16</v>
      </c>
    </row>
    <row r="8469" spans="1:5">
      <c r="A8469" s="272" t="s">
        <v>24350</v>
      </c>
      <c r="B8469" s="538">
        <v>100600</v>
      </c>
      <c r="C8469" s="266" t="s">
        <v>30924</v>
      </c>
      <c r="D8469" s="273" t="s">
        <v>14</v>
      </c>
      <c r="E8469" s="274">
        <v>814.31</v>
      </c>
    </row>
    <row r="8470" spans="1:5">
      <c r="A8470" s="272" t="s">
        <v>24350</v>
      </c>
      <c r="B8470" s="538">
        <v>100601</v>
      </c>
      <c r="C8470" s="266" t="s">
        <v>30925</v>
      </c>
      <c r="D8470" s="273" t="s">
        <v>14</v>
      </c>
      <c r="E8470" s="274">
        <v>987.75</v>
      </c>
    </row>
    <row r="8471" spans="1:5">
      <c r="A8471" s="272" t="s">
        <v>24350</v>
      </c>
      <c r="B8471" s="538">
        <v>100602</v>
      </c>
      <c r="C8471" s="266" t="s">
        <v>30926</v>
      </c>
      <c r="D8471" s="273" t="s">
        <v>14</v>
      </c>
      <c r="E8471" s="274">
        <v>1204.55</v>
      </c>
    </row>
    <row r="8472" spans="1:5">
      <c r="A8472" s="272" t="s">
        <v>24350</v>
      </c>
      <c r="B8472" s="538">
        <v>100578</v>
      </c>
      <c r="C8472" s="266" t="s">
        <v>30927</v>
      </c>
      <c r="D8472" s="273" t="s">
        <v>14</v>
      </c>
      <c r="E8472" s="274">
        <v>695.93</v>
      </c>
    </row>
    <row r="8473" spans="1:5">
      <c r="A8473" s="272" t="s">
        <v>24350</v>
      </c>
      <c r="B8473" s="538">
        <v>105975</v>
      </c>
      <c r="C8473" s="266" t="s">
        <v>30928</v>
      </c>
      <c r="D8473" s="273" t="s">
        <v>13</v>
      </c>
      <c r="E8473" s="274">
        <v>0</v>
      </c>
    </row>
    <row r="8474" spans="1:5">
      <c r="A8474" s="272" t="s">
        <v>24350</v>
      </c>
      <c r="B8474" s="538">
        <v>105976</v>
      </c>
      <c r="C8474" s="266" t="s">
        <v>30929</v>
      </c>
      <c r="D8474" s="273" t="s">
        <v>13</v>
      </c>
      <c r="E8474" s="274">
        <v>0</v>
      </c>
    </row>
    <row r="8475" spans="1:5">
      <c r="A8475" s="272" t="s">
        <v>24350</v>
      </c>
      <c r="B8475" s="538">
        <v>105977</v>
      </c>
      <c r="C8475" s="266" t="s">
        <v>30930</v>
      </c>
      <c r="D8475" s="273" t="s">
        <v>13</v>
      </c>
      <c r="E8475" s="274">
        <v>0</v>
      </c>
    </row>
    <row r="8476" spans="1:5">
      <c r="A8476" s="272" t="s">
        <v>24350</v>
      </c>
      <c r="B8476" s="538">
        <v>105978</v>
      </c>
      <c r="C8476" s="266" t="s">
        <v>30931</v>
      </c>
      <c r="D8476" s="273" t="s">
        <v>13</v>
      </c>
      <c r="E8476" s="274">
        <v>0</v>
      </c>
    </row>
    <row r="8477" spans="1:5">
      <c r="A8477" s="272" t="s">
        <v>24350</v>
      </c>
      <c r="B8477" s="538">
        <v>105970</v>
      </c>
      <c r="C8477" s="266" t="s">
        <v>30932</v>
      </c>
      <c r="D8477" s="273" t="s">
        <v>14</v>
      </c>
      <c r="E8477" s="274">
        <v>0</v>
      </c>
    </row>
    <row r="8478" spans="1:5">
      <c r="A8478" s="272" t="s">
        <v>24350</v>
      </c>
      <c r="B8478" s="538">
        <v>105972</v>
      </c>
      <c r="C8478" s="266" t="s">
        <v>30933</v>
      </c>
      <c r="D8478" s="273" t="s">
        <v>14</v>
      </c>
      <c r="E8478" s="274">
        <v>0</v>
      </c>
    </row>
    <row r="8479" spans="1:5">
      <c r="A8479" s="272" t="s">
        <v>24350</v>
      </c>
      <c r="B8479" s="538">
        <v>105973</v>
      </c>
      <c r="C8479" s="266" t="s">
        <v>30934</v>
      </c>
      <c r="D8479" s="273" t="s">
        <v>14</v>
      </c>
      <c r="E8479" s="274">
        <v>0</v>
      </c>
    </row>
    <row r="8480" spans="1:5">
      <c r="A8480" s="272" t="s">
        <v>24350</v>
      </c>
      <c r="B8480" s="538">
        <v>105974</v>
      </c>
      <c r="C8480" s="266" t="s">
        <v>30935</v>
      </c>
      <c r="D8480" s="273" t="s">
        <v>14</v>
      </c>
      <c r="E8480" s="274">
        <v>0</v>
      </c>
    </row>
    <row r="8481" spans="1:5">
      <c r="A8481" s="272" t="s">
        <v>24350</v>
      </c>
      <c r="B8481" s="538">
        <v>105971</v>
      </c>
      <c r="C8481" s="266" t="s">
        <v>30936</v>
      </c>
      <c r="D8481" s="273" t="s">
        <v>14</v>
      </c>
      <c r="E8481" s="274">
        <v>0</v>
      </c>
    </row>
    <row r="8482" spans="1:5">
      <c r="A8482" s="272" t="s">
        <v>24350</v>
      </c>
      <c r="B8482" s="538">
        <v>105967</v>
      </c>
      <c r="C8482" s="266" t="s">
        <v>30937</v>
      </c>
      <c r="D8482" s="273" t="s">
        <v>14</v>
      </c>
      <c r="E8482" s="274">
        <v>0</v>
      </c>
    </row>
    <row r="8483" spans="1:5">
      <c r="A8483" s="272" t="s">
        <v>24350</v>
      </c>
      <c r="B8483" s="538">
        <v>105968</v>
      </c>
      <c r="C8483" s="266" t="s">
        <v>30938</v>
      </c>
      <c r="D8483" s="273" t="s">
        <v>14</v>
      </c>
      <c r="E8483" s="274">
        <v>0</v>
      </c>
    </row>
    <row r="8484" spans="1:5">
      <c r="A8484" s="272" t="s">
        <v>24350</v>
      </c>
      <c r="B8484" s="538">
        <v>105969</v>
      </c>
      <c r="C8484" s="266" t="s">
        <v>30939</v>
      </c>
      <c r="D8484" s="273" t="s">
        <v>14</v>
      </c>
      <c r="E8484" s="274">
        <v>0</v>
      </c>
    </row>
    <row r="8485" spans="1:5">
      <c r="A8485" s="272" t="s">
        <v>24350</v>
      </c>
      <c r="B8485" s="538">
        <v>100623</v>
      </c>
      <c r="C8485" s="266" t="s">
        <v>30940</v>
      </c>
      <c r="D8485" s="273" t="s">
        <v>14</v>
      </c>
      <c r="E8485" s="274">
        <v>2587.9499999999998</v>
      </c>
    </row>
    <row r="8486" spans="1:5">
      <c r="A8486" s="272" t="s">
        <v>24350</v>
      </c>
      <c r="B8486" s="538">
        <v>105964</v>
      </c>
      <c r="C8486" s="266" t="s">
        <v>30941</v>
      </c>
      <c r="D8486" s="273" t="s">
        <v>14</v>
      </c>
      <c r="E8486" s="274">
        <v>0</v>
      </c>
    </row>
    <row r="8487" spans="1:5">
      <c r="A8487" s="272" t="s">
        <v>24350</v>
      </c>
      <c r="B8487" s="538">
        <v>105965</v>
      </c>
      <c r="C8487" s="266" t="s">
        <v>30942</v>
      </c>
      <c r="D8487" s="273" t="s">
        <v>14</v>
      </c>
      <c r="E8487" s="274">
        <v>0</v>
      </c>
    </row>
    <row r="8488" spans="1:5">
      <c r="A8488" s="272" t="s">
        <v>24350</v>
      </c>
      <c r="B8488" s="538">
        <v>105966</v>
      </c>
      <c r="C8488" s="266" t="s">
        <v>30943</v>
      </c>
      <c r="D8488" s="273" t="s">
        <v>14</v>
      </c>
      <c r="E8488" s="274">
        <v>0</v>
      </c>
    </row>
    <row r="8489" spans="1:5">
      <c r="A8489" s="272" t="s">
        <v>24350</v>
      </c>
      <c r="B8489" s="538">
        <v>100621</v>
      </c>
      <c r="C8489" s="266" t="s">
        <v>30944</v>
      </c>
      <c r="D8489" s="273" t="s">
        <v>14</v>
      </c>
      <c r="E8489" s="274">
        <v>3083.01</v>
      </c>
    </row>
    <row r="8490" spans="1:5">
      <c r="A8490" s="272" t="s">
        <v>24350</v>
      </c>
      <c r="B8490" s="538">
        <v>105960</v>
      </c>
      <c r="C8490" s="266" t="s">
        <v>30945</v>
      </c>
      <c r="D8490" s="273" t="s">
        <v>14</v>
      </c>
      <c r="E8490" s="274">
        <v>0</v>
      </c>
    </row>
    <row r="8491" spans="1:5">
      <c r="A8491" s="272" t="s">
        <v>24350</v>
      </c>
      <c r="B8491" s="538">
        <v>105961</v>
      </c>
      <c r="C8491" s="266" t="s">
        <v>30946</v>
      </c>
      <c r="D8491" s="273" t="s">
        <v>14</v>
      </c>
      <c r="E8491" s="274">
        <v>0</v>
      </c>
    </row>
    <row r="8492" spans="1:5">
      <c r="A8492" s="272" t="s">
        <v>24350</v>
      </c>
      <c r="B8492" s="538">
        <v>105962</v>
      </c>
      <c r="C8492" s="266" t="s">
        <v>30947</v>
      </c>
      <c r="D8492" s="273" t="s">
        <v>14</v>
      </c>
      <c r="E8492" s="274">
        <v>0</v>
      </c>
    </row>
    <row r="8493" spans="1:5">
      <c r="A8493" s="272" t="s">
        <v>24350</v>
      </c>
      <c r="B8493" s="538">
        <v>105963</v>
      </c>
      <c r="C8493" s="266" t="s">
        <v>30948</v>
      </c>
      <c r="D8493" s="273" t="s">
        <v>14</v>
      </c>
      <c r="E8493" s="274">
        <v>0</v>
      </c>
    </row>
    <row r="8494" spans="1:5">
      <c r="A8494" s="272" t="s">
        <v>24350</v>
      </c>
      <c r="B8494" s="538">
        <v>100622</v>
      </c>
      <c r="C8494" s="266" t="s">
        <v>30949</v>
      </c>
      <c r="D8494" s="273" t="s">
        <v>14</v>
      </c>
      <c r="E8494" s="274">
        <v>2517.3200000000002</v>
      </c>
    </row>
    <row r="8495" spans="1:5">
      <c r="A8495" s="272" t="s">
        <v>24350</v>
      </c>
      <c r="B8495" s="538">
        <v>105956</v>
      </c>
      <c r="C8495" s="266" t="s">
        <v>30950</v>
      </c>
      <c r="D8495" s="273" t="s">
        <v>14</v>
      </c>
      <c r="E8495" s="274">
        <v>0</v>
      </c>
    </row>
    <row r="8496" spans="1:5">
      <c r="A8496" s="272" t="s">
        <v>24350</v>
      </c>
      <c r="B8496" s="538">
        <v>105957</v>
      </c>
      <c r="C8496" s="266" t="s">
        <v>30951</v>
      </c>
      <c r="D8496" s="273" t="s">
        <v>14</v>
      </c>
      <c r="E8496" s="274">
        <v>0</v>
      </c>
    </row>
    <row r="8497" spans="1:5">
      <c r="A8497" s="272" t="s">
        <v>24350</v>
      </c>
      <c r="B8497" s="538">
        <v>105958</v>
      </c>
      <c r="C8497" s="266" t="s">
        <v>30952</v>
      </c>
      <c r="D8497" s="273" t="s">
        <v>14</v>
      </c>
      <c r="E8497" s="274">
        <v>2130.12</v>
      </c>
    </row>
    <row r="8498" spans="1:5">
      <c r="A8498" s="272" t="s">
        <v>24350</v>
      </c>
      <c r="B8498" s="538">
        <v>105959</v>
      </c>
      <c r="C8498" s="266" t="s">
        <v>30953</v>
      </c>
      <c r="D8498" s="273" t="s">
        <v>14</v>
      </c>
      <c r="E8498" s="274">
        <v>0</v>
      </c>
    </row>
    <row r="8499" spans="1:5">
      <c r="A8499" s="272" t="s">
        <v>24350</v>
      </c>
      <c r="B8499" s="538">
        <v>100620</v>
      </c>
      <c r="C8499" s="266" t="s">
        <v>30954</v>
      </c>
      <c r="D8499" s="273" t="s">
        <v>14</v>
      </c>
      <c r="E8499" s="274">
        <v>2746.57</v>
      </c>
    </row>
    <row r="8500" spans="1:5">
      <c r="A8500" s="272" t="s">
        <v>24350</v>
      </c>
      <c r="B8500" s="538">
        <v>105951</v>
      </c>
      <c r="C8500" s="266" t="s">
        <v>30955</v>
      </c>
      <c r="D8500" s="273" t="s">
        <v>14</v>
      </c>
      <c r="E8500" s="274">
        <v>0</v>
      </c>
    </row>
    <row r="8501" spans="1:5">
      <c r="A8501" s="272" t="s">
        <v>24350</v>
      </c>
      <c r="B8501" s="538">
        <v>105952</v>
      </c>
      <c r="C8501" s="266" t="s">
        <v>30956</v>
      </c>
      <c r="D8501" s="273" t="s">
        <v>14</v>
      </c>
      <c r="E8501" s="274">
        <v>0</v>
      </c>
    </row>
    <row r="8502" spans="1:5">
      <c r="A8502" s="272" t="s">
        <v>24350</v>
      </c>
      <c r="B8502" s="538">
        <v>105953</v>
      </c>
      <c r="C8502" s="266" t="s">
        <v>30957</v>
      </c>
      <c r="D8502" s="273" t="s">
        <v>14</v>
      </c>
      <c r="E8502" s="274">
        <v>1966.96</v>
      </c>
    </row>
    <row r="8503" spans="1:5">
      <c r="A8503" s="272" t="s">
        <v>24350</v>
      </c>
      <c r="B8503" s="538">
        <v>105954</v>
      </c>
      <c r="C8503" s="266" t="s">
        <v>30958</v>
      </c>
      <c r="D8503" s="273" t="s">
        <v>14</v>
      </c>
      <c r="E8503" s="274">
        <v>0</v>
      </c>
    </row>
    <row r="8504" spans="1:5">
      <c r="A8504" s="272" t="s">
        <v>24350</v>
      </c>
      <c r="B8504" s="538">
        <v>105955</v>
      </c>
      <c r="C8504" s="266" t="s">
        <v>30959</v>
      </c>
      <c r="D8504" s="273" t="s">
        <v>14</v>
      </c>
      <c r="E8504" s="274">
        <v>2610.25</v>
      </c>
    </row>
    <row r="8505" spans="1:5">
      <c r="A8505" s="272" t="s">
        <v>24350</v>
      </c>
      <c r="B8505" s="538">
        <v>105946</v>
      </c>
      <c r="C8505" s="266" t="s">
        <v>30960</v>
      </c>
      <c r="D8505" s="273" t="s">
        <v>14</v>
      </c>
      <c r="E8505" s="274">
        <v>0</v>
      </c>
    </row>
    <row r="8506" spans="1:5">
      <c r="A8506" s="272" t="s">
        <v>24350</v>
      </c>
      <c r="B8506" s="538">
        <v>105947</v>
      </c>
      <c r="C8506" s="266" t="s">
        <v>30961</v>
      </c>
      <c r="D8506" s="273" t="s">
        <v>14</v>
      </c>
      <c r="E8506" s="274">
        <v>0</v>
      </c>
    </row>
    <row r="8507" spans="1:5">
      <c r="A8507" s="272" t="s">
        <v>24350</v>
      </c>
      <c r="B8507" s="538">
        <v>105948</v>
      </c>
      <c r="C8507" s="266" t="s">
        <v>30962</v>
      </c>
      <c r="D8507" s="273" t="s">
        <v>14</v>
      </c>
      <c r="E8507" s="274">
        <v>0</v>
      </c>
    </row>
    <row r="8508" spans="1:5">
      <c r="A8508" s="272" t="s">
        <v>24350</v>
      </c>
      <c r="B8508" s="538">
        <v>105949</v>
      </c>
      <c r="C8508" s="266" t="s">
        <v>30963</v>
      </c>
      <c r="D8508" s="273" t="s">
        <v>14</v>
      </c>
      <c r="E8508" s="274">
        <v>0</v>
      </c>
    </row>
    <row r="8509" spans="1:5">
      <c r="A8509" s="272" t="s">
        <v>24350</v>
      </c>
      <c r="B8509" s="538">
        <v>105950</v>
      </c>
      <c r="C8509" s="266" t="s">
        <v>30964</v>
      </c>
      <c r="D8509" s="273" t="s">
        <v>14</v>
      </c>
      <c r="E8509" s="274">
        <v>0</v>
      </c>
    </row>
    <row r="8510" spans="1:5">
      <c r="A8510" s="272" t="s">
        <v>24350</v>
      </c>
      <c r="B8510" s="538">
        <v>100619</v>
      </c>
      <c r="C8510" s="266" t="s">
        <v>30965</v>
      </c>
      <c r="D8510" s="273" t="s">
        <v>14</v>
      </c>
      <c r="E8510" s="274">
        <v>653.51</v>
      </c>
    </row>
    <row r="8511" spans="1:5">
      <c r="A8511" s="272" t="s">
        <v>24351</v>
      </c>
      <c r="B8511" s="538">
        <v>99283</v>
      </c>
      <c r="C8511" s="266" t="s">
        <v>9285</v>
      </c>
      <c r="D8511" s="273" t="s">
        <v>13</v>
      </c>
      <c r="E8511" s="274">
        <v>1244.17</v>
      </c>
    </row>
    <row r="8512" spans="1:5">
      <c r="A8512" s="272" t="s">
        <v>24351</v>
      </c>
      <c r="B8512" s="538">
        <v>99293</v>
      </c>
      <c r="C8512" s="266" t="s">
        <v>9289</v>
      </c>
      <c r="D8512" s="273" t="s">
        <v>13</v>
      </c>
      <c r="E8512" s="274">
        <v>1507.28</v>
      </c>
    </row>
    <row r="8513" spans="1:5">
      <c r="A8513" s="272" t="s">
        <v>24351</v>
      </c>
      <c r="B8513" s="538">
        <v>99243</v>
      </c>
      <c r="C8513" s="266" t="s">
        <v>9271</v>
      </c>
      <c r="D8513" s="273" t="s">
        <v>13</v>
      </c>
      <c r="E8513" s="274">
        <v>1770.32</v>
      </c>
    </row>
    <row r="8514" spans="1:5">
      <c r="A8514" s="272" t="s">
        <v>24351</v>
      </c>
      <c r="B8514" s="538">
        <v>99249</v>
      </c>
      <c r="C8514" s="266" t="s">
        <v>9274</v>
      </c>
      <c r="D8514" s="273" t="s">
        <v>13</v>
      </c>
      <c r="E8514" s="274">
        <v>2164.9899999999998</v>
      </c>
    </row>
    <row r="8515" spans="1:5">
      <c r="A8515" s="272" t="s">
        <v>24351</v>
      </c>
      <c r="B8515" s="538">
        <v>99278</v>
      </c>
      <c r="C8515" s="266" t="s">
        <v>9282</v>
      </c>
      <c r="D8515" s="273" t="s">
        <v>13</v>
      </c>
      <c r="E8515" s="274">
        <v>461.13</v>
      </c>
    </row>
    <row r="8516" spans="1:5">
      <c r="A8516" s="272" t="s">
        <v>24351</v>
      </c>
      <c r="B8516" s="538">
        <v>99288</v>
      </c>
      <c r="C8516" s="266" t="s">
        <v>9286</v>
      </c>
      <c r="D8516" s="273" t="s">
        <v>13</v>
      </c>
      <c r="E8516" s="274">
        <v>608.4</v>
      </c>
    </row>
    <row r="8517" spans="1:5">
      <c r="A8517" s="272" t="s">
        <v>24351</v>
      </c>
      <c r="B8517" s="538">
        <v>99240</v>
      </c>
      <c r="C8517" s="266" t="s">
        <v>244</v>
      </c>
      <c r="D8517" s="273" t="s">
        <v>13</v>
      </c>
      <c r="E8517" s="274">
        <v>809.39</v>
      </c>
    </row>
    <row r="8518" spans="1:5">
      <c r="A8518" s="272" t="s">
        <v>24351</v>
      </c>
      <c r="B8518" s="538">
        <v>99246</v>
      </c>
      <c r="C8518" s="266" t="s">
        <v>9272</v>
      </c>
      <c r="D8518" s="273" t="s">
        <v>13</v>
      </c>
      <c r="E8518" s="274">
        <v>1109.01</v>
      </c>
    </row>
    <row r="8519" spans="1:5">
      <c r="A8519" s="272" t="s">
        <v>24351</v>
      </c>
      <c r="B8519" s="538">
        <v>97981</v>
      </c>
      <c r="C8519" s="266" t="s">
        <v>9235</v>
      </c>
      <c r="D8519" s="273" t="s">
        <v>13</v>
      </c>
      <c r="E8519" s="274">
        <v>1317.9</v>
      </c>
    </row>
    <row r="8520" spans="1:5">
      <c r="A8520" s="272" t="s">
        <v>24351</v>
      </c>
      <c r="B8520" s="538">
        <v>97985</v>
      </c>
      <c r="C8520" s="266" t="s">
        <v>30966</v>
      </c>
      <c r="D8520" s="273" t="s">
        <v>13</v>
      </c>
      <c r="E8520" s="274">
        <v>1590.66</v>
      </c>
    </row>
    <row r="8521" spans="1:5">
      <c r="A8521" s="272" t="s">
        <v>24351</v>
      </c>
      <c r="B8521" s="538">
        <v>97989</v>
      </c>
      <c r="C8521" s="266" t="s">
        <v>9238</v>
      </c>
      <c r="D8521" s="273" t="s">
        <v>13</v>
      </c>
      <c r="E8521" s="274">
        <v>1863.34</v>
      </c>
    </row>
    <row r="8522" spans="1:5">
      <c r="A8522" s="272" t="s">
        <v>24351</v>
      </c>
      <c r="B8522" s="538">
        <v>97993</v>
      </c>
      <c r="C8522" s="266" t="s">
        <v>30967</v>
      </c>
      <c r="D8522" s="273" t="s">
        <v>13</v>
      </c>
      <c r="E8522" s="274">
        <v>2272.4899999999998</v>
      </c>
    </row>
    <row r="8523" spans="1:5">
      <c r="A8523" s="272" t="s">
        <v>24351</v>
      </c>
      <c r="B8523" s="538">
        <v>98409</v>
      </c>
      <c r="C8523" s="266" t="s">
        <v>9269</v>
      </c>
      <c r="D8523" s="273" t="s">
        <v>13</v>
      </c>
      <c r="E8523" s="274">
        <v>463.22</v>
      </c>
    </row>
    <row r="8524" spans="1:5">
      <c r="A8524" s="272" t="s">
        <v>24351</v>
      </c>
      <c r="B8524" s="538">
        <v>97983</v>
      </c>
      <c r="C8524" s="266" t="s">
        <v>9236</v>
      </c>
      <c r="D8524" s="273" t="s">
        <v>13</v>
      </c>
      <c r="E8524" s="274">
        <v>611.14</v>
      </c>
    </row>
    <row r="8525" spans="1:5">
      <c r="A8525" s="272" t="s">
        <v>24351</v>
      </c>
      <c r="B8525" s="538">
        <v>97987</v>
      </c>
      <c r="C8525" s="266" t="s">
        <v>9237</v>
      </c>
      <c r="D8525" s="273" t="s">
        <v>13</v>
      </c>
      <c r="E8525" s="274">
        <v>812.84</v>
      </c>
    </row>
    <row r="8526" spans="1:5">
      <c r="A8526" s="272" t="s">
        <v>24351</v>
      </c>
      <c r="B8526" s="538">
        <v>97991</v>
      </c>
      <c r="C8526" s="266" t="s">
        <v>30968</v>
      </c>
      <c r="D8526" s="273" t="s">
        <v>13</v>
      </c>
      <c r="E8526" s="274">
        <v>1113.71</v>
      </c>
    </row>
    <row r="8527" spans="1:5">
      <c r="A8527" s="272" t="s">
        <v>24351</v>
      </c>
      <c r="B8527" s="538">
        <v>99241</v>
      </c>
      <c r="C8527" s="266" t="s">
        <v>9270</v>
      </c>
      <c r="D8527" s="273" t="s">
        <v>13</v>
      </c>
      <c r="E8527" s="274">
        <v>2029.92</v>
      </c>
    </row>
    <row r="8528" spans="1:5">
      <c r="A8528" s="272" t="s">
        <v>24351</v>
      </c>
      <c r="B8528" s="538">
        <v>99247</v>
      </c>
      <c r="C8528" s="266" t="s">
        <v>9273</v>
      </c>
      <c r="D8528" s="273" t="s">
        <v>13</v>
      </c>
      <c r="E8528" s="274">
        <v>2315.85</v>
      </c>
    </row>
    <row r="8529" spans="1:5">
      <c r="A8529" s="272" t="s">
        <v>24351</v>
      </c>
      <c r="B8529" s="538">
        <v>99263</v>
      </c>
      <c r="C8529" s="266" t="s">
        <v>9277</v>
      </c>
      <c r="D8529" s="273" t="s">
        <v>13</v>
      </c>
      <c r="E8529" s="274">
        <v>2601.85</v>
      </c>
    </row>
    <row r="8530" spans="1:5">
      <c r="A8530" s="272" t="s">
        <v>24351</v>
      </c>
      <c r="B8530" s="538">
        <v>99276</v>
      </c>
      <c r="C8530" s="266" t="s">
        <v>9280</v>
      </c>
      <c r="D8530" s="273" t="s">
        <v>13</v>
      </c>
      <c r="E8530" s="274">
        <v>2887.83</v>
      </c>
    </row>
    <row r="8531" spans="1:5">
      <c r="A8531" s="272" t="s">
        <v>24351</v>
      </c>
      <c r="B8531" s="538">
        <v>99291</v>
      </c>
      <c r="C8531" s="266" t="s">
        <v>9288</v>
      </c>
      <c r="D8531" s="273" t="s">
        <v>13</v>
      </c>
      <c r="E8531" s="274">
        <v>3173.79</v>
      </c>
    </row>
    <row r="8532" spans="1:5">
      <c r="A8532" s="272" t="s">
        <v>24351</v>
      </c>
      <c r="B8532" s="538">
        <v>99297</v>
      </c>
      <c r="C8532" s="266" t="s">
        <v>9291</v>
      </c>
      <c r="D8532" s="273" t="s">
        <v>13</v>
      </c>
      <c r="E8532" s="274">
        <v>3482.5</v>
      </c>
    </row>
    <row r="8533" spans="1:5">
      <c r="A8533" s="272" t="s">
        <v>24351</v>
      </c>
      <c r="B8533" s="538">
        <v>99254</v>
      </c>
      <c r="C8533" s="266" t="s">
        <v>9275</v>
      </c>
      <c r="D8533" s="273" t="s">
        <v>13</v>
      </c>
      <c r="E8533" s="274">
        <v>1457.99</v>
      </c>
    </row>
    <row r="8534" spans="1:5">
      <c r="A8534" s="272" t="s">
        <v>24351</v>
      </c>
      <c r="B8534" s="538">
        <v>99261</v>
      </c>
      <c r="C8534" s="266" t="s">
        <v>9276</v>
      </c>
      <c r="D8534" s="273" t="s">
        <v>13</v>
      </c>
      <c r="E8534" s="274">
        <v>1743.91</v>
      </c>
    </row>
    <row r="8535" spans="1:5">
      <c r="A8535" s="272" t="s">
        <v>24351</v>
      </c>
      <c r="B8535" s="538">
        <v>99266</v>
      </c>
      <c r="C8535" s="266" t="s">
        <v>9278</v>
      </c>
      <c r="D8535" s="273" t="s">
        <v>13</v>
      </c>
      <c r="E8535" s="274">
        <v>2029.92</v>
      </c>
    </row>
    <row r="8536" spans="1:5">
      <c r="A8536" s="272" t="s">
        <v>24351</v>
      </c>
      <c r="B8536" s="538">
        <v>99269</v>
      </c>
      <c r="C8536" s="266" t="s">
        <v>9279</v>
      </c>
      <c r="D8536" s="273" t="s">
        <v>13</v>
      </c>
      <c r="E8536" s="274">
        <v>2315.85</v>
      </c>
    </row>
    <row r="8537" spans="1:5">
      <c r="A8537" s="272" t="s">
        <v>24351</v>
      </c>
      <c r="B8537" s="538">
        <v>99277</v>
      </c>
      <c r="C8537" s="266" t="s">
        <v>9281</v>
      </c>
      <c r="D8537" s="273" t="s">
        <v>13</v>
      </c>
      <c r="E8537" s="274">
        <v>2601.85</v>
      </c>
    </row>
    <row r="8538" spans="1:5">
      <c r="A8538" s="272" t="s">
        <v>24351</v>
      </c>
      <c r="B8538" s="538">
        <v>99281</v>
      </c>
      <c r="C8538" s="266" t="s">
        <v>9283</v>
      </c>
      <c r="D8538" s="273" t="s">
        <v>13</v>
      </c>
      <c r="E8538" s="274">
        <v>2887.83</v>
      </c>
    </row>
    <row r="8539" spans="1:5">
      <c r="A8539" s="272" t="s">
        <v>24351</v>
      </c>
      <c r="B8539" s="538">
        <v>99289</v>
      </c>
      <c r="C8539" s="266" t="s">
        <v>9287</v>
      </c>
      <c r="D8539" s="273" t="s">
        <v>13</v>
      </c>
      <c r="E8539" s="274">
        <v>3173.79</v>
      </c>
    </row>
    <row r="8540" spans="1:5">
      <c r="A8540" s="272" t="s">
        <v>24351</v>
      </c>
      <c r="B8540" s="538">
        <v>99282</v>
      </c>
      <c r="C8540" s="266" t="s">
        <v>9284</v>
      </c>
      <c r="D8540" s="273" t="s">
        <v>13</v>
      </c>
      <c r="E8540" s="274">
        <v>3201.28</v>
      </c>
    </row>
    <row r="8541" spans="1:5">
      <c r="A8541" s="272" t="s">
        <v>24351</v>
      </c>
      <c r="B8541" s="538">
        <v>99296</v>
      </c>
      <c r="C8541" s="266" t="s">
        <v>9290</v>
      </c>
      <c r="D8541" s="273" t="s">
        <v>13</v>
      </c>
      <c r="E8541" s="274">
        <v>3487.24</v>
      </c>
    </row>
    <row r="8542" spans="1:5">
      <c r="A8542" s="272" t="s">
        <v>24351</v>
      </c>
      <c r="B8542" s="538">
        <v>99299</v>
      </c>
      <c r="C8542" s="266" t="s">
        <v>9292</v>
      </c>
      <c r="D8542" s="273" t="s">
        <v>13</v>
      </c>
      <c r="E8542" s="274">
        <v>3773.11</v>
      </c>
    </row>
    <row r="8543" spans="1:5">
      <c r="A8543" s="272" t="s">
        <v>24351</v>
      </c>
      <c r="B8543" s="538">
        <v>99302</v>
      </c>
      <c r="C8543" s="266" t="s">
        <v>9293</v>
      </c>
      <c r="D8543" s="273" t="s">
        <v>13</v>
      </c>
      <c r="E8543" s="274">
        <v>4063.81</v>
      </c>
    </row>
    <row r="8544" spans="1:5">
      <c r="A8544" s="272" t="s">
        <v>24351</v>
      </c>
      <c r="B8544" s="538">
        <v>99307</v>
      </c>
      <c r="C8544" s="266" t="s">
        <v>9296</v>
      </c>
      <c r="D8544" s="273" t="s">
        <v>13</v>
      </c>
      <c r="E8544" s="274">
        <v>2624.62</v>
      </c>
    </row>
    <row r="8545" spans="1:5">
      <c r="A8545" s="272" t="s">
        <v>24351</v>
      </c>
      <c r="B8545" s="538">
        <v>99317</v>
      </c>
      <c r="C8545" s="266" t="s">
        <v>9300</v>
      </c>
      <c r="D8545" s="273" t="s">
        <v>13</v>
      </c>
      <c r="E8545" s="274">
        <v>2910.55</v>
      </c>
    </row>
    <row r="8546" spans="1:5">
      <c r="A8546" s="272" t="s">
        <v>24351</v>
      </c>
      <c r="B8546" s="538">
        <v>99321</v>
      </c>
      <c r="C8546" s="266" t="s">
        <v>9303</v>
      </c>
      <c r="D8546" s="273" t="s">
        <v>13</v>
      </c>
      <c r="E8546" s="274">
        <v>3196.55</v>
      </c>
    </row>
    <row r="8547" spans="1:5">
      <c r="A8547" s="272" t="s">
        <v>24351</v>
      </c>
      <c r="B8547" s="538">
        <v>99323</v>
      </c>
      <c r="C8547" s="266" t="s">
        <v>9304</v>
      </c>
      <c r="D8547" s="273" t="s">
        <v>13</v>
      </c>
      <c r="E8547" s="274">
        <v>3482.5</v>
      </c>
    </row>
    <row r="8548" spans="1:5">
      <c r="A8548" s="272" t="s">
        <v>24351</v>
      </c>
      <c r="B8548" s="538">
        <v>99325</v>
      </c>
      <c r="C8548" s="266" t="s">
        <v>9305</v>
      </c>
      <c r="D8548" s="273" t="s">
        <v>13</v>
      </c>
      <c r="E8548" s="274">
        <v>3773.11</v>
      </c>
    </row>
    <row r="8549" spans="1:5">
      <c r="A8549" s="272" t="s">
        <v>24351</v>
      </c>
      <c r="B8549" s="538">
        <v>99311</v>
      </c>
      <c r="C8549" s="266" t="s">
        <v>9298</v>
      </c>
      <c r="D8549" s="273" t="s">
        <v>13</v>
      </c>
      <c r="E8549" s="274">
        <v>4354.54</v>
      </c>
    </row>
    <row r="8550" spans="1:5">
      <c r="A8550" s="272" t="s">
        <v>24351</v>
      </c>
      <c r="B8550" s="538">
        <v>99314</v>
      </c>
      <c r="C8550" s="266" t="s">
        <v>9299</v>
      </c>
      <c r="D8550" s="273" t="s">
        <v>13</v>
      </c>
      <c r="E8550" s="274">
        <v>4645.22</v>
      </c>
    </row>
    <row r="8551" spans="1:5">
      <c r="A8551" s="272" t="s">
        <v>24351</v>
      </c>
      <c r="B8551" s="538">
        <v>99304</v>
      </c>
      <c r="C8551" s="266" t="s">
        <v>9294</v>
      </c>
      <c r="D8551" s="273" t="s">
        <v>13</v>
      </c>
      <c r="E8551" s="274">
        <v>3777.85</v>
      </c>
    </row>
    <row r="8552" spans="1:5">
      <c r="A8552" s="272" t="s">
        <v>24351</v>
      </c>
      <c r="B8552" s="538">
        <v>99306</v>
      </c>
      <c r="C8552" s="266" t="s">
        <v>9295</v>
      </c>
      <c r="D8552" s="273" t="s">
        <v>13</v>
      </c>
      <c r="E8552" s="274">
        <v>4063.81</v>
      </c>
    </row>
    <row r="8553" spans="1:5">
      <c r="A8553" s="272" t="s">
        <v>24351</v>
      </c>
      <c r="B8553" s="538">
        <v>99309</v>
      </c>
      <c r="C8553" s="266" t="s">
        <v>9297</v>
      </c>
      <c r="D8553" s="273" t="s">
        <v>13</v>
      </c>
      <c r="E8553" s="274">
        <v>4354.54</v>
      </c>
    </row>
    <row r="8554" spans="1:5">
      <c r="A8554" s="272" t="s">
        <v>24351</v>
      </c>
      <c r="B8554" s="538">
        <v>99327</v>
      </c>
      <c r="C8554" s="266" t="s">
        <v>9306</v>
      </c>
      <c r="D8554" s="273" t="s">
        <v>13</v>
      </c>
      <c r="E8554" s="274">
        <v>4889.5600000000004</v>
      </c>
    </row>
    <row r="8555" spans="1:5">
      <c r="A8555" s="272" t="s">
        <v>24351</v>
      </c>
      <c r="B8555" s="538">
        <v>98009</v>
      </c>
      <c r="C8555" s="266" t="s">
        <v>9246</v>
      </c>
      <c r="D8555" s="273" t="s">
        <v>13</v>
      </c>
      <c r="E8555" s="274">
        <v>2102.15</v>
      </c>
    </row>
    <row r="8556" spans="1:5">
      <c r="A8556" s="272" t="s">
        <v>24351</v>
      </c>
      <c r="B8556" s="538">
        <v>98011</v>
      </c>
      <c r="C8556" s="266" t="s">
        <v>9247</v>
      </c>
      <c r="D8556" s="273" t="s">
        <v>13</v>
      </c>
      <c r="E8556" s="274">
        <v>2398.69</v>
      </c>
    </row>
    <row r="8557" spans="1:5">
      <c r="A8557" s="272" t="s">
        <v>24351</v>
      </c>
      <c r="B8557" s="538">
        <v>98013</v>
      </c>
      <c r="C8557" s="266" t="s">
        <v>9248</v>
      </c>
      <c r="D8557" s="273" t="s">
        <v>13</v>
      </c>
      <c r="E8557" s="274">
        <v>2695.32</v>
      </c>
    </row>
    <row r="8558" spans="1:5">
      <c r="A8558" s="272" t="s">
        <v>24351</v>
      </c>
      <c r="B8558" s="538">
        <v>98015</v>
      </c>
      <c r="C8558" s="266" t="s">
        <v>9249</v>
      </c>
      <c r="D8558" s="273" t="s">
        <v>13</v>
      </c>
      <c r="E8558" s="274">
        <v>2991.94</v>
      </c>
    </row>
    <row r="8559" spans="1:5">
      <c r="A8559" s="272" t="s">
        <v>24351</v>
      </c>
      <c r="B8559" s="538">
        <v>98017</v>
      </c>
      <c r="C8559" s="266" t="s">
        <v>9250</v>
      </c>
      <c r="D8559" s="273" t="s">
        <v>13</v>
      </c>
      <c r="E8559" s="274">
        <v>3288.5</v>
      </c>
    </row>
    <row r="8560" spans="1:5">
      <c r="A8560" s="272" t="s">
        <v>24351</v>
      </c>
      <c r="B8560" s="538">
        <v>98019</v>
      </c>
      <c r="C8560" s="266" t="s">
        <v>9251</v>
      </c>
      <c r="D8560" s="273" t="s">
        <v>13</v>
      </c>
      <c r="E8560" s="274">
        <v>3611.03</v>
      </c>
    </row>
    <row r="8561" spans="1:5">
      <c r="A8561" s="272" t="s">
        <v>24351</v>
      </c>
      <c r="B8561" s="538">
        <v>97995</v>
      </c>
      <c r="C8561" s="266" t="s">
        <v>9239</v>
      </c>
      <c r="D8561" s="273" t="s">
        <v>13</v>
      </c>
      <c r="E8561" s="274">
        <v>1508.98</v>
      </c>
    </row>
    <row r="8562" spans="1:5">
      <c r="A8562" s="272" t="s">
        <v>24351</v>
      </c>
      <c r="B8562" s="538">
        <v>97997</v>
      </c>
      <c r="C8562" s="266" t="s">
        <v>9240</v>
      </c>
      <c r="D8562" s="273" t="s">
        <v>13</v>
      </c>
      <c r="E8562" s="274">
        <v>1805.51</v>
      </c>
    </row>
    <row r="8563" spans="1:5">
      <c r="A8563" s="272" t="s">
        <v>24351</v>
      </c>
      <c r="B8563" s="538">
        <v>97999</v>
      </c>
      <c r="C8563" s="266" t="s">
        <v>9241</v>
      </c>
      <c r="D8563" s="273" t="s">
        <v>13</v>
      </c>
      <c r="E8563" s="274">
        <v>2102.15</v>
      </c>
    </row>
    <row r="8564" spans="1:5">
      <c r="A8564" s="272" t="s">
        <v>24351</v>
      </c>
      <c r="B8564" s="538">
        <v>98001</v>
      </c>
      <c r="C8564" s="266" t="s">
        <v>9242</v>
      </c>
      <c r="D8564" s="273" t="s">
        <v>13</v>
      </c>
      <c r="E8564" s="274">
        <v>2398.69</v>
      </c>
    </row>
    <row r="8565" spans="1:5">
      <c r="A8565" s="272" t="s">
        <v>24351</v>
      </c>
      <c r="B8565" s="538">
        <v>98003</v>
      </c>
      <c r="C8565" s="266" t="s">
        <v>9243</v>
      </c>
      <c r="D8565" s="273" t="s">
        <v>13</v>
      </c>
      <c r="E8565" s="274">
        <v>2695.32</v>
      </c>
    </row>
    <row r="8566" spans="1:5">
      <c r="A8566" s="272" t="s">
        <v>24351</v>
      </c>
      <c r="B8566" s="538">
        <v>98005</v>
      </c>
      <c r="C8566" s="266" t="s">
        <v>9244</v>
      </c>
      <c r="D8566" s="273" t="s">
        <v>13</v>
      </c>
      <c r="E8566" s="274">
        <v>2991.94</v>
      </c>
    </row>
    <row r="8567" spans="1:5">
      <c r="A8567" s="272" t="s">
        <v>24351</v>
      </c>
      <c r="B8567" s="538">
        <v>98007</v>
      </c>
      <c r="C8567" s="266" t="s">
        <v>9245</v>
      </c>
      <c r="D8567" s="273" t="s">
        <v>13</v>
      </c>
      <c r="E8567" s="274">
        <v>3288.5</v>
      </c>
    </row>
    <row r="8568" spans="1:5">
      <c r="A8568" s="272" t="s">
        <v>24351</v>
      </c>
      <c r="B8568" s="538">
        <v>98031</v>
      </c>
      <c r="C8568" s="266" t="s">
        <v>9257</v>
      </c>
      <c r="D8568" s="273" t="s">
        <v>13</v>
      </c>
      <c r="E8568" s="274">
        <v>3319.87</v>
      </c>
    </row>
    <row r="8569" spans="1:5">
      <c r="A8569" s="272" t="s">
        <v>24351</v>
      </c>
      <c r="B8569" s="538">
        <v>98033</v>
      </c>
      <c r="C8569" s="266" t="s">
        <v>9258</v>
      </c>
      <c r="D8569" s="273" t="s">
        <v>13</v>
      </c>
      <c r="E8569" s="274">
        <v>3616.43</v>
      </c>
    </row>
    <row r="8570" spans="1:5">
      <c r="A8570" s="272" t="s">
        <v>24351</v>
      </c>
      <c r="B8570" s="538">
        <v>98035</v>
      </c>
      <c r="C8570" s="266" t="s">
        <v>9259</v>
      </c>
      <c r="D8570" s="273" t="s">
        <v>13</v>
      </c>
      <c r="E8570" s="274">
        <v>3912.94</v>
      </c>
    </row>
    <row r="8571" spans="1:5">
      <c r="A8571" s="272" t="s">
        <v>24351</v>
      </c>
      <c r="B8571" s="538">
        <v>98037</v>
      </c>
      <c r="C8571" s="266" t="s">
        <v>9260</v>
      </c>
      <c r="D8571" s="273" t="s">
        <v>13</v>
      </c>
      <c r="E8571" s="274">
        <v>4214.91</v>
      </c>
    </row>
    <row r="8572" spans="1:5">
      <c r="A8572" s="272" t="s">
        <v>24351</v>
      </c>
      <c r="B8572" s="538">
        <v>98021</v>
      </c>
      <c r="C8572" s="266" t="s">
        <v>9252</v>
      </c>
      <c r="D8572" s="273" t="s">
        <v>13</v>
      </c>
      <c r="E8572" s="274">
        <v>2721.29</v>
      </c>
    </row>
    <row r="8573" spans="1:5">
      <c r="A8573" s="272" t="s">
        <v>24351</v>
      </c>
      <c r="B8573" s="538">
        <v>98023</v>
      </c>
      <c r="C8573" s="266" t="s">
        <v>9253</v>
      </c>
      <c r="D8573" s="273" t="s">
        <v>13</v>
      </c>
      <c r="E8573" s="274">
        <v>3017.83</v>
      </c>
    </row>
    <row r="8574" spans="1:5">
      <c r="A8574" s="272" t="s">
        <v>24351</v>
      </c>
      <c r="B8574" s="538">
        <v>98025</v>
      </c>
      <c r="C8574" s="266" t="s">
        <v>9254</v>
      </c>
      <c r="D8574" s="273" t="s">
        <v>13</v>
      </c>
      <c r="E8574" s="274">
        <v>3314.46</v>
      </c>
    </row>
    <row r="8575" spans="1:5">
      <c r="A8575" s="272" t="s">
        <v>24351</v>
      </c>
      <c r="B8575" s="538">
        <v>98027</v>
      </c>
      <c r="C8575" s="266" t="s">
        <v>9255</v>
      </c>
      <c r="D8575" s="273" t="s">
        <v>13</v>
      </c>
      <c r="E8575" s="274">
        <v>3611.03</v>
      </c>
    </row>
    <row r="8576" spans="1:5">
      <c r="A8576" s="272" t="s">
        <v>24351</v>
      </c>
      <c r="B8576" s="538">
        <v>98029</v>
      </c>
      <c r="C8576" s="266" t="s">
        <v>9256</v>
      </c>
      <c r="D8576" s="273" t="s">
        <v>13</v>
      </c>
      <c r="E8576" s="274">
        <v>3912.94</v>
      </c>
    </row>
    <row r="8577" spans="1:5">
      <c r="A8577" s="272" t="s">
        <v>24351</v>
      </c>
      <c r="B8577" s="538">
        <v>98045</v>
      </c>
      <c r="C8577" s="266" t="s">
        <v>9264</v>
      </c>
      <c r="D8577" s="273" t="s">
        <v>13</v>
      </c>
      <c r="E8577" s="274">
        <v>4516.9399999999996</v>
      </c>
    </row>
    <row r="8578" spans="1:5">
      <c r="A8578" s="272" t="s">
        <v>24351</v>
      </c>
      <c r="B8578" s="538">
        <v>98047</v>
      </c>
      <c r="C8578" s="266" t="s">
        <v>9265</v>
      </c>
      <c r="D8578" s="273" t="s">
        <v>13</v>
      </c>
      <c r="E8578" s="274">
        <v>4818.8999999999996</v>
      </c>
    </row>
    <row r="8579" spans="1:5">
      <c r="A8579" s="272" t="s">
        <v>24351</v>
      </c>
      <c r="B8579" s="538">
        <v>98039</v>
      </c>
      <c r="C8579" s="266" t="s">
        <v>9261</v>
      </c>
      <c r="D8579" s="273" t="s">
        <v>13</v>
      </c>
      <c r="E8579" s="274">
        <v>3918.34</v>
      </c>
    </row>
    <row r="8580" spans="1:5">
      <c r="A8580" s="272" t="s">
        <v>24351</v>
      </c>
      <c r="B8580" s="538">
        <v>98041</v>
      </c>
      <c r="C8580" s="266" t="s">
        <v>9262</v>
      </c>
      <c r="D8580" s="273" t="s">
        <v>13</v>
      </c>
      <c r="E8580" s="274">
        <v>4214.91</v>
      </c>
    </row>
    <row r="8581" spans="1:5">
      <c r="A8581" s="272" t="s">
        <v>24351</v>
      </c>
      <c r="B8581" s="538">
        <v>98043</v>
      </c>
      <c r="C8581" s="266" t="s">
        <v>9263</v>
      </c>
      <c r="D8581" s="273" t="s">
        <v>13</v>
      </c>
      <c r="E8581" s="274">
        <v>4516.9399999999996</v>
      </c>
    </row>
    <row r="8582" spans="1:5">
      <c r="A8582" s="272" t="s">
        <v>24351</v>
      </c>
      <c r="B8582" s="538">
        <v>98049</v>
      </c>
      <c r="C8582" s="266" t="s">
        <v>9266</v>
      </c>
      <c r="D8582" s="273" t="s">
        <v>13</v>
      </c>
      <c r="E8582" s="274">
        <v>5068.0200000000004</v>
      </c>
    </row>
    <row r="8583" spans="1:5">
      <c r="A8583" s="272" t="s">
        <v>24351</v>
      </c>
      <c r="B8583" s="538">
        <v>101809</v>
      </c>
      <c r="C8583" s="266" t="s">
        <v>24352</v>
      </c>
      <c r="D8583" s="273" t="s">
        <v>14</v>
      </c>
      <c r="E8583" s="274">
        <v>3015.51</v>
      </c>
    </row>
    <row r="8584" spans="1:5">
      <c r="A8584" s="272" t="s">
        <v>24351</v>
      </c>
      <c r="B8584" s="538">
        <v>99280</v>
      </c>
      <c r="C8584" s="266" t="s">
        <v>24353</v>
      </c>
      <c r="D8584" s="273" t="s">
        <v>14</v>
      </c>
      <c r="E8584" s="274">
        <v>2152.5100000000002</v>
      </c>
    </row>
    <row r="8585" spans="1:5">
      <c r="A8585" s="272" t="s">
        <v>24351</v>
      </c>
      <c r="B8585" s="538">
        <v>99292</v>
      </c>
      <c r="C8585" s="266" t="s">
        <v>24354</v>
      </c>
      <c r="D8585" s="273" t="s">
        <v>14</v>
      </c>
      <c r="E8585" s="274">
        <v>2649.24</v>
      </c>
    </row>
    <row r="8586" spans="1:5">
      <c r="A8586" s="272" t="s">
        <v>24351</v>
      </c>
      <c r="B8586" s="538">
        <v>99242</v>
      </c>
      <c r="C8586" s="266" t="s">
        <v>24355</v>
      </c>
      <c r="D8586" s="273" t="s">
        <v>14</v>
      </c>
      <c r="E8586" s="274">
        <v>3141.91</v>
      </c>
    </row>
    <row r="8587" spans="1:5">
      <c r="A8587" s="272" t="s">
        <v>24351</v>
      </c>
      <c r="B8587" s="538">
        <v>99248</v>
      </c>
      <c r="C8587" s="266" t="s">
        <v>24356</v>
      </c>
      <c r="D8587" s="273" t="s">
        <v>14</v>
      </c>
      <c r="E8587" s="274">
        <v>4006.3</v>
      </c>
    </row>
    <row r="8588" spans="1:5">
      <c r="A8588" s="272" t="s">
        <v>24351</v>
      </c>
      <c r="B8588" s="538">
        <v>99275</v>
      </c>
      <c r="C8588" s="266" t="s">
        <v>24357</v>
      </c>
      <c r="D8588" s="273" t="s">
        <v>14</v>
      </c>
      <c r="E8588" s="274">
        <v>1084.73</v>
      </c>
    </row>
    <row r="8589" spans="1:5">
      <c r="A8589" s="272" t="s">
        <v>24351</v>
      </c>
      <c r="B8589" s="538">
        <v>99285</v>
      </c>
      <c r="C8589" s="266" t="s">
        <v>24358</v>
      </c>
      <c r="D8589" s="273" t="s">
        <v>14</v>
      </c>
      <c r="E8589" s="274">
        <v>1453.44</v>
      </c>
    </row>
    <row r="8590" spans="1:5">
      <c r="A8590" s="272" t="s">
        <v>24351</v>
      </c>
      <c r="B8590" s="538">
        <v>102457</v>
      </c>
      <c r="C8590" s="266" t="s">
        <v>24359</v>
      </c>
      <c r="D8590" s="273" t="s">
        <v>14</v>
      </c>
      <c r="E8590" s="274">
        <v>1818.1</v>
      </c>
    </row>
    <row r="8591" spans="1:5">
      <c r="A8591" s="272" t="s">
        <v>24351</v>
      </c>
      <c r="B8591" s="538">
        <v>102142</v>
      </c>
      <c r="C8591" s="266" t="s">
        <v>24360</v>
      </c>
      <c r="D8591" s="273" t="s">
        <v>14</v>
      </c>
      <c r="E8591" s="274">
        <v>2862.62</v>
      </c>
    </row>
    <row r="8592" spans="1:5">
      <c r="A8592" s="272" t="s">
        <v>24351</v>
      </c>
      <c r="B8592" s="538">
        <v>97980</v>
      </c>
      <c r="C8592" s="266" t="s">
        <v>30969</v>
      </c>
      <c r="D8592" s="273" t="s">
        <v>14</v>
      </c>
      <c r="E8592" s="274">
        <v>2229.9699999999998</v>
      </c>
    </row>
    <row r="8593" spans="1:5">
      <c r="A8593" s="272" t="s">
        <v>24351</v>
      </c>
      <c r="B8593" s="538">
        <v>98405</v>
      </c>
      <c r="C8593" s="266" t="s">
        <v>30970</v>
      </c>
      <c r="D8593" s="273" t="s">
        <v>14</v>
      </c>
      <c r="E8593" s="274">
        <v>2737.56</v>
      </c>
    </row>
    <row r="8594" spans="1:5">
      <c r="A8594" s="272" t="s">
        <v>24351</v>
      </c>
      <c r="B8594" s="538">
        <v>97988</v>
      </c>
      <c r="C8594" s="266" t="s">
        <v>30971</v>
      </c>
      <c r="D8594" s="273" t="s">
        <v>14</v>
      </c>
      <c r="E8594" s="274">
        <v>3240.13</v>
      </c>
    </row>
    <row r="8595" spans="1:5">
      <c r="A8595" s="272" t="s">
        <v>24351</v>
      </c>
      <c r="B8595" s="538">
        <v>97992</v>
      </c>
      <c r="C8595" s="266" t="s">
        <v>24361</v>
      </c>
      <c r="D8595" s="273" t="s">
        <v>14</v>
      </c>
      <c r="E8595" s="274">
        <v>4124.84</v>
      </c>
    </row>
    <row r="8596" spans="1:5">
      <c r="A8596" s="272" t="s">
        <v>24351</v>
      </c>
      <c r="B8596" s="538">
        <v>97978</v>
      </c>
      <c r="C8596" s="266" t="s">
        <v>24362</v>
      </c>
      <c r="D8596" s="273" t="s">
        <v>14</v>
      </c>
      <c r="E8596" s="274">
        <v>1093.3499999999999</v>
      </c>
    </row>
    <row r="8597" spans="1:5">
      <c r="A8597" s="272" t="s">
        <v>24351</v>
      </c>
      <c r="B8597" s="538">
        <v>98410</v>
      </c>
      <c r="C8597" s="266" t="s">
        <v>24363</v>
      </c>
      <c r="D8597" s="273" t="s">
        <v>14</v>
      </c>
      <c r="E8597" s="274">
        <v>1380.69</v>
      </c>
    </row>
    <row r="8598" spans="1:5">
      <c r="A8598" s="272" t="s">
        <v>24351</v>
      </c>
      <c r="B8598" s="538">
        <v>102139</v>
      </c>
      <c r="C8598" s="266" t="s">
        <v>30972</v>
      </c>
      <c r="D8598" s="273" t="s">
        <v>14</v>
      </c>
      <c r="E8598" s="274">
        <v>1889.04</v>
      </c>
    </row>
    <row r="8599" spans="1:5">
      <c r="A8599" s="272" t="s">
        <v>24351</v>
      </c>
      <c r="B8599" s="538">
        <v>102141</v>
      </c>
      <c r="C8599" s="266" t="s">
        <v>30973</v>
      </c>
      <c r="D8599" s="273" t="s">
        <v>14</v>
      </c>
      <c r="E8599" s="274">
        <v>2901.59</v>
      </c>
    </row>
    <row r="8600" spans="1:5">
      <c r="A8600" s="272" t="s">
        <v>24351</v>
      </c>
      <c r="B8600" s="538">
        <v>99290</v>
      </c>
      <c r="C8600" s="266" t="s">
        <v>24364</v>
      </c>
      <c r="D8600" s="273" t="s">
        <v>14</v>
      </c>
      <c r="E8600" s="274">
        <v>4322.67</v>
      </c>
    </row>
    <row r="8601" spans="1:5">
      <c r="A8601" s="272" t="s">
        <v>24351</v>
      </c>
      <c r="B8601" s="538">
        <v>99244</v>
      </c>
      <c r="C8601" s="266" t="s">
        <v>24365</v>
      </c>
      <c r="D8601" s="273" t="s">
        <v>14</v>
      </c>
      <c r="E8601" s="274">
        <v>5271.77</v>
      </c>
    </row>
    <row r="8602" spans="1:5">
      <c r="A8602" s="272" t="s">
        <v>24351</v>
      </c>
      <c r="B8602" s="538">
        <v>99256</v>
      </c>
      <c r="C8602" s="266" t="s">
        <v>24366</v>
      </c>
      <c r="D8602" s="273" t="s">
        <v>14</v>
      </c>
      <c r="E8602" s="274">
        <v>6190.73</v>
      </c>
    </row>
    <row r="8603" spans="1:5">
      <c r="A8603" s="272" t="s">
        <v>24351</v>
      </c>
      <c r="B8603" s="538">
        <v>99271</v>
      </c>
      <c r="C8603" s="266" t="s">
        <v>24367</v>
      </c>
      <c r="D8603" s="273" t="s">
        <v>14</v>
      </c>
      <c r="E8603" s="274">
        <v>7109.58</v>
      </c>
    </row>
    <row r="8604" spans="1:5">
      <c r="A8604" s="272" t="s">
        <v>24351</v>
      </c>
      <c r="B8604" s="538">
        <v>99284</v>
      </c>
      <c r="C8604" s="266" t="s">
        <v>24368</v>
      </c>
      <c r="D8604" s="273" t="s">
        <v>14</v>
      </c>
      <c r="E8604" s="274">
        <v>8028.59</v>
      </c>
    </row>
    <row r="8605" spans="1:5">
      <c r="A8605" s="272" t="s">
        <v>24351</v>
      </c>
      <c r="B8605" s="538">
        <v>99294</v>
      </c>
      <c r="C8605" s="266" t="s">
        <v>24369</v>
      </c>
      <c r="D8605" s="273" t="s">
        <v>14</v>
      </c>
      <c r="E8605" s="274">
        <v>8947.43</v>
      </c>
    </row>
    <row r="8606" spans="1:5">
      <c r="A8606" s="272" t="s">
        <v>24351</v>
      </c>
      <c r="B8606" s="538">
        <v>99252</v>
      </c>
      <c r="C8606" s="266" t="s">
        <v>24370</v>
      </c>
      <c r="D8606" s="273" t="s">
        <v>14</v>
      </c>
      <c r="E8606" s="274">
        <v>2773.85</v>
      </c>
    </row>
    <row r="8607" spans="1:5">
      <c r="A8607" s="272" t="s">
        <v>24351</v>
      </c>
      <c r="B8607" s="538">
        <v>99259</v>
      </c>
      <c r="C8607" s="266" t="s">
        <v>24371</v>
      </c>
      <c r="D8607" s="273" t="s">
        <v>14</v>
      </c>
      <c r="E8607" s="274">
        <v>3505.59</v>
      </c>
    </row>
    <row r="8608" spans="1:5">
      <c r="A8608" s="272" t="s">
        <v>24351</v>
      </c>
      <c r="B8608" s="538">
        <v>99265</v>
      </c>
      <c r="C8608" s="266" t="s">
        <v>24372</v>
      </c>
      <c r="D8608" s="273" t="s">
        <v>14</v>
      </c>
      <c r="E8608" s="274">
        <v>4237.2700000000004</v>
      </c>
    </row>
    <row r="8609" spans="1:5">
      <c r="A8609" s="272" t="s">
        <v>24351</v>
      </c>
      <c r="B8609" s="538">
        <v>99267</v>
      </c>
      <c r="C8609" s="266" t="s">
        <v>24373</v>
      </c>
      <c r="D8609" s="273" t="s">
        <v>14</v>
      </c>
      <c r="E8609" s="274">
        <v>4969.0200000000004</v>
      </c>
    </row>
    <row r="8610" spans="1:5">
      <c r="A8610" s="272" t="s">
        <v>24351</v>
      </c>
      <c r="B8610" s="538">
        <v>99274</v>
      </c>
      <c r="C8610" s="266" t="s">
        <v>24374</v>
      </c>
      <c r="D8610" s="273" t="s">
        <v>14</v>
      </c>
      <c r="E8610" s="274">
        <v>5738.87</v>
      </c>
    </row>
    <row r="8611" spans="1:5">
      <c r="A8611" s="272" t="s">
        <v>24351</v>
      </c>
      <c r="B8611" s="538">
        <v>99279</v>
      </c>
      <c r="C8611" s="266" t="s">
        <v>24375</v>
      </c>
      <c r="D8611" s="273" t="s">
        <v>14</v>
      </c>
      <c r="E8611" s="274">
        <v>6475.38</v>
      </c>
    </row>
    <row r="8612" spans="1:5">
      <c r="A8612" s="272" t="s">
        <v>24351</v>
      </c>
      <c r="B8612" s="538">
        <v>99286</v>
      </c>
      <c r="C8612" s="266" t="s">
        <v>24376</v>
      </c>
      <c r="D8612" s="273" t="s">
        <v>14</v>
      </c>
      <c r="E8612" s="274">
        <v>7211.98</v>
      </c>
    </row>
    <row r="8613" spans="1:5">
      <c r="A8613" s="272" t="s">
        <v>24351</v>
      </c>
      <c r="B8613" s="538">
        <v>99326</v>
      </c>
      <c r="C8613" s="266" t="s">
        <v>24377</v>
      </c>
      <c r="D8613" s="273" t="s">
        <v>14</v>
      </c>
      <c r="E8613" s="274">
        <v>8784.01</v>
      </c>
    </row>
    <row r="8614" spans="1:5">
      <c r="A8614" s="272" t="s">
        <v>24351</v>
      </c>
      <c r="B8614" s="538">
        <v>99287</v>
      </c>
      <c r="C8614" s="266" t="s">
        <v>24378</v>
      </c>
      <c r="D8614" s="273" t="s">
        <v>14</v>
      </c>
      <c r="E8614" s="274">
        <v>10100.98</v>
      </c>
    </row>
    <row r="8615" spans="1:5">
      <c r="A8615" s="272" t="s">
        <v>24351</v>
      </c>
      <c r="B8615" s="538">
        <v>99298</v>
      </c>
      <c r="C8615" s="266" t="s">
        <v>24379</v>
      </c>
      <c r="D8615" s="273" t="s">
        <v>14</v>
      </c>
      <c r="E8615" s="274">
        <v>11417.97</v>
      </c>
    </row>
    <row r="8616" spans="1:5">
      <c r="A8616" s="272" t="s">
        <v>24351</v>
      </c>
      <c r="B8616" s="538">
        <v>99300</v>
      </c>
      <c r="C8616" s="266" t="s">
        <v>24380</v>
      </c>
      <c r="D8616" s="273" t="s">
        <v>14</v>
      </c>
      <c r="E8616" s="274">
        <v>12734.96</v>
      </c>
    </row>
    <row r="8617" spans="1:5">
      <c r="A8617" s="272" t="s">
        <v>24351</v>
      </c>
      <c r="B8617" s="538">
        <v>99301</v>
      </c>
      <c r="C8617" s="266" t="s">
        <v>24381</v>
      </c>
      <c r="D8617" s="273" t="s">
        <v>14</v>
      </c>
      <c r="E8617" s="274">
        <v>6359.35</v>
      </c>
    </row>
    <row r="8618" spans="1:5">
      <c r="A8618" s="272" t="s">
        <v>24351</v>
      </c>
      <c r="B8618" s="538">
        <v>99312</v>
      </c>
      <c r="C8618" s="266" t="s">
        <v>24382</v>
      </c>
      <c r="D8618" s="273" t="s">
        <v>14</v>
      </c>
      <c r="E8618" s="274">
        <v>7447.14</v>
      </c>
    </row>
    <row r="8619" spans="1:5">
      <c r="A8619" s="272" t="s">
        <v>24351</v>
      </c>
      <c r="B8619" s="538">
        <v>99320</v>
      </c>
      <c r="C8619" s="266" t="s">
        <v>24383</v>
      </c>
      <c r="D8619" s="273" t="s">
        <v>14</v>
      </c>
      <c r="E8619" s="274">
        <v>8601.7199999999993</v>
      </c>
    </row>
    <row r="8620" spans="1:5">
      <c r="A8620" s="272" t="s">
        <v>24351</v>
      </c>
      <c r="B8620" s="538">
        <v>99322</v>
      </c>
      <c r="C8620" s="266" t="s">
        <v>24384</v>
      </c>
      <c r="D8620" s="273" t="s">
        <v>14</v>
      </c>
      <c r="E8620" s="274">
        <v>9697.92</v>
      </c>
    </row>
    <row r="8621" spans="1:5">
      <c r="A8621" s="272" t="s">
        <v>24351</v>
      </c>
      <c r="B8621" s="538">
        <v>99324</v>
      </c>
      <c r="C8621" s="266" t="s">
        <v>24385</v>
      </c>
      <c r="D8621" s="273" t="s">
        <v>14</v>
      </c>
      <c r="E8621" s="274">
        <v>10794.18</v>
      </c>
    </row>
    <row r="8622" spans="1:5">
      <c r="A8622" s="272" t="s">
        <v>24351</v>
      </c>
      <c r="B8622" s="538">
        <v>99310</v>
      </c>
      <c r="C8622" s="266" t="s">
        <v>24386</v>
      </c>
      <c r="D8622" s="273" t="s">
        <v>14</v>
      </c>
      <c r="E8622" s="274">
        <v>14917.09</v>
      </c>
    </row>
    <row r="8623" spans="1:5">
      <c r="A8623" s="272" t="s">
        <v>24351</v>
      </c>
      <c r="B8623" s="538">
        <v>99313</v>
      </c>
      <c r="C8623" s="266" t="s">
        <v>24387</v>
      </c>
      <c r="D8623" s="273" t="s">
        <v>14</v>
      </c>
      <c r="E8623" s="274">
        <v>16621.669999999998</v>
      </c>
    </row>
    <row r="8624" spans="1:5">
      <c r="A8624" s="272" t="s">
        <v>24351</v>
      </c>
      <c r="B8624" s="538">
        <v>99303</v>
      </c>
      <c r="C8624" s="266" t="s">
        <v>24388</v>
      </c>
      <c r="D8624" s="273" t="s">
        <v>14</v>
      </c>
      <c r="E8624" s="274">
        <v>11656.61</v>
      </c>
    </row>
    <row r="8625" spans="1:5">
      <c r="A8625" s="272" t="s">
        <v>24351</v>
      </c>
      <c r="B8625" s="538">
        <v>99305</v>
      </c>
      <c r="C8625" s="266" t="s">
        <v>24389</v>
      </c>
      <c r="D8625" s="273" t="s">
        <v>14</v>
      </c>
      <c r="E8625" s="274">
        <v>13167.46</v>
      </c>
    </row>
    <row r="8626" spans="1:5">
      <c r="A8626" s="272" t="s">
        <v>24351</v>
      </c>
      <c r="B8626" s="538">
        <v>99308</v>
      </c>
      <c r="C8626" s="266" t="s">
        <v>24390</v>
      </c>
      <c r="D8626" s="273" t="s">
        <v>14</v>
      </c>
      <c r="E8626" s="274">
        <v>14678.38</v>
      </c>
    </row>
    <row r="8627" spans="1:5">
      <c r="A8627" s="272" t="s">
        <v>24351</v>
      </c>
      <c r="B8627" s="538">
        <v>99315</v>
      </c>
      <c r="C8627" s="266" t="s">
        <v>24391</v>
      </c>
      <c r="D8627" s="273" t="s">
        <v>14</v>
      </c>
      <c r="E8627" s="274">
        <v>18565.04</v>
      </c>
    </row>
    <row r="8628" spans="1:5">
      <c r="A8628" s="272" t="s">
        <v>24351</v>
      </c>
      <c r="B8628" s="538">
        <v>98008</v>
      </c>
      <c r="C8628" s="266" t="s">
        <v>24392</v>
      </c>
      <c r="D8628" s="273" t="s">
        <v>14</v>
      </c>
      <c r="E8628" s="274">
        <v>4419.3900000000003</v>
      </c>
    </row>
    <row r="8629" spans="1:5">
      <c r="A8629" s="272" t="s">
        <v>24351</v>
      </c>
      <c r="B8629" s="538">
        <v>98010</v>
      </c>
      <c r="C8629" s="266" t="s">
        <v>24393</v>
      </c>
      <c r="D8629" s="273" t="s">
        <v>14</v>
      </c>
      <c r="E8629" s="274">
        <v>5389.77</v>
      </c>
    </row>
    <row r="8630" spans="1:5">
      <c r="A8630" s="272" t="s">
        <v>24351</v>
      </c>
      <c r="B8630" s="538">
        <v>98012</v>
      </c>
      <c r="C8630" s="266" t="s">
        <v>24394</v>
      </c>
      <c r="D8630" s="273" t="s">
        <v>14</v>
      </c>
      <c r="E8630" s="274">
        <v>6330</v>
      </c>
    </row>
    <row r="8631" spans="1:5">
      <c r="A8631" s="272" t="s">
        <v>24351</v>
      </c>
      <c r="B8631" s="538">
        <v>98014</v>
      </c>
      <c r="C8631" s="266" t="s">
        <v>24395</v>
      </c>
      <c r="D8631" s="273" t="s">
        <v>14</v>
      </c>
      <c r="E8631" s="274">
        <v>7270.15</v>
      </c>
    </row>
    <row r="8632" spans="1:5">
      <c r="A8632" s="272" t="s">
        <v>24351</v>
      </c>
      <c r="B8632" s="538">
        <v>98016</v>
      </c>
      <c r="C8632" s="266" t="s">
        <v>24396</v>
      </c>
      <c r="D8632" s="273" t="s">
        <v>14</v>
      </c>
      <c r="E8632" s="274">
        <v>8210.44</v>
      </c>
    </row>
    <row r="8633" spans="1:5">
      <c r="A8633" s="272" t="s">
        <v>24351</v>
      </c>
      <c r="B8633" s="538">
        <v>98018</v>
      </c>
      <c r="C8633" s="266" t="s">
        <v>24397</v>
      </c>
      <c r="D8633" s="273" t="s">
        <v>14</v>
      </c>
      <c r="E8633" s="274">
        <v>9150.5499999999993</v>
      </c>
    </row>
    <row r="8634" spans="1:5">
      <c r="A8634" s="272" t="s">
        <v>24351</v>
      </c>
      <c r="B8634" s="538">
        <v>97994</v>
      </c>
      <c r="C8634" s="266" t="s">
        <v>30974</v>
      </c>
      <c r="D8634" s="273" t="s">
        <v>14</v>
      </c>
      <c r="E8634" s="274">
        <v>2835.36</v>
      </c>
    </row>
    <row r="8635" spans="1:5">
      <c r="A8635" s="272" t="s">
        <v>24351</v>
      </c>
      <c r="B8635" s="538">
        <v>97996</v>
      </c>
      <c r="C8635" s="266" t="s">
        <v>24398</v>
      </c>
      <c r="D8635" s="273" t="s">
        <v>14</v>
      </c>
      <c r="E8635" s="274">
        <v>3584.08</v>
      </c>
    </row>
    <row r="8636" spans="1:5">
      <c r="A8636" s="272" t="s">
        <v>24351</v>
      </c>
      <c r="B8636" s="538">
        <v>98407</v>
      </c>
      <c r="C8636" s="266" t="s">
        <v>24399</v>
      </c>
      <c r="D8636" s="273" t="s">
        <v>14</v>
      </c>
      <c r="E8636" s="274">
        <v>4332.7299999999996</v>
      </c>
    </row>
    <row r="8637" spans="1:5">
      <c r="A8637" s="272" t="s">
        <v>24351</v>
      </c>
      <c r="B8637" s="538">
        <v>98408</v>
      </c>
      <c r="C8637" s="266" t="s">
        <v>24400</v>
      </c>
      <c r="D8637" s="273" t="s">
        <v>14</v>
      </c>
      <c r="E8637" s="274">
        <v>5081.46</v>
      </c>
    </row>
    <row r="8638" spans="1:5">
      <c r="A8638" s="272" t="s">
        <v>24351</v>
      </c>
      <c r="B8638" s="538">
        <v>98002</v>
      </c>
      <c r="C8638" s="266" t="s">
        <v>24401</v>
      </c>
      <c r="D8638" s="273" t="s">
        <v>14</v>
      </c>
      <c r="E8638" s="274">
        <v>5868.27</v>
      </c>
    </row>
    <row r="8639" spans="1:5">
      <c r="A8639" s="272" t="s">
        <v>24351</v>
      </c>
      <c r="B8639" s="538">
        <v>98406</v>
      </c>
      <c r="C8639" s="266" t="s">
        <v>24402</v>
      </c>
      <c r="D8639" s="273" t="s">
        <v>14</v>
      </c>
      <c r="E8639" s="274">
        <v>6621.77</v>
      </c>
    </row>
    <row r="8640" spans="1:5">
      <c r="A8640" s="272" t="s">
        <v>24351</v>
      </c>
      <c r="B8640" s="538">
        <v>98006</v>
      </c>
      <c r="C8640" s="266" t="s">
        <v>24403</v>
      </c>
      <c r="D8640" s="273" t="s">
        <v>14</v>
      </c>
      <c r="E8640" s="274">
        <v>7375.33</v>
      </c>
    </row>
    <row r="8641" spans="1:5">
      <c r="A8641" s="272" t="s">
        <v>24351</v>
      </c>
      <c r="B8641" s="538">
        <v>98030</v>
      </c>
      <c r="C8641" s="266" t="s">
        <v>24404</v>
      </c>
      <c r="D8641" s="273" t="s">
        <v>14</v>
      </c>
      <c r="E8641" s="274">
        <v>8984.3700000000008</v>
      </c>
    </row>
    <row r="8642" spans="1:5">
      <c r="A8642" s="272" t="s">
        <v>24351</v>
      </c>
      <c r="B8642" s="538">
        <v>98032</v>
      </c>
      <c r="C8642" s="266" t="s">
        <v>24405</v>
      </c>
      <c r="D8642" s="273" t="s">
        <v>14</v>
      </c>
      <c r="E8642" s="274">
        <v>10332.43</v>
      </c>
    </row>
    <row r="8643" spans="1:5">
      <c r="A8643" s="272" t="s">
        <v>24351</v>
      </c>
      <c r="B8643" s="538">
        <v>98034</v>
      </c>
      <c r="C8643" s="266" t="s">
        <v>24406</v>
      </c>
      <c r="D8643" s="273" t="s">
        <v>14</v>
      </c>
      <c r="E8643" s="274">
        <v>11680.52</v>
      </c>
    </row>
    <row r="8644" spans="1:5">
      <c r="A8644" s="272" t="s">
        <v>24351</v>
      </c>
      <c r="B8644" s="538">
        <v>98036</v>
      </c>
      <c r="C8644" s="266" t="s">
        <v>24407</v>
      </c>
      <c r="D8644" s="273" t="s">
        <v>14</v>
      </c>
      <c r="E8644" s="274">
        <v>13028.6</v>
      </c>
    </row>
    <row r="8645" spans="1:5">
      <c r="A8645" s="272" t="s">
        <v>24351</v>
      </c>
      <c r="B8645" s="538">
        <v>98020</v>
      </c>
      <c r="C8645" s="266" t="s">
        <v>24408</v>
      </c>
      <c r="D8645" s="273" t="s">
        <v>14</v>
      </c>
      <c r="E8645" s="274">
        <v>6503.1</v>
      </c>
    </row>
    <row r="8646" spans="1:5">
      <c r="A8646" s="272" t="s">
        <v>24351</v>
      </c>
      <c r="B8646" s="538">
        <v>98022</v>
      </c>
      <c r="C8646" s="266" t="s">
        <v>24409</v>
      </c>
      <c r="D8646" s="273" t="s">
        <v>14</v>
      </c>
      <c r="E8646" s="274">
        <v>7615.95</v>
      </c>
    </row>
    <row r="8647" spans="1:5">
      <c r="A8647" s="272" t="s">
        <v>24351</v>
      </c>
      <c r="B8647" s="538">
        <v>98024</v>
      </c>
      <c r="C8647" s="266" t="s">
        <v>24410</v>
      </c>
      <c r="D8647" s="273" t="s">
        <v>14</v>
      </c>
      <c r="E8647" s="274">
        <v>8795.61</v>
      </c>
    </row>
    <row r="8648" spans="1:5">
      <c r="A8648" s="272" t="s">
        <v>24351</v>
      </c>
      <c r="B8648" s="538">
        <v>98026</v>
      </c>
      <c r="C8648" s="266" t="s">
        <v>24411</v>
      </c>
      <c r="D8648" s="273" t="s">
        <v>14</v>
      </c>
      <c r="E8648" s="274">
        <v>9916.8700000000008</v>
      </c>
    </row>
    <row r="8649" spans="1:5">
      <c r="A8649" s="272" t="s">
        <v>24351</v>
      </c>
      <c r="B8649" s="538">
        <v>98028</v>
      </c>
      <c r="C8649" s="266" t="s">
        <v>24412</v>
      </c>
      <c r="D8649" s="273" t="s">
        <v>14</v>
      </c>
      <c r="E8649" s="274">
        <v>11038.21</v>
      </c>
    </row>
    <row r="8650" spans="1:5">
      <c r="A8650" s="272" t="s">
        <v>24351</v>
      </c>
      <c r="B8650" s="538">
        <v>98044</v>
      </c>
      <c r="C8650" s="266" t="s">
        <v>24413</v>
      </c>
      <c r="D8650" s="273" t="s">
        <v>14</v>
      </c>
      <c r="E8650" s="274">
        <v>15262.8</v>
      </c>
    </row>
    <row r="8651" spans="1:5">
      <c r="A8651" s="272" t="s">
        <v>24351</v>
      </c>
      <c r="B8651" s="538">
        <v>98046</v>
      </c>
      <c r="C8651" s="266" t="s">
        <v>24414</v>
      </c>
      <c r="D8651" s="273" t="s">
        <v>14</v>
      </c>
      <c r="E8651" s="274">
        <v>17007.53</v>
      </c>
    </row>
    <row r="8652" spans="1:5">
      <c r="A8652" s="272" t="s">
        <v>24351</v>
      </c>
      <c r="B8652" s="538">
        <v>98038</v>
      </c>
      <c r="C8652" s="266" t="s">
        <v>24415</v>
      </c>
      <c r="D8652" s="273" t="s">
        <v>14</v>
      </c>
      <c r="E8652" s="274">
        <v>11925.1</v>
      </c>
    </row>
    <row r="8653" spans="1:5">
      <c r="A8653" s="272" t="s">
        <v>24351</v>
      </c>
      <c r="B8653" s="538">
        <v>98040</v>
      </c>
      <c r="C8653" s="266" t="s">
        <v>24416</v>
      </c>
      <c r="D8653" s="273" t="s">
        <v>14</v>
      </c>
      <c r="E8653" s="274">
        <v>13471.58</v>
      </c>
    </row>
    <row r="8654" spans="1:5">
      <c r="A8654" s="272" t="s">
        <v>24351</v>
      </c>
      <c r="B8654" s="538">
        <v>98042</v>
      </c>
      <c r="C8654" s="266" t="s">
        <v>24417</v>
      </c>
      <c r="D8654" s="273" t="s">
        <v>14</v>
      </c>
      <c r="E8654" s="274">
        <v>15018.13</v>
      </c>
    </row>
    <row r="8655" spans="1:5">
      <c r="A8655" s="272" t="s">
        <v>24351</v>
      </c>
      <c r="B8655" s="538">
        <v>98048</v>
      </c>
      <c r="C8655" s="266" t="s">
        <v>24418</v>
      </c>
      <c r="D8655" s="273" t="s">
        <v>14</v>
      </c>
      <c r="E8655" s="274">
        <v>18997.009999999998</v>
      </c>
    </row>
    <row r="8656" spans="1:5">
      <c r="A8656" s="272" t="s">
        <v>24351</v>
      </c>
      <c r="B8656" s="538">
        <v>97955</v>
      </c>
      <c r="C8656" s="266" t="s">
        <v>9230</v>
      </c>
      <c r="D8656" s="273" t="s">
        <v>14</v>
      </c>
      <c r="E8656" s="274">
        <v>3346.62</v>
      </c>
    </row>
    <row r="8657" spans="1:5">
      <c r="A8657" s="272" t="s">
        <v>24351</v>
      </c>
      <c r="B8657" s="538">
        <v>97948</v>
      </c>
      <c r="C8657" s="266" t="s">
        <v>9224</v>
      </c>
      <c r="D8657" s="273" t="s">
        <v>14</v>
      </c>
      <c r="E8657" s="274">
        <v>3641.83</v>
      </c>
    </row>
    <row r="8658" spans="1:5">
      <c r="A8658" s="272" t="s">
        <v>24351</v>
      </c>
      <c r="B8658" s="538">
        <v>97934</v>
      </c>
      <c r="C8658" s="266" t="s">
        <v>9220</v>
      </c>
      <c r="D8658" s="273" t="s">
        <v>14</v>
      </c>
      <c r="E8658" s="274">
        <v>2583.9</v>
      </c>
    </row>
    <row r="8659" spans="1:5">
      <c r="A8659" s="272" t="s">
        <v>24351</v>
      </c>
      <c r="B8659" s="538">
        <v>97953</v>
      </c>
      <c r="C8659" s="266" t="s">
        <v>9229</v>
      </c>
      <c r="D8659" s="273" t="s">
        <v>14</v>
      </c>
      <c r="E8659" s="274">
        <v>1575.43</v>
      </c>
    </row>
    <row r="8660" spans="1:5">
      <c r="A8660" s="272" t="s">
        <v>24351</v>
      </c>
      <c r="B8660" s="538">
        <v>97947</v>
      </c>
      <c r="C8660" s="266" t="s">
        <v>9223</v>
      </c>
      <c r="D8660" s="273" t="s">
        <v>14</v>
      </c>
      <c r="E8660" s="274">
        <v>1972.14</v>
      </c>
    </row>
    <row r="8661" spans="1:5">
      <c r="A8661" s="272" t="s">
        <v>24351</v>
      </c>
      <c r="B8661" s="538">
        <v>97933</v>
      </c>
      <c r="C8661" s="266" t="s">
        <v>365</v>
      </c>
      <c r="D8661" s="273" t="s">
        <v>14</v>
      </c>
      <c r="E8661" s="274">
        <v>1271.52</v>
      </c>
    </row>
    <row r="8662" spans="1:5">
      <c r="A8662" s="272" t="s">
        <v>24351</v>
      </c>
      <c r="B8662" s="538">
        <v>97961</v>
      </c>
      <c r="C8662" s="266" t="s">
        <v>9233</v>
      </c>
      <c r="D8662" s="273" t="s">
        <v>14</v>
      </c>
      <c r="E8662" s="274">
        <v>2685.79</v>
      </c>
    </row>
    <row r="8663" spans="1:5">
      <c r="A8663" s="272" t="s">
        <v>24351</v>
      </c>
      <c r="B8663" s="538">
        <v>97951</v>
      </c>
      <c r="C8663" s="266" t="s">
        <v>9227</v>
      </c>
      <c r="D8663" s="273" t="s">
        <v>14</v>
      </c>
      <c r="E8663" s="274">
        <v>3140.89</v>
      </c>
    </row>
    <row r="8664" spans="1:5">
      <c r="A8664" s="272" t="s">
        <v>24351</v>
      </c>
      <c r="B8664" s="538">
        <v>97973</v>
      </c>
      <c r="C8664" s="266" t="s">
        <v>9234</v>
      </c>
      <c r="D8664" s="273" t="s">
        <v>14</v>
      </c>
      <c r="E8664" s="274">
        <v>4989.37</v>
      </c>
    </row>
    <row r="8665" spans="1:5">
      <c r="A8665" s="272" t="s">
        <v>24351</v>
      </c>
      <c r="B8665" s="538">
        <v>97952</v>
      </c>
      <c r="C8665" s="266" t="s">
        <v>9228</v>
      </c>
      <c r="D8665" s="273" t="s">
        <v>14</v>
      </c>
      <c r="E8665" s="274">
        <v>5448.11</v>
      </c>
    </row>
    <row r="8666" spans="1:5">
      <c r="A8666" s="272" t="s">
        <v>24351</v>
      </c>
      <c r="B8666" s="538">
        <v>97957</v>
      </c>
      <c r="C8666" s="266" t="s">
        <v>9232</v>
      </c>
      <c r="D8666" s="273" t="s">
        <v>14</v>
      </c>
      <c r="E8666" s="274">
        <v>2886.22</v>
      </c>
    </row>
    <row r="8667" spans="1:5">
      <c r="A8667" s="272" t="s">
        <v>24351</v>
      </c>
      <c r="B8667" s="538">
        <v>97950</v>
      </c>
      <c r="C8667" s="266" t="s">
        <v>9226</v>
      </c>
      <c r="D8667" s="273" t="s">
        <v>14</v>
      </c>
      <c r="E8667" s="274">
        <v>3379.24</v>
      </c>
    </row>
    <row r="8668" spans="1:5">
      <c r="A8668" s="272" t="s">
        <v>24351</v>
      </c>
      <c r="B8668" s="538">
        <v>97936</v>
      </c>
      <c r="C8668" s="266" t="s">
        <v>9222</v>
      </c>
      <c r="D8668" s="273" t="s">
        <v>14</v>
      </c>
      <c r="E8668" s="274">
        <v>2090.08</v>
      </c>
    </row>
    <row r="8669" spans="1:5">
      <c r="A8669" s="272" t="s">
        <v>24351</v>
      </c>
      <c r="B8669" s="538">
        <v>97956</v>
      </c>
      <c r="C8669" s="266" t="s">
        <v>9231</v>
      </c>
      <c r="D8669" s="273" t="s">
        <v>14</v>
      </c>
      <c r="E8669" s="274">
        <v>1618.37</v>
      </c>
    </row>
    <row r="8670" spans="1:5">
      <c r="A8670" s="272" t="s">
        <v>24351</v>
      </c>
      <c r="B8670" s="538">
        <v>97949</v>
      </c>
      <c r="C8670" s="266" t="s">
        <v>9225</v>
      </c>
      <c r="D8670" s="273" t="s">
        <v>14</v>
      </c>
      <c r="E8670" s="274">
        <v>1921.92</v>
      </c>
    </row>
    <row r="8671" spans="1:5">
      <c r="A8671" s="272" t="s">
        <v>24351</v>
      </c>
      <c r="B8671" s="538">
        <v>97935</v>
      </c>
      <c r="C8671" s="266" t="s">
        <v>9221</v>
      </c>
      <c r="D8671" s="273" t="s">
        <v>14</v>
      </c>
      <c r="E8671" s="274">
        <v>1008.62</v>
      </c>
    </row>
    <row r="8672" spans="1:5">
      <c r="A8672" s="272" t="s">
        <v>24351</v>
      </c>
      <c r="B8672" s="538">
        <v>99319</v>
      </c>
      <c r="C8672" s="266" t="s">
        <v>9302</v>
      </c>
      <c r="D8672" s="273" t="s">
        <v>13</v>
      </c>
      <c r="E8672" s="274">
        <v>988.34</v>
      </c>
    </row>
    <row r="8673" spans="1:5">
      <c r="A8673" s="272" t="s">
        <v>24351</v>
      </c>
      <c r="B8673" s="538">
        <v>99318</v>
      </c>
      <c r="C8673" s="266" t="s">
        <v>9301</v>
      </c>
      <c r="D8673" s="273" t="s">
        <v>13</v>
      </c>
      <c r="E8673" s="274">
        <v>337.63</v>
      </c>
    </row>
    <row r="8674" spans="1:5">
      <c r="A8674" s="272" t="s">
        <v>24351</v>
      </c>
      <c r="B8674" s="538">
        <v>98051</v>
      </c>
      <c r="C8674" s="266" t="s">
        <v>9268</v>
      </c>
      <c r="D8674" s="273" t="s">
        <v>13</v>
      </c>
      <c r="E8674" s="274">
        <v>1050.02</v>
      </c>
    </row>
    <row r="8675" spans="1:5">
      <c r="A8675" s="272" t="s">
        <v>24351</v>
      </c>
      <c r="B8675" s="538">
        <v>98050</v>
      </c>
      <c r="C8675" s="266" t="s">
        <v>9267</v>
      </c>
      <c r="D8675" s="273" t="s">
        <v>13</v>
      </c>
      <c r="E8675" s="274">
        <v>338.57</v>
      </c>
    </row>
    <row r="8676" spans="1:5">
      <c r="A8676" s="272" t="s">
        <v>24351</v>
      </c>
      <c r="B8676" s="538">
        <v>99272</v>
      </c>
      <c r="C8676" s="266" t="s">
        <v>24419</v>
      </c>
      <c r="D8676" s="273" t="s">
        <v>14</v>
      </c>
      <c r="E8676" s="274">
        <v>1171.6300000000001</v>
      </c>
    </row>
    <row r="8677" spans="1:5">
      <c r="A8677" s="272" t="s">
        <v>24351</v>
      </c>
      <c r="B8677" s="538">
        <v>99273</v>
      </c>
      <c r="C8677" s="266" t="s">
        <v>24420</v>
      </c>
      <c r="D8677" s="273" t="s">
        <v>14</v>
      </c>
      <c r="E8677" s="274">
        <v>1670.81</v>
      </c>
    </row>
    <row r="8678" spans="1:5">
      <c r="A8678" s="272" t="s">
        <v>24351</v>
      </c>
      <c r="B8678" s="538">
        <v>99268</v>
      </c>
      <c r="C8678" s="266" t="s">
        <v>24421</v>
      </c>
      <c r="D8678" s="273" t="s">
        <v>14</v>
      </c>
      <c r="E8678" s="274">
        <v>548.6</v>
      </c>
    </row>
    <row r="8679" spans="1:5">
      <c r="A8679" s="272" t="s">
        <v>24351</v>
      </c>
      <c r="B8679" s="538">
        <v>99270</v>
      </c>
      <c r="C8679" s="266" t="s">
        <v>24422</v>
      </c>
      <c r="D8679" s="273" t="s">
        <v>14</v>
      </c>
      <c r="E8679" s="274">
        <v>721.37</v>
      </c>
    </row>
    <row r="8680" spans="1:5">
      <c r="A8680" s="272" t="s">
        <v>24351</v>
      </c>
      <c r="B8680" s="538">
        <v>97976</v>
      </c>
      <c r="C8680" s="266" t="s">
        <v>24423</v>
      </c>
      <c r="D8680" s="273" t="s">
        <v>14</v>
      </c>
      <c r="E8680" s="274">
        <v>1215.8399999999999</v>
      </c>
    </row>
    <row r="8681" spans="1:5">
      <c r="A8681" s="272" t="s">
        <v>24351</v>
      </c>
      <c r="B8681" s="538">
        <v>97977</v>
      </c>
      <c r="C8681" s="266" t="s">
        <v>24424</v>
      </c>
      <c r="D8681" s="273" t="s">
        <v>14</v>
      </c>
      <c r="E8681" s="274">
        <v>1749.18</v>
      </c>
    </row>
    <row r="8682" spans="1:5">
      <c r="A8682" s="272" t="s">
        <v>24351</v>
      </c>
      <c r="B8682" s="538">
        <v>97974</v>
      </c>
      <c r="C8682" s="266" t="s">
        <v>24425</v>
      </c>
      <c r="D8682" s="273" t="s">
        <v>14</v>
      </c>
      <c r="E8682" s="274">
        <v>552.99</v>
      </c>
    </row>
    <row r="8683" spans="1:5">
      <c r="A8683" s="272" t="s">
        <v>24351</v>
      </c>
      <c r="B8683" s="538">
        <v>97975</v>
      </c>
      <c r="C8683" s="266" t="s">
        <v>24426</v>
      </c>
      <c r="D8683" s="273" t="s">
        <v>14</v>
      </c>
      <c r="E8683" s="274">
        <v>726.51</v>
      </c>
    </row>
    <row r="8684" spans="1:5">
      <c r="A8684" s="272" t="s">
        <v>24351</v>
      </c>
      <c r="B8684" s="538">
        <v>101798</v>
      </c>
      <c r="C8684" s="266" t="s">
        <v>9997</v>
      </c>
      <c r="D8684" s="273" t="s">
        <v>14</v>
      </c>
      <c r="E8684" s="274">
        <v>334.28</v>
      </c>
    </row>
    <row r="8685" spans="1:5">
      <c r="A8685" s="272" t="s">
        <v>24351</v>
      </c>
      <c r="B8685" s="538">
        <v>101799</v>
      </c>
      <c r="C8685" s="266" t="s">
        <v>9998</v>
      </c>
      <c r="D8685" s="273" t="s">
        <v>14</v>
      </c>
      <c r="E8685" s="274">
        <v>794.94</v>
      </c>
    </row>
    <row r="8686" spans="1:5">
      <c r="A8686" s="272" t="s">
        <v>24427</v>
      </c>
      <c r="B8686" s="538">
        <v>102487</v>
      </c>
      <c r="C8686" s="266" t="s">
        <v>9716</v>
      </c>
      <c r="D8686" s="273" t="s">
        <v>18</v>
      </c>
      <c r="E8686" s="274">
        <v>633.32000000000005</v>
      </c>
    </row>
    <row r="8687" spans="1:5">
      <c r="A8687" s="272" t="s">
        <v>24427</v>
      </c>
      <c r="B8687" s="538">
        <v>102486</v>
      </c>
      <c r="C8687" s="266" t="s">
        <v>9715</v>
      </c>
      <c r="D8687" s="273" t="s">
        <v>18</v>
      </c>
      <c r="E8687" s="274">
        <v>628.80999999999995</v>
      </c>
    </row>
    <row r="8688" spans="1:5">
      <c r="A8688" s="272" t="s">
        <v>24427</v>
      </c>
      <c r="B8688" s="538">
        <v>102474</v>
      </c>
      <c r="C8688" s="266" t="s">
        <v>9703</v>
      </c>
      <c r="D8688" s="273" t="s">
        <v>18</v>
      </c>
      <c r="E8688" s="274">
        <v>557.82000000000005</v>
      </c>
    </row>
    <row r="8689" spans="1:5">
      <c r="A8689" s="272" t="s">
        <v>24427</v>
      </c>
      <c r="B8689" s="538">
        <v>102480</v>
      </c>
      <c r="C8689" s="266" t="s">
        <v>9709</v>
      </c>
      <c r="D8689" s="273" t="s">
        <v>18</v>
      </c>
      <c r="E8689" s="274">
        <v>547.34</v>
      </c>
    </row>
    <row r="8690" spans="1:5">
      <c r="A8690" s="272" t="s">
        <v>24427</v>
      </c>
      <c r="B8690" s="538">
        <v>94975</v>
      </c>
      <c r="C8690" s="266" t="s">
        <v>9701</v>
      </c>
      <c r="D8690" s="273" t="s">
        <v>18</v>
      </c>
      <c r="E8690" s="274">
        <v>503.66</v>
      </c>
    </row>
    <row r="8691" spans="1:5">
      <c r="A8691" s="272" t="s">
        <v>24427</v>
      </c>
      <c r="B8691" s="538">
        <v>94963</v>
      </c>
      <c r="C8691" s="266" t="s">
        <v>9689</v>
      </c>
      <c r="D8691" s="273" t="s">
        <v>18</v>
      </c>
      <c r="E8691" s="274">
        <v>433.07</v>
      </c>
    </row>
    <row r="8692" spans="1:5">
      <c r="A8692" s="272" t="s">
        <v>24427</v>
      </c>
      <c r="B8692" s="538">
        <v>94969</v>
      </c>
      <c r="C8692" s="266" t="s">
        <v>9695</v>
      </c>
      <c r="D8692" s="273" t="s">
        <v>18</v>
      </c>
      <c r="E8692" s="274">
        <v>422.2</v>
      </c>
    </row>
    <row r="8693" spans="1:5">
      <c r="A8693" s="272" t="s">
        <v>24427</v>
      </c>
      <c r="B8693" s="538">
        <v>102475</v>
      </c>
      <c r="C8693" s="266" t="s">
        <v>9704</v>
      </c>
      <c r="D8693" s="273" t="s">
        <v>18</v>
      </c>
      <c r="E8693" s="274">
        <v>604.74</v>
      </c>
    </row>
    <row r="8694" spans="1:5">
      <c r="A8694" s="272" t="s">
        <v>24427</v>
      </c>
      <c r="B8694" s="538">
        <v>102481</v>
      </c>
      <c r="C8694" s="266" t="s">
        <v>9710</v>
      </c>
      <c r="D8694" s="273" t="s">
        <v>18</v>
      </c>
      <c r="E8694" s="274">
        <v>584.46</v>
      </c>
    </row>
    <row r="8695" spans="1:5">
      <c r="A8695" s="272" t="s">
        <v>24427</v>
      </c>
      <c r="B8695" s="538">
        <v>94964</v>
      </c>
      <c r="C8695" s="266" t="s">
        <v>9690</v>
      </c>
      <c r="D8695" s="273" t="s">
        <v>18</v>
      </c>
      <c r="E8695" s="274">
        <v>474.78</v>
      </c>
    </row>
    <row r="8696" spans="1:5">
      <c r="A8696" s="272" t="s">
        <v>24427</v>
      </c>
      <c r="B8696" s="538">
        <v>94970</v>
      </c>
      <c r="C8696" s="266" t="s">
        <v>9696</v>
      </c>
      <c r="D8696" s="273" t="s">
        <v>18</v>
      </c>
      <c r="E8696" s="274">
        <v>454.34</v>
      </c>
    </row>
    <row r="8697" spans="1:5">
      <c r="A8697" s="272" t="s">
        <v>24427</v>
      </c>
      <c r="B8697" s="538">
        <v>102476</v>
      </c>
      <c r="C8697" s="266" t="s">
        <v>9705</v>
      </c>
      <c r="D8697" s="273" t="s">
        <v>18</v>
      </c>
      <c r="E8697" s="274">
        <v>616.29999999999995</v>
      </c>
    </row>
    <row r="8698" spans="1:5">
      <c r="A8698" s="272" t="s">
        <v>24427</v>
      </c>
      <c r="B8698" s="538">
        <v>102482</v>
      </c>
      <c r="C8698" s="266" t="s">
        <v>9711</v>
      </c>
      <c r="D8698" s="273" t="s">
        <v>18</v>
      </c>
      <c r="E8698" s="274">
        <v>609.78</v>
      </c>
    </row>
    <row r="8699" spans="1:5">
      <c r="A8699" s="272" t="s">
        <v>24427</v>
      </c>
      <c r="B8699" s="538">
        <v>94965</v>
      </c>
      <c r="C8699" s="266" t="s">
        <v>9691</v>
      </c>
      <c r="D8699" s="273" t="s">
        <v>18</v>
      </c>
      <c r="E8699" s="274">
        <v>488.84</v>
      </c>
    </row>
    <row r="8700" spans="1:5">
      <c r="A8700" s="272" t="s">
        <v>24427</v>
      </c>
      <c r="B8700" s="538">
        <v>94971</v>
      </c>
      <c r="C8700" s="266" t="s">
        <v>9697</v>
      </c>
      <c r="D8700" s="273" t="s">
        <v>18</v>
      </c>
      <c r="E8700" s="274">
        <v>477.29</v>
      </c>
    </row>
    <row r="8701" spans="1:5">
      <c r="A8701" s="272" t="s">
        <v>24427</v>
      </c>
      <c r="B8701" s="538">
        <v>102477</v>
      </c>
      <c r="C8701" s="266" t="s">
        <v>9706</v>
      </c>
      <c r="D8701" s="273" t="s">
        <v>18</v>
      </c>
      <c r="E8701" s="274">
        <v>653.74</v>
      </c>
    </row>
    <row r="8702" spans="1:5">
      <c r="A8702" s="272" t="s">
        <v>24427</v>
      </c>
      <c r="B8702" s="538">
        <v>102483</v>
      </c>
      <c r="C8702" s="266" t="s">
        <v>9712</v>
      </c>
      <c r="D8702" s="273" t="s">
        <v>18</v>
      </c>
      <c r="E8702" s="274">
        <v>640.41</v>
      </c>
    </row>
    <row r="8703" spans="1:5">
      <c r="A8703" s="272" t="s">
        <v>24427</v>
      </c>
      <c r="B8703" s="538">
        <v>94966</v>
      </c>
      <c r="C8703" s="266" t="s">
        <v>9692</v>
      </c>
      <c r="D8703" s="273" t="s">
        <v>18</v>
      </c>
      <c r="E8703" s="274">
        <v>504.48</v>
      </c>
    </row>
    <row r="8704" spans="1:5">
      <c r="A8704" s="272" t="s">
        <v>24427</v>
      </c>
      <c r="B8704" s="538">
        <v>94972</v>
      </c>
      <c r="C8704" s="266" t="s">
        <v>9698</v>
      </c>
      <c r="D8704" s="273" t="s">
        <v>18</v>
      </c>
      <c r="E8704" s="274">
        <v>492.98</v>
      </c>
    </row>
    <row r="8705" spans="1:5">
      <c r="A8705" s="272" t="s">
        <v>24427</v>
      </c>
      <c r="B8705" s="538">
        <v>102478</v>
      </c>
      <c r="C8705" s="266" t="s">
        <v>9707</v>
      </c>
      <c r="D8705" s="273" t="s">
        <v>18</v>
      </c>
      <c r="E8705" s="274">
        <v>699.82</v>
      </c>
    </row>
    <row r="8706" spans="1:5">
      <c r="A8706" s="272" t="s">
        <v>24427</v>
      </c>
      <c r="B8706" s="538">
        <v>102484</v>
      </c>
      <c r="C8706" s="266" t="s">
        <v>9713</v>
      </c>
      <c r="D8706" s="273" t="s">
        <v>18</v>
      </c>
      <c r="E8706" s="274">
        <v>696.11</v>
      </c>
    </row>
    <row r="8707" spans="1:5">
      <c r="A8707" s="272" t="s">
        <v>24427</v>
      </c>
      <c r="B8707" s="538">
        <v>94967</v>
      </c>
      <c r="C8707" s="266" t="s">
        <v>9693</v>
      </c>
      <c r="D8707" s="273" t="s">
        <v>18</v>
      </c>
      <c r="E8707" s="274">
        <v>574.85</v>
      </c>
    </row>
    <row r="8708" spans="1:5">
      <c r="A8708" s="272" t="s">
        <v>24427</v>
      </c>
      <c r="B8708" s="538">
        <v>94973</v>
      </c>
      <c r="C8708" s="266" t="s">
        <v>9699</v>
      </c>
      <c r="D8708" s="273" t="s">
        <v>18</v>
      </c>
      <c r="E8708" s="274">
        <v>560.26</v>
      </c>
    </row>
    <row r="8709" spans="1:5">
      <c r="A8709" s="272" t="s">
        <v>24427</v>
      </c>
      <c r="B8709" s="538">
        <v>94974</v>
      </c>
      <c r="C8709" s="266" t="s">
        <v>9700</v>
      </c>
      <c r="D8709" s="273" t="s">
        <v>18</v>
      </c>
      <c r="E8709" s="274">
        <v>468.65</v>
      </c>
    </row>
    <row r="8710" spans="1:5">
      <c r="A8710" s="272" t="s">
        <v>24427</v>
      </c>
      <c r="B8710" s="538">
        <v>94962</v>
      </c>
      <c r="C8710" s="266" t="s">
        <v>360</v>
      </c>
      <c r="D8710" s="273" t="s">
        <v>18</v>
      </c>
      <c r="E8710" s="274">
        <v>393.15</v>
      </c>
    </row>
    <row r="8711" spans="1:5">
      <c r="A8711" s="272" t="s">
        <v>24427</v>
      </c>
      <c r="B8711" s="538">
        <v>94968</v>
      </c>
      <c r="C8711" s="266" t="s">
        <v>9694</v>
      </c>
      <c r="D8711" s="273" t="s">
        <v>18</v>
      </c>
      <c r="E8711" s="274">
        <v>386.23</v>
      </c>
    </row>
    <row r="8712" spans="1:5">
      <c r="A8712" s="272" t="s">
        <v>24427</v>
      </c>
      <c r="B8712" s="538">
        <v>102485</v>
      </c>
      <c r="C8712" s="266" t="s">
        <v>9714</v>
      </c>
      <c r="D8712" s="273" t="s">
        <v>18</v>
      </c>
      <c r="E8712" s="274">
        <v>598.03</v>
      </c>
    </row>
    <row r="8713" spans="1:5">
      <c r="A8713" s="272" t="s">
        <v>24427</v>
      </c>
      <c r="B8713" s="538">
        <v>102473</v>
      </c>
      <c r="C8713" s="266" t="s">
        <v>9702</v>
      </c>
      <c r="D8713" s="273" t="s">
        <v>18</v>
      </c>
      <c r="E8713" s="274">
        <v>520.51</v>
      </c>
    </row>
    <row r="8714" spans="1:5">
      <c r="A8714" s="272" t="s">
        <v>24427</v>
      </c>
      <c r="B8714" s="538">
        <v>102479</v>
      </c>
      <c r="C8714" s="266" t="s">
        <v>9708</v>
      </c>
      <c r="D8714" s="273" t="s">
        <v>18</v>
      </c>
      <c r="E8714" s="274">
        <v>513.91</v>
      </c>
    </row>
    <row r="8715" spans="1:5">
      <c r="A8715" s="272" t="s">
        <v>24428</v>
      </c>
      <c r="B8715" s="538">
        <v>104835</v>
      </c>
      <c r="C8715" s="266" t="s">
        <v>24429</v>
      </c>
      <c r="D8715" s="273" t="s">
        <v>18</v>
      </c>
      <c r="E8715" s="274">
        <v>0</v>
      </c>
    </row>
    <row r="8716" spans="1:5">
      <c r="A8716" s="272" t="s">
        <v>24428</v>
      </c>
      <c r="B8716" s="538">
        <v>104833</v>
      </c>
      <c r="C8716" s="266" t="s">
        <v>24430</v>
      </c>
      <c r="D8716" s="273" t="s">
        <v>18</v>
      </c>
      <c r="E8716" s="274">
        <v>0</v>
      </c>
    </row>
    <row r="8717" spans="1:5">
      <c r="A8717" s="272" t="s">
        <v>24428</v>
      </c>
      <c r="B8717" s="538">
        <v>104834</v>
      </c>
      <c r="C8717" s="266" t="s">
        <v>24431</v>
      </c>
      <c r="D8717" s="273" t="s">
        <v>18</v>
      </c>
      <c r="E8717" s="274">
        <v>0</v>
      </c>
    </row>
    <row r="8718" spans="1:5">
      <c r="A8718" s="272" t="s">
        <v>24428</v>
      </c>
      <c r="B8718" s="538">
        <v>104836</v>
      </c>
      <c r="C8718" s="266" t="s">
        <v>24432</v>
      </c>
      <c r="D8718" s="273" t="s">
        <v>18</v>
      </c>
      <c r="E8718" s="274">
        <v>0</v>
      </c>
    </row>
    <row r="8719" spans="1:5">
      <c r="A8719" s="272" t="s">
        <v>24428</v>
      </c>
      <c r="B8719" s="538">
        <v>104837</v>
      </c>
      <c r="C8719" s="266" t="s">
        <v>24433</v>
      </c>
      <c r="D8719" s="273" t="s">
        <v>18</v>
      </c>
      <c r="E8719" s="274">
        <v>0</v>
      </c>
    </row>
    <row r="8720" spans="1:5">
      <c r="A8720" s="272" t="s">
        <v>24428</v>
      </c>
      <c r="B8720" s="538">
        <v>104838</v>
      </c>
      <c r="C8720" s="266" t="s">
        <v>24434</v>
      </c>
      <c r="D8720" s="273" t="s">
        <v>18</v>
      </c>
      <c r="E8720" s="274">
        <v>0</v>
      </c>
    </row>
    <row r="8721" spans="1:5">
      <c r="A8721" s="272" t="s">
        <v>24428</v>
      </c>
      <c r="B8721" s="538">
        <v>104839</v>
      </c>
      <c r="C8721" s="266" t="s">
        <v>24435</v>
      </c>
      <c r="D8721" s="273" t="s">
        <v>18</v>
      </c>
      <c r="E8721" s="274">
        <v>0</v>
      </c>
    </row>
    <row r="8722" spans="1:5">
      <c r="A8722" s="272" t="s">
        <v>24428</v>
      </c>
      <c r="B8722" s="538">
        <v>104840</v>
      </c>
      <c r="C8722" s="266" t="s">
        <v>24436</v>
      </c>
      <c r="D8722" s="273" t="s">
        <v>18</v>
      </c>
      <c r="E8722" s="274">
        <v>0</v>
      </c>
    </row>
    <row r="8723" spans="1:5">
      <c r="A8723" s="272" t="s">
        <v>24428</v>
      </c>
      <c r="B8723" s="538">
        <v>104830</v>
      </c>
      <c r="C8723" s="266" t="s">
        <v>24437</v>
      </c>
      <c r="D8723" s="273" t="s">
        <v>18</v>
      </c>
      <c r="E8723" s="274">
        <v>0</v>
      </c>
    </row>
    <row r="8724" spans="1:5">
      <c r="A8724" s="272" t="s">
        <v>24428</v>
      </c>
      <c r="B8724" s="538">
        <v>104829</v>
      </c>
      <c r="C8724" s="266" t="s">
        <v>24438</v>
      </c>
      <c r="D8724" s="273" t="s">
        <v>18</v>
      </c>
      <c r="E8724" s="274">
        <v>0</v>
      </c>
    </row>
    <row r="8725" spans="1:5">
      <c r="A8725" s="272" t="s">
        <v>24428</v>
      </c>
      <c r="B8725" s="538">
        <v>104832</v>
      </c>
      <c r="C8725" s="266" t="s">
        <v>24439</v>
      </c>
      <c r="D8725" s="273" t="s">
        <v>18</v>
      </c>
      <c r="E8725" s="274">
        <v>0</v>
      </c>
    </row>
    <row r="8726" spans="1:5">
      <c r="A8726" s="272" t="s">
        <v>24428</v>
      </c>
      <c r="B8726" s="538">
        <v>104831</v>
      </c>
      <c r="C8726" s="266" t="s">
        <v>24440</v>
      </c>
      <c r="D8726" s="273" t="s">
        <v>18</v>
      </c>
      <c r="E8726" s="274">
        <v>0</v>
      </c>
    </row>
    <row r="8727" spans="1:5">
      <c r="A8727" s="272" t="s">
        <v>24441</v>
      </c>
      <c r="B8727" s="538">
        <v>103773</v>
      </c>
      <c r="C8727" s="266" t="s">
        <v>24442</v>
      </c>
      <c r="D8727" s="273" t="s">
        <v>14</v>
      </c>
      <c r="E8727" s="274">
        <v>0</v>
      </c>
    </row>
    <row r="8728" spans="1:5">
      <c r="A8728" s="272" t="s">
        <v>24441</v>
      </c>
      <c r="B8728" s="538">
        <v>103772</v>
      </c>
      <c r="C8728" s="266" t="s">
        <v>24443</v>
      </c>
      <c r="D8728" s="273" t="s">
        <v>14</v>
      </c>
      <c r="E8728" s="274">
        <v>0</v>
      </c>
    </row>
    <row r="8729" spans="1:5">
      <c r="A8729" s="272" t="s">
        <v>24441</v>
      </c>
      <c r="B8729" s="538">
        <v>103768</v>
      </c>
      <c r="C8729" s="266" t="s">
        <v>24444</v>
      </c>
      <c r="D8729" s="273" t="s">
        <v>14</v>
      </c>
      <c r="E8729" s="274">
        <v>0</v>
      </c>
    </row>
    <row r="8730" spans="1:5">
      <c r="A8730" s="272" t="s">
        <v>24441</v>
      </c>
      <c r="B8730" s="538">
        <v>103767</v>
      </c>
      <c r="C8730" s="266" t="s">
        <v>24445</v>
      </c>
      <c r="D8730" s="273" t="s">
        <v>14</v>
      </c>
      <c r="E8730" s="274">
        <v>0</v>
      </c>
    </row>
    <row r="8731" spans="1:5">
      <c r="A8731" s="272" t="s">
        <v>24441</v>
      </c>
      <c r="B8731" s="538">
        <v>103766</v>
      </c>
      <c r="C8731" s="266" t="s">
        <v>24446</v>
      </c>
      <c r="D8731" s="273" t="s">
        <v>14</v>
      </c>
      <c r="E8731" s="274">
        <v>0</v>
      </c>
    </row>
    <row r="8732" spans="1:5">
      <c r="A8732" s="272" t="s">
        <v>24441</v>
      </c>
      <c r="B8732" s="538">
        <v>103765</v>
      </c>
      <c r="C8732" s="266" t="s">
        <v>24447</v>
      </c>
      <c r="D8732" s="273" t="s">
        <v>14</v>
      </c>
      <c r="E8732" s="274">
        <v>0</v>
      </c>
    </row>
    <row r="8733" spans="1:5">
      <c r="A8733" s="272" t="s">
        <v>24441</v>
      </c>
      <c r="B8733" s="538">
        <v>103771</v>
      </c>
      <c r="C8733" s="266" t="s">
        <v>24448</v>
      </c>
      <c r="D8733" s="273" t="s">
        <v>14</v>
      </c>
      <c r="E8733" s="274">
        <v>0</v>
      </c>
    </row>
    <row r="8734" spans="1:5">
      <c r="A8734" s="272" t="s">
        <v>24441</v>
      </c>
      <c r="B8734" s="538">
        <v>103769</v>
      </c>
      <c r="C8734" s="266" t="s">
        <v>11722</v>
      </c>
      <c r="D8734" s="273" t="s">
        <v>14</v>
      </c>
      <c r="E8734" s="274">
        <v>3210.07</v>
      </c>
    </row>
    <row r="8735" spans="1:5">
      <c r="A8735" s="272" t="s">
        <v>24441</v>
      </c>
      <c r="B8735" s="538">
        <v>103770</v>
      </c>
      <c r="C8735" s="266" t="s">
        <v>24449</v>
      </c>
      <c r="D8735" s="273" t="s">
        <v>14</v>
      </c>
      <c r="E8735" s="274">
        <v>0</v>
      </c>
    </row>
    <row r="8736" spans="1:5">
      <c r="A8736" s="272" t="s">
        <v>24441</v>
      </c>
      <c r="B8736" s="538">
        <v>103764</v>
      </c>
      <c r="C8736" s="266" t="s">
        <v>24450</v>
      </c>
      <c r="D8736" s="273" t="s">
        <v>14</v>
      </c>
      <c r="E8736" s="274">
        <v>0</v>
      </c>
    </row>
    <row r="8737" spans="1:5">
      <c r="A8737" s="272" t="s">
        <v>24441</v>
      </c>
      <c r="B8737" s="538">
        <v>103780</v>
      </c>
      <c r="C8737" s="266" t="s">
        <v>24451</v>
      </c>
      <c r="D8737" s="273" t="s">
        <v>16</v>
      </c>
      <c r="E8737" s="274">
        <v>0</v>
      </c>
    </row>
    <row r="8738" spans="1:5">
      <c r="A8738" s="272" t="s">
        <v>24441</v>
      </c>
      <c r="B8738" s="538">
        <v>103781</v>
      </c>
      <c r="C8738" s="266" t="s">
        <v>24452</v>
      </c>
      <c r="D8738" s="273" t="s">
        <v>16</v>
      </c>
      <c r="E8738" s="274">
        <v>0</v>
      </c>
    </row>
    <row r="8739" spans="1:5">
      <c r="A8739" s="272" t="s">
        <v>24441</v>
      </c>
      <c r="B8739" s="538">
        <v>103779</v>
      </c>
      <c r="C8739" s="266" t="s">
        <v>24453</v>
      </c>
      <c r="D8739" s="273" t="s">
        <v>16</v>
      </c>
      <c r="E8739" s="274">
        <v>0</v>
      </c>
    </row>
    <row r="8740" spans="1:5">
      <c r="A8740" s="272" t="s">
        <v>24441</v>
      </c>
      <c r="B8740" s="538">
        <v>103778</v>
      </c>
      <c r="C8740" s="266" t="s">
        <v>24454</v>
      </c>
      <c r="D8740" s="273" t="s">
        <v>16</v>
      </c>
      <c r="E8740" s="274">
        <v>0</v>
      </c>
    </row>
    <row r="8741" spans="1:5">
      <c r="A8741" s="272" t="s">
        <v>24441</v>
      </c>
      <c r="B8741" s="538">
        <v>103924</v>
      </c>
      <c r="C8741" s="266" t="s">
        <v>24455</v>
      </c>
      <c r="D8741" s="273" t="s">
        <v>16</v>
      </c>
      <c r="E8741" s="274">
        <v>0</v>
      </c>
    </row>
    <row r="8742" spans="1:5">
      <c r="A8742" s="272" t="s">
        <v>24441</v>
      </c>
      <c r="B8742" s="538">
        <v>103776</v>
      </c>
      <c r="C8742" s="266" t="s">
        <v>24456</v>
      </c>
      <c r="D8742" s="273" t="s">
        <v>16</v>
      </c>
      <c r="E8742" s="274">
        <v>0</v>
      </c>
    </row>
    <row r="8743" spans="1:5">
      <c r="A8743" s="272" t="s">
        <v>24441</v>
      </c>
      <c r="B8743" s="538">
        <v>103774</v>
      </c>
      <c r="C8743" s="266" t="s">
        <v>24457</v>
      </c>
      <c r="D8743" s="273" t="s">
        <v>16</v>
      </c>
      <c r="E8743" s="274">
        <v>0</v>
      </c>
    </row>
    <row r="8744" spans="1:5">
      <c r="A8744" s="272" t="s">
        <v>24441</v>
      </c>
      <c r="B8744" s="538">
        <v>103775</v>
      </c>
      <c r="C8744" s="266" t="s">
        <v>24458</v>
      </c>
      <c r="D8744" s="273" t="s">
        <v>16</v>
      </c>
      <c r="E8744" s="274">
        <v>0</v>
      </c>
    </row>
    <row r="8745" spans="1:5">
      <c r="A8745" s="272" t="s">
        <v>31940</v>
      </c>
      <c r="B8745" s="538">
        <v>106266</v>
      </c>
      <c r="C8745" s="266" t="s">
        <v>31941</v>
      </c>
      <c r="D8745" s="273" t="s">
        <v>14</v>
      </c>
      <c r="E8745" s="274">
        <v>0</v>
      </c>
    </row>
    <row r="8746" spans="1:5">
      <c r="A8746" s="272" t="s">
        <v>31940</v>
      </c>
      <c r="B8746" s="538">
        <v>106270</v>
      </c>
      <c r="C8746" s="266" t="s">
        <v>31942</v>
      </c>
      <c r="D8746" s="273" t="s">
        <v>14</v>
      </c>
      <c r="E8746" s="274">
        <v>0</v>
      </c>
    </row>
    <row r="8747" spans="1:5">
      <c r="A8747" s="272" t="s">
        <v>31940</v>
      </c>
      <c r="B8747" s="538">
        <v>106271</v>
      </c>
      <c r="C8747" s="266" t="s">
        <v>31943</v>
      </c>
      <c r="D8747" s="273" t="s">
        <v>14</v>
      </c>
      <c r="E8747" s="274">
        <v>0</v>
      </c>
    </row>
    <row r="8748" spans="1:5">
      <c r="A8748" s="272" t="s">
        <v>31940</v>
      </c>
      <c r="B8748" s="538">
        <v>106267</v>
      </c>
      <c r="C8748" s="266" t="s">
        <v>31944</v>
      </c>
      <c r="D8748" s="273" t="s">
        <v>14</v>
      </c>
      <c r="E8748" s="274">
        <v>0</v>
      </c>
    </row>
    <row r="8749" spans="1:5">
      <c r="A8749" s="272" t="s">
        <v>31940</v>
      </c>
      <c r="B8749" s="538">
        <v>106272</v>
      </c>
      <c r="C8749" s="266" t="s">
        <v>31945</v>
      </c>
      <c r="D8749" s="273" t="s">
        <v>14</v>
      </c>
      <c r="E8749" s="274">
        <v>0</v>
      </c>
    </row>
    <row r="8750" spans="1:5">
      <c r="A8750" s="272" t="s">
        <v>31940</v>
      </c>
      <c r="B8750" s="538">
        <v>106268</v>
      </c>
      <c r="C8750" s="266" t="s">
        <v>31946</v>
      </c>
      <c r="D8750" s="273" t="s">
        <v>14</v>
      </c>
      <c r="E8750" s="274">
        <v>0</v>
      </c>
    </row>
    <row r="8751" spans="1:5">
      <c r="A8751" s="272" t="s">
        <v>31940</v>
      </c>
      <c r="B8751" s="538">
        <v>106269</v>
      </c>
      <c r="C8751" s="266" t="s">
        <v>31947</v>
      </c>
      <c r="D8751" s="273" t="s">
        <v>14</v>
      </c>
      <c r="E8751" s="274">
        <v>0</v>
      </c>
    </row>
    <row r="8752" spans="1:5">
      <c r="A8752" s="272" t="s">
        <v>31940</v>
      </c>
      <c r="B8752" s="538">
        <v>106279</v>
      </c>
      <c r="C8752" s="266" t="s">
        <v>31948</v>
      </c>
      <c r="D8752" s="273" t="s">
        <v>14</v>
      </c>
      <c r="E8752" s="274">
        <v>0</v>
      </c>
    </row>
    <row r="8753" spans="1:5">
      <c r="A8753" s="272" t="s">
        <v>31940</v>
      </c>
      <c r="B8753" s="538">
        <v>106280</v>
      </c>
      <c r="C8753" s="266" t="s">
        <v>31949</v>
      </c>
      <c r="D8753" s="273" t="s">
        <v>14</v>
      </c>
      <c r="E8753" s="274">
        <v>0</v>
      </c>
    </row>
    <row r="8754" spans="1:5">
      <c r="A8754" s="272" t="s">
        <v>31940</v>
      </c>
      <c r="B8754" s="538">
        <v>106265</v>
      </c>
      <c r="C8754" s="266" t="s">
        <v>31950</v>
      </c>
      <c r="D8754" s="273" t="s">
        <v>13</v>
      </c>
      <c r="E8754" s="274">
        <v>0</v>
      </c>
    </row>
    <row r="8755" spans="1:5">
      <c r="A8755" s="272" t="s">
        <v>31940</v>
      </c>
      <c r="B8755" s="538">
        <v>106273</v>
      </c>
      <c r="C8755" s="266" t="s">
        <v>31951</v>
      </c>
      <c r="D8755" s="273" t="s">
        <v>14</v>
      </c>
      <c r="E8755" s="274">
        <v>0</v>
      </c>
    </row>
    <row r="8756" spans="1:5">
      <c r="A8756" s="272" t="s">
        <v>31940</v>
      </c>
      <c r="B8756" s="538">
        <v>106274</v>
      </c>
      <c r="C8756" s="266" t="s">
        <v>31952</v>
      </c>
      <c r="D8756" s="273" t="s">
        <v>14</v>
      </c>
      <c r="E8756" s="274">
        <v>0</v>
      </c>
    </row>
    <row r="8757" spans="1:5">
      <c r="A8757" s="272" t="s">
        <v>31940</v>
      </c>
      <c r="B8757" s="538">
        <v>106275</v>
      </c>
      <c r="C8757" s="266" t="s">
        <v>31953</v>
      </c>
      <c r="D8757" s="273" t="s">
        <v>14</v>
      </c>
      <c r="E8757" s="274">
        <v>0</v>
      </c>
    </row>
    <row r="8758" spans="1:5">
      <c r="A8758" s="272" t="s">
        <v>31940</v>
      </c>
      <c r="B8758" s="538">
        <v>106276</v>
      </c>
      <c r="C8758" s="266" t="s">
        <v>31954</v>
      </c>
      <c r="D8758" s="273" t="s">
        <v>14</v>
      </c>
      <c r="E8758" s="274">
        <v>0</v>
      </c>
    </row>
    <row r="8759" spans="1:5">
      <c r="A8759" s="272" t="s">
        <v>31940</v>
      </c>
      <c r="B8759" s="538">
        <v>106277</v>
      </c>
      <c r="C8759" s="266" t="s">
        <v>31955</v>
      </c>
      <c r="D8759" s="273" t="s">
        <v>14</v>
      </c>
      <c r="E8759" s="274">
        <v>0</v>
      </c>
    </row>
    <row r="8760" spans="1:5">
      <c r="A8760" s="272" t="s">
        <v>31940</v>
      </c>
      <c r="B8760" s="538">
        <v>106278</v>
      </c>
      <c r="C8760" s="266" t="s">
        <v>31956</v>
      </c>
      <c r="D8760" s="273" t="s">
        <v>14</v>
      </c>
      <c r="E8760" s="274">
        <v>0</v>
      </c>
    </row>
    <row r="8761" spans="1:5">
      <c r="A8761" s="272" t="s">
        <v>31940</v>
      </c>
      <c r="B8761" s="538">
        <v>106295</v>
      </c>
      <c r="C8761" s="266" t="s">
        <v>31957</v>
      </c>
      <c r="D8761" s="273" t="s">
        <v>14</v>
      </c>
      <c r="E8761" s="274">
        <v>210.96</v>
      </c>
    </row>
    <row r="8762" spans="1:5">
      <c r="A8762" s="272" t="s">
        <v>31940</v>
      </c>
      <c r="B8762" s="538">
        <v>106300</v>
      </c>
      <c r="C8762" s="266" t="s">
        <v>31958</v>
      </c>
      <c r="D8762" s="273" t="s">
        <v>14</v>
      </c>
      <c r="E8762" s="274">
        <v>532.99</v>
      </c>
    </row>
    <row r="8763" spans="1:5">
      <c r="A8763" s="272" t="s">
        <v>31940</v>
      </c>
      <c r="B8763" s="538">
        <v>106293</v>
      </c>
      <c r="C8763" s="266" t="s">
        <v>31959</v>
      </c>
      <c r="D8763" s="273" t="s">
        <v>14</v>
      </c>
      <c r="E8763" s="274">
        <v>162.94999999999999</v>
      </c>
    </row>
    <row r="8764" spans="1:5">
      <c r="A8764" s="272" t="s">
        <v>31940</v>
      </c>
      <c r="B8764" s="538">
        <v>106297</v>
      </c>
      <c r="C8764" s="266" t="s">
        <v>31960</v>
      </c>
      <c r="D8764" s="273" t="s">
        <v>14</v>
      </c>
      <c r="E8764" s="274">
        <v>261.02999999999997</v>
      </c>
    </row>
    <row r="8765" spans="1:5">
      <c r="A8765" s="272" t="s">
        <v>31940</v>
      </c>
      <c r="B8765" s="538">
        <v>106298</v>
      </c>
      <c r="C8765" s="266" t="s">
        <v>31961</v>
      </c>
      <c r="D8765" s="273" t="s">
        <v>14</v>
      </c>
      <c r="E8765" s="274">
        <v>397.86</v>
      </c>
    </row>
    <row r="8766" spans="1:5">
      <c r="A8766" s="272" t="s">
        <v>31940</v>
      </c>
      <c r="B8766" s="538">
        <v>106301</v>
      </c>
      <c r="C8766" s="266" t="s">
        <v>31962</v>
      </c>
      <c r="D8766" s="273" t="s">
        <v>14</v>
      </c>
      <c r="E8766" s="274">
        <v>806.58</v>
      </c>
    </row>
    <row r="8767" spans="1:5">
      <c r="A8767" s="272" t="s">
        <v>31940</v>
      </c>
      <c r="B8767" s="538">
        <v>106292</v>
      </c>
      <c r="C8767" s="266" t="s">
        <v>31963</v>
      </c>
      <c r="D8767" s="273" t="s">
        <v>14</v>
      </c>
      <c r="E8767" s="274">
        <v>155.46</v>
      </c>
    </row>
    <row r="8768" spans="1:5">
      <c r="A8768" s="272" t="s">
        <v>31940</v>
      </c>
      <c r="B8768" s="538">
        <v>106282</v>
      </c>
      <c r="C8768" s="266" t="s">
        <v>31964</v>
      </c>
      <c r="D8768" s="273" t="s">
        <v>14</v>
      </c>
      <c r="E8768" s="274">
        <v>81.36</v>
      </c>
    </row>
    <row r="8769" spans="1:5">
      <c r="A8769" s="272" t="s">
        <v>31940</v>
      </c>
      <c r="B8769" s="538">
        <v>106283</v>
      </c>
      <c r="C8769" s="266" t="s">
        <v>31965</v>
      </c>
      <c r="D8769" s="273" t="s">
        <v>14</v>
      </c>
      <c r="E8769" s="274">
        <v>81.36</v>
      </c>
    </row>
    <row r="8770" spans="1:5">
      <c r="A8770" s="272" t="s">
        <v>31940</v>
      </c>
      <c r="B8770" s="538">
        <v>106286</v>
      </c>
      <c r="C8770" s="266" t="s">
        <v>31966</v>
      </c>
      <c r="D8770" s="273" t="s">
        <v>14</v>
      </c>
      <c r="E8770" s="274">
        <v>95.56</v>
      </c>
    </row>
    <row r="8771" spans="1:5">
      <c r="A8771" s="272" t="s">
        <v>31940</v>
      </c>
      <c r="B8771" s="538">
        <v>106287</v>
      </c>
      <c r="C8771" s="266" t="s">
        <v>31967</v>
      </c>
      <c r="D8771" s="273" t="s">
        <v>14</v>
      </c>
      <c r="E8771" s="274">
        <v>118.72</v>
      </c>
    </row>
    <row r="8772" spans="1:5">
      <c r="A8772" s="272" t="s">
        <v>31940</v>
      </c>
      <c r="B8772" s="538">
        <v>106288</v>
      </c>
      <c r="C8772" s="266" t="s">
        <v>31968</v>
      </c>
      <c r="D8772" s="273" t="s">
        <v>14</v>
      </c>
      <c r="E8772" s="274">
        <v>148.74</v>
      </c>
    </row>
    <row r="8773" spans="1:5">
      <c r="A8773" s="272" t="s">
        <v>31940</v>
      </c>
      <c r="B8773" s="538">
        <v>106289</v>
      </c>
      <c r="C8773" s="266" t="s">
        <v>31969</v>
      </c>
      <c r="D8773" s="273" t="s">
        <v>14</v>
      </c>
      <c r="E8773" s="274">
        <v>206.33</v>
      </c>
    </row>
    <row r="8774" spans="1:5">
      <c r="A8774" s="272" t="s">
        <v>31940</v>
      </c>
      <c r="B8774" s="538">
        <v>106290</v>
      </c>
      <c r="C8774" s="266" t="s">
        <v>31970</v>
      </c>
      <c r="D8774" s="273" t="s">
        <v>14</v>
      </c>
      <c r="E8774" s="274">
        <v>293.51</v>
      </c>
    </row>
    <row r="8775" spans="1:5">
      <c r="A8775" s="272" t="s">
        <v>31940</v>
      </c>
      <c r="B8775" s="538">
        <v>106291</v>
      </c>
      <c r="C8775" s="266" t="s">
        <v>31971</v>
      </c>
      <c r="D8775" s="273" t="s">
        <v>14</v>
      </c>
      <c r="E8775" s="274">
        <v>436.91</v>
      </c>
    </row>
    <row r="8776" spans="1:5">
      <c r="A8776" s="272" t="s">
        <v>31940</v>
      </c>
      <c r="B8776" s="538">
        <v>102136</v>
      </c>
      <c r="C8776" s="266" t="s">
        <v>31972</v>
      </c>
      <c r="D8776" s="273" t="s">
        <v>14</v>
      </c>
      <c r="E8776" s="274">
        <v>184.16</v>
      </c>
    </row>
    <row r="8777" spans="1:5">
      <c r="A8777" s="272" t="s">
        <v>31940</v>
      </c>
      <c r="B8777" s="538">
        <v>106263</v>
      </c>
      <c r="C8777" s="266" t="s">
        <v>31973</v>
      </c>
      <c r="D8777" s="273" t="s">
        <v>14</v>
      </c>
      <c r="E8777" s="274">
        <v>242.27</v>
      </c>
    </row>
    <row r="8778" spans="1:5">
      <c r="A8778" s="272" t="s">
        <v>31940</v>
      </c>
      <c r="B8778" s="538">
        <v>106259</v>
      </c>
      <c r="C8778" s="266" t="s">
        <v>31974</v>
      </c>
      <c r="D8778" s="273" t="s">
        <v>14</v>
      </c>
      <c r="E8778" s="274">
        <v>0</v>
      </c>
    </row>
    <row r="8779" spans="1:5">
      <c r="A8779" s="272" t="s">
        <v>31940</v>
      </c>
      <c r="B8779" s="538">
        <v>106261</v>
      </c>
      <c r="C8779" s="266" t="s">
        <v>31975</v>
      </c>
      <c r="D8779" s="273" t="s">
        <v>14</v>
      </c>
      <c r="E8779" s="274">
        <v>0</v>
      </c>
    </row>
    <row r="8780" spans="1:5">
      <c r="A8780" s="272" t="s">
        <v>31940</v>
      </c>
      <c r="B8780" s="538">
        <v>106260</v>
      </c>
      <c r="C8780" s="266" t="s">
        <v>31976</v>
      </c>
      <c r="D8780" s="273" t="s">
        <v>14</v>
      </c>
      <c r="E8780" s="274">
        <v>0</v>
      </c>
    </row>
    <row r="8781" spans="1:5">
      <c r="A8781" s="272" t="s">
        <v>31940</v>
      </c>
      <c r="B8781" s="538">
        <v>102134</v>
      </c>
      <c r="C8781" s="266" t="s">
        <v>31977</v>
      </c>
      <c r="D8781" s="273" t="s">
        <v>14</v>
      </c>
      <c r="E8781" s="274">
        <v>0</v>
      </c>
    </row>
    <row r="8782" spans="1:5">
      <c r="A8782" s="272" t="s">
        <v>31940</v>
      </c>
      <c r="B8782" s="538">
        <v>106262</v>
      </c>
      <c r="C8782" s="266" t="s">
        <v>31978</v>
      </c>
      <c r="D8782" s="273" t="s">
        <v>14</v>
      </c>
      <c r="E8782" s="274">
        <v>0</v>
      </c>
    </row>
    <row r="8783" spans="1:5">
      <c r="A8783" s="272" t="s">
        <v>31940</v>
      </c>
      <c r="B8783" s="538">
        <v>102135</v>
      </c>
      <c r="C8783" s="266" t="s">
        <v>31979</v>
      </c>
      <c r="D8783" s="273" t="s">
        <v>14</v>
      </c>
      <c r="E8783" s="274">
        <v>0</v>
      </c>
    </row>
    <row r="8784" spans="1:5">
      <c r="A8784" s="272" t="s">
        <v>31940</v>
      </c>
      <c r="B8784" s="538">
        <v>106302</v>
      </c>
      <c r="C8784" s="266" t="s">
        <v>31980</v>
      </c>
      <c r="D8784" s="273" t="s">
        <v>14</v>
      </c>
      <c r="E8784" s="274">
        <v>0</v>
      </c>
    </row>
    <row r="8785" spans="1:5">
      <c r="A8785" s="272" t="s">
        <v>31940</v>
      </c>
      <c r="B8785" s="538">
        <v>106284</v>
      </c>
      <c r="C8785" s="266" t="s">
        <v>31981</v>
      </c>
      <c r="D8785" s="273" t="s">
        <v>14</v>
      </c>
      <c r="E8785" s="274">
        <v>0</v>
      </c>
    </row>
    <row r="8786" spans="1:5">
      <c r="A8786" s="272" t="s">
        <v>31940</v>
      </c>
      <c r="B8786" s="538">
        <v>106285</v>
      </c>
      <c r="C8786" s="266" t="s">
        <v>31982</v>
      </c>
      <c r="D8786" s="273" t="s">
        <v>14</v>
      </c>
      <c r="E8786" s="274">
        <v>0</v>
      </c>
    </row>
    <row r="8787" spans="1:5">
      <c r="A8787" s="272" t="s">
        <v>31940</v>
      </c>
      <c r="B8787" s="538">
        <v>106296</v>
      </c>
      <c r="C8787" s="266" t="s">
        <v>31983</v>
      </c>
      <c r="D8787" s="273" t="s">
        <v>14</v>
      </c>
      <c r="E8787" s="274">
        <v>0</v>
      </c>
    </row>
    <row r="8788" spans="1:5">
      <c r="A8788" s="272" t="s">
        <v>31940</v>
      </c>
      <c r="B8788" s="538">
        <v>106299</v>
      </c>
      <c r="C8788" s="266" t="s">
        <v>31984</v>
      </c>
      <c r="D8788" s="273" t="s">
        <v>14</v>
      </c>
      <c r="E8788" s="274">
        <v>255.1</v>
      </c>
    </row>
    <row r="8789" spans="1:5">
      <c r="A8789" s="272" t="s">
        <v>31940</v>
      </c>
      <c r="B8789" s="538">
        <v>106294</v>
      </c>
      <c r="C8789" s="266" t="s">
        <v>31985</v>
      </c>
      <c r="D8789" s="273" t="s">
        <v>14</v>
      </c>
      <c r="E8789" s="274">
        <v>0</v>
      </c>
    </row>
    <row r="8790" spans="1:5">
      <c r="A8790" s="272" t="s">
        <v>31940</v>
      </c>
      <c r="B8790" s="538">
        <v>106281</v>
      </c>
      <c r="C8790" s="266" t="s">
        <v>31986</v>
      </c>
      <c r="D8790" s="273" t="s">
        <v>14</v>
      </c>
      <c r="E8790" s="274">
        <v>0</v>
      </c>
    </row>
    <row r="8791" spans="1:5">
      <c r="A8791" s="272" t="s">
        <v>31940</v>
      </c>
      <c r="B8791" s="538">
        <v>106264</v>
      </c>
      <c r="C8791" s="266" t="s">
        <v>31987</v>
      </c>
      <c r="D8791" s="273" t="s">
        <v>13</v>
      </c>
      <c r="E8791" s="274">
        <v>0</v>
      </c>
    </row>
    <row r="8792" spans="1:5">
      <c r="A8792" s="272" t="s">
        <v>24459</v>
      </c>
      <c r="B8792" s="538">
        <v>97097</v>
      </c>
      <c r="C8792" s="266" t="s">
        <v>9417</v>
      </c>
      <c r="D8792" s="273" t="s">
        <v>16</v>
      </c>
      <c r="E8792" s="274">
        <v>38.049999999999997</v>
      </c>
    </row>
    <row r="8793" spans="1:5">
      <c r="A8793" s="272" t="s">
        <v>24459</v>
      </c>
      <c r="B8793" s="538">
        <v>97089</v>
      </c>
      <c r="C8793" s="266" t="s">
        <v>9414</v>
      </c>
      <c r="D8793" s="273" t="s">
        <v>15</v>
      </c>
      <c r="E8793" s="274">
        <v>13.29</v>
      </c>
    </row>
    <row r="8794" spans="1:5">
      <c r="A8794" s="272" t="s">
        <v>24459</v>
      </c>
      <c r="B8794" s="538">
        <v>97090</v>
      </c>
      <c r="C8794" s="266" t="s">
        <v>218</v>
      </c>
      <c r="D8794" s="273" t="s">
        <v>15</v>
      </c>
      <c r="E8794" s="274">
        <v>12.96</v>
      </c>
    </row>
    <row r="8795" spans="1:5">
      <c r="A8795" s="272" t="s">
        <v>24459</v>
      </c>
      <c r="B8795" s="538">
        <v>97091</v>
      </c>
      <c r="C8795" s="266" t="s">
        <v>9415</v>
      </c>
      <c r="D8795" s="273" t="s">
        <v>15</v>
      </c>
      <c r="E8795" s="274">
        <v>12.51</v>
      </c>
    </row>
    <row r="8796" spans="1:5">
      <c r="A8796" s="272" t="s">
        <v>24459</v>
      </c>
      <c r="B8796" s="538">
        <v>97092</v>
      </c>
      <c r="C8796" s="266" t="s">
        <v>402</v>
      </c>
      <c r="D8796" s="273" t="s">
        <v>15</v>
      </c>
      <c r="E8796" s="274">
        <v>12.05</v>
      </c>
    </row>
    <row r="8797" spans="1:5">
      <c r="A8797" s="272" t="s">
        <v>24459</v>
      </c>
      <c r="B8797" s="538">
        <v>103053</v>
      </c>
      <c r="C8797" s="266" t="s">
        <v>24460</v>
      </c>
      <c r="D8797" s="273" t="s">
        <v>15</v>
      </c>
      <c r="E8797" s="274">
        <v>0</v>
      </c>
    </row>
    <row r="8798" spans="1:5">
      <c r="A8798" s="272" t="s">
        <v>24459</v>
      </c>
      <c r="B8798" s="538">
        <v>97093</v>
      </c>
      <c r="C8798" s="266" t="s">
        <v>369</v>
      </c>
      <c r="D8798" s="273" t="s">
        <v>15</v>
      </c>
      <c r="E8798" s="274">
        <v>11.22</v>
      </c>
    </row>
    <row r="8799" spans="1:5">
      <c r="A8799" s="272" t="s">
        <v>24459</v>
      </c>
      <c r="B8799" s="538">
        <v>103054</v>
      </c>
      <c r="C8799" s="266" t="s">
        <v>24461</v>
      </c>
      <c r="D8799" s="273" t="s">
        <v>15</v>
      </c>
      <c r="E8799" s="274">
        <v>0</v>
      </c>
    </row>
    <row r="8800" spans="1:5">
      <c r="A8800" s="272" t="s">
        <v>24459</v>
      </c>
      <c r="B8800" s="538">
        <v>97088</v>
      </c>
      <c r="C8800" s="266" t="s">
        <v>9413</v>
      </c>
      <c r="D8800" s="273" t="s">
        <v>15</v>
      </c>
      <c r="E8800" s="274">
        <v>14.58</v>
      </c>
    </row>
    <row r="8801" spans="1:5">
      <c r="A8801" s="272" t="s">
        <v>24459</v>
      </c>
      <c r="B8801" s="538">
        <v>97087</v>
      </c>
      <c r="C8801" s="266" t="s">
        <v>73</v>
      </c>
      <c r="D8801" s="273" t="s">
        <v>16</v>
      </c>
      <c r="E8801" s="274">
        <v>3.03</v>
      </c>
    </row>
    <row r="8802" spans="1:5">
      <c r="A8802" s="272" t="s">
        <v>24459</v>
      </c>
      <c r="B8802" s="538">
        <v>97083</v>
      </c>
      <c r="C8802" s="266" t="s">
        <v>9410</v>
      </c>
      <c r="D8802" s="273" t="s">
        <v>16</v>
      </c>
      <c r="E8802" s="274">
        <v>4.33</v>
      </c>
    </row>
    <row r="8803" spans="1:5">
      <c r="A8803" s="272" t="s">
        <v>24459</v>
      </c>
      <c r="B8803" s="538">
        <v>97084</v>
      </c>
      <c r="C8803" s="266" t="s">
        <v>9411</v>
      </c>
      <c r="D8803" s="273" t="s">
        <v>16</v>
      </c>
      <c r="E8803" s="274">
        <v>0.9</v>
      </c>
    </row>
    <row r="8804" spans="1:5">
      <c r="A8804" s="272" t="s">
        <v>24459</v>
      </c>
      <c r="B8804" s="538">
        <v>97096</v>
      </c>
      <c r="C8804" s="266" t="s">
        <v>9416</v>
      </c>
      <c r="D8804" s="273" t="s">
        <v>18</v>
      </c>
      <c r="E8804" s="274">
        <v>601.13</v>
      </c>
    </row>
    <row r="8805" spans="1:5">
      <c r="A8805" s="272" t="s">
        <v>24459</v>
      </c>
      <c r="B8805" s="538">
        <v>97082</v>
      </c>
      <c r="C8805" s="266" t="s">
        <v>9409</v>
      </c>
      <c r="D8805" s="273" t="s">
        <v>18</v>
      </c>
      <c r="E8805" s="274">
        <v>85.4</v>
      </c>
    </row>
    <row r="8806" spans="1:5">
      <c r="A8806" s="272" t="s">
        <v>24459</v>
      </c>
      <c r="B8806" s="538">
        <v>103076</v>
      </c>
      <c r="C8806" s="266" t="s">
        <v>9425</v>
      </c>
      <c r="D8806" s="273" t="s">
        <v>16</v>
      </c>
      <c r="E8806" s="274">
        <v>145.88</v>
      </c>
    </row>
    <row r="8807" spans="1:5">
      <c r="A8807" s="272" t="s">
        <v>24459</v>
      </c>
      <c r="B8807" s="538">
        <v>103067</v>
      </c>
      <c r="C8807" s="266" t="s">
        <v>24462</v>
      </c>
      <c r="D8807" s="273" t="s">
        <v>16</v>
      </c>
      <c r="E8807" s="274">
        <v>0</v>
      </c>
    </row>
    <row r="8808" spans="1:5">
      <c r="A8808" s="272" t="s">
        <v>24459</v>
      </c>
      <c r="B8808" s="538">
        <v>103077</v>
      </c>
      <c r="C8808" s="266" t="s">
        <v>9426</v>
      </c>
      <c r="D8808" s="273" t="s">
        <v>16</v>
      </c>
      <c r="E8808" s="274">
        <v>188.34</v>
      </c>
    </row>
    <row r="8809" spans="1:5">
      <c r="A8809" s="272" t="s">
        <v>24459</v>
      </c>
      <c r="B8809" s="538">
        <v>103068</v>
      </c>
      <c r="C8809" s="266" t="s">
        <v>24463</v>
      </c>
      <c r="D8809" s="273" t="s">
        <v>16</v>
      </c>
      <c r="E8809" s="274">
        <v>0</v>
      </c>
    </row>
    <row r="8810" spans="1:5">
      <c r="A8810" s="272" t="s">
        <v>24459</v>
      </c>
      <c r="B8810" s="538">
        <v>103078</v>
      </c>
      <c r="C8810" s="266" t="s">
        <v>9427</v>
      </c>
      <c r="D8810" s="273" t="s">
        <v>16</v>
      </c>
      <c r="E8810" s="274">
        <v>227.66</v>
      </c>
    </row>
    <row r="8811" spans="1:5">
      <c r="A8811" s="272" t="s">
        <v>24459</v>
      </c>
      <c r="B8811" s="538">
        <v>103069</v>
      </c>
      <c r="C8811" s="266" t="s">
        <v>24464</v>
      </c>
      <c r="D8811" s="273" t="s">
        <v>16</v>
      </c>
      <c r="E8811" s="274">
        <v>0</v>
      </c>
    </row>
    <row r="8812" spans="1:5">
      <c r="A8812" s="272" t="s">
        <v>24459</v>
      </c>
      <c r="B8812" s="538">
        <v>103079</v>
      </c>
      <c r="C8812" s="266" t="s">
        <v>9428</v>
      </c>
      <c r="D8812" s="273" t="s">
        <v>16</v>
      </c>
      <c r="E8812" s="274">
        <v>272.85000000000002</v>
      </c>
    </row>
    <row r="8813" spans="1:5">
      <c r="A8813" s="272" t="s">
        <v>24459</v>
      </c>
      <c r="B8813" s="538">
        <v>103070</v>
      </c>
      <c r="C8813" s="266" t="s">
        <v>24465</v>
      </c>
      <c r="D8813" s="273" t="s">
        <v>16</v>
      </c>
      <c r="E8813" s="274">
        <v>0</v>
      </c>
    </row>
    <row r="8814" spans="1:5">
      <c r="A8814" s="272" t="s">
        <v>24459</v>
      </c>
      <c r="B8814" s="538">
        <v>103080</v>
      </c>
      <c r="C8814" s="266" t="s">
        <v>9429</v>
      </c>
      <c r="D8814" s="273" t="s">
        <v>16</v>
      </c>
      <c r="E8814" s="274">
        <v>331.7</v>
      </c>
    </row>
    <row r="8815" spans="1:5">
      <c r="A8815" s="272" t="s">
        <v>24459</v>
      </c>
      <c r="B8815" s="538">
        <v>103071</v>
      </c>
      <c r="C8815" s="266" t="s">
        <v>24466</v>
      </c>
      <c r="D8815" s="273" t="s">
        <v>16</v>
      </c>
      <c r="E8815" s="274">
        <v>0</v>
      </c>
    </row>
    <row r="8816" spans="1:5">
      <c r="A8816" s="272" t="s">
        <v>24459</v>
      </c>
      <c r="B8816" s="538">
        <v>103075</v>
      </c>
      <c r="C8816" s="266" t="s">
        <v>9424</v>
      </c>
      <c r="D8816" s="273" t="s">
        <v>16</v>
      </c>
      <c r="E8816" s="274">
        <v>206.84</v>
      </c>
    </row>
    <row r="8817" spans="1:5">
      <c r="A8817" s="272" t="s">
        <v>24459</v>
      </c>
      <c r="B8817" s="538">
        <v>103062</v>
      </c>
      <c r="C8817" s="266" t="s">
        <v>24467</v>
      </c>
      <c r="D8817" s="273" t="s">
        <v>16</v>
      </c>
      <c r="E8817" s="274">
        <v>0</v>
      </c>
    </row>
    <row r="8818" spans="1:5">
      <c r="A8818" s="272" t="s">
        <v>24459</v>
      </c>
      <c r="B8818" s="538">
        <v>103065</v>
      </c>
      <c r="C8818" s="266" t="s">
        <v>24468</v>
      </c>
      <c r="D8818" s="273" t="s">
        <v>16</v>
      </c>
      <c r="E8818" s="274">
        <v>0</v>
      </c>
    </row>
    <row r="8819" spans="1:5">
      <c r="A8819" s="272" t="s">
        <v>24459</v>
      </c>
      <c r="B8819" s="538">
        <v>103063</v>
      </c>
      <c r="C8819" s="266" t="s">
        <v>24469</v>
      </c>
      <c r="D8819" s="273" t="s">
        <v>16</v>
      </c>
      <c r="E8819" s="274">
        <v>0</v>
      </c>
    </row>
    <row r="8820" spans="1:5">
      <c r="A8820" s="272" t="s">
        <v>24459</v>
      </c>
      <c r="B8820" s="538">
        <v>103066</v>
      </c>
      <c r="C8820" s="266" t="s">
        <v>24470</v>
      </c>
      <c r="D8820" s="273" t="s">
        <v>16</v>
      </c>
      <c r="E8820" s="274">
        <v>0</v>
      </c>
    </row>
    <row r="8821" spans="1:5">
      <c r="A8821" s="272" t="s">
        <v>24459</v>
      </c>
      <c r="B8821" s="538">
        <v>103064</v>
      </c>
      <c r="C8821" s="266" t="s">
        <v>24471</v>
      </c>
      <c r="D8821" s="273" t="s">
        <v>16</v>
      </c>
      <c r="E8821" s="274">
        <v>0</v>
      </c>
    </row>
    <row r="8822" spans="1:5">
      <c r="A8822" s="272" t="s">
        <v>24459</v>
      </c>
      <c r="B8822" s="538">
        <v>103074</v>
      </c>
      <c r="C8822" s="266" t="s">
        <v>9423</v>
      </c>
      <c r="D8822" s="273" t="s">
        <v>16</v>
      </c>
      <c r="E8822" s="274">
        <v>168.79</v>
      </c>
    </row>
    <row r="8823" spans="1:5">
      <c r="A8823" s="272" t="s">
        <v>24459</v>
      </c>
      <c r="B8823" s="538">
        <v>103057</v>
      </c>
      <c r="C8823" s="266" t="s">
        <v>24472</v>
      </c>
      <c r="D8823" s="273" t="s">
        <v>16</v>
      </c>
      <c r="E8823" s="274">
        <v>0</v>
      </c>
    </row>
    <row r="8824" spans="1:5">
      <c r="A8824" s="272" t="s">
        <v>24459</v>
      </c>
      <c r="B8824" s="538">
        <v>103060</v>
      </c>
      <c r="C8824" s="266" t="s">
        <v>24473</v>
      </c>
      <c r="D8824" s="273" t="s">
        <v>16</v>
      </c>
      <c r="E8824" s="274">
        <v>0</v>
      </c>
    </row>
    <row r="8825" spans="1:5">
      <c r="A8825" s="272" t="s">
        <v>24459</v>
      </c>
      <c r="B8825" s="538">
        <v>103058</v>
      </c>
      <c r="C8825" s="266" t="s">
        <v>24474</v>
      </c>
      <c r="D8825" s="273" t="s">
        <v>16</v>
      </c>
      <c r="E8825" s="274">
        <v>0</v>
      </c>
    </row>
    <row r="8826" spans="1:5">
      <c r="A8826" s="272" t="s">
        <v>24459</v>
      </c>
      <c r="B8826" s="538">
        <v>103061</v>
      </c>
      <c r="C8826" s="266" t="s">
        <v>24475</v>
      </c>
      <c r="D8826" s="273" t="s">
        <v>16</v>
      </c>
      <c r="E8826" s="274">
        <v>0</v>
      </c>
    </row>
    <row r="8827" spans="1:5">
      <c r="A8827" s="272" t="s">
        <v>24459</v>
      </c>
      <c r="B8827" s="538">
        <v>103059</v>
      </c>
      <c r="C8827" s="266" t="s">
        <v>24476</v>
      </c>
      <c r="D8827" s="273" t="s">
        <v>16</v>
      </c>
      <c r="E8827" s="274">
        <v>0</v>
      </c>
    </row>
    <row r="8828" spans="1:5">
      <c r="A8828" s="272" t="s">
        <v>24459</v>
      </c>
      <c r="B8828" s="538">
        <v>97101</v>
      </c>
      <c r="C8828" s="266" t="s">
        <v>9418</v>
      </c>
      <c r="D8828" s="273" t="s">
        <v>16</v>
      </c>
      <c r="E8828" s="274">
        <v>170.62</v>
      </c>
    </row>
    <row r="8829" spans="1:5">
      <c r="A8829" s="272" t="s">
        <v>24459</v>
      </c>
      <c r="B8829" s="538">
        <v>97098</v>
      </c>
      <c r="C8829" s="266" t="s">
        <v>24477</v>
      </c>
      <c r="D8829" s="273" t="s">
        <v>16</v>
      </c>
      <c r="E8829" s="274">
        <v>0</v>
      </c>
    </row>
    <row r="8830" spans="1:5">
      <c r="A8830" s="272" t="s">
        <v>24459</v>
      </c>
      <c r="B8830" s="538">
        <v>97102</v>
      </c>
      <c r="C8830" s="266" t="s">
        <v>9419</v>
      </c>
      <c r="D8830" s="273" t="s">
        <v>16</v>
      </c>
      <c r="E8830" s="274">
        <v>213.08</v>
      </c>
    </row>
    <row r="8831" spans="1:5">
      <c r="A8831" s="272" t="s">
        <v>24459</v>
      </c>
      <c r="B8831" s="538">
        <v>97099</v>
      </c>
      <c r="C8831" s="266" t="s">
        <v>24478</v>
      </c>
      <c r="D8831" s="273" t="s">
        <v>16</v>
      </c>
      <c r="E8831" s="274">
        <v>0</v>
      </c>
    </row>
    <row r="8832" spans="1:5">
      <c r="A8832" s="272" t="s">
        <v>24459</v>
      </c>
      <c r="B8832" s="538">
        <v>97103</v>
      </c>
      <c r="C8832" s="266" t="s">
        <v>9420</v>
      </c>
      <c r="D8832" s="273" t="s">
        <v>16</v>
      </c>
      <c r="E8832" s="274">
        <v>252.4</v>
      </c>
    </row>
    <row r="8833" spans="1:5">
      <c r="A8833" s="272" t="s">
        <v>24459</v>
      </c>
      <c r="B8833" s="538">
        <v>97100</v>
      </c>
      <c r="C8833" s="266" t="s">
        <v>24479</v>
      </c>
      <c r="D8833" s="273" t="s">
        <v>16</v>
      </c>
      <c r="E8833" s="274">
        <v>0</v>
      </c>
    </row>
    <row r="8834" spans="1:5">
      <c r="A8834" s="272" t="s">
        <v>24459</v>
      </c>
      <c r="B8834" s="538">
        <v>103072</v>
      </c>
      <c r="C8834" s="266" t="s">
        <v>9421</v>
      </c>
      <c r="D8834" s="273" t="s">
        <v>16</v>
      </c>
      <c r="E8834" s="274">
        <v>297.58999999999997</v>
      </c>
    </row>
    <row r="8835" spans="1:5">
      <c r="A8835" s="272" t="s">
        <v>24459</v>
      </c>
      <c r="B8835" s="538">
        <v>103055</v>
      </c>
      <c r="C8835" s="266" t="s">
        <v>24480</v>
      </c>
      <c r="D8835" s="273" t="s">
        <v>16</v>
      </c>
      <c r="E8835" s="274">
        <v>0</v>
      </c>
    </row>
    <row r="8836" spans="1:5">
      <c r="A8836" s="272" t="s">
        <v>24459</v>
      </c>
      <c r="B8836" s="538">
        <v>103073</v>
      </c>
      <c r="C8836" s="266" t="s">
        <v>9422</v>
      </c>
      <c r="D8836" s="273" t="s">
        <v>16</v>
      </c>
      <c r="E8836" s="274">
        <v>356.44</v>
      </c>
    </row>
    <row r="8837" spans="1:5">
      <c r="A8837" s="272" t="s">
        <v>24459</v>
      </c>
      <c r="B8837" s="538">
        <v>103056</v>
      </c>
      <c r="C8837" s="266" t="s">
        <v>24481</v>
      </c>
      <c r="D8837" s="273" t="s">
        <v>16</v>
      </c>
      <c r="E8837" s="274">
        <v>0</v>
      </c>
    </row>
    <row r="8838" spans="1:5">
      <c r="A8838" s="272" t="s">
        <v>24459</v>
      </c>
      <c r="B8838" s="538">
        <v>97086</v>
      </c>
      <c r="C8838" s="266" t="s">
        <v>9412</v>
      </c>
      <c r="D8838" s="273" t="s">
        <v>16</v>
      </c>
      <c r="E8838" s="274">
        <v>161.37</v>
      </c>
    </row>
    <row r="8839" spans="1:5">
      <c r="A8839" s="272" t="s">
        <v>24459</v>
      </c>
      <c r="B8839" s="538">
        <v>97085</v>
      </c>
      <c r="C8839" s="266" t="s">
        <v>24482</v>
      </c>
      <c r="D8839" s="273" t="s">
        <v>16</v>
      </c>
      <c r="E8839" s="274">
        <v>0</v>
      </c>
    </row>
    <row r="8840" spans="1:5">
      <c r="A8840" s="272" t="s">
        <v>24483</v>
      </c>
      <c r="B8840" s="538">
        <v>104766</v>
      </c>
      <c r="C8840" s="266" t="s">
        <v>20655</v>
      </c>
      <c r="D8840" s="273" t="s">
        <v>13</v>
      </c>
      <c r="E8840" s="274">
        <v>21.82</v>
      </c>
    </row>
    <row r="8841" spans="1:5">
      <c r="A8841" s="272" t="s">
        <v>24483</v>
      </c>
      <c r="B8841" s="538">
        <v>90467</v>
      </c>
      <c r="C8841" s="266" t="s">
        <v>20689</v>
      </c>
      <c r="D8841" s="273" t="s">
        <v>13</v>
      </c>
      <c r="E8841" s="274">
        <v>29.86</v>
      </c>
    </row>
    <row r="8842" spans="1:5">
      <c r="A8842" s="272" t="s">
        <v>24483</v>
      </c>
      <c r="B8842" s="538">
        <v>90466</v>
      </c>
      <c r="C8842" s="266" t="s">
        <v>20688</v>
      </c>
      <c r="D8842" s="273" t="s">
        <v>13</v>
      </c>
      <c r="E8842" s="274">
        <v>19.899999999999999</v>
      </c>
    </row>
    <row r="8843" spans="1:5">
      <c r="A8843" s="272" t="s">
        <v>24483</v>
      </c>
      <c r="B8843" s="538">
        <v>90469</v>
      </c>
      <c r="C8843" s="266" t="s">
        <v>20691</v>
      </c>
      <c r="D8843" s="273" t="s">
        <v>13</v>
      </c>
      <c r="E8843" s="274">
        <v>13.98</v>
      </c>
    </row>
    <row r="8844" spans="1:5">
      <c r="A8844" s="272" t="s">
        <v>24483</v>
      </c>
      <c r="B8844" s="538">
        <v>90470</v>
      </c>
      <c r="C8844" s="266" t="s">
        <v>20692</v>
      </c>
      <c r="D8844" s="273" t="s">
        <v>13</v>
      </c>
      <c r="E8844" s="274">
        <v>18.399999999999999</v>
      </c>
    </row>
    <row r="8845" spans="1:5">
      <c r="A8845" s="272" t="s">
        <v>24483</v>
      </c>
      <c r="B8845" s="538">
        <v>90468</v>
      </c>
      <c r="C8845" s="266" t="s">
        <v>20690</v>
      </c>
      <c r="D8845" s="273" t="s">
        <v>13</v>
      </c>
      <c r="E8845" s="274">
        <v>9.24</v>
      </c>
    </row>
    <row r="8846" spans="1:5">
      <c r="A8846" s="272" t="s">
        <v>24483</v>
      </c>
      <c r="B8846" s="538">
        <v>91188</v>
      </c>
      <c r="C8846" s="266" t="s">
        <v>30975</v>
      </c>
      <c r="D8846" s="273" t="s">
        <v>14</v>
      </c>
      <c r="E8846" s="274">
        <v>16.46</v>
      </c>
    </row>
    <row r="8847" spans="1:5">
      <c r="A8847" s="272" t="s">
        <v>24483</v>
      </c>
      <c r="B8847" s="538">
        <v>91189</v>
      </c>
      <c r="C8847" s="266" t="s">
        <v>30976</v>
      </c>
      <c r="D8847" s="273" t="s">
        <v>14</v>
      </c>
      <c r="E8847" s="274">
        <v>84.9</v>
      </c>
    </row>
    <row r="8848" spans="1:5">
      <c r="A8848" s="272" t="s">
        <v>24483</v>
      </c>
      <c r="B8848" s="538">
        <v>91192</v>
      </c>
      <c r="C8848" s="266" t="s">
        <v>20700</v>
      </c>
      <c r="D8848" s="273" t="s">
        <v>14</v>
      </c>
      <c r="E8848" s="274">
        <v>25.16</v>
      </c>
    </row>
    <row r="8849" spans="1:5">
      <c r="A8849" s="272" t="s">
        <v>24483</v>
      </c>
      <c r="B8849" s="538">
        <v>91190</v>
      </c>
      <c r="C8849" s="266" t="s">
        <v>20698</v>
      </c>
      <c r="D8849" s="273" t="s">
        <v>14</v>
      </c>
      <c r="E8849" s="274">
        <v>13.12</v>
      </c>
    </row>
    <row r="8850" spans="1:5">
      <c r="A8850" s="272" t="s">
        <v>24483</v>
      </c>
      <c r="B8850" s="538">
        <v>91191</v>
      </c>
      <c r="C8850" s="266" t="s">
        <v>20699</v>
      </c>
      <c r="D8850" s="273" t="s">
        <v>14</v>
      </c>
      <c r="E8850" s="274">
        <v>17.43</v>
      </c>
    </row>
    <row r="8851" spans="1:5">
      <c r="A8851" s="272" t="s">
        <v>24483</v>
      </c>
      <c r="B8851" s="538">
        <v>95541</v>
      </c>
      <c r="C8851" s="266" t="s">
        <v>30977</v>
      </c>
      <c r="D8851" s="273" t="s">
        <v>14</v>
      </c>
      <c r="E8851" s="274">
        <v>34.159999999999997</v>
      </c>
    </row>
    <row r="8852" spans="1:5">
      <c r="A8852" s="272" t="s">
        <v>24483</v>
      </c>
      <c r="B8852" s="538">
        <v>96564</v>
      </c>
      <c r="C8852" s="266" t="s">
        <v>30978</v>
      </c>
      <c r="D8852" s="273" t="s">
        <v>13</v>
      </c>
      <c r="E8852" s="274">
        <v>0</v>
      </c>
    </row>
    <row r="8853" spans="1:5">
      <c r="A8853" s="272" t="s">
        <v>24483</v>
      </c>
      <c r="B8853" s="538">
        <v>104785</v>
      </c>
      <c r="C8853" s="266" t="s">
        <v>20663</v>
      </c>
      <c r="D8853" s="273" t="s">
        <v>13</v>
      </c>
      <c r="E8853" s="274">
        <v>14.12</v>
      </c>
    </row>
    <row r="8854" spans="1:5">
      <c r="A8854" s="272" t="s">
        <v>24483</v>
      </c>
      <c r="B8854" s="538">
        <v>91166</v>
      </c>
      <c r="C8854" s="266" t="s">
        <v>20693</v>
      </c>
      <c r="D8854" s="273" t="s">
        <v>13</v>
      </c>
      <c r="E8854" s="274">
        <v>4.82</v>
      </c>
    </row>
    <row r="8855" spans="1:5">
      <c r="A8855" s="272" t="s">
        <v>24483</v>
      </c>
      <c r="B8855" s="538">
        <v>91167</v>
      </c>
      <c r="C8855" s="266" t="s">
        <v>21198</v>
      </c>
      <c r="D8855" s="273" t="s">
        <v>13</v>
      </c>
      <c r="E8855" s="274">
        <v>11.43</v>
      </c>
    </row>
    <row r="8856" spans="1:5">
      <c r="A8856" s="272" t="s">
        <v>24483</v>
      </c>
      <c r="B8856" s="538">
        <v>91176</v>
      </c>
      <c r="C8856" s="266" t="s">
        <v>30979</v>
      </c>
      <c r="D8856" s="273" t="s">
        <v>13</v>
      </c>
      <c r="E8856" s="274">
        <v>18.73</v>
      </c>
    </row>
    <row r="8857" spans="1:5">
      <c r="A8857" s="272" t="s">
        <v>24483</v>
      </c>
      <c r="B8857" s="538">
        <v>91182</v>
      </c>
      <c r="C8857" s="266" t="s">
        <v>20694</v>
      </c>
      <c r="D8857" s="273" t="s">
        <v>13</v>
      </c>
      <c r="E8857" s="274">
        <v>32.43</v>
      </c>
    </row>
    <row r="8858" spans="1:5">
      <c r="A8858" s="272" t="s">
        <v>24483</v>
      </c>
      <c r="B8858" s="538">
        <v>91186</v>
      </c>
      <c r="C8858" s="266" t="s">
        <v>20696</v>
      </c>
      <c r="D8858" s="273" t="s">
        <v>13</v>
      </c>
      <c r="E8858" s="274">
        <v>35.83</v>
      </c>
    </row>
    <row r="8859" spans="1:5">
      <c r="A8859" s="272" t="s">
        <v>24483</v>
      </c>
      <c r="B8859" s="538">
        <v>91171</v>
      </c>
      <c r="C8859" s="266" t="s">
        <v>21200</v>
      </c>
      <c r="D8859" s="273" t="s">
        <v>13</v>
      </c>
      <c r="E8859" s="274">
        <v>18.23</v>
      </c>
    </row>
    <row r="8860" spans="1:5">
      <c r="A8860" s="272" t="s">
        <v>24483</v>
      </c>
      <c r="B8860" s="538">
        <v>91187</v>
      </c>
      <c r="C8860" s="266" t="s">
        <v>20697</v>
      </c>
      <c r="D8860" s="273" t="s">
        <v>13</v>
      </c>
      <c r="E8860" s="274">
        <v>32.33</v>
      </c>
    </row>
    <row r="8861" spans="1:5">
      <c r="A8861" s="272" t="s">
        <v>24483</v>
      </c>
      <c r="B8861" s="538">
        <v>91172</v>
      </c>
      <c r="C8861" s="266" t="s">
        <v>21201</v>
      </c>
      <c r="D8861" s="273" t="s">
        <v>13</v>
      </c>
      <c r="E8861" s="274">
        <v>21.86</v>
      </c>
    </row>
    <row r="8862" spans="1:5">
      <c r="A8862" s="272" t="s">
        <v>24483</v>
      </c>
      <c r="B8862" s="538">
        <v>91185</v>
      </c>
      <c r="C8862" s="266" t="s">
        <v>20695</v>
      </c>
      <c r="D8862" s="273" t="s">
        <v>13</v>
      </c>
      <c r="E8862" s="274">
        <v>32.43</v>
      </c>
    </row>
    <row r="8863" spans="1:5">
      <c r="A8863" s="272" t="s">
        <v>24483</v>
      </c>
      <c r="B8863" s="538">
        <v>91170</v>
      </c>
      <c r="C8863" s="266" t="s">
        <v>21199</v>
      </c>
      <c r="D8863" s="273" t="s">
        <v>13</v>
      </c>
      <c r="E8863" s="274">
        <v>11.43</v>
      </c>
    </row>
    <row r="8864" spans="1:5">
      <c r="A8864" s="272" t="s">
        <v>24483</v>
      </c>
      <c r="B8864" s="538">
        <v>91180</v>
      </c>
      <c r="C8864" s="266" t="s">
        <v>30980</v>
      </c>
      <c r="D8864" s="273" t="s">
        <v>13</v>
      </c>
      <c r="E8864" s="274">
        <v>25.08</v>
      </c>
    </row>
    <row r="8865" spans="1:5">
      <c r="A8865" s="272" t="s">
        <v>24483</v>
      </c>
      <c r="B8865" s="538">
        <v>91181</v>
      </c>
      <c r="C8865" s="266" t="s">
        <v>30981</v>
      </c>
      <c r="D8865" s="273" t="s">
        <v>13</v>
      </c>
      <c r="E8865" s="274">
        <v>26.44</v>
      </c>
    </row>
    <row r="8866" spans="1:5">
      <c r="A8866" s="272" t="s">
        <v>24483</v>
      </c>
      <c r="B8866" s="538">
        <v>91179</v>
      </c>
      <c r="C8866" s="266" t="s">
        <v>30982</v>
      </c>
      <c r="D8866" s="273" t="s">
        <v>13</v>
      </c>
      <c r="E8866" s="274">
        <v>18.73</v>
      </c>
    </row>
    <row r="8867" spans="1:5">
      <c r="A8867" s="272" t="s">
        <v>24483</v>
      </c>
      <c r="B8867" s="538">
        <v>91174</v>
      </c>
      <c r="C8867" s="266" t="s">
        <v>21203</v>
      </c>
      <c r="D8867" s="273" t="s">
        <v>13</v>
      </c>
      <c r="E8867" s="274">
        <v>7.28</v>
      </c>
    </row>
    <row r="8868" spans="1:5">
      <c r="A8868" s="272" t="s">
        <v>24483</v>
      </c>
      <c r="B8868" s="538">
        <v>91175</v>
      </c>
      <c r="C8868" s="266" t="s">
        <v>21204</v>
      </c>
      <c r="D8868" s="273" t="s">
        <v>13</v>
      </c>
      <c r="E8868" s="274">
        <v>11.8</v>
      </c>
    </row>
    <row r="8869" spans="1:5">
      <c r="A8869" s="272" t="s">
        <v>24483</v>
      </c>
      <c r="B8869" s="538">
        <v>91173</v>
      </c>
      <c r="C8869" s="266" t="s">
        <v>21202</v>
      </c>
      <c r="D8869" s="273" t="s">
        <v>13</v>
      </c>
      <c r="E8869" s="274">
        <v>4.25</v>
      </c>
    </row>
    <row r="8870" spans="1:5">
      <c r="A8870" s="272" t="s">
        <v>24483</v>
      </c>
      <c r="B8870" s="538">
        <v>104759</v>
      </c>
      <c r="C8870" s="266" t="s">
        <v>20648</v>
      </c>
      <c r="D8870" s="273" t="s">
        <v>14</v>
      </c>
      <c r="E8870" s="274">
        <v>60.42</v>
      </c>
    </row>
    <row r="8871" spans="1:5">
      <c r="A8871" s="272" t="s">
        <v>24483</v>
      </c>
      <c r="B8871" s="538">
        <v>104760</v>
      </c>
      <c r="C8871" s="266" t="s">
        <v>20649</v>
      </c>
      <c r="D8871" s="273" t="s">
        <v>14</v>
      </c>
      <c r="E8871" s="274">
        <v>88.25</v>
      </c>
    </row>
    <row r="8872" spans="1:5">
      <c r="A8872" s="272" t="s">
        <v>24483</v>
      </c>
      <c r="B8872" s="538">
        <v>104758</v>
      </c>
      <c r="C8872" s="266" t="s">
        <v>20647</v>
      </c>
      <c r="D8872" s="273" t="s">
        <v>14</v>
      </c>
      <c r="E8872" s="274">
        <v>22.67</v>
      </c>
    </row>
    <row r="8873" spans="1:5">
      <c r="A8873" s="272" t="s">
        <v>24483</v>
      </c>
      <c r="B8873" s="538">
        <v>90437</v>
      </c>
      <c r="C8873" s="266" t="s">
        <v>20665</v>
      </c>
      <c r="D8873" s="273" t="s">
        <v>14</v>
      </c>
      <c r="E8873" s="274">
        <v>54.28</v>
      </c>
    </row>
    <row r="8874" spans="1:5">
      <c r="A8874" s="272" t="s">
        <v>24483</v>
      </c>
      <c r="B8874" s="538">
        <v>90438</v>
      </c>
      <c r="C8874" s="266" t="s">
        <v>20666</v>
      </c>
      <c r="D8874" s="273" t="s">
        <v>14</v>
      </c>
      <c r="E8874" s="274">
        <v>79.27</v>
      </c>
    </row>
    <row r="8875" spans="1:5">
      <c r="A8875" s="272" t="s">
        <v>24483</v>
      </c>
      <c r="B8875" s="538">
        <v>90436</v>
      </c>
      <c r="C8875" s="266" t="s">
        <v>20664</v>
      </c>
      <c r="D8875" s="273" t="s">
        <v>14</v>
      </c>
      <c r="E8875" s="274">
        <v>20.37</v>
      </c>
    </row>
    <row r="8876" spans="1:5">
      <c r="A8876" s="272" t="s">
        <v>24483</v>
      </c>
      <c r="B8876" s="538">
        <v>104770</v>
      </c>
      <c r="C8876" s="266" t="s">
        <v>20657</v>
      </c>
      <c r="D8876" s="273" t="s">
        <v>14</v>
      </c>
      <c r="E8876" s="274">
        <v>2.56</v>
      </c>
    </row>
    <row r="8877" spans="1:5">
      <c r="A8877" s="272" t="s">
        <v>24483</v>
      </c>
      <c r="B8877" s="538">
        <v>104772</v>
      </c>
      <c r="C8877" s="266" t="s">
        <v>20658</v>
      </c>
      <c r="D8877" s="273" t="s">
        <v>14</v>
      </c>
      <c r="E8877" s="274">
        <v>3.74</v>
      </c>
    </row>
    <row r="8878" spans="1:5">
      <c r="A8878" s="272" t="s">
        <v>24483</v>
      </c>
      <c r="B8878" s="538">
        <v>104768</v>
      </c>
      <c r="C8878" s="266" t="s">
        <v>20656</v>
      </c>
      <c r="D8878" s="273" t="s">
        <v>14</v>
      </c>
      <c r="E8878" s="274">
        <v>0.95</v>
      </c>
    </row>
    <row r="8879" spans="1:5">
      <c r="A8879" s="272" t="s">
        <v>24483</v>
      </c>
      <c r="B8879" s="538">
        <v>104769</v>
      </c>
      <c r="C8879" s="266" t="s">
        <v>20707</v>
      </c>
      <c r="D8879" s="273" t="s">
        <v>14</v>
      </c>
      <c r="E8879" s="274">
        <v>2.2999999999999998</v>
      </c>
    </row>
    <row r="8880" spans="1:5">
      <c r="A8880" s="272" t="s">
        <v>24483</v>
      </c>
      <c r="B8880" s="538">
        <v>104771</v>
      </c>
      <c r="C8880" s="266" t="s">
        <v>20708</v>
      </c>
      <c r="D8880" s="273" t="s">
        <v>14</v>
      </c>
      <c r="E8880" s="274">
        <v>3.36</v>
      </c>
    </row>
    <row r="8881" spans="1:5">
      <c r="A8881" s="272" t="s">
        <v>24483</v>
      </c>
      <c r="B8881" s="538">
        <v>104767</v>
      </c>
      <c r="C8881" s="266" t="s">
        <v>20706</v>
      </c>
      <c r="D8881" s="273" t="s">
        <v>14</v>
      </c>
      <c r="E8881" s="274">
        <v>0.86</v>
      </c>
    </row>
    <row r="8882" spans="1:5">
      <c r="A8882" s="272" t="s">
        <v>24483</v>
      </c>
      <c r="B8882" s="538">
        <v>104762</v>
      </c>
      <c r="C8882" s="266" t="s">
        <v>20651</v>
      </c>
      <c r="D8882" s="273" t="s">
        <v>14</v>
      </c>
      <c r="E8882" s="274">
        <v>33.85</v>
      </c>
    </row>
    <row r="8883" spans="1:5">
      <c r="A8883" s="272" t="s">
        <v>24483</v>
      </c>
      <c r="B8883" s="538">
        <v>104763</v>
      </c>
      <c r="C8883" s="266" t="s">
        <v>20652</v>
      </c>
      <c r="D8883" s="273" t="s">
        <v>14</v>
      </c>
      <c r="E8883" s="274">
        <v>49.44</v>
      </c>
    </row>
    <row r="8884" spans="1:5">
      <c r="A8884" s="272" t="s">
        <v>24483</v>
      </c>
      <c r="B8884" s="538">
        <v>104761</v>
      </c>
      <c r="C8884" s="266" t="s">
        <v>20650</v>
      </c>
      <c r="D8884" s="273" t="s">
        <v>14</v>
      </c>
      <c r="E8884" s="274">
        <v>12.69</v>
      </c>
    </row>
    <row r="8885" spans="1:5">
      <c r="A8885" s="272" t="s">
        <v>24483</v>
      </c>
      <c r="B8885" s="538">
        <v>90440</v>
      </c>
      <c r="C8885" s="266" t="s">
        <v>20668</v>
      </c>
      <c r="D8885" s="273" t="s">
        <v>14</v>
      </c>
      <c r="E8885" s="274">
        <v>33.630000000000003</v>
      </c>
    </row>
    <row r="8886" spans="1:5">
      <c r="A8886" s="272" t="s">
        <v>24483</v>
      </c>
      <c r="B8886" s="538">
        <v>90441</v>
      </c>
      <c r="C8886" s="266" t="s">
        <v>20669</v>
      </c>
      <c r="D8886" s="273" t="s">
        <v>14</v>
      </c>
      <c r="E8886" s="274">
        <v>49.13</v>
      </c>
    </row>
    <row r="8887" spans="1:5">
      <c r="A8887" s="272" t="s">
        <v>24483</v>
      </c>
      <c r="B8887" s="538">
        <v>90439</v>
      </c>
      <c r="C8887" s="266" t="s">
        <v>20667</v>
      </c>
      <c r="D8887" s="273" t="s">
        <v>14</v>
      </c>
      <c r="E8887" s="274">
        <v>12.61</v>
      </c>
    </row>
    <row r="8888" spans="1:5">
      <c r="A8888" s="272" t="s">
        <v>24483</v>
      </c>
      <c r="B8888" s="538">
        <v>104776</v>
      </c>
      <c r="C8888" s="266" t="s">
        <v>20660</v>
      </c>
      <c r="D8888" s="273" t="s">
        <v>14</v>
      </c>
      <c r="E8888" s="274">
        <v>8.66</v>
      </c>
    </row>
    <row r="8889" spans="1:5">
      <c r="A8889" s="272" t="s">
        <v>24483</v>
      </c>
      <c r="B8889" s="538">
        <v>104778</v>
      </c>
      <c r="C8889" s="266" t="s">
        <v>20661</v>
      </c>
      <c r="D8889" s="273" t="s">
        <v>14</v>
      </c>
      <c r="E8889" s="274">
        <v>12.65</v>
      </c>
    </row>
    <row r="8890" spans="1:5">
      <c r="A8890" s="272" t="s">
        <v>24483</v>
      </c>
      <c r="B8890" s="538">
        <v>104774</v>
      </c>
      <c r="C8890" s="266" t="s">
        <v>20659</v>
      </c>
      <c r="D8890" s="273" t="s">
        <v>14</v>
      </c>
      <c r="E8890" s="274">
        <v>3.24</v>
      </c>
    </row>
    <row r="8891" spans="1:5">
      <c r="A8891" s="272" t="s">
        <v>24483</v>
      </c>
      <c r="B8891" s="538">
        <v>104775</v>
      </c>
      <c r="C8891" s="266" t="s">
        <v>20710</v>
      </c>
      <c r="D8891" s="273" t="s">
        <v>14</v>
      </c>
      <c r="E8891" s="274">
        <v>7.85</v>
      </c>
    </row>
    <row r="8892" spans="1:5">
      <c r="A8892" s="272" t="s">
        <v>24483</v>
      </c>
      <c r="B8892" s="538">
        <v>104777</v>
      </c>
      <c r="C8892" s="266" t="s">
        <v>20711</v>
      </c>
      <c r="D8892" s="273" t="s">
        <v>14</v>
      </c>
      <c r="E8892" s="274">
        <v>11.48</v>
      </c>
    </row>
    <row r="8893" spans="1:5">
      <c r="A8893" s="272" t="s">
        <v>24483</v>
      </c>
      <c r="B8893" s="538">
        <v>104773</v>
      </c>
      <c r="C8893" s="266" t="s">
        <v>20709</v>
      </c>
      <c r="D8893" s="273" t="s">
        <v>14</v>
      </c>
      <c r="E8893" s="274">
        <v>2.93</v>
      </c>
    </row>
    <row r="8894" spans="1:5">
      <c r="A8894" s="272" t="s">
        <v>24483</v>
      </c>
      <c r="B8894" s="538">
        <v>104782</v>
      </c>
      <c r="C8894" s="266" t="s">
        <v>20714</v>
      </c>
      <c r="D8894" s="273" t="s">
        <v>14</v>
      </c>
      <c r="E8894" s="274">
        <v>57.74</v>
      </c>
    </row>
    <row r="8895" spans="1:5">
      <c r="A8895" s="272" t="s">
        <v>24483</v>
      </c>
      <c r="B8895" s="538">
        <v>90451</v>
      </c>
      <c r="C8895" s="266" t="s">
        <v>20675</v>
      </c>
      <c r="D8895" s="273" t="s">
        <v>14</v>
      </c>
      <c r="E8895" s="274">
        <v>7.69</v>
      </c>
    </row>
    <row r="8896" spans="1:5">
      <c r="A8896" s="272" t="s">
        <v>24483</v>
      </c>
      <c r="B8896" s="538">
        <v>90452</v>
      </c>
      <c r="C8896" s="266" t="s">
        <v>20676</v>
      </c>
      <c r="D8896" s="273" t="s">
        <v>14</v>
      </c>
      <c r="E8896" s="274">
        <v>25.69</v>
      </c>
    </row>
    <row r="8897" spans="1:5">
      <c r="A8897" s="272" t="s">
        <v>24483</v>
      </c>
      <c r="B8897" s="538">
        <v>90455</v>
      </c>
      <c r="C8897" s="266" t="s">
        <v>20679</v>
      </c>
      <c r="D8897" s="273" t="s">
        <v>14</v>
      </c>
      <c r="E8897" s="274">
        <v>10.28</v>
      </c>
    </row>
    <row r="8898" spans="1:5">
      <c r="A8898" s="272" t="s">
        <v>24483</v>
      </c>
      <c r="B8898" s="538">
        <v>104784</v>
      </c>
      <c r="C8898" s="266" t="s">
        <v>20716</v>
      </c>
      <c r="D8898" s="273" t="s">
        <v>14</v>
      </c>
      <c r="E8898" s="274">
        <v>17.420000000000002</v>
      </c>
    </row>
    <row r="8899" spans="1:5">
      <c r="A8899" s="272" t="s">
        <v>24483</v>
      </c>
      <c r="B8899" s="538">
        <v>90453</v>
      </c>
      <c r="C8899" s="266" t="s">
        <v>20677</v>
      </c>
      <c r="D8899" s="273" t="s">
        <v>14</v>
      </c>
      <c r="E8899" s="274">
        <v>4.8499999999999996</v>
      </c>
    </row>
    <row r="8900" spans="1:5">
      <c r="A8900" s="272" t="s">
        <v>24483</v>
      </c>
      <c r="B8900" s="538">
        <v>104783</v>
      </c>
      <c r="C8900" s="266" t="s">
        <v>20715</v>
      </c>
      <c r="D8900" s="273" t="s">
        <v>14</v>
      </c>
      <c r="E8900" s="274">
        <v>6.17</v>
      </c>
    </row>
    <row r="8901" spans="1:5">
      <c r="A8901" s="272" t="s">
        <v>24483</v>
      </c>
      <c r="B8901" s="538">
        <v>90454</v>
      </c>
      <c r="C8901" s="266" t="s">
        <v>20678</v>
      </c>
      <c r="D8901" s="273" t="s">
        <v>14</v>
      </c>
      <c r="E8901" s="274">
        <v>7.91</v>
      </c>
    </row>
    <row r="8902" spans="1:5">
      <c r="A8902" s="272" t="s">
        <v>24483</v>
      </c>
      <c r="B8902" s="538">
        <v>90459</v>
      </c>
      <c r="C8902" s="266" t="s">
        <v>20683</v>
      </c>
      <c r="D8902" s="273" t="s">
        <v>14</v>
      </c>
      <c r="E8902" s="274">
        <v>66.78</v>
      </c>
    </row>
    <row r="8903" spans="1:5">
      <c r="A8903" s="272" t="s">
        <v>24483</v>
      </c>
      <c r="B8903" s="538">
        <v>90456</v>
      </c>
      <c r="C8903" s="266" t="s">
        <v>20680</v>
      </c>
      <c r="D8903" s="273" t="s">
        <v>14</v>
      </c>
      <c r="E8903" s="274">
        <v>8.06</v>
      </c>
    </row>
    <row r="8904" spans="1:5">
      <c r="A8904" s="272" t="s">
        <v>24483</v>
      </c>
      <c r="B8904" s="538">
        <v>90458</v>
      </c>
      <c r="C8904" s="266" t="s">
        <v>20682</v>
      </c>
      <c r="D8904" s="273" t="s">
        <v>14</v>
      </c>
      <c r="E8904" s="274">
        <v>52.51</v>
      </c>
    </row>
    <row r="8905" spans="1:5">
      <c r="A8905" s="272" t="s">
        <v>24483</v>
      </c>
      <c r="B8905" s="538">
        <v>90457</v>
      </c>
      <c r="C8905" s="266" t="s">
        <v>20681</v>
      </c>
      <c r="D8905" s="273" t="s">
        <v>14</v>
      </c>
      <c r="E8905" s="274">
        <v>18.420000000000002</v>
      </c>
    </row>
    <row r="8906" spans="1:5">
      <c r="A8906" s="272" t="s">
        <v>24483</v>
      </c>
      <c r="B8906" s="538">
        <v>90447</v>
      </c>
      <c r="C8906" s="266" t="s">
        <v>20674</v>
      </c>
      <c r="D8906" s="273" t="s">
        <v>13</v>
      </c>
      <c r="E8906" s="274">
        <v>12.18</v>
      </c>
    </row>
    <row r="8907" spans="1:5">
      <c r="A8907" s="272" t="s">
        <v>24483</v>
      </c>
      <c r="B8907" s="538">
        <v>91222</v>
      </c>
      <c r="C8907" s="266" t="s">
        <v>20701</v>
      </c>
      <c r="D8907" s="273" t="s">
        <v>13</v>
      </c>
      <c r="E8907" s="274">
        <v>12.15</v>
      </c>
    </row>
    <row r="8908" spans="1:5">
      <c r="A8908" s="272" t="s">
        <v>24483</v>
      </c>
      <c r="B8908" s="538">
        <v>90443</v>
      </c>
      <c r="C8908" s="266" t="s">
        <v>20670</v>
      </c>
      <c r="D8908" s="273" t="s">
        <v>13</v>
      </c>
      <c r="E8908" s="274">
        <v>10.93</v>
      </c>
    </row>
    <row r="8909" spans="1:5">
      <c r="A8909" s="272" t="s">
        <v>24483</v>
      </c>
      <c r="B8909" s="538">
        <v>104780</v>
      </c>
      <c r="C8909" s="266" t="s">
        <v>20662</v>
      </c>
      <c r="D8909" s="273" t="s">
        <v>13</v>
      </c>
      <c r="E8909" s="274">
        <v>7.79</v>
      </c>
    </row>
    <row r="8910" spans="1:5">
      <c r="A8910" s="272" t="s">
        <v>24483</v>
      </c>
      <c r="B8910" s="538">
        <v>104781</v>
      </c>
      <c r="C8910" s="266" t="s">
        <v>20713</v>
      </c>
      <c r="D8910" s="273" t="s">
        <v>13</v>
      </c>
      <c r="E8910" s="274">
        <v>8.9600000000000009</v>
      </c>
    </row>
    <row r="8911" spans="1:5">
      <c r="A8911" s="272" t="s">
        <v>24483</v>
      </c>
      <c r="B8911" s="538">
        <v>104779</v>
      </c>
      <c r="C8911" s="266" t="s">
        <v>20712</v>
      </c>
      <c r="D8911" s="273" t="s">
        <v>13</v>
      </c>
      <c r="E8911" s="274">
        <v>7.75</v>
      </c>
    </row>
    <row r="8912" spans="1:5">
      <c r="A8912" s="272" t="s">
        <v>24483</v>
      </c>
      <c r="B8912" s="538">
        <v>104787</v>
      </c>
      <c r="C8912" s="266" t="s">
        <v>20718</v>
      </c>
      <c r="D8912" s="273" t="s">
        <v>13</v>
      </c>
      <c r="E8912" s="274">
        <v>11.13</v>
      </c>
    </row>
    <row r="8913" spans="1:5">
      <c r="A8913" s="272" t="s">
        <v>24483</v>
      </c>
      <c r="B8913" s="538">
        <v>104788</v>
      </c>
      <c r="C8913" s="266" t="s">
        <v>20719</v>
      </c>
      <c r="D8913" s="273" t="s">
        <v>13</v>
      </c>
      <c r="E8913" s="274">
        <v>14.78</v>
      </c>
    </row>
    <row r="8914" spans="1:5">
      <c r="A8914" s="272" t="s">
        <v>24483</v>
      </c>
      <c r="B8914" s="538">
        <v>104786</v>
      </c>
      <c r="C8914" s="266" t="s">
        <v>20717</v>
      </c>
      <c r="D8914" s="273" t="s">
        <v>13</v>
      </c>
      <c r="E8914" s="274">
        <v>8.39</v>
      </c>
    </row>
    <row r="8915" spans="1:5">
      <c r="A8915" s="272" t="s">
        <v>24483</v>
      </c>
      <c r="B8915" s="538">
        <v>90445</v>
      </c>
      <c r="C8915" s="266" t="s">
        <v>20672</v>
      </c>
      <c r="D8915" s="273" t="s">
        <v>13</v>
      </c>
      <c r="E8915" s="274">
        <v>23.07</v>
      </c>
    </row>
    <row r="8916" spans="1:5">
      <c r="A8916" s="272" t="s">
        <v>24483</v>
      </c>
      <c r="B8916" s="538">
        <v>90446</v>
      </c>
      <c r="C8916" s="266" t="s">
        <v>20673</v>
      </c>
      <c r="D8916" s="273" t="s">
        <v>13</v>
      </c>
      <c r="E8916" s="274">
        <v>30.63</v>
      </c>
    </row>
    <row r="8917" spans="1:5">
      <c r="A8917" s="272" t="s">
        <v>24483</v>
      </c>
      <c r="B8917" s="538">
        <v>90444</v>
      </c>
      <c r="C8917" s="266" t="s">
        <v>20671</v>
      </c>
      <c r="D8917" s="273" t="s">
        <v>13</v>
      </c>
      <c r="E8917" s="274">
        <v>17.39</v>
      </c>
    </row>
    <row r="8918" spans="1:5">
      <c r="A8918" s="272" t="s">
        <v>24483</v>
      </c>
      <c r="B8918" s="538">
        <v>104764</v>
      </c>
      <c r="C8918" s="266" t="s">
        <v>20653</v>
      </c>
      <c r="D8918" s="273" t="s">
        <v>13</v>
      </c>
      <c r="E8918" s="274">
        <v>23.82</v>
      </c>
    </row>
    <row r="8919" spans="1:5">
      <c r="A8919" s="272" t="s">
        <v>24483</v>
      </c>
      <c r="B8919" s="538">
        <v>90460</v>
      </c>
      <c r="C8919" s="266" t="s">
        <v>20684</v>
      </c>
      <c r="D8919" s="273" t="s">
        <v>13</v>
      </c>
      <c r="E8919" s="274">
        <v>27.08</v>
      </c>
    </row>
    <row r="8920" spans="1:5">
      <c r="A8920" s="272" t="s">
        <v>24483</v>
      </c>
      <c r="B8920" s="538">
        <v>90462</v>
      </c>
      <c r="C8920" s="266" t="s">
        <v>20686</v>
      </c>
      <c r="D8920" s="273" t="s">
        <v>13</v>
      </c>
      <c r="E8920" s="274">
        <v>4.7300000000000004</v>
      </c>
    </row>
    <row r="8921" spans="1:5">
      <c r="A8921" s="272" t="s">
        <v>24483</v>
      </c>
      <c r="B8921" s="538">
        <v>104765</v>
      </c>
      <c r="C8921" s="266" t="s">
        <v>20654</v>
      </c>
      <c r="D8921" s="273" t="s">
        <v>13</v>
      </c>
      <c r="E8921" s="274">
        <v>20.9</v>
      </c>
    </row>
    <row r="8922" spans="1:5">
      <c r="A8922" s="272" t="s">
        <v>24483</v>
      </c>
      <c r="B8922" s="538">
        <v>90461</v>
      </c>
      <c r="C8922" s="266" t="s">
        <v>20685</v>
      </c>
      <c r="D8922" s="273" t="s">
        <v>13</v>
      </c>
      <c r="E8922" s="274">
        <v>21.77</v>
      </c>
    </row>
    <row r="8923" spans="1:5">
      <c r="A8923" s="272" t="s">
        <v>24483</v>
      </c>
      <c r="B8923" s="538">
        <v>90463</v>
      </c>
      <c r="C8923" s="266" t="s">
        <v>20687</v>
      </c>
      <c r="D8923" s="273" t="s">
        <v>13</v>
      </c>
      <c r="E8923" s="274">
        <v>4.2300000000000004</v>
      </c>
    </row>
    <row r="8924" spans="1:5">
      <c r="A8924" s="272" t="s">
        <v>24483</v>
      </c>
      <c r="B8924" s="538">
        <v>96560</v>
      </c>
      <c r="C8924" s="266" t="s">
        <v>20703</v>
      </c>
      <c r="D8924" s="273" t="s">
        <v>16</v>
      </c>
      <c r="E8924" s="274">
        <v>38.6</v>
      </c>
    </row>
    <row r="8925" spans="1:5">
      <c r="A8925" s="272" t="s">
        <v>24483</v>
      </c>
      <c r="B8925" s="538">
        <v>96559</v>
      </c>
      <c r="C8925" s="266" t="s">
        <v>20702</v>
      </c>
      <c r="D8925" s="273" t="s">
        <v>16</v>
      </c>
      <c r="E8925" s="274">
        <v>37.950000000000003</v>
      </c>
    </row>
    <row r="8926" spans="1:5">
      <c r="A8926" s="272" t="s">
        <v>24483</v>
      </c>
      <c r="B8926" s="538">
        <v>96562</v>
      </c>
      <c r="C8926" s="266" t="s">
        <v>20704</v>
      </c>
      <c r="D8926" s="273" t="s">
        <v>13</v>
      </c>
      <c r="E8926" s="274">
        <v>60.94</v>
      </c>
    </row>
    <row r="8927" spans="1:5">
      <c r="A8927" s="272" t="s">
        <v>24483</v>
      </c>
      <c r="B8927" s="538">
        <v>96563</v>
      </c>
      <c r="C8927" s="266" t="s">
        <v>20705</v>
      </c>
      <c r="D8927" s="273" t="s">
        <v>13</v>
      </c>
      <c r="E8927" s="274">
        <v>66.3</v>
      </c>
    </row>
    <row r="8928" spans="1:5">
      <c r="A8928" s="272" t="s">
        <v>24484</v>
      </c>
      <c r="B8928" s="538">
        <v>102469</v>
      </c>
      <c r="C8928" s="266" t="s">
        <v>24485</v>
      </c>
      <c r="D8928" s="273" t="s">
        <v>16</v>
      </c>
      <c r="E8928" s="274">
        <v>0</v>
      </c>
    </row>
    <row r="8929" spans="1:5">
      <c r="A8929" s="272" t="s">
        <v>24484</v>
      </c>
      <c r="B8929" s="538">
        <v>104388</v>
      </c>
      <c r="C8929" s="266" t="s">
        <v>24486</v>
      </c>
      <c r="D8929" s="273" t="s">
        <v>16</v>
      </c>
      <c r="E8929" s="274">
        <v>0</v>
      </c>
    </row>
    <row r="8930" spans="1:5">
      <c r="A8930" s="272" t="s">
        <v>24484</v>
      </c>
      <c r="B8930" s="538">
        <v>104387</v>
      </c>
      <c r="C8930" s="266" t="s">
        <v>24487</v>
      </c>
      <c r="D8930" s="273" t="s">
        <v>18</v>
      </c>
      <c r="E8930" s="274">
        <v>0</v>
      </c>
    </row>
    <row r="8931" spans="1:5">
      <c r="A8931" s="272" t="s">
        <v>24484</v>
      </c>
      <c r="B8931" s="538">
        <v>104364</v>
      </c>
      <c r="C8931" s="266" t="s">
        <v>24488</v>
      </c>
      <c r="D8931" s="273" t="s">
        <v>18</v>
      </c>
      <c r="E8931" s="274">
        <v>0</v>
      </c>
    </row>
    <row r="8932" spans="1:5">
      <c r="A8932" s="272" t="s">
        <v>24484</v>
      </c>
      <c r="B8932" s="538">
        <v>102097</v>
      </c>
      <c r="C8932" s="266" t="s">
        <v>24489</v>
      </c>
      <c r="D8932" s="273" t="s">
        <v>18</v>
      </c>
      <c r="E8932" s="274">
        <v>0</v>
      </c>
    </row>
    <row r="8933" spans="1:5">
      <c r="A8933" s="272" t="s">
        <v>24484</v>
      </c>
      <c r="B8933" s="538">
        <v>104365</v>
      </c>
      <c r="C8933" s="266" t="s">
        <v>24490</v>
      </c>
      <c r="D8933" s="273" t="s">
        <v>18</v>
      </c>
      <c r="E8933" s="274">
        <v>0</v>
      </c>
    </row>
    <row r="8934" spans="1:5">
      <c r="A8934" s="272" t="s">
        <v>24484</v>
      </c>
      <c r="B8934" s="538">
        <v>101870</v>
      </c>
      <c r="C8934" s="266" t="s">
        <v>11189</v>
      </c>
      <c r="D8934" s="273" t="s">
        <v>16</v>
      </c>
      <c r="E8934" s="274">
        <v>49.45</v>
      </c>
    </row>
    <row r="8935" spans="1:5">
      <c r="A8935" s="272" t="s">
        <v>24484</v>
      </c>
      <c r="B8935" s="538">
        <v>101866</v>
      </c>
      <c r="C8935" s="266" t="s">
        <v>30983</v>
      </c>
      <c r="D8935" s="273" t="s">
        <v>16</v>
      </c>
      <c r="E8935" s="274">
        <v>41.71</v>
      </c>
    </row>
    <row r="8936" spans="1:5">
      <c r="A8936" s="272" t="s">
        <v>24484</v>
      </c>
      <c r="B8936" s="538">
        <v>101867</v>
      </c>
      <c r="C8936" s="266" t="s">
        <v>11186</v>
      </c>
      <c r="D8936" s="273" t="s">
        <v>16</v>
      </c>
      <c r="E8936" s="274">
        <v>47.66</v>
      </c>
    </row>
    <row r="8937" spans="1:5">
      <c r="A8937" s="272" t="s">
        <v>24484</v>
      </c>
      <c r="B8937" s="538">
        <v>101868</v>
      </c>
      <c r="C8937" s="266" t="s">
        <v>11187</v>
      </c>
      <c r="D8937" s="273" t="s">
        <v>16</v>
      </c>
      <c r="E8937" s="274">
        <v>37.549999999999997</v>
      </c>
    </row>
    <row r="8938" spans="1:5">
      <c r="A8938" s="272" t="s">
        <v>24484</v>
      </c>
      <c r="B8938" s="538">
        <v>101869</v>
      </c>
      <c r="C8938" s="266" t="s">
        <v>11188</v>
      </c>
      <c r="D8938" s="273" t="s">
        <v>16</v>
      </c>
      <c r="E8938" s="274">
        <v>43.52</v>
      </c>
    </row>
    <row r="8939" spans="1:5">
      <c r="A8939" s="272" t="s">
        <v>24484</v>
      </c>
      <c r="B8939" s="538">
        <v>101856</v>
      </c>
      <c r="C8939" s="266" t="s">
        <v>11177</v>
      </c>
      <c r="D8939" s="273" t="s">
        <v>16</v>
      </c>
      <c r="E8939" s="274">
        <v>33.89</v>
      </c>
    </row>
    <row r="8940" spans="1:5">
      <c r="A8940" s="272" t="s">
        <v>24484</v>
      </c>
      <c r="B8940" s="538">
        <v>101865</v>
      </c>
      <c r="C8940" s="266" t="s">
        <v>11185</v>
      </c>
      <c r="D8940" s="273" t="s">
        <v>16</v>
      </c>
      <c r="E8940" s="274">
        <v>47.07</v>
      </c>
    </row>
    <row r="8941" spans="1:5">
      <c r="A8941" s="272" t="s">
        <v>24484</v>
      </c>
      <c r="B8941" s="538">
        <v>101861</v>
      </c>
      <c r="C8941" s="266" t="s">
        <v>30984</v>
      </c>
      <c r="D8941" s="273" t="s">
        <v>16</v>
      </c>
      <c r="E8941" s="274">
        <v>41.42</v>
      </c>
    </row>
    <row r="8942" spans="1:5">
      <c r="A8942" s="272" t="s">
        <v>24484</v>
      </c>
      <c r="B8942" s="538">
        <v>101862</v>
      </c>
      <c r="C8942" s="266" t="s">
        <v>11182</v>
      </c>
      <c r="D8942" s="273" t="s">
        <v>16</v>
      </c>
      <c r="E8942" s="274">
        <v>45.27</v>
      </c>
    </row>
    <row r="8943" spans="1:5">
      <c r="A8943" s="272" t="s">
        <v>24484</v>
      </c>
      <c r="B8943" s="538">
        <v>101863</v>
      </c>
      <c r="C8943" s="266" t="s">
        <v>11183</v>
      </c>
      <c r="D8943" s="273" t="s">
        <v>16</v>
      </c>
      <c r="E8943" s="274">
        <v>35.159999999999997</v>
      </c>
    </row>
    <row r="8944" spans="1:5">
      <c r="A8944" s="272" t="s">
        <v>24484</v>
      </c>
      <c r="B8944" s="538">
        <v>101864</v>
      </c>
      <c r="C8944" s="266" t="s">
        <v>11184</v>
      </c>
      <c r="D8944" s="273" t="s">
        <v>16</v>
      </c>
      <c r="E8944" s="274">
        <v>41.12</v>
      </c>
    </row>
    <row r="8945" spans="1:5">
      <c r="A8945" s="272" t="s">
        <v>24484</v>
      </c>
      <c r="B8945" s="538">
        <v>101860</v>
      </c>
      <c r="C8945" s="266" t="s">
        <v>11181</v>
      </c>
      <c r="D8945" s="273" t="s">
        <v>16</v>
      </c>
      <c r="E8945" s="274">
        <v>44.37</v>
      </c>
    </row>
    <row r="8946" spans="1:5">
      <c r="A8946" s="272" t="s">
        <v>24484</v>
      </c>
      <c r="B8946" s="538">
        <v>101857</v>
      </c>
      <c r="C8946" s="266" t="s">
        <v>11178</v>
      </c>
      <c r="D8946" s="273" t="s">
        <v>16</v>
      </c>
      <c r="E8946" s="274">
        <v>42.7</v>
      </c>
    </row>
    <row r="8947" spans="1:5">
      <c r="A8947" s="272" t="s">
        <v>24484</v>
      </c>
      <c r="B8947" s="538">
        <v>101858</v>
      </c>
      <c r="C8947" s="266" t="s">
        <v>11179</v>
      </c>
      <c r="D8947" s="273" t="s">
        <v>16</v>
      </c>
      <c r="E8947" s="274">
        <v>34.64</v>
      </c>
    </row>
    <row r="8948" spans="1:5">
      <c r="A8948" s="272" t="s">
        <v>24484</v>
      </c>
      <c r="B8948" s="538">
        <v>101859</v>
      </c>
      <c r="C8948" s="266" t="s">
        <v>11180</v>
      </c>
      <c r="D8948" s="273" t="s">
        <v>16</v>
      </c>
      <c r="E8948" s="274">
        <v>38.43</v>
      </c>
    </row>
    <row r="8949" spans="1:5">
      <c r="A8949" s="272" t="s">
        <v>24484</v>
      </c>
      <c r="B8949" s="538">
        <v>101852</v>
      </c>
      <c r="C8949" s="266" t="s">
        <v>11175</v>
      </c>
      <c r="D8949" s="273" t="s">
        <v>16</v>
      </c>
      <c r="E8949" s="274">
        <v>87.41</v>
      </c>
    </row>
    <row r="8950" spans="1:5">
      <c r="A8950" s="272" t="s">
        <v>24484</v>
      </c>
      <c r="B8950" s="538">
        <v>104385</v>
      </c>
      <c r="C8950" s="266" t="s">
        <v>24491</v>
      </c>
      <c r="D8950" s="273" t="s">
        <v>16</v>
      </c>
      <c r="E8950" s="274">
        <v>0</v>
      </c>
    </row>
    <row r="8951" spans="1:5">
      <c r="A8951" s="272" t="s">
        <v>24484</v>
      </c>
      <c r="B8951" s="538">
        <v>101850</v>
      </c>
      <c r="C8951" s="266" t="s">
        <v>11174</v>
      </c>
      <c r="D8951" s="273" t="s">
        <v>16</v>
      </c>
      <c r="E8951" s="274">
        <v>71.66</v>
      </c>
    </row>
    <row r="8952" spans="1:5">
      <c r="A8952" s="272" t="s">
        <v>24484</v>
      </c>
      <c r="B8952" s="538">
        <v>101855</v>
      </c>
      <c r="C8952" s="266" t="s">
        <v>11176</v>
      </c>
      <c r="D8952" s="273" t="s">
        <v>16</v>
      </c>
      <c r="E8952" s="274">
        <v>89.41</v>
      </c>
    </row>
    <row r="8953" spans="1:5">
      <c r="A8953" s="272" t="s">
        <v>24484</v>
      </c>
      <c r="B8953" s="538">
        <v>104386</v>
      </c>
      <c r="C8953" s="266" t="s">
        <v>24492</v>
      </c>
      <c r="D8953" s="273" t="s">
        <v>16</v>
      </c>
      <c r="E8953" s="274">
        <v>0</v>
      </c>
    </row>
    <row r="8954" spans="1:5">
      <c r="A8954" s="272" t="s">
        <v>24484</v>
      </c>
      <c r="B8954" s="538">
        <v>101853</v>
      </c>
      <c r="C8954" s="266" t="s">
        <v>30985</v>
      </c>
      <c r="D8954" s="273" t="s">
        <v>16</v>
      </c>
      <c r="E8954" s="274">
        <v>62.71</v>
      </c>
    </row>
    <row r="8955" spans="1:5">
      <c r="A8955" s="272" t="s">
        <v>24484</v>
      </c>
      <c r="B8955" s="538">
        <v>101849</v>
      </c>
      <c r="C8955" s="266" t="s">
        <v>11173</v>
      </c>
      <c r="D8955" s="273" t="s">
        <v>18</v>
      </c>
      <c r="E8955" s="274">
        <v>173.7</v>
      </c>
    </row>
    <row r="8956" spans="1:5">
      <c r="A8956" s="272" t="s">
        <v>24484</v>
      </c>
      <c r="B8956" s="538">
        <v>101841</v>
      </c>
      <c r="C8956" s="266" t="s">
        <v>11165</v>
      </c>
      <c r="D8956" s="273" t="s">
        <v>18</v>
      </c>
      <c r="E8956" s="274">
        <v>103</v>
      </c>
    </row>
    <row r="8957" spans="1:5">
      <c r="A8957" s="272" t="s">
        <v>24484</v>
      </c>
      <c r="B8957" s="538">
        <v>101843</v>
      </c>
      <c r="C8957" s="266" t="s">
        <v>11167</v>
      </c>
      <c r="D8957" s="273" t="s">
        <v>18</v>
      </c>
      <c r="E8957" s="274">
        <v>165.24</v>
      </c>
    </row>
    <row r="8958" spans="1:5">
      <c r="A8958" s="272" t="s">
        <v>24484</v>
      </c>
      <c r="B8958" s="538">
        <v>101844</v>
      </c>
      <c r="C8958" s="266" t="s">
        <v>11168</v>
      </c>
      <c r="D8958" s="273" t="s">
        <v>18</v>
      </c>
      <c r="E8958" s="274">
        <v>194.35</v>
      </c>
    </row>
    <row r="8959" spans="1:5">
      <c r="A8959" s="272" t="s">
        <v>24484</v>
      </c>
      <c r="B8959" s="538">
        <v>101845</v>
      </c>
      <c r="C8959" s="266" t="s">
        <v>11169</v>
      </c>
      <c r="D8959" s="273" t="s">
        <v>18</v>
      </c>
      <c r="E8959" s="274">
        <v>223.06</v>
      </c>
    </row>
    <row r="8960" spans="1:5">
      <c r="A8960" s="272" t="s">
        <v>24484</v>
      </c>
      <c r="B8960" s="538">
        <v>101842</v>
      </c>
      <c r="C8960" s="266" t="s">
        <v>11166</v>
      </c>
      <c r="D8960" s="273" t="s">
        <v>18</v>
      </c>
      <c r="E8960" s="274">
        <v>91.02</v>
      </c>
    </row>
    <row r="8961" spans="1:5">
      <c r="A8961" s="272" t="s">
        <v>24484</v>
      </c>
      <c r="B8961" s="538">
        <v>101846</v>
      </c>
      <c r="C8961" s="266" t="s">
        <v>11170</v>
      </c>
      <c r="D8961" s="273" t="s">
        <v>18</v>
      </c>
      <c r="E8961" s="274">
        <v>153.74</v>
      </c>
    </row>
    <row r="8962" spans="1:5">
      <c r="A8962" s="272" t="s">
        <v>24484</v>
      </c>
      <c r="B8962" s="538">
        <v>101847</v>
      </c>
      <c r="C8962" s="266" t="s">
        <v>11171</v>
      </c>
      <c r="D8962" s="273" t="s">
        <v>18</v>
      </c>
      <c r="E8962" s="274">
        <v>183.09</v>
      </c>
    </row>
    <row r="8963" spans="1:5">
      <c r="A8963" s="272" t="s">
        <v>24484</v>
      </c>
      <c r="B8963" s="538">
        <v>101848</v>
      </c>
      <c r="C8963" s="266" t="s">
        <v>11172</v>
      </c>
      <c r="D8963" s="273" t="s">
        <v>18</v>
      </c>
      <c r="E8963" s="274">
        <v>212.04</v>
      </c>
    </row>
    <row r="8964" spans="1:5">
      <c r="A8964" s="272" t="s">
        <v>24484</v>
      </c>
      <c r="B8964" s="538">
        <v>101839</v>
      </c>
      <c r="C8964" s="266" t="s">
        <v>11163</v>
      </c>
      <c r="D8964" s="273" t="s">
        <v>18</v>
      </c>
      <c r="E8964" s="274">
        <v>126.78</v>
      </c>
    </row>
    <row r="8965" spans="1:5">
      <c r="A8965" s="272" t="s">
        <v>24484</v>
      </c>
      <c r="B8965" s="538">
        <v>101840</v>
      </c>
      <c r="C8965" s="266" t="s">
        <v>11164</v>
      </c>
      <c r="D8965" s="273" t="s">
        <v>18</v>
      </c>
      <c r="E8965" s="274">
        <v>215.89</v>
      </c>
    </row>
    <row r="8966" spans="1:5">
      <c r="A8966" s="272" t="s">
        <v>24484</v>
      </c>
      <c r="B8966" s="538">
        <v>101837</v>
      </c>
      <c r="C8966" s="266" t="s">
        <v>11161</v>
      </c>
      <c r="D8966" s="273" t="s">
        <v>18</v>
      </c>
      <c r="E8966" s="274">
        <v>64.849999999999994</v>
      </c>
    </row>
    <row r="8967" spans="1:5">
      <c r="A8967" s="272" t="s">
        <v>24484</v>
      </c>
      <c r="B8967" s="538">
        <v>101838</v>
      </c>
      <c r="C8967" s="266" t="s">
        <v>11162</v>
      </c>
      <c r="D8967" s="273" t="s">
        <v>18</v>
      </c>
      <c r="E8967" s="274">
        <v>96.24</v>
      </c>
    </row>
    <row r="8968" spans="1:5">
      <c r="A8968" s="272" t="s">
        <v>24484</v>
      </c>
      <c r="B8968" s="538">
        <v>101836</v>
      </c>
      <c r="C8968" s="266" t="s">
        <v>11160</v>
      </c>
      <c r="D8968" s="273" t="s">
        <v>18</v>
      </c>
      <c r="E8968" s="274">
        <v>31.13</v>
      </c>
    </row>
    <row r="8969" spans="1:5">
      <c r="A8969" s="272" t="s">
        <v>24484</v>
      </c>
      <c r="B8969" s="538">
        <v>101835</v>
      </c>
      <c r="C8969" s="266" t="s">
        <v>11159</v>
      </c>
      <c r="D8969" s="273" t="s">
        <v>18</v>
      </c>
      <c r="E8969" s="274">
        <v>307.39</v>
      </c>
    </row>
    <row r="8970" spans="1:5">
      <c r="A8970" s="272" t="s">
        <v>24484</v>
      </c>
      <c r="B8970" s="538">
        <v>101827</v>
      </c>
      <c r="C8970" s="266" t="s">
        <v>11151</v>
      </c>
      <c r="D8970" s="273" t="s">
        <v>18</v>
      </c>
      <c r="E8970" s="274">
        <v>236.69</v>
      </c>
    </row>
    <row r="8971" spans="1:5">
      <c r="A8971" s="272" t="s">
        <v>24484</v>
      </c>
      <c r="B8971" s="538">
        <v>101829</v>
      </c>
      <c r="C8971" s="266" t="s">
        <v>11153</v>
      </c>
      <c r="D8971" s="273" t="s">
        <v>18</v>
      </c>
      <c r="E8971" s="274">
        <v>298.93</v>
      </c>
    </row>
    <row r="8972" spans="1:5">
      <c r="A8972" s="272" t="s">
        <v>24484</v>
      </c>
      <c r="B8972" s="538">
        <v>101830</v>
      </c>
      <c r="C8972" s="266" t="s">
        <v>11154</v>
      </c>
      <c r="D8972" s="273" t="s">
        <v>18</v>
      </c>
      <c r="E8972" s="274">
        <v>328.04</v>
      </c>
    </row>
    <row r="8973" spans="1:5">
      <c r="A8973" s="272" t="s">
        <v>24484</v>
      </c>
      <c r="B8973" s="538">
        <v>101831</v>
      </c>
      <c r="C8973" s="266" t="s">
        <v>11155</v>
      </c>
      <c r="D8973" s="273" t="s">
        <v>18</v>
      </c>
      <c r="E8973" s="274">
        <v>356.75</v>
      </c>
    </row>
    <row r="8974" spans="1:5">
      <c r="A8974" s="272" t="s">
        <v>24484</v>
      </c>
      <c r="B8974" s="538">
        <v>101828</v>
      </c>
      <c r="C8974" s="266" t="s">
        <v>11152</v>
      </c>
      <c r="D8974" s="273" t="s">
        <v>18</v>
      </c>
      <c r="E8974" s="274">
        <v>224.71</v>
      </c>
    </row>
    <row r="8975" spans="1:5">
      <c r="A8975" s="272" t="s">
        <v>24484</v>
      </c>
      <c r="B8975" s="538">
        <v>101832</v>
      </c>
      <c r="C8975" s="266" t="s">
        <v>11156</v>
      </c>
      <c r="D8975" s="273" t="s">
        <v>18</v>
      </c>
      <c r="E8975" s="274">
        <v>287.43</v>
      </c>
    </row>
    <row r="8976" spans="1:5">
      <c r="A8976" s="272" t="s">
        <v>24484</v>
      </c>
      <c r="B8976" s="538">
        <v>101833</v>
      </c>
      <c r="C8976" s="266" t="s">
        <v>11157</v>
      </c>
      <c r="D8976" s="273" t="s">
        <v>18</v>
      </c>
      <c r="E8976" s="274">
        <v>316.77999999999997</v>
      </c>
    </row>
    <row r="8977" spans="1:5">
      <c r="A8977" s="272" t="s">
        <v>24484</v>
      </c>
      <c r="B8977" s="538">
        <v>101834</v>
      </c>
      <c r="C8977" s="266" t="s">
        <v>11158</v>
      </c>
      <c r="D8977" s="273" t="s">
        <v>18</v>
      </c>
      <c r="E8977" s="274">
        <v>345.73</v>
      </c>
    </row>
    <row r="8978" spans="1:5">
      <c r="A8978" s="272" t="s">
        <v>24484</v>
      </c>
      <c r="B8978" s="538">
        <v>101825</v>
      </c>
      <c r="C8978" s="266" t="s">
        <v>11149</v>
      </c>
      <c r="D8978" s="273" t="s">
        <v>18</v>
      </c>
      <c r="E8978" s="274">
        <v>260.48</v>
      </c>
    </row>
    <row r="8979" spans="1:5">
      <c r="A8979" s="272" t="s">
        <v>24484</v>
      </c>
      <c r="B8979" s="538">
        <v>101826</v>
      </c>
      <c r="C8979" s="266" t="s">
        <v>11150</v>
      </c>
      <c r="D8979" s="273" t="s">
        <v>18</v>
      </c>
      <c r="E8979" s="274">
        <v>290.63</v>
      </c>
    </row>
    <row r="8980" spans="1:5">
      <c r="A8980" s="272" t="s">
        <v>24484</v>
      </c>
      <c r="B8980" s="538">
        <v>101823</v>
      </c>
      <c r="C8980" s="266" t="s">
        <v>11147</v>
      </c>
      <c r="D8980" s="273" t="s">
        <v>18</v>
      </c>
      <c r="E8980" s="274">
        <v>198.54</v>
      </c>
    </row>
    <row r="8981" spans="1:5">
      <c r="A8981" s="272" t="s">
        <v>24484</v>
      </c>
      <c r="B8981" s="538">
        <v>101824</v>
      </c>
      <c r="C8981" s="266" t="s">
        <v>11148</v>
      </c>
      <c r="D8981" s="273" t="s">
        <v>18</v>
      </c>
      <c r="E8981" s="274">
        <v>229.93</v>
      </c>
    </row>
    <row r="8982" spans="1:5">
      <c r="A8982" s="272" t="s">
        <v>24484</v>
      </c>
      <c r="B8982" s="538">
        <v>101822</v>
      </c>
      <c r="C8982" s="266" t="s">
        <v>11146</v>
      </c>
      <c r="D8982" s="273" t="s">
        <v>18</v>
      </c>
      <c r="E8982" s="274">
        <v>164.82</v>
      </c>
    </row>
    <row r="8983" spans="1:5">
      <c r="A8983" s="272" t="s">
        <v>24484</v>
      </c>
      <c r="B8983" s="538">
        <v>101819</v>
      </c>
      <c r="C8983" s="266" t="s">
        <v>11144</v>
      </c>
      <c r="D8983" s="273" t="s">
        <v>16</v>
      </c>
      <c r="E8983" s="274">
        <v>78.180000000000007</v>
      </c>
    </row>
    <row r="8984" spans="1:5">
      <c r="A8984" s="272" t="s">
        <v>24484</v>
      </c>
      <c r="B8984" s="538">
        <v>104370</v>
      </c>
      <c r="C8984" s="266" t="s">
        <v>24493</v>
      </c>
      <c r="D8984" s="273" t="s">
        <v>16</v>
      </c>
      <c r="E8984" s="274">
        <v>0</v>
      </c>
    </row>
    <row r="8985" spans="1:5">
      <c r="A8985" s="272" t="s">
        <v>24484</v>
      </c>
      <c r="B8985" s="538">
        <v>101817</v>
      </c>
      <c r="C8985" s="266" t="s">
        <v>11143</v>
      </c>
      <c r="D8985" s="273" t="s">
        <v>16</v>
      </c>
      <c r="E8985" s="274">
        <v>62.63</v>
      </c>
    </row>
    <row r="8986" spans="1:5">
      <c r="A8986" s="272" t="s">
        <v>24484</v>
      </c>
      <c r="B8986" s="538">
        <v>101816</v>
      </c>
      <c r="C8986" s="266" t="s">
        <v>11142</v>
      </c>
      <c r="D8986" s="273" t="s">
        <v>16</v>
      </c>
      <c r="E8986" s="274">
        <v>82.2</v>
      </c>
    </row>
    <row r="8987" spans="1:5">
      <c r="A8987" s="272" t="s">
        <v>24484</v>
      </c>
      <c r="B8987" s="538">
        <v>104369</v>
      </c>
      <c r="C8987" s="266" t="s">
        <v>24494</v>
      </c>
      <c r="D8987" s="273" t="s">
        <v>16</v>
      </c>
      <c r="E8987" s="274">
        <v>0</v>
      </c>
    </row>
    <row r="8988" spans="1:5">
      <c r="A8988" s="272" t="s">
        <v>24484</v>
      </c>
      <c r="B8988" s="538">
        <v>101820</v>
      </c>
      <c r="C8988" s="266" t="s">
        <v>11145</v>
      </c>
      <c r="D8988" s="273" t="s">
        <v>16</v>
      </c>
      <c r="E8988" s="274">
        <v>55.01</v>
      </c>
    </row>
    <row r="8989" spans="1:5">
      <c r="A8989" s="272" t="s">
        <v>24484</v>
      </c>
      <c r="B8989" s="538">
        <v>102988</v>
      </c>
      <c r="C8989" s="266" t="s">
        <v>11191</v>
      </c>
      <c r="D8989" s="273" t="s">
        <v>16</v>
      </c>
      <c r="E8989" s="274">
        <v>73.92</v>
      </c>
    </row>
    <row r="8990" spans="1:5">
      <c r="A8990" s="272" t="s">
        <v>24484</v>
      </c>
      <c r="B8990" s="538">
        <v>101814</v>
      </c>
      <c r="C8990" s="266" t="s">
        <v>11141</v>
      </c>
      <c r="D8990" s="273" t="s">
        <v>16</v>
      </c>
      <c r="E8990" s="274">
        <v>55.6</v>
      </c>
    </row>
    <row r="8991" spans="1:5">
      <c r="A8991" s="272" t="s">
        <v>24484</v>
      </c>
      <c r="B8991" s="538">
        <v>102098</v>
      </c>
      <c r="C8991" s="266" t="s">
        <v>11190</v>
      </c>
      <c r="D8991" s="273" t="s">
        <v>18</v>
      </c>
      <c r="E8991" s="274">
        <v>2017.26</v>
      </c>
    </row>
    <row r="8992" spans="1:5">
      <c r="A8992" s="272" t="s">
        <v>24484</v>
      </c>
      <c r="B8992" s="538">
        <v>104366</v>
      </c>
      <c r="C8992" s="266" t="s">
        <v>24495</v>
      </c>
      <c r="D8992" s="273" t="s">
        <v>18</v>
      </c>
      <c r="E8992" s="274">
        <v>0</v>
      </c>
    </row>
    <row r="8993" spans="1:5">
      <c r="A8993" s="272" t="s">
        <v>24484</v>
      </c>
      <c r="B8993" s="538">
        <v>102099</v>
      </c>
      <c r="C8993" s="266" t="s">
        <v>24496</v>
      </c>
      <c r="D8993" s="273" t="s">
        <v>18</v>
      </c>
      <c r="E8993" s="274">
        <v>0</v>
      </c>
    </row>
    <row r="8994" spans="1:5">
      <c r="A8994" s="272" t="s">
        <v>24484</v>
      </c>
      <c r="B8994" s="538">
        <v>104367</v>
      </c>
      <c r="C8994" s="266" t="s">
        <v>24497</v>
      </c>
      <c r="D8994" s="273" t="s">
        <v>18</v>
      </c>
      <c r="E8994" s="274">
        <v>0</v>
      </c>
    </row>
    <row r="8995" spans="1:5">
      <c r="A8995" s="272" t="s">
        <v>24498</v>
      </c>
      <c r="B8995" s="538">
        <v>92994</v>
      </c>
      <c r="C8995" s="266" t="s">
        <v>9839</v>
      </c>
      <c r="D8995" s="273" t="s">
        <v>13</v>
      </c>
      <c r="E8995" s="274">
        <v>150.69999999999999</v>
      </c>
    </row>
    <row r="8996" spans="1:5">
      <c r="A8996" s="272" t="s">
        <v>24498</v>
      </c>
      <c r="B8996" s="538">
        <v>92996</v>
      </c>
      <c r="C8996" s="266" t="s">
        <v>9840</v>
      </c>
      <c r="D8996" s="273" t="s">
        <v>13</v>
      </c>
      <c r="E8996" s="274">
        <v>182.25</v>
      </c>
    </row>
    <row r="8997" spans="1:5">
      <c r="A8997" s="272" t="s">
        <v>24498</v>
      </c>
      <c r="B8997" s="538">
        <v>92998</v>
      </c>
      <c r="C8997" s="266" t="s">
        <v>9841</v>
      </c>
      <c r="D8997" s="273" t="s">
        <v>13</v>
      </c>
      <c r="E8997" s="274">
        <v>223.25</v>
      </c>
    </row>
    <row r="8998" spans="1:5">
      <c r="A8998" s="272" t="s">
        <v>24498</v>
      </c>
      <c r="B8998" s="538">
        <v>93000</v>
      </c>
      <c r="C8998" s="266" t="s">
        <v>9842</v>
      </c>
      <c r="D8998" s="273" t="s">
        <v>13</v>
      </c>
      <c r="E8998" s="274">
        <v>295.32</v>
      </c>
    </row>
    <row r="8999" spans="1:5">
      <c r="A8999" s="272" t="s">
        <v>24498</v>
      </c>
      <c r="B8999" s="538">
        <v>92984</v>
      </c>
      <c r="C8999" s="266" t="s">
        <v>448</v>
      </c>
      <c r="D8999" s="273" t="s">
        <v>13</v>
      </c>
      <c r="E8999" s="274">
        <v>32.76</v>
      </c>
    </row>
    <row r="9000" spans="1:5">
      <c r="A9000" s="272" t="s">
        <v>24498</v>
      </c>
      <c r="B9000" s="538">
        <v>93002</v>
      </c>
      <c r="C9000" s="266" t="s">
        <v>9843</v>
      </c>
      <c r="D9000" s="273" t="s">
        <v>13</v>
      </c>
      <c r="E9000" s="274">
        <v>381.55</v>
      </c>
    </row>
    <row r="9001" spans="1:5">
      <c r="A9001" s="272" t="s">
        <v>24498</v>
      </c>
      <c r="B9001" s="538">
        <v>92986</v>
      </c>
      <c r="C9001" s="266" t="s">
        <v>245</v>
      </c>
      <c r="D9001" s="273" t="s">
        <v>13</v>
      </c>
      <c r="E9001" s="274">
        <v>45.06</v>
      </c>
    </row>
    <row r="9002" spans="1:5">
      <c r="A9002" s="272" t="s">
        <v>24498</v>
      </c>
      <c r="B9002" s="538">
        <v>92988</v>
      </c>
      <c r="C9002" s="266" t="s">
        <v>449</v>
      </c>
      <c r="D9002" s="273" t="s">
        <v>13</v>
      </c>
      <c r="E9002" s="274">
        <v>65.11</v>
      </c>
    </row>
    <row r="9003" spans="1:5">
      <c r="A9003" s="272" t="s">
        <v>24498</v>
      </c>
      <c r="B9003" s="538">
        <v>92990</v>
      </c>
      <c r="C9003" s="266" t="s">
        <v>9838</v>
      </c>
      <c r="D9003" s="273" t="s">
        <v>13</v>
      </c>
      <c r="E9003" s="274">
        <v>89.91</v>
      </c>
    </row>
    <row r="9004" spans="1:5">
      <c r="A9004" s="272" t="s">
        <v>24498</v>
      </c>
      <c r="B9004" s="538">
        <v>92992</v>
      </c>
      <c r="C9004" s="266" t="s">
        <v>450</v>
      </c>
      <c r="D9004" s="273" t="s">
        <v>13</v>
      </c>
      <c r="E9004" s="274">
        <v>116.15</v>
      </c>
    </row>
    <row r="9005" spans="1:5">
      <c r="A9005" s="272" t="s">
        <v>24498</v>
      </c>
      <c r="B9005" s="538">
        <v>103491</v>
      </c>
      <c r="C9005" s="266" t="s">
        <v>9995</v>
      </c>
      <c r="D9005" s="273" t="s">
        <v>18</v>
      </c>
      <c r="E9005" s="274">
        <v>666.75</v>
      </c>
    </row>
    <row r="9006" spans="1:5">
      <c r="A9006" s="272" t="s">
        <v>24498</v>
      </c>
      <c r="B9006" s="538">
        <v>93026</v>
      </c>
      <c r="C9006" s="266" t="s">
        <v>9829</v>
      </c>
      <c r="D9006" s="273" t="s">
        <v>14</v>
      </c>
      <c r="E9006" s="274">
        <v>88.33</v>
      </c>
    </row>
    <row r="9007" spans="1:5">
      <c r="A9007" s="272" t="s">
        <v>24498</v>
      </c>
      <c r="B9007" s="538">
        <v>93018</v>
      </c>
      <c r="C9007" s="266" t="s">
        <v>9825</v>
      </c>
      <c r="D9007" s="273" t="s">
        <v>14</v>
      </c>
      <c r="E9007" s="274">
        <v>30.07</v>
      </c>
    </row>
    <row r="9008" spans="1:5">
      <c r="A9008" s="272" t="s">
        <v>24498</v>
      </c>
      <c r="B9008" s="538">
        <v>93020</v>
      </c>
      <c r="C9008" s="266" t="s">
        <v>9826</v>
      </c>
      <c r="D9008" s="273" t="s">
        <v>14</v>
      </c>
      <c r="E9008" s="274">
        <v>36.880000000000003</v>
      </c>
    </row>
    <row r="9009" spans="1:5">
      <c r="A9009" s="272" t="s">
        <v>24498</v>
      </c>
      <c r="B9009" s="538">
        <v>93022</v>
      </c>
      <c r="C9009" s="266" t="s">
        <v>9827</v>
      </c>
      <c r="D9009" s="273" t="s">
        <v>14</v>
      </c>
      <c r="E9009" s="274">
        <v>54.76</v>
      </c>
    </row>
    <row r="9010" spans="1:5">
      <c r="A9010" s="272" t="s">
        <v>24498</v>
      </c>
      <c r="B9010" s="538">
        <v>93024</v>
      </c>
      <c r="C9010" s="266" t="s">
        <v>9828</v>
      </c>
      <c r="D9010" s="273" t="s">
        <v>14</v>
      </c>
      <c r="E9010" s="274">
        <v>58.59</v>
      </c>
    </row>
    <row r="9011" spans="1:5">
      <c r="A9011" s="272" t="s">
        <v>24498</v>
      </c>
      <c r="B9011" s="538">
        <v>97670</v>
      </c>
      <c r="C9011" s="266" t="s">
        <v>160</v>
      </c>
      <c r="D9011" s="273" t="s">
        <v>13</v>
      </c>
      <c r="E9011" s="274">
        <v>27.91</v>
      </c>
    </row>
    <row r="9012" spans="1:5">
      <c r="A9012" s="272" t="s">
        <v>24498</v>
      </c>
      <c r="B9012" s="538">
        <v>103486</v>
      </c>
      <c r="C9012" s="266" t="s">
        <v>24499</v>
      </c>
      <c r="D9012" s="273" t="s">
        <v>13</v>
      </c>
      <c r="E9012" s="274">
        <v>0</v>
      </c>
    </row>
    <row r="9013" spans="1:5">
      <c r="A9013" s="272" t="s">
        <v>24498</v>
      </c>
      <c r="B9013" s="538">
        <v>103487</v>
      </c>
      <c r="C9013" s="266" t="s">
        <v>24500</v>
      </c>
      <c r="D9013" s="273" t="s">
        <v>13</v>
      </c>
      <c r="E9013" s="274">
        <v>0</v>
      </c>
    </row>
    <row r="9014" spans="1:5">
      <c r="A9014" s="272" t="s">
        <v>24498</v>
      </c>
      <c r="B9014" s="538">
        <v>103488</v>
      </c>
      <c r="C9014" s="266" t="s">
        <v>24501</v>
      </c>
      <c r="D9014" s="273" t="s">
        <v>13</v>
      </c>
      <c r="E9014" s="274">
        <v>0</v>
      </c>
    </row>
    <row r="9015" spans="1:5">
      <c r="A9015" s="272" t="s">
        <v>24498</v>
      </c>
      <c r="B9015" s="538">
        <v>103489</v>
      </c>
      <c r="C9015" s="266" t="s">
        <v>24502</v>
      </c>
      <c r="D9015" s="273" t="s">
        <v>13</v>
      </c>
      <c r="E9015" s="274">
        <v>0</v>
      </c>
    </row>
    <row r="9016" spans="1:5">
      <c r="A9016" s="272" t="s">
        <v>24498</v>
      </c>
      <c r="B9016" s="538">
        <v>97667</v>
      </c>
      <c r="C9016" s="266" t="s">
        <v>158</v>
      </c>
      <c r="D9016" s="273" t="s">
        <v>13</v>
      </c>
      <c r="E9016" s="274">
        <v>10.38</v>
      </c>
    </row>
    <row r="9017" spans="1:5">
      <c r="A9017" s="272" t="s">
        <v>24498</v>
      </c>
      <c r="B9017" s="538">
        <v>97668</v>
      </c>
      <c r="C9017" s="266" t="s">
        <v>159</v>
      </c>
      <c r="D9017" s="273" t="s">
        <v>13</v>
      </c>
      <c r="E9017" s="274">
        <v>14.76</v>
      </c>
    </row>
    <row r="9018" spans="1:5">
      <c r="A9018" s="272" t="s">
        <v>24498</v>
      </c>
      <c r="B9018" s="538">
        <v>97669</v>
      </c>
      <c r="C9018" s="266" t="s">
        <v>154</v>
      </c>
      <c r="D9018" s="273" t="s">
        <v>13</v>
      </c>
      <c r="E9018" s="274">
        <v>22.09</v>
      </c>
    </row>
    <row r="9019" spans="1:5">
      <c r="A9019" s="272" t="s">
        <v>24498</v>
      </c>
      <c r="B9019" s="538">
        <v>93012</v>
      </c>
      <c r="C9019" s="266" t="s">
        <v>9783</v>
      </c>
      <c r="D9019" s="273" t="s">
        <v>13</v>
      </c>
      <c r="E9019" s="274">
        <v>70.56</v>
      </c>
    </row>
    <row r="9020" spans="1:5">
      <c r="A9020" s="272" t="s">
        <v>24498</v>
      </c>
      <c r="B9020" s="538">
        <v>93008</v>
      </c>
      <c r="C9020" s="266" t="s">
        <v>9779</v>
      </c>
      <c r="D9020" s="273" t="s">
        <v>13</v>
      </c>
      <c r="E9020" s="274">
        <v>19.98</v>
      </c>
    </row>
    <row r="9021" spans="1:5">
      <c r="A9021" s="272" t="s">
        <v>24498</v>
      </c>
      <c r="B9021" s="538">
        <v>93009</v>
      </c>
      <c r="C9021" s="266" t="s">
        <v>9780</v>
      </c>
      <c r="D9021" s="273" t="s">
        <v>13</v>
      </c>
      <c r="E9021" s="274">
        <v>28.6</v>
      </c>
    </row>
    <row r="9022" spans="1:5">
      <c r="A9022" s="272" t="s">
        <v>24498</v>
      </c>
      <c r="B9022" s="538">
        <v>93010</v>
      </c>
      <c r="C9022" s="266" t="s">
        <v>9781</v>
      </c>
      <c r="D9022" s="273" t="s">
        <v>13</v>
      </c>
      <c r="E9022" s="274">
        <v>39.19</v>
      </c>
    </row>
    <row r="9023" spans="1:5">
      <c r="A9023" s="272" t="s">
        <v>24498</v>
      </c>
      <c r="B9023" s="538">
        <v>93011</v>
      </c>
      <c r="C9023" s="266" t="s">
        <v>9782</v>
      </c>
      <c r="D9023" s="273" t="s">
        <v>13</v>
      </c>
      <c r="E9023" s="274">
        <v>47.47</v>
      </c>
    </row>
    <row r="9024" spans="1:5">
      <c r="A9024" s="272" t="s">
        <v>24498</v>
      </c>
      <c r="B9024" s="538">
        <v>103492</v>
      </c>
      <c r="C9024" s="266" t="s">
        <v>24503</v>
      </c>
      <c r="D9024" s="273" t="s">
        <v>13</v>
      </c>
      <c r="E9024" s="274">
        <v>0</v>
      </c>
    </row>
    <row r="9025" spans="1:5">
      <c r="A9025" s="272" t="s">
        <v>24498</v>
      </c>
      <c r="B9025" s="538">
        <v>93017</v>
      </c>
      <c r="C9025" s="266" t="s">
        <v>9824</v>
      </c>
      <c r="D9025" s="273" t="s">
        <v>14</v>
      </c>
      <c r="E9025" s="274">
        <v>54.91</v>
      </c>
    </row>
    <row r="9026" spans="1:5">
      <c r="A9026" s="272" t="s">
        <v>24498</v>
      </c>
      <c r="B9026" s="538">
        <v>93013</v>
      </c>
      <c r="C9026" s="266" t="s">
        <v>9820</v>
      </c>
      <c r="D9026" s="273" t="s">
        <v>14</v>
      </c>
      <c r="E9026" s="274">
        <v>19.84</v>
      </c>
    </row>
    <row r="9027" spans="1:5">
      <c r="A9027" s="272" t="s">
        <v>24498</v>
      </c>
      <c r="B9027" s="538">
        <v>93014</v>
      </c>
      <c r="C9027" s="266" t="s">
        <v>9821</v>
      </c>
      <c r="D9027" s="273" t="s">
        <v>14</v>
      </c>
      <c r="E9027" s="274">
        <v>23.71</v>
      </c>
    </row>
    <row r="9028" spans="1:5">
      <c r="A9028" s="272" t="s">
        <v>24498</v>
      </c>
      <c r="B9028" s="538">
        <v>93015</v>
      </c>
      <c r="C9028" s="266" t="s">
        <v>9822</v>
      </c>
      <c r="D9028" s="273" t="s">
        <v>14</v>
      </c>
      <c r="E9028" s="274">
        <v>32.86</v>
      </c>
    </row>
    <row r="9029" spans="1:5">
      <c r="A9029" s="272" t="s">
        <v>24498</v>
      </c>
      <c r="B9029" s="538">
        <v>93016</v>
      </c>
      <c r="C9029" s="266" t="s">
        <v>9823</v>
      </c>
      <c r="D9029" s="273" t="s">
        <v>14</v>
      </c>
      <c r="E9029" s="274">
        <v>38.71</v>
      </c>
    </row>
    <row r="9030" spans="1:5">
      <c r="A9030" s="272" t="s">
        <v>24498</v>
      </c>
      <c r="B9030" s="538">
        <v>103490</v>
      </c>
      <c r="C9030" s="266" t="s">
        <v>9994</v>
      </c>
      <c r="D9030" s="273" t="s">
        <v>18</v>
      </c>
      <c r="E9030" s="274">
        <v>3612.91</v>
      </c>
    </row>
    <row r="9031" spans="1:5">
      <c r="A9031" s="272" t="s">
        <v>24504</v>
      </c>
      <c r="B9031" s="538">
        <v>106082</v>
      </c>
      <c r="C9031" s="266" t="s">
        <v>30986</v>
      </c>
      <c r="D9031" s="273" t="s">
        <v>14</v>
      </c>
      <c r="E9031" s="274">
        <v>18.98</v>
      </c>
    </row>
    <row r="9032" spans="1:5">
      <c r="A9032" s="272" t="s">
        <v>24504</v>
      </c>
      <c r="B9032" s="538">
        <v>98306</v>
      </c>
      <c r="C9032" s="266" t="s">
        <v>30987</v>
      </c>
      <c r="D9032" s="273" t="s">
        <v>14</v>
      </c>
      <c r="E9032" s="274">
        <v>67.83</v>
      </c>
    </row>
    <row r="9033" spans="1:5">
      <c r="A9033" s="272" t="s">
        <v>24504</v>
      </c>
      <c r="B9033" s="538">
        <v>100553</v>
      </c>
      <c r="C9033" s="266" t="s">
        <v>30988</v>
      </c>
      <c r="D9033" s="273" t="s">
        <v>13</v>
      </c>
      <c r="E9033" s="274">
        <v>30.38</v>
      </c>
    </row>
    <row r="9034" spans="1:5">
      <c r="A9034" s="272" t="s">
        <v>24504</v>
      </c>
      <c r="B9034" s="538">
        <v>100554</v>
      </c>
      <c r="C9034" s="266" t="s">
        <v>30989</v>
      </c>
      <c r="D9034" s="273" t="s">
        <v>13</v>
      </c>
      <c r="E9034" s="274">
        <v>8.48</v>
      </c>
    </row>
    <row r="9035" spans="1:5">
      <c r="A9035" s="272" t="s">
        <v>24504</v>
      </c>
      <c r="B9035" s="538">
        <v>98300</v>
      </c>
      <c r="C9035" s="266" t="s">
        <v>30990</v>
      </c>
      <c r="D9035" s="273" t="s">
        <v>13</v>
      </c>
      <c r="E9035" s="274">
        <v>8.56</v>
      </c>
    </row>
    <row r="9036" spans="1:5">
      <c r="A9036" s="272" t="s">
        <v>24504</v>
      </c>
      <c r="B9036" s="538">
        <v>98295</v>
      </c>
      <c r="C9036" s="266" t="s">
        <v>30991</v>
      </c>
      <c r="D9036" s="273" t="s">
        <v>13</v>
      </c>
      <c r="E9036" s="274">
        <v>7.11</v>
      </c>
    </row>
    <row r="9037" spans="1:5">
      <c r="A9037" s="272" t="s">
        <v>24504</v>
      </c>
      <c r="B9037" s="538">
        <v>98294</v>
      </c>
      <c r="C9037" s="266" t="s">
        <v>30992</v>
      </c>
      <c r="D9037" s="273" t="s">
        <v>13</v>
      </c>
      <c r="E9037" s="274">
        <v>10.050000000000001</v>
      </c>
    </row>
    <row r="9038" spans="1:5">
      <c r="A9038" s="272" t="s">
        <v>24504</v>
      </c>
      <c r="B9038" s="538">
        <v>98297</v>
      </c>
      <c r="C9038" s="266" t="s">
        <v>30993</v>
      </c>
      <c r="D9038" s="273" t="s">
        <v>13</v>
      </c>
      <c r="E9038" s="274">
        <v>9.99</v>
      </c>
    </row>
    <row r="9039" spans="1:5">
      <c r="A9039" s="272" t="s">
        <v>24504</v>
      </c>
      <c r="B9039" s="538">
        <v>98296</v>
      </c>
      <c r="C9039" s="266" t="s">
        <v>30994</v>
      </c>
      <c r="D9039" s="273" t="s">
        <v>13</v>
      </c>
      <c r="E9039" s="274">
        <v>13.03</v>
      </c>
    </row>
    <row r="9040" spans="1:5">
      <c r="A9040" s="272" t="s">
        <v>24504</v>
      </c>
      <c r="B9040" s="538">
        <v>98299</v>
      </c>
      <c r="C9040" s="266" t="s">
        <v>30995</v>
      </c>
      <c r="D9040" s="273" t="s">
        <v>13</v>
      </c>
      <c r="E9040" s="274">
        <v>25.28</v>
      </c>
    </row>
    <row r="9041" spans="1:5">
      <c r="A9041" s="272" t="s">
        <v>24504</v>
      </c>
      <c r="B9041" s="538">
        <v>98298</v>
      </c>
      <c r="C9041" s="266" t="s">
        <v>30996</v>
      </c>
      <c r="D9041" s="273" t="s">
        <v>13</v>
      </c>
      <c r="E9041" s="274">
        <v>28.32</v>
      </c>
    </row>
    <row r="9042" spans="1:5">
      <c r="A9042" s="272" t="s">
        <v>24504</v>
      </c>
      <c r="B9042" s="538">
        <v>98261</v>
      </c>
      <c r="C9042" s="266" t="s">
        <v>30997</v>
      </c>
      <c r="D9042" s="273" t="s">
        <v>13</v>
      </c>
      <c r="E9042" s="274">
        <v>4.4800000000000004</v>
      </c>
    </row>
    <row r="9043" spans="1:5">
      <c r="A9043" s="272" t="s">
        <v>24504</v>
      </c>
      <c r="B9043" s="538">
        <v>98287</v>
      </c>
      <c r="C9043" s="266" t="s">
        <v>30998</v>
      </c>
      <c r="D9043" s="273" t="s">
        <v>13</v>
      </c>
      <c r="E9043" s="274">
        <v>1.71</v>
      </c>
    </row>
    <row r="9044" spans="1:5">
      <c r="A9044" s="272" t="s">
        <v>24504</v>
      </c>
      <c r="B9044" s="538">
        <v>98280</v>
      </c>
      <c r="C9044" s="266" t="s">
        <v>30999</v>
      </c>
      <c r="D9044" s="273" t="s">
        <v>13</v>
      </c>
      <c r="E9044" s="274">
        <v>9.09</v>
      </c>
    </row>
    <row r="9045" spans="1:5">
      <c r="A9045" s="272" t="s">
        <v>24504</v>
      </c>
      <c r="B9045" s="538">
        <v>98288</v>
      </c>
      <c r="C9045" s="266" t="s">
        <v>31000</v>
      </c>
      <c r="D9045" s="273" t="s">
        <v>13</v>
      </c>
      <c r="E9045" s="274">
        <v>2.64</v>
      </c>
    </row>
    <row r="9046" spans="1:5">
      <c r="A9046" s="272" t="s">
        <v>24504</v>
      </c>
      <c r="B9046" s="538">
        <v>98281</v>
      </c>
      <c r="C9046" s="266" t="s">
        <v>31001</v>
      </c>
      <c r="D9046" s="273" t="s">
        <v>13</v>
      </c>
      <c r="E9046" s="274">
        <v>10.02</v>
      </c>
    </row>
    <row r="9047" spans="1:5">
      <c r="A9047" s="272" t="s">
        <v>24504</v>
      </c>
      <c r="B9047" s="538">
        <v>98262</v>
      </c>
      <c r="C9047" s="266" t="s">
        <v>31002</v>
      </c>
      <c r="D9047" s="273" t="s">
        <v>13</v>
      </c>
      <c r="E9047" s="274">
        <v>5.41</v>
      </c>
    </row>
    <row r="9048" spans="1:5">
      <c r="A9048" s="272" t="s">
        <v>24504</v>
      </c>
      <c r="B9048" s="538">
        <v>98289</v>
      </c>
      <c r="C9048" s="266" t="s">
        <v>31003</v>
      </c>
      <c r="D9048" s="273" t="s">
        <v>13</v>
      </c>
      <c r="E9048" s="274">
        <v>2.89</v>
      </c>
    </row>
    <row r="9049" spans="1:5">
      <c r="A9049" s="272" t="s">
        <v>24504</v>
      </c>
      <c r="B9049" s="538">
        <v>98282</v>
      </c>
      <c r="C9049" s="266" t="s">
        <v>31004</v>
      </c>
      <c r="D9049" s="273" t="s">
        <v>13</v>
      </c>
      <c r="E9049" s="274">
        <v>10.27</v>
      </c>
    </row>
    <row r="9050" spans="1:5">
      <c r="A9050" s="272" t="s">
        <v>24504</v>
      </c>
      <c r="B9050" s="538">
        <v>98263</v>
      </c>
      <c r="C9050" s="266" t="s">
        <v>31005</v>
      </c>
      <c r="D9050" s="273" t="s">
        <v>13</v>
      </c>
      <c r="E9050" s="274">
        <v>5.65</v>
      </c>
    </row>
    <row r="9051" spans="1:5">
      <c r="A9051" s="272" t="s">
        <v>24504</v>
      </c>
      <c r="B9051" s="538">
        <v>98290</v>
      </c>
      <c r="C9051" s="266" t="s">
        <v>31006</v>
      </c>
      <c r="D9051" s="273" t="s">
        <v>13</v>
      </c>
      <c r="E9051" s="274">
        <v>3.89</v>
      </c>
    </row>
    <row r="9052" spans="1:5">
      <c r="A9052" s="272" t="s">
        <v>24504</v>
      </c>
      <c r="B9052" s="538">
        <v>98283</v>
      </c>
      <c r="C9052" s="266" t="s">
        <v>31007</v>
      </c>
      <c r="D9052" s="273" t="s">
        <v>13</v>
      </c>
      <c r="E9052" s="274">
        <v>11.27</v>
      </c>
    </row>
    <row r="9053" spans="1:5">
      <c r="A9053" s="272" t="s">
        <v>24504</v>
      </c>
      <c r="B9053" s="538">
        <v>98264</v>
      </c>
      <c r="C9053" s="266" t="s">
        <v>31008</v>
      </c>
      <c r="D9053" s="273" t="s">
        <v>13</v>
      </c>
      <c r="E9053" s="274">
        <v>6.66</v>
      </c>
    </row>
    <row r="9054" spans="1:5">
      <c r="A9054" s="272" t="s">
        <v>24504</v>
      </c>
      <c r="B9054" s="538">
        <v>98273</v>
      </c>
      <c r="C9054" s="266" t="s">
        <v>31009</v>
      </c>
      <c r="D9054" s="273" t="s">
        <v>13</v>
      </c>
      <c r="E9054" s="274">
        <v>3.06</v>
      </c>
    </row>
    <row r="9055" spans="1:5">
      <c r="A9055" s="272" t="s">
        <v>24504</v>
      </c>
      <c r="B9055" s="538">
        <v>98291</v>
      </c>
      <c r="C9055" s="266" t="s">
        <v>31010</v>
      </c>
      <c r="D9055" s="273" t="s">
        <v>13</v>
      </c>
      <c r="E9055" s="274">
        <v>4.5599999999999996</v>
      </c>
    </row>
    <row r="9056" spans="1:5">
      <c r="A9056" s="272" t="s">
        <v>24504</v>
      </c>
      <c r="B9056" s="538">
        <v>98284</v>
      </c>
      <c r="C9056" s="266" t="s">
        <v>31011</v>
      </c>
      <c r="D9056" s="273" t="s">
        <v>13</v>
      </c>
      <c r="E9056" s="274">
        <v>11.96</v>
      </c>
    </row>
    <row r="9057" spans="1:5">
      <c r="A9057" s="272" t="s">
        <v>24504</v>
      </c>
      <c r="B9057" s="538">
        <v>98265</v>
      </c>
      <c r="C9057" s="266" t="s">
        <v>31012</v>
      </c>
      <c r="D9057" s="273" t="s">
        <v>13</v>
      </c>
      <c r="E9057" s="274">
        <v>7.33</v>
      </c>
    </row>
    <row r="9058" spans="1:5">
      <c r="A9058" s="272" t="s">
        <v>24504</v>
      </c>
      <c r="B9058" s="538">
        <v>98274</v>
      </c>
      <c r="C9058" s="266" t="s">
        <v>31013</v>
      </c>
      <c r="D9058" s="273" t="s">
        <v>13</v>
      </c>
      <c r="E9058" s="274">
        <v>3.75</v>
      </c>
    </row>
    <row r="9059" spans="1:5">
      <c r="A9059" s="272" t="s">
        <v>24504</v>
      </c>
      <c r="B9059" s="538">
        <v>98292</v>
      </c>
      <c r="C9059" s="266" t="s">
        <v>31014</v>
      </c>
      <c r="D9059" s="273" t="s">
        <v>13</v>
      </c>
      <c r="E9059" s="274">
        <v>5.46</v>
      </c>
    </row>
    <row r="9060" spans="1:5">
      <c r="A9060" s="272" t="s">
        <v>24504</v>
      </c>
      <c r="B9060" s="538">
        <v>98285</v>
      </c>
      <c r="C9060" s="266" t="s">
        <v>31015</v>
      </c>
      <c r="D9060" s="273" t="s">
        <v>13</v>
      </c>
      <c r="E9060" s="274">
        <v>12.85</v>
      </c>
    </row>
    <row r="9061" spans="1:5">
      <c r="A9061" s="272" t="s">
        <v>24504</v>
      </c>
      <c r="B9061" s="538">
        <v>98266</v>
      </c>
      <c r="C9061" s="266" t="s">
        <v>31016</v>
      </c>
      <c r="D9061" s="273" t="s">
        <v>13</v>
      </c>
      <c r="E9061" s="274">
        <v>8.23</v>
      </c>
    </row>
    <row r="9062" spans="1:5">
      <c r="A9062" s="272" t="s">
        <v>24504</v>
      </c>
      <c r="B9062" s="538">
        <v>98275</v>
      </c>
      <c r="C9062" s="266" t="s">
        <v>31017</v>
      </c>
      <c r="D9062" s="273" t="s">
        <v>13</v>
      </c>
      <c r="E9062" s="274">
        <v>4.6500000000000004</v>
      </c>
    </row>
    <row r="9063" spans="1:5">
      <c r="A9063" s="272" t="s">
        <v>24504</v>
      </c>
      <c r="B9063" s="538">
        <v>98293</v>
      </c>
      <c r="C9063" s="266" t="s">
        <v>31018</v>
      </c>
      <c r="D9063" s="273" t="s">
        <v>13</v>
      </c>
      <c r="E9063" s="274">
        <v>10.06</v>
      </c>
    </row>
    <row r="9064" spans="1:5">
      <c r="A9064" s="272" t="s">
        <v>24504</v>
      </c>
      <c r="B9064" s="538">
        <v>98286</v>
      </c>
      <c r="C9064" s="266" t="s">
        <v>31019</v>
      </c>
      <c r="D9064" s="273" t="s">
        <v>13</v>
      </c>
      <c r="E9064" s="274">
        <v>17.440000000000001</v>
      </c>
    </row>
    <row r="9065" spans="1:5">
      <c r="A9065" s="272" t="s">
        <v>24504</v>
      </c>
      <c r="B9065" s="538">
        <v>98267</v>
      </c>
      <c r="C9065" s="266" t="s">
        <v>31020</v>
      </c>
      <c r="D9065" s="273" t="s">
        <v>13</v>
      </c>
      <c r="E9065" s="274">
        <v>12.83</v>
      </c>
    </row>
    <row r="9066" spans="1:5">
      <c r="A9066" s="272" t="s">
        <v>24504</v>
      </c>
      <c r="B9066" s="538">
        <v>98276</v>
      </c>
      <c r="C9066" s="266" t="s">
        <v>31021</v>
      </c>
      <c r="D9066" s="273" t="s">
        <v>13</v>
      </c>
      <c r="E9066" s="274">
        <v>9.23</v>
      </c>
    </row>
    <row r="9067" spans="1:5">
      <c r="A9067" s="272" t="s">
        <v>24504</v>
      </c>
      <c r="B9067" s="538">
        <v>98268</v>
      </c>
      <c r="C9067" s="266" t="s">
        <v>31022</v>
      </c>
      <c r="D9067" s="273" t="s">
        <v>13</v>
      </c>
      <c r="E9067" s="274">
        <v>20.16</v>
      </c>
    </row>
    <row r="9068" spans="1:5">
      <c r="A9068" s="272" t="s">
        <v>24504</v>
      </c>
      <c r="B9068" s="538">
        <v>98277</v>
      </c>
      <c r="C9068" s="266" t="s">
        <v>31023</v>
      </c>
      <c r="D9068" s="273" t="s">
        <v>13</v>
      </c>
      <c r="E9068" s="274">
        <v>16.579999999999998</v>
      </c>
    </row>
    <row r="9069" spans="1:5">
      <c r="A9069" s="272" t="s">
        <v>24504</v>
      </c>
      <c r="B9069" s="538">
        <v>98272</v>
      </c>
      <c r="C9069" s="266" t="s">
        <v>31024</v>
      </c>
      <c r="D9069" s="273" t="s">
        <v>13</v>
      </c>
      <c r="E9069" s="274">
        <v>128.62</v>
      </c>
    </row>
    <row r="9070" spans="1:5">
      <c r="A9070" s="272" t="s">
        <v>24504</v>
      </c>
      <c r="B9070" s="538">
        <v>98269</v>
      </c>
      <c r="C9070" s="266" t="s">
        <v>31025</v>
      </c>
      <c r="D9070" s="273" t="s">
        <v>13</v>
      </c>
      <c r="E9070" s="274">
        <v>27.24</v>
      </c>
    </row>
    <row r="9071" spans="1:5">
      <c r="A9071" s="272" t="s">
        <v>24504</v>
      </c>
      <c r="B9071" s="538">
        <v>98278</v>
      </c>
      <c r="C9071" s="266" t="s">
        <v>31026</v>
      </c>
      <c r="D9071" s="273" t="s">
        <v>13</v>
      </c>
      <c r="E9071" s="274">
        <v>23.66</v>
      </c>
    </row>
    <row r="9072" spans="1:5">
      <c r="A9072" s="272" t="s">
        <v>24504</v>
      </c>
      <c r="B9072" s="538">
        <v>98270</v>
      </c>
      <c r="C9072" s="266" t="s">
        <v>31027</v>
      </c>
      <c r="D9072" s="273" t="s">
        <v>13</v>
      </c>
      <c r="E9072" s="274">
        <v>40.590000000000003</v>
      </c>
    </row>
    <row r="9073" spans="1:5">
      <c r="A9073" s="272" t="s">
        <v>24504</v>
      </c>
      <c r="B9073" s="538">
        <v>98279</v>
      </c>
      <c r="C9073" s="266" t="s">
        <v>31028</v>
      </c>
      <c r="D9073" s="273" t="s">
        <v>13</v>
      </c>
      <c r="E9073" s="274">
        <v>37</v>
      </c>
    </row>
    <row r="9074" spans="1:5">
      <c r="A9074" s="272" t="s">
        <v>24504</v>
      </c>
      <c r="B9074" s="538">
        <v>98271</v>
      </c>
      <c r="C9074" s="266" t="s">
        <v>31029</v>
      </c>
      <c r="D9074" s="273" t="s">
        <v>13</v>
      </c>
      <c r="E9074" s="274">
        <v>56.65</v>
      </c>
    </row>
    <row r="9075" spans="1:5">
      <c r="A9075" s="272" t="s">
        <v>24504</v>
      </c>
      <c r="B9075" s="538">
        <v>98400</v>
      </c>
      <c r="C9075" s="266" t="s">
        <v>31030</v>
      </c>
      <c r="D9075" s="273" t="s">
        <v>13</v>
      </c>
      <c r="E9075" s="274">
        <v>15.53</v>
      </c>
    </row>
    <row r="9076" spans="1:5">
      <c r="A9076" s="272" t="s">
        <v>24504</v>
      </c>
      <c r="B9076" s="538">
        <v>98401</v>
      </c>
      <c r="C9076" s="266" t="s">
        <v>31031</v>
      </c>
      <c r="D9076" s="273" t="s">
        <v>13</v>
      </c>
      <c r="E9076" s="274">
        <v>23.91</v>
      </c>
    </row>
    <row r="9077" spans="1:5">
      <c r="A9077" s="272" t="s">
        <v>24504</v>
      </c>
      <c r="B9077" s="538">
        <v>98402</v>
      </c>
      <c r="C9077" s="266" t="s">
        <v>31032</v>
      </c>
      <c r="D9077" s="273" t="s">
        <v>13</v>
      </c>
      <c r="E9077" s="274">
        <v>27.83</v>
      </c>
    </row>
    <row r="9078" spans="1:5">
      <c r="A9078" s="272" t="s">
        <v>24504</v>
      </c>
      <c r="B9078" s="538">
        <v>100556</v>
      </c>
      <c r="C9078" s="266" t="s">
        <v>31033</v>
      </c>
      <c r="D9078" s="273" t="s">
        <v>14</v>
      </c>
      <c r="E9078" s="274">
        <v>34.79</v>
      </c>
    </row>
    <row r="9079" spans="1:5">
      <c r="A9079" s="272" t="s">
        <v>24504</v>
      </c>
      <c r="B9079" s="538">
        <v>106083</v>
      </c>
      <c r="C9079" s="266" t="s">
        <v>31034</v>
      </c>
      <c r="D9079" s="273" t="s">
        <v>14</v>
      </c>
      <c r="E9079" s="274">
        <v>0</v>
      </c>
    </row>
    <row r="9080" spans="1:5">
      <c r="A9080" s="272" t="s">
        <v>24504</v>
      </c>
      <c r="B9080" s="538">
        <v>100557</v>
      </c>
      <c r="C9080" s="266" t="s">
        <v>31035</v>
      </c>
      <c r="D9080" s="273" t="s">
        <v>14</v>
      </c>
      <c r="E9080" s="274">
        <v>443.04</v>
      </c>
    </row>
    <row r="9081" spans="1:5">
      <c r="A9081" s="272" t="s">
        <v>24504</v>
      </c>
      <c r="B9081" s="538">
        <v>106088</v>
      </c>
      <c r="C9081" s="266" t="s">
        <v>31036</v>
      </c>
      <c r="D9081" s="273" t="s">
        <v>14</v>
      </c>
      <c r="E9081" s="274">
        <v>0</v>
      </c>
    </row>
    <row r="9082" spans="1:5">
      <c r="A9082" s="272" t="s">
        <v>24504</v>
      </c>
      <c r="B9082" s="538">
        <v>106081</v>
      </c>
      <c r="C9082" s="266" t="s">
        <v>31037</v>
      </c>
      <c r="D9082" s="273" t="s">
        <v>14</v>
      </c>
      <c r="E9082" s="274">
        <v>0</v>
      </c>
    </row>
    <row r="9083" spans="1:5">
      <c r="A9083" s="272" t="s">
        <v>24504</v>
      </c>
      <c r="B9083" s="538">
        <v>106080</v>
      </c>
      <c r="C9083" s="266" t="s">
        <v>31038</v>
      </c>
      <c r="D9083" s="273" t="s">
        <v>14</v>
      </c>
      <c r="E9083" s="274">
        <v>0</v>
      </c>
    </row>
    <row r="9084" spans="1:5">
      <c r="A9084" s="272" t="s">
        <v>24504</v>
      </c>
      <c r="B9084" s="538">
        <v>98301</v>
      </c>
      <c r="C9084" s="266" t="s">
        <v>31039</v>
      </c>
      <c r="D9084" s="273" t="s">
        <v>14</v>
      </c>
      <c r="E9084" s="274">
        <v>672.55</v>
      </c>
    </row>
    <row r="9085" spans="1:5">
      <c r="A9085" s="272" t="s">
        <v>24504</v>
      </c>
      <c r="B9085" s="538">
        <v>98302</v>
      </c>
      <c r="C9085" s="266" t="s">
        <v>31040</v>
      </c>
      <c r="D9085" s="273" t="s">
        <v>14</v>
      </c>
      <c r="E9085" s="274">
        <v>1150.8</v>
      </c>
    </row>
    <row r="9086" spans="1:5">
      <c r="A9086" s="272" t="s">
        <v>24504</v>
      </c>
      <c r="B9086" s="538">
        <v>98593</v>
      </c>
      <c r="C9086" s="266" t="s">
        <v>31041</v>
      </c>
      <c r="D9086" s="273" t="s">
        <v>14</v>
      </c>
      <c r="E9086" s="274">
        <v>2485.17</v>
      </c>
    </row>
    <row r="9087" spans="1:5">
      <c r="A9087" s="272" t="s">
        <v>24504</v>
      </c>
      <c r="B9087" s="538">
        <v>98304</v>
      </c>
      <c r="C9087" s="266" t="s">
        <v>31042</v>
      </c>
      <c r="D9087" s="273" t="s">
        <v>14</v>
      </c>
      <c r="E9087" s="274">
        <v>3460.34</v>
      </c>
    </row>
    <row r="9088" spans="1:5">
      <c r="A9088" s="272" t="s">
        <v>24504</v>
      </c>
      <c r="B9088" s="538">
        <v>106079</v>
      </c>
      <c r="C9088" s="266" t="s">
        <v>31043</v>
      </c>
      <c r="D9088" s="273" t="s">
        <v>14</v>
      </c>
      <c r="E9088" s="274">
        <v>0</v>
      </c>
    </row>
    <row r="9089" spans="1:5">
      <c r="A9089" s="272" t="s">
        <v>24504</v>
      </c>
      <c r="B9089" s="538">
        <v>100561</v>
      </c>
      <c r="C9089" s="266" t="s">
        <v>31044</v>
      </c>
      <c r="D9089" s="273" t="s">
        <v>14</v>
      </c>
      <c r="E9089" s="274">
        <v>162.09</v>
      </c>
    </row>
    <row r="9090" spans="1:5">
      <c r="A9090" s="272" t="s">
        <v>24504</v>
      </c>
      <c r="B9090" s="538">
        <v>100562</v>
      </c>
      <c r="C9090" s="266" t="s">
        <v>31045</v>
      </c>
      <c r="D9090" s="273" t="s">
        <v>14</v>
      </c>
      <c r="E9090" s="274">
        <v>254.98</v>
      </c>
    </row>
    <row r="9091" spans="1:5">
      <c r="A9091" s="272" t="s">
        <v>24504</v>
      </c>
      <c r="B9091" s="538">
        <v>100560</v>
      </c>
      <c r="C9091" s="266" t="s">
        <v>31046</v>
      </c>
      <c r="D9091" s="273" t="s">
        <v>14</v>
      </c>
      <c r="E9091" s="274">
        <v>86.08</v>
      </c>
    </row>
    <row r="9092" spans="1:5">
      <c r="A9092" s="272" t="s">
        <v>24504</v>
      </c>
      <c r="B9092" s="538">
        <v>100563</v>
      </c>
      <c r="C9092" s="266" t="s">
        <v>31047</v>
      </c>
      <c r="D9092" s="273" t="s">
        <v>14</v>
      </c>
      <c r="E9092" s="274">
        <v>371.24</v>
      </c>
    </row>
    <row r="9093" spans="1:5">
      <c r="A9093" s="272" t="s">
        <v>24504</v>
      </c>
      <c r="B9093" s="538">
        <v>100555</v>
      </c>
      <c r="C9093" s="266" t="s">
        <v>31048</v>
      </c>
      <c r="D9093" s="273" t="s">
        <v>14</v>
      </c>
      <c r="E9093" s="274">
        <v>1203.9000000000001</v>
      </c>
    </row>
    <row r="9094" spans="1:5">
      <c r="A9094" s="272" t="s">
        <v>24504</v>
      </c>
      <c r="B9094" s="538">
        <v>106084</v>
      </c>
      <c r="C9094" s="266" t="s">
        <v>31049</v>
      </c>
      <c r="D9094" s="273" t="s">
        <v>14</v>
      </c>
      <c r="E9094" s="274">
        <v>0</v>
      </c>
    </row>
    <row r="9095" spans="1:5">
      <c r="A9095" s="272" t="s">
        <v>24504</v>
      </c>
      <c r="B9095" s="538">
        <v>106087</v>
      </c>
      <c r="C9095" s="266" t="s">
        <v>31050</v>
      </c>
      <c r="D9095" s="273" t="s">
        <v>14</v>
      </c>
      <c r="E9095" s="274">
        <v>0</v>
      </c>
    </row>
    <row r="9096" spans="1:5">
      <c r="A9096" s="272" t="s">
        <v>24504</v>
      </c>
      <c r="B9096" s="538">
        <v>106085</v>
      </c>
      <c r="C9096" s="266" t="s">
        <v>31051</v>
      </c>
      <c r="D9096" s="273" t="s">
        <v>14</v>
      </c>
      <c r="E9096" s="274">
        <v>0</v>
      </c>
    </row>
    <row r="9097" spans="1:5">
      <c r="A9097" s="272" t="s">
        <v>24504</v>
      </c>
      <c r="B9097" s="538">
        <v>106086</v>
      </c>
      <c r="C9097" s="266" t="s">
        <v>31052</v>
      </c>
      <c r="D9097" s="273" t="s">
        <v>14</v>
      </c>
      <c r="E9097" s="274">
        <v>0</v>
      </c>
    </row>
    <row r="9098" spans="1:5">
      <c r="A9098" s="272" t="s">
        <v>24504</v>
      </c>
      <c r="B9098" s="538">
        <v>98305</v>
      </c>
      <c r="C9098" s="266" t="s">
        <v>31053</v>
      </c>
      <c r="D9098" s="273" t="s">
        <v>14</v>
      </c>
      <c r="E9098" s="274">
        <v>2383.39</v>
      </c>
    </row>
    <row r="9099" spans="1:5">
      <c r="A9099" s="272" t="s">
        <v>24504</v>
      </c>
      <c r="B9099" s="538">
        <v>98307</v>
      </c>
      <c r="C9099" s="266" t="s">
        <v>31054</v>
      </c>
      <c r="D9099" s="273" t="s">
        <v>14</v>
      </c>
      <c r="E9099" s="274">
        <v>68.77</v>
      </c>
    </row>
    <row r="9100" spans="1:5">
      <c r="A9100" s="272" t="s">
        <v>24504</v>
      </c>
      <c r="B9100" s="538">
        <v>98308</v>
      </c>
      <c r="C9100" s="266" t="s">
        <v>31055</v>
      </c>
      <c r="D9100" s="273" t="s">
        <v>14</v>
      </c>
      <c r="E9100" s="274">
        <v>51.49</v>
      </c>
    </row>
    <row r="9101" spans="1:5">
      <c r="A9101" s="272" t="s">
        <v>24504</v>
      </c>
      <c r="B9101" s="538">
        <v>106077</v>
      </c>
      <c r="C9101" s="266" t="s">
        <v>31056</v>
      </c>
      <c r="D9101" s="273" t="s">
        <v>14</v>
      </c>
      <c r="E9101" s="274">
        <v>0</v>
      </c>
    </row>
    <row r="9102" spans="1:5">
      <c r="A9102" s="272" t="s">
        <v>24504</v>
      </c>
      <c r="B9102" s="538">
        <v>106078</v>
      </c>
      <c r="C9102" s="266" t="s">
        <v>31057</v>
      </c>
      <c r="D9102" s="273" t="s">
        <v>14</v>
      </c>
      <c r="E9102" s="274">
        <v>0</v>
      </c>
    </row>
    <row r="9103" spans="1:5">
      <c r="A9103" s="272" t="s">
        <v>24505</v>
      </c>
      <c r="B9103" s="538">
        <v>103401</v>
      </c>
      <c r="C9103" s="266" t="s">
        <v>8264</v>
      </c>
      <c r="D9103" s="273" t="s">
        <v>14</v>
      </c>
      <c r="E9103" s="274">
        <v>28.29</v>
      </c>
    </row>
    <row r="9104" spans="1:5">
      <c r="A9104" s="272" t="s">
        <v>24505</v>
      </c>
      <c r="B9104" s="538">
        <v>103402</v>
      </c>
      <c r="C9104" s="266" t="s">
        <v>8265</v>
      </c>
      <c r="D9104" s="273" t="s">
        <v>14</v>
      </c>
      <c r="E9104" s="274">
        <v>41.16</v>
      </c>
    </row>
    <row r="9105" spans="1:5">
      <c r="A9105" s="272" t="s">
        <v>24505</v>
      </c>
      <c r="B9105" s="538">
        <v>103403</v>
      </c>
      <c r="C9105" s="266" t="s">
        <v>8266</v>
      </c>
      <c r="D9105" s="273" t="s">
        <v>14</v>
      </c>
      <c r="E9105" s="274">
        <v>46.31</v>
      </c>
    </row>
    <row r="9106" spans="1:5">
      <c r="A9106" s="272" t="s">
        <v>24505</v>
      </c>
      <c r="B9106" s="538">
        <v>103397</v>
      </c>
      <c r="C9106" s="266" t="s">
        <v>8260</v>
      </c>
      <c r="D9106" s="273" t="s">
        <v>14</v>
      </c>
      <c r="E9106" s="274">
        <v>5.13</v>
      </c>
    </row>
    <row r="9107" spans="1:5">
      <c r="A9107" s="272" t="s">
        <v>24505</v>
      </c>
      <c r="B9107" s="538">
        <v>103404</v>
      </c>
      <c r="C9107" s="266" t="s">
        <v>8267</v>
      </c>
      <c r="D9107" s="273" t="s">
        <v>14</v>
      </c>
      <c r="E9107" s="274">
        <v>51.45</v>
      </c>
    </row>
    <row r="9108" spans="1:5">
      <c r="A9108" s="272" t="s">
        <v>24505</v>
      </c>
      <c r="B9108" s="538">
        <v>103405</v>
      </c>
      <c r="C9108" s="266" t="s">
        <v>8268</v>
      </c>
      <c r="D9108" s="273" t="s">
        <v>14</v>
      </c>
      <c r="E9108" s="274">
        <v>57.89</v>
      </c>
    </row>
    <row r="9109" spans="1:5">
      <c r="A9109" s="272" t="s">
        <v>24505</v>
      </c>
      <c r="B9109" s="538">
        <v>103406</v>
      </c>
      <c r="C9109" s="266" t="s">
        <v>8269</v>
      </c>
      <c r="D9109" s="273" t="s">
        <v>14</v>
      </c>
      <c r="E9109" s="274">
        <v>64.33</v>
      </c>
    </row>
    <row r="9110" spans="1:5">
      <c r="A9110" s="272" t="s">
        <v>24505</v>
      </c>
      <c r="B9110" s="538">
        <v>103407</v>
      </c>
      <c r="C9110" s="266" t="s">
        <v>8270</v>
      </c>
      <c r="D9110" s="273" t="s">
        <v>14</v>
      </c>
      <c r="E9110" s="274">
        <v>72.040000000000006</v>
      </c>
    </row>
    <row r="9111" spans="1:5">
      <c r="A9111" s="272" t="s">
        <v>24505</v>
      </c>
      <c r="B9111" s="538">
        <v>103408</v>
      </c>
      <c r="C9111" s="266" t="s">
        <v>8271</v>
      </c>
      <c r="D9111" s="273" t="s">
        <v>14</v>
      </c>
      <c r="E9111" s="274">
        <v>81.05</v>
      </c>
    </row>
    <row r="9112" spans="1:5">
      <c r="A9112" s="272" t="s">
        <v>24505</v>
      </c>
      <c r="B9112" s="538">
        <v>103398</v>
      </c>
      <c r="C9112" s="266" t="s">
        <v>8261</v>
      </c>
      <c r="D9112" s="273" t="s">
        <v>14</v>
      </c>
      <c r="E9112" s="274">
        <v>8.23</v>
      </c>
    </row>
    <row r="9113" spans="1:5">
      <c r="A9113" s="272" t="s">
        <v>24505</v>
      </c>
      <c r="B9113" s="538">
        <v>103409</v>
      </c>
      <c r="C9113" s="266" t="s">
        <v>8272</v>
      </c>
      <c r="D9113" s="273" t="s">
        <v>14</v>
      </c>
      <c r="E9113" s="274">
        <v>91.35</v>
      </c>
    </row>
    <row r="9114" spans="1:5">
      <c r="A9114" s="272" t="s">
        <v>24505</v>
      </c>
      <c r="B9114" s="538">
        <v>103410</v>
      </c>
      <c r="C9114" s="266" t="s">
        <v>8273</v>
      </c>
      <c r="D9114" s="273" t="s">
        <v>14</v>
      </c>
      <c r="E9114" s="274">
        <v>102.93</v>
      </c>
    </row>
    <row r="9115" spans="1:5">
      <c r="A9115" s="272" t="s">
        <v>24505</v>
      </c>
      <c r="B9115" s="538">
        <v>103399</v>
      </c>
      <c r="C9115" s="266" t="s">
        <v>8262</v>
      </c>
      <c r="D9115" s="273" t="s">
        <v>14</v>
      </c>
      <c r="E9115" s="274">
        <v>16.2</v>
      </c>
    </row>
    <row r="9116" spans="1:5">
      <c r="A9116" s="272" t="s">
        <v>24505</v>
      </c>
      <c r="B9116" s="538">
        <v>103400</v>
      </c>
      <c r="C9116" s="266" t="s">
        <v>8263</v>
      </c>
      <c r="D9116" s="273" t="s">
        <v>14</v>
      </c>
      <c r="E9116" s="274">
        <v>23.15</v>
      </c>
    </row>
    <row r="9117" spans="1:5">
      <c r="A9117" s="272" t="s">
        <v>24505</v>
      </c>
      <c r="B9117" s="538">
        <v>103415</v>
      </c>
      <c r="C9117" s="266" t="s">
        <v>8278</v>
      </c>
      <c r="D9117" s="273" t="s">
        <v>14</v>
      </c>
      <c r="E9117" s="274">
        <v>56.6</v>
      </c>
    </row>
    <row r="9118" spans="1:5">
      <c r="A9118" s="272" t="s">
        <v>24505</v>
      </c>
      <c r="B9118" s="538">
        <v>103416</v>
      </c>
      <c r="C9118" s="266" t="s">
        <v>8279</v>
      </c>
      <c r="D9118" s="273" t="s">
        <v>14</v>
      </c>
      <c r="E9118" s="274">
        <v>82.33</v>
      </c>
    </row>
    <row r="9119" spans="1:5">
      <c r="A9119" s="272" t="s">
        <v>24505</v>
      </c>
      <c r="B9119" s="538">
        <v>103417</v>
      </c>
      <c r="C9119" s="266" t="s">
        <v>8280</v>
      </c>
      <c r="D9119" s="273" t="s">
        <v>14</v>
      </c>
      <c r="E9119" s="274">
        <v>92.63</v>
      </c>
    </row>
    <row r="9120" spans="1:5">
      <c r="A9120" s="272" t="s">
        <v>24505</v>
      </c>
      <c r="B9120" s="538">
        <v>103411</v>
      </c>
      <c r="C9120" s="266" t="s">
        <v>8274</v>
      </c>
      <c r="D9120" s="273" t="s">
        <v>14</v>
      </c>
      <c r="E9120" s="274">
        <v>10.29</v>
      </c>
    </row>
    <row r="9121" spans="1:5">
      <c r="A9121" s="272" t="s">
        <v>24505</v>
      </c>
      <c r="B9121" s="538">
        <v>103418</v>
      </c>
      <c r="C9121" s="266" t="s">
        <v>8281</v>
      </c>
      <c r="D9121" s="273" t="s">
        <v>14</v>
      </c>
      <c r="E9121" s="274">
        <v>102.93</v>
      </c>
    </row>
    <row r="9122" spans="1:5">
      <c r="A9122" s="272" t="s">
        <v>24505</v>
      </c>
      <c r="B9122" s="538">
        <v>103419</v>
      </c>
      <c r="C9122" s="266" t="s">
        <v>8282</v>
      </c>
      <c r="D9122" s="273" t="s">
        <v>14</v>
      </c>
      <c r="E9122" s="274">
        <v>115.79</v>
      </c>
    </row>
    <row r="9123" spans="1:5">
      <c r="A9123" s="272" t="s">
        <v>24505</v>
      </c>
      <c r="B9123" s="538">
        <v>103420</v>
      </c>
      <c r="C9123" s="266" t="s">
        <v>8283</v>
      </c>
      <c r="D9123" s="273" t="s">
        <v>14</v>
      </c>
      <c r="E9123" s="274">
        <v>128.66</v>
      </c>
    </row>
    <row r="9124" spans="1:5">
      <c r="A9124" s="272" t="s">
        <v>24505</v>
      </c>
      <c r="B9124" s="538">
        <v>103421</v>
      </c>
      <c r="C9124" s="266" t="s">
        <v>8284</v>
      </c>
      <c r="D9124" s="273" t="s">
        <v>14</v>
      </c>
      <c r="E9124" s="274">
        <v>144.1</v>
      </c>
    </row>
    <row r="9125" spans="1:5">
      <c r="A9125" s="272" t="s">
        <v>24505</v>
      </c>
      <c r="B9125" s="538">
        <v>103422</v>
      </c>
      <c r="C9125" s="266" t="s">
        <v>8285</v>
      </c>
      <c r="D9125" s="273" t="s">
        <v>14</v>
      </c>
      <c r="E9125" s="274">
        <v>162.11000000000001</v>
      </c>
    </row>
    <row r="9126" spans="1:5">
      <c r="A9126" s="272" t="s">
        <v>24505</v>
      </c>
      <c r="B9126" s="538">
        <v>103412</v>
      </c>
      <c r="C9126" s="266" t="s">
        <v>8275</v>
      </c>
      <c r="D9126" s="273" t="s">
        <v>14</v>
      </c>
      <c r="E9126" s="274">
        <v>16.46</v>
      </c>
    </row>
    <row r="9127" spans="1:5">
      <c r="A9127" s="272" t="s">
        <v>24505</v>
      </c>
      <c r="B9127" s="538">
        <v>103423</v>
      </c>
      <c r="C9127" s="266" t="s">
        <v>8286</v>
      </c>
      <c r="D9127" s="273" t="s">
        <v>14</v>
      </c>
      <c r="E9127" s="274">
        <v>182.7</v>
      </c>
    </row>
    <row r="9128" spans="1:5">
      <c r="A9128" s="272" t="s">
        <v>24505</v>
      </c>
      <c r="B9128" s="538">
        <v>103424</v>
      </c>
      <c r="C9128" s="266" t="s">
        <v>8287</v>
      </c>
      <c r="D9128" s="273" t="s">
        <v>14</v>
      </c>
      <c r="E9128" s="274">
        <v>205.86</v>
      </c>
    </row>
    <row r="9129" spans="1:5">
      <c r="A9129" s="272" t="s">
        <v>24505</v>
      </c>
      <c r="B9129" s="538">
        <v>103413</v>
      </c>
      <c r="C9129" s="266" t="s">
        <v>8276</v>
      </c>
      <c r="D9129" s="273" t="s">
        <v>14</v>
      </c>
      <c r="E9129" s="274">
        <v>32.409999999999997</v>
      </c>
    </row>
    <row r="9130" spans="1:5">
      <c r="A9130" s="272" t="s">
        <v>24505</v>
      </c>
      <c r="B9130" s="538">
        <v>103414</v>
      </c>
      <c r="C9130" s="266" t="s">
        <v>8277</v>
      </c>
      <c r="D9130" s="273" t="s">
        <v>14</v>
      </c>
      <c r="E9130" s="274">
        <v>46.31</v>
      </c>
    </row>
    <row r="9131" spans="1:5">
      <c r="A9131" s="272" t="s">
        <v>24505</v>
      </c>
      <c r="B9131" s="538">
        <v>103432</v>
      </c>
      <c r="C9131" s="266" t="s">
        <v>8295</v>
      </c>
      <c r="D9131" s="273" t="s">
        <v>14</v>
      </c>
      <c r="E9131" s="274">
        <v>1683.65</v>
      </c>
    </row>
    <row r="9132" spans="1:5">
      <c r="A9132" s="272" t="s">
        <v>24505</v>
      </c>
      <c r="B9132" s="538">
        <v>103430</v>
      </c>
      <c r="C9132" s="266" t="s">
        <v>8293</v>
      </c>
      <c r="D9132" s="273" t="s">
        <v>14</v>
      </c>
      <c r="E9132" s="274">
        <v>37.57</v>
      </c>
    </row>
    <row r="9133" spans="1:5">
      <c r="A9133" s="272" t="s">
        <v>24505</v>
      </c>
      <c r="B9133" s="538">
        <v>103431</v>
      </c>
      <c r="C9133" s="266" t="s">
        <v>8294</v>
      </c>
      <c r="D9133" s="273" t="s">
        <v>14</v>
      </c>
      <c r="E9133" s="274">
        <v>66.28</v>
      </c>
    </row>
    <row r="9134" spans="1:5">
      <c r="A9134" s="272" t="s">
        <v>24505</v>
      </c>
      <c r="B9134" s="538">
        <v>103433</v>
      </c>
      <c r="C9134" s="266" t="s">
        <v>8296</v>
      </c>
      <c r="D9134" s="273" t="s">
        <v>14</v>
      </c>
      <c r="E9134" s="274">
        <v>36.409999999999997</v>
      </c>
    </row>
    <row r="9135" spans="1:5">
      <c r="A9135" s="272" t="s">
        <v>24505</v>
      </c>
      <c r="B9135" s="538">
        <v>103434</v>
      </c>
      <c r="C9135" s="266" t="s">
        <v>8297</v>
      </c>
      <c r="D9135" s="273" t="s">
        <v>14</v>
      </c>
      <c r="E9135" s="274">
        <v>50.67</v>
      </c>
    </row>
    <row r="9136" spans="1:5">
      <c r="A9136" s="272" t="s">
        <v>24505</v>
      </c>
      <c r="B9136" s="538">
        <v>103435</v>
      </c>
      <c r="C9136" s="266" t="s">
        <v>8298</v>
      </c>
      <c r="D9136" s="273" t="s">
        <v>14</v>
      </c>
      <c r="E9136" s="274">
        <v>94.48</v>
      </c>
    </row>
    <row r="9137" spans="1:5">
      <c r="A9137" s="272" t="s">
        <v>24505</v>
      </c>
      <c r="B9137" s="538">
        <v>103436</v>
      </c>
      <c r="C9137" s="266" t="s">
        <v>8299</v>
      </c>
      <c r="D9137" s="273" t="s">
        <v>14</v>
      </c>
      <c r="E9137" s="274">
        <v>2379.19</v>
      </c>
    </row>
    <row r="9138" spans="1:5">
      <c r="A9138" s="272" t="s">
        <v>24505</v>
      </c>
      <c r="B9138" s="538">
        <v>103482</v>
      </c>
      <c r="C9138" s="266" t="s">
        <v>24506</v>
      </c>
      <c r="D9138" s="273" t="s">
        <v>14</v>
      </c>
      <c r="E9138" s="274">
        <v>0</v>
      </c>
    </row>
    <row r="9139" spans="1:5">
      <c r="A9139" s="272" t="s">
        <v>24505</v>
      </c>
      <c r="B9139" s="538">
        <v>103465</v>
      </c>
      <c r="C9139" s="266" t="s">
        <v>24507</v>
      </c>
      <c r="D9139" s="273" t="s">
        <v>14</v>
      </c>
      <c r="E9139" s="274">
        <v>0</v>
      </c>
    </row>
    <row r="9140" spans="1:5">
      <c r="A9140" s="272" t="s">
        <v>24505</v>
      </c>
      <c r="B9140" s="538">
        <v>103483</v>
      </c>
      <c r="C9140" s="266" t="s">
        <v>24508</v>
      </c>
      <c r="D9140" s="273" t="s">
        <v>14</v>
      </c>
      <c r="E9140" s="274">
        <v>0</v>
      </c>
    </row>
    <row r="9141" spans="1:5">
      <c r="A9141" s="272" t="s">
        <v>24505</v>
      </c>
      <c r="B9141" s="538">
        <v>103484</v>
      </c>
      <c r="C9141" s="266" t="s">
        <v>24509</v>
      </c>
      <c r="D9141" s="273" t="s">
        <v>14</v>
      </c>
      <c r="E9141" s="274">
        <v>0</v>
      </c>
    </row>
    <row r="9142" spans="1:5">
      <c r="A9142" s="272" t="s">
        <v>24505</v>
      </c>
      <c r="B9142" s="538">
        <v>103466</v>
      </c>
      <c r="C9142" s="266" t="s">
        <v>24510</v>
      </c>
      <c r="D9142" s="273" t="s">
        <v>14</v>
      </c>
      <c r="E9142" s="274">
        <v>0</v>
      </c>
    </row>
    <row r="9143" spans="1:5">
      <c r="A9143" s="272" t="s">
        <v>24505</v>
      </c>
      <c r="B9143" s="538">
        <v>103485</v>
      </c>
      <c r="C9143" s="266" t="s">
        <v>24511</v>
      </c>
      <c r="D9143" s="273" t="s">
        <v>14</v>
      </c>
      <c r="E9143" s="274">
        <v>0</v>
      </c>
    </row>
    <row r="9144" spans="1:5">
      <c r="A9144" s="272" t="s">
        <v>24505</v>
      </c>
      <c r="B9144" s="538">
        <v>103467</v>
      </c>
      <c r="C9144" s="266" t="s">
        <v>24512</v>
      </c>
      <c r="D9144" s="273" t="s">
        <v>14</v>
      </c>
      <c r="E9144" s="274">
        <v>0</v>
      </c>
    </row>
    <row r="9145" spans="1:5">
      <c r="A9145" s="272" t="s">
        <v>24505</v>
      </c>
      <c r="B9145" s="538">
        <v>103461</v>
      </c>
      <c r="C9145" s="266" t="s">
        <v>24513</v>
      </c>
      <c r="D9145" s="273" t="s">
        <v>14</v>
      </c>
      <c r="E9145" s="274">
        <v>0</v>
      </c>
    </row>
    <row r="9146" spans="1:5">
      <c r="A9146" s="272" t="s">
        <v>24505</v>
      </c>
      <c r="B9146" s="538">
        <v>103468</v>
      </c>
      <c r="C9146" s="266" t="s">
        <v>24514</v>
      </c>
      <c r="D9146" s="273" t="s">
        <v>14</v>
      </c>
      <c r="E9146" s="274">
        <v>0</v>
      </c>
    </row>
    <row r="9147" spans="1:5">
      <c r="A9147" s="272" t="s">
        <v>24505</v>
      </c>
      <c r="B9147" s="538">
        <v>103469</v>
      </c>
      <c r="C9147" s="266" t="s">
        <v>24515</v>
      </c>
      <c r="D9147" s="273" t="s">
        <v>14</v>
      </c>
      <c r="E9147" s="274">
        <v>0</v>
      </c>
    </row>
    <row r="9148" spans="1:5">
      <c r="A9148" s="272" t="s">
        <v>24505</v>
      </c>
      <c r="B9148" s="538">
        <v>103470</v>
      </c>
      <c r="C9148" s="266" t="s">
        <v>24516</v>
      </c>
      <c r="D9148" s="273" t="s">
        <v>14</v>
      </c>
      <c r="E9148" s="274">
        <v>0</v>
      </c>
    </row>
    <row r="9149" spans="1:5">
      <c r="A9149" s="272" t="s">
        <v>24505</v>
      </c>
      <c r="B9149" s="538">
        <v>103471</v>
      </c>
      <c r="C9149" s="266" t="s">
        <v>24517</v>
      </c>
      <c r="D9149" s="273" t="s">
        <v>14</v>
      </c>
      <c r="E9149" s="274">
        <v>0</v>
      </c>
    </row>
    <row r="9150" spans="1:5">
      <c r="A9150" s="272" t="s">
        <v>24505</v>
      </c>
      <c r="B9150" s="538">
        <v>103472</v>
      </c>
      <c r="C9150" s="266" t="s">
        <v>24518</v>
      </c>
      <c r="D9150" s="273" t="s">
        <v>14</v>
      </c>
      <c r="E9150" s="274">
        <v>0</v>
      </c>
    </row>
    <row r="9151" spans="1:5">
      <c r="A9151" s="272" t="s">
        <v>24505</v>
      </c>
      <c r="B9151" s="538">
        <v>103462</v>
      </c>
      <c r="C9151" s="266" t="s">
        <v>24519</v>
      </c>
      <c r="D9151" s="273" t="s">
        <v>14</v>
      </c>
      <c r="E9151" s="274">
        <v>0</v>
      </c>
    </row>
    <row r="9152" spans="1:5">
      <c r="A9152" s="272" t="s">
        <v>24505</v>
      </c>
      <c r="B9152" s="538">
        <v>103473</v>
      </c>
      <c r="C9152" s="266" t="s">
        <v>24520</v>
      </c>
      <c r="D9152" s="273" t="s">
        <v>14</v>
      </c>
      <c r="E9152" s="274">
        <v>0</v>
      </c>
    </row>
    <row r="9153" spans="1:5">
      <c r="A9153" s="272" t="s">
        <v>24505</v>
      </c>
      <c r="B9153" s="538">
        <v>103474</v>
      </c>
      <c r="C9153" s="266" t="s">
        <v>24521</v>
      </c>
      <c r="D9153" s="273" t="s">
        <v>14</v>
      </c>
      <c r="E9153" s="274">
        <v>0</v>
      </c>
    </row>
    <row r="9154" spans="1:5">
      <c r="A9154" s="272" t="s">
        <v>24505</v>
      </c>
      <c r="B9154" s="538">
        <v>103475</v>
      </c>
      <c r="C9154" s="266" t="s">
        <v>24522</v>
      </c>
      <c r="D9154" s="273" t="s">
        <v>14</v>
      </c>
      <c r="E9154" s="274">
        <v>0</v>
      </c>
    </row>
    <row r="9155" spans="1:5">
      <c r="A9155" s="272" t="s">
        <v>24505</v>
      </c>
      <c r="B9155" s="538">
        <v>103476</v>
      </c>
      <c r="C9155" s="266" t="s">
        <v>24523</v>
      </c>
      <c r="D9155" s="273" t="s">
        <v>14</v>
      </c>
      <c r="E9155" s="274">
        <v>0</v>
      </c>
    </row>
    <row r="9156" spans="1:5">
      <c r="A9156" s="272" t="s">
        <v>24505</v>
      </c>
      <c r="B9156" s="538">
        <v>103477</v>
      </c>
      <c r="C9156" s="266" t="s">
        <v>24524</v>
      </c>
      <c r="D9156" s="273" t="s">
        <v>14</v>
      </c>
      <c r="E9156" s="274">
        <v>0</v>
      </c>
    </row>
    <row r="9157" spans="1:5">
      <c r="A9157" s="272" t="s">
        <v>24505</v>
      </c>
      <c r="B9157" s="538">
        <v>103463</v>
      </c>
      <c r="C9157" s="266" t="s">
        <v>24525</v>
      </c>
      <c r="D9157" s="273" t="s">
        <v>14</v>
      </c>
      <c r="E9157" s="274">
        <v>0</v>
      </c>
    </row>
    <row r="9158" spans="1:5">
      <c r="A9158" s="272" t="s">
        <v>24505</v>
      </c>
      <c r="B9158" s="538">
        <v>103478</v>
      </c>
      <c r="C9158" s="266" t="s">
        <v>24526</v>
      </c>
      <c r="D9158" s="273" t="s">
        <v>14</v>
      </c>
      <c r="E9158" s="274">
        <v>0</v>
      </c>
    </row>
    <row r="9159" spans="1:5">
      <c r="A9159" s="272" t="s">
        <v>24505</v>
      </c>
      <c r="B9159" s="538">
        <v>103479</v>
      </c>
      <c r="C9159" s="266" t="s">
        <v>24527</v>
      </c>
      <c r="D9159" s="273" t="s">
        <v>14</v>
      </c>
      <c r="E9159" s="274">
        <v>0</v>
      </c>
    </row>
    <row r="9160" spans="1:5">
      <c r="A9160" s="272" t="s">
        <v>24505</v>
      </c>
      <c r="B9160" s="538">
        <v>103480</v>
      </c>
      <c r="C9160" s="266" t="s">
        <v>24528</v>
      </c>
      <c r="D9160" s="273" t="s">
        <v>14</v>
      </c>
      <c r="E9160" s="274">
        <v>0</v>
      </c>
    </row>
    <row r="9161" spans="1:5">
      <c r="A9161" s="272" t="s">
        <v>24505</v>
      </c>
      <c r="B9161" s="538">
        <v>103464</v>
      </c>
      <c r="C9161" s="266" t="s">
        <v>24529</v>
      </c>
      <c r="D9161" s="273" t="s">
        <v>14</v>
      </c>
      <c r="E9161" s="274">
        <v>0</v>
      </c>
    </row>
    <row r="9162" spans="1:5">
      <c r="A9162" s="272" t="s">
        <v>24505</v>
      </c>
      <c r="B9162" s="538">
        <v>103481</v>
      </c>
      <c r="C9162" s="266" t="s">
        <v>24530</v>
      </c>
      <c r="D9162" s="273" t="s">
        <v>14</v>
      </c>
      <c r="E9162" s="274">
        <v>0</v>
      </c>
    </row>
    <row r="9163" spans="1:5">
      <c r="A9163" s="272" t="s">
        <v>24505</v>
      </c>
      <c r="B9163" s="538">
        <v>103459</v>
      </c>
      <c r="C9163" s="266" t="s">
        <v>24531</v>
      </c>
      <c r="D9163" s="273" t="s">
        <v>14</v>
      </c>
      <c r="E9163" s="274">
        <v>0</v>
      </c>
    </row>
    <row r="9164" spans="1:5">
      <c r="A9164" s="272" t="s">
        <v>24505</v>
      </c>
      <c r="B9164" s="538">
        <v>103460</v>
      </c>
      <c r="C9164" s="266" t="s">
        <v>24532</v>
      </c>
      <c r="D9164" s="273" t="s">
        <v>14</v>
      </c>
      <c r="E9164" s="274">
        <v>0</v>
      </c>
    </row>
    <row r="9165" spans="1:5">
      <c r="A9165" s="272" t="s">
        <v>24505</v>
      </c>
      <c r="B9165" s="538">
        <v>103443</v>
      </c>
      <c r="C9165" s="266" t="s">
        <v>24533</v>
      </c>
      <c r="D9165" s="273" t="s">
        <v>14</v>
      </c>
      <c r="E9165" s="274">
        <v>0</v>
      </c>
    </row>
    <row r="9166" spans="1:5">
      <c r="A9166" s="272" t="s">
        <v>24505</v>
      </c>
      <c r="B9166" s="538">
        <v>103444</v>
      </c>
      <c r="C9166" s="266" t="s">
        <v>24534</v>
      </c>
      <c r="D9166" s="273" t="s">
        <v>14</v>
      </c>
      <c r="E9166" s="274">
        <v>0</v>
      </c>
    </row>
    <row r="9167" spans="1:5">
      <c r="A9167" s="272" t="s">
        <v>24505</v>
      </c>
      <c r="B9167" s="538">
        <v>103445</v>
      </c>
      <c r="C9167" s="266" t="s">
        <v>24535</v>
      </c>
      <c r="D9167" s="273" t="s">
        <v>14</v>
      </c>
      <c r="E9167" s="274">
        <v>0</v>
      </c>
    </row>
    <row r="9168" spans="1:5">
      <c r="A9168" s="272" t="s">
        <v>24505</v>
      </c>
      <c r="B9168" s="538">
        <v>103446</v>
      </c>
      <c r="C9168" s="266" t="s">
        <v>24536</v>
      </c>
      <c r="D9168" s="273" t="s">
        <v>14</v>
      </c>
      <c r="E9168" s="274">
        <v>0</v>
      </c>
    </row>
    <row r="9169" spans="1:5">
      <c r="A9169" s="272" t="s">
        <v>24505</v>
      </c>
      <c r="B9169" s="538">
        <v>103447</v>
      </c>
      <c r="C9169" s="266" t="s">
        <v>24537</v>
      </c>
      <c r="D9169" s="273" t="s">
        <v>14</v>
      </c>
      <c r="E9169" s="274">
        <v>0</v>
      </c>
    </row>
    <row r="9170" spans="1:5">
      <c r="A9170" s="272" t="s">
        <v>24505</v>
      </c>
      <c r="B9170" s="538">
        <v>103448</v>
      </c>
      <c r="C9170" s="266" t="s">
        <v>24538</v>
      </c>
      <c r="D9170" s="273" t="s">
        <v>14</v>
      </c>
      <c r="E9170" s="274">
        <v>0</v>
      </c>
    </row>
    <row r="9171" spans="1:5">
      <c r="A9171" s="272" t="s">
        <v>24505</v>
      </c>
      <c r="B9171" s="538">
        <v>103449</v>
      </c>
      <c r="C9171" s="266" t="s">
        <v>24539</v>
      </c>
      <c r="D9171" s="273" t="s">
        <v>14</v>
      </c>
      <c r="E9171" s="274">
        <v>0</v>
      </c>
    </row>
    <row r="9172" spans="1:5">
      <c r="A9172" s="272" t="s">
        <v>24505</v>
      </c>
      <c r="B9172" s="538">
        <v>103450</v>
      </c>
      <c r="C9172" s="266" t="s">
        <v>24540</v>
      </c>
      <c r="D9172" s="273" t="s">
        <v>14</v>
      </c>
      <c r="E9172" s="274">
        <v>0</v>
      </c>
    </row>
    <row r="9173" spans="1:5">
      <c r="A9173" s="272" t="s">
        <v>24505</v>
      </c>
      <c r="B9173" s="538">
        <v>103451</v>
      </c>
      <c r="C9173" s="266" t="s">
        <v>24541</v>
      </c>
      <c r="D9173" s="273" t="s">
        <v>14</v>
      </c>
      <c r="E9173" s="274">
        <v>0</v>
      </c>
    </row>
    <row r="9174" spans="1:5">
      <c r="A9174" s="272" t="s">
        <v>24505</v>
      </c>
      <c r="B9174" s="538">
        <v>103452</v>
      </c>
      <c r="C9174" s="266" t="s">
        <v>24542</v>
      </c>
      <c r="D9174" s="273" t="s">
        <v>14</v>
      </c>
      <c r="E9174" s="274">
        <v>0</v>
      </c>
    </row>
    <row r="9175" spans="1:5">
      <c r="A9175" s="272" t="s">
        <v>24505</v>
      </c>
      <c r="B9175" s="538">
        <v>103453</v>
      </c>
      <c r="C9175" s="266" t="s">
        <v>24543</v>
      </c>
      <c r="D9175" s="273" t="s">
        <v>14</v>
      </c>
      <c r="E9175" s="274">
        <v>0</v>
      </c>
    </row>
    <row r="9176" spans="1:5">
      <c r="A9176" s="272" t="s">
        <v>24505</v>
      </c>
      <c r="B9176" s="538">
        <v>103454</v>
      </c>
      <c r="C9176" s="266" t="s">
        <v>24544</v>
      </c>
      <c r="D9176" s="273" t="s">
        <v>14</v>
      </c>
      <c r="E9176" s="274">
        <v>0</v>
      </c>
    </row>
    <row r="9177" spans="1:5">
      <c r="A9177" s="272" t="s">
        <v>24505</v>
      </c>
      <c r="B9177" s="538">
        <v>103455</v>
      </c>
      <c r="C9177" s="266" t="s">
        <v>24545</v>
      </c>
      <c r="D9177" s="273" t="s">
        <v>14</v>
      </c>
      <c r="E9177" s="274">
        <v>0</v>
      </c>
    </row>
    <row r="9178" spans="1:5">
      <c r="A9178" s="272" t="s">
        <v>24505</v>
      </c>
      <c r="B9178" s="538">
        <v>103456</v>
      </c>
      <c r="C9178" s="266" t="s">
        <v>24546</v>
      </c>
      <c r="D9178" s="273" t="s">
        <v>14</v>
      </c>
      <c r="E9178" s="274">
        <v>0</v>
      </c>
    </row>
    <row r="9179" spans="1:5">
      <c r="A9179" s="272" t="s">
        <v>24505</v>
      </c>
      <c r="B9179" s="538">
        <v>103457</v>
      </c>
      <c r="C9179" s="266" t="s">
        <v>24547</v>
      </c>
      <c r="D9179" s="273" t="s">
        <v>14</v>
      </c>
      <c r="E9179" s="274">
        <v>0</v>
      </c>
    </row>
    <row r="9180" spans="1:5">
      <c r="A9180" s="272" t="s">
        <v>24505</v>
      </c>
      <c r="B9180" s="538">
        <v>103458</v>
      </c>
      <c r="C9180" s="266" t="s">
        <v>24548</v>
      </c>
      <c r="D9180" s="273" t="s">
        <v>14</v>
      </c>
      <c r="E9180" s="274">
        <v>0</v>
      </c>
    </row>
    <row r="9181" spans="1:5">
      <c r="A9181" s="272" t="s">
        <v>24505</v>
      </c>
      <c r="B9181" s="538">
        <v>103425</v>
      </c>
      <c r="C9181" s="266" t="s">
        <v>8288</v>
      </c>
      <c r="D9181" s="273" t="s">
        <v>14</v>
      </c>
      <c r="E9181" s="274">
        <v>17.8</v>
      </c>
    </row>
    <row r="9182" spans="1:5">
      <c r="A9182" s="272" t="s">
        <v>24505</v>
      </c>
      <c r="B9182" s="538">
        <v>103428</v>
      </c>
      <c r="C9182" s="266" t="s">
        <v>8291</v>
      </c>
      <c r="D9182" s="273" t="s">
        <v>14</v>
      </c>
      <c r="E9182" s="274">
        <v>278.08</v>
      </c>
    </row>
    <row r="9183" spans="1:5">
      <c r="A9183" s="272" t="s">
        <v>24505</v>
      </c>
      <c r="B9183" s="538">
        <v>103426</v>
      </c>
      <c r="C9183" s="266" t="s">
        <v>8289</v>
      </c>
      <c r="D9183" s="273" t="s">
        <v>14</v>
      </c>
      <c r="E9183" s="274">
        <v>21.88</v>
      </c>
    </row>
    <row r="9184" spans="1:5">
      <c r="A9184" s="272" t="s">
        <v>24505</v>
      </c>
      <c r="B9184" s="538">
        <v>103429</v>
      </c>
      <c r="C9184" s="266" t="s">
        <v>8292</v>
      </c>
      <c r="D9184" s="273" t="s">
        <v>14</v>
      </c>
      <c r="E9184" s="274">
        <v>2968.84</v>
      </c>
    </row>
    <row r="9185" spans="1:5">
      <c r="A9185" s="272" t="s">
        <v>24505</v>
      </c>
      <c r="B9185" s="538">
        <v>103427</v>
      </c>
      <c r="C9185" s="266" t="s">
        <v>8290</v>
      </c>
      <c r="D9185" s="273" t="s">
        <v>14</v>
      </c>
      <c r="E9185" s="274">
        <v>43.77</v>
      </c>
    </row>
    <row r="9186" spans="1:5">
      <c r="A9186" s="272" t="s">
        <v>24505</v>
      </c>
      <c r="B9186" s="538">
        <v>103393</v>
      </c>
      <c r="C9186" s="266" t="s">
        <v>8259</v>
      </c>
      <c r="D9186" s="273" t="s">
        <v>13</v>
      </c>
      <c r="E9186" s="274">
        <v>5553.68</v>
      </c>
    </row>
    <row r="9187" spans="1:5">
      <c r="A9187" s="272" t="s">
        <v>24505</v>
      </c>
      <c r="B9187" s="538">
        <v>103376</v>
      </c>
      <c r="C9187" s="266" t="s">
        <v>8250</v>
      </c>
      <c r="D9187" s="273" t="s">
        <v>13</v>
      </c>
      <c r="E9187" s="274">
        <v>136.28</v>
      </c>
    </row>
    <row r="9188" spans="1:5">
      <c r="A9188" s="272" t="s">
        <v>24505</v>
      </c>
      <c r="B9188" s="538">
        <v>104804</v>
      </c>
      <c r="C9188" s="266" t="s">
        <v>24549</v>
      </c>
      <c r="D9188" s="273" t="s">
        <v>13</v>
      </c>
      <c r="E9188" s="274">
        <v>0</v>
      </c>
    </row>
    <row r="9189" spans="1:5">
      <c r="A9189" s="272" t="s">
        <v>24505</v>
      </c>
      <c r="B9189" s="538">
        <v>104805</v>
      </c>
      <c r="C9189" s="266" t="s">
        <v>24550</v>
      </c>
      <c r="D9189" s="273" t="s">
        <v>13</v>
      </c>
      <c r="E9189" s="274">
        <v>0</v>
      </c>
    </row>
    <row r="9190" spans="1:5">
      <c r="A9190" s="272" t="s">
        <v>24505</v>
      </c>
      <c r="B9190" s="538">
        <v>103377</v>
      </c>
      <c r="C9190" s="266" t="s">
        <v>8251</v>
      </c>
      <c r="D9190" s="273" t="s">
        <v>13</v>
      </c>
      <c r="E9190" s="274">
        <v>291.37</v>
      </c>
    </row>
    <row r="9191" spans="1:5">
      <c r="A9191" s="272" t="s">
        <v>24505</v>
      </c>
      <c r="B9191" s="538">
        <v>104806</v>
      </c>
      <c r="C9191" s="266" t="s">
        <v>24551</v>
      </c>
      <c r="D9191" s="273" t="s">
        <v>13</v>
      </c>
      <c r="E9191" s="274">
        <v>0</v>
      </c>
    </row>
    <row r="9192" spans="1:5">
      <c r="A9192" s="272" t="s">
        <v>24505</v>
      </c>
      <c r="B9192" s="538">
        <v>103378</v>
      </c>
      <c r="C9192" s="266" t="s">
        <v>24552</v>
      </c>
      <c r="D9192" s="273" t="s">
        <v>13</v>
      </c>
      <c r="E9192" s="274">
        <v>0</v>
      </c>
    </row>
    <row r="9193" spans="1:5">
      <c r="A9193" s="272" t="s">
        <v>24505</v>
      </c>
      <c r="B9193" s="538">
        <v>103372</v>
      </c>
      <c r="C9193" s="266" t="s">
        <v>8248</v>
      </c>
      <c r="D9193" s="273" t="s">
        <v>13</v>
      </c>
      <c r="E9193" s="274">
        <v>5.88</v>
      </c>
    </row>
    <row r="9194" spans="1:5">
      <c r="A9194" s="272" t="s">
        <v>24505</v>
      </c>
      <c r="B9194" s="538">
        <v>103379</v>
      </c>
      <c r="C9194" s="266" t="s">
        <v>8252</v>
      </c>
      <c r="D9194" s="273" t="s">
        <v>13</v>
      </c>
      <c r="E9194" s="274">
        <v>453.48</v>
      </c>
    </row>
    <row r="9195" spans="1:5">
      <c r="A9195" s="272" t="s">
        <v>24505</v>
      </c>
      <c r="B9195" s="538">
        <v>103380</v>
      </c>
      <c r="C9195" s="266" t="s">
        <v>24553</v>
      </c>
      <c r="D9195" s="273" t="s">
        <v>13</v>
      </c>
      <c r="E9195" s="274">
        <v>0</v>
      </c>
    </row>
    <row r="9196" spans="1:5">
      <c r="A9196" s="272" t="s">
        <v>24505</v>
      </c>
      <c r="B9196" s="538">
        <v>103381</v>
      </c>
      <c r="C9196" s="266" t="s">
        <v>24554</v>
      </c>
      <c r="D9196" s="273" t="s">
        <v>13</v>
      </c>
      <c r="E9196" s="274">
        <v>0</v>
      </c>
    </row>
    <row r="9197" spans="1:5">
      <c r="A9197" s="272" t="s">
        <v>24505</v>
      </c>
      <c r="B9197" s="538">
        <v>103382</v>
      </c>
      <c r="C9197" s="266" t="s">
        <v>24555</v>
      </c>
      <c r="D9197" s="273" t="s">
        <v>13</v>
      </c>
      <c r="E9197" s="274">
        <v>0</v>
      </c>
    </row>
    <row r="9198" spans="1:5">
      <c r="A9198" s="272" t="s">
        <v>24505</v>
      </c>
      <c r="B9198" s="538">
        <v>103383</v>
      </c>
      <c r="C9198" s="266" t="s">
        <v>8253</v>
      </c>
      <c r="D9198" s="273" t="s">
        <v>13</v>
      </c>
      <c r="E9198" s="274">
        <v>1111.03</v>
      </c>
    </row>
    <row r="9199" spans="1:5">
      <c r="A9199" s="272" t="s">
        <v>24505</v>
      </c>
      <c r="B9199" s="538">
        <v>103373</v>
      </c>
      <c r="C9199" s="266" t="s">
        <v>8249</v>
      </c>
      <c r="D9199" s="273" t="s">
        <v>13</v>
      </c>
      <c r="E9199" s="274">
        <v>11.51</v>
      </c>
    </row>
    <row r="9200" spans="1:5">
      <c r="A9200" s="272" t="s">
        <v>24505</v>
      </c>
      <c r="B9200" s="538">
        <v>103384</v>
      </c>
      <c r="C9200" s="266" t="s">
        <v>24556</v>
      </c>
      <c r="D9200" s="273" t="s">
        <v>13</v>
      </c>
      <c r="E9200" s="274">
        <v>0</v>
      </c>
    </row>
    <row r="9201" spans="1:5">
      <c r="A9201" s="272" t="s">
        <v>24505</v>
      </c>
      <c r="B9201" s="538">
        <v>103385</v>
      </c>
      <c r="C9201" s="266" t="s">
        <v>8254</v>
      </c>
      <c r="D9201" s="273" t="s">
        <v>13</v>
      </c>
      <c r="E9201" s="274">
        <v>1791.67</v>
      </c>
    </row>
    <row r="9202" spans="1:5">
      <c r="A9202" s="272" t="s">
        <v>24505</v>
      </c>
      <c r="B9202" s="538">
        <v>103386</v>
      </c>
      <c r="C9202" s="266" t="s">
        <v>24557</v>
      </c>
      <c r="D9202" s="273" t="s">
        <v>13</v>
      </c>
      <c r="E9202" s="274">
        <v>0</v>
      </c>
    </row>
    <row r="9203" spans="1:5">
      <c r="A9203" s="272" t="s">
        <v>24505</v>
      </c>
      <c r="B9203" s="538">
        <v>103387</v>
      </c>
      <c r="C9203" s="266" t="s">
        <v>8255</v>
      </c>
      <c r="D9203" s="273" t="s">
        <v>13</v>
      </c>
      <c r="E9203" s="274">
        <v>3142.84</v>
      </c>
    </row>
    <row r="9204" spans="1:5">
      <c r="A9204" s="272" t="s">
        <v>24505</v>
      </c>
      <c r="B9204" s="538">
        <v>103388</v>
      </c>
      <c r="C9204" s="266" t="s">
        <v>24558</v>
      </c>
      <c r="D9204" s="273" t="s">
        <v>13</v>
      </c>
      <c r="E9204" s="274">
        <v>0</v>
      </c>
    </row>
    <row r="9205" spans="1:5">
      <c r="A9205" s="272" t="s">
        <v>24505</v>
      </c>
      <c r="B9205" s="538">
        <v>103374</v>
      </c>
      <c r="C9205" s="266" t="s">
        <v>24559</v>
      </c>
      <c r="D9205" s="273" t="s">
        <v>13</v>
      </c>
      <c r="E9205" s="274">
        <v>0</v>
      </c>
    </row>
    <row r="9206" spans="1:5">
      <c r="A9206" s="272" t="s">
        <v>24505</v>
      </c>
      <c r="B9206" s="538">
        <v>103389</v>
      </c>
      <c r="C9206" s="266" t="s">
        <v>8256</v>
      </c>
      <c r="D9206" s="273" t="s">
        <v>13</v>
      </c>
      <c r="E9206" s="274">
        <v>4673.88</v>
      </c>
    </row>
    <row r="9207" spans="1:5">
      <c r="A9207" s="272" t="s">
        <v>24505</v>
      </c>
      <c r="B9207" s="538">
        <v>103390</v>
      </c>
      <c r="C9207" s="266" t="s">
        <v>24560</v>
      </c>
      <c r="D9207" s="273" t="s">
        <v>13</v>
      </c>
      <c r="E9207" s="274">
        <v>0</v>
      </c>
    </row>
    <row r="9208" spans="1:5">
      <c r="A9208" s="272" t="s">
        <v>24505</v>
      </c>
      <c r="B9208" s="538">
        <v>103391</v>
      </c>
      <c r="C9208" s="266" t="s">
        <v>8257</v>
      </c>
      <c r="D9208" s="273" t="s">
        <v>13</v>
      </c>
      <c r="E9208" s="274">
        <v>3082.14</v>
      </c>
    </row>
    <row r="9209" spans="1:5">
      <c r="A9209" s="272" t="s">
        <v>24505</v>
      </c>
      <c r="B9209" s="538">
        <v>103375</v>
      </c>
      <c r="C9209" s="266" t="s">
        <v>24561</v>
      </c>
      <c r="D9209" s="273" t="s">
        <v>13</v>
      </c>
      <c r="E9209" s="274">
        <v>0</v>
      </c>
    </row>
    <row r="9210" spans="1:5">
      <c r="A9210" s="272" t="s">
        <v>24505</v>
      </c>
      <c r="B9210" s="538">
        <v>103392</v>
      </c>
      <c r="C9210" s="266" t="s">
        <v>8258</v>
      </c>
      <c r="D9210" s="273" t="s">
        <v>13</v>
      </c>
      <c r="E9210" s="274">
        <v>5035.01</v>
      </c>
    </row>
    <row r="9211" spans="1:5">
      <c r="A9211" s="272" t="s">
        <v>24505</v>
      </c>
      <c r="B9211" s="538">
        <v>103440</v>
      </c>
      <c r="C9211" s="266" t="s">
        <v>8303</v>
      </c>
      <c r="D9211" s="273" t="s">
        <v>14</v>
      </c>
      <c r="E9211" s="274">
        <v>448.7</v>
      </c>
    </row>
    <row r="9212" spans="1:5">
      <c r="A9212" s="272" t="s">
        <v>24505</v>
      </c>
      <c r="B9212" s="538">
        <v>103441</v>
      </c>
      <c r="C9212" s="266" t="s">
        <v>8304</v>
      </c>
      <c r="D9212" s="273" t="s">
        <v>14</v>
      </c>
      <c r="E9212" s="274">
        <v>454.11</v>
      </c>
    </row>
    <row r="9213" spans="1:5">
      <c r="A9213" s="272" t="s">
        <v>24505</v>
      </c>
      <c r="B9213" s="538">
        <v>103442</v>
      </c>
      <c r="C9213" s="266" t="s">
        <v>8305</v>
      </c>
      <c r="D9213" s="273" t="s">
        <v>14</v>
      </c>
      <c r="E9213" s="274">
        <v>584.63</v>
      </c>
    </row>
    <row r="9214" spans="1:5">
      <c r="A9214" s="272" t="s">
        <v>24505</v>
      </c>
      <c r="B9214" s="538">
        <v>103437</v>
      </c>
      <c r="C9214" s="266" t="s">
        <v>8300</v>
      </c>
      <c r="D9214" s="273" t="s">
        <v>14</v>
      </c>
      <c r="E9214" s="274">
        <v>195.73</v>
      </c>
    </row>
    <row r="9215" spans="1:5">
      <c r="A9215" s="272" t="s">
        <v>24505</v>
      </c>
      <c r="B9215" s="538">
        <v>103438</v>
      </c>
      <c r="C9215" s="266" t="s">
        <v>8301</v>
      </c>
      <c r="D9215" s="273" t="s">
        <v>14</v>
      </c>
      <c r="E9215" s="274">
        <v>195.73</v>
      </c>
    </row>
    <row r="9216" spans="1:5">
      <c r="A9216" s="272" t="s">
        <v>24505</v>
      </c>
      <c r="B9216" s="538">
        <v>103439</v>
      </c>
      <c r="C9216" s="266" t="s">
        <v>8302</v>
      </c>
      <c r="D9216" s="273" t="s">
        <v>14</v>
      </c>
      <c r="E9216" s="274">
        <v>229.12</v>
      </c>
    </row>
    <row r="9217" spans="1:5">
      <c r="A9217" s="272" t="s">
        <v>31058</v>
      </c>
      <c r="B9217" s="538">
        <v>106122</v>
      </c>
      <c r="C9217" s="266" t="s">
        <v>31059</v>
      </c>
      <c r="D9217" s="273" t="s">
        <v>18</v>
      </c>
      <c r="E9217" s="274">
        <v>100.49</v>
      </c>
    </row>
    <row r="9218" spans="1:5">
      <c r="A9218" s="272" t="s">
        <v>31058</v>
      </c>
      <c r="B9218" s="538">
        <v>106131</v>
      </c>
      <c r="C9218" s="266" t="s">
        <v>31060</v>
      </c>
      <c r="D9218" s="273" t="s">
        <v>18</v>
      </c>
      <c r="E9218" s="274">
        <v>150.16999999999999</v>
      </c>
    </row>
    <row r="9219" spans="1:5">
      <c r="A9219" s="272" t="s">
        <v>31058</v>
      </c>
      <c r="B9219" s="538">
        <v>106127</v>
      </c>
      <c r="C9219" s="266" t="s">
        <v>31061</v>
      </c>
      <c r="D9219" s="273" t="s">
        <v>18</v>
      </c>
      <c r="E9219" s="274">
        <v>135.19999999999999</v>
      </c>
    </row>
    <row r="9220" spans="1:5">
      <c r="A9220" s="272" t="s">
        <v>31058</v>
      </c>
      <c r="B9220" s="538">
        <v>106126</v>
      </c>
      <c r="C9220" s="266" t="s">
        <v>31062</v>
      </c>
      <c r="D9220" s="273" t="s">
        <v>18</v>
      </c>
      <c r="E9220" s="274">
        <v>59.72</v>
      </c>
    </row>
    <row r="9221" spans="1:5">
      <c r="A9221" s="272" t="s">
        <v>31058</v>
      </c>
      <c r="B9221" s="538">
        <v>106128</v>
      </c>
      <c r="C9221" s="266" t="s">
        <v>31063</v>
      </c>
      <c r="D9221" s="273" t="s">
        <v>18</v>
      </c>
      <c r="E9221" s="274">
        <v>206.65</v>
      </c>
    </row>
    <row r="9222" spans="1:5">
      <c r="A9222" s="272" t="s">
        <v>31058</v>
      </c>
      <c r="B9222" s="538">
        <v>106130</v>
      </c>
      <c r="C9222" s="266" t="s">
        <v>31064</v>
      </c>
      <c r="D9222" s="273" t="s">
        <v>18</v>
      </c>
      <c r="E9222" s="274">
        <v>170.07</v>
      </c>
    </row>
    <row r="9223" spans="1:5">
      <c r="A9223" s="272" t="s">
        <v>31058</v>
      </c>
      <c r="B9223" s="538">
        <v>106129</v>
      </c>
      <c r="C9223" s="266" t="s">
        <v>31065</v>
      </c>
      <c r="D9223" s="273" t="s">
        <v>18</v>
      </c>
      <c r="E9223" s="274">
        <v>89.4</v>
      </c>
    </row>
    <row r="9224" spans="1:5">
      <c r="A9224" s="272" t="s">
        <v>31058</v>
      </c>
      <c r="B9224" s="538">
        <v>106125</v>
      </c>
      <c r="C9224" s="266" t="s">
        <v>31066</v>
      </c>
      <c r="D9224" s="273" t="s">
        <v>18</v>
      </c>
      <c r="E9224" s="274">
        <v>69.11</v>
      </c>
    </row>
    <row r="9225" spans="1:5">
      <c r="A9225" s="272" t="s">
        <v>31058</v>
      </c>
      <c r="B9225" s="538">
        <v>106124</v>
      </c>
      <c r="C9225" s="266" t="s">
        <v>31067</v>
      </c>
      <c r="D9225" s="273" t="s">
        <v>18</v>
      </c>
      <c r="E9225" s="274">
        <v>68.86</v>
      </c>
    </row>
    <row r="9226" spans="1:5">
      <c r="A9226" s="272" t="s">
        <v>31058</v>
      </c>
      <c r="B9226" s="538">
        <v>106123</v>
      </c>
      <c r="C9226" s="266" t="s">
        <v>31068</v>
      </c>
      <c r="D9226" s="273" t="s">
        <v>18</v>
      </c>
      <c r="E9226" s="274">
        <v>207.2</v>
      </c>
    </row>
    <row r="9227" spans="1:5">
      <c r="A9227" s="272" t="s">
        <v>31988</v>
      </c>
      <c r="B9227" s="538">
        <v>106445</v>
      </c>
      <c r="C9227" s="266" t="s">
        <v>31989</v>
      </c>
      <c r="D9227" s="273" t="s">
        <v>14</v>
      </c>
      <c r="E9227" s="274">
        <v>0</v>
      </c>
    </row>
    <row r="9228" spans="1:5">
      <c r="A9228" s="272" t="s">
        <v>31988</v>
      </c>
      <c r="B9228" s="538">
        <v>106446</v>
      </c>
      <c r="C9228" s="266" t="s">
        <v>31990</v>
      </c>
      <c r="D9228" s="273" t="s">
        <v>14</v>
      </c>
      <c r="E9228" s="274">
        <v>0</v>
      </c>
    </row>
    <row r="9229" spans="1:5">
      <c r="A9229" s="272" t="s">
        <v>31988</v>
      </c>
      <c r="B9229" s="538">
        <v>106447</v>
      </c>
      <c r="C9229" s="266" t="s">
        <v>31991</v>
      </c>
      <c r="D9229" s="273" t="s">
        <v>14</v>
      </c>
      <c r="E9229" s="274">
        <v>0</v>
      </c>
    </row>
    <row r="9230" spans="1:5">
      <c r="A9230" s="272" t="s">
        <v>31988</v>
      </c>
      <c r="B9230" s="538">
        <v>106448</v>
      </c>
      <c r="C9230" s="266" t="s">
        <v>31992</v>
      </c>
      <c r="D9230" s="273" t="s">
        <v>14</v>
      </c>
      <c r="E9230" s="274">
        <v>0</v>
      </c>
    </row>
    <row r="9231" spans="1:5">
      <c r="A9231" s="272" t="s">
        <v>31988</v>
      </c>
      <c r="B9231" s="538">
        <v>106449</v>
      </c>
      <c r="C9231" s="266" t="s">
        <v>31993</v>
      </c>
      <c r="D9231" s="273" t="s">
        <v>14</v>
      </c>
      <c r="E9231" s="274">
        <v>0</v>
      </c>
    </row>
    <row r="9232" spans="1:5">
      <c r="A9232" s="272" t="s">
        <v>31988</v>
      </c>
      <c r="B9232" s="538">
        <v>106455</v>
      </c>
      <c r="C9232" s="266" t="s">
        <v>31994</v>
      </c>
      <c r="D9232" s="273" t="s">
        <v>13</v>
      </c>
      <c r="E9232" s="274">
        <v>1187.8900000000001</v>
      </c>
    </row>
    <row r="9233" spans="1:5">
      <c r="A9233" s="272" t="s">
        <v>31988</v>
      </c>
      <c r="B9233" s="538">
        <v>106450</v>
      </c>
      <c r="C9233" s="266" t="s">
        <v>31995</v>
      </c>
      <c r="D9233" s="273" t="s">
        <v>14</v>
      </c>
      <c r="E9233" s="274">
        <v>0</v>
      </c>
    </row>
    <row r="9234" spans="1:5">
      <c r="A9234" s="272" t="s">
        <v>31988</v>
      </c>
      <c r="B9234" s="538">
        <v>106451</v>
      </c>
      <c r="C9234" s="266" t="s">
        <v>31996</v>
      </c>
      <c r="D9234" s="273" t="s">
        <v>14</v>
      </c>
      <c r="E9234" s="274">
        <v>0</v>
      </c>
    </row>
    <row r="9235" spans="1:5">
      <c r="A9235" s="272" t="s">
        <v>31988</v>
      </c>
      <c r="B9235" s="538">
        <v>106452</v>
      </c>
      <c r="C9235" s="266" t="s">
        <v>31997</v>
      </c>
      <c r="D9235" s="273" t="s">
        <v>14</v>
      </c>
      <c r="E9235" s="274">
        <v>0</v>
      </c>
    </row>
    <row r="9236" spans="1:5">
      <c r="A9236" s="272" t="s">
        <v>31988</v>
      </c>
      <c r="B9236" s="538">
        <v>106453</v>
      </c>
      <c r="C9236" s="266" t="s">
        <v>31998</v>
      </c>
      <c r="D9236" s="273" t="s">
        <v>14</v>
      </c>
      <c r="E9236" s="274">
        <v>0</v>
      </c>
    </row>
    <row r="9237" spans="1:5">
      <c r="A9237" s="272" t="s">
        <v>31988</v>
      </c>
      <c r="B9237" s="538">
        <v>106454</v>
      </c>
      <c r="C9237" s="266" t="s">
        <v>31999</v>
      </c>
      <c r="D9237" s="273" t="s">
        <v>14</v>
      </c>
      <c r="E9237" s="274">
        <v>0</v>
      </c>
    </row>
    <row r="9238" spans="1:5">
      <c r="A9238" s="272" t="s">
        <v>31988</v>
      </c>
      <c r="B9238" s="538">
        <v>106456</v>
      </c>
      <c r="C9238" s="266" t="s">
        <v>32000</v>
      </c>
      <c r="D9238" s="273" t="s">
        <v>13</v>
      </c>
      <c r="E9238" s="274">
        <v>1340.7</v>
      </c>
    </row>
    <row r="9239" spans="1:5">
      <c r="A9239" s="272" t="s">
        <v>31988</v>
      </c>
      <c r="B9239" s="538">
        <v>106426</v>
      </c>
      <c r="C9239" s="266" t="s">
        <v>32001</v>
      </c>
      <c r="D9239" s="273" t="s">
        <v>14</v>
      </c>
      <c r="E9239" s="274">
        <v>0</v>
      </c>
    </row>
    <row r="9240" spans="1:5">
      <c r="A9240" s="272" t="s">
        <v>31988</v>
      </c>
      <c r="B9240" s="538">
        <v>106442</v>
      </c>
      <c r="C9240" s="266" t="s">
        <v>32002</v>
      </c>
      <c r="D9240" s="273" t="s">
        <v>14</v>
      </c>
      <c r="E9240" s="274">
        <v>0</v>
      </c>
    </row>
    <row r="9241" spans="1:5">
      <c r="A9241" s="272" t="s">
        <v>31988</v>
      </c>
      <c r="B9241" s="538">
        <v>106427</v>
      </c>
      <c r="C9241" s="266" t="s">
        <v>32003</v>
      </c>
      <c r="D9241" s="273" t="s">
        <v>14</v>
      </c>
      <c r="E9241" s="274">
        <v>0</v>
      </c>
    </row>
    <row r="9242" spans="1:5">
      <c r="A9242" s="272" t="s">
        <v>31988</v>
      </c>
      <c r="B9242" s="538">
        <v>106428</v>
      </c>
      <c r="C9242" s="266" t="s">
        <v>32004</v>
      </c>
      <c r="D9242" s="273" t="s">
        <v>14</v>
      </c>
      <c r="E9242" s="274">
        <v>0</v>
      </c>
    </row>
    <row r="9243" spans="1:5">
      <c r="A9243" s="272" t="s">
        <v>31988</v>
      </c>
      <c r="B9243" s="538">
        <v>106429</v>
      </c>
      <c r="C9243" s="266" t="s">
        <v>32005</v>
      </c>
      <c r="D9243" s="273" t="s">
        <v>14</v>
      </c>
      <c r="E9243" s="274">
        <v>0</v>
      </c>
    </row>
    <row r="9244" spans="1:5">
      <c r="A9244" s="272" t="s">
        <v>31988</v>
      </c>
      <c r="B9244" s="538">
        <v>106430</v>
      </c>
      <c r="C9244" s="266" t="s">
        <v>32006</v>
      </c>
      <c r="D9244" s="273" t="s">
        <v>14</v>
      </c>
      <c r="E9244" s="274">
        <v>0</v>
      </c>
    </row>
    <row r="9245" spans="1:5">
      <c r="A9245" s="272" t="s">
        <v>31988</v>
      </c>
      <c r="B9245" s="538">
        <v>106425</v>
      </c>
      <c r="C9245" s="266" t="s">
        <v>32007</v>
      </c>
      <c r="D9245" s="273" t="s">
        <v>14</v>
      </c>
      <c r="E9245" s="274">
        <v>0</v>
      </c>
    </row>
    <row r="9246" spans="1:5">
      <c r="A9246" s="272" t="s">
        <v>31988</v>
      </c>
      <c r="B9246" s="538">
        <v>106431</v>
      </c>
      <c r="C9246" s="266" t="s">
        <v>32008</v>
      </c>
      <c r="D9246" s="273" t="s">
        <v>14</v>
      </c>
      <c r="E9246" s="274">
        <v>0</v>
      </c>
    </row>
    <row r="9247" spans="1:5">
      <c r="A9247" s="272" t="s">
        <v>31988</v>
      </c>
      <c r="B9247" s="538">
        <v>106441</v>
      </c>
      <c r="C9247" s="266" t="s">
        <v>32009</v>
      </c>
      <c r="D9247" s="273" t="s">
        <v>14</v>
      </c>
      <c r="E9247" s="274">
        <v>0</v>
      </c>
    </row>
    <row r="9248" spans="1:5">
      <c r="A9248" s="272" t="s">
        <v>31988</v>
      </c>
      <c r="B9248" s="538">
        <v>106433</v>
      </c>
      <c r="C9248" s="266" t="s">
        <v>32010</v>
      </c>
      <c r="D9248" s="273" t="s">
        <v>14</v>
      </c>
      <c r="E9248" s="274">
        <v>0</v>
      </c>
    </row>
    <row r="9249" spans="1:5">
      <c r="A9249" s="272" t="s">
        <v>31988</v>
      </c>
      <c r="B9249" s="538">
        <v>106444</v>
      </c>
      <c r="C9249" s="266" t="s">
        <v>32011</v>
      </c>
      <c r="D9249" s="273" t="s">
        <v>14</v>
      </c>
      <c r="E9249" s="274">
        <v>0</v>
      </c>
    </row>
    <row r="9250" spans="1:5">
      <c r="A9250" s="272" t="s">
        <v>31988</v>
      </c>
      <c r="B9250" s="538">
        <v>106434</v>
      </c>
      <c r="C9250" s="266" t="s">
        <v>32012</v>
      </c>
      <c r="D9250" s="273" t="s">
        <v>14</v>
      </c>
      <c r="E9250" s="274">
        <v>0</v>
      </c>
    </row>
    <row r="9251" spans="1:5">
      <c r="A9251" s="272" t="s">
        <v>31988</v>
      </c>
      <c r="B9251" s="538">
        <v>106435</v>
      </c>
      <c r="C9251" s="266" t="s">
        <v>32013</v>
      </c>
      <c r="D9251" s="273" t="s">
        <v>14</v>
      </c>
      <c r="E9251" s="274">
        <v>0</v>
      </c>
    </row>
    <row r="9252" spans="1:5">
      <c r="A9252" s="272" t="s">
        <v>31988</v>
      </c>
      <c r="B9252" s="538">
        <v>106436</v>
      </c>
      <c r="C9252" s="266" t="s">
        <v>32014</v>
      </c>
      <c r="D9252" s="273" t="s">
        <v>14</v>
      </c>
      <c r="E9252" s="274">
        <v>0</v>
      </c>
    </row>
    <row r="9253" spans="1:5">
      <c r="A9253" s="272" t="s">
        <v>31988</v>
      </c>
      <c r="B9253" s="538">
        <v>106437</v>
      </c>
      <c r="C9253" s="266" t="s">
        <v>32015</v>
      </c>
      <c r="D9253" s="273" t="s">
        <v>14</v>
      </c>
      <c r="E9253" s="274">
        <v>0</v>
      </c>
    </row>
    <row r="9254" spans="1:5">
      <c r="A9254" s="272" t="s">
        <v>31988</v>
      </c>
      <c r="B9254" s="538">
        <v>106432</v>
      </c>
      <c r="C9254" s="266" t="s">
        <v>32016</v>
      </c>
      <c r="D9254" s="273" t="s">
        <v>14</v>
      </c>
      <c r="E9254" s="274">
        <v>0</v>
      </c>
    </row>
    <row r="9255" spans="1:5">
      <c r="A9255" s="272" t="s">
        <v>31988</v>
      </c>
      <c r="B9255" s="538">
        <v>106438</v>
      </c>
      <c r="C9255" s="266" t="s">
        <v>32017</v>
      </c>
      <c r="D9255" s="273" t="s">
        <v>14</v>
      </c>
      <c r="E9255" s="274">
        <v>0</v>
      </c>
    </row>
    <row r="9256" spans="1:5">
      <c r="A9256" s="272" t="s">
        <v>31988</v>
      </c>
      <c r="B9256" s="538">
        <v>106443</v>
      </c>
      <c r="C9256" s="266" t="s">
        <v>32018</v>
      </c>
      <c r="D9256" s="273" t="s">
        <v>14</v>
      </c>
      <c r="E9256" s="274">
        <v>0</v>
      </c>
    </row>
    <row r="9257" spans="1:5">
      <c r="A9257" s="272" t="s">
        <v>31988</v>
      </c>
      <c r="B9257" s="538">
        <v>106419</v>
      </c>
      <c r="C9257" s="266" t="s">
        <v>32019</v>
      </c>
      <c r="D9257" s="273" t="s">
        <v>14</v>
      </c>
      <c r="E9257" s="274">
        <v>0</v>
      </c>
    </row>
    <row r="9258" spans="1:5">
      <c r="A9258" s="272" t="s">
        <v>31988</v>
      </c>
      <c r="B9258" s="538">
        <v>106440</v>
      </c>
      <c r="C9258" s="266" t="s">
        <v>32020</v>
      </c>
      <c r="D9258" s="273" t="s">
        <v>14</v>
      </c>
      <c r="E9258" s="274">
        <v>0</v>
      </c>
    </row>
    <row r="9259" spans="1:5">
      <c r="A9259" s="272" t="s">
        <v>31988</v>
      </c>
      <c r="B9259" s="538">
        <v>106420</v>
      </c>
      <c r="C9259" s="266" t="s">
        <v>32021</v>
      </c>
      <c r="D9259" s="273" t="s">
        <v>14</v>
      </c>
      <c r="E9259" s="274">
        <v>0</v>
      </c>
    </row>
    <row r="9260" spans="1:5">
      <c r="A9260" s="272" t="s">
        <v>31988</v>
      </c>
      <c r="B9260" s="538">
        <v>106421</v>
      </c>
      <c r="C9260" s="266" t="s">
        <v>32022</v>
      </c>
      <c r="D9260" s="273" t="s">
        <v>14</v>
      </c>
      <c r="E9260" s="274">
        <v>0</v>
      </c>
    </row>
    <row r="9261" spans="1:5">
      <c r="A9261" s="272" t="s">
        <v>31988</v>
      </c>
      <c r="B9261" s="538">
        <v>106422</v>
      </c>
      <c r="C9261" s="266" t="s">
        <v>32023</v>
      </c>
      <c r="D9261" s="273" t="s">
        <v>14</v>
      </c>
      <c r="E9261" s="274">
        <v>0</v>
      </c>
    </row>
    <row r="9262" spans="1:5">
      <c r="A9262" s="272" t="s">
        <v>31988</v>
      </c>
      <c r="B9262" s="538">
        <v>106423</v>
      </c>
      <c r="C9262" s="266" t="s">
        <v>32024</v>
      </c>
      <c r="D9262" s="273" t="s">
        <v>14</v>
      </c>
      <c r="E9262" s="274">
        <v>0</v>
      </c>
    </row>
    <row r="9263" spans="1:5">
      <c r="A9263" s="272" t="s">
        <v>31988</v>
      </c>
      <c r="B9263" s="538">
        <v>106418</v>
      </c>
      <c r="C9263" s="266" t="s">
        <v>32025</v>
      </c>
      <c r="D9263" s="273" t="s">
        <v>14</v>
      </c>
      <c r="E9263" s="274">
        <v>0</v>
      </c>
    </row>
    <row r="9264" spans="1:5">
      <c r="A9264" s="272" t="s">
        <v>31988</v>
      </c>
      <c r="B9264" s="538">
        <v>106424</v>
      </c>
      <c r="C9264" s="266" t="s">
        <v>32026</v>
      </c>
      <c r="D9264" s="273" t="s">
        <v>14</v>
      </c>
      <c r="E9264" s="274">
        <v>0</v>
      </c>
    </row>
    <row r="9265" spans="1:5">
      <c r="A9265" s="272" t="s">
        <v>31988</v>
      </c>
      <c r="B9265" s="538">
        <v>106439</v>
      </c>
      <c r="C9265" s="266" t="s">
        <v>32027</v>
      </c>
      <c r="D9265" s="273" t="s">
        <v>14</v>
      </c>
      <c r="E9265" s="274">
        <v>0</v>
      </c>
    </row>
    <row r="9266" spans="1:5">
      <c r="A9266" s="272" t="s">
        <v>24562</v>
      </c>
      <c r="B9266" s="538">
        <v>88789</v>
      </c>
      <c r="C9266" s="266" t="s">
        <v>11536</v>
      </c>
      <c r="D9266" s="273" t="s">
        <v>16</v>
      </c>
      <c r="E9266" s="274">
        <v>438.17</v>
      </c>
    </row>
    <row r="9267" spans="1:5">
      <c r="A9267" s="272" t="s">
        <v>24562</v>
      </c>
      <c r="B9267" s="538">
        <v>88788</v>
      </c>
      <c r="C9267" s="266" t="s">
        <v>11535</v>
      </c>
      <c r="D9267" s="273" t="s">
        <v>16</v>
      </c>
      <c r="E9267" s="274">
        <v>365.23</v>
      </c>
    </row>
    <row r="9268" spans="1:5">
      <c r="A9268" s="272" t="s">
        <v>24562</v>
      </c>
      <c r="B9268" s="538">
        <v>87245</v>
      </c>
      <c r="C9268" s="266" t="s">
        <v>11534</v>
      </c>
      <c r="D9268" s="273" t="s">
        <v>16</v>
      </c>
      <c r="E9268" s="274">
        <v>337.71</v>
      </c>
    </row>
    <row r="9269" spans="1:5">
      <c r="A9269" s="272" t="s">
        <v>24562</v>
      </c>
      <c r="B9269" s="538">
        <v>87244</v>
      </c>
      <c r="C9269" s="266" t="s">
        <v>11533</v>
      </c>
      <c r="D9269" s="273" t="s">
        <v>16</v>
      </c>
      <c r="E9269" s="274">
        <v>281.95999999999998</v>
      </c>
    </row>
    <row r="9270" spans="1:5">
      <c r="A9270" s="272" t="s">
        <v>24562</v>
      </c>
      <c r="B9270" s="538">
        <v>104589</v>
      </c>
      <c r="C9270" s="266" t="s">
        <v>31069</v>
      </c>
      <c r="D9270" s="273" t="s">
        <v>16</v>
      </c>
      <c r="E9270" s="274">
        <v>280.93</v>
      </c>
    </row>
    <row r="9271" spans="1:5">
      <c r="A9271" s="272" t="s">
        <v>24562</v>
      </c>
      <c r="B9271" s="538">
        <v>104588</v>
      </c>
      <c r="C9271" s="266" t="s">
        <v>24563</v>
      </c>
      <c r="D9271" s="273" t="s">
        <v>16</v>
      </c>
      <c r="E9271" s="274">
        <v>235.14</v>
      </c>
    </row>
    <row r="9272" spans="1:5">
      <c r="A9272" s="272" t="s">
        <v>24562</v>
      </c>
      <c r="B9272" s="538">
        <v>104591</v>
      </c>
      <c r="C9272" s="266" t="s">
        <v>31070</v>
      </c>
      <c r="D9272" s="273" t="s">
        <v>16</v>
      </c>
      <c r="E9272" s="274">
        <v>309.27999999999997</v>
      </c>
    </row>
    <row r="9273" spans="1:5">
      <c r="A9273" s="272" t="s">
        <v>24562</v>
      </c>
      <c r="B9273" s="538">
        <v>104590</v>
      </c>
      <c r="C9273" s="266" t="s">
        <v>24564</v>
      </c>
      <c r="D9273" s="273" t="s">
        <v>16</v>
      </c>
      <c r="E9273" s="274">
        <v>260.5</v>
      </c>
    </row>
    <row r="9274" spans="1:5">
      <c r="A9274" s="272" t="s">
        <v>24565</v>
      </c>
      <c r="B9274" s="538">
        <v>87267</v>
      </c>
      <c r="C9274" s="266" t="s">
        <v>24566</v>
      </c>
      <c r="D9274" s="273" t="s">
        <v>16</v>
      </c>
      <c r="E9274" s="274">
        <v>68.959999999999994</v>
      </c>
    </row>
    <row r="9275" spans="1:5">
      <c r="A9275" s="272" t="s">
        <v>24565</v>
      </c>
      <c r="B9275" s="538">
        <v>104614</v>
      </c>
      <c r="C9275" s="266" t="s">
        <v>24567</v>
      </c>
      <c r="D9275" s="273" t="s">
        <v>16</v>
      </c>
      <c r="E9275" s="274">
        <v>74.959999999999994</v>
      </c>
    </row>
    <row r="9276" spans="1:5">
      <c r="A9276" s="272" t="s">
        <v>24565</v>
      </c>
      <c r="B9276" s="538">
        <v>104613</v>
      </c>
      <c r="C9276" s="266" t="s">
        <v>24568</v>
      </c>
      <c r="D9276" s="273" t="s">
        <v>16</v>
      </c>
      <c r="E9276" s="274">
        <v>66.81</v>
      </c>
    </row>
    <row r="9277" spans="1:5">
      <c r="A9277" s="272" t="s">
        <v>24565</v>
      </c>
      <c r="B9277" s="538">
        <v>87265</v>
      </c>
      <c r="C9277" s="266" t="s">
        <v>31071</v>
      </c>
      <c r="D9277" s="273" t="s">
        <v>16</v>
      </c>
      <c r="E9277" s="274">
        <v>62.68</v>
      </c>
    </row>
    <row r="9278" spans="1:5">
      <c r="A9278" s="272" t="s">
        <v>24565</v>
      </c>
      <c r="B9278" s="538">
        <v>87271</v>
      </c>
      <c r="C9278" s="266" t="s">
        <v>24569</v>
      </c>
      <c r="D9278" s="273" t="s">
        <v>16</v>
      </c>
      <c r="E9278" s="274">
        <v>73.739999999999995</v>
      </c>
    </row>
    <row r="9279" spans="1:5">
      <c r="A9279" s="272" t="s">
        <v>24565</v>
      </c>
      <c r="B9279" s="538">
        <v>87269</v>
      </c>
      <c r="C9279" s="266" t="s">
        <v>24570</v>
      </c>
      <c r="D9279" s="273" t="s">
        <v>16</v>
      </c>
      <c r="E9279" s="274">
        <v>67.39</v>
      </c>
    </row>
    <row r="9280" spans="1:5">
      <c r="A9280" s="272" t="s">
        <v>24565</v>
      </c>
      <c r="B9280" s="538">
        <v>87275</v>
      </c>
      <c r="C9280" s="266" t="s">
        <v>24571</v>
      </c>
      <c r="D9280" s="273" t="s">
        <v>16</v>
      </c>
      <c r="E9280" s="274">
        <v>79.260000000000005</v>
      </c>
    </row>
    <row r="9281" spans="1:5">
      <c r="A9281" s="272" t="s">
        <v>24565</v>
      </c>
      <c r="B9281" s="538">
        <v>87273</v>
      </c>
      <c r="C9281" s="266" t="s">
        <v>24572</v>
      </c>
      <c r="D9281" s="273" t="s">
        <v>16</v>
      </c>
      <c r="E9281" s="274">
        <v>70.849999999999994</v>
      </c>
    </row>
    <row r="9282" spans="1:5">
      <c r="A9282" s="272" t="s">
        <v>24565</v>
      </c>
      <c r="B9282" s="538">
        <v>104612</v>
      </c>
      <c r="C9282" s="266" t="s">
        <v>24573</v>
      </c>
      <c r="D9282" s="273" t="s">
        <v>16</v>
      </c>
      <c r="E9282" s="274">
        <v>98.11</v>
      </c>
    </row>
    <row r="9283" spans="1:5">
      <c r="A9283" s="272" t="s">
        <v>24565</v>
      </c>
      <c r="B9283" s="538">
        <v>104611</v>
      </c>
      <c r="C9283" s="266" t="s">
        <v>24574</v>
      </c>
      <c r="D9283" s="273" t="s">
        <v>16</v>
      </c>
      <c r="E9283" s="274">
        <v>97.15</v>
      </c>
    </row>
    <row r="9284" spans="1:5">
      <c r="A9284" s="272" t="s">
        <v>24565</v>
      </c>
      <c r="B9284" s="538">
        <v>104618</v>
      </c>
      <c r="C9284" s="266" t="s">
        <v>11540</v>
      </c>
      <c r="D9284" s="273" t="s">
        <v>16</v>
      </c>
      <c r="E9284" s="274">
        <v>377.94</v>
      </c>
    </row>
    <row r="9285" spans="1:5">
      <c r="A9285" s="272" t="s">
        <v>24565</v>
      </c>
      <c r="B9285" s="538">
        <v>104616</v>
      </c>
      <c r="C9285" s="266" t="s">
        <v>11538</v>
      </c>
      <c r="D9285" s="273" t="s">
        <v>16</v>
      </c>
      <c r="E9285" s="274">
        <v>365.17</v>
      </c>
    </row>
    <row r="9286" spans="1:5">
      <c r="A9286" s="272" t="s">
        <v>24565</v>
      </c>
      <c r="B9286" s="538">
        <v>104617</v>
      </c>
      <c r="C9286" s="266" t="s">
        <v>11539</v>
      </c>
      <c r="D9286" s="273" t="s">
        <v>16</v>
      </c>
      <c r="E9286" s="274">
        <v>291.64</v>
      </c>
    </row>
    <row r="9287" spans="1:5">
      <c r="A9287" s="272" t="s">
        <v>24565</v>
      </c>
      <c r="B9287" s="538">
        <v>104615</v>
      </c>
      <c r="C9287" s="266" t="s">
        <v>11537</v>
      </c>
      <c r="D9287" s="273" t="s">
        <v>16</v>
      </c>
      <c r="E9287" s="274">
        <v>278.87</v>
      </c>
    </row>
    <row r="9288" spans="1:5">
      <c r="A9288" s="272" t="s">
        <v>24565</v>
      </c>
      <c r="B9288" s="538">
        <v>87247</v>
      </c>
      <c r="C9288" s="266" t="s">
        <v>24575</v>
      </c>
      <c r="D9288" s="273" t="s">
        <v>16</v>
      </c>
      <c r="E9288" s="274">
        <v>62.54</v>
      </c>
    </row>
    <row r="9289" spans="1:5">
      <c r="A9289" s="272" t="s">
        <v>24565</v>
      </c>
      <c r="B9289" s="538">
        <v>87248</v>
      </c>
      <c r="C9289" s="266" t="s">
        <v>24576</v>
      </c>
      <c r="D9289" s="273" t="s">
        <v>16</v>
      </c>
      <c r="E9289" s="274">
        <v>53.61</v>
      </c>
    </row>
    <row r="9290" spans="1:5">
      <c r="A9290" s="272" t="s">
        <v>24565</v>
      </c>
      <c r="B9290" s="538">
        <v>87246</v>
      </c>
      <c r="C9290" s="266" t="s">
        <v>24577</v>
      </c>
      <c r="D9290" s="273" t="s">
        <v>16</v>
      </c>
      <c r="E9290" s="274">
        <v>70.930000000000007</v>
      </c>
    </row>
    <row r="9291" spans="1:5">
      <c r="A9291" s="272" t="s">
        <v>24565</v>
      </c>
      <c r="B9291" s="538">
        <v>104601</v>
      </c>
      <c r="C9291" s="266" t="s">
        <v>24578</v>
      </c>
      <c r="D9291" s="273" t="s">
        <v>16</v>
      </c>
      <c r="E9291" s="274">
        <v>68.3</v>
      </c>
    </row>
    <row r="9292" spans="1:5">
      <c r="A9292" s="272" t="s">
        <v>24565</v>
      </c>
      <c r="B9292" s="538">
        <v>104603</v>
      </c>
      <c r="C9292" s="266" t="s">
        <v>24579</v>
      </c>
      <c r="D9292" s="273" t="s">
        <v>16</v>
      </c>
      <c r="E9292" s="274">
        <v>56.47</v>
      </c>
    </row>
    <row r="9293" spans="1:5">
      <c r="A9293" s="272" t="s">
        <v>24565</v>
      </c>
      <c r="B9293" s="538">
        <v>104599</v>
      </c>
      <c r="C9293" s="266" t="s">
        <v>24580</v>
      </c>
      <c r="D9293" s="273" t="s">
        <v>16</v>
      </c>
      <c r="E9293" s="274">
        <v>86.18</v>
      </c>
    </row>
    <row r="9294" spans="1:5">
      <c r="A9294" s="272" t="s">
        <v>24565</v>
      </c>
      <c r="B9294" s="538">
        <v>87250</v>
      </c>
      <c r="C9294" s="266" t="s">
        <v>24581</v>
      </c>
      <c r="D9294" s="273" t="s">
        <v>16</v>
      </c>
      <c r="E9294" s="274">
        <v>64.12</v>
      </c>
    </row>
    <row r="9295" spans="1:5">
      <c r="A9295" s="272" t="s">
        <v>24565</v>
      </c>
      <c r="B9295" s="538">
        <v>87251</v>
      </c>
      <c r="C9295" s="266" t="s">
        <v>24582</v>
      </c>
      <c r="D9295" s="273" t="s">
        <v>16</v>
      </c>
      <c r="E9295" s="274">
        <v>53.92</v>
      </c>
    </row>
    <row r="9296" spans="1:5">
      <c r="A9296" s="272" t="s">
        <v>24565</v>
      </c>
      <c r="B9296" s="538">
        <v>87249</v>
      </c>
      <c r="C9296" s="266" t="s">
        <v>24583</v>
      </c>
      <c r="D9296" s="273" t="s">
        <v>16</v>
      </c>
      <c r="E9296" s="274">
        <v>76.5</v>
      </c>
    </row>
    <row r="9297" spans="1:5">
      <c r="A9297" s="272" t="s">
        <v>24565</v>
      </c>
      <c r="B9297" s="538">
        <v>104606</v>
      </c>
      <c r="C9297" s="266" t="s">
        <v>24584</v>
      </c>
      <c r="D9297" s="273" t="s">
        <v>16</v>
      </c>
      <c r="E9297" s="274">
        <v>73.260000000000005</v>
      </c>
    </row>
    <row r="9298" spans="1:5">
      <c r="A9298" s="272" t="s">
        <v>24565</v>
      </c>
      <c r="B9298" s="538">
        <v>104607</v>
      </c>
      <c r="C9298" s="266" t="s">
        <v>24585</v>
      </c>
      <c r="D9298" s="273" t="s">
        <v>16</v>
      </c>
      <c r="E9298" s="274">
        <v>58</v>
      </c>
    </row>
    <row r="9299" spans="1:5">
      <c r="A9299" s="272" t="s">
        <v>24565</v>
      </c>
      <c r="B9299" s="538">
        <v>104605</v>
      </c>
      <c r="C9299" s="266" t="s">
        <v>24586</v>
      </c>
      <c r="D9299" s="273" t="s">
        <v>16</v>
      </c>
      <c r="E9299" s="274">
        <v>108.74</v>
      </c>
    </row>
    <row r="9300" spans="1:5">
      <c r="A9300" s="272" t="s">
        <v>24565</v>
      </c>
      <c r="B9300" s="538">
        <v>87256</v>
      </c>
      <c r="C9300" s="266" t="s">
        <v>24587</v>
      </c>
      <c r="D9300" s="273" t="s">
        <v>16</v>
      </c>
      <c r="E9300" s="274">
        <v>75.09</v>
      </c>
    </row>
    <row r="9301" spans="1:5">
      <c r="A9301" s="272" t="s">
        <v>24565</v>
      </c>
      <c r="B9301" s="538">
        <v>87257</v>
      </c>
      <c r="C9301" s="266" t="s">
        <v>24588</v>
      </c>
      <c r="D9301" s="273" t="s">
        <v>16</v>
      </c>
      <c r="E9301" s="274">
        <v>63.7</v>
      </c>
    </row>
    <row r="9302" spans="1:5">
      <c r="A9302" s="272" t="s">
        <v>24565</v>
      </c>
      <c r="B9302" s="538">
        <v>87255</v>
      </c>
      <c r="C9302" s="266" t="s">
        <v>24589</v>
      </c>
      <c r="D9302" s="273" t="s">
        <v>16</v>
      </c>
      <c r="E9302" s="274">
        <v>88.62</v>
      </c>
    </row>
    <row r="9303" spans="1:5">
      <c r="A9303" s="272" t="s">
        <v>24565</v>
      </c>
      <c r="B9303" s="538">
        <v>104594</v>
      </c>
      <c r="C9303" s="266" t="s">
        <v>24590</v>
      </c>
      <c r="D9303" s="273" t="s">
        <v>16</v>
      </c>
      <c r="E9303" s="274">
        <v>77.52</v>
      </c>
    </row>
    <row r="9304" spans="1:5">
      <c r="A9304" s="272" t="s">
        <v>24565</v>
      </c>
      <c r="B9304" s="538">
        <v>104595</v>
      </c>
      <c r="C9304" s="266" t="s">
        <v>24591</v>
      </c>
      <c r="D9304" s="273" t="s">
        <v>16</v>
      </c>
      <c r="E9304" s="274">
        <v>64.23</v>
      </c>
    </row>
    <row r="9305" spans="1:5">
      <c r="A9305" s="272" t="s">
        <v>24565</v>
      </c>
      <c r="B9305" s="538">
        <v>104593</v>
      </c>
      <c r="C9305" s="266" t="s">
        <v>24592</v>
      </c>
      <c r="D9305" s="273" t="s">
        <v>16</v>
      </c>
      <c r="E9305" s="274">
        <v>92.59</v>
      </c>
    </row>
    <row r="9306" spans="1:5">
      <c r="A9306" s="272" t="s">
        <v>24565</v>
      </c>
      <c r="B9306" s="538">
        <v>87262</v>
      </c>
      <c r="C9306" s="266" t="s">
        <v>283</v>
      </c>
      <c r="D9306" s="273" t="s">
        <v>16</v>
      </c>
      <c r="E9306" s="274">
        <v>126.8</v>
      </c>
    </row>
    <row r="9307" spans="1:5">
      <c r="A9307" s="272" t="s">
        <v>24565</v>
      </c>
      <c r="B9307" s="538">
        <v>87263</v>
      </c>
      <c r="C9307" s="266" t="s">
        <v>284</v>
      </c>
      <c r="D9307" s="273" t="s">
        <v>16</v>
      </c>
      <c r="E9307" s="274">
        <v>114.95</v>
      </c>
    </row>
    <row r="9308" spans="1:5">
      <c r="A9308" s="272" t="s">
        <v>24565</v>
      </c>
      <c r="B9308" s="538">
        <v>87261</v>
      </c>
      <c r="C9308" s="266" t="s">
        <v>11335</v>
      </c>
      <c r="D9308" s="273" t="s">
        <v>16</v>
      </c>
      <c r="E9308" s="274">
        <v>141.5</v>
      </c>
    </row>
    <row r="9309" spans="1:5">
      <c r="A9309" s="272" t="s">
        <v>24565</v>
      </c>
      <c r="B9309" s="538">
        <v>104597</v>
      </c>
      <c r="C9309" s="266" t="s">
        <v>11337</v>
      </c>
      <c r="D9309" s="273" t="s">
        <v>16</v>
      </c>
      <c r="E9309" s="274">
        <v>129.57</v>
      </c>
    </row>
    <row r="9310" spans="1:5">
      <c r="A9310" s="272" t="s">
        <v>24565</v>
      </c>
      <c r="B9310" s="538">
        <v>104598</v>
      </c>
      <c r="C9310" s="266" t="s">
        <v>11338</v>
      </c>
      <c r="D9310" s="273" t="s">
        <v>16</v>
      </c>
      <c r="E9310" s="274">
        <v>115.58</v>
      </c>
    </row>
    <row r="9311" spans="1:5">
      <c r="A9311" s="272" t="s">
        <v>24565</v>
      </c>
      <c r="B9311" s="538">
        <v>104596</v>
      </c>
      <c r="C9311" s="266" t="s">
        <v>11336</v>
      </c>
      <c r="D9311" s="273" t="s">
        <v>16</v>
      </c>
      <c r="E9311" s="274">
        <v>146.03</v>
      </c>
    </row>
    <row r="9312" spans="1:5">
      <c r="A9312" s="272" t="s">
        <v>24565</v>
      </c>
      <c r="B9312" s="538">
        <v>88648</v>
      </c>
      <c r="C9312" s="266" t="s">
        <v>24593</v>
      </c>
      <c r="D9312" s="273" t="s">
        <v>13</v>
      </c>
      <c r="E9312" s="274">
        <v>8.07</v>
      </c>
    </row>
    <row r="9313" spans="1:5">
      <c r="A9313" s="272" t="s">
        <v>24565</v>
      </c>
      <c r="B9313" s="538">
        <v>88649</v>
      </c>
      <c r="C9313" s="266" t="s">
        <v>24594</v>
      </c>
      <c r="D9313" s="273" t="s">
        <v>13</v>
      </c>
      <c r="E9313" s="274">
        <v>9.09</v>
      </c>
    </row>
    <row r="9314" spans="1:5">
      <c r="A9314" s="272" t="s">
        <v>24565</v>
      </c>
      <c r="B9314" s="538">
        <v>88650</v>
      </c>
      <c r="C9314" s="266" t="s">
        <v>24595</v>
      </c>
      <c r="D9314" s="273" t="s">
        <v>13</v>
      </c>
      <c r="E9314" s="274">
        <v>12.16</v>
      </c>
    </row>
    <row r="9315" spans="1:5">
      <c r="A9315" s="272" t="s">
        <v>24565</v>
      </c>
      <c r="B9315" s="538">
        <v>104619</v>
      </c>
      <c r="C9315" s="266" t="s">
        <v>24596</v>
      </c>
      <c r="D9315" s="273" t="s">
        <v>13</v>
      </c>
      <c r="E9315" s="274">
        <v>14.35</v>
      </c>
    </row>
    <row r="9316" spans="1:5">
      <c r="A9316" s="272" t="s">
        <v>24597</v>
      </c>
      <c r="B9316" s="538">
        <v>103741</v>
      </c>
      <c r="C9316" s="266" t="s">
        <v>24598</v>
      </c>
      <c r="D9316" s="273" t="s">
        <v>14</v>
      </c>
      <c r="E9316" s="274">
        <v>0</v>
      </c>
    </row>
    <row r="9317" spans="1:5">
      <c r="A9317" s="272" t="s">
        <v>24597</v>
      </c>
      <c r="B9317" s="538">
        <v>103755</v>
      </c>
      <c r="C9317" s="266" t="s">
        <v>24599</v>
      </c>
      <c r="D9317" s="273" t="s">
        <v>13</v>
      </c>
      <c r="E9317" s="274">
        <v>0</v>
      </c>
    </row>
    <row r="9318" spans="1:5">
      <c r="A9318" s="272" t="s">
        <v>24597</v>
      </c>
      <c r="B9318" s="538">
        <v>103753</v>
      </c>
      <c r="C9318" s="266" t="s">
        <v>24600</v>
      </c>
      <c r="D9318" s="273" t="s">
        <v>13</v>
      </c>
      <c r="E9318" s="274">
        <v>0</v>
      </c>
    </row>
    <row r="9319" spans="1:5">
      <c r="A9319" s="272" t="s">
        <v>24597</v>
      </c>
      <c r="B9319" s="538">
        <v>103754</v>
      </c>
      <c r="C9319" s="266" t="s">
        <v>24601</v>
      </c>
      <c r="D9319" s="273" t="s">
        <v>13</v>
      </c>
      <c r="E9319" s="274">
        <v>0</v>
      </c>
    </row>
    <row r="9320" spans="1:5">
      <c r="A9320" s="272" t="s">
        <v>24597</v>
      </c>
      <c r="B9320" s="538">
        <v>103752</v>
      </c>
      <c r="C9320" s="266" t="s">
        <v>24602</v>
      </c>
      <c r="D9320" s="273" t="s">
        <v>13</v>
      </c>
      <c r="E9320" s="274">
        <v>0</v>
      </c>
    </row>
    <row r="9321" spans="1:5">
      <c r="A9321" s="272" t="s">
        <v>24597</v>
      </c>
      <c r="B9321" s="538">
        <v>103759</v>
      </c>
      <c r="C9321" s="266" t="s">
        <v>24603</v>
      </c>
      <c r="D9321" s="273" t="s">
        <v>13</v>
      </c>
      <c r="E9321" s="274">
        <v>0</v>
      </c>
    </row>
    <row r="9322" spans="1:5">
      <c r="A9322" s="272" t="s">
        <v>24597</v>
      </c>
      <c r="B9322" s="538">
        <v>103757</v>
      </c>
      <c r="C9322" s="266" t="s">
        <v>24604</v>
      </c>
      <c r="D9322" s="273" t="s">
        <v>13</v>
      </c>
      <c r="E9322" s="274">
        <v>0</v>
      </c>
    </row>
    <row r="9323" spans="1:5">
      <c r="A9323" s="272" t="s">
        <v>24597</v>
      </c>
      <c r="B9323" s="538">
        <v>103758</v>
      </c>
      <c r="C9323" s="266" t="s">
        <v>24605</v>
      </c>
      <c r="D9323" s="273" t="s">
        <v>13</v>
      </c>
      <c r="E9323" s="274">
        <v>0</v>
      </c>
    </row>
    <row r="9324" spans="1:5">
      <c r="A9324" s="272" t="s">
        <v>24597</v>
      </c>
      <c r="B9324" s="538">
        <v>103756</v>
      </c>
      <c r="C9324" s="266" t="s">
        <v>24606</v>
      </c>
      <c r="D9324" s="273" t="s">
        <v>13</v>
      </c>
      <c r="E9324" s="274">
        <v>0</v>
      </c>
    </row>
    <row r="9325" spans="1:5">
      <c r="A9325" s="272" t="s">
        <v>24597</v>
      </c>
      <c r="B9325" s="538">
        <v>103734</v>
      </c>
      <c r="C9325" s="266" t="s">
        <v>24607</v>
      </c>
      <c r="D9325" s="273" t="s">
        <v>14</v>
      </c>
      <c r="E9325" s="274">
        <v>0</v>
      </c>
    </row>
    <row r="9326" spans="1:5">
      <c r="A9326" s="272" t="s">
        <v>24597</v>
      </c>
      <c r="B9326" s="538">
        <v>103740</v>
      </c>
      <c r="C9326" s="266" t="s">
        <v>24608</v>
      </c>
      <c r="D9326" s="273" t="s">
        <v>14</v>
      </c>
      <c r="E9326" s="274">
        <v>0</v>
      </c>
    </row>
    <row r="9327" spans="1:5">
      <c r="A9327" s="272" t="s">
        <v>24597</v>
      </c>
      <c r="B9327" s="538">
        <v>103747</v>
      </c>
      <c r="C9327" s="266" t="s">
        <v>24609</v>
      </c>
      <c r="D9327" s="273" t="s">
        <v>13</v>
      </c>
      <c r="E9327" s="274">
        <v>0</v>
      </c>
    </row>
    <row r="9328" spans="1:5">
      <c r="A9328" s="272" t="s">
        <v>24597</v>
      </c>
      <c r="B9328" s="538">
        <v>103746</v>
      </c>
      <c r="C9328" s="266" t="s">
        <v>24610</v>
      </c>
      <c r="D9328" s="273" t="s">
        <v>13</v>
      </c>
      <c r="E9328" s="274">
        <v>0</v>
      </c>
    </row>
    <row r="9329" spans="1:5">
      <c r="A9329" s="272" t="s">
        <v>24597</v>
      </c>
      <c r="B9329" s="538">
        <v>103749</v>
      </c>
      <c r="C9329" s="266" t="s">
        <v>24611</v>
      </c>
      <c r="D9329" s="273" t="s">
        <v>13</v>
      </c>
      <c r="E9329" s="274">
        <v>0</v>
      </c>
    </row>
    <row r="9330" spans="1:5">
      <c r="A9330" s="272" t="s">
        <v>24597</v>
      </c>
      <c r="B9330" s="538">
        <v>103744</v>
      </c>
      <c r="C9330" s="266" t="s">
        <v>24612</v>
      </c>
      <c r="D9330" s="273" t="s">
        <v>13</v>
      </c>
      <c r="E9330" s="274">
        <v>0</v>
      </c>
    </row>
    <row r="9331" spans="1:5">
      <c r="A9331" s="272" t="s">
        <v>24597</v>
      </c>
      <c r="B9331" s="538">
        <v>103748</v>
      </c>
      <c r="C9331" s="266" t="s">
        <v>24613</v>
      </c>
      <c r="D9331" s="273" t="s">
        <v>13</v>
      </c>
      <c r="E9331" s="274">
        <v>0</v>
      </c>
    </row>
    <row r="9332" spans="1:5">
      <c r="A9332" s="272" t="s">
        <v>24597</v>
      </c>
      <c r="B9332" s="538">
        <v>103745</v>
      </c>
      <c r="C9332" s="266" t="s">
        <v>24614</v>
      </c>
      <c r="D9332" s="273" t="s">
        <v>13</v>
      </c>
      <c r="E9332" s="274">
        <v>0</v>
      </c>
    </row>
    <row r="9333" spans="1:5">
      <c r="A9333" s="272" t="s">
        <v>24597</v>
      </c>
      <c r="B9333" s="538">
        <v>103751</v>
      </c>
      <c r="C9333" s="266" t="s">
        <v>24615</v>
      </c>
      <c r="D9333" s="273" t="s">
        <v>13</v>
      </c>
      <c r="E9333" s="274">
        <v>0</v>
      </c>
    </row>
    <row r="9334" spans="1:5">
      <c r="A9334" s="272" t="s">
        <v>24597</v>
      </c>
      <c r="B9334" s="538">
        <v>103750</v>
      </c>
      <c r="C9334" s="266" t="s">
        <v>24616</v>
      </c>
      <c r="D9334" s="273" t="s">
        <v>13</v>
      </c>
      <c r="E9334" s="274">
        <v>0</v>
      </c>
    </row>
    <row r="9335" spans="1:5">
      <c r="A9335" s="272" t="s">
        <v>24597</v>
      </c>
      <c r="B9335" s="538">
        <v>103735</v>
      </c>
      <c r="C9335" s="266" t="s">
        <v>24617</v>
      </c>
      <c r="D9335" s="273" t="s">
        <v>14</v>
      </c>
      <c r="E9335" s="274">
        <v>0</v>
      </c>
    </row>
    <row r="9336" spans="1:5">
      <c r="A9336" s="272" t="s">
        <v>24597</v>
      </c>
      <c r="B9336" s="538">
        <v>103738</v>
      </c>
      <c r="C9336" s="266" t="s">
        <v>24618</v>
      </c>
      <c r="D9336" s="273" t="s">
        <v>14</v>
      </c>
      <c r="E9336" s="274">
        <v>0</v>
      </c>
    </row>
    <row r="9337" spans="1:5">
      <c r="A9337" s="272" t="s">
        <v>24597</v>
      </c>
      <c r="B9337" s="538">
        <v>103736</v>
      </c>
      <c r="C9337" s="266" t="s">
        <v>24619</v>
      </c>
      <c r="D9337" s="273" t="s">
        <v>14</v>
      </c>
      <c r="E9337" s="274">
        <v>0</v>
      </c>
    </row>
    <row r="9338" spans="1:5">
      <c r="A9338" s="272" t="s">
        <v>24597</v>
      </c>
      <c r="B9338" s="538">
        <v>103739</v>
      </c>
      <c r="C9338" s="266" t="s">
        <v>24620</v>
      </c>
      <c r="D9338" s="273" t="s">
        <v>14</v>
      </c>
      <c r="E9338" s="274">
        <v>0</v>
      </c>
    </row>
    <row r="9339" spans="1:5">
      <c r="A9339" s="272" t="s">
        <v>24597</v>
      </c>
      <c r="B9339" s="538">
        <v>103737</v>
      </c>
      <c r="C9339" s="266" t="s">
        <v>24621</v>
      </c>
      <c r="D9339" s="273" t="s">
        <v>14</v>
      </c>
      <c r="E9339" s="274">
        <v>0</v>
      </c>
    </row>
    <row r="9340" spans="1:5">
      <c r="A9340" s="272" t="s">
        <v>24597</v>
      </c>
      <c r="B9340" s="538">
        <v>103742</v>
      </c>
      <c r="C9340" s="266" t="s">
        <v>24622</v>
      </c>
      <c r="D9340" s="273" t="s">
        <v>14</v>
      </c>
      <c r="E9340" s="274">
        <v>0</v>
      </c>
    </row>
    <row r="9341" spans="1:5">
      <c r="A9341" s="272" t="s">
        <v>24623</v>
      </c>
      <c r="B9341" s="538">
        <v>103689</v>
      </c>
      <c r="C9341" s="266" t="s">
        <v>11234</v>
      </c>
      <c r="D9341" s="273" t="s">
        <v>16</v>
      </c>
      <c r="E9341" s="274">
        <v>503.5</v>
      </c>
    </row>
    <row r="9342" spans="1:5">
      <c r="A9342" s="272" t="s">
        <v>24623</v>
      </c>
      <c r="B9342" s="538">
        <v>103702</v>
      </c>
      <c r="C9342" s="266" t="s">
        <v>24624</v>
      </c>
      <c r="D9342" s="273" t="s">
        <v>16</v>
      </c>
      <c r="E9342" s="274">
        <v>0</v>
      </c>
    </row>
    <row r="9343" spans="1:5">
      <c r="A9343" s="272" t="s">
        <v>24623</v>
      </c>
      <c r="B9343" s="538">
        <v>103700</v>
      </c>
      <c r="C9343" s="266" t="s">
        <v>24625</v>
      </c>
      <c r="D9343" s="273" t="s">
        <v>16</v>
      </c>
      <c r="E9343" s="274">
        <v>0</v>
      </c>
    </row>
    <row r="9344" spans="1:5">
      <c r="A9344" s="272" t="s">
        <v>24623</v>
      </c>
      <c r="B9344" s="538">
        <v>103698</v>
      </c>
      <c r="C9344" s="266" t="s">
        <v>24626</v>
      </c>
      <c r="D9344" s="273" t="s">
        <v>16</v>
      </c>
      <c r="E9344" s="274">
        <v>0</v>
      </c>
    </row>
    <row r="9345" spans="1:5">
      <c r="A9345" s="272" t="s">
        <v>24623</v>
      </c>
      <c r="B9345" s="538">
        <v>103703</v>
      </c>
      <c r="C9345" s="266" t="s">
        <v>24627</v>
      </c>
      <c r="D9345" s="273" t="s">
        <v>16</v>
      </c>
      <c r="E9345" s="274">
        <v>0</v>
      </c>
    </row>
    <row r="9346" spans="1:5">
      <c r="A9346" s="272" t="s">
        <v>24623</v>
      </c>
      <c r="B9346" s="538">
        <v>103701</v>
      </c>
      <c r="C9346" s="266" t="s">
        <v>24628</v>
      </c>
      <c r="D9346" s="273" t="s">
        <v>16</v>
      </c>
      <c r="E9346" s="274">
        <v>0</v>
      </c>
    </row>
    <row r="9347" spans="1:5">
      <c r="A9347" s="272" t="s">
        <v>24623</v>
      </c>
      <c r="B9347" s="538">
        <v>103699</v>
      </c>
      <c r="C9347" s="266" t="s">
        <v>24629</v>
      </c>
      <c r="D9347" s="273" t="s">
        <v>16</v>
      </c>
      <c r="E9347" s="274">
        <v>0</v>
      </c>
    </row>
    <row r="9348" spans="1:5">
      <c r="A9348" s="272" t="s">
        <v>24623</v>
      </c>
      <c r="B9348" s="538">
        <v>103704</v>
      </c>
      <c r="C9348" s="266" t="s">
        <v>24630</v>
      </c>
      <c r="D9348" s="273" t="s">
        <v>16</v>
      </c>
      <c r="E9348" s="274">
        <v>0</v>
      </c>
    </row>
    <row r="9349" spans="1:5">
      <c r="A9349" s="272" t="s">
        <v>24623</v>
      </c>
      <c r="B9349" s="538">
        <v>103706</v>
      </c>
      <c r="C9349" s="266" t="s">
        <v>24631</v>
      </c>
      <c r="D9349" s="273" t="s">
        <v>14</v>
      </c>
      <c r="E9349" s="274">
        <v>0</v>
      </c>
    </row>
    <row r="9350" spans="1:5">
      <c r="A9350" s="272" t="s">
        <v>24623</v>
      </c>
      <c r="B9350" s="538">
        <v>103707</v>
      </c>
      <c r="C9350" s="266" t="s">
        <v>24632</v>
      </c>
      <c r="D9350" s="273" t="s">
        <v>14</v>
      </c>
      <c r="E9350" s="274">
        <v>0</v>
      </c>
    </row>
    <row r="9351" spans="1:5">
      <c r="A9351" s="272" t="s">
        <v>24623</v>
      </c>
      <c r="B9351" s="538">
        <v>103708</v>
      </c>
      <c r="C9351" s="266" t="s">
        <v>24633</v>
      </c>
      <c r="D9351" s="273" t="s">
        <v>14</v>
      </c>
      <c r="E9351" s="274">
        <v>0</v>
      </c>
    </row>
    <row r="9352" spans="1:5">
      <c r="A9352" s="272" t="s">
        <v>24623</v>
      </c>
      <c r="B9352" s="538">
        <v>103709</v>
      </c>
      <c r="C9352" s="266" t="s">
        <v>24634</v>
      </c>
      <c r="D9352" s="273" t="s">
        <v>14</v>
      </c>
      <c r="E9352" s="274">
        <v>0</v>
      </c>
    </row>
    <row r="9353" spans="1:5">
      <c r="A9353" s="272" t="s">
        <v>24623</v>
      </c>
      <c r="B9353" s="538">
        <v>103710</v>
      </c>
      <c r="C9353" s="266" t="s">
        <v>24635</v>
      </c>
      <c r="D9353" s="273" t="s">
        <v>14</v>
      </c>
      <c r="E9353" s="274">
        <v>0</v>
      </c>
    </row>
    <row r="9354" spans="1:5">
      <c r="A9354" s="272" t="s">
        <v>24623</v>
      </c>
      <c r="B9354" s="538">
        <v>103711</v>
      </c>
      <c r="C9354" s="266" t="s">
        <v>24636</v>
      </c>
      <c r="D9354" s="273" t="s">
        <v>14</v>
      </c>
      <c r="E9354" s="274">
        <v>0</v>
      </c>
    </row>
    <row r="9355" spans="1:5">
      <c r="A9355" s="272" t="s">
        <v>24623</v>
      </c>
      <c r="B9355" s="538">
        <v>103712</v>
      </c>
      <c r="C9355" s="266" t="s">
        <v>24637</v>
      </c>
      <c r="D9355" s="273" t="s">
        <v>14</v>
      </c>
      <c r="E9355" s="274">
        <v>0</v>
      </c>
    </row>
    <row r="9356" spans="1:5">
      <c r="A9356" s="272" t="s">
        <v>24623</v>
      </c>
      <c r="B9356" s="538">
        <v>103713</v>
      </c>
      <c r="C9356" s="266" t="s">
        <v>24638</v>
      </c>
      <c r="D9356" s="273" t="s">
        <v>14</v>
      </c>
      <c r="E9356" s="274">
        <v>0</v>
      </c>
    </row>
    <row r="9357" spans="1:5">
      <c r="A9357" s="272" t="s">
        <v>24623</v>
      </c>
      <c r="B9357" s="538">
        <v>103714</v>
      </c>
      <c r="C9357" s="266" t="s">
        <v>24639</v>
      </c>
      <c r="D9357" s="273" t="s">
        <v>14</v>
      </c>
      <c r="E9357" s="274">
        <v>0</v>
      </c>
    </row>
    <row r="9358" spans="1:5">
      <c r="A9358" s="272" t="s">
        <v>24623</v>
      </c>
      <c r="B9358" s="538">
        <v>103715</v>
      </c>
      <c r="C9358" s="266" t="s">
        <v>24640</v>
      </c>
      <c r="D9358" s="273" t="s">
        <v>14</v>
      </c>
      <c r="E9358" s="274">
        <v>0</v>
      </c>
    </row>
    <row r="9359" spans="1:5">
      <c r="A9359" s="272" t="s">
        <v>24623</v>
      </c>
      <c r="B9359" s="538">
        <v>103716</v>
      </c>
      <c r="C9359" s="266" t="s">
        <v>24641</v>
      </c>
      <c r="D9359" s="273" t="s">
        <v>14</v>
      </c>
      <c r="E9359" s="274">
        <v>0</v>
      </c>
    </row>
    <row r="9360" spans="1:5">
      <c r="A9360" s="272" t="s">
        <v>24623</v>
      </c>
      <c r="B9360" s="538">
        <v>103717</v>
      </c>
      <c r="C9360" s="266" t="s">
        <v>24642</v>
      </c>
      <c r="D9360" s="273" t="s">
        <v>14</v>
      </c>
      <c r="E9360" s="274">
        <v>0</v>
      </c>
    </row>
    <row r="9361" spans="1:5">
      <c r="A9361" s="272" t="s">
        <v>24623</v>
      </c>
      <c r="B9361" s="538">
        <v>103718</v>
      </c>
      <c r="C9361" s="266" t="s">
        <v>24643</v>
      </c>
      <c r="D9361" s="273" t="s">
        <v>14</v>
      </c>
      <c r="E9361" s="274">
        <v>0</v>
      </c>
    </row>
    <row r="9362" spans="1:5">
      <c r="A9362" s="272" t="s">
        <v>24623</v>
      </c>
      <c r="B9362" s="538">
        <v>103719</v>
      </c>
      <c r="C9362" s="266" t="s">
        <v>24644</v>
      </c>
      <c r="D9362" s="273" t="s">
        <v>14</v>
      </c>
      <c r="E9362" s="274">
        <v>0</v>
      </c>
    </row>
    <row r="9363" spans="1:5">
      <c r="A9363" s="272" t="s">
        <v>24623</v>
      </c>
      <c r="B9363" s="538">
        <v>103720</v>
      </c>
      <c r="C9363" s="266" t="s">
        <v>24645</v>
      </c>
      <c r="D9363" s="273" t="s">
        <v>14</v>
      </c>
      <c r="E9363" s="274">
        <v>0</v>
      </c>
    </row>
    <row r="9364" spans="1:5">
      <c r="A9364" s="272" t="s">
        <v>24623</v>
      </c>
      <c r="B9364" s="538">
        <v>103721</v>
      </c>
      <c r="C9364" s="266" t="s">
        <v>24646</v>
      </c>
      <c r="D9364" s="273" t="s">
        <v>14</v>
      </c>
      <c r="E9364" s="274">
        <v>0</v>
      </c>
    </row>
    <row r="9365" spans="1:5">
      <c r="A9365" s="272" t="s">
        <v>24623</v>
      </c>
      <c r="B9365" s="538">
        <v>103705</v>
      </c>
      <c r="C9365" s="266" t="s">
        <v>24647</v>
      </c>
      <c r="D9365" s="273" t="s">
        <v>14</v>
      </c>
      <c r="E9365" s="274">
        <v>0</v>
      </c>
    </row>
    <row r="9366" spans="1:5">
      <c r="A9366" s="272" t="s">
        <v>24623</v>
      </c>
      <c r="B9366" s="538">
        <v>103722</v>
      </c>
      <c r="C9366" s="266" t="s">
        <v>24648</v>
      </c>
      <c r="D9366" s="273" t="s">
        <v>14</v>
      </c>
      <c r="E9366" s="274">
        <v>0</v>
      </c>
    </row>
    <row r="9367" spans="1:5">
      <c r="A9367" s="272" t="s">
        <v>24623</v>
      </c>
      <c r="B9367" s="538">
        <v>103723</v>
      </c>
      <c r="C9367" s="266" t="s">
        <v>24649</v>
      </c>
      <c r="D9367" s="273" t="s">
        <v>14</v>
      </c>
      <c r="E9367" s="274">
        <v>0</v>
      </c>
    </row>
    <row r="9368" spans="1:5">
      <c r="A9368" s="272" t="s">
        <v>24623</v>
      </c>
      <c r="B9368" s="538">
        <v>103724</v>
      </c>
      <c r="C9368" s="266" t="s">
        <v>24650</v>
      </c>
      <c r="D9368" s="273" t="s">
        <v>14</v>
      </c>
      <c r="E9368" s="274">
        <v>0</v>
      </c>
    </row>
    <row r="9369" spans="1:5">
      <c r="A9369" s="272" t="s">
        <v>24623</v>
      </c>
      <c r="B9369" s="538">
        <v>103725</v>
      </c>
      <c r="C9369" s="266" t="s">
        <v>24651</v>
      </c>
      <c r="D9369" s="273" t="s">
        <v>14</v>
      </c>
      <c r="E9369" s="274">
        <v>0</v>
      </c>
    </row>
    <row r="9370" spans="1:5">
      <c r="A9370" s="272" t="s">
        <v>24623</v>
      </c>
      <c r="B9370" s="538">
        <v>103726</v>
      </c>
      <c r="C9370" s="266" t="s">
        <v>24652</v>
      </c>
      <c r="D9370" s="273" t="s">
        <v>14</v>
      </c>
      <c r="E9370" s="274">
        <v>0</v>
      </c>
    </row>
    <row r="9371" spans="1:5">
      <c r="A9371" s="272" t="s">
        <v>24623</v>
      </c>
      <c r="B9371" s="538">
        <v>103727</v>
      </c>
      <c r="C9371" s="266" t="s">
        <v>24653</v>
      </c>
      <c r="D9371" s="273" t="s">
        <v>14</v>
      </c>
      <c r="E9371" s="274">
        <v>0</v>
      </c>
    </row>
    <row r="9372" spans="1:5">
      <c r="A9372" s="272" t="s">
        <v>24623</v>
      </c>
      <c r="B9372" s="538">
        <v>103728</v>
      </c>
      <c r="C9372" s="266" t="s">
        <v>24654</v>
      </c>
      <c r="D9372" s="273" t="s">
        <v>14</v>
      </c>
      <c r="E9372" s="274">
        <v>0</v>
      </c>
    </row>
    <row r="9373" spans="1:5">
      <c r="A9373" s="272" t="s">
        <v>24623</v>
      </c>
      <c r="B9373" s="538">
        <v>103729</v>
      </c>
      <c r="C9373" s="266" t="s">
        <v>24655</v>
      </c>
      <c r="D9373" s="273" t="s">
        <v>14</v>
      </c>
      <c r="E9373" s="274">
        <v>0</v>
      </c>
    </row>
    <row r="9374" spans="1:5">
      <c r="A9374" s="272" t="s">
        <v>24623</v>
      </c>
      <c r="B9374" s="538">
        <v>103730</v>
      </c>
      <c r="C9374" s="266" t="s">
        <v>24656</v>
      </c>
      <c r="D9374" s="273" t="s">
        <v>14</v>
      </c>
      <c r="E9374" s="274">
        <v>0</v>
      </c>
    </row>
    <row r="9375" spans="1:5">
      <c r="A9375" s="272" t="s">
        <v>24623</v>
      </c>
      <c r="B9375" s="538">
        <v>103731</v>
      </c>
      <c r="C9375" s="266" t="s">
        <v>24657</v>
      </c>
      <c r="D9375" s="273" t="s">
        <v>14</v>
      </c>
      <c r="E9375" s="274">
        <v>0</v>
      </c>
    </row>
    <row r="9376" spans="1:5">
      <c r="A9376" s="272" t="s">
        <v>24623</v>
      </c>
      <c r="B9376" s="538">
        <v>103732</v>
      </c>
      <c r="C9376" s="266" t="s">
        <v>24658</v>
      </c>
      <c r="D9376" s="273" t="s">
        <v>14</v>
      </c>
      <c r="E9376" s="274">
        <v>0</v>
      </c>
    </row>
    <row r="9377" spans="1:5">
      <c r="A9377" s="272" t="s">
        <v>24623</v>
      </c>
      <c r="B9377" s="538">
        <v>103733</v>
      </c>
      <c r="C9377" s="266" t="s">
        <v>24659</v>
      </c>
      <c r="D9377" s="273" t="s">
        <v>14</v>
      </c>
      <c r="E9377" s="274">
        <v>0</v>
      </c>
    </row>
    <row r="9378" spans="1:5">
      <c r="A9378" s="272" t="s">
        <v>24623</v>
      </c>
      <c r="B9378" s="538">
        <v>103696</v>
      </c>
      <c r="C9378" s="266" t="s">
        <v>11236</v>
      </c>
      <c r="D9378" s="273" t="s">
        <v>14</v>
      </c>
      <c r="E9378" s="274">
        <v>155.97999999999999</v>
      </c>
    </row>
    <row r="9379" spans="1:5">
      <c r="A9379" s="272" t="s">
        <v>24623</v>
      </c>
      <c r="B9379" s="538">
        <v>103697</v>
      </c>
      <c r="C9379" s="266" t="s">
        <v>11237</v>
      </c>
      <c r="D9379" s="273" t="s">
        <v>14</v>
      </c>
      <c r="E9379" s="274">
        <v>143.97</v>
      </c>
    </row>
    <row r="9380" spans="1:5">
      <c r="A9380" s="272" t="s">
        <v>24623</v>
      </c>
      <c r="B9380" s="538">
        <v>103695</v>
      </c>
      <c r="C9380" s="266" t="s">
        <v>11235</v>
      </c>
      <c r="D9380" s="273" t="s">
        <v>14</v>
      </c>
      <c r="E9380" s="274">
        <v>107.37</v>
      </c>
    </row>
    <row r="9381" spans="1:5">
      <c r="A9381" s="272" t="s">
        <v>24623</v>
      </c>
      <c r="B9381" s="538">
        <v>103694</v>
      </c>
      <c r="C9381" s="266" t="s">
        <v>31072</v>
      </c>
      <c r="D9381" s="273" t="s">
        <v>14</v>
      </c>
      <c r="E9381" s="274">
        <v>119.38</v>
      </c>
    </row>
    <row r="9382" spans="1:5">
      <c r="A9382" s="272" t="s">
        <v>24623</v>
      </c>
      <c r="B9382" s="538">
        <v>103690</v>
      </c>
      <c r="C9382" s="266" t="s">
        <v>24660</v>
      </c>
      <c r="D9382" s="273" t="s">
        <v>14</v>
      </c>
      <c r="E9382" s="274">
        <v>0</v>
      </c>
    </row>
    <row r="9383" spans="1:5">
      <c r="A9383" s="272" t="s">
        <v>24623</v>
      </c>
      <c r="B9383" s="538">
        <v>103693</v>
      </c>
      <c r="C9383" s="266" t="s">
        <v>24661</v>
      </c>
      <c r="D9383" s="273" t="s">
        <v>14</v>
      </c>
      <c r="E9383" s="274">
        <v>0</v>
      </c>
    </row>
    <row r="9384" spans="1:5">
      <c r="A9384" s="272" t="s">
        <v>24623</v>
      </c>
      <c r="B9384" s="538">
        <v>103692</v>
      </c>
      <c r="C9384" s="266" t="s">
        <v>24662</v>
      </c>
      <c r="D9384" s="273" t="s">
        <v>14</v>
      </c>
      <c r="E9384" s="274">
        <v>0</v>
      </c>
    </row>
    <row r="9385" spans="1:5">
      <c r="A9385" s="272" t="s">
        <v>24623</v>
      </c>
      <c r="B9385" s="538">
        <v>103691</v>
      </c>
      <c r="C9385" s="266" t="s">
        <v>24663</v>
      </c>
      <c r="D9385" s="273" t="s">
        <v>14</v>
      </c>
      <c r="E9385" s="274">
        <v>0</v>
      </c>
    </row>
    <row r="9386" spans="1:5">
      <c r="A9386" s="272" t="s">
        <v>24664</v>
      </c>
      <c r="B9386" s="538">
        <v>96987</v>
      </c>
      <c r="C9386" s="266" t="s">
        <v>31073</v>
      </c>
      <c r="D9386" s="273" t="s">
        <v>14</v>
      </c>
      <c r="E9386" s="274">
        <v>147.21</v>
      </c>
    </row>
    <row r="9387" spans="1:5">
      <c r="A9387" s="272" t="s">
        <v>24664</v>
      </c>
      <c r="B9387" s="538">
        <v>96989</v>
      </c>
      <c r="C9387" s="266" t="s">
        <v>9984</v>
      </c>
      <c r="D9387" s="273" t="s">
        <v>14</v>
      </c>
      <c r="E9387" s="274">
        <v>139.59</v>
      </c>
    </row>
    <row r="9388" spans="1:5">
      <c r="A9388" s="272" t="s">
        <v>24664</v>
      </c>
      <c r="B9388" s="538">
        <v>104749</v>
      </c>
      <c r="C9388" s="266" t="s">
        <v>9987</v>
      </c>
      <c r="D9388" s="273" t="s">
        <v>14</v>
      </c>
      <c r="E9388" s="274">
        <v>24.31</v>
      </c>
    </row>
    <row r="9389" spans="1:5">
      <c r="A9389" s="272" t="s">
        <v>24664</v>
      </c>
      <c r="B9389" s="538">
        <v>104750</v>
      </c>
      <c r="C9389" s="266" t="s">
        <v>9988</v>
      </c>
      <c r="D9389" s="273" t="s">
        <v>14</v>
      </c>
      <c r="E9389" s="274">
        <v>20.38</v>
      </c>
    </row>
    <row r="9390" spans="1:5">
      <c r="A9390" s="272" t="s">
        <v>24664</v>
      </c>
      <c r="B9390" s="538">
        <v>104751</v>
      </c>
      <c r="C9390" s="266" t="s">
        <v>9989</v>
      </c>
      <c r="D9390" s="273" t="s">
        <v>14</v>
      </c>
      <c r="E9390" s="274">
        <v>27.12</v>
      </c>
    </row>
    <row r="9391" spans="1:5">
      <c r="A9391" s="272" t="s">
        <v>24664</v>
      </c>
      <c r="B9391" s="538">
        <v>104752</v>
      </c>
      <c r="C9391" s="266" t="s">
        <v>9990</v>
      </c>
      <c r="D9391" s="273" t="s">
        <v>14</v>
      </c>
      <c r="E9391" s="274">
        <v>24.64</v>
      </c>
    </row>
    <row r="9392" spans="1:5">
      <c r="A9392" s="272" t="s">
        <v>24664</v>
      </c>
      <c r="B9392" s="538">
        <v>104753</v>
      </c>
      <c r="C9392" s="266" t="s">
        <v>9991</v>
      </c>
      <c r="D9392" s="273" t="s">
        <v>14</v>
      </c>
      <c r="E9392" s="274">
        <v>28.94</v>
      </c>
    </row>
    <row r="9393" spans="1:5">
      <c r="A9393" s="272" t="s">
        <v>24664</v>
      </c>
      <c r="B9393" s="538">
        <v>104754</v>
      </c>
      <c r="C9393" s="266" t="s">
        <v>9992</v>
      </c>
      <c r="D9393" s="273" t="s">
        <v>14</v>
      </c>
      <c r="E9393" s="274">
        <v>36.32</v>
      </c>
    </row>
    <row r="9394" spans="1:5">
      <c r="A9394" s="272" t="s">
        <v>24664</v>
      </c>
      <c r="B9394" s="538">
        <v>104755</v>
      </c>
      <c r="C9394" s="266" t="s">
        <v>9993</v>
      </c>
      <c r="D9394" s="273" t="s">
        <v>14</v>
      </c>
      <c r="E9394" s="274">
        <v>47.76</v>
      </c>
    </row>
    <row r="9395" spans="1:5">
      <c r="A9395" s="272" t="s">
        <v>24664</v>
      </c>
      <c r="B9395" s="538">
        <v>96982</v>
      </c>
      <c r="C9395" s="266" t="s">
        <v>24665</v>
      </c>
      <c r="D9395" s="273" t="s">
        <v>14</v>
      </c>
      <c r="E9395" s="274">
        <v>0</v>
      </c>
    </row>
    <row r="9396" spans="1:5">
      <c r="A9396" s="272" t="s">
        <v>24664</v>
      </c>
      <c r="B9396" s="538">
        <v>96993</v>
      </c>
      <c r="C9396" s="266" t="s">
        <v>24666</v>
      </c>
      <c r="D9396" s="273" t="s">
        <v>14</v>
      </c>
      <c r="E9396" s="274">
        <v>0</v>
      </c>
    </row>
    <row r="9397" spans="1:5">
      <c r="A9397" s="272" t="s">
        <v>24664</v>
      </c>
      <c r="B9397" s="538">
        <v>96990</v>
      </c>
      <c r="C9397" s="266" t="s">
        <v>24667</v>
      </c>
      <c r="D9397" s="273" t="s">
        <v>14</v>
      </c>
      <c r="E9397" s="274">
        <v>0</v>
      </c>
    </row>
    <row r="9398" spans="1:5">
      <c r="A9398" s="272" t="s">
        <v>24664</v>
      </c>
      <c r="B9398" s="538">
        <v>96991</v>
      </c>
      <c r="C9398" s="266" t="s">
        <v>24668</v>
      </c>
      <c r="D9398" s="273" t="s">
        <v>14</v>
      </c>
      <c r="E9398" s="274">
        <v>0</v>
      </c>
    </row>
    <row r="9399" spans="1:5">
      <c r="A9399" s="272" t="s">
        <v>24664</v>
      </c>
      <c r="B9399" s="538">
        <v>96992</v>
      </c>
      <c r="C9399" s="266" t="s">
        <v>24669</v>
      </c>
      <c r="D9399" s="273" t="s">
        <v>14</v>
      </c>
      <c r="E9399" s="274">
        <v>0</v>
      </c>
    </row>
    <row r="9400" spans="1:5">
      <c r="A9400" s="272" t="s">
        <v>24664</v>
      </c>
      <c r="B9400" s="538">
        <v>96994</v>
      </c>
      <c r="C9400" s="266" t="s">
        <v>24670</v>
      </c>
      <c r="D9400" s="273" t="s">
        <v>14</v>
      </c>
      <c r="E9400" s="274">
        <v>0</v>
      </c>
    </row>
    <row r="9401" spans="1:5">
      <c r="A9401" s="272" t="s">
        <v>24664</v>
      </c>
      <c r="B9401" s="538">
        <v>96973</v>
      </c>
      <c r="C9401" s="266" t="s">
        <v>9973</v>
      </c>
      <c r="D9401" s="273" t="s">
        <v>13</v>
      </c>
      <c r="E9401" s="274">
        <v>85.19</v>
      </c>
    </row>
    <row r="9402" spans="1:5">
      <c r="A9402" s="272" t="s">
        <v>24664</v>
      </c>
      <c r="B9402" s="538">
        <v>104743</v>
      </c>
      <c r="C9402" s="266" t="s">
        <v>24671</v>
      </c>
      <c r="D9402" s="273" t="s">
        <v>13</v>
      </c>
      <c r="E9402" s="274">
        <v>0</v>
      </c>
    </row>
    <row r="9403" spans="1:5">
      <c r="A9403" s="272" t="s">
        <v>24664</v>
      </c>
      <c r="B9403" s="538">
        <v>96977</v>
      </c>
      <c r="C9403" s="266" t="s">
        <v>9977</v>
      </c>
      <c r="D9403" s="273" t="s">
        <v>13</v>
      </c>
      <c r="E9403" s="274">
        <v>66.47</v>
      </c>
    </row>
    <row r="9404" spans="1:5">
      <c r="A9404" s="272" t="s">
        <v>24664</v>
      </c>
      <c r="B9404" s="538">
        <v>96974</v>
      </c>
      <c r="C9404" s="266" t="s">
        <v>9974</v>
      </c>
      <c r="D9404" s="273" t="s">
        <v>13</v>
      </c>
      <c r="E9404" s="274">
        <v>109.53</v>
      </c>
    </row>
    <row r="9405" spans="1:5">
      <c r="A9405" s="272" t="s">
        <v>24664</v>
      </c>
      <c r="B9405" s="538">
        <v>104744</v>
      </c>
      <c r="C9405" s="266" t="s">
        <v>24672</v>
      </c>
      <c r="D9405" s="273" t="s">
        <v>13</v>
      </c>
      <c r="E9405" s="274">
        <v>0</v>
      </c>
    </row>
    <row r="9406" spans="1:5">
      <c r="A9406" s="272" t="s">
        <v>24664</v>
      </c>
      <c r="B9406" s="538">
        <v>96978</v>
      </c>
      <c r="C9406" s="266" t="s">
        <v>9978</v>
      </c>
      <c r="D9406" s="273" t="s">
        <v>13</v>
      </c>
      <c r="E9406" s="274">
        <v>87.54</v>
      </c>
    </row>
    <row r="9407" spans="1:5">
      <c r="A9407" s="272" t="s">
        <v>24664</v>
      </c>
      <c r="B9407" s="538">
        <v>96975</v>
      </c>
      <c r="C9407" s="266" t="s">
        <v>9975</v>
      </c>
      <c r="D9407" s="273" t="s">
        <v>13</v>
      </c>
      <c r="E9407" s="274">
        <v>135.07</v>
      </c>
    </row>
    <row r="9408" spans="1:5">
      <c r="A9408" s="272" t="s">
        <v>24664</v>
      </c>
      <c r="B9408" s="538">
        <v>104745</v>
      </c>
      <c r="C9408" s="266" t="s">
        <v>24673</v>
      </c>
      <c r="D9408" s="273" t="s">
        <v>13</v>
      </c>
      <c r="E9408" s="274">
        <v>0</v>
      </c>
    </row>
    <row r="9409" spans="1:5">
      <c r="A9409" s="272" t="s">
        <v>24664</v>
      </c>
      <c r="B9409" s="538">
        <v>96979</v>
      </c>
      <c r="C9409" s="266" t="s">
        <v>9979</v>
      </c>
      <c r="D9409" s="273" t="s">
        <v>13</v>
      </c>
      <c r="E9409" s="274">
        <v>125.07</v>
      </c>
    </row>
    <row r="9410" spans="1:5">
      <c r="A9410" s="272" t="s">
        <v>24664</v>
      </c>
      <c r="B9410" s="538">
        <v>96976</v>
      </c>
      <c r="C9410" s="266" t="s">
        <v>9976</v>
      </c>
      <c r="D9410" s="273" t="s">
        <v>13</v>
      </c>
      <c r="E9410" s="274">
        <v>176.66</v>
      </c>
    </row>
    <row r="9411" spans="1:5">
      <c r="A9411" s="272" t="s">
        <v>24664</v>
      </c>
      <c r="B9411" s="538">
        <v>96984</v>
      </c>
      <c r="C9411" s="266" t="s">
        <v>9980</v>
      </c>
      <c r="D9411" s="273" t="s">
        <v>14</v>
      </c>
      <c r="E9411" s="274">
        <v>73.239999999999995</v>
      </c>
    </row>
    <row r="9412" spans="1:5">
      <c r="A9412" s="272" t="s">
        <v>24664</v>
      </c>
      <c r="B9412" s="538">
        <v>96980</v>
      </c>
      <c r="C9412" s="266" t="s">
        <v>24674</v>
      </c>
      <c r="D9412" s="273" t="s">
        <v>13</v>
      </c>
      <c r="E9412" s="274">
        <v>0</v>
      </c>
    </row>
    <row r="9413" spans="1:5">
      <c r="A9413" s="272" t="s">
        <v>24664</v>
      </c>
      <c r="B9413" s="538">
        <v>96986</v>
      </c>
      <c r="C9413" s="266" t="s">
        <v>9982</v>
      </c>
      <c r="D9413" s="273" t="s">
        <v>14</v>
      </c>
      <c r="E9413" s="274">
        <v>129.06</v>
      </c>
    </row>
    <row r="9414" spans="1:5">
      <c r="A9414" s="272" t="s">
        <v>24664</v>
      </c>
      <c r="B9414" s="538">
        <v>96985</v>
      </c>
      <c r="C9414" s="266" t="s">
        <v>9981</v>
      </c>
      <c r="D9414" s="273" t="s">
        <v>14</v>
      </c>
      <c r="E9414" s="274">
        <v>86.18</v>
      </c>
    </row>
    <row r="9415" spans="1:5">
      <c r="A9415" s="272" t="s">
        <v>24664</v>
      </c>
      <c r="B9415" s="538">
        <v>96988</v>
      </c>
      <c r="C9415" s="266" t="s">
        <v>9983</v>
      </c>
      <c r="D9415" s="273" t="s">
        <v>14</v>
      </c>
      <c r="E9415" s="274">
        <v>166.91</v>
      </c>
    </row>
    <row r="9416" spans="1:5">
      <c r="A9416" s="272" t="s">
        <v>24664</v>
      </c>
      <c r="B9416" s="538">
        <v>104746</v>
      </c>
      <c r="C9416" s="266" t="s">
        <v>9986</v>
      </c>
      <c r="D9416" s="273" t="s">
        <v>14</v>
      </c>
      <c r="E9416" s="274">
        <v>30.46</v>
      </c>
    </row>
    <row r="9417" spans="1:5">
      <c r="A9417" s="272" t="s">
        <v>24664</v>
      </c>
      <c r="B9417" s="538">
        <v>104747</v>
      </c>
      <c r="C9417" s="266" t="s">
        <v>24675</v>
      </c>
      <c r="D9417" s="273" t="s">
        <v>14</v>
      </c>
      <c r="E9417" s="274">
        <v>0</v>
      </c>
    </row>
    <row r="9418" spans="1:5">
      <c r="A9418" s="272" t="s">
        <v>24664</v>
      </c>
      <c r="B9418" s="538">
        <v>96983</v>
      </c>
      <c r="C9418" s="266" t="s">
        <v>24676</v>
      </c>
      <c r="D9418" s="273" t="s">
        <v>14</v>
      </c>
      <c r="E9418" s="274">
        <v>0</v>
      </c>
    </row>
    <row r="9419" spans="1:5">
      <c r="A9419" s="272" t="s">
        <v>24664</v>
      </c>
      <c r="B9419" s="538">
        <v>104748</v>
      </c>
      <c r="C9419" s="266" t="s">
        <v>24677</v>
      </c>
      <c r="D9419" s="273" t="s">
        <v>14</v>
      </c>
      <c r="E9419" s="274">
        <v>0</v>
      </c>
    </row>
    <row r="9420" spans="1:5">
      <c r="A9420" s="272" t="s">
        <v>24664</v>
      </c>
      <c r="B9420" s="538">
        <v>98463</v>
      </c>
      <c r="C9420" s="266" t="s">
        <v>9985</v>
      </c>
      <c r="D9420" s="273" t="s">
        <v>14</v>
      </c>
      <c r="E9420" s="274">
        <v>32.43</v>
      </c>
    </row>
    <row r="9421" spans="1:5">
      <c r="A9421" s="272" t="s">
        <v>24678</v>
      </c>
      <c r="B9421" s="538">
        <v>104827</v>
      </c>
      <c r="C9421" s="266" t="s">
        <v>24679</v>
      </c>
      <c r="D9421" s="273" t="s">
        <v>14</v>
      </c>
      <c r="E9421" s="274">
        <v>0</v>
      </c>
    </row>
    <row r="9422" spans="1:5">
      <c r="A9422" s="272" t="s">
        <v>24678</v>
      </c>
      <c r="B9422" s="538">
        <v>104828</v>
      </c>
      <c r="C9422" s="266" t="s">
        <v>24680</v>
      </c>
      <c r="D9422" s="273" t="s">
        <v>14</v>
      </c>
      <c r="E9422" s="274">
        <v>0</v>
      </c>
    </row>
    <row r="9423" spans="1:5">
      <c r="A9423" s="272" t="s">
        <v>24678</v>
      </c>
      <c r="B9423" s="538">
        <v>104824</v>
      </c>
      <c r="C9423" s="266" t="s">
        <v>24681</v>
      </c>
      <c r="D9423" s="273" t="s">
        <v>14</v>
      </c>
      <c r="E9423" s="274">
        <v>0</v>
      </c>
    </row>
    <row r="9424" spans="1:5">
      <c r="A9424" s="272" t="s">
        <v>24678</v>
      </c>
      <c r="B9424" s="538">
        <v>104826</v>
      </c>
      <c r="C9424" s="266" t="s">
        <v>24682</v>
      </c>
      <c r="D9424" s="273" t="s">
        <v>14</v>
      </c>
      <c r="E9424" s="274">
        <v>0</v>
      </c>
    </row>
    <row r="9425" spans="1:5">
      <c r="A9425" s="272" t="s">
        <v>24678</v>
      </c>
      <c r="B9425" s="538">
        <v>104825</v>
      </c>
      <c r="C9425" s="266" t="s">
        <v>24683</v>
      </c>
      <c r="D9425" s="273" t="s">
        <v>14</v>
      </c>
      <c r="E9425" s="274">
        <v>0</v>
      </c>
    </row>
    <row r="9426" spans="1:5">
      <c r="A9426" s="272" t="s">
        <v>24684</v>
      </c>
      <c r="B9426" s="538">
        <v>104993</v>
      </c>
      <c r="C9426" s="266" t="s">
        <v>24685</v>
      </c>
      <c r="D9426" s="273" t="s">
        <v>14</v>
      </c>
      <c r="E9426" s="274">
        <v>0</v>
      </c>
    </row>
    <row r="9427" spans="1:5">
      <c r="A9427" s="272" t="s">
        <v>24684</v>
      </c>
      <c r="B9427" s="538">
        <v>104994</v>
      </c>
      <c r="C9427" s="266" t="s">
        <v>24686</v>
      </c>
      <c r="D9427" s="273" t="s">
        <v>14</v>
      </c>
      <c r="E9427" s="274">
        <v>0</v>
      </c>
    </row>
    <row r="9428" spans="1:5">
      <c r="A9428" s="272" t="s">
        <v>24684</v>
      </c>
      <c r="B9428" s="538">
        <v>104995</v>
      </c>
      <c r="C9428" s="266" t="s">
        <v>24687</v>
      </c>
      <c r="D9428" s="273" t="s">
        <v>14</v>
      </c>
      <c r="E9428" s="274">
        <v>0</v>
      </c>
    </row>
    <row r="9429" spans="1:5">
      <c r="A9429" s="272" t="s">
        <v>24684</v>
      </c>
      <c r="B9429" s="538">
        <v>104996</v>
      </c>
      <c r="C9429" s="266" t="s">
        <v>24688</v>
      </c>
      <c r="D9429" s="273" t="s">
        <v>14</v>
      </c>
      <c r="E9429" s="274">
        <v>0</v>
      </c>
    </row>
    <row r="9430" spans="1:5">
      <c r="A9430" s="272" t="s">
        <v>24684</v>
      </c>
      <c r="B9430" s="538">
        <v>95676</v>
      </c>
      <c r="C9430" s="266" t="s">
        <v>21197</v>
      </c>
      <c r="D9430" s="273" t="s">
        <v>14</v>
      </c>
      <c r="E9430" s="274">
        <v>156.05000000000001</v>
      </c>
    </row>
    <row r="9431" spans="1:5">
      <c r="A9431" s="272" t="s">
        <v>24684</v>
      </c>
      <c r="B9431" s="538">
        <v>95677</v>
      </c>
      <c r="C9431" s="266" t="s">
        <v>24689</v>
      </c>
      <c r="D9431" s="273" t="s">
        <v>14</v>
      </c>
      <c r="E9431" s="274">
        <v>0</v>
      </c>
    </row>
    <row r="9432" spans="1:5">
      <c r="A9432" s="272" t="s">
        <v>24684</v>
      </c>
      <c r="B9432" s="538">
        <v>105135</v>
      </c>
      <c r="C9432" s="266" t="s">
        <v>24690</v>
      </c>
      <c r="D9432" s="273" t="s">
        <v>14</v>
      </c>
      <c r="E9432" s="274">
        <v>1006.53</v>
      </c>
    </row>
    <row r="9433" spans="1:5">
      <c r="A9433" s="272" t="s">
        <v>24684</v>
      </c>
      <c r="B9433" s="538">
        <v>104998</v>
      </c>
      <c r="C9433" s="266" t="s">
        <v>24691</v>
      </c>
      <c r="D9433" s="273" t="s">
        <v>14</v>
      </c>
      <c r="E9433" s="274">
        <v>619.25</v>
      </c>
    </row>
    <row r="9434" spans="1:5">
      <c r="A9434" s="272" t="s">
        <v>24684</v>
      </c>
      <c r="B9434" s="538">
        <v>104997</v>
      </c>
      <c r="C9434" s="266" t="s">
        <v>24692</v>
      </c>
      <c r="D9434" s="273" t="s">
        <v>14</v>
      </c>
      <c r="E9434" s="274">
        <v>465.57</v>
      </c>
    </row>
    <row r="9435" spans="1:5">
      <c r="A9435" s="272" t="s">
        <v>24684</v>
      </c>
      <c r="B9435" s="538">
        <v>95673</v>
      </c>
      <c r="C9435" s="266" t="s">
        <v>21194</v>
      </c>
      <c r="D9435" s="273" t="s">
        <v>14</v>
      </c>
      <c r="E9435" s="274">
        <v>139.94999999999999</v>
      </c>
    </row>
    <row r="9436" spans="1:5">
      <c r="A9436" s="272" t="s">
        <v>24684</v>
      </c>
      <c r="B9436" s="538">
        <v>95674</v>
      </c>
      <c r="C9436" s="266" t="s">
        <v>21195</v>
      </c>
      <c r="D9436" s="273" t="s">
        <v>14</v>
      </c>
      <c r="E9436" s="274">
        <v>148.03</v>
      </c>
    </row>
    <row r="9437" spans="1:5">
      <c r="A9437" s="272" t="s">
        <v>24684</v>
      </c>
      <c r="B9437" s="538">
        <v>104992</v>
      </c>
      <c r="C9437" s="266" t="s">
        <v>31074</v>
      </c>
      <c r="D9437" s="273" t="s">
        <v>14</v>
      </c>
      <c r="E9437" s="274">
        <v>1401.94</v>
      </c>
    </row>
    <row r="9438" spans="1:5">
      <c r="A9438" s="272" t="s">
        <v>24684</v>
      </c>
      <c r="B9438" s="538">
        <v>95675</v>
      </c>
      <c r="C9438" s="266" t="s">
        <v>21196</v>
      </c>
      <c r="D9438" s="273" t="s">
        <v>14</v>
      </c>
      <c r="E9438" s="274">
        <v>182.66</v>
      </c>
    </row>
    <row r="9439" spans="1:5">
      <c r="A9439" s="272" t="s">
        <v>24684</v>
      </c>
      <c r="B9439" s="538">
        <v>95648</v>
      </c>
      <c r="C9439" s="266" t="s">
        <v>21170</v>
      </c>
      <c r="D9439" s="273" t="s">
        <v>14</v>
      </c>
      <c r="E9439" s="274">
        <v>623.34</v>
      </c>
    </row>
    <row r="9440" spans="1:5">
      <c r="A9440" s="272" t="s">
        <v>24684</v>
      </c>
      <c r="B9440" s="538">
        <v>95649</v>
      </c>
      <c r="C9440" s="266" t="s">
        <v>21171</v>
      </c>
      <c r="D9440" s="273" t="s">
        <v>14</v>
      </c>
      <c r="E9440" s="274">
        <v>1074.5</v>
      </c>
    </row>
    <row r="9441" spans="1:5">
      <c r="A9441" s="272" t="s">
        <v>24684</v>
      </c>
      <c r="B9441" s="538">
        <v>95650</v>
      </c>
      <c r="C9441" s="266" t="s">
        <v>21172</v>
      </c>
      <c r="D9441" s="273" t="s">
        <v>14</v>
      </c>
      <c r="E9441" s="274">
        <v>1570</v>
      </c>
    </row>
    <row r="9442" spans="1:5">
      <c r="A9442" s="272" t="s">
        <v>24684</v>
      </c>
      <c r="B9442" s="538">
        <v>95651</v>
      </c>
      <c r="C9442" s="266" t="s">
        <v>21173</v>
      </c>
      <c r="D9442" s="273" t="s">
        <v>14</v>
      </c>
      <c r="E9442" s="274">
        <v>2038.89</v>
      </c>
    </row>
    <row r="9443" spans="1:5">
      <c r="A9443" s="272" t="s">
        <v>24684</v>
      </c>
      <c r="B9443" s="538">
        <v>95652</v>
      </c>
      <c r="C9443" s="266" t="s">
        <v>21174</v>
      </c>
      <c r="D9443" s="273" t="s">
        <v>14</v>
      </c>
      <c r="E9443" s="274">
        <v>767.2</v>
      </c>
    </row>
    <row r="9444" spans="1:5">
      <c r="A9444" s="272" t="s">
        <v>24684</v>
      </c>
      <c r="B9444" s="538">
        <v>95653</v>
      </c>
      <c r="C9444" s="266" t="s">
        <v>21175</v>
      </c>
      <c r="D9444" s="273" t="s">
        <v>14</v>
      </c>
      <c r="E9444" s="274">
        <v>1360.22</v>
      </c>
    </row>
    <row r="9445" spans="1:5">
      <c r="A9445" s="272" t="s">
        <v>24684</v>
      </c>
      <c r="B9445" s="538">
        <v>95654</v>
      </c>
      <c r="C9445" s="266" t="s">
        <v>21176</v>
      </c>
      <c r="D9445" s="273" t="s">
        <v>14</v>
      </c>
      <c r="E9445" s="274">
        <v>2003.6</v>
      </c>
    </row>
    <row r="9446" spans="1:5">
      <c r="A9446" s="272" t="s">
        <v>24684</v>
      </c>
      <c r="B9446" s="538">
        <v>95655</v>
      </c>
      <c r="C9446" s="266" t="s">
        <v>21177</v>
      </c>
      <c r="D9446" s="273" t="s">
        <v>14</v>
      </c>
      <c r="E9446" s="274">
        <v>2613.0100000000002</v>
      </c>
    </row>
    <row r="9447" spans="1:5">
      <c r="A9447" s="272" t="s">
        <v>24684</v>
      </c>
      <c r="B9447" s="538">
        <v>95657</v>
      </c>
      <c r="C9447" s="266" t="s">
        <v>21178</v>
      </c>
      <c r="D9447" s="273" t="s">
        <v>14</v>
      </c>
      <c r="E9447" s="274">
        <v>369.2</v>
      </c>
    </row>
    <row r="9448" spans="1:5">
      <c r="A9448" s="272" t="s">
        <v>24684</v>
      </c>
      <c r="B9448" s="538">
        <v>95658</v>
      </c>
      <c r="C9448" s="266" t="s">
        <v>21179</v>
      </c>
      <c r="D9448" s="273" t="s">
        <v>14</v>
      </c>
      <c r="E9448" s="274">
        <v>668.97</v>
      </c>
    </row>
    <row r="9449" spans="1:5">
      <c r="A9449" s="272" t="s">
        <v>24684</v>
      </c>
      <c r="B9449" s="538">
        <v>95659</v>
      </c>
      <c r="C9449" s="266" t="s">
        <v>21180</v>
      </c>
      <c r="D9449" s="273" t="s">
        <v>14</v>
      </c>
      <c r="E9449" s="274">
        <v>994.86</v>
      </c>
    </row>
    <row r="9450" spans="1:5">
      <c r="A9450" s="272" t="s">
        <v>24684</v>
      </c>
      <c r="B9450" s="538">
        <v>95660</v>
      </c>
      <c r="C9450" s="266" t="s">
        <v>21181</v>
      </c>
      <c r="D9450" s="273" t="s">
        <v>14</v>
      </c>
      <c r="E9450" s="274">
        <v>1302.83</v>
      </c>
    </row>
    <row r="9451" spans="1:5">
      <c r="A9451" s="272" t="s">
        <v>24684</v>
      </c>
      <c r="B9451" s="538">
        <v>95661</v>
      </c>
      <c r="C9451" s="266" t="s">
        <v>21182</v>
      </c>
      <c r="D9451" s="273" t="s">
        <v>14</v>
      </c>
      <c r="E9451" s="274">
        <v>451.75</v>
      </c>
    </row>
    <row r="9452" spans="1:5">
      <c r="A9452" s="272" t="s">
        <v>24684</v>
      </c>
      <c r="B9452" s="538">
        <v>95662</v>
      </c>
      <c r="C9452" s="266" t="s">
        <v>21183</v>
      </c>
      <c r="D9452" s="273" t="s">
        <v>14</v>
      </c>
      <c r="E9452" s="274">
        <v>832.38</v>
      </c>
    </row>
    <row r="9453" spans="1:5">
      <c r="A9453" s="272" t="s">
        <v>24684</v>
      </c>
      <c r="B9453" s="538">
        <v>95663</v>
      </c>
      <c r="C9453" s="266" t="s">
        <v>21184</v>
      </c>
      <c r="D9453" s="273" t="s">
        <v>14</v>
      </c>
      <c r="E9453" s="274">
        <v>1244.18</v>
      </c>
    </row>
    <row r="9454" spans="1:5">
      <c r="A9454" s="272" t="s">
        <v>24684</v>
      </c>
      <c r="B9454" s="538">
        <v>95664</v>
      </c>
      <c r="C9454" s="266" t="s">
        <v>21185</v>
      </c>
      <c r="D9454" s="273" t="s">
        <v>14</v>
      </c>
      <c r="E9454" s="274">
        <v>1631.87</v>
      </c>
    </row>
    <row r="9455" spans="1:5">
      <c r="A9455" s="272" t="s">
        <v>24684</v>
      </c>
      <c r="B9455" s="538">
        <v>95665</v>
      </c>
      <c r="C9455" s="266" t="s">
        <v>21186</v>
      </c>
      <c r="D9455" s="273" t="s">
        <v>14</v>
      </c>
      <c r="E9455" s="274">
        <v>408.79</v>
      </c>
    </row>
    <row r="9456" spans="1:5">
      <c r="A9456" s="272" t="s">
        <v>24684</v>
      </c>
      <c r="B9456" s="538">
        <v>95666</v>
      </c>
      <c r="C9456" s="266" t="s">
        <v>21187</v>
      </c>
      <c r="D9456" s="273" t="s">
        <v>14</v>
      </c>
      <c r="E9456" s="274">
        <v>720.89</v>
      </c>
    </row>
    <row r="9457" spans="1:5">
      <c r="A9457" s="272" t="s">
        <v>24684</v>
      </c>
      <c r="B9457" s="538">
        <v>95667</v>
      </c>
      <c r="C9457" s="266" t="s">
        <v>21188</v>
      </c>
      <c r="D9457" s="273" t="s">
        <v>14</v>
      </c>
      <c r="E9457" s="274">
        <v>1067.06</v>
      </c>
    </row>
    <row r="9458" spans="1:5">
      <c r="A9458" s="272" t="s">
        <v>24684</v>
      </c>
      <c r="B9458" s="538">
        <v>95668</v>
      </c>
      <c r="C9458" s="266" t="s">
        <v>21189</v>
      </c>
      <c r="D9458" s="273" t="s">
        <v>14</v>
      </c>
      <c r="E9458" s="274">
        <v>1392.77</v>
      </c>
    </row>
    <row r="9459" spans="1:5">
      <c r="A9459" s="272" t="s">
        <v>24684</v>
      </c>
      <c r="B9459" s="538">
        <v>95669</v>
      </c>
      <c r="C9459" s="266" t="s">
        <v>21190</v>
      </c>
      <c r="D9459" s="273" t="s">
        <v>14</v>
      </c>
      <c r="E9459" s="274">
        <v>487.13</v>
      </c>
    </row>
    <row r="9460" spans="1:5">
      <c r="A9460" s="272" t="s">
        <v>24684</v>
      </c>
      <c r="B9460" s="538">
        <v>95670</v>
      </c>
      <c r="C9460" s="266" t="s">
        <v>21191</v>
      </c>
      <c r="D9460" s="273" t="s">
        <v>14</v>
      </c>
      <c r="E9460" s="274">
        <v>876.11</v>
      </c>
    </row>
    <row r="9461" spans="1:5">
      <c r="A9461" s="272" t="s">
        <v>24684</v>
      </c>
      <c r="B9461" s="538">
        <v>95671</v>
      </c>
      <c r="C9461" s="266" t="s">
        <v>21192</v>
      </c>
      <c r="D9461" s="273" t="s">
        <v>14</v>
      </c>
      <c r="E9461" s="274">
        <v>1303.53</v>
      </c>
    </row>
    <row r="9462" spans="1:5">
      <c r="A9462" s="272" t="s">
        <v>24684</v>
      </c>
      <c r="B9462" s="538">
        <v>95672</v>
      </c>
      <c r="C9462" s="266" t="s">
        <v>21193</v>
      </c>
      <c r="D9462" s="273" t="s">
        <v>14</v>
      </c>
      <c r="E9462" s="274">
        <v>1705.18</v>
      </c>
    </row>
    <row r="9463" spans="1:5">
      <c r="A9463" s="272" t="s">
        <v>24684</v>
      </c>
      <c r="B9463" s="538">
        <v>97741</v>
      </c>
      <c r="C9463" s="266" t="s">
        <v>24693</v>
      </c>
      <c r="D9463" s="273" t="s">
        <v>14</v>
      </c>
      <c r="E9463" s="274">
        <v>198.53</v>
      </c>
    </row>
    <row r="9464" spans="1:5">
      <c r="A9464" s="272" t="s">
        <v>24684</v>
      </c>
      <c r="B9464" s="538">
        <v>95641</v>
      </c>
      <c r="C9464" s="266" t="s">
        <v>24694</v>
      </c>
      <c r="D9464" s="273" t="s">
        <v>14</v>
      </c>
      <c r="E9464" s="274">
        <v>351.1</v>
      </c>
    </row>
    <row r="9465" spans="1:5">
      <c r="A9465" s="272" t="s">
        <v>24684</v>
      </c>
      <c r="B9465" s="538">
        <v>95642</v>
      </c>
      <c r="C9465" s="266" t="s">
        <v>24695</v>
      </c>
      <c r="D9465" s="273" t="s">
        <v>14</v>
      </c>
      <c r="E9465" s="274">
        <v>519.08000000000004</v>
      </c>
    </row>
    <row r="9466" spans="1:5">
      <c r="A9466" s="272" t="s">
        <v>24684</v>
      </c>
      <c r="B9466" s="538">
        <v>95643</v>
      </c>
      <c r="C9466" s="266" t="s">
        <v>24696</v>
      </c>
      <c r="D9466" s="273" t="s">
        <v>14</v>
      </c>
      <c r="E9466" s="274">
        <v>677.75</v>
      </c>
    </row>
    <row r="9467" spans="1:5">
      <c r="A9467" s="272" t="s">
        <v>24684</v>
      </c>
      <c r="B9467" s="538">
        <v>95644</v>
      </c>
      <c r="C9467" s="266" t="s">
        <v>24697</v>
      </c>
      <c r="D9467" s="273" t="s">
        <v>14</v>
      </c>
      <c r="E9467" s="274">
        <v>254.6</v>
      </c>
    </row>
    <row r="9468" spans="1:5">
      <c r="A9468" s="272" t="s">
        <v>24684</v>
      </c>
      <c r="B9468" s="538">
        <v>95645</v>
      </c>
      <c r="C9468" s="266" t="s">
        <v>24698</v>
      </c>
      <c r="D9468" s="273" t="s">
        <v>14</v>
      </c>
      <c r="E9468" s="274">
        <v>461.99</v>
      </c>
    </row>
    <row r="9469" spans="1:5">
      <c r="A9469" s="272" t="s">
        <v>24684</v>
      </c>
      <c r="B9469" s="538">
        <v>95646</v>
      </c>
      <c r="C9469" s="266" t="s">
        <v>24699</v>
      </c>
      <c r="D9469" s="273" t="s">
        <v>14</v>
      </c>
      <c r="E9469" s="274">
        <v>688.48</v>
      </c>
    </row>
    <row r="9470" spans="1:5">
      <c r="A9470" s="272" t="s">
        <v>24684</v>
      </c>
      <c r="B9470" s="538">
        <v>95647</v>
      </c>
      <c r="C9470" s="266" t="s">
        <v>24700</v>
      </c>
      <c r="D9470" s="273" t="s">
        <v>14</v>
      </c>
      <c r="E9470" s="274">
        <v>901.17</v>
      </c>
    </row>
    <row r="9471" spans="1:5">
      <c r="A9471" s="272" t="s">
        <v>24684</v>
      </c>
      <c r="B9471" s="538">
        <v>95636</v>
      </c>
      <c r="C9471" s="266" t="s">
        <v>21166</v>
      </c>
      <c r="D9471" s="273" t="s">
        <v>14</v>
      </c>
      <c r="E9471" s="274">
        <v>455.97</v>
      </c>
    </row>
    <row r="9472" spans="1:5">
      <c r="A9472" s="272" t="s">
        <v>24684</v>
      </c>
      <c r="B9472" s="538">
        <v>95637</v>
      </c>
      <c r="C9472" s="266" t="s">
        <v>21167</v>
      </c>
      <c r="D9472" s="273" t="s">
        <v>14</v>
      </c>
      <c r="E9472" s="274">
        <v>596.44000000000005</v>
      </c>
    </row>
    <row r="9473" spans="1:5">
      <c r="A9473" s="272" t="s">
        <v>24684</v>
      </c>
      <c r="B9473" s="538">
        <v>95638</v>
      </c>
      <c r="C9473" s="266" t="s">
        <v>21168</v>
      </c>
      <c r="D9473" s="273" t="s">
        <v>14</v>
      </c>
      <c r="E9473" s="274">
        <v>732.93</v>
      </c>
    </row>
    <row r="9474" spans="1:5">
      <c r="A9474" s="272" t="s">
        <v>24684</v>
      </c>
      <c r="B9474" s="538">
        <v>95639</v>
      </c>
      <c r="C9474" s="266" t="s">
        <v>21169</v>
      </c>
      <c r="D9474" s="273" t="s">
        <v>14</v>
      </c>
      <c r="E9474" s="274">
        <v>990.71</v>
      </c>
    </row>
    <row r="9475" spans="1:5">
      <c r="A9475" s="272" t="s">
        <v>24684</v>
      </c>
      <c r="B9475" s="538">
        <v>95634</v>
      </c>
      <c r="C9475" s="266" t="s">
        <v>24701</v>
      </c>
      <c r="D9475" s="273" t="s">
        <v>14</v>
      </c>
      <c r="E9475" s="274">
        <v>252.94</v>
      </c>
    </row>
    <row r="9476" spans="1:5">
      <c r="A9476" s="272" t="s">
        <v>24684</v>
      </c>
      <c r="B9476" s="538">
        <v>95635</v>
      </c>
      <c r="C9476" s="266" t="s">
        <v>24702</v>
      </c>
      <c r="D9476" s="273" t="s">
        <v>14</v>
      </c>
      <c r="E9476" s="274">
        <v>267.44</v>
      </c>
    </row>
    <row r="9477" spans="1:5">
      <c r="A9477" s="272" t="s">
        <v>24703</v>
      </c>
      <c r="B9477" s="538">
        <v>98751</v>
      </c>
      <c r="C9477" s="266" t="s">
        <v>9739</v>
      </c>
      <c r="D9477" s="273" t="s">
        <v>13</v>
      </c>
      <c r="E9477" s="274">
        <v>185.03</v>
      </c>
    </row>
    <row r="9478" spans="1:5">
      <c r="A9478" s="272" t="s">
        <v>24703</v>
      </c>
      <c r="B9478" s="538">
        <v>98746</v>
      </c>
      <c r="C9478" s="266" t="s">
        <v>9736</v>
      </c>
      <c r="D9478" s="273" t="s">
        <v>13</v>
      </c>
      <c r="E9478" s="274">
        <v>93.09</v>
      </c>
    </row>
    <row r="9479" spans="1:5">
      <c r="A9479" s="272" t="s">
        <v>24703</v>
      </c>
      <c r="B9479" s="538">
        <v>98753</v>
      </c>
      <c r="C9479" s="266" t="s">
        <v>9741</v>
      </c>
      <c r="D9479" s="273" t="s">
        <v>13</v>
      </c>
      <c r="E9479" s="274">
        <v>330.58</v>
      </c>
    </row>
    <row r="9480" spans="1:5">
      <c r="A9480" s="272" t="s">
        <v>24703</v>
      </c>
      <c r="B9480" s="538">
        <v>98750</v>
      </c>
      <c r="C9480" s="266" t="s">
        <v>9738</v>
      </c>
      <c r="D9480" s="273" t="s">
        <v>13</v>
      </c>
      <c r="E9480" s="274">
        <v>131</v>
      </c>
    </row>
    <row r="9481" spans="1:5">
      <c r="A9481" s="272" t="s">
        <v>24703</v>
      </c>
      <c r="B9481" s="538">
        <v>98749</v>
      </c>
      <c r="C9481" s="266" t="s">
        <v>9737</v>
      </c>
      <c r="D9481" s="273" t="s">
        <v>13</v>
      </c>
      <c r="E9481" s="274">
        <v>110.28</v>
      </c>
    </row>
    <row r="9482" spans="1:5">
      <c r="A9482" s="272" t="s">
        <v>24703</v>
      </c>
      <c r="B9482" s="538">
        <v>98752</v>
      </c>
      <c r="C9482" s="266" t="s">
        <v>9740</v>
      </c>
      <c r="D9482" s="273" t="s">
        <v>13</v>
      </c>
      <c r="E9482" s="274">
        <v>249.95</v>
      </c>
    </row>
    <row r="9483" spans="1:5">
      <c r="A9483" s="272" t="s">
        <v>24704</v>
      </c>
      <c r="B9483" s="538">
        <v>98529</v>
      </c>
      <c r="C9483" s="266" t="s">
        <v>21342</v>
      </c>
      <c r="D9483" s="273" t="s">
        <v>14</v>
      </c>
      <c r="E9483" s="274">
        <v>99.07</v>
      </c>
    </row>
    <row r="9484" spans="1:5">
      <c r="A9484" s="272" t="s">
        <v>24704</v>
      </c>
      <c r="B9484" s="538">
        <v>98530</v>
      </c>
      <c r="C9484" s="266" t="s">
        <v>21343</v>
      </c>
      <c r="D9484" s="273" t="s">
        <v>14</v>
      </c>
      <c r="E9484" s="274">
        <v>194.46</v>
      </c>
    </row>
    <row r="9485" spans="1:5">
      <c r="A9485" s="272" t="s">
        <v>24704</v>
      </c>
      <c r="B9485" s="538">
        <v>98531</v>
      </c>
      <c r="C9485" s="266" t="s">
        <v>21344</v>
      </c>
      <c r="D9485" s="273" t="s">
        <v>14</v>
      </c>
      <c r="E9485" s="274">
        <v>458.36</v>
      </c>
    </row>
    <row r="9486" spans="1:5">
      <c r="A9486" s="272" t="s">
        <v>24704</v>
      </c>
      <c r="B9486" s="538">
        <v>98524</v>
      </c>
      <c r="C9486" s="266" t="s">
        <v>21337</v>
      </c>
      <c r="D9486" s="273" t="s">
        <v>16</v>
      </c>
      <c r="E9486" s="274">
        <v>6.27</v>
      </c>
    </row>
    <row r="9487" spans="1:5">
      <c r="A9487" s="272" t="s">
        <v>24704</v>
      </c>
      <c r="B9487" s="538">
        <v>98525</v>
      </c>
      <c r="C9487" s="266" t="s">
        <v>21338</v>
      </c>
      <c r="D9487" s="273" t="s">
        <v>16</v>
      </c>
      <c r="E9487" s="274">
        <v>0.77</v>
      </c>
    </row>
    <row r="9488" spans="1:5">
      <c r="A9488" s="272" t="s">
        <v>24704</v>
      </c>
      <c r="B9488" s="538">
        <v>98533</v>
      </c>
      <c r="C9488" s="266" t="s">
        <v>21346</v>
      </c>
      <c r="D9488" s="273" t="s">
        <v>14</v>
      </c>
      <c r="E9488" s="274">
        <v>144.69</v>
      </c>
    </row>
    <row r="9489" spans="1:5">
      <c r="A9489" s="272" t="s">
        <v>24704</v>
      </c>
      <c r="B9489" s="538">
        <v>98534</v>
      </c>
      <c r="C9489" s="266" t="s">
        <v>21347</v>
      </c>
      <c r="D9489" s="273" t="s">
        <v>14</v>
      </c>
      <c r="E9489" s="274">
        <v>399.63</v>
      </c>
    </row>
    <row r="9490" spans="1:5">
      <c r="A9490" s="272" t="s">
        <v>24704</v>
      </c>
      <c r="B9490" s="538">
        <v>98535</v>
      </c>
      <c r="C9490" s="266" t="s">
        <v>21348</v>
      </c>
      <c r="D9490" s="273" t="s">
        <v>14</v>
      </c>
      <c r="E9490" s="274">
        <v>843.47</v>
      </c>
    </row>
    <row r="9491" spans="1:5">
      <c r="A9491" s="272" t="s">
        <v>24704</v>
      </c>
      <c r="B9491" s="538">
        <v>98532</v>
      </c>
      <c r="C9491" s="266" t="s">
        <v>21345</v>
      </c>
      <c r="D9491" s="273" t="s">
        <v>14</v>
      </c>
      <c r="E9491" s="274">
        <v>37.729999999999997</v>
      </c>
    </row>
    <row r="9492" spans="1:5">
      <c r="A9492" s="272" t="s">
        <v>24704</v>
      </c>
      <c r="B9492" s="538">
        <v>98526</v>
      </c>
      <c r="C9492" s="266" t="s">
        <v>21339</v>
      </c>
      <c r="D9492" s="273" t="s">
        <v>14</v>
      </c>
      <c r="E9492" s="274">
        <v>160.59</v>
      </c>
    </row>
    <row r="9493" spans="1:5">
      <c r="A9493" s="272" t="s">
        <v>24704</v>
      </c>
      <c r="B9493" s="538">
        <v>98527</v>
      </c>
      <c r="C9493" s="266" t="s">
        <v>21340</v>
      </c>
      <c r="D9493" s="273" t="s">
        <v>14</v>
      </c>
      <c r="E9493" s="274">
        <v>266.51</v>
      </c>
    </row>
    <row r="9494" spans="1:5">
      <c r="A9494" s="272" t="s">
        <v>24704</v>
      </c>
      <c r="B9494" s="538">
        <v>98528</v>
      </c>
      <c r="C9494" s="266" t="s">
        <v>21341</v>
      </c>
      <c r="D9494" s="273" t="s">
        <v>14</v>
      </c>
      <c r="E9494" s="274">
        <v>351.25</v>
      </c>
    </row>
    <row r="9495" spans="1:5">
      <c r="A9495" s="272" t="s">
        <v>24705</v>
      </c>
      <c r="B9495" s="538">
        <v>94232</v>
      </c>
      <c r="C9495" s="266" t="s">
        <v>9146</v>
      </c>
      <c r="D9495" s="273" t="s">
        <v>14</v>
      </c>
      <c r="E9495" s="274">
        <v>3.53</v>
      </c>
    </row>
    <row r="9496" spans="1:5">
      <c r="A9496" s="272" t="s">
        <v>24705</v>
      </c>
      <c r="B9496" s="538">
        <v>100434</v>
      </c>
      <c r="C9496" s="266" t="s">
        <v>9168</v>
      </c>
      <c r="D9496" s="273" t="s">
        <v>13</v>
      </c>
      <c r="E9496" s="274">
        <v>194.93</v>
      </c>
    </row>
    <row r="9497" spans="1:5">
      <c r="A9497" s="272" t="s">
        <v>24705</v>
      </c>
      <c r="B9497" s="538">
        <v>94229</v>
      </c>
      <c r="C9497" s="266" t="s">
        <v>9172</v>
      </c>
      <c r="D9497" s="273" t="s">
        <v>13</v>
      </c>
      <c r="E9497" s="274">
        <v>173.04</v>
      </c>
    </row>
    <row r="9498" spans="1:5">
      <c r="A9498" s="272" t="s">
        <v>24705</v>
      </c>
      <c r="B9498" s="538">
        <v>94227</v>
      </c>
      <c r="C9498" s="266" t="s">
        <v>9170</v>
      </c>
      <c r="D9498" s="273" t="s">
        <v>13</v>
      </c>
      <c r="E9498" s="274">
        <v>65.680000000000007</v>
      </c>
    </row>
    <row r="9499" spans="1:5">
      <c r="A9499" s="272" t="s">
        <v>24705</v>
      </c>
      <c r="B9499" s="538">
        <v>94228</v>
      </c>
      <c r="C9499" s="266" t="s">
        <v>9171</v>
      </c>
      <c r="D9499" s="273" t="s">
        <v>13</v>
      </c>
      <c r="E9499" s="274">
        <v>89.89</v>
      </c>
    </row>
    <row r="9500" spans="1:5">
      <c r="A9500" s="272" t="s">
        <v>24705</v>
      </c>
      <c r="B9500" s="538">
        <v>94219</v>
      </c>
      <c r="C9500" s="266" t="s">
        <v>9160</v>
      </c>
      <c r="D9500" s="273" t="s">
        <v>13</v>
      </c>
      <c r="E9500" s="274">
        <v>53.74</v>
      </c>
    </row>
    <row r="9501" spans="1:5">
      <c r="A9501" s="272" t="s">
        <v>24705</v>
      </c>
      <c r="B9501" s="538">
        <v>94220</v>
      </c>
      <c r="C9501" s="266" t="s">
        <v>9161</v>
      </c>
      <c r="D9501" s="273" t="s">
        <v>13</v>
      </c>
      <c r="E9501" s="274">
        <v>62.86</v>
      </c>
    </row>
    <row r="9502" spans="1:5">
      <c r="A9502" s="272" t="s">
        <v>24705</v>
      </c>
      <c r="B9502" s="538">
        <v>100326</v>
      </c>
      <c r="C9502" s="266" t="s">
        <v>24706</v>
      </c>
      <c r="D9502" s="273" t="s">
        <v>13</v>
      </c>
      <c r="E9502" s="274">
        <v>0</v>
      </c>
    </row>
    <row r="9503" spans="1:5">
      <c r="A9503" s="272" t="s">
        <v>24705</v>
      </c>
      <c r="B9503" s="538">
        <v>94221</v>
      </c>
      <c r="C9503" s="266" t="s">
        <v>9162</v>
      </c>
      <c r="D9503" s="273" t="s">
        <v>13</v>
      </c>
      <c r="E9503" s="274">
        <v>44.91</v>
      </c>
    </row>
    <row r="9504" spans="1:5">
      <c r="A9504" s="272" t="s">
        <v>24705</v>
      </c>
      <c r="B9504" s="538">
        <v>94222</v>
      </c>
      <c r="C9504" s="266" t="s">
        <v>9163</v>
      </c>
      <c r="D9504" s="273" t="s">
        <v>13</v>
      </c>
      <c r="E9504" s="274">
        <v>54.03</v>
      </c>
    </row>
    <row r="9505" spans="1:5">
      <c r="A9505" s="272" t="s">
        <v>24705</v>
      </c>
      <c r="B9505" s="538">
        <v>94451</v>
      </c>
      <c r="C9505" s="266" t="s">
        <v>9165</v>
      </c>
      <c r="D9505" s="273" t="s">
        <v>13</v>
      </c>
      <c r="E9505" s="274">
        <v>84.57</v>
      </c>
    </row>
    <row r="9506" spans="1:5">
      <c r="A9506" s="272" t="s">
        <v>24705</v>
      </c>
      <c r="B9506" s="538">
        <v>94223</v>
      </c>
      <c r="C9506" s="266" t="s">
        <v>9164</v>
      </c>
      <c r="D9506" s="273" t="s">
        <v>13</v>
      </c>
      <c r="E9506" s="274">
        <v>75.97</v>
      </c>
    </row>
    <row r="9507" spans="1:5">
      <c r="A9507" s="272" t="s">
        <v>24705</v>
      </c>
      <c r="B9507" s="538">
        <v>100325</v>
      </c>
      <c r="C9507" s="266" t="s">
        <v>9166</v>
      </c>
      <c r="D9507" s="273" t="s">
        <v>13</v>
      </c>
      <c r="E9507" s="274">
        <v>81.83</v>
      </c>
    </row>
    <row r="9508" spans="1:5">
      <c r="A9508" s="272" t="s">
        <v>24705</v>
      </c>
      <c r="B9508" s="538">
        <v>94224</v>
      </c>
      <c r="C9508" s="266" t="s">
        <v>9144</v>
      </c>
      <c r="D9508" s="273" t="s">
        <v>13</v>
      </c>
      <c r="E9508" s="274">
        <v>32.369999999999997</v>
      </c>
    </row>
    <row r="9509" spans="1:5">
      <c r="A9509" s="272" t="s">
        <v>24705</v>
      </c>
      <c r="B9509" s="538">
        <v>102653</v>
      </c>
      <c r="C9509" s="266" t="s">
        <v>24707</v>
      </c>
      <c r="D9509" s="273" t="s">
        <v>16</v>
      </c>
      <c r="E9509" s="274">
        <v>0</v>
      </c>
    </row>
    <row r="9510" spans="1:5">
      <c r="A9510" s="272" t="s">
        <v>24705</v>
      </c>
      <c r="B9510" s="538">
        <v>100330</v>
      </c>
      <c r="C9510" s="266" t="s">
        <v>31075</v>
      </c>
      <c r="D9510" s="273" t="s">
        <v>16</v>
      </c>
      <c r="E9510" s="274">
        <v>33.68</v>
      </c>
    </row>
    <row r="9511" spans="1:5">
      <c r="A9511" s="272" t="s">
        <v>24705</v>
      </c>
      <c r="B9511" s="538">
        <v>100331</v>
      </c>
      <c r="C9511" s="266" t="s">
        <v>31076</v>
      </c>
      <c r="D9511" s="273" t="s">
        <v>16</v>
      </c>
      <c r="E9511" s="274">
        <v>41.31</v>
      </c>
    </row>
    <row r="9512" spans="1:5">
      <c r="A9512" s="272" t="s">
        <v>24705</v>
      </c>
      <c r="B9512" s="538">
        <v>100328</v>
      </c>
      <c r="C9512" s="266" t="s">
        <v>31077</v>
      </c>
      <c r="D9512" s="273" t="s">
        <v>16</v>
      </c>
      <c r="E9512" s="274">
        <v>24.79</v>
      </c>
    </row>
    <row r="9513" spans="1:5">
      <c r="A9513" s="272" t="s">
        <v>24705</v>
      </c>
      <c r="B9513" s="538">
        <v>100329</v>
      </c>
      <c r="C9513" s="266" t="s">
        <v>31078</v>
      </c>
      <c r="D9513" s="273" t="s">
        <v>16</v>
      </c>
      <c r="E9513" s="274">
        <v>29.26</v>
      </c>
    </row>
    <row r="9514" spans="1:5">
      <c r="A9514" s="272" t="s">
        <v>24705</v>
      </c>
      <c r="B9514" s="538">
        <v>94231</v>
      </c>
      <c r="C9514" s="266" t="s">
        <v>9173</v>
      </c>
      <c r="D9514" s="273" t="s">
        <v>13</v>
      </c>
      <c r="E9514" s="274">
        <v>53.05</v>
      </c>
    </row>
    <row r="9515" spans="1:5">
      <c r="A9515" s="272" t="s">
        <v>24705</v>
      </c>
      <c r="B9515" s="538">
        <v>100435</v>
      </c>
      <c r="C9515" s="266" t="s">
        <v>9169</v>
      </c>
      <c r="D9515" s="273" t="s">
        <v>13</v>
      </c>
      <c r="E9515" s="274">
        <v>59.6</v>
      </c>
    </row>
    <row r="9516" spans="1:5">
      <c r="A9516" s="272" t="s">
        <v>24705</v>
      </c>
      <c r="B9516" s="538">
        <v>100327</v>
      </c>
      <c r="C9516" s="266" t="s">
        <v>9167</v>
      </c>
      <c r="D9516" s="273" t="s">
        <v>13</v>
      </c>
      <c r="E9516" s="274">
        <v>60.59</v>
      </c>
    </row>
    <row r="9517" spans="1:5">
      <c r="A9517" s="272" t="s">
        <v>24705</v>
      </c>
      <c r="B9517" s="538">
        <v>94226</v>
      </c>
      <c r="C9517" s="266" t="s">
        <v>9145</v>
      </c>
      <c r="D9517" s="273" t="s">
        <v>16</v>
      </c>
      <c r="E9517" s="274">
        <v>23.49</v>
      </c>
    </row>
    <row r="9518" spans="1:5">
      <c r="A9518" s="272" t="s">
        <v>24705</v>
      </c>
      <c r="B9518" s="538">
        <v>94201</v>
      </c>
      <c r="C9518" s="266" t="s">
        <v>9142</v>
      </c>
      <c r="D9518" s="273" t="s">
        <v>16</v>
      </c>
      <c r="E9518" s="274">
        <v>112.33</v>
      </c>
    </row>
    <row r="9519" spans="1:5">
      <c r="A9519" s="272" t="s">
        <v>24705</v>
      </c>
      <c r="B9519" s="538">
        <v>94204</v>
      </c>
      <c r="C9519" s="266" t="s">
        <v>9143</v>
      </c>
      <c r="D9519" s="273" t="s">
        <v>16</v>
      </c>
      <c r="E9519" s="274">
        <v>119.94</v>
      </c>
    </row>
    <row r="9520" spans="1:5">
      <c r="A9520" s="272" t="s">
        <v>24705</v>
      </c>
      <c r="B9520" s="538">
        <v>94447</v>
      </c>
      <c r="C9520" s="266" t="s">
        <v>9153</v>
      </c>
      <c r="D9520" s="273" t="s">
        <v>16</v>
      </c>
      <c r="E9520" s="274">
        <v>112.33</v>
      </c>
    </row>
    <row r="9521" spans="1:5">
      <c r="A9521" s="272" t="s">
        <v>24705</v>
      </c>
      <c r="B9521" s="538">
        <v>94448</v>
      </c>
      <c r="C9521" s="266" t="s">
        <v>9154</v>
      </c>
      <c r="D9521" s="273" t="s">
        <v>16</v>
      </c>
      <c r="E9521" s="274">
        <v>119.94</v>
      </c>
    </row>
    <row r="9522" spans="1:5">
      <c r="A9522" s="272" t="s">
        <v>24705</v>
      </c>
      <c r="B9522" s="538">
        <v>94445</v>
      </c>
      <c r="C9522" s="266" t="s">
        <v>9151</v>
      </c>
      <c r="D9522" s="273" t="s">
        <v>16</v>
      </c>
      <c r="E9522" s="274">
        <v>112.33</v>
      </c>
    </row>
    <row r="9523" spans="1:5">
      <c r="A9523" s="272" t="s">
        <v>24705</v>
      </c>
      <c r="B9523" s="538">
        <v>94446</v>
      </c>
      <c r="C9523" s="266" t="s">
        <v>9152</v>
      </c>
      <c r="D9523" s="273" t="s">
        <v>16</v>
      </c>
      <c r="E9523" s="274">
        <v>119.94</v>
      </c>
    </row>
    <row r="9524" spans="1:5">
      <c r="A9524" s="272" t="s">
        <v>24705</v>
      </c>
      <c r="B9524" s="538">
        <v>94440</v>
      </c>
      <c r="C9524" s="266" t="s">
        <v>9147</v>
      </c>
      <c r="D9524" s="273" t="s">
        <v>16</v>
      </c>
      <c r="E9524" s="274">
        <v>80.040000000000006</v>
      </c>
    </row>
    <row r="9525" spans="1:5">
      <c r="A9525" s="272" t="s">
        <v>24705</v>
      </c>
      <c r="B9525" s="538">
        <v>94441</v>
      </c>
      <c r="C9525" s="266" t="s">
        <v>9148</v>
      </c>
      <c r="D9525" s="273" t="s">
        <v>16</v>
      </c>
      <c r="E9525" s="274">
        <v>84.5</v>
      </c>
    </row>
    <row r="9526" spans="1:5">
      <c r="A9526" s="272" t="s">
        <v>24705</v>
      </c>
      <c r="B9526" s="538">
        <v>94195</v>
      </c>
      <c r="C9526" s="266" t="s">
        <v>9140</v>
      </c>
      <c r="D9526" s="273" t="s">
        <v>16</v>
      </c>
      <c r="E9526" s="274">
        <v>80.040000000000006</v>
      </c>
    </row>
    <row r="9527" spans="1:5">
      <c r="A9527" s="272" t="s">
        <v>24705</v>
      </c>
      <c r="B9527" s="538">
        <v>94198</v>
      </c>
      <c r="C9527" s="266" t="s">
        <v>9141</v>
      </c>
      <c r="D9527" s="273" t="s">
        <v>16</v>
      </c>
      <c r="E9527" s="274">
        <v>84.5</v>
      </c>
    </row>
    <row r="9528" spans="1:5">
      <c r="A9528" s="272" t="s">
        <v>24705</v>
      </c>
      <c r="B9528" s="538">
        <v>94442</v>
      </c>
      <c r="C9528" s="266" t="s">
        <v>9149</v>
      </c>
      <c r="D9528" s="273" t="s">
        <v>16</v>
      </c>
      <c r="E9528" s="274">
        <v>80.040000000000006</v>
      </c>
    </row>
    <row r="9529" spans="1:5">
      <c r="A9529" s="272" t="s">
        <v>24705</v>
      </c>
      <c r="B9529" s="538">
        <v>94443</v>
      </c>
      <c r="C9529" s="266" t="s">
        <v>9150</v>
      </c>
      <c r="D9529" s="273" t="s">
        <v>16</v>
      </c>
      <c r="E9529" s="274">
        <v>84.5</v>
      </c>
    </row>
    <row r="9530" spans="1:5">
      <c r="A9530" s="272" t="s">
        <v>24705</v>
      </c>
      <c r="B9530" s="538">
        <v>94213</v>
      </c>
      <c r="C9530" s="266" t="s">
        <v>9158</v>
      </c>
      <c r="D9530" s="273" t="s">
        <v>16</v>
      </c>
      <c r="E9530" s="274">
        <v>72.47</v>
      </c>
    </row>
    <row r="9531" spans="1:5">
      <c r="A9531" s="272" t="s">
        <v>24705</v>
      </c>
      <c r="B9531" s="538">
        <v>94189</v>
      </c>
      <c r="C9531" s="266" t="s">
        <v>9138</v>
      </c>
      <c r="D9531" s="273" t="s">
        <v>16</v>
      </c>
      <c r="E9531" s="274">
        <v>44.66</v>
      </c>
    </row>
    <row r="9532" spans="1:5">
      <c r="A9532" s="272" t="s">
        <v>24705</v>
      </c>
      <c r="B9532" s="538">
        <v>94192</v>
      </c>
      <c r="C9532" s="266" t="s">
        <v>9139</v>
      </c>
      <c r="D9532" s="273" t="s">
        <v>16</v>
      </c>
      <c r="E9532" s="274">
        <v>48.04</v>
      </c>
    </row>
    <row r="9533" spans="1:5">
      <c r="A9533" s="272" t="s">
        <v>24705</v>
      </c>
      <c r="B9533" s="538">
        <v>94444</v>
      </c>
      <c r="C9533" s="266" t="s">
        <v>9175</v>
      </c>
      <c r="D9533" s="273" t="s">
        <v>16</v>
      </c>
      <c r="E9533" s="274">
        <v>660.97</v>
      </c>
    </row>
    <row r="9534" spans="1:5">
      <c r="A9534" s="272" t="s">
        <v>24705</v>
      </c>
      <c r="B9534" s="538">
        <v>94218</v>
      </c>
      <c r="C9534" s="266" t="s">
        <v>9157</v>
      </c>
      <c r="D9534" s="273" t="s">
        <v>16</v>
      </c>
      <c r="E9534" s="274">
        <v>114.25</v>
      </c>
    </row>
    <row r="9535" spans="1:5">
      <c r="A9535" s="272" t="s">
        <v>24705</v>
      </c>
      <c r="B9535" s="538">
        <v>94216</v>
      </c>
      <c r="C9535" s="266" t="s">
        <v>9159</v>
      </c>
      <c r="D9535" s="273" t="s">
        <v>16</v>
      </c>
      <c r="E9535" s="274">
        <v>205.07</v>
      </c>
    </row>
    <row r="9536" spans="1:5">
      <c r="A9536" s="272" t="s">
        <v>24705</v>
      </c>
      <c r="B9536" s="538">
        <v>94449</v>
      </c>
      <c r="C9536" s="266" t="s">
        <v>9174</v>
      </c>
      <c r="D9536" s="273" t="s">
        <v>16</v>
      </c>
      <c r="E9536" s="274">
        <v>65.86</v>
      </c>
    </row>
    <row r="9537" spans="1:5">
      <c r="A9537" s="272" t="s">
        <v>24705</v>
      </c>
      <c r="B9537" s="538">
        <v>94210</v>
      </c>
      <c r="C9537" s="266" t="s">
        <v>9156</v>
      </c>
      <c r="D9537" s="273" t="s">
        <v>16</v>
      </c>
      <c r="E9537" s="274">
        <v>48.86</v>
      </c>
    </row>
    <row r="9538" spans="1:5">
      <c r="A9538" s="272" t="s">
        <v>24705</v>
      </c>
      <c r="B9538" s="538">
        <v>94207</v>
      </c>
      <c r="C9538" s="266" t="s">
        <v>9155</v>
      </c>
      <c r="D9538" s="273" t="s">
        <v>16</v>
      </c>
      <c r="E9538" s="274">
        <v>45.9</v>
      </c>
    </row>
    <row r="9539" spans="1:5">
      <c r="A9539" s="272" t="s">
        <v>24708</v>
      </c>
      <c r="B9539" s="538">
        <v>102109</v>
      </c>
      <c r="C9539" s="266" t="s">
        <v>9968</v>
      </c>
      <c r="D9539" s="273" t="s">
        <v>14</v>
      </c>
      <c r="E9539" s="274">
        <v>65.67</v>
      </c>
    </row>
    <row r="9540" spans="1:5">
      <c r="A9540" s="272" t="s">
        <v>24708</v>
      </c>
      <c r="B9540" s="538">
        <v>102110</v>
      </c>
      <c r="C9540" s="266" t="s">
        <v>9969</v>
      </c>
      <c r="D9540" s="273" t="s">
        <v>14</v>
      </c>
      <c r="E9540" s="274">
        <v>174.57</v>
      </c>
    </row>
    <row r="9541" spans="1:5">
      <c r="A9541" s="272" t="s">
        <v>24708</v>
      </c>
      <c r="B9541" s="538">
        <v>103656</v>
      </c>
      <c r="C9541" s="266" t="s">
        <v>9972</v>
      </c>
      <c r="D9541" s="273" t="s">
        <v>14</v>
      </c>
      <c r="E9541" s="274">
        <v>124223.56</v>
      </c>
    </row>
    <row r="9542" spans="1:5">
      <c r="A9542" s="272" t="s">
        <v>24708</v>
      </c>
      <c r="B9542" s="538">
        <v>102105</v>
      </c>
      <c r="C9542" s="266" t="s">
        <v>9966</v>
      </c>
      <c r="D9542" s="273" t="s">
        <v>14</v>
      </c>
      <c r="E9542" s="274">
        <v>19810.48</v>
      </c>
    </row>
    <row r="9543" spans="1:5">
      <c r="A9543" s="272" t="s">
        <v>24708</v>
      </c>
      <c r="B9543" s="538">
        <v>102106</v>
      </c>
      <c r="C9543" s="266" t="s">
        <v>467</v>
      </c>
      <c r="D9543" s="273" t="s">
        <v>14</v>
      </c>
      <c r="E9543" s="274">
        <v>24799.13</v>
      </c>
    </row>
    <row r="9544" spans="1:5">
      <c r="A9544" s="272" t="s">
        <v>24708</v>
      </c>
      <c r="B9544" s="538">
        <v>102107</v>
      </c>
      <c r="C9544" s="266" t="s">
        <v>9967</v>
      </c>
      <c r="D9544" s="273" t="s">
        <v>14</v>
      </c>
      <c r="E9544" s="274">
        <v>34532.94</v>
      </c>
    </row>
    <row r="9545" spans="1:5">
      <c r="A9545" s="272" t="s">
        <v>24708</v>
      </c>
      <c r="B9545" s="538">
        <v>102102</v>
      </c>
      <c r="C9545" s="266" t="s">
        <v>9963</v>
      </c>
      <c r="D9545" s="273" t="s">
        <v>14</v>
      </c>
      <c r="E9545" s="274">
        <v>11365.28</v>
      </c>
    </row>
    <row r="9546" spans="1:5">
      <c r="A9546" s="272" t="s">
        <v>24708</v>
      </c>
      <c r="B9546" s="538">
        <v>102108</v>
      </c>
      <c r="C9546" s="266" t="s">
        <v>468</v>
      </c>
      <c r="D9546" s="273" t="s">
        <v>14</v>
      </c>
      <c r="E9546" s="274">
        <v>40184.57</v>
      </c>
    </row>
    <row r="9547" spans="1:5">
      <c r="A9547" s="272" t="s">
        <v>24708</v>
      </c>
      <c r="B9547" s="538">
        <v>102103</v>
      </c>
      <c r="C9547" s="266" t="s">
        <v>9964</v>
      </c>
      <c r="D9547" s="273" t="s">
        <v>14</v>
      </c>
      <c r="E9547" s="274">
        <v>12629.87</v>
      </c>
    </row>
    <row r="9548" spans="1:5">
      <c r="A9548" s="272" t="s">
        <v>24708</v>
      </c>
      <c r="B9548" s="538">
        <v>103654</v>
      </c>
      <c r="C9548" s="266" t="s">
        <v>9970</v>
      </c>
      <c r="D9548" s="273" t="s">
        <v>14</v>
      </c>
      <c r="E9548" s="274">
        <v>64931.06</v>
      </c>
    </row>
    <row r="9549" spans="1:5">
      <c r="A9549" s="272" t="s">
        <v>24708</v>
      </c>
      <c r="B9549" s="538">
        <v>102104</v>
      </c>
      <c r="C9549" s="266" t="s">
        <v>9965</v>
      </c>
      <c r="D9549" s="273" t="s">
        <v>14</v>
      </c>
      <c r="E9549" s="274">
        <v>16151.58</v>
      </c>
    </row>
    <row r="9550" spans="1:5">
      <c r="A9550" s="272" t="s">
        <v>24708</v>
      </c>
      <c r="B9550" s="538">
        <v>103655</v>
      </c>
      <c r="C9550" s="266" t="s">
        <v>9971</v>
      </c>
      <c r="D9550" s="273" t="s">
        <v>14</v>
      </c>
      <c r="E9550" s="274">
        <v>88899.74</v>
      </c>
    </row>
    <row r="9551" spans="1:5">
      <c r="A9551" s="272" t="s">
        <v>24709</v>
      </c>
      <c r="B9551" s="538">
        <v>105473</v>
      </c>
      <c r="C9551" s="266" t="s">
        <v>24710</v>
      </c>
      <c r="D9551" s="273" t="s">
        <v>1411</v>
      </c>
      <c r="E9551" s="274">
        <v>0</v>
      </c>
    </row>
    <row r="9552" spans="1:5">
      <c r="A9552" s="272" t="s">
        <v>24709</v>
      </c>
      <c r="B9552" s="538">
        <v>105414</v>
      </c>
      <c r="C9552" s="266" t="s">
        <v>24711</v>
      </c>
      <c r="D9552" s="273" t="s">
        <v>1411</v>
      </c>
      <c r="E9552" s="274">
        <v>0</v>
      </c>
    </row>
    <row r="9553" spans="1:5">
      <c r="A9553" s="272" t="s">
        <v>24709</v>
      </c>
      <c r="B9553" s="538">
        <v>105424</v>
      </c>
      <c r="C9553" s="266" t="s">
        <v>24712</v>
      </c>
      <c r="D9553" s="273" t="s">
        <v>1411</v>
      </c>
      <c r="E9553" s="274">
        <v>0</v>
      </c>
    </row>
    <row r="9554" spans="1:5">
      <c r="A9554" s="272" t="s">
        <v>24709</v>
      </c>
      <c r="B9554" s="538">
        <v>105448</v>
      </c>
      <c r="C9554" s="266" t="s">
        <v>24713</v>
      </c>
      <c r="D9554" s="273" t="s">
        <v>1411</v>
      </c>
      <c r="E9554" s="274">
        <v>0</v>
      </c>
    </row>
    <row r="9555" spans="1:5">
      <c r="A9555" s="272" t="s">
        <v>24709</v>
      </c>
      <c r="B9555" s="538">
        <v>105409</v>
      </c>
      <c r="C9555" s="266" t="s">
        <v>24714</v>
      </c>
      <c r="D9555" s="273" t="s">
        <v>1411</v>
      </c>
      <c r="E9555" s="274">
        <v>0</v>
      </c>
    </row>
    <row r="9556" spans="1:5">
      <c r="A9556" s="272" t="s">
        <v>24709</v>
      </c>
      <c r="B9556" s="538">
        <v>105415</v>
      </c>
      <c r="C9556" s="266" t="s">
        <v>24715</v>
      </c>
      <c r="D9556" s="273" t="s">
        <v>1411</v>
      </c>
      <c r="E9556" s="274">
        <v>0</v>
      </c>
    </row>
    <row r="9557" spans="1:5">
      <c r="A9557" s="272" t="s">
        <v>24709</v>
      </c>
      <c r="B9557" s="538">
        <v>105487</v>
      </c>
      <c r="C9557" s="266" t="s">
        <v>24716</v>
      </c>
      <c r="D9557" s="273" t="s">
        <v>1411</v>
      </c>
      <c r="E9557" s="274">
        <v>0</v>
      </c>
    </row>
    <row r="9558" spans="1:5">
      <c r="A9558" s="272" t="s">
        <v>24709</v>
      </c>
      <c r="B9558" s="538">
        <v>105451</v>
      </c>
      <c r="C9558" s="266" t="s">
        <v>24717</v>
      </c>
      <c r="D9558" s="273" t="s">
        <v>1411</v>
      </c>
      <c r="E9558" s="274">
        <v>0</v>
      </c>
    </row>
    <row r="9559" spans="1:5">
      <c r="A9559" s="272" t="s">
        <v>24709</v>
      </c>
      <c r="B9559" s="538">
        <v>105454</v>
      </c>
      <c r="C9559" s="266" t="s">
        <v>24718</v>
      </c>
      <c r="D9559" s="273" t="s">
        <v>1411</v>
      </c>
      <c r="E9559" s="274">
        <v>0</v>
      </c>
    </row>
    <row r="9560" spans="1:5">
      <c r="A9560" s="272" t="s">
        <v>24709</v>
      </c>
      <c r="B9560" s="538">
        <v>105411</v>
      </c>
      <c r="C9560" s="266" t="s">
        <v>24719</v>
      </c>
      <c r="D9560" s="273" t="s">
        <v>1411</v>
      </c>
      <c r="E9560" s="274">
        <v>0</v>
      </c>
    </row>
    <row r="9561" spans="1:5">
      <c r="A9561" s="272" t="s">
        <v>24709</v>
      </c>
      <c r="B9561" s="538">
        <v>105419</v>
      </c>
      <c r="C9561" s="266" t="s">
        <v>24720</v>
      </c>
      <c r="D9561" s="273" t="s">
        <v>1411</v>
      </c>
      <c r="E9561" s="274">
        <v>0</v>
      </c>
    </row>
    <row r="9562" spans="1:5">
      <c r="A9562" s="272" t="s">
        <v>24709</v>
      </c>
      <c r="B9562" s="538">
        <v>105443</v>
      </c>
      <c r="C9562" s="266" t="s">
        <v>24721</v>
      </c>
      <c r="D9562" s="273" t="s">
        <v>1411</v>
      </c>
      <c r="E9562" s="274">
        <v>0</v>
      </c>
    </row>
    <row r="9563" spans="1:5">
      <c r="A9563" s="272" t="s">
        <v>24709</v>
      </c>
      <c r="B9563" s="538">
        <v>105455</v>
      </c>
      <c r="C9563" s="266" t="s">
        <v>24722</v>
      </c>
      <c r="D9563" s="273" t="s">
        <v>1411</v>
      </c>
      <c r="E9563" s="274">
        <v>0</v>
      </c>
    </row>
    <row r="9564" spans="1:5">
      <c r="A9564" s="272" t="s">
        <v>24709</v>
      </c>
      <c r="B9564" s="538">
        <v>105412</v>
      </c>
      <c r="C9564" s="266" t="s">
        <v>24723</v>
      </c>
      <c r="D9564" s="273" t="s">
        <v>1411</v>
      </c>
      <c r="E9564" s="274">
        <v>0</v>
      </c>
    </row>
    <row r="9565" spans="1:5">
      <c r="A9565" s="272" t="s">
        <v>24709</v>
      </c>
      <c r="B9565" s="538">
        <v>105420</v>
      </c>
      <c r="C9565" s="266" t="s">
        <v>24724</v>
      </c>
      <c r="D9565" s="273" t="s">
        <v>1411</v>
      </c>
      <c r="E9565" s="274">
        <v>0</v>
      </c>
    </row>
    <row r="9566" spans="1:5">
      <c r="A9566" s="272" t="s">
        <v>24709</v>
      </c>
      <c r="B9566" s="538">
        <v>105444</v>
      </c>
      <c r="C9566" s="266" t="s">
        <v>24725</v>
      </c>
      <c r="D9566" s="273" t="s">
        <v>1411</v>
      </c>
      <c r="E9566" s="274">
        <v>0</v>
      </c>
    </row>
    <row r="9567" spans="1:5">
      <c r="A9567" s="272" t="s">
        <v>24709</v>
      </c>
      <c r="B9567" s="538">
        <v>105456</v>
      </c>
      <c r="C9567" s="266" t="s">
        <v>24726</v>
      </c>
      <c r="D9567" s="273" t="s">
        <v>1411</v>
      </c>
      <c r="E9567" s="274">
        <v>0</v>
      </c>
    </row>
    <row r="9568" spans="1:5">
      <c r="A9568" s="272" t="s">
        <v>24709</v>
      </c>
      <c r="B9568" s="538">
        <v>105478</v>
      </c>
      <c r="C9568" s="266" t="s">
        <v>24727</v>
      </c>
      <c r="D9568" s="273" t="s">
        <v>1411</v>
      </c>
      <c r="E9568" s="274">
        <v>0</v>
      </c>
    </row>
    <row r="9569" spans="1:5">
      <c r="A9569" s="272" t="s">
        <v>24709</v>
      </c>
      <c r="B9569" s="538">
        <v>105421</v>
      </c>
      <c r="C9569" s="266" t="s">
        <v>24728</v>
      </c>
      <c r="D9569" s="273" t="s">
        <v>1411</v>
      </c>
      <c r="E9569" s="274">
        <v>0</v>
      </c>
    </row>
    <row r="9570" spans="1:5">
      <c r="A9570" s="272" t="s">
        <v>24709</v>
      </c>
      <c r="B9570" s="538">
        <v>105445</v>
      </c>
      <c r="C9570" s="266" t="s">
        <v>24729</v>
      </c>
      <c r="D9570" s="273" t="s">
        <v>1411</v>
      </c>
      <c r="E9570" s="274">
        <v>0</v>
      </c>
    </row>
    <row r="9571" spans="1:5">
      <c r="A9571" s="272" t="s">
        <v>24709</v>
      </c>
      <c r="B9571" s="538">
        <v>105453</v>
      </c>
      <c r="C9571" s="266" t="s">
        <v>24730</v>
      </c>
      <c r="D9571" s="273" t="s">
        <v>1411</v>
      </c>
      <c r="E9571" s="274">
        <v>0</v>
      </c>
    </row>
    <row r="9572" spans="1:5">
      <c r="A9572" s="272" t="s">
        <v>24709</v>
      </c>
      <c r="B9572" s="538">
        <v>105497</v>
      </c>
      <c r="C9572" s="266" t="s">
        <v>24731</v>
      </c>
      <c r="D9572" s="273" t="s">
        <v>1411</v>
      </c>
      <c r="E9572" s="274">
        <v>0</v>
      </c>
    </row>
    <row r="9573" spans="1:5">
      <c r="A9573" s="272" t="s">
        <v>24709</v>
      </c>
      <c r="B9573" s="538">
        <v>105418</v>
      </c>
      <c r="C9573" s="266" t="s">
        <v>24732</v>
      </c>
      <c r="D9573" s="273" t="s">
        <v>1411</v>
      </c>
      <c r="E9573" s="274">
        <v>0</v>
      </c>
    </row>
    <row r="9574" spans="1:5">
      <c r="A9574" s="272" t="s">
        <v>24709</v>
      </c>
      <c r="B9574" s="538">
        <v>105442</v>
      </c>
      <c r="C9574" s="266" t="s">
        <v>24733</v>
      </c>
      <c r="D9574" s="273" t="s">
        <v>1411</v>
      </c>
      <c r="E9574" s="274">
        <v>0</v>
      </c>
    </row>
    <row r="9575" spans="1:5">
      <c r="A9575" s="272" t="s">
        <v>24709</v>
      </c>
      <c r="B9575" s="538">
        <v>105410</v>
      </c>
      <c r="C9575" s="266" t="s">
        <v>24734</v>
      </c>
      <c r="D9575" s="273" t="s">
        <v>1411</v>
      </c>
      <c r="E9575" s="274">
        <v>0</v>
      </c>
    </row>
    <row r="9576" spans="1:5">
      <c r="A9576" s="272" t="s">
        <v>24709</v>
      </c>
      <c r="B9576" s="538">
        <v>105416</v>
      </c>
      <c r="C9576" s="266" t="s">
        <v>24735</v>
      </c>
      <c r="D9576" s="273" t="s">
        <v>1411</v>
      </c>
      <c r="E9576" s="274">
        <v>0</v>
      </c>
    </row>
    <row r="9577" spans="1:5">
      <c r="A9577" s="272" t="s">
        <v>24709</v>
      </c>
      <c r="B9577" s="538">
        <v>105488</v>
      </c>
      <c r="C9577" s="266" t="s">
        <v>24736</v>
      </c>
      <c r="D9577" s="273" t="s">
        <v>1411</v>
      </c>
      <c r="E9577" s="274">
        <v>0</v>
      </c>
    </row>
    <row r="9578" spans="1:5">
      <c r="A9578" s="272" t="s">
        <v>24709</v>
      </c>
      <c r="B9578" s="538">
        <v>105452</v>
      </c>
      <c r="C9578" s="266" t="s">
        <v>24737</v>
      </c>
      <c r="D9578" s="273" t="s">
        <v>1411</v>
      </c>
      <c r="E9578" s="274">
        <v>0</v>
      </c>
    </row>
    <row r="9579" spans="1:5">
      <c r="A9579" s="272" t="s">
        <v>24709</v>
      </c>
      <c r="B9579" s="538">
        <v>105475</v>
      </c>
      <c r="C9579" s="266" t="s">
        <v>24738</v>
      </c>
      <c r="D9579" s="273" t="s">
        <v>1411</v>
      </c>
      <c r="E9579" s="274">
        <v>0</v>
      </c>
    </row>
    <row r="9580" spans="1:5">
      <c r="A9580" s="272" t="s">
        <v>24709</v>
      </c>
      <c r="B9580" s="538">
        <v>105498</v>
      </c>
      <c r="C9580" s="266" t="s">
        <v>24739</v>
      </c>
      <c r="D9580" s="273" t="s">
        <v>1411</v>
      </c>
      <c r="E9580" s="274">
        <v>0</v>
      </c>
    </row>
    <row r="9581" spans="1:5">
      <c r="A9581" s="272" t="s">
        <v>24709</v>
      </c>
      <c r="B9581" s="538">
        <v>105486</v>
      </c>
      <c r="C9581" s="266" t="s">
        <v>24740</v>
      </c>
      <c r="D9581" s="273" t="s">
        <v>1411</v>
      </c>
      <c r="E9581" s="274">
        <v>0</v>
      </c>
    </row>
    <row r="9582" spans="1:5">
      <c r="A9582" s="272" t="s">
        <v>24709</v>
      </c>
      <c r="B9582" s="538">
        <v>105450</v>
      </c>
      <c r="C9582" s="266" t="s">
        <v>24741</v>
      </c>
      <c r="D9582" s="273" t="s">
        <v>1411</v>
      </c>
      <c r="E9582" s="274">
        <v>0</v>
      </c>
    </row>
    <row r="9583" spans="1:5">
      <c r="A9583" s="272" t="s">
        <v>24709</v>
      </c>
      <c r="B9583" s="538">
        <v>105438</v>
      </c>
      <c r="C9583" s="266" t="s">
        <v>24742</v>
      </c>
      <c r="D9583" s="273" t="s">
        <v>1411</v>
      </c>
      <c r="E9583" s="274">
        <v>0</v>
      </c>
    </row>
    <row r="9584" spans="1:5">
      <c r="A9584" s="272" t="s">
        <v>24709</v>
      </c>
      <c r="B9584" s="538">
        <v>105463</v>
      </c>
      <c r="C9584" s="266" t="s">
        <v>24743</v>
      </c>
      <c r="D9584" s="273" t="s">
        <v>1411</v>
      </c>
      <c r="E9584" s="274">
        <v>0</v>
      </c>
    </row>
    <row r="9585" spans="1:5">
      <c r="A9585" s="272" t="s">
        <v>24709</v>
      </c>
      <c r="B9585" s="538">
        <v>105485</v>
      </c>
      <c r="C9585" s="266" t="s">
        <v>24744</v>
      </c>
      <c r="D9585" s="273" t="s">
        <v>1411</v>
      </c>
      <c r="E9585" s="274">
        <v>0</v>
      </c>
    </row>
    <row r="9586" spans="1:5">
      <c r="A9586" s="272" t="s">
        <v>24709</v>
      </c>
      <c r="B9586" s="538">
        <v>105428</v>
      </c>
      <c r="C9586" s="266" t="s">
        <v>24745</v>
      </c>
      <c r="D9586" s="273" t="s">
        <v>1411</v>
      </c>
      <c r="E9586" s="274">
        <v>0</v>
      </c>
    </row>
    <row r="9587" spans="1:5">
      <c r="A9587" s="272" t="s">
        <v>24709</v>
      </c>
      <c r="B9587" s="538">
        <v>105426</v>
      </c>
      <c r="C9587" s="266" t="s">
        <v>24746</v>
      </c>
      <c r="D9587" s="273" t="s">
        <v>1411</v>
      </c>
      <c r="E9587" s="274">
        <v>0</v>
      </c>
    </row>
    <row r="9588" spans="1:5">
      <c r="A9588" s="272" t="s">
        <v>24709</v>
      </c>
      <c r="B9588" s="538">
        <v>105491</v>
      </c>
      <c r="C9588" s="266" t="s">
        <v>24747</v>
      </c>
      <c r="D9588" s="273" t="s">
        <v>1411</v>
      </c>
      <c r="E9588" s="274">
        <v>0</v>
      </c>
    </row>
    <row r="9589" spans="1:5">
      <c r="A9589" s="272" t="s">
        <v>24709</v>
      </c>
      <c r="B9589" s="538">
        <v>105495</v>
      </c>
      <c r="C9589" s="266" t="s">
        <v>24748</v>
      </c>
      <c r="D9589" s="273" t="s">
        <v>1411</v>
      </c>
      <c r="E9589" s="274">
        <v>0</v>
      </c>
    </row>
    <row r="9590" spans="1:5">
      <c r="A9590" s="272" t="s">
        <v>24709</v>
      </c>
      <c r="B9590" s="538">
        <v>105407</v>
      </c>
      <c r="C9590" s="266" t="s">
        <v>24749</v>
      </c>
      <c r="D9590" s="273" t="s">
        <v>1411</v>
      </c>
      <c r="E9590" s="274">
        <v>0</v>
      </c>
    </row>
    <row r="9591" spans="1:5">
      <c r="A9591" s="272" t="s">
        <v>24709</v>
      </c>
      <c r="B9591" s="538">
        <v>105427</v>
      </c>
      <c r="C9591" s="266" t="s">
        <v>24750</v>
      </c>
      <c r="D9591" s="273" t="s">
        <v>1411</v>
      </c>
      <c r="E9591" s="274">
        <v>0</v>
      </c>
    </row>
    <row r="9592" spans="1:5">
      <c r="A9592" s="272" t="s">
        <v>24709</v>
      </c>
      <c r="B9592" s="538">
        <v>105492</v>
      </c>
      <c r="C9592" s="266" t="s">
        <v>24751</v>
      </c>
      <c r="D9592" s="273" t="s">
        <v>1411</v>
      </c>
      <c r="E9592" s="274">
        <v>0</v>
      </c>
    </row>
    <row r="9593" spans="1:5">
      <c r="A9593" s="272" t="s">
        <v>24709</v>
      </c>
      <c r="B9593" s="538">
        <v>105496</v>
      </c>
      <c r="C9593" s="266" t="s">
        <v>24752</v>
      </c>
      <c r="D9593" s="273" t="s">
        <v>1411</v>
      </c>
      <c r="E9593" s="274">
        <v>0</v>
      </c>
    </row>
    <row r="9594" spans="1:5">
      <c r="A9594" s="272" t="s">
        <v>24709</v>
      </c>
      <c r="B9594" s="538">
        <v>105425</v>
      </c>
      <c r="C9594" s="266" t="s">
        <v>24753</v>
      </c>
      <c r="D9594" s="273" t="s">
        <v>1411</v>
      </c>
      <c r="E9594" s="274">
        <v>0</v>
      </c>
    </row>
    <row r="9595" spans="1:5">
      <c r="A9595" s="272" t="s">
        <v>24709</v>
      </c>
      <c r="B9595" s="538">
        <v>105477</v>
      </c>
      <c r="C9595" s="266" t="s">
        <v>24754</v>
      </c>
      <c r="D9595" s="273" t="s">
        <v>1411</v>
      </c>
      <c r="E9595" s="274">
        <v>0</v>
      </c>
    </row>
    <row r="9596" spans="1:5">
      <c r="A9596" s="272" t="s">
        <v>24709</v>
      </c>
      <c r="B9596" s="538">
        <v>105490</v>
      </c>
      <c r="C9596" s="266" t="s">
        <v>24755</v>
      </c>
      <c r="D9596" s="273" t="s">
        <v>1411</v>
      </c>
      <c r="E9596" s="274">
        <v>0</v>
      </c>
    </row>
    <row r="9597" spans="1:5">
      <c r="A9597" s="272" t="s">
        <v>24709</v>
      </c>
      <c r="B9597" s="538">
        <v>105494</v>
      </c>
      <c r="C9597" s="266" t="s">
        <v>24756</v>
      </c>
      <c r="D9597" s="273" t="s">
        <v>1411</v>
      </c>
      <c r="E9597" s="274">
        <v>0</v>
      </c>
    </row>
    <row r="9598" spans="1:5">
      <c r="A9598" s="272" t="s">
        <v>24709</v>
      </c>
      <c r="B9598" s="538">
        <v>105417</v>
      </c>
      <c r="C9598" s="266" t="s">
        <v>24757</v>
      </c>
      <c r="D9598" s="273" t="s">
        <v>1411</v>
      </c>
      <c r="E9598" s="274">
        <v>0</v>
      </c>
    </row>
    <row r="9599" spans="1:5">
      <c r="A9599" s="272" t="s">
        <v>24709</v>
      </c>
      <c r="B9599" s="538">
        <v>105461</v>
      </c>
      <c r="C9599" s="266" t="s">
        <v>24758</v>
      </c>
      <c r="D9599" s="273" t="s">
        <v>1411</v>
      </c>
      <c r="E9599" s="274">
        <v>0</v>
      </c>
    </row>
    <row r="9600" spans="1:5">
      <c r="A9600" s="272" t="s">
        <v>24709</v>
      </c>
      <c r="B9600" s="538">
        <v>105436</v>
      </c>
      <c r="C9600" s="266" t="s">
        <v>24759</v>
      </c>
      <c r="D9600" s="273" t="s">
        <v>1411</v>
      </c>
      <c r="E9600" s="274">
        <v>0</v>
      </c>
    </row>
    <row r="9601" spans="1:5">
      <c r="A9601" s="272" t="s">
        <v>24709</v>
      </c>
      <c r="B9601" s="538">
        <v>105483</v>
      </c>
      <c r="C9601" s="266" t="s">
        <v>24760</v>
      </c>
      <c r="D9601" s="273" t="s">
        <v>1411</v>
      </c>
      <c r="E9601" s="274">
        <v>0</v>
      </c>
    </row>
    <row r="9602" spans="1:5">
      <c r="A9602" s="272" t="s">
        <v>24709</v>
      </c>
      <c r="B9602" s="538">
        <v>105505</v>
      </c>
      <c r="C9602" s="266" t="s">
        <v>24761</v>
      </c>
      <c r="D9602" s="273" t="s">
        <v>1411</v>
      </c>
      <c r="E9602" s="274">
        <v>0</v>
      </c>
    </row>
    <row r="9603" spans="1:5">
      <c r="A9603" s="272" t="s">
        <v>24709</v>
      </c>
      <c r="B9603" s="538">
        <v>105435</v>
      </c>
      <c r="C9603" s="266" t="s">
        <v>24762</v>
      </c>
      <c r="D9603" s="273" t="s">
        <v>1411</v>
      </c>
      <c r="E9603" s="274">
        <v>0</v>
      </c>
    </row>
    <row r="9604" spans="1:5">
      <c r="A9604" s="272" t="s">
        <v>24709</v>
      </c>
      <c r="B9604" s="538">
        <v>105460</v>
      </c>
      <c r="C9604" s="266" t="s">
        <v>24763</v>
      </c>
      <c r="D9604" s="273" t="s">
        <v>1411</v>
      </c>
      <c r="E9604" s="274">
        <v>0</v>
      </c>
    </row>
    <row r="9605" spans="1:5">
      <c r="A9605" s="272" t="s">
        <v>24709</v>
      </c>
      <c r="B9605" s="538">
        <v>105470</v>
      </c>
      <c r="C9605" s="266" t="s">
        <v>24764</v>
      </c>
      <c r="D9605" s="273" t="s">
        <v>1411</v>
      </c>
      <c r="E9605" s="274">
        <v>0</v>
      </c>
    </row>
    <row r="9606" spans="1:5">
      <c r="A9606" s="272" t="s">
        <v>24709</v>
      </c>
      <c r="B9606" s="538">
        <v>105504</v>
      </c>
      <c r="C9606" s="266" t="s">
        <v>24765</v>
      </c>
      <c r="D9606" s="273" t="s">
        <v>1411</v>
      </c>
      <c r="E9606" s="274">
        <v>0</v>
      </c>
    </row>
    <row r="9607" spans="1:5">
      <c r="A9607" s="272" t="s">
        <v>24709</v>
      </c>
      <c r="B9607" s="538">
        <v>105476</v>
      </c>
      <c r="C9607" s="266" t="s">
        <v>24766</v>
      </c>
      <c r="D9607" s="273" t="s">
        <v>1411</v>
      </c>
      <c r="E9607" s="274">
        <v>0</v>
      </c>
    </row>
    <row r="9608" spans="1:5">
      <c r="A9608" s="272" t="s">
        <v>24709</v>
      </c>
      <c r="B9608" s="538">
        <v>105471</v>
      </c>
      <c r="C9608" s="266" t="s">
        <v>24767</v>
      </c>
      <c r="D9608" s="273" t="s">
        <v>1411</v>
      </c>
      <c r="E9608" s="274">
        <v>0</v>
      </c>
    </row>
    <row r="9609" spans="1:5">
      <c r="A9609" s="272" t="s">
        <v>24709</v>
      </c>
      <c r="B9609" s="538">
        <v>105493</v>
      </c>
      <c r="C9609" s="266" t="s">
        <v>24768</v>
      </c>
      <c r="D9609" s="273" t="s">
        <v>1411</v>
      </c>
      <c r="E9609" s="274">
        <v>0</v>
      </c>
    </row>
    <row r="9610" spans="1:5">
      <c r="A9610" s="272" t="s">
        <v>24709</v>
      </c>
      <c r="B9610" s="538">
        <v>105482</v>
      </c>
      <c r="C9610" s="266" t="s">
        <v>24769</v>
      </c>
      <c r="D9610" s="273" t="s">
        <v>1411</v>
      </c>
      <c r="E9610" s="274">
        <v>0</v>
      </c>
    </row>
    <row r="9611" spans="1:5">
      <c r="A9611" s="272" t="s">
        <v>24709</v>
      </c>
      <c r="B9611" s="538">
        <v>105430</v>
      </c>
      <c r="C9611" s="266" t="s">
        <v>24770</v>
      </c>
      <c r="D9611" s="273" t="s">
        <v>1411</v>
      </c>
      <c r="E9611" s="274">
        <v>0</v>
      </c>
    </row>
    <row r="9612" spans="1:5">
      <c r="A9612" s="272" t="s">
        <v>24709</v>
      </c>
      <c r="B9612" s="538">
        <v>105440</v>
      </c>
      <c r="C9612" s="266" t="s">
        <v>24771</v>
      </c>
      <c r="D9612" s="273" t="s">
        <v>1411</v>
      </c>
      <c r="E9612" s="274">
        <v>0</v>
      </c>
    </row>
    <row r="9613" spans="1:5">
      <c r="A9613" s="272" t="s">
        <v>24709</v>
      </c>
      <c r="B9613" s="538">
        <v>105465</v>
      </c>
      <c r="C9613" s="266" t="s">
        <v>24772</v>
      </c>
      <c r="D9613" s="273" t="s">
        <v>1411</v>
      </c>
      <c r="E9613" s="274">
        <v>0</v>
      </c>
    </row>
    <row r="9614" spans="1:5">
      <c r="A9614" s="272" t="s">
        <v>24709</v>
      </c>
      <c r="B9614" s="538">
        <v>105499</v>
      </c>
      <c r="C9614" s="266" t="s">
        <v>24773</v>
      </c>
      <c r="D9614" s="273" t="s">
        <v>1411</v>
      </c>
      <c r="E9614" s="274">
        <v>0</v>
      </c>
    </row>
    <row r="9615" spans="1:5">
      <c r="A9615" s="272" t="s">
        <v>24709</v>
      </c>
      <c r="B9615" s="538">
        <v>105431</v>
      </c>
      <c r="C9615" s="266" t="s">
        <v>24774</v>
      </c>
      <c r="D9615" s="273" t="s">
        <v>1411</v>
      </c>
      <c r="E9615" s="274">
        <v>0</v>
      </c>
    </row>
    <row r="9616" spans="1:5">
      <c r="A9616" s="272" t="s">
        <v>24709</v>
      </c>
      <c r="B9616" s="538">
        <v>105441</v>
      </c>
      <c r="C9616" s="266" t="s">
        <v>24775</v>
      </c>
      <c r="D9616" s="273" t="s">
        <v>1411</v>
      </c>
      <c r="E9616" s="274">
        <v>0</v>
      </c>
    </row>
    <row r="9617" spans="1:5">
      <c r="A9617" s="272" t="s">
        <v>24709</v>
      </c>
      <c r="B9617" s="538">
        <v>105466</v>
      </c>
      <c r="C9617" s="266" t="s">
        <v>24776</v>
      </c>
      <c r="D9617" s="273" t="s">
        <v>1411</v>
      </c>
      <c r="E9617" s="274">
        <v>0</v>
      </c>
    </row>
    <row r="9618" spans="1:5">
      <c r="A9618" s="272" t="s">
        <v>24709</v>
      </c>
      <c r="B9618" s="538">
        <v>105500</v>
      </c>
      <c r="C9618" s="266" t="s">
        <v>24777</v>
      </c>
      <c r="D9618" s="273" t="s">
        <v>1411</v>
      </c>
      <c r="E9618" s="274">
        <v>0</v>
      </c>
    </row>
    <row r="9619" spans="1:5">
      <c r="A9619" s="272" t="s">
        <v>24709</v>
      </c>
      <c r="B9619" s="538">
        <v>105429</v>
      </c>
      <c r="C9619" s="266" t="s">
        <v>24778</v>
      </c>
      <c r="D9619" s="273" t="s">
        <v>1411</v>
      </c>
      <c r="E9619" s="274">
        <v>0</v>
      </c>
    </row>
    <row r="9620" spans="1:5">
      <c r="A9620" s="272" t="s">
        <v>24709</v>
      </c>
      <c r="B9620" s="538">
        <v>105439</v>
      </c>
      <c r="C9620" s="266" t="s">
        <v>24779</v>
      </c>
      <c r="D9620" s="273" t="s">
        <v>1411</v>
      </c>
      <c r="E9620" s="274">
        <v>0</v>
      </c>
    </row>
    <row r="9621" spans="1:5">
      <c r="A9621" s="272" t="s">
        <v>24709</v>
      </c>
      <c r="B9621" s="538">
        <v>105464</v>
      </c>
      <c r="C9621" s="266" t="s">
        <v>24780</v>
      </c>
      <c r="D9621" s="273" t="s">
        <v>1411</v>
      </c>
      <c r="E9621" s="274">
        <v>0</v>
      </c>
    </row>
    <row r="9622" spans="1:5">
      <c r="A9622" s="272" t="s">
        <v>24709</v>
      </c>
      <c r="B9622" s="538">
        <v>105489</v>
      </c>
      <c r="C9622" s="266" t="s">
        <v>24781</v>
      </c>
      <c r="D9622" s="273" t="s">
        <v>1411</v>
      </c>
      <c r="E9622" s="274">
        <v>0</v>
      </c>
    </row>
    <row r="9623" spans="1:5">
      <c r="A9623" s="272" t="s">
        <v>24709</v>
      </c>
      <c r="B9623" s="538">
        <v>105437</v>
      </c>
      <c r="C9623" s="266" t="s">
        <v>24782</v>
      </c>
      <c r="D9623" s="273" t="s">
        <v>1411</v>
      </c>
      <c r="E9623" s="274">
        <v>0</v>
      </c>
    </row>
    <row r="9624" spans="1:5">
      <c r="A9624" s="272" t="s">
        <v>24709</v>
      </c>
      <c r="B9624" s="538">
        <v>105462</v>
      </c>
      <c r="C9624" s="266" t="s">
        <v>24783</v>
      </c>
      <c r="D9624" s="273" t="s">
        <v>1411</v>
      </c>
      <c r="E9624" s="274">
        <v>0</v>
      </c>
    </row>
    <row r="9625" spans="1:5">
      <c r="A9625" s="272" t="s">
        <v>24709</v>
      </c>
      <c r="B9625" s="538">
        <v>105484</v>
      </c>
      <c r="C9625" s="266" t="s">
        <v>24784</v>
      </c>
      <c r="D9625" s="273" t="s">
        <v>1411</v>
      </c>
      <c r="E9625" s="274">
        <v>0</v>
      </c>
    </row>
    <row r="9626" spans="1:5">
      <c r="A9626" s="272" t="s">
        <v>24709</v>
      </c>
      <c r="B9626" s="538">
        <v>105506</v>
      </c>
      <c r="C9626" s="266" t="s">
        <v>24785</v>
      </c>
      <c r="D9626" s="273" t="s">
        <v>1411</v>
      </c>
      <c r="E9626" s="274">
        <v>0</v>
      </c>
    </row>
    <row r="9627" spans="1:5">
      <c r="A9627" s="272" t="s">
        <v>24709</v>
      </c>
      <c r="B9627" s="538">
        <v>105432</v>
      </c>
      <c r="C9627" s="266" t="s">
        <v>24786</v>
      </c>
      <c r="D9627" s="273" t="s">
        <v>1411</v>
      </c>
      <c r="E9627" s="274">
        <v>0</v>
      </c>
    </row>
    <row r="9628" spans="1:5">
      <c r="A9628" s="272" t="s">
        <v>24709</v>
      </c>
      <c r="B9628" s="538">
        <v>105457</v>
      </c>
      <c r="C9628" s="266" t="s">
        <v>24787</v>
      </c>
      <c r="D9628" s="273" t="s">
        <v>1411</v>
      </c>
      <c r="E9628" s="274">
        <v>0</v>
      </c>
    </row>
    <row r="9629" spans="1:5">
      <c r="A9629" s="272" t="s">
        <v>24709</v>
      </c>
      <c r="B9629" s="538">
        <v>105467</v>
      </c>
      <c r="C9629" s="266" t="s">
        <v>24788</v>
      </c>
      <c r="D9629" s="273" t="s">
        <v>1411</v>
      </c>
      <c r="E9629" s="274">
        <v>0</v>
      </c>
    </row>
    <row r="9630" spans="1:5">
      <c r="A9630" s="272" t="s">
        <v>24709</v>
      </c>
      <c r="B9630" s="538">
        <v>105501</v>
      </c>
      <c r="C9630" s="266" t="s">
        <v>24789</v>
      </c>
      <c r="D9630" s="273" t="s">
        <v>1411</v>
      </c>
      <c r="E9630" s="274">
        <v>0</v>
      </c>
    </row>
    <row r="9631" spans="1:5">
      <c r="A9631" s="272" t="s">
        <v>24709</v>
      </c>
      <c r="B9631" s="538">
        <v>105433</v>
      </c>
      <c r="C9631" s="266" t="s">
        <v>24790</v>
      </c>
      <c r="D9631" s="273" t="s">
        <v>1411</v>
      </c>
      <c r="E9631" s="274">
        <v>0</v>
      </c>
    </row>
    <row r="9632" spans="1:5">
      <c r="A9632" s="272" t="s">
        <v>24709</v>
      </c>
      <c r="B9632" s="538">
        <v>105458</v>
      </c>
      <c r="C9632" s="266" t="s">
        <v>24791</v>
      </c>
      <c r="D9632" s="273" t="s">
        <v>1411</v>
      </c>
      <c r="E9632" s="274">
        <v>0</v>
      </c>
    </row>
    <row r="9633" spans="1:5">
      <c r="A9633" s="272" t="s">
        <v>24709</v>
      </c>
      <c r="B9633" s="538">
        <v>105468</v>
      </c>
      <c r="C9633" s="266" t="s">
        <v>24792</v>
      </c>
      <c r="D9633" s="273" t="s">
        <v>1411</v>
      </c>
      <c r="E9633" s="274">
        <v>0</v>
      </c>
    </row>
    <row r="9634" spans="1:5">
      <c r="A9634" s="272" t="s">
        <v>24709</v>
      </c>
      <c r="B9634" s="538">
        <v>105502</v>
      </c>
      <c r="C9634" s="266" t="s">
        <v>24793</v>
      </c>
      <c r="D9634" s="273" t="s">
        <v>1411</v>
      </c>
      <c r="E9634" s="274">
        <v>0</v>
      </c>
    </row>
    <row r="9635" spans="1:5">
      <c r="A9635" s="272" t="s">
        <v>24709</v>
      </c>
      <c r="B9635" s="538">
        <v>105434</v>
      </c>
      <c r="C9635" s="266" t="s">
        <v>24794</v>
      </c>
      <c r="D9635" s="273" t="s">
        <v>1411</v>
      </c>
      <c r="E9635" s="274">
        <v>0</v>
      </c>
    </row>
    <row r="9636" spans="1:5">
      <c r="A9636" s="272" t="s">
        <v>24709</v>
      </c>
      <c r="B9636" s="538">
        <v>105459</v>
      </c>
      <c r="C9636" s="266" t="s">
        <v>24795</v>
      </c>
      <c r="D9636" s="273" t="s">
        <v>1411</v>
      </c>
      <c r="E9636" s="274">
        <v>0</v>
      </c>
    </row>
    <row r="9637" spans="1:5">
      <c r="A9637" s="272" t="s">
        <v>24709</v>
      </c>
      <c r="B9637" s="538">
        <v>105469</v>
      </c>
      <c r="C9637" s="266" t="s">
        <v>24796</v>
      </c>
      <c r="D9637" s="273" t="s">
        <v>1411</v>
      </c>
      <c r="E9637" s="274">
        <v>0</v>
      </c>
    </row>
    <row r="9638" spans="1:5">
      <c r="A9638" s="272" t="s">
        <v>24709</v>
      </c>
      <c r="B9638" s="538">
        <v>105503</v>
      </c>
      <c r="C9638" s="266" t="s">
        <v>24797</v>
      </c>
      <c r="D9638" s="273" t="s">
        <v>1411</v>
      </c>
      <c r="E9638" s="274">
        <v>0</v>
      </c>
    </row>
    <row r="9639" spans="1:5">
      <c r="A9639" s="272" t="s">
        <v>24709</v>
      </c>
      <c r="B9639" s="538">
        <v>105472</v>
      </c>
      <c r="C9639" s="266" t="s">
        <v>24798</v>
      </c>
      <c r="D9639" s="273" t="s">
        <v>1411</v>
      </c>
      <c r="E9639" s="274">
        <v>0</v>
      </c>
    </row>
    <row r="9640" spans="1:5">
      <c r="A9640" s="272" t="s">
        <v>24709</v>
      </c>
      <c r="B9640" s="538">
        <v>105413</v>
      </c>
      <c r="C9640" s="266" t="s">
        <v>24799</v>
      </c>
      <c r="D9640" s="273" t="s">
        <v>1411</v>
      </c>
      <c r="E9640" s="274">
        <v>0</v>
      </c>
    </row>
    <row r="9641" spans="1:5">
      <c r="A9641" s="272" t="s">
        <v>24709</v>
      </c>
      <c r="B9641" s="538">
        <v>105423</v>
      </c>
      <c r="C9641" s="266" t="s">
        <v>24800</v>
      </c>
      <c r="D9641" s="273" t="s">
        <v>1411</v>
      </c>
      <c r="E9641" s="274">
        <v>0</v>
      </c>
    </row>
    <row r="9642" spans="1:5">
      <c r="A9642" s="272" t="s">
        <v>24709</v>
      </c>
      <c r="B9642" s="538">
        <v>105447</v>
      </c>
      <c r="C9642" s="266" t="s">
        <v>24801</v>
      </c>
      <c r="D9642" s="273" t="s">
        <v>1411</v>
      </c>
      <c r="E9642" s="274">
        <v>0</v>
      </c>
    </row>
    <row r="9643" spans="1:5">
      <c r="A9643" s="272" t="s">
        <v>24709</v>
      </c>
      <c r="B9643" s="538">
        <v>105408</v>
      </c>
      <c r="C9643" s="266" t="s">
        <v>24802</v>
      </c>
      <c r="D9643" s="273" t="s">
        <v>1411</v>
      </c>
      <c r="E9643" s="274">
        <v>0</v>
      </c>
    </row>
    <row r="9644" spans="1:5">
      <c r="A9644" s="272" t="s">
        <v>24709</v>
      </c>
      <c r="B9644" s="538">
        <v>105479</v>
      </c>
      <c r="C9644" s="266" t="s">
        <v>24803</v>
      </c>
      <c r="D9644" s="273" t="s">
        <v>1411</v>
      </c>
      <c r="E9644" s="274">
        <v>0</v>
      </c>
    </row>
    <row r="9645" spans="1:5">
      <c r="A9645" s="272" t="s">
        <v>24709</v>
      </c>
      <c r="B9645" s="538">
        <v>105422</v>
      </c>
      <c r="C9645" s="266" t="s">
        <v>24804</v>
      </c>
      <c r="D9645" s="273" t="s">
        <v>1411</v>
      </c>
      <c r="E9645" s="274">
        <v>0</v>
      </c>
    </row>
    <row r="9646" spans="1:5">
      <c r="A9646" s="272" t="s">
        <v>24709</v>
      </c>
      <c r="B9646" s="538">
        <v>105446</v>
      </c>
      <c r="C9646" s="266" t="s">
        <v>24805</v>
      </c>
      <c r="D9646" s="273" t="s">
        <v>1411</v>
      </c>
      <c r="E9646" s="274">
        <v>0</v>
      </c>
    </row>
    <row r="9647" spans="1:5">
      <c r="A9647" s="272" t="s">
        <v>24709</v>
      </c>
      <c r="B9647" s="538">
        <v>105474</v>
      </c>
      <c r="C9647" s="266" t="s">
        <v>24806</v>
      </c>
      <c r="D9647" s="273" t="s">
        <v>1411</v>
      </c>
      <c r="E9647" s="274">
        <v>0</v>
      </c>
    </row>
    <row r="9648" spans="1:5">
      <c r="A9648" s="272" t="s">
        <v>24709</v>
      </c>
      <c r="B9648" s="538">
        <v>105480</v>
      </c>
      <c r="C9648" s="266" t="s">
        <v>24807</v>
      </c>
      <c r="D9648" s="273" t="s">
        <v>1411</v>
      </c>
      <c r="E9648" s="274">
        <v>0</v>
      </c>
    </row>
    <row r="9649" spans="1:5">
      <c r="A9649" s="272" t="s">
        <v>24709</v>
      </c>
      <c r="B9649" s="538">
        <v>105481</v>
      </c>
      <c r="C9649" s="266" t="s">
        <v>24808</v>
      </c>
      <c r="D9649" s="273" t="s">
        <v>1411</v>
      </c>
      <c r="E9649" s="274">
        <v>0</v>
      </c>
    </row>
    <row r="9650" spans="1:5">
      <c r="A9650" s="272" t="s">
        <v>24709</v>
      </c>
      <c r="B9650" s="538">
        <v>105449</v>
      </c>
      <c r="C9650" s="266" t="s">
        <v>24809</v>
      </c>
      <c r="D9650" s="273" t="s">
        <v>1411</v>
      </c>
      <c r="E9650" s="274">
        <v>0</v>
      </c>
    </row>
    <row r="9651" spans="1:5">
      <c r="A9651" s="272" t="s">
        <v>24810</v>
      </c>
      <c r="B9651" s="538">
        <v>105511</v>
      </c>
      <c r="C9651" s="266" t="s">
        <v>24811</v>
      </c>
      <c r="D9651" s="273" t="s">
        <v>11069</v>
      </c>
      <c r="E9651" s="274">
        <v>0</v>
      </c>
    </row>
    <row r="9652" spans="1:5">
      <c r="A9652" s="272" t="s">
        <v>24810</v>
      </c>
      <c r="B9652" s="538">
        <v>105507</v>
      </c>
      <c r="C9652" s="266" t="s">
        <v>24812</v>
      </c>
      <c r="D9652" s="273" t="s">
        <v>11069</v>
      </c>
      <c r="E9652" s="274">
        <v>0</v>
      </c>
    </row>
    <row r="9653" spans="1:5">
      <c r="A9653" s="272" t="s">
        <v>24810</v>
      </c>
      <c r="B9653" s="538">
        <v>105512</v>
      </c>
      <c r="C9653" s="266" t="s">
        <v>24813</v>
      </c>
      <c r="D9653" s="273" t="s">
        <v>11069</v>
      </c>
      <c r="E9653" s="274">
        <v>0</v>
      </c>
    </row>
    <row r="9654" spans="1:5">
      <c r="A9654" s="272" t="s">
        <v>24810</v>
      </c>
      <c r="B9654" s="538">
        <v>105508</v>
      </c>
      <c r="C9654" s="266" t="s">
        <v>24814</v>
      </c>
      <c r="D9654" s="273" t="s">
        <v>11069</v>
      </c>
      <c r="E9654" s="274">
        <v>0</v>
      </c>
    </row>
    <row r="9655" spans="1:5">
      <c r="A9655" s="272" t="s">
        <v>24810</v>
      </c>
      <c r="B9655" s="538">
        <v>105513</v>
      </c>
      <c r="C9655" s="266" t="s">
        <v>24815</v>
      </c>
      <c r="D9655" s="273" t="s">
        <v>11069</v>
      </c>
      <c r="E9655" s="274">
        <v>0</v>
      </c>
    </row>
    <row r="9656" spans="1:5">
      <c r="A9656" s="272" t="s">
        <v>24810</v>
      </c>
      <c r="B9656" s="538">
        <v>105509</v>
      </c>
      <c r="C9656" s="266" t="s">
        <v>24816</v>
      </c>
      <c r="D9656" s="273" t="s">
        <v>11069</v>
      </c>
      <c r="E9656" s="274">
        <v>0</v>
      </c>
    </row>
    <row r="9657" spans="1:5">
      <c r="A9657" s="272" t="s">
        <v>24810</v>
      </c>
      <c r="B9657" s="538">
        <v>105514</v>
      </c>
      <c r="C9657" s="266" t="s">
        <v>24817</v>
      </c>
      <c r="D9657" s="273" t="s">
        <v>11069</v>
      </c>
      <c r="E9657" s="274">
        <v>0</v>
      </c>
    </row>
    <row r="9658" spans="1:5">
      <c r="A9658" s="272" t="s">
        <v>24810</v>
      </c>
      <c r="B9658" s="538">
        <v>105510</v>
      </c>
      <c r="C9658" s="266" t="s">
        <v>24818</v>
      </c>
      <c r="D9658" s="273" t="s">
        <v>11069</v>
      </c>
      <c r="E9658" s="274">
        <v>0</v>
      </c>
    </row>
    <row r="9659" spans="1:5">
      <c r="A9659" s="272" t="s">
        <v>24819</v>
      </c>
      <c r="B9659" s="538">
        <v>100207</v>
      </c>
      <c r="C9659" s="266" t="s">
        <v>39863</v>
      </c>
      <c r="D9659" s="273" t="s">
        <v>341</v>
      </c>
      <c r="E9659" s="274">
        <v>990.04</v>
      </c>
    </row>
    <row r="9660" spans="1:5">
      <c r="A9660" s="272" t="s">
        <v>24819</v>
      </c>
      <c r="B9660" s="538">
        <v>100221</v>
      </c>
      <c r="C9660" s="266" t="s">
        <v>39864</v>
      </c>
      <c r="D9660" s="273" t="s">
        <v>11695</v>
      </c>
      <c r="E9660" s="274">
        <v>46.36</v>
      </c>
    </row>
    <row r="9661" spans="1:5">
      <c r="A9661" s="272" t="s">
        <v>24819</v>
      </c>
      <c r="B9661" s="538">
        <v>100203</v>
      </c>
      <c r="C9661" s="266" t="s">
        <v>39865</v>
      </c>
      <c r="D9661" s="273" t="s">
        <v>11693</v>
      </c>
      <c r="E9661" s="274">
        <v>1.62</v>
      </c>
    </row>
    <row r="9662" spans="1:5">
      <c r="A9662" s="272" t="s">
        <v>24819</v>
      </c>
      <c r="B9662" s="538">
        <v>100202</v>
      </c>
      <c r="C9662" s="266" t="s">
        <v>39866</v>
      </c>
      <c r="D9662" s="273" t="s">
        <v>11693</v>
      </c>
      <c r="E9662" s="274">
        <v>1.37</v>
      </c>
    </row>
    <row r="9663" spans="1:5">
      <c r="A9663" s="272" t="s">
        <v>24819</v>
      </c>
      <c r="B9663" s="538">
        <v>100201</v>
      </c>
      <c r="C9663" s="266" t="s">
        <v>39867</v>
      </c>
      <c r="D9663" s="273" t="s">
        <v>11693</v>
      </c>
      <c r="E9663" s="274">
        <v>1.17</v>
      </c>
    </row>
    <row r="9664" spans="1:5">
      <c r="A9664" s="272" t="s">
        <v>24819</v>
      </c>
      <c r="B9664" s="538">
        <v>100211</v>
      </c>
      <c r="C9664" s="266" t="s">
        <v>39868</v>
      </c>
      <c r="D9664" s="273" t="s">
        <v>11694</v>
      </c>
      <c r="E9664" s="274">
        <v>10.119999999999999</v>
      </c>
    </row>
    <row r="9665" spans="1:5">
      <c r="A9665" s="272" t="s">
        <v>24819</v>
      </c>
      <c r="B9665" s="538">
        <v>100210</v>
      </c>
      <c r="C9665" s="266" t="s">
        <v>39869</v>
      </c>
      <c r="D9665" s="273" t="s">
        <v>11694</v>
      </c>
      <c r="E9665" s="274">
        <v>26.23</v>
      </c>
    </row>
    <row r="9666" spans="1:5">
      <c r="A9666" s="272" t="s">
        <v>24819</v>
      </c>
      <c r="B9666" s="538">
        <v>100216</v>
      </c>
      <c r="C9666" s="266" t="s">
        <v>39870</v>
      </c>
      <c r="D9666" s="273" t="s">
        <v>11694</v>
      </c>
      <c r="E9666" s="274">
        <v>1.42</v>
      </c>
    </row>
    <row r="9667" spans="1:5">
      <c r="A9667" s="272" t="s">
        <v>24819</v>
      </c>
      <c r="B9667" s="538">
        <v>100215</v>
      </c>
      <c r="C9667" s="266" t="s">
        <v>39871</v>
      </c>
      <c r="D9667" s="273" t="s">
        <v>11694</v>
      </c>
      <c r="E9667" s="274">
        <v>5.28</v>
      </c>
    </row>
    <row r="9668" spans="1:5">
      <c r="A9668" s="272" t="s">
        <v>24819</v>
      </c>
      <c r="B9668" s="538">
        <v>100214</v>
      </c>
      <c r="C9668" s="266" t="s">
        <v>39872</v>
      </c>
      <c r="D9668" s="273" t="s">
        <v>11694</v>
      </c>
      <c r="E9668" s="274">
        <v>6.16</v>
      </c>
    </row>
    <row r="9669" spans="1:5">
      <c r="A9669" s="272" t="s">
        <v>24819</v>
      </c>
      <c r="B9669" s="538">
        <v>100223</v>
      </c>
      <c r="C9669" s="266" t="s">
        <v>39873</v>
      </c>
      <c r="D9669" s="273" t="s">
        <v>11695</v>
      </c>
      <c r="E9669" s="274">
        <v>8.2200000000000006</v>
      </c>
    </row>
    <row r="9670" spans="1:5">
      <c r="A9670" s="272" t="s">
        <v>24819</v>
      </c>
      <c r="B9670" s="538">
        <v>100280</v>
      </c>
      <c r="C9670" s="266" t="s">
        <v>39874</v>
      </c>
      <c r="D9670" s="273" t="s">
        <v>11694</v>
      </c>
      <c r="E9670" s="274">
        <v>26.97</v>
      </c>
    </row>
    <row r="9671" spans="1:5">
      <c r="A9671" s="272" t="s">
        <v>24819</v>
      </c>
      <c r="B9671" s="538">
        <v>100270</v>
      </c>
      <c r="C9671" s="266" t="s">
        <v>39875</v>
      </c>
      <c r="D9671" s="273" t="s">
        <v>11694</v>
      </c>
      <c r="E9671" s="274">
        <v>92.01</v>
      </c>
    </row>
    <row r="9672" spans="1:5">
      <c r="A9672" s="272" t="s">
        <v>24819</v>
      </c>
      <c r="B9672" s="538">
        <v>100286</v>
      </c>
      <c r="C9672" s="266" t="s">
        <v>39876</v>
      </c>
      <c r="D9672" s="273" t="s">
        <v>11697</v>
      </c>
      <c r="E9672" s="274">
        <v>40.29</v>
      </c>
    </row>
    <row r="9673" spans="1:5">
      <c r="A9673" s="272" t="s">
        <v>24819</v>
      </c>
      <c r="B9673" s="538">
        <v>100213</v>
      </c>
      <c r="C9673" s="266" t="s">
        <v>39877</v>
      </c>
      <c r="D9673" s="273" t="s">
        <v>11694</v>
      </c>
      <c r="E9673" s="274">
        <v>4.01</v>
      </c>
    </row>
    <row r="9674" spans="1:5">
      <c r="A9674" s="272" t="s">
        <v>24819</v>
      </c>
      <c r="B9674" s="538">
        <v>100212</v>
      </c>
      <c r="C9674" s="266" t="s">
        <v>39878</v>
      </c>
      <c r="D9674" s="273" t="s">
        <v>11694</v>
      </c>
      <c r="E9674" s="274">
        <v>11.18</v>
      </c>
    </row>
    <row r="9675" spans="1:5">
      <c r="A9675" s="272" t="s">
        <v>24819</v>
      </c>
      <c r="B9675" s="538">
        <v>100222</v>
      </c>
      <c r="C9675" s="266" t="s">
        <v>39879</v>
      </c>
      <c r="D9675" s="273" t="s">
        <v>11695</v>
      </c>
      <c r="E9675" s="274">
        <v>17.579999999999998</v>
      </c>
    </row>
    <row r="9676" spans="1:5">
      <c r="A9676" s="272" t="s">
        <v>24819</v>
      </c>
      <c r="B9676" s="538">
        <v>100226</v>
      </c>
      <c r="C9676" s="266" t="s">
        <v>39880</v>
      </c>
      <c r="D9676" s="273" t="s">
        <v>11696</v>
      </c>
      <c r="E9676" s="274">
        <v>1.01</v>
      </c>
    </row>
    <row r="9677" spans="1:5">
      <c r="A9677" s="272" t="s">
        <v>24819</v>
      </c>
      <c r="B9677" s="538">
        <v>100200</v>
      </c>
      <c r="C9677" s="266" t="s">
        <v>39881</v>
      </c>
      <c r="D9677" s="273" t="s">
        <v>11693</v>
      </c>
      <c r="E9677" s="274">
        <v>0.59</v>
      </c>
    </row>
    <row r="9678" spans="1:5">
      <c r="A9678" s="272" t="s">
        <v>24819</v>
      </c>
      <c r="B9678" s="538">
        <v>100199</v>
      </c>
      <c r="C9678" s="266" t="s">
        <v>39882</v>
      </c>
      <c r="D9678" s="273" t="s">
        <v>11693</v>
      </c>
      <c r="E9678" s="274">
        <v>0.48</v>
      </c>
    </row>
    <row r="9679" spans="1:5">
      <c r="A9679" s="272" t="s">
        <v>24819</v>
      </c>
      <c r="B9679" s="538">
        <v>100198</v>
      </c>
      <c r="C9679" s="266" t="s">
        <v>39883</v>
      </c>
      <c r="D9679" s="273" t="s">
        <v>11693</v>
      </c>
      <c r="E9679" s="274">
        <v>0.4</v>
      </c>
    </row>
    <row r="9680" spans="1:5">
      <c r="A9680" s="272" t="s">
        <v>24819</v>
      </c>
      <c r="B9680" s="538">
        <v>100283</v>
      </c>
      <c r="C9680" s="266" t="s">
        <v>39884</v>
      </c>
      <c r="D9680" s="273" t="s">
        <v>11695</v>
      </c>
      <c r="E9680" s="274">
        <v>32.25</v>
      </c>
    </row>
    <row r="9681" spans="1:5">
      <c r="A9681" s="272" t="s">
        <v>24819</v>
      </c>
      <c r="B9681" s="538">
        <v>106811</v>
      </c>
      <c r="C9681" s="266" t="s">
        <v>39885</v>
      </c>
      <c r="D9681" s="273" t="s">
        <v>11694</v>
      </c>
      <c r="E9681" s="274">
        <v>1.97</v>
      </c>
    </row>
    <row r="9682" spans="1:5">
      <c r="A9682" s="272" t="s">
        <v>24819</v>
      </c>
      <c r="B9682" s="538">
        <v>106810</v>
      </c>
      <c r="C9682" s="266" t="s">
        <v>39886</v>
      </c>
      <c r="D9682" s="273" t="s">
        <v>11694</v>
      </c>
      <c r="E9682" s="274">
        <v>8.4700000000000006</v>
      </c>
    </row>
    <row r="9683" spans="1:5">
      <c r="A9683" s="272" t="s">
        <v>24819</v>
      </c>
      <c r="B9683" s="538">
        <v>106809</v>
      </c>
      <c r="C9683" s="266" t="s">
        <v>39887</v>
      </c>
      <c r="D9683" s="273" t="s">
        <v>11694</v>
      </c>
      <c r="E9683" s="274">
        <v>9.1199999999999992</v>
      </c>
    </row>
    <row r="9684" spans="1:5">
      <c r="A9684" s="272" t="s">
        <v>24819</v>
      </c>
      <c r="B9684" s="538">
        <v>106812</v>
      </c>
      <c r="C9684" s="266" t="s">
        <v>39888</v>
      </c>
      <c r="D9684" s="273" t="s">
        <v>11695</v>
      </c>
      <c r="E9684" s="274">
        <v>8.7799999999999994</v>
      </c>
    </row>
    <row r="9685" spans="1:5">
      <c r="A9685" s="272" t="s">
        <v>24819</v>
      </c>
      <c r="B9685" s="538">
        <v>100227</v>
      </c>
      <c r="C9685" s="266" t="s">
        <v>39889</v>
      </c>
      <c r="D9685" s="273" t="s">
        <v>11696</v>
      </c>
      <c r="E9685" s="274">
        <v>1.49</v>
      </c>
    </row>
    <row r="9686" spans="1:5">
      <c r="A9686" s="272" t="s">
        <v>24819</v>
      </c>
      <c r="B9686" s="538">
        <v>100205</v>
      </c>
      <c r="C9686" s="266" t="s">
        <v>39890</v>
      </c>
      <c r="D9686" s="273" t="s">
        <v>341</v>
      </c>
      <c r="E9686" s="274">
        <v>2150.65</v>
      </c>
    </row>
    <row r="9687" spans="1:5">
      <c r="A9687" s="272" t="s">
        <v>24819</v>
      </c>
      <c r="B9687" s="538">
        <v>100206</v>
      </c>
      <c r="C9687" s="266" t="s">
        <v>39891</v>
      </c>
      <c r="D9687" s="273" t="s">
        <v>341</v>
      </c>
      <c r="E9687" s="274">
        <v>1557.16</v>
      </c>
    </row>
    <row r="9688" spans="1:5">
      <c r="A9688" s="272" t="s">
        <v>24819</v>
      </c>
      <c r="B9688" s="538">
        <v>100281</v>
      </c>
      <c r="C9688" s="266" t="s">
        <v>39892</v>
      </c>
      <c r="D9688" s="273" t="s">
        <v>11694</v>
      </c>
      <c r="E9688" s="274">
        <v>16.62</v>
      </c>
    </row>
    <row r="9689" spans="1:5">
      <c r="A9689" s="272" t="s">
        <v>24819</v>
      </c>
      <c r="B9689" s="538">
        <v>100219</v>
      </c>
      <c r="C9689" s="266" t="s">
        <v>39893</v>
      </c>
      <c r="D9689" s="273" t="s">
        <v>11694</v>
      </c>
      <c r="E9689" s="274">
        <v>1.28</v>
      </c>
    </row>
    <row r="9690" spans="1:5">
      <c r="A9690" s="272" t="s">
        <v>24819</v>
      </c>
      <c r="B9690" s="538">
        <v>100218</v>
      </c>
      <c r="C9690" s="266" t="s">
        <v>39894</v>
      </c>
      <c r="D9690" s="273" t="s">
        <v>11694</v>
      </c>
      <c r="E9690" s="274">
        <v>5.65</v>
      </c>
    </row>
    <row r="9691" spans="1:5">
      <c r="A9691" s="272" t="s">
        <v>24819</v>
      </c>
      <c r="B9691" s="538">
        <v>100217</v>
      </c>
      <c r="C9691" s="266" t="s">
        <v>39895</v>
      </c>
      <c r="D9691" s="273" t="s">
        <v>11694</v>
      </c>
      <c r="E9691" s="274">
        <v>8.24</v>
      </c>
    </row>
    <row r="9692" spans="1:5">
      <c r="A9692" s="272" t="s">
        <v>24819</v>
      </c>
      <c r="B9692" s="538">
        <v>100224</v>
      </c>
      <c r="C9692" s="266" t="s">
        <v>39896</v>
      </c>
      <c r="D9692" s="273" t="s">
        <v>11695</v>
      </c>
      <c r="E9692" s="274">
        <v>8.24</v>
      </c>
    </row>
    <row r="9693" spans="1:5">
      <c r="A9693" s="272" t="s">
        <v>24819</v>
      </c>
      <c r="B9693" s="538">
        <v>100228</v>
      </c>
      <c r="C9693" s="266" t="s">
        <v>39897</v>
      </c>
      <c r="D9693" s="273" t="s">
        <v>11696</v>
      </c>
      <c r="E9693" s="274">
        <v>0.8</v>
      </c>
    </row>
    <row r="9694" spans="1:5">
      <c r="A9694" s="272" t="s">
        <v>24819</v>
      </c>
      <c r="B9694" s="538">
        <v>100204</v>
      </c>
      <c r="C9694" s="266" t="s">
        <v>39898</v>
      </c>
      <c r="D9694" s="273" t="s">
        <v>11693</v>
      </c>
      <c r="E9694" s="274">
        <v>0.28999999999999998</v>
      </c>
    </row>
    <row r="9695" spans="1:5">
      <c r="A9695" s="272" t="s">
        <v>24819</v>
      </c>
      <c r="B9695" s="538">
        <v>100284</v>
      </c>
      <c r="C9695" s="266" t="s">
        <v>39899</v>
      </c>
      <c r="D9695" s="273" t="s">
        <v>11695</v>
      </c>
      <c r="E9695" s="274">
        <v>42.04</v>
      </c>
    </row>
    <row r="9696" spans="1:5">
      <c r="A9696" s="272" t="s">
        <v>24819</v>
      </c>
      <c r="B9696" s="538">
        <v>100277</v>
      </c>
      <c r="C9696" s="266" t="s">
        <v>39900</v>
      </c>
      <c r="D9696" s="273" t="s">
        <v>11695</v>
      </c>
      <c r="E9696" s="274">
        <v>8.5399999999999991</v>
      </c>
    </row>
    <row r="9697" spans="1:5">
      <c r="A9697" s="272" t="s">
        <v>24819</v>
      </c>
      <c r="B9697" s="538">
        <v>100278</v>
      </c>
      <c r="C9697" s="266" t="s">
        <v>39901</v>
      </c>
      <c r="D9697" s="273" t="s">
        <v>11694</v>
      </c>
      <c r="E9697" s="274">
        <v>59.05</v>
      </c>
    </row>
    <row r="9698" spans="1:5">
      <c r="A9698" s="272" t="s">
        <v>24819</v>
      </c>
      <c r="B9698" s="538">
        <v>100268</v>
      </c>
      <c r="C9698" s="266" t="s">
        <v>39902</v>
      </c>
      <c r="D9698" s="273" t="s">
        <v>11694</v>
      </c>
      <c r="E9698" s="274">
        <v>123.39</v>
      </c>
    </row>
    <row r="9699" spans="1:5">
      <c r="A9699" s="272" t="s">
        <v>24819</v>
      </c>
      <c r="B9699" s="538">
        <v>100285</v>
      </c>
      <c r="C9699" s="266" t="s">
        <v>39903</v>
      </c>
      <c r="D9699" s="273" t="s">
        <v>11697</v>
      </c>
      <c r="E9699" s="274">
        <v>62.02</v>
      </c>
    </row>
    <row r="9700" spans="1:5">
      <c r="A9700" s="272" t="s">
        <v>24819</v>
      </c>
      <c r="B9700" s="538">
        <v>100209</v>
      </c>
      <c r="C9700" s="266" t="s">
        <v>39904</v>
      </c>
      <c r="D9700" s="273" t="s">
        <v>11694</v>
      </c>
      <c r="E9700" s="274">
        <v>14.32</v>
      </c>
    </row>
    <row r="9701" spans="1:5">
      <c r="A9701" s="272" t="s">
        <v>24819</v>
      </c>
      <c r="B9701" s="538">
        <v>100208</v>
      </c>
      <c r="C9701" s="266" t="s">
        <v>39905</v>
      </c>
      <c r="D9701" s="273" t="s">
        <v>11694</v>
      </c>
      <c r="E9701" s="274">
        <v>28.64</v>
      </c>
    </row>
    <row r="9702" spans="1:5">
      <c r="A9702" s="272" t="s">
        <v>24819</v>
      </c>
      <c r="B9702" s="538">
        <v>100256</v>
      </c>
      <c r="C9702" s="266" t="s">
        <v>39906</v>
      </c>
      <c r="D9702" s="273" t="s">
        <v>11697</v>
      </c>
      <c r="E9702" s="274">
        <v>13.12</v>
      </c>
    </row>
    <row r="9703" spans="1:5">
      <c r="A9703" s="272" t="s">
        <v>24819</v>
      </c>
      <c r="B9703" s="538">
        <v>100220</v>
      </c>
      <c r="C9703" s="266" t="s">
        <v>39907</v>
      </c>
      <c r="D9703" s="273" t="s">
        <v>11695</v>
      </c>
      <c r="E9703" s="274">
        <v>41.13</v>
      </c>
    </row>
    <row r="9704" spans="1:5">
      <c r="A9704" s="272" t="s">
        <v>24819</v>
      </c>
      <c r="B9704" s="538">
        <v>100287</v>
      </c>
      <c r="C9704" s="266" t="s">
        <v>39908</v>
      </c>
      <c r="D9704" s="273" t="s">
        <v>11697</v>
      </c>
      <c r="E9704" s="274">
        <v>19.39</v>
      </c>
    </row>
    <row r="9705" spans="1:5">
      <c r="A9705" s="272" t="s">
        <v>24819</v>
      </c>
      <c r="B9705" s="538">
        <v>100274</v>
      </c>
      <c r="C9705" s="266" t="s">
        <v>39909</v>
      </c>
      <c r="D9705" s="273" t="s">
        <v>11695</v>
      </c>
      <c r="E9705" s="274">
        <v>40.81</v>
      </c>
    </row>
    <row r="9706" spans="1:5">
      <c r="A9706" s="272" t="s">
        <v>24819</v>
      </c>
      <c r="B9706" s="538">
        <v>100264</v>
      </c>
      <c r="C9706" s="266" t="s">
        <v>39910</v>
      </c>
      <c r="D9706" s="273" t="s">
        <v>11695</v>
      </c>
      <c r="E9706" s="274">
        <v>58.02</v>
      </c>
    </row>
    <row r="9707" spans="1:5">
      <c r="A9707" s="272" t="s">
        <v>24819</v>
      </c>
      <c r="B9707" s="538">
        <v>100225</v>
      </c>
      <c r="C9707" s="266" t="s">
        <v>39911</v>
      </c>
      <c r="D9707" s="273" t="s">
        <v>11696</v>
      </c>
      <c r="E9707" s="274">
        <v>3.23</v>
      </c>
    </row>
    <row r="9708" spans="1:5">
      <c r="A9708" s="272" t="s">
        <v>24819</v>
      </c>
      <c r="B9708" s="538">
        <v>100266</v>
      </c>
      <c r="C9708" s="266" t="s">
        <v>39912</v>
      </c>
      <c r="D9708" s="273" t="s">
        <v>11694</v>
      </c>
      <c r="E9708" s="274">
        <v>123.39</v>
      </c>
    </row>
    <row r="9709" spans="1:5">
      <c r="A9709" s="272" t="s">
        <v>24819</v>
      </c>
      <c r="B9709" s="538">
        <v>100257</v>
      </c>
      <c r="C9709" s="266" t="s">
        <v>39913</v>
      </c>
      <c r="D9709" s="273" t="s">
        <v>11697</v>
      </c>
      <c r="E9709" s="274">
        <v>7.87</v>
      </c>
    </row>
    <row r="9710" spans="1:5">
      <c r="A9710" s="272" t="s">
        <v>24819</v>
      </c>
      <c r="B9710" s="538">
        <v>100197</v>
      </c>
      <c r="C9710" s="266" t="s">
        <v>39914</v>
      </c>
      <c r="D9710" s="273" t="s">
        <v>11693</v>
      </c>
      <c r="E9710" s="274">
        <v>2.9</v>
      </c>
    </row>
    <row r="9711" spans="1:5">
      <c r="A9711" s="272" t="s">
        <v>24819</v>
      </c>
      <c r="B9711" s="538">
        <v>100196</v>
      </c>
      <c r="C9711" s="266" t="s">
        <v>39915</v>
      </c>
      <c r="D9711" s="273" t="s">
        <v>11693</v>
      </c>
      <c r="E9711" s="274">
        <v>1.93</v>
      </c>
    </row>
    <row r="9712" spans="1:5">
      <c r="A9712" s="272" t="s">
        <v>24819</v>
      </c>
      <c r="B9712" s="538">
        <v>100195</v>
      </c>
      <c r="C9712" s="266" t="s">
        <v>39916</v>
      </c>
      <c r="D9712" s="273" t="s">
        <v>11693</v>
      </c>
      <c r="E9712" s="274">
        <v>1.1599999999999999</v>
      </c>
    </row>
    <row r="9713" spans="1:5">
      <c r="A9713" s="272" t="s">
        <v>24819</v>
      </c>
      <c r="B9713" s="538">
        <v>100273</v>
      </c>
      <c r="C9713" s="266" t="s">
        <v>39917</v>
      </c>
      <c r="D9713" s="273" t="s">
        <v>11693</v>
      </c>
      <c r="E9713" s="274">
        <v>4.82</v>
      </c>
    </row>
    <row r="9714" spans="1:5">
      <c r="A9714" s="272" t="s">
        <v>24819</v>
      </c>
      <c r="B9714" s="538">
        <v>100282</v>
      </c>
      <c r="C9714" s="266" t="s">
        <v>39918</v>
      </c>
      <c r="D9714" s="273" t="s">
        <v>11695</v>
      </c>
      <c r="E9714" s="274">
        <v>197.55</v>
      </c>
    </row>
    <row r="9715" spans="1:5">
      <c r="A9715" s="272" t="s">
        <v>24819</v>
      </c>
      <c r="B9715" s="538">
        <v>100276</v>
      </c>
      <c r="C9715" s="266" t="s">
        <v>39919</v>
      </c>
      <c r="D9715" s="273" t="s">
        <v>11695</v>
      </c>
      <c r="E9715" s="274">
        <v>47.51</v>
      </c>
    </row>
    <row r="9716" spans="1:5">
      <c r="A9716" s="272" t="s">
        <v>24819</v>
      </c>
      <c r="B9716" s="538">
        <v>100275</v>
      </c>
      <c r="C9716" s="266" t="s">
        <v>39920</v>
      </c>
      <c r="D9716" s="273" t="s">
        <v>11695</v>
      </c>
      <c r="E9716" s="274">
        <v>26.19</v>
      </c>
    </row>
    <row r="9717" spans="1:5">
      <c r="A9717" s="272" t="s">
        <v>24819</v>
      </c>
      <c r="B9717" s="538">
        <v>100254</v>
      </c>
      <c r="C9717" s="266" t="s">
        <v>39921</v>
      </c>
      <c r="D9717" s="273" t="s">
        <v>11697</v>
      </c>
      <c r="E9717" s="274">
        <v>58.17</v>
      </c>
    </row>
    <row r="9718" spans="1:5">
      <c r="A9718" s="272" t="s">
        <v>24819</v>
      </c>
      <c r="B9718" s="538">
        <v>100250</v>
      </c>
      <c r="C9718" s="266" t="s">
        <v>39922</v>
      </c>
      <c r="D9718" s="273" t="s">
        <v>11697</v>
      </c>
      <c r="E9718" s="274">
        <v>6.56</v>
      </c>
    </row>
    <row r="9719" spans="1:5">
      <c r="A9719" s="272" t="s">
        <v>24819</v>
      </c>
      <c r="B9719" s="538">
        <v>100251</v>
      </c>
      <c r="C9719" s="266" t="s">
        <v>39923</v>
      </c>
      <c r="D9719" s="273" t="s">
        <v>11697</v>
      </c>
      <c r="E9719" s="274">
        <v>19.39</v>
      </c>
    </row>
    <row r="9720" spans="1:5">
      <c r="A9720" s="272" t="s">
        <v>24819</v>
      </c>
      <c r="B9720" s="538">
        <v>100252</v>
      </c>
      <c r="C9720" s="266" t="s">
        <v>39924</v>
      </c>
      <c r="D9720" s="273" t="s">
        <v>11697</v>
      </c>
      <c r="E9720" s="274">
        <v>29.08</v>
      </c>
    </row>
    <row r="9721" spans="1:5">
      <c r="A9721" s="272" t="s">
        <v>24819</v>
      </c>
      <c r="B9721" s="538">
        <v>100253</v>
      </c>
      <c r="C9721" s="266" t="s">
        <v>39925</v>
      </c>
      <c r="D9721" s="273" t="s">
        <v>11697</v>
      </c>
      <c r="E9721" s="274">
        <v>38.78</v>
      </c>
    </row>
    <row r="9722" spans="1:5">
      <c r="A9722" s="272" t="s">
        <v>24819</v>
      </c>
      <c r="B9722" s="538">
        <v>100249</v>
      </c>
      <c r="C9722" s="266" t="s">
        <v>39926</v>
      </c>
      <c r="D9722" s="273" t="s">
        <v>11697</v>
      </c>
      <c r="E9722" s="274">
        <v>3.93</v>
      </c>
    </row>
    <row r="9723" spans="1:5">
      <c r="A9723" s="272" t="s">
        <v>24819</v>
      </c>
      <c r="B9723" s="538">
        <v>100244</v>
      </c>
      <c r="C9723" s="266" t="s">
        <v>39927</v>
      </c>
      <c r="D9723" s="273" t="s">
        <v>11697</v>
      </c>
      <c r="E9723" s="274">
        <v>5.9</v>
      </c>
    </row>
    <row r="9724" spans="1:5">
      <c r="A9724" s="272" t="s">
        <v>24819</v>
      </c>
      <c r="B9724" s="538">
        <v>100245</v>
      </c>
      <c r="C9724" s="266" t="s">
        <v>39928</v>
      </c>
      <c r="D9724" s="273" t="s">
        <v>11697</v>
      </c>
      <c r="E9724" s="274">
        <v>11.81</v>
      </c>
    </row>
    <row r="9725" spans="1:5">
      <c r="A9725" s="272" t="s">
        <v>24819</v>
      </c>
      <c r="B9725" s="538">
        <v>100243</v>
      </c>
      <c r="C9725" s="266" t="s">
        <v>39929</v>
      </c>
      <c r="D9725" s="273" t="s">
        <v>11697</v>
      </c>
      <c r="E9725" s="274">
        <v>4.72</v>
      </c>
    </row>
    <row r="9726" spans="1:5">
      <c r="A9726" s="272" t="s">
        <v>24819</v>
      </c>
      <c r="B9726" s="538">
        <v>100239</v>
      </c>
      <c r="C9726" s="266" t="s">
        <v>39930</v>
      </c>
      <c r="D9726" s="273" t="s">
        <v>11697</v>
      </c>
      <c r="E9726" s="274">
        <v>9.84</v>
      </c>
    </row>
    <row r="9727" spans="1:5">
      <c r="A9727" s="272" t="s">
        <v>24819</v>
      </c>
      <c r="B9727" s="538">
        <v>100238</v>
      </c>
      <c r="C9727" s="266" t="s">
        <v>39931</v>
      </c>
      <c r="D9727" s="273" t="s">
        <v>11697</v>
      </c>
      <c r="E9727" s="274">
        <v>7.87</v>
      </c>
    </row>
    <row r="9728" spans="1:5">
      <c r="A9728" s="272" t="s">
        <v>24819</v>
      </c>
      <c r="B9728" s="538">
        <v>100241</v>
      </c>
      <c r="C9728" s="266" t="s">
        <v>39932</v>
      </c>
      <c r="D9728" s="273" t="s">
        <v>11697</v>
      </c>
      <c r="E9728" s="274">
        <v>9.84</v>
      </c>
    </row>
    <row r="9729" spans="1:5">
      <c r="A9729" s="272" t="s">
        <v>24819</v>
      </c>
      <c r="B9729" s="538">
        <v>100242</v>
      </c>
      <c r="C9729" s="266" t="s">
        <v>39933</v>
      </c>
      <c r="D9729" s="273" t="s">
        <v>11697</v>
      </c>
      <c r="E9729" s="274">
        <v>29.08</v>
      </c>
    </row>
    <row r="9730" spans="1:5">
      <c r="A9730" s="272" t="s">
        <v>24819</v>
      </c>
      <c r="B9730" s="538">
        <v>100240</v>
      </c>
      <c r="C9730" s="266" t="s">
        <v>39934</v>
      </c>
      <c r="D9730" s="273" t="s">
        <v>11697</v>
      </c>
      <c r="E9730" s="274">
        <v>5.9</v>
      </c>
    </row>
    <row r="9731" spans="1:5">
      <c r="A9731" s="272" t="s">
        <v>24819</v>
      </c>
      <c r="B9731" s="538">
        <v>100237</v>
      </c>
      <c r="C9731" s="266" t="s">
        <v>39935</v>
      </c>
      <c r="D9731" s="273" t="s">
        <v>11697</v>
      </c>
      <c r="E9731" s="274">
        <v>4.92</v>
      </c>
    </row>
    <row r="9732" spans="1:5">
      <c r="A9732" s="272" t="s">
        <v>24819</v>
      </c>
      <c r="B9732" s="538">
        <v>100236</v>
      </c>
      <c r="C9732" s="266" t="s">
        <v>39936</v>
      </c>
      <c r="D9732" s="273" t="s">
        <v>11697</v>
      </c>
      <c r="E9732" s="274">
        <v>3.93</v>
      </c>
    </row>
    <row r="9733" spans="1:5">
      <c r="A9733" s="272" t="s">
        <v>24819</v>
      </c>
      <c r="B9733" s="538">
        <v>100248</v>
      </c>
      <c r="C9733" s="266" t="s">
        <v>39937</v>
      </c>
      <c r="D9733" s="273" t="s">
        <v>11697</v>
      </c>
      <c r="E9733" s="274">
        <v>19.39</v>
      </c>
    </row>
    <row r="9734" spans="1:5">
      <c r="A9734" s="272" t="s">
        <v>24819</v>
      </c>
      <c r="B9734" s="538">
        <v>100247</v>
      </c>
      <c r="C9734" s="266" t="s">
        <v>39938</v>
      </c>
      <c r="D9734" s="273" t="s">
        <v>11697</v>
      </c>
      <c r="E9734" s="274">
        <v>4.92</v>
      </c>
    </row>
    <row r="9735" spans="1:5">
      <c r="A9735" s="272" t="s">
        <v>24819</v>
      </c>
      <c r="B9735" s="538">
        <v>100246</v>
      </c>
      <c r="C9735" s="266" t="s">
        <v>39939</v>
      </c>
      <c r="D9735" s="273" t="s">
        <v>11697</v>
      </c>
      <c r="E9735" s="274">
        <v>3.93</v>
      </c>
    </row>
    <row r="9736" spans="1:5">
      <c r="A9736" s="272" t="s">
        <v>24819</v>
      </c>
      <c r="B9736" s="538">
        <v>100255</v>
      </c>
      <c r="C9736" s="266" t="s">
        <v>39940</v>
      </c>
      <c r="D9736" s="273" t="s">
        <v>11697</v>
      </c>
      <c r="E9736" s="274">
        <v>19.68</v>
      </c>
    </row>
    <row r="9737" spans="1:5">
      <c r="A9737" s="272" t="s">
        <v>24819</v>
      </c>
      <c r="B9737" s="538">
        <v>100263</v>
      </c>
      <c r="C9737" s="266" t="s">
        <v>39941</v>
      </c>
      <c r="D9737" s="273" t="s">
        <v>11693</v>
      </c>
      <c r="E9737" s="274">
        <v>3.19</v>
      </c>
    </row>
    <row r="9738" spans="1:5">
      <c r="A9738" s="272" t="s">
        <v>24819</v>
      </c>
      <c r="B9738" s="538">
        <v>100260</v>
      </c>
      <c r="C9738" s="266" t="s">
        <v>39942</v>
      </c>
      <c r="D9738" s="273" t="s">
        <v>11693</v>
      </c>
      <c r="E9738" s="274">
        <v>12.78</v>
      </c>
    </row>
    <row r="9739" spans="1:5">
      <c r="A9739" s="272" t="s">
        <v>24819</v>
      </c>
      <c r="B9739" s="538">
        <v>100261</v>
      </c>
      <c r="C9739" s="266" t="s">
        <v>39943</v>
      </c>
      <c r="D9739" s="273" t="s">
        <v>11693</v>
      </c>
      <c r="E9739" s="274">
        <v>8.0299999999999994</v>
      </c>
    </row>
    <row r="9740" spans="1:5">
      <c r="A9740" s="272" t="s">
        <v>24819</v>
      </c>
      <c r="B9740" s="538">
        <v>100262</v>
      </c>
      <c r="C9740" s="266" t="s">
        <v>39944</v>
      </c>
      <c r="D9740" s="273" t="s">
        <v>11693</v>
      </c>
      <c r="E9740" s="274">
        <v>4.9800000000000004</v>
      </c>
    </row>
    <row r="9741" spans="1:5">
      <c r="A9741" s="272" t="s">
        <v>24819</v>
      </c>
      <c r="B9741" s="538">
        <v>100271</v>
      </c>
      <c r="C9741" s="266" t="s">
        <v>39945</v>
      </c>
      <c r="D9741" s="273" t="s">
        <v>11695</v>
      </c>
      <c r="E9741" s="274">
        <v>92.54</v>
      </c>
    </row>
    <row r="9742" spans="1:5">
      <c r="A9742" s="272" t="s">
        <v>24819</v>
      </c>
      <c r="B9742" s="538">
        <v>100258</v>
      </c>
      <c r="C9742" s="266" t="s">
        <v>39946</v>
      </c>
      <c r="D9742" s="273" t="s">
        <v>11697</v>
      </c>
      <c r="E9742" s="274">
        <v>19.68</v>
      </c>
    </row>
    <row r="9743" spans="1:5">
      <c r="A9743" s="272" t="s">
        <v>24819</v>
      </c>
      <c r="B9743" s="538">
        <v>100259</v>
      </c>
      <c r="C9743" s="266" t="s">
        <v>39947</v>
      </c>
      <c r="D9743" s="273" t="s">
        <v>11697</v>
      </c>
      <c r="E9743" s="274">
        <v>39.369999999999997</v>
      </c>
    </row>
    <row r="9744" spans="1:5">
      <c r="A9744" s="272" t="s">
        <v>24819</v>
      </c>
      <c r="B9744" s="538">
        <v>100279</v>
      </c>
      <c r="C9744" s="266" t="s">
        <v>39948</v>
      </c>
      <c r="D9744" s="273" t="s">
        <v>14</v>
      </c>
      <c r="E9744" s="274">
        <v>1.1299999999999999</v>
      </c>
    </row>
    <row r="9745" spans="1:5">
      <c r="A9745" s="272" t="s">
        <v>24819</v>
      </c>
      <c r="B9745" s="538">
        <v>100233</v>
      </c>
      <c r="C9745" s="266" t="s">
        <v>39949</v>
      </c>
      <c r="D9745" s="273" t="s">
        <v>14</v>
      </c>
      <c r="E9745" s="274">
        <v>0.27</v>
      </c>
    </row>
    <row r="9746" spans="1:5">
      <c r="A9746" s="272" t="s">
        <v>24819</v>
      </c>
      <c r="B9746" s="538">
        <v>100232</v>
      </c>
      <c r="C9746" s="266" t="s">
        <v>39950</v>
      </c>
      <c r="D9746" s="273" t="s">
        <v>14</v>
      </c>
      <c r="E9746" s="274">
        <v>0.54</v>
      </c>
    </row>
    <row r="9747" spans="1:5">
      <c r="A9747" s="272" t="s">
        <v>24819</v>
      </c>
      <c r="B9747" s="538">
        <v>100234</v>
      </c>
      <c r="C9747" s="266" t="s">
        <v>39951</v>
      </c>
      <c r="D9747" s="273" t="s">
        <v>16</v>
      </c>
      <c r="E9747" s="274">
        <v>0.81</v>
      </c>
    </row>
    <row r="9748" spans="1:5">
      <c r="A9748" s="272" t="s">
        <v>24819</v>
      </c>
      <c r="B9748" s="538">
        <v>100265</v>
      </c>
      <c r="C9748" s="266" t="s">
        <v>39952</v>
      </c>
      <c r="D9748" s="273" t="s">
        <v>16</v>
      </c>
      <c r="E9748" s="274">
        <v>1.21</v>
      </c>
    </row>
    <row r="9749" spans="1:5">
      <c r="A9749" s="272" t="s">
        <v>24819</v>
      </c>
      <c r="B9749" s="538">
        <v>100235</v>
      </c>
      <c r="C9749" s="266" t="s">
        <v>39953</v>
      </c>
      <c r="D9749" s="273" t="s">
        <v>11</v>
      </c>
      <c r="E9749" s="274">
        <v>0.06</v>
      </c>
    </row>
    <row r="9750" spans="1:5">
      <c r="A9750" s="272" t="s">
        <v>24819</v>
      </c>
      <c r="B9750" s="538">
        <v>100267</v>
      </c>
      <c r="C9750" s="266" t="s">
        <v>39954</v>
      </c>
      <c r="D9750" s="273" t="s">
        <v>14</v>
      </c>
      <c r="E9750" s="274">
        <v>2.4300000000000002</v>
      </c>
    </row>
    <row r="9751" spans="1:5">
      <c r="A9751" s="272" t="s">
        <v>24819</v>
      </c>
      <c r="B9751" s="538">
        <v>100231</v>
      </c>
      <c r="C9751" s="266" t="s">
        <v>39955</v>
      </c>
      <c r="D9751" s="273" t="s">
        <v>15</v>
      </c>
      <c r="E9751" s="274">
        <v>0.05</v>
      </c>
    </row>
    <row r="9752" spans="1:5">
      <c r="A9752" s="272" t="s">
        <v>24819</v>
      </c>
      <c r="B9752" s="538">
        <v>100230</v>
      </c>
      <c r="C9752" s="266" t="s">
        <v>39956</v>
      </c>
      <c r="D9752" s="273" t="s">
        <v>15</v>
      </c>
      <c r="E9752" s="274">
        <v>0.03</v>
      </c>
    </row>
    <row r="9753" spans="1:5">
      <c r="A9753" s="272" t="s">
        <v>24819</v>
      </c>
      <c r="B9753" s="538">
        <v>100229</v>
      </c>
      <c r="C9753" s="266" t="s">
        <v>39957</v>
      </c>
      <c r="D9753" s="273" t="s">
        <v>15</v>
      </c>
      <c r="E9753" s="274">
        <v>0.02</v>
      </c>
    </row>
    <row r="9754" spans="1:5">
      <c r="A9754" s="272" t="s">
        <v>24819</v>
      </c>
      <c r="B9754" s="538">
        <v>100272</v>
      </c>
      <c r="C9754" s="266" t="s">
        <v>39958</v>
      </c>
      <c r="D9754" s="273" t="s">
        <v>16</v>
      </c>
      <c r="E9754" s="274">
        <v>1.82</v>
      </c>
    </row>
    <row r="9755" spans="1:5">
      <c r="A9755" s="272" t="s">
        <v>24819</v>
      </c>
      <c r="B9755" s="538">
        <v>100269</v>
      </c>
      <c r="C9755" s="266" t="s">
        <v>39959</v>
      </c>
      <c r="D9755" s="273" t="s">
        <v>14</v>
      </c>
      <c r="E9755" s="274">
        <v>2.4300000000000002</v>
      </c>
    </row>
    <row r="9756" spans="1:5">
      <c r="A9756" s="272" t="s">
        <v>24820</v>
      </c>
      <c r="B9756" s="538">
        <v>100986</v>
      </c>
      <c r="C9756" s="266" t="s">
        <v>39960</v>
      </c>
      <c r="D9756" s="273" t="s">
        <v>18</v>
      </c>
      <c r="E9756" s="274">
        <v>10.54</v>
      </c>
    </row>
    <row r="9757" spans="1:5">
      <c r="A9757" s="272" t="s">
        <v>24820</v>
      </c>
      <c r="B9757" s="538">
        <v>101002</v>
      </c>
      <c r="C9757" s="266" t="s">
        <v>39961</v>
      </c>
      <c r="D9757" s="273" t="s">
        <v>1411</v>
      </c>
      <c r="E9757" s="274">
        <v>7.02</v>
      </c>
    </row>
    <row r="9758" spans="1:5">
      <c r="A9758" s="272" t="s">
        <v>24820</v>
      </c>
      <c r="B9758" s="538">
        <v>100987</v>
      </c>
      <c r="C9758" s="266" t="s">
        <v>39962</v>
      </c>
      <c r="D9758" s="273" t="s">
        <v>18</v>
      </c>
      <c r="E9758" s="274">
        <v>11.97</v>
      </c>
    </row>
    <row r="9759" spans="1:5">
      <c r="A9759" s="272" t="s">
        <v>24820</v>
      </c>
      <c r="B9759" s="538">
        <v>101003</v>
      </c>
      <c r="C9759" s="266" t="s">
        <v>39963</v>
      </c>
      <c r="D9759" s="273" t="s">
        <v>1411</v>
      </c>
      <c r="E9759" s="274">
        <v>7.97</v>
      </c>
    </row>
    <row r="9760" spans="1:5">
      <c r="A9760" s="272" t="s">
        <v>24820</v>
      </c>
      <c r="B9760" s="538">
        <v>100988</v>
      </c>
      <c r="C9760" s="266" t="s">
        <v>39964</v>
      </c>
      <c r="D9760" s="273" t="s">
        <v>18</v>
      </c>
      <c r="E9760" s="274">
        <v>12.7</v>
      </c>
    </row>
    <row r="9761" spans="1:5">
      <c r="A9761" s="272" t="s">
        <v>24820</v>
      </c>
      <c r="B9761" s="538">
        <v>101004</v>
      </c>
      <c r="C9761" s="266" t="s">
        <v>39965</v>
      </c>
      <c r="D9761" s="273" t="s">
        <v>1411</v>
      </c>
      <c r="E9761" s="274">
        <v>8.4600000000000009</v>
      </c>
    </row>
    <row r="9762" spans="1:5">
      <c r="A9762" s="272" t="s">
        <v>24820</v>
      </c>
      <c r="B9762" s="538">
        <v>100985</v>
      </c>
      <c r="C9762" s="266" t="s">
        <v>39966</v>
      </c>
      <c r="D9762" s="273" t="s">
        <v>18</v>
      </c>
      <c r="E9762" s="274">
        <v>8.6999999999999993</v>
      </c>
    </row>
    <row r="9763" spans="1:5">
      <c r="A9763" s="272" t="s">
        <v>24820</v>
      </c>
      <c r="B9763" s="538">
        <v>101001</v>
      </c>
      <c r="C9763" s="266" t="s">
        <v>39967</v>
      </c>
      <c r="D9763" s="273" t="s">
        <v>1411</v>
      </c>
      <c r="E9763" s="274">
        <v>5.8</v>
      </c>
    </row>
    <row r="9764" spans="1:5">
      <c r="A9764" s="272" t="s">
        <v>24820</v>
      </c>
      <c r="B9764" s="538">
        <v>101008</v>
      </c>
      <c r="C9764" s="266" t="s">
        <v>39968</v>
      </c>
      <c r="D9764" s="273" t="s">
        <v>18</v>
      </c>
      <c r="E9764" s="274">
        <v>10.84</v>
      </c>
    </row>
    <row r="9765" spans="1:5">
      <c r="A9765" s="272" t="s">
        <v>24820</v>
      </c>
      <c r="B9765" s="538">
        <v>106708</v>
      </c>
      <c r="C9765" s="266" t="s">
        <v>39969</v>
      </c>
      <c r="D9765" s="273" t="s">
        <v>18</v>
      </c>
      <c r="E9765" s="274">
        <v>7.46</v>
      </c>
    </row>
    <row r="9766" spans="1:5">
      <c r="A9766" s="272" t="s">
        <v>24820</v>
      </c>
      <c r="B9766" s="538">
        <v>101007</v>
      </c>
      <c r="C9766" s="266" t="s">
        <v>39970</v>
      </c>
      <c r="D9766" s="273" t="s">
        <v>18</v>
      </c>
      <c r="E9766" s="274">
        <v>13.49</v>
      </c>
    </row>
    <row r="9767" spans="1:5">
      <c r="A9767" s="272" t="s">
        <v>24820</v>
      </c>
      <c r="B9767" s="538">
        <v>106711</v>
      </c>
      <c r="C9767" s="266" t="s">
        <v>39971</v>
      </c>
      <c r="D9767" s="273" t="s">
        <v>18</v>
      </c>
      <c r="E9767" s="274">
        <v>0</v>
      </c>
    </row>
    <row r="9768" spans="1:5">
      <c r="A9768" s="272" t="s">
        <v>24820</v>
      </c>
      <c r="B9768" s="538">
        <v>106709</v>
      </c>
      <c r="C9768" s="266" t="s">
        <v>39972</v>
      </c>
      <c r="D9768" s="273" t="s">
        <v>1411</v>
      </c>
      <c r="E9768" s="274">
        <v>0</v>
      </c>
    </row>
    <row r="9769" spans="1:5">
      <c r="A9769" s="272" t="s">
        <v>24820</v>
      </c>
      <c r="B9769" s="538">
        <v>106710</v>
      </c>
      <c r="C9769" s="266" t="s">
        <v>39973</v>
      </c>
      <c r="D9769" s="273" t="s">
        <v>1411</v>
      </c>
      <c r="E9769" s="274">
        <v>0</v>
      </c>
    </row>
    <row r="9770" spans="1:5">
      <c r="A9770" s="272" t="s">
        <v>24820</v>
      </c>
      <c r="B9770" s="538">
        <v>100982</v>
      </c>
      <c r="C9770" s="266" t="s">
        <v>39974</v>
      </c>
      <c r="D9770" s="273" t="s">
        <v>18</v>
      </c>
      <c r="E9770" s="274">
        <v>10.31</v>
      </c>
    </row>
    <row r="9771" spans="1:5">
      <c r="A9771" s="272" t="s">
        <v>24820</v>
      </c>
      <c r="B9771" s="538">
        <v>100998</v>
      </c>
      <c r="C9771" s="266" t="s">
        <v>39975</v>
      </c>
      <c r="D9771" s="273" t="s">
        <v>1411</v>
      </c>
      <c r="E9771" s="274">
        <v>6.86</v>
      </c>
    </row>
    <row r="9772" spans="1:5">
      <c r="A9772" s="272" t="s">
        <v>24820</v>
      </c>
      <c r="B9772" s="538">
        <v>100983</v>
      </c>
      <c r="C9772" s="266" t="s">
        <v>39976</v>
      </c>
      <c r="D9772" s="273" t="s">
        <v>18</v>
      </c>
      <c r="E9772" s="274">
        <v>10.24</v>
      </c>
    </row>
    <row r="9773" spans="1:5">
      <c r="A9773" s="272" t="s">
        <v>24820</v>
      </c>
      <c r="B9773" s="538">
        <v>100999</v>
      </c>
      <c r="C9773" s="266" t="s">
        <v>39977</v>
      </c>
      <c r="D9773" s="273" t="s">
        <v>1411</v>
      </c>
      <c r="E9773" s="274">
        <v>6.83</v>
      </c>
    </row>
    <row r="9774" spans="1:5">
      <c r="A9774" s="272" t="s">
        <v>24820</v>
      </c>
      <c r="B9774" s="538">
        <v>100984</v>
      </c>
      <c r="C9774" s="266" t="s">
        <v>39978</v>
      </c>
      <c r="D9774" s="273" t="s">
        <v>18</v>
      </c>
      <c r="E9774" s="274">
        <v>10.029999999999999</v>
      </c>
    </row>
    <row r="9775" spans="1:5">
      <c r="A9775" s="272" t="s">
        <v>24820</v>
      </c>
      <c r="B9775" s="538">
        <v>101000</v>
      </c>
      <c r="C9775" s="266" t="s">
        <v>39979</v>
      </c>
      <c r="D9775" s="273" t="s">
        <v>1411</v>
      </c>
      <c r="E9775" s="274">
        <v>6.68</v>
      </c>
    </row>
    <row r="9776" spans="1:5">
      <c r="A9776" s="272" t="s">
        <v>24820</v>
      </c>
      <c r="B9776" s="538">
        <v>100981</v>
      </c>
      <c r="C9776" s="266" t="s">
        <v>39980</v>
      </c>
      <c r="D9776" s="273" t="s">
        <v>18</v>
      </c>
      <c r="E9776" s="274">
        <v>10.7</v>
      </c>
    </row>
    <row r="9777" spans="1:5">
      <c r="A9777" s="272" t="s">
        <v>24820</v>
      </c>
      <c r="B9777" s="538">
        <v>100997</v>
      </c>
      <c r="C9777" s="266" t="s">
        <v>39981</v>
      </c>
      <c r="D9777" s="273" t="s">
        <v>1411</v>
      </c>
      <c r="E9777" s="274">
        <v>7.13</v>
      </c>
    </row>
    <row r="9778" spans="1:5">
      <c r="A9778" s="272" t="s">
        <v>24820</v>
      </c>
      <c r="B9778" s="538">
        <v>101010</v>
      </c>
      <c r="C9778" s="266" t="s">
        <v>39982</v>
      </c>
      <c r="D9778" s="273" t="s">
        <v>1411</v>
      </c>
      <c r="E9778" s="274">
        <v>31.38</v>
      </c>
    </row>
    <row r="9779" spans="1:5">
      <c r="A9779" s="272" t="s">
        <v>24820</v>
      </c>
      <c r="B9779" s="538">
        <v>106721</v>
      </c>
      <c r="C9779" s="266" t="s">
        <v>39983</v>
      </c>
      <c r="D9779" s="273" t="s">
        <v>1411</v>
      </c>
      <c r="E9779" s="274">
        <v>34.94</v>
      </c>
    </row>
    <row r="9780" spans="1:5">
      <c r="A9780" s="272" t="s">
        <v>24820</v>
      </c>
      <c r="B9780" s="538">
        <v>101009</v>
      </c>
      <c r="C9780" s="266" t="s">
        <v>39984</v>
      </c>
      <c r="D9780" s="273" t="s">
        <v>1411</v>
      </c>
      <c r="E9780" s="274">
        <v>49.66</v>
      </c>
    </row>
    <row r="9781" spans="1:5">
      <c r="A9781" s="272" t="s">
        <v>24820</v>
      </c>
      <c r="B9781" s="538">
        <v>106720</v>
      </c>
      <c r="C9781" s="266" t="s">
        <v>39985</v>
      </c>
      <c r="D9781" s="273" t="s">
        <v>1411</v>
      </c>
      <c r="E9781" s="274">
        <v>56.21</v>
      </c>
    </row>
    <row r="9782" spans="1:5">
      <c r="A9782" s="272" t="s">
        <v>24820</v>
      </c>
      <c r="B9782" s="538">
        <v>100978</v>
      </c>
      <c r="C9782" s="266" t="s">
        <v>39986</v>
      </c>
      <c r="D9782" s="273" t="s">
        <v>18</v>
      </c>
      <c r="E9782" s="274">
        <v>7.89</v>
      </c>
    </row>
    <row r="9783" spans="1:5">
      <c r="A9783" s="272" t="s">
        <v>24820</v>
      </c>
      <c r="B9783" s="538">
        <v>100994</v>
      </c>
      <c r="C9783" s="266" t="s">
        <v>39987</v>
      </c>
      <c r="D9783" s="273" t="s">
        <v>1411</v>
      </c>
      <c r="E9783" s="274">
        <v>5.26</v>
      </c>
    </row>
    <row r="9784" spans="1:5">
      <c r="A9784" s="272" t="s">
        <v>24820</v>
      </c>
      <c r="B9784" s="538">
        <v>100974</v>
      </c>
      <c r="C9784" s="266" t="s">
        <v>39988</v>
      </c>
      <c r="D9784" s="273" t="s">
        <v>18</v>
      </c>
      <c r="E9784" s="274">
        <v>8.9499999999999993</v>
      </c>
    </row>
    <row r="9785" spans="1:5">
      <c r="A9785" s="272" t="s">
        <v>24820</v>
      </c>
      <c r="B9785" s="538">
        <v>100990</v>
      </c>
      <c r="C9785" s="266" t="s">
        <v>39989</v>
      </c>
      <c r="D9785" s="273" t="s">
        <v>1411</v>
      </c>
      <c r="E9785" s="274">
        <v>5.96</v>
      </c>
    </row>
    <row r="9786" spans="1:5">
      <c r="A9786" s="272" t="s">
        <v>24820</v>
      </c>
      <c r="B9786" s="538">
        <v>100979</v>
      </c>
      <c r="C9786" s="266" t="s">
        <v>39990</v>
      </c>
      <c r="D9786" s="273" t="s">
        <v>18</v>
      </c>
      <c r="E9786" s="274">
        <v>7.5</v>
      </c>
    </row>
    <row r="9787" spans="1:5">
      <c r="A9787" s="272" t="s">
        <v>24820</v>
      </c>
      <c r="B9787" s="538">
        <v>100995</v>
      </c>
      <c r="C9787" s="266" t="s">
        <v>39991</v>
      </c>
      <c r="D9787" s="273" t="s">
        <v>1411</v>
      </c>
      <c r="E9787" s="274">
        <v>4.99</v>
      </c>
    </row>
    <row r="9788" spans="1:5">
      <c r="A9788" s="272" t="s">
        <v>24820</v>
      </c>
      <c r="B9788" s="538">
        <v>100975</v>
      </c>
      <c r="C9788" s="266" t="s">
        <v>39992</v>
      </c>
      <c r="D9788" s="273" t="s">
        <v>18</v>
      </c>
      <c r="E9788" s="274">
        <v>8.84</v>
      </c>
    </row>
    <row r="9789" spans="1:5">
      <c r="A9789" s="272" t="s">
        <v>24820</v>
      </c>
      <c r="B9789" s="538">
        <v>100991</v>
      </c>
      <c r="C9789" s="266" t="s">
        <v>39993</v>
      </c>
      <c r="D9789" s="273" t="s">
        <v>1411</v>
      </c>
      <c r="E9789" s="274">
        <v>5.89</v>
      </c>
    </row>
    <row r="9790" spans="1:5">
      <c r="A9790" s="272" t="s">
        <v>24820</v>
      </c>
      <c r="B9790" s="538">
        <v>100980</v>
      </c>
      <c r="C9790" s="266" t="s">
        <v>39994</v>
      </c>
      <c r="D9790" s="273" t="s">
        <v>18</v>
      </c>
      <c r="E9790" s="274">
        <v>7.11</v>
      </c>
    </row>
    <row r="9791" spans="1:5">
      <c r="A9791" s="272" t="s">
        <v>24820</v>
      </c>
      <c r="B9791" s="538">
        <v>100996</v>
      </c>
      <c r="C9791" s="266" t="s">
        <v>39995</v>
      </c>
      <c r="D9791" s="273" t="s">
        <v>1411</v>
      </c>
      <c r="E9791" s="274">
        <v>4.7300000000000004</v>
      </c>
    </row>
    <row r="9792" spans="1:5">
      <c r="A9792" s="272" t="s">
        <v>24820</v>
      </c>
      <c r="B9792" s="538">
        <v>100976</v>
      </c>
      <c r="C9792" s="266" t="s">
        <v>39996</v>
      </c>
      <c r="D9792" s="273" t="s">
        <v>18</v>
      </c>
      <c r="E9792" s="274">
        <v>8.6</v>
      </c>
    </row>
    <row r="9793" spans="1:5">
      <c r="A9793" s="272" t="s">
        <v>24820</v>
      </c>
      <c r="B9793" s="538">
        <v>100992</v>
      </c>
      <c r="C9793" s="266" t="s">
        <v>39997</v>
      </c>
      <c r="D9793" s="273" t="s">
        <v>1411</v>
      </c>
      <c r="E9793" s="274">
        <v>5.74</v>
      </c>
    </row>
    <row r="9794" spans="1:5">
      <c r="A9794" s="272" t="s">
        <v>24820</v>
      </c>
      <c r="B9794" s="538">
        <v>100977</v>
      </c>
      <c r="C9794" s="266" t="s">
        <v>39998</v>
      </c>
      <c r="D9794" s="273" t="s">
        <v>18</v>
      </c>
      <c r="E9794" s="274">
        <v>8.75</v>
      </c>
    </row>
    <row r="9795" spans="1:5">
      <c r="A9795" s="272" t="s">
        <v>24820</v>
      </c>
      <c r="B9795" s="538">
        <v>100993</v>
      </c>
      <c r="C9795" s="266" t="s">
        <v>39999</v>
      </c>
      <c r="D9795" s="273" t="s">
        <v>1411</v>
      </c>
      <c r="E9795" s="274">
        <v>5.83</v>
      </c>
    </row>
    <row r="9796" spans="1:5">
      <c r="A9796" s="272" t="s">
        <v>24820</v>
      </c>
      <c r="B9796" s="538">
        <v>100973</v>
      </c>
      <c r="C9796" s="266" t="s">
        <v>40000</v>
      </c>
      <c r="D9796" s="273" t="s">
        <v>18</v>
      </c>
      <c r="E9796" s="274">
        <v>9.3800000000000008</v>
      </c>
    </row>
    <row r="9797" spans="1:5">
      <c r="A9797" s="272" t="s">
        <v>24820</v>
      </c>
      <c r="B9797" s="538">
        <v>100989</v>
      </c>
      <c r="C9797" s="266" t="s">
        <v>40001</v>
      </c>
      <c r="D9797" s="273" t="s">
        <v>1411</v>
      </c>
      <c r="E9797" s="274">
        <v>6.24</v>
      </c>
    </row>
    <row r="9798" spans="1:5">
      <c r="A9798" s="272" t="s">
        <v>24820</v>
      </c>
      <c r="B9798" s="538">
        <v>101467</v>
      </c>
      <c r="C9798" s="266" t="s">
        <v>40002</v>
      </c>
      <c r="D9798" s="273" t="s">
        <v>1411</v>
      </c>
      <c r="E9798" s="274">
        <v>23.62</v>
      </c>
    </row>
    <row r="9799" spans="1:5">
      <c r="A9799" s="272" t="s">
        <v>24820</v>
      </c>
      <c r="B9799" s="538">
        <v>106729</v>
      </c>
      <c r="C9799" s="266" t="s">
        <v>40003</v>
      </c>
      <c r="D9799" s="273" t="s">
        <v>1411</v>
      </c>
      <c r="E9799" s="274">
        <v>24.58</v>
      </c>
    </row>
    <row r="9800" spans="1:5">
      <c r="A9800" s="272" t="s">
        <v>24820</v>
      </c>
      <c r="B9800" s="538">
        <v>101468</v>
      </c>
      <c r="C9800" s="266" t="s">
        <v>40004</v>
      </c>
      <c r="D9800" s="273" t="s">
        <v>1411</v>
      </c>
      <c r="E9800" s="274">
        <v>21.51</v>
      </c>
    </row>
    <row r="9801" spans="1:5">
      <c r="A9801" s="272" t="s">
        <v>24820</v>
      </c>
      <c r="B9801" s="538">
        <v>106730</v>
      </c>
      <c r="C9801" s="266" t="s">
        <v>40005</v>
      </c>
      <c r="D9801" s="273" t="s">
        <v>1411</v>
      </c>
      <c r="E9801" s="274">
        <v>21.78</v>
      </c>
    </row>
    <row r="9802" spans="1:5">
      <c r="A9802" s="272" t="s">
        <v>24820</v>
      </c>
      <c r="B9802" s="538">
        <v>101014</v>
      </c>
      <c r="C9802" s="266" t="s">
        <v>40006</v>
      </c>
      <c r="D9802" s="273" t="s">
        <v>1411</v>
      </c>
      <c r="E9802" s="274">
        <v>54.8</v>
      </c>
    </row>
    <row r="9803" spans="1:5">
      <c r="A9803" s="272" t="s">
        <v>24820</v>
      </c>
      <c r="B9803" s="538">
        <v>106723</v>
      </c>
      <c r="C9803" s="266" t="s">
        <v>40007</v>
      </c>
      <c r="D9803" s="273" t="s">
        <v>1411</v>
      </c>
      <c r="E9803" s="274">
        <v>60.17</v>
      </c>
    </row>
    <row r="9804" spans="1:5">
      <c r="A9804" s="272" t="s">
        <v>24820</v>
      </c>
      <c r="B9804" s="538">
        <v>101015</v>
      </c>
      <c r="C9804" s="266" t="s">
        <v>40008</v>
      </c>
      <c r="D9804" s="273" t="s">
        <v>1411</v>
      </c>
      <c r="E9804" s="274">
        <v>44.91</v>
      </c>
    </row>
    <row r="9805" spans="1:5">
      <c r="A9805" s="272" t="s">
        <v>24820</v>
      </c>
      <c r="B9805" s="538">
        <v>106724</v>
      </c>
      <c r="C9805" s="266" t="s">
        <v>40009</v>
      </c>
      <c r="D9805" s="273" t="s">
        <v>1411</v>
      </c>
      <c r="E9805" s="274">
        <v>48.98</v>
      </c>
    </row>
    <row r="9806" spans="1:5">
      <c r="A9806" s="272" t="s">
        <v>24820</v>
      </c>
      <c r="B9806" s="538">
        <v>101463</v>
      </c>
      <c r="C9806" s="266" t="s">
        <v>40010</v>
      </c>
      <c r="D9806" s="273" t="s">
        <v>1411</v>
      </c>
      <c r="E9806" s="274">
        <v>60.03</v>
      </c>
    </row>
    <row r="9807" spans="1:5">
      <c r="A9807" s="272" t="s">
        <v>24820</v>
      </c>
      <c r="B9807" s="538">
        <v>106725</v>
      </c>
      <c r="C9807" s="266" t="s">
        <v>40011</v>
      </c>
      <c r="D9807" s="273" t="s">
        <v>1411</v>
      </c>
      <c r="E9807" s="274">
        <v>66.06</v>
      </c>
    </row>
    <row r="9808" spans="1:5">
      <c r="A9808" s="272" t="s">
        <v>24820</v>
      </c>
      <c r="B9808" s="538">
        <v>101464</v>
      </c>
      <c r="C9808" s="266" t="s">
        <v>40012</v>
      </c>
      <c r="D9808" s="273" t="s">
        <v>1411</v>
      </c>
      <c r="E9808" s="274">
        <v>45.99</v>
      </c>
    </row>
    <row r="9809" spans="1:5">
      <c r="A9809" s="272" t="s">
        <v>24820</v>
      </c>
      <c r="B9809" s="538">
        <v>106726</v>
      </c>
      <c r="C9809" s="266" t="s">
        <v>40013</v>
      </c>
      <c r="D9809" s="273" t="s">
        <v>1411</v>
      </c>
      <c r="E9809" s="274">
        <v>50.28</v>
      </c>
    </row>
    <row r="9810" spans="1:5">
      <c r="A9810" s="272" t="s">
        <v>24820</v>
      </c>
      <c r="B9810" s="538">
        <v>101465</v>
      </c>
      <c r="C9810" s="266" t="s">
        <v>40014</v>
      </c>
      <c r="D9810" s="273" t="s">
        <v>1411</v>
      </c>
      <c r="E9810" s="274">
        <v>34.99</v>
      </c>
    </row>
    <row r="9811" spans="1:5">
      <c r="A9811" s="272" t="s">
        <v>24820</v>
      </c>
      <c r="B9811" s="538">
        <v>106727</v>
      </c>
      <c r="C9811" s="266" t="s">
        <v>40015</v>
      </c>
      <c r="D9811" s="273" t="s">
        <v>1411</v>
      </c>
      <c r="E9811" s="274">
        <v>37.57</v>
      </c>
    </row>
    <row r="9812" spans="1:5">
      <c r="A9812" s="272" t="s">
        <v>24820</v>
      </c>
      <c r="B9812" s="538">
        <v>101466</v>
      </c>
      <c r="C9812" s="266" t="s">
        <v>40016</v>
      </c>
      <c r="D9812" s="273" t="s">
        <v>1411</v>
      </c>
      <c r="E9812" s="274">
        <v>28.37</v>
      </c>
    </row>
    <row r="9813" spans="1:5">
      <c r="A9813" s="272" t="s">
        <v>24820</v>
      </c>
      <c r="B9813" s="538">
        <v>106728</v>
      </c>
      <c r="C9813" s="266" t="s">
        <v>40017</v>
      </c>
      <c r="D9813" s="273" t="s">
        <v>1411</v>
      </c>
      <c r="E9813" s="274">
        <v>30.21</v>
      </c>
    </row>
    <row r="9814" spans="1:5">
      <c r="A9814" s="272" t="s">
        <v>24820</v>
      </c>
      <c r="B9814" s="538">
        <v>101013</v>
      </c>
      <c r="C9814" s="266" t="s">
        <v>40018</v>
      </c>
      <c r="D9814" s="273" t="s">
        <v>1411</v>
      </c>
      <c r="E9814" s="274">
        <v>59.89</v>
      </c>
    </row>
    <row r="9815" spans="1:5">
      <c r="A9815" s="272" t="s">
        <v>24820</v>
      </c>
      <c r="B9815" s="538">
        <v>106722</v>
      </c>
      <c r="C9815" s="266" t="s">
        <v>40019</v>
      </c>
      <c r="D9815" s="273" t="s">
        <v>1411</v>
      </c>
      <c r="E9815" s="274">
        <v>66.06</v>
      </c>
    </row>
    <row r="9816" spans="1:5">
      <c r="A9816" s="272" t="s">
        <v>24820</v>
      </c>
      <c r="B9816" s="538">
        <v>101477</v>
      </c>
      <c r="C9816" s="266" t="s">
        <v>40020</v>
      </c>
      <c r="D9816" s="273" t="s">
        <v>1411</v>
      </c>
      <c r="E9816" s="274">
        <v>16.940000000000001</v>
      </c>
    </row>
    <row r="9817" spans="1:5">
      <c r="A9817" s="272" t="s">
        <v>24820</v>
      </c>
      <c r="B9817" s="538">
        <v>106742</v>
      </c>
      <c r="C9817" s="266" t="s">
        <v>40021</v>
      </c>
      <c r="D9817" s="273" t="s">
        <v>1411</v>
      </c>
      <c r="E9817" s="274">
        <v>17.420000000000002</v>
      </c>
    </row>
    <row r="9818" spans="1:5">
      <c r="A9818" s="272" t="s">
        <v>24820</v>
      </c>
      <c r="B9818" s="538">
        <v>101478</v>
      </c>
      <c r="C9818" s="266" t="s">
        <v>40022</v>
      </c>
      <c r="D9818" s="273" t="s">
        <v>1411</v>
      </c>
      <c r="E9818" s="274">
        <v>14.3</v>
      </c>
    </row>
    <row r="9819" spans="1:5">
      <c r="A9819" s="272" t="s">
        <v>24820</v>
      </c>
      <c r="B9819" s="538">
        <v>106743</v>
      </c>
      <c r="C9819" s="266" t="s">
        <v>40023</v>
      </c>
      <c r="D9819" s="273" t="s">
        <v>1411</v>
      </c>
      <c r="E9819" s="274">
        <v>13.97</v>
      </c>
    </row>
    <row r="9820" spans="1:5">
      <c r="A9820" s="272" t="s">
        <v>24820</v>
      </c>
      <c r="B9820" s="538">
        <v>101017</v>
      </c>
      <c r="C9820" s="266" t="s">
        <v>40024</v>
      </c>
      <c r="D9820" s="273" t="s">
        <v>1411</v>
      </c>
      <c r="E9820" s="274">
        <v>39.35</v>
      </c>
    </row>
    <row r="9821" spans="1:5">
      <c r="A9821" s="272" t="s">
        <v>24820</v>
      </c>
      <c r="B9821" s="538">
        <v>106732</v>
      </c>
      <c r="C9821" s="266" t="s">
        <v>40025</v>
      </c>
      <c r="D9821" s="273" t="s">
        <v>1411</v>
      </c>
      <c r="E9821" s="274">
        <v>42.68</v>
      </c>
    </row>
    <row r="9822" spans="1:5">
      <c r="A9822" s="272" t="s">
        <v>24820</v>
      </c>
      <c r="B9822" s="538">
        <v>101018</v>
      </c>
      <c r="C9822" s="266" t="s">
        <v>40026</v>
      </c>
      <c r="D9822" s="273" t="s">
        <v>1411</v>
      </c>
      <c r="E9822" s="274">
        <v>32.21</v>
      </c>
    </row>
    <row r="9823" spans="1:5">
      <c r="A9823" s="272" t="s">
        <v>24820</v>
      </c>
      <c r="B9823" s="538">
        <v>106733</v>
      </c>
      <c r="C9823" s="266" t="s">
        <v>40027</v>
      </c>
      <c r="D9823" s="273" t="s">
        <v>1411</v>
      </c>
      <c r="E9823" s="274">
        <v>34.49</v>
      </c>
    </row>
    <row r="9824" spans="1:5">
      <c r="A9824" s="272" t="s">
        <v>24820</v>
      </c>
      <c r="B9824" s="538">
        <v>101469</v>
      </c>
      <c r="C9824" s="266" t="s">
        <v>40028</v>
      </c>
      <c r="D9824" s="273" t="s">
        <v>1411</v>
      </c>
      <c r="E9824" s="274">
        <v>49.05</v>
      </c>
    </row>
    <row r="9825" spans="1:5">
      <c r="A9825" s="272" t="s">
        <v>24820</v>
      </c>
      <c r="B9825" s="538">
        <v>106734</v>
      </c>
      <c r="C9825" s="266" t="s">
        <v>40029</v>
      </c>
      <c r="D9825" s="273" t="s">
        <v>1411</v>
      </c>
      <c r="E9825" s="274">
        <v>53.72</v>
      </c>
    </row>
    <row r="9826" spans="1:5">
      <c r="A9826" s="272" t="s">
        <v>24820</v>
      </c>
      <c r="B9826" s="538">
        <v>101470</v>
      </c>
      <c r="C9826" s="266" t="s">
        <v>40030</v>
      </c>
      <c r="D9826" s="273" t="s">
        <v>1411</v>
      </c>
      <c r="E9826" s="274">
        <v>38.79</v>
      </c>
    </row>
    <row r="9827" spans="1:5">
      <c r="A9827" s="272" t="s">
        <v>24820</v>
      </c>
      <c r="B9827" s="538">
        <v>106735</v>
      </c>
      <c r="C9827" s="266" t="s">
        <v>40031</v>
      </c>
      <c r="D9827" s="273" t="s">
        <v>1411</v>
      </c>
      <c r="E9827" s="274">
        <v>42.04</v>
      </c>
    </row>
    <row r="9828" spans="1:5">
      <c r="A9828" s="272" t="s">
        <v>24820</v>
      </c>
      <c r="B9828" s="538">
        <v>101471</v>
      </c>
      <c r="C9828" s="266" t="s">
        <v>40032</v>
      </c>
      <c r="D9828" s="273" t="s">
        <v>1411</v>
      </c>
      <c r="E9828" s="274">
        <v>33.200000000000003</v>
      </c>
    </row>
    <row r="9829" spans="1:5">
      <c r="A9829" s="272" t="s">
        <v>24820</v>
      </c>
      <c r="B9829" s="538">
        <v>106736</v>
      </c>
      <c r="C9829" s="266" t="s">
        <v>40033</v>
      </c>
      <c r="D9829" s="273" t="s">
        <v>1411</v>
      </c>
      <c r="E9829" s="274">
        <v>35.57</v>
      </c>
    </row>
    <row r="9830" spans="1:5">
      <c r="A9830" s="272" t="s">
        <v>24820</v>
      </c>
      <c r="B9830" s="538">
        <v>101472</v>
      </c>
      <c r="C9830" s="266" t="s">
        <v>40034</v>
      </c>
      <c r="D9830" s="273" t="s">
        <v>1411</v>
      </c>
      <c r="E9830" s="274">
        <v>25.7</v>
      </c>
    </row>
    <row r="9831" spans="1:5">
      <c r="A9831" s="272" t="s">
        <v>24820</v>
      </c>
      <c r="B9831" s="538">
        <v>106737</v>
      </c>
      <c r="C9831" s="266" t="s">
        <v>40035</v>
      </c>
      <c r="D9831" s="273" t="s">
        <v>1411</v>
      </c>
      <c r="E9831" s="274">
        <v>27.09</v>
      </c>
    </row>
    <row r="9832" spans="1:5">
      <c r="A9832" s="272" t="s">
        <v>24820</v>
      </c>
      <c r="B9832" s="538">
        <v>101473</v>
      </c>
      <c r="C9832" s="266" t="s">
        <v>40036</v>
      </c>
      <c r="D9832" s="273" t="s">
        <v>1411</v>
      </c>
      <c r="E9832" s="274">
        <v>37.229999999999997</v>
      </c>
    </row>
    <row r="9833" spans="1:5">
      <c r="A9833" s="272" t="s">
        <v>24820</v>
      </c>
      <c r="B9833" s="538">
        <v>106738</v>
      </c>
      <c r="C9833" s="266" t="s">
        <v>40037</v>
      </c>
      <c r="D9833" s="273" t="s">
        <v>1411</v>
      </c>
      <c r="E9833" s="274">
        <v>39.76</v>
      </c>
    </row>
    <row r="9834" spans="1:5">
      <c r="A9834" s="272" t="s">
        <v>24820</v>
      </c>
      <c r="B9834" s="538">
        <v>101474</v>
      </c>
      <c r="C9834" s="266" t="s">
        <v>40038</v>
      </c>
      <c r="D9834" s="273" t="s">
        <v>1411</v>
      </c>
      <c r="E9834" s="274">
        <v>26.48</v>
      </c>
    </row>
    <row r="9835" spans="1:5">
      <c r="A9835" s="272" t="s">
        <v>24820</v>
      </c>
      <c r="B9835" s="538">
        <v>106739</v>
      </c>
      <c r="C9835" s="266" t="s">
        <v>40039</v>
      </c>
      <c r="D9835" s="273" t="s">
        <v>1411</v>
      </c>
      <c r="E9835" s="274">
        <v>27.77</v>
      </c>
    </row>
    <row r="9836" spans="1:5">
      <c r="A9836" s="272" t="s">
        <v>24820</v>
      </c>
      <c r="B9836" s="538">
        <v>101475</v>
      </c>
      <c r="C9836" s="266" t="s">
        <v>40040</v>
      </c>
      <c r="D9836" s="273" t="s">
        <v>1411</v>
      </c>
      <c r="E9836" s="274">
        <v>23.3</v>
      </c>
    </row>
    <row r="9837" spans="1:5">
      <c r="A9837" s="272" t="s">
        <v>24820</v>
      </c>
      <c r="B9837" s="538">
        <v>106740</v>
      </c>
      <c r="C9837" s="266" t="s">
        <v>40041</v>
      </c>
      <c r="D9837" s="273" t="s">
        <v>1411</v>
      </c>
      <c r="E9837" s="274">
        <v>23.6</v>
      </c>
    </row>
    <row r="9838" spans="1:5">
      <c r="A9838" s="272" t="s">
        <v>24820</v>
      </c>
      <c r="B9838" s="538">
        <v>101476</v>
      </c>
      <c r="C9838" s="266" t="s">
        <v>40042</v>
      </c>
      <c r="D9838" s="273" t="s">
        <v>1411</v>
      </c>
      <c r="E9838" s="274">
        <v>20.66</v>
      </c>
    </row>
    <row r="9839" spans="1:5">
      <c r="A9839" s="272" t="s">
        <v>24820</v>
      </c>
      <c r="B9839" s="538">
        <v>106741</v>
      </c>
      <c r="C9839" s="266" t="s">
        <v>40043</v>
      </c>
      <c r="D9839" s="273" t="s">
        <v>1411</v>
      </c>
      <c r="E9839" s="274">
        <v>20.059999999999999</v>
      </c>
    </row>
    <row r="9840" spans="1:5">
      <c r="A9840" s="272" t="s">
        <v>24820</v>
      </c>
      <c r="B9840" s="538">
        <v>101016</v>
      </c>
      <c r="C9840" s="266" t="s">
        <v>40044</v>
      </c>
      <c r="D9840" s="273" t="s">
        <v>1411</v>
      </c>
      <c r="E9840" s="274">
        <v>52.08</v>
      </c>
    </row>
    <row r="9841" spans="1:5">
      <c r="A9841" s="272" t="s">
        <v>24820</v>
      </c>
      <c r="B9841" s="538">
        <v>106731</v>
      </c>
      <c r="C9841" s="266" t="s">
        <v>40045</v>
      </c>
      <c r="D9841" s="273" t="s">
        <v>1411</v>
      </c>
      <c r="E9841" s="274">
        <v>57.17</v>
      </c>
    </row>
    <row r="9842" spans="1:5">
      <c r="A9842" s="272" t="s">
        <v>24820</v>
      </c>
      <c r="B9842" s="538">
        <v>101487</v>
      </c>
      <c r="C9842" s="266" t="s">
        <v>40046</v>
      </c>
      <c r="D9842" s="273" t="s">
        <v>1411</v>
      </c>
      <c r="E9842" s="274">
        <v>127.74</v>
      </c>
    </row>
    <row r="9843" spans="1:5">
      <c r="A9843" s="272" t="s">
        <v>24820</v>
      </c>
      <c r="B9843" s="538">
        <v>106754</v>
      </c>
      <c r="C9843" s="266" t="s">
        <v>40047</v>
      </c>
      <c r="D9843" s="273" t="s">
        <v>1411</v>
      </c>
      <c r="E9843" s="274">
        <v>128.79</v>
      </c>
    </row>
    <row r="9844" spans="1:5">
      <c r="A9844" s="272" t="s">
        <v>24820</v>
      </c>
      <c r="B9844" s="538">
        <v>101488</v>
      </c>
      <c r="C9844" s="266" t="s">
        <v>40048</v>
      </c>
      <c r="D9844" s="273" t="s">
        <v>1411</v>
      </c>
      <c r="E9844" s="274">
        <v>109.9</v>
      </c>
    </row>
    <row r="9845" spans="1:5">
      <c r="A9845" s="272" t="s">
        <v>24820</v>
      </c>
      <c r="B9845" s="538">
        <v>106755</v>
      </c>
      <c r="C9845" s="266" t="s">
        <v>40049</v>
      </c>
      <c r="D9845" s="273" t="s">
        <v>1411</v>
      </c>
      <c r="E9845" s="274">
        <v>106.07</v>
      </c>
    </row>
    <row r="9846" spans="1:5">
      <c r="A9846" s="272" t="s">
        <v>24820</v>
      </c>
      <c r="B9846" s="538">
        <v>101480</v>
      </c>
      <c r="C9846" s="266" t="s">
        <v>40050</v>
      </c>
      <c r="D9846" s="273" t="s">
        <v>1411</v>
      </c>
      <c r="E9846" s="274">
        <v>88.21</v>
      </c>
    </row>
    <row r="9847" spans="1:5">
      <c r="A9847" s="272" t="s">
        <v>24820</v>
      </c>
      <c r="B9847" s="538">
        <v>106747</v>
      </c>
      <c r="C9847" s="266" t="s">
        <v>40051</v>
      </c>
      <c r="D9847" s="273" t="s">
        <v>1411</v>
      </c>
      <c r="E9847" s="274">
        <v>98.41</v>
      </c>
    </row>
    <row r="9848" spans="1:5">
      <c r="A9848" s="272" t="s">
        <v>24820</v>
      </c>
      <c r="B9848" s="538">
        <v>101481</v>
      </c>
      <c r="C9848" s="266" t="s">
        <v>40052</v>
      </c>
      <c r="D9848" s="273" t="s">
        <v>1411</v>
      </c>
      <c r="E9848" s="274">
        <v>63.54</v>
      </c>
    </row>
    <row r="9849" spans="1:5">
      <c r="A9849" s="272" t="s">
        <v>24820</v>
      </c>
      <c r="B9849" s="538">
        <v>106748</v>
      </c>
      <c r="C9849" s="266" t="s">
        <v>40053</v>
      </c>
      <c r="D9849" s="273" t="s">
        <v>1411</v>
      </c>
      <c r="E9849" s="274">
        <v>70.28</v>
      </c>
    </row>
    <row r="9850" spans="1:5">
      <c r="A9850" s="272" t="s">
        <v>24820</v>
      </c>
      <c r="B9850" s="538">
        <v>101482</v>
      </c>
      <c r="C9850" s="266" t="s">
        <v>40054</v>
      </c>
      <c r="D9850" s="273" t="s">
        <v>1411</v>
      </c>
      <c r="E9850" s="274">
        <v>47.32</v>
      </c>
    </row>
    <row r="9851" spans="1:5">
      <c r="A9851" s="272" t="s">
        <v>24820</v>
      </c>
      <c r="B9851" s="538">
        <v>106749</v>
      </c>
      <c r="C9851" s="266" t="s">
        <v>40055</v>
      </c>
      <c r="D9851" s="273" t="s">
        <v>1411</v>
      </c>
      <c r="E9851" s="274">
        <v>51.7</v>
      </c>
    </row>
    <row r="9852" spans="1:5">
      <c r="A9852" s="272" t="s">
        <v>24820</v>
      </c>
      <c r="B9852" s="538">
        <v>101483</v>
      </c>
      <c r="C9852" s="266" t="s">
        <v>40056</v>
      </c>
      <c r="D9852" s="273" t="s">
        <v>1411</v>
      </c>
      <c r="E9852" s="274">
        <v>49.14</v>
      </c>
    </row>
    <row r="9853" spans="1:5">
      <c r="A9853" s="272" t="s">
        <v>24820</v>
      </c>
      <c r="B9853" s="538">
        <v>106750</v>
      </c>
      <c r="C9853" s="266" t="s">
        <v>40057</v>
      </c>
      <c r="D9853" s="273" t="s">
        <v>1411</v>
      </c>
      <c r="E9853" s="274">
        <v>53.81</v>
      </c>
    </row>
    <row r="9854" spans="1:5">
      <c r="A9854" s="272" t="s">
        <v>24820</v>
      </c>
      <c r="B9854" s="538">
        <v>101484</v>
      </c>
      <c r="C9854" s="266" t="s">
        <v>40058</v>
      </c>
      <c r="D9854" s="273" t="s">
        <v>1411</v>
      </c>
      <c r="E9854" s="274">
        <v>256.05</v>
      </c>
    </row>
    <row r="9855" spans="1:5">
      <c r="A9855" s="272" t="s">
        <v>24820</v>
      </c>
      <c r="B9855" s="538">
        <v>106751</v>
      </c>
      <c r="C9855" s="266" t="s">
        <v>40059</v>
      </c>
      <c r="D9855" s="273" t="s">
        <v>1411</v>
      </c>
      <c r="E9855" s="274">
        <v>281.48</v>
      </c>
    </row>
    <row r="9856" spans="1:5">
      <c r="A9856" s="272" t="s">
        <v>24820</v>
      </c>
      <c r="B9856" s="538">
        <v>101485</v>
      </c>
      <c r="C9856" s="266" t="s">
        <v>40060</v>
      </c>
      <c r="D9856" s="273" t="s">
        <v>1411</v>
      </c>
      <c r="E9856" s="274">
        <v>195.45</v>
      </c>
    </row>
    <row r="9857" spans="1:5">
      <c r="A9857" s="272" t="s">
        <v>24820</v>
      </c>
      <c r="B9857" s="538">
        <v>106752</v>
      </c>
      <c r="C9857" s="266" t="s">
        <v>40061</v>
      </c>
      <c r="D9857" s="273" t="s">
        <v>1411</v>
      </c>
      <c r="E9857" s="274">
        <v>207.52</v>
      </c>
    </row>
    <row r="9858" spans="1:5">
      <c r="A9858" s="272" t="s">
        <v>24820</v>
      </c>
      <c r="B9858" s="538">
        <v>101486</v>
      </c>
      <c r="C9858" s="266" t="s">
        <v>40062</v>
      </c>
      <c r="D9858" s="273" t="s">
        <v>1411</v>
      </c>
      <c r="E9858" s="274">
        <v>174.47</v>
      </c>
    </row>
    <row r="9859" spans="1:5">
      <c r="A9859" s="272" t="s">
        <v>24820</v>
      </c>
      <c r="B9859" s="538">
        <v>106753</v>
      </c>
      <c r="C9859" s="266" t="s">
        <v>40063</v>
      </c>
      <c r="D9859" s="273" t="s">
        <v>1411</v>
      </c>
      <c r="E9859" s="274">
        <v>175.02</v>
      </c>
    </row>
    <row r="9860" spans="1:5">
      <c r="A9860" s="272" t="s">
        <v>24820</v>
      </c>
      <c r="B9860" s="538">
        <v>101006</v>
      </c>
      <c r="C9860" s="266" t="s">
        <v>40064</v>
      </c>
      <c r="D9860" s="273" t="s">
        <v>18</v>
      </c>
      <c r="E9860" s="274">
        <v>27.52</v>
      </c>
    </row>
    <row r="9861" spans="1:5">
      <c r="A9861" s="272" t="s">
        <v>24820</v>
      </c>
      <c r="B9861" s="538">
        <v>106707</v>
      </c>
      <c r="C9861" s="266" t="s">
        <v>40065</v>
      </c>
      <c r="D9861" s="273" t="s">
        <v>18</v>
      </c>
      <c r="E9861" s="274">
        <v>21.83</v>
      </c>
    </row>
    <row r="9862" spans="1:5">
      <c r="A9862" s="272" t="s">
        <v>24820</v>
      </c>
      <c r="B9862" s="538">
        <v>101005</v>
      </c>
      <c r="C9862" s="266" t="s">
        <v>40066</v>
      </c>
      <c r="D9862" s="273" t="s">
        <v>18</v>
      </c>
      <c r="E9862" s="274">
        <v>28.14</v>
      </c>
    </row>
    <row r="9863" spans="1:5">
      <c r="A9863" s="272" t="s">
        <v>24820</v>
      </c>
      <c r="B9863" s="538">
        <v>106757</v>
      </c>
      <c r="C9863" s="266" t="s">
        <v>40067</v>
      </c>
      <c r="D9863" s="273" t="s">
        <v>1411</v>
      </c>
      <c r="E9863" s="274">
        <v>113.04</v>
      </c>
    </row>
    <row r="9864" spans="1:5">
      <c r="A9864" s="272" t="s">
        <v>24820</v>
      </c>
      <c r="B9864" s="538">
        <v>106713</v>
      </c>
      <c r="C9864" s="266" t="s">
        <v>40068</v>
      </c>
      <c r="D9864" s="273" t="s">
        <v>1411</v>
      </c>
      <c r="E9864" s="274">
        <v>91.92</v>
      </c>
    </row>
    <row r="9865" spans="1:5">
      <c r="A9865" s="272" t="s">
        <v>24820</v>
      </c>
      <c r="B9865" s="538">
        <v>106758</v>
      </c>
      <c r="C9865" s="266" t="s">
        <v>40069</v>
      </c>
      <c r="D9865" s="273" t="s">
        <v>1411</v>
      </c>
      <c r="E9865" s="274">
        <v>81.63</v>
      </c>
    </row>
    <row r="9866" spans="1:5">
      <c r="A9866" s="272" t="s">
        <v>24820</v>
      </c>
      <c r="B9866" s="538">
        <v>106714</v>
      </c>
      <c r="C9866" s="266" t="s">
        <v>40070</v>
      </c>
      <c r="D9866" s="273" t="s">
        <v>1411</v>
      </c>
      <c r="E9866" s="274">
        <v>66.83</v>
      </c>
    </row>
    <row r="9867" spans="1:5">
      <c r="A9867" s="272" t="s">
        <v>24820</v>
      </c>
      <c r="B9867" s="538">
        <v>106759</v>
      </c>
      <c r="C9867" s="266" t="s">
        <v>40071</v>
      </c>
      <c r="D9867" s="273" t="s">
        <v>1411</v>
      </c>
      <c r="E9867" s="274">
        <v>47.06</v>
      </c>
    </row>
    <row r="9868" spans="1:5">
      <c r="A9868" s="272" t="s">
        <v>24820</v>
      </c>
      <c r="B9868" s="538">
        <v>106715</v>
      </c>
      <c r="C9868" s="266" t="s">
        <v>40072</v>
      </c>
      <c r="D9868" s="273" t="s">
        <v>1411</v>
      </c>
      <c r="E9868" s="274">
        <v>39.229999999999997</v>
      </c>
    </row>
    <row r="9869" spans="1:5">
      <c r="A9869" s="272" t="s">
        <v>24820</v>
      </c>
      <c r="B9869" s="538">
        <v>106762</v>
      </c>
      <c r="C9869" s="266" t="s">
        <v>40073</v>
      </c>
      <c r="D9869" s="273" t="s">
        <v>1411</v>
      </c>
      <c r="E9869" s="274">
        <v>320.98</v>
      </c>
    </row>
    <row r="9870" spans="1:5">
      <c r="A9870" s="272" t="s">
        <v>24820</v>
      </c>
      <c r="B9870" s="538">
        <v>106718</v>
      </c>
      <c r="C9870" s="266" t="s">
        <v>40074</v>
      </c>
      <c r="D9870" s="273" t="s">
        <v>1411</v>
      </c>
      <c r="E9870" s="274">
        <v>257.98</v>
      </c>
    </row>
    <row r="9871" spans="1:5">
      <c r="A9871" s="272" t="s">
        <v>24820</v>
      </c>
      <c r="B9871" s="538">
        <v>106761</v>
      </c>
      <c r="C9871" s="266" t="s">
        <v>40075</v>
      </c>
      <c r="D9871" s="273" t="s">
        <v>1411</v>
      </c>
      <c r="E9871" s="274">
        <v>400.45</v>
      </c>
    </row>
    <row r="9872" spans="1:5">
      <c r="A9872" s="272" t="s">
        <v>24820</v>
      </c>
      <c r="B9872" s="538">
        <v>106717</v>
      </c>
      <c r="C9872" s="266" t="s">
        <v>40076</v>
      </c>
      <c r="D9872" s="273" t="s">
        <v>1411</v>
      </c>
      <c r="E9872" s="274">
        <v>321.43</v>
      </c>
    </row>
    <row r="9873" spans="1:5">
      <c r="A9873" s="272" t="s">
        <v>24820</v>
      </c>
      <c r="B9873" s="538">
        <v>106760</v>
      </c>
      <c r="C9873" s="266" t="s">
        <v>40077</v>
      </c>
      <c r="D9873" s="273" t="s">
        <v>1411</v>
      </c>
      <c r="E9873" s="274">
        <v>162.03</v>
      </c>
    </row>
    <row r="9874" spans="1:5">
      <c r="A9874" s="272" t="s">
        <v>24820</v>
      </c>
      <c r="B9874" s="538">
        <v>106716</v>
      </c>
      <c r="C9874" s="266" t="s">
        <v>40078</v>
      </c>
      <c r="D9874" s="273" t="s">
        <v>1411</v>
      </c>
      <c r="E9874" s="274">
        <v>131.03</v>
      </c>
    </row>
    <row r="9875" spans="1:5">
      <c r="A9875" s="272" t="s">
        <v>24820</v>
      </c>
      <c r="B9875" s="538">
        <v>106756</v>
      </c>
      <c r="C9875" s="266" t="s">
        <v>40079</v>
      </c>
      <c r="D9875" s="273" t="s">
        <v>1411</v>
      </c>
      <c r="E9875" s="274">
        <v>369.63</v>
      </c>
    </row>
    <row r="9876" spans="1:5">
      <c r="A9876" s="272" t="s">
        <v>24820</v>
      </c>
      <c r="B9876" s="538">
        <v>106712</v>
      </c>
      <c r="C9876" s="266" t="s">
        <v>40080</v>
      </c>
      <c r="D9876" s="273" t="s">
        <v>1411</v>
      </c>
      <c r="E9876" s="274">
        <v>296.82</v>
      </c>
    </row>
    <row r="9877" spans="1:5">
      <c r="A9877" s="272" t="s">
        <v>24820</v>
      </c>
      <c r="B9877" s="538">
        <v>106745</v>
      </c>
      <c r="C9877" s="266" t="s">
        <v>40081</v>
      </c>
      <c r="D9877" s="273" t="s">
        <v>1411</v>
      </c>
      <c r="E9877" s="274">
        <v>529.91</v>
      </c>
    </row>
    <row r="9878" spans="1:5">
      <c r="A9878" s="272" t="s">
        <v>24820</v>
      </c>
      <c r="B9878" s="538">
        <v>102568</v>
      </c>
      <c r="C9878" s="266" t="s">
        <v>40082</v>
      </c>
      <c r="D9878" s="273" t="s">
        <v>1411</v>
      </c>
      <c r="E9878" s="274">
        <v>433.82</v>
      </c>
    </row>
    <row r="9879" spans="1:5">
      <c r="A9879" s="272" t="s">
        <v>24820</v>
      </c>
      <c r="B9879" s="538">
        <v>106746</v>
      </c>
      <c r="C9879" s="266" t="s">
        <v>40083</v>
      </c>
      <c r="D9879" s="273" t="s">
        <v>1411</v>
      </c>
      <c r="E9879" s="274">
        <v>309.5</v>
      </c>
    </row>
    <row r="9880" spans="1:5">
      <c r="A9880" s="272" t="s">
        <v>24820</v>
      </c>
      <c r="B9880" s="538">
        <v>101479</v>
      </c>
      <c r="C9880" s="266" t="s">
        <v>40084</v>
      </c>
      <c r="D9880" s="273" t="s">
        <v>1411</v>
      </c>
      <c r="E9880" s="274">
        <v>254.15</v>
      </c>
    </row>
    <row r="9881" spans="1:5">
      <c r="A9881" s="272" t="s">
        <v>24820</v>
      </c>
      <c r="B9881" s="538">
        <v>106744</v>
      </c>
      <c r="C9881" s="266" t="s">
        <v>40085</v>
      </c>
      <c r="D9881" s="273" t="s">
        <v>1411</v>
      </c>
      <c r="E9881" s="274">
        <v>1071.51</v>
      </c>
    </row>
    <row r="9882" spans="1:5">
      <c r="A9882" s="272" t="s">
        <v>24820</v>
      </c>
      <c r="B9882" s="538">
        <v>101019</v>
      </c>
      <c r="C9882" s="266" t="s">
        <v>40086</v>
      </c>
      <c r="D9882" s="273" t="s">
        <v>1411</v>
      </c>
      <c r="E9882" s="274">
        <v>875.33</v>
      </c>
    </row>
    <row r="9883" spans="1:5">
      <c r="A9883" s="272" t="s">
        <v>24820</v>
      </c>
      <c r="B9883" s="538">
        <v>106763</v>
      </c>
      <c r="C9883" s="266" t="s">
        <v>40087</v>
      </c>
      <c r="D9883" s="273" t="s">
        <v>1411</v>
      </c>
      <c r="E9883" s="274">
        <v>101.56</v>
      </c>
    </row>
    <row r="9884" spans="1:5">
      <c r="A9884" s="272" t="s">
        <v>24820</v>
      </c>
      <c r="B9884" s="538">
        <v>106719</v>
      </c>
      <c r="C9884" s="266" t="s">
        <v>40088</v>
      </c>
      <c r="D9884" s="273" t="s">
        <v>1411</v>
      </c>
      <c r="E9884" s="274">
        <v>90.16</v>
      </c>
    </row>
    <row r="9885" spans="1:5">
      <c r="A9885" s="272" t="s">
        <v>24820</v>
      </c>
      <c r="B9885" s="538">
        <v>100938</v>
      </c>
      <c r="C9885" s="266" t="s">
        <v>40089</v>
      </c>
      <c r="D9885" s="273" t="s">
        <v>341</v>
      </c>
      <c r="E9885" s="274">
        <v>8.5399999999999991</v>
      </c>
    </row>
    <row r="9886" spans="1:5">
      <c r="A9886" s="272" t="s">
        <v>24820</v>
      </c>
      <c r="B9886" s="538">
        <v>100942</v>
      </c>
      <c r="C9886" s="266" t="s">
        <v>40090</v>
      </c>
      <c r="D9886" s="273" t="s">
        <v>11069</v>
      </c>
      <c r="E9886" s="274">
        <v>5.69</v>
      </c>
    </row>
    <row r="9887" spans="1:5">
      <c r="A9887" s="272" t="s">
        <v>24820</v>
      </c>
      <c r="B9887" s="538">
        <v>93588</v>
      </c>
      <c r="C9887" s="266" t="s">
        <v>40091</v>
      </c>
      <c r="D9887" s="273" t="s">
        <v>341</v>
      </c>
      <c r="E9887" s="274">
        <v>4.2699999999999996</v>
      </c>
    </row>
    <row r="9888" spans="1:5">
      <c r="A9888" s="272" t="s">
        <v>24820</v>
      </c>
      <c r="B9888" s="538">
        <v>93594</v>
      </c>
      <c r="C9888" s="266" t="s">
        <v>40092</v>
      </c>
      <c r="D9888" s="273" t="s">
        <v>11069</v>
      </c>
      <c r="E9888" s="274">
        <v>2.84</v>
      </c>
    </row>
    <row r="9889" spans="1:5">
      <c r="A9889" s="272" t="s">
        <v>24820</v>
      </c>
      <c r="B9889" s="538">
        <v>93589</v>
      </c>
      <c r="C9889" s="266" t="s">
        <v>40093</v>
      </c>
      <c r="D9889" s="273" t="s">
        <v>341</v>
      </c>
      <c r="E9889" s="274">
        <v>3.24</v>
      </c>
    </row>
    <row r="9890" spans="1:5">
      <c r="A9890" s="272" t="s">
        <v>24820</v>
      </c>
      <c r="B9890" s="538">
        <v>93595</v>
      </c>
      <c r="C9890" s="266" t="s">
        <v>40094</v>
      </c>
      <c r="D9890" s="273" t="s">
        <v>11069</v>
      </c>
      <c r="E9890" s="274">
        <v>2.16</v>
      </c>
    </row>
    <row r="9891" spans="1:5">
      <c r="A9891" s="272" t="s">
        <v>24820</v>
      </c>
      <c r="B9891" s="538">
        <v>93590</v>
      </c>
      <c r="C9891" s="266" t="s">
        <v>40095</v>
      </c>
      <c r="D9891" s="273" t="s">
        <v>341</v>
      </c>
      <c r="E9891" s="274">
        <v>1.1299999999999999</v>
      </c>
    </row>
    <row r="9892" spans="1:5">
      <c r="A9892" s="272" t="s">
        <v>24820</v>
      </c>
      <c r="B9892" s="538">
        <v>93596</v>
      </c>
      <c r="C9892" s="266" t="s">
        <v>40096</v>
      </c>
      <c r="D9892" s="273" t="s">
        <v>11069</v>
      </c>
      <c r="E9892" s="274">
        <v>0.75</v>
      </c>
    </row>
    <row r="9893" spans="1:5">
      <c r="A9893" s="272" t="s">
        <v>24820</v>
      </c>
      <c r="B9893" s="538">
        <v>95875</v>
      </c>
      <c r="C9893" s="266" t="s">
        <v>40097</v>
      </c>
      <c r="D9893" s="273" t="s">
        <v>341</v>
      </c>
      <c r="E9893" s="274">
        <v>2.97</v>
      </c>
    </row>
    <row r="9894" spans="1:5">
      <c r="A9894" s="272" t="s">
        <v>24820</v>
      </c>
      <c r="B9894" s="538">
        <v>95878</v>
      </c>
      <c r="C9894" s="266" t="s">
        <v>40098</v>
      </c>
      <c r="D9894" s="273" t="s">
        <v>11069</v>
      </c>
      <c r="E9894" s="274">
        <v>1.98</v>
      </c>
    </row>
    <row r="9895" spans="1:5">
      <c r="A9895" s="272" t="s">
        <v>24820</v>
      </c>
      <c r="B9895" s="538">
        <v>100943</v>
      </c>
      <c r="C9895" s="266" t="s">
        <v>40099</v>
      </c>
      <c r="D9895" s="273" t="s">
        <v>11069</v>
      </c>
      <c r="E9895" s="274">
        <v>4.93</v>
      </c>
    </row>
    <row r="9896" spans="1:5">
      <c r="A9896" s="272" t="s">
        <v>24820</v>
      </c>
      <c r="B9896" s="538">
        <v>100939</v>
      </c>
      <c r="C9896" s="266" t="s">
        <v>40100</v>
      </c>
      <c r="D9896" s="273" t="s">
        <v>341</v>
      </c>
      <c r="E9896" s="274">
        <v>7.39</v>
      </c>
    </row>
    <row r="9897" spans="1:5">
      <c r="A9897" s="272" t="s">
        <v>24820</v>
      </c>
      <c r="B9897" s="538">
        <v>93591</v>
      </c>
      <c r="C9897" s="266" t="s">
        <v>40101</v>
      </c>
      <c r="D9897" s="273" t="s">
        <v>341</v>
      </c>
      <c r="E9897" s="274">
        <v>3.69</v>
      </c>
    </row>
    <row r="9898" spans="1:5">
      <c r="A9898" s="272" t="s">
        <v>24820</v>
      </c>
      <c r="B9898" s="538">
        <v>93597</v>
      </c>
      <c r="C9898" s="266" t="s">
        <v>40102</v>
      </c>
      <c r="D9898" s="273" t="s">
        <v>11069</v>
      </c>
      <c r="E9898" s="274">
        <v>2.46</v>
      </c>
    </row>
    <row r="9899" spans="1:5">
      <c r="A9899" s="272" t="s">
        <v>24820</v>
      </c>
      <c r="B9899" s="538">
        <v>93592</v>
      </c>
      <c r="C9899" s="266" t="s">
        <v>40103</v>
      </c>
      <c r="D9899" s="273" t="s">
        <v>341</v>
      </c>
      <c r="E9899" s="274">
        <v>2.81</v>
      </c>
    </row>
    <row r="9900" spans="1:5">
      <c r="A9900" s="272" t="s">
        <v>24820</v>
      </c>
      <c r="B9900" s="538">
        <v>93598</v>
      </c>
      <c r="C9900" s="266" t="s">
        <v>40104</v>
      </c>
      <c r="D9900" s="273" t="s">
        <v>11069</v>
      </c>
      <c r="E9900" s="274">
        <v>1.87</v>
      </c>
    </row>
    <row r="9901" spans="1:5">
      <c r="A9901" s="272" t="s">
        <v>24820</v>
      </c>
      <c r="B9901" s="538">
        <v>93593</v>
      </c>
      <c r="C9901" s="266" t="s">
        <v>40105</v>
      </c>
      <c r="D9901" s="273" t="s">
        <v>341</v>
      </c>
      <c r="E9901" s="274">
        <v>0.98</v>
      </c>
    </row>
    <row r="9902" spans="1:5">
      <c r="A9902" s="272" t="s">
        <v>24820</v>
      </c>
      <c r="B9902" s="538">
        <v>93599</v>
      </c>
      <c r="C9902" s="266" t="s">
        <v>40106</v>
      </c>
      <c r="D9902" s="273" t="s">
        <v>11069</v>
      </c>
      <c r="E9902" s="274">
        <v>0.65</v>
      </c>
    </row>
    <row r="9903" spans="1:5">
      <c r="A9903" s="272" t="s">
        <v>24820</v>
      </c>
      <c r="B9903" s="538">
        <v>95876</v>
      </c>
      <c r="C9903" s="266" t="s">
        <v>40107</v>
      </c>
      <c r="D9903" s="273" t="s">
        <v>341</v>
      </c>
      <c r="E9903" s="274">
        <v>2.57</v>
      </c>
    </row>
    <row r="9904" spans="1:5">
      <c r="A9904" s="272" t="s">
        <v>24820</v>
      </c>
      <c r="B9904" s="538">
        <v>95879</v>
      </c>
      <c r="C9904" s="266" t="s">
        <v>40108</v>
      </c>
      <c r="D9904" s="273" t="s">
        <v>11069</v>
      </c>
      <c r="E9904" s="274">
        <v>1.7</v>
      </c>
    </row>
    <row r="9905" spans="1:5">
      <c r="A9905" s="272" t="s">
        <v>24820</v>
      </c>
      <c r="B9905" s="538">
        <v>100940</v>
      </c>
      <c r="C9905" s="266" t="s">
        <v>40109</v>
      </c>
      <c r="D9905" s="273" t="s">
        <v>341</v>
      </c>
      <c r="E9905" s="274">
        <v>6.34</v>
      </c>
    </row>
    <row r="9906" spans="1:5">
      <c r="A9906" s="272" t="s">
        <v>24820</v>
      </c>
      <c r="B9906" s="538">
        <v>100944</v>
      </c>
      <c r="C9906" s="266" t="s">
        <v>40110</v>
      </c>
      <c r="D9906" s="273" t="s">
        <v>11069</v>
      </c>
      <c r="E9906" s="274">
        <v>4.22</v>
      </c>
    </row>
    <row r="9907" spans="1:5">
      <c r="A9907" s="272" t="s">
        <v>24820</v>
      </c>
      <c r="B9907" s="538">
        <v>95425</v>
      </c>
      <c r="C9907" s="266" t="s">
        <v>40111</v>
      </c>
      <c r="D9907" s="273" t="s">
        <v>341</v>
      </c>
      <c r="E9907" s="274">
        <v>3.17</v>
      </c>
    </row>
    <row r="9908" spans="1:5">
      <c r="A9908" s="272" t="s">
        <v>24820</v>
      </c>
      <c r="B9908" s="538">
        <v>95428</v>
      </c>
      <c r="C9908" s="266" t="s">
        <v>40112</v>
      </c>
      <c r="D9908" s="273" t="s">
        <v>11069</v>
      </c>
      <c r="E9908" s="274">
        <v>2.11</v>
      </c>
    </row>
    <row r="9909" spans="1:5">
      <c r="A9909" s="272" t="s">
        <v>24820</v>
      </c>
      <c r="B9909" s="538">
        <v>95426</v>
      </c>
      <c r="C9909" s="266" t="s">
        <v>40113</v>
      </c>
      <c r="D9909" s="273" t="s">
        <v>341</v>
      </c>
      <c r="E9909" s="274">
        <v>2.4</v>
      </c>
    </row>
    <row r="9910" spans="1:5">
      <c r="A9910" s="272" t="s">
        <v>24820</v>
      </c>
      <c r="B9910" s="538">
        <v>95429</v>
      </c>
      <c r="C9910" s="266" t="s">
        <v>40114</v>
      </c>
      <c r="D9910" s="273" t="s">
        <v>11069</v>
      </c>
      <c r="E9910" s="274">
        <v>1.6</v>
      </c>
    </row>
    <row r="9911" spans="1:5">
      <c r="A9911" s="272" t="s">
        <v>24820</v>
      </c>
      <c r="B9911" s="538">
        <v>95427</v>
      </c>
      <c r="C9911" s="266" t="s">
        <v>40115</v>
      </c>
      <c r="D9911" s="273" t="s">
        <v>341</v>
      </c>
      <c r="E9911" s="274">
        <v>0.83</v>
      </c>
    </row>
    <row r="9912" spans="1:5">
      <c r="A9912" s="272" t="s">
        <v>24820</v>
      </c>
      <c r="B9912" s="538">
        <v>95430</v>
      </c>
      <c r="C9912" s="266" t="s">
        <v>40116</v>
      </c>
      <c r="D9912" s="273" t="s">
        <v>11069</v>
      </c>
      <c r="E9912" s="274">
        <v>0.55000000000000004</v>
      </c>
    </row>
    <row r="9913" spans="1:5">
      <c r="A9913" s="272" t="s">
        <v>24820</v>
      </c>
      <c r="B9913" s="538">
        <v>95877</v>
      </c>
      <c r="C9913" s="266" t="s">
        <v>40117</v>
      </c>
      <c r="D9913" s="273" t="s">
        <v>341</v>
      </c>
      <c r="E9913" s="274">
        <v>2.2000000000000002</v>
      </c>
    </row>
    <row r="9914" spans="1:5">
      <c r="A9914" s="272" t="s">
        <v>24820</v>
      </c>
      <c r="B9914" s="538">
        <v>95880</v>
      </c>
      <c r="C9914" s="266" t="s">
        <v>40118</v>
      </c>
      <c r="D9914" s="273" t="s">
        <v>11069</v>
      </c>
      <c r="E9914" s="274">
        <v>1.47</v>
      </c>
    </row>
    <row r="9915" spans="1:5">
      <c r="A9915" s="272" t="s">
        <v>24820</v>
      </c>
      <c r="B9915" s="538">
        <v>100937</v>
      </c>
      <c r="C9915" s="266" t="s">
        <v>40119</v>
      </c>
      <c r="D9915" s="273" t="s">
        <v>341</v>
      </c>
      <c r="E9915" s="274">
        <v>10.14</v>
      </c>
    </row>
    <row r="9916" spans="1:5">
      <c r="A9916" s="272" t="s">
        <v>24820</v>
      </c>
      <c r="B9916" s="538">
        <v>100941</v>
      </c>
      <c r="C9916" s="266" t="s">
        <v>40120</v>
      </c>
      <c r="D9916" s="273" t="s">
        <v>11069</v>
      </c>
      <c r="E9916" s="274">
        <v>6.76</v>
      </c>
    </row>
    <row r="9917" spans="1:5">
      <c r="A9917" s="272" t="s">
        <v>24820</v>
      </c>
      <c r="B9917" s="538">
        <v>97912</v>
      </c>
      <c r="C9917" s="266" t="s">
        <v>40121</v>
      </c>
      <c r="D9917" s="273" t="s">
        <v>341</v>
      </c>
      <c r="E9917" s="274">
        <v>5.0599999999999996</v>
      </c>
    </row>
    <row r="9918" spans="1:5">
      <c r="A9918" s="272" t="s">
        <v>24820</v>
      </c>
      <c r="B9918" s="538">
        <v>97916</v>
      </c>
      <c r="C9918" s="266" t="s">
        <v>40122</v>
      </c>
      <c r="D9918" s="273" t="s">
        <v>11069</v>
      </c>
      <c r="E9918" s="274">
        <v>3.37</v>
      </c>
    </row>
    <row r="9919" spans="1:5">
      <c r="A9919" s="272" t="s">
        <v>24820</v>
      </c>
      <c r="B9919" s="538">
        <v>97913</v>
      </c>
      <c r="C9919" s="266" t="s">
        <v>40123</v>
      </c>
      <c r="D9919" s="273" t="s">
        <v>341</v>
      </c>
      <c r="E9919" s="274">
        <v>3.86</v>
      </c>
    </row>
    <row r="9920" spans="1:5">
      <c r="A9920" s="272" t="s">
        <v>24820</v>
      </c>
      <c r="B9920" s="538">
        <v>97917</v>
      </c>
      <c r="C9920" s="266" t="s">
        <v>40124</v>
      </c>
      <c r="D9920" s="273" t="s">
        <v>11069</v>
      </c>
      <c r="E9920" s="274">
        <v>2.57</v>
      </c>
    </row>
    <row r="9921" spans="1:5">
      <c r="A9921" s="272" t="s">
        <v>24820</v>
      </c>
      <c r="B9921" s="538">
        <v>97915</v>
      </c>
      <c r="C9921" s="266" t="s">
        <v>40125</v>
      </c>
      <c r="D9921" s="273" t="s">
        <v>341</v>
      </c>
      <c r="E9921" s="274">
        <v>1.34</v>
      </c>
    </row>
    <row r="9922" spans="1:5">
      <c r="A9922" s="272" t="s">
        <v>24820</v>
      </c>
      <c r="B9922" s="538">
        <v>97919</v>
      </c>
      <c r="C9922" s="266" t="s">
        <v>40126</v>
      </c>
      <c r="D9922" s="273" t="s">
        <v>11069</v>
      </c>
      <c r="E9922" s="274">
        <v>0.89</v>
      </c>
    </row>
    <row r="9923" spans="1:5">
      <c r="A9923" s="272" t="s">
        <v>24820</v>
      </c>
      <c r="B9923" s="538">
        <v>97914</v>
      </c>
      <c r="C9923" s="266" t="s">
        <v>40127</v>
      </c>
      <c r="D9923" s="273" t="s">
        <v>341</v>
      </c>
      <c r="E9923" s="274">
        <v>3.52</v>
      </c>
    </row>
    <row r="9924" spans="1:5">
      <c r="A9924" s="272" t="s">
        <v>24820</v>
      </c>
      <c r="B9924" s="538">
        <v>97918</v>
      </c>
      <c r="C9924" s="266" t="s">
        <v>40128</v>
      </c>
      <c r="D9924" s="273" t="s">
        <v>11069</v>
      </c>
      <c r="E9924" s="274">
        <v>2.34</v>
      </c>
    </row>
    <row r="9925" spans="1:5">
      <c r="A9925" s="272" t="s">
        <v>24820</v>
      </c>
      <c r="B9925" s="538">
        <v>106686</v>
      </c>
      <c r="C9925" s="266" t="s">
        <v>40129</v>
      </c>
      <c r="D9925" s="273" t="s">
        <v>11069</v>
      </c>
      <c r="E9925" s="274">
        <v>6.14</v>
      </c>
    </row>
    <row r="9926" spans="1:5">
      <c r="A9926" s="272" t="s">
        <v>24820</v>
      </c>
      <c r="B9926" s="538">
        <v>106682</v>
      </c>
      <c r="C9926" s="266" t="s">
        <v>40130</v>
      </c>
      <c r="D9926" s="273" t="s">
        <v>11069</v>
      </c>
      <c r="E9926" s="274">
        <v>3.06</v>
      </c>
    </row>
    <row r="9927" spans="1:5">
      <c r="A9927" s="272" t="s">
        <v>24820</v>
      </c>
      <c r="B9927" s="538">
        <v>106683</v>
      </c>
      <c r="C9927" s="266" t="s">
        <v>40131</v>
      </c>
      <c r="D9927" s="273" t="s">
        <v>11069</v>
      </c>
      <c r="E9927" s="274">
        <v>2.33</v>
      </c>
    </row>
    <row r="9928" spans="1:5">
      <c r="A9928" s="272" t="s">
        <v>24820</v>
      </c>
      <c r="B9928" s="538">
        <v>106685</v>
      </c>
      <c r="C9928" s="266" t="s">
        <v>40132</v>
      </c>
      <c r="D9928" s="273" t="s">
        <v>11069</v>
      </c>
      <c r="E9928" s="274">
        <v>0.81</v>
      </c>
    </row>
    <row r="9929" spans="1:5">
      <c r="A9929" s="272" t="s">
        <v>24820</v>
      </c>
      <c r="B9929" s="538">
        <v>106684</v>
      </c>
      <c r="C9929" s="266" t="s">
        <v>40133</v>
      </c>
      <c r="D9929" s="273" t="s">
        <v>11069</v>
      </c>
      <c r="E9929" s="274">
        <v>2.13</v>
      </c>
    </row>
    <row r="9930" spans="1:5">
      <c r="A9930" s="272" t="s">
        <v>24820</v>
      </c>
      <c r="B9930" s="538">
        <v>100949</v>
      </c>
      <c r="C9930" s="266" t="s">
        <v>40134</v>
      </c>
      <c r="D9930" s="273" t="s">
        <v>11069</v>
      </c>
      <c r="E9930" s="274">
        <v>7.72</v>
      </c>
    </row>
    <row r="9931" spans="1:5">
      <c r="A9931" s="272" t="s">
        <v>24820</v>
      </c>
      <c r="B9931" s="538">
        <v>100945</v>
      </c>
      <c r="C9931" s="266" t="s">
        <v>40135</v>
      </c>
      <c r="D9931" s="273" t="s">
        <v>11069</v>
      </c>
      <c r="E9931" s="274">
        <v>3.85</v>
      </c>
    </row>
    <row r="9932" spans="1:5">
      <c r="A9932" s="272" t="s">
        <v>24820</v>
      </c>
      <c r="B9932" s="538">
        <v>100946</v>
      </c>
      <c r="C9932" s="266" t="s">
        <v>40136</v>
      </c>
      <c r="D9932" s="273" t="s">
        <v>11069</v>
      </c>
      <c r="E9932" s="274">
        <v>2.93</v>
      </c>
    </row>
    <row r="9933" spans="1:5">
      <c r="A9933" s="272" t="s">
        <v>24820</v>
      </c>
      <c r="B9933" s="538">
        <v>100948</v>
      </c>
      <c r="C9933" s="266" t="s">
        <v>40137</v>
      </c>
      <c r="D9933" s="273" t="s">
        <v>11069</v>
      </c>
      <c r="E9933" s="274">
        <v>1.02</v>
      </c>
    </row>
    <row r="9934" spans="1:5">
      <c r="A9934" s="272" t="s">
        <v>24820</v>
      </c>
      <c r="B9934" s="538">
        <v>100947</v>
      </c>
      <c r="C9934" s="266" t="s">
        <v>40138</v>
      </c>
      <c r="D9934" s="273" t="s">
        <v>11069</v>
      </c>
      <c r="E9934" s="274">
        <v>2.68</v>
      </c>
    </row>
    <row r="9935" spans="1:5">
      <c r="A9935" s="272" t="s">
        <v>24820</v>
      </c>
      <c r="B9935" s="538">
        <v>100954</v>
      </c>
      <c r="C9935" s="266" t="s">
        <v>40139</v>
      </c>
      <c r="D9935" s="273" t="s">
        <v>11069</v>
      </c>
      <c r="E9935" s="274">
        <v>9.81</v>
      </c>
    </row>
    <row r="9936" spans="1:5">
      <c r="A9936" s="272" t="s">
        <v>24820</v>
      </c>
      <c r="B9936" s="538">
        <v>100950</v>
      </c>
      <c r="C9936" s="266" t="s">
        <v>40140</v>
      </c>
      <c r="D9936" s="273" t="s">
        <v>11069</v>
      </c>
      <c r="E9936" s="274">
        <v>4.9000000000000004</v>
      </c>
    </row>
    <row r="9937" spans="1:5">
      <c r="A9937" s="272" t="s">
        <v>24820</v>
      </c>
      <c r="B9937" s="538">
        <v>100951</v>
      </c>
      <c r="C9937" s="266" t="s">
        <v>40141</v>
      </c>
      <c r="D9937" s="273" t="s">
        <v>11069</v>
      </c>
      <c r="E9937" s="274">
        <v>3.73</v>
      </c>
    </row>
    <row r="9938" spans="1:5">
      <c r="A9938" s="272" t="s">
        <v>24820</v>
      </c>
      <c r="B9938" s="538">
        <v>100953</v>
      </c>
      <c r="C9938" s="266" t="s">
        <v>40142</v>
      </c>
      <c r="D9938" s="273" t="s">
        <v>11069</v>
      </c>
      <c r="E9938" s="274">
        <v>1.3</v>
      </c>
    </row>
    <row r="9939" spans="1:5">
      <c r="A9939" s="272" t="s">
        <v>24820</v>
      </c>
      <c r="B9939" s="538">
        <v>100952</v>
      </c>
      <c r="C9939" s="266" t="s">
        <v>40143</v>
      </c>
      <c r="D9939" s="273" t="s">
        <v>11069</v>
      </c>
      <c r="E9939" s="274">
        <v>3.4</v>
      </c>
    </row>
    <row r="9940" spans="1:5">
      <c r="A9940" s="272" t="s">
        <v>24820</v>
      </c>
      <c r="B9940" s="538">
        <v>106691</v>
      </c>
      <c r="C9940" s="266" t="s">
        <v>40144</v>
      </c>
      <c r="D9940" s="273" t="s">
        <v>11069</v>
      </c>
      <c r="E9940" s="274">
        <v>6.91</v>
      </c>
    </row>
    <row r="9941" spans="1:5">
      <c r="A9941" s="272" t="s">
        <v>24820</v>
      </c>
      <c r="B9941" s="538">
        <v>106687</v>
      </c>
      <c r="C9941" s="266" t="s">
        <v>40145</v>
      </c>
      <c r="D9941" s="273" t="s">
        <v>11069</v>
      </c>
      <c r="E9941" s="274">
        <v>3.45</v>
      </c>
    </row>
    <row r="9942" spans="1:5">
      <c r="A9942" s="272" t="s">
        <v>24820</v>
      </c>
      <c r="B9942" s="538">
        <v>106688</v>
      </c>
      <c r="C9942" s="266" t="s">
        <v>40146</v>
      </c>
      <c r="D9942" s="273" t="s">
        <v>11069</v>
      </c>
      <c r="E9942" s="274">
        <v>2.62</v>
      </c>
    </row>
    <row r="9943" spans="1:5">
      <c r="A9943" s="272" t="s">
        <v>24820</v>
      </c>
      <c r="B9943" s="538">
        <v>106690</v>
      </c>
      <c r="C9943" s="266" t="s">
        <v>40147</v>
      </c>
      <c r="D9943" s="273" t="s">
        <v>11069</v>
      </c>
      <c r="E9943" s="274">
        <v>0.92</v>
      </c>
    </row>
    <row r="9944" spans="1:5">
      <c r="A9944" s="272" t="s">
        <v>24820</v>
      </c>
      <c r="B9944" s="538">
        <v>106689</v>
      </c>
      <c r="C9944" s="266" t="s">
        <v>40148</v>
      </c>
      <c r="D9944" s="273" t="s">
        <v>11069</v>
      </c>
      <c r="E9944" s="274">
        <v>2.39</v>
      </c>
    </row>
    <row r="9945" spans="1:5">
      <c r="A9945" s="272" t="s">
        <v>24820</v>
      </c>
      <c r="B9945" s="538">
        <v>100964</v>
      </c>
      <c r="C9945" s="266" t="s">
        <v>40149</v>
      </c>
      <c r="D9945" s="273" t="s">
        <v>341</v>
      </c>
      <c r="E9945" s="274">
        <v>10.050000000000001</v>
      </c>
    </row>
    <row r="9946" spans="1:5">
      <c r="A9946" s="272" t="s">
        <v>24820</v>
      </c>
      <c r="B9946" s="538">
        <v>100960</v>
      </c>
      <c r="C9946" s="266" t="s">
        <v>40150</v>
      </c>
      <c r="D9946" s="273" t="s">
        <v>341</v>
      </c>
      <c r="E9946" s="274">
        <v>5.0199999999999996</v>
      </c>
    </row>
    <row r="9947" spans="1:5">
      <c r="A9947" s="272" t="s">
        <v>24820</v>
      </c>
      <c r="B9947" s="538">
        <v>100961</v>
      </c>
      <c r="C9947" s="266" t="s">
        <v>40151</v>
      </c>
      <c r="D9947" s="273" t="s">
        <v>341</v>
      </c>
      <c r="E9947" s="274">
        <v>3.82</v>
      </c>
    </row>
    <row r="9948" spans="1:5">
      <c r="A9948" s="272" t="s">
        <v>24820</v>
      </c>
      <c r="B9948" s="538">
        <v>100963</v>
      </c>
      <c r="C9948" s="266" t="s">
        <v>40152</v>
      </c>
      <c r="D9948" s="273" t="s">
        <v>341</v>
      </c>
      <c r="E9948" s="274">
        <v>1.33</v>
      </c>
    </row>
    <row r="9949" spans="1:5">
      <c r="A9949" s="272" t="s">
        <v>24820</v>
      </c>
      <c r="B9949" s="538">
        <v>100962</v>
      </c>
      <c r="C9949" s="266" t="s">
        <v>40153</v>
      </c>
      <c r="D9949" s="273" t="s">
        <v>341</v>
      </c>
      <c r="E9949" s="274">
        <v>3.49</v>
      </c>
    </row>
    <row r="9950" spans="1:5">
      <c r="A9950" s="272" t="s">
        <v>24820</v>
      </c>
      <c r="B9950" s="538">
        <v>106696</v>
      </c>
      <c r="C9950" s="266" t="s">
        <v>40154</v>
      </c>
      <c r="D9950" s="273" t="s">
        <v>341</v>
      </c>
      <c r="E9950" s="274">
        <v>6.39</v>
      </c>
    </row>
    <row r="9951" spans="1:5">
      <c r="A9951" s="272" t="s">
        <v>24820</v>
      </c>
      <c r="B9951" s="538">
        <v>106692</v>
      </c>
      <c r="C9951" s="266" t="s">
        <v>40155</v>
      </c>
      <c r="D9951" s="273" t="s">
        <v>341</v>
      </c>
      <c r="E9951" s="274">
        <v>3.19</v>
      </c>
    </row>
    <row r="9952" spans="1:5">
      <c r="A9952" s="272" t="s">
        <v>24820</v>
      </c>
      <c r="B9952" s="538">
        <v>106693</v>
      </c>
      <c r="C9952" s="266" t="s">
        <v>40156</v>
      </c>
      <c r="D9952" s="273" t="s">
        <v>341</v>
      </c>
      <c r="E9952" s="274">
        <v>2.4300000000000002</v>
      </c>
    </row>
    <row r="9953" spans="1:5">
      <c r="A9953" s="272" t="s">
        <v>24820</v>
      </c>
      <c r="B9953" s="538">
        <v>106695</v>
      </c>
      <c r="C9953" s="266" t="s">
        <v>40157</v>
      </c>
      <c r="D9953" s="273" t="s">
        <v>341</v>
      </c>
      <c r="E9953" s="274">
        <v>0.84</v>
      </c>
    </row>
    <row r="9954" spans="1:5">
      <c r="A9954" s="272" t="s">
        <v>24820</v>
      </c>
      <c r="B9954" s="538">
        <v>106694</v>
      </c>
      <c r="C9954" s="266" t="s">
        <v>40158</v>
      </c>
      <c r="D9954" s="273" t="s">
        <v>341</v>
      </c>
      <c r="E9954" s="274">
        <v>2.2200000000000002</v>
      </c>
    </row>
    <row r="9955" spans="1:5">
      <c r="A9955" s="272" t="s">
        <v>24820</v>
      </c>
      <c r="B9955" s="538">
        <v>100959</v>
      </c>
      <c r="C9955" s="266" t="s">
        <v>40159</v>
      </c>
      <c r="D9955" s="273" t="s">
        <v>341</v>
      </c>
      <c r="E9955" s="274">
        <v>13.61</v>
      </c>
    </row>
    <row r="9956" spans="1:5">
      <c r="A9956" s="272" t="s">
        <v>24820</v>
      </c>
      <c r="B9956" s="538">
        <v>100955</v>
      </c>
      <c r="C9956" s="266" t="s">
        <v>40160</v>
      </c>
      <c r="D9956" s="273" t="s">
        <v>341</v>
      </c>
      <c r="E9956" s="274">
        <v>6.79</v>
      </c>
    </row>
    <row r="9957" spans="1:5">
      <c r="A9957" s="272" t="s">
        <v>24820</v>
      </c>
      <c r="B9957" s="538">
        <v>100956</v>
      </c>
      <c r="C9957" s="266" t="s">
        <v>40161</v>
      </c>
      <c r="D9957" s="273" t="s">
        <v>341</v>
      </c>
      <c r="E9957" s="274">
        <v>5.17</v>
      </c>
    </row>
    <row r="9958" spans="1:5">
      <c r="A9958" s="272" t="s">
        <v>24820</v>
      </c>
      <c r="B9958" s="538">
        <v>100958</v>
      </c>
      <c r="C9958" s="266" t="s">
        <v>40162</v>
      </c>
      <c r="D9958" s="273" t="s">
        <v>341</v>
      </c>
      <c r="E9958" s="274">
        <v>1.8</v>
      </c>
    </row>
    <row r="9959" spans="1:5">
      <c r="A9959" s="272" t="s">
        <v>24820</v>
      </c>
      <c r="B9959" s="538">
        <v>100957</v>
      </c>
      <c r="C9959" s="266" t="s">
        <v>40163</v>
      </c>
      <c r="D9959" s="273" t="s">
        <v>341</v>
      </c>
      <c r="E9959" s="274">
        <v>4.7300000000000004</v>
      </c>
    </row>
    <row r="9960" spans="1:5">
      <c r="A9960" s="272" t="s">
        <v>24820</v>
      </c>
      <c r="B9960" s="538">
        <v>106706</v>
      </c>
      <c r="C9960" s="266" t="s">
        <v>40164</v>
      </c>
      <c r="D9960" s="273" t="s">
        <v>341</v>
      </c>
      <c r="E9960" s="274">
        <v>0</v>
      </c>
    </row>
    <row r="9961" spans="1:5">
      <c r="A9961" s="272" t="s">
        <v>24820</v>
      </c>
      <c r="B9961" s="538">
        <v>106702</v>
      </c>
      <c r="C9961" s="266" t="s">
        <v>40165</v>
      </c>
      <c r="D9961" s="273" t="s">
        <v>341</v>
      </c>
      <c r="E9961" s="274">
        <v>0</v>
      </c>
    </row>
    <row r="9962" spans="1:5">
      <c r="A9962" s="272" t="s">
        <v>24820</v>
      </c>
      <c r="B9962" s="538">
        <v>106703</v>
      </c>
      <c r="C9962" s="266" t="s">
        <v>40166</v>
      </c>
      <c r="D9962" s="273" t="s">
        <v>341</v>
      </c>
      <c r="E9962" s="274">
        <v>0</v>
      </c>
    </row>
    <row r="9963" spans="1:5">
      <c r="A9963" s="272" t="s">
        <v>24820</v>
      </c>
      <c r="B9963" s="538">
        <v>106705</v>
      </c>
      <c r="C9963" s="266" t="s">
        <v>40167</v>
      </c>
      <c r="D9963" s="273" t="s">
        <v>341</v>
      </c>
      <c r="E9963" s="274">
        <v>0</v>
      </c>
    </row>
    <row r="9964" spans="1:5">
      <c r="A9964" s="272" t="s">
        <v>24820</v>
      </c>
      <c r="B9964" s="538">
        <v>106704</v>
      </c>
      <c r="C9964" s="266" t="s">
        <v>40168</v>
      </c>
      <c r="D9964" s="273" t="s">
        <v>341</v>
      </c>
      <c r="E9964" s="274">
        <v>0</v>
      </c>
    </row>
    <row r="9965" spans="1:5">
      <c r="A9965" s="272" t="s">
        <v>24820</v>
      </c>
      <c r="B9965" s="538">
        <v>100969</v>
      </c>
      <c r="C9965" s="266" t="s">
        <v>40169</v>
      </c>
      <c r="D9965" s="273" t="s">
        <v>11069</v>
      </c>
      <c r="E9965" s="274">
        <v>3.19</v>
      </c>
    </row>
    <row r="9966" spans="1:5">
      <c r="A9966" s="272" t="s">
        <v>24820</v>
      </c>
      <c r="B9966" s="538">
        <v>100970</v>
      </c>
      <c r="C9966" s="266" t="s">
        <v>40170</v>
      </c>
      <c r="D9966" s="273" t="s">
        <v>11069</v>
      </c>
      <c r="E9966" s="274">
        <v>2.4300000000000002</v>
      </c>
    </row>
    <row r="9967" spans="1:5">
      <c r="A9967" s="272" t="s">
        <v>24820</v>
      </c>
      <c r="B9967" s="538">
        <v>102333</v>
      </c>
      <c r="C9967" s="266" t="s">
        <v>40171</v>
      </c>
      <c r="D9967" s="273" t="s">
        <v>11069</v>
      </c>
      <c r="E9967" s="274">
        <v>0.84</v>
      </c>
    </row>
    <row r="9968" spans="1:5">
      <c r="A9968" s="272" t="s">
        <v>24820</v>
      </c>
      <c r="B9968" s="538">
        <v>102332</v>
      </c>
      <c r="C9968" s="266" t="s">
        <v>40172</v>
      </c>
      <c r="D9968" s="273" t="s">
        <v>11069</v>
      </c>
      <c r="E9968" s="274">
        <v>2.21</v>
      </c>
    </row>
    <row r="9969" spans="1:5">
      <c r="A9969" s="272" t="s">
        <v>24820</v>
      </c>
      <c r="B9969" s="538">
        <v>100965</v>
      </c>
      <c r="C9969" s="266" t="s">
        <v>40173</v>
      </c>
      <c r="D9969" s="273" t="s">
        <v>11069</v>
      </c>
      <c r="E9969" s="274">
        <v>2.4300000000000002</v>
      </c>
    </row>
    <row r="9970" spans="1:5">
      <c r="A9970" s="272" t="s">
        <v>24820</v>
      </c>
      <c r="B9970" s="538">
        <v>100966</v>
      </c>
      <c r="C9970" s="266" t="s">
        <v>40174</v>
      </c>
      <c r="D9970" s="273" t="s">
        <v>11069</v>
      </c>
      <c r="E9970" s="274">
        <v>1.85</v>
      </c>
    </row>
    <row r="9971" spans="1:5">
      <c r="A9971" s="272" t="s">
        <v>24820</v>
      </c>
      <c r="B9971" s="538">
        <v>102331</v>
      </c>
      <c r="C9971" s="266" t="s">
        <v>40175</v>
      </c>
      <c r="D9971" s="273" t="s">
        <v>11069</v>
      </c>
      <c r="E9971" s="274">
        <v>0.64</v>
      </c>
    </row>
    <row r="9972" spans="1:5">
      <c r="A9972" s="272" t="s">
        <v>24820</v>
      </c>
      <c r="B9972" s="538">
        <v>102330</v>
      </c>
      <c r="C9972" s="266" t="s">
        <v>40176</v>
      </c>
      <c r="D9972" s="273" t="s">
        <v>11069</v>
      </c>
      <c r="E9972" s="274">
        <v>1.69</v>
      </c>
    </row>
    <row r="9973" spans="1:5">
      <c r="A9973" s="272" t="s">
        <v>24820</v>
      </c>
      <c r="B9973" s="538">
        <v>106701</v>
      </c>
      <c r="C9973" s="266" t="s">
        <v>40177</v>
      </c>
      <c r="D9973" s="273" t="s">
        <v>11069</v>
      </c>
      <c r="E9973" s="274">
        <v>0</v>
      </c>
    </row>
    <row r="9974" spans="1:5">
      <c r="A9974" s="272" t="s">
        <v>24820</v>
      </c>
      <c r="B9974" s="538">
        <v>106697</v>
      </c>
      <c r="C9974" s="266" t="s">
        <v>40178</v>
      </c>
      <c r="D9974" s="273" t="s">
        <v>11069</v>
      </c>
      <c r="E9974" s="274">
        <v>0</v>
      </c>
    </row>
    <row r="9975" spans="1:5">
      <c r="A9975" s="272" t="s">
        <v>24820</v>
      </c>
      <c r="B9975" s="538">
        <v>106698</v>
      </c>
      <c r="C9975" s="266" t="s">
        <v>40179</v>
      </c>
      <c r="D9975" s="273" t="s">
        <v>11069</v>
      </c>
      <c r="E9975" s="274">
        <v>0</v>
      </c>
    </row>
    <row r="9976" spans="1:5">
      <c r="A9976" s="272" t="s">
        <v>24820</v>
      </c>
      <c r="B9976" s="538">
        <v>106700</v>
      </c>
      <c r="C9976" s="266" t="s">
        <v>40180</v>
      </c>
      <c r="D9976" s="273" t="s">
        <v>11069</v>
      </c>
      <c r="E9976" s="274">
        <v>0</v>
      </c>
    </row>
    <row r="9977" spans="1:5">
      <c r="A9977" s="272" t="s">
        <v>24820</v>
      </c>
      <c r="B9977" s="538">
        <v>106699</v>
      </c>
      <c r="C9977" s="266" t="s">
        <v>40181</v>
      </c>
      <c r="D9977" s="273" t="s">
        <v>11069</v>
      </c>
      <c r="E9977" s="274">
        <v>0</v>
      </c>
    </row>
    <row r="9978" spans="1:5">
      <c r="A9978" s="272" t="s">
        <v>24821</v>
      </c>
      <c r="B9978" s="538">
        <v>97804</v>
      </c>
      <c r="C9978" s="266" t="s">
        <v>32028</v>
      </c>
      <c r="D9978" s="273" t="s">
        <v>16</v>
      </c>
      <c r="E9978" s="274">
        <v>0</v>
      </c>
    </row>
    <row r="9979" spans="1:5">
      <c r="A9979" s="272" t="s">
        <v>24821</v>
      </c>
      <c r="B9979" s="538">
        <v>106306</v>
      </c>
      <c r="C9979" s="266" t="s">
        <v>32029</v>
      </c>
      <c r="D9979" s="273" t="s">
        <v>16</v>
      </c>
      <c r="E9979" s="274">
        <v>0</v>
      </c>
    </row>
    <row r="9980" spans="1:5">
      <c r="A9980" s="272" t="s">
        <v>24821</v>
      </c>
      <c r="B9980" s="538">
        <v>104389</v>
      </c>
      <c r="C9980" s="266" t="s">
        <v>32030</v>
      </c>
      <c r="D9980" s="273" t="s">
        <v>16</v>
      </c>
      <c r="E9980" s="274">
        <v>0</v>
      </c>
    </row>
    <row r="9981" spans="1:5">
      <c r="A9981" s="272" t="s">
        <v>24821</v>
      </c>
      <c r="B9981" s="538">
        <v>106307</v>
      </c>
      <c r="C9981" s="266" t="s">
        <v>32031</v>
      </c>
      <c r="D9981" s="273" t="s">
        <v>16</v>
      </c>
      <c r="E9981" s="274">
        <v>0</v>
      </c>
    </row>
    <row r="9982" spans="1:5">
      <c r="A9982" s="272" t="s">
        <v>24821</v>
      </c>
      <c r="B9982" s="538">
        <v>104378</v>
      </c>
      <c r="C9982" s="266" t="s">
        <v>32032</v>
      </c>
      <c r="D9982" s="273" t="s">
        <v>16</v>
      </c>
      <c r="E9982" s="274">
        <v>0</v>
      </c>
    </row>
    <row r="9983" spans="1:5">
      <c r="A9983" s="272" t="s">
        <v>24821</v>
      </c>
      <c r="B9983" s="538">
        <v>106308</v>
      </c>
      <c r="C9983" s="266" t="s">
        <v>32033</v>
      </c>
      <c r="D9983" s="273" t="s">
        <v>16</v>
      </c>
      <c r="E9983" s="274">
        <v>0</v>
      </c>
    </row>
    <row r="9984" spans="1:5">
      <c r="A9984" s="272" t="s">
        <v>24821</v>
      </c>
      <c r="B9984" s="538">
        <v>104379</v>
      </c>
      <c r="C9984" s="266" t="s">
        <v>32034</v>
      </c>
      <c r="D9984" s="273" t="s">
        <v>16</v>
      </c>
      <c r="E9984" s="274">
        <v>0</v>
      </c>
    </row>
    <row r="9985" spans="1:5">
      <c r="A9985" s="272" t="s">
        <v>24821</v>
      </c>
      <c r="B9985" s="538">
        <v>106309</v>
      </c>
      <c r="C9985" s="266" t="s">
        <v>32035</v>
      </c>
      <c r="D9985" s="273" t="s">
        <v>16</v>
      </c>
      <c r="E9985" s="274">
        <v>0</v>
      </c>
    </row>
    <row r="9986" spans="1:5">
      <c r="A9986" s="272" t="s">
        <v>24821</v>
      </c>
      <c r="B9986" s="538">
        <v>97801</v>
      </c>
      <c r="C9986" s="266" t="s">
        <v>32036</v>
      </c>
      <c r="D9986" s="273" t="s">
        <v>16</v>
      </c>
      <c r="E9986" s="274">
        <v>0</v>
      </c>
    </row>
    <row r="9987" spans="1:5">
      <c r="A9987" s="272" t="s">
        <v>24821</v>
      </c>
      <c r="B9987" s="538">
        <v>106303</v>
      </c>
      <c r="C9987" s="266" t="s">
        <v>32037</v>
      </c>
      <c r="D9987" s="273" t="s">
        <v>16</v>
      </c>
      <c r="E9987" s="274">
        <v>0</v>
      </c>
    </row>
    <row r="9988" spans="1:5">
      <c r="A9988" s="272" t="s">
        <v>24821</v>
      </c>
      <c r="B9988" s="538">
        <v>104376</v>
      </c>
      <c r="C9988" s="266" t="s">
        <v>32038</v>
      </c>
      <c r="D9988" s="273" t="s">
        <v>16</v>
      </c>
      <c r="E9988" s="274">
        <v>0</v>
      </c>
    </row>
    <row r="9989" spans="1:5">
      <c r="A9989" s="272" t="s">
        <v>24821</v>
      </c>
      <c r="B9989" s="538">
        <v>106304</v>
      </c>
      <c r="C9989" s="266" t="s">
        <v>32039</v>
      </c>
      <c r="D9989" s="273" t="s">
        <v>16</v>
      </c>
      <c r="E9989" s="274">
        <v>0</v>
      </c>
    </row>
    <row r="9990" spans="1:5">
      <c r="A9990" s="272" t="s">
        <v>24821</v>
      </c>
      <c r="B9990" s="538">
        <v>104377</v>
      </c>
      <c r="C9990" s="266" t="s">
        <v>32040</v>
      </c>
      <c r="D9990" s="273" t="s">
        <v>16</v>
      </c>
      <c r="E9990" s="274">
        <v>0</v>
      </c>
    </row>
    <row r="9991" spans="1:5">
      <c r="A9991" s="272" t="s">
        <v>24821</v>
      </c>
      <c r="B9991" s="538">
        <v>106305</v>
      </c>
      <c r="C9991" s="266" t="s">
        <v>32041</v>
      </c>
      <c r="D9991" s="273" t="s">
        <v>16</v>
      </c>
      <c r="E9991" s="274">
        <v>0</v>
      </c>
    </row>
    <row r="9992" spans="1:5">
      <c r="A9992" s="272" t="s">
        <v>24821</v>
      </c>
      <c r="B9992" s="538">
        <v>97808</v>
      </c>
      <c r="C9992" s="266" t="s">
        <v>32042</v>
      </c>
      <c r="D9992" s="273" t="s">
        <v>16</v>
      </c>
      <c r="E9992" s="274">
        <v>0</v>
      </c>
    </row>
    <row r="9993" spans="1:5">
      <c r="A9993" s="272" t="s">
        <v>24821</v>
      </c>
      <c r="B9993" s="538">
        <v>106310</v>
      </c>
      <c r="C9993" s="266" t="s">
        <v>32043</v>
      </c>
      <c r="D9993" s="273" t="s">
        <v>16</v>
      </c>
      <c r="E9993" s="274">
        <v>0</v>
      </c>
    </row>
    <row r="9994" spans="1:5">
      <c r="A9994" s="272" t="s">
        <v>24821</v>
      </c>
      <c r="B9994" s="538">
        <v>104380</v>
      </c>
      <c r="C9994" s="266" t="s">
        <v>32044</v>
      </c>
      <c r="D9994" s="273" t="s">
        <v>16</v>
      </c>
      <c r="E9994" s="274">
        <v>0</v>
      </c>
    </row>
    <row r="9995" spans="1:5">
      <c r="A9995" s="272" t="s">
        <v>24821</v>
      </c>
      <c r="B9995" s="538">
        <v>106311</v>
      </c>
      <c r="C9995" s="266" t="s">
        <v>32045</v>
      </c>
      <c r="D9995" s="273" t="s">
        <v>16</v>
      </c>
      <c r="E9995" s="274">
        <v>0</v>
      </c>
    </row>
    <row r="9996" spans="1:5">
      <c r="A9996" s="272" t="s">
        <v>24821</v>
      </c>
      <c r="B9996" s="538">
        <v>104381</v>
      </c>
      <c r="C9996" s="266" t="s">
        <v>32046</v>
      </c>
      <c r="D9996" s="273" t="s">
        <v>16</v>
      </c>
      <c r="E9996" s="274">
        <v>0</v>
      </c>
    </row>
    <row r="9997" spans="1:5">
      <c r="A9997" s="272" t="s">
        <v>24821</v>
      </c>
      <c r="B9997" s="538">
        <v>106312</v>
      </c>
      <c r="C9997" s="266" t="s">
        <v>32047</v>
      </c>
      <c r="D9997" s="273" t="s">
        <v>16</v>
      </c>
      <c r="E9997" s="274">
        <v>0</v>
      </c>
    </row>
    <row r="9998" spans="1:5">
      <c r="A9998" s="272" t="s">
        <v>24821</v>
      </c>
      <c r="B9998" s="538">
        <v>104382</v>
      </c>
      <c r="C9998" s="266" t="s">
        <v>32048</v>
      </c>
      <c r="D9998" s="273" t="s">
        <v>16</v>
      </c>
      <c r="E9998" s="274">
        <v>0</v>
      </c>
    </row>
    <row r="9999" spans="1:5">
      <c r="A9999" s="272" t="s">
        <v>24821</v>
      </c>
      <c r="B9999" s="538">
        <v>106313</v>
      </c>
      <c r="C9999" s="266" t="s">
        <v>32049</v>
      </c>
      <c r="D9999" s="273" t="s">
        <v>16</v>
      </c>
      <c r="E9999" s="274">
        <v>0</v>
      </c>
    </row>
    <row r="10000" spans="1:5">
      <c r="A10000" s="272" t="s">
        <v>24822</v>
      </c>
      <c r="B10000" s="538">
        <v>103138</v>
      </c>
      <c r="C10000" s="266" t="s">
        <v>31079</v>
      </c>
      <c r="D10000" s="273" t="s">
        <v>14</v>
      </c>
      <c r="E10000" s="274">
        <v>45.97</v>
      </c>
    </row>
    <row r="10001" spans="1:5">
      <c r="A10001" s="272" t="s">
        <v>24822</v>
      </c>
      <c r="B10001" s="538">
        <v>103151</v>
      </c>
      <c r="C10001" s="266" t="s">
        <v>31080</v>
      </c>
      <c r="D10001" s="273" t="s">
        <v>14</v>
      </c>
      <c r="E10001" s="274">
        <v>448.47</v>
      </c>
    </row>
    <row r="10002" spans="1:5">
      <c r="A10002" s="272" t="s">
        <v>24822</v>
      </c>
      <c r="B10002" s="538">
        <v>103152</v>
      </c>
      <c r="C10002" s="266" t="s">
        <v>31081</v>
      </c>
      <c r="D10002" s="273" t="s">
        <v>14</v>
      </c>
      <c r="E10002" s="274">
        <v>534.84</v>
      </c>
    </row>
    <row r="10003" spans="1:5">
      <c r="A10003" s="272" t="s">
        <v>24822</v>
      </c>
      <c r="B10003" s="538">
        <v>103139</v>
      </c>
      <c r="C10003" s="266" t="s">
        <v>31082</v>
      </c>
      <c r="D10003" s="273" t="s">
        <v>14</v>
      </c>
      <c r="E10003" s="274">
        <v>60.68</v>
      </c>
    </row>
    <row r="10004" spans="1:5">
      <c r="A10004" s="272" t="s">
        <v>24822</v>
      </c>
      <c r="B10004" s="538">
        <v>103140</v>
      </c>
      <c r="C10004" s="266" t="s">
        <v>31083</v>
      </c>
      <c r="D10004" s="273" t="s">
        <v>14</v>
      </c>
      <c r="E10004" s="274">
        <v>75.349999999999994</v>
      </c>
    </row>
    <row r="10005" spans="1:5">
      <c r="A10005" s="272" t="s">
        <v>24822</v>
      </c>
      <c r="B10005" s="538">
        <v>103141</v>
      </c>
      <c r="C10005" s="266" t="s">
        <v>31084</v>
      </c>
      <c r="D10005" s="273" t="s">
        <v>14</v>
      </c>
      <c r="E10005" s="274">
        <v>117.67</v>
      </c>
    </row>
    <row r="10006" spans="1:5">
      <c r="A10006" s="272" t="s">
        <v>24822</v>
      </c>
      <c r="B10006" s="538">
        <v>103142</v>
      </c>
      <c r="C10006" s="266" t="s">
        <v>31085</v>
      </c>
      <c r="D10006" s="273" t="s">
        <v>14</v>
      </c>
      <c r="E10006" s="274">
        <v>132.34</v>
      </c>
    </row>
    <row r="10007" spans="1:5">
      <c r="A10007" s="272" t="s">
        <v>24822</v>
      </c>
      <c r="B10007" s="538">
        <v>103143</v>
      </c>
      <c r="C10007" s="266" t="s">
        <v>31086</v>
      </c>
      <c r="D10007" s="273" t="s">
        <v>14</v>
      </c>
      <c r="E10007" s="274">
        <v>174.65</v>
      </c>
    </row>
    <row r="10008" spans="1:5">
      <c r="A10008" s="272" t="s">
        <v>24822</v>
      </c>
      <c r="B10008" s="538">
        <v>103144</v>
      </c>
      <c r="C10008" s="266" t="s">
        <v>31087</v>
      </c>
      <c r="D10008" s="273" t="s">
        <v>14</v>
      </c>
      <c r="E10008" s="274">
        <v>189.34</v>
      </c>
    </row>
    <row r="10009" spans="1:5">
      <c r="A10009" s="272" t="s">
        <v>24822</v>
      </c>
      <c r="B10009" s="538">
        <v>103145</v>
      </c>
      <c r="C10009" s="266" t="s">
        <v>31088</v>
      </c>
      <c r="D10009" s="273" t="s">
        <v>14</v>
      </c>
      <c r="E10009" s="274">
        <v>231.65</v>
      </c>
    </row>
    <row r="10010" spans="1:5">
      <c r="A10010" s="272" t="s">
        <v>24822</v>
      </c>
      <c r="B10010" s="538">
        <v>103146</v>
      </c>
      <c r="C10010" s="266" t="s">
        <v>31089</v>
      </c>
      <c r="D10010" s="273" t="s">
        <v>14</v>
      </c>
      <c r="E10010" s="274">
        <v>246.33</v>
      </c>
    </row>
    <row r="10011" spans="1:5">
      <c r="A10011" s="272" t="s">
        <v>24822</v>
      </c>
      <c r="B10011" s="538">
        <v>103147</v>
      </c>
      <c r="C10011" s="266" t="s">
        <v>31090</v>
      </c>
      <c r="D10011" s="273" t="s">
        <v>14</v>
      </c>
      <c r="E10011" s="274">
        <v>275.70999999999998</v>
      </c>
    </row>
    <row r="10012" spans="1:5">
      <c r="A10012" s="272" t="s">
        <v>24822</v>
      </c>
      <c r="B10012" s="538">
        <v>103148</v>
      </c>
      <c r="C10012" s="266" t="s">
        <v>31091</v>
      </c>
      <c r="D10012" s="273" t="s">
        <v>14</v>
      </c>
      <c r="E10012" s="274">
        <v>332.71</v>
      </c>
    </row>
    <row r="10013" spans="1:5">
      <c r="A10013" s="272" t="s">
        <v>24822</v>
      </c>
      <c r="B10013" s="538">
        <v>103137</v>
      </c>
      <c r="C10013" s="266" t="s">
        <v>31092</v>
      </c>
      <c r="D10013" s="273" t="s">
        <v>14</v>
      </c>
      <c r="E10013" s="274">
        <v>40.11</v>
      </c>
    </row>
    <row r="10014" spans="1:5">
      <c r="A10014" s="272" t="s">
        <v>24822</v>
      </c>
      <c r="B10014" s="538">
        <v>103149</v>
      </c>
      <c r="C10014" s="266" t="s">
        <v>31093</v>
      </c>
      <c r="D10014" s="273" t="s">
        <v>14</v>
      </c>
      <c r="E10014" s="274">
        <v>362.09</v>
      </c>
    </row>
    <row r="10015" spans="1:5">
      <c r="A10015" s="272" t="s">
        <v>24822</v>
      </c>
      <c r="B10015" s="538">
        <v>103150</v>
      </c>
      <c r="C10015" s="266" t="s">
        <v>31094</v>
      </c>
      <c r="D10015" s="273" t="s">
        <v>14</v>
      </c>
      <c r="E10015" s="274">
        <v>419.02</v>
      </c>
    </row>
    <row r="10016" spans="1:5">
      <c r="A10016" s="272" t="s">
        <v>24822</v>
      </c>
      <c r="B10016" s="538">
        <v>103106</v>
      </c>
      <c r="C10016" s="266" t="s">
        <v>31095</v>
      </c>
      <c r="D10016" s="273" t="s">
        <v>14</v>
      </c>
      <c r="E10016" s="274">
        <v>70.87</v>
      </c>
    </row>
    <row r="10017" spans="1:5">
      <c r="A10017" s="272" t="s">
        <v>24822</v>
      </c>
      <c r="B10017" s="538">
        <v>103119</v>
      </c>
      <c r="C10017" s="266" t="s">
        <v>31096</v>
      </c>
      <c r="D10017" s="273" t="s">
        <v>14</v>
      </c>
      <c r="E10017" s="274">
        <v>875.86</v>
      </c>
    </row>
    <row r="10018" spans="1:5">
      <c r="A10018" s="272" t="s">
        <v>24822</v>
      </c>
      <c r="B10018" s="538">
        <v>103120</v>
      </c>
      <c r="C10018" s="266" t="s">
        <v>31097</v>
      </c>
      <c r="D10018" s="273" t="s">
        <v>14</v>
      </c>
      <c r="E10018" s="274">
        <v>1048.6099999999999</v>
      </c>
    </row>
    <row r="10019" spans="1:5">
      <c r="A10019" s="272" t="s">
        <v>24822</v>
      </c>
      <c r="B10019" s="538">
        <v>103107</v>
      </c>
      <c r="C10019" s="266" t="s">
        <v>31098</v>
      </c>
      <c r="D10019" s="273" t="s">
        <v>14</v>
      </c>
      <c r="E10019" s="274">
        <v>100.25</v>
      </c>
    </row>
    <row r="10020" spans="1:5">
      <c r="A10020" s="272" t="s">
        <v>24822</v>
      </c>
      <c r="B10020" s="538">
        <v>103108</v>
      </c>
      <c r="C10020" s="266" t="s">
        <v>31099</v>
      </c>
      <c r="D10020" s="273" t="s">
        <v>14</v>
      </c>
      <c r="E10020" s="274">
        <v>129.63</v>
      </c>
    </row>
    <row r="10021" spans="1:5">
      <c r="A10021" s="272" t="s">
        <v>24822</v>
      </c>
      <c r="B10021" s="538">
        <v>103109</v>
      </c>
      <c r="C10021" s="266" t="s">
        <v>31100</v>
      </c>
      <c r="D10021" s="273" t="s">
        <v>14</v>
      </c>
      <c r="E10021" s="274">
        <v>214.23</v>
      </c>
    </row>
    <row r="10022" spans="1:5">
      <c r="A10022" s="272" t="s">
        <v>24822</v>
      </c>
      <c r="B10022" s="538">
        <v>103110</v>
      </c>
      <c r="C10022" s="266" t="s">
        <v>31101</v>
      </c>
      <c r="D10022" s="273" t="s">
        <v>14</v>
      </c>
      <c r="E10022" s="274">
        <v>243.62</v>
      </c>
    </row>
    <row r="10023" spans="1:5">
      <c r="A10023" s="272" t="s">
        <v>24822</v>
      </c>
      <c r="B10023" s="538">
        <v>103111</v>
      </c>
      <c r="C10023" s="266" t="s">
        <v>31102</v>
      </c>
      <c r="D10023" s="273" t="s">
        <v>14</v>
      </c>
      <c r="E10023" s="274">
        <v>328.23</v>
      </c>
    </row>
    <row r="10024" spans="1:5">
      <c r="A10024" s="272" t="s">
        <v>24822</v>
      </c>
      <c r="B10024" s="538">
        <v>103112</v>
      </c>
      <c r="C10024" s="266" t="s">
        <v>31103</v>
      </c>
      <c r="D10024" s="273" t="s">
        <v>14</v>
      </c>
      <c r="E10024" s="274">
        <v>357.6</v>
      </c>
    </row>
    <row r="10025" spans="1:5">
      <c r="A10025" s="272" t="s">
        <v>24822</v>
      </c>
      <c r="B10025" s="538">
        <v>103113</v>
      </c>
      <c r="C10025" s="266" t="s">
        <v>31104</v>
      </c>
      <c r="D10025" s="273" t="s">
        <v>14</v>
      </c>
      <c r="E10025" s="274">
        <v>442.19</v>
      </c>
    </row>
    <row r="10026" spans="1:5">
      <c r="A10026" s="272" t="s">
        <v>24822</v>
      </c>
      <c r="B10026" s="538">
        <v>103114</v>
      </c>
      <c r="C10026" s="266" t="s">
        <v>31105</v>
      </c>
      <c r="D10026" s="273" t="s">
        <v>14</v>
      </c>
      <c r="E10026" s="274">
        <v>471.59</v>
      </c>
    </row>
    <row r="10027" spans="1:5">
      <c r="A10027" s="272" t="s">
        <v>24822</v>
      </c>
      <c r="B10027" s="538">
        <v>103115</v>
      </c>
      <c r="C10027" s="266" t="s">
        <v>31106</v>
      </c>
      <c r="D10027" s="273" t="s">
        <v>14</v>
      </c>
      <c r="E10027" s="274">
        <v>530.35</v>
      </c>
    </row>
    <row r="10028" spans="1:5">
      <c r="A10028" s="272" t="s">
        <v>24822</v>
      </c>
      <c r="B10028" s="538">
        <v>103116</v>
      </c>
      <c r="C10028" s="266" t="s">
        <v>31107</v>
      </c>
      <c r="D10028" s="273" t="s">
        <v>14</v>
      </c>
      <c r="E10028" s="274">
        <v>644.33000000000004</v>
      </c>
    </row>
    <row r="10029" spans="1:5">
      <c r="A10029" s="272" t="s">
        <v>24822</v>
      </c>
      <c r="B10029" s="538">
        <v>103105</v>
      </c>
      <c r="C10029" s="266" t="s">
        <v>31108</v>
      </c>
      <c r="D10029" s="273" t="s">
        <v>14</v>
      </c>
      <c r="E10029" s="274">
        <v>59.11</v>
      </c>
    </row>
    <row r="10030" spans="1:5">
      <c r="A10030" s="272" t="s">
        <v>24822</v>
      </c>
      <c r="B10030" s="538">
        <v>103117</v>
      </c>
      <c r="C10030" s="266" t="s">
        <v>31109</v>
      </c>
      <c r="D10030" s="273" t="s">
        <v>14</v>
      </c>
      <c r="E10030" s="274">
        <v>703.11</v>
      </c>
    </row>
    <row r="10031" spans="1:5">
      <c r="A10031" s="272" t="s">
        <v>24822</v>
      </c>
      <c r="B10031" s="538">
        <v>103118</v>
      </c>
      <c r="C10031" s="266" t="s">
        <v>31110</v>
      </c>
      <c r="D10031" s="273" t="s">
        <v>14</v>
      </c>
      <c r="E10031" s="274">
        <v>817.08</v>
      </c>
    </row>
    <row r="10032" spans="1:5">
      <c r="A10032" s="272" t="s">
        <v>24822</v>
      </c>
      <c r="B10032" s="538">
        <v>103122</v>
      </c>
      <c r="C10032" s="266" t="s">
        <v>31111</v>
      </c>
      <c r="D10032" s="273" t="s">
        <v>14</v>
      </c>
      <c r="E10032" s="274">
        <v>95.77</v>
      </c>
    </row>
    <row r="10033" spans="1:5">
      <c r="A10033" s="272" t="s">
        <v>24822</v>
      </c>
      <c r="B10033" s="538">
        <v>103135</v>
      </c>
      <c r="C10033" s="266" t="s">
        <v>31112</v>
      </c>
      <c r="D10033" s="273" t="s">
        <v>14</v>
      </c>
      <c r="E10033" s="274">
        <v>1303.25</v>
      </c>
    </row>
    <row r="10034" spans="1:5">
      <c r="A10034" s="272" t="s">
        <v>24822</v>
      </c>
      <c r="B10034" s="538">
        <v>103136</v>
      </c>
      <c r="C10034" s="266" t="s">
        <v>31113</v>
      </c>
      <c r="D10034" s="273" t="s">
        <v>14</v>
      </c>
      <c r="E10034" s="274">
        <v>1562.38</v>
      </c>
    </row>
    <row r="10035" spans="1:5">
      <c r="A10035" s="272" t="s">
        <v>24822</v>
      </c>
      <c r="B10035" s="538">
        <v>103123</v>
      </c>
      <c r="C10035" s="266" t="s">
        <v>31114</v>
      </c>
      <c r="D10035" s="273" t="s">
        <v>14</v>
      </c>
      <c r="E10035" s="274">
        <v>139.86000000000001</v>
      </c>
    </row>
    <row r="10036" spans="1:5">
      <c r="A10036" s="272" t="s">
        <v>24822</v>
      </c>
      <c r="B10036" s="538">
        <v>103124</v>
      </c>
      <c r="C10036" s="266" t="s">
        <v>31115</v>
      </c>
      <c r="D10036" s="273" t="s">
        <v>14</v>
      </c>
      <c r="E10036" s="274">
        <v>183.92</v>
      </c>
    </row>
    <row r="10037" spans="1:5">
      <c r="A10037" s="272" t="s">
        <v>24822</v>
      </c>
      <c r="B10037" s="538">
        <v>103125</v>
      </c>
      <c r="C10037" s="266" t="s">
        <v>31116</v>
      </c>
      <c r="D10037" s="273" t="s">
        <v>14</v>
      </c>
      <c r="E10037" s="274">
        <v>310.83</v>
      </c>
    </row>
    <row r="10038" spans="1:5">
      <c r="A10038" s="272" t="s">
        <v>24822</v>
      </c>
      <c r="B10038" s="538">
        <v>103126</v>
      </c>
      <c r="C10038" s="266" t="s">
        <v>31117</v>
      </c>
      <c r="D10038" s="273" t="s">
        <v>14</v>
      </c>
      <c r="E10038" s="274">
        <v>354.89</v>
      </c>
    </row>
    <row r="10039" spans="1:5">
      <c r="A10039" s="272" t="s">
        <v>24822</v>
      </c>
      <c r="B10039" s="538">
        <v>103127</v>
      </c>
      <c r="C10039" s="266" t="s">
        <v>31118</v>
      </c>
      <c r="D10039" s="273" t="s">
        <v>14</v>
      </c>
      <c r="E10039" s="274">
        <v>481.8</v>
      </c>
    </row>
    <row r="10040" spans="1:5">
      <c r="A10040" s="272" t="s">
        <v>24822</v>
      </c>
      <c r="B10040" s="538">
        <v>103128</v>
      </c>
      <c r="C10040" s="266" t="s">
        <v>31119</v>
      </c>
      <c r="D10040" s="273" t="s">
        <v>14</v>
      </c>
      <c r="E10040" s="274">
        <v>525.87</v>
      </c>
    </row>
    <row r="10041" spans="1:5">
      <c r="A10041" s="272" t="s">
        <v>24822</v>
      </c>
      <c r="B10041" s="538">
        <v>103129</v>
      </c>
      <c r="C10041" s="266" t="s">
        <v>31120</v>
      </c>
      <c r="D10041" s="273" t="s">
        <v>14</v>
      </c>
      <c r="E10041" s="274">
        <v>652.78</v>
      </c>
    </row>
    <row r="10042" spans="1:5">
      <c r="A10042" s="272" t="s">
        <v>24822</v>
      </c>
      <c r="B10042" s="538">
        <v>103130</v>
      </c>
      <c r="C10042" s="266" t="s">
        <v>31121</v>
      </c>
      <c r="D10042" s="273" t="s">
        <v>14</v>
      </c>
      <c r="E10042" s="274">
        <v>696.83</v>
      </c>
    </row>
    <row r="10043" spans="1:5">
      <c r="A10043" s="272" t="s">
        <v>24822</v>
      </c>
      <c r="B10043" s="538">
        <v>103131</v>
      </c>
      <c r="C10043" s="266" t="s">
        <v>31122</v>
      </c>
      <c r="D10043" s="273" t="s">
        <v>14</v>
      </c>
      <c r="E10043" s="274">
        <v>784.99</v>
      </c>
    </row>
    <row r="10044" spans="1:5">
      <c r="A10044" s="272" t="s">
        <v>24822</v>
      </c>
      <c r="B10044" s="538">
        <v>103132</v>
      </c>
      <c r="C10044" s="266" t="s">
        <v>31123</v>
      </c>
      <c r="D10044" s="273" t="s">
        <v>14</v>
      </c>
      <c r="E10044" s="274">
        <v>955.96</v>
      </c>
    </row>
    <row r="10045" spans="1:5">
      <c r="A10045" s="272" t="s">
        <v>24822</v>
      </c>
      <c r="B10045" s="538">
        <v>103121</v>
      </c>
      <c r="C10045" s="266" t="s">
        <v>31124</v>
      </c>
      <c r="D10045" s="273" t="s">
        <v>14</v>
      </c>
      <c r="E10045" s="274">
        <v>78.150000000000006</v>
      </c>
    </row>
    <row r="10046" spans="1:5">
      <c r="A10046" s="272" t="s">
        <v>24822</v>
      </c>
      <c r="B10046" s="538">
        <v>103133</v>
      </c>
      <c r="C10046" s="266" t="s">
        <v>31125</v>
      </c>
      <c r="D10046" s="273" t="s">
        <v>14</v>
      </c>
      <c r="E10046" s="274">
        <v>1044.1300000000001</v>
      </c>
    </row>
    <row r="10047" spans="1:5">
      <c r="A10047" s="272" t="s">
        <v>24822</v>
      </c>
      <c r="B10047" s="538">
        <v>103134</v>
      </c>
      <c r="C10047" s="266" t="s">
        <v>31126</v>
      </c>
      <c r="D10047" s="273" t="s">
        <v>14</v>
      </c>
      <c r="E10047" s="274">
        <v>1215.0999999999999</v>
      </c>
    </row>
    <row r="10048" spans="1:5">
      <c r="A10048" s="272" t="s">
        <v>24822</v>
      </c>
      <c r="B10048" s="538">
        <v>103090</v>
      </c>
      <c r="C10048" s="266" t="s">
        <v>8233</v>
      </c>
      <c r="D10048" s="273" t="s">
        <v>13</v>
      </c>
      <c r="E10048" s="274">
        <v>17.22</v>
      </c>
    </row>
    <row r="10049" spans="1:5">
      <c r="A10049" s="272" t="s">
        <v>24822</v>
      </c>
      <c r="B10049" s="538">
        <v>103103</v>
      </c>
      <c r="C10049" s="266" t="s">
        <v>8246</v>
      </c>
      <c r="D10049" s="273" t="s">
        <v>13</v>
      </c>
      <c r="E10049" s="274">
        <v>170.62</v>
      </c>
    </row>
    <row r="10050" spans="1:5">
      <c r="A10050" s="272" t="s">
        <v>24822</v>
      </c>
      <c r="B10050" s="538">
        <v>103104</v>
      </c>
      <c r="C10050" s="266" t="s">
        <v>8247</v>
      </c>
      <c r="D10050" s="273" t="s">
        <v>13</v>
      </c>
      <c r="E10050" s="274">
        <v>204.09</v>
      </c>
    </row>
    <row r="10051" spans="1:5">
      <c r="A10051" s="272" t="s">
        <v>24822</v>
      </c>
      <c r="B10051" s="538">
        <v>103091</v>
      </c>
      <c r="C10051" s="266" t="s">
        <v>8234</v>
      </c>
      <c r="D10051" s="273" t="s">
        <v>13</v>
      </c>
      <c r="E10051" s="274">
        <v>24.29</v>
      </c>
    </row>
    <row r="10052" spans="1:5">
      <c r="A10052" s="272" t="s">
        <v>24822</v>
      </c>
      <c r="B10052" s="538">
        <v>103092</v>
      </c>
      <c r="C10052" s="266" t="s">
        <v>8235</v>
      </c>
      <c r="D10052" s="273" t="s">
        <v>13</v>
      </c>
      <c r="E10052" s="274">
        <v>31.36</v>
      </c>
    </row>
    <row r="10053" spans="1:5">
      <c r="A10053" s="272" t="s">
        <v>24822</v>
      </c>
      <c r="B10053" s="538">
        <v>103093</v>
      </c>
      <c r="C10053" s="266" t="s">
        <v>8236</v>
      </c>
      <c r="D10053" s="273" t="s">
        <v>13</v>
      </c>
      <c r="E10053" s="274">
        <v>47.97</v>
      </c>
    </row>
    <row r="10054" spans="1:5">
      <c r="A10054" s="272" t="s">
        <v>24822</v>
      </c>
      <c r="B10054" s="538">
        <v>103094</v>
      </c>
      <c r="C10054" s="266" t="s">
        <v>8237</v>
      </c>
      <c r="D10054" s="273" t="s">
        <v>13</v>
      </c>
      <c r="E10054" s="274">
        <v>55.08</v>
      </c>
    </row>
    <row r="10055" spans="1:5">
      <c r="A10055" s="272" t="s">
        <v>24822</v>
      </c>
      <c r="B10055" s="538">
        <v>103095</v>
      </c>
      <c r="C10055" s="266" t="s">
        <v>8238</v>
      </c>
      <c r="D10055" s="273" t="s">
        <v>13</v>
      </c>
      <c r="E10055" s="274">
        <v>71.650000000000006</v>
      </c>
    </row>
    <row r="10056" spans="1:5">
      <c r="A10056" s="272" t="s">
        <v>24822</v>
      </c>
      <c r="B10056" s="538">
        <v>103096</v>
      </c>
      <c r="C10056" s="266" t="s">
        <v>8239</v>
      </c>
      <c r="D10056" s="273" t="s">
        <v>13</v>
      </c>
      <c r="E10056" s="274">
        <v>78.75</v>
      </c>
    </row>
    <row r="10057" spans="1:5">
      <c r="A10057" s="272" t="s">
        <v>24822</v>
      </c>
      <c r="B10057" s="538">
        <v>103097</v>
      </c>
      <c r="C10057" s="266" t="s">
        <v>8240</v>
      </c>
      <c r="D10057" s="273" t="s">
        <v>13</v>
      </c>
      <c r="E10057" s="274">
        <v>95.33</v>
      </c>
    </row>
    <row r="10058" spans="1:5">
      <c r="A10058" s="272" t="s">
        <v>24822</v>
      </c>
      <c r="B10058" s="538">
        <v>103098</v>
      </c>
      <c r="C10058" s="266" t="s">
        <v>8241</v>
      </c>
      <c r="D10058" s="273" t="s">
        <v>13</v>
      </c>
      <c r="E10058" s="274">
        <v>102.44</v>
      </c>
    </row>
    <row r="10059" spans="1:5">
      <c r="A10059" s="272" t="s">
        <v>24822</v>
      </c>
      <c r="B10059" s="538">
        <v>103099</v>
      </c>
      <c r="C10059" s="266" t="s">
        <v>8242</v>
      </c>
      <c r="D10059" s="273" t="s">
        <v>13</v>
      </c>
      <c r="E10059" s="274">
        <v>116.58</v>
      </c>
    </row>
    <row r="10060" spans="1:5">
      <c r="A10060" s="272" t="s">
        <v>24822</v>
      </c>
      <c r="B10060" s="538">
        <v>103100</v>
      </c>
      <c r="C10060" s="266" t="s">
        <v>8243</v>
      </c>
      <c r="D10060" s="273" t="s">
        <v>13</v>
      </c>
      <c r="E10060" s="274">
        <v>124.49</v>
      </c>
    </row>
    <row r="10061" spans="1:5">
      <c r="A10061" s="272" t="s">
        <v>24822</v>
      </c>
      <c r="B10061" s="538">
        <v>103089</v>
      </c>
      <c r="C10061" s="266" t="s">
        <v>8232</v>
      </c>
      <c r="D10061" s="273" t="s">
        <v>13</v>
      </c>
      <c r="E10061" s="274">
        <v>14.38</v>
      </c>
    </row>
    <row r="10062" spans="1:5">
      <c r="A10062" s="272" t="s">
        <v>24822</v>
      </c>
      <c r="B10062" s="538">
        <v>103101</v>
      </c>
      <c r="C10062" s="266" t="s">
        <v>8244</v>
      </c>
      <c r="D10062" s="273" t="s">
        <v>13</v>
      </c>
      <c r="E10062" s="274">
        <v>137.15</v>
      </c>
    </row>
    <row r="10063" spans="1:5">
      <c r="A10063" s="272" t="s">
        <v>24822</v>
      </c>
      <c r="B10063" s="538">
        <v>103102</v>
      </c>
      <c r="C10063" s="266" t="s">
        <v>8245</v>
      </c>
      <c r="D10063" s="273" t="s">
        <v>13</v>
      </c>
      <c r="E10063" s="274">
        <v>157.94999999999999</v>
      </c>
    </row>
    <row r="10064" spans="1:5">
      <c r="A10064" s="272" t="s">
        <v>24823</v>
      </c>
      <c r="B10064" s="538">
        <v>101112</v>
      </c>
      <c r="C10064" s="266" t="s">
        <v>9389</v>
      </c>
      <c r="D10064" s="273" t="s">
        <v>18</v>
      </c>
      <c r="E10064" s="274">
        <v>1002.24</v>
      </c>
    </row>
    <row r="10065" spans="1:5">
      <c r="A10065" s="272" t="s">
        <v>24823</v>
      </c>
      <c r="B10065" s="538">
        <v>101113</v>
      </c>
      <c r="C10065" s="266" t="s">
        <v>9390</v>
      </c>
      <c r="D10065" s="273" t="s">
        <v>18</v>
      </c>
      <c r="E10065" s="274">
        <v>999.13</v>
      </c>
    </row>
    <row r="10066" spans="1:5">
      <c r="A10066" s="272" t="s">
        <v>24823</v>
      </c>
      <c r="B10066" s="538">
        <v>101098</v>
      </c>
      <c r="C10066" s="266" t="s">
        <v>24824</v>
      </c>
      <c r="D10066" s="273" t="s">
        <v>18</v>
      </c>
      <c r="E10066" s="274">
        <v>1201.31</v>
      </c>
    </row>
    <row r="10067" spans="1:5">
      <c r="A10067" s="272" t="s">
        <v>24823</v>
      </c>
      <c r="B10067" s="538">
        <v>101106</v>
      </c>
      <c r="C10067" s="266" t="s">
        <v>24825</v>
      </c>
      <c r="D10067" s="273" t="s">
        <v>18</v>
      </c>
      <c r="E10067" s="274">
        <v>1194.08</v>
      </c>
    </row>
    <row r="10068" spans="1:5">
      <c r="A10068" s="272" t="s">
        <v>24823</v>
      </c>
      <c r="B10068" s="538">
        <v>101102</v>
      </c>
      <c r="C10068" s="266" t="s">
        <v>24826</v>
      </c>
      <c r="D10068" s="273" t="s">
        <v>18</v>
      </c>
      <c r="E10068" s="274">
        <v>871.24</v>
      </c>
    </row>
    <row r="10069" spans="1:5">
      <c r="A10069" s="272" t="s">
        <v>24823</v>
      </c>
      <c r="B10069" s="538">
        <v>101110</v>
      </c>
      <c r="C10069" s="266" t="s">
        <v>24827</v>
      </c>
      <c r="D10069" s="273" t="s">
        <v>18</v>
      </c>
      <c r="E10069" s="274">
        <v>857.93</v>
      </c>
    </row>
    <row r="10070" spans="1:5">
      <c r="A10070" s="272" t="s">
        <v>24823</v>
      </c>
      <c r="B10070" s="538">
        <v>101099</v>
      </c>
      <c r="C10070" s="266" t="s">
        <v>24828</v>
      </c>
      <c r="D10070" s="273" t="s">
        <v>18</v>
      </c>
      <c r="E10070" s="274">
        <v>1094.1300000000001</v>
      </c>
    </row>
    <row r="10071" spans="1:5">
      <c r="A10071" s="272" t="s">
        <v>24823</v>
      </c>
      <c r="B10071" s="538">
        <v>101107</v>
      </c>
      <c r="C10071" s="266" t="s">
        <v>24829</v>
      </c>
      <c r="D10071" s="273" t="s">
        <v>18</v>
      </c>
      <c r="E10071" s="274">
        <v>1087.76</v>
      </c>
    </row>
    <row r="10072" spans="1:5">
      <c r="A10072" s="272" t="s">
        <v>24823</v>
      </c>
      <c r="B10072" s="538">
        <v>101103</v>
      </c>
      <c r="C10072" s="266" t="s">
        <v>24830</v>
      </c>
      <c r="D10072" s="273" t="s">
        <v>18</v>
      </c>
      <c r="E10072" s="274">
        <v>821.46</v>
      </c>
    </row>
    <row r="10073" spans="1:5">
      <c r="A10073" s="272" t="s">
        <v>24823</v>
      </c>
      <c r="B10073" s="538">
        <v>101111</v>
      </c>
      <c r="C10073" s="266" t="s">
        <v>24831</v>
      </c>
      <c r="D10073" s="273" t="s">
        <v>18</v>
      </c>
      <c r="E10073" s="274">
        <v>809.84</v>
      </c>
    </row>
    <row r="10074" spans="1:5">
      <c r="A10074" s="272" t="s">
        <v>24823</v>
      </c>
      <c r="B10074" s="538">
        <v>101096</v>
      </c>
      <c r="C10074" s="266" t="s">
        <v>24832</v>
      </c>
      <c r="D10074" s="273" t="s">
        <v>18</v>
      </c>
      <c r="E10074" s="274">
        <v>1410.78</v>
      </c>
    </row>
    <row r="10075" spans="1:5">
      <c r="A10075" s="272" t="s">
        <v>24823</v>
      </c>
      <c r="B10075" s="538">
        <v>101104</v>
      </c>
      <c r="C10075" s="266" t="s">
        <v>24833</v>
      </c>
      <c r="D10075" s="273" t="s">
        <v>18</v>
      </c>
      <c r="E10075" s="274">
        <v>1401.82</v>
      </c>
    </row>
    <row r="10076" spans="1:5">
      <c r="A10076" s="272" t="s">
        <v>24823</v>
      </c>
      <c r="B10076" s="538">
        <v>101100</v>
      </c>
      <c r="C10076" s="266" t="s">
        <v>24834</v>
      </c>
      <c r="D10076" s="273" t="s">
        <v>18</v>
      </c>
      <c r="E10076" s="274">
        <v>928.16</v>
      </c>
    </row>
    <row r="10077" spans="1:5">
      <c r="A10077" s="272" t="s">
        <v>24823</v>
      </c>
      <c r="B10077" s="538">
        <v>101108</v>
      </c>
      <c r="C10077" s="266" t="s">
        <v>24835</v>
      </c>
      <c r="D10077" s="273" t="s">
        <v>18</v>
      </c>
      <c r="E10077" s="274">
        <v>911.92</v>
      </c>
    </row>
    <row r="10078" spans="1:5">
      <c r="A10078" s="272" t="s">
        <v>24823</v>
      </c>
      <c r="B10078" s="538">
        <v>101097</v>
      </c>
      <c r="C10078" s="266" t="s">
        <v>24836</v>
      </c>
      <c r="D10078" s="273" t="s">
        <v>18</v>
      </c>
      <c r="E10078" s="274">
        <v>1320.85</v>
      </c>
    </row>
    <row r="10079" spans="1:5">
      <c r="A10079" s="272" t="s">
        <v>24823</v>
      </c>
      <c r="B10079" s="538">
        <v>101105</v>
      </c>
      <c r="C10079" s="266" t="s">
        <v>24837</v>
      </c>
      <c r="D10079" s="273" t="s">
        <v>18</v>
      </c>
      <c r="E10079" s="274">
        <v>1312.35</v>
      </c>
    </row>
    <row r="10080" spans="1:5">
      <c r="A10080" s="272" t="s">
        <v>24823</v>
      </c>
      <c r="B10080" s="538">
        <v>101101</v>
      </c>
      <c r="C10080" s="266" t="s">
        <v>24838</v>
      </c>
      <c r="D10080" s="273" t="s">
        <v>18</v>
      </c>
      <c r="E10080" s="274">
        <v>902.42</v>
      </c>
    </row>
    <row r="10081" spans="1:5">
      <c r="A10081" s="272" t="s">
        <v>24823</v>
      </c>
      <c r="B10081" s="538">
        <v>101109</v>
      </c>
      <c r="C10081" s="266" t="s">
        <v>24839</v>
      </c>
      <c r="D10081" s="273" t="s">
        <v>18</v>
      </c>
      <c r="E10081" s="274">
        <v>887.03</v>
      </c>
    </row>
    <row r="10082" spans="1:5">
      <c r="A10082" s="272" t="s">
        <v>32050</v>
      </c>
      <c r="B10082" s="538">
        <v>106209</v>
      </c>
      <c r="C10082" s="266" t="s">
        <v>32051</v>
      </c>
      <c r="D10082" s="273" t="s">
        <v>14</v>
      </c>
      <c r="E10082" s="274">
        <v>0</v>
      </c>
    </row>
    <row r="10083" spans="1:5">
      <c r="A10083" s="272" t="s">
        <v>32050</v>
      </c>
      <c r="B10083" s="538">
        <v>106172</v>
      </c>
      <c r="C10083" s="266" t="s">
        <v>32052</v>
      </c>
      <c r="D10083" s="273" t="s">
        <v>13</v>
      </c>
      <c r="E10083" s="274">
        <v>0</v>
      </c>
    </row>
    <row r="10084" spans="1:5">
      <c r="A10084" s="272" t="s">
        <v>32050</v>
      </c>
      <c r="B10084" s="538">
        <v>106173</v>
      </c>
      <c r="C10084" s="266" t="s">
        <v>32053</v>
      </c>
      <c r="D10084" s="273" t="s">
        <v>13</v>
      </c>
      <c r="E10084" s="274">
        <v>0</v>
      </c>
    </row>
    <row r="10085" spans="1:5">
      <c r="A10085" s="272" t="s">
        <v>32050</v>
      </c>
      <c r="B10085" s="538">
        <v>106174</v>
      </c>
      <c r="C10085" s="266" t="s">
        <v>32054</v>
      </c>
      <c r="D10085" s="273" t="s">
        <v>13</v>
      </c>
      <c r="E10085" s="274">
        <v>0</v>
      </c>
    </row>
    <row r="10086" spans="1:5">
      <c r="A10086" s="272" t="s">
        <v>32050</v>
      </c>
      <c r="B10086" s="538">
        <v>106175</v>
      </c>
      <c r="C10086" s="266" t="s">
        <v>32055</v>
      </c>
      <c r="D10086" s="273" t="s">
        <v>13</v>
      </c>
      <c r="E10086" s="274">
        <v>0</v>
      </c>
    </row>
    <row r="10087" spans="1:5">
      <c r="A10087" s="272" t="s">
        <v>32050</v>
      </c>
      <c r="B10087" s="538">
        <v>106176</v>
      </c>
      <c r="C10087" s="266" t="s">
        <v>32056</v>
      </c>
      <c r="D10087" s="273" t="s">
        <v>13</v>
      </c>
      <c r="E10087" s="274">
        <v>0</v>
      </c>
    </row>
    <row r="10088" spans="1:5">
      <c r="A10088" s="272" t="s">
        <v>32050</v>
      </c>
      <c r="B10088" s="538">
        <v>106177</v>
      </c>
      <c r="C10088" s="266" t="s">
        <v>32057</v>
      </c>
      <c r="D10088" s="273" t="s">
        <v>13</v>
      </c>
      <c r="E10088" s="274">
        <v>0</v>
      </c>
    </row>
    <row r="10089" spans="1:5">
      <c r="A10089" s="272" t="s">
        <v>32050</v>
      </c>
      <c r="B10089" s="538">
        <v>106178</v>
      </c>
      <c r="C10089" s="266" t="s">
        <v>32058</v>
      </c>
      <c r="D10089" s="273" t="s">
        <v>13</v>
      </c>
      <c r="E10089" s="274">
        <v>0</v>
      </c>
    </row>
    <row r="10090" spans="1:5">
      <c r="A10090" s="272" t="s">
        <v>32050</v>
      </c>
      <c r="B10090" s="538">
        <v>106179</v>
      </c>
      <c r="C10090" s="266" t="s">
        <v>32059</v>
      </c>
      <c r="D10090" s="273" t="s">
        <v>13</v>
      </c>
      <c r="E10090" s="274">
        <v>0</v>
      </c>
    </row>
    <row r="10091" spans="1:5">
      <c r="A10091" s="272" t="s">
        <v>32050</v>
      </c>
      <c r="B10091" s="538">
        <v>106180</v>
      </c>
      <c r="C10091" s="266" t="s">
        <v>32060</v>
      </c>
      <c r="D10091" s="273" t="s">
        <v>13</v>
      </c>
      <c r="E10091" s="274">
        <v>0</v>
      </c>
    </row>
    <row r="10092" spans="1:5">
      <c r="A10092" s="272" t="s">
        <v>32050</v>
      </c>
      <c r="B10092" s="538">
        <v>106181</v>
      </c>
      <c r="C10092" s="266" t="s">
        <v>32061</v>
      </c>
      <c r="D10092" s="273" t="s">
        <v>13</v>
      </c>
      <c r="E10092" s="274">
        <v>0</v>
      </c>
    </row>
    <row r="10093" spans="1:5">
      <c r="A10093" s="272" t="s">
        <v>32050</v>
      </c>
      <c r="B10093" s="538">
        <v>106182</v>
      </c>
      <c r="C10093" s="266" t="s">
        <v>32062</v>
      </c>
      <c r="D10093" s="273" t="s">
        <v>13</v>
      </c>
      <c r="E10093" s="274">
        <v>0</v>
      </c>
    </row>
    <row r="10094" spans="1:5">
      <c r="A10094" s="272" t="s">
        <v>32050</v>
      </c>
      <c r="B10094" s="538">
        <v>106183</v>
      </c>
      <c r="C10094" s="266" t="s">
        <v>32063</v>
      </c>
      <c r="D10094" s="273" t="s">
        <v>13</v>
      </c>
      <c r="E10094" s="274">
        <v>0</v>
      </c>
    </row>
    <row r="10095" spans="1:5">
      <c r="A10095" s="272" t="s">
        <v>32050</v>
      </c>
      <c r="B10095" s="538">
        <v>106184</v>
      </c>
      <c r="C10095" s="266" t="s">
        <v>32064</v>
      </c>
      <c r="D10095" s="273" t="s">
        <v>13</v>
      </c>
      <c r="E10095" s="274">
        <v>0</v>
      </c>
    </row>
    <row r="10096" spans="1:5">
      <c r="A10096" s="272" t="s">
        <v>32050</v>
      </c>
      <c r="B10096" s="538">
        <v>106185</v>
      </c>
      <c r="C10096" s="266" t="s">
        <v>32065</v>
      </c>
      <c r="D10096" s="273" t="s">
        <v>13</v>
      </c>
      <c r="E10096" s="274">
        <v>0</v>
      </c>
    </row>
    <row r="10097" spans="1:5">
      <c r="A10097" s="272" t="s">
        <v>32050</v>
      </c>
      <c r="B10097" s="538">
        <v>106186</v>
      </c>
      <c r="C10097" s="266" t="s">
        <v>32066</v>
      </c>
      <c r="D10097" s="273" t="s">
        <v>13</v>
      </c>
      <c r="E10097" s="274">
        <v>0</v>
      </c>
    </row>
    <row r="10098" spans="1:5">
      <c r="A10098" s="272" t="s">
        <v>32050</v>
      </c>
      <c r="B10098" s="538">
        <v>106187</v>
      </c>
      <c r="C10098" s="266" t="s">
        <v>32067</v>
      </c>
      <c r="D10098" s="273" t="s">
        <v>13</v>
      </c>
      <c r="E10098" s="274">
        <v>0</v>
      </c>
    </row>
    <row r="10099" spans="1:5">
      <c r="A10099" s="272" t="s">
        <v>32050</v>
      </c>
      <c r="B10099" s="538">
        <v>106188</v>
      </c>
      <c r="C10099" s="266" t="s">
        <v>32068</v>
      </c>
      <c r="D10099" s="273" t="s">
        <v>13</v>
      </c>
      <c r="E10099" s="274">
        <v>0</v>
      </c>
    </row>
    <row r="10100" spans="1:5">
      <c r="A10100" s="272" t="s">
        <v>32050</v>
      </c>
      <c r="B10100" s="538">
        <v>106189</v>
      </c>
      <c r="C10100" s="266" t="s">
        <v>32069</v>
      </c>
      <c r="D10100" s="273" t="s">
        <v>13</v>
      </c>
      <c r="E10100" s="274">
        <v>0</v>
      </c>
    </row>
    <row r="10101" spans="1:5">
      <c r="A10101" s="272" t="s">
        <v>32050</v>
      </c>
      <c r="B10101" s="538">
        <v>106190</v>
      </c>
      <c r="C10101" s="266" t="s">
        <v>32070</v>
      </c>
      <c r="D10101" s="273" t="s">
        <v>13</v>
      </c>
      <c r="E10101" s="274">
        <v>0</v>
      </c>
    </row>
    <row r="10102" spans="1:5">
      <c r="A10102" s="272" t="s">
        <v>32050</v>
      </c>
      <c r="B10102" s="538">
        <v>106191</v>
      </c>
      <c r="C10102" s="266" t="s">
        <v>32071</v>
      </c>
      <c r="D10102" s="273" t="s">
        <v>13</v>
      </c>
      <c r="E10102" s="274">
        <v>0</v>
      </c>
    </row>
    <row r="10103" spans="1:5">
      <c r="A10103" s="272" t="s">
        <v>32050</v>
      </c>
      <c r="B10103" s="538">
        <v>106192</v>
      </c>
      <c r="C10103" s="266" t="s">
        <v>32072</v>
      </c>
      <c r="D10103" s="273" t="s">
        <v>13</v>
      </c>
      <c r="E10103" s="274">
        <v>0</v>
      </c>
    </row>
    <row r="10104" spans="1:5">
      <c r="A10104" s="272" t="s">
        <v>32050</v>
      </c>
      <c r="B10104" s="538">
        <v>106193</v>
      </c>
      <c r="C10104" s="266" t="s">
        <v>32073</v>
      </c>
      <c r="D10104" s="273" t="s">
        <v>13</v>
      </c>
      <c r="E10104" s="274">
        <v>0</v>
      </c>
    </row>
    <row r="10105" spans="1:5">
      <c r="A10105" s="272" t="s">
        <v>32050</v>
      </c>
      <c r="B10105" s="538">
        <v>106194</v>
      </c>
      <c r="C10105" s="266" t="s">
        <v>32074</v>
      </c>
      <c r="D10105" s="273" t="s">
        <v>13</v>
      </c>
      <c r="E10105" s="274">
        <v>0</v>
      </c>
    </row>
    <row r="10106" spans="1:5">
      <c r="A10106" s="272" t="s">
        <v>32050</v>
      </c>
      <c r="B10106" s="538">
        <v>106195</v>
      </c>
      <c r="C10106" s="266" t="s">
        <v>32075</v>
      </c>
      <c r="D10106" s="273" t="s">
        <v>13</v>
      </c>
      <c r="E10106" s="274">
        <v>0</v>
      </c>
    </row>
    <row r="10107" spans="1:5">
      <c r="A10107" s="272" t="s">
        <v>32050</v>
      </c>
      <c r="B10107" s="538">
        <v>106196</v>
      </c>
      <c r="C10107" s="266" t="s">
        <v>32076</v>
      </c>
      <c r="D10107" s="273" t="s">
        <v>13</v>
      </c>
      <c r="E10107" s="274">
        <v>0</v>
      </c>
    </row>
    <row r="10108" spans="1:5">
      <c r="A10108" s="272" t="s">
        <v>32050</v>
      </c>
      <c r="B10108" s="538">
        <v>106197</v>
      </c>
      <c r="C10108" s="266" t="s">
        <v>32077</v>
      </c>
      <c r="D10108" s="273" t="s">
        <v>13</v>
      </c>
      <c r="E10108" s="274">
        <v>0</v>
      </c>
    </row>
    <row r="10109" spans="1:5">
      <c r="A10109" s="272" t="s">
        <v>32050</v>
      </c>
      <c r="B10109" s="538">
        <v>106200</v>
      </c>
      <c r="C10109" s="266" t="s">
        <v>32078</v>
      </c>
      <c r="D10109" s="273" t="s">
        <v>13</v>
      </c>
      <c r="E10109" s="274">
        <v>0</v>
      </c>
    </row>
    <row r="10110" spans="1:5">
      <c r="A10110" s="272" t="s">
        <v>32050</v>
      </c>
      <c r="B10110" s="538">
        <v>106198</v>
      </c>
      <c r="C10110" s="266" t="s">
        <v>32079</v>
      </c>
      <c r="D10110" s="273" t="s">
        <v>13</v>
      </c>
      <c r="E10110" s="274">
        <v>0</v>
      </c>
    </row>
    <row r="10111" spans="1:5">
      <c r="A10111" s="272" t="s">
        <v>32050</v>
      </c>
      <c r="B10111" s="538">
        <v>106199</v>
      </c>
      <c r="C10111" s="266" t="s">
        <v>32080</v>
      </c>
      <c r="D10111" s="273" t="s">
        <v>13</v>
      </c>
      <c r="E10111" s="274">
        <v>0</v>
      </c>
    </row>
    <row r="10112" spans="1:5">
      <c r="A10112" s="272" t="s">
        <v>32050</v>
      </c>
      <c r="B10112" s="538">
        <v>106201</v>
      </c>
      <c r="C10112" s="266" t="s">
        <v>32081</v>
      </c>
      <c r="D10112" s="273" t="s">
        <v>13</v>
      </c>
      <c r="E10112" s="274">
        <v>0</v>
      </c>
    </row>
    <row r="10113" spans="1:5">
      <c r="A10113" s="272" t="s">
        <v>32050</v>
      </c>
      <c r="B10113" s="538">
        <v>106202</v>
      </c>
      <c r="C10113" s="266" t="s">
        <v>32082</v>
      </c>
      <c r="D10113" s="273" t="s">
        <v>13</v>
      </c>
      <c r="E10113" s="274">
        <v>0</v>
      </c>
    </row>
    <row r="10114" spans="1:5">
      <c r="A10114" s="272" t="s">
        <v>32050</v>
      </c>
      <c r="B10114" s="538">
        <v>106203</v>
      </c>
      <c r="C10114" s="266" t="s">
        <v>32083</v>
      </c>
      <c r="D10114" s="273" t="s">
        <v>13</v>
      </c>
      <c r="E10114" s="274">
        <v>0</v>
      </c>
    </row>
    <row r="10115" spans="1:5">
      <c r="A10115" s="272" t="s">
        <v>32050</v>
      </c>
      <c r="B10115" s="538">
        <v>106204</v>
      </c>
      <c r="C10115" s="266" t="s">
        <v>32084</v>
      </c>
      <c r="D10115" s="273" t="s">
        <v>13</v>
      </c>
      <c r="E10115" s="274">
        <v>0</v>
      </c>
    </row>
    <row r="10116" spans="1:5">
      <c r="A10116" s="272" t="s">
        <v>32050</v>
      </c>
      <c r="B10116" s="538">
        <v>106205</v>
      </c>
      <c r="C10116" s="266" t="s">
        <v>32085</v>
      </c>
      <c r="D10116" s="273" t="s">
        <v>18</v>
      </c>
      <c r="E10116" s="274">
        <v>142.66</v>
      </c>
    </row>
    <row r="10117" spans="1:5">
      <c r="A10117" s="272" t="s">
        <v>32050</v>
      </c>
      <c r="B10117" s="538">
        <v>106206</v>
      </c>
      <c r="C10117" s="266" t="s">
        <v>32086</v>
      </c>
      <c r="D10117" s="273" t="s">
        <v>18</v>
      </c>
      <c r="E10117" s="274">
        <v>163.13</v>
      </c>
    </row>
    <row r="10118" spans="1:5">
      <c r="A10118" s="272" t="s">
        <v>32050</v>
      </c>
      <c r="B10118" s="538">
        <v>106207</v>
      </c>
      <c r="C10118" s="266" t="s">
        <v>32087</v>
      </c>
      <c r="D10118" s="273" t="s">
        <v>18</v>
      </c>
      <c r="E10118" s="274">
        <v>0</v>
      </c>
    </row>
    <row r="10119" spans="1:5">
      <c r="A10119" s="272" t="s">
        <v>32050</v>
      </c>
      <c r="B10119" s="538">
        <v>106208</v>
      </c>
      <c r="C10119" s="266" t="s">
        <v>32088</v>
      </c>
      <c r="D10119" s="273" t="s">
        <v>13</v>
      </c>
      <c r="E10119" s="274">
        <v>0</v>
      </c>
    </row>
    <row r="10120" spans="1:5">
      <c r="A10120" s="272" t="s">
        <v>24840</v>
      </c>
      <c r="B10120" s="538">
        <v>96393</v>
      </c>
      <c r="C10120" s="266" t="s">
        <v>31127</v>
      </c>
      <c r="D10120" s="273" t="s">
        <v>18</v>
      </c>
      <c r="E10120" s="274">
        <v>142.57</v>
      </c>
    </row>
    <row r="10121" spans="1:5">
      <c r="A10121" s="272" t="s">
        <v>24840</v>
      </c>
      <c r="B10121" s="538">
        <v>96394</v>
      </c>
      <c r="C10121" s="266" t="s">
        <v>31128</v>
      </c>
      <c r="D10121" s="273" t="s">
        <v>18</v>
      </c>
      <c r="E10121" s="274">
        <v>201.34</v>
      </c>
    </row>
    <row r="10122" spans="1:5">
      <c r="A10122" s="272" t="s">
        <v>24840</v>
      </c>
      <c r="B10122" s="538">
        <v>104363</v>
      </c>
      <c r="C10122" s="266" t="s">
        <v>31129</v>
      </c>
      <c r="D10122" s="273" t="s">
        <v>1411</v>
      </c>
      <c r="E10122" s="274">
        <v>0</v>
      </c>
    </row>
    <row r="10123" spans="1:5">
      <c r="A10123" s="272" t="s">
        <v>24840</v>
      </c>
      <c r="B10123" s="538">
        <v>104360</v>
      </c>
      <c r="C10123" s="266" t="s">
        <v>31130</v>
      </c>
      <c r="D10123" s="273" t="s">
        <v>1411</v>
      </c>
      <c r="E10123" s="274">
        <v>0</v>
      </c>
    </row>
    <row r="10124" spans="1:5">
      <c r="A10124" s="272" t="s">
        <v>24840</v>
      </c>
      <c r="B10124" s="538">
        <v>104358</v>
      </c>
      <c r="C10124" s="266" t="s">
        <v>31131</v>
      </c>
      <c r="D10124" s="273" t="s">
        <v>1411</v>
      </c>
      <c r="E10124" s="274">
        <v>0</v>
      </c>
    </row>
    <row r="10125" spans="1:5">
      <c r="A10125" s="272" t="s">
        <v>24840</v>
      </c>
      <c r="B10125" s="538">
        <v>104362</v>
      </c>
      <c r="C10125" s="266" t="s">
        <v>31132</v>
      </c>
      <c r="D10125" s="273" t="s">
        <v>1411</v>
      </c>
      <c r="E10125" s="274">
        <v>0</v>
      </c>
    </row>
    <row r="10126" spans="1:5">
      <c r="A10126" s="272" t="s">
        <v>24840</v>
      </c>
      <c r="B10126" s="538">
        <v>104361</v>
      </c>
      <c r="C10126" s="266" t="s">
        <v>31133</v>
      </c>
      <c r="D10126" s="273" t="s">
        <v>1411</v>
      </c>
      <c r="E10126" s="274">
        <v>0</v>
      </c>
    </row>
    <row r="10127" spans="1:5">
      <c r="A10127" s="272" t="s">
        <v>24840</v>
      </c>
      <c r="B10127" s="538">
        <v>104359</v>
      </c>
      <c r="C10127" s="266" t="s">
        <v>31134</v>
      </c>
      <c r="D10127" s="273" t="s">
        <v>1411</v>
      </c>
      <c r="E10127" s="274">
        <v>0</v>
      </c>
    </row>
    <row r="10128" spans="1:5">
      <c r="A10128" s="272" t="s">
        <v>24840</v>
      </c>
      <c r="B10128" s="538">
        <v>96395</v>
      </c>
      <c r="C10128" s="266" t="s">
        <v>31135</v>
      </c>
      <c r="D10128" s="273" t="s">
        <v>18</v>
      </c>
      <c r="E10128" s="274">
        <v>284.45999999999998</v>
      </c>
    </row>
    <row r="10129" spans="1:5">
      <c r="A10129" s="272" t="s">
        <v>24840</v>
      </c>
      <c r="B10129" s="538">
        <v>106102</v>
      </c>
      <c r="C10129" s="266" t="s">
        <v>31136</v>
      </c>
      <c r="D10129" s="273" t="s">
        <v>1411</v>
      </c>
      <c r="E10129" s="274">
        <v>0</v>
      </c>
    </row>
    <row r="10130" spans="1:5">
      <c r="A10130" s="272" t="s">
        <v>24840</v>
      </c>
      <c r="B10130" s="538">
        <v>106103</v>
      </c>
      <c r="C10130" s="266" t="s">
        <v>31137</v>
      </c>
      <c r="D10130" s="273" t="s">
        <v>1411</v>
      </c>
      <c r="E10130" s="274">
        <v>0</v>
      </c>
    </row>
    <row r="10131" spans="1:5">
      <c r="A10131" s="272" t="s">
        <v>24840</v>
      </c>
      <c r="B10131" s="538">
        <v>104373</v>
      </c>
      <c r="C10131" s="266" t="s">
        <v>31138</v>
      </c>
      <c r="D10131" s="273" t="s">
        <v>1411</v>
      </c>
      <c r="E10131" s="274">
        <v>0</v>
      </c>
    </row>
    <row r="10132" spans="1:5">
      <c r="A10132" s="272" t="s">
        <v>24840</v>
      </c>
      <c r="B10132" s="538">
        <v>104374</v>
      </c>
      <c r="C10132" s="266" t="s">
        <v>31139</v>
      </c>
      <c r="D10132" s="273" t="s">
        <v>1411</v>
      </c>
      <c r="E10132" s="274">
        <v>0</v>
      </c>
    </row>
    <row r="10133" spans="1:5">
      <c r="A10133" s="272" t="s">
        <v>24840</v>
      </c>
      <c r="B10133" s="538">
        <v>105529</v>
      </c>
      <c r="C10133" s="266" t="s">
        <v>31140</v>
      </c>
      <c r="D10133" s="273" t="s">
        <v>18</v>
      </c>
      <c r="E10133" s="274">
        <v>173.72</v>
      </c>
    </row>
    <row r="10134" spans="1:5">
      <c r="A10134" s="272" t="s">
        <v>24840</v>
      </c>
      <c r="B10134" s="538">
        <v>105530</v>
      </c>
      <c r="C10134" s="266" t="s">
        <v>31141</v>
      </c>
      <c r="D10134" s="273" t="s">
        <v>18</v>
      </c>
      <c r="E10134" s="274">
        <v>200.91</v>
      </c>
    </row>
    <row r="10135" spans="1:5">
      <c r="A10135" s="272" t="s">
        <v>24840</v>
      </c>
      <c r="B10135" s="538">
        <v>105531</v>
      </c>
      <c r="C10135" s="266" t="s">
        <v>31142</v>
      </c>
      <c r="D10135" s="273" t="s">
        <v>18</v>
      </c>
      <c r="E10135" s="274">
        <v>228.11</v>
      </c>
    </row>
    <row r="10136" spans="1:5">
      <c r="A10136" s="272" t="s">
        <v>24840</v>
      </c>
      <c r="B10136" s="538">
        <v>105527</v>
      </c>
      <c r="C10136" s="266" t="s">
        <v>31143</v>
      </c>
      <c r="D10136" s="273" t="s">
        <v>18</v>
      </c>
      <c r="E10136" s="274">
        <v>119.33</v>
      </c>
    </row>
    <row r="10137" spans="1:5">
      <c r="A10137" s="272" t="s">
        <v>24840</v>
      </c>
      <c r="B10137" s="538">
        <v>105532</v>
      </c>
      <c r="C10137" s="266" t="s">
        <v>31144</v>
      </c>
      <c r="D10137" s="273" t="s">
        <v>18</v>
      </c>
      <c r="E10137" s="274">
        <v>156.22999999999999</v>
      </c>
    </row>
    <row r="10138" spans="1:5">
      <c r="A10138" s="272" t="s">
        <v>24840</v>
      </c>
      <c r="B10138" s="538">
        <v>105533</v>
      </c>
      <c r="C10138" s="266" t="s">
        <v>31145</v>
      </c>
      <c r="D10138" s="273" t="s">
        <v>18</v>
      </c>
      <c r="E10138" s="274">
        <v>183.78</v>
      </c>
    </row>
    <row r="10139" spans="1:5">
      <c r="A10139" s="272" t="s">
        <v>24840</v>
      </c>
      <c r="B10139" s="538">
        <v>105534</v>
      </c>
      <c r="C10139" s="266" t="s">
        <v>31146</v>
      </c>
      <c r="D10139" s="273" t="s">
        <v>18</v>
      </c>
      <c r="E10139" s="274">
        <v>211.34</v>
      </c>
    </row>
    <row r="10140" spans="1:5">
      <c r="A10140" s="272" t="s">
        <v>24840</v>
      </c>
      <c r="B10140" s="538">
        <v>105528</v>
      </c>
      <c r="C10140" s="266" t="s">
        <v>31147</v>
      </c>
      <c r="D10140" s="273" t="s">
        <v>18</v>
      </c>
      <c r="E10140" s="274">
        <v>101.12</v>
      </c>
    </row>
    <row r="10141" spans="1:5">
      <c r="A10141" s="272" t="s">
        <v>24840</v>
      </c>
      <c r="B10141" s="538">
        <v>105523</v>
      </c>
      <c r="C10141" s="266" t="s">
        <v>31148</v>
      </c>
      <c r="D10141" s="273" t="s">
        <v>18</v>
      </c>
      <c r="E10141" s="274">
        <v>39.42</v>
      </c>
    </row>
    <row r="10142" spans="1:5">
      <c r="A10142" s="272" t="s">
        <v>24840</v>
      </c>
      <c r="B10142" s="538">
        <v>105759</v>
      </c>
      <c r="C10142" s="266" t="s">
        <v>31149</v>
      </c>
      <c r="D10142" s="273" t="s">
        <v>18</v>
      </c>
      <c r="E10142" s="274">
        <v>54.11</v>
      </c>
    </row>
    <row r="10143" spans="1:5">
      <c r="A10143" s="272" t="s">
        <v>24840</v>
      </c>
      <c r="B10143" s="538">
        <v>105524</v>
      </c>
      <c r="C10143" s="266" t="s">
        <v>31150</v>
      </c>
      <c r="D10143" s="273" t="s">
        <v>18</v>
      </c>
      <c r="E10143" s="274">
        <v>68.8</v>
      </c>
    </row>
    <row r="10144" spans="1:5">
      <c r="A10144" s="272" t="s">
        <v>24840</v>
      </c>
      <c r="B10144" s="538">
        <v>105525</v>
      </c>
      <c r="C10144" s="266" t="s">
        <v>31151</v>
      </c>
      <c r="D10144" s="273" t="s">
        <v>18</v>
      </c>
      <c r="E10144" s="274">
        <v>98.18</v>
      </c>
    </row>
    <row r="10145" spans="1:5">
      <c r="A10145" s="272" t="s">
        <v>24840</v>
      </c>
      <c r="B10145" s="538">
        <v>105526</v>
      </c>
      <c r="C10145" s="266" t="s">
        <v>31152</v>
      </c>
      <c r="D10145" s="273" t="s">
        <v>18</v>
      </c>
      <c r="E10145" s="274">
        <v>127.56</v>
      </c>
    </row>
    <row r="10146" spans="1:5">
      <c r="A10146" s="272" t="s">
        <v>24841</v>
      </c>
      <c r="B10146" s="538">
        <v>105034</v>
      </c>
      <c r="C10146" s="266" t="s">
        <v>21083</v>
      </c>
      <c r="D10146" s="273" t="s">
        <v>13</v>
      </c>
      <c r="E10146" s="274">
        <v>41.45</v>
      </c>
    </row>
    <row r="10147" spans="1:5">
      <c r="A10147" s="272" t="s">
        <v>24841</v>
      </c>
      <c r="B10147" s="538">
        <v>105033</v>
      </c>
      <c r="C10147" s="266" t="s">
        <v>21082</v>
      </c>
      <c r="D10147" s="273" t="s">
        <v>13</v>
      </c>
      <c r="E10147" s="274">
        <v>58.5</v>
      </c>
    </row>
    <row r="10148" spans="1:5">
      <c r="A10148" s="272" t="s">
        <v>24841</v>
      </c>
      <c r="B10148" s="538">
        <v>93205</v>
      </c>
      <c r="C10148" s="266" t="s">
        <v>21069</v>
      </c>
      <c r="D10148" s="273" t="s">
        <v>13</v>
      </c>
      <c r="E10148" s="274">
        <v>70.97</v>
      </c>
    </row>
    <row r="10149" spans="1:5">
      <c r="A10149" s="272" t="s">
        <v>24841</v>
      </c>
      <c r="B10149" s="538">
        <v>105032</v>
      </c>
      <c r="C10149" s="266" t="s">
        <v>21081</v>
      </c>
      <c r="D10149" s="273" t="s">
        <v>13</v>
      </c>
      <c r="E10149" s="274">
        <v>31.89</v>
      </c>
    </row>
    <row r="10150" spans="1:5">
      <c r="A10150" s="272" t="s">
        <v>24841</v>
      </c>
      <c r="B10150" s="538">
        <v>105031</v>
      </c>
      <c r="C10150" s="266" t="s">
        <v>21080</v>
      </c>
      <c r="D10150" s="273" t="s">
        <v>13</v>
      </c>
      <c r="E10150" s="274">
        <v>47.53</v>
      </c>
    </row>
    <row r="10151" spans="1:5">
      <c r="A10151" s="272" t="s">
        <v>24841</v>
      </c>
      <c r="B10151" s="538">
        <v>93199</v>
      </c>
      <c r="C10151" s="266" t="s">
        <v>21065</v>
      </c>
      <c r="D10151" s="273" t="s">
        <v>13</v>
      </c>
      <c r="E10151" s="274">
        <v>50.38</v>
      </c>
    </row>
    <row r="10152" spans="1:5">
      <c r="A10152" t="s">
        <v>24841</v>
      </c>
      <c r="B10152" s="560">
        <v>105030</v>
      </c>
      <c r="C10152" t="s">
        <v>21079</v>
      </c>
      <c r="D10152" t="s">
        <v>13</v>
      </c>
      <c r="E10152">
        <v>43.82</v>
      </c>
    </row>
    <row r="10153" spans="1:5">
      <c r="A10153" t="s">
        <v>24841</v>
      </c>
      <c r="B10153" s="560">
        <v>105029</v>
      </c>
      <c r="C10153" t="s">
        <v>21078</v>
      </c>
      <c r="D10153" t="s">
        <v>13</v>
      </c>
      <c r="E10153">
        <v>51.99</v>
      </c>
    </row>
    <row r="10154" spans="1:5">
      <c r="A10154" t="s">
        <v>24841</v>
      </c>
      <c r="B10154" s="560">
        <v>93197</v>
      </c>
      <c r="C10154" t="s">
        <v>21064</v>
      </c>
      <c r="D10154" t="s">
        <v>13</v>
      </c>
      <c r="E10154">
        <v>60.2</v>
      </c>
    </row>
    <row r="10155" spans="1:5">
      <c r="A10155" t="s">
        <v>24841</v>
      </c>
      <c r="B10155" s="560">
        <v>105040</v>
      </c>
      <c r="C10155" t="s">
        <v>21089</v>
      </c>
      <c r="D10155" t="s">
        <v>13</v>
      </c>
      <c r="E10155">
        <v>36.340000000000003</v>
      </c>
    </row>
    <row r="10156" spans="1:5">
      <c r="A10156" t="s">
        <v>24841</v>
      </c>
      <c r="B10156" s="560">
        <v>105039</v>
      </c>
      <c r="C10156" t="s">
        <v>21088</v>
      </c>
      <c r="D10156" t="s">
        <v>13</v>
      </c>
      <c r="E10156">
        <v>53.69</v>
      </c>
    </row>
    <row r="10157" spans="1:5">
      <c r="A10157" t="s">
        <v>24841</v>
      </c>
      <c r="B10157" s="560">
        <v>105038</v>
      </c>
      <c r="C10157" t="s">
        <v>21087</v>
      </c>
      <c r="D10157" t="s">
        <v>13</v>
      </c>
      <c r="E10157">
        <v>74.56</v>
      </c>
    </row>
    <row r="10158" spans="1:5">
      <c r="A10158" t="s">
        <v>24841</v>
      </c>
      <c r="B10158" s="560">
        <v>105028</v>
      </c>
      <c r="C10158" t="s">
        <v>21077</v>
      </c>
      <c r="D10158" t="s">
        <v>13</v>
      </c>
      <c r="E10158">
        <v>22.3</v>
      </c>
    </row>
    <row r="10159" spans="1:5">
      <c r="A10159" t="s">
        <v>24841</v>
      </c>
      <c r="B10159" s="560">
        <v>105027</v>
      </c>
      <c r="C10159" t="s">
        <v>21076</v>
      </c>
      <c r="D10159" t="s">
        <v>13</v>
      </c>
      <c r="E10159">
        <v>25.35</v>
      </c>
    </row>
    <row r="10160" spans="1:5">
      <c r="A10160" t="s">
        <v>24841</v>
      </c>
      <c r="B10160" s="560">
        <v>93194</v>
      </c>
      <c r="C10160" t="s">
        <v>21063</v>
      </c>
      <c r="D10160" t="s">
        <v>13</v>
      </c>
      <c r="E10160">
        <v>28.74</v>
      </c>
    </row>
    <row r="10161" spans="1:5">
      <c r="A10161" t="s">
        <v>24841</v>
      </c>
      <c r="B10161" s="560">
        <v>93200</v>
      </c>
      <c r="C10161" t="s">
        <v>21066</v>
      </c>
      <c r="D10161" t="s">
        <v>13</v>
      </c>
      <c r="E10161">
        <v>13.65</v>
      </c>
    </row>
    <row r="10162" spans="1:5">
      <c r="A10162" t="s">
        <v>24841</v>
      </c>
      <c r="B10162" s="560">
        <v>93203</v>
      </c>
      <c r="C10162" t="s">
        <v>21068</v>
      </c>
      <c r="D10162" t="s">
        <v>13</v>
      </c>
      <c r="E10162">
        <v>13.03</v>
      </c>
    </row>
    <row r="10163" spans="1:5">
      <c r="A10163" t="s">
        <v>24841</v>
      </c>
      <c r="B10163" s="560">
        <v>93202</v>
      </c>
      <c r="C10163" t="s">
        <v>21067</v>
      </c>
      <c r="D10163" t="s">
        <v>13</v>
      </c>
      <c r="E10163">
        <v>31.43</v>
      </c>
    </row>
    <row r="10164" spans="1:5">
      <c r="A10164" t="s">
        <v>24841</v>
      </c>
      <c r="B10164" s="560">
        <v>105026</v>
      </c>
      <c r="C10164" t="s">
        <v>21075</v>
      </c>
      <c r="D10164" t="s">
        <v>13</v>
      </c>
      <c r="E10164">
        <v>42.51</v>
      </c>
    </row>
    <row r="10165" spans="1:5">
      <c r="A10165" t="s">
        <v>24841</v>
      </c>
      <c r="B10165" s="560">
        <v>105025</v>
      </c>
      <c r="C10165" t="s">
        <v>21074</v>
      </c>
      <c r="D10165" t="s">
        <v>13</v>
      </c>
      <c r="E10165">
        <v>60.55</v>
      </c>
    </row>
    <row r="10166" spans="1:5">
      <c r="A10166" t="s">
        <v>24841</v>
      </c>
      <c r="B10166" s="560">
        <v>93191</v>
      </c>
      <c r="C10166" t="s">
        <v>21062</v>
      </c>
      <c r="D10166" t="s">
        <v>13</v>
      </c>
      <c r="E10166">
        <v>73.5</v>
      </c>
    </row>
    <row r="10167" spans="1:5">
      <c r="A10167" t="s">
        <v>24841</v>
      </c>
      <c r="B10167" s="560">
        <v>105024</v>
      </c>
      <c r="C10167" t="s">
        <v>21073</v>
      </c>
      <c r="D10167" t="s">
        <v>13</v>
      </c>
      <c r="E10167">
        <v>57.84</v>
      </c>
    </row>
    <row r="10168" spans="1:5">
      <c r="A10168" t="s">
        <v>24841</v>
      </c>
      <c r="B10168" s="560">
        <v>105023</v>
      </c>
      <c r="C10168" t="s">
        <v>21072</v>
      </c>
      <c r="D10168" t="s">
        <v>13</v>
      </c>
      <c r="E10168">
        <v>70.569999999999993</v>
      </c>
    </row>
    <row r="10169" spans="1:5">
      <c r="A10169" t="s">
        <v>24841</v>
      </c>
      <c r="B10169" s="560">
        <v>93187</v>
      </c>
      <c r="C10169" t="s">
        <v>21061</v>
      </c>
      <c r="D10169" t="s">
        <v>13</v>
      </c>
      <c r="E10169">
        <v>83.25</v>
      </c>
    </row>
    <row r="10170" spans="1:5">
      <c r="A10170" t="s">
        <v>24841</v>
      </c>
      <c r="B10170" s="560">
        <v>105037</v>
      </c>
      <c r="C10170" t="s">
        <v>21086</v>
      </c>
      <c r="D10170" t="s">
        <v>13</v>
      </c>
      <c r="E10170">
        <v>36.53</v>
      </c>
    </row>
    <row r="10171" spans="1:5">
      <c r="A10171" t="s">
        <v>24841</v>
      </c>
      <c r="B10171" s="560">
        <v>105036</v>
      </c>
      <c r="C10171" t="s">
        <v>21085</v>
      </c>
      <c r="D10171" t="s">
        <v>13</v>
      </c>
      <c r="E10171">
        <v>53.95</v>
      </c>
    </row>
    <row r="10172" spans="1:5">
      <c r="A10172" t="s">
        <v>24841</v>
      </c>
      <c r="B10172" s="560">
        <v>105035</v>
      </c>
      <c r="C10172" t="s">
        <v>21084</v>
      </c>
      <c r="D10172" t="s">
        <v>13</v>
      </c>
      <c r="E10172">
        <v>74.790000000000006</v>
      </c>
    </row>
    <row r="10173" spans="1:5">
      <c r="A10173" t="s">
        <v>24841</v>
      </c>
      <c r="B10173" s="560">
        <v>105022</v>
      </c>
      <c r="C10173" t="s">
        <v>21071</v>
      </c>
      <c r="D10173" t="s">
        <v>13</v>
      </c>
      <c r="E10173">
        <v>22.7</v>
      </c>
    </row>
    <row r="10174" spans="1:5">
      <c r="A10174" t="s">
        <v>24841</v>
      </c>
      <c r="B10174" s="560">
        <v>105021</v>
      </c>
      <c r="C10174" t="s">
        <v>21070</v>
      </c>
      <c r="D10174" t="s">
        <v>13</v>
      </c>
      <c r="E10174">
        <v>25.78</v>
      </c>
    </row>
    <row r="10175" spans="1:5">
      <c r="A10175" t="s">
        <v>24841</v>
      </c>
      <c r="B10175" s="560">
        <v>93184</v>
      </c>
      <c r="C10175" t="s">
        <v>21060</v>
      </c>
      <c r="D10175" t="s">
        <v>13</v>
      </c>
      <c r="E10175">
        <v>29.63</v>
      </c>
    </row>
    <row r="10176" spans="1:5">
      <c r="A10176" t="s">
        <v>24842</v>
      </c>
      <c r="B10176" s="560">
        <v>106317</v>
      </c>
      <c r="C10176" t="s">
        <v>32089</v>
      </c>
      <c r="D10176" t="s">
        <v>16</v>
      </c>
      <c r="E10176">
        <v>0</v>
      </c>
    </row>
    <row r="10177" spans="1:5">
      <c r="A10177" t="s">
        <v>24842</v>
      </c>
      <c r="B10177" s="560">
        <v>102237</v>
      </c>
      <c r="C10177" t="s">
        <v>32090</v>
      </c>
      <c r="D10177" t="s">
        <v>16</v>
      </c>
      <c r="E10177">
        <v>0</v>
      </c>
    </row>
    <row r="10178" spans="1:5">
      <c r="A10178" t="s">
        <v>24842</v>
      </c>
      <c r="B10178" s="560">
        <v>102149</v>
      </c>
      <c r="C10178" t="s">
        <v>32091</v>
      </c>
      <c r="D10178" t="s">
        <v>16</v>
      </c>
      <c r="E10178">
        <v>0</v>
      </c>
    </row>
    <row r="10179" spans="1:5">
      <c r="A10179" t="s">
        <v>24842</v>
      </c>
      <c r="B10179" s="560">
        <v>102144</v>
      </c>
      <c r="C10179" t="s">
        <v>32092</v>
      </c>
      <c r="D10179" t="s">
        <v>16</v>
      </c>
      <c r="E10179">
        <v>0</v>
      </c>
    </row>
    <row r="10180" spans="1:5">
      <c r="A10180" t="s">
        <v>24842</v>
      </c>
      <c r="B10180" s="560">
        <v>102150</v>
      </c>
      <c r="C10180" t="s">
        <v>32093</v>
      </c>
      <c r="D10180" t="s">
        <v>16</v>
      </c>
      <c r="E10180">
        <v>0</v>
      </c>
    </row>
    <row r="10181" spans="1:5">
      <c r="A10181" t="s">
        <v>24842</v>
      </c>
      <c r="B10181" s="560">
        <v>102145</v>
      </c>
      <c r="C10181" t="s">
        <v>32094</v>
      </c>
      <c r="D10181" t="s">
        <v>16</v>
      </c>
      <c r="E10181">
        <v>0</v>
      </c>
    </row>
    <row r="10182" spans="1:5">
      <c r="A10182" t="s">
        <v>24842</v>
      </c>
      <c r="B10182" s="560">
        <v>102146</v>
      </c>
      <c r="C10182" t="s">
        <v>32095</v>
      </c>
      <c r="D10182" t="s">
        <v>16</v>
      </c>
      <c r="E10182">
        <v>0</v>
      </c>
    </row>
    <row r="10183" spans="1:5">
      <c r="A10183" t="s">
        <v>24842</v>
      </c>
      <c r="B10183" s="560">
        <v>102147</v>
      </c>
      <c r="C10183" t="s">
        <v>32096</v>
      </c>
      <c r="D10183" t="s">
        <v>16</v>
      </c>
      <c r="E10183">
        <v>0</v>
      </c>
    </row>
    <row r="10184" spans="1:5">
      <c r="A10184" t="s">
        <v>24842</v>
      </c>
      <c r="B10184" s="560">
        <v>102148</v>
      </c>
      <c r="C10184" t="s">
        <v>32097</v>
      </c>
      <c r="D10184" t="s">
        <v>16</v>
      </c>
      <c r="E10184">
        <v>0</v>
      </c>
    </row>
    <row r="10185" spans="1:5">
      <c r="A10185" t="s">
        <v>24842</v>
      </c>
      <c r="B10185" s="560">
        <v>102171</v>
      </c>
      <c r="C10185" t="s">
        <v>32098</v>
      </c>
      <c r="D10185" t="s">
        <v>16</v>
      </c>
      <c r="E10185">
        <v>576.63</v>
      </c>
    </row>
    <row r="10186" spans="1:5">
      <c r="A10186" t="s">
        <v>24842</v>
      </c>
      <c r="B10186" s="560">
        <v>102172</v>
      </c>
      <c r="C10186" t="s">
        <v>32099</v>
      </c>
      <c r="D10186" t="s">
        <v>16</v>
      </c>
      <c r="E10186">
        <v>562.91</v>
      </c>
    </row>
    <row r="10187" spans="1:5">
      <c r="A10187" t="s">
        <v>24842</v>
      </c>
      <c r="B10187" s="560">
        <v>102170</v>
      </c>
      <c r="C10187" t="s">
        <v>32100</v>
      </c>
      <c r="D10187" t="s">
        <v>16</v>
      </c>
      <c r="E10187">
        <v>305.48</v>
      </c>
    </row>
    <row r="10188" spans="1:5">
      <c r="A10188" t="s">
        <v>24842</v>
      </c>
      <c r="B10188" s="560">
        <v>102160</v>
      </c>
      <c r="C10188" t="s">
        <v>32101</v>
      </c>
      <c r="D10188" t="s">
        <v>16</v>
      </c>
      <c r="E10188">
        <v>197.64</v>
      </c>
    </row>
    <row r="10189" spans="1:5">
      <c r="A10189" t="s">
        <v>24842</v>
      </c>
      <c r="B10189" s="560">
        <v>106315</v>
      </c>
      <c r="C10189" t="s">
        <v>32102</v>
      </c>
      <c r="D10189" t="s">
        <v>16</v>
      </c>
      <c r="E10189">
        <v>0</v>
      </c>
    </row>
    <row r="10190" spans="1:5">
      <c r="A10190" t="s">
        <v>24842</v>
      </c>
      <c r="B10190" s="560">
        <v>102174</v>
      </c>
      <c r="C10190" t="s">
        <v>32103</v>
      </c>
      <c r="D10190" t="s">
        <v>16</v>
      </c>
      <c r="E10190">
        <v>0</v>
      </c>
    </row>
    <row r="10191" spans="1:5">
      <c r="A10191" t="s">
        <v>24842</v>
      </c>
      <c r="B10191" s="560">
        <v>106316</v>
      </c>
      <c r="C10191" t="s">
        <v>32104</v>
      </c>
      <c r="D10191" t="s">
        <v>16</v>
      </c>
      <c r="E10191">
        <v>0</v>
      </c>
    </row>
    <row r="10192" spans="1:5">
      <c r="A10192" t="s">
        <v>24842</v>
      </c>
      <c r="B10192" s="560">
        <v>102175</v>
      </c>
      <c r="C10192" t="s">
        <v>32105</v>
      </c>
      <c r="D10192" t="s">
        <v>16</v>
      </c>
      <c r="E10192">
        <v>0</v>
      </c>
    </row>
    <row r="10193" spans="1:5">
      <c r="A10193" t="s">
        <v>24842</v>
      </c>
      <c r="B10193" s="560">
        <v>106314</v>
      </c>
      <c r="C10193" t="s">
        <v>32106</v>
      </c>
      <c r="D10193" t="s">
        <v>16</v>
      </c>
      <c r="E10193">
        <v>0</v>
      </c>
    </row>
    <row r="10194" spans="1:5">
      <c r="A10194" t="s">
        <v>24842</v>
      </c>
      <c r="B10194" s="560">
        <v>102173</v>
      </c>
      <c r="C10194" t="s">
        <v>32107</v>
      </c>
      <c r="D10194" t="s">
        <v>16</v>
      </c>
      <c r="E10194">
        <v>0</v>
      </c>
    </row>
    <row r="10195" spans="1:5">
      <c r="A10195" t="s">
        <v>24842</v>
      </c>
      <c r="B10195" s="560">
        <v>102163</v>
      </c>
      <c r="C10195" t="s">
        <v>32108</v>
      </c>
      <c r="D10195" t="s">
        <v>16</v>
      </c>
      <c r="E10195">
        <v>395.48</v>
      </c>
    </row>
    <row r="10196" spans="1:5">
      <c r="A10196" t="s">
        <v>24842</v>
      </c>
      <c r="B10196" s="560">
        <v>102153</v>
      </c>
      <c r="C10196" t="s">
        <v>32109</v>
      </c>
      <c r="D10196" t="s">
        <v>16</v>
      </c>
      <c r="E10196">
        <v>287.64</v>
      </c>
    </row>
    <row r="10197" spans="1:5">
      <c r="A10197" t="s">
        <v>24842</v>
      </c>
      <c r="B10197" s="560">
        <v>102165</v>
      </c>
      <c r="C10197" t="s">
        <v>32110</v>
      </c>
      <c r="D10197" t="s">
        <v>16</v>
      </c>
      <c r="E10197">
        <v>385.7</v>
      </c>
    </row>
    <row r="10198" spans="1:5">
      <c r="A10198" t="s">
        <v>24842</v>
      </c>
      <c r="B10198" s="560">
        <v>102155</v>
      </c>
      <c r="C10198" t="s">
        <v>32111</v>
      </c>
      <c r="D10198" t="s">
        <v>16</v>
      </c>
      <c r="E10198">
        <v>297.37</v>
      </c>
    </row>
    <row r="10199" spans="1:5">
      <c r="A10199" t="s">
        <v>24842</v>
      </c>
      <c r="B10199" s="560">
        <v>102167</v>
      </c>
      <c r="C10199" t="s">
        <v>32112</v>
      </c>
      <c r="D10199" t="s">
        <v>16</v>
      </c>
      <c r="E10199">
        <v>457.92</v>
      </c>
    </row>
    <row r="10200" spans="1:5">
      <c r="A10200" t="s">
        <v>24842</v>
      </c>
      <c r="B10200" s="560">
        <v>102157</v>
      </c>
      <c r="C10200" t="s">
        <v>32113</v>
      </c>
      <c r="D10200" t="s">
        <v>16</v>
      </c>
      <c r="E10200">
        <v>389.37</v>
      </c>
    </row>
    <row r="10201" spans="1:5">
      <c r="A10201" t="s">
        <v>24842</v>
      </c>
      <c r="B10201" s="560">
        <v>102169</v>
      </c>
      <c r="C10201" t="s">
        <v>32114</v>
      </c>
      <c r="D10201" t="s">
        <v>16</v>
      </c>
      <c r="E10201">
        <v>513.27</v>
      </c>
    </row>
    <row r="10202" spans="1:5">
      <c r="A10202" t="s">
        <v>24842</v>
      </c>
      <c r="B10202" s="560">
        <v>102159</v>
      </c>
      <c r="C10202" t="s">
        <v>32115</v>
      </c>
      <c r="D10202" t="s">
        <v>16</v>
      </c>
      <c r="E10202">
        <v>469.07</v>
      </c>
    </row>
    <row r="10203" spans="1:5">
      <c r="A10203" t="s">
        <v>24842</v>
      </c>
      <c r="B10203" s="560">
        <v>102161</v>
      </c>
      <c r="C10203" t="s">
        <v>32116</v>
      </c>
      <c r="D10203" t="s">
        <v>16</v>
      </c>
      <c r="E10203">
        <v>312.99</v>
      </c>
    </row>
    <row r="10204" spans="1:5">
      <c r="A10204" t="s">
        <v>24842</v>
      </c>
      <c r="B10204" s="560">
        <v>102151</v>
      </c>
      <c r="C10204" t="s">
        <v>32117</v>
      </c>
      <c r="D10204" t="s">
        <v>16</v>
      </c>
      <c r="E10204">
        <v>205.15</v>
      </c>
    </row>
    <row r="10205" spans="1:5">
      <c r="A10205" t="s">
        <v>24842</v>
      </c>
      <c r="B10205" s="560">
        <v>102162</v>
      </c>
      <c r="C10205" t="s">
        <v>32118</v>
      </c>
      <c r="D10205" t="s">
        <v>16</v>
      </c>
      <c r="E10205">
        <v>335.49</v>
      </c>
    </row>
    <row r="10206" spans="1:5">
      <c r="A10206" t="s">
        <v>24842</v>
      </c>
      <c r="B10206" s="560">
        <v>102152</v>
      </c>
      <c r="C10206" t="s">
        <v>32119</v>
      </c>
      <c r="D10206" t="s">
        <v>16</v>
      </c>
      <c r="E10206">
        <v>227.65</v>
      </c>
    </row>
    <row r="10207" spans="1:5">
      <c r="A10207" t="s">
        <v>24842</v>
      </c>
      <c r="B10207" s="560">
        <v>102164</v>
      </c>
      <c r="C10207" t="s">
        <v>32120</v>
      </c>
      <c r="D10207" t="s">
        <v>16</v>
      </c>
      <c r="E10207">
        <v>336.63</v>
      </c>
    </row>
    <row r="10208" spans="1:5">
      <c r="A10208" t="s">
        <v>24842</v>
      </c>
      <c r="B10208" s="560">
        <v>102154</v>
      </c>
      <c r="C10208" t="s">
        <v>32121</v>
      </c>
      <c r="D10208" t="s">
        <v>16</v>
      </c>
      <c r="E10208">
        <v>248.3</v>
      </c>
    </row>
    <row r="10209" spans="1:5">
      <c r="A10209" t="s">
        <v>24842</v>
      </c>
      <c r="B10209" s="560">
        <v>102166</v>
      </c>
      <c r="C10209" t="s">
        <v>32122</v>
      </c>
      <c r="D10209" t="s">
        <v>16</v>
      </c>
      <c r="E10209">
        <v>352.92</v>
      </c>
    </row>
    <row r="10210" spans="1:5">
      <c r="A10210" t="s">
        <v>24842</v>
      </c>
      <c r="B10210" s="560">
        <v>102156</v>
      </c>
      <c r="C10210" t="s">
        <v>32123</v>
      </c>
      <c r="D10210" t="s">
        <v>16</v>
      </c>
      <c r="E10210">
        <v>284.37</v>
      </c>
    </row>
    <row r="10211" spans="1:5">
      <c r="A10211" t="s">
        <v>24842</v>
      </c>
      <c r="B10211" s="560">
        <v>102168</v>
      </c>
      <c r="C10211" t="s">
        <v>32124</v>
      </c>
      <c r="D10211" t="s">
        <v>16</v>
      </c>
      <c r="E10211">
        <v>444.58</v>
      </c>
    </row>
    <row r="10212" spans="1:5">
      <c r="A10212" t="s">
        <v>24842</v>
      </c>
      <c r="B10212" s="560">
        <v>102158</v>
      </c>
      <c r="C10212" t="s">
        <v>32125</v>
      </c>
      <c r="D10212" t="s">
        <v>16</v>
      </c>
      <c r="E10212">
        <v>393.8</v>
      </c>
    </row>
    <row r="10213" spans="1:5">
      <c r="A10213" t="s">
        <v>24842</v>
      </c>
      <c r="B10213" s="560">
        <v>102181</v>
      </c>
      <c r="C10213" t="s">
        <v>32126</v>
      </c>
      <c r="D10213" t="s">
        <v>16</v>
      </c>
      <c r="E10213">
        <v>569.07000000000005</v>
      </c>
    </row>
    <row r="10214" spans="1:5">
      <c r="A10214" t="s">
        <v>24842</v>
      </c>
      <c r="B10214" s="560">
        <v>102179</v>
      </c>
      <c r="C10214" t="s">
        <v>32127</v>
      </c>
      <c r="D10214" t="s">
        <v>16</v>
      </c>
      <c r="E10214">
        <v>401.59</v>
      </c>
    </row>
    <row r="10215" spans="1:5">
      <c r="A10215" t="s">
        <v>24842</v>
      </c>
      <c r="B10215" s="560">
        <v>102180</v>
      </c>
      <c r="C10215" t="s">
        <v>32128</v>
      </c>
      <c r="D10215" t="s">
        <v>16</v>
      </c>
      <c r="E10215">
        <v>473.4</v>
      </c>
    </row>
    <row r="10216" spans="1:5">
      <c r="A10216" t="s">
        <v>24842</v>
      </c>
      <c r="B10216" s="560">
        <v>102189</v>
      </c>
      <c r="C10216" t="s">
        <v>32129</v>
      </c>
      <c r="D10216" t="s">
        <v>14</v>
      </c>
      <c r="E10216">
        <v>285.83999999999997</v>
      </c>
    </row>
    <row r="10217" spans="1:5">
      <c r="A10217" t="s">
        <v>24842</v>
      </c>
      <c r="B10217" s="560">
        <v>102188</v>
      </c>
      <c r="C10217" t="s">
        <v>32130</v>
      </c>
      <c r="D10217" t="s">
        <v>14</v>
      </c>
      <c r="E10217">
        <v>1097.08</v>
      </c>
    </row>
    <row r="10218" spans="1:5">
      <c r="A10218" t="s">
        <v>24842</v>
      </c>
      <c r="B10218" s="560">
        <v>106320</v>
      </c>
      <c r="C10218" t="s">
        <v>32131</v>
      </c>
      <c r="D10218" t="s">
        <v>14</v>
      </c>
      <c r="E10218">
        <v>2622.7</v>
      </c>
    </row>
    <row r="10219" spans="1:5">
      <c r="A10219" t="s">
        <v>24842</v>
      </c>
      <c r="B10219" s="560">
        <v>102185</v>
      </c>
      <c r="C10219" t="s">
        <v>32132</v>
      </c>
      <c r="D10219" t="s">
        <v>14</v>
      </c>
      <c r="E10219">
        <v>4604.16</v>
      </c>
    </row>
    <row r="10220" spans="1:5">
      <c r="A10220" t="s">
        <v>24842</v>
      </c>
      <c r="B10220" s="560">
        <v>106318</v>
      </c>
      <c r="C10220" t="s">
        <v>32133</v>
      </c>
      <c r="D10220" t="s">
        <v>14</v>
      </c>
      <c r="E10220">
        <v>2076.75</v>
      </c>
    </row>
    <row r="10221" spans="1:5">
      <c r="A10221" t="s">
        <v>24842</v>
      </c>
      <c r="B10221" s="560">
        <v>106319</v>
      </c>
      <c r="C10221" t="s">
        <v>32134</v>
      </c>
      <c r="D10221" t="s">
        <v>14</v>
      </c>
      <c r="E10221">
        <v>2185.94</v>
      </c>
    </row>
    <row r="10222" spans="1:5">
      <c r="A10222" t="s">
        <v>24842</v>
      </c>
      <c r="B10222" s="560">
        <v>102184</v>
      </c>
      <c r="C10222" t="s">
        <v>32135</v>
      </c>
      <c r="D10222" t="s">
        <v>14</v>
      </c>
      <c r="E10222">
        <v>2295.13</v>
      </c>
    </row>
    <row r="10223" spans="1:5">
      <c r="A10223" t="s">
        <v>24842</v>
      </c>
      <c r="B10223" s="560">
        <v>102187</v>
      </c>
      <c r="C10223" t="s">
        <v>32136</v>
      </c>
      <c r="D10223" t="s">
        <v>14</v>
      </c>
      <c r="E10223">
        <v>0</v>
      </c>
    </row>
    <row r="10224" spans="1:5">
      <c r="A10224" t="s">
        <v>24842</v>
      </c>
      <c r="B10224" s="560">
        <v>102186</v>
      </c>
      <c r="C10224" t="s">
        <v>32137</v>
      </c>
      <c r="D10224" t="s">
        <v>14</v>
      </c>
      <c r="E10224">
        <v>0</v>
      </c>
    </row>
    <row r="10225" spans="1:5">
      <c r="A10225" t="s">
        <v>24842</v>
      </c>
      <c r="B10225" s="560">
        <v>102183</v>
      </c>
      <c r="C10225" t="s">
        <v>32138</v>
      </c>
      <c r="D10225" t="s">
        <v>14</v>
      </c>
      <c r="E10225">
        <v>2276.36</v>
      </c>
    </row>
    <row r="10226" spans="1:5">
      <c r="A10226" t="s">
        <v>24842</v>
      </c>
      <c r="B10226" s="560">
        <v>102182</v>
      </c>
      <c r="C10226" t="s">
        <v>32139</v>
      </c>
      <c r="D10226" t="s">
        <v>14</v>
      </c>
      <c r="E10226">
        <v>1224</v>
      </c>
    </row>
    <row r="10227" spans="1:5">
      <c r="A10227" t="s">
        <v>24842</v>
      </c>
      <c r="B10227" s="560">
        <v>102191</v>
      </c>
      <c r="C10227" t="s">
        <v>32140</v>
      </c>
      <c r="D10227" t="s">
        <v>16</v>
      </c>
      <c r="E10227">
        <v>23.23</v>
      </c>
    </row>
    <row r="10228" spans="1:5">
      <c r="A10228" t="s">
        <v>24842</v>
      </c>
      <c r="B10228" s="560">
        <v>102190</v>
      </c>
      <c r="C10228" t="s">
        <v>32141</v>
      </c>
      <c r="D10228" t="s">
        <v>16</v>
      </c>
      <c r="E10228">
        <v>21.45</v>
      </c>
    </row>
    <row r="10229" spans="1:5">
      <c r="A10229" t="s">
        <v>24842</v>
      </c>
      <c r="B10229" s="560">
        <v>102192</v>
      </c>
      <c r="C10229" t="s">
        <v>32142</v>
      </c>
      <c r="D10229" t="s">
        <v>16</v>
      </c>
      <c r="E10229">
        <v>20.52</v>
      </c>
    </row>
    <row r="10230" spans="1:5">
      <c r="A10230" t="s">
        <v>24843</v>
      </c>
      <c r="B10230" s="560">
        <v>89354</v>
      </c>
      <c r="C10230" t="s">
        <v>10859</v>
      </c>
      <c r="D10230" t="s">
        <v>14</v>
      </c>
      <c r="E10230">
        <v>498.54</v>
      </c>
    </row>
    <row r="10231" spans="1:5">
      <c r="A10231" t="s">
        <v>24843</v>
      </c>
      <c r="B10231" s="560">
        <v>103041</v>
      </c>
      <c r="C10231" t="s">
        <v>10917</v>
      </c>
      <c r="D10231" t="s">
        <v>14</v>
      </c>
      <c r="E10231">
        <v>22.02</v>
      </c>
    </row>
    <row r="10232" spans="1:5">
      <c r="A10232" t="s">
        <v>24843</v>
      </c>
      <c r="B10232" s="560">
        <v>103042</v>
      </c>
      <c r="C10232" t="s">
        <v>10918</v>
      </c>
      <c r="D10232" t="s">
        <v>14</v>
      </c>
      <c r="E10232">
        <v>27.67</v>
      </c>
    </row>
    <row r="10233" spans="1:5">
      <c r="A10233" t="s">
        <v>24843</v>
      </c>
      <c r="B10233" s="560">
        <v>103043</v>
      </c>
      <c r="C10233" t="s">
        <v>10919</v>
      </c>
      <c r="D10233" t="s">
        <v>14</v>
      </c>
      <c r="E10233">
        <v>25.2</v>
      </c>
    </row>
    <row r="10234" spans="1:5">
      <c r="A10234" t="s">
        <v>24843</v>
      </c>
      <c r="B10234" s="560">
        <v>103044</v>
      </c>
      <c r="C10234" t="s">
        <v>10920</v>
      </c>
      <c r="D10234" t="s">
        <v>14</v>
      </c>
      <c r="E10234">
        <v>34.270000000000003</v>
      </c>
    </row>
    <row r="10235" spans="1:5">
      <c r="A10235" t="s">
        <v>24843</v>
      </c>
      <c r="B10235" s="560">
        <v>103039</v>
      </c>
      <c r="C10235" t="s">
        <v>10915</v>
      </c>
      <c r="D10235" t="s">
        <v>14</v>
      </c>
      <c r="E10235">
        <v>76.13</v>
      </c>
    </row>
    <row r="10236" spans="1:5">
      <c r="A10236" t="s">
        <v>24843</v>
      </c>
      <c r="B10236" s="560">
        <v>103038</v>
      </c>
      <c r="C10236" t="s">
        <v>10914</v>
      </c>
      <c r="D10236" t="s">
        <v>14</v>
      </c>
      <c r="E10236">
        <v>69.12</v>
      </c>
    </row>
    <row r="10237" spans="1:5">
      <c r="A10237" t="s">
        <v>24843</v>
      </c>
      <c r="B10237" s="560">
        <v>103037</v>
      </c>
      <c r="C10237" t="s">
        <v>10913</v>
      </c>
      <c r="D10237" t="s">
        <v>14</v>
      </c>
      <c r="E10237">
        <v>51.58</v>
      </c>
    </row>
    <row r="10238" spans="1:5">
      <c r="A10238" t="s">
        <v>24843</v>
      </c>
      <c r="B10238" s="560">
        <v>103036</v>
      </c>
      <c r="C10238" t="s">
        <v>10912</v>
      </c>
      <c r="D10238" t="s">
        <v>14</v>
      </c>
      <c r="E10238">
        <v>26.12</v>
      </c>
    </row>
    <row r="10239" spans="1:5">
      <c r="A10239" t="s">
        <v>24843</v>
      </c>
      <c r="B10239" s="560">
        <v>103040</v>
      </c>
      <c r="C10239" t="s">
        <v>10916</v>
      </c>
      <c r="D10239" t="s">
        <v>14</v>
      </c>
      <c r="E10239">
        <v>112.08</v>
      </c>
    </row>
    <row r="10240" spans="1:5">
      <c r="A10240" t="s">
        <v>24843</v>
      </c>
      <c r="B10240" s="560">
        <v>90371</v>
      </c>
      <c r="C10240" t="s">
        <v>10863</v>
      </c>
      <c r="D10240" t="s">
        <v>14</v>
      </c>
      <c r="E10240">
        <v>32.97</v>
      </c>
    </row>
    <row r="10241" spans="1:5">
      <c r="A10241" t="s">
        <v>24843</v>
      </c>
      <c r="B10241" s="560">
        <v>103047</v>
      </c>
      <c r="C10241" t="s">
        <v>31153</v>
      </c>
      <c r="D10241" t="s">
        <v>14</v>
      </c>
      <c r="E10241">
        <v>26.8</v>
      </c>
    </row>
    <row r="10242" spans="1:5">
      <c r="A10242" t="s">
        <v>24843</v>
      </c>
      <c r="B10242" s="560">
        <v>94489</v>
      </c>
      <c r="C10242" t="s">
        <v>31154</v>
      </c>
      <c r="D10242" t="s">
        <v>14</v>
      </c>
      <c r="E10242">
        <v>32.409999999999997</v>
      </c>
    </row>
    <row r="10243" spans="1:5">
      <c r="A10243" t="s">
        <v>24843</v>
      </c>
      <c r="B10243" s="560">
        <v>94490</v>
      </c>
      <c r="C10243" t="s">
        <v>31155</v>
      </c>
      <c r="D10243" t="s">
        <v>14</v>
      </c>
      <c r="E10243">
        <v>47.43</v>
      </c>
    </row>
    <row r="10244" spans="1:5">
      <c r="A10244" t="s">
        <v>24843</v>
      </c>
      <c r="B10244" s="560">
        <v>94491</v>
      </c>
      <c r="C10244" t="s">
        <v>31156</v>
      </c>
      <c r="D10244" t="s">
        <v>14</v>
      </c>
      <c r="E10244">
        <v>64.61</v>
      </c>
    </row>
    <row r="10245" spans="1:5">
      <c r="A10245" t="s">
        <v>24843</v>
      </c>
      <c r="B10245" s="560">
        <v>94492</v>
      </c>
      <c r="C10245" t="s">
        <v>31157</v>
      </c>
      <c r="D10245" t="s">
        <v>14</v>
      </c>
      <c r="E10245">
        <v>66.39</v>
      </c>
    </row>
    <row r="10246" spans="1:5">
      <c r="A10246" t="s">
        <v>24843</v>
      </c>
      <c r="B10246" s="560">
        <v>94493</v>
      </c>
      <c r="C10246" t="s">
        <v>31158</v>
      </c>
      <c r="D10246" t="s">
        <v>14</v>
      </c>
      <c r="E10246">
        <v>120.95</v>
      </c>
    </row>
    <row r="10247" spans="1:5">
      <c r="A10247" t="s">
        <v>24843</v>
      </c>
      <c r="B10247" s="560">
        <v>94497</v>
      </c>
      <c r="C10247" t="s">
        <v>10866</v>
      </c>
      <c r="D10247" t="s">
        <v>14</v>
      </c>
      <c r="E10247">
        <v>100.74</v>
      </c>
    </row>
    <row r="10248" spans="1:5">
      <c r="A10248" t="s">
        <v>24843</v>
      </c>
      <c r="B10248" s="560">
        <v>94794</v>
      </c>
      <c r="C10248" t="s">
        <v>10873</v>
      </c>
      <c r="D10248" t="s">
        <v>14</v>
      </c>
      <c r="E10248">
        <v>157.69</v>
      </c>
    </row>
    <row r="10249" spans="1:5">
      <c r="A10249" t="s">
        <v>24843</v>
      </c>
      <c r="B10249" s="560">
        <v>94496</v>
      </c>
      <c r="C10249" t="s">
        <v>10865</v>
      </c>
      <c r="D10249" t="s">
        <v>14</v>
      </c>
      <c r="E10249">
        <v>79.37</v>
      </c>
    </row>
    <row r="10250" spans="1:5">
      <c r="A10250" t="s">
        <v>24843</v>
      </c>
      <c r="B10250" s="560">
        <v>94793</v>
      </c>
      <c r="C10250" t="s">
        <v>10872</v>
      </c>
      <c r="D10250" t="s">
        <v>14</v>
      </c>
      <c r="E10250">
        <v>147.65</v>
      </c>
    </row>
    <row r="10251" spans="1:5">
      <c r="A10251" t="s">
        <v>24843</v>
      </c>
      <c r="B10251" s="560">
        <v>94495</v>
      </c>
      <c r="C10251" t="s">
        <v>10864</v>
      </c>
      <c r="D10251" t="s">
        <v>14</v>
      </c>
      <c r="E10251">
        <v>58.27</v>
      </c>
    </row>
    <row r="10252" spans="1:5">
      <c r="A10252" t="s">
        <v>24843</v>
      </c>
      <c r="B10252" s="560">
        <v>94792</v>
      </c>
      <c r="C10252" t="s">
        <v>10871</v>
      </c>
      <c r="D10252" t="s">
        <v>14</v>
      </c>
      <c r="E10252">
        <v>108.58</v>
      </c>
    </row>
    <row r="10253" spans="1:5">
      <c r="A10253" t="s">
        <v>24843</v>
      </c>
      <c r="B10253" s="560">
        <v>89352</v>
      </c>
      <c r="C10253" t="s">
        <v>10857</v>
      </c>
      <c r="D10253" t="s">
        <v>14</v>
      </c>
      <c r="E10253">
        <v>33.81</v>
      </c>
    </row>
    <row r="10254" spans="1:5">
      <c r="A10254" t="s">
        <v>24843</v>
      </c>
      <c r="B10254" s="560">
        <v>89986</v>
      </c>
      <c r="C10254" t="s">
        <v>10862</v>
      </c>
      <c r="D10254" t="s">
        <v>14</v>
      </c>
      <c r="E10254">
        <v>78.260000000000005</v>
      </c>
    </row>
    <row r="10255" spans="1:5">
      <c r="A10255" t="s">
        <v>24843</v>
      </c>
      <c r="B10255" s="560">
        <v>94499</v>
      </c>
      <c r="C10255" t="s">
        <v>10868</v>
      </c>
      <c r="D10255" t="s">
        <v>14</v>
      </c>
      <c r="E10255">
        <v>269.51</v>
      </c>
    </row>
    <row r="10256" spans="1:5">
      <c r="A10256" t="s">
        <v>24843</v>
      </c>
      <c r="B10256" s="560">
        <v>94498</v>
      </c>
      <c r="C10256" t="s">
        <v>10867</v>
      </c>
      <c r="D10256" t="s">
        <v>14</v>
      </c>
      <c r="E10256">
        <v>138.43</v>
      </c>
    </row>
    <row r="10257" spans="1:5">
      <c r="A10257" t="s">
        <v>24843</v>
      </c>
      <c r="B10257" s="560">
        <v>94500</v>
      </c>
      <c r="C10257" t="s">
        <v>10869</v>
      </c>
      <c r="D10257" t="s">
        <v>14</v>
      </c>
      <c r="E10257">
        <v>327.58999999999997</v>
      </c>
    </row>
    <row r="10258" spans="1:5">
      <c r="A10258" t="s">
        <v>24843</v>
      </c>
      <c r="B10258" s="560">
        <v>89353</v>
      </c>
      <c r="C10258" t="s">
        <v>10858</v>
      </c>
      <c r="D10258" t="s">
        <v>14</v>
      </c>
      <c r="E10258">
        <v>38.06</v>
      </c>
    </row>
    <row r="10259" spans="1:5">
      <c r="A10259" t="s">
        <v>24843</v>
      </c>
      <c r="B10259" s="560">
        <v>89987</v>
      </c>
      <c r="C10259" t="s">
        <v>409</v>
      </c>
      <c r="D10259" t="s">
        <v>14</v>
      </c>
      <c r="E10259">
        <v>89.33</v>
      </c>
    </row>
    <row r="10260" spans="1:5">
      <c r="A10260" t="s">
        <v>24843</v>
      </c>
      <c r="B10260" s="560">
        <v>94501</v>
      </c>
      <c r="C10260" t="s">
        <v>10870</v>
      </c>
      <c r="D10260" t="s">
        <v>14</v>
      </c>
      <c r="E10260">
        <v>650.09</v>
      </c>
    </row>
    <row r="10261" spans="1:5">
      <c r="A10261" t="s">
        <v>24843</v>
      </c>
      <c r="B10261" s="560">
        <v>89349</v>
      </c>
      <c r="C10261" t="s">
        <v>10856</v>
      </c>
      <c r="D10261" t="s">
        <v>14</v>
      </c>
      <c r="E10261">
        <v>25.44</v>
      </c>
    </row>
    <row r="10262" spans="1:5">
      <c r="A10262" t="s">
        <v>24843</v>
      </c>
      <c r="B10262" s="560">
        <v>89984</v>
      </c>
      <c r="C10262" t="s">
        <v>10860</v>
      </c>
      <c r="D10262" t="s">
        <v>14</v>
      </c>
      <c r="E10262">
        <v>80.180000000000007</v>
      </c>
    </row>
    <row r="10263" spans="1:5">
      <c r="A10263" t="s">
        <v>24843</v>
      </c>
      <c r="B10263" s="560">
        <v>89985</v>
      </c>
      <c r="C10263" t="s">
        <v>10861</v>
      </c>
      <c r="D10263" t="s">
        <v>14</v>
      </c>
      <c r="E10263">
        <v>85.13</v>
      </c>
    </row>
    <row r="10264" spans="1:5">
      <c r="A10264" t="s">
        <v>24843</v>
      </c>
      <c r="B10264" s="560">
        <v>89351</v>
      </c>
      <c r="C10264" t="s">
        <v>31159</v>
      </c>
      <c r="D10264" t="s">
        <v>14</v>
      </c>
      <c r="E10264">
        <v>32.07</v>
      </c>
    </row>
    <row r="10265" spans="1:5">
      <c r="A10265" t="s">
        <v>24843</v>
      </c>
      <c r="B10265" s="560">
        <v>103045</v>
      </c>
      <c r="C10265" t="s">
        <v>10921</v>
      </c>
      <c r="D10265" t="s">
        <v>14</v>
      </c>
      <c r="E10265">
        <v>11.6</v>
      </c>
    </row>
    <row r="10266" spans="1:5">
      <c r="A10266" t="s">
        <v>24843</v>
      </c>
      <c r="B10266">
        <v>103046</v>
      </c>
      <c r="C10266" t="s">
        <v>10922</v>
      </c>
      <c r="D10266" t="s">
        <v>14</v>
      </c>
      <c r="E10266">
        <v>26.34</v>
      </c>
    </row>
    <row r="10267" spans="1:5">
      <c r="A10267" t="s">
        <v>24843</v>
      </c>
      <c r="B10267">
        <v>103048</v>
      </c>
      <c r="C10267" t="s">
        <v>31160</v>
      </c>
      <c r="D10267" t="s">
        <v>14</v>
      </c>
      <c r="E10267">
        <v>20.5</v>
      </c>
    </row>
    <row r="10268" spans="1:5">
      <c r="A10268" t="s">
        <v>24843</v>
      </c>
      <c r="B10268">
        <v>103049</v>
      </c>
      <c r="C10268" t="s">
        <v>31161</v>
      </c>
      <c r="D10268" t="s">
        <v>14</v>
      </c>
      <c r="E10268">
        <v>21.91</v>
      </c>
    </row>
    <row r="10269" spans="1:5">
      <c r="A10269" t="s">
        <v>24843</v>
      </c>
      <c r="B10269">
        <v>103029</v>
      </c>
      <c r="C10269" t="s">
        <v>470</v>
      </c>
      <c r="D10269" t="s">
        <v>14</v>
      </c>
      <c r="E10269">
        <v>43.06</v>
      </c>
    </row>
    <row r="10270" spans="1:5">
      <c r="A10270" t="s">
        <v>24843</v>
      </c>
      <c r="B10270">
        <v>103019</v>
      </c>
      <c r="C10270" t="s">
        <v>10911</v>
      </c>
      <c r="D10270" t="s">
        <v>14</v>
      </c>
      <c r="E10270">
        <v>378.86</v>
      </c>
    </row>
    <row r="10271" spans="1:5">
      <c r="A10271" t="s">
        <v>24843</v>
      </c>
      <c r="B10271">
        <v>103050</v>
      </c>
      <c r="C10271" t="s">
        <v>31162</v>
      </c>
      <c r="D10271" t="s">
        <v>14</v>
      </c>
      <c r="E10271">
        <v>32.590000000000003</v>
      </c>
    </row>
    <row r="10272" spans="1:5">
      <c r="A10272" t="s">
        <v>24843</v>
      </c>
      <c r="B10272">
        <v>103051</v>
      </c>
      <c r="C10272" t="s">
        <v>31163</v>
      </c>
      <c r="D10272" t="s">
        <v>14</v>
      </c>
      <c r="E10272">
        <v>39.369999999999997</v>
      </c>
    </row>
    <row r="10273" spans="1:5">
      <c r="A10273" t="s">
        <v>24843</v>
      </c>
      <c r="B10273">
        <v>103052</v>
      </c>
      <c r="C10273" t="s">
        <v>31164</v>
      </c>
      <c r="D10273" t="s">
        <v>14</v>
      </c>
      <c r="E10273">
        <v>52.35</v>
      </c>
    </row>
    <row r="10274" spans="1:5">
      <c r="A10274" t="s">
        <v>24843</v>
      </c>
      <c r="B10274">
        <v>94799</v>
      </c>
      <c r="C10274" t="s">
        <v>10878</v>
      </c>
      <c r="D10274" t="s">
        <v>14</v>
      </c>
      <c r="E10274">
        <v>262.42</v>
      </c>
    </row>
    <row r="10275" spans="1:5">
      <c r="A10275" t="s">
        <v>24843</v>
      </c>
      <c r="B10275">
        <v>94798</v>
      </c>
      <c r="C10275" t="s">
        <v>10877</v>
      </c>
      <c r="D10275" t="s">
        <v>14</v>
      </c>
      <c r="E10275">
        <v>213.64</v>
      </c>
    </row>
    <row r="10276" spans="1:5">
      <c r="A10276" t="s">
        <v>24843</v>
      </c>
      <c r="B10276">
        <v>94797</v>
      </c>
      <c r="C10276" t="s">
        <v>10876</v>
      </c>
      <c r="D10276" t="s">
        <v>14</v>
      </c>
      <c r="E10276">
        <v>129.01</v>
      </c>
    </row>
    <row r="10277" spans="1:5">
      <c r="A10277" t="s">
        <v>24843</v>
      </c>
      <c r="B10277">
        <v>94795</v>
      </c>
      <c r="C10277" t="s">
        <v>10874</v>
      </c>
      <c r="D10277" t="s">
        <v>14</v>
      </c>
      <c r="E10277">
        <v>54.41</v>
      </c>
    </row>
    <row r="10278" spans="1:5">
      <c r="A10278" t="s">
        <v>24843</v>
      </c>
      <c r="B10278">
        <v>94800</v>
      </c>
      <c r="C10278" t="s">
        <v>10879</v>
      </c>
      <c r="D10278" t="s">
        <v>14</v>
      </c>
      <c r="E10278">
        <v>336.94</v>
      </c>
    </row>
    <row r="10279" spans="1:5">
      <c r="A10279" t="s">
        <v>24843</v>
      </c>
      <c r="B10279">
        <v>94796</v>
      </c>
      <c r="C10279" t="s">
        <v>10875</v>
      </c>
      <c r="D10279" t="s">
        <v>14</v>
      </c>
      <c r="E10279">
        <v>62.65</v>
      </c>
    </row>
    <row r="10280" spans="1:5">
      <c r="A10280" t="s">
        <v>24843</v>
      </c>
      <c r="B10280">
        <v>99635</v>
      </c>
      <c r="C10280" t="s">
        <v>10899</v>
      </c>
      <c r="D10280" t="s">
        <v>14</v>
      </c>
      <c r="E10280">
        <v>423.14</v>
      </c>
    </row>
    <row r="10281" spans="1:5">
      <c r="A10281" t="s">
        <v>24843</v>
      </c>
      <c r="B10281">
        <v>103018</v>
      </c>
      <c r="C10281" t="s">
        <v>10910</v>
      </c>
      <c r="D10281" t="s">
        <v>14</v>
      </c>
      <c r="E10281">
        <v>346.48</v>
      </c>
    </row>
    <row r="10282" spans="1:5">
      <c r="A10282" t="s">
        <v>24843</v>
      </c>
      <c r="B10282">
        <v>95252</v>
      </c>
      <c r="C10282" t="s">
        <v>412</v>
      </c>
      <c r="D10282" t="s">
        <v>14</v>
      </c>
      <c r="E10282">
        <v>138.94999999999999</v>
      </c>
    </row>
    <row r="10283" spans="1:5">
      <c r="A10283" t="s">
        <v>24843</v>
      </c>
      <c r="B10283">
        <v>95251</v>
      </c>
      <c r="C10283" t="s">
        <v>10883</v>
      </c>
      <c r="D10283" t="s">
        <v>14</v>
      </c>
      <c r="E10283">
        <v>114.19</v>
      </c>
    </row>
    <row r="10284" spans="1:5">
      <c r="A10284" t="s">
        <v>24843</v>
      </c>
      <c r="B10284">
        <v>95250</v>
      </c>
      <c r="C10284" t="s">
        <v>10882</v>
      </c>
      <c r="D10284" t="s">
        <v>14</v>
      </c>
      <c r="E10284">
        <v>77.540000000000006</v>
      </c>
    </row>
    <row r="10285" spans="1:5">
      <c r="A10285" t="s">
        <v>24843</v>
      </c>
      <c r="B10285">
        <v>95248</v>
      </c>
      <c r="C10285" t="s">
        <v>10880</v>
      </c>
      <c r="D10285" t="s">
        <v>14</v>
      </c>
      <c r="E10285">
        <v>48.14</v>
      </c>
    </row>
    <row r="10286" spans="1:5">
      <c r="A10286" t="s">
        <v>24843</v>
      </c>
      <c r="B10286">
        <v>95253</v>
      </c>
      <c r="C10286" t="s">
        <v>10884</v>
      </c>
      <c r="D10286" t="s">
        <v>14</v>
      </c>
      <c r="E10286">
        <v>209.63</v>
      </c>
    </row>
    <row r="10287" spans="1:5">
      <c r="A10287" t="s">
        <v>24843</v>
      </c>
      <c r="B10287">
        <v>95249</v>
      </c>
      <c r="C10287" t="s">
        <v>10881</v>
      </c>
      <c r="D10287" t="s">
        <v>14</v>
      </c>
      <c r="E10287">
        <v>57.46</v>
      </c>
    </row>
    <row r="10288" spans="1:5">
      <c r="A10288" t="s">
        <v>24843</v>
      </c>
      <c r="B10288">
        <v>99622</v>
      </c>
      <c r="C10288" t="s">
        <v>31165</v>
      </c>
      <c r="D10288" t="s">
        <v>14</v>
      </c>
      <c r="E10288">
        <v>369.23</v>
      </c>
    </row>
    <row r="10289" spans="1:5">
      <c r="A10289" t="s">
        <v>24843</v>
      </c>
      <c r="B10289">
        <v>99621</v>
      </c>
      <c r="C10289" t="s">
        <v>10887</v>
      </c>
      <c r="D10289" t="s">
        <v>14</v>
      </c>
      <c r="E10289">
        <v>328.07</v>
      </c>
    </row>
    <row r="10290" spans="1:5">
      <c r="A10290" t="s">
        <v>24843</v>
      </c>
      <c r="B10290">
        <v>99620</v>
      </c>
      <c r="C10290" t="s">
        <v>10886</v>
      </c>
      <c r="D10290" t="s">
        <v>14</v>
      </c>
      <c r="E10290">
        <v>220.12</v>
      </c>
    </row>
    <row r="10291" spans="1:5">
      <c r="A10291" t="s">
        <v>24843</v>
      </c>
      <c r="B10291">
        <v>103008</v>
      </c>
      <c r="C10291" t="s">
        <v>10900</v>
      </c>
      <c r="D10291" t="s">
        <v>14</v>
      </c>
      <c r="E10291">
        <v>132.38</v>
      </c>
    </row>
    <row r="10292" spans="1:5">
      <c r="A10292" t="s">
        <v>24843</v>
      </c>
      <c r="B10292">
        <v>99624</v>
      </c>
      <c r="C10292" t="s">
        <v>10888</v>
      </c>
      <c r="D10292" t="s">
        <v>14</v>
      </c>
      <c r="E10292">
        <v>734.6</v>
      </c>
    </row>
    <row r="10293" spans="1:5">
      <c r="A10293" t="s">
        <v>24843</v>
      </c>
      <c r="B10293">
        <v>99623</v>
      </c>
      <c r="C10293" t="s">
        <v>31166</v>
      </c>
      <c r="D10293" t="s">
        <v>14</v>
      </c>
      <c r="E10293">
        <v>515.26</v>
      </c>
    </row>
    <row r="10294" spans="1:5">
      <c r="A10294" t="s">
        <v>24843</v>
      </c>
      <c r="B10294">
        <v>99625</v>
      </c>
      <c r="C10294" t="s">
        <v>10889</v>
      </c>
      <c r="D10294" t="s">
        <v>14</v>
      </c>
      <c r="E10294">
        <v>1010.5</v>
      </c>
    </row>
    <row r="10295" spans="1:5">
      <c r="A10295" t="s">
        <v>24843</v>
      </c>
      <c r="B10295">
        <v>99619</v>
      </c>
      <c r="C10295" t="s">
        <v>10885</v>
      </c>
      <c r="D10295" t="s">
        <v>14</v>
      </c>
      <c r="E10295">
        <v>162.03</v>
      </c>
    </row>
    <row r="10296" spans="1:5">
      <c r="A10296" t="s">
        <v>24843</v>
      </c>
      <c r="B10296">
        <v>99626</v>
      </c>
      <c r="C10296" t="s">
        <v>10890</v>
      </c>
      <c r="D10296" t="s">
        <v>14</v>
      </c>
      <c r="E10296">
        <v>1556.05</v>
      </c>
    </row>
    <row r="10297" spans="1:5">
      <c r="A10297" t="s">
        <v>24843</v>
      </c>
      <c r="B10297">
        <v>99631</v>
      </c>
      <c r="C10297" t="s">
        <v>10895</v>
      </c>
      <c r="D10297" t="s">
        <v>14</v>
      </c>
      <c r="E10297">
        <v>205.2</v>
      </c>
    </row>
    <row r="10298" spans="1:5">
      <c r="A10298" t="s">
        <v>24843</v>
      </c>
      <c r="B10298">
        <v>99630</v>
      </c>
      <c r="C10298" t="s">
        <v>10894</v>
      </c>
      <c r="D10298" t="s">
        <v>14</v>
      </c>
      <c r="E10298">
        <v>176.3</v>
      </c>
    </row>
    <row r="10299" spans="1:5">
      <c r="A10299" t="s">
        <v>24843</v>
      </c>
      <c r="B10299">
        <v>99629</v>
      </c>
      <c r="C10299" t="s">
        <v>10893</v>
      </c>
      <c r="D10299" t="s">
        <v>14</v>
      </c>
      <c r="E10299">
        <v>118.5</v>
      </c>
    </row>
    <row r="10300" spans="1:5">
      <c r="A10300" t="s">
        <v>24843</v>
      </c>
      <c r="B10300">
        <v>99627</v>
      </c>
      <c r="C10300" t="s">
        <v>10891</v>
      </c>
      <c r="D10300" t="s">
        <v>14</v>
      </c>
      <c r="E10300">
        <v>97.75</v>
      </c>
    </row>
    <row r="10301" spans="1:5">
      <c r="A10301" t="s">
        <v>24843</v>
      </c>
      <c r="B10301">
        <v>103009</v>
      </c>
      <c r="C10301" t="s">
        <v>10901</v>
      </c>
      <c r="D10301" t="s">
        <v>14</v>
      </c>
      <c r="E10301">
        <v>467.85</v>
      </c>
    </row>
    <row r="10302" spans="1:5">
      <c r="A10302" t="s">
        <v>24843</v>
      </c>
      <c r="B10302">
        <v>99632</v>
      </c>
      <c r="C10302" t="s">
        <v>10896</v>
      </c>
      <c r="D10302" t="s">
        <v>14</v>
      </c>
      <c r="E10302">
        <v>295.92</v>
      </c>
    </row>
    <row r="10303" spans="1:5">
      <c r="A10303" t="s">
        <v>24843</v>
      </c>
      <c r="B10303">
        <v>99633</v>
      </c>
      <c r="C10303" t="s">
        <v>10897</v>
      </c>
      <c r="D10303" t="s">
        <v>14</v>
      </c>
      <c r="E10303">
        <v>635.24</v>
      </c>
    </row>
    <row r="10304" spans="1:5">
      <c r="A10304" t="s">
        <v>24843</v>
      </c>
      <c r="B10304">
        <v>99628</v>
      </c>
      <c r="C10304" t="s">
        <v>10892</v>
      </c>
      <c r="D10304" t="s">
        <v>14</v>
      </c>
      <c r="E10304">
        <v>106.66</v>
      </c>
    </row>
    <row r="10305" spans="1:5">
      <c r="A10305" t="s">
        <v>24843</v>
      </c>
      <c r="B10305">
        <v>99634</v>
      </c>
      <c r="C10305" t="s">
        <v>10898</v>
      </c>
      <c r="D10305" t="s">
        <v>14</v>
      </c>
      <c r="E10305">
        <v>1083.8900000000001</v>
      </c>
    </row>
    <row r="10306" spans="1:5">
      <c r="A10306" t="s">
        <v>24843</v>
      </c>
      <c r="B10306">
        <v>103013</v>
      </c>
      <c r="C10306" t="s">
        <v>10905</v>
      </c>
      <c r="D10306" t="s">
        <v>14</v>
      </c>
      <c r="E10306">
        <v>190.01</v>
      </c>
    </row>
    <row r="10307" spans="1:5">
      <c r="A10307" t="s">
        <v>24843</v>
      </c>
      <c r="B10307">
        <v>103012</v>
      </c>
      <c r="C10307" t="s">
        <v>10904</v>
      </c>
      <c r="D10307" t="s">
        <v>14</v>
      </c>
      <c r="E10307">
        <v>176.5</v>
      </c>
    </row>
    <row r="10308" spans="1:5">
      <c r="A10308" t="s">
        <v>24843</v>
      </c>
      <c r="B10308">
        <v>103011</v>
      </c>
      <c r="C10308" t="s">
        <v>10903</v>
      </c>
      <c r="D10308" t="s">
        <v>14</v>
      </c>
      <c r="E10308">
        <v>111.93</v>
      </c>
    </row>
    <row r="10309" spans="1:5">
      <c r="A10309" t="s">
        <v>24843</v>
      </c>
      <c r="B10309">
        <v>103015</v>
      </c>
      <c r="C10309" t="s">
        <v>10907</v>
      </c>
      <c r="D10309" t="s">
        <v>14</v>
      </c>
      <c r="E10309">
        <v>505.28</v>
      </c>
    </row>
    <row r="10310" spans="1:5">
      <c r="A10310" t="s">
        <v>24843</v>
      </c>
      <c r="B10310">
        <v>103014</v>
      </c>
      <c r="C10310" t="s">
        <v>10906</v>
      </c>
      <c r="D10310" t="s">
        <v>14</v>
      </c>
      <c r="E10310">
        <v>285.75</v>
      </c>
    </row>
    <row r="10311" spans="1:5">
      <c r="A10311" t="s">
        <v>24843</v>
      </c>
      <c r="B10311">
        <v>103016</v>
      </c>
      <c r="C10311" t="s">
        <v>10908</v>
      </c>
      <c r="D10311" t="s">
        <v>14</v>
      </c>
      <c r="E10311">
        <v>690.78</v>
      </c>
    </row>
    <row r="10312" spans="1:5">
      <c r="A10312" t="s">
        <v>24843</v>
      </c>
      <c r="B10312">
        <v>103010</v>
      </c>
      <c r="C10312" t="s">
        <v>10902</v>
      </c>
      <c r="D10312" t="s">
        <v>14</v>
      </c>
      <c r="E10312">
        <v>100.38</v>
      </c>
    </row>
    <row r="10313" spans="1:5">
      <c r="A10313" t="s">
        <v>24843</v>
      </c>
      <c r="B10313">
        <v>103017</v>
      </c>
      <c r="C10313" t="s">
        <v>10909</v>
      </c>
      <c r="D10313" t="s">
        <v>14</v>
      </c>
      <c r="E10313">
        <v>1205.94</v>
      </c>
    </row>
    <row r="10314" spans="1:5">
      <c r="A10314" t="s">
        <v>24843</v>
      </c>
      <c r="B10314">
        <v>103033</v>
      </c>
      <c r="C10314" t="s">
        <v>24844</v>
      </c>
      <c r="D10314" t="s">
        <v>14</v>
      </c>
      <c r="E10314">
        <v>0</v>
      </c>
    </row>
    <row r="10315" spans="1:5">
      <c r="A10315" t="s">
        <v>24843</v>
      </c>
      <c r="B10315">
        <v>103032</v>
      </c>
      <c r="C10315" t="s">
        <v>24845</v>
      </c>
      <c r="D10315" t="s">
        <v>14</v>
      </c>
      <c r="E10315">
        <v>0</v>
      </c>
    </row>
    <row r="10316" spans="1:5">
      <c r="A10316" t="s">
        <v>24843</v>
      </c>
      <c r="B10316">
        <v>103030</v>
      </c>
      <c r="C10316" t="s">
        <v>24846</v>
      </c>
      <c r="D10316" t="s">
        <v>14</v>
      </c>
      <c r="E10316">
        <v>0</v>
      </c>
    </row>
    <row r="10317" spans="1:5">
      <c r="A10317" t="s">
        <v>24843</v>
      </c>
      <c r="B10317">
        <v>103031</v>
      </c>
      <c r="C10317" t="s">
        <v>24847</v>
      </c>
      <c r="D10317" t="s">
        <v>14</v>
      </c>
      <c r="E10317">
        <v>0</v>
      </c>
    </row>
    <row r="10318" spans="1:5">
      <c r="A10318" t="s">
        <v>24843</v>
      </c>
      <c r="B10318">
        <v>103035</v>
      </c>
      <c r="C10318" t="s">
        <v>24848</v>
      </c>
      <c r="D10318" t="s">
        <v>14</v>
      </c>
      <c r="E10318">
        <v>0</v>
      </c>
    </row>
    <row r="10319" spans="1:5">
      <c r="A10319" t="s">
        <v>24843</v>
      </c>
      <c r="B10319">
        <v>103034</v>
      </c>
      <c r="C10319" t="s">
        <v>24849</v>
      </c>
      <c r="D10319" t="s">
        <v>14</v>
      </c>
      <c r="E10319">
        <v>0</v>
      </c>
    </row>
    <row r="10320" spans="1:5">
      <c r="A10320" t="s">
        <v>24843</v>
      </c>
      <c r="B10320">
        <v>103024</v>
      </c>
      <c r="C10320" t="s">
        <v>24850</v>
      </c>
      <c r="D10320" t="s">
        <v>14</v>
      </c>
      <c r="E10320">
        <v>0</v>
      </c>
    </row>
    <row r="10321" spans="1:5">
      <c r="A10321" t="s">
        <v>24843</v>
      </c>
      <c r="B10321">
        <v>103023</v>
      </c>
      <c r="C10321" t="s">
        <v>24851</v>
      </c>
      <c r="D10321" t="s">
        <v>14</v>
      </c>
      <c r="E10321">
        <v>0</v>
      </c>
    </row>
    <row r="10322" spans="1:5">
      <c r="A10322" t="s">
        <v>24843</v>
      </c>
      <c r="B10322">
        <v>103022</v>
      </c>
      <c r="C10322" t="s">
        <v>24852</v>
      </c>
      <c r="D10322" t="s">
        <v>14</v>
      </c>
      <c r="E10322">
        <v>0</v>
      </c>
    </row>
    <row r="10323" spans="1:5">
      <c r="A10323" t="s">
        <v>24843</v>
      </c>
      <c r="B10323">
        <v>103020</v>
      </c>
      <c r="C10323" t="s">
        <v>24853</v>
      </c>
      <c r="D10323" t="s">
        <v>14</v>
      </c>
      <c r="E10323">
        <v>0</v>
      </c>
    </row>
    <row r="10324" spans="1:5">
      <c r="A10324" t="s">
        <v>24843</v>
      </c>
      <c r="B10324">
        <v>103026</v>
      </c>
      <c r="C10324" t="s">
        <v>24854</v>
      </c>
      <c r="D10324" t="s">
        <v>14</v>
      </c>
      <c r="E10324">
        <v>0</v>
      </c>
    </row>
    <row r="10325" spans="1:5">
      <c r="A10325" t="s">
        <v>24843</v>
      </c>
      <c r="B10325">
        <v>103025</v>
      </c>
      <c r="C10325" t="s">
        <v>24855</v>
      </c>
      <c r="D10325" t="s">
        <v>14</v>
      </c>
      <c r="E10325">
        <v>0</v>
      </c>
    </row>
    <row r="10326" spans="1:5">
      <c r="A10326" t="s">
        <v>24843</v>
      </c>
      <c r="B10326">
        <v>103021</v>
      </c>
      <c r="C10326" t="s">
        <v>24856</v>
      </c>
      <c r="D10326" t="s">
        <v>14</v>
      </c>
      <c r="E10326">
        <v>0</v>
      </c>
    </row>
    <row r="10327" spans="1:5">
      <c r="A10327" t="s">
        <v>24843</v>
      </c>
      <c r="B10327">
        <v>103027</v>
      </c>
      <c r="C10327" t="s">
        <v>24857</v>
      </c>
      <c r="D10327" t="s">
        <v>14</v>
      </c>
      <c r="E10327">
        <v>0</v>
      </c>
    </row>
    <row r="10328" spans="1:5">
      <c r="A10328" t="s">
        <v>24843</v>
      </c>
      <c r="B10328">
        <v>103028</v>
      </c>
      <c r="C10328" t="s">
        <v>24858</v>
      </c>
      <c r="D10328" t="s">
        <v>14</v>
      </c>
      <c r="E10328">
        <v>0</v>
      </c>
    </row>
    <row r="10329" spans="1:5">
      <c r="A10329" t="s">
        <v>24859</v>
      </c>
      <c r="B10329">
        <v>103563</v>
      </c>
      <c r="C10329" t="s">
        <v>24860</v>
      </c>
      <c r="D10329" t="s">
        <v>14</v>
      </c>
      <c r="E10329">
        <v>0</v>
      </c>
    </row>
    <row r="10330" spans="1:5">
      <c r="A10330" t="s">
        <v>24859</v>
      </c>
      <c r="B10330">
        <v>103564</v>
      </c>
      <c r="C10330" t="s">
        <v>24861</v>
      </c>
      <c r="D10330" t="s">
        <v>14</v>
      </c>
      <c r="E10330">
        <v>0</v>
      </c>
    </row>
    <row r="10331" spans="1:5">
      <c r="A10331" t="s">
        <v>24859</v>
      </c>
      <c r="B10331">
        <v>103565</v>
      </c>
      <c r="C10331" t="s">
        <v>24862</v>
      </c>
      <c r="D10331" t="s">
        <v>14</v>
      </c>
      <c r="E10331">
        <v>0</v>
      </c>
    </row>
    <row r="10332" spans="1:5">
      <c r="A10332" t="s">
        <v>24859</v>
      </c>
      <c r="B10332">
        <v>103566</v>
      </c>
      <c r="C10332" t="s">
        <v>24863</v>
      </c>
      <c r="D10332" t="s">
        <v>14</v>
      </c>
      <c r="E10332">
        <v>0</v>
      </c>
    </row>
    <row r="10333" spans="1:5">
      <c r="A10333" t="s">
        <v>24859</v>
      </c>
      <c r="B10333">
        <v>103567</v>
      </c>
      <c r="C10333" t="s">
        <v>24864</v>
      </c>
      <c r="D10333" t="s">
        <v>14</v>
      </c>
      <c r="E10333">
        <v>0</v>
      </c>
    </row>
    <row r="10334" spans="1:5">
      <c r="A10334" t="s">
        <v>24859</v>
      </c>
      <c r="B10334">
        <v>103568</v>
      </c>
      <c r="C10334" t="s">
        <v>24865</v>
      </c>
      <c r="D10334" t="s">
        <v>14</v>
      </c>
      <c r="E10334">
        <v>0</v>
      </c>
    </row>
    <row r="10335" spans="1:5">
      <c r="A10335" t="s">
        <v>24859</v>
      </c>
      <c r="B10335">
        <v>103569</v>
      </c>
      <c r="C10335" t="s">
        <v>24866</v>
      </c>
      <c r="D10335" t="s">
        <v>14</v>
      </c>
      <c r="E10335">
        <v>0</v>
      </c>
    </row>
    <row r="10336" spans="1:5">
      <c r="A10336" t="s">
        <v>24859</v>
      </c>
      <c r="B10336">
        <v>103570</v>
      </c>
      <c r="C10336" t="s">
        <v>24867</v>
      </c>
      <c r="D10336" t="s">
        <v>14</v>
      </c>
      <c r="E10336">
        <v>0</v>
      </c>
    </row>
    <row r="10337" spans="1:5">
      <c r="A10337" t="s">
        <v>24859</v>
      </c>
      <c r="B10337">
        <v>103571</v>
      </c>
      <c r="C10337" t="s">
        <v>24868</v>
      </c>
      <c r="D10337" t="s">
        <v>14</v>
      </c>
      <c r="E10337">
        <v>0</v>
      </c>
    </row>
    <row r="10338" spans="1:5">
      <c r="A10338" t="s">
        <v>24859</v>
      </c>
      <c r="B10338">
        <v>103562</v>
      </c>
      <c r="C10338" t="s">
        <v>24869</v>
      </c>
      <c r="D10338" t="s">
        <v>14</v>
      </c>
      <c r="E10338">
        <v>0</v>
      </c>
    </row>
    <row r="10339" spans="1:5">
      <c r="A10339" t="s">
        <v>24859</v>
      </c>
      <c r="B10339">
        <v>103573</v>
      </c>
      <c r="C10339" t="s">
        <v>24870</v>
      </c>
      <c r="D10339" t="s">
        <v>14</v>
      </c>
      <c r="E10339">
        <v>0</v>
      </c>
    </row>
    <row r="10340" spans="1:5">
      <c r="A10340" t="s">
        <v>24859</v>
      </c>
      <c r="B10340">
        <v>103585</v>
      </c>
      <c r="C10340" t="s">
        <v>24871</v>
      </c>
      <c r="D10340" t="s">
        <v>14</v>
      </c>
      <c r="E10340">
        <v>0</v>
      </c>
    </row>
    <row r="10341" spans="1:5">
      <c r="A10341" t="s">
        <v>24859</v>
      </c>
      <c r="B10341">
        <v>103586</v>
      </c>
      <c r="C10341" t="s">
        <v>24872</v>
      </c>
      <c r="D10341" t="s">
        <v>14</v>
      </c>
      <c r="E10341">
        <v>0</v>
      </c>
    </row>
    <row r="10342" spans="1:5">
      <c r="A10342" t="s">
        <v>24859</v>
      </c>
      <c r="B10342">
        <v>103574</v>
      </c>
      <c r="C10342" t="s">
        <v>24873</v>
      </c>
      <c r="D10342" t="s">
        <v>14</v>
      </c>
      <c r="E10342">
        <v>0</v>
      </c>
    </row>
    <row r="10343" spans="1:5">
      <c r="A10343" t="s">
        <v>24859</v>
      </c>
      <c r="B10343">
        <v>103575</v>
      </c>
      <c r="C10343" t="s">
        <v>24874</v>
      </c>
      <c r="D10343" t="s">
        <v>14</v>
      </c>
      <c r="E10343">
        <v>0</v>
      </c>
    </row>
    <row r="10344" spans="1:5">
      <c r="A10344" t="s">
        <v>24859</v>
      </c>
      <c r="B10344">
        <v>103576</v>
      </c>
      <c r="C10344" t="s">
        <v>24875</v>
      </c>
      <c r="D10344" t="s">
        <v>14</v>
      </c>
      <c r="E10344">
        <v>0</v>
      </c>
    </row>
    <row r="10345" spans="1:5">
      <c r="A10345" t="s">
        <v>24859</v>
      </c>
      <c r="B10345">
        <v>103577</v>
      </c>
      <c r="C10345" t="s">
        <v>24876</v>
      </c>
      <c r="D10345" t="s">
        <v>14</v>
      </c>
      <c r="E10345">
        <v>0</v>
      </c>
    </row>
    <row r="10346" spans="1:5">
      <c r="A10346" t="s">
        <v>24859</v>
      </c>
      <c r="B10346">
        <v>103578</v>
      </c>
      <c r="C10346" t="s">
        <v>24877</v>
      </c>
      <c r="D10346" t="s">
        <v>14</v>
      </c>
      <c r="E10346">
        <v>0</v>
      </c>
    </row>
    <row r="10347" spans="1:5">
      <c r="A10347" t="s">
        <v>24859</v>
      </c>
      <c r="B10347">
        <v>103579</v>
      </c>
      <c r="C10347" t="s">
        <v>24878</v>
      </c>
      <c r="D10347" t="s">
        <v>14</v>
      </c>
      <c r="E10347">
        <v>0</v>
      </c>
    </row>
    <row r="10348" spans="1:5">
      <c r="A10348" t="s">
        <v>24859</v>
      </c>
      <c r="B10348">
        <v>103580</v>
      </c>
      <c r="C10348" t="s">
        <v>24879</v>
      </c>
      <c r="D10348" t="s">
        <v>14</v>
      </c>
      <c r="E10348">
        <v>0</v>
      </c>
    </row>
    <row r="10349" spans="1:5">
      <c r="A10349" t="s">
        <v>24859</v>
      </c>
      <c r="B10349">
        <v>103581</v>
      </c>
      <c r="C10349" t="s">
        <v>24880</v>
      </c>
      <c r="D10349" t="s">
        <v>14</v>
      </c>
      <c r="E10349">
        <v>0</v>
      </c>
    </row>
    <row r="10350" spans="1:5">
      <c r="A10350" t="s">
        <v>24859</v>
      </c>
      <c r="B10350">
        <v>103582</v>
      </c>
      <c r="C10350" t="s">
        <v>24881</v>
      </c>
      <c r="D10350" t="s">
        <v>14</v>
      </c>
      <c r="E10350">
        <v>0</v>
      </c>
    </row>
    <row r="10351" spans="1:5">
      <c r="A10351" t="s">
        <v>24859</v>
      </c>
      <c r="B10351">
        <v>103572</v>
      </c>
      <c r="C10351" t="s">
        <v>24882</v>
      </c>
      <c r="D10351" t="s">
        <v>14</v>
      </c>
      <c r="E10351">
        <v>0</v>
      </c>
    </row>
    <row r="10352" spans="1:5">
      <c r="A10352" t="s">
        <v>24859</v>
      </c>
      <c r="B10352">
        <v>103583</v>
      </c>
      <c r="C10352" t="s">
        <v>24883</v>
      </c>
      <c r="D10352" t="s">
        <v>14</v>
      </c>
      <c r="E10352">
        <v>0</v>
      </c>
    </row>
    <row r="10353" spans="1:5">
      <c r="A10353" t="s">
        <v>24859</v>
      </c>
      <c r="B10353">
        <v>103584</v>
      </c>
      <c r="C10353" t="s">
        <v>24884</v>
      </c>
      <c r="D10353" t="s">
        <v>14</v>
      </c>
      <c r="E10353">
        <v>0</v>
      </c>
    </row>
    <row r="10354" spans="1:5">
      <c r="A10354" t="s">
        <v>24859</v>
      </c>
      <c r="B10354">
        <v>103557</v>
      </c>
      <c r="C10354" t="s">
        <v>24885</v>
      </c>
      <c r="D10354" t="s">
        <v>14</v>
      </c>
      <c r="E10354">
        <v>0</v>
      </c>
    </row>
    <row r="10355" spans="1:5">
      <c r="A10355" t="s">
        <v>24859</v>
      </c>
      <c r="B10355">
        <v>103558</v>
      </c>
      <c r="C10355" t="s">
        <v>24886</v>
      </c>
      <c r="D10355" t="s">
        <v>14</v>
      </c>
      <c r="E10355">
        <v>0</v>
      </c>
    </row>
    <row r="10356" spans="1:5">
      <c r="A10356" t="s">
        <v>24859</v>
      </c>
      <c r="B10356">
        <v>103559</v>
      </c>
      <c r="C10356" t="s">
        <v>24887</v>
      </c>
      <c r="D10356" t="s">
        <v>14</v>
      </c>
      <c r="E10356">
        <v>0</v>
      </c>
    </row>
    <row r="10357" spans="1:5">
      <c r="A10357" t="s">
        <v>24859</v>
      </c>
      <c r="B10357">
        <v>103560</v>
      </c>
      <c r="C10357" t="s">
        <v>24888</v>
      </c>
      <c r="D10357" t="s">
        <v>14</v>
      </c>
      <c r="E10357">
        <v>0</v>
      </c>
    </row>
    <row r="10358" spans="1:5">
      <c r="A10358" t="s">
        <v>24859</v>
      </c>
      <c r="B10358">
        <v>103561</v>
      </c>
      <c r="C10358" t="s">
        <v>24889</v>
      </c>
      <c r="D10358" t="s">
        <v>14</v>
      </c>
      <c r="E10358">
        <v>0</v>
      </c>
    </row>
    <row r="10359" spans="1:5">
      <c r="A10359" t="s">
        <v>24859</v>
      </c>
      <c r="B10359">
        <v>103529</v>
      </c>
      <c r="C10359" t="s">
        <v>24890</v>
      </c>
      <c r="D10359" t="s">
        <v>14</v>
      </c>
      <c r="E10359">
        <v>0</v>
      </c>
    </row>
    <row r="10360" spans="1:5">
      <c r="A10360" t="s">
        <v>24859</v>
      </c>
      <c r="B10360">
        <v>103530</v>
      </c>
      <c r="C10360" t="s">
        <v>24891</v>
      </c>
      <c r="D10360" t="s">
        <v>14</v>
      </c>
      <c r="E10360">
        <v>0</v>
      </c>
    </row>
    <row r="10361" spans="1:5">
      <c r="A10361" t="s">
        <v>24859</v>
      </c>
      <c r="B10361">
        <v>103531</v>
      </c>
      <c r="C10361" t="s">
        <v>24892</v>
      </c>
      <c r="D10361" t="s">
        <v>14</v>
      </c>
      <c r="E10361">
        <v>0</v>
      </c>
    </row>
    <row r="10362" spans="1:5">
      <c r="A10362" t="s">
        <v>24859</v>
      </c>
      <c r="B10362">
        <v>103532</v>
      </c>
      <c r="C10362" t="s">
        <v>24893</v>
      </c>
      <c r="D10362" t="s">
        <v>14</v>
      </c>
      <c r="E10362">
        <v>0</v>
      </c>
    </row>
    <row r="10363" spans="1:5">
      <c r="A10363" t="s">
        <v>24859</v>
      </c>
      <c r="B10363">
        <v>103533</v>
      </c>
      <c r="C10363" t="s">
        <v>24894</v>
      </c>
      <c r="D10363" t="s">
        <v>14</v>
      </c>
      <c r="E10363">
        <v>0</v>
      </c>
    </row>
    <row r="10364" spans="1:5">
      <c r="A10364" t="s">
        <v>24859</v>
      </c>
      <c r="B10364">
        <v>103534</v>
      </c>
      <c r="C10364" t="s">
        <v>24895</v>
      </c>
      <c r="D10364" t="s">
        <v>14</v>
      </c>
      <c r="E10364">
        <v>0</v>
      </c>
    </row>
    <row r="10365" spans="1:5">
      <c r="A10365" t="s">
        <v>24859</v>
      </c>
      <c r="B10365">
        <v>103535</v>
      </c>
      <c r="C10365" t="s">
        <v>24896</v>
      </c>
      <c r="D10365" t="s">
        <v>14</v>
      </c>
      <c r="E10365">
        <v>0</v>
      </c>
    </row>
    <row r="10366" spans="1:5">
      <c r="A10366" t="s">
        <v>24859</v>
      </c>
      <c r="B10366">
        <v>103527</v>
      </c>
      <c r="C10366" t="s">
        <v>24897</v>
      </c>
      <c r="D10366" t="s">
        <v>14</v>
      </c>
      <c r="E10366">
        <v>0</v>
      </c>
    </row>
    <row r="10367" spans="1:5">
      <c r="A10367" t="s">
        <v>24859</v>
      </c>
      <c r="B10367">
        <v>103536</v>
      </c>
      <c r="C10367" t="s">
        <v>24898</v>
      </c>
      <c r="D10367" t="s">
        <v>14</v>
      </c>
      <c r="E10367">
        <v>0</v>
      </c>
    </row>
    <row r="10368" spans="1:5">
      <c r="A10368" t="s">
        <v>24859</v>
      </c>
      <c r="B10368">
        <v>103528</v>
      </c>
      <c r="C10368" t="s">
        <v>24899</v>
      </c>
      <c r="D10368" t="s">
        <v>14</v>
      </c>
      <c r="E10368">
        <v>0</v>
      </c>
    </row>
    <row r="10369" spans="1:5">
      <c r="A10369" t="s">
        <v>24859</v>
      </c>
      <c r="B10369">
        <v>103541</v>
      </c>
      <c r="C10369" t="s">
        <v>24900</v>
      </c>
      <c r="D10369" t="s">
        <v>14</v>
      </c>
      <c r="E10369">
        <v>0</v>
      </c>
    </row>
    <row r="10370" spans="1:5">
      <c r="A10370" t="s">
        <v>24859</v>
      </c>
      <c r="B10370">
        <v>103539</v>
      </c>
      <c r="C10370" t="s">
        <v>24901</v>
      </c>
      <c r="D10370" t="s">
        <v>14</v>
      </c>
      <c r="E10370">
        <v>0</v>
      </c>
    </row>
    <row r="10371" spans="1:5">
      <c r="A10371" t="s">
        <v>24859</v>
      </c>
      <c r="B10371">
        <v>103540</v>
      </c>
      <c r="C10371" t="s">
        <v>24902</v>
      </c>
      <c r="D10371" t="s">
        <v>14</v>
      </c>
      <c r="E10371">
        <v>0</v>
      </c>
    </row>
    <row r="10372" spans="1:5">
      <c r="A10372" t="s">
        <v>24859</v>
      </c>
      <c r="B10372">
        <v>103542</v>
      </c>
      <c r="C10372" t="s">
        <v>24903</v>
      </c>
      <c r="D10372" t="s">
        <v>14</v>
      </c>
      <c r="E10372">
        <v>0</v>
      </c>
    </row>
    <row r="10373" spans="1:5">
      <c r="A10373" t="s">
        <v>24859</v>
      </c>
      <c r="B10373">
        <v>103543</v>
      </c>
      <c r="C10373" t="s">
        <v>24904</v>
      </c>
      <c r="D10373" t="s">
        <v>14</v>
      </c>
      <c r="E10373">
        <v>0</v>
      </c>
    </row>
    <row r="10374" spans="1:5">
      <c r="A10374" t="s">
        <v>24859</v>
      </c>
      <c r="B10374">
        <v>103544</v>
      </c>
      <c r="C10374" t="s">
        <v>24905</v>
      </c>
      <c r="D10374" t="s">
        <v>14</v>
      </c>
      <c r="E10374">
        <v>0</v>
      </c>
    </row>
    <row r="10375" spans="1:5">
      <c r="A10375" t="s">
        <v>24859</v>
      </c>
      <c r="B10375">
        <v>103545</v>
      </c>
      <c r="C10375" t="s">
        <v>24906</v>
      </c>
      <c r="D10375" t="s">
        <v>14</v>
      </c>
      <c r="E10375">
        <v>0</v>
      </c>
    </row>
    <row r="10376" spans="1:5">
      <c r="A10376" t="s">
        <v>24859</v>
      </c>
      <c r="B10376">
        <v>103537</v>
      </c>
      <c r="C10376" t="s">
        <v>24907</v>
      </c>
      <c r="D10376" t="s">
        <v>14</v>
      </c>
      <c r="E10376">
        <v>0</v>
      </c>
    </row>
    <row r="10377" spans="1:5">
      <c r="A10377" t="s">
        <v>24859</v>
      </c>
      <c r="B10377">
        <v>103546</v>
      </c>
      <c r="C10377" t="s">
        <v>24908</v>
      </c>
      <c r="D10377" t="s">
        <v>14</v>
      </c>
      <c r="E10377">
        <v>0</v>
      </c>
    </row>
    <row r="10378" spans="1:5">
      <c r="A10378" t="s">
        <v>24859</v>
      </c>
      <c r="B10378">
        <v>103538</v>
      </c>
      <c r="C10378" t="s">
        <v>24909</v>
      </c>
      <c r="D10378" t="s">
        <v>14</v>
      </c>
      <c r="E10378">
        <v>0</v>
      </c>
    </row>
    <row r="10379" spans="1:5">
      <c r="A10379" t="s">
        <v>24859</v>
      </c>
      <c r="B10379">
        <v>103549</v>
      </c>
      <c r="C10379" t="s">
        <v>24910</v>
      </c>
      <c r="D10379" t="s">
        <v>14</v>
      </c>
      <c r="E10379">
        <v>0</v>
      </c>
    </row>
    <row r="10380" spans="1:5">
      <c r="A10380" t="s">
        <v>24859</v>
      </c>
      <c r="B10380">
        <v>103550</v>
      </c>
      <c r="C10380" t="s">
        <v>24911</v>
      </c>
      <c r="D10380" t="s">
        <v>14</v>
      </c>
      <c r="E10380">
        <v>0</v>
      </c>
    </row>
    <row r="10381" spans="1:5">
      <c r="A10381" t="s">
        <v>24859</v>
      </c>
      <c r="B10381">
        <v>103551</v>
      </c>
      <c r="C10381" t="s">
        <v>24912</v>
      </c>
      <c r="D10381" t="s">
        <v>14</v>
      </c>
      <c r="E10381">
        <v>0</v>
      </c>
    </row>
    <row r="10382" spans="1:5">
      <c r="A10382" t="s">
        <v>24859</v>
      </c>
      <c r="B10382">
        <v>103552</v>
      </c>
      <c r="C10382" t="s">
        <v>24913</v>
      </c>
      <c r="D10382" t="s">
        <v>14</v>
      </c>
      <c r="E10382">
        <v>0</v>
      </c>
    </row>
    <row r="10383" spans="1:5">
      <c r="A10383" t="s">
        <v>24859</v>
      </c>
      <c r="B10383">
        <v>103553</v>
      </c>
      <c r="C10383" t="s">
        <v>24914</v>
      </c>
      <c r="D10383" t="s">
        <v>14</v>
      </c>
      <c r="E10383">
        <v>0</v>
      </c>
    </row>
    <row r="10384" spans="1:5">
      <c r="A10384" t="s">
        <v>24859</v>
      </c>
      <c r="B10384">
        <v>103554</v>
      </c>
      <c r="C10384" t="s">
        <v>24915</v>
      </c>
      <c r="D10384" t="s">
        <v>14</v>
      </c>
      <c r="E10384">
        <v>0</v>
      </c>
    </row>
    <row r="10385" spans="1:5">
      <c r="A10385" t="s">
        <v>24859</v>
      </c>
      <c r="B10385">
        <v>103555</v>
      </c>
      <c r="C10385" t="s">
        <v>24916</v>
      </c>
      <c r="D10385" t="s">
        <v>14</v>
      </c>
      <c r="E10385">
        <v>0</v>
      </c>
    </row>
    <row r="10386" spans="1:5">
      <c r="A10386" t="s">
        <v>24859</v>
      </c>
      <c r="B10386">
        <v>103547</v>
      </c>
      <c r="C10386" t="s">
        <v>24917</v>
      </c>
      <c r="D10386" t="s">
        <v>14</v>
      </c>
      <c r="E10386">
        <v>0</v>
      </c>
    </row>
    <row r="10387" spans="1:5">
      <c r="A10387" t="s">
        <v>24859</v>
      </c>
      <c r="B10387">
        <v>103556</v>
      </c>
      <c r="C10387" t="s">
        <v>24918</v>
      </c>
      <c r="D10387" t="s">
        <v>14</v>
      </c>
      <c r="E10387">
        <v>0</v>
      </c>
    </row>
    <row r="10388" spans="1:5">
      <c r="A10388" t="s">
        <v>24859</v>
      </c>
      <c r="B10388">
        <v>103548</v>
      </c>
      <c r="C10388" t="s">
        <v>24919</v>
      </c>
      <c r="D10388" t="s">
        <v>14</v>
      </c>
      <c r="E10388">
        <v>0</v>
      </c>
    </row>
  </sheetData>
  <autoFilter ref="A10:E9663"/>
  <hyperlinks>
    <hyperlink ref="A4866" r:id="rId1" display="Instalações Elétricas - Quadros, Cabos, Disjuntores, Contatores e Barramentos Blindados"/>
    <hyperlink ref="A4867" r:id="rId2" display="Instalações Elétricas - Quadros, Cabos, Disjuntores, Contatores e Barramentos Blindados"/>
    <hyperlink ref="A4868" r:id="rId3" display="Instalações Elétricas - Quadros, Cabos, Disjuntores, Contatores e Barramentos Blindados"/>
    <hyperlink ref="A4869" r:id="rId4" display="Instalações Elétricas - Quadros, Cabos, Disjuntores, Contatores e Barramentos Blindados"/>
    <hyperlink ref="A4870" r:id="rId5" display="Instalações Elétricas - Quadros, Cabos, Disjuntores, Contatores e Barramentos Blindados"/>
    <hyperlink ref="A4871" r:id="rId6" display="Instalações Elétricas - Quadros, Cabos, Disjuntores, Contatores e Barramentos Blindados"/>
    <hyperlink ref="A4872" r:id="rId7" display="Instalações Elétricas - Quadros, Cabos, Disjuntores, Contatores e Barramentos Blindados"/>
    <hyperlink ref="A4873" r:id="rId8" display="Instalações Elétricas - Quadros, Cabos, Disjuntores, Contatores e Barramentos Blindados"/>
    <hyperlink ref="A4874" r:id="rId9" display="Instalações Elétricas - Quadros, Cabos, Disjuntores, Contatores e Barramentos Blindados"/>
    <hyperlink ref="A4875" r:id="rId10"/>
    <hyperlink ref="A4876" r:id="rId11"/>
    <hyperlink ref="A4877" r:id="rId12"/>
    <hyperlink ref="A4878" r:id="rId13"/>
    <hyperlink ref="A4879" r:id="rId14"/>
    <hyperlink ref="A4880" r:id="rId15"/>
    <hyperlink ref="A4881" r:id="rId16"/>
    <hyperlink ref="A4882" r:id="rId17"/>
    <hyperlink ref="A4883" r:id="rId18"/>
    <hyperlink ref="A4884" r:id="rId19"/>
    <hyperlink ref="A4885" r:id="rId20"/>
    <hyperlink ref="A4886" r:id="rId21"/>
    <hyperlink ref="A4887" r:id="rId22"/>
    <hyperlink ref="A4888" r:id="rId23"/>
    <hyperlink ref="A4889" r:id="rId24"/>
    <hyperlink ref="A4890" r:id="rId25"/>
    <hyperlink ref="A4891" r:id="rId26"/>
    <hyperlink ref="A4892" r:id="rId27"/>
    <hyperlink ref="A4893" r:id="rId28"/>
    <hyperlink ref="A4894" r:id="rId29"/>
    <hyperlink ref="A4895" r:id="rId30"/>
    <hyperlink ref="A4896" r:id="rId31"/>
    <hyperlink ref="A4897" r:id="rId32"/>
    <hyperlink ref="A4898" r:id="rId33"/>
    <hyperlink ref="A4899" r:id="rId34"/>
    <hyperlink ref="A4900" r:id="rId35"/>
    <hyperlink ref="A4901" r:id="rId36"/>
    <hyperlink ref="A4902" r:id="rId37"/>
    <hyperlink ref="A4903" r:id="rId38"/>
    <hyperlink ref="A4904" r:id="rId39"/>
    <hyperlink ref="A4905" r:id="rId40"/>
    <hyperlink ref="A4906" r:id="rId41"/>
    <hyperlink ref="A4907" r:id="rId42"/>
    <hyperlink ref="A4908" r:id="rId43"/>
    <hyperlink ref="A4909" r:id="rId44"/>
    <hyperlink ref="A4910" r:id="rId45"/>
    <hyperlink ref="A4911" r:id="rId46"/>
    <hyperlink ref="A4912" r:id="rId47"/>
    <hyperlink ref="A4913" r:id="rId48"/>
    <hyperlink ref="A4914" r:id="rId49"/>
    <hyperlink ref="A4915" r:id="rId50"/>
    <hyperlink ref="A4916" r:id="rId51"/>
    <hyperlink ref="A4917" r:id="rId52"/>
    <hyperlink ref="A4918" r:id="rId53"/>
    <hyperlink ref="A4919" r:id="rId54"/>
    <hyperlink ref="A4920" r:id="rId55"/>
    <hyperlink ref="A4921" r:id="rId56"/>
    <hyperlink ref="A4922" r:id="rId57"/>
    <hyperlink ref="A4923" r:id="rId58"/>
    <hyperlink ref="A4924" r:id="rId59"/>
    <hyperlink ref="A4925" r:id="rId60"/>
    <hyperlink ref="A4926" r:id="rId61"/>
    <hyperlink ref="A4927" r:id="rId62"/>
    <hyperlink ref="A4928" r:id="rId63"/>
    <hyperlink ref="A4929" r:id="rId64"/>
    <hyperlink ref="A4930" r:id="rId65" display="Instalações Elétricas - Rede de Distribuição"/>
    <hyperlink ref="A4931" r:id="rId66" display="Instalações Elétricas - Rede de Distribuição"/>
    <hyperlink ref="A4932" r:id="rId67" display="Instalações Elétricas - Rede de Distribuição"/>
    <hyperlink ref="A4933" r:id="rId68" display="Instalações Elétricas - Rede de Distribuição"/>
    <hyperlink ref="A4934" r:id="rId69" display="Instalações Elétricas - Rede de Distribuição"/>
    <hyperlink ref="A4935" r:id="rId70" display="Instalações Elétricas - Rede de Distribuição"/>
    <hyperlink ref="A4936" r:id="rId71" display="Instalações Elétricas - Rede de Distribuição"/>
    <hyperlink ref="A4937" r:id="rId72" display="Instalações Elétricas - Rede de Distribuição"/>
    <hyperlink ref="A4938" r:id="rId73" display="Instalações Elétricas - Rede de Distribuição"/>
    <hyperlink ref="A4939" r:id="rId74" display="Instalações Elétricas - Rede de Distribuição"/>
    <hyperlink ref="A4940" r:id="rId75" display="Instalações Elétricas - Rede de Distribuição"/>
    <hyperlink ref="A4941" r:id="rId76" display="Instalações Elétricas - Rede de Distribuição"/>
    <hyperlink ref="A4942" r:id="rId77" display="Instalações Elétricas - Rede de Distribuição"/>
    <hyperlink ref="A4943" r:id="rId78" display="Instalações Elétricas - Rede de Distribuição"/>
    <hyperlink ref="A4944" r:id="rId79" display="Instalações Elétricas - Rede de Distribuição"/>
    <hyperlink ref="A4945" r:id="rId80" display="Instalações Elétricas - Rede de Distribuição"/>
    <hyperlink ref="A4946" r:id="rId81" display="Instalações Elétricas - Rede de Distribuição"/>
    <hyperlink ref="A4947" r:id="rId82" display="Instalações Elétricas - Rede de Distribuição"/>
    <hyperlink ref="A4948" r:id="rId83" display="Instalações Elétricas - Rede de Distribuição"/>
    <hyperlink ref="A4949" r:id="rId84" display="Instalações Elétricas - Rede de Distribuição"/>
    <hyperlink ref="A4950" r:id="rId85" display="Instalações Elétricas - Rede de Distribuição"/>
    <hyperlink ref="A4951" r:id="rId86" display="Instalações Elétricas - Rede de Distribuição"/>
    <hyperlink ref="A4952" r:id="rId87" display="Instalações Elétricas - Rede de Distribuição"/>
    <hyperlink ref="A4953" r:id="rId88" display="Instalações Elétricas - Rede de Distribuição"/>
    <hyperlink ref="A4954" r:id="rId89" display="Instalações Elétricas - Rede de Distribuição"/>
    <hyperlink ref="A4955" r:id="rId90" display="Instalações Elétricas - Rede de Distribuição"/>
    <hyperlink ref="A4956" r:id="rId91" display="Instalações Elétricas - Rede de Distribuição"/>
    <hyperlink ref="A4957" r:id="rId92" display="Instalações Elétricas - Rede de Distribuição"/>
    <hyperlink ref="A4958" r:id="rId93" display="Instalações Elétricas - Rede de Distribuição"/>
    <hyperlink ref="A4959" r:id="rId94" display="Instalações Elétricas - Rede de Distribuição"/>
    <hyperlink ref="A4960" r:id="rId95" display="Instalações Elétricas - Rede de Distribuição"/>
    <hyperlink ref="A4961" r:id="rId96" display="Instalações Elétricas - Rede de Distribuição"/>
    <hyperlink ref="A4962" r:id="rId97" display="Instalações Elétricas - Rede de Distribuição"/>
    <hyperlink ref="A4963" r:id="rId98" display="Instalações Elétricas - Rede de Distribuição"/>
    <hyperlink ref="A4964" r:id="rId99" display="Instalações Elétricas - Rede de Distribuição"/>
    <hyperlink ref="A4965" r:id="rId100" display="Instalações Elétricas - Rede de Distribuição"/>
    <hyperlink ref="A4966" r:id="rId101" display="Instalações Elétricas - Rede de Distribuição"/>
    <hyperlink ref="A4967" r:id="rId102" display="Instalações Elétricas - Rede de Distribuição"/>
    <hyperlink ref="A4968" r:id="rId103" display="Instalações Elétricas - Rede de Distribuição"/>
    <hyperlink ref="A4969" r:id="rId104" display="Instalações Elétricas - Rede de Distribuição"/>
    <hyperlink ref="A4970" r:id="rId105"/>
    <hyperlink ref="A4971" r:id="rId106"/>
    <hyperlink ref="A4972" r:id="rId107"/>
    <hyperlink ref="A4973" r:id="rId108"/>
    <hyperlink ref="A4974" r:id="rId109"/>
    <hyperlink ref="A4975" r:id="rId110"/>
    <hyperlink ref="A4976" r:id="rId111"/>
    <hyperlink ref="A4977" r:id="rId112"/>
    <hyperlink ref="A4978" r:id="rId113"/>
    <hyperlink ref="A4979" r:id="rId114"/>
    <hyperlink ref="A4980" r:id="rId115"/>
    <hyperlink ref="A4981" r:id="rId116"/>
    <hyperlink ref="A4982" r:id="rId117"/>
    <hyperlink ref="A4983" r:id="rId118"/>
    <hyperlink ref="A4984" r:id="rId119"/>
    <hyperlink ref="A4985" r:id="rId120"/>
    <hyperlink ref="A4986" r:id="rId121"/>
    <hyperlink ref="A4987" r:id="rId122"/>
    <hyperlink ref="A4988" r:id="rId123"/>
    <hyperlink ref="A4989" r:id="rId124"/>
    <hyperlink ref="A4990" r:id="rId125"/>
    <hyperlink ref="A4991" r:id="rId126"/>
    <hyperlink ref="A4992" r:id="rId127"/>
    <hyperlink ref="A4993" r:id="rId128"/>
    <hyperlink ref="A4994" r:id="rId129"/>
    <hyperlink ref="A4995" r:id="rId130"/>
    <hyperlink ref="A4996" r:id="rId131"/>
    <hyperlink ref="A4997" r:id="rId132"/>
    <hyperlink ref="A4998" r:id="rId133"/>
    <hyperlink ref="A4999" r:id="rId134"/>
    <hyperlink ref="A5000" r:id="rId135"/>
    <hyperlink ref="A5001" r:id="rId136"/>
    <hyperlink ref="A5002" r:id="rId137"/>
    <hyperlink ref="A5003" r:id="rId138"/>
    <hyperlink ref="A5004" r:id="rId139"/>
    <hyperlink ref="A5005" r:id="rId140"/>
    <hyperlink ref="A5006" r:id="rId141"/>
    <hyperlink ref="A5007" r:id="rId142"/>
    <hyperlink ref="A5008" r:id="rId143"/>
    <hyperlink ref="A5009" r:id="rId144"/>
    <hyperlink ref="A5010" r:id="rId145"/>
    <hyperlink ref="A5011" r:id="rId146"/>
    <hyperlink ref="A5012" r:id="rId147"/>
    <hyperlink ref="A5013" r:id="rId148"/>
    <hyperlink ref="A5014" r:id="rId149"/>
    <hyperlink ref="A5015" r:id="rId150"/>
    <hyperlink ref="A5016" r:id="rId151"/>
    <hyperlink ref="A5017" r:id="rId152"/>
    <hyperlink ref="A5018" r:id="rId153"/>
    <hyperlink ref="A5019" r:id="rId154"/>
    <hyperlink ref="A5020" r:id="rId155"/>
    <hyperlink ref="A5021" r:id="rId156"/>
    <hyperlink ref="A5022" r:id="rId157"/>
    <hyperlink ref="A5023" r:id="rId158"/>
    <hyperlink ref="A5024" r:id="rId159"/>
    <hyperlink ref="A5025" r:id="rId160"/>
    <hyperlink ref="A5026" r:id="rId161"/>
    <hyperlink ref="A5027" r:id="rId162"/>
    <hyperlink ref="A5028" r:id="rId163"/>
    <hyperlink ref="A5029" r:id="rId164"/>
    <hyperlink ref="A5030" r:id="rId165"/>
    <hyperlink ref="A5031" r:id="rId166"/>
    <hyperlink ref="A5032" r:id="rId167"/>
    <hyperlink ref="A5033" r:id="rId168"/>
    <hyperlink ref="A5034" r:id="rId169"/>
    <hyperlink ref="A5035" r:id="rId170"/>
    <hyperlink ref="A5036" r:id="rId171" display="Instalações Hidráulicas - Reservação e Bombas de Recalque"/>
    <hyperlink ref="A5037" r:id="rId172" display="Instalações Hidráulicas - Reservação e Bombas de Recalque"/>
    <hyperlink ref="A5038" r:id="rId173" display="Instalações Hidráulicas - Reservação e Bombas de Recalque"/>
    <hyperlink ref="A5039" r:id="rId174" display="Instalações Hidráulicas - Reservação e Bombas de Recalque"/>
    <hyperlink ref="A5040" r:id="rId175" display="Instalações Hidráulicas - Reservação e Bombas de Recalque"/>
    <hyperlink ref="A5041" r:id="rId176" display="Instalações Hidráulicas - Reservação e Bombas de Recalque"/>
    <hyperlink ref="A5042" r:id="rId177" display="Instalações Hidráulicas - Reservação e Bombas de Recalque"/>
    <hyperlink ref="A5043" r:id="rId178" display="Instalações Hidráulicas - Reservação e Bombas de Recalque"/>
    <hyperlink ref="A5044" r:id="rId179" display="Instalações Hidráulicas - Reservação e Bombas de Recalque"/>
    <hyperlink ref="A5045" r:id="rId180" display="Instalações Hidráulicas - Reservação e Bombas de Recalque"/>
    <hyperlink ref="A5046" r:id="rId181" display="Instalações Hidráulicas - Reservação e Bombas de Recalque"/>
    <hyperlink ref="A5047" r:id="rId182" display="Instalações Hidráulicas - Reservação e Bombas de Recalque"/>
    <hyperlink ref="A5048" r:id="rId183" display="Instalações Hidráulicas - Reservação e Bombas de Recalque"/>
    <hyperlink ref="A5049" r:id="rId184" display="Instalações Hidráulicas - Reservação e Bombas de Recalque"/>
    <hyperlink ref="A5050" r:id="rId185" display="Instalações Hidráulicas - Reservação e Bombas de Recalque"/>
    <hyperlink ref="A5051" r:id="rId186" display="Instalações Hidráulicas - Reservação e Bombas de Recalque"/>
    <hyperlink ref="A5052" r:id="rId187" display="Instalações Hidráulicas - Reservação e Bombas de Recalque"/>
    <hyperlink ref="A5053" r:id="rId188" display="Instalações Hidráulicas - Reservação e Bombas de Recalque"/>
    <hyperlink ref="A5054" r:id="rId189" display="Instalações Hidráulicas - Reservação e Bombas de Recalque"/>
    <hyperlink ref="A5055" r:id="rId190" display="Instalações Hidráulicas - Reservação e Bombas de Recalque"/>
    <hyperlink ref="A5056" r:id="rId191" display="Instalações Hidráulicas - Reservação e Bombas de Recalque"/>
    <hyperlink ref="A5057" r:id="rId192" display="Instalações Hidráulicas - Reservação e Bombas de Recalque"/>
    <hyperlink ref="A5058" r:id="rId193" display="Instalações Hidráulicas - Reservação e Bombas de Recalque"/>
    <hyperlink ref="A5059" r:id="rId194" display="Instalações Hidráulicas - Reservação e Bombas de Recalque"/>
    <hyperlink ref="A5060" r:id="rId195" display="Instalações Hidráulicas - Reservação e Bombas de Recalque"/>
    <hyperlink ref="A5061" r:id="rId196" display="Instalações Hidráulicas - Reservação e Bombas de Recalque"/>
    <hyperlink ref="A5062" r:id="rId197" display="Instalações Hidráulicas - Reservação e Bombas de Recalque"/>
    <hyperlink ref="A5063" r:id="rId198" display="Instalações Hidráulicas - Reservação e Bombas de Recalque"/>
    <hyperlink ref="A5064" r:id="rId199" display="Instalações Hidráulicas - Reservação e Bombas de Recalque"/>
    <hyperlink ref="A5065" r:id="rId200" display="Instalações Hidráulicas - Reservação e Bombas de Recalque"/>
    <hyperlink ref="A5066" r:id="rId201" display="Instalações Hidráulicas - Reservação e Bombas de Recalque"/>
    <hyperlink ref="A5067" r:id="rId202" display="Instalações Hidráulicas - Reservação e Bombas de Recalque"/>
    <hyperlink ref="A5068" r:id="rId203" display="Instalações Hidráulicas - Reservação e Bombas de Recalque"/>
    <hyperlink ref="A5069" r:id="rId204" display="Instalações Hidráulicas - Reservação e Bombas de Recalque"/>
    <hyperlink ref="A5070" r:id="rId205" display="Instalações Hidráulicas - Reservação e Bombas de Recalque"/>
    <hyperlink ref="A5071" r:id="rId206" display="Instalações Hidráulicas - Reservação e Bombas de Recalque"/>
    <hyperlink ref="A5072" r:id="rId207" display="Instalações Hidráulicas - Reservação e Bombas de Recalque"/>
    <hyperlink ref="A5073" r:id="rId208" display="Instalações Hidráulicas - Reservação e Bombas de Recalque"/>
    <hyperlink ref="A5074" r:id="rId209" display="Instalações Hidráulicas - Reservação e Bombas de Recalque"/>
    <hyperlink ref="A5075" r:id="rId210" display="Instalações Hidráulicas - Reservação e Bombas de Recalque"/>
    <hyperlink ref="A5076" r:id="rId211"/>
    <hyperlink ref="A5077" r:id="rId212"/>
    <hyperlink ref="A5078" r:id="rId213"/>
    <hyperlink ref="A5079" r:id="rId214"/>
    <hyperlink ref="A5080" r:id="rId215"/>
    <hyperlink ref="A5081" r:id="rId216"/>
    <hyperlink ref="A5082" r:id="rId217"/>
    <hyperlink ref="A5083" r:id="rId218"/>
    <hyperlink ref="A5084" r:id="rId219"/>
    <hyperlink ref="A5085" r:id="rId220"/>
    <hyperlink ref="A5086" r:id="rId221"/>
    <hyperlink ref="A5087" r:id="rId222"/>
    <hyperlink ref="A5088" r:id="rId223"/>
    <hyperlink ref="A5089" r:id="rId224"/>
    <hyperlink ref="A5090" r:id="rId225"/>
    <hyperlink ref="A5091" r:id="rId226"/>
    <hyperlink ref="A5092" r:id="rId227"/>
    <hyperlink ref="A5093" r:id="rId228"/>
    <hyperlink ref="A5094" r:id="rId229"/>
    <hyperlink ref="A5095" r:id="rId230"/>
    <hyperlink ref="A5096" r:id="rId231"/>
    <hyperlink ref="A5097" r:id="rId232"/>
    <hyperlink ref="A5098" r:id="rId233"/>
    <hyperlink ref="A5099" r:id="rId234"/>
    <hyperlink ref="A5100" r:id="rId235"/>
    <hyperlink ref="A5101" r:id="rId236"/>
    <hyperlink ref="A5102" r:id="rId237"/>
    <hyperlink ref="A5103" r:id="rId238"/>
    <hyperlink ref="A5104" r:id="rId239"/>
    <hyperlink ref="A5105" r:id="rId240"/>
    <hyperlink ref="A5106" r:id="rId241"/>
    <hyperlink ref="A5107" r:id="rId242"/>
    <hyperlink ref="A5108" r:id="rId243"/>
    <hyperlink ref="A5109" r:id="rId244"/>
    <hyperlink ref="A5110" r:id="rId245"/>
    <hyperlink ref="A5111" r:id="rId246"/>
    <hyperlink ref="A5112" r:id="rId247"/>
    <hyperlink ref="A5113" r:id="rId248"/>
    <hyperlink ref="A5114" r:id="rId249"/>
    <hyperlink ref="A5115" r:id="rId250"/>
    <hyperlink ref="A5116" r:id="rId251"/>
    <hyperlink ref="A5117" r:id="rId252"/>
    <hyperlink ref="A5118" r:id="rId253"/>
    <hyperlink ref="A5119" r:id="rId254"/>
    <hyperlink ref="A5120" r:id="rId255"/>
    <hyperlink ref="A5121" r:id="rId256"/>
    <hyperlink ref="A5122" r:id="rId257"/>
    <hyperlink ref="A5123" r:id="rId258"/>
    <hyperlink ref="A5124" r:id="rId259"/>
    <hyperlink ref="A5125" r:id="rId260"/>
    <hyperlink ref="A5126" r:id="rId261"/>
    <hyperlink ref="A5127" r:id="rId262"/>
    <hyperlink ref="A5128" r:id="rId263"/>
    <hyperlink ref="A5129" r:id="rId264"/>
    <hyperlink ref="A5130" r:id="rId265"/>
    <hyperlink ref="A5131" r:id="rId266"/>
    <hyperlink ref="A5132" r:id="rId267"/>
    <hyperlink ref="A5133" r:id="rId268"/>
    <hyperlink ref="A5134" r:id="rId269"/>
    <hyperlink ref="A5135" r:id="rId270"/>
    <hyperlink ref="A5136" r:id="rId271"/>
    <hyperlink ref="A5137" r:id="rId272"/>
    <hyperlink ref="A5138" r:id="rId273"/>
    <hyperlink ref="A5139" r:id="rId274"/>
    <hyperlink ref="A5140" r:id="rId275"/>
    <hyperlink ref="A5141" r:id="rId276"/>
    <hyperlink ref="A5142" r:id="rId277"/>
    <hyperlink ref="A5143" r:id="rId278"/>
    <hyperlink ref="A5144" r:id="rId279"/>
    <hyperlink ref="A5145" r:id="rId280"/>
    <hyperlink ref="A5146" r:id="rId281"/>
    <hyperlink ref="A5147" r:id="rId282"/>
    <hyperlink ref="A5148" r:id="rId283"/>
    <hyperlink ref="A5149" r:id="rId284"/>
    <hyperlink ref="A5150" r:id="rId285"/>
    <hyperlink ref="A5151" r:id="rId286"/>
    <hyperlink ref="A5152" r:id="rId287"/>
    <hyperlink ref="A5153" r:id="rId288"/>
    <hyperlink ref="A5154" r:id="rId289"/>
    <hyperlink ref="A5155" r:id="rId290"/>
    <hyperlink ref="A5156" r:id="rId291"/>
    <hyperlink ref="A5157" r:id="rId292"/>
    <hyperlink ref="A5158" r:id="rId293"/>
    <hyperlink ref="A5159" r:id="rId294"/>
    <hyperlink ref="A5160" r:id="rId295"/>
    <hyperlink ref="A5161" r:id="rId296"/>
    <hyperlink ref="A5162" r:id="rId297"/>
    <hyperlink ref="A5163" r:id="rId298"/>
    <hyperlink ref="A5164" r:id="rId299"/>
    <hyperlink ref="A5165" r:id="rId300"/>
    <hyperlink ref="A5166" r:id="rId301"/>
    <hyperlink ref="A5167" r:id="rId302"/>
    <hyperlink ref="A5168" r:id="rId303"/>
    <hyperlink ref="A5169" r:id="rId304"/>
    <hyperlink ref="A5170" r:id="rId305"/>
    <hyperlink ref="A5171" r:id="rId306"/>
    <hyperlink ref="A5172" r:id="rId307"/>
    <hyperlink ref="A5173" r:id="rId308"/>
    <hyperlink ref="A5174" r:id="rId309"/>
    <hyperlink ref="A5175" r:id="rId310"/>
    <hyperlink ref="A5176" r:id="rId311"/>
    <hyperlink ref="A5177" r:id="rId312"/>
    <hyperlink ref="A5178" r:id="rId313"/>
    <hyperlink ref="A5179" r:id="rId314"/>
    <hyperlink ref="A5180" r:id="rId315"/>
    <hyperlink ref="A5181" r:id="rId316"/>
    <hyperlink ref="A5182" r:id="rId317"/>
    <hyperlink ref="A5183" r:id="rId318"/>
    <hyperlink ref="A5184" r:id="rId319"/>
    <hyperlink ref="A5185" r:id="rId320"/>
    <hyperlink ref="A5186" r:id="rId321"/>
    <hyperlink ref="A5187" r:id="rId322"/>
    <hyperlink ref="A5188" r:id="rId323"/>
    <hyperlink ref="A5189" r:id="rId324"/>
    <hyperlink ref="A5190" r:id="rId325"/>
    <hyperlink ref="A5191" r:id="rId326"/>
    <hyperlink ref="A5192" r:id="rId327"/>
    <hyperlink ref="A5193" r:id="rId328"/>
    <hyperlink ref="A5194" r:id="rId329"/>
    <hyperlink ref="A5195" r:id="rId330"/>
    <hyperlink ref="A5196" r:id="rId331"/>
    <hyperlink ref="A5197" r:id="rId332"/>
    <hyperlink ref="A5198" r:id="rId333"/>
    <hyperlink ref="A5199" r:id="rId334"/>
    <hyperlink ref="A5200" r:id="rId335"/>
    <hyperlink ref="A5201" r:id="rId336"/>
    <hyperlink ref="A5202" r:id="rId337"/>
    <hyperlink ref="A5203" r:id="rId338"/>
    <hyperlink ref="A5204" r:id="rId339"/>
    <hyperlink ref="A5205" r:id="rId340"/>
    <hyperlink ref="A5206" r:id="rId341"/>
    <hyperlink ref="A5207" r:id="rId342"/>
    <hyperlink ref="A5208" r:id="rId343"/>
    <hyperlink ref="A5209" r:id="rId344"/>
    <hyperlink ref="A5210" r:id="rId345"/>
    <hyperlink ref="A5211" r:id="rId346"/>
    <hyperlink ref="A5212" r:id="rId347"/>
    <hyperlink ref="A5213" r:id="rId348"/>
    <hyperlink ref="A5214" r:id="rId349"/>
    <hyperlink ref="A5215" r:id="rId350"/>
    <hyperlink ref="A5216" r:id="rId351"/>
    <hyperlink ref="A5217" r:id="rId352"/>
    <hyperlink ref="A5218" r:id="rId353"/>
    <hyperlink ref="A5219" r:id="rId354"/>
    <hyperlink ref="A5220" r:id="rId355"/>
    <hyperlink ref="A5221" r:id="rId356"/>
    <hyperlink ref="A5222" r:id="rId357"/>
    <hyperlink ref="A5223" r:id="rId358"/>
    <hyperlink ref="A5224" r:id="rId359"/>
    <hyperlink ref="A5225" r:id="rId360"/>
    <hyperlink ref="A5226" r:id="rId361"/>
    <hyperlink ref="A5227" r:id="rId362"/>
    <hyperlink ref="A5228" r:id="rId363"/>
    <hyperlink ref="A5229" r:id="rId364"/>
    <hyperlink ref="A5230" r:id="rId365"/>
    <hyperlink ref="A5231" r:id="rId366"/>
    <hyperlink ref="A5232" r:id="rId367"/>
    <hyperlink ref="A5233" r:id="rId368"/>
    <hyperlink ref="A5234" r:id="rId369"/>
    <hyperlink ref="A5235" r:id="rId370"/>
    <hyperlink ref="A5236" r:id="rId371"/>
    <hyperlink ref="A5237" r:id="rId372"/>
    <hyperlink ref="A5238" r:id="rId373"/>
    <hyperlink ref="A5239" r:id="rId374"/>
    <hyperlink ref="A5240" r:id="rId375"/>
    <hyperlink ref="A5241" r:id="rId376"/>
    <hyperlink ref="A5242" r:id="rId377"/>
    <hyperlink ref="A5243" r:id="rId378"/>
    <hyperlink ref="A5244" r:id="rId379"/>
    <hyperlink ref="A5245" r:id="rId380"/>
    <hyperlink ref="A5246" r:id="rId381"/>
    <hyperlink ref="A5247" r:id="rId382"/>
    <hyperlink ref="A5248" r:id="rId383"/>
    <hyperlink ref="A5249" r:id="rId384"/>
    <hyperlink ref="A5250" r:id="rId385"/>
    <hyperlink ref="A5251" r:id="rId386"/>
    <hyperlink ref="A5252" r:id="rId387"/>
    <hyperlink ref="A5253" r:id="rId388"/>
    <hyperlink ref="A5254" r:id="rId389"/>
    <hyperlink ref="A5255" r:id="rId390"/>
    <hyperlink ref="A5256" r:id="rId391"/>
    <hyperlink ref="A5257" r:id="rId392"/>
    <hyperlink ref="A5258" r:id="rId393"/>
    <hyperlink ref="A5259" r:id="rId394"/>
    <hyperlink ref="A5260" r:id="rId395"/>
    <hyperlink ref="A5261" r:id="rId396"/>
    <hyperlink ref="A5262" r:id="rId397"/>
    <hyperlink ref="A5263" r:id="rId398"/>
    <hyperlink ref="A5264" r:id="rId399"/>
    <hyperlink ref="A5265" r:id="rId400"/>
    <hyperlink ref="A5266" r:id="rId401"/>
    <hyperlink ref="A5267" r:id="rId402"/>
    <hyperlink ref="A5268" r:id="rId403"/>
    <hyperlink ref="A5269" r:id="rId404"/>
    <hyperlink ref="A5270" r:id="rId405"/>
    <hyperlink ref="A5271" r:id="rId406"/>
    <hyperlink ref="A5272" r:id="rId407"/>
    <hyperlink ref="A5273" r:id="rId408"/>
    <hyperlink ref="A5274" r:id="rId409"/>
    <hyperlink ref="A5275" r:id="rId410"/>
    <hyperlink ref="A5276" r:id="rId411"/>
    <hyperlink ref="A5277" r:id="rId412"/>
    <hyperlink ref="A5278" r:id="rId413"/>
    <hyperlink ref="A5279" r:id="rId414"/>
    <hyperlink ref="A5280" r:id="rId415"/>
    <hyperlink ref="A5281" r:id="rId416"/>
    <hyperlink ref="A5282" r:id="rId417"/>
    <hyperlink ref="A5283" r:id="rId418"/>
    <hyperlink ref="A5284" r:id="rId419"/>
    <hyperlink ref="A5285" r:id="rId420"/>
    <hyperlink ref="A5286" r:id="rId421"/>
    <hyperlink ref="A5287" r:id="rId422"/>
    <hyperlink ref="A5288" r:id="rId423"/>
    <hyperlink ref="A5289" r:id="rId424"/>
    <hyperlink ref="A5290" r:id="rId425"/>
    <hyperlink ref="A5291" r:id="rId426"/>
    <hyperlink ref="A5292" r:id="rId427"/>
    <hyperlink ref="A5293" r:id="rId428"/>
    <hyperlink ref="A5294" r:id="rId429"/>
    <hyperlink ref="A5295" r:id="rId430"/>
    <hyperlink ref="A5296" r:id="rId431"/>
    <hyperlink ref="A5297" r:id="rId432"/>
    <hyperlink ref="A5298" r:id="rId433"/>
    <hyperlink ref="A5299" r:id="rId434"/>
    <hyperlink ref="A5300" r:id="rId435"/>
    <hyperlink ref="A5301" r:id="rId436"/>
    <hyperlink ref="A5302" r:id="rId437"/>
    <hyperlink ref="A5303" r:id="rId438"/>
    <hyperlink ref="A5304" r:id="rId439"/>
    <hyperlink ref="A5305" r:id="rId440"/>
    <hyperlink ref="A5306" r:id="rId441"/>
    <hyperlink ref="A5307" r:id="rId442"/>
    <hyperlink ref="A5308" r:id="rId443"/>
    <hyperlink ref="A5309" r:id="rId444"/>
    <hyperlink ref="A5310" r:id="rId445"/>
    <hyperlink ref="A5311" r:id="rId446"/>
    <hyperlink ref="A5312" r:id="rId447"/>
    <hyperlink ref="A5313" r:id="rId448"/>
    <hyperlink ref="A5314" r:id="rId449"/>
    <hyperlink ref="A5315" r:id="rId450"/>
    <hyperlink ref="A5316" r:id="rId451"/>
    <hyperlink ref="A5317" r:id="rId452"/>
    <hyperlink ref="A5318" r:id="rId453"/>
    <hyperlink ref="A5319" r:id="rId454"/>
    <hyperlink ref="A5320" r:id="rId455"/>
    <hyperlink ref="A5321" r:id="rId456"/>
    <hyperlink ref="A5322" r:id="rId457"/>
    <hyperlink ref="A5323" r:id="rId458"/>
    <hyperlink ref="A5324" r:id="rId459"/>
    <hyperlink ref="A5325" r:id="rId460"/>
    <hyperlink ref="A5326" r:id="rId461"/>
    <hyperlink ref="A5327" r:id="rId462"/>
    <hyperlink ref="A5328" r:id="rId463"/>
    <hyperlink ref="A5329" r:id="rId464"/>
    <hyperlink ref="A5330" r:id="rId465"/>
    <hyperlink ref="A5331" r:id="rId466"/>
    <hyperlink ref="A5332" r:id="rId467"/>
    <hyperlink ref="A5333" r:id="rId468"/>
    <hyperlink ref="A5334" r:id="rId469"/>
    <hyperlink ref="A5335" r:id="rId470"/>
    <hyperlink ref="A5336" r:id="rId471"/>
    <hyperlink ref="A5337" r:id="rId472"/>
    <hyperlink ref="A5338" r:id="rId473"/>
    <hyperlink ref="A5339" r:id="rId474"/>
    <hyperlink ref="A5340" r:id="rId475"/>
    <hyperlink ref="A5341" r:id="rId476"/>
    <hyperlink ref="A5342" r:id="rId477" display="Instalações Hidráulicas em PEX"/>
    <hyperlink ref="A5343" r:id="rId478" display="Instalações Hidráulicas em PEX"/>
    <hyperlink ref="A5344" r:id="rId479" display="Instalações Hidráulicas em PEX"/>
    <hyperlink ref="A5345" r:id="rId480" display="Instalações Hidráulicas em PEX"/>
    <hyperlink ref="A5346" r:id="rId481" display="Instalações Hidráulicas em PEX"/>
    <hyperlink ref="A5347" r:id="rId482" display="Instalações Hidráulicas em PEX"/>
    <hyperlink ref="A5348" r:id="rId483" display="Instalações Hidráulicas em PEX"/>
    <hyperlink ref="A5349" r:id="rId484" display="Instalações Hidráulicas em PEX"/>
    <hyperlink ref="A5350" r:id="rId485" display="Instalações Hidráulicas em PEX"/>
    <hyperlink ref="A5351" r:id="rId486" display="Instalações Hidráulicas em PEX"/>
    <hyperlink ref="A5352" r:id="rId487" display="Instalações Hidráulicas em PEX"/>
    <hyperlink ref="A5353" r:id="rId488" display="Instalações Hidráulicas em PEX"/>
    <hyperlink ref="A5354" r:id="rId489" display="Instalações Hidráulicas em PEX"/>
    <hyperlink ref="A5355" r:id="rId490" display="Instalações Hidráulicas em PEX"/>
    <hyperlink ref="A5356" r:id="rId491" display="Instalações Hidráulicas em PEX"/>
    <hyperlink ref="A5357" r:id="rId492" display="Instalações Hidráulicas em PEX"/>
    <hyperlink ref="A5358" r:id="rId493" display="Instalações Hidráulicas em PEX"/>
    <hyperlink ref="A5359" r:id="rId494" display="Instalações Hidráulicas em PEX"/>
    <hyperlink ref="A5360" r:id="rId495" display="Instalações Hidráulicas em PEX"/>
    <hyperlink ref="A5361" r:id="rId496" display="Instalações Hidráulicas em PEX"/>
    <hyperlink ref="A5362" r:id="rId497" display="Instalações Hidráulicas em PEX"/>
    <hyperlink ref="A5363" r:id="rId498" display="Instalações Hidráulicas em PEX"/>
    <hyperlink ref="A5364" r:id="rId499" display="Instalações Hidráulicas em PEX"/>
    <hyperlink ref="A5365" r:id="rId500" display="Instalações Hidráulicas em PEX"/>
    <hyperlink ref="A5366" r:id="rId501" display="Instalações Hidráulicas em PEX"/>
    <hyperlink ref="A5367" r:id="rId502" display="Instalações Hidráulicas em PEX"/>
    <hyperlink ref="A5368" r:id="rId503" display="Instalações Hidráulicas em PEX"/>
    <hyperlink ref="A5369" r:id="rId504" display="Instalações Hidráulicas em PEX"/>
    <hyperlink ref="A5370" r:id="rId505" display="Instalações Hidráulicas em PEX"/>
    <hyperlink ref="A5371" r:id="rId506" display="Instalações Hidráulicas em PEX"/>
    <hyperlink ref="A5372" r:id="rId507" display="Instalações Hidráulicas em PEX"/>
    <hyperlink ref="A5373" r:id="rId508" display="Instalações Hidráulicas em PEX"/>
    <hyperlink ref="A5374" r:id="rId509" display="Instalações Hidráulicas em PEX"/>
    <hyperlink ref="A5375" r:id="rId510" display="Instalações Hidráulicas em PEX"/>
    <hyperlink ref="A5376" r:id="rId511" display="Instalações Hidráulicas em PEX"/>
    <hyperlink ref="A5377" r:id="rId512" display="Instalações Hidráulicas em PEX"/>
    <hyperlink ref="A5378" r:id="rId513" display="Instalações Hidráulicas em PEX"/>
    <hyperlink ref="A5379" r:id="rId514" display="Instalações Hidráulicas em PEX"/>
    <hyperlink ref="A5380" r:id="rId515" display="Instalações Hidráulicas em PEX"/>
    <hyperlink ref="A5381" r:id="rId516" display="Instalações Hidráulicas em PEX"/>
    <hyperlink ref="A5382" r:id="rId517"/>
    <hyperlink ref="A5383" r:id="rId518"/>
    <hyperlink ref="A5384" r:id="rId519"/>
    <hyperlink ref="A5385" r:id="rId520"/>
    <hyperlink ref="A5386" r:id="rId521"/>
    <hyperlink ref="A5387" r:id="rId522"/>
    <hyperlink ref="A5388" r:id="rId523"/>
    <hyperlink ref="A5389" r:id="rId524"/>
    <hyperlink ref="A5390" r:id="rId525"/>
    <hyperlink ref="A5391" r:id="rId526"/>
    <hyperlink ref="A5392" r:id="rId527"/>
    <hyperlink ref="A5393" r:id="rId528"/>
    <hyperlink ref="A5394" r:id="rId529"/>
    <hyperlink ref="A5395" r:id="rId530"/>
    <hyperlink ref="A5396" r:id="rId531"/>
    <hyperlink ref="A5397" r:id="rId532"/>
    <hyperlink ref="A5398" r:id="rId533"/>
    <hyperlink ref="A5399" r:id="rId534"/>
    <hyperlink ref="A5400" r:id="rId535"/>
    <hyperlink ref="A5401" r:id="rId536"/>
    <hyperlink ref="A5402" r:id="rId537"/>
    <hyperlink ref="A5403" r:id="rId538"/>
    <hyperlink ref="A5404" r:id="rId539"/>
    <hyperlink ref="A5405" r:id="rId540"/>
    <hyperlink ref="A5406" r:id="rId541"/>
    <hyperlink ref="A5407" r:id="rId542"/>
    <hyperlink ref="A5408" r:id="rId543"/>
    <hyperlink ref="A5409" r:id="rId544"/>
    <hyperlink ref="A5410" r:id="rId545"/>
    <hyperlink ref="A5411" r:id="rId546"/>
    <hyperlink ref="A5412" r:id="rId547"/>
    <hyperlink ref="A5413" r:id="rId548"/>
    <hyperlink ref="A5414" r:id="rId549"/>
    <hyperlink ref="A5415" r:id="rId550"/>
    <hyperlink ref="A5416" r:id="rId551"/>
    <hyperlink ref="A5417" r:id="rId552"/>
    <hyperlink ref="A5418" r:id="rId553"/>
    <hyperlink ref="A5419" r:id="rId554"/>
    <hyperlink ref="A5420" r:id="rId555"/>
    <hyperlink ref="A5421" r:id="rId556"/>
    <hyperlink ref="A5422" r:id="rId557"/>
    <hyperlink ref="A5423" r:id="rId558"/>
    <hyperlink ref="A5424" r:id="rId559"/>
    <hyperlink ref="A5425" r:id="rId560"/>
    <hyperlink ref="A5426" r:id="rId561"/>
    <hyperlink ref="A5427" r:id="rId562"/>
    <hyperlink ref="A5428" r:id="rId563"/>
    <hyperlink ref="A5429" r:id="rId564"/>
    <hyperlink ref="A5430" r:id="rId565"/>
    <hyperlink ref="A5431" r:id="rId566"/>
    <hyperlink ref="A5432" r:id="rId567"/>
    <hyperlink ref="A5433" r:id="rId568"/>
    <hyperlink ref="A5434" r:id="rId569"/>
    <hyperlink ref="A5435" r:id="rId570"/>
    <hyperlink ref="A5436" r:id="rId571"/>
    <hyperlink ref="A5437" r:id="rId572"/>
    <hyperlink ref="A5438" r:id="rId573"/>
    <hyperlink ref="A5439" r:id="rId574"/>
    <hyperlink ref="A5440" r:id="rId575"/>
    <hyperlink ref="A5441" r:id="rId576"/>
    <hyperlink ref="A5442" r:id="rId577"/>
    <hyperlink ref="A5443" r:id="rId578"/>
    <hyperlink ref="A5444" r:id="rId579"/>
    <hyperlink ref="A5445" r:id="rId580"/>
    <hyperlink ref="A5446" r:id="rId581"/>
    <hyperlink ref="A5447" r:id="rId582"/>
    <hyperlink ref="A5448" r:id="rId583"/>
    <hyperlink ref="A5449" r:id="rId584"/>
    <hyperlink ref="A5450" r:id="rId585"/>
    <hyperlink ref="A5451" r:id="rId586"/>
    <hyperlink ref="A5452" r:id="rId587"/>
    <hyperlink ref="A5453" r:id="rId588"/>
    <hyperlink ref="A5454" r:id="rId589"/>
    <hyperlink ref="A5455" r:id="rId590"/>
    <hyperlink ref="A5456" r:id="rId591"/>
    <hyperlink ref="A5457" r:id="rId592"/>
    <hyperlink ref="A5458" r:id="rId593"/>
    <hyperlink ref="A5459" r:id="rId594"/>
    <hyperlink ref="A5460" r:id="rId595"/>
    <hyperlink ref="A5461" r:id="rId596"/>
    <hyperlink ref="A5462" r:id="rId597"/>
    <hyperlink ref="A5463" r:id="rId598"/>
    <hyperlink ref="A5464" r:id="rId599"/>
    <hyperlink ref="A5465" r:id="rId600"/>
    <hyperlink ref="A5466" r:id="rId601"/>
    <hyperlink ref="A5467" r:id="rId602"/>
    <hyperlink ref="A5468" r:id="rId603"/>
    <hyperlink ref="A5469" r:id="rId604"/>
    <hyperlink ref="A5470" r:id="rId605"/>
    <hyperlink ref="A5471" r:id="rId606"/>
    <hyperlink ref="A5472" r:id="rId607"/>
    <hyperlink ref="A5473" r:id="rId608"/>
    <hyperlink ref="A5474" r:id="rId609"/>
    <hyperlink ref="A5475" r:id="rId610"/>
    <hyperlink ref="A5476" r:id="rId611"/>
    <hyperlink ref="A5477" r:id="rId612"/>
    <hyperlink ref="A5478" r:id="rId613"/>
    <hyperlink ref="A5479" r:id="rId614"/>
    <hyperlink ref="A5480" r:id="rId615" display="Instalações Hidráulicas em PPR"/>
    <hyperlink ref="A5481" r:id="rId616" display="Instalações Hidráulicas em PPR"/>
    <hyperlink ref="A5482" r:id="rId617" display="Instalações Hidráulicas em PPR"/>
    <hyperlink ref="A5483" r:id="rId618" display="Instalações Hidráulicas em PPR"/>
    <hyperlink ref="A5484" r:id="rId619" display="Instalações Hidráulicas em PPR"/>
    <hyperlink ref="A5485" r:id="rId620" display="Instalações Hidráulicas em PPR"/>
    <hyperlink ref="A5486" r:id="rId621" display="Instalações Hidráulicas em PPR"/>
    <hyperlink ref="A5487" r:id="rId622" display="Instalações Hidráulicas em PPR"/>
    <hyperlink ref="A5488" r:id="rId623" display="Instalações Hidráulicas em PPR"/>
    <hyperlink ref="A5489" r:id="rId624" display="Instalações Hidráulicas em PPR"/>
    <hyperlink ref="A5490" r:id="rId625" display="Instalações Hidráulicas em PPR"/>
    <hyperlink ref="A5491" r:id="rId626" display="Instalações Hidráulicas em PPR"/>
    <hyperlink ref="A5492" r:id="rId627" display="Instalações Hidráulicas em PPR"/>
    <hyperlink ref="A5493" r:id="rId628" display="Instalações Hidráulicas em PPR"/>
    <hyperlink ref="A5494" r:id="rId629" display="Instalações Hidráulicas em PPR"/>
    <hyperlink ref="A5495" r:id="rId630" display="Instalações Hidráulicas em PPR"/>
    <hyperlink ref="A5496" r:id="rId631" display="Instalações Hidráulicas em PPR"/>
    <hyperlink ref="A5497" r:id="rId632" display="Instalações Hidráulicas em PPR"/>
    <hyperlink ref="A5498" r:id="rId633" display="Instalações Hidráulicas em PPR"/>
    <hyperlink ref="A5499" r:id="rId634" display="Instalações Hidráulicas em PPR"/>
    <hyperlink ref="A5500" r:id="rId635" display="Instalações Hidráulicas em PPR"/>
    <hyperlink ref="A5501" r:id="rId636" display="Instalações Hidráulicas em PPR"/>
    <hyperlink ref="A5502" r:id="rId637" display="Instalações Hidráulicas em PPR"/>
    <hyperlink ref="A5503" r:id="rId638" display="Instalações Hidráulicas em PPR"/>
    <hyperlink ref="A5504" r:id="rId639" display="Instalações Hidráulicas em PPR"/>
    <hyperlink ref="A5505" r:id="rId640" display="Instalações Hidráulicas em PPR"/>
    <hyperlink ref="A5506" r:id="rId641" display="Instalações Hidráulicas em PPR"/>
    <hyperlink ref="A5507" r:id="rId642" display="Instalações Hidráulicas em PPR"/>
    <hyperlink ref="A5508" r:id="rId643" display="Instalações Hidráulicas em PPR"/>
    <hyperlink ref="A5509" r:id="rId644" display="Instalações Hidráulicas em PPR"/>
    <hyperlink ref="A5510" r:id="rId645" display="Instalações Hidráulicas em PPR"/>
    <hyperlink ref="A5511" r:id="rId646" display="Instalações Hidráulicas em PPR"/>
    <hyperlink ref="A5512" r:id="rId647" display="Instalações Hidráulicas em PPR"/>
    <hyperlink ref="A5513" r:id="rId648" display="Instalações Hidráulicas em PPR"/>
    <hyperlink ref="A5514" r:id="rId649" display="Instalações Hidráulicas em PPR"/>
    <hyperlink ref="A5515" r:id="rId650" display="Instalações Hidráulicas em PPR"/>
    <hyperlink ref="A5516" r:id="rId651" display="Instalações Hidráulicas em PPR"/>
    <hyperlink ref="A5517" r:id="rId652" display="Instalações Hidráulicas em PPR"/>
    <hyperlink ref="A5518" r:id="rId653" display="Instalações Hidráulicas em PPR"/>
    <hyperlink ref="A5519" r:id="rId654" display="Instalações Hidráulicas em PPR"/>
    <hyperlink ref="A5520" r:id="rId655"/>
    <hyperlink ref="A5521" r:id="rId656"/>
    <hyperlink ref="A5522" r:id="rId657"/>
    <hyperlink ref="A5523" r:id="rId658"/>
    <hyperlink ref="A5524" r:id="rId659"/>
    <hyperlink ref="A5525" r:id="rId660"/>
    <hyperlink ref="A5526" r:id="rId661"/>
    <hyperlink ref="A5527" r:id="rId662"/>
    <hyperlink ref="A5528" r:id="rId663"/>
    <hyperlink ref="A5529" r:id="rId664"/>
    <hyperlink ref="A5530" r:id="rId665"/>
    <hyperlink ref="A5531" r:id="rId666"/>
    <hyperlink ref="A5532" r:id="rId667"/>
    <hyperlink ref="A5533" r:id="rId668"/>
    <hyperlink ref="A5534" r:id="rId669"/>
    <hyperlink ref="A5535" r:id="rId670"/>
    <hyperlink ref="A5536" r:id="rId671"/>
    <hyperlink ref="A5537" r:id="rId672"/>
    <hyperlink ref="A5538" r:id="rId673"/>
    <hyperlink ref="A5539" r:id="rId674"/>
    <hyperlink ref="A5540" r:id="rId675"/>
    <hyperlink ref="A5541" r:id="rId676"/>
    <hyperlink ref="A5542" r:id="rId677"/>
    <hyperlink ref="A5543" r:id="rId678"/>
    <hyperlink ref="A5544" r:id="rId679"/>
    <hyperlink ref="A5545" r:id="rId680"/>
    <hyperlink ref="A5546" r:id="rId681"/>
    <hyperlink ref="A5547" r:id="rId682"/>
    <hyperlink ref="A5548" r:id="rId683"/>
    <hyperlink ref="A5549" r:id="rId684"/>
    <hyperlink ref="A5550" r:id="rId685"/>
    <hyperlink ref="A5551" r:id="rId686"/>
    <hyperlink ref="A5552" r:id="rId687"/>
    <hyperlink ref="A5553" r:id="rId688"/>
    <hyperlink ref="A5554" r:id="rId689"/>
    <hyperlink ref="A5555" r:id="rId690"/>
    <hyperlink ref="A5556" r:id="rId691"/>
    <hyperlink ref="A5557" r:id="rId692"/>
    <hyperlink ref="A5558" r:id="rId693"/>
    <hyperlink ref="A5559" r:id="rId694"/>
    <hyperlink ref="A5560" r:id="rId695"/>
    <hyperlink ref="A5561" r:id="rId696"/>
    <hyperlink ref="A5562" r:id="rId697"/>
    <hyperlink ref="A5563" r:id="rId698"/>
    <hyperlink ref="A5564" r:id="rId699"/>
    <hyperlink ref="A5565" r:id="rId700"/>
    <hyperlink ref="A5566" r:id="rId701"/>
    <hyperlink ref="A5567" r:id="rId702"/>
    <hyperlink ref="A5568" r:id="rId703"/>
    <hyperlink ref="A5569" r:id="rId704"/>
    <hyperlink ref="A5570" r:id="rId705"/>
    <hyperlink ref="A5571" r:id="rId706"/>
    <hyperlink ref="A5572" r:id="rId707"/>
    <hyperlink ref="A5573" r:id="rId708"/>
    <hyperlink ref="A5574" r:id="rId709"/>
    <hyperlink ref="A5575" r:id="rId710" display="Instalações Prediais de Esgoto - Caixas e Ralos"/>
    <hyperlink ref="A5576" r:id="rId711" display="Instalações Prediais de Esgoto - Caixas e Ralos"/>
    <hyperlink ref="A5577" r:id="rId712" display="Instalações Prediais de Esgoto - Caixas e Ralos"/>
    <hyperlink ref="A5578" r:id="rId713" display="Instalações Prediais de Esgoto - Caixas e Ralos"/>
    <hyperlink ref="A5579" r:id="rId714" display="Instalações Prediais de Esgoto - Caixas e Ralos"/>
    <hyperlink ref="A5580" r:id="rId715" display="Instalações Prediais de Esgoto - Caixas e Ralos"/>
    <hyperlink ref="A5581" r:id="rId716" display="Instalações Prediais de Esgoto - Caixas e Ralos"/>
    <hyperlink ref="A5582" r:id="rId717" display="Instalações Prediais de Esgoto - Caixas e Ralos"/>
    <hyperlink ref="A5583" r:id="rId718" display="Instalações Prediais de Esgoto - Caixas e Ralos"/>
    <hyperlink ref="A5584" r:id="rId719" display="Instalações Prediais de Esgoto - Tubos e Conexões"/>
    <hyperlink ref="A5585" r:id="rId720" display="Instalações Prediais de Esgoto - Tubos e Conexões"/>
    <hyperlink ref="A5586" r:id="rId721" display="Instalações Prediais de Esgoto - Tubos e Conexões"/>
    <hyperlink ref="A5587" r:id="rId722" display="Instalações Prediais de Esgoto - Tubos e Conexões"/>
    <hyperlink ref="A5588" r:id="rId723" display="Instalações Prediais de Esgoto - Tubos e Conexões"/>
    <hyperlink ref="A5589" r:id="rId724" display="Instalações Prediais de Esgoto - Tubos e Conexões"/>
    <hyperlink ref="A5590" r:id="rId725" display="Instalações Prediais de Esgoto - Tubos e Conexões"/>
    <hyperlink ref="A5591" r:id="rId726" display="Instalações Prediais de Esgoto - Tubos e Conexões"/>
    <hyperlink ref="A5592" r:id="rId727" display="Instalações Prediais de Esgoto - Tubos e Conexões"/>
    <hyperlink ref="A5593" r:id="rId728" display="Instalações Prediais de Esgoto - Tubos e Conexões"/>
    <hyperlink ref="A5594" r:id="rId729" display="Instalações Prediais de Esgoto - Tubos e Conexões"/>
    <hyperlink ref="A5595" r:id="rId730" display="Instalações Prediais de Esgoto - Tubos e Conexões"/>
    <hyperlink ref="A5596" r:id="rId731" display="Instalações Prediais de Esgoto - Tubos e Conexões"/>
    <hyperlink ref="A5597" r:id="rId732" display="Instalações Prediais de Esgoto - Tubos e Conexões"/>
    <hyperlink ref="A5598" r:id="rId733" display="Instalações Prediais de Esgoto - Tubos e Conexões"/>
    <hyperlink ref="A5599" r:id="rId734" display="Instalações Prediais de Esgoto - Tubos e Conexões"/>
    <hyperlink ref="A5600" r:id="rId735" display="Instalações Prediais de Esgoto - Tubos e Conexões"/>
    <hyperlink ref="A5601" r:id="rId736" display="Instalações Prediais de Esgoto - Tubos e Conexões"/>
    <hyperlink ref="A5602" r:id="rId737" display="Instalações Prediais de Esgoto - Tubos e Conexões"/>
    <hyperlink ref="A5603" r:id="rId738" display="Instalações Prediais de Esgoto - Tubos e Conexões"/>
    <hyperlink ref="A5604" r:id="rId739" display="Instalações Prediais de Esgoto - Tubos e Conexões"/>
    <hyperlink ref="A5605" r:id="rId740" display="Instalações Prediais de Esgoto - Tubos e Conexões"/>
    <hyperlink ref="A5606" r:id="rId741" display="Instalações Prediais de Esgoto - Tubos e Conexões"/>
    <hyperlink ref="A5607" r:id="rId742" display="Instalações Prediais de Esgoto - Tubos e Conexões"/>
    <hyperlink ref="A5608" r:id="rId743" display="Instalações Prediais de Esgoto - Tubos e Conexões"/>
    <hyperlink ref="A5609" r:id="rId744" display="Instalações Prediais de Esgoto - Tubos e Conexões"/>
    <hyperlink ref="A5610" r:id="rId745" display="Instalações Prediais de Esgoto - Tubos e Conexões"/>
    <hyperlink ref="A5611" r:id="rId746" display="Instalações Prediais de Esgoto - Tubos e Conexões"/>
    <hyperlink ref="A5612" r:id="rId747" display="Instalações Prediais de Esgoto - Tubos e Conexões"/>
    <hyperlink ref="A5613" r:id="rId748" display="Instalações Prediais de Esgoto - Tubos e Conexões"/>
    <hyperlink ref="A5614" r:id="rId749" display="Instalações Prediais de Esgoto - Tubos e Conexões"/>
    <hyperlink ref="A5615" r:id="rId750" display="Instalações Prediais de Esgoto - Tubos e Conexões"/>
    <hyperlink ref="A5616" r:id="rId751" display="Instalações Prediais de Esgoto - Tubos e Conexões"/>
    <hyperlink ref="A5617" r:id="rId752" display="Instalações Prediais de Esgoto - Tubos e Conexões"/>
    <hyperlink ref="A5618" r:id="rId753" display="Instalações Prediais de Esgoto - Tubos e Conexões"/>
    <hyperlink ref="A5619" r:id="rId754" display="Instalações Prediais de Esgoto - Tubos e Conexões"/>
    <hyperlink ref="A5620" r:id="rId755" display="Instalações Prediais de Esgoto - Tubos e Conexões"/>
    <hyperlink ref="A5621" r:id="rId756" display="Instalações Prediais de Esgoto - Tubos e Conexões"/>
    <hyperlink ref="A5622" r:id="rId757" display="Instalações Prediais de Esgoto - Tubos e Conexões"/>
    <hyperlink ref="A5623" r:id="rId758" display="Instalações Prediais de Esgoto - Tubos e Conexões"/>
    <hyperlink ref="A5624" r:id="rId759"/>
    <hyperlink ref="A5625" r:id="rId760"/>
    <hyperlink ref="A5626" r:id="rId761"/>
    <hyperlink ref="A5627" r:id="rId762"/>
    <hyperlink ref="A5628" r:id="rId763"/>
    <hyperlink ref="A5629" r:id="rId764"/>
    <hyperlink ref="A5630" r:id="rId765"/>
    <hyperlink ref="A5631" r:id="rId766"/>
    <hyperlink ref="A5632" r:id="rId767"/>
    <hyperlink ref="A5633" r:id="rId768"/>
    <hyperlink ref="A5634" r:id="rId769"/>
    <hyperlink ref="A5635" r:id="rId770"/>
    <hyperlink ref="A5636" r:id="rId771"/>
    <hyperlink ref="A5637" r:id="rId772"/>
    <hyperlink ref="A5638" r:id="rId773"/>
    <hyperlink ref="A5639" r:id="rId774"/>
    <hyperlink ref="A5640" r:id="rId775"/>
    <hyperlink ref="A5641" r:id="rId776"/>
    <hyperlink ref="A5642" r:id="rId777"/>
    <hyperlink ref="A5643" r:id="rId778"/>
    <hyperlink ref="A5644" r:id="rId779"/>
    <hyperlink ref="A5645" r:id="rId780"/>
    <hyperlink ref="A5646" r:id="rId781"/>
    <hyperlink ref="A5647" r:id="rId782"/>
    <hyperlink ref="A5648" r:id="rId783"/>
    <hyperlink ref="A5649" r:id="rId784"/>
    <hyperlink ref="A5650" r:id="rId785"/>
    <hyperlink ref="A5651" r:id="rId786"/>
    <hyperlink ref="A5652" r:id="rId787"/>
    <hyperlink ref="A5653" r:id="rId788"/>
    <hyperlink ref="A5654" r:id="rId789"/>
    <hyperlink ref="A5655" r:id="rId790"/>
    <hyperlink ref="A5656" r:id="rId791"/>
    <hyperlink ref="A5657" r:id="rId792"/>
    <hyperlink ref="A5658" r:id="rId793"/>
    <hyperlink ref="A5659" r:id="rId794"/>
    <hyperlink ref="A5660" r:id="rId795"/>
    <hyperlink ref="A5661" r:id="rId796"/>
    <hyperlink ref="A5662" r:id="rId797"/>
    <hyperlink ref="A5663" r:id="rId798"/>
    <hyperlink ref="A5664" r:id="rId799"/>
    <hyperlink ref="A5665" r:id="rId800"/>
    <hyperlink ref="A5666" r:id="rId801"/>
    <hyperlink ref="A5667" r:id="rId802"/>
    <hyperlink ref="A5668" r:id="rId803"/>
    <hyperlink ref="A5669" r:id="rId804"/>
    <hyperlink ref="A5670" r:id="rId805"/>
    <hyperlink ref="A5671" r:id="rId806"/>
    <hyperlink ref="A5672" r:id="rId807"/>
    <hyperlink ref="A5673" r:id="rId808"/>
    <hyperlink ref="A5674" r:id="rId809" display="Instalações Prediais de Água Fria em PVC"/>
    <hyperlink ref="A5675" r:id="rId810" display="Instalações Prediais de Água Fria em PVC"/>
    <hyperlink ref="A5676" r:id="rId811" display="Instalações Prediais de Água Fria em PVC"/>
    <hyperlink ref="A5677" r:id="rId812" display="Instalações Prediais de Água Fria em PVC"/>
    <hyperlink ref="A5678" r:id="rId813" display="Instalações Prediais de Água Fria em PVC"/>
    <hyperlink ref="A5679" r:id="rId814" display="Instalações Prediais de Água Fria em PVC"/>
    <hyperlink ref="A5680" r:id="rId815" display="Instalações Prediais de Água Fria em PVC"/>
    <hyperlink ref="A5681" r:id="rId816" display="Instalações Prediais de Água Fria em PVC"/>
    <hyperlink ref="A5682" r:id="rId817" display="Instalações Prediais de Água Fria em PVC"/>
    <hyperlink ref="A5683" r:id="rId818" display="Instalações Prediais de Água Fria em PVC"/>
    <hyperlink ref="A5684" r:id="rId819" display="Instalações Prediais de Água Fria em PVC"/>
    <hyperlink ref="A5685" r:id="rId820" display="Instalações Prediais de Água Fria em PVC"/>
    <hyperlink ref="A5686" r:id="rId821" display="Instalações Prediais de Água Fria em PVC"/>
    <hyperlink ref="A5687" r:id="rId822" display="Instalações Prediais de Água Fria em PVC"/>
    <hyperlink ref="A5688" r:id="rId823" display="Instalações Prediais de Água Fria em PVC"/>
    <hyperlink ref="A5689" r:id="rId824" display="Instalações Prediais de Água Fria em PVC"/>
    <hyperlink ref="A5690" r:id="rId825" display="Instalações Prediais de Água Fria em PVC"/>
    <hyperlink ref="A5691" r:id="rId826" display="Instalações Prediais de Água Fria em PVC"/>
    <hyperlink ref="A5692" r:id="rId827" display="Instalações Prediais de Água Fria em PVC"/>
    <hyperlink ref="A5693" r:id="rId828" display="Instalações Prediais de Água Fria em PVC"/>
    <hyperlink ref="A5694" r:id="rId829" display="Instalações Prediais de Água Fria em PVC"/>
    <hyperlink ref="A5695" r:id="rId830" display="Instalações Prediais de Água Fria em PVC"/>
    <hyperlink ref="A5696" r:id="rId831" display="Instalações Prediais de Água Fria em PVC"/>
    <hyperlink ref="A5697" r:id="rId832" display="Instalações Prediais de Água Fria em PVC"/>
    <hyperlink ref="A5698" r:id="rId833" display="Instalações Prediais de Água Fria em PVC"/>
    <hyperlink ref="A5699" r:id="rId834" display="Instalações Prediais de Água Fria em PVC"/>
    <hyperlink ref="A5700" r:id="rId835" display="Instalações Prediais de Água Fria em PVC"/>
    <hyperlink ref="A5701" r:id="rId836" display="Instalações Prediais de Água Fria em PVC"/>
    <hyperlink ref="A5702" r:id="rId837" display="Instalações Prediais de Água Fria em PVC"/>
    <hyperlink ref="A5703" r:id="rId838" display="Instalações Prediais de Água Fria em PVC"/>
    <hyperlink ref="A5704" r:id="rId839" display="Instalações Prediais de Água Fria em PVC"/>
    <hyperlink ref="A5705" r:id="rId840" display="Instalações Prediais de Água Fria em PVC"/>
    <hyperlink ref="A5706" r:id="rId841" display="Instalações Prediais de Água Fria em PVC"/>
    <hyperlink ref="A5707" r:id="rId842" display="Instalações Prediais de Água Fria em PVC"/>
    <hyperlink ref="A5708" r:id="rId843" display="Instalações Prediais de Água Fria em PVC"/>
    <hyperlink ref="A5709" r:id="rId844" display="Instalações Prediais de Água Fria em PVC"/>
    <hyperlink ref="A5710" r:id="rId845" display="Instalações Prediais de Água Fria em PVC"/>
    <hyperlink ref="A5711" r:id="rId846" display="Instalações Prediais de Água Fria em PVC"/>
    <hyperlink ref="A5712" r:id="rId847" display="Instalações Prediais de Água Fria em PVC"/>
    <hyperlink ref="A5713" r:id="rId848" display="Instalações Prediais de Água Fria em PVC"/>
    <hyperlink ref="A5714" r:id="rId849"/>
    <hyperlink ref="A5715" r:id="rId850"/>
    <hyperlink ref="A5716" r:id="rId851"/>
    <hyperlink ref="A5717" r:id="rId852"/>
    <hyperlink ref="A5718" r:id="rId853"/>
    <hyperlink ref="A5719" r:id="rId854"/>
    <hyperlink ref="A5720" r:id="rId855"/>
    <hyperlink ref="A5721" r:id="rId856"/>
    <hyperlink ref="A5722" r:id="rId857"/>
    <hyperlink ref="A5723" r:id="rId858"/>
    <hyperlink ref="A5724" r:id="rId859"/>
    <hyperlink ref="A5725" r:id="rId860"/>
    <hyperlink ref="A5726" r:id="rId861"/>
    <hyperlink ref="A5727" r:id="rId862"/>
    <hyperlink ref="A5728" r:id="rId863"/>
    <hyperlink ref="A5729" r:id="rId864"/>
    <hyperlink ref="A5730" r:id="rId865"/>
    <hyperlink ref="A5731" r:id="rId866"/>
    <hyperlink ref="A5732" r:id="rId867"/>
    <hyperlink ref="A5733" r:id="rId868"/>
    <hyperlink ref="A5734" r:id="rId869"/>
    <hyperlink ref="A5735" r:id="rId870"/>
    <hyperlink ref="A5736" r:id="rId871"/>
    <hyperlink ref="A5737" r:id="rId872"/>
    <hyperlink ref="A5738" r:id="rId873"/>
    <hyperlink ref="A5739" r:id="rId874"/>
    <hyperlink ref="A5740" r:id="rId875"/>
    <hyperlink ref="A5741" r:id="rId876"/>
    <hyperlink ref="A5742" r:id="rId877"/>
    <hyperlink ref="A5743" r:id="rId878"/>
    <hyperlink ref="A5744" r:id="rId879"/>
    <hyperlink ref="A5745" r:id="rId880"/>
    <hyperlink ref="A5746" r:id="rId881"/>
    <hyperlink ref="A5747" r:id="rId882"/>
    <hyperlink ref="A5748" r:id="rId883"/>
    <hyperlink ref="A5749" r:id="rId884"/>
    <hyperlink ref="A5750" r:id="rId885"/>
    <hyperlink ref="A5751" r:id="rId886"/>
    <hyperlink ref="A5752" r:id="rId887"/>
    <hyperlink ref="A5753" r:id="rId888"/>
    <hyperlink ref="A5754" r:id="rId889"/>
    <hyperlink ref="A5755" r:id="rId890"/>
    <hyperlink ref="A5756" r:id="rId891"/>
    <hyperlink ref="A5757" r:id="rId892"/>
    <hyperlink ref="A5758" r:id="rId893"/>
    <hyperlink ref="A5759" r:id="rId894"/>
    <hyperlink ref="A5760" r:id="rId895"/>
    <hyperlink ref="A5761" r:id="rId896"/>
    <hyperlink ref="A5762" r:id="rId897"/>
    <hyperlink ref="A5763" r:id="rId898"/>
    <hyperlink ref="A5764" r:id="rId899"/>
    <hyperlink ref="A5765" r:id="rId900"/>
    <hyperlink ref="A5766" r:id="rId901"/>
    <hyperlink ref="A5767" r:id="rId902"/>
    <hyperlink ref="A5768" r:id="rId903"/>
    <hyperlink ref="A5769" r:id="rId904"/>
    <hyperlink ref="A5770" r:id="rId905"/>
    <hyperlink ref="A5771" r:id="rId906"/>
    <hyperlink ref="A5772" r:id="rId907"/>
    <hyperlink ref="A5773" r:id="rId908"/>
    <hyperlink ref="A5774" r:id="rId909"/>
    <hyperlink ref="A5775" r:id="rId910"/>
    <hyperlink ref="A5776" r:id="rId911"/>
    <hyperlink ref="A5777" r:id="rId912"/>
    <hyperlink ref="A5778" r:id="rId913"/>
    <hyperlink ref="A5779" r:id="rId914"/>
    <hyperlink ref="A5780" r:id="rId915"/>
    <hyperlink ref="A5781" r:id="rId916"/>
    <hyperlink ref="A5782" r:id="rId917"/>
    <hyperlink ref="A5783" r:id="rId918"/>
    <hyperlink ref="A5784" r:id="rId919"/>
    <hyperlink ref="A5785" r:id="rId920"/>
    <hyperlink ref="A5786" r:id="rId921"/>
    <hyperlink ref="A5787" r:id="rId922"/>
    <hyperlink ref="A5788" r:id="rId923"/>
    <hyperlink ref="A5789" r:id="rId924"/>
    <hyperlink ref="A5790" r:id="rId925"/>
    <hyperlink ref="A5791" r:id="rId926"/>
    <hyperlink ref="A5792" r:id="rId927"/>
    <hyperlink ref="A5793" r:id="rId928"/>
    <hyperlink ref="A5794" r:id="rId929"/>
    <hyperlink ref="A5795" r:id="rId930"/>
    <hyperlink ref="A5796" r:id="rId931"/>
    <hyperlink ref="A5797" r:id="rId932"/>
    <hyperlink ref="A5798" r:id="rId933"/>
    <hyperlink ref="A5799" r:id="rId934"/>
    <hyperlink ref="A5800" r:id="rId935"/>
    <hyperlink ref="A5801" r:id="rId936"/>
    <hyperlink ref="A5802" r:id="rId937"/>
    <hyperlink ref="A5803" r:id="rId938"/>
    <hyperlink ref="A5804" r:id="rId939"/>
    <hyperlink ref="A5805" r:id="rId940"/>
    <hyperlink ref="A5806" r:id="rId941"/>
    <hyperlink ref="A5807" r:id="rId942"/>
    <hyperlink ref="A5808" r:id="rId943"/>
    <hyperlink ref="A5809" r:id="rId944"/>
    <hyperlink ref="A5810" r:id="rId945"/>
    <hyperlink ref="A5811" r:id="rId946"/>
    <hyperlink ref="A5812" r:id="rId947"/>
    <hyperlink ref="A5813" r:id="rId948"/>
    <hyperlink ref="A5814" r:id="rId949"/>
    <hyperlink ref="A5815" r:id="rId950"/>
    <hyperlink ref="A5816" r:id="rId951"/>
    <hyperlink ref="A5817" r:id="rId952"/>
    <hyperlink ref="A5818" r:id="rId953"/>
    <hyperlink ref="A5819" r:id="rId954"/>
    <hyperlink ref="A5820" r:id="rId955"/>
    <hyperlink ref="A5821" r:id="rId956"/>
    <hyperlink ref="A5822" r:id="rId957"/>
    <hyperlink ref="A5823" r:id="rId958"/>
    <hyperlink ref="A5824" r:id="rId959"/>
    <hyperlink ref="A5825" r:id="rId960"/>
    <hyperlink ref="A5826" r:id="rId961"/>
    <hyperlink ref="A5827" r:id="rId962"/>
    <hyperlink ref="A5828" r:id="rId963"/>
    <hyperlink ref="A5829" r:id="rId964"/>
    <hyperlink ref="A5830" r:id="rId965"/>
    <hyperlink ref="A5831" r:id="rId966"/>
    <hyperlink ref="A5832" r:id="rId967"/>
    <hyperlink ref="A5833" r:id="rId968"/>
    <hyperlink ref="A5834" r:id="rId969"/>
    <hyperlink ref="A5835" r:id="rId970"/>
    <hyperlink ref="A5836" r:id="rId971"/>
    <hyperlink ref="A5837" r:id="rId972"/>
    <hyperlink ref="A5838" r:id="rId973"/>
    <hyperlink ref="A5839" r:id="rId974"/>
    <hyperlink ref="A5840" r:id="rId975"/>
    <hyperlink ref="A5841" r:id="rId976"/>
    <hyperlink ref="A5842" r:id="rId977"/>
    <hyperlink ref="A5843" r:id="rId978"/>
    <hyperlink ref="A5844" r:id="rId979"/>
    <hyperlink ref="A5845" r:id="rId980"/>
    <hyperlink ref="A5846" r:id="rId981"/>
    <hyperlink ref="A5847" r:id="rId982"/>
    <hyperlink ref="A5848" r:id="rId983"/>
    <hyperlink ref="A5849" r:id="rId984"/>
    <hyperlink ref="A5850" r:id="rId985"/>
    <hyperlink ref="A5851" r:id="rId986"/>
    <hyperlink ref="A5852" r:id="rId987"/>
    <hyperlink ref="A5853" r:id="rId988"/>
    <hyperlink ref="A5854" r:id="rId989"/>
    <hyperlink ref="A5855" r:id="rId990"/>
    <hyperlink ref="A5856" r:id="rId991"/>
    <hyperlink ref="A5857" r:id="rId992"/>
    <hyperlink ref="A5858" r:id="rId993"/>
    <hyperlink ref="A5859" r:id="rId994"/>
    <hyperlink ref="A5860" r:id="rId995"/>
    <hyperlink ref="A5861" r:id="rId996"/>
    <hyperlink ref="A5862" r:id="rId997"/>
    <hyperlink ref="A5863" r:id="rId998"/>
    <hyperlink ref="A5864" r:id="rId999"/>
    <hyperlink ref="A5865" r:id="rId1000"/>
    <hyperlink ref="A5866" r:id="rId1001"/>
    <hyperlink ref="A5867" r:id="rId1002"/>
    <hyperlink ref="A5868" r:id="rId1003"/>
    <hyperlink ref="A5869" r:id="rId1004"/>
    <hyperlink ref="A5870" r:id="rId1005"/>
    <hyperlink ref="A5871" r:id="rId1006"/>
    <hyperlink ref="A5872" r:id="rId1007"/>
    <hyperlink ref="A5873" r:id="rId1008"/>
    <hyperlink ref="A5874" r:id="rId1009"/>
    <hyperlink ref="A5875" r:id="rId1010"/>
    <hyperlink ref="A5876" r:id="rId1011"/>
    <hyperlink ref="A5877" r:id="rId1012"/>
    <hyperlink ref="A5878" r:id="rId1013"/>
    <hyperlink ref="A5879" r:id="rId1014"/>
    <hyperlink ref="A5880" r:id="rId1015"/>
    <hyperlink ref="A5881" r:id="rId1016"/>
    <hyperlink ref="A5882" r:id="rId1017"/>
    <hyperlink ref="A5883" r:id="rId1018"/>
    <hyperlink ref="A5884" r:id="rId1019"/>
    <hyperlink ref="A5885" r:id="rId1020"/>
    <hyperlink ref="A5886" r:id="rId1021"/>
    <hyperlink ref="A5887" r:id="rId1022"/>
    <hyperlink ref="A5888" r:id="rId1023"/>
    <hyperlink ref="A5889" r:id="rId1024"/>
    <hyperlink ref="A5890" r:id="rId1025"/>
    <hyperlink ref="A5891" r:id="rId1026"/>
    <hyperlink ref="A5892" r:id="rId1027"/>
    <hyperlink ref="A5893" r:id="rId1028"/>
    <hyperlink ref="A5894" r:id="rId1029"/>
    <hyperlink ref="A5895" r:id="rId1030"/>
    <hyperlink ref="A5896" r:id="rId1031"/>
    <hyperlink ref="A5897" r:id="rId1032"/>
    <hyperlink ref="A5898" r:id="rId1033"/>
    <hyperlink ref="A5899" r:id="rId1034"/>
    <hyperlink ref="A5900" r:id="rId1035"/>
    <hyperlink ref="A5901" r:id="rId1036"/>
    <hyperlink ref="A5902" r:id="rId1037"/>
    <hyperlink ref="A5903" r:id="rId1038"/>
    <hyperlink ref="A5904" r:id="rId1039"/>
    <hyperlink ref="A5905" r:id="rId1040"/>
    <hyperlink ref="A5906" r:id="rId1041"/>
    <hyperlink ref="A5907" r:id="rId1042"/>
    <hyperlink ref="A5908" r:id="rId1043"/>
    <hyperlink ref="A5909" r:id="rId1044" display="Instalações Prediais de Água Quente em CPVC"/>
    <hyperlink ref="A5910" r:id="rId1045" display="Instalações Prediais de Água Quente em CPVC"/>
    <hyperlink ref="A5911" r:id="rId1046" display="Instalações Prediais de Água Quente em CPVC"/>
    <hyperlink ref="A5912" r:id="rId1047" display="Instalações Prediais de Água Quente em CPVC"/>
    <hyperlink ref="A5913" r:id="rId1048" display="Instalações Prediais de Água Quente em CPVC"/>
    <hyperlink ref="A5914" r:id="rId1049" display="Instalações Prediais de Água Quente em CPVC"/>
    <hyperlink ref="A5915" r:id="rId1050" display="Instalações Prediais de Água Quente em CPVC"/>
    <hyperlink ref="A5916" r:id="rId1051" display="Instalações Prediais de Água Quente em CPVC"/>
    <hyperlink ref="A5917" r:id="rId1052" display="Instalações Prediais de Água Quente em CPVC"/>
    <hyperlink ref="A5918" r:id="rId1053" display="Instalações Prediais de Água Quente em CPVC"/>
    <hyperlink ref="A5919" r:id="rId1054" display="Instalações Prediais de Água Quente em CPVC"/>
    <hyperlink ref="A5920" r:id="rId1055" display="Instalações Prediais de Água Quente em CPVC"/>
    <hyperlink ref="A5921" r:id="rId1056" display="Instalações Prediais de Água Quente em CPVC"/>
    <hyperlink ref="A5922" r:id="rId1057" display="Instalações Prediais de Água Quente em CPVC"/>
    <hyperlink ref="A5923" r:id="rId1058" display="Instalações Prediais de Água Quente em CPVC"/>
    <hyperlink ref="A5924" r:id="rId1059" display="Instalações Prediais de Água Quente em CPVC"/>
    <hyperlink ref="A5925" r:id="rId1060" display="Instalações Prediais de Água Quente em CPVC"/>
    <hyperlink ref="A5926" r:id="rId1061" display="Instalações Prediais de Água Quente em CPVC"/>
    <hyperlink ref="A5927" r:id="rId1062" display="Instalações Prediais de Água Quente em CPVC"/>
    <hyperlink ref="A5928" r:id="rId1063" display="Instalações Prediais de Água Quente em CPVC"/>
    <hyperlink ref="A5929" r:id="rId1064" display="Instalações Prediais de Água Quente em CPVC"/>
    <hyperlink ref="A5930" r:id="rId1065" display="Instalações Prediais de Água Quente em CPVC"/>
    <hyperlink ref="A5931" r:id="rId1066" display="Instalações Prediais de Água Quente em CPVC"/>
    <hyperlink ref="A5932" r:id="rId1067" display="Instalações Prediais de Água Quente em CPVC"/>
    <hyperlink ref="A5933" r:id="rId1068" display="Instalações Prediais de Água Quente em CPVC"/>
    <hyperlink ref="A5934" r:id="rId1069" display="Instalações Prediais de Água Quente em CPVC"/>
    <hyperlink ref="A5935" r:id="rId1070" display="Instalações Prediais de Água Quente em CPVC"/>
    <hyperlink ref="A5936" r:id="rId1071" display="Instalações Prediais de Água Quente em CPVC"/>
    <hyperlink ref="A5937" r:id="rId1072" display="Instalações Prediais de Água Quente em CPVC"/>
    <hyperlink ref="A5938" r:id="rId1073" display="Instalações Prediais de Água Quente em CPVC"/>
    <hyperlink ref="A5939" r:id="rId1074" display="Instalações Prediais de Água Quente em CPVC"/>
    <hyperlink ref="A5940" r:id="rId1075" display="Instalações Prediais de Água Quente em CPVC"/>
    <hyperlink ref="A5941" r:id="rId1076" display="Instalações Prediais de Água Quente em CPVC"/>
    <hyperlink ref="A5942" r:id="rId1077" display="Instalações Prediais de Água Quente em CPVC"/>
    <hyperlink ref="A5943" r:id="rId1078" display="Instalações Prediais de Água Quente em CPVC"/>
    <hyperlink ref="A5944" r:id="rId1079" display="Instalações Prediais de Água Quente em CPVC"/>
    <hyperlink ref="A5945" r:id="rId1080" display="Instalações Prediais de Água Quente em CPVC"/>
    <hyperlink ref="A5946" r:id="rId1081" display="Instalações Prediais de Água Quente em CPVC"/>
    <hyperlink ref="A5947" r:id="rId1082" display="Instalações Prediais de Água Quente em CPVC"/>
    <hyperlink ref="A5948" r:id="rId1083" display="Instalações Prediais de Água Quente em CPVC"/>
    <hyperlink ref="A5949" r:id="rId1084"/>
    <hyperlink ref="A5950" r:id="rId1085"/>
    <hyperlink ref="A5951" r:id="rId1086"/>
    <hyperlink ref="A5952" r:id="rId1087"/>
    <hyperlink ref="A5953" r:id="rId1088"/>
    <hyperlink ref="A5954" r:id="rId1089"/>
    <hyperlink ref="A5955" r:id="rId1090"/>
    <hyperlink ref="A5956" r:id="rId1091"/>
    <hyperlink ref="A5957" r:id="rId1092"/>
    <hyperlink ref="A5958" r:id="rId1093"/>
    <hyperlink ref="A5959" r:id="rId1094"/>
    <hyperlink ref="A5960" r:id="rId1095"/>
    <hyperlink ref="A5961" r:id="rId1096"/>
    <hyperlink ref="A5962" r:id="rId1097"/>
    <hyperlink ref="A5963" r:id="rId1098"/>
    <hyperlink ref="A5964" r:id="rId1099"/>
    <hyperlink ref="A5965" r:id="rId1100"/>
    <hyperlink ref="A5966" r:id="rId1101"/>
    <hyperlink ref="A5967" r:id="rId1102"/>
    <hyperlink ref="A5968" r:id="rId1103"/>
    <hyperlink ref="A5969" r:id="rId1104"/>
    <hyperlink ref="A5970" r:id="rId1105"/>
    <hyperlink ref="A5971" r:id="rId1106"/>
    <hyperlink ref="A5972" r:id="rId1107"/>
    <hyperlink ref="A5973" r:id="rId1108"/>
    <hyperlink ref="A5974" r:id="rId1109"/>
    <hyperlink ref="A5975" r:id="rId1110"/>
    <hyperlink ref="A5976" r:id="rId1111"/>
    <hyperlink ref="A5977" r:id="rId1112"/>
    <hyperlink ref="A5978" r:id="rId1113"/>
    <hyperlink ref="A5979" r:id="rId1114"/>
    <hyperlink ref="A5980" r:id="rId1115"/>
    <hyperlink ref="A5981" r:id="rId1116"/>
    <hyperlink ref="A5982" r:id="rId1117"/>
    <hyperlink ref="A5983" r:id="rId1118"/>
    <hyperlink ref="A5984" r:id="rId1119"/>
    <hyperlink ref="A5985" r:id="rId1120"/>
    <hyperlink ref="A5986" r:id="rId1121"/>
    <hyperlink ref="A5987" r:id="rId1122"/>
    <hyperlink ref="A5988" r:id="rId1123"/>
    <hyperlink ref="A5989" r:id="rId1124"/>
    <hyperlink ref="A5990" r:id="rId1125"/>
    <hyperlink ref="A5991" r:id="rId1126"/>
    <hyperlink ref="A5992" r:id="rId1127"/>
    <hyperlink ref="A5993" r:id="rId1128"/>
    <hyperlink ref="A5994" r:id="rId1129"/>
    <hyperlink ref="A5995" r:id="rId1130"/>
    <hyperlink ref="A5996" r:id="rId1131"/>
    <hyperlink ref="A5997" r:id="rId1132"/>
    <hyperlink ref="A5998" r:id="rId1133"/>
    <hyperlink ref="A5999" r:id="rId1134"/>
    <hyperlink ref="A6000" r:id="rId1135"/>
    <hyperlink ref="A6001" r:id="rId1136"/>
    <hyperlink ref="A6002" r:id="rId1137"/>
    <hyperlink ref="A6003" r:id="rId1138"/>
    <hyperlink ref="A6004" r:id="rId1139"/>
    <hyperlink ref="A6005" r:id="rId1140"/>
    <hyperlink ref="A6006" r:id="rId1141"/>
    <hyperlink ref="A6007" r:id="rId1142"/>
    <hyperlink ref="A6008" r:id="rId1143"/>
    <hyperlink ref="A6009" r:id="rId1144"/>
    <hyperlink ref="A6010" r:id="rId1145"/>
    <hyperlink ref="A6011" r:id="rId1146"/>
    <hyperlink ref="A6012" r:id="rId1147"/>
    <hyperlink ref="A6013" r:id="rId1148"/>
    <hyperlink ref="A6014" r:id="rId1149"/>
    <hyperlink ref="A6015" r:id="rId1150"/>
    <hyperlink ref="A6016" r:id="rId1151"/>
    <hyperlink ref="A6017" r:id="rId1152"/>
    <hyperlink ref="A6018" r:id="rId1153"/>
    <hyperlink ref="A6019" r:id="rId1154"/>
    <hyperlink ref="A6020" r:id="rId1155"/>
    <hyperlink ref="A6021" r:id="rId1156"/>
    <hyperlink ref="A6022" r:id="rId1157"/>
    <hyperlink ref="A6023" r:id="rId1158"/>
    <hyperlink ref="A6024" r:id="rId1159"/>
    <hyperlink ref="A6025" r:id="rId1160"/>
    <hyperlink ref="A6026" r:id="rId1161"/>
    <hyperlink ref="A6027" r:id="rId1162"/>
    <hyperlink ref="A6028" r:id="rId1163"/>
    <hyperlink ref="A6029" r:id="rId1164"/>
    <hyperlink ref="A6030" r:id="rId1165"/>
    <hyperlink ref="A6031" r:id="rId1166"/>
    <hyperlink ref="A6032" r:id="rId1167"/>
    <hyperlink ref="A6033" r:id="rId1168"/>
    <hyperlink ref="A6034" r:id="rId1169"/>
    <hyperlink ref="A6035" r:id="rId1170"/>
    <hyperlink ref="A6036" r:id="rId1171"/>
    <hyperlink ref="A6037" r:id="rId1172"/>
    <hyperlink ref="A6038" r:id="rId1173"/>
    <hyperlink ref="A6039" r:id="rId1174"/>
    <hyperlink ref="A6040" r:id="rId1175"/>
    <hyperlink ref="A6041" r:id="rId1176"/>
    <hyperlink ref="A6042" r:id="rId1177"/>
    <hyperlink ref="A6043" r:id="rId1178"/>
    <hyperlink ref="A6044" r:id="rId1179"/>
    <hyperlink ref="A6045" r:id="rId1180"/>
    <hyperlink ref="A6046" r:id="rId1181" display="Instalações Prediais de Águas Pluviais - Tubos, Conexões, Caixas e Ralos"/>
    <hyperlink ref="A6047" r:id="rId1182" display="Instalações Prediais de Águas Pluviais - Tubos, Conexões, Caixas e Ralos"/>
    <hyperlink ref="A6048" r:id="rId1183" display="Instalações Prediais de Águas Pluviais - Tubos, Conexões, Caixas e Ralos"/>
    <hyperlink ref="A6049" r:id="rId1184" display="Instalações Prediais de Águas Pluviais - Tubos, Conexões, Caixas e Ralos"/>
    <hyperlink ref="A6050" r:id="rId1185" display="Instalações Prediais de Águas Pluviais - Tubos, Conexões, Caixas e Ralos"/>
    <hyperlink ref="A6051" r:id="rId1186" display="Instalações Prediais de Águas Pluviais - Tubos, Conexões, Caixas e Ralos"/>
    <hyperlink ref="A6052" r:id="rId1187" display="Instalações Prediais de Águas Pluviais - Tubos, Conexões, Caixas e Ralos"/>
    <hyperlink ref="A6053" r:id="rId1188" display="Instalações Prediais de Águas Pluviais - Tubos, Conexões, Caixas e Ralos"/>
    <hyperlink ref="A6054" r:id="rId1189" display="Instalações Prediais de Águas Pluviais - Tubos, Conexões, Caixas e Ralos"/>
    <hyperlink ref="A6055" r:id="rId1190" display="Instalações Prediais de Águas Pluviais - Tubos, Conexões, Caixas e Ralos"/>
    <hyperlink ref="A6056" r:id="rId1191" display="Instalações Prediais de Águas Pluviais - Tubos, Conexões, Caixas e Ralos"/>
    <hyperlink ref="A6057" r:id="rId1192" display="Instalações Prediais de Águas Pluviais - Tubos, Conexões, Caixas e Ralos"/>
    <hyperlink ref="A6058" r:id="rId1193" display="Instalações Prediais de Águas Pluviais - Tubos, Conexões, Caixas e Ralos"/>
    <hyperlink ref="A6059" r:id="rId1194" display="Instalações Prediais de Águas Pluviais - Tubos, Conexões, Caixas e Ralos"/>
    <hyperlink ref="A6060" r:id="rId1195" display="Instalações Prediais de Águas Pluviais - Tubos, Conexões, Caixas e Ralos"/>
    <hyperlink ref="A6061" r:id="rId1196" display="Instalações Prediais de Águas Pluviais - Tubos, Conexões, Caixas e Ralos"/>
    <hyperlink ref="A6062" r:id="rId1197" display="Instalações Prediais de Águas Pluviais - Tubos, Conexões, Caixas e Ralos"/>
    <hyperlink ref="A6063" r:id="rId1198" display="Instalações Prediais de Águas Pluviais - Tubos, Conexões, Caixas e Ralos"/>
    <hyperlink ref="A6064" r:id="rId1199" display="Instalações Prediais de Águas Pluviais - Tubos, Conexões, Caixas e Ralos"/>
    <hyperlink ref="A6065" r:id="rId1200" display="Instalações Prediais de Águas Pluviais - Tubos, Conexões, Caixas e Ralos"/>
    <hyperlink ref="A6066" r:id="rId1201" display="Instalações Prediais de Águas Pluviais - Tubos, Conexões, Caixas e Ralos"/>
    <hyperlink ref="A6067" r:id="rId1202" display="Instalações Prediais de Águas Pluviais - Tubos, Conexões, Caixas e Ralos"/>
    <hyperlink ref="A6068" r:id="rId1203" display="Instalações Prediais de Águas Pluviais - Tubos, Conexões, Caixas e Ralos"/>
    <hyperlink ref="A6069" r:id="rId1204" display="Instalações Prediais de Águas Pluviais - Tubos, Conexões, Caixas e Ralos"/>
    <hyperlink ref="A6070" r:id="rId1205" display="Instalações Prediais de Águas Pluviais - Tubos, Conexões, Caixas e Ralos"/>
    <hyperlink ref="A6071" r:id="rId1206" display="Instalações Prediais de Águas Pluviais - Tubos, Conexões, Caixas e Ralos"/>
    <hyperlink ref="A6072" r:id="rId1207" display="Instalações Prediais de Águas Pluviais - Tubos, Conexões, Caixas e Ralos"/>
    <hyperlink ref="A6073" r:id="rId1208" display="Instalações Prediais de Águas Pluviais - Tubos, Conexões, Caixas e Ralos"/>
    <hyperlink ref="A6074" r:id="rId1209" display="Instalações Prediais de Águas Pluviais - Tubos, Conexões, Caixas e Ralos"/>
    <hyperlink ref="A6075" r:id="rId1210" display="Instalações Prediais de Águas Pluviais - Tubos, Conexões, Caixas e Ralos"/>
    <hyperlink ref="A6076" r:id="rId1211" display="Instalações Prediais de Águas Pluviais - Tubos, Conexões, Caixas e Ralos"/>
    <hyperlink ref="A6077" r:id="rId1212" display="Instalações Prediais de Águas Pluviais - Tubos, Conexões, Caixas e Ralos"/>
    <hyperlink ref="A6078" r:id="rId1213" display="Instalações Prediais de Águas Pluviais - Tubos, Conexões, Caixas e Ralos"/>
    <hyperlink ref="A6079" r:id="rId1214" display="Instalações Prediais de Águas Pluviais - Tubos, Conexões, Caixas e Ralos"/>
    <hyperlink ref="A6080" r:id="rId1215" display="Instalações Prediais de Águas Pluviais - Tubos, Conexões, Caixas e Ralos"/>
    <hyperlink ref="A6081" r:id="rId1216" display="Instalações Prediais de Águas Pluviais - Tubos, Conexões, Caixas e Ralos"/>
    <hyperlink ref="A6082" r:id="rId1217" display="Instalações Prediais de Águas Pluviais - Tubos, Conexões, Caixas e Ralos"/>
    <hyperlink ref="A6083" r:id="rId1218" display="Instalações Prediais de Águas Pluviais - Tubos, Conexões, Caixas e Ralos"/>
    <hyperlink ref="A6084" r:id="rId1219" display="Instalações Prediais de Águas Pluviais - Tubos, Conexões, Caixas e Ralos"/>
    <hyperlink ref="A6085" r:id="rId1220" display="Instalações Prediais de Águas Pluviais - Tubos, Conexões, Caixas e Ralos"/>
    <hyperlink ref="A6086" r:id="rId1221"/>
    <hyperlink ref="A6087" r:id="rId1222"/>
    <hyperlink ref="A6088" r:id="rId1223"/>
    <hyperlink ref="A6089" r:id="rId1224"/>
    <hyperlink ref="A6090" r:id="rId1225"/>
    <hyperlink ref="A6091" r:id="rId1226"/>
    <hyperlink ref="A6092" r:id="rId1227"/>
    <hyperlink ref="A6093" r:id="rId1228"/>
    <hyperlink ref="A6094" r:id="rId1229"/>
    <hyperlink ref="A6095" r:id="rId1230"/>
    <hyperlink ref="A6096" r:id="rId1231"/>
    <hyperlink ref="A6097" r:id="rId1232"/>
    <hyperlink ref="A6098" r:id="rId1233"/>
    <hyperlink ref="A6099" r:id="rId1234"/>
    <hyperlink ref="A6100" r:id="rId1235"/>
    <hyperlink ref="A6101" r:id="rId1236"/>
    <hyperlink ref="A6102" r:id="rId1237"/>
    <hyperlink ref="A6103" r:id="rId1238"/>
    <hyperlink ref="A6104" r:id="rId1239"/>
    <hyperlink ref="A6105" r:id="rId1240"/>
    <hyperlink ref="A6106" r:id="rId1241"/>
    <hyperlink ref="A6107" r:id="rId1242"/>
    <hyperlink ref="A6108" r:id="rId1243"/>
    <hyperlink ref="A6109" r:id="rId1244"/>
    <hyperlink ref="A6110" r:id="rId1245"/>
    <hyperlink ref="A6111" r:id="rId1246"/>
    <hyperlink ref="A6112" r:id="rId1247"/>
    <hyperlink ref="A6113" r:id="rId1248"/>
    <hyperlink ref="A6114" r:id="rId1249"/>
    <hyperlink ref="A6115" r:id="rId1250"/>
    <hyperlink ref="A6116" r:id="rId1251"/>
    <hyperlink ref="A6117" r:id="rId1252"/>
    <hyperlink ref="A6118" r:id="rId1253"/>
    <hyperlink ref="A6119" r:id="rId1254"/>
    <hyperlink ref="A6120" r:id="rId1255"/>
    <hyperlink ref="A6121" r:id="rId1256"/>
    <hyperlink ref="A6122" r:id="rId1257"/>
    <hyperlink ref="A6123" r:id="rId1258"/>
    <hyperlink ref="A6124" r:id="rId1259"/>
    <hyperlink ref="A6125" r:id="rId1260"/>
    <hyperlink ref="A6126" r:id="rId1261"/>
    <hyperlink ref="A6127" r:id="rId1262"/>
    <hyperlink ref="A6128" r:id="rId1263"/>
    <hyperlink ref="A6129" r:id="rId1264"/>
    <hyperlink ref="A6130" r:id="rId1265"/>
    <hyperlink ref="A6131" r:id="rId1266"/>
    <hyperlink ref="A6132" r:id="rId1267" display="Instalações de Divisórias Diversas"/>
    <hyperlink ref="A6133" r:id="rId1268" display="Instalações de Divisórias Diversas"/>
    <hyperlink ref="A6134" r:id="rId1269" display="Instalações de Divisórias Diversas"/>
    <hyperlink ref="A6135" r:id="rId1270" display="Instalações de Divisórias Diversas"/>
    <hyperlink ref="A6136" r:id="rId1271" display="Instalações de Divisórias Diversas"/>
    <hyperlink ref="A6137" r:id="rId1272" display="Instalações de Divisórias Diversas"/>
    <hyperlink ref="A6138" r:id="rId1273" display="Instalações de Divisórias Diversas"/>
    <hyperlink ref="A6139" r:id="rId1274" display="Instalações de Divisórias Diversas"/>
    <hyperlink ref="A6140" r:id="rId1275" display="Instalações de Divisórias Diversas"/>
    <hyperlink ref="A6141" r:id="rId1276" display="Instalações de Divisórias Diversas"/>
    <hyperlink ref="A6142" r:id="rId1277" display="Instalações de Divisórias Diversas"/>
    <hyperlink ref="A6143" r:id="rId1278" display="Instalações de Divisórias Diversas"/>
    <hyperlink ref="A6144" r:id="rId1279" display="Instalações de Divisórias Diversas"/>
    <hyperlink ref="A6145" r:id="rId1280" display="Instalações de Divisórias Diversas"/>
    <hyperlink ref="A6146" r:id="rId1281" display="Instalações de Divisórias Diversas"/>
    <hyperlink ref="A6147" r:id="rId1282" display="Instalações de Divisórias Diversas"/>
    <hyperlink ref="A6148" r:id="rId1283" display="Instalações de Divisórias Diversas"/>
    <hyperlink ref="A6149" r:id="rId1284" display="Instalações de Divisórias Diversas"/>
    <hyperlink ref="A6150" r:id="rId1285" display="Instalações de Divisórias Diversas"/>
    <hyperlink ref="A6151" r:id="rId1286" display="Instalações de Divisórias Diversas"/>
    <hyperlink ref="A6152" r:id="rId1287" display="Instalações de Divisórias Diversas"/>
    <hyperlink ref="A6153" r:id="rId1288" display="Instalações de Divisórias Diversas"/>
    <hyperlink ref="A6154" r:id="rId1289" display="Instalações de Gás e Incêndio em Aço e Ferro Galvanizado"/>
    <hyperlink ref="A6155" r:id="rId1290" display="Instalações de Gás e Incêndio em Aço e Ferro Galvanizado"/>
    <hyperlink ref="A6156" r:id="rId1291" display="Instalações de Gás e Incêndio em Aço e Ferro Galvanizado"/>
    <hyperlink ref="A6157" r:id="rId1292" display="Instalações de Gás e Incêndio em Aço e Ferro Galvanizado"/>
    <hyperlink ref="A6158" r:id="rId1293" display="Instalações de Gás e Incêndio em Aço e Ferro Galvanizado"/>
    <hyperlink ref="A6159" r:id="rId1294" display="Instalações de Gás e Incêndio em Aço e Ferro Galvanizado"/>
    <hyperlink ref="A6160" r:id="rId1295" display="Instalações de Gás e Incêndio em Aço e Ferro Galvanizado"/>
    <hyperlink ref="A6161" r:id="rId1296" display="Instalações de Gás e Incêndio em Aço e Ferro Galvanizado"/>
    <hyperlink ref="A6162" r:id="rId1297" display="Instalações de Gás e Incêndio em Aço e Ferro Galvanizado"/>
    <hyperlink ref="A6163" r:id="rId1298" display="Instalações de Gás e Incêndio em Aço e Ferro Galvanizado"/>
    <hyperlink ref="A6164" r:id="rId1299" display="Instalações de Gás e Incêndio em Aço e Ferro Galvanizado"/>
    <hyperlink ref="A6165" r:id="rId1300" display="Instalações de Gás e Incêndio em Aço e Ferro Galvanizado"/>
    <hyperlink ref="A6166" r:id="rId1301" display="Instalações de Gás e Incêndio em Aço e Ferro Galvanizado"/>
    <hyperlink ref="A6167" r:id="rId1302" display="Instalações de Gás e Incêndio em Aço e Ferro Galvanizado"/>
    <hyperlink ref="A6168" r:id="rId1303" display="Instalações de Gás e Incêndio em Aço e Ferro Galvanizado"/>
    <hyperlink ref="A6169" r:id="rId1304" display="Instalações de Gás e Incêndio em Aço e Ferro Galvanizado"/>
    <hyperlink ref="A6170" r:id="rId1305" display="Instalações de Gás e Incêndio em Aço e Ferro Galvanizado"/>
    <hyperlink ref="A6171" r:id="rId1306" display="Instalações de Gás e Incêndio em Aço e Ferro Galvanizado"/>
    <hyperlink ref="A6172" r:id="rId1307" display="Instalações de Gás e Incêndio em Aço e Ferro Galvanizado"/>
    <hyperlink ref="A6173" r:id="rId1308" display="Instalações de Gás e Incêndio em Aço e Ferro Galvanizado"/>
    <hyperlink ref="A6174" r:id="rId1309" display="Instalações de Gás e Incêndio em Aço e Ferro Galvanizado"/>
    <hyperlink ref="A6175" r:id="rId1310" display="Instalações de Gás e Incêndio em Aço e Ferro Galvanizado"/>
    <hyperlink ref="A6176" r:id="rId1311" display="Instalações de Gás e Incêndio em Aço e Ferro Galvanizado"/>
    <hyperlink ref="A6177" r:id="rId1312" display="Instalações de Gás e Incêndio em Aço e Ferro Galvanizado"/>
    <hyperlink ref="A6178" r:id="rId1313" display="Instalações de Gás e Incêndio em Aço e Ferro Galvanizado"/>
    <hyperlink ref="A6179" r:id="rId1314" display="Instalações de Gás e Incêndio em Aço e Ferro Galvanizado"/>
    <hyperlink ref="A6180" r:id="rId1315" display="Instalações de Gás e Incêndio em Aço e Ferro Galvanizado"/>
    <hyperlink ref="A6181" r:id="rId1316" display="Instalações de Gás e Incêndio em Aço e Ferro Galvanizado"/>
    <hyperlink ref="A6182" r:id="rId1317" display="Instalações de Gás e Incêndio em Aço e Ferro Galvanizado"/>
    <hyperlink ref="A6183" r:id="rId1318" display="Instalações de Gás e Incêndio em Aço e Ferro Galvanizado"/>
    <hyperlink ref="A6184" r:id="rId1319" display="Instalações de Gás e Incêndio em Aço e Ferro Galvanizado"/>
    <hyperlink ref="A6185" r:id="rId1320" display="Instalações de Gás e Incêndio em Aço e Ferro Galvanizado"/>
    <hyperlink ref="A6186" r:id="rId1321" display="Instalações de Gás e Incêndio em Aço e Ferro Galvanizado"/>
    <hyperlink ref="A6187" r:id="rId1322" display="Instalações de Gás e Incêndio em Aço e Ferro Galvanizado"/>
    <hyperlink ref="A6188" r:id="rId1323" display="Instalações de Gás e Incêndio em Aço e Ferro Galvanizado"/>
    <hyperlink ref="A6189" r:id="rId1324" display="Instalações de Gás e Incêndio em Aço e Ferro Galvanizado"/>
    <hyperlink ref="A6190" r:id="rId1325" display="Instalações de Gás e Incêndio em Aço e Ferro Galvanizado"/>
    <hyperlink ref="A6191" r:id="rId1326" display="Instalações de Gás e Incêndio em Aço e Ferro Galvanizado"/>
    <hyperlink ref="A6192" r:id="rId1327" display="Instalações de Gás e Incêndio em Aço e Ferro Galvanizado"/>
    <hyperlink ref="A6193" r:id="rId1328" display="Instalações de Gás e Incêndio em Aço e Ferro Galvanizado"/>
    <hyperlink ref="A6194" r:id="rId1329"/>
    <hyperlink ref="A6195" r:id="rId1330"/>
    <hyperlink ref="A6196" r:id="rId1331"/>
    <hyperlink ref="A6197" r:id="rId1332"/>
    <hyperlink ref="A6198" r:id="rId1333"/>
    <hyperlink ref="A6199" r:id="rId1334"/>
    <hyperlink ref="A6200" r:id="rId1335"/>
    <hyperlink ref="A6201" r:id="rId1336"/>
    <hyperlink ref="A6202" r:id="rId1337"/>
    <hyperlink ref="A6203" r:id="rId1338"/>
    <hyperlink ref="A6204" r:id="rId1339"/>
    <hyperlink ref="A6205" r:id="rId1340"/>
    <hyperlink ref="A6206" r:id="rId1341"/>
    <hyperlink ref="A6207" r:id="rId1342"/>
    <hyperlink ref="A6208" r:id="rId1343"/>
    <hyperlink ref="A6209" r:id="rId1344"/>
    <hyperlink ref="A6210" r:id="rId1345"/>
    <hyperlink ref="A6211" r:id="rId1346"/>
    <hyperlink ref="A6212" r:id="rId1347"/>
    <hyperlink ref="A6213" r:id="rId1348"/>
    <hyperlink ref="A6214" r:id="rId1349"/>
    <hyperlink ref="A6215" r:id="rId1350"/>
    <hyperlink ref="A6216" r:id="rId1351"/>
    <hyperlink ref="A6217" r:id="rId1352"/>
    <hyperlink ref="A6218" r:id="rId1353"/>
    <hyperlink ref="A6219" r:id="rId1354"/>
    <hyperlink ref="A6220" r:id="rId1355"/>
    <hyperlink ref="A6221" r:id="rId1356"/>
    <hyperlink ref="A6222" r:id="rId1357"/>
    <hyperlink ref="A6223" r:id="rId1358"/>
    <hyperlink ref="A6224" r:id="rId1359"/>
    <hyperlink ref="A6225" r:id="rId1360"/>
    <hyperlink ref="A6226" r:id="rId1361"/>
    <hyperlink ref="A6227" r:id="rId1362"/>
    <hyperlink ref="A6228" r:id="rId1363"/>
    <hyperlink ref="A6229" r:id="rId1364"/>
    <hyperlink ref="A6230" r:id="rId1365"/>
    <hyperlink ref="A6231" r:id="rId1366"/>
    <hyperlink ref="A6232" r:id="rId1367"/>
    <hyperlink ref="A6233" r:id="rId1368"/>
    <hyperlink ref="A6234" r:id="rId1369"/>
    <hyperlink ref="A6235" r:id="rId1370"/>
    <hyperlink ref="A6236" r:id="rId1371"/>
    <hyperlink ref="A6237" r:id="rId1372"/>
    <hyperlink ref="A6238" r:id="rId1373"/>
    <hyperlink ref="A6239" r:id="rId1374"/>
    <hyperlink ref="A6240" r:id="rId1375"/>
    <hyperlink ref="A6241" r:id="rId1376"/>
    <hyperlink ref="A6242" r:id="rId1377"/>
    <hyperlink ref="A6243" r:id="rId1378"/>
    <hyperlink ref="A6244" r:id="rId1379"/>
    <hyperlink ref="A6245" r:id="rId1380"/>
    <hyperlink ref="A6246" r:id="rId1381"/>
    <hyperlink ref="A6247" r:id="rId1382"/>
    <hyperlink ref="A6248" r:id="rId1383"/>
    <hyperlink ref="A6249" r:id="rId1384"/>
    <hyperlink ref="A6250" r:id="rId1385"/>
    <hyperlink ref="A6251" r:id="rId1386"/>
    <hyperlink ref="A6252" r:id="rId1387"/>
    <hyperlink ref="A6253" r:id="rId1388"/>
    <hyperlink ref="A6254" r:id="rId1389"/>
    <hyperlink ref="A6255" r:id="rId1390"/>
    <hyperlink ref="A6256" r:id="rId1391"/>
    <hyperlink ref="A6257" r:id="rId1392"/>
    <hyperlink ref="A6258" r:id="rId1393"/>
    <hyperlink ref="A6259" r:id="rId1394"/>
    <hyperlink ref="A6260" r:id="rId1395"/>
    <hyperlink ref="A6261" r:id="rId1396"/>
    <hyperlink ref="A6262" r:id="rId1397"/>
    <hyperlink ref="A6263" r:id="rId1398"/>
    <hyperlink ref="A6264" r:id="rId1399"/>
    <hyperlink ref="A6265" r:id="rId1400"/>
    <hyperlink ref="A6266" r:id="rId1401"/>
    <hyperlink ref="A6267" r:id="rId1402"/>
    <hyperlink ref="A6268" r:id="rId1403"/>
    <hyperlink ref="A6269" r:id="rId1404"/>
    <hyperlink ref="A6270" r:id="rId1405"/>
    <hyperlink ref="A6271" r:id="rId1406"/>
    <hyperlink ref="A6272" r:id="rId1407"/>
    <hyperlink ref="A6273" r:id="rId1408"/>
    <hyperlink ref="A6274" r:id="rId1409"/>
    <hyperlink ref="A6275" r:id="rId1410"/>
    <hyperlink ref="A6276" r:id="rId1411"/>
    <hyperlink ref="A6277" r:id="rId1412"/>
    <hyperlink ref="A6278" r:id="rId1413"/>
    <hyperlink ref="A6279" r:id="rId1414"/>
    <hyperlink ref="A6280" r:id="rId1415"/>
    <hyperlink ref="A6281" r:id="rId1416"/>
    <hyperlink ref="A6282" r:id="rId1417"/>
    <hyperlink ref="A6283" r:id="rId1418"/>
    <hyperlink ref="A6284" r:id="rId1419"/>
    <hyperlink ref="A6285" r:id="rId1420"/>
    <hyperlink ref="A6286" r:id="rId1421"/>
    <hyperlink ref="A6287" r:id="rId1422"/>
    <hyperlink ref="A6288" r:id="rId1423"/>
    <hyperlink ref="A6289" r:id="rId1424"/>
    <hyperlink ref="A6290" r:id="rId1425"/>
    <hyperlink ref="A6291" r:id="rId1426"/>
    <hyperlink ref="A6292" r:id="rId1427"/>
    <hyperlink ref="A6293" r:id="rId1428"/>
    <hyperlink ref="A6294" r:id="rId1429"/>
    <hyperlink ref="A6295" r:id="rId1430"/>
    <hyperlink ref="A6296" r:id="rId1431"/>
    <hyperlink ref="A6297" r:id="rId1432"/>
    <hyperlink ref="A6298" r:id="rId1433"/>
    <hyperlink ref="A6299" r:id="rId1434"/>
    <hyperlink ref="A6300" r:id="rId1435"/>
    <hyperlink ref="A6301" r:id="rId1436"/>
    <hyperlink ref="A6302" r:id="rId1437"/>
    <hyperlink ref="A6303" r:id="rId1438"/>
    <hyperlink ref="A6304" r:id="rId1439"/>
    <hyperlink ref="A6305" r:id="rId1440"/>
    <hyperlink ref="A6306" r:id="rId1441"/>
    <hyperlink ref="A6307" r:id="rId1442"/>
    <hyperlink ref="A6308" r:id="rId1443"/>
    <hyperlink ref="A6309" r:id="rId1444"/>
    <hyperlink ref="A6310" r:id="rId1445"/>
    <hyperlink ref="A6311" r:id="rId1446"/>
    <hyperlink ref="A6312" r:id="rId1447"/>
    <hyperlink ref="A6313" r:id="rId1448"/>
    <hyperlink ref="A6314" r:id="rId1449"/>
    <hyperlink ref="A6315" r:id="rId1450"/>
    <hyperlink ref="A6316" r:id="rId1451"/>
    <hyperlink ref="A6317" r:id="rId1452"/>
    <hyperlink ref="A6318" r:id="rId1453"/>
    <hyperlink ref="A6319" r:id="rId1454"/>
    <hyperlink ref="A6320" r:id="rId1455"/>
    <hyperlink ref="A6321" r:id="rId1456"/>
    <hyperlink ref="A6322" r:id="rId1457"/>
    <hyperlink ref="A6323" r:id="rId1458"/>
    <hyperlink ref="A6324" r:id="rId1459"/>
    <hyperlink ref="A6325" r:id="rId1460"/>
    <hyperlink ref="A6326" r:id="rId1461"/>
    <hyperlink ref="A6327" r:id="rId1462"/>
    <hyperlink ref="A6328" r:id="rId1463"/>
    <hyperlink ref="A6329" r:id="rId1464"/>
    <hyperlink ref="A6330" r:id="rId1465"/>
    <hyperlink ref="A6331" r:id="rId1466"/>
    <hyperlink ref="A6332" r:id="rId1467"/>
    <hyperlink ref="A6333" r:id="rId1468"/>
    <hyperlink ref="A6334" r:id="rId1469"/>
    <hyperlink ref="A6335" r:id="rId1470"/>
    <hyperlink ref="A6336" r:id="rId1471"/>
    <hyperlink ref="A6337" r:id="rId1472"/>
    <hyperlink ref="A6338" r:id="rId1473"/>
    <hyperlink ref="A6339" r:id="rId1474"/>
    <hyperlink ref="A6340" r:id="rId1475"/>
    <hyperlink ref="A6341" r:id="rId1476"/>
    <hyperlink ref="A6342" r:id="rId1477"/>
    <hyperlink ref="A6343" r:id="rId1478"/>
    <hyperlink ref="A6344" r:id="rId1479"/>
    <hyperlink ref="A6345" r:id="rId1480"/>
    <hyperlink ref="A6346" r:id="rId1481"/>
    <hyperlink ref="A6347" r:id="rId1482"/>
    <hyperlink ref="A6348" r:id="rId1483"/>
    <hyperlink ref="A6349" r:id="rId1484"/>
    <hyperlink ref="A6350" r:id="rId1485"/>
    <hyperlink ref="A6351" r:id="rId1486"/>
    <hyperlink ref="A6352" r:id="rId1487"/>
    <hyperlink ref="A6353" r:id="rId1488"/>
    <hyperlink ref="A6354" r:id="rId1489"/>
    <hyperlink ref="A6355" r:id="rId1490"/>
    <hyperlink ref="A6356" r:id="rId1491"/>
    <hyperlink ref="A6357" r:id="rId1492"/>
    <hyperlink ref="A6358" r:id="rId1493"/>
    <hyperlink ref="A6359" r:id="rId1494"/>
    <hyperlink ref="A6360" r:id="rId1495"/>
    <hyperlink ref="A6361" r:id="rId1496"/>
    <hyperlink ref="A6362" r:id="rId1497"/>
    <hyperlink ref="A6363" r:id="rId1498"/>
    <hyperlink ref="A6364" r:id="rId1499"/>
    <hyperlink ref="A6365" r:id="rId1500"/>
    <hyperlink ref="A6366" r:id="rId1501"/>
    <hyperlink ref="A6367" r:id="rId1502"/>
    <hyperlink ref="A6368" r:id="rId1503"/>
    <hyperlink ref="A6369" r:id="rId1504"/>
    <hyperlink ref="A6370" r:id="rId1505"/>
    <hyperlink ref="A6371" r:id="rId1506"/>
    <hyperlink ref="A6372" r:id="rId1507"/>
    <hyperlink ref="A6373" r:id="rId1508"/>
    <hyperlink ref="A6374" r:id="rId1509"/>
    <hyperlink ref="A6375" r:id="rId1510"/>
    <hyperlink ref="A6376" r:id="rId1511"/>
    <hyperlink ref="A6377" r:id="rId1512"/>
    <hyperlink ref="A6378" r:id="rId1513"/>
    <hyperlink ref="A6379" r:id="rId1514"/>
    <hyperlink ref="A6380" r:id="rId1515"/>
    <hyperlink ref="A6381" r:id="rId1516"/>
    <hyperlink ref="A6382" r:id="rId1517"/>
    <hyperlink ref="A6383" r:id="rId1518"/>
    <hyperlink ref="A6384" r:id="rId1519"/>
    <hyperlink ref="A6385" r:id="rId1520"/>
    <hyperlink ref="A6386" r:id="rId1521"/>
    <hyperlink ref="A6387" r:id="rId1522"/>
    <hyperlink ref="A6388" r:id="rId1523"/>
    <hyperlink ref="A6389" r:id="rId1524"/>
    <hyperlink ref="A6390" r:id="rId1525"/>
    <hyperlink ref="A6391" r:id="rId1526"/>
    <hyperlink ref="A6392" r:id="rId1527"/>
    <hyperlink ref="A6393" r:id="rId1528"/>
    <hyperlink ref="A6394" r:id="rId1529"/>
    <hyperlink ref="A6395" r:id="rId1530"/>
    <hyperlink ref="A6396" r:id="rId1531"/>
    <hyperlink ref="A6397" r:id="rId1532"/>
    <hyperlink ref="A6398" r:id="rId1533"/>
    <hyperlink ref="A6399" r:id="rId1534"/>
    <hyperlink ref="A6400" r:id="rId1535"/>
    <hyperlink ref="A6401" r:id="rId1536"/>
    <hyperlink ref="A6402" r:id="rId1537"/>
    <hyperlink ref="A6403" r:id="rId1538"/>
    <hyperlink ref="A6404" r:id="rId1539"/>
    <hyperlink ref="A6405" r:id="rId1540"/>
    <hyperlink ref="A6406" r:id="rId1541"/>
    <hyperlink ref="A6407" r:id="rId1542"/>
    <hyperlink ref="A6408" r:id="rId1543"/>
    <hyperlink ref="A6409" r:id="rId1544"/>
    <hyperlink ref="A6410" r:id="rId1545"/>
    <hyperlink ref="A6411" r:id="rId1546"/>
    <hyperlink ref="A6412" r:id="rId1547"/>
    <hyperlink ref="A6413" r:id="rId1548"/>
    <hyperlink ref="A6414" r:id="rId1549"/>
    <hyperlink ref="A6415" r:id="rId1550"/>
    <hyperlink ref="A6416" r:id="rId1551"/>
    <hyperlink ref="A6417" r:id="rId1552"/>
    <hyperlink ref="A6418" r:id="rId1553"/>
    <hyperlink ref="A6419" r:id="rId1554"/>
    <hyperlink ref="A6420" r:id="rId1555"/>
    <hyperlink ref="A6421" r:id="rId1556"/>
    <hyperlink ref="A6422" r:id="rId1557"/>
    <hyperlink ref="A6423" r:id="rId1558"/>
    <hyperlink ref="A6424" r:id="rId1559"/>
    <hyperlink ref="A6425" r:id="rId1560"/>
    <hyperlink ref="A6426" r:id="rId1561"/>
    <hyperlink ref="A6427" r:id="rId1562"/>
    <hyperlink ref="A6428" r:id="rId1563"/>
    <hyperlink ref="A6429" r:id="rId1564"/>
    <hyperlink ref="A6430" r:id="rId1565"/>
    <hyperlink ref="A6431" r:id="rId1566"/>
    <hyperlink ref="A6432" r:id="rId1567"/>
    <hyperlink ref="A6433" r:id="rId1568"/>
    <hyperlink ref="A6434" r:id="rId1569"/>
    <hyperlink ref="A6435" r:id="rId1570"/>
    <hyperlink ref="A6436" r:id="rId1571"/>
    <hyperlink ref="A6437" r:id="rId1572"/>
    <hyperlink ref="A6438" r:id="rId1573"/>
    <hyperlink ref="A6439" r:id="rId1574"/>
    <hyperlink ref="A6440" r:id="rId1575"/>
    <hyperlink ref="A6441" r:id="rId1576"/>
    <hyperlink ref="A6442" r:id="rId1577"/>
    <hyperlink ref="A6443" r:id="rId1578"/>
    <hyperlink ref="A6444" r:id="rId1579"/>
    <hyperlink ref="A6445" r:id="rId1580"/>
    <hyperlink ref="A6446" r:id="rId1581"/>
    <hyperlink ref="A6447" r:id="rId1582"/>
    <hyperlink ref="A6448" r:id="rId1583"/>
    <hyperlink ref="A6449" r:id="rId1584"/>
    <hyperlink ref="A6450" r:id="rId1585"/>
    <hyperlink ref="A6451" r:id="rId1586"/>
    <hyperlink ref="A6452" r:id="rId1587"/>
    <hyperlink ref="A6453" r:id="rId1588"/>
    <hyperlink ref="A6454" r:id="rId1589"/>
    <hyperlink ref="A6455" r:id="rId1590"/>
    <hyperlink ref="A6456" r:id="rId1591"/>
    <hyperlink ref="A6457" r:id="rId1592"/>
    <hyperlink ref="A6458" r:id="rId1593"/>
    <hyperlink ref="A6459" r:id="rId1594"/>
    <hyperlink ref="A6460" r:id="rId1595"/>
    <hyperlink ref="A6461" r:id="rId1596"/>
    <hyperlink ref="A6462" r:id="rId1597"/>
    <hyperlink ref="A6463" r:id="rId1598"/>
    <hyperlink ref="A6464" r:id="rId1599"/>
    <hyperlink ref="A6465" r:id="rId1600"/>
    <hyperlink ref="A6466" r:id="rId1601"/>
    <hyperlink ref="A6467" r:id="rId1602"/>
    <hyperlink ref="A6468" r:id="rId1603"/>
    <hyperlink ref="A6469" r:id="rId1604"/>
    <hyperlink ref="A6470" r:id="rId1605"/>
    <hyperlink ref="A6471" r:id="rId1606"/>
    <hyperlink ref="A6472" r:id="rId1607"/>
    <hyperlink ref="A6473" r:id="rId1608" display="Instalações de Gás em PEX Multicamadas"/>
    <hyperlink ref="A6474" r:id="rId1609" display="Instalações de Gás em PEX Multicamadas"/>
    <hyperlink ref="A6475" r:id="rId1610" display="Instalações de Gás em PEX Multicamadas"/>
    <hyperlink ref="A6476" r:id="rId1611" display="Instalações de Gás em PEX Multicamadas"/>
    <hyperlink ref="A6477" r:id="rId1612" display="Instalações de Gás em PEX Multicamadas"/>
    <hyperlink ref="A6478" r:id="rId1613" display="Instalações de Gás em PEX Multicamadas"/>
    <hyperlink ref="A6479" r:id="rId1614" display="Instalações de Gás em PEX Multicamadas"/>
    <hyperlink ref="A6480" r:id="rId1615" display="Instalações de Gás em PEX Multicamadas"/>
    <hyperlink ref="A6481" r:id="rId1616" display="Instalações de Gás em PEX Multicamadas"/>
    <hyperlink ref="A6482" r:id="rId1617" display="Instalações de Gás em PEX Multicamadas"/>
    <hyperlink ref="A6483" r:id="rId1618" display="Instalações de Gás em PEX Multicamadas"/>
    <hyperlink ref="A6484" r:id="rId1619" display="Instalações de Gás em PEX Multicamadas"/>
    <hyperlink ref="A6485" r:id="rId1620" display="Instalações de Gás em PEX Multicamadas"/>
    <hyperlink ref="A6486" r:id="rId1621" display="Instalações de Gás em PEX Multicamadas"/>
    <hyperlink ref="A6487" r:id="rId1622" display="Instalações de Gás em PEX Multicamadas"/>
    <hyperlink ref="A6488" r:id="rId1623" display="Instalações de Gás em PEX Multicamadas"/>
    <hyperlink ref="A6489" r:id="rId1624" display="Instalações de Gás em PEX Multicamadas"/>
    <hyperlink ref="A6490" r:id="rId1625" display="Instalações de Gás em PEX Multicamadas"/>
    <hyperlink ref="A6491" r:id="rId1626" display="Instalações de Gás em PEX Multicamadas"/>
    <hyperlink ref="A6492" r:id="rId1627" display="Instalações de Gás em PEX Multicamadas"/>
    <hyperlink ref="A6493" r:id="rId1628" display="Instalações de Gás em PEX Multicamadas"/>
    <hyperlink ref="A6494" r:id="rId1629" display="Instalações de Gás em PEX Multicamadas"/>
    <hyperlink ref="A6495" r:id="rId1630" display="Instalações de Gás em PEX Multicamadas"/>
    <hyperlink ref="A6496" r:id="rId1631" display="Instalações de Gás em PEX Multicamadas"/>
    <hyperlink ref="A6497" r:id="rId1632" display="Instalações de Gás em PEX Multicamadas"/>
    <hyperlink ref="A6498" r:id="rId1633" display="Instalações de Gás em PEX Multicamadas"/>
    <hyperlink ref="A6499" r:id="rId1634" display="Instalações de Gás em PEX Multicamadas"/>
    <hyperlink ref="A6500" r:id="rId1635" display="Instalações de Gás em PEX Multicamadas"/>
    <hyperlink ref="A6501" r:id="rId1636" display="Instalações de Gás em PEX Multicamadas"/>
    <hyperlink ref="A6502" r:id="rId1637" display="Instalações de Gás em PEX Multicamadas"/>
    <hyperlink ref="A6503" r:id="rId1638" display="Instalações de Gás em PEX Multicamadas"/>
    <hyperlink ref="A6504" r:id="rId1639" display="Instalações de Gás em PEX Multicamadas"/>
    <hyperlink ref="A6505" r:id="rId1640" display="Instalações de Gás em PEX Multicamadas"/>
    <hyperlink ref="A6506" r:id="rId1641" display="Instalações de Gás em PEX Multicamadas"/>
    <hyperlink ref="A6507" r:id="rId1642" display="Instalações de Gás em PEX Multicamadas"/>
    <hyperlink ref="A6508" r:id="rId1643" display="Instalações de Gás em PEX Multicamadas"/>
    <hyperlink ref="A6509" r:id="rId1644" display="Instalações de Gás em PEX Multicamadas"/>
    <hyperlink ref="A6510" r:id="rId1645" display="Instalações de Gás em PEX Multicamadas"/>
    <hyperlink ref="A6511" r:id="rId1646" display="Instalações de Gás em PEX Multicamadas"/>
    <hyperlink ref="A6512" r:id="rId1647" display="Instalações de Gás em PEX Multicamadas"/>
    <hyperlink ref="A6513" r:id="rId1648" display="Instalações de Gás em PEX Multicamadas"/>
    <hyperlink ref="A6514" r:id="rId1649"/>
    <hyperlink ref="A6515" r:id="rId1650"/>
    <hyperlink ref="A6516" r:id="rId1651"/>
    <hyperlink ref="A6517" r:id="rId1652"/>
    <hyperlink ref="A6518" r:id="rId1653"/>
    <hyperlink ref="A6519" r:id="rId1654"/>
    <hyperlink ref="A6520" r:id="rId1655"/>
    <hyperlink ref="A6521" r:id="rId1656"/>
    <hyperlink ref="A6522" r:id="rId1657"/>
    <hyperlink ref="A6523" r:id="rId1658"/>
    <hyperlink ref="A6524" r:id="rId1659"/>
    <hyperlink ref="A6525" r:id="rId1660"/>
    <hyperlink ref="A6526" r:id="rId1661"/>
    <hyperlink ref="A6527" r:id="rId1662"/>
    <hyperlink ref="A6528" r:id="rId1663"/>
    <hyperlink ref="A6529" r:id="rId1664"/>
    <hyperlink ref="A6530" r:id="rId1665"/>
    <hyperlink ref="A6531" r:id="rId1666"/>
    <hyperlink ref="A6532" r:id="rId1667" display="Instalações de ar condicionado"/>
    <hyperlink ref="A6533" r:id="rId1668" display="Instalações de ar condicionado"/>
    <hyperlink ref="A6534" r:id="rId1669" display="Instalações de ar condicionado"/>
    <hyperlink ref="A6535" r:id="rId1670" display="Instalações de ar condicionado"/>
    <hyperlink ref="A6536" r:id="rId1671" display="Instalações de ar condicionado"/>
    <hyperlink ref="A6537" r:id="rId1672" display="Instalações de ar condicionado"/>
    <hyperlink ref="A6538" r:id="rId1673" display="Instalações de ar condicionado"/>
    <hyperlink ref="A6539" r:id="rId1674" display="Instalações de ar condicionado"/>
    <hyperlink ref="A6540" r:id="rId1675" display="Instalações de ar condicionado"/>
    <hyperlink ref="A6541" r:id="rId1676" display="Instalações de ar condicionado"/>
    <hyperlink ref="A6542" r:id="rId1677" display="Instalações de ar condicionado"/>
    <hyperlink ref="A6543" r:id="rId1678" display="Instalações de ar condicionado"/>
    <hyperlink ref="A6544" r:id="rId1679" display="Instalações de ar condicionado"/>
    <hyperlink ref="A6545" r:id="rId1680" display="Instalações de ar condicionado"/>
    <hyperlink ref="A6546" r:id="rId1681" display="Instalações de ar condicionado"/>
    <hyperlink ref="A6547" r:id="rId1682" display="Instalações de ar condicionado"/>
    <hyperlink ref="A6548" r:id="rId1683" display="Instalações de ar condicionado"/>
    <hyperlink ref="A6549" r:id="rId1684" display="Instalações de ar condicionado"/>
    <hyperlink ref="A6550" r:id="rId1685" display="Instalações de ar condicionado"/>
    <hyperlink ref="A6551" r:id="rId1686" display="Instalações de ar condicionado"/>
    <hyperlink ref="A6552" r:id="rId1687" display="Instalações de ar condicionado"/>
    <hyperlink ref="A6553" r:id="rId1688" display="Instalações de ar condicionado"/>
    <hyperlink ref="A6554" r:id="rId1689" display="Instalações de ar condicionado"/>
    <hyperlink ref="A6555" r:id="rId1690" display="Instalações de ar condicionado"/>
    <hyperlink ref="A6556" r:id="rId1691" display="Instalações de ar condicionado"/>
    <hyperlink ref="A6557" r:id="rId1692" display="Instalações de ar condicionado"/>
    <hyperlink ref="A6558" r:id="rId1693" display="Instalações de ar condicionado"/>
    <hyperlink ref="A6559" r:id="rId1694" display="Instalações de ar condicionado"/>
    <hyperlink ref="A6560" r:id="rId1695" display="Instalações de ar condicionado"/>
    <hyperlink ref="A6561" r:id="rId1696" display="Instalações de ar condicionado"/>
    <hyperlink ref="A6562" r:id="rId1697" display="Instalações de ar condicionado"/>
    <hyperlink ref="A6563" r:id="rId1698" display="Instalações de ar condicionado"/>
    <hyperlink ref="A6564" r:id="rId1699" display="Instalações de ar condicionado"/>
    <hyperlink ref="A6565" r:id="rId1700" display="Instalações de ar condicionado"/>
    <hyperlink ref="A6566" r:id="rId1701" display="Instalações de ar condicionado"/>
    <hyperlink ref="A6567" r:id="rId1702" display="Instalações de ar condicionado"/>
    <hyperlink ref="A6568" r:id="rId1703" display="Instalações de ar condicionado"/>
    <hyperlink ref="A6569" r:id="rId1704" display="Instalações de ar condicionado"/>
    <hyperlink ref="A6570" r:id="rId1705" display="Instalações de ar condicionado"/>
    <hyperlink ref="A6571" r:id="rId1706" display="Instalações de ar condicionado"/>
    <hyperlink ref="A6572" r:id="rId1707" display="Instalações de ar condicionado"/>
    <hyperlink ref="A6573" r:id="rId1708"/>
    <hyperlink ref="A6574" r:id="rId1709"/>
    <hyperlink ref="A6575" r:id="rId1710"/>
    <hyperlink ref="A6576" r:id="rId1711"/>
    <hyperlink ref="A6577" r:id="rId1712"/>
    <hyperlink ref="A6578" r:id="rId1713"/>
    <hyperlink ref="A6579" r:id="rId1714"/>
    <hyperlink ref="A6580" r:id="rId1715"/>
    <hyperlink ref="A6581" r:id="rId1716" display="Instalações de ar condicionado em cobre"/>
    <hyperlink ref="A6582" r:id="rId1717" display="Instalações de ar condicionado em cobre"/>
    <hyperlink ref="A6583" r:id="rId1718" display="Instalações de ar condicionado em cobre"/>
    <hyperlink ref="A6584" r:id="rId1719" display="Instalações de ar condicionado em cobre"/>
    <hyperlink ref="A6585" r:id="rId1720" display="Instalações de ar condicionado em cobre"/>
    <hyperlink ref="A6586" r:id="rId1721" display="Instalações de ar condicionado em cobre"/>
    <hyperlink ref="A6587" r:id="rId1722" display="Instalações de ar condicionado em cobre"/>
    <hyperlink ref="A6588" r:id="rId1723" display="Instalações de ar condicionado em cobre"/>
    <hyperlink ref="A6589" r:id="rId1724" display="Instalações de ar condicionado em cobre"/>
    <hyperlink ref="A6590" r:id="rId1725" display="Instalações de ar condicionado em cobre"/>
    <hyperlink ref="A6591" r:id="rId1726" display="Instalações de ar condicionado em cobre"/>
    <hyperlink ref="A6592" r:id="rId1727" display="Instalações de ar condicionado em cobre"/>
    <hyperlink ref="A6593" r:id="rId1728" display="Instalações de ar condicionado em cobre"/>
    <hyperlink ref="A6594" r:id="rId1729" display="Instalações de ar condicionado em cobre"/>
    <hyperlink ref="A6595" r:id="rId1730" display="Instalações de ar condicionado em cobre"/>
    <hyperlink ref="A6596" r:id="rId1731" display="Instalações de ar condicionado em cobre"/>
    <hyperlink ref="A6597" r:id="rId1732" display="Instalações de ar condicionado em cobre"/>
    <hyperlink ref="A6598" r:id="rId1733" display="Instalações de ar condicionado em cobre"/>
    <hyperlink ref="A6599" r:id="rId1734" display="Instalações em Cobre"/>
    <hyperlink ref="A6600" r:id="rId1735" display="Instalações em Cobre"/>
    <hyperlink ref="A6601" r:id="rId1736" display="Instalações em Cobre"/>
    <hyperlink ref="A6602" r:id="rId1737" display="Instalações em Cobre"/>
    <hyperlink ref="A6603" r:id="rId1738" display="Instalações em Cobre"/>
    <hyperlink ref="A6604" r:id="rId1739" display="Instalações em Cobre"/>
    <hyperlink ref="A6605" r:id="rId1740" display="Instalações em Cobre"/>
    <hyperlink ref="A6606" r:id="rId1741" display="Instalações em Cobre"/>
    <hyperlink ref="A6607" r:id="rId1742" display="Instalações em Cobre"/>
    <hyperlink ref="A6608" r:id="rId1743" display="Instalações em Cobre"/>
    <hyperlink ref="A6609" r:id="rId1744" display="Instalações em Cobre"/>
    <hyperlink ref="A6610" r:id="rId1745" display="Instalações em Cobre"/>
    <hyperlink ref="A6611" r:id="rId1746" display="Instalações em Cobre"/>
    <hyperlink ref="A6612" r:id="rId1747" display="Instalações em Cobre"/>
    <hyperlink ref="A6613" r:id="rId1748" display="Instalações em Cobre"/>
    <hyperlink ref="A6614" r:id="rId1749" display="Instalações em Cobre"/>
    <hyperlink ref="A6615" r:id="rId1750" display="Instalações em Cobre"/>
    <hyperlink ref="A6616" r:id="rId1751" display="Instalações em Cobre"/>
    <hyperlink ref="A6617" r:id="rId1752" display="Instalações em Cobre"/>
    <hyperlink ref="A6618" r:id="rId1753" display="Instalações em Cobre"/>
    <hyperlink ref="A6619" r:id="rId1754" display="Instalações em Cobre"/>
    <hyperlink ref="A6620" r:id="rId1755" display="Instalações em Cobre"/>
    <hyperlink ref="A6621" r:id="rId1756" display="Instalações em Cobre"/>
    <hyperlink ref="A6622" r:id="rId1757" display="Instalações em Cobre"/>
    <hyperlink ref="A6623" r:id="rId1758" display="Instalações em Cobre"/>
    <hyperlink ref="A6624" r:id="rId1759" display="Instalações em Cobre"/>
    <hyperlink ref="A6625" r:id="rId1760" display="Instalações em Cobre"/>
    <hyperlink ref="A6626" r:id="rId1761" display="Instalações em Cobre"/>
    <hyperlink ref="A6627" r:id="rId1762" display="Instalações em Cobre"/>
    <hyperlink ref="A6628" r:id="rId1763" display="Instalações em Cobre"/>
    <hyperlink ref="A6629" r:id="rId1764" display="Instalações em Cobre"/>
    <hyperlink ref="A6630" r:id="rId1765" display="Instalações em Cobre"/>
    <hyperlink ref="A6631" r:id="rId1766" display="Instalações em Cobre"/>
    <hyperlink ref="A6632" r:id="rId1767" display="Instalações em Cobre"/>
    <hyperlink ref="A6633" r:id="rId1768" display="Instalações em Cobre"/>
    <hyperlink ref="A6634" r:id="rId1769" display="Instalações em Cobre"/>
    <hyperlink ref="A6635" r:id="rId1770" display="Instalações em Cobre"/>
    <hyperlink ref="A6636" r:id="rId1771" display="Instalações em Cobre"/>
    <hyperlink ref="A6637" r:id="rId1772" display="Instalações em Cobre"/>
    <hyperlink ref="A6638" r:id="rId1773" display="Instalações em Cobre"/>
    <hyperlink ref="A6639" r:id="rId1774" display="Instalações em Cobre"/>
    <hyperlink ref="A6640" r:id="rId1775"/>
    <hyperlink ref="A6641" r:id="rId1776"/>
    <hyperlink ref="A6642" r:id="rId1777"/>
    <hyperlink ref="A6643" r:id="rId1778"/>
    <hyperlink ref="A6644" r:id="rId1779"/>
    <hyperlink ref="A6645" r:id="rId1780"/>
    <hyperlink ref="A6646" r:id="rId1781"/>
    <hyperlink ref="A6647" r:id="rId1782"/>
    <hyperlink ref="A6648" r:id="rId1783"/>
    <hyperlink ref="A6649" r:id="rId1784"/>
    <hyperlink ref="A6650" r:id="rId1785"/>
    <hyperlink ref="A6651" r:id="rId1786"/>
    <hyperlink ref="A6652" r:id="rId1787"/>
    <hyperlink ref="A6653" r:id="rId1788"/>
    <hyperlink ref="A6654" r:id="rId1789"/>
    <hyperlink ref="A6655" r:id="rId1790"/>
    <hyperlink ref="A6656" r:id="rId1791"/>
    <hyperlink ref="A6657" r:id="rId1792"/>
    <hyperlink ref="A6658" r:id="rId1793"/>
    <hyperlink ref="A6659" r:id="rId1794"/>
    <hyperlink ref="A6660" r:id="rId1795"/>
    <hyperlink ref="A6661" r:id="rId1796"/>
    <hyperlink ref="A6662" r:id="rId1797"/>
    <hyperlink ref="A6663" r:id="rId1798"/>
    <hyperlink ref="A6664" r:id="rId1799"/>
    <hyperlink ref="A6665" r:id="rId1800"/>
    <hyperlink ref="A6666" r:id="rId1801"/>
    <hyperlink ref="A6667" r:id="rId1802"/>
    <hyperlink ref="A6668" r:id="rId1803"/>
    <hyperlink ref="A6669" r:id="rId1804"/>
    <hyperlink ref="A6670" r:id="rId1805"/>
    <hyperlink ref="A6671" r:id="rId1806"/>
    <hyperlink ref="A6672" r:id="rId1807"/>
    <hyperlink ref="A6673" r:id="rId1808"/>
    <hyperlink ref="A6674" r:id="rId1809"/>
    <hyperlink ref="A6675" r:id="rId1810"/>
    <hyperlink ref="A6676" r:id="rId1811"/>
    <hyperlink ref="A6677" r:id="rId1812"/>
    <hyperlink ref="A6678" r:id="rId1813"/>
    <hyperlink ref="A6679" r:id="rId1814"/>
    <hyperlink ref="A6680" r:id="rId1815"/>
    <hyperlink ref="A6681" r:id="rId1816"/>
    <hyperlink ref="A6682" r:id="rId1817"/>
    <hyperlink ref="A6683" r:id="rId1818"/>
    <hyperlink ref="A6684" r:id="rId1819"/>
    <hyperlink ref="A6685" r:id="rId1820"/>
    <hyperlink ref="A6686" r:id="rId1821"/>
    <hyperlink ref="A6687" r:id="rId1822"/>
    <hyperlink ref="A6688" r:id="rId1823"/>
    <hyperlink ref="A6689" r:id="rId1824"/>
    <hyperlink ref="A6690" r:id="rId1825"/>
    <hyperlink ref="A6691" r:id="rId1826"/>
    <hyperlink ref="A6692" r:id="rId1827"/>
    <hyperlink ref="A6693" r:id="rId1828"/>
    <hyperlink ref="A6694" r:id="rId1829"/>
    <hyperlink ref="A6695" r:id="rId1830"/>
    <hyperlink ref="A6696" r:id="rId1831"/>
    <hyperlink ref="A6697" r:id="rId1832"/>
    <hyperlink ref="A6698" r:id="rId1833"/>
    <hyperlink ref="A6699" r:id="rId1834"/>
    <hyperlink ref="A6700" r:id="rId1835"/>
    <hyperlink ref="A6701" r:id="rId1836"/>
    <hyperlink ref="A6702" r:id="rId1837"/>
    <hyperlink ref="A6703" r:id="rId1838"/>
    <hyperlink ref="A6704" r:id="rId1839"/>
    <hyperlink ref="A6705" r:id="rId1840"/>
    <hyperlink ref="A6706" r:id="rId1841"/>
    <hyperlink ref="A6707" r:id="rId1842"/>
    <hyperlink ref="A6708" r:id="rId1843"/>
    <hyperlink ref="A6709" r:id="rId1844"/>
    <hyperlink ref="A6710" r:id="rId1845"/>
    <hyperlink ref="A6711" r:id="rId1846"/>
    <hyperlink ref="A6712" r:id="rId1847"/>
    <hyperlink ref="A6713" r:id="rId1848"/>
    <hyperlink ref="A6714" r:id="rId1849"/>
    <hyperlink ref="A6715" r:id="rId1850"/>
    <hyperlink ref="A6716" r:id="rId1851"/>
    <hyperlink ref="A6717" r:id="rId1852"/>
    <hyperlink ref="A6718" r:id="rId1853"/>
    <hyperlink ref="A6719" r:id="rId1854"/>
    <hyperlink ref="A6720" r:id="rId1855"/>
    <hyperlink ref="A6721" r:id="rId1856"/>
    <hyperlink ref="A6722" r:id="rId1857"/>
    <hyperlink ref="A6723" r:id="rId1858"/>
    <hyperlink ref="A6724" r:id="rId1859"/>
    <hyperlink ref="A6725" r:id="rId1860"/>
    <hyperlink ref="A6726" r:id="rId1861"/>
    <hyperlink ref="A6727" r:id="rId1862"/>
    <hyperlink ref="A6728" r:id="rId1863"/>
    <hyperlink ref="A6729" r:id="rId1864"/>
    <hyperlink ref="A6730" r:id="rId1865"/>
    <hyperlink ref="A6731" r:id="rId1866"/>
    <hyperlink ref="A6732" r:id="rId1867"/>
    <hyperlink ref="A6733" r:id="rId1868"/>
    <hyperlink ref="A6734" r:id="rId1869"/>
    <hyperlink ref="A6735" r:id="rId1870"/>
    <hyperlink ref="A6736" r:id="rId1871"/>
    <hyperlink ref="A6737" r:id="rId1872"/>
    <hyperlink ref="A6738" r:id="rId1873"/>
    <hyperlink ref="A6739" r:id="rId1874"/>
    <hyperlink ref="A6740" r:id="rId1875"/>
    <hyperlink ref="A6741" r:id="rId1876"/>
    <hyperlink ref="A6742" r:id="rId1877"/>
    <hyperlink ref="A6743" r:id="rId1878"/>
    <hyperlink ref="A6744" r:id="rId1879"/>
    <hyperlink ref="A6745" r:id="rId1880"/>
    <hyperlink ref="A6746" r:id="rId1881"/>
    <hyperlink ref="A6747" r:id="rId1882"/>
    <hyperlink ref="A6748" r:id="rId1883"/>
    <hyperlink ref="A6749" r:id="rId1884"/>
    <hyperlink ref="A6750" r:id="rId1885"/>
    <hyperlink ref="A6751" r:id="rId1886"/>
    <hyperlink ref="A6752" r:id="rId1887"/>
    <hyperlink ref="A6753" r:id="rId1888"/>
    <hyperlink ref="A6754" r:id="rId1889"/>
    <hyperlink ref="A6755" r:id="rId1890"/>
    <hyperlink ref="A6756" r:id="rId1891"/>
    <hyperlink ref="A6757" r:id="rId1892"/>
    <hyperlink ref="A6758" r:id="rId1893"/>
    <hyperlink ref="A6759" r:id="rId1894"/>
    <hyperlink ref="A6760" r:id="rId1895"/>
    <hyperlink ref="A6761" r:id="rId1896"/>
    <hyperlink ref="A6762" r:id="rId1897"/>
    <hyperlink ref="A6763" r:id="rId1898"/>
    <hyperlink ref="A6764" r:id="rId1899"/>
    <hyperlink ref="A6765" r:id="rId1900"/>
    <hyperlink ref="A6766" r:id="rId1901"/>
    <hyperlink ref="A6767" r:id="rId1902"/>
    <hyperlink ref="A6768" r:id="rId1903"/>
    <hyperlink ref="A6769" r:id="rId1904"/>
    <hyperlink ref="A6770" r:id="rId1905"/>
    <hyperlink ref="A6771" r:id="rId1906"/>
    <hyperlink ref="A6772" r:id="rId1907"/>
    <hyperlink ref="A6773" r:id="rId1908"/>
    <hyperlink ref="A6774" r:id="rId1909"/>
    <hyperlink ref="A6775" r:id="rId1910"/>
    <hyperlink ref="A6776" r:id="rId1911"/>
    <hyperlink ref="A6777" r:id="rId1912"/>
    <hyperlink ref="A6778" r:id="rId1913"/>
    <hyperlink ref="A6779" r:id="rId1914"/>
    <hyperlink ref="A6780" r:id="rId1915"/>
    <hyperlink ref="A6781" r:id="rId1916"/>
    <hyperlink ref="A6782" r:id="rId1917"/>
    <hyperlink ref="A6783" r:id="rId1918"/>
    <hyperlink ref="A6784" r:id="rId1919"/>
    <hyperlink ref="A6785" r:id="rId1920"/>
    <hyperlink ref="A6786" r:id="rId1921"/>
    <hyperlink ref="A6787" r:id="rId1922"/>
    <hyperlink ref="A6788" r:id="rId1923"/>
    <hyperlink ref="A6789" r:id="rId1924"/>
    <hyperlink ref="A6790" r:id="rId1925"/>
    <hyperlink ref="A6791" r:id="rId1926"/>
    <hyperlink ref="A6792" r:id="rId1927"/>
    <hyperlink ref="A6793" r:id="rId1928"/>
    <hyperlink ref="A6794" r:id="rId1929"/>
    <hyperlink ref="A6795" r:id="rId1930"/>
    <hyperlink ref="A6796" r:id="rId1931"/>
    <hyperlink ref="A6797" r:id="rId1932"/>
    <hyperlink ref="A6798" r:id="rId1933"/>
    <hyperlink ref="A6799" r:id="rId1934"/>
    <hyperlink ref="A6800" r:id="rId1935"/>
    <hyperlink ref="A6801" r:id="rId1936"/>
    <hyperlink ref="A6802" r:id="rId1937"/>
    <hyperlink ref="A6803" r:id="rId1938"/>
    <hyperlink ref="A6804" r:id="rId1939"/>
    <hyperlink ref="A6805" r:id="rId1940"/>
    <hyperlink ref="A6806" r:id="rId1941"/>
    <hyperlink ref="A6807" r:id="rId1942"/>
    <hyperlink ref="A6808" r:id="rId1943"/>
    <hyperlink ref="A6809" r:id="rId1944"/>
    <hyperlink ref="A6810" r:id="rId1945"/>
    <hyperlink ref="A6811" r:id="rId1946"/>
    <hyperlink ref="A6812" r:id="rId1947"/>
    <hyperlink ref="A6813" r:id="rId1948"/>
    <hyperlink ref="A6814" r:id="rId1949"/>
    <hyperlink ref="A6815" r:id="rId1950"/>
    <hyperlink ref="A6816" r:id="rId1951"/>
    <hyperlink ref="A6817" r:id="rId1952"/>
    <hyperlink ref="A6818" r:id="rId1953"/>
    <hyperlink ref="A6819" r:id="rId1954"/>
    <hyperlink ref="A6820" r:id="rId1955"/>
    <hyperlink ref="A6821" r:id="rId1956"/>
    <hyperlink ref="A6822" r:id="rId1957"/>
    <hyperlink ref="A6823" r:id="rId1958"/>
    <hyperlink ref="A6824" r:id="rId1959"/>
    <hyperlink ref="A6825" r:id="rId1960"/>
    <hyperlink ref="A6826" r:id="rId1961"/>
    <hyperlink ref="A6827" r:id="rId1962"/>
    <hyperlink ref="A6828" r:id="rId1963"/>
    <hyperlink ref="A6829" r:id="rId1964"/>
    <hyperlink ref="A6830" r:id="rId1965"/>
    <hyperlink ref="A6831" r:id="rId1966"/>
    <hyperlink ref="A6832" r:id="rId1967"/>
    <hyperlink ref="A6833" r:id="rId1968"/>
    <hyperlink ref="A6834" r:id="rId1969"/>
    <hyperlink ref="A6835" r:id="rId1970"/>
    <hyperlink ref="A6836" r:id="rId1971"/>
    <hyperlink ref="A6837" r:id="rId1972"/>
    <hyperlink ref="A6838" r:id="rId1973"/>
    <hyperlink ref="A6839" r:id="rId1974"/>
    <hyperlink ref="A6840" r:id="rId1975"/>
    <hyperlink ref="A6841" r:id="rId1976" display="Instalações para Canteiros de Obras"/>
    <hyperlink ref="A6842" r:id="rId1977" display="Instalações para Canteiros de Obras"/>
    <hyperlink ref="A6843" r:id="rId1978" display="Instalações para Canteiros de Obras"/>
    <hyperlink ref="A6844" r:id="rId1979" display="Instalações para Canteiros de Obras"/>
    <hyperlink ref="A6845" r:id="rId1980" display="Instalações para Canteiros de Obras"/>
    <hyperlink ref="A6846" r:id="rId1981" display="Instalações para Canteiros de Obras"/>
    <hyperlink ref="A6847" r:id="rId1982" display="Instalações para Canteiros de Obras"/>
    <hyperlink ref="A6848" r:id="rId1983" display="Instalações para Canteiros de Obras"/>
    <hyperlink ref="A6849" r:id="rId1984" display="Instalações para Canteiros de Obras"/>
    <hyperlink ref="A6850" r:id="rId1985" display="Instalações para Canteiros de Obras"/>
    <hyperlink ref="A6851" r:id="rId1986" display="Instalações para Canteiros de Obras"/>
    <hyperlink ref="A6852" r:id="rId1987" display="Instalações para Canteiros de Obras"/>
    <hyperlink ref="A6853" r:id="rId1988" display="Instalações para Canteiros de Obras"/>
    <hyperlink ref="A6854" r:id="rId1989" display="Instalações para Canteiros de Obras"/>
    <hyperlink ref="A6855" r:id="rId1990" display="Instalações para Canteiros de Obras"/>
    <hyperlink ref="A6856" r:id="rId1991" display="Instalações para Canteiros de Obras"/>
    <hyperlink ref="A6857" r:id="rId1992" display="Instalações para Canteiros de Obras"/>
    <hyperlink ref="A6858" r:id="rId1993" display="Instalações para Canteiros de Obras"/>
    <hyperlink ref="A6859" r:id="rId1994" display="Instalações para Canteiros de Obras"/>
    <hyperlink ref="A6860" r:id="rId1995" display="Instalações para Canteiros de Obras"/>
    <hyperlink ref="A6861" r:id="rId1996" display="Instalações para Canteiros de Obras"/>
    <hyperlink ref="A6862" r:id="rId1997" display="Instalações para Canteiros de Obras"/>
    <hyperlink ref="A6863" r:id="rId1998" display="Instalações para Canteiros de Obras"/>
    <hyperlink ref="A6864" r:id="rId1999" display="Instalações para Canteiros de Obras"/>
    <hyperlink ref="A6865" r:id="rId2000" display="Instalações para Canteiros de Obras"/>
    <hyperlink ref="A6866" r:id="rId2001" display="Instalações para Canteiros de Obras"/>
    <hyperlink ref="A6867" r:id="rId2002" display="Instalações para Canteiros de Obras"/>
    <hyperlink ref="A6868" r:id="rId2003" display="Instalações para Canteiros de Obras"/>
    <hyperlink ref="A6869" r:id="rId2004" display="Instalações para Canteiros de Obras"/>
    <hyperlink ref="A6870" r:id="rId2005" display="Instalações para Canteiros de Obras"/>
    <hyperlink ref="A6871" r:id="rId2006" display="Instalações para Canteiros de Obras"/>
    <hyperlink ref="A6872" r:id="rId2007" display="Instalações para Canteiros de Obras"/>
    <hyperlink ref="A6873" r:id="rId2008" display="Instalações para Canteiros de Obras"/>
    <hyperlink ref="A6874" r:id="rId2009" display="Instalações para Canteiros de Obras"/>
    <hyperlink ref="A6875" r:id="rId2010" display="Instalações para Canteiros de Obras"/>
    <hyperlink ref="A6876" r:id="rId2011" display="Instalações para Canteiros de Obras"/>
    <hyperlink ref="A6877" r:id="rId2012" display="Instalações para Canteiros de Obras"/>
    <hyperlink ref="A6878" r:id="rId2013" display="Instalações para Canteiros de Obras"/>
    <hyperlink ref="A6879" r:id="rId2014" display="Instalações para Canteiros de Obras"/>
    <hyperlink ref="A6880" r:id="rId2015" display="Instalações para Canteiros de Obras"/>
    <hyperlink ref="A6881" r:id="rId2016" display="Lajes Pré-Moldadas"/>
    <hyperlink ref="A6882" r:id="rId2017" display="Lajes Pré-Moldadas"/>
    <hyperlink ref="A6883" r:id="rId2018" display="Lajes Pré-Moldadas"/>
    <hyperlink ref="A6884" r:id="rId2019" display="Lajes Pré-Moldadas"/>
    <hyperlink ref="A6885" r:id="rId2020" display="Lajes Pré-Moldadas"/>
    <hyperlink ref="A6886" r:id="rId2021" display="Lajes Pré-Moldadas"/>
    <hyperlink ref="A6887" r:id="rId2022" display="Lajes Pré-Moldadas"/>
    <hyperlink ref="A6888" r:id="rId2023" display="Lajes Pré-Moldadas"/>
    <hyperlink ref="A6889" r:id="rId2024" display="Lajes Pré-Moldadas"/>
    <hyperlink ref="A6890" r:id="rId2025" display="Lajes Pré-Moldadas"/>
    <hyperlink ref="A6891" r:id="rId2026" display="Lajes Pré-Moldadas"/>
    <hyperlink ref="A6892" r:id="rId2027" display="Lajes Pré-Moldadas"/>
    <hyperlink ref="A6893" r:id="rId2028" display="Lajes Pré-Moldadas"/>
    <hyperlink ref="A6894" r:id="rId2029" display="Lajes Pré-Moldadas"/>
    <hyperlink ref="A6895" r:id="rId2030" display="Lajes Pré-Moldadas"/>
    <hyperlink ref="A6896" r:id="rId2031" display="Lajes Pré-Moldadas"/>
    <hyperlink ref="A6897" r:id="rId2032" display="Lajes Pré-Moldadas"/>
    <hyperlink ref="A6898" r:id="rId2033" display="Lajes Pré-Moldadas"/>
    <hyperlink ref="A6899" r:id="rId2034" display="Lajes Pré-Moldadas"/>
    <hyperlink ref="A6900" r:id="rId2035" display="Lajes Pré-Moldadas"/>
    <hyperlink ref="A6901" r:id="rId2036" display="Lajes Pré-Moldadas"/>
    <hyperlink ref="A6902" r:id="rId2037" display="Lajes Pré-Moldadas"/>
    <hyperlink ref="A6903" r:id="rId2038" display="Lajes Pré-Moldadas"/>
    <hyperlink ref="A6904" r:id="rId2039" display="Lajes Pré-Moldadas"/>
    <hyperlink ref="A6905" r:id="rId2040" display="Lajes Pré-Moldadas"/>
    <hyperlink ref="A6906" r:id="rId2041" display="Lajes Pré-Moldadas"/>
    <hyperlink ref="A6907" r:id="rId2042" display="Lajes Pré-Moldadas"/>
    <hyperlink ref="A6908" r:id="rId2043" display="Lajes Pré-Moldadas"/>
    <hyperlink ref="A6909" r:id="rId2044" display="Lajes Pré-Moldadas"/>
    <hyperlink ref="A6910" r:id="rId2045" display="Lajes Pré-Moldadas"/>
    <hyperlink ref="A6911" r:id="rId2046" display="Lajes Pré-Moldadas"/>
    <hyperlink ref="A6912" r:id="rId2047" display="Lajes Pré-Moldadas"/>
    <hyperlink ref="A6913" r:id="rId2048" display="Lajes Pré-Moldadas"/>
    <hyperlink ref="A6914" r:id="rId2049" display="Lajes Pré-Moldadas"/>
    <hyperlink ref="A6915" r:id="rId2050" display="Lajes Pré-Moldadas"/>
    <hyperlink ref="A6916" r:id="rId2051" display="Lajes Pré-Moldadas"/>
    <hyperlink ref="A6917" r:id="rId2052" display="Lajes Pré-Moldadas"/>
    <hyperlink ref="A6918" r:id="rId2053" display="Lajes Pré-Moldadas"/>
    <hyperlink ref="A6919" r:id="rId2054" display="Lajes Pré-Moldadas"/>
    <hyperlink ref="A6920" r:id="rId2055" display="Lajes Pré-Moldadas"/>
    <hyperlink ref="A6921" r:id="rId2056" display="Lajes Pré-Moldadas"/>
    <hyperlink ref="A6922" r:id="rId2057"/>
    <hyperlink ref="A6923" r:id="rId2058"/>
    <hyperlink ref="A6924" r:id="rId2059"/>
    <hyperlink ref="A6925" r:id="rId2060" display="Lastro"/>
    <hyperlink ref="A6926" r:id="rId2061" display="Lastro"/>
    <hyperlink ref="A6927" r:id="rId2062" display="Lastro"/>
    <hyperlink ref="A6928" r:id="rId2063" display="Lastro"/>
    <hyperlink ref="A6929" r:id="rId2064" display="Lastro"/>
    <hyperlink ref="A6930" r:id="rId2065" display="Lastro"/>
    <hyperlink ref="A6931" r:id="rId2066" display="Lastro"/>
    <hyperlink ref="A6932" r:id="rId2067" display="Lastro"/>
    <hyperlink ref="A6933" r:id="rId2068" display="Lastro"/>
    <hyperlink ref="A6934" r:id="rId2069" display="Lastro"/>
    <hyperlink ref="A6935" r:id="rId2070" display="Lastro"/>
    <hyperlink ref="A6936" r:id="rId2071" display="Lastro"/>
    <hyperlink ref="A6937" r:id="rId2072" display="Lastro"/>
    <hyperlink ref="A6938" r:id="rId2073" display="Ligações Prediais de Água e Esgoto"/>
    <hyperlink ref="A6939" r:id="rId2074" display="Ligações Prediais de Água e Esgoto"/>
    <hyperlink ref="A6940" r:id="rId2075" display="Ligações Prediais de Água e Esgoto"/>
    <hyperlink ref="A6941" r:id="rId2076" display="Ligações Prediais de Água e Esgoto"/>
    <hyperlink ref="A6942" r:id="rId2077" display="Ligações Prediais de Água e Esgoto"/>
    <hyperlink ref="A6943" r:id="rId2078" display="Ligações Prediais de Água e Esgoto"/>
    <hyperlink ref="A6944" r:id="rId2079" display="Ligações Prediais de Água e Esgoto"/>
    <hyperlink ref="A6945" r:id="rId2080" display="Ligações Prediais de Água e Esgoto"/>
    <hyperlink ref="A6946" r:id="rId2081" display="Ligações Prediais de Água e Esgoto"/>
    <hyperlink ref="A6947" r:id="rId2082" display="Ligações Prediais de Água e Esgoto"/>
    <hyperlink ref="A6948" r:id="rId2083" display="Ligações Prediais de Água e Esgoto"/>
    <hyperlink ref="A6949" r:id="rId2084" display="Ligações Prediais de Água e Esgoto"/>
    <hyperlink ref="A6950" r:id="rId2085" display="Ligações Prediais de Água e Esgoto"/>
    <hyperlink ref="A6951" r:id="rId2086" display="Ligações Prediais de Água e Esgoto"/>
    <hyperlink ref="A6952" r:id="rId2087" display="Ligações Prediais de Água e Esgoto"/>
    <hyperlink ref="A6953" r:id="rId2088" display="Ligações Prediais de Água e Esgoto"/>
    <hyperlink ref="A6954" r:id="rId2089" display="Ligações Prediais de Água e Esgoto"/>
    <hyperlink ref="A6955" r:id="rId2090" display="Ligações Prediais de Água e Esgoto"/>
    <hyperlink ref="A6956" r:id="rId2091" display="Ligações Prediais de Água e Esgoto"/>
    <hyperlink ref="A6957" r:id="rId2092" display="Ligações Prediais de Água e Esgoto"/>
    <hyperlink ref="A6958" r:id="rId2093" display="Ligações Prediais de Água e Esgoto"/>
    <hyperlink ref="A6959" r:id="rId2094" display="Ligações Prediais de Água e Esgoto"/>
    <hyperlink ref="A6960" r:id="rId2095" display="Ligações Prediais de Água e Esgoto"/>
    <hyperlink ref="A6961" r:id="rId2096" display="Ligações Prediais de Água e Esgoto"/>
    <hyperlink ref="A6962" r:id="rId2097" display="Ligações Prediais de Água e Esgoto"/>
    <hyperlink ref="A6963" r:id="rId2098" display="Ligações Prediais de Água e Esgoto"/>
    <hyperlink ref="A6964" r:id="rId2099" display="Ligações Prediais de Água e Esgoto"/>
    <hyperlink ref="A6965" r:id="rId2100" display="Ligações Prediais de Água e Esgoto"/>
    <hyperlink ref="A6966" r:id="rId2101" display="Ligações Prediais de Água e Esgoto"/>
    <hyperlink ref="A6967" r:id="rId2102" display="Ligações Prediais de Água e Esgoto"/>
    <hyperlink ref="A6968" r:id="rId2103" display="Ligações Prediais de Água e Esgoto"/>
    <hyperlink ref="A6969" r:id="rId2104" display="Ligações Prediais de Água e Esgoto"/>
    <hyperlink ref="A6970" r:id="rId2105" display="Ligações Prediais de Água e Esgoto"/>
    <hyperlink ref="A6971" r:id="rId2106" display="Ligações Prediais de Água e Esgoto"/>
    <hyperlink ref="A6972" r:id="rId2107" display="Ligações Prediais de Água e Esgoto"/>
    <hyperlink ref="A6973" r:id="rId2108" display="Ligações Prediais de Água e Esgoto"/>
    <hyperlink ref="A6974" r:id="rId2109" display="Ligações Prediais de Água e Esgoto"/>
    <hyperlink ref="A6975" r:id="rId2110" display="Ligações Prediais de Água e Esgoto"/>
    <hyperlink ref="A6976" r:id="rId2111" display="Ligações Prediais de Água e Esgoto"/>
    <hyperlink ref="A6977" r:id="rId2112" display="Ligações Prediais de Água e Esgoto"/>
    <hyperlink ref="A6978" r:id="rId2113"/>
    <hyperlink ref="A6979" r:id="rId2114"/>
    <hyperlink ref="A6980" r:id="rId2115"/>
    <hyperlink ref="A6981" r:id="rId2116"/>
    <hyperlink ref="A6982" r:id="rId2117"/>
    <hyperlink ref="A6983" r:id="rId2118" display="Limpeza de Obra"/>
    <hyperlink ref="A6984" r:id="rId2119" display="Limpeza de Obra"/>
    <hyperlink ref="A6985" r:id="rId2120" display="Limpeza de Obra"/>
    <hyperlink ref="A6986" r:id="rId2121" display="Limpeza de Obra"/>
    <hyperlink ref="A6987" r:id="rId2122" display="Limpeza de Obra"/>
    <hyperlink ref="A6988" r:id="rId2123" display="Limpeza de Obra"/>
    <hyperlink ref="A6989" r:id="rId2124" display="Limpeza de Obra"/>
    <hyperlink ref="A6990" r:id="rId2125" display="Limpeza de Obra"/>
    <hyperlink ref="A6991" r:id="rId2126" display="Limpeza de Obra"/>
    <hyperlink ref="A6992" r:id="rId2127" display="Limpeza de Obra"/>
    <hyperlink ref="A6993" r:id="rId2128" display="Limpeza de Obra"/>
    <hyperlink ref="A6994" r:id="rId2129" display="Limpeza de Obra"/>
    <hyperlink ref="A6995" r:id="rId2130" display="Limpeza de Obra"/>
    <hyperlink ref="A6996" r:id="rId2131" display="Limpeza de Obra"/>
    <hyperlink ref="A6997" r:id="rId2132" display="Limpeza de Obra"/>
    <hyperlink ref="A6998" r:id="rId2133" display="Limpeza de Obra"/>
    <hyperlink ref="A6999" r:id="rId2134" display="Limpeza de Obra"/>
    <hyperlink ref="A7000" r:id="rId2135" display="Limpeza de Obra"/>
    <hyperlink ref="A7001" r:id="rId2136" display="Limpeza de Obra"/>
    <hyperlink ref="A7002" r:id="rId2137" display="Limpeza de Obra"/>
    <hyperlink ref="A7003" r:id="rId2138" display="Limpeza de Obra"/>
    <hyperlink ref="A7004" r:id="rId2139" display="Limpeza de Obra"/>
    <hyperlink ref="A7005" r:id="rId2140" display="Limpeza de Obra"/>
    <hyperlink ref="A7006" r:id="rId2141" display="Limpeza de Obra"/>
    <hyperlink ref="A7007" r:id="rId2142" display="Limpeza de Obra"/>
    <hyperlink ref="A7008" r:id="rId2143" display="Limpeza de Obra"/>
    <hyperlink ref="A7009" r:id="rId2144" display="Limpeza de Obra"/>
    <hyperlink ref="A7010" r:id="rId2145" display="Limpeza de Obra"/>
    <hyperlink ref="A7011" r:id="rId2146" display="Livro SINAPI: Cálculos e Parâmetros"/>
    <hyperlink ref="A7012" r:id="rId2147" display="Livro SINAPI: Cálculos e Parâmetros"/>
    <hyperlink ref="A7013" r:id="rId2148" display="Livro SINAPI: Cálculos e Parâmetros"/>
    <hyperlink ref="A7014" r:id="rId2149" display="Livro SINAPI: Cálculos e Parâmetros"/>
    <hyperlink ref="A7015" r:id="rId2150" display="Livro SINAPI: Cálculos e Parâmetros"/>
    <hyperlink ref="A7016" r:id="rId2151" display="Livro SINAPI: Cálculos e Parâmetros"/>
    <hyperlink ref="A7017" r:id="rId2152" display="Livro SINAPI: Cálculos e Parâmetros"/>
    <hyperlink ref="A7018" r:id="rId2153" display="Livro SINAPI: Cálculos e Parâmetros"/>
    <hyperlink ref="A7019" r:id="rId2154" display="Livro SINAPI: Cálculos e Parâmetros"/>
    <hyperlink ref="A7020" r:id="rId2155" display="Livro SINAPI: Cálculos e Parâmetros"/>
    <hyperlink ref="A7021" r:id="rId2156" display="Livro SINAPI: Cálculos e Parâmetros"/>
    <hyperlink ref="A7022" r:id="rId2157" display="Livro SINAPI: Cálculos e Parâmetros"/>
    <hyperlink ref="A7023" r:id="rId2158" display="Livro SINAPI: Cálculos e Parâmetros"/>
    <hyperlink ref="A7024" r:id="rId2159" display="Livro SINAPI: Cálculos e Parâmetros"/>
    <hyperlink ref="A7025" r:id="rId2160" display="Livro SINAPI: Cálculos e Parâmetros"/>
    <hyperlink ref="A7026" r:id="rId2161" display="Livro SINAPI: Cálculos e Parâmetros"/>
    <hyperlink ref="A7027" r:id="rId2162" display="Livro SINAPI: Cálculos e Parâmetros"/>
    <hyperlink ref="A7028" r:id="rId2163" display="Livro SINAPI: Cálculos e Parâmetros"/>
    <hyperlink ref="A7029" r:id="rId2164" display="Livro SINAPI: Cálculos e Parâmetros"/>
    <hyperlink ref="A7030" r:id="rId2165" display="Livro SINAPI: Cálculos e Parâmetros"/>
    <hyperlink ref="A7031" r:id="rId2166" display="Livro SINAPI: Cálculos e Parâmetros"/>
    <hyperlink ref="A7032" r:id="rId2167" display="Livro SINAPI: Cálculos e Parâmetros"/>
    <hyperlink ref="A7033" r:id="rId2168" display="Livro SINAPI: Cálculos e Parâmetros"/>
    <hyperlink ref="A7034" r:id="rId2169" display="Livro SINAPI: Cálculos e Parâmetros"/>
    <hyperlink ref="A7035" r:id="rId2170" display="Livro SINAPI: Cálculos e Parâmetros"/>
    <hyperlink ref="A7036" r:id="rId2171" display="Livro SINAPI: Cálculos e Parâmetros"/>
    <hyperlink ref="A7037" r:id="rId2172" display="Livro SINAPI: Cálculos e Parâmetros"/>
    <hyperlink ref="A7038" r:id="rId2173" display="Livro SINAPI: Cálculos e Parâmetros"/>
    <hyperlink ref="A7039" r:id="rId2174" display="Livro SINAPI: Cálculos e Parâmetros"/>
    <hyperlink ref="A7040" r:id="rId2175" display="Livro SINAPI: Cálculos e Parâmetros"/>
    <hyperlink ref="A7041" r:id="rId2176" display="Livro SINAPI: Cálculos e Parâmetros"/>
    <hyperlink ref="A7042" r:id="rId2177" display="Livro SINAPI: Cálculos e Parâmetros"/>
    <hyperlink ref="A7043" r:id="rId2178" display="Livro SINAPI: Cálculos e Parâmetros"/>
    <hyperlink ref="A7044" r:id="rId2179" display="Livro SINAPI: Cálculos e Parâmetros"/>
    <hyperlink ref="A7045" r:id="rId2180" display="Livro SINAPI: Cálculos e Parâmetros"/>
    <hyperlink ref="A7046" r:id="rId2181" display="Livro SINAPI: Cálculos e Parâmetros"/>
    <hyperlink ref="A7047" r:id="rId2182" display="Livro SINAPI: Cálculos e Parâmetros"/>
    <hyperlink ref="A7048" r:id="rId2183" display="Livro SINAPI: Cálculos e Parâmetros"/>
    <hyperlink ref="A7049" r:id="rId2184" display="Livro SINAPI: Cálculos e Parâmetros"/>
    <hyperlink ref="A7050" r:id="rId2185" display="Livro SINAPI: Cálculos e Parâmetros"/>
    <hyperlink ref="A7051" r:id="rId2186"/>
    <hyperlink ref="A7052" r:id="rId2187"/>
    <hyperlink ref="A7053" r:id="rId2188"/>
    <hyperlink ref="A7054" r:id="rId2189"/>
    <hyperlink ref="A7055" r:id="rId2190"/>
    <hyperlink ref="A7056" r:id="rId2191"/>
    <hyperlink ref="A7057" r:id="rId2192"/>
    <hyperlink ref="A7058" r:id="rId2193"/>
    <hyperlink ref="A7059" r:id="rId2194"/>
    <hyperlink ref="A7060" r:id="rId2195"/>
    <hyperlink ref="A7061" r:id="rId2196"/>
    <hyperlink ref="A7062" r:id="rId2197"/>
    <hyperlink ref="A7063" r:id="rId2198"/>
    <hyperlink ref="A7064" r:id="rId2199"/>
    <hyperlink ref="A7065" r:id="rId2200"/>
    <hyperlink ref="A7066" r:id="rId2201"/>
    <hyperlink ref="A7067" r:id="rId2202"/>
    <hyperlink ref="A7068" r:id="rId2203"/>
    <hyperlink ref="A7069" r:id="rId2204"/>
    <hyperlink ref="A7070" r:id="rId2205"/>
    <hyperlink ref="A7071" r:id="rId2206"/>
    <hyperlink ref="A7072" r:id="rId2207"/>
    <hyperlink ref="A7073" r:id="rId2208"/>
    <hyperlink ref="A7074" r:id="rId2209"/>
    <hyperlink ref="A7075" r:id="rId2210"/>
    <hyperlink ref="A7076" r:id="rId2211"/>
    <hyperlink ref="A7077" r:id="rId2212"/>
    <hyperlink ref="A7078" r:id="rId2213"/>
    <hyperlink ref="A7079" r:id="rId2214"/>
    <hyperlink ref="A7080" r:id="rId2215"/>
    <hyperlink ref="A7081" r:id="rId2216"/>
    <hyperlink ref="A7082" r:id="rId2217"/>
    <hyperlink ref="A7083" r:id="rId2218"/>
    <hyperlink ref="A7084" r:id="rId2219"/>
    <hyperlink ref="A7085" r:id="rId2220"/>
    <hyperlink ref="A7086" r:id="rId2221"/>
    <hyperlink ref="A7087" r:id="rId2222"/>
    <hyperlink ref="A7088" r:id="rId2223"/>
    <hyperlink ref="A7089" r:id="rId2224"/>
    <hyperlink ref="A7090" r:id="rId2225"/>
    <hyperlink ref="A7091" r:id="rId2226"/>
    <hyperlink ref="A7092" r:id="rId2227"/>
    <hyperlink ref="A7093" r:id="rId2228"/>
    <hyperlink ref="A7094" r:id="rId2229"/>
    <hyperlink ref="A7095" r:id="rId2230"/>
    <hyperlink ref="A7096" r:id="rId2231"/>
    <hyperlink ref="A7097" r:id="rId2232"/>
    <hyperlink ref="A7098" r:id="rId2233"/>
    <hyperlink ref="A7099" r:id="rId2234"/>
    <hyperlink ref="A7100" r:id="rId2235"/>
    <hyperlink ref="A7101" r:id="rId2236"/>
    <hyperlink ref="A7102" r:id="rId2237"/>
    <hyperlink ref="A7103" r:id="rId2238"/>
    <hyperlink ref="A7104" r:id="rId2239"/>
    <hyperlink ref="A7105" r:id="rId2240"/>
    <hyperlink ref="A7106" r:id="rId2241"/>
    <hyperlink ref="A7107" r:id="rId2242"/>
    <hyperlink ref="A7108" r:id="rId2243"/>
    <hyperlink ref="A7109" r:id="rId2244"/>
    <hyperlink ref="A7110" r:id="rId2245"/>
    <hyperlink ref="A7111" r:id="rId2246"/>
    <hyperlink ref="A7112" r:id="rId2247"/>
    <hyperlink ref="A7113" r:id="rId2248"/>
    <hyperlink ref="A7114" r:id="rId2249"/>
    <hyperlink ref="A7115" r:id="rId2250"/>
    <hyperlink ref="A7116" r:id="rId2251"/>
    <hyperlink ref="A7117" r:id="rId2252"/>
    <hyperlink ref="A7118" r:id="rId2253"/>
    <hyperlink ref="A7119" r:id="rId2254"/>
    <hyperlink ref="A7120" r:id="rId2255"/>
    <hyperlink ref="A7121" r:id="rId2256"/>
    <hyperlink ref="A7122" r:id="rId2257"/>
    <hyperlink ref="A7123" r:id="rId2258"/>
    <hyperlink ref="A7124" r:id="rId2259"/>
    <hyperlink ref="A7125" r:id="rId2260"/>
    <hyperlink ref="A7126" r:id="rId2261"/>
    <hyperlink ref="A7127" r:id="rId2262"/>
    <hyperlink ref="A7128" r:id="rId2263"/>
    <hyperlink ref="A7129" r:id="rId2264"/>
    <hyperlink ref="A7130" r:id="rId2265"/>
    <hyperlink ref="A7131" r:id="rId2266"/>
    <hyperlink ref="A7132" r:id="rId2267"/>
    <hyperlink ref="A7133" r:id="rId2268"/>
    <hyperlink ref="A7134" r:id="rId2269"/>
    <hyperlink ref="A7135" r:id="rId2270"/>
    <hyperlink ref="A7136" r:id="rId2271"/>
    <hyperlink ref="A7137" r:id="rId2272"/>
    <hyperlink ref="A7138" r:id="rId2273"/>
    <hyperlink ref="A7139" r:id="rId2274"/>
    <hyperlink ref="A7140" r:id="rId2275"/>
    <hyperlink ref="A7141" r:id="rId2276"/>
    <hyperlink ref="A7142" r:id="rId2277"/>
    <hyperlink ref="A7143" r:id="rId2278"/>
    <hyperlink ref="A7144" r:id="rId2279"/>
    <hyperlink ref="A7145" r:id="rId2280"/>
    <hyperlink ref="A7146" r:id="rId2281"/>
    <hyperlink ref="A7147" r:id="rId2282"/>
    <hyperlink ref="A7148" r:id="rId2283"/>
    <hyperlink ref="A7149" r:id="rId2284"/>
    <hyperlink ref="A7150" r:id="rId2285"/>
    <hyperlink ref="A7151" r:id="rId2286"/>
    <hyperlink ref="A7152" r:id="rId2287"/>
    <hyperlink ref="A7153" r:id="rId2288"/>
    <hyperlink ref="A7154" r:id="rId2289"/>
    <hyperlink ref="A7155" r:id="rId2290"/>
    <hyperlink ref="A7156" r:id="rId2291"/>
    <hyperlink ref="A7157" r:id="rId2292"/>
    <hyperlink ref="A7158" r:id="rId2293"/>
    <hyperlink ref="A7159" r:id="rId2294"/>
    <hyperlink ref="A7160" r:id="rId2295"/>
    <hyperlink ref="A7161" r:id="rId2296"/>
    <hyperlink ref="A7162" r:id="rId2297"/>
    <hyperlink ref="A7163" r:id="rId2298"/>
    <hyperlink ref="A7164" r:id="rId2299"/>
    <hyperlink ref="A7165" r:id="rId2300"/>
    <hyperlink ref="A7166" r:id="rId2301"/>
    <hyperlink ref="A7167" r:id="rId2302"/>
    <hyperlink ref="A7168" r:id="rId2303"/>
    <hyperlink ref="A7169" r:id="rId2304"/>
    <hyperlink ref="A7170" r:id="rId2305"/>
    <hyperlink ref="A7171" r:id="rId2306"/>
    <hyperlink ref="A7172" r:id="rId2307"/>
    <hyperlink ref="A7173" r:id="rId2308"/>
    <hyperlink ref="A7174" r:id="rId2309"/>
    <hyperlink ref="A7175" r:id="rId2310"/>
    <hyperlink ref="A7176" r:id="rId2311"/>
    <hyperlink ref="A7177" r:id="rId2312"/>
    <hyperlink ref="A7178" r:id="rId2313"/>
    <hyperlink ref="A7179" r:id="rId2314"/>
    <hyperlink ref="A7180" r:id="rId2315"/>
    <hyperlink ref="A7181" r:id="rId2316"/>
    <hyperlink ref="A7182" r:id="rId2317"/>
    <hyperlink ref="A7183" r:id="rId2318"/>
    <hyperlink ref="A7184" r:id="rId2319"/>
    <hyperlink ref="A7185" r:id="rId2320"/>
    <hyperlink ref="A7186" r:id="rId2321"/>
    <hyperlink ref="A7187" r:id="rId2322"/>
    <hyperlink ref="A7188" r:id="rId2323"/>
    <hyperlink ref="A7189" r:id="rId2324"/>
    <hyperlink ref="A7190" r:id="rId2325"/>
    <hyperlink ref="A7191" r:id="rId2326"/>
    <hyperlink ref="A7192" r:id="rId2327"/>
    <hyperlink ref="A7193" r:id="rId2328"/>
    <hyperlink ref="A7194" r:id="rId2329"/>
    <hyperlink ref="A7195" r:id="rId2330"/>
    <hyperlink ref="A7196" r:id="rId2331"/>
    <hyperlink ref="A7197" r:id="rId2332"/>
    <hyperlink ref="A7198" r:id="rId2333"/>
    <hyperlink ref="A7199" r:id="rId2334"/>
    <hyperlink ref="A7200" r:id="rId2335"/>
    <hyperlink ref="A7201" r:id="rId2336"/>
    <hyperlink ref="A7202" r:id="rId2337"/>
    <hyperlink ref="A7203" r:id="rId2338"/>
    <hyperlink ref="A7204" r:id="rId2339"/>
    <hyperlink ref="A7205" r:id="rId2340"/>
    <hyperlink ref="A7206" r:id="rId2341"/>
    <hyperlink ref="A7207" r:id="rId2342"/>
    <hyperlink ref="A7208" r:id="rId2343"/>
    <hyperlink ref="A7209" r:id="rId2344"/>
    <hyperlink ref="A7210" r:id="rId2345"/>
    <hyperlink ref="A7211" r:id="rId2346"/>
    <hyperlink ref="A7212" r:id="rId2347"/>
    <hyperlink ref="A7213" r:id="rId2348"/>
    <hyperlink ref="A7214" r:id="rId2349"/>
    <hyperlink ref="A7215" r:id="rId2350"/>
    <hyperlink ref="A7216" r:id="rId2351"/>
    <hyperlink ref="A7217" r:id="rId2352"/>
    <hyperlink ref="A7218" r:id="rId2353"/>
    <hyperlink ref="A7219" r:id="rId2354"/>
    <hyperlink ref="A7220" r:id="rId2355"/>
    <hyperlink ref="A7221" r:id="rId2356"/>
    <hyperlink ref="A7222" r:id="rId2357"/>
    <hyperlink ref="A7223" r:id="rId2358"/>
    <hyperlink ref="A7224" r:id="rId2359"/>
    <hyperlink ref="A7225" r:id="rId2360"/>
    <hyperlink ref="A7226" r:id="rId2361"/>
    <hyperlink ref="A7227" r:id="rId2362"/>
    <hyperlink ref="A7228" r:id="rId2363"/>
    <hyperlink ref="A7229" r:id="rId2364"/>
    <hyperlink ref="A7230" r:id="rId2365"/>
    <hyperlink ref="A7231" r:id="rId2366"/>
    <hyperlink ref="A7232" r:id="rId2367"/>
    <hyperlink ref="A7233" r:id="rId2368"/>
    <hyperlink ref="A7234" r:id="rId2369"/>
    <hyperlink ref="A7235" r:id="rId2370"/>
    <hyperlink ref="A7236" r:id="rId2371"/>
    <hyperlink ref="A7237" r:id="rId2372"/>
    <hyperlink ref="A7238" r:id="rId2373"/>
    <hyperlink ref="A7239" r:id="rId2374"/>
    <hyperlink ref="A7240" r:id="rId2375"/>
    <hyperlink ref="A7241" r:id="rId2376"/>
    <hyperlink ref="A7242" r:id="rId2377"/>
    <hyperlink ref="A7243" r:id="rId2378"/>
    <hyperlink ref="A7244" r:id="rId2379"/>
    <hyperlink ref="A7245" r:id="rId2380"/>
    <hyperlink ref="A7246" r:id="rId2381"/>
    <hyperlink ref="A7247" r:id="rId2382"/>
    <hyperlink ref="A7248" r:id="rId2383"/>
    <hyperlink ref="A7249" r:id="rId2384"/>
    <hyperlink ref="A7250" r:id="rId2385"/>
    <hyperlink ref="A7251" r:id="rId2386"/>
    <hyperlink ref="A7252" r:id="rId2387"/>
    <hyperlink ref="A7253" r:id="rId2388"/>
    <hyperlink ref="A7254" r:id="rId2389"/>
    <hyperlink ref="A7255" r:id="rId2390"/>
    <hyperlink ref="A7256" r:id="rId2391"/>
    <hyperlink ref="A7257" r:id="rId2392"/>
    <hyperlink ref="A7258" r:id="rId2393"/>
    <hyperlink ref="A7259" r:id="rId2394"/>
    <hyperlink ref="A7260" r:id="rId2395"/>
    <hyperlink ref="A7261" r:id="rId2396"/>
    <hyperlink ref="A7262" r:id="rId2397"/>
    <hyperlink ref="A7263" r:id="rId2398"/>
    <hyperlink ref="A7264" r:id="rId2399"/>
    <hyperlink ref="A7265" r:id="rId2400"/>
    <hyperlink ref="A7266" r:id="rId2401"/>
    <hyperlink ref="A7267" r:id="rId2402"/>
    <hyperlink ref="A7268" r:id="rId2403"/>
    <hyperlink ref="A7269" r:id="rId2404"/>
    <hyperlink ref="A7270" r:id="rId2405"/>
    <hyperlink ref="A7271" r:id="rId2406"/>
    <hyperlink ref="A7272" r:id="rId2407"/>
    <hyperlink ref="A7273" r:id="rId2408"/>
    <hyperlink ref="A7274" r:id="rId2409"/>
    <hyperlink ref="A7275" r:id="rId2410"/>
    <hyperlink ref="A7276" r:id="rId2411"/>
    <hyperlink ref="A7277" r:id="rId2412"/>
    <hyperlink ref="A7278" r:id="rId2413"/>
    <hyperlink ref="A7279" r:id="rId2414"/>
    <hyperlink ref="A7280" r:id="rId2415"/>
    <hyperlink ref="A7281" r:id="rId2416"/>
    <hyperlink ref="A7282" r:id="rId2417"/>
    <hyperlink ref="A7283" r:id="rId2418"/>
    <hyperlink ref="A7284" r:id="rId2419"/>
    <hyperlink ref="A7285" r:id="rId2420"/>
    <hyperlink ref="A7286" r:id="rId2421"/>
    <hyperlink ref="A7287" r:id="rId2422"/>
    <hyperlink ref="A7288" r:id="rId2423"/>
    <hyperlink ref="A7289" r:id="rId2424"/>
    <hyperlink ref="A7290" r:id="rId2425"/>
    <hyperlink ref="A7291" r:id="rId2426"/>
    <hyperlink ref="A7292" r:id="rId2427"/>
    <hyperlink ref="A7293" r:id="rId2428"/>
    <hyperlink ref="A7294" r:id="rId2429"/>
    <hyperlink ref="A7295" r:id="rId2430"/>
    <hyperlink ref="A7296" r:id="rId2431"/>
    <hyperlink ref="A7297" r:id="rId2432"/>
    <hyperlink ref="A7298" r:id="rId2433"/>
    <hyperlink ref="A7299" r:id="rId2434"/>
    <hyperlink ref="A7300" r:id="rId2435"/>
    <hyperlink ref="A7301" r:id="rId2436"/>
    <hyperlink ref="A7302" r:id="rId2437"/>
    <hyperlink ref="A7303" r:id="rId2438"/>
    <hyperlink ref="A7304" r:id="rId2439"/>
    <hyperlink ref="A7305" r:id="rId2440"/>
    <hyperlink ref="A7306" r:id="rId2441"/>
    <hyperlink ref="A7307" r:id="rId2442"/>
    <hyperlink ref="A7308" r:id="rId2443"/>
    <hyperlink ref="A7309" r:id="rId2444"/>
    <hyperlink ref="A7310" r:id="rId2445"/>
    <hyperlink ref="A7311" r:id="rId2446"/>
    <hyperlink ref="A7312" r:id="rId2447"/>
    <hyperlink ref="A7313" r:id="rId2448"/>
    <hyperlink ref="A7314" r:id="rId2449"/>
    <hyperlink ref="A7315" r:id="rId2450"/>
    <hyperlink ref="A7316" r:id="rId2451"/>
    <hyperlink ref="A7317" r:id="rId2452"/>
    <hyperlink ref="A7318" r:id="rId2453"/>
    <hyperlink ref="A7319" r:id="rId2454"/>
    <hyperlink ref="A7320" r:id="rId2455"/>
    <hyperlink ref="A7321" r:id="rId2456"/>
    <hyperlink ref="A7322" r:id="rId2457"/>
    <hyperlink ref="A7323" r:id="rId2458"/>
    <hyperlink ref="A7324" r:id="rId2459"/>
    <hyperlink ref="A7325" r:id="rId2460"/>
    <hyperlink ref="A7326" r:id="rId2461"/>
    <hyperlink ref="A7327" r:id="rId2462"/>
    <hyperlink ref="A7328" r:id="rId2463"/>
    <hyperlink ref="A7329" r:id="rId2464"/>
    <hyperlink ref="A7330" r:id="rId2465"/>
    <hyperlink ref="A7331" r:id="rId2466"/>
    <hyperlink ref="A7332" r:id="rId2467"/>
    <hyperlink ref="A7333" r:id="rId2468"/>
    <hyperlink ref="A7334" r:id="rId2469"/>
    <hyperlink ref="A7335" r:id="rId2470"/>
    <hyperlink ref="A7336" r:id="rId2471"/>
    <hyperlink ref="A7337" r:id="rId2472"/>
    <hyperlink ref="A7338" r:id="rId2473"/>
    <hyperlink ref="A7339" r:id="rId2474"/>
    <hyperlink ref="A7340" r:id="rId2475"/>
    <hyperlink ref="A7341" r:id="rId2476"/>
    <hyperlink ref="A7342" r:id="rId2477"/>
    <hyperlink ref="A7343" r:id="rId2478"/>
    <hyperlink ref="A7344" r:id="rId2479"/>
    <hyperlink ref="A7345" r:id="rId2480"/>
    <hyperlink ref="A7346" r:id="rId2481"/>
    <hyperlink ref="A7347" r:id="rId2482"/>
    <hyperlink ref="A7348" r:id="rId2483"/>
    <hyperlink ref="A7349" r:id="rId2484"/>
    <hyperlink ref="A7350" r:id="rId2485"/>
    <hyperlink ref="A7351" r:id="rId2486"/>
    <hyperlink ref="A7352" r:id="rId2487"/>
    <hyperlink ref="A7353" r:id="rId2488"/>
    <hyperlink ref="A7354" r:id="rId2489"/>
    <hyperlink ref="A7355" r:id="rId2490"/>
    <hyperlink ref="A7356" r:id="rId2491"/>
    <hyperlink ref="A7357" r:id="rId2492"/>
    <hyperlink ref="A7358" r:id="rId2493"/>
    <hyperlink ref="A7359" r:id="rId2494"/>
    <hyperlink ref="A7360" r:id="rId2495"/>
    <hyperlink ref="A7361" r:id="rId2496"/>
    <hyperlink ref="A7362" r:id="rId2497"/>
    <hyperlink ref="A7363" r:id="rId2498"/>
    <hyperlink ref="A7364" r:id="rId2499"/>
    <hyperlink ref="A7365" r:id="rId2500"/>
    <hyperlink ref="A7366" r:id="rId2501"/>
    <hyperlink ref="A7367" r:id="rId2502"/>
    <hyperlink ref="A7368" r:id="rId2503"/>
    <hyperlink ref="A7369" r:id="rId2504"/>
    <hyperlink ref="A7370" r:id="rId2505"/>
    <hyperlink ref="A7371" r:id="rId2506"/>
    <hyperlink ref="A7372" r:id="rId2507"/>
    <hyperlink ref="A7373" r:id="rId2508"/>
    <hyperlink ref="A7374" r:id="rId2509"/>
    <hyperlink ref="A7375" r:id="rId2510"/>
    <hyperlink ref="A7376" r:id="rId2511"/>
    <hyperlink ref="A7377" r:id="rId2512"/>
    <hyperlink ref="A7378" r:id="rId2513"/>
    <hyperlink ref="A7379" r:id="rId2514"/>
    <hyperlink ref="A7380" r:id="rId2515"/>
    <hyperlink ref="A7381" r:id="rId2516"/>
    <hyperlink ref="A7382" r:id="rId2517"/>
    <hyperlink ref="A7383" r:id="rId2518"/>
    <hyperlink ref="A7384" r:id="rId2519"/>
    <hyperlink ref="A7385" r:id="rId2520"/>
    <hyperlink ref="A7386" r:id="rId2521"/>
    <hyperlink ref="A7387" r:id="rId2522" display="Locação de Obras"/>
    <hyperlink ref="A7388" r:id="rId2523" display="Locação de Obras"/>
    <hyperlink ref="A7389" r:id="rId2524" display="Locação de Obras"/>
    <hyperlink ref="A7390" r:id="rId2525" display="Locação de Obras"/>
    <hyperlink ref="A7391" r:id="rId2526" display="Locação de Obras"/>
    <hyperlink ref="A7392" r:id="rId2527" display="Locação de Obras"/>
    <hyperlink ref="A7393" r:id="rId2528" display="Locação de Obras"/>
    <hyperlink ref="A7394" r:id="rId2529" display="Locação de Obras"/>
    <hyperlink ref="A7395" r:id="rId2530" display="Locação de Obras"/>
    <hyperlink ref="A7396" r:id="rId2531" display="Locação de Obras"/>
    <hyperlink ref="A7397" r:id="rId2532" display="Locação de Obras"/>
    <hyperlink ref="A7398" r:id="rId2533" display="Locação de Obras"/>
    <hyperlink ref="A7399" r:id="rId2534" display="Louças e Metais"/>
    <hyperlink ref="A7400" r:id="rId2535" display="Louças e Metais"/>
    <hyperlink ref="A7401" r:id="rId2536" display="Louças e Metais"/>
    <hyperlink ref="A7402" r:id="rId2537" display="Louças e Metais"/>
    <hyperlink ref="A7403" r:id="rId2538" display="Louças e Metais"/>
    <hyperlink ref="A7404" r:id="rId2539" display="Louças e Metais"/>
    <hyperlink ref="A7405" r:id="rId2540" display="Louças e Metais"/>
    <hyperlink ref="A7406" r:id="rId2541" display="Louças e Metais"/>
    <hyperlink ref="A7407" r:id="rId2542" display="Louças e Metais"/>
    <hyperlink ref="A7408" r:id="rId2543" display="Louças e Metais"/>
    <hyperlink ref="A7409" r:id="rId2544" display="Louças e Metais"/>
    <hyperlink ref="A7410" r:id="rId2545" display="Louças e Metais"/>
    <hyperlink ref="A7411" r:id="rId2546" display="Louças e Metais"/>
    <hyperlink ref="A7412" r:id="rId2547" display="Louças e Metais"/>
    <hyperlink ref="A7413" r:id="rId2548" display="Louças e Metais"/>
    <hyperlink ref="A7414" r:id="rId2549" display="Louças e Metais"/>
    <hyperlink ref="A7415" r:id="rId2550" display="Louças e Metais"/>
    <hyperlink ref="A7416" r:id="rId2551" display="Louças e Metais"/>
    <hyperlink ref="A7417" r:id="rId2552" display="Louças e Metais"/>
    <hyperlink ref="A7418" r:id="rId2553" display="Louças e Metais"/>
    <hyperlink ref="A7419" r:id="rId2554" display="Louças e Metais"/>
    <hyperlink ref="A7420" r:id="rId2555" display="Louças e Metais"/>
    <hyperlink ref="A7421" r:id="rId2556" display="Louças e Metais"/>
    <hyperlink ref="A7422" r:id="rId2557" display="Louças e Metais"/>
    <hyperlink ref="A7423" r:id="rId2558" display="Louças e Metais"/>
    <hyperlink ref="A7424" r:id="rId2559" display="Louças e Metais"/>
    <hyperlink ref="A7425" r:id="rId2560" display="Louças e Metais"/>
    <hyperlink ref="A7426" r:id="rId2561" display="Louças e Metais"/>
    <hyperlink ref="A7427" r:id="rId2562" display="Louças e Metais"/>
    <hyperlink ref="A7428" r:id="rId2563" display="Louças e Metais"/>
    <hyperlink ref="A7429" r:id="rId2564" display="Louças e Metais"/>
    <hyperlink ref="A7430" r:id="rId2565" display="Louças e Metais"/>
    <hyperlink ref="A7431" r:id="rId2566" display="Louças e Metais"/>
    <hyperlink ref="A7432" r:id="rId2567" display="Louças e Metais"/>
    <hyperlink ref="A7433" r:id="rId2568" display="Louças e Metais"/>
    <hyperlink ref="A7434" r:id="rId2569" display="Louças e Metais"/>
    <hyperlink ref="A7435" r:id="rId2570" display="Louças e Metais"/>
    <hyperlink ref="A7436" r:id="rId2571" display="Louças e Metais"/>
    <hyperlink ref="A7437" r:id="rId2572" display="Louças e Metais"/>
    <hyperlink ref="A7438" r:id="rId2573" display="Louças e Metais"/>
    <hyperlink ref="A7439" r:id="rId2574"/>
    <hyperlink ref="A7440" r:id="rId2575"/>
    <hyperlink ref="A7441" r:id="rId2576"/>
    <hyperlink ref="A7442" r:id="rId2577"/>
    <hyperlink ref="A7443" r:id="rId2578"/>
    <hyperlink ref="A7444" r:id="rId2579"/>
    <hyperlink ref="A7445" r:id="rId2580"/>
    <hyperlink ref="A7446" r:id="rId2581"/>
    <hyperlink ref="A7447" r:id="rId2582"/>
    <hyperlink ref="A7448" r:id="rId2583"/>
    <hyperlink ref="A7449" r:id="rId2584"/>
    <hyperlink ref="A7450" r:id="rId2585"/>
    <hyperlink ref="A7451" r:id="rId2586"/>
    <hyperlink ref="A7452" r:id="rId2587"/>
    <hyperlink ref="A7453" r:id="rId2588"/>
    <hyperlink ref="A7454" r:id="rId2589"/>
    <hyperlink ref="A7455" r:id="rId2590"/>
    <hyperlink ref="A7456" r:id="rId2591"/>
    <hyperlink ref="A7457" r:id="rId2592"/>
    <hyperlink ref="A7458" r:id="rId2593"/>
    <hyperlink ref="A7459" r:id="rId2594"/>
    <hyperlink ref="A7460" r:id="rId2595"/>
    <hyperlink ref="A7461" r:id="rId2596"/>
    <hyperlink ref="A7462" r:id="rId2597"/>
    <hyperlink ref="A7463" r:id="rId2598"/>
    <hyperlink ref="A7464" r:id="rId2599"/>
    <hyperlink ref="A7465" r:id="rId2600"/>
    <hyperlink ref="A7466" r:id="rId2601"/>
    <hyperlink ref="A7467" r:id="rId2602"/>
    <hyperlink ref="A7468" r:id="rId2603"/>
    <hyperlink ref="A7469" r:id="rId2604"/>
    <hyperlink ref="A7470" r:id="rId2605"/>
    <hyperlink ref="A7471" r:id="rId2606"/>
    <hyperlink ref="A7472" r:id="rId2607"/>
    <hyperlink ref="A7473" r:id="rId2608"/>
    <hyperlink ref="A7474" r:id="rId2609"/>
    <hyperlink ref="A7475" r:id="rId2610"/>
    <hyperlink ref="A7476" r:id="rId2611"/>
    <hyperlink ref="A7477" r:id="rId2612"/>
    <hyperlink ref="A7478" r:id="rId2613"/>
    <hyperlink ref="A7479" r:id="rId2614"/>
    <hyperlink ref="A7480" r:id="rId2615"/>
    <hyperlink ref="A7481" r:id="rId2616"/>
    <hyperlink ref="A7482" r:id="rId2617"/>
    <hyperlink ref="A7483" r:id="rId2618"/>
    <hyperlink ref="A7484" r:id="rId2619"/>
    <hyperlink ref="A7485" r:id="rId2620"/>
    <hyperlink ref="A7486" r:id="rId2621"/>
    <hyperlink ref="A7487" r:id="rId2622"/>
    <hyperlink ref="A7488" r:id="rId2623"/>
    <hyperlink ref="A7489" r:id="rId2624"/>
    <hyperlink ref="A7490" r:id="rId2625"/>
    <hyperlink ref="A7491" r:id="rId2626"/>
    <hyperlink ref="A7492" r:id="rId2627"/>
    <hyperlink ref="A7493" r:id="rId2628"/>
    <hyperlink ref="A7494" r:id="rId2629"/>
    <hyperlink ref="A7495" r:id="rId2630"/>
    <hyperlink ref="A7496" r:id="rId2631"/>
    <hyperlink ref="A7497" r:id="rId2632"/>
    <hyperlink ref="A7498" r:id="rId2633"/>
    <hyperlink ref="A7499" r:id="rId2634"/>
    <hyperlink ref="A7500" r:id="rId2635"/>
    <hyperlink ref="A7501" r:id="rId2636"/>
    <hyperlink ref="A7502" r:id="rId2637" display="Luminárias Externas"/>
    <hyperlink ref="A7503" r:id="rId2638" display="Luminárias Externas"/>
    <hyperlink ref="A7504" r:id="rId2639" display="Luminárias Externas"/>
    <hyperlink ref="A7505" r:id="rId2640" display="Luminárias Externas"/>
    <hyperlink ref="A7506" r:id="rId2641" display="Luminárias Externas"/>
    <hyperlink ref="A7507" r:id="rId2642" display="Luminárias Externas"/>
    <hyperlink ref="A7508" r:id="rId2643" display="Luminárias Externas"/>
    <hyperlink ref="A7509" r:id="rId2644" display="Luminárias Externas"/>
    <hyperlink ref="A7510" r:id="rId2645" display="Luminárias Externas"/>
    <hyperlink ref="A7511" r:id="rId2646" display="Luminárias Externas"/>
    <hyperlink ref="A7512" r:id="rId2647" display="Luminárias Externas"/>
    <hyperlink ref="A7513" r:id="rId2648" display="Luminárias Externas"/>
    <hyperlink ref="A7514" r:id="rId2649" display="Luminárias Externas"/>
    <hyperlink ref="A7515" r:id="rId2650" display="Luminárias Externas"/>
    <hyperlink ref="A7516" r:id="rId2651" display="Luminárias Externas"/>
    <hyperlink ref="A7517" r:id="rId2652" display="Luminárias Externas"/>
    <hyperlink ref="A7518" r:id="rId2653" display="Luminárias Externas"/>
    <hyperlink ref="A7519" r:id="rId2654" display="Luminárias Externas"/>
    <hyperlink ref="A7520" r:id="rId2655" display="Luminárias Externas"/>
    <hyperlink ref="A7521" r:id="rId2656" display="Luminárias Externas"/>
    <hyperlink ref="A7522" r:id="rId2657" display="Luminárias Externas"/>
    <hyperlink ref="A7523" r:id="rId2658" display="Luminárias Externas"/>
    <hyperlink ref="A7524" r:id="rId2659" display="Luminárias Externas"/>
    <hyperlink ref="A7525" r:id="rId2660" display="Luminárias Externas"/>
    <hyperlink ref="A7526" r:id="rId2661" display="Luminárias Externas"/>
    <hyperlink ref="A7527" r:id="rId2662" display="Luminárias Externas"/>
    <hyperlink ref="A7528" r:id="rId2663" display="Luminárias Externas"/>
    <hyperlink ref="A7529" r:id="rId2664" display="Massa Única Externa"/>
    <hyperlink ref="A7530" r:id="rId2665" display="Massa Única Externa"/>
    <hyperlink ref="A7531" r:id="rId2666" display="Massa Única Externa"/>
    <hyperlink ref="A7532" r:id="rId2667" display="Massa Única Externa"/>
    <hyperlink ref="A7533" r:id="rId2668" display="Massa Única Externa"/>
    <hyperlink ref="A7534" r:id="rId2669" display="Massa Única Externa"/>
    <hyperlink ref="A7535" r:id="rId2670" display="Massa Única Externa"/>
    <hyperlink ref="A7536" r:id="rId2671" display="Massa Única Externa"/>
    <hyperlink ref="A7537" r:id="rId2672" display="Massa Única Externa"/>
    <hyperlink ref="A7538" r:id="rId2673" display="Massa Única Externa"/>
    <hyperlink ref="A7539" r:id="rId2674" display="Massa Única Externa"/>
    <hyperlink ref="A7540" r:id="rId2675" display="Massa Única Externa"/>
    <hyperlink ref="A7541" r:id="rId2676" display="Massa Única Externa"/>
    <hyperlink ref="A7542" r:id="rId2677" display="Massa Única Externa"/>
    <hyperlink ref="A7543" r:id="rId2678" display="Massa Única Externa"/>
    <hyperlink ref="A7544" r:id="rId2679" display="Massa Única Externa"/>
    <hyperlink ref="A7545" r:id="rId2680" display="Massa Única Externa"/>
    <hyperlink ref="A7546" r:id="rId2681" display="Massa Única Externa"/>
    <hyperlink ref="A7547" r:id="rId2682" display="Massa Única Externa"/>
    <hyperlink ref="A7548" r:id="rId2683" display="Massa Única Externa"/>
    <hyperlink ref="A7549" r:id="rId2684" display="Massa Única Externa"/>
    <hyperlink ref="A7550" r:id="rId2685" display="Massa Única Externa"/>
    <hyperlink ref="A7551" r:id="rId2686" display="Massa Única Externa"/>
    <hyperlink ref="A7552" r:id="rId2687" display="Massa Única Externa"/>
    <hyperlink ref="A7553" r:id="rId2688" display="Massa Única Externa"/>
    <hyperlink ref="A7554" r:id="rId2689" display="Massa Única Externa"/>
    <hyperlink ref="A7555" r:id="rId2690" display="Massa Única Externa"/>
    <hyperlink ref="A7556" r:id="rId2691" display="Massa Única Externa"/>
    <hyperlink ref="A7557" r:id="rId2692" display="Massa Única Externa"/>
    <hyperlink ref="A7558" r:id="rId2693" display="Massa Única Externa"/>
    <hyperlink ref="A7559" r:id="rId2694" display="Massa Única Externa"/>
    <hyperlink ref="A7560" r:id="rId2695" display="Massa Única Externa"/>
    <hyperlink ref="A7561" r:id="rId2696" display="Massa Única Externa"/>
    <hyperlink ref="A7562" r:id="rId2697" display="Massa Única Externa"/>
    <hyperlink ref="A7563" r:id="rId2698" display="Massa Única Externa"/>
    <hyperlink ref="A7564" r:id="rId2699" display="Massa Única Externa"/>
    <hyperlink ref="A7565" r:id="rId2700" display="Massa Única Externa"/>
    <hyperlink ref="A7566" r:id="rId2701" display="Massa Única Externa"/>
    <hyperlink ref="A7567" r:id="rId2702" display="Massa Única Externa"/>
    <hyperlink ref="A7568" r:id="rId2703" display="Massa Única Externa"/>
    <hyperlink ref="A7569" r:id="rId2704" display="Massa Única Externa"/>
    <hyperlink ref="A7570" r:id="rId2705" display="Massa Única Externa"/>
    <hyperlink ref="A7571" r:id="rId2706" display="Massa Única Externa"/>
    <hyperlink ref="A7572" r:id="rId2707" display="Massa Única Externa"/>
    <hyperlink ref="A7573" r:id="rId2708" display="Massa Única Externa"/>
    <hyperlink ref="A7574" r:id="rId2709" display="Massa Única Externa"/>
    <hyperlink ref="A7575" r:id="rId2710" display="Massa Única Externa"/>
    <hyperlink ref="A7576" r:id="rId2711" display="Massa Única Externa"/>
    <hyperlink ref="A7577" r:id="rId2712" display="Massa Única Externa"/>
    <hyperlink ref="A7578" r:id="rId2713" display="Massa Única Externa"/>
    <hyperlink ref="A7579" r:id="rId2714" display="Massa Única Externa"/>
    <hyperlink ref="A7580" r:id="rId2715" display="Massa Única Externa"/>
    <hyperlink ref="A7581" r:id="rId2716" display="Massa Única Externa"/>
    <hyperlink ref="A7582" r:id="rId2717" display="Massa Única Externa"/>
    <hyperlink ref="A7583" r:id="rId2718" display="Massa Única Externa"/>
    <hyperlink ref="A7584" r:id="rId2719" display="Massa Única Externa"/>
    <hyperlink ref="A7585" r:id="rId2720"/>
    <hyperlink ref="A7586" r:id="rId2721"/>
    <hyperlink ref="A7587" r:id="rId2722"/>
    <hyperlink ref="A7588" r:id="rId2723"/>
    <hyperlink ref="A7589" r:id="rId2724"/>
    <hyperlink ref="A7590" r:id="rId2725"/>
    <hyperlink ref="A7591" r:id="rId2726"/>
    <hyperlink ref="A7592" r:id="rId2727"/>
    <hyperlink ref="A7593" r:id="rId2728"/>
    <hyperlink ref="A7594" r:id="rId2729"/>
    <hyperlink ref="A7595" r:id="rId2730"/>
    <hyperlink ref="A7596" r:id="rId2731"/>
    <hyperlink ref="A7597" r:id="rId2732"/>
    <hyperlink ref="A7598" r:id="rId2733"/>
    <hyperlink ref="A7599" r:id="rId2734"/>
    <hyperlink ref="A7600" r:id="rId2735"/>
    <hyperlink ref="A7601" r:id="rId2736"/>
    <hyperlink ref="A7602" r:id="rId2737"/>
    <hyperlink ref="A7603" r:id="rId2738"/>
    <hyperlink ref="A7604" r:id="rId2739"/>
    <hyperlink ref="A7605" r:id="rId2740"/>
    <hyperlink ref="A7606" r:id="rId2741"/>
    <hyperlink ref="A7607" r:id="rId2742"/>
    <hyperlink ref="A7608" r:id="rId2743"/>
    <hyperlink ref="A7609" r:id="rId2744"/>
    <hyperlink ref="A7610" r:id="rId2745"/>
    <hyperlink ref="A7611" r:id="rId2746"/>
    <hyperlink ref="A7612" r:id="rId2747"/>
    <hyperlink ref="A7613" r:id="rId2748"/>
    <hyperlink ref="A7614" r:id="rId2749"/>
    <hyperlink ref="A7615" r:id="rId2750"/>
    <hyperlink ref="A7616" r:id="rId2751"/>
    <hyperlink ref="A7617" r:id="rId2752"/>
    <hyperlink ref="A7618" r:id="rId2753"/>
    <hyperlink ref="A7619" r:id="rId2754"/>
    <hyperlink ref="A7620" r:id="rId2755"/>
    <hyperlink ref="A7621" r:id="rId2756"/>
    <hyperlink ref="A7622" r:id="rId2757"/>
    <hyperlink ref="A7623" r:id="rId2758"/>
    <hyperlink ref="A7624" r:id="rId2759"/>
    <hyperlink ref="A7625" r:id="rId2760"/>
    <hyperlink ref="A7626" r:id="rId2761"/>
    <hyperlink ref="A7627" r:id="rId2762"/>
    <hyperlink ref="A7628" r:id="rId2763"/>
    <hyperlink ref="A7629" r:id="rId2764"/>
    <hyperlink ref="A7630" r:id="rId2765"/>
    <hyperlink ref="A7631" r:id="rId2766"/>
    <hyperlink ref="A7632" r:id="rId2767" display="Massa Única Interna"/>
    <hyperlink ref="A7633" r:id="rId2768" display="Massa Única Interna"/>
    <hyperlink ref="A7634" r:id="rId2769" display="Massa Única Interna"/>
    <hyperlink ref="A7635" r:id="rId2770" display="Massa Única Interna"/>
    <hyperlink ref="A7636" r:id="rId2771" display="Massa Única Interna"/>
    <hyperlink ref="A7637" r:id="rId2772" display="Massa Única Interna"/>
    <hyperlink ref="A7638" r:id="rId2773" display="Massa Única Interna"/>
    <hyperlink ref="A7639" r:id="rId2774" display="Massa Única Interna"/>
    <hyperlink ref="A7640" r:id="rId2775" display="Massa Única Interna"/>
    <hyperlink ref="A7641" r:id="rId2776" display="Massa Única Interna"/>
    <hyperlink ref="A7642" r:id="rId2777" display="Massa Única Interna"/>
    <hyperlink ref="A7643" r:id="rId2778" display="Massa Única Interna"/>
    <hyperlink ref="A7644" r:id="rId2779" display="Massa Única Interna"/>
    <hyperlink ref="A7645" r:id="rId2780" display="Massa Única Interna"/>
    <hyperlink ref="A7646" r:id="rId2781" display="Massa Única Interna"/>
    <hyperlink ref="A7647" r:id="rId2782" display="Massa Única Interna"/>
    <hyperlink ref="A7648" r:id="rId2783" display="Massa Única Interna"/>
    <hyperlink ref="A7649" r:id="rId2784" display="Massa Única Interna"/>
    <hyperlink ref="A7650" r:id="rId2785" display="Massa Única Interna"/>
    <hyperlink ref="A7651" r:id="rId2786" display="Massa Única Interna"/>
    <hyperlink ref="A7652" r:id="rId2787" display="Massa Única Interna"/>
    <hyperlink ref="A7653" r:id="rId2788" display="Massa Única Interna"/>
    <hyperlink ref="A7654" r:id="rId2789" display="Massa Única Interna"/>
    <hyperlink ref="A7655" r:id="rId2790" display="Massa Única Interna"/>
    <hyperlink ref="A7656" r:id="rId2791" display="Massa Única Interna"/>
    <hyperlink ref="A7657" r:id="rId2792" display="Massa Única Interna"/>
    <hyperlink ref="A7658" r:id="rId2793" display="Massa Única Interna"/>
    <hyperlink ref="A7659" r:id="rId2794" display="Massa Única Interna"/>
    <hyperlink ref="A7660" r:id="rId2795" display="Massa Única Interna"/>
    <hyperlink ref="A7661" r:id="rId2796" display="Massa Única Interna"/>
    <hyperlink ref="A7662" r:id="rId2797" display="Massa Única Interna"/>
    <hyperlink ref="A7663" r:id="rId2798" display="Massa Única Interna"/>
    <hyperlink ref="A7664" r:id="rId2799" display="Massa Única Interna"/>
    <hyperlink ref="A7665" r:id="rId2800" display="Massa Única Interna"/>
    <hyperlink ref="A7666" r:id="rId2801" display="Massa Única Interna"/>
    <hyperlink ref="A7667" r:id="rId2802" display="Massa Única Interna"/>
    <hyperlink ref="A7668" r:id="rId2803" display="Massa Única Interna"/>
    <hyperlink ref="A7669" r:id="rId2804" display="Massa Única Interna"/>
    <hyperlink ref="A7670" r:id="rId2805" display="Massa Única Interna"/>
    <hyperlink ref="A7671" r:id="rId2806" display="Massa Única Interna"/>
    <hyperlink ref="A7672" r:id="rId2807" display="Massa Única Interna"/>
    <hyperlink ref="A7673" r:id="rId2808" display="Massa Única Interna"/>
    <hyperlink ref="A7674" r:id="rId2809" display="Massa Única Interna"/>
    <hyperlink ref="A7675" r:id="rId2810" display="Massa Única Interna"/>
    <hyperlink ref="A7676" r:id="rId2811" display="Massa Única Interna"/>
    <hyperlink ref="A7677" r:id="rId2812" display="Massa Única Interna"/>
    <hyperlink ref="A7678" r:id="rId2813" display="Massa Única Interna"/>
    <hyperlink ref="A7679" r:id="rId2814" display="Massa Única Interna"/>
    <hyperlink ref="A7680" r:id="rId2815" display="Massa Única Interna"/>
    <hyperlink ref="A7681" r:id="rId2816" display="Massa Única Interna"/>
    <hyperlink ref="A7682" r:id="rId2817" display="Mobiliário Urbano"/>
    <hyperlink ref="A7683" r:id="rId2818" display="Mobiliário Urbano"/>
    <hyperlink ref="A7684" r:id="rId2819" display="Mobiliário Urbano"/>
    <hyperlink ref="A7685" r:id="rId2820" display="Mobiliário Urbano"/>
    <hyperlink ref="A7686" r:id="rId2821" display="Mobiliário Urbano"/>
    <hyperlink ref="A7687" r:id="rId2822" display="Mobiliário Urbano"/>
    <hyperlink ref="A7688" r:id="rId2823" display="Mobiliário Urbano"/>
    <hyperlink ref="A7689" r:id="rId2824" display="Mobiliário Urbano"/>
    <hyperlink ref="A7690" r:id="rId2825" display="Mobiliário Urbano"/>
    <hyperlink ref="A7691" r:id="rId2826" display="Mobiliário Urbano"/>
    <hyperlink ref="A7692" r:id="rId2827" display="Mobiliário Urbano"/>
    <hyperlink ref="A7693" r:id="rId2828" display="Mobiliário Urbano"/>
    <hyperlink ref="A7694" r:id="rId2829" display="Mobiliário Urbano"/>
    <hyperlink ref="A7695" r:id="rId2830" display="Mobiliário Urbano"/>
    <hyperlink ref="A7696" r:id="rId2831" display="Mobiliário Urbano"/>
    <hyperlink ref="A7697" r:id="rId2832" display="Mobiliário Urbano"/>
    <hyperlink ref="A7698" r:id="rId2833" display="Mobiliário Urbano"/>
    <hyperlink ref="A7699" r:id="rId2834" display="Mobiliário Urbano"/>
    <hyperlink ref="A7700" r:id="rId2835" display="Mobiliário Urbano"/>
    <hyperlink ref="A7701" r:id="rId2836" display="Mobiliário Urbano"/>
    <hyperlink ref="A7702" r:id="rId2837" display="Mobiliário Urbano"/>
    <hyperlink ref="A7703" r:id="rId2838" display="Mobiliário Urbano"/>
    <hyperlink ref="A7704" r:id="rId2839" display="Mobiliário Urbano"/>
    <hyperlink ref="A7705" r:id="rId2840" display="Monocapa"/>
    <hyperlink ref="A7706" r:id="rId2841" display="Monocapa"/>
    <hyperlink ref="A7707" r:id="rId2842" display="Monocapa"/>
    <hyperlink ref="A7708" r:id="rId2843" display="Monocapa"/>
    <hyperlink ref="A7709" r:id="rId2844" display="Monocapa"/>
    <hyperlink ref="A7710" r:id="rId2845" display="Monocapa"/>
    <hyperlink ref="A7711" r:id="rId2846" display="Monocapa"/>
    <hyperlink ref="A7712" r:id="rId2847" display="Monocapa"/>
    <hyperlink ref="A7713" r:id="rId2848" display="Monocapa"/>
    <hyperlink ref="A7714" r:id="rId2849" display="Monocapa"/>
    <hyperlink ref="A7715" r:id="rId2850" display="Monocapa"/>
    <hyperlink ref="A7716" r:id="rId2851" display="Monocapa"/>
    <hyperlink ref="A7717" r:id="rId2852" display="Montagem de gruas e cremalheiras"/>
    <hyperlink ref="A7718" r:id="rId2853" display="Montagem de gruas e cremalheiras"/>
    <hyperlink ref="A7719" r:id="rId2854" display="Montagem de gruas e cremalheiras"/>
    <hyperlink ref="A7720" r:id="rId2855" display="Montagem de gruas e cremalheiras"/>
    <hyperlink ref="A7721" r:id="rId2856" display="Montagem de gruas e cremalheiras"/>
    <hyperlink ref="A7722" r:id="rId2857" display="Montagem de gruas e cremalheiras"/>
    <hyperlink ref="A7723" r:id="rId2858" display="Montagem de gruas e cremalheiras"/>
    <hyperlink ref="A7724" r:id="rId2859" display="Montagem de gruas e cremalheiras"/>
    <hyperlink ref="A7725" r:id="rId2860" display="Montagem de gruas e cremalheiras"/>
    <hyperlink ref="A7726" r:id="rId2861" display="Montagem de gruas e cremalheiras"/>
    <hyperlink ref="A7727" r:id="rId2862" display="Paisagismo - Plantio"/>
    <hyperlink ref="A7728" r:id="rId2863" display="Paisagismo - Plantio"/>
    <hyperlink ref="A7729" r:id="rId2864" display="Paisagismo - Plantio"/>
    <hyperlink ref="A7730" r:id="rId2865" display="Paisagismo - Plantio"/>
    <hyperlink ref="A7731" r:id="rId2866" display="Paisagismo - Plantio"/>
    <hyperlink ref="A7732" r:id="rId2867" display="Paisagismo - Plantio"/>
    <hyperlink ref="A7733" r:id="rId2868" display="Paisagismo - Plantio"/>
    <hyperlink ref="A7734" r:id="rId2869" display="Paisagismo - Plantio"/>
    <hyperlink ref="A7735" r:id="rId2870" display="Paisagismo - Plantio"/>
    <hyperlink ref="A7736" r:id="rId2871" display="Paisagismo - Plantio"/>
    <hyperlink ref="A7737" r:id="rId2872" display="Paisagismo - Plantio"/>
    <hyperlink ref="A7738" r:id="rId2873" display="Paisagismo - Plantio"/>
    <hyperlink ref="A7739" r:id="rId2874" display="Paisagismo - Plantio"/>
    <hyperlink ref="A7740" r:id="rId2875" display="Paisagismo - Plantio"/>
    <hyperlink ref="A7741" r:id="rId2876" display="Paisagismo - Plantio"/>
    <hyperlink ref="A7742" r:id="rId2877" display="Paisagismo - Plantio"/>
    <hyperlink ref="A7743" r:id="rId2878" display="Paisagismo - Plantio"/>
    <hyperlink ref="A7744" r:id="rId2879" display="Paisagismo - Plantio"/>
    <hyperlink ref="A7745" r:id="rId2880" display="Paisagismo - Plantio"/>
    <hyperlink ref="A7746" r:id="rId2881" display="Paisagismo - Plantio"/>
    <hyperlink ref="A7747" r:id="rId2882" display="Paisagismo - Plantio"/>
    <hyperlink ref="A7748" r:id="rId2883" display="Paredes de Concreto - Armação"/>
    <hyperlink ref="A7749" r:id="rId2884" display="Paredes de Concreto - Armação"/>
    <hyperlink ref="A7750" r:id="rId2885" display="Paredes de Concreto - Armação"/>
    <hyperlink ref="A7751" r:id="rId2886" display="Paredes de Concreto - Armação"/>
    <hyperlink ref="A7752" r:id="rId2887" display="Paredes de Concreto - Armação"/>
    <hyperlink ref="A7753" r:id="rId2888" display="Paredes de Concreto - Armação"/>
    <hyperlink ref="A7754" r:id="rId2889" display="Paredes de Concreto - Armação"/>
    <hyperlink ref="A7755" r:id="rId2890" display="Paredes de Concreto - Armação"/>
    <hyperlink ref="A7756" r:id="rId2891" display="Paredes de Concreto - Armação"/>
    <hyperlink ref="A7757" r:id="rId2892" display="Paredes de Concreto - Armação"/>
    <hyperlink ref="A7758" r:id="rId2893" display="Paredes de Concreto - Armação"/>
    <hyperlink ref="A7759" r:id="rId2894" display="Paredes de Concreto - Armação"/>
    <hyperlink ref="A7760" r:id="rId2895" display="Paredes de Concreto - Armação"/>
    <hyperlink ref="A7761" r:id="rId2896" display="Paredes de Concreto - Armação"/>
    <hyperlink ref="A7762" r:id="rId2897" display="Paredes de Concreto - Armação"/>
    <hyperlink ref="A7763" r:id="rId2898" display="Paredes de Concreto - Armação"/>
    <hyperlink ref="A7764" r:id="rId2899" display="Paredes de Concreto - Armação"/>
    <hyperlink ref="A7765" r:id="rId2900" display="Paredes de Concreto - Armação"/>
    <hyperlink ref="A7766" r:id="rId2901" display="Paredes de Concreto - Armação"/>
    <hyperlink ref="A7767" r:id="rId2902" display="Paredes de Concreto - Armação"/>
    <hyperlink ref="A7768" r:id="rId2903" display="Paredes de Concreto - Concretagem"/>
    <hyperlink ref="A7769" r:id="rId2904" display="Paredes de Concreto - Concretagem"/>
    <hyperlink ref="A7770" r:id="rId2905" display="Paredes de Concreto - Concretagem"/>
    <hyperlink ref="A7771" r:id="rId2906" display="Paredes de Concreto - Concretagem"/>
    <hyperlink ref="A7772" r:id="rId2907" display="Paredes de Concreto - Concretagem"/>
    <hyperlink ref="A7773" r:id="rId2908" display="Paredes de Concreto - Concretagem"/>
    <hyperlink ref="A7774" r:id="rId2909" display="Paredes de Concreto - Concretagem"/>
    <hyperlink ref="A7775" r:id="rId2910" display="Paredes de Concreto - Concretagem"/>
    <hyperlink ref="A7776" r:id="rId2911" display="Paredes de Concreto - Concretagem"/>
    <hyperlink ref="A7777" r:id="rId2912" display="Paredes de Concreto - Concretagem"/>
    <hyperlink ref="A7778" r:id="rId2913" display="Paredes de Concreto - Concretagem"/>
    <hyperlink ref="A7779" r:id="rId2914" display="Paredes de Concreto - Concretagem"/>
    <hyperlink ref="A7780" r:id="rId2915" display="Paredes de Concreto - Concretagem"/>
    <hyperlink ref="A7781" r:id="rId2916" display="Paredes de Concreto - Concretagem"/>
    <hyperlink ref="A7782" r:id="rId2917" display="Paredes de Concreto - Concretagem"/>
    <hyperlink ref="A7783" r:id="rId2918" display="Paredes de Concreto - Concretagem"/>
    <hyperlink ref="A7784" r:id="rId2919" display="Paredes de Concreto - Estucamento"/>
    <hyperlink ref="A7785" r:id="rId2920" display="Paredes de Concreto - Estucamento"/>
    <hyperlink ref="A7786" r:id="rId2921" display="Paredes de Concreto - Estucamento"/>
    <hyperlink ref="A7787" r:id="rId2922" display="Paredes de Concreto - Estucamento"/>
    <hyperlink ref="A7788" r:id="rId2923" display="Paredes de Concreto - Estucamento"/>
    <hyperlink ref="A7789" r:id="rId2924" display="Paredes de Concreto - Estucamento"/>
    <hyperlink ref="A7790" r:id="rId2925" display="Paredes de Concreto - Estucamento"/>
    <hyperlink ref="A7791" r:id="rId2926" display="Paredes de Concreto - Estucamento"/>
    <hyperlink ref="A7792" r:id="rId2927" display="Paredes de Concreto - Estucamento"/>
    <hyperlink ref="A7793" r:id="rId2928" display="Paredes de Concreto - Estucamento"/>
    <hyperlink ref="A7794" r:id="rId2929" display="Paredes de Concreto - Estucamento"/>
    <hyperlink ref="A7795" r:id="rId2930" display="Paredes de Concreto - Estucamento"/>
    <hyperlink ref="A7796" r:id="rId2931" display="Paredes de Concreto - Estucamento"/>
    <hyperlink ref="A7797" r:id="rId2932" display="Paredes de Concreto - Estucamento"/>
    <hyperlink ref="A7798" r:id="rId2933" display="Paredes de Concreto - Estucamento"/>
    <hyperlink ref="A7799" r:id="rId2934" display="Paredes de Concreto - Estucamento"/>
    <hyperlink ref="A7800" r:id="rId2935" display="Paredes de Concreto - Estucamento"/>
    <hyperlink ref="A7801" r:id="rId2936" display="Paredes de Concreto - Estucamento"/>
    <hyperlink ref="A7802" r:id="rId2937" display="Paredes de Concreto - Estucamento"/>
    <hyperlink ref="A7803" r:id="rId2938" display="Paredes de Concreto - Estucamento"/>
    <hyperlink ref="A7804" r:id="rId2939" display="Paredes de Concreto - Estucamento"/>
    <hyperlink ref="A7805" r:id="rId2940" display="Paredes de Concreto - Estucamento"/>
    <hyperlink ref="A7806" r:id="rId2941" display="Paredes de Concreto - Estucamento"/>
    <hyperlink ref="A7807" r:id="rId2942" display="Paredes de Concreto - Estucamento"/>
    <hyperlink ref="A7808" r:id="rId2943" display="Paredes de Concreto - Estucamento"/>
    <hyperlink ref="A7809" r:id="rId2944" display="Paredes de Concreto - Estucamento"/>
    <hyperlink ref="A7810" r:id="rId2945" display="Paredes de Concreto - Estucamento"/>
    <hyperlink ref="A7811" r:id="rId2946" display="Paredes de Concreto - Estucamento"/>
    <hyperlink ref="A7812" r:id="rId2947" display="Paredes de Concreto - Estucamento"/>
    <hyperlink ref="A7813" r:id="rId2948" display="Paredes de Concreto - Estucamento"/>
    <hyperlink ref="A7814" r:id="rId2949" display="Paredes de Concreto - Estucamento"/>
    <hyperlink ref="A7815" r:id="rId2950" display="Paredes de Concreto - Fôrmas"/>
    <hyperlink ref="A7816" r:id="rId2951" display="Paredes de Concreto - Fôrmas"/>
    <hyperlink ref="A7817" r:id="rId2952" display="Paredes de Concreto - Fôrmas"/>
    <hyperlink ref="A7818" r:id="rId2953" display="Paredes de Concreto - Fôrmas"/>
    <hyperlink ref="A7819" r:id="rId2954" display="Paredes de Concreto - Fôrmas"/>
    <hyperlink ref="A7820" r:id="rId2955" display="Paredes de Concreto - Fôrmas"/>
    <hyperlink ref="A7821" r:id="rId2956" display="Paredes de Concreto - Fôrmas"/>
    <hyperlink ref="A7822" r:id="rId2957" display="Paredes de Concreto - Fôrmas"/>
    <hyperlink ref="A7823" r:id="rId2958" display="Paredes de Concreto - Fôrmas"/>
    <hyperlink ref="A7824" r:id="rId2959" display="Paredes de Concreto - Fôrmas"/>
    <hyperlink ref="A7825" r:id="rId2960" display="Paredes em Drywall"/>
    <hyperlink ref="A7826" r:id="rId2961" display="Paredes em Drywall"/>
    <hyperlink ref="A7827" r:id="rId2962" display="Paredes em Drywall"/>
    <hyperlink ref="A7828" r:id="rId2963" display="Paredes em Drywall"/>
    <hyperlink ref="A7829" r:id="rId2964" display="Paredes em Drywall"/>
    <hyperlink ref="A7830" r:id="rId2965" display="Paredes em Drywall"/>
    <hyperlink ref="A7831" r:id="rId2966" display="Paredes em Drywall"/>
    <hyperlink ref="A7832" r:id="rId2967" display="Paredes em Drywall"/>
    <hyperlink ref="A7833" r:id="rId2968" display="Paredes em Drywall"/>
    <hyperlink ref="A7834" r:id="rId2969" display="Paredes em Drywall"/>
    <hyperlink ref="A7835" r:id="rId2970" display="Paredes em Drywall"/>
    <hyperlink ref="A7836" r:id="rId2971" display="Paredes em Drywall"/>
    <hyperlink ref="A7837" r:id="rId2972" display="Paredes em Drywall"/>
    <hyperlink ref="A7838" r:id="rId2973" display="Paredes em Drywall"/>
    <hyperlink ref="A7839" r:id="rId2974" display="Paredes em Drywall"/>
    <hyperlink ref="A7840" r:id="rId2975" display="Paredes em Drywall"/>
    <hyperlink ref="A7841" r:id="rId2976" display="Paredes em Drywall"/>
    <hyperlink ref="A7842" r:id="rId2977" display="Paredes em Drywall"/>
    <hyperlink ref="A7843" r:id="rId2978" display="Paredes em Drywall"/>
    <hyperlink ref="A7844" r:id="rId2979" display="Paredes em Drywall"/>
    <hyperlink ref="A7845" r:id="rId2980" display="Paredes em Drywall"/>
    <hyperlink ref="A7846" r:id="rId2981" display="Paredes em Drywall"/>
    <hyperlink ref="A7847" r:id="rId2982" display="Paredes em Drywall"/>
    <hyperlink ref="A7848" r:id="rId2983" display="Paredes em Drywall"/>
    <hyperlink ref="A7849" r:id="rId2984" display="Paredes em Drywall"/>
    <hyperlink ref="A7850" r:id="rId2985" display="Parquinhos e Equipamentos de Ginástica ao Ar Livre"/>
    <hyperlink ref="A7851" r:id="rId2986" display="Parquinhos e Equipamentos de Ginástica ao Ar Livre"/>
    <hyperlink ref="A7852" r:id="rId2987" display="Parquinhos e Equipamentos de Ginástica ao Ar Livre"/>
    <hyperlink ref="A7853" r:id="rId2988" display="Parquinhos e Equipamentos de Ginástica ao Ar Livre"/>
    <hyperlink ref="A7854" r:id="rId2989" display="Parquinhos e Equipamentos de Ginástica ao Ar Livre"/>
    <hyperlink ref="A7855" r:id="rId2990" display="Parquinhos e Equipamentos de Ginástica ao Ar Livre"/>
    <hyperlink ref="A7856" r:id="rId2991" display="Parquinhos e Equipamentos de Ginástica ao Ar Livre"/>
    <hyperlink ref="A7857" r:id="rId2992" display="Parquinhos e Equipamentos de Ginástica ao Ar Livre"/>
    <hyperlink ref="A7858" r:id="rId2993" display="Parquinhos e Equipamentos de Ginástica ao Ar Livre"/>
    <hyperlink ref="A7859" r:id="rId2994" display="Parquinhos e Equipamentos de Ginástica ao Ar Livre"/>
    <hyperlink ref="A7860" r:id="rId2995" display="Parquinhos e Equipamentos de Ginástica ao Ar Livre"/>
    <hyperlink ref="A7861" r:id="rId2996" display="Parquinhos e Equipamentos de Ginástica ao Ar Livre"/>
    <hyperlink ref="A7862" r:id="rId2997" display="Parquinhos e Equipamentos de Ginástica ao Ar Livre"/>
    <hyperlink ref="A7863" r:id="rId2998" display="Parquinhos e Equipamentos de Ginástica ao Ar Livre"/>
    <hyperlink ref="A7864" r:id="rId2999" display="Parquinhos e Equipamentos de Ginástica ao Ar Livre"/>
    <hyperlink ref="A7865" r:id="rId3000" display="Parquinhos e Equipamentos de Ginástica ao Ar Livre"/>
    <hyperlink ref="A7866" r:id="rId3001" display="Parquinhos e Equipamentos de Ginástica ao Ar Livre"/>
    <hyperlink ref="A7867" r:id="rId3002" display="Parquinhos e Equipamentos de Ginástica ao Ar Livre"/>
    <hyperlink ref="A7868" r:id="rId3003" display="Parquinhos e Equipamentos de Ginástica ao Ar Livre"/>
    <hyperlink ref="A7869" r:id="rId3004" display="Parquinhos e Equipamentos de Ginástica ao Ar Livre"/>
    <hyperlink ref="A7870" r:id="rId3005" display="Parquinhos e Equipamentos de Ginástica ao Ar Livre"/>
    <hyperlink ref="A7871" r:id="rId3006" display="Parquinhos e Equipamentos de Ginástica ao Ar Livre"/>
    <hyperlink ref="A7872" r:id="rId3007" display="Parquinhos e Equipamentos de Ginástica ao Ar Livre"/>
    <hyperlink ref="A7873" r:id="rId3008" display="Parquinhos e Equipamentos de Ginástica ao Ar Livre"/>
    <hyperlink ref="A7874" r:id="rId3009" display="Parquinhos e Equipamentos de Ginástica ao Ar Livre"/>
    <hyperlink ref="A7875" r:id="rId3010" display="Parquinhos e Equipamentos de Ginástica ao Ar Livre"/>
    <hyperlink ref="A7876" r:id="rId3011" display="Parquinhos e Equipamentos de Ginástica ao Ar Livre"/>
    <hyperlink ref="A7877" r:id="rId3012" display="Parquinhos e Equipamentos de Ginástica ao Ar Livre"/>
    <hyperlink ref="A7878" r:id="rId3013" display="Parquinhos e Equipamentos de Ginástica ao Ar Livre"/>
    <hyperlink ref="A7879" r:id="rId3014" display="Parquinhos e Equipamentos de Ginástica ao Ar Livre"/>
    <hyperlink ref="A7880" r:id="rId3015" display="Parquinhos e Equipamentos de Ginástica ao Ar Livre"/>
    <hyperlink ref="A7881" r:id="rId3016" display="Parquinhos e Equipamentos de Ginástica ao Ar Livre"/>
    <hyperlink ref="A7882" r:id="rId3017" display="Parquinhos e Equipamentos de Ginástica ao Ar Livre"/>
    <hyperlink ref="A7883" r:id="rId3018" display="Parquinhos e Equipamentos de Ginástica ao Ar Livre"/>
    <hyperlink ref="A7884" r:id="rId3019" display="Parquinhos e Equipamentos de Ginástica ao Ar Livre"/>
    <hyperlink ref="A7885" r:id="rId3020" display="Passeios de Concreto"/>
    <hyperlink ref="A7886" r:id="rId3021" display="Passeios de Concreto"/>
    <hyperlink ref="A7887" r:id="rId3022" display="Passeios de Concreto"/>
    <hyperlink ref="A7888" r:id="rId3023" display="Passeios de Concreto"/>
    <hyperlink ref="A7889" r:id="rId3024" display="Passeios de Concreto"/>
    <hyperlink ref="A7890" r:id="rId3025" display="Passeios de Concreto"/>
    <hyperlink ref="A7891" r:id="rId3026" display="Passeios de Concreto"/>
    <hyperlink ref="A7892" r:id="rId3027" display="Passeios de Concreto"/>
    <hyperlink ref="A7893" r:id="rId3028" display="Passeios de Concreto"/>
    <hyperlink ref="A7894" r:id="rId3029" display="Passeios de Concreto"/>
    <hyperlink ref="A7895" r:id="rId3030" display="Passeios de Concreto"/>
    <hyperlink ref="A7896" r:id="rId3031" display="Passeios de Concreto"/>
    <hyperlink ref="A7897" r:id="rId3032" display="Passeios de Concreto"/>
    <hyperlink ref="A7898" r:id="rId3033" display="Passeios de Concreto"/>
    <hyperlink ref="A7899" r:id="rId3034" display="Passeios de Concreto"/>
    <hyperlink ref="A7900" r:id="rId3035" display="Passeios de Concreto"/>
    <hyperlink ref="A7901" r:id="rId3036" display="Passeios de Concreto"/>
    <hyperlink ref="A7902" r:id="rId3037" display="Pavimentações Diversas - Paralelepípedos e Pedras Poliédricas"/>
    <hyperlink ref="A7903" r:id="rId3038" display="Pavimentações Diversas - Paralelepípedos e Pedras Poliédricas"/>
    <hyperlink ref="A7904" r:id="rId3039" display="Pavimentações Diversas - Paralelepípedos e Pedras Poliédricas"/>
    <hyperlink ref="A7905" r:id="rId3040" display="Pavimentações Diversas - Paralelepípedos e Pedras Poliédricas"/>
    <hyperlink ref="A7906" r:id="rId3041" display="Pavimentações Diversas - Paralelepípedos e Pedras Poliédricas"/>
    <hyperlink ref="A7907" r:id="rId3042" display="Pavimentações Diversas - Paralelepípedos e Pedras Poliédricas"/>
    <hyperlink ref="A7908" r:id="rId3043" display="Pavimento Intertravado"/>
    <hyperlink ref="A7909" r:id="rId3044" display="Pavimento Intertravado"/>
    <hyperlink ref="A7910" r:id="rId3045" display="Pavimento Intertravado"/>
    <hyperlink ref="A7911" r:id="rId3046" display="Pavimento Intertravado"/>
    <hyperlink ref="A7912" r:id="rId3047" display="Pavimento Intertravado"/>
    <hyperlink ref="A7913" r:id="rId3048" display="Pavimento Intertravado"/>
    <hyperlink ref="A7914" r:id="rId3049" display="Pavimento Intertravado"/>
    <hyperlink ref="A7915" r:id="rId3050" display="Pavimento Intertravado"/>
    <hyperlink ref="A7916" r:id="rId3051" display="Pavimento Intertravado"/>
    <hyperlink ref="A7917" r:id="rId3052" display="Pavimento Intertravado"/>
    <hyperlink ref="A7918" r:id="rId3053" display="Pavimento Intertravado"/>
    <hyperlink ref="A7919" r:id="rId3054" display="Pavimento Intertravado"/>
    <hyperlink ref="A7920" r:id="rId3055" display="Pavimento Intertravado"/>
    <hyperlink ref="A7921" r:id="rId3056" display="Pavimento Intertravado"/>
    <hyperlink ref="A7922" r:id="rId3057" display="Pavimento Intertravado"/>
    <hyperlink ref="A7923" r:id="rId3058" display="Pavimento Intertravado"/>
    <hyperlink ref="A7924" r:id="rId3059" display="Pavimento Intertravado"/>
    <hyperlink ref="A7925" r:id="rId3060" display="Pavimento Intertravado"/>
    <hyperlink ref="A7926" r:id="rId3061" display="Pavimento Intertravado"/>
    <hyperlink ref="A7927" r:id="rId3062" display="Pavimento Intertravado"/>
    <hyperlink ref="A7928" r:id="rId3063" display="Pavimento Intertravado"/>
    <hyperlink ref="A7929" r:id="rId3064" display="Pavimento Intertravado"/>
    <hyperlink ref="A7930" r:id="rId3065" display="Pavimento Intertravado"/>
    <hyperlink ref="A7931" r:id="rId3066" display="Pavimento Intertravado"/>
    <hyperlink ref="A7932" r:id="rId3067" display="Pavimento Intertravado"/>
    <hyperlink ref="A7933" r:id="rId3068" display="Pavimento Intertravado"/>
    <hyperlink ref="A7934" r:id="rId3069" display="Pavimento Intertravado"/>
    <hyperlink ref="A7935" r:id="rId3070" display="Pavimento Intertravado"/>
    <hyperlink ref="A7936" r:id="rId3071" display="Pavimento Intertravado"/>
    <hyperlink ref="A7937" r:id="rId3072" display="Pavimento Intertravado"/>
    <hyperlink ref="A7938" r:id="rId3073" display="Pavimento Intertravado"/>
    <hyperlink ref="A7939" r:id="rId3074" display="Pavimento Rígido de Concreto"/>
    <hyperlink ref="A7940" r:id="rId3075" display="Pavimento Rígido de Concreto"/>
    <hyperlink ref="A7941" r:id="rId3076" display="Pavimento Rígido de Concreto"/>
    <hyperlink ref="A7942" r:id="rId3077" display="Pavimento Rígido de Concreto"/>
    <hyperlink ref="A7943" r:id="rId3078" display="Pavimento Rígido de Concreto"/>
    <hyperlink ref="A7944" r:id="rId3079" display="Pavimento Rígido de Concreto"/>
    <hyperlink ref="A7945" r:id="rId3080" display="Pavimento Rígido de Concreto"/>
    <hyperlink ref="A7946" r:id="rId3081" display="Pavimento Rígido de Concreto"/>
    <hyperlink ref="A7947" r:id="rId3082" display="Pavimento Rígido de Concreto"/>
    <hyperlink ref="A7948" r:id="rId3083" display="Pavimento Rígido de Concreto"/>
    <hyperlink ref="A7949" r:id="rId3084" display="Pavimento Rígido de Concreto"/>
    <hyperlink ref="A7950" r:id="rId3085" display="Pavimento Rígido de Concreto"/>
    <hyperlink ref="A7951" r:id="rId3086" display="Pavimento Rígido de Concreto"/>
    <hyperlink ref="A7952" r:id="rId3087" display="Pavimento Rígido de Concreto"/>
    <hyperlink ref="A7953" r:id="rId3088" display="Pavimento Rígido de Concreto"/>
    <hyperlink ref="A7954" r:id="rId3089" display="Pavimento Rígido de Concreto"/>
    <hyperlink ref="A7955" r:id="rId3090" display="Pavimento Rígido de Concreto"/>
    <hyperlink ref="A7956" r:id="rId3091" display="Pavimento Rígido de Concreto"/>
    <hyperlink ref="A7957" r:id="rId3092" display="Pavimento Rígido de Concreto"/>
    <hyperlink ref="A7958" r:id="rId3093" display="Pavimento Rígido de Concreto"/>
    <hyperlink ref="A7959" r:id="rId3094" display="Pavimento Rígido de Concreto"/>
    <hyperlink ref="A7960" r:id="rId3095" display="Pavimento Rígido de Concreto"/>
    <hyperlink ref="A7961" r:id="rId3096" display="Pavimento Rígido de Concreto"/>
    <hyperlink ref="A7962" r:id="rId3097" display="Pavimento Rígido de Concreto"/>
    <hyperlink ref="A7963" r:id="rId3098" display="Pavimento Rígido de Concreto"/>
    <hyperlink ref="A7964" r:id="rId3099" display="Pavimento Rígido de Concreto"/>
    <hyperlink ref="A7965" r:id="rId3100" display="Pavimento Rígido de Concreto"/>
    <hyperlink ref="A7966" r:id="rId3101" display="Pavimento Rígido de Concreto"/>
    <hyperlink ref="A7967" r:id="rId3102" display="Pavimento Rígido de Concreto"/>
    <hyperlink ref="A7968" r:id="rId3103" display="Pavimento Rígido de Concreto"/>
    <hyperlink ref="A7969" r:id="rId3104" display="Pavimento Rígido de Concreto"/>
    <hyperlink ref="A7970" r:id="rId3105" display="Pavimento Rígido de Concreto"/>
    <hyperlink ref="A7971" r:id="rId3106" display="Pavimento Rígido de Concreto"/>
    <hyperlink ref="A7972" r:id="rId3107" display="Pavimento Rígido de Concreto"/>
    <hyperlink ref="A7973" r:id="rId3108" display="Pavimento Rígido de Concreto"/>
    <hyperlink ref="A7974" r:id="rId3109" display="Peitoris e Chapins"/>
    <hyperlink ref="A7975" r:id="rId3110" display="Peitoris e Chapins"/>
    <hyperlink ref="A7976" r:id="rId3111" display="Peitoris e Chapins"/>
    <hyperlink ref="A7977" r:id="rId3112" display="Peitoris e Chapins"/>
    <hyperlink ref="A7978" r:id="rId3113" display="Peitoris e Chapins"/>
    <hyperlink ref="A7979" r:id="rId3114" display="Peitoris e Chapins"/>
    <hyperlink ref="A7980" r:id="rId3115" display="Peitoris e Chapins"/>
    <hyperlink ref="A7981" r:id="rId3116" display="Peitoris e Chapins"/>
    <hyperlink ref="A7982" r:id="rId3117" display="Peitoris e Chapins"/>
    <hyperlink ref="A7983" r:id="rId3118" display="Pele de Vidro em Fachadas"/>
    <hyperlink ref="A7984" r:id="rId3119" display="Pele de Vidro em Fachadas"/>
    <hyperlink ref="A7985" r:id="rId3120" display="Pele de Vidro em Fachadas"/>
    <hyperlink ref="A7986" r:id="rId3121" display="Pele de Vidro em Fachadas"/>
    <hyperlink ref="A7987" r:id="rId3122" display="Pele de Vidro em Fachadas"/>
    <hyperlink ref="A7988" r:id="rId3123" display="Peneiramento e Ensacamento de Areia em Obra"/>
    <hyperlink ref="A7989" r:id="rId3124" display="Peneiramento e Ensacamento de Areia em Obra"/>
    <hyperlink ref="A7990" r:id="rId3125" display="Peneiramento e Ensacamento de Areia em Obra"/>
    <hyperlink ref="A7991" r:id="rId3126" display="Perfuração Horizontal Direcional - HDD"/>
    <hyperlink ref="A7992" r:id="rId3127" display="Perfuração Horizontal Direcional - HDD"/>
    <hyperlink ref="A7993" r:id="rId3128" display="Perfuração Horizontal Direcional - HDD"/>
    <hyperlink ref="A7994" r:id="rId3129" display="Perfuração Horizontal Direcional - HDD"/>
    <hyperlink ref="A7995" r:id="rId3130" display="Perfuração Horizontal Direcional - HDD"/>
    <hyperlink ref="A7996" r:id="rId3131" display="Perfuração Horizontal Direcional - HDD"/>
    <hyperlink ref="A7997" r:id="rId3132" display="Perfuração Horizontal Direcional - HDD"/>
    <hyperlink ref="A7998" r:id="rId3133" display="Perfuração Horizontal Direcional - HDD"/>
    <hyperlink ref="A7999" r:id="rId3134" display="Perfuração Horizontal Direcional - HDD"/>
    <hyperlink ref="A8000" r:id="rId3135" display="Perfuração Horizontal Direcional - HDD"/>
    <hyperlink ref="A8001" r:id="rId3136" display="Perfuração Horizontal Direcional - HDD"/>
    <hyperlink ref="A8002" r:id="rId3137" display="Perfuração Horizontal Direcional - HDD"/>
    <hyperlink ref="A8003" r:id="rId3138" display="Perfuração Horizontal Direcional - HDD"/>
    <hyperlink ref="A8004" r:id="rId3139" display="Perfuração Horizontal Direcional - HDD"/>
    <hyperlink ref="A8005" r:id="rId3140" display="Perfuração Horizontal Direcional - HDD"/>
    <hyperlink ref="A8006" r:id="rId3141" display="Perfuração Horizontal Direcional - HDD"/>
    <hyperlink ref="A8007" r:id="rId3142" display="Perfuração Horizontal Direcional - HDD"/>
    <hyperlink ref="A8008" r:id="rId3143" display="Perfuração Horizontal Direcional - HDD"/>
    <hyperlink ref="A8009" r:id="rId3144" display="Perfuração Horizontal Direcional - HDD"/>
    <hyperlink ref="A8010" r:id="rId3145" display="Perfuração Horizontal Direcional - HDD"/>
    <hyperlink ref="A8011" r:id="rId3146" display="Perfuração Horizontal Direcional - HDD"/>
    <hyperlink ref="A8012" r:id="rId3147" display="Perfuração Horizontal Direcional - HDD"/>
    <hyperlink ref="A8013" r:id="rId3148" display="Perfuração Horizontal Direcional - HDD"/>
    <hyperlink ref="A8014" r:id="rId3149" display="Perfuração Horizontal Direcional - HDD"/>
    <hyperlink ref="A8015" r:id="rId3150" display="Perfuração Horizontal Direcional - HDD"/>
    <hyperlink ref="A8016" r:id="rId3151" display="Perfuração Horizontal Direcional - HDD"/>
    <hyperlink ref="A8017" r:id="rId3152" display="Perfuração Horizontal Direcional - HDD"/>
    <hyperlink ref="A8018" r:id="rId3153" display="Perfuração Horizontal Direcional - HDD"/>
    <hyperlink ref="A8019" r:id="rId3154" display="Perfuração Horizontal Direcional - HDD"/>
    <hyperlink ref="A8020" r:id="rId3155" display="Perfuração Horizontal Direcional - HDD"/>
    <hyperlink ref="A8021" r:id="rId3156" display="Perfuração Horizontal Direcional - HDD"/>
    <hyperlink ref="A8022" r:id="rId3157" display="Perfuração Horizontal Direcional - HDD"/>
    <hyperlink ref="A8023" r:id="rId3158" display="Perfuração Horizontal Direcional - HDD"/>
    <hyperlink ref="A8024" r:id="rId3159" display="Perfuração Horizontal Direcional - HDD"/>
    <hyperlink ref="A8025" r:id="rId3160" display="Perfuração Horizontal Direcional - HDD"/>
    <hyperlink ref="A8026" r:id="rId3161" display="Perfuração Horizontal Direcional - HDD"/>
    <hyperlink ref="A8027" r:id="rId3162" display="Perfuração Horizontal Direcional - HDD"/>
    <hyperlink ref="A8028" r:id="rId3163" display="Perfuração Horizontal Direcional - HDD"/>
    <hyperlink ref="A8029" r:id="rId3164" display="Perfuração Horizontal Direcional - HDD"/>
    <hyperlink ref="A8030" r:id="rId3165" display="Perfuração Horizontal Direcional - HDD"/>
    <hyperlink ref="A8031" r:id="rId3166" display="Perfuração Horizontal Direcional - HDD"/>
    <hyperlink ref="A8032" r:id="rId3167" display="Perfuração Horizontal Direcional - HDD"/>
    <hyperlink ref="A8033" r:id="rId3168" display="Perfuração Horizontal Direcional - HDD"/>
    <hyperlink ref="A8034" r:id="rId3169" display="Perfuração Horizontal Direcional - HDD"/>
    <hyperlink ref="A8035" r:id="rId3170" display="Perfuração Horizontal Direcional - HDD"/>
    <hyperlink ref="A8036" r:id="rId3171" display="Perfuração Horizontal Direcional - HDD"/>
    <hyperlink ref="A8037" r:id="rId3172" display="Perfuração Horizontal Direcional - HDD"/>
    <hyperlink ref="A8038" r:id="rId3173" display="Perfuração Horizontal Direcional - HDD"/>
    <hyperlink ref="A8039" r:id="rId3174" display="Perfuração Horizontal Direcional - HDD"/>
    <hyperlink ref="A8040" r:id="rId3175" display="Perfuração Horizontal Direcional - HDD"/>
    <hyperlink ref="A8041" r:id="rId3176" display="Perfuração Horizontal Direcional - HDD"/>
    <hyperlink ref="A8042" r:id="rId3177" display="Perfuração Horizontal Direcional - HDD"/>
    <hyperlink ref="A8043" r:id="rId3178" display="Perfuração Horizontal Direcional - HDD"/>
    <hyperlink ref="A8044" r:id="rId3179" display="Perfuração Horizontal Direcional - HDD"/>
    <hyperlink ref="A8045" r:id="rId3180" display="Perfuração Horizontal Direcional - HDD"/>
    <hyperlink ref="A8046" r:id="rId3181" display="Perfuração Horizontal Direcional - HDD"/>
    <hyperlink ref="A8047" r:id="rId3182" display="Perfuração Horizontal Direcional - HDD"/>
    <hyperlink ref="A8048" r:id="rId3183" display="Perfuração Horizontal Direcional - HDD"/>
    <hyperlink ref="A8049" r:id="rId3184" display="Perfuração Horizontal Direcional - HDD"/>
    <hyperlink ref="A8050" r:id="rId3185" display="Perfuração Horizontal Direcional - HDD"/>
    <hyperlink ref="A8051" r:id="rId3186" display="Perfuração Horizontal Direcional - HDD"/>
    <hyperlink ref="A8052" r:id="rId3187" display="Perfuração Horizontal Direcional - HDD"/>
    <hyperlink ref="A8053" r:id="rId3188" display="Perfuração Horizontal Direcional - HDD"/>
    <hyperlink ref="A8054" r:id="rId3189" display="Perfuração Horizontal Direcional - HDD"/>
    <hyperlink ref="A8055" r:id="rId3190" display="Perfuração Horizontal Direcional - HDD"/>
    <hyperlink ref="A8056" r:id="rId3191" display="Perfuração Horizontal Direcional - HDD"/>
    <hyperlink ref="A8057" r:id="rId3192" display="Pintura Externa"/>
    <hyperlink ref="A8058" r:id="rId3193" display="Pintura Externa"/>
    <hyperlink ref="A8059" r:id="rId3194" display="Pintura Externa"/>
    <hyperlink ref="A8060" r:id="rId3195" display="Pintura Externa"/>
    <hyperlink ref="A8061" r:id="rId3196" display="Pintura Externa"/>
    <hyperlink ref="A8062" r:id="rId3197" display="Pintura Externa"/>
    <hyperlink ref="A8063" r:id="rId3198" display="Pintura Externa"/>
    <hyperlink ref="A8064" r:id="rId3199" display="Pintura Externa"/>
    <hyperlink ref="A8065" r:id="rId3200" display="Pintura Externa"/>
    <hyperlink ref="A8066" r:id="rId3201" display="Pintura Externa"/>
    <hyperlink ref="A8067" r:id="rId3202" display="Pintura Externa"/>
    <hyperlink ref="A8068" r:id="rId3203" display="Pintura Externa"/>
    <hyperlink ref="A8069" r:id="rId3204" display="Pintura Externa"/>
    <hyperlink ref="A8070" r:id="rId3205" display="Pintura Externa"/>
    <hyperlink ref="A8071" r:id="rId3206" display="Pintura Externa"/>
    <hyperlink ref="A8072" r:id="rId3207" display="Pintura Externa"/>
    <hyperlink ref="A8073" r:id="rId3208" display="Pintura Externa"/>
    <hyperlink ref="A8074" r:id="rId3209" display="Pintura Externa"/>
    <hyperlink ref="A8075" r:id="rId3210" display="Pintura Externa"/>
    <hyperlink ref="A8076" r:id="rId3211" display="Pintura Externa"/>
    <hyperlink ref="A8077" r:id="rId3212" display="Pintura Externa"/>
    <hyperlink ref="A8078" r:id="rId3213" display="Pintura Externa"/>
    <hyperlink ref="A8079" r:id="rId3214" display="Pintura Externa"/>
    <hyperlink ref="A8080" r:id="rId3215" display="Pintura Externa"/>
    <hyperlink ref="A8081" r:id="rId3216" display="Pintura Externa"/>
    <hyperlink ref="A8082" r:id="rId3217" display="Pintura Externa"/>
    <hyperlink ref="A8083" r:id="rId3218" display="Pintura Externa"/>
    <hyperlink ref="A8084" r:id="rId3219" display="Pintura Externa"/>
    <hyperlink ref="A8085" r:id="rId3220" display="Pintura Externa"/>
    <hyperlink ref="A8086" r:id="rId3221" display="Pintura Externa"/>
    <hyperlink ref="A8087" r:id="rId3222" display="Pintura Externa"/>
    <hyperlink ref="A8088" r:id="rId3223" display="Pintura Interna"/>
    <hyperlink ref="A8089" r:id="rId3224" display="Pintura Interna"/>
    <hyperlink ref="A8090" r:id="rId3225" display="Pintura Interna"/>
    <hyperlink ref="A8091" r:id="rId3226" display="Pintura Interna"/>
    <hyperlink ref="A8092" r:id="rId3227" display="Pintura Interna"/>
    <hyperlink ref="A8093" r:id="rId3228" display="Pintura Interna"/>
    <hyperlink ref="A8094" r:id="rId3229" display="Pintura Interna"/>
    <hyperlink ref="A8095" r:id="rId3230" display="Pintura Interna"/>
    <hyperlink ref="A8096" r:id="rId3231" display="Pintura Interna"/>
    <hyperlink ref="A8097" r:id="rId3232" display="Pintura Interna"/>
    <hyperlink ref="A8098" r:id="rId3233" display="Pintura Interna"/>
    <hyperlink ref="A8099" r:id="rId3234" display="Pintura Interna"/>
    <hyperlink ref="A8100" r:id="rId3235" display="Pintura Interna"/>
    <hyperlink ref="A8101" r:id="rId3236" display="Pintura Interna"/>
    <hyperlink ref="A8102" r:id="rId3237" display="Pintura Interna"/>
    <hyperlink ref="A8103" r:id="rId3238" display="Pintura Interna"/>
    <hyperlink ref="A8104" r:id="rId3239" display="Pintura Interna"/>
    <hyperlink ref="A8105" r:id="rId3240" display="Pintura Interna"/>
    <hyperlink ref="A8106" r:id="rId3241" display="Pintura Interna"/>
    <hyperlink ref="A8107" r:id="rId3242" display="Pintura Interna"/>
    <hyperlink ref="A8108" r:id="rId3243" display="Pintura Interna"/>
    <hyperlink ref="A8109" r:id="rId3244" display="Pintura Interna"/>
    <hyperlink ref="A8110" r:id="rId3245" display="Pintura em Madeira"/>
    <hyperlink ref="A8111" r:id="rId3246" display="Pintura em Madeira"/>
    <hyperlink ref="A8112" r:id="rId3247" display="Pintura em Madeira"/>
    <hyperlink ref="A8113" r:id="rId3248" display="Pintura em Madeira"/>
    <hyperlink ref="A8114" r:id="rId3249" display="Pintura em Madeira"/>
    <hyperlink ref="A8115" r:id="rId3250" display="Pintura em Madeira"/>
    <hyperlink ref="A8116" r:id="rId3251" display="Pintura em Madeira"/>
    <hyperlink ref="A8117" r:id="rId3252" display="Pintura em Madeira"/>
    <hyperlink ref="A8118" r:id="rId3253" display="Pintura em Madeira"/>
    <hyperlink ref="A8119" r:id="rId3254" display="Pintura em Madeira"/>
    <hyperlink ref="A8120" r:id="rId3255" display="Pintura em Madeira"/>
    <hyperlink ref="A8121" r:id="rId3256" display="Pintura em Madeira"/>
    <hyperlink ref="A8122" r:id="rId3257" display="Pintura em Madeira"/>
    <hyperlink ref="A8123" r:id="rId3258" display="Pintura em Madeira"/>
    <hyperlink ref="A8124" r:id="rId3259" display="Pintura em Madeira"/>
    <hyperlink ref="A8125" r:id="rId3260" display="Pintura em Madeira"/>
    <hyperlink ref="A8126" r:id="rId3261" display="Pintura em Madeira"/>
    <hyperlink ref="A8127" r:id="rId3262" display="Pintura em Madeira"/>
    <hyperlink ref="A8128" r:id="rId3263" display="Pintura em Madeira"/>
    <hyperlink ref="A8129" r:id="rId3264" display="Pintura em Madeira"/>
    <hyperlink ref="A8130" r:id="rId3265" display="Pintura em Madeira"/>
    <hyperlink ref="A8131" r:id="rId3266" display="Pintura em Madeira"/>
    <hyperlink ref="A8132" r:id="rId3267" display="Pintura em Madeira"/>
    <hyperlink ref="A8133" r:id="rId3268" display="Pintura em Madeira"/>
    <hyperlink ref="A8134" r:id="rId3269" display="Pintura em Madeira"/>
    <hyperlink ref="A8135" r:id="rId3270" display="Pintura em Madeira"/>
    <hyperlink ref="A8136" r:id="rId3271" display="Pintura em Madeira"/>
    <hyperlink ref="A8137" r:id="rId3272" display="Pintura em Madeira"/>
    <hyperlink ref="A8138" r:id="rId3273" display="Pintura em Madeira"/>
    <hyperlink ref="A8139" r:id="rId3274" display="Pintura em Madeira"/>
    <hyperlink ref="A8140" r:id="rId3275" display="Pintura em Madeira"/>
    <hyperlink ref="A8141" r:id="rId3276" display="Pintura em Madeira"/>
    <hyperlink ref="A8142" r:id="rId3277" display="Pintura em Madeira"/>
    <hyperlink ref="A8143" r:id="rId3278" display="Pintura em Madeira"/>
    <hyperlink ref="A8144" r:id="rId3279" display="Pintura em Madeira"/>
    <hyperlink ref="A8145" r:id="rId3280" display="Pintura em Madeira"/>
    <hyperlink ref="A8146" r:id="rId3281" display="Pintura em Madeira"/>
    <hyperlink ref="A8147" r:id="rId3282" display="Pintura em Madeira"/>
    <hyperlink ref="A8148" r:id="rId3283" display="Pintura em Madeira"/>
    <hyperlink ref="A8149" r:id="rId3284" display="Pintura em Madeira"/>
    <hyperlink ref="A8150" r:id="rId3285" display="Pintura em Madeira"/>
    <hyperlink ref="A8151" r:id="rId3286" display="Pintura em Madeira"/>
    <hyperlink ref="A8152" r:id="rId3287" display="Pintura em Superfícies Metálicas"/>
    <hyperlink ref="A8153" r:id="rId3288" display="Pintura em Superfícies Metálicas"/>
    <hyperlink ref="A8154" r:id="rId3289" display="Pintura em Superfícies Metálicas"/>
    <hyperlink ref="A8155" r:id="rId3290" display="Pintura em Superfícies Metálicas"/>
    <hyperlink ref="A8156" r:id="rId3291" display="Pintura em Superfícies Metálicas"/>
    <hyperlink ref="A8157" r:id="rId3292" display="Pintura em Superfícies Metálicas"/>
    <hyperlink ref="A8158" r:id="rId3293" display="Pintura em Superfícies Metálicas"/>
    <hyperlink ref="A8159" r:id="rId3294" display="Pintura em Superfícies Metálicas"/>
    <hyperlink ref="A8160" r:id="rId3295" display="Pintura em Superfícies Metálicas"/>
    <hyperlink ref="A8161" r:id="rId3296" display="Pintura em Superfícies Metálicas"/>
    <hyperlink ref="A8162" r:id="rId3297" display="Pintura em Superfícies Metálicas"/>
    <hyperlink ref="A8163" r:id="rId3298" display="Pintura em Superfícies Metálicas"/>
    <hyperlink ref="A8164" r:id="rId3299" display="Pintura em Superfícies Metálicas"/>
    <hyperlink ref="A8165" r:id="rId3300" display="Pintura em Superfícies Metálicas"/>
    <hyperlink ref="A8166" r:id="rId3301" display="Pintura em Superfícies Metálicas"/>
    <hyperlink ref="A8167" r:id="rId3302" display="Pintura em Superfícies Metálicas"/>
    <hyperlink ref="A8168" r:id="rId3303" display="Pintura em Superfícies Metálicas"/>
    <hyperlink ref="A8169" r:id="rId3304" display="Pintura em Superfícies Metálicas"/>
    <hyperlink ref="A8170" r:id="rId3305" display="Pintura em Superfícies Metálicas"/>
    <hyperlink ref="A8171" r:id="rId3306" display="Pintura em Superfícies Metálicas"/>
    <hyperlink ref="A8172" r:id="rId3307" display="Pintura em Superfícies Metálicas"/>
    <hyperlink ref="A8173" r:id="rId3308" display="Pintura em Superfícies Metálicas"/>
    <hyperlink ref="A8174" r:id="rId3309" display="Pintura em Superfícies Metálicas"/>
    <hyperlink ref="A8175" r:id="rId3310" display="Pintura em Superfícies Metálicas"/>
    <hyperlink ref="A8176" r:id="rId3311" display="Pintura em Superfícies Metálicas"/>
    <hyperlink ref="A8177" r:id="rId3312" display="Pintura em Superfícies Metálicas"/>
    <hyperlink ref="A8178" r:id="rId3313" display="Pintura em Superfícies Metálicas"/>
    <hyperlink ref="A8179" r:id="rId3314" display="Pintura em Superfícies Metálicas"/>
    <hyperlink ref="A8180" r:id="rId3315" display="Pintura em Superfícies Metálicas"/>
    <hyperlink ref="A8181" r:id="rId3316" display="Pintura em Superfícies Metálicas"/>
    <hyperlink ref="A8182" r:id="rId3317" display="Pintura em Superfícies Metálicas"/>
    <hyperlink ref="A8183" r:id="rId3318" display="Pintura em Superfícies Metálicas"/>
    <hyperlink ref="A8184" r:id="rId3319" display="Pintura em Superfícies Metálicas"/>
    <hyperlink ref="A8185" r:id="rId3320" display="Pintura em Superfícies Metálicas"/>
    <hyperlink ref="A8186" r:id="rId3321" display="Pintura em Superfícies Metálicas"/>
    <hyperlink ref="A8187" r:id="rId3322" display="Pintura em Superfícies Metálicas"/>
    <hyperlink ref="A8188" r:id="rId3323" display="Pintura em Superfícies Metálicas"/>
    <hyperlink ref="A8189" r:id="rId3324" display="Pintura em Superfícies Metálicas"/>
    <hyperlink ref="A8190" r:id="rId3325" display="Pintura em Superfícies Metálicas"/>
    <hyperlink ref="A8191" r:id="rId3326" display="Pintura em Superfícies Metálicas"/>
    <hyperlink ref="A8192" r:id="rId3327" display="Pintura em Superfícies Metálicas"/>
    <hyperlink ref="A8193" r:id="rId3328" display="Pintura em Superfícies Metálicas"/>
    <hyperlink ref="A8194" r:id="rId3329" display="Pintura em Superfícies Metálicas"/>
    <hyperlink ref="A8195" r:id="rId3330" display="Pintura em Superfícies Metálicas"/>
    <hyperlink ref="A8196" r:id="rId3331" display="Pintura em Superfícies Metálicas"/>
    <hyperlink ref="A8197" r:id="rId3332" display="Pintura em Superfícies Metálicas"/>
    <hyperlink ref="A8198" r:id="rId3333" display="Pintura em Superfícies Metálicas"/>
    <hyperlink ref="A8199" r:id="rId3334" display="Pintura para Pisos e para Sinalização Horizontal e Vertical"/>
    <hyperlink ref="A8200" r:id="rId3335" display="Pintura para Pisos e para Sinalização Horizontal e Vertical"/>
    <hyperlink ref="A8201" r:id="rId3336" display="Pintura para Pisos e para Sinalização Horizontal e Vertical"/>
    <hyperlink ref="A8202" r:id="rId3337" display="Pintura para Pisos e para Sinalização Horizontal e Vertical"/>
    <hyperlink ref="A8203" r:id="rId3338" display="Pintura para Pisos e para Sinalização Horizontal e Vertical"/>
    <hyperlink ref="A8204" r:id="rId3339" display="Pintura para Pisos e para Sinalização Horizontal e Vertical"/>
    <hyperlink ref="A8205" r:id="rId3340" display="Pintura para Pisos e para Sinalização Horizontal e Vertical"/>
    <hyperlink ref="A8206" r:id="rId3341" display="Pintura para Pisos e para Sinalização Horizontal e Vertical"/>
    <hyperlink ref="A8207" r:id="rId3342" display="Pintura para Pisos e para Sinalização Horizontal e Vertical"/>
    <hyperlink ref="A8208" r:id="rId3343" display="Pintura para Pisos e para Sinalização Horizontal e Vertical"/>
    <hyperlink ref="A8209" r:id="rId3344" display="Pintura para Pisos e para Sinalização Horizontal e Vertical"/>
    <hyperlink ref="A8210" r:id="rId3345" display="Pintura para Pisos e para Sinalização Horizontal e Vertical"/>
    <hyperlink ref="A8211" r:id="rId3346" display="Pintura para Pisos e para Sinalização Horizontal e Vertical"/>
    <hyperlink ref="A8212" r:id="rId3347" display="Pintura para Pisos e para Sinalização Horizontal e Vertical"/>
    <hyperlink ref="A8213" r:id="rId3348" display="Pintura para Pisos e para Sinalização Horizontal e Vertical"/>
    <hyperlink ref="A8214" r:id="rId3349" display="Pintura para Pisos e para Sinalização Horizontal e Vertical"/>
    <hyperlink ref="A8215" r:id="rId3350" display="Pintura para Pisos e para Sinalização Horizontal e Vertical"/>
    <hyperlink ref="A8216" r:id="rId3351" display="Pintura para Pisos e para Sinalização Horizontal e Vertical"/>
    <hyperlink ref="A8217" r:id="rId3352" display="Pintura para Pisos e para Sinalização Horizontal e Vertical"/>
    <hyperlink ref="A8218" r:id="rId3353" display="Pintura para Pisos e para Sinalização Horizontal e Vertical"/>
    <hyperlink ref="A8219" r:id="rId3354" display="Pintura para Pisos e para Sinalização Horizontal e Vertical"/>
    <hyperlink ref="A8220" r:id="rId3355" display="Pintura para Pisos e para Sinalização Horizontal e Vertical"/>
    <hyperlink ref="A8221" r:id="rId3356" display="Pintura para Pisos e para Sinalização Horizontal e Vertical"/>
    <hyperlink ref="A8222" r:id="rId3357" display="Pintura para Pisos e para Sinalização Horizontal e Vertical"/>
    <hyperlink ref="A8223" r:id="rId3358" display="Pintura para Pisos e para Sinalização Horizontal e Vertical"/>
    <hyperlink ref="A8224" r:id="rId3359" display="Pintura para Pisos e para Sinalização Horizontal e Vertical"/>
    <hyperlink ref="A8225" r:id="rId3360" display="Pintura para Pisos e para Sinalização Horizontal e Vertical"/>
    <hyperlink ref="A8226" r:id="rId3361" display="Pintura para Pisos e para Sinalização Horizontal e Vertical"/>
    <hyperlink ref="A8227" r:id="rId3362" display="Pintura para Pisos e para Sinalização Horizontal e Vertical"/>
    <hyperlink ref="A8228" r:id="rId3363" display="Pintura para Pisos e para Sinalização Horizontal e Vertical"/>
    <hyperlink ref="A8229" r:id="rId3364" display="Pintura para Pisos e para Sinalização Horizontal e Vertical"/>
    <hyperlink ref="A8230" r:id="rId3365" display="Pintura para Pisos e para Sinalização Horizontal e Vertical"/>
    <hyperlink ref="A8231" r:id="rId3366" display="Pintura para Pisos e para Sinalização Horizontal e Vertical"/>
    <hyperlink ref="A8232" r:id="rId3367" display="Pisos"/>
    <hyperlink ref="A8233" r:id="rId3368" display="Pisos"/>
    <hyperlink ref="A8234" r:id="rId3369" display="Pisos"/>
    <hyperlink ref="A8235" r:id="rId3370" display="Pisos"/>
    <hyperlink ref="A8236" r:id="rId3371" display="Pisos"/>
    <hyperlink ref="A8237" r:id="rId3372" display="Pisos"/>
    <hyperlink ref="A8238" r:id="rId3373" display="Pisos"/>
    <hyperlink ref="A8239" r:id="rId3374" display="Pisos"/>
    <hyperlink ref="A8240" r:id="rId3375" display="Pisos"/>
    <hyperlink ref="A8241" r:id="rId3376" display="Pisos"/>
    <hyperlink ref="A8242" r:id="rId3377" display="Pisos"/>
    <hyperlink ref="A8243" r:id="rId3378" display="Pisos"/>
    <hyperlink ref="A8244" r:id="rId3379" display="Pisos"/>
    <hyperlink ref="A8245" r:id="rId3380" display="Pisos"/>
    <hyperlink ref="A8246" r:id="rId3381" display="Pisos"/>
    <hyperlink ref="A8247" r:id="rId3382" display="Pisos"/>
    <hyperlink ref="A8248" r:id="rId3383" display="Pisos"/>
    <hyperlink ref="A8249" r:id="rId3384" display="Pisos"/>
    <hyperlink ref="A8250" r:id="rId3385" display="Pisos"/>
    <hyperlink ref="A8251" r:id="rId3386" display="Pisos"/>
    <hyperlink ref="A8252" r:id="rId3387" display="Pisos"/>
    <hyperlink ref="A8253" r:id="rId3388" display="Pisos"/>
    <hyperlink ref="A8254" r:id="rId3389" display="Pisos"/>
    <hyperlink ref="A8255" r:id="rId3390" display="Pisos"/>
    <hyperlink ref="A8256" r:id="rId3391" display="Pisos"/>
    <hyperlink ref="A8257" r:id="rId3392" display="Pisos"/>
    <hyperlink ref="A8258" r:id="rId3393" display="Pisos"/>
    <hyperlink ref="A8259" r:id="rId3394" display="Pisos"/>
    <hyperlink ref="A8260" r:id="rId3395" display="Pisos"/>
    <hyperlink ref="A8261" r:id="rId3396" display="Pisos"/>
    <hyperlink ref="A8262" r:id="rId3397" display="Pisos"/>
    <hyperlink ref="A8263" r:id="rId3398" display="Pisos"/>
    <hyperlink ref="A8264" r:id="rId3399" display="Pisos"/>
    <hyperlink ref="A8265" r:id="rId3400" display="Pisos"/>
    <hyperlink ref="A8266" r:id="rId3401" display="Pisos"/>
    <hyperlink ref="A8267" r:id="rId3402" display="Pisos"/>
    <hyperlink ref="A8268" r:id="rId3403" display="Pisos"/>
    <hyperlink ref="A8269" r:id="rId3404" display="Pisos"/>
    <hyperlink ref="A8270" r:id="rId3405" display="Pisos"/>
    <hyperlink ref="A8271" r:id="rId3406" display="Pisos"/>
    <hyperlink ref="A8272" r:id="rId3407" display="Pisos"/>
    <hyperlink ref="A8273" r:id="rId3408" display="Pisos"/>
    <hyperlink ref="A8274" r:id="rId3409" display="Pisos"/>
    <hyperlink ref="A8275" r:id="rId3410" display="Pisos"/>
    <hyperlink ref="A8276" r:id="rId3411" display="Pisos"/>
    <hyperlink ref="A8277" r:id="rId3412" display="Pisos"/>
    <hyperlink ref="A8278" r:id="rId3413" display="Pisos"/>
    <hyperlink ref="A8279" r:id="rId3414" display="Pisos"/>
    <hyperlink ref="A8280" r:id="rId3415" display="Pisos"/>
    <hyperlink ref="A8281" r:id="rId3416" display="Postes de Concreto e Metálicos"/>
    <hyperlink ref="A8282" r:id="rId3417" display="Postes de Concreto e Metálicos"/>
    <hyperlink ref="A8283" r:id="rId3418" display="Postes de Concreto e Metálicos"/>
    <hyperlink ref="A8284" r:id="rId3419" display="Postes de Concreto e Metálicos"/>
    <hyperlink ref="A8285" r:id="rId3420" display="Postes de Concreto e Metálicos"/>
    <hyperlink ref="A8286" r:id="rId3421" display="Postes de Concreto e Metálicos"/>
    <hyperlink ref="A8287" r:id="rId3422" display="Postes de Concreto e Metálicos"/>
    <hyperlink ref="A8288" r:id="rId3423" display="Postes de Concreto e Metálicos"/>
    <hyperlink ref="A8289" r:id="rId3424" display="Postes de Concreto e Metálicos"/>
    <hyperlink ref="A8290" r:id="rId3425" display="Postes de Concreto e Metálicos"/>
    <hyperlink ref="A8291" r:id="rId3426" display="Postes de Concreto e Metálicos"/>
    <hyperlink ref="A8292" r:id="rId3427" display="Postes de Concreto e Metálicos"/>
    <hyperlink ref="A8293" r:id="rId3428" display="Postes de Concreto e Metálicos"/>
    <hyperlink ref="A8294" r:id="rId3429" display="Postes de Concreto e Metálicos"/>
    <hyperlink ref="A8295" r:id="rId3430" display="Postes de Concreto e Metálicos"/>
    <hyperlink ref="A8296" r:id="rId3431" display="Postes de Concreto e Metálicos"/>
    <hyperlink ref="A8297" r:id="rId3432" display="Postes de Concreto e Metálicos"/>
    <hyperlink ref="A8298" r:id="rId3433" display="Postes de Concreto e Metálicos"/>
    <hyperlink ref="A8299" r:id="rId3434" display="Postes de Concreto e Metálicos"/>
    <hyperlink ref="A8300" r:id="rId3435" display="Postes de Concreto e Metálicos"/>
    <hyperlink ref="A8301" r:id="rId3436" display="Postes de Concreto e Metálicos"/>
    <hyperlink ref="A8302" r:id="rId3437" display="Postes de Concreto e Metálicos"/>
    <hyperlink ref="A8303" r:id="rId3438" display="Postes de Concreto e Metálicos"/>
    <hyperlink ref="A8304" r:id="rId3439" display="Postes de Concreto e Metálicos"/>
    <hyperlink ref="A8305" r:id="rId3440" display="Postes de Concreto e Metálicos"/>
    <hyperlink ref="A8306" r:id="rId3441" display="Postes de Concreto e Metálicos"/>
    <hyperlink ref="A8307" r:id="rId3442" display="Postes de Concreto e Metálicos"/>
    <hyperlink ref="A8308" r:id="rId3443" display="Postes de Concreto e Metálicos"/>
    <hyperlink ref="A8309" r:id="rId3444" display="Postes de Concreto e Metálicos"/>
    <hyperlink ref="A8310" r:id="rId3445" display="Postes de Concreto e Metálicos"/>
    <hyperlink ref="A8311" r:id="rId3446" display="Postes de Concreto e Metálicos"/>
    <hyperlink ref="A8312" r:id="rId3447" display="Postes de Concreto e Metálicos"/>
    <hyperlink ref="A8313" r:id="rId3448" display="Postes de Concreto e Metálicos"/>
    <hyperlink ref="A8314" r:id="rId3449" display="Postes de Concreto e Metálicos"/>
    <hyperlink ref="A8315" r:id="rId3450" display="Postes de Concreto e Metálicos"/>
    <hyperlink ref="A8316" r:id="rId3451" display="Postes de Concreto e Metálicos"/>
    <hyperlink ref="A8317" r:id="rId3452" display="Postes de Concreto e Metálicos"/>
    <hyperlink ref="A8318" r:id="rId3453" display="Postes de Concreto e Metálicos"/>
    <hyperlink ref="A8319" r:id="rId3454" display="Postes de Concreto e Metálicos"/>
    <hyperlink ref="A8320" r:id="rId3455" display="Postes de Concreto e Metálicos"/>
    <hyperlink ref="A8321" r:id="rId3456" display="Postes de Concreto e Metálicos"/>
    <hyperlink ref="A8322" r:id="rId3457" display="Postes de Concreto e Metálicos"/>
    <hyperlink ref="A8323" r:id="rId3458" display="Postes de Concreto e Metálicos"/>
    <hyperlink ref="A8324" r:id="rId3459" display="Postes de Concreto e Metálicos"/>
    <hyperlink ref="A8325" r:id="rId3460" display="Postes de Concreto e Metálicos"/>
    <hyperlink ref="A8326" r:id="rId3461" display="Postes de Concreto e Metálicos"/>
    <hyperlink ref="A8327" r:id="rId3462" display="Postes de Concreto e Metálicos"/>
    <hyperlink ref="A8328" r:id="rId3463" display="Postes de Concreto e Metálicos"/>
    <hyperlink ref="A8329" r:id="rId3464" display="Postes de Concreto e Metálicos"/>
    <hyperlink ref="A8330" r:id="rId3465" display="Postes de Concreto e Metálicos"/>
    <hyperlink ref="A8331" r:id="rId3466" display="Postes de Concreto e Metálicos"/>
    <hyperlink ref="A8332" r:id="rId3467" display="Postes de Concreto e Metálicos"/>
    <hyperlink ref="A8333" r:id="rId3468" display="Postes de Concreto e Metálicos"/>
    <hyperlink ref="A8334" r:id="rId3469" display="Postes de Concreto e Metálicos"/>
    <hyperlink ref="A8335" r:id="rId3470" display="Postes de Concreto e Metálicos"/>
    <hyperlink ref="A8336" r:id="rId3471" display="Postes de Concreto e Metálicos"/>
    <hyperlink ref="A8337" r:id="rId3472" display="Postes de Concreto e Metálicos"/>
    <hyperlink ref="A8338" r:id="rId3473" display="Postes de Concreto e Metálicos"/>
    <hyperlink ref="A8339" r:id="rId3474" display="Postes de Concreto e Metálicos"/>
    <hyperlink ref="A8340" r:id="rId3475" display="Postes de Concreto e Metálicos"/>
    <hyperlink ref="A8341" r:id="rId3476" display="Postes de Concreto e Metálicos"/>
    <hyperlink ref="A8342" r:id="rId3477" display="Postes de Concreto e Metálicos"/>
    <hyperlink ref="A8343" r:id="rId3478" display="Postes de Concreto e Metálicos"/>
    <hyperlink ref="A8344" r:id="rId3479" display="Postes de Concreto e Metálicos"/>
    <hyperlink ref="A8345" r:id="rId3480" display="Postes de Concreto e Metálicos"/>
    <hyperlink ref="A8346" r:id="rId3481" display="Postes de Concreto e Metálicos"/>
    <hyperlink ref="A8347" r:id="rId3482" display="Postes de Concreto e Metálicos"/>
    <hyperlink ref="A8348" r:id="rId3483" display="Postes de Concreto e Metálicos"/>
    <hyperlink ref="A8349" r:id="rId3484" display="Postes de Concreto e Metálicos"/>
    <hyperlink ref="A8350" r:id="rId3485" display="Postes de Concreto e Metálicos"/>
    <hyperlink ref="A8351" r:id="rId3486" display="Postes de Concreto e Metálicos"/>
    <hyperlink ref="A8352" r:id="rId3487" display="Postes de Concreto e Metálicos"/>
    <hyperlink ref="A8353" r:id="rId3488" display="Postes de Concreto e Metálicos"/>
    <hyperlink ref="A8354" r:id="rId3489" display="Postes de Concreto e Metálicos"/>
    <hyperlink ref="A8355" r:id="rId3490" display="Postes de Concreto e Metálicos"/>
    <hyperlink ref="A8356" r:id="rId3491" display="Postes de Concreto e Metálicos"/>
    <hyperlink ref="A8357" r:id="rId3492" display="Postes de Concreto e Metálicos"/>
    <hyperlink ref="A8358" r:id="rId3493" display="Postes de Concreto e Metálicos"/>
    <hyperlink ref="A8359" r:id="rId3494" display="Postes de Concreto e Metálicos"/>
    <hyperlink ref="A8360" r:id="rId3495" display="Poços de Visita e Caixas para Bocas de Lobo"/>
    <hyperlink ref="A8361" r:id="rId3496" display="Poços de Visita e Caixas para Bocas de Lobo"/>
    <hyperlink ref="A8362" r:id="rId3497" display="Poços de Visita e Caixas para Bocas de Lobo"/>
    <hyperlink ref="A8363" r:id="rId3498" display="Poços de Visita e Caixas para Bocas de Lobo"/>
    <hyperlink ref="A8364" r:id="rId3499" display="Poços de Visita e Caixas para Bocas de Lobo"/>
    <hyperlink ref="A8365" r:id="rId3500" display="Poços de Visita e Caixas para Bocas de Lobo"/>
    <hyperlink ref="A8366" r:id="rId3501" display="Poços de Visita e Caixas para Bocas de Lobo"/>
    <hyperlink ref="A8367" r:id="rId3502" display="Poços de Visita e Caixas para Bocas de Lobo"/>
    <hyperlink ref="A8368" r:id="rId3503" display="Poços de Visita e Caixas para Bocas de Lobo"/>
    <hyperlink ref="A8369" r:id="rId3504" display="Poços de Visita e Caixas para Bocas de Lobo"/>
    <hyperlink ref="A8370" r:id="rId3505" display="Poços de Visita e Caixas para Bocas de Lobo"/>
    <hyperlink ref="A8371" r:id="rId3506" display="Poços de Visita e Caixas para Bocas de Lobo"/>
    <hyperlink ref="A8372" r:id="rId3507" display="Poços de Visita e Caixas para Bocas de Lobo"/>
    <hyperlink ref="A8373" r:id="rId3508" display="Poços de Visita e Caixas para Bocas de Lobo"/>
    <hyperlink ref="A8374" r:id="rId3509" display="Poços de Visita e Caixas para Bocas de Lobo"/>
    <hyperlink ref="A8375" r:id="rId3510" display="Poços de Visita e Caixas para Bocas de Lobo"/>
    <hyperlink ref="A8376" r:id="rId3511" display="Poços de Visita e Caixas para Bocas de Lobo"/>
    <hyperlink ref="A8377" r:id="rId3512" display="Poços de Visita e Caixas para Bocas de Lobo"/>
    <hyperlink ref="A8378" r:id="rId3513" display="Poços de Visita e Caixas para Bocas de Lobo"/>
    <hyperlink ref="A8379" r:id="rId3514" display="Poços de Visita e Caixas para Bocas de Lobo"/>
    <hyperlink ref="A8380" r:id="rId3515" display="Poços de Visita e Caixas para Bocas de Lobo"/>
    <hyperlink ref="A8381" r:id="rId3516" display="Poços de Visita e Caixas para Bocas de Lobo"/>
    <hyperlink ref="A8382" r:id="rId3517" display="Poços de Visita e Caixas para Bocas de Lobo"/>
    <hyperlink ref="A8383" r:id="rId3518" display="Poços de Visita e Caixas para Bocas de Lobo"/>
    <hyperlink ref="A8384" r:id="rId3519" display="Poços de Visita e Caixas para Bocas de Lobo"/>
    <hyperlink ref="A8385" r:id="rId3520" display="Poços de Visita e Caixas para Bocas de Lobo"/>
    <hyperlink ref="A8386" r:id="rId3521" display="Poços de Visita e Caixas para Bocas de Lobo"/>
    <hyperlink ref="A8387" r:id="rId3522" display="Poços de Visita e Caixas para Bocas de Lobo"/>
    <hyperlink ref="A8388" r:id="rId3523" display="Poços de Visita e Caixas para Bocas de Lobo"/>
    <hyperlink ref="A8389" r:id="rId3524" display="Poços de Visita e Caixas para Bocas de Lobo"/>
    <hyperlink ref="A8390" r:id="rId3525" display="Poços de Visita e Caixas para Bocas de Lobo"/>
    <hyperlink ref="A8391" r:id="rId3526" display="Poços de Visita e Caixas para Bocas de Lobo"/>
    <hyperlink ref="A8392" r:id="rId3527" display="Poços de Visita e Caixas para Bocas de Lobo"/>
    <hyperlink ref="A8393" r:id="rId3528" display="Poços de Visita e Caixas para Bocas de Lobo"/>
    <hyperlink ref="A8394" r:id="rId3529" display="Poços de Visita e Caixas para Bocas de Lobo"/>
    <hyperlink ref="A8395" r:id="rId3530" display="Poços de Visita e Caixas para Bocas de Lobo"/>
    <hyperlink ref="A8396" r:id="rId3531" display="Poços de Visita e Caixas para Bocas de Lobo"/>
    <hyperlink ref="A8397" r:id="rId3532" display="Poços de Visita e Caixas para Bocas de Lobo"/>
    <hyperlink ref="A8398" r:id="rId3533" display="Poços de Visita e Caixas para Bocas de Lobo"/>
    <hyperlink ref="A8399" r:id="rId3534" display="Poços de Visita e Caixas para Bocas de Lobo"/>
    <hyperlink ref="A8400" r:id="rId3535" display="Poços de Visita e Caixas para Bocas de Lobo"/>
    <hyperlink ref="A8401" r:id="rId3536" display="Poços de Visita e Caixas para Bocas de Lobo"/>
    <hyperlink ref="A8402" r:id="rId3537" display="Poços de Visita e Caixas para Bocas de Lobo"/>
    <hyperlink ref="A8403" r:id="rId3538" display="Poços de Visita e Caixas para Bocas de Lobo"/>
    <hyperlink ref="A8404" r:id="rId3539" display="Poços de Visita e Caixas para Bocas de Lobo"/>
    <hyperlink ref="A8405" r:id="rId3540" display="Poços de Visita e Caixas para Bocas de Lobo"/>
    <hyperlink ref="A8406" r:id="rId3541" display="Poços de Visita e Caixas para Bocas de Lobo"/>
    <hyperlink ref="A8407" r:id="rId3542" display="Poços de Visita e Caixas para Bocas de Lobo"/>
    <hyperlink ref="A8408" r:id="rId3543" display="Poços de Visita e Caixas para Bocas de Lobo"/>
    <hyperlink ref="A8409" r:id="rId3544" display="Poços de Visita e Caixas para Bocas de Lobo"/>
    <hyperlink ref="A8410" r:id="rId3545" display="Poços de Visita e Caixas para Bocas de Lobo"/>
    <hyperlink ref="A8411" r:id="rId3546" display="Poços de Visita e Caixas para Bocas de Lobo"/>
    <hyperlink ref="A8412" r:id="rId3547" display="Poços de Visita e Caixas para Bocas de Lobo"/>
    <hyperlink ref="A8413" r:id="rId3548" display="Poços de Visita e Caixas para Bocas de Lobo"/>
    <hyperlink ref="A8414" r:id="rId3549" display="Poços de Visita e Caixas para Bocas de Lobo"/>
    <hyperlink ref="A8415" r:id="rId3550" display="Poços de Visita e Caixas para Bocas de Lobo"/>
    <hyperlink ref="A8416" r:id="rId3551" display="Poços de Visita e Caixas para Bocas de Lobo"/>
    <hyperlink ref="A8417" r:id="rId3552" display="Poços de Visita e Caixas para Bocas de Lobo"/>
    <hyperlink ref="A8418" r:id="rId3553" display="Poços de Visita e Caixas para Bocas de Lobo"/>
    <hyperlink ref="A8419" r:id="rId3554" display="Poços de Visita e Caixas para Bocas de Lobo"/>
    <hyperlink ref="A8420" r:id="rId3555" display="Poços de Visita e Caixas para Bocas de Lobo"/>
    <hyperlink ref="A8421" r:id="rId3556" display="Poços de Visita e Caixas para Bocas de Lobo"/>
    <hyperlink ref="A8422" r:id="rId3557" display="Poços de Visita e Caixas para Bocas de Lobo"/>
    <hyperlink ref="A8423" r:id="rId3558" display="Poços de Visita e Caixas para Bocas de Lobo"/>
    <hyperlink ref="A8424" r:id="rId3559" display="Poços de Visita e Caixas para Bocas de Lobo"/>
    <hyperlink ref="A8425" r:id="rId3560" display="Poços de Visita e Caixas para Bocas de Lobo"/>
    <hyperlink ref="A8426" r:id="rId3561" display="Poços de Visita e Caixas para Bocas de Lobo"/>
    <hyperlink ref="A8427" r:id="rId3562" display="Poços de Visita e Caixas para Bocas de Lobo"/>
    <hyperlink ref="A8428" r:id="rId3563" display="Poços de Visita e Caixas para Bocas de Lobo"/>
    <hyperlink ref="A8429" r:id="rId3564" display="Poços de Visita e Caixas para Bocas de Lobo"/>
    <hyperlink ref="A8430" r:id="rId3565" display="Poços de Visita e Caixas para Bocas de Lobo"/>
    <hyperlink ref="A8431" r:id="rId3566" display="Poços de Visita e Caixas para Bocas de Lobo"/>
    <hyperlink ref="A8432" r:id="rId3567" display="Poços de Visita e Caixas para Bocas de Lobo"/>
    <hyperlink ref="A8433" r:id="rId3568" display="Poços de Visita e Caixas para Bocas de Lobo"/>
    <hyperlink ref="A8434" r:id="rId3569" display="Poços de Visita e Caixas para Bocas de Lobo"/>
    <hyperlink ref="A8435" r:id="rId3570" display="Poços de Visita e Caixas para Bocas de Lobo"/>
    <hyperlink ref="A8436" r:id="rId3571" display="Poços de Visita e Caixas para Bocas de Lobo"/>
    <hyperlink ref="A8437" r:id="rId3572" display="Poços de Visita e Caixas para Bocas de Lobo"/>
    <hyperlink ref="A8438" r:id="rId3573" display="Poços de Visita e Caixas para Bocas de Lobo"/>
    <hyperlink ref="A8439" r:id="rId3574" display="Poços de Visita e Caixas para Bocas de Lobo"/>
    <hyperlink ref="A8440" r:id="rId3575" display="Poços de Visita e Caixas para Bocas de Lobo"/>
    <hyperlink ref="A8441" r:id="rId3576" display="Poços de Visita e Caixas para Bocas de Lobo"/>
    <hyperlink ref="A8442" r:id="rId3577" display="Poços de Visita e Caixas para Bocas de Lobo"/>
    <hyperlink ref="A8443" r:id="rId3578" display="Poços de Visita e Caixas para Bocas de Lobo"/>
    <hyperlink ref="A8444" r:id="rId3579" display="Poços de Visita e Caixas para Bocas de Lobo"/>
    <hyperlink ref="A8445" r:id="rId3580" display="Poços de Visita e Caixas para Bocas de Lobo"/>
    <hyperlink ref="A8446" r:id="rId3581" display="Poços de Visita e Caixas para Bocas de Lobo"/>
    <hyperlink ref="A8447" r:id="rId3582" display="Poços de Visita e Caixas para Bocas de Lobo"/>
    <hyperlink ref="A8448" r:id="rId3583" display="Poços de Visita e Caixas para Bocas de Lobo"/>
    <hyperlink ref="A8449" r:id="rId3584" display="Poços de Visita e Caixas para Bocas de Lobo"/>
    <hyperlink ref="A8450" r:id="rId3585" display="Poços de Visita e Caixas para Bocas de Lobo"/>
    <hyperlink ref="A8451" r:id="rId3586" display="Poços de Visita e Caixas para Bocas de Lobo"/>
    <hyperlink ref="A8452" r:id="rId3587" display="Poços de Visita e Caixas para Bocas de Lobo"/>
    <hyperlink ref="A8453" r:id="rId3588" display="Poços de Visita e Caixas para Bocas de Lobo"/>
    <hyperlink ref="A8454" r:id="rId3589" display="Poços de Visita e Caixas para Bocas de Lobo"/>
    <hyperlink ref="A8455" r:id="rId3590" display="Poços de Visita e Caixas para Bocas de Lobo"/>
    <hyperlink ref="A8456" r:id="rId3591" display="Poços de Visita e Caixas para Bocas de Lobo"/>
    <hyperlink ref="A8457" r:id="rId3592" display="Poços de Visita e Caixas para Bocas de Lobo"/>
    <hyperlink ref="A8458" r:id="rId3593" display="Poços de Visita e Caixas para Bocas de Lobo"/>
    <hyperlink ref="A8459" r:id="rId3594" display="Poços de Visita e Caixas para Bocas de Lobo"/>
    <hyperlink ref="A8460" r:id="rId3595" display="Poços de Visita e Caixas para Bocas de Lobo"/>
    <hyperlink ref="A8461" r:id="rId3596" display="Poços de Visita e Caixas para Bocas de Lobo"/>
    <hyperlink ref="A8462" r:id="rId3597" display="Poços de Visita e Caixas para Bocas de Lobo"/>
    <hyperlink ref="A8463" r:id="rId3598" display="Poços de Visita e Caixas para Bocas de Lobo"/>
    <hyperlink ref="A8464" r:id="rId3599" display="Poços de Visita e Caixas para Bocas de Lobo"/>
    <hyperlink ref="A8465" r:id="rId3600" display="Poços de Visita e Caixas para Bocas de Lobo"/>
    <hyperlink ref="A8466" r:id="rId3601" display="Poços de Visita e Caixas para Bocas de Lobo"/>
    <hyperlink ref="A8467" r:id="rId3602" display="Poços de Visita e Caixas para Bocas de Lobo"/>
    <hyperlink ref="A8468" r:id="rId3603" display="Poços de Visita e Caixas para Bocas de Lobo"/>
    <hyperlink ref="A8469" r:id="rId3604" display="Poços de Visita e Caixas para Bocas de Lobo"/>
    <hyperlink ref="A8470" r:id="rId3605" display="Poços de Visita e Caixas para Bocas de Lobo"/>
    <hyperlink ref="A8471" r:id="rId3606" display="Poços de Visita e Caixas para Bocas de Lobo"/>
    <hyperlink ref="A8472" r:id="rId3607" display="Poços de Visita e Caixas para Bocas de Lobo"/>
    <hyperlink ref="A8473" r:id="rId3608" display="Poços de Visita e Caixas para Bocas de Lobo"/>
    <hyperlink ref="A8474" r:id="rId3609" display="Poços de Visita e Caixas para Bocas de Lobo"/>
    <hyperlink ref="A8475" r:id="rId3610" display="Poços de Visita e Caixas para Bocas de Lobo"/>
    <hyperlink ref="A8476" r:id="rId3611" display="Poços de Visita e Caixas para Bocas de Lobo"/>
    <hyperlink ref="A8477" r:id="rId3612" display="Poços de Visita e Caixas para Bocas de Lobo"/>
    <hyperlink ref="A8478" r:id="rId3613" display="Poços de Visita e Caixas para Bocas de Lobo"/>
    <hyperlink ref="A8479" r:id="rId3614" display="Poços de Visita e Caixas para Bocas de Lobo"/>
    <hyperlink ref="A8480" r:id="rId3615" display="Poços de Visita e Caixas para Bocas de Lobo"/>
    <hyperlink ref="A8481" r:id="rId3616" display="Poços de Visita e Caixas para Bocas de Lobo"/>
    <hyperlink ref="A8482" r:id="rId3617" display="Poços de Visita e Caixas para Bocas de Lobo"/>
    <hyperlink ref="A8483" r:id="rId3618" display="Poços de Visita e Caixas para Bocas de Lobo"/>
    <hyperlink ref="A8484" r:id="rId3619" display="Poços de Visita e Caixas para Bocas de Lobo"/>
    <hyperlink ref="A8485" r:id="rId3620" display="Poços de Visita e Caixas para Bocas de Lobo"/>
    <hyperlink ref="A8486" r:id="rId3621" display="Poços de Visita e Caixas para Bocas de Lobo"/>
    <hyperlink ref="A8487" r:id="rId3622" display="Poços de Visita e Caixas para Bocas de Lobo"/>
    <hyperlink ref="A8488" r:id="rId3623" display="Poços de Visita e Caixas para Bocas de Lobo"/>
    <hyperlink ref="A8489" r:id="rId3624" display="Poços de Visita e Caixas para Bocas de Lobo"/>
    <hyperlink ref="A8490" r:id="rId3625" display="Poços de Visita e Caixas para Bocas de Lobo"/>
    <hyperlink ref="A8491" r:id="rId3626" display="Poços de Visita e Caixas para Bocas de Lobo"/>
    <hyperlink ref="A8492" r:id="rId3627" display="Poços de Visita e Caixas para Bocas de Lobo"/>
    <hyperlink ref="A8493" r:id="rId3628" display="Poços de Visita e Caixas para Bocas de Lobo"/>
    <hyperlink ref="A8494" r:id="rId3629" display="Poços de Visita e Caixas para Bocas de Lobo"/>
    <hyperlink ref="A8495" r:id="rId3630" display="Poços de Visita e Caixas para Bocas de Lobo"/>
    <hyperlink ref="A8496" r:id="rId3631" display="Poços de Visita e Caixas para Bocas de Lobo"/>
    <hyperlink ref="A8497" r:id="rId3632" display="Poços de Visita e Caixas para Bocas de Lobo"/>
    <hyperlink ref="A8498" r:id="rId3633" display="Poços de Visita e Caixas para Bocas de Lobo"/>
    <hyperlink ref="A8499" r:id="rId3634" display="Poços de Visita e Caixas para Bocas de Lobo"/>
    <hyperlink ref="A8500" r:id="rId3635" display="Poços de Visita e Caixas para Bocas de Lobo"/>
    <hyperlink ref="A8501" r:id="rId3636" display="Poços de Visita e Caixas para Bocas de Lobo"/>
    <hyperlink ref="A8502" r:id="rId3637" display="Poços de Visita e Caixas para Bocas de Lobo"/>
    <hyperlink ref="A8503" r:id="rId3638" display="Poços de Visita e Caixas para Bocas de Lobo"/>
    <hyperlink ref="A8504" r:id="rId3639" display="Poços de Visita e Caixas para Bocas de Lobo"/>
    <hyperlink ref="A8505" r:id="rId3640" display="Poços de Visita e Caixas para Bocas de Lobo"/>
    <hyperlink ref="A8506" r:id="rId3641" display="Poços de Visita e Caixas para Bocas de Lobo"/>
    <hyperlink ref="A8507" r:id="rId3642" display="Poços de Visita e Caixas para Bocas de Lobo"/>
    <hyperlink ref="A8508" r:id="rId3643" display="Poços de Visita e Caixas para Bocas de Lobo"/>
    <hyperlink ref="A8509" r:id="rId3644" display="Poços de Visita e Caixas para Bocas de Lobo"/>
    <hyperlink ref="A8510" r:id="rId3645" display="Poços de Visita e Caixas para Bocas de Lobo"/>
    <hyperlink ref="A8511" r:id="rId3646"/>
    <hyperlink ref="A8512" r:id="rId3647"/>
    <hyperlink ref="A8513" r:id="rId3648"/>
    <hyperlink ref="A8514" r:id="rId3649"/>
    <hyperlink ref="A8515" r:id="rId3650"/>
    <hyperlink ref="A8516" r:id="rId3651"/>
    <hyperlink ref="A8517" r:id="rId3652"/>
    <hyperlink ref="A8518" r:id="rId3653"/>
    <hyperlink ref="A8519" r:id="rId3654"/>
    <hyperlink ref="A8520" r:id="rId3655"/>
    <hyperlink ref="A8521" r:id="rId3656"/>
    <hyperlink ref="A8522" r:id="rId3657"/>
    <hyperlink ref="A8523" r:id="rId3658"/>
    <hyperlink ref="A8524" r:id="rId3659"/>
    <hyperlink ref="A8525" r:id="rId3660"/>
    <hyperlink ref="A8526" r:id="rId3661"/>
    <hyperlink ref="A8527" r:id="rId3662"/>
    <hyperlink ref="A8528" r:id="rId3663"/>
    <hyperlink ref="A8529" r:id="rId3664"/>
    <hyperlink ref="A8530" r:id="rId3665"/>
    <hyperlink ref="A8531" r:id="rId3666"/>
    <hyperlink ref="A8532" r:id="rId3667"/>
    <hyperlink ref="A8533" r:id="rId3668"/>
    <hyperlink ref="A8534" r:id="rId3669"/>
    <hyperlink ref="A8535" r:id="rId3670" display="Produção de Concreto"/>
    <hyperlink ref="A8536" r:id="rId3671" display="Produção de Concreto"/>
    <hyperlink ref="A8537" r:id="rId3672" display="Produção de Concreto"/>
    <hyperlink ref="A8538" r:id="rId3673" display="Produção de Concreto"/>
    <hyperlink ref="A8539" r:id="rId3674" display="Produção de Concreto"/>
    <hyperlink ref="A8540" r:id="rId3675" display="Produção de Concreto"/>
    <hyperlink ref="A8541" r:id="rId3676" display="Produção de Concreto"/>
    <hyperlink ref="A8542" r:id="rId3677" display="Produção de Concreto"/>
    <hyperlink ref="A8543" r:id="rId3678" display="Produção de Concreto"/>
    <hyperlink ref="A8544" r:id="rId3679" display="Produção de Concreto"/>
    <hyperlink ref="A8545" r:id="rId3680" display="Produção de Concreto"/>
    <hyperlink ref="A8546" r:id="rId3681" display="Produção de Concreto"/>
    <hyperlink ref="A8547" r:id="rId3682" display="Produção de Concreto"/>
    <hyperlink ref="A8548" r:id="rId3683" display="Produção de Concreto"/>
    <hyperlink ref="A8549" r:id="rId3684" display="Produção de Concreto"/>
    <hyperlink ref="A8550" r:id="rId3685" display="Produção de Concreto"/>
    <hyperlink ref="A8551" r:id="rId3686" display="Produção de Concreto"/>
    <hyperlink ref="A8552" r:id="rId3687" display="Produção de Concreto"/>
    <hyperlink ref="A8553" r:id="rId3688" display="Produção de Concreto"/>
    <hyperlink ref="A8554" r:id="rId3689" display="Produção de Concreto"/>
    <hyperlink ref="A8555" r:id="rId3690" display="Produção de Concreto"/>
    <hyperlink ref="A8556" r:id="rId3691" display="Produção de Concreto"/>
    <hyperlink ref="A8557" r:id="rId3692" display="Produção de Concreto"/>
    <hyperlink ref="A8558" r:id="rId3693" display="Produção de Concreto"/>
    <hyperlink ref="A8559" r:id="rId3694" display="Produção de Concreto"/>
    <hyperlink ref="A8560" r:id="rId3695" display="Produção de Concreto"/>
    <hyperlink ref="A8561" r:id="rId3696" display="Produção de Concreto"/>
    <hyperlink ref="A8562" r:id="rId3697" display="Produção de Concreto"/>
    <hyperlink ref="A8563" r:id="rId3698" display="Produção de Concreto"/>
    <hyperlink ref="A8564" r:id="rId3699" display="Produção de Concretos e Argamassas Utilizando Agregado Reciclado"/>
    <hyperlink ref="A8565" r:id="rId3700" display="Produção de Concretos e Argamassas Utilizando Agregado Reciclado"/>
    <hyperlink ref="A8566" r:id="rId3701" display="Produção de Concretos e Argamassas Utilizando Agregado Reciclado"/>
    <hyperlink ref="A8567" r:id="rId3702" display="Produção de Concretos e Argamassas Utilizando Agregado Reciclado"/>
    <hyperlink ref="A8568" r:id="rId3703" display="Produção de Concretos e Argamassas Utilizando Agregado Reciclado"/>
    <hyperlink ref="A8569" r:id="rId3704" display="Produção de Concretos e Argamassas Utilizando Agregado Reciclado"/>
    <hyperlink ref="A8570" r:id="rId3705" display="Produção de Concretos e Argamassas Utilizando Agregado Reciclado"/>
    <hyperlink ref="A8571" r:id="rId3706" display="Produção de Concretos e Argamassas Utilizando Agregado Reciclado"/>
    <hyperlink ref="A8572" r:id="rId3707" display="Produção de Concretos e Argamassas Utilizando Agregado Reciclado"/>
    <hyperlink ref="A8573" r:id="rId3708" display="Produção de Concretos e Argamassas Utilizando Agregado Reciclado"/>
    <hyperlink ref="A8574" r:id="rId3709" display="Produção de Concretos e Argamassas Utilizando Agregado Reciclado"/>
    <hyperlink ref="A8575" r:id="rId3710" display="Produção de Concretos e Argamassas Utilizando Agregado Reciclado"/>
    <hyperlink ref="A8576" r:id="rId3711" display="Quadras e seus Equipamentos"/>
    <hyperlink ref="A8577" r:id="rId3712" display="Quadras e seus Equipamentos"/>
    <hyperlink ref="A8578" r:id="rId3713" display="Quadras e seus Equipamentos"/>
    <hyperlink ref="A8579" r:id="rId3714" display="Quadras e seus Equipamentos"/>
    <hyperlink ref="A8580" r:id="rId3715" display="Quadras e seus Equipamentos"/>
    <hyperlink ref="A8581" r:id="rId3716" display="Quadras e seus Equipamentos"/>
    <hyperlink ref="A8582" r:id="rId3717" display="Quadras e seus Equipamentos"/>
    <hyperlink ref="A8583" r:id="rId3718" display="Quadras e seus Equipamentos"/>
    <hyperlink ref="A8584" r:id="rId3719" display="Quadras e seus Equipamentos"/>
    <hyperlink ref="A8585" r:id="rId3720" display="Quadras e seus Equipamentos"/>
    <hyperlink ref="A8586" r:id="rId3721" display="Quadras e seus Equipamentos"/>
    <hyperlink ref="A8587" r:id="rId3722" display="Quadras e seus Equipamentos"/>
    <hyperlink ref="A8588" r:id="rId3723" display="Quadras e seus Equipamentos"/>
    <hyperlink ref="A8589" r:id="rId3724" display="Quadras e seus Equipamentos"/>
    <hyperlink ref="A8590" r:id="rId3725" display="Quadras e seus Equipamentos"/>
    <hyperlink ref="A8591" r:id="rId3726" display="Quadras e seus Equipamentos"/>
    <hyperlink ref="A8592" r:id="rId3727" display="Quadras e seus Equipamentos"/>
    <hyperlink ref="A8593" r:id="rId3728" display="Quadras e seus Equipamentos"/>
    <hyperlink ref="A8594" r:id="rId3729" display="Quadros de automação de bombas"/>
    <hyperlink ref="A8595" r:id="rId3730" display="Quadros de automação de bombas"/>
    <hyperlink ref="A8596" r:id="rId3731" display="Quadros de automação de bombas"/>
    <hyperlink ref="A8597" r:id="rId3732" display="Quadros de automação de bombas"/>
    <hyperlink ref="A8598" r:id="rId3733" display="Quadros de automação de bombas"/>
    <hyperlink ref="A8599" r:id="rId3734" display="Quadros de automação de bombas"/>
    <hyperlink ref="A8600" r:id="rId3735" display="Quadros de automação de bombas"/>
    <hyperlink ref="A8601" r:id="rId3736" display="Quadros de automação de bombas"/>
    <hyperlink ref="A8602" r:id="rId3737" display="Quadros de automação de bombas"/>
    <hyperlink ref="A8603" r:id="rId3738" display="Quadros de automação de bombas"/>
    <hyperlink ref="A8604" r:id="rId3739" display="Quadros de automação de bombas"/>
    <hyperlink ref="A8605" r:id="rId3740" display="Quadros de automação de bombas"/>
    <hyperlink ref="A8606" r:id="rId3741" display="Quadros de automação de bombas"/>
    <hyperlink ref="A8607" r:id="rId3742" display="Quadros de automação de bombas"/>
    <hyperlink ref="A8608" r:id="rId3743" display="Quadros de automação de bombas"/>
    <hyperlink ref="A8609" r:id="rId3744" display="Quadros de automação de bombas"/>
    <hyperlink ref="A8610" r:id="rId3745" display="Quadros de automação de bombas"/>
    <hyperlink ref="A8611" r:id="rId3746" display="Quadros de automação de bombas"/>
    <hyperlink ref="A8612" r:id="rId3747" display="Quadros de automação de bombas"/>
    <hyperlink ref="A8613" r:id="rId3748" display="Quadros de automação de bombas"/>
    <hyperlink ref="A8614" r:id="rId3749" display="Quadros de automação de bombas"/>
    <hyperlink ref="A8615" r:id="rId3750" display="Quadros de automação de bombas"/>
    <hyperlink ref="A8616" r:id="rId3751" display="Quadros de automação de bombas"/>
    <hyperlink ref="A8617" r:id="rId3752" display="Quadros de automação de bombas"/>
    <hyperlink ref="A8618" r:id="rId3753" display="Quadros de automação de bombas"/>
    <hyperlink ref="A8619" r:id="rId3754" display="Quadros de automação de bombas"/>
    <hyperlink ref="A8620" r:id="rId3755" display="Quadros de automação de bombas"/>
    <hyperlink ref="A8621" r:id="rId3756" display="Quadros de automação de bombas"/>
    <hyperlink ref="A8622" r:id="rId3757" display="Quadros de automação de bombas"/>
    <hyperlink ref="A8623" r:id="rId3758" display="Quadros de automação de bombas"/>
    <hyperlink ref="A8624" r:id="rId3759" display="Quadros de automação de bombas"/>
    <hyperlink ref="A8625" r:id="rId3760" display="Quadros de automação de bombas"/>
    <hyperlink ref="A8626" r:id="rId3761" display="Quadros de automação de bombas"/>
    <hyperlink ref="A8627" r:id="rId3762" display="Quadros de automação de bombas"/>
    <hyperlink ref="A8628" r:id="rId3763" display="Quadros de automação de bombas"/>
    <hyperlink ref="A8629" r:id="rId3764" display="Quadros de automação de bombas"/>
    <hyperlink ref="A8630" r:id="rId3765" display="Quadros de automação de bombas"/>
    <hyperlink ref="A8631" r:id="rId3766" display="Quadros de automação de bombas"/>
    <hyperlink ref="A8632" r:id="rId3767" display="Quadros de automação de bombas"/>
    <hyperlink ref="A8633" r:id="rId3768" display="Quadros de automação de bombas"/>
    <hyperlink ref="A8634" r:id="rId3769" display="Quadros de automação de bombas"/>
    <hyperlink ref="A8635" r:id="rId3770" display="Quadros de automação de bombas"/>
    <hyperlink ref="A8636" r:id="rId3771" display="Quadros de automação de bombas"/>
    <hyperlink ref="A8637" r:id="rId3772" display="Quadros de automação de bombas"/>
    <hyperlink ref="A8638" r:id="rId3773" display="Quadros de automação de bombas"/>
    <hyperlink ref="A8639" r:id="rId3774" display="Quadros de automação de bombas"/>
    <hyperlink ref="A8640" r:id="rId3775" display="Quadros de automação de bombas"/>
    <hyperlink ref="A8641" r:id="rId3776" display="Radier, Piso de Concreto e Laje sobre Solo"/>
    <hyperlink ref="A8642" r:id="rId3777" display="Radier, Piso de Concreto e Laje sobre Solo"/>
    <hyperlink ref="A8643" r:id="rId3778" display="Radier, Piso de Concreto e Laje sobre Solo"/>
    <hyperlink ref="A8644" r:id="rId3779" display="Radier, Piso de Concreto e Laje sobre Solo"/>
    <hyperlink ref="A8645" r:id="rId3780" display="Radier, Piso de Concreto e Laje sobre Solo"/>
    <hyperlink ref="A8646" r:id="rId3781" display="Radier, Piso de Concreto e Laje sobre Solo"/>
    <hyperlink ref="A8647" r:id="rId3782" display="Radier, Piso de Concreto e Laje sobre Solo"/>
    <hyperlink ref="A8648" r:id="rId3783" display="Radier, Piso de Concreto e Laje sobre Solo"/>
    <hyperlink ref="A8649" r:id="rId3784" display="Radier, Piso de Concreto e Laje sobre Solo"/>
    <hyperlink ref="A8650" r:id="rId3785" display="Radier, Piso de Concreto e Laje sobre Solo"/>
    <hyperlink ref="A8651" r:id="rId3786" display="Radier, Piso de Concreto e Laje sobre Solo"/>
    <hyperlink ref="A8652" r:id="rId3787" display="Radier, Piso de Concreto e Laje sobre Solo"/>
    <hyperlink ref="A8653" r:id="rId3788" display="Radier, Piso de Concreto e Laje sobre Solo"/>
    <hyperlink ref="A8654" r:id="rId3789" display="Radier, Piso de Concreto e Laje sobre Solo"/>
    <hyperlink ref="A8655" r:id="rId3790" display="Radier, Piso de Concreto e Laje sobre Solo"/>
    <hyperlink ref="A8656" r:id="rId3791" display="Radier, Piso de Concreto e Laje sobre Solo"/>
    <hyperlink ref="A8657" r:id="rId3792" display="Radier, Piso de Concreto e Laje sobre Solo"/>
    <hyperlink ref="A8658" r:id="rId3793" display="Radier, Piso de Concreto e Laje sobre Solo"/>
    <hyperlink ref="A8659" r:id="rId3794" display="Radier, Piso de Concreto e Laje sobre Solo"/>
    <hyperlink ref="A8660" r:id="rId3795" display="Radier, Piso de Concreto e Laje sobre Solo"/>
    <hyperlink ref="A8661" r:id="rId3796" display="Radier, Piso de Concreto e Laje sobre Solo"/>
    <hyperlink ref="A8662" r:id="rId3797" display="Radier, Piso de Concreto e Laje sobre Solo"/>
    <hyperlink ref="A8663" r:id="rId3798" display="Radier, Piso de Concreto e Laje sobre Solo"/>
    <hyperlink ref="A8664" r:id="rId3799" display="Radier, Piso de Concreto e Laje sobre Solo"/>
    <hyperlink ref="A8665" r:id="rId3800" display="Radier, Piso de Concreto e Laje sobre Solo"/>
    <hyperlink ref="A8666" r:id="rId3801" display="Radier, Piso de Concreto e Laje sobre Solo"/>
    <hyperlink ref="A8667" r:id="rId3802" display="Radier, Piso de Concreto e Laje sobre Solo"/>
    <hyperlink ref="A8668" r:id="rId3803" display="Radier, Piso de Concreto e Laje sobre Solo"/>
    <hyperlink ref="A8669" r:id="rId3804" display="Radier, Piso de Concreto e Laje sobre Solo"/>
    <hyperlink ref="A8670" r:id="rId3805" display="Radier, Piso de Concreto e Laje sobre Solo"/>
    <hyperlink ref="A8671" r:id="rId3806" display="Radier, Piso de Concreto e Laje sobre Solo"/>
    <hyperlink ref="A8672" r:id="rId3807" display="Radier, Piso de Concreto e Laje sobre Solo"/>
    <hyperlink ref="A8673" r:id="rId3808" display="Radier, Piso de Concreto e Laje sobre Solo"/>
    <hyperlink ref="A8674" r:id="rId3809" display="Radier, Piso de Concreto e Laje sobre Solo"/>
    <hyperlink ref="A8675" r:id="rId3810" display="Radier, Piso de Concreto e Laje sobre Solo"/>
    <hyperlink ref="A8676" r:id="rId3811" display="Radier, Piso de Concreto e Laje sobre Solo"/>
    <hyperlink ref="A8677" r:id="rId3812" display="Radier, Piso de Concreto e Laje sobre Solo"/>
    <hyperlink ref="A8678" r:id="rId3813" display="Radier, Piso de Concreto e Laje sobre Solo"/>
    <hyperlink ref="A8679" r:id="rId3814" display="Radier, Piso de Concreto e Laje sobre Solo"/>
    <hyperlink ref="A8680" r:id="rId3815" display="Radier, Piso de Concreto e Laje sobre Solo"/>
    <hyperlink ref="A8681" r:id="rId3816" display="Radier, Piso de Concreto e Laje sobre Solo"/>
    <hyperlink ref="A8682" r:id="rId3817" display="Radier, Piso de Concreto e Laje sobre Solo"/>
    <hyperlink ref="A8683" r:id="rId3818" display="Radier, Piso de Concreto e Laje sobre Solo"/>
    <hyperlink ref="A8684" r:id="rId3819" display="Radier, Piso de Concreto e Laje sobre Solo"/>
    <hyperlink ref="A8685" r:id="rId3820" display="Radier, Piso de Concreto e Laje sobre Solo"/>
    <hyperlink ref="A8686" r:id="rId3821" display="Radier, Piso de Concreto e Laje sobre Solo"/>
    <hyperlink ref="A8687" r:id="rId3822" display="Radier, Piso de Concreto e Laje sobre Solo"/>
    <hyperlink ref="A8688" r:id="rId3823" display="Radier, Piso de Concreto e Laje sobre Solo"/>
    <hyperlink ref="A8689" r:id="rId3824" display="Rasgos e Fixações"/>
    <hyperlink ref="A8690" r:id="rId3825" display="Rasgos e Fixações"/>
    <hyperlink ref="A8691" r:id="rId3826" display="Rasgos e Fixações"/>
    <hyperlink ref="A8692" r:id="rId3827" display="Rasgos e Fixações"/>
    <hyperlink ref="A8693" r:id="rId3828" display="Rasgos e Fixações"/>
    <hyperlink ref="A8694" r:id="rId3829" display="Rasgos e Fixações"/>
    <hyperlink ref="A8695" r:id="rId3830" display="Rasgos e Fixações"/>
    <hyperlink ref="A8696" r:id="rId3831" display="Rasgos e Fixações"/>
    <hyperlink ref="A8697" r:id="rId3832" display="Rasgos e Fixações"/>
    <hyperlink ref="A8698" r:id="rId3833" display="Rasgos e Fixações"/>
    <hyperlink ref="A8699" r:id="rId3834" display="Rasgos e Fixações"/>
    <hyperlink ref="A8700" r:id="rId3835" display="Rasgos e Fixações"/>
    <hyperlink ref="A8701" r:id="rId3836" display="Rasgos e Fixações"/>
    <hyperlink ref="A8702" r:id="rId3837" display="Rasgos e Fixações"/>
    <hyperlink ref="A8703" r:id="rId3838" display="Rasgos e Fixações"/>
    <hyperlink ref="A8704" r:id="rId3839" display="Rasgos e Fixações"/>
    <hyperlink ref="A8705" r:id="rId3840" display="Rasgos e Fixações"/>
    <hyperlink ref="A8706" r:id="rId3841" display="Rasgos e Fixações"/>
    <hyperlink ref="A8707" r:id="rId3842" display="Rasgos e Fixações"/>
    <hyperlink ref="A8708" r:id="rId3843" display="Rasgos e Fixações"/>
    <hyperlink ref="A8709" r:id="rId3844" display="Rasgos e Fixações"/>
    <hyperlink ref="A8710" r:id="rId3845" display="Rasgos e Fixações"/>
    <hyperlink ref="A8711" r:id="rId3846" display="Rasgos e Fixações"/>
    <hyperlink ref="A8712" r:id="rId3847" display="Rasgos e Fixações"/>
    <hyperlink ref="A8713" r:id="rId3848" display="Rasgos e Fixações"/>
    <hyperlink ref="A8714" r:id="rId3849" display="Rasgos e Fixações"/>
    <hyperlink ref="A8715" r:id="rId3850" display="Rasgos e Fixações"/>
    <hyperlink ref="A8716" r:id="rId3851" display="Rasgos e Fixações"/>
    <hyperlink ref="A8717" r:id="rId3852" display="Rasgos e Fixações"/>
    <hyperlink ref="A8718" r:id="rId3853" display="Rasgos e Fixações"/>
    <hyperlink ref="A8719" r:id="rId3854" display="Rasgos e Fixações"/>
    <hyperlink ref="A8720" r:id="rId3855" display="Rasgos e Fixações"/>
    <hyperlink ref="A8721" r:id="rId3856" display="Rasgos e Fixações"/>
    <hyperlink ref="A8722" r:id="rId3857" display="Rasgos e Fixações"/>
    <hyperlink ref="A8723" r:id="rId3858" display="Rasgos e Fixações"/>
    <hyperlink ref="A8724" r:id="rId3859" display="Rasgos e Fixações"/>
    <hyperlink ref="A8725" r:id="rId3860" display="Rasgos e Fixações"/>
    <hyperlink ref="A8726" r:id="rId3861" display="Rasgos e Fixações"/>
    <hyperlink ref="A8727" r:id="rId3862" display="Rasgos e Fixações"/>
    <hyperlink ref="A8728" r:id="rId3863" display="Rasgos e Fixações"/>
    <hyperlink ref="A8729" r:id="rId3864" display="Rasgos e Fixações"/>
    <hyperlink ref="A8730" r:id="rId3865" display="Rasgos e Fixações"/>
    <hyperlink ref="A8731" r:id="rId3866" display="Rasgos e Fixações"/>
    <hyperlink ref="A8732" r:id="rId3867" display="Rasgos e Fixações"/>
    <hyperlink ref="A8733" r:id="rId3868" display="Rasgos e Fixações"/>
    <hyperlink ref="A8734" r:id="rId3869" display="Rasgos e Fixações"/>
    <hyperlink ref="A8735" r:id="rId3870" display="Rasgos e Fixações"/>
    <hyperlink ref="A8736" r:id="rId3871" display="Rasgos e Fixações"/>
    <hyperlink ref="A8737" r:id="rId3872" display="Rasgos e Fixações"/>
    <hyperlink ref="A8738" r:id="rId3873" display="Rasgos e Fixações"/>
    <hyperlink ref="A8739" r:id="rId3874" display="Rasgos e Fixações"/>
    <hyperlink ref="A8740" r:id="rId3875" display="Rasgos e Fixações"/>
    <hyperlink ref="A8741" r:id="rId3876" display="Rasgos e Fixações"/>
    <hyperlink ref="A8742" r:id="rId3877" display="Rasgos e Fixações"/>
    <hyperlink ref="A8743" r:id="rId3878" display="Rasgos e Fixações"/>
    <hyperlink ref="A8744" r:id="rId3879" display="Rasgos e Fixações"/>
    <hyperlink ref="A8745" r:id="rId3880" display="Rasgos e Fixações"/>
    <hyperlink ref="A8746" r:id="rId3881" display="Rasgos e Fixações"/>
    <hyperlink ref="A8747" r:id="rId3882" display="Rasgos e Fixações"/>
    <hyperlink ref="A8748" r:id="rId3883" display="Rasgos e Fixações"/>
    <hyperlink ref="A8749" r:id="rId3884" display="Rasgos e Fixações"/>
    <hyperlink ref="A8750" r:id="rId3885" display="Rasgos e Fixações"/>
    <hyperlink ref="A8751" r:id="rId3886" display="Rasgos e Fixações"/>
    <hyperlink ref="A8752" r:id="rId3887" display="Rasgos e Fixações"/>
    <hyperlink ref="A8753" r:id="rId3888" display="Rasgos e Fixações"/>
    <hyperlink ref="A8754" r:id="rId3889" display="Rasgos e Fixações"/>
    <hyperlink ref="A8755" r:id="rId3890" display="Rasgos e Fixações"/>
    <hyperlink ref="A8756" r:id="rId3891" display="Rasgos e Fixações"/>
    <hyperlink ref="A8757" r:id="rId3892" display="Rasgos e Fixações"/>
    <hyperlink ref="A8758" r:id="rId3893" display="Rasgos e Fixações"/>
    <hyperlink ref="A8759" r:id="rId3894" display="Rasgos e Fixações"/>
    <hyperlink ref="A8760" r:id="rId3895" display="Rasgos e Fixações"/>
    <hyperlink ref="A8761" r:id="rId3896" display="Rasgos e Fixações"/>
    <hyperlink ref="A8762" r:id="rId3897" display="Rasgos e Fixações"/>
    <hyperlink ref="A8763" r:id="rId3898" display="Rasgos e Fixações"/>
    <hyperlink ref="A8764" r:id="rId3899" display="Rasgos e Fixações"/>
    <hyperlink ref="A8765" r:id="rId3900" display="Rasgos e Fixações"/>
    <hyperlink ref="A8766" r:id="rId3901" display="Rasgos e Fixações"/>
    <hyperlink ref="A8767" r:id="rId3902" display="Rasgos e Fixações"/>
    <hyperlink ref="A8768" r:id="rId3903" display="Rasgos e Fixações"/>
    <hyperlink ref="A8769" r:id="rId3904" display="Rasgos e Fixações"/>
    <hyperlink ref="A8770" r:id="rId3905" display="Rasgos e Fixações"/>
    <hyperlink ref="A8771" r:id="rId3906" display="Rasgos e Fixações"/>
    <hyperlink ref="A8772" r:id="rId3907" display="Rasgos e Fixações"/>
    <hyperlink ref="A8773" r:id="rId3908" display="Rasgos e Fixações"/>
    <hyperlink ref="A8774" r:id="rId3909" display="Rasgos e Fixações"/>
    <hyperlink ref="A8775" r:id="rId3910" display="Rasgos e Fixações"/>
    <hyperlink ref="A8776" r:id="rId3911" display="Rasgos e Fixações"/>
    <hyperlink ref="A8777" r:id="rId3912" display="Recomposição de Pavimentos"/>
    <hyperlink ref="A8778" r:id="rId3913" display="Recomposição de Pavimentos"/>
    <hyperlink ref="A8779" r:id="rId3914" display="Recomposição de Pavimentos"/>
    <hyperlink ref="A8780" r:id="rId3915" display="Recomposição de Pavimentos"/>
    <hyperlink ref="A8781" r:id="rId3916" display="Recomposição de Pavimentos"/>
    <hyperlink ref="A8782" r:id="rId3917" display="Recomposição de Pavimentos"/>
    <hyperlink ref="A8783" r:id="rId3918" display="Recomposição de Pavimentos"/>
    <hyperlink ref="A8784" r:id="rId3919" display="Recomposição de Pavimentos"/>
    <hyperlink ref="A8785" r:id="rId3920" display="Recomposição de Pavimentos"/>
    <hyperlink ref="A8786" r:id="rId3921" display="Recomposição de Pavimentos"/>
    <hyperlink ref="A8787" r:id="rId3922" display="Recomposição de Pavimentos"/>
    <hyperlink ref="A8788" r:id="rId3923" display="Recomposição de Pavimentos"/>
    <hyperlink ref="A8789" r:id="rId3924" display="Recomposição de Pavimentos"/>
    <hyperlink ref="A8790" r:id="rId3925" display="Recomposição de Pavimentos"/>
    <hyperlink ref="A8791" r:id="rId3926" display="Recomposição de Pavimentos"/>
    <hyperlink ref="A8792" r:id="rId3927" display="Recomposição de Pavimentos"/>
    <hyperlink ref="A8793" r:id="rId3928" display="Recomposição de Pavimentos"/>
    <hyperlink ref="A8794" r:id="rId3929" display="Recomposição de Pavimentos"/>
    <hyperlink ref="A8795" r:id="rId3930" display="Recomposição de Pavimentos"/>
    <hyperlink ref="A8796" r:id="rId3931" display="Recomposição de Pavimentos"/>
    <hyperlink ref="A8797" r:id="rId3932" display="Recomposição de Pavimentos"/>
    <hyperlink ref="A8798" r:id="rId3933" display="Recomposição de Pavimentos"/>
    <hyperlink ref="A8799" r:id="rId3934" display="Recomposição de Pavimentos"/>
    <hyperlink ref="A8800" r:id="rId3935" display="Recomposição de Pavimentos"/>
    <hyperlink ref="A8801" r:id="rId3936" display="Recomposição de Pavimentos"/>
    <hyperlink ref="A8802" r:id="rId3937" display="Recomposição de Pavimentos"/>
    <hyperlink ref="A8803" r:id="rId3938" display="Recomposição de Pavimentos"/>
    <hyperlink ref="A8804" r:id="rId3939" display="Recomposição de Pavimentos"/>
    <hyperlink ref="A8805" r:id="rId3940" display="Recomposição de Pavimentos"/>
    <hyperlink ref="A8806" r:id="rId3941" display="Recomposição de Pavimentos"/>
    <hyperlink ref="A8807" r:id="rId3942" display="Recomposição de Pavimentos"/>
    <hyperlink ref="A8808" r:id="rId3943" display="Recomposição de Pavimentos"/>
    <hyperlink ref="A8809" r:id="rId3944" display="Recomposição de Pavimentos"/>
    <hyperlink ref="A8810" r:id="rId3945" display="Recomposição de Pavimentos"/>
    <hyperlink ref="A8811" r:id="rId3946" display="Recomposição de Pavimentos"/>
    <hyperlink ref="A8812" r:id="rId3947" display="Recomposição de Pavimentos"/>
    <hyperlink ref="A8813" r:id="rId3948" display="Recomposição de Pavimentos"/>
    <hyperlink ref="A8814" r:id="rId3949" display="Recomposição de Pavimentos"/>
    <hyperlink ref="A8815" r:id="rId3950" display="Recomposição de Pavimentos"/>
    <hyperlink ref="A8816" r:id="rId3951" display="Recomposição de Pavimentos"/>
    <hyperlink ref="A8817" r:id="rId3952" display="Recomposição de Pavimentos"/>
    <hyperlink ref="A8818" r:id="rId3953" display="Recomposição de Pavimentos"/>
    <hyperlink ref="A8819" r:id="rId3954" display="Recomposição de Pavimentos"/>
    <hyperlink ref="A8820" r:id="rId3955" display="Recomposição de Pavimentos"/>
    <hyperlink ref="A8821" r:id="rId3956" display="Recomposição de Pavimentos"/>
    <hyperlink ref="A8822" r:id="rId3957" display="Recomposição de Pavimentos"/>
    <hyperlink ref="A8823" r:id="rId3958" display="Recomposição de Pavimentos"/>
    <hyperlink ref="A8824" r:id="rId3959" display="Recomposição de Pavimentos"/>
    <hyperlink ref="A8825" r:id="rId3960" display="Recomposição de Pavimentos"/>
    <hyperlink ref="A8826" r:id="rId3961" display="Recomposição de Pavimentos"/>
    <hyperlink ref="A8827" r:id="rId3962" display="Recomposição de Pavimentos"/>
    <hyperlink ref="A8828" r:id="rId3963" display="Recomposição de Pavimentos"/>
    <hyperlink ref="A8829" r:id="rId3964" display="Recomposição de Pavimentos"/>
    <hyperlink ref="A8830" r:id="rId3965" display="Recomposição de Pavimentos"/>
    <hyperlink ref="A8831" r:id="rId3966" display="Recomposição de Pavimentos"/>
    <hyperlink ref="A8832" r:id="rId3967" display="Recomposição de Pavimentos"/>
    <hyperlink ref="A8833" r:id="rId3968" display="Recomposição de Pavimentos"/>
    <hyperlink ref="A8834" r:id="rId3969" display="Recomposição de Pavimentos"/>
    <hyperlink ref="A8835" r:id="rId3970" display="Recomposição de Pavimentos"/>
    <hyperlink ref="A8836" r:id="rId3971" display="Recomposição de Pavimentos"/>
    <hyperlink ref="A8837" r:id="rId3972" display="Recomposição de Pavimentos"/>
    <hyperlink ref="A8838" r:id="rId3973" display="Recomposição de Pavimentos"/>
    <hyperlink ref="A8839" r:id="rId3974" display="Recomposição de Pavimentos"/>
    <hyperlink ref="A8840" r:id="rId3975" display="Recomposição de Pavimentos"/>
    <hyperlink ref="A8841" r:id="rId3976" display="Recomposição de Pavimentos"/>
    <hyperlink ref="A8842" r:id="rId3977" display="Recomposição de Pavimentos"/>
    <hyperlink ref="A8843" r:id="rId3978" display="Recomposição de Pavimentos"/>
    <hyperlink ref="A8844" r:id="rId3979" display="Redes Enterradas de Distribuição Elétrica"/>
    <hyperlink ref="A8845" r:id="rId3980" display="Redes Enterradas de Distribuição Elétrica"/>
    <hyperlink ref="A8846" r:id="rId3981" display="Redes Enterradas de Distribuição Elétrica"/>
    <hyperlink ref="A8847" r:id="rId3982" display="Redes Enterradas de Distribuição Elétrica"/>
    <hyperlink ref="A8848" r:id="rId3983" display="Redes Enterradas de Distribuição Elétrica"/>
    <hyperlink ref="A8849" r:id="rId3984" display="Redes Enterradas de Distribuição Elétrica"/>
    <hyperlink ref="A8850" r:id="rId3985" display="Redes Enterradas de Distribuição Elétrica"/>
    <hyperlink ref="A8851" r:id="rId3986" display="Redes Enterradas de Distribuição Elétrica"/>
    <hyperlink ref="A8852" r:id="rId3987" display="Redes Enterradas de Distribuição Elétrica"/>
    <hyperlink ref="A8853" r:id="rId3988" display="Redes Enterradas de Distribuição Elétrica"/>
    <hyperlink ref="A8854" r:id="rId3989" display="Redes Enterradas de Distribuição Elétrica"/>
    <hyperlink ref="A8855" r:id="rId3990" display="Redes Enterradas de Distribuição Elétrica"/>
    <hyperlink ref="A8856" r:id="rId3991" display="Redes Enterradas de Distribuição Elétrica"/>
    <hyperlink ref="A8857" r:id="rId3992" display="Redes Enterradas de Distribuição Elétrica"/>
    <hyperlink ref="A8858" r:id="rId3993" display="Redes Enterradas de Distribuição Elétrica"/>
    <hyperlink ref="A8859" r:id="rId3994" display="Redes Enterradas de Distribuição Elétrica"/>
    <hyperlink ref="A8860" r:id="rId3995" display="Redes Enterradas de Distribuição Elétrica"/>
    <hyperlink ref="A8861" r:id="rId3996" display="Redes Enterradas de Distribuição Elétrica"/>
    <hyperlink ref="A8862" r:id="rId3997" display="Redes Enterradas de Distribuição Elétrica"/>
    <hyperlink ref="A8863" r:id="rId3998" display="Redes Enterradas de Distribuição Elétrica"/>
    <hyperlink ref="A8864" r:id="rId3999" display="Redes Enterradas de Distribuição Elétrica"/>
    <hyperlink ref="A8865" r:id="rId4000" display="Redes Enterradas de Distribuição Elétrica"/>
    <hyperlink ref="A8866" r:id="rId4001" display="Redes Enterradas de Distribuição Elétrica"/>
    <hyperlink ref="A8867" r:id="rId4002" display="Redes Enterradas de Distribuição Elétrica"/>
    <hyperlink ref="A8868" r:id="rId4003" display="Redes Enterradas de Distribuição Elétrica"/>
    <hyperlink ref="A8869" r:id="rId4004" display="Redes Enterradas de Distribuição Elétrica"/>
    <hyperlink ref="A8870" r:id="rId4005" display="Redes Enterradas de Distribuição Elétrica"/>
    <hyperlink ref="A8871" r:id="rId4006" display="Redes Enterradas de Distribuição Elétrica"/>
    <hyperlink ref="A8872" r:id="rId4007" display="Redes Enterradas de Distribuição Elétrica"/>
    <hyperlink ref="A8873" r:id="rId4008" display="Redes Enterradas de Distribuição Elétrica"/>
    <hyperlink ref="A8874" r:id="rId4009" display="Redes Enterradas de Distribuição Elétrica"/>
    <hyperlink ref="A8875" r:id="rId4010" display="Redes Enterradas de Distribuição Elétrica"/>
    <hyperlink ref="A8876" r:id="rId4011" display="Redes Enterradas de Distribuição Elétrica"/>
    <hyperlink ref="A8877" r:id="rId4012" display="Redes Enterradas de Distribuição Elétrica"/>
    <hyperlink ref="A8878" r:id="rId4013" display="Redes Enterradas de Distribuição Elétrica"/>
    <hyperlink ref="A8879" r:id="rId4014" display="Redes Enterradas de Distribuição Elétrica"/>
    <hyperlink ref="A8880" r:id="rId4015" display="Redes de Lógica, Telefonia e Imagem"/>
    <hyperlink ref="A8881" r:id="rId4016" display="Redes de Lógica, Telefonia e Imagem"/>
    <hyperlink ref="A8882" r:id="rId4017" display="Redes de Lógica, Telefonia e Imagem"/>
    <hyperlink ref="A8883" r:id="rId4018" display="Redes de Lógica, Telefonia e Imagem"/>
    <hyperlink ref="A8884" r:id="rId4019" display="Redes de Lógica, Telefonia e Imagem"/>
    <hyperlink ref="A8885" r:id="rId4020" display="Redes de Lógica, Telefonia e Imagem"/>
    <hyperlink ref="A8886" r:id="rId4021" display="Redes de Lógica, Telefonia e Imagem"/>
    <hyperlink ref="A8887" r:id="rId4022" display="Redes de Lógica, Telefonia e Imagem"/>
    <hyperlink ref="A8888" r:id="rId4023" display="Redes de Lógica, Telefonia e Imagem"/>
    <hyperlink ref="A8889" r:id="rId4024" display="Redes de Lógica, Telefonia e Imagem"/>
    <hyperlink ref="A8890" r:id="rId4025" display="Redes de Lógica, Telefonia e Imagem"/>
    <hyperlink ref="A8891" r:id="rId4026" display="Redes de Lógica, Telefonia e Imagem"/>
    <hyperlink ref="A8892" r:id="rId4027" display="Redes de Lógica, Telefonia e Imagem"/>
    <hyperlink ref="A8893" r:id="rId4028" display="Redes de Lógica, Telefonia e Imagem"/>
    <hyperlink ref="A8894" r:id="rId4029" display="Redes de Lógica, Telefonia e Imagem"/>
    <hyperlink ref="A8895" r:id="rId4030" display="Redes de Lógica, Telefonia e Imagem"/>
    <hyperlink ref="A8896" r:id="rId4031" display="Redes de Lógica, Telefonia e Imagem"/>
    <hyperlink ref="A8897" r:id="rId4032" display="Redes de Lógica, Telefonia e Imagem"/>
    <hyperlink ref="A8898" r:id="rId4033" display="Redes de Lógica, Telefonia e Imagem"/>
    <hyperlink ref="A8899" r:id="rId4034" display="Redes de Lógica, Telefonia e Imagem"/>
    <hyperlink ref="A8900" r:id="rId4035" display="Redes de Lógica, Telefonia e Imagem"/>
    <hyperlink ref="A8901" r:id="rId4036" display="Redes de Lógica, Telefonia e Imagem"/>
    <hyperlink ref="A8902" r:id="rId4037" display="Redes de Lógica, Telefonia e Imagem"/>
    <hyperlink ref="A8903" r:id="rId4038" display="Redes de Lógica, Telefonia e Imagem"/>
    <hyperlink ref="A8904" r:id="rId4039" display="Redes de Lógica, Telefonia e Imagem"/>
    <hyperlink ref="A8905" r:id="rId4040" display="Redes de Lógica, Telefonia e Imagem"/>
    <hyperlink ref="A8906" r:id="rId4041" display="Redes de Lógica, Telefonia e Imagem"/>
    <hyperlink ref="A8907" r:id="rId4042" display="Redes de Lógica, Telefonia e Imagem"/>
    <hyperlink ref="A8908" r:id="rId4043" display="Redes de Lógica, Telefonia e Imagem"/>
    <hyperlink ref="A8909" r:id="rId4044" display="Redes de Lógica, Telefonia e Imagem"/>
    <hyperlink ref="A8910" r:id="rId4045" display="Redes de Lógica, Telefonia e Imagem"/>
    <hyperlink ref="A8911" r:id="rId4046" display="Redes de Lógica, Telefonia e Imagem"/>
    <hyperlink ref="A8912" r:id="rId4047" display="Redes de Lógica, Telefonia e Imagem"/>
    <hyperlink ref="A8913" r:id="rId4048" display="Redes de Lógica, Telefonia e Imagem"/>
    <hyperlink ref="A8914" r:id="rId4049" display="Redes de Lógica, Telefonia e Imagem"/>
    <hyperlink ref="A8915" r:id="rId4050" display="Redes de Lógica, Telefonia e Imagem"/>
    <hyperlink ref="A8916" r:id="rId4051" display="Redes de Lógica, Telefonia e Imagem"/>
    <hyperlink ref="A8917" r:id="rId4052" display="Redes de Lógica, Telefonia e Imagem"/>
    <hyperlink ref="A8918" r:id="rId4053" display="Redes de Lógica, Telefonia e Imagem"/>
    <hyperlink ref="A8919" r:id="rId4054" display="Redes de Lógica, Telefonia e Imagem"/>
    <hyperlink ref="A8920" r:id="rId4055" display="Redes de Lógica, Telefonia e Imagem"/>
    <hyperlink ref="A8921" r:id="rId4056" display="Redes de Lógica, Telefonia e Imagem"/>
    <hyperlink ref="A8922" r:id="rId4057" display="Redes de Lógica, Telefonia e Imagem"/>
    <hyperlink ref="A8923" r:id="rId4058" display="Redes de Lógica, Telefonia e Imagem"/>
    <hyperlink ref="A8924" r:id="rId4059" display="Redes de Lógica, Telefonia e Imagem"/>
    <hyperlink ref="A8925" r:id="rId4060" display="Redes de Lógica, Telefonia e Imagem"/>
    <hyperlink ref="A8926" r:id="rId4061" display="Redes de Lógica, Telefonia e Imagem"/>
    <hyperlink ref="A8927" r:id="rId4062" display="Redes de Lógica, Telefonia e Imagem"/>
    <hyperlink ref="A8928" r:id="rId4063" display="Redes de Lógica, Telefonia e Imagem"/>
    <hyperlink ref="A8929" r:id="rId4064" display="Redes de Lógica, Telefonia e Imagem"/>
    <hyperlink ref="A8930" r:id="rId4065" display="Redes de Lógica, Telefonia e Imagem"/>
    <hyperlink ref="A8931" r:id="rId4066" display="Redes de Lógica, Telefonia e Imagem"/>
    <hyperlink ref="A8932" r:id="rId4067" display="Redes de Lógica, Telefonia e Imagem"/>
    <hyperlink ref="A8933" r:id="rId4068" display="Redes de Lógica, Telefonia e Imagem"/>
    <hyperlink ref="A8934" r:id="rId4069" display="Redes de Lógica, Telefonia e Imagem"/>
    <hyperlink ref="A8935" r:id="rId4070" display="Redes de Lógica, Telefonia e Imagem"/>
    <hyperlink ref="A8936" r:id="rId4071" display="Redes de Lógica, Telefonia e Imagem"/>
    <hyperlink ref="A8937" r:id="rId4072" display="Redes de Lógica, Telefonia e Imagem"/>
    <hyperlink ref="A8938" r:id="rId4073" display="Redes de Lógica, Telefonia e Imagem"/>
    <hyperlink ref="A8939" r:id="rId4074" display="Redes de Lógica, Telefonia e Imagem"/>
    <hyperlink ref="A8940" r:id="rId4075" display="Redes de Lógica, Telefonia e Imagem"/>
    <hyperlink ref="A8941" r:id="rId4076" display="Redes de Lógica, Telefonia e Imagem"/>
    <hyperlink ref="A8942" r:id="rId4077" display="Redes de Lógica, Telefonia e Imagem"/>
    <hyperlink ref="A8943" r:id="rId4078" display="Redes de Lógica, Telefonia e Imagem"/>
    <hyperlink ref="A8944" r:id="rId4079" display="Redes de Lógica, Telefonia e Imagem"/>
    <hyperlink ref="A8945" r:id="rId4080" display="Redes de Lógica, Telefonia e Imagem"/>
    <hyperlink ref="A8946" r:id="rId4081" display="Redes de Lógica, Telefonia e Imagem"/>
    <hyperlink ref="A8947" r:id="rId4082" display="Redes de Lógica, Telefonia e Imagem"/>
    <hyperlink ref="A8948" r:id="rId4083" display="Redes de Lógica, Telefonia e Imagem"/>
    <hyperlink ref="A8949" r:id="rId4084" display="Redes de Lógica, Telefonia e Imagem"/>
    <hyperlink ref="A8950" r:id="rId4085" display="Redes de Lógica, Telefonia e Imagem"/>
    <hyperlink ref="A8951" r:id="rId4086" display="Redes de Lógica, Telefonia e Imagem"/>
    <hyperlink ref="A8952" r:id="rId4087" display="Redes de Água e Esgoto em PEAD Liso (Tubos e Conexões)"/>
    <hyperlink ref="A8953" r:id="rId4088" display="Redes de Água e Esgoto em PEAD Liso (Tubos e Conexões)"/>
    <hyperlink ref="A8954" r:id="rId4089" display="Redes de Água e Esgoto em PEAD Liso (Tubos e Conexões)"/>
    <hyperlink ref="A8955" r:id="rId4090" display="Redes de Água e Esgoto em PEAD Liso (Tubos e Conexões)"/>
    <hyperlink ref="A8956" r:id="rId4091" display="Redes de Água e Esgoto em PEAD Liso (Tubos e Conexões)"/>
    <hyperlink ref="A8957" r:id="rId4092" display="Redes de Água e Esgoto em PEAD Liso (Tubos e Conexões)"/>
    <hyperlink ref="A8958" r:id="rId4093" display="Redes de Água e Esgoto em PEAD Liso (Tubos e Conexões)"/>
    <hyperlink ref="A8959" r:id="rId4094" display="Redes de Água e Esgoto em PEAD Liso (Tubos e Conexões)"/>
    <hyperlink ref="A8960" r:id="rId4095" display="Redes de Água e Esgoto em PEAD Liso (Tubos e Conexões)"/>
    <hyperlink ref="A8961" r:id="rId4096" display="Redes de Água e Esgoto em PEAD Liso (Tubos e Conexões)"/>
    <hyperlink ref="A8962" r:id="rId4097" display="Redes de Água e Esgoto em PEAD Liso (Tubos e Conexões)"/>
    <hyperlink ref="A8963" r:id="rId4098" display="Redes de Água e Esgoto em PEAD Liso (Tubos e Conexões)"/>
    <hyperlink ref="A8964" r:id="rId4099" display="Redes de Água e Esgoto em PEAD Liso (Tubos e Conexões)"/>
    <hyperlink ref="A8965" r:id="rId4100" display="Redes de Água e Esgoto em PEAD Liso (Tubos e Conexões)"/>
    <hyperlink ref="A8966" r:id="rId4101" display="Redes de Água e Esgoto em PEAD Liso (Tubos e Conexões)"/>
    <hyperlink ref="A8967" r:id="rId4102" display="Redes de Água e Esgoto em PEAD Liso (Tubos e Conexões)"/>
    <hyperlink ref="A8968" r:id="rId4103" display="Redes de Água e Esgoto em PEAD Liso (Tubos e Conexões)"/>
    <hyperlink ref="A8969" r:id="rId4104" display="Redes de Água e Esgoto em PEAD Liso (Tubos e Conexões)"/>
    <hyperlink ref="A8970" r:id="rId4105" display="Redes de Água e Esgoto em PEAD Liso (Tubos e Conexões)"/>
    <hyperlink ref="A8971" r:id="rId4106" display="Redes de Água e Esgoto em PEAD Liso (Tubos e Conexões)"/>
    <hyperlink ref="A8972" r:id="rId4107" display="Redes de Água e Esgoto em PEAD Liso (Tubos e Conexões)"/>
    <hyperlink ref="A8973" r:id="rId4108" display="Redes de Água e Esgoto em PEAD Liso (Tubos e Conexões)"/>
    <hyperlink ref="A8974" r:id="rId4109" display="Redes de Água e Esgoto em PEAD Liso (Tubos e Conexões)"/>
    <hyperlink ref="A8975" r:id="rId4110" display="Redes de Água e Esgoto em PEAD Liso (Tubos e Conexões)"/>
    <hyperlink ref="A8976" r:id="rId4111" display="Redes de Água e Esgoto em PEAD Liso (Tubos e Conexões)"/>
    <hyperlink ref="A8977" r:id="rId4112" display="Redes de Água e Esgoto em PEAD Liso (Tubos e Conexões)"/>
    <hyperlink ref="A8978" r:id="rId4113" display="Redes de Água e Esgoto em PEAD Liso (Tubos e Conexões)"/>
    <hyperlink ref="A8979" r:id="rId4114" display="Redes de Água e Esgoto em PEAD Liso (Tubos e Conexões)"/>
    <hyperlink ref="A8980" r:id="rId4115" display="Redes de Água e Esgoto em PEAD Liso (Tubos e Conexões)"/>
    <hyperlink ref="A8981" r:id="rId4116" display="Redes de Água e Esgoto em PEAD Liso (Tubos e Conexões)"/>
    <hyperlink ref="A8982" r:id="rId4117" display="Redes de Água e Esgoto em PEAD Liso (Tubos e Conexões)"/>
    <hyperlink ref="A8983" r:id="rId4118" display="Redes de Água e Esgoto em PEAD Liso (Tubos e Conexões)"/>
    <hyperlink ref="A8984" r:id="rId4119" display="Redes de Água e Esgoto em PEAD Liso (Tubos e Conexões)"/>
    <hyperlink ref="A8985" r:id="rId4120" display="Redes de Água e Esgoto em PEAD Liso (Tubos e Conexões)"/>
    <hyperlink ref="A8986" r:id="rId4121" display="Redes de Água e Esgoto em PEAD Liso (Tubos e Conexões)"/>
    <hyperlink ref="A8987" r:id="rId4122" display="Redes de Água e Esgoto em PEAD Liso (Tubos e Conexões)"/>
    <hyperlink ref="A8988" r:id="rId4123" display="Redes de Água e Esgoto em PEAD Liso (Tubos e Conexões)"/>
    <hyperlink ref="A8989" r:id="rId4124" display="Redes de Água e Esgoto em PEAD Liso (Tubos e Conexões)"/>
    <hyperlink ref="A8990" r:id="rId4125" display="Redes de Água e Esgoto em PEAD Liso (Tubos e Conexões)"/>
    <hyperlink ref="A8991" r:id="rId4126" display="Redes de Água e Esgoto em PEAD Liso (Tubos e Conexões)"/>
    <hyperlink ref="A8992" r:id="rId4127" display="Redes de Água e Esgoto em PEAD Liso (Tubos e Conexões)"/>
    <hyperlink ref="A8993" r:id="rId4128" display="Redes de Água e Esgoto em PEAD Liso (Tubos e Conexões)"/>
    <hyperlink ref="A8994" r:id="rId4129" display="Redes de Água e Esgoto em PEAD Liso (Tubos e Conexões)"/>
    <hyperlink ref="A8995" r:id="rId4130" display="Redes de Água e Esgoto em PEAD Liso (Tubos e Conexões)"/>
    <hyperlink ref="A8996" r:id="rId4131" display="Redes de Água e Esgoto em PEAD Liso (Tubos e Conexões)"/>
    <hyperlink ref="A8997" r:id="rId4132" display="Redes de Água e Esgoto em PEAD Liso (Tubos e Conexões)"/>
    <hyperlink ref="A8998" r:id="rId4133" display="Redes de Água e Esgoto em PEAD Liso (Tubos e Conexões)"/>
    <hyperlink ref="A8999" r:id="rId4134" display="Redes de Água e Esgoto em PEAD Liso (Tubos e Conexões)"/>
    <hyperlink ref="A9000" r:id="rId4135" display="Redes de Água e Esgoto em PEAD Liso (Tubos e Conexões)"/>
    <hyperlink ref="A9001" r:id="rId4136" display="Redes de Água e Esgoto em PEAD Liso (Tubos e Conexões)"/>
    <hyperlink ref="A9002" r:id="rId4137" display="Redes de Água e Esgoto em PEAD Liso (Tubos e Conexões)"/>
    <hyperlink ref="A9003" r:id="rId4138" display="Redes de Água e Esgoto em PEAD Liso (Tubos e Conexões)"/>
    <hyperlink ref="A9004" r:id="rId4139" display="Redes de Água e Esgoto em PEAD Liso (Tubos e Conexões)"/>
    <hyperlink ref="A9005" r:id="rId4140" display="Redes de Água e Esgoto em PEAD Liso (Tubos e Conexões)"/>
    <hyperlink ref="A9006" r:id="rId4141" display="Redes de Água e Esgoto em PEAD Liso (Tubos e Conexões)"/>
    <hyperlink ref="A9007" r:id="rId4142" display="Redes de Água e Esgoto em PEAD Liso (Tubos e Conexões)"/>
    <hyperlink ref="A9008" r:id="rId4143" display="Redes de Água e Esgoto em PEAD Liso (Tubos e Conexões)"/>
    <hyperlink ref="A9009" r:id="rId4144" display="Redes de Água e Esgoto em PEAD Liso (Tubos e Conexões)"/>
    <hyperlink ref="A9010" r:id="rId4145" display="Redes de Água e Esgoto em PEAD Liso (Tubos e Conexões)"/>
    <hyperlink ref="A9011" r:id="rId4146" display="Redes de Água e Esgoto em PEAD Liso (Tubos e Conexões)"/>
    <hyperlink ref="A9012" r:id="rId4147" display="Redes de Água e Esgoto em PEAD Liso (Tubos e Conexões)"/>
    <hyperlink ref="A9013" r:id="rId4148" display="Redes de Água e Esgoto em PEAD Liso (Tubos e Conexões)"/>
    <hyperlink ref="A9014" r:id="rId4149" display="Redes de Água e Esgoto em PEAD Liso (Tubos e Conexões)"/>
    <hyperlink ref="A9015" r:id="rId4150" display="Redes de Água e Esgoto em PEAD Liso (Tubos e Conexões)"/>
    <hyperlink ref="A9016" r:id="rId4151" display="Redes de Água e Esgoto em PEAD Liso (Tubos e Conexões)"/>
    <hyperlink ref="A9017" r:id="rId4152" display="Redes de Água e Esgoto em PEAD Liso (Tubos e Conexões)"/>
    <hyperlink ref="A9018" r:id="rId4153" display="Redes de Água e Esgoto em PEAD Liso (Tubos e Conexões)"/>
    <hyperlink ref="A9019" r:id="rId4154" display="Redes de Água e Esgoto em PEAD Liso (Tubos e Conexões)"/>
    <hyperlink ref="A9020" r:id="rId4155" display="Redes de Água e Esgoto em PEAD Liso (Tubos e Conexões)"/>
    <hyperlink ref="A9021" r:id="rId4156" display="Redes de Água e Esgoto em PEAD Liso (Tubos e Conexões)"/>
    <hyperlink ref="A9022" r:id="rId4157" display="Redes de Água e Esgoto em PEAD Liso (Tubos e Conexões)"/>
    <hyperlink ref="A9023" r:id="rId4158" display="Redes de Água e Esgoto em PEAD Liso (Tubos e Conexões)"/>
    <hyperlink ref="A9024" r:id="rId4159" display="Redes de Água e Esgoto em PEAD Liso (Tubos e Conexões)"/>
    <hyperlink ref="A9025" r:id="rId4160" display="Redes de Água e Esgoto em PEAD Liso (Tubos e Conexões)"/>
    <hyperlink ref="A9026" r:id="rId4161" display="Redes de Água e Esgoto em PEAD Liso (Tubos e Conexões)"/>
    <hyperlink ref="A9027" r:id="rId4162" display="Redes de Água e Esgoto em PEAD Liso (Tubos e Conexões)"/>
    <hyperlink ref="A9028" r:id="rId4163" display="Redes de Água e Esgoto em PEAD Liso (Tubos e Conexões)"/>
    <hyperlink ref="A9029" r:id="rId4164" display="Redes de Água e Esgoto em PEAD Liso (Tubos e Conexões)"/>
    <hyperlink ref="A9030" r:id="rId4165" display="Redes de Água e Esgoto em PEAD Liso (Tubos e Conexões)"/>
    <hyperlink ref="A9031" r:id="rId4166" display="Redes de Água e Esgoto em PEAD Liso (Tubos e Conexões)"/>
    <hyperlink ref="A9032" r:id="rId4167" display="Redes de Água e Esgoto em PEAD Liso (Tubos e Conexões)"/>
    <hyperlink ref="A9033" r:id="rId4168" display="Redes de Água e Esgoto em PEAD Liso (Tubos e Conexões)"/>
    <hyperlink ref="A9034" r:id="rId4169" display="Redes de Água e Esgoto em PEAD Liso (Tubos e Conexões)"/>
    <hyperlink ref="A9035" r:id="rId4170" display="Redes de Água e Esgoto em PEAD Liso (Tubos e Conexões)"/>
    <hyperlink ref="A9036" r:id="rId4171" display="Redes de Água e Esgoto em PEAD Liso (Tubos e Conexões)"/>
    <hyperlink ref="A9037" r:id="rId4172" display="Redes de Água e Esgoto em PEAD Liso (Tubos e Conexões)"/>
    <hyperlink ref="A9038" r:id="rId4173" display="Redes de Água e Esgoto em PEAD Liso (Tubos e Conexões)"/>
    <hyperlink ref="A9039" r:id="rId4174" display="Redes de Água e Esgoto em PEAD Liso (Tubos e Conexões)"/>
    <hyperlink ref="A9040" r:id="rId4175" display="Redes de Água e Esgoto em PEAD Liso (Tubos e Conexões)"/>
    <hyperlink ref="A9041" r:id="rId4176" display="Redes de Água e Esgoto em PEAD Liso (Tubos e Conexões)"/>
    <hyperlink ref="A9042" r:id="rId4177" display="Redes de Água e Esgoto em PEAD Liso (Tubos e Conexões)"/>
    <hyperlink ref="A9043" r:id="rId4178" display="Redes de Água e Esgoto em PEAD Liso (Tubos e Conexões)"/>
    <hyperlink ref="A9044" r:id="rId4179" display="Redes de Água e Esgoto em PEAD Liso (Tubos e Conexões)"/>
    <hyperlink ref="A9045" r:id="rId4180" display="Redes de Água e Esgoto em PEAD Liso (Tubos e Conexões)"/>
    <hyperlink ref="A9046" r:id="rId4181" display="Redes de Água e Esgoto em PEAD Liso (Tubos e Conexões)"/>
    <hyperlink ref="A9047" r:id="rId4182" display="Redes de Água e Esgoto em PEAD Liso (Tubos e Conexões)"/>
    <hyperlink ref="A9048" r:id="rId4183" display="Redes de Água e Esgoto em PEAD Liso (Tubos e Conexões)"/>
    <hyperlink ref="A9049" r:id="rId4184" display="Redes de Água e Esgoto em PEAD Liso (Tubos e Conexões)"/>
    <hyperlink ref="A9050" r:id="rId4185" display="Redes de Água e Esgoto em PEAD Liso (Tubos e Conexões)"/>
    <hyperlink ref="A9051" r:id="rId4186" display="Redes de Água e Esgoto em PEAD Liso (Tubos e Conexões)"/>
    <hyperlink ref="A9052" r:id="rId4187" display="Redes de Água e Esgoto em PEAD Liso (Tubos e Conexões)"/>
    <hyperlink ref="A9053" r:id="rId4188" display="Redes de Água e Esgoto em PEAD Liso (Tubos e Conexões)"/>
    <hyperlink ref="A9054" r:id="rId4189" display="Redes de Água e Esgoto em PEAD Liso (Tubos e Conexões)"/>
    <hyperlink ref="A9055" r:id="rId4190" display="Redes de Água e Esgoto em PEAD Liso (Tubos e Conexões)"/>
    <hyperlink ref="A9056" r:id="rId4191" display="Redes de Água e Esgoto em PEAD Liso (Tubos e Conexões)"/>
    <hyperlink ref="A9057" r:id="rId4192" display="Redes de Água e Esgoto em PEAD Liso (Tubos e Conexões)"/>
    <hyperlink ref="A9058" r:id="rId4193" display="Redes de Água e Esgoto em PEAD Liso (Tubos e Conexões)"/>
    <hyperlink ref="A9059" r:id="rId4194" display="Redes de Água e Esgoto em PEAD Liso (Tubos e Conexões)"/>
    <hyperlink ref="A9060" r:id="rId4195" display="Redes de Água e Esgoto em PEAD Liso (Tubos e Conexões)"/>
    <hyperlink ref="A9061" r:id="rId4196" display="Redes de Água e Esgoto em PEAD Liso (Tubos e Conexões)"/>
    <hyperlink ref="A9062" r:id="rId4197" display="Redes de Água e Esgoto em PEAD Liso (Tubos e Conexões)"/>
    <hyperlink ref="A9063" r:id="rId4198" display="Redes de Água e Esgoto em PEAD Liso (Tubos e Conexões)"/>
    <hyperlink ref="A9064" r:id="rId4199" display="Redes de Água e Esgoto em PEAD Liso (Tubos e Conexões)"/>
    <hyperlink ref="A9065" r:id="rId4200" display="Redes de Água e Esgoto em PEAD Liso (Tubos e Conexões)"/>
    <hyperlink ref="A9066" r:id="rId4201" display="Remoção de Entulho e Descarte"/>
    <hyperlink ref="A9067" r:id="rId4202" display="Remoção de Entulho e Descarte"/>
    <hyperlink ref="A9068" r:id="rId4203" display="Remoção de Entulho e Descarte"/>
    <hyperlink ref="A9069" r:id="rId4204" display="Remoção de Entulho e Descarte"/>
    <hyperlink ref="A9070" r:id="rId4205" display="Remoção de Entulho e Descarte"/>
    <hyperlink ref="A9071" r:id="rId4206" display="Remoção de Entulho e Descarte"/>
    <hyperlink ref="A9072" r:id="rId4207" display="Remoção de Entulho e Descarte"/>
    <hyperlink ref="A9073" r:id="rId4208" display="Remoção de Entulho e Descarte"/>
    <hyperlink ref="A9074" r:id="rId4209" display="Remoção de Entulho e Descarte"/>
    <hyperlink ref="A9075" r:id="rId4210" display="Remoção de Entulho e Descarte"/>
    <hyperlink ref="A9076" r:id="rId4211" display="Reservatórios de Concreto e Metálicos"/>
    <hyperlink ref="A9077" r:id="rId4212" display="Reservatórios de Concreto e Metálicos"/>
    <hyperlink ref="A9078" r:id="rId4213" display="Reservatórios de Concreto e Metálicos"/>
    <hyperlink ref="A9079" r:id="rId4214" display="Reservatórios de Concreto e Metálicos"/>
    <hyperlink ref="A9080" r:id="rId4215" display="Reservatórios de Concreto e Metálicos"/>
    <hyperlink ref="A9081" r:id="rId4216" display="Reservatórios de Concreto e Metálicos"/>
    <hyperlink ref="A9082" r:id="rId4217" display="Reservatórios de Concreto e Metálicos"/>
    <hyperlink ref="A9083" r:id="rId4218" display="Reservatórios de Concreto e Metálicos"/>
    <hyperlink ref="A9084" r:id="rId4219" display="Reservatórios de Concreto e Metálicos"/>
    <hyperlink ref="A9085" r:id="rId4220" display="Reservatórios de Concreto e Metálicos"/>
    <hyperlink ref="A9086" r:id="rId4221" display="Reservatórios de Concreto e Metálicos"/>
    <hyperlink ref="A9087" r:id="rId4222" display="Reservatórios de Concreto e Metálicos"/>
    <hyperlink ref="A9088" r:id="rId4223" display="Reservatórios de Concreto e Metálicos"/>
    <hyperlink ref="A9089" r:id="rId4224" display="Reservatórios de Concreto e Metálicos"/>
    <hyperlink ref="A9090" r:id="rId4225" display="Reservatórios de Concreto e Metálicos"/>
    <hyperlink ref="A9091" r:id="rId4226" display="Reservatórios de Concreto e Metálicos"/>
    <hyperlink ref="A9092" r:id="rId4227" display="Reservatórios de Concreto e Metálicos"/>
    <hyperlink ref="A9093" r:id="rId4228" display="Reservatórios de Concreto e Metálicos"/>
    <hyperlink ref="A9094" r:id="rId4229" display="Reservatórios de Concreto e Metálicos"/>
    <hyperlink ref="A9095" r:id="rId4230" display="Reservatórios de Concreto e Metálicos"/>
    <hyperlink ref="A9096" r:id="rId4231" display="Reservatórios de Concreto e Metálicos"/>
    <hyperlink ref="A9097" r:id="rId4232" display="Reservatórios de Concreto e Metálicos"/>
    <hyperlink ref="A9098" r:id="rId4233" display="Reservatórios de Concreto e Metálicos"/>
    <hyperlink ref="A9099" r:id="rId4234" display="Reservatórios de Concreto e Metálicos"/>
    <hyperlink ref="A9100" r:id="rId4235" display="Reservatórios de Concreto e Metálicos"/>
    <hyperlink ref="A9101" r:id="rId4236" display="Reservatórios de Concreto e Metálicos"/>
    <hyperlink ref="A9102" r:id="rId4237" display="Reservatórios de Concreto e Metálicos"/>
    <hyperlink ref="A9103" r:id="rId4238" display="Reservatórios de Concreto e Metálicos"/>
    <hyperlink ref="A9104" r:id="rId4239" display="Reservatórios de Concreto e Metálicos"/>
    <hyperlink ref="A9105" r:id="rId4240" display="Reservatórios de Concreto e Metálicos"/>
    <hyperlink ref="A9106" r:id="rId4241" display="Reservatórios de Concreto e Metálicos"/>
    <hyperlink ref="A9107" r:id="rId4242" display="Reservatórios de Concreto e Metálicos"/>
    <hyperlink ref="A9108" r:id="rId4243" display="Reservatórios de Concreto e Metálicos"/>
    <hyperlink ref="A9109" r:id="rId4244" display="Reservatórios de Concreto e Metálicos"/>
    <hyperlink ref="A9110" r:id="rId4245" display="Reservatórios de Concreto e Metálicos"/>
    <hyperlink ref="A9111" r:id="rId4246" display="Reservatórios de Concreto e Metálicos"/>
    <hyperlink ref="A9112" r:id="rId4247" display="Reservatórios de Concreto e Metálicos"/>
    <hyperlink ref="A9113" r:id="rId4248" display="Reservatórios de Concreto e Metálicos"/>
    <hyperlink ref="A9114" r:id="rId4249" display="Reservatórios de Concreto e Metálicos"/>
    <hyperlink ref="A9115" r:id="rId4250" display="Revestimentos Cerâmicos Externos"/>
    <hyperlink ref="A9116" r:id="rId4251" display="Revestimentos Cerâmicos Externos"/>
    <hyperlink ref="A9117" r:id="rId4252" display="Revestimentos Cerâmicos Externos"/>
    <hyperlink ref="A9118" r:id="rId4253" display="Revestimentos Cerâmicos Externos"/>
    <hyperlink ref="A9119" r:id="rId4254" display="Revestimentos Cerâmicos Externos"/>
    <hyperlink ref="A9120" r:id="rId4255" display="Revestimentos Cerâmicos Externos"/>
    <hyperlink ref="A9121" r:id="rId4256" display="Revestimentos Cerâmicos Externos"/>
    <hyperlink ref="A9122" r:id="rId4257" display="Revestimentos Cerâmicos Externos"/>
    <hyperlink ref="A9123" r:id="rId4258" display="Revestimentos Cerâmicos Internos"/>
    <hyperlink ref="A9124" r:id="rId4259" display="Revestimentos Cerâmicos Internos"/>
    <hyperlink ref="A9125" r:id="rId4260" display="Revestimentos Cerâmicos Internos"/>
    <hyperlink ref="A9126" r:id="rId4261" display="Revestimentos Cerâmicos Internos"/>
    <hyperlink ref="A9127" r:id="rId4262" display="Revestimentos Cerâmicos Internos"/>
    <hyperlink ref="A9128" r:id="rId4263" display="Revestimentos Cerâmicos Internos"/>
    <hyperlink ref="A9129" r:id="rId4264" display="Revestimentos Cerâmicos Internos"/>
    <hyperlink ref="A9130" r:id="rId4265" display="Revestimentos Cerâmicos Internos"/>
    <hyperlink ref="A9131" r:id="rId4266" display="Revestimentos Cerâmicos Internos"/>
    <hyperlink ref="A9132" r:id="rId4267" display="Revestimentos Cerâmicos Internos"/>
    <hyperlink ref="A9133" r:id="rId4268" display="Revestimentos Cerâmicos Internos"/>
    <hyperlink ref="A9134" r:id="rId4269" display="Revestimentos Cerâmicos Internos"/>
    <hyperlink ref="A9135" r:id="rId4270" display="Revestimentos Cerâmicos Internos"/>
    <hyperlink ref="A9136" r:id="rId4271" display="Revestimentos Cerâmicos Internos"/>
    <hyperlink ref="A9137" r:id="rId4272" display="Revestimentos Cerâmicos Internos"/>
    <hyperlink ref="A9138" r:id="rId4273" display="Revestimentos Cerâmicos Internos"/>
    <hyperlink ref="A9139" r:id="rId4274" display="Revestimentos Cerâmicos Internos"/>
    <hyperlink ref="A9140" r:id="rId4275" display="Revestimentos Cerâmicos Internos"/>
    <hyperlink ref="A9141" r:id="rId4276" display="Revestimentos Cerâmicos Internos"/>
    <hyperlink ref="A9142" r:id="rId4277" display="Revestimentos Cerâmicos Internos"/>
    <hyperlink ref="A9143" r:id="rId4278" display="Revestimentos Cerâmicos Internos"/>
    <hyperlink ref="A9144" r:id="rId4279" display="Revestimentos Cerâmicos Internos"/>
    <hyperlink ref="A9145" r:id="rId4280" display="Revestimentos Cerâmicos Internos"/>
    <hyperlink ref="A9146" r:id="rId4281" display="Revestimentos Cerâmicos Internos"/>
    <hyperlink ref="A9147" r:id="rId4282" display="Revestimentos Cerâmicos Internos"/>
    <hyperlink ref="A9148" r:id="rId4283" display="Revestimentos Cerâmicos Internos"/>
    <hyperlink ref="A9149" r:id="rId4284" display="Revestimentos Cerâmicos Internos"/>
    <hyperlink ref="A9150" r:id="rId4285" display="Revestimentos Cerâmicos Internos"/>
    <hyperlink ref="A9151" r:id="rId4286" display="Revestimentos Cerâmicos Internos"/>
    <hyperlink ref="A9152" r:id="rId4287" display="Revestimentos Cerâmicos Internos"/>
    <hyperlink ref="A9153" r:id="rId4288" display="Revestimentos Cerâmicos Internos"/>
    <hyperlink ref="A9154" r:id="rId4289" display="Revestimentos Cerâmicos Internos"/>
    <hyperlink ref="A9155" r:id="rId4290" display="Revestimentos Cerâmicos Internos"/>
    <hyperlink ref="A9156" r:id="rId4291" display="Revestimentos Cerâmicos Internos"/>
    <hyperlink ref="A9157" r:id="rId4292" display="Revestimentos Cerâmicos Internos"/>
    <hyperlink ref="A9158" r:id="rId4293" display="Revestimentos Cerâmicos Internos"/>
    <hyperlink ref="A9159" r:id="rId4294" display="Revestimentos Cerâmicos Internos"/>
    <hyperlink ref="A9160" r:id="rId4295" display="Revestimentos Cerâmicos Internos"/>
    <hyperlink ref="A9161" r:id="rId4296" display="Revestimentos Cerâmicos Internos"/>
    <hyperlink ref="A9162" r:id="rId4297" display="Revestimentos Cerâmicos Internos"/>
    <hyperlink ref="A9163" r:id="rId4298" display="Revestimentos Cerâmicos Internos"/>
    <hyperlink ref="A9164" r:id="rId4299" display="Revestimentos Cerâmicos Internos"/>
    <hyperlink ref="A9165" r:id="rId4300" display="Sinalização Horizontal Viária"/>
    <hyperlink ref="A9166" r:id="rId4301" display="Sinalização Horizontal Viária"/>
    <hyperlink ref="A9167" r:id="rId4302" display="Sinalização Horizontal Viária"/>
    <hyperlink ref="A9168" r:id="rId4303" display="Sinalização Horizontal Viária"/>
    <hyperlink ref="A9169" r:id="rId4304" display="Sinalização Horizontal Viária"/>
    <hyperlink ref="A9170" r:id="rId4305" display="Sinalização Horizontal Viária"/>
    <hyperlink ref="A9171" r:id="rId4306" display="Sinalização Horizontal Viária"/>
    <hyperlink ref="A9172" r:id="rId4307" display="Sinalização Horizontal Viária"/>
    <hyperlink ref="A9173" r:id="rId4308" display="Sinalização Horizontal Viária"/>
    <hyperlink ref="A9174" r:id="rId4309" display="Sinalização Horizontal Viária"/>
    <hyperlink ref="A9175" r:id="rId4310" display="Sinalização Horizontal Viária"/>
    <hyperlink ref="A9176" r:id="rId4311" display="Sinalização Horizontal Viária"/>
    <hyperlink ref="A9177" r:id="rId4312" display="Sinalização Horizontal Viária"/>
    <hyperlink ref="A9178" r:id="rId4313" display="Sinalização Horizontal Viária"/>
    <hyperlink ref="A9179" r:id="rId4314" display="Sinalização Horizontal Viária"/>
    <hyperlink ref="A9180" r:id="rId4315" display="Sinalização Horizontal Viária"/>
    <hyperlink ref="A9181" r:id="rId4316" display="Sinalização Horizontal Viária"/>
    <hyperlink ref="A9182" r:id="rId4317" display="Sinalização Horizontal Viária"/>
    <hyperlink ref="A9183" r:id="rId4318" display="Sinalização Horizontal Viária"/>
    <hyperlink ref="A9184" r:id="rId4319" display="Sinalização Horizontal Viária"/>
    <hyperlink ref="A9185" r:id="rId4320" display="Sinalização Horizontal Viária"/>
    <hyperlink ref="A9186" r:id="rId4321" display="Sinalização Horizontal Viária"/>
    <hyperlink ref="A9187" r:id="rId4322" display="Sinalização Horizontal Viária"/>
    <hyperlink ref="A9188" r:id="rId4323" display="Sinalização Horizontal Viária"/>
    <hyperlink ref="A9189" r:id="rId4324" display="Sinalização Horizontal Viária"/>
    <hyperlink ref="A9190" r:id="rId4325" display="Sinalização Vertical Viária"/>
    <hyperlink ref="A9191" r:id="rId4326" display="Sinalização Vertical Viária"/>
    <hyperlink ref="A9192" r:id="rId4327" display="Sinalização Vertical Viária"/>
    <hyperlink ref="A9193" r:id="rId4328" display="Sinalização Vertical Viária"/>
    <hyperlink ref="A9194" r:id="rId4329" display="Sinalização Vertical Viária"/>
    <hyperlink ref="A9195" r:id="rId4330" display="Sinalização Vertical Viária"/>
    <hyperlink ref="A9196" r:id="rId4331" display="Sinalização Vertical Viária"/>
    <hyperlink ref="A9197" r:id="rId4332" display="Sinalização Vertical Viária"/>
    <hyperlink ref="A9198" r:id="rId4333" display="Sinalização Vertical Viária"/>
    <hyperlink ref="A9199" r:id="rId4334" display="Sinalização Vertical Viária"/>
    <hyperlink ref="A9200" r:id="rId4335" display="Sinalização Vertical Viária"/>
    <hyperlink ref="A9201" r:id="rId4336" display="Sinalização Vertical Viária"/>
    <hyperlink ref="A9202" r:id="rId4337" display="Sinalização Vertical Viária"/>
    <hyperlink ref="A9203" r:id="rId4338" display="Sinalização Vertical Viária"/>
    <hyperlink ref="A9204" r:id="rId4339" display="Sinalização Vertical Viária"/>
    <hyperlink ref="A9205" r:id="rId4340" display="Sinalização Vertical Viária"/>
    <hyperlink ref="A9206" r:id="rId4341" display="Sinalização Vertical Viária"/>
    <hyperlink ref="A9207" r:id="rId4342" display="Sinalização Vertical Viária"/>
    <hyperlink ref="A9208" r:id="rId4343" display="Sinalização Vertical Viária"/>
    <hyperlink ref="A9209" r:id="rId4344" display="Sinalização Vertical Viária"/>
    <hyperlink ref="A9210" r:id="rId4345" display="Sinalização Vertical Viária"/>
    <hyperlink ref="A9211" r:id="rId4346" display="Sinalização Vertical Viária"/>
    <hyperlink ref="A9212" r:id="rId4347" display="Sinalização Vertical Viária"/>
    <hyperlink ref="A9213" r:id="rId4348" display="Sinalização Vertical Viária"/>
    <hyperlink ref="A9214" r:id="rId4349" display="Sinalização Vertical Viária"/>
    <hyperlink ref="A9215" r:id="rId4350" display="Sinalização Vertical Viária"/>
    <hyperlink ref="A9216" r:id="rId4351" display="Sinalização Vertical Viária"/>
    <hyperlink ref="A9217" r:id="rId4352" display="Sinalização Vertical Viária"/>
    <hyperlink ref="A9218" r:id="rId4353" display="Sinalização Vertical Viária"/>
    <hyperlink ref="A9219" r:id="rId4354" display="Sinalização Vertical Viária"/>
    <hyperlink ref="A9220" r:id="rId4355" display="Sinalização Vertical Viária"/>
    <hyperlink ref="A9221" r:id="rId4356" display="Sinalização Vertical Viária"/>
    <hyperlink ref="A9222" r:id="rId4357" display="Sinalização Vertical Viária"/>
    <hyperlink ref="A9223" r:id="rId4358" display="Sinalização Vertical Viária"/>
    <hyperlink ref="A9224" r:id="rId4359" display="Sinalização Vertical Viária"/>
    <hyperlink ref="A9225" r:id="rId4360" display="Sinalização Vertical Viária"/>
    <hyperlink ref="A9226" r:id="rId4361" display="Sinalização Vertical Viária"/>
    <hyperlink ref="A9227" r:id="rId4362" display="Sinalização Vertical Viária"/>
    <hyperlink ref="A9228" r:id="rId4363" display="Sinalização Vertical Viária"/>
    <hyperlink ref="A9229" r:id="rId4364" display="Sinalização Vertical Viária"/>
    <hyperlink ref="A9230" r:id="rId4365" display="Sinalização Vertical Viária"/>
    <hyperlink ref="A9231" r:id="rId4366" display="Sinalização Vertical Viária"/>
    <hyperlink ref="A9232" r:id="rId4367" display="Sinalização Vertical Viária"/>
    <hyperlink ref="A9233" r:id="rId4368" display="Sinalização Vertical Viária"/>
    <hyperlink ref="A9234" r:id="rId4369" display="Sinalização Vertical Viária"/>
    <hyperlink ref="A9235" r:id="rId4370" display="Sistema de Proteção contra Descargas Atmosféricas - SPDA"/>
    <hyperlink ref="A9236" r:id="rId4371" display="Sistema de Proteção contra Descargas Atmosféricas - SPDA"/>
    <hyperlink ref="A9237" r:id="rId4372" display="Sistema de Proteção contra Descargas Atmosféricas - SPDA"/>
    <hyperlink ref="A9238" r:id="rId4373" display="Sistema de Proteção contra Descargas Atmosféricas - SPDA"/>
    <hyperlink ref="A9239" r:id="rId4374" display="Sistema de Proteção contra Descargas Atmosféricas - SPDA"/>
    <hyperlink ref="A9240" r:id="rId4375" display="Sistema de Proteção contra Descargas Atmosféricas - SPDA"/>
    <hyperlink ref="A9241" r:id="rId4376" display="Sistema de Proteção contra Descargas Atmosféricas - SPDA"/>
    <hyperlink ref="A9242" r:id="rId4377" display="Sistema de Proteção contra Descargas Atmosféricas - SPDA"/>
    <hyperlink ref="A9243" r:id="rId4378" display="Sistema de Proteção contra Descargas Atmosféricas - SPDA"/>
    <hyperlink ref="A9244" r:id="rId4379" display="Sistema de Proteção contra Descargas Atmosféricas - SPDA"/>
    <hyperlink ref="A9245" r:id="rId4380" display="Sistema de Proteção contra Descargas Atmosféricas - SPDA"/>
    <hyperlink ref="A9246" r:id="rId4381" display="Sistema de Proteção contra Descargas Atmosféricas - SPDA"/>
    <hyperlink ref="A9247" r:id="rId4382" display="Sistema de Proteção contra Descargas Atmosféricas - SPDA"/>
    <hyperlink ref="A9248" r:id="rId4383" display="Sistema de Proteção contra Descargas Atmosféricas - SPDA"/>
    <hyperlink ref="A9249" r:id="rId4384" display="Sistema de Proteção contra Descargas Atmosféricas - SPDA"/>
    <hyperlink ref="A9250" r:id="rId4385" display="Sistema de Proteção contra Descargas Atmosféricas - SPDA"/>
    <hyperlink ref="A9251" r:id="rId4386" display="Sistema de Proteção contra Descargas Atmosféricas - SPDA"/>
    <hyperlink ref="A9252" r:id="rId4387" display="Sistema de Proteção contra Descargas Atmosféricas - SPDA"/>
    <hyperlink ref="A9253" r:id="rId4388" display="Sistema de Proteção contra Descargas Atmosféricas - SPDA"/>
    <hyperlink ref="A9254" r:id="rId4389" display="Sistema de Proteção contra Descargas Atmosféricas - SPDA"/>
    <hyperlink ref="A9255" r:id="rId4390" display="Sistema de Proteção contra Descargas Atmosféricas - SPDA"/>
    <hyperlink ref="A9256" r:id="rId4391" display="Sistema de Proteção contra Descargas Atmosféricas - SPDA"/>
    <hyperlink ref="A9257" r:id="rId4392" display="Sistema de Proteção contra Descargas Atmosféricas - SPDA"/>
    <hyperlink ref="A9258" r:id="rId4393" display="Sistema de Proteção contra Descargas Atmosféricas - SPDA"/>
    <hyperlink ref="A9259" r:id="rId4394" display="Sistema de Proteção contra Descargas Atmosféricas - SPDA"/>
    <hyperlink ref="A9260" r:id="rId4395" display="Sistema de Proteção contra Descargas Atmosféricas - SPDA"/>
    <hyperlink ref="A9261" r:id="rId4396" display="Sistema de Proteção contra Descargas Atmosféricas - SPDA"/>
    <hyperlink ref="A9262" r:id="rId4397" display="Sistema de Proteção contra Descargas Atmosféricas - SPDA"/>
    <hyperlink ref="A9263" r:id="rId4398" display="Sistema de Proteção contra Descargas Atmosféricas - SPDA"/>
    <hyperlink ref="A9264" r:id="rId4399" display="Sistema de Proteção contra Descargas Atmosféricas - SPDA"/>
    <hyperlink ref="A9265" r:id="rId4400" display="Sistema de Proteção contra Descargas Atmosféricas - SPDA"/>
    <hyperlink ref="A9266" r:id="rId4401" display="Sistema de Proteção contra Descargas Atmosféricas - SPDA"/>
    <hyperlink ref="A9267" r:id="rId4402" display="Sistema de Proteção contra Descargas Atmosféricas - SPDA"/>
    <hyperlink ref="A9268" r:id="rId4403" display="Sistema de Proteção contra Descargas Atmosféricas - SPDA"/>
    <hyperlink ref="A9269" r:id="rId4404" display="Sistema de Proteção contra Descargas Atmosféricas - SPDA"/>
    <hyperlink ref="A9270" r:id="rId4405" display="Sistemas Hospitalares - Pontos de Consumo"/>
    <hyperlink ref="A9271" r:id="rId4406" display="Sistemas Hospitalares - Pontos de Consumo"/>
    <hyperlink ref="A9272" r:id="rId4407" display="Sistemas Hospitalares - Pontos de Consumo"/>
    <hyperlink ref="A9273" r:id="rId4408" display="Sistemas Hospitalares - Pontos de Consumo"/>
    <hyperlink ref="A9274" r:id="rId4409" display="Sistemas Hospitalares - Pontos de Consumo"/>
    <hyperlink ref="A9275" r:id="rId4410" display="Sistemas de Medição"/>
    <hyperlink ref="A9276" r:id="rId4411" display="Sistemas de Medição"/>
    <hyperlink ref="A9277" r:id="rId4412" display="Sistemas de Medição"/>
    <hyperlink ref="A9278" r:id="rId4413" display="Sistemas de Medição"/>
    <hyperlink ref="A9279" r:id="rId4414" display="Sistemas de Medição"/>
    <hyperlink ref="A9280" r:id="rId4415" display="Sistemas de Medição"/>
    <hyperlink ref="A9281" r:id="rId4416" display="Sistemas de Medição"/>
    <hyperlink ref="A9282" r:id="rId4417" display="Sistemas de Medição"/>
    <hyperlink ref="A9283" r:id="rId4418" display="Sistemas de Medição"/>
    <hyperlink ref="A9284" r:id="rId4419" display="Sistemas de Medição"/>
    <hyperlink ref="A9285" r:id="rId4420" display="Sistemas de Medição"/>
    <hyperlink ref="A9286" r:id="rId4421" display="Sistemas de Medição"/>
    <hyperlink ref="A9287" r:id="rId4422" display="Sistemas de Medição"/>
    <hyperlink ref="A9288" r:id="rId4423" display="Sistemas de Medição"/>
    <hyperlink ref="A9289" r:id="rId4424" display="Sistemas de Medição"/>
    <hyperlink ref="A9290" r:id="rId4425" display="Sistemas de Medição"/>
    <hyperlink ref="A9291" r:id="rId4426" display="Sistemas de Medição"/>
    <hyperlink ref="A9292" r:id="rId4427" display="Sistemas de Medição"/>
    <hyperlink ref="A9293" r:id="rId4428" display="Sistemas de Medição"/>
    <hyperlink ref="A9294" r:id="rId4429" display="Sistemas de Medição"/>
    <hyperlink ref="A9295" r:id="rId4430" display="Sistemas de Medição"/>
    <hyperlink ref="A9296" r:id="rId4431" display="Sistemas de Medição"/>
    <hyperlink ref="A9297" r:id="rId4432" display="Sistemas de Medição"/>
    <hyperlink ref="A9298" r:id="rId4433" display="Sistemas de Medição"/>
    <hyperlink ref="A9299" r:id="rId4434" display="Sistemas de Medição"/>
    <hyperlink ref="A9300" r:id="rId4435" display="Sistemas de Medição"/>
    <hyperlink ref="A9301" r:id="rId4436" display="Sistemas de Medição"/>
    <hyperlink ref="A9302" r:id="rId4437" display="Sistemas de Medição"/>
    <hyperlink ref="A9303" r:id="rId4438" display="Sistemas de Medição"/>
    <hyperlink ref="A9304" r:id="rId4439" display="Sistemas de Medição"/>
    <hyperlink ref="A9305" r:id="rId4440" display="Sistemas de Medição"/>
    <hyperlink ref="A9306" r:id="rId4441" display="Sistemas de Medição"/>
    <hyperlink ref="A9307" r:id="rId4442" display="Sistemas de Medição"/>
    <hyperlink ref="A9308" r:id="rId4443" display="Sistemas de Medição"/>
    <hyperlink ref="A9309" r:id="rId4444" display="Sistemas de Medição"/>
    <hyperlink ref="A9310" r:id="rId4445" display="Sistemas de Medição"/>
    <hyperlink ref="A9311" r:id="rId4446" display="Sistemas de Medição"/>
    <hyperlink ref="A9312" r:id="rId4447" display="Sistemas de Medição"/>
    <hyperlink ref="A9313" r:id="rId4448" display="Sistemas de Medição"/>
    <hyperlink ref="A9314" r:id="rId4449" display="Sistemas de Medição"/>
    <hyperlink ref="A9315" r:id="rId4450" display="Sistemas de Medição"/>
    <hyperlink ref="A9316" r:id="rId4451" display="Sistemas de Medição"/>
    <hyperlink ref="A9317" r:id="rId4452" display="Sistemas de Medição"/>
    <hyperlink ref="A9318" r:id="rId4453" display="Sistemas de Medição"/>
    <hyperlink ref="A9319" r:id="rId4454" display="Sistemas de Medição"/>
    <hyperlink ref="A9320" r:id="rId4455" display="Sistemas de Medição"/>
    <hyperlink ref="A9321" r:id="rId4456" display="Sistemas de Medição"/>
    <hyperlink ref="A9322" r:id="rId4457" display="Sistemas de Medição"/>
    <hyperlink ref="A9323" r:id="rId4458" display="Sistemas de Medição"/>
    <hyperlink ref="A9324" r:id="rId4459" display="Sistemas de Medição"/>
    <hyperlink ref="A9325" r:id="rId4460" display="Sistemas de Medição"/>
    <hyperlink ref="A9326" r:id="rId4461" display="Solda de Topo em Elementos de Aço"/>
    <hyperlink ref="A9327" r:id="rId4462" display="Solda de Topo em Elementos de Aço"/>
    <hyperlink ref="A9328" r:id="rId4463" display="Solda de Topo em Elementos de Aço"/>
    <hyperlink ref="A9329" r:id="rId4464" display="Solda de Topo em Elementos de Aço"/>
    <hyperlink ref="A9330" r:id="rId4465" display="Solda de Topo em Elementos de Aço"/>
    <hyperlink ref="A9331" r:id="rId4466" display="Solda de Topo em Elementos de Aço"/>
    <hyperlink ref="A9332" r:id="rId4467" display="Supressão Vegetal"/>
    <hyperlink ref="A9333" r:id="rId4468" display="Supressão Vegetal"/>
    <hyperlink ref="A9334" r:id="rId4469" display="Supressão Vegetal"/>
    <hyperlink ref="A9335" r:id="rId4470" display="Supressão Vegetal"/>
    <hyperlink ref="A9336" r:id="rId4471" display="Supressão Vegetal"/>
    <hyperlink ref="A9337" r:id="rId4472" display="Supressão Vegetal"/>
    <hyperlink ref="A9338" r:id="rId4473" display="Supressão Vegetal"/>
    <hyperlink ref="A9339" r:id="rId4474" display="Supressão Vegetal"/>
    <hyperlink ref="A9340" r:id="rId4475" display="Supressão Vegetal"/>
    <hyperlink ref="A9341" r:id="rId4476" display="Supressão Vegetal"/>
    <hyperlink ref="A9342" r:id="rId4477" display="Supressão Vegetal"/>
    <hyperlink ref="A9343" r:id="rId4478" display="Supressão Vegetal"/>
    <hyperlink ref="A9344" r:id="rId4479" display="Telhamento para Cobertura"/>
    <hyperlink ref="A9345" r:id="rId4480" display="Telhamento para Cobertura"/>
    <hyperlink ref="A9346" r:id="rId4481" display="Telhamento para Cobertura"/>
    <hyperlink ref="A9347" r:id="rId4482" display="Telhamento para Cobertura"/>
    <hyperlink ref="A9348" r:id="rId4483" display="Telhamento para Cobertura"/>
    <hyperlink ref="A9349" r:id="rId4484" display="Telhamento para Cobertura"/>
    <hyperlink ref="A9350" r:id="rId4485" display="Telhamento para Cobertura"/>
    <hyperlink ref="A9351" r:id="rId4486" display="Telhamento para Cobertura"/>
    <hyperlink ref="A9352" r:id="rId4487" display="Telhamento para Cobertura"/>
    <hyperlink ref="A9353" r:id="rId4488" display="Telhamento para Cobertura"/>
    <hyperlink ref="A9354" r:id="rId4489" display="Telhamento para Cobertura"/>
    <hyperlink ref="A9355" r:id="rId4490" display="Telhamento para Cobertura"/>
    <hyperlink ref="A9356" r:id="rId4491" display="Telhamento para Cobertura"/>
    <hyperlink ref="A9357" r:id="rId4492" display="Telhamento para Cobertura"/>
    <hyperlink ref="A9358" r:id="rId4493" display="Telhamento para Cobertura"/>
    <hyperlink ref="A9359" r:id="rId4494" display="Telhamento para Cobertura"/>
    <hyperlink ref="A9360" r:id="rId4495" display="Telhamento para Cobertura"/>
    <hyperlink ref="A9361" r:id="rId4496" display="Telhamento para Cobertura"/>
    <hyperlink ref="A9362" r:id="rId4497" display="Telhamento para Cobertura"/>
    <hyperlink ref="A9363" r:id="rId4498" display="Telhamento para Cobertura"/>
    <hyperlink ref="A9364" r:id="rId4499" display="Telhamento para Cobertura"/>
    <hyperlink ref="A9365" r:id="rId4500" display="Telhamento para Cobertura"/>
    <hyperlink ref="A9366" r:id="rId4501" display="Telhamento para Cobertura"/>
    <hyperlink ref="A9367" r:id="rId4502" display="Telhamento para Cobertura"/>
    <hyperlink ref="A9368" r:id="rId4503" display="Telhamento para Cobertura"/>
    <hyperlink ref="A9369" r:id="rId4504" display="Telhamento para Cobertura"/>
    <hyperlink ref="A9370" r:id="rId4505" display="Telhamento para Cobertura"/>
    <hyperlink ref="A9371" r:id="rId4506" display="Telhamento para Cobertura"/>
    <hyperlink ref="A9372" r:id="rId4507" display="Telhamento para Cobertura"/>
    <hyperlink ref="A9373" r:id="rId4508" display="Telhamento para Cobertura"/>
    <hyperlink ref="A9374" r:id="rId4509" display="Telhamento para Cobertura"/>
    <hyperlink ref="A9375" r:id="rId4510" display="Telhamento para Cobertura"/>
    <hyperlink ref="A9376" r:id="rId4511" display="Telhamento para Cobertura"/>
    <hyperlink ref="A9377" r:id="rId4512" display="Telhamento para Cobertura"/>
    <hyperlink ref="A9378" r:id="rId4513" display="Telhamento para Cobertura"/>
    <hyperlink ref="A9379" r:id="rId4514" display="Telhamento para Cobertura"/>
    <hyperlink ref="A9380" r:id="rId4515" display="Telhamento para Cobertura"/>
    <hyperlink ref="A9381" r:id="rId4516" display="Telhamento para Cobertura"/>
    <hyperlink ref="A9382" r:id="rId4517" display="Telhamento para Cobertura"/>
    <hyperlink ref="A9383" r:id="rId4518" display="Telhamento para Cobertura"/>
    <hyperlink ref="A9384" r:id="rId4519" display="Telhamento para Cobertura"/>
    <hyperlink ref="A9385" r:id="rId4520" display="Telhamento para Cobertura"/>
    <hyperlink ref="A9386" r:id="rId4521" display="Telhamento para Cobertura"/>
    <hyperlink ref="A9387" r:id="rId4522" display="Telhamento para Cobertura"/>
    <hyperlink ref="A9388" r:id="rId4523" display="Transformadores"/>
    <hyperlink ref="A9389" r:id="rId4524" display="Transformadores"/>
    <hyperlink ref="A9390" r:id="rId4525" display="Transformadores"/>
    <hyperlink ref="A9391" r:id="rId4526" display="Transformadores"/>
    <hyperlink ref="A9392" r:id="rId4527" display="Transformadores"/>
    <hyperlink ref="A9393" r:id="rId4528" display="Transformadores"/>
    <hyperlink ref="A9394" r:id="rId4529" display="Transformadores"/>
    <hyperlink ref="A9395" r:id="rId4530" display="Transformadores"/>
    <hyperlink ref="A9396" r:id="rId4531" display="Transformadores"/>
    <hyperlink ref="A9397" r:id="rId4532" display="Transformadores"/>
    <hyperlink ref="A9398" r:id="rId4533" display="Transformadores"/>
    <hyperlink ref="A9399" r:id="rId4534" display="Transformadores"/>
    <hyperlink ref="A9400" r:id="rId4535" display="Transporte Fluvial - Carga e Descarga"/>
    <hyperlink ref="A9401" r:id="rId4536" display="Transporte Fluvial - Carga e Descarga"/>
    <hyperlink ref="A9402" r:id="rId4537" display="Transporte Fluvial - Carga e Descarga"/>
    <hyperlink ref="A9403" r:id="rId4538" display="Transporte Fluvial - Carga e Descarga"/>
    <hyperlink ref="A9404" r:id="rId4539" display="Transporte Fluvial - Carga e Descarga"/>
    <hyperlink ref="A9405" r:id="rId4540" display="Transporte Fluvial - Carga e Descarga"/>
    <hyperlink ref="A9406" r:id="rId4541" display="Transporte Fluvial - Carga e Descarga"/>
    <hyperlink ref="A9407" r:id="rId4542" display="Transporte Fluvial - Carga e Descarga"/>
    <hyperlink ref="A9408" r:id="rId4543" display="Transporte Fluvial - Carga e Descarga"/>
    <hyperlink ref="A9409" r:id="rId4544" display="Transporte Fluvial - Carga e Descarga"/>
    <hyperlink ref="A9410" r:id="rId4545" display="Transporte Fluvial - Carga e Descarga"/>
    <hyperlink ref="A9411" r:id="rId4546" display="Transporte Fluvial - Carga e Descarga"/>
    <hyperlink ref="A9412" r:id="rId4547" display="Transporte Fluvial - Carga e Descarga"/>
    <hyperlink ref="A9413" r:id="rId4548" display="Transporte Fluvial - Carga e Descarga"/>
    <hyperlink ref="A9414" r:id="rId4549" display="Transporte Fluvial - Carga e Descarga"/>
    <hyperlink ref="A9415" r:id="rId4550" display="Transporte Fluvial - Carga e Descarga"/>
    <hyperlink ref="A9416" r:id="rId4551" display="Transporte Fluvial - Carga e Descarga"/>
    <hyperlink ref="A9417" r:id="rId4552" display="Transporte Fluvial - Carga e Descarga"/>
    <hyperlink ref="A9418" r:id="rId4553" display="Transporte Fluvial - Carga e Descarga"/>
    <hyperlink ref="A9419" r:id="rId4554" display="Transporte Fluvial - Carga e Descarga"/>
    <hyperlink ref="A9420" r:id="rId4555" display="Transporte Fluvial - Carga e Descarga"/>
    <hyperlink ref="A9421" r:id="rId4556" display="Transporte Fluvial - Carga e Descarga"/>
    <hyperlink ref="A9422" r:id="rId4557" display="Transporte Fluvial - Carga e Descarga"/>
    <hyperlink ref="A9423" r:id="rId4558" display="Transporte Fluvial - Carga e Descarga"/>
    <hyperlink ref="A9424" r:id="rId4559" display="Transporte Fluvial - Carga e Descarga"/>
    <hyperlink ref="A9425" r:id="rId4560" display="Transporte Fluvial - Carga e Descarga"/>
    <hyperlink ref="A9426" r:id="rId4561" display="Transporte Fluvial - Carga e Descarga"/>
    <hyperlink ref="A9427" r:id="rId4562" display="Transporte Fluvial - Carga e Descarga"/>
    <hyperlink ref="A9428" r:id="rId4563" display="Transporte Fluvial - Carga e Descarga"/>
    <hyperlink ref="A9429" r:id="rId4564" display="Transporte Fluvial - Carga e Descarga"/>
    <hyperlink ref="A9430" r:id="rId4565" display="Transporte Fluvial - Carga e Descarga"/>
    <hyperlink ref="A9431" r:id="rId4566" display="Transporte Fluvial - Carga e Descarga"/>
    <hyperlink ref="A9432" r:id="rId4567" display="Transporte Fluvial - Carga e Descarga"/>
    <hyperlink ref="A9433" r:id="rId4568" display="Transporte Fluvial - Carga e Descarga"/>
    <hyperlink ref="A9434" r:id="rId4569" display="Transporte Fluvial - Carga e Descarga"/>
    <hyperlink ref="A9435" r:id="rId4570" display="Transporte Fluvial - Carga e Descarga"/>
    <hyperlink ref="A9436" r:id="rId4571" display="Transporte Fluvial - Carga e Descarga"/>
    <hyperlink ref="A9437" r:id="rId4572" display="Transporte Fluvial - Carga e Descarga"/>
    <hyperlink ref="A9438" r:id="rId4573" display="Transporte Fluvial - Carga e Descarga"/>
    <hyperlink ref="A9439" r:id="rId4574" display="Transporte Fluvial - Carga e Descarga"/>
    <hyperlink ref="A9440" r:id="rId4575" display="Transporte Fluvial - Carga e Descarga"/>
    <hyperlink ref="A9441" r:id="rId4576" display="Transporte Fluvial - Carga e Descarga"/>
    <hyperlink ref="A9442" r:id="rId4577" display="Transporte Fluvial - Carga e Descarga"/>
    <hyperlink ref="A9443" r:id="rId4578" display="Transporte Fluvial - Carga e Descarga"/>
    <hyperlink ref="A9444" r:id="rId4579" display="Transporte Fluvial - Carga e Descarga"/>
    <hyperlink ref="A9445" r:id="rId4580" display="Transporte Fluvial - Carga e Descarga"/>
    <hyperlink ref="A9446" r:id="rId4581" display="Transporte Fluvial - Carga e Descarga"/>
    <hyperlink ref="A9447" r:id="rId4582" display="Transporte Fluvial - Carga e Descarga"/>
    <hyperlink ref="A9448" r:id="rId4583" display="Transporte Fluvial - Carga e Descarga"/>
    <hyperlink ref="A9449" r:id="rId4584" display="Transporte Fluvial - Carga e Descarga"/>
    <hyperlink ref="A9450" r:id="rId4585" display="Transporte Fluvial - Carga e Descarga"/>
    <hyperlink ref="A9451" r:id="rId4586" display="Transporte Fluvial - Carga e Descarga"/>
    <hyperlink ref="A9452" r:id="rId4587" display="Transporte Fluvial - Carga e Descarga"/>
    <hyperlink ref="A9453" r:id="rId4588" display="Transporte Fluvial - Carga e Descarga"/>
    <hyperlink ref="A9454" r:id="rId4589" display="Transporte Fluvial - Carga e Descarga"/>
    <hyperlink ref="A9455" r:id="rId4590" display="Transporte Fluvial - Carga e Descarga"/>
    <hyperlink ref="A9456" r:id="rId4591" display="Transporte Fluvial - Carga e Descarga"/>
    <hyperlink ref="A9457" r:id="rId4592" display="Transporte Fluvial - Carga e Descarga"/>
    <hyperlink ref="A9458" r:id="rId4593" display="Transporte Fluvial - Carga e Descarga"/>
    <hyperlink ref="A9459" r:id="rId4594" display="Transporte Fluvial - Carga e Descarga"/>
    <hyperlink ref="A9460" r:id="rId4595" display="Transporte Fluvial - Carga e Descarga"/>
    <hyperlink ref="A9461" r:id="rId4596" display="Transporte Fluvial - Carga e Descarga"/>
    <hyperlink ref="A9462" r:id="rId4597" display="Transporte Fluvial - Carga e Descarga"/>
    <hyperlink ref="A9463" r:id="rId4598" display="Transporte Fluvial - Carga e Descarga"/>
    <hyperlink ref="A9464" r:id="rId4599" display="Transporte Fluvial - Carga e Descarga"/>
    <hyperlink ref="A9465" r:id="rId4600" display="Transporte Fluvial - Carga e Descarga"/>
    <hyperlink ref="A9466" r:id="rId4601" display="Transporte Fluvial - Carga e Descarga"/>
    <hyperlink ref="A9467" r:id="rId4602" display="Transporte Fluvial - Carga e Descarga"/>
    <hyperlink ref="A9468" r:id="rId4603" display="Transporte Fluvial - Carga e Descarga"/>
    <hyperlink ref="A9469" r:id="rId4604" display="Transporte Fluvial - Carga e Descarga"/>
    <hyperlink ref="A9470" r:id="rId4605" display="Transporte Fluvial - Carga e Descarga"/>
    <hyperlink ref="A9471" r:id="rId4606" display="Transporte Fluvial - Carga e Descarga"/>
    <hyperlink ref="A9472" r:id="rId4607" display="Transporte Fluvial - Carga e Descarga"/>
    <hyperlink ref="A9473" r:id="rId4608" display="Transporte Fluvial - Carga e Descarga"/>
    <hyperlink ref="A9474" r:id="rId4609" display="Transporte Fluvial - Carga e Descarga"/>
    <hyperlink ref="A9475" r:id="rId4610" display="Transporte Fluvial - Carga e Descarga"/>
    <hyperlink ref="A9476" r:id="rId4611" display="Transporte Fluvial - Carga e Descarga"/>
    <hyperlink ref="A9477" r:id="rId4612" display="Transporte Fluvial - Carga e Descarga"/>
    <hyperlink ref="A9478" r:id="rId4613" display="Transporte Fluvial - Carga e Descarga"/>
    <hyperlink ref="A9479" r:id="rId4614" display="Transporte Fluvial - Carga e Descarga"/>
    <hyperlink ref="A9480" r:id="rId4615" display="Transporte Fluvial - Carga e Descarga"/>
    <hyperlink ref="A9481" r:id="rId4616" display="Transporte Fluvial - Carga e Descarga"/>
    <hyperlink ref="A9482" r:id="rId4617" display="Transporte Fluvial - Carga e Descarga"/>
    <hyperlink ref="A9483" r:id="rId4618" display="Transporte Fluvial - Carga e Descarga"/>
    <hyperlink ref="A9484" r:id="rId4619" display="Transporte Fluvial - Carga e Descarga"/>
    <hyperlink ref="A9485" r:id="rId4620" display="Transporte Fluvial - Carga e Descarga"/>
    <hyperlink ref="A9486" r:id="rId4621" display="Transporte Fluvial - Carga e Descarga"/>
    <hyperlink ref="A9487" r:id="rId4622" display="Transporte Fluvial - Carga e Descarga"/>
    <hyperlink ref="A9488" r:id="rId4623" display="Transporte Fluvial - Carga e Descarga"/>
    <hyperlink ref="A9489" r:id="rId4624" display="Transporte Fluvial - Carga e Descarga"/>
    <hyperlink ref="A9490" r:id="rId4625" display="Transporte Fluvial - Carga e Descarga"/>
    <hyperlink ref="A9491" r:id="rId4626" display="Transporte Fluvial - Carga e Descarga"/>
    <hyperlink ref="A9492" r:id="rId4627" display="Transporte Fluvial - Carga e Descarga"/>
    <hyperlink ref="A9493" r:id="rId4628" display="Transporte Fluvial - Carga e Descarga"/>
    <hyperlink ref="A9494" r:id="rId4629" display="Transporte Fluvial - Carga e Descarga"/>
    <hyperlink ref="A9495" r:id="rId4630" display="Transporte Fluvial - Carga e Descarga"/>
    <hyperlink ref="A9496" r:id="rId4631" display="Transporte Fluvial - Carga e Descarga"/>
    <hyperlink ref="A9497" r:id="rId4632" display="Transporte Fluvial - Carga e Descarga"/>
    <hyperlink ref="A9498" r:id="rId4633" display="Transporte Fluvial - Carga e Descarga"/>
    <hyperlink ref="A9499" r:id="rId4634" display="Transporte Fluvial - Carga e Descarga"/>
    <hyperlink ref="A9500" r:id="rId4635" display="Transporte Fluvial - Momento de Transporte"/>
    <hyperlink ref="A9501" r:id="rId4636" display="Transporte Fluvial - Momento de Transporte"/>
    <hyperlink ref="A9502" r:id="rId4637" display="Transporte Fluvial - Momento de Transporte"/>
    <hyperlink ref="A9503" r:id="rId4638" display="Transporte Fluvial - Momento de Transporte"/>
    <hyperlink ref="A9504" r:id="rId4639" display="Transporte Fluvial - Momento de Transporte"/>
    <hyperlink ref="A9505" r:id="rId4640" display="Transporte Fluvial - Momento de Transporte"/>
    <hyperlink ref="A9506" r:id="rId4641" display="Transporte Fluvial - Momento de Transporte"/>
    <hyperlink ref="A9507" r:id="rId4642" display="Transporte Fluvial - Momento de Transporte"/>
    <hyperlink ref="A9508" r:id="rId4643" display="Transporte de Materiais dentro do Canteiro de Obras"/>
    <hyperlink ref="A9509" r:id="rId4644" display="Transporte de Materiais dentro do Canteiro de Obras"/>
    <hyperlink ref="A9510" r:id="rId4645" display="Transporte de Materiais dentro do Canteiro de Obras"/>
    <hyperlink ref="A9511" r:id="rId4646" display="Transporte de Materiais dentro do Canteiro de Obras"/>
    <hyperlink ref="A9512" r:id="rId4647" display="Transporte de Materiais dentro do Canteiro de Obras"/>
    <hyperlink ref="A9513" r:id="rId4648" display="Transporte de Materiais dentro do Canteiro de Obras"/>
    <hyperlink ref="A9514" r:id="rId4649" display="Transporte de Materiais dentro do Canteiro de Obras"/>
    <hyperlink ref="A9515" r:id="rId4650" display="Transporte de Materiais dentro do Canteiro de Obras"/>
    <hyperlink ref="A9516" r:id="rId4651" display="Transporte de Materiais dentro do Canteiro de Obras"/>
    <hyperlink ref="A9517" r:id="rId4652" display="Transporte de Materiais dentro do Canteiro de Obras"/>
    <hyperlink ref="A9518" r:id="rId4653" display="Transporte de Materiais dentro do Canteiro de Obras"/>
    <hyperlink ref="A9519" r:id="rId4654" display="Transporte de Materiais dentro do Canteiro de Obras"/>
    <hyperlink ref="A9520" r:id="rId4655" display="Transporte de Materiais dentro do Canteiro de Obras"/>
    <hyperlink ref="A9521" r:id="rId4656" display="Transporte de Materiais dentro do Canteiro de Obras"/>
    <hyperlink ref="A9522" r:id="rId4657" display="Transporte de Materiais dentro do Canteiro de Obras"/>
    <hyperlink ref="A9523" r:id="rId4658" display="Transporte de Materiais dentro do Canteiro de Obras"/>
    <hyperlink ref="A9524" r:id="rId4659" display="Transporte de Materiais dentro do Canteiro de Obras"/>
    <hyperlink ref="A9525" r:id="rId4660" display="Transporte de Materiais dentro do Canteiro de Obras"/>
    <hyperlink ref="A9526" r:id="rId4661" display="Transporte de Materiais dentro do Canteiro de Obras"/>
    <hyperlink ref="A9527" r:id="rId4662" display="Transporte de Materiais dentro do Canteiro de Obras"/>
    <hyperlink ref="A9528" r:id="rId4663" display="Transporte de Materiais dentro do Canteiro de Obras"/>
    <hyperlink ref="A9529" r:id="rId4664" display="Transporte de Materiais dentro do Canteiro de Obras"/>
    <hyperlink ref="A9530" r:id="rId4665" display="Transporte de Materiais dentro do Canteiro de Obras"/>
    <hyperlink ref="A9531" r:id="rId4666" display="Transporte de Materiais dentro do Canteiro de Obras"/>
    <hyperlink ref="A9532" r:id="rId4667" display="Transporte de Materiais dentro do Canteiro de Obras"/>
    <hyperlink ref="A9533" r:id="rId4668" display="Transporte de Materiais dentro do Canteiro de Obras"/>
    <hyperlink ref="A9534" r:id="rId4669" display="Transporte de Materiais dentro do Canteiro de Obras"/>
    <hyperlink ref="A9535" r:id="rId4670" display="Transporte de Materiais dentro do Canteiro de Obras"/>
    <hyperlink ref="A9536" r:id="rId4671" display="Transporte de Materiais dentro do Canteiro de Obras"/>
    <hyperlink ref="A9537" r:id="rId4672" display="Transporte de Materiais dentro do Canteiro de Obras"/>
    <hyperlink ref="A9538" r:id="rId4673" display="Transporte de Materiais dentro do Canteiro de Obras"/>
    <hyperlink ref="A9539" r:id="rId4674" display="Transporte de Materiais dentro do Canteiro de Obras"/>
    <hyperlink ref="A9540" r:id="rId4675" display="Transporte de Materiais dentro do Canteiro de Obras"/>
    <hyperlink ref="A9541" r:id="rId4676" display="Transporte de Materiais dentro do Canteiro de Obras"/>
    <hyperlink ref="A9542" r:id="rId4677" display="Transporte de Materiais dentro do Canteiro de Obras"/>
    <hyperlink ref="A9543" r:id="rId4678" display="Transporte de Materiais dentro do Canteiro de Obras"/>
    <hyperlink ref="A9544" r:id="rId4679" display="Transporte de Materiais dentro do Canteiro de Obras"/>
    <hyperlink ref="A9545" r:id="rId4680" display="Transporte de Materiais dentro do Canteiro de Obras"/>
    <hyperlink ref="A9546" r:id="rId4681" display="Transporte de Materiais dentro do Canteiro de Obras"/>
    <hyperlink ref="A9547" r:id="rId4682" display="Transporte de Materiais dentro do Canteiro de Obras"/>
    <hyperlink ref="A9548" r:id="rId4683" display="Transporte de Materiais dentro do Canteiro de Obras"/>
    <hyperlink ref="A9549" r:id="rId4684" display="Transporte de Materiais dentro do Canteiro de Obras"/>
    <hyperlink ref="A9550" r:id="rId4685" display="Transporte de Materiais dentro do Canteiro de Obras"/>
    <hyperlink ref="A9551" r:id="rId4686" display="Transporte de Materiais dentro do Canteiro de Obras"/>
    <hyperlink ref="A9552" r:id="rId4687" display="Transporte de Materiais dentro do Canteiro de Obras"/>
    <hyperlink ref="A9553" r:id="rId4688" display="Transporte de Materiais dentro do Canteiro de Obras"/>
    <hyperlink ref="A9554" r:id="rId4689" display="Transporte de Materiais dentro do Canteiro de Obras"/>
    <hyperlink ref="A9555" r:id="rId4690" display="Transporte de Materiais dentro do Canteiro de Obras"/>
    <hyperlink ref="A9556" r:id="rId4691" display="Transporte de Materiais dentro do Canteiro de Obras"/>
    <hyperlink ref="A9557" r:id="rId4692" display="Transporte de Materiais dentro do Canteiro de Obras"/>
    <hyperlink ref="A9558" r:id="rId4693" display="Transporte de Materiais dentro do Canteiro de Obras"/>
    <hyperlink ref="A9559" r:id="rId4694" display="Transporte de Materiais dentro do Canteiro de Obras"/>
    <hyperlink ref="A9560" r:id="rId4695" display="Transporte de Materiais dentro do Canteiro de Obras"/>
    <hyperlink ref="A9561" r:id="rId4696" display="Transporte de Materiais dentro do Canteiro de Obras"/>
    <hyperlink ref="A9562" r:id="rId4697" display="Transporte de Materiais dentro do Canteiro de Obras"/>
    <hyperlink ref="A9563" r:id="rId4698" display="Transporte de Materiais dentro do Canteiro de Obras"/>
    <hyperlink ref="A9564" r:id="rId4699" display="Transporte de Materiais dentro do Canteiro de Obras"/>
    <hyperlink ref="A9565" r:id="rId4700" display="Transporte de Materiais dentro do Canteiro de Obras"/>
    <hyperlink ref="A9566" r:id="rId4701" display="Transporte de Materiais dentro do Canteiro de Obras"/>
    <hyperlink ref="A9567" r:id="rId4702" display="Transporte de Materiais dentro do Canteiro de Obras"/>
    <hyperlink ref="A9568" r:id="rId4703" display="Transporte de Materiais dentro do Canteiro de Obras"/>
    <hyperlink ref="A9569" r:id="rId4704" display="Transporte de Materiais dentro do Canteiro de Obras"/>
    <hyperlink ref="A9570" r:id="rId4705" display="Transporte de Materiais dentro do Canteiro de Obras"/>
    <hyperlink ref="A9571" r:id="rId4706" display="Transporte de Materiais dentro do Canteiro de Obras"/>
    <hyperlink ref="A9572" r:id="rId4707" display="Transporte de Materiais dentro do Canteiro de Obras"/>
    <hyperlink ref="A9573" r:id="rId4708" display="Transporte de Materiais dentro do Canteiro de Obras"/>
    <hyperlink ref="A9574" r:id="rId4709" display="Transporte de Materiais dentro do Canteiro de Obras"/>
    <hyperlink ref="A9575" r:id="rId4710" display="Transporte de Materiais dentro do Canteiro de Obras"/>
    <hyperlink ref="A9576" r:id="rId4711" display="Transporte de Materiais dentro do Canteiro de Obras"/>
    <hyperlink ref="A9577" r:id="rId4712" display="Transporte de Materiais dentro do Canteiro de Obras"/>
    <hyperlink ref="A9578" r:id="rId4713" display="Transporte de Materiais dentro do Canteiro de Obras"/>
    <hyperlink ref="A9579" r:id="rId4714" display="Transporte de Materiais dentro do Canteiro de Obras"/>
    <hyperlink ref="A9580" r:id="rId4715" display="Transporte de Materiais dentro do Canteiro de Obras"/>
    <hyperlink ref="A9581" r:id="rId4716" display="Transporte de Materiais dentro do Canteiro de Obras"/>
    <hyperlink ref="A9582" r:id="rId4717" display="Transporte de Materiais dentro do Canteiro de Obras"/>
    <hyperlink ref="A9583" r:id="rId4718" display="Transporte de Materiais dentro do Canteiro de Obras"/>
    <hyperlink ref="A9584" r:id="rId4719" display="Transporte de Materiais dentro do Canteiro de Obras"/>
    <hyperlink ref="A9585" r:id="rId4720" display="Transporte de Materiais dentro do Canteiro de Obras"/>
    <hyperlink ref="A9586" r:id="rId4721" display="Transporte de Materiais dentro do Canteiro de Obras"/>
    <hyperlink ref="A9587" r:id="rId4722" display="Transporte de Materiais dentro do Canteiro de Obras"/>
    <hyperlink ref="A9588" r:id="rId4723" display="Transporte de Materiais dentro do Canteiro de Obras"/>
    <hyperlink ref="A9589" r:id="rId4724" display="Transporte de Materiais dentro do Canteiro de Obras"/>
    <hyperlink ref="A9590" r:id="rId4725" display="Transporte de Materiais dentro do Canteiro de Obras"/>
    <hyperlink ref="A9591" r:id="rId4726" display="Transporte de Materiais dentro do Canteiro de Obras"/>
    <hyperlink ref="A9592" r:id="rId4727" display="Transporte de Materiais dentro do Canteiro de Obras"/>
    <hyperlink ref="A9593" r:id="rId4728" display="Transporte de Materiais dentro do Canteiro de Obras"/>
    <hyperlink ref="A9594" r:id="rId4729" display="Transporte de Materiais dentro do Canteiro de Obras"/>
    <hyperlink ref="A9595" r:id="rId4730" display="Transporte de Materiais dentro do Canteiro de Obras"/>
    <hyperlink ref="A9596" r:id="rId4731" display="Transporte de Materiais dentro do Canteiro de Obras"/>
    <hyperlink ref="A9597" r:id="rId4732" display="Transporte de Materiais dentro do Canteiro de Obras"/>
    <hyperlink ref="A9598" r:id="rId4733" display="Transporte de Materiais dentro do Canteiro de Obras"/>
    <hyperlink ref="A9599" r:id="rId4734" display="Transporte de Materiais dentro do Canteiro de Obras"/>
    <hyperlink ref="A9600" r:id="rId4735" display="Transporte de Materiais dentro do Canteiro de Obras"/>
    <hyperlink ref="A9601" r:id="rId4736" display="Transporte, Carga e Descarga de Materiais"/>
    <hyperlink ref="A9602" r:id="rId4737" display="Transporte, Carga e Descarga de Materiais"/>
    <hyperlink ref="A9603" r:id="rId4738" display="Transporte, Carga e Descarga de Materiais"/>
    <hyperlink ref="A9604" r:id="rId4739" display="Transporte, Carga e Descarga de Materiais"/>
    <hyperlink ref="A9605" r:id="rId4740" display="Transporte, Carga e Descarga de Materiais"/>
    <hyperlink ref="A9606" r:id="rId4741" display="Transporte, Carga e Descarga de Materiais"/>
    <hyperlink ref="A9607" r:id="rId4742" display="Transporte, Carga e Descarga de Materiais"/>
    <hyperlink ref="A9608" r:id="rId4743" display="Transporte, Carga e Descarga de Materiais"/>
    <hyperlink ref="A9609" r:id="rId4744" display="Transporte, Carga e Descarga de Materiais"/>
    <hyperlink ref="A9610" r:id="rId4745" display="Transporte, Carga e Descarga de Materiais"/>
    <hyperlink ref="A9611" r:id="rId4746" display="Transporte, Carga e Descarga de Materiais"/>
    <hyperlink ref="A9612" r:id="rId4747" display="Transporte, Carga e Descarga de Materiais"/>
    <hyperlink ref="A9613" r:id="rId4748" display="Transporte, Carga e Descarga de Materiais"/>
    <hyperlink ref="A9614" r:id="rId4749" display="Transporte, Carga e Descarga de Materiais"/>
    <hyperlink ref="A9615" r:id="rId4750" display="Transporte, Carga e Descarga de Materiais"/>
    <hyperlink ref="A9616" r:id="rId4751" display="Transporte, Carga e Descarga de Materiais"/>
    <hyperlink ref="A9617" r:id="rId4752" display="Transporte, Carga e Descarga de Materiais"/>
    <hyperlink ref="A9618" r:id="rId4753" display="Transporte, Carga e Descarga de Materiais"/>
    <hyperlink ref="A9619" r:id="rId4754" display="Transporte, Carga e Descarga de Materiais"/>
    <hyperlink ref="A9620" r:id="rId4755" display="Transporte, Carga e Descarga de Materiais"/>
    <hyperlink ref="A9621" r:id="rId4756" display="Transporte, Carga e Descarga de Materiais"/>
    <hyperlink ref="A9622" r:id="rId4757" display="Transporte, Carga e Descarga de Materiais"/>
    <hyperlink ref="A9623" r:id="rId4758" display="Transporte, Carga e Descarga de Materiais"/>
    <hyperlink ref="A9624" r:id="rId4759" display="Transporte, Carga e Descarga de Materiais"/>
    <hyperlink ref="A9625" r:id="rId4760" display="Transporte, Carga e Descarga de Materiais"/>
    <hyperlink ref="A9626" r:id="rId4761" display="Transporte, Carga e Descarga de Materiais"/>
    <hyperlink ref="A9627" r:id="rId4762" display="Transporte, Carga e Descarga de Materiais"/>
    <hyperlink ref="A9628" r:id="rId4763" display="Transporte, Carga e Descarga de Materiais"/>
    <hyperlink ref="A9629" r:id="rId4764" display="Transporte, Carga e Descarga de Materiais"/>
    <hyperlink ref="A9630" r:id="rId4765" display="Transporte, Carga e Descarga de Materiais"/>
    <hyperlink ref="A9631" r:id="rId4766" display="Transporte, Carga e Descarga de Materiais"/>
    <hyperlink ref="A9632" r:id="rId4767" display="Transporte, Carga e Descarga de Materiais"/>
    <hyperlink ref="A9633" r:id="rId4768" display="Transporte, Carga e Descarga de Materiais"/>
    <hyperlink ref="A9634" r:id="rId4769" display="Transporte, Carga e Descarga de Materiais"/>
    <hyperlink ref="A9635" r:id="rId4770" display="Transporte, Carga e Descarga de Materiais"/>
    <hyperlink ref="A9636" r:id="rId4771" display="Transporte, Carga e Descarga de Materiais"/>
    <hyperlink ref="A9637" r:id="rId4772" display="Transporte, Carga e Descarga de Materiais"/>
    <hyperlink ref="A9638" r:id="rId4773" display="Transporte, Carga e Descarga de Materiais"/>
    <hyperlink ref="A9639" r:id="rId4774" display="Transporte, Carga e Descarga de Materiais"/>
    <hyperlink ref="A9640" r:id="rId4775" display="Transporte, Carga e Descarga de Materiais"/>
    <hyperlink ref="A9641" r:id="rId4776" display="Transporte, Carga e Descarga de Materiais"/>
    <hyperlink ref="A9642" r:id="rId4777" display="Transporte, Carga e Descarga de Materiais"/>
    <hyperlink ref="A9643" r:id="rId4778" display="Transporte, Carga e Descarga de Materiais"/>
    <hyperlink ref="A9644" r:id="rId4779" display="Transporte, Carga e Descarga de Materiais"/>
    <hyperlink ref="A9645" r:id="rId4780" display="Transporte, Carga e Descarga de Materiais"/>
    <hyperlink ref="A9646" r:id="rId4781" display="Transporte, Carga e Descarga de Materiais"/>
    <hyperlink ref="A9647" r:id="rId4782" display="Transporte, Carga e Descarga de Materiais"/>
    <hyperlink ref="A9648" r:id="rId4783" display="Transporte, Carga e Descarga de Materiais"/>
    <hyperlink ref="A9649" r:id="rId4784" display="Transporte, Carga e Descarga de Materiais"/>
    <hyperlink ref="A9650" r:id="rId4785" display="Transporte, Carga e Descarga de Materiais"/>
    <hyperlink ref="A9651" r:id="rId4786" display="Transporte, Carga e Descarga de Materiais"/>
    <hyperlink ref="A9652" r:id="rId4787" display="Transporte, Carga e Descarga de Materiais"/>
    <hyperlink ref="A9653" r:id="rId4788" display="Transporte, Carga e Descarga de Materiais"/>
    <hyperlink ref="A9654" r:id="rId4789" display="Transporte, Carga e Descarga de Materiais"/>
    <hyperlink ref="A9655" r:id="rId4790" display="Transporte, Carga e Descarga de Materiais"/>
    <hyperlink ref="A9656" r:id="rId4791" display="Transporte, Carga e Descarga de Materiais"/>
    <hyperlink ref="A9657" r:id="rId4792" display="Transporte, Carga e Descarga de Materiais"/>
    <hyperlink ref="A9658" r:id="rId4793" display="Transporte, Carga e Descarga de Materiais"/>
    <hyperlink ref="A9659" r:id="rId4794" display="Transporte, Carga e Descarga de Materiais"/>
    <hyperlink ref="A9660" r:id="rId4795" display="Transporte, Carga e Descarga de Materiais"/>
    <hyperlink ref="A9661" r:id="rId4796" display="Transporte, Carga e Descarga de Materiais"/>
    <hyperlink ref="A9662" r:id="rId4797" display="Transporte, Carga e Descarga de Materiais"/>
    <hyperlink ref="A9663" r:id="rId4798" display="Transporte, Carga e Descarga de Materiais"/>
    <hyperlink ref="A9664" r:id="rId4799" display="Transporte, Carga e Descarga de Materiais"/>
    <hyperlink ref="A9665" r:id="rId4800" display="Transporte, Carga e Descarga de Materiais"/>
    <hyperlink ref="A9666" r:id="rId4801" display="Transporte, Carga e Descarga de Materiais"/>
    <hyperlink ref="A9667" r:id="rId4802" display="Transporte, Carga e Descarga de Materiais"/>
    <hyperlink ref="A9668" r:id="rId4803" display="Transporte, Carga e Descarga de Materiais"/>
    <hyperlink ref="A9669" r:id="rId4804" display="Transporte, Carga e Descarga de Materiais"/>
    <hyperlink ref="A9670" r:id="rId4805" display="Transporte, Carga e Descarga de Materiais"/>
    <hyperlink ref="A9671" r:id="rId4806" display="Transporte, Carga e Descarga de Materiais"/>
    <hyperlink ref="A9672" r:id="rId4807" display="Transporte, Carga e Descarga de Materiais"/>
    <hyperlink ref="A9673" r:id="rId4808" display="Transporte, Carga e Descarga de Materiais"/>
    <hyperlink ref="A9674" r:id="rId4809" display="Transporte, Carga e Descarga de Materiais"/>
    <hyperlink ref="A9675" r:id="rId4810" display="Transporte, Carga e Descarga de Materiais"/>
    <hyperlink ref="A9676" r:id="rId4811" display="Transporte, Carga e Descarga de Materiais"/>
    <hyperlink ref="A9677" r:id="rId4812" display="Transporte, Carga e Descarga de Materiais"/>
    <hyperlink ref="A9678" r:id="rId4813" display="Transporte, Carga e Descarga de Materiais"/>
    <hyperlink ref="A9679" r:id="rId4814" display="Transporte, Carga e Descarga de Materiais"/>
    <hyperlink ref="A9680" r:id="rId4815" display="Transporte, Carga e Descarga de Materiais"/>
    <hyperlink ref="A9681" r:id="rId4816" display="Transporte, Carga e Descarga de Materiais"/>
    <hyperlink ref="A9682" r:id="rId4817" display="Transporte, Carga e Descarga de Materiais"/>
    <hyperlink ref="A9683" r:id="rId4818" display="Transporte, Carga e Descarga de Materiais"/>
    <hyperlink ref="A9684" r:id="rId4819" display="Transporte, Carga e Descarga de Materiais"/>
    <hyperlink ref="A9685" r:id="rId4820" display="Transporte, Carga e Descarga de Materiais"/>
    <hyperlink ref="A9686" r:id="rId4821" display="Transporte, Carga e Descarga de Materiais"/>
    <hyperlink ref="A9687" r:id="rId4822" display="Transporte, Carga e Descarga de Materiais"/>
    <hyperlink ref="A9688" r:id="rId4823" display="Transporte, Carga e Descarga de Materiais"/>
    <hyperlink ref="A9689" r:id="rId4824" display="Transporte, Carga e Descarga de Materiais"/>
    <hyperlink ref="A9690" r:id="rId4825" display="Transporte, Carga e Descarga de Materiais"/>
    <hyperlink ref="A9691" r:id="rId4826" display="Transporte, Carga e Descarga de Materiais"/>
    <hyperlink ref="A9692" r:id="rId4827" display="Transporte, Carga e Descarga de Materiais"/>
    <hyperlink ref="A9693" r:id="rId4828" display="Transporte, Carga e Descarga de Materiais"/>
    <hyperlink ref="A9694" r:id="rId4829" display="Transporte, Carga e Descarga de Materiais"/>
    <hyperlink ref="A9695" r:id="rId4830" display="Transporte, Carga e Descarga de Materiais"/>
    <hyperlink ref="A9696" r:id="rId4831" display="Transporte, Carga e Descarga de Materiais"/>
    <hyperlink ref="A9697" r:id="rId4832" display="Transporte, Carga e Descarga de Materiais"/>
    <hyperlink ref="A9698" r:id="rId4833" display="Transporte, Carga e Descarga de Materiais"/>
    <hyperlink ref="A9699" r:id="rId4834" display="Transporte, Carga e Descarga de Materiais"/>
    <hyperlink ref="A9700" r:id="rId4835" display="Transporte, Carga e Descarga de Materiais"/>
    <hyperlink ref="A9701" r:id="rId4836" display="Transporte, Carga e Descarga de Materiais"/>
    <hyperlink ref="A9702" r:id="rId4837" display="Transporte, Carga e Descarga de Materiais"/>
    <hyperlink ref="A9703" r:id="rId4838" display="Transporte, Carga e Descarga de Materiais"/>
    <hyperlink ref="A9704" r:id="rId4839" display="Transporte, Carga e Descarga de Materiais"/>
    <hyperlink ref="A9705" r:id="rId4840" display="Transporte, Carga e Descarga de Materiais"/>
    <hyperlink ref="A9706" r:id="rId4841" display="Transporte, Carga e Descarga de Materiais"/>
    <hyperlink ref="A9707" r:id="rId4842" display="Transporte, Carga e Descarga de Materiais"/>
    <hyperlink ref="A9708" r:id="rId4843" display="Transporte, Carga e Descarga de Materiais"/>
    <hyperlink ref="A9709" r:id="rId4844" display="Transporte, Carga e Descarga de Materiais"/>
    <hyperlink ref="A9710" r:id="rId4845" display="Transporte, Carga e Descarga de Materiais"/>
    <hyperlink ref="A9711" r:id="rId4846" display="Transporte, Carga e Descarga de Materiais"/>
    <hyperlink ref="A9712" r:id="rId4847" display="Transporte, Carga e Descarga de Materiais"/>
    <hyperlink ref="A9713" r:id="rId4848" display="Transporte, Carga e Descarga de Materiais"/>
    <hyperlink ref="A9714" r:id="rId4849" display="Transporte, Carga e Descarga de Materiais"/>
    <hyperlink ref="A9715" r:id="rId4850" display="Transporte, Carga e Descarga de Materiais"/>
    <hyperlink ref="A9716" r:id="rId4851" display="Transporte, Carga e Descarga de Materiais"/>
    <hyperlink ref="A9717" r:id="rId4852" display="Transporte, Carga e Descarga de Materiais"/>
    <hyperlink ref="A9718" r:id="rId4853" display="Transporte, Carga e Descarga de Materiais"/>
    <hyperlink ref="A9719" r:id="rId4854" display="Transporte, Carga e Descarga de Materiais"/>
    <hyperlink ref="A9720" r:id="rId4855" display="Transporte, Carga e Descarga de Materiais"/>
    <hyperlink ref="A9721" r:id="rId4856" display="Transporte, Carga e Descarga de Materiais"/>
    <hyperlink ref="A9722" r:id="rId4857" display="Transporte, Carga e Descarga de Materiais"/>
    <hyperlink ref="A9723" r:id="rId4858" display="Transporte, Carga e Descarga de Materiais"/>
    <hyperlink ref="A9724" r:id="rId4859" display="Transporte, Carga e Descarga de Materiais"/>
    <hyperlink ref="A9725" r:id="rId4860" display="Transporte, Carga e Descarga de Materiais"/>
    <hyperlink ref="A9726" r:id="rId4861" display="Transporte, Carga e Descarga de Materiais"/>
    <hyperlink ref="A9727" r:id="rId4862" display="Transporte, Carga e Descarga de Materiais"/>
    <hyperlink ref="A9728" r:id="rId4863" display="Transporte, Carga e Descarga de Materiais"/>
    <hyperlink ref="A9729" r:id="rId4864" display="Transporte, Carga e Descarga de Materiais"/>
    <hyperlink ref="A9730" r:id="rId4865" display="Transporte, Carga e Descarga de Materiais"/>
    <hyperlink ref="A9731" r:id="rId4866" display="Transporte, Carga e Descarga de Materiais"/>
    <hyperlink ref="A9732" r:id="rId4867" display="Transporte, Carga e Descarga de Materiais"/>
    <hyperlink ref="A9733" r:id="rId4868" display="Transporte, Carga e Descarga de Materiais"/>
    <hyperlink ref="A9734" r:id="rId4869" display="Transporte, Carga e Descarga de Materiais"/>
    <hyperlink ref="A9735" r:id="rId4870" display="Transporte, Carga e Descarga de Materiais"/>
    <hyperlink ref="A9736" r:id="rId4871" display="Transporte, Carga e Descarga de Materiais"/>
    <hyperlink ref="A9737" r:id="rId4872" display="Transporte, Carga e Descarga de Materiais"/>
    <hyperlink ref="A9738" r:id="rId4873" display="Transporte, Carga e Descarga de Materiais"/>
    <hyperlink ref="A9739" r:id="rId4874" display="Transporte, Carga e Descarga de Materiais"/>
    <hyperlink ref="A9740" r:id="rId4875" display="Transporte, Carga e Descarga de Materiais"/>
    <hyperlink ref="A9741" r:id="rId4876" display="Tratamentos Superficiais"/>
    <hyperlink ref="A9742" r:id="rId4877" display="Tratamentos Superficiais"/>
    <hyperlink ref="A9743" r:id="rId4878" display="Tratamentos Superficiais"/>
    <hyperlink ref="A9744" r:id="rId4879" display="Tratamentos Superficiais"/>
    <hyperlink ref="A9745" r:id="rId4880" display="Tratamentos Superficiais"/>
    <hyperlink ref="A9746" r:id="rId4881" display="Tratamentos Superficiais"/>
    <hyperlink ref="A9747" r:id="rId4882" display="Tratamentos Superficiais"/>
    <hyperlink ref="A9748" r:id="rId4883" display="Tratamentos Superficiais"/>
    <hyperlink ref="A9749" r:id="rId4884" display="Tratamentos Superficiais"/>
    <hyperlink ref="A9750" r:id="rId4885" display="Tratamentos Superficiais"/>
    <hyperlink ref="A9751" r:id="rId4886" display="Tratamentos Superficiais"/>
    <hyperlink ref="A9752" r:id="rId4887" display="Tratamentos Superficiais"/>
    <hyperlink ref="A9753" r:id="rId4888" display="Tratamentos Superficiais"/>
    <hyperlink ref="A9754" r:id="rId4889" display="Tratamentos Superficiais"/>
    <hyperlink ref="A9755" r:id="rId4890" display="Tratamentos Superficiais"/>
    <hyperlink ref="A9756" r:id="rId4891" display="Tratamentos Superficiais"/>
    <hyperlink ref="A9757" r:id="rId4892" display="Tratamentos Superficiais"/>
    <hyperlink ref="A9758" r:id="rId4893" display="Tratamentos Superficiais"/>
    <hyperlink ref="A9759" r:id="rId4894" display="Tratamentos Superficiais"/>
    <hyperlink ref="A9760" r:id="rId4895" display="Tratamentos Superficiais"/>
    <hyperlink ref="A9761" r:id="rId4896" display="Tratamentos Superficiais"/>
    <hyperlink ref="A9762" r:id="rId4897" display="Tratamentos Superficiais"/>
    <hyperlink ref="A9763" r:id="rId4898" display="Tubulação Flangeada para Redes de Água"/>
    <hyperlink ref="A9764" r:id="rId4899" display="Tubulação Flangeada para Redes de Água"/>
    <hyperlink ref="A9765" r:id="rId4900" display="Tubulação Flangeada para Redes de Água"/>
    <hyperlink ref="A9766" r:id="rId4901" display="Tubulação Flangeada para Redes de Água"/>
    <hyperlink ref="A9767" r:id="rId4902" display="Tubulação Flangeada para Redes de Água"/>
    <hyperlink ref="A9768" r:id="rId4903" display="Tubulação Flangeada para Redes de Água"/>
    <hyperlink ref="A9769" r:id="rId4904" display="Tubulação Flangeada para Redes de Água"/>
    <hyperlink ref="A9770" r:id="rId4905" display="Tubulação Flangeada para Redes de Água"/>
    <hyperlink ref="A9771" r:id="rId4906" display="Tubulação Flangeada para Redes de Água"/>
    <hyperlink ref="A9772" r:id="rId4907" display="Tubulação Flangeada para Redes de Água"/>
    <hyperlink ref="A9773" r:id="rId4908" display="Tubulação Flangeada para Redes de Água"/>
    <hyperlink ref="A9774" r:id="rId4909" display="Tubulação Flangeada para Redes de Água"/>
    <hyperlink ref="A9775" r:id="rId4910" display="Tubulação Flangeada para Redes de Água"/>
    <hyperlink ref="A9776" r:id="rId4911" display="Tubulação Flangeada para Redes de Água"/>
    <hyperlink ref="A9777" r:id="rId4912" display="Tubulação Flangeada para Redes de Água"/>
    <hyperlink ref="A9778" r:id="rId4913" display="Tubulação Flangeada para Redes de Água"/>
    <hyperlink ref="A9779" r:id="rId4914" display="Tubulação Flangeada para Redes de Água"/>
    <hyperlink ref="A9780" r:id="rId4915" display="Tubulação Flangeada para Redes de Água"/>
    <hyperlink ref="A9781" r:id="rId4916" display="Tubulação Flangeada para Redes de Água"/>
    <hyperlink ref="A9782" r:id="rId4917" display="Tubulação Flangeada para Redes de Água"/>
    <hyperlink ref="A9783" r:id="rId4918" display="Tubulação Flangeada para Redes de Água"/>
    <hyperlink ref="A9784" r:id="rId4919" display="Tubulação Flangeada para Redes de Água"/>
    <hyperlink ref="A9785" r:id="rId4920" display="Tubulação Flangeada para Redes de Água"/>
    <hyperlink ref="A9786" r:id="rId4921" display="Tubulação Flangeada para Redes de Água"/>
    <hyperlink ref="A9787" r:id="rId4922" display="Tubulação Flangeada para Redes de Água"/>
    <hyperlink ref="A9788" r:id="rId4923" display="Tubulação Flangeada para Redes de Água"/>
    <hyperlink ref="A9789" r:id="rId4924" display="Tubulação Flangeada para Redes de Água"/>
    <hyperlink ref="A9790" r:id="rId4925" display="Tubulação Flangeada para Redes de Água"/>
    <hyperlink ref="A9791" r:id="rId4926" display="Tubulação Flangeada para Redes de Água"/>
    <hyperlink ref="A9792" r:id="rId4927" display="Tubulação Flangeada para Redes de Água"/>
    <hyperlink ref="A9793" r:id="rId4928" display="Tubulação Flangeada para Redes de Água"/>
    <hyperlink ref="A9794" r:id="rId4929" display="Tubulação Flangeada para Redes de Água"/>
    <hyperlink ref="A9795" r:id="rId4930" display="Tubulação Flangeada para Redes de Água"/>
    <hyperlink ref="A9796" r:id="rId4931" display="Tubulação Flangeada para Redes de Água"/>
    <hyperlink ref="A9797" r:id="rId4932" display="Tubulação Flangeada para Redes de Água"/>
    <hyperlink ref="A9798" r:id="rId4933" display="Tubulação Flangeada para Redes de Água"/>
    <hyperlink ref="A9799" r:id="rId4934" display="Tubulação Flangeada para Redes de Água"/>
    <hyperlink ref="A9800" r:id="rId4935" display="Tubulação Flangeada para Redes de Água"/>
    <hyperlink ref="A9801" r:id="rId4936" display="Tubulação Flangeada para Redes de Água"/>
    <hyperlink ref="A9802" r:id="rId4937" display="Tubulação Flangeada para Redes de Água"/>
    <hyperlink ref="A9803" r:id="rId4938" display="Tubulação Flangeada para Redes de Água"/>
    <hyperlink ref="A9804" r:id="rId4939" display="Tubulação Flangeada para Redes de Água"/>
    <hyperlink ref="A9805" r:id="rId4940" display="Tubulação Flangeada para Redes de Água"/>
    <hyperlink ref="A9806" r:id="rId4941" display="Tubulação Flangeada para Redes de Água"/>
    <hyperlink ref="A9807" r:id="rId4942" display="Tubulação Flangeada para Redes de Água"/>
    <hyperlink ref="A9808" r:id="rId4943" display="Tubulação Flangeada para Redes de Água"/>
    <hyperlink ref="A9809" r:id="rId4944" display="Tubulação Flangeada para Redes de Água"/>
    <hyperlink ref="A9810" r:id="rId4945" display="Tubulação Flangeada para Redes de Água"/>
    <hyperlink ref="A9811" r:id="rId4946" display="Tubulação Flangeada para Redes de Água"/>
    <hyperlink ref="A9812" r:id="rId4947" display="Tubulação Flangeada para Redes de Água"/>
    <hyperlink ref="A9813" r:id="rId4948" display="Tubulação Flangeada para Redes de Água"/>
    <hyperlink ref="A9814" r:id="rId4949" display="Tubulação Flangeada para Redes de Água"/>
    <hyperlink ref="A9815" r:id="rId4950" display="Tubulação Flangeada para Redes de Água"/>
    <hyperlink ref="A9816" r:id="rId4951" display="Tubulação Flangeada para Redes de Água"/>
    <hyperlink ref="A9817" r:id="rId4952" display="Tubulação Flangeada para Redes de Água"/>
    <hyperlink ref="A9818" r:id="rId4953" display="Tubulação Flangeada para Redes de Água"/>
    <hyperlink ref="A9819" r:id="rId4954" display="Tubulação Flangeada para Redes de Água"/>
    <hyperlink ref="A9820" r:id="rId4955" display="Tubulação Flangeada para Redes de Água"/>
    <hyperlink ref="A9821" r:id="rId4956" display="Tubulação Flangeada para Redes de Água"/>
    <hyperlink ref="A9822" r:id="rId4957" display="Tubulação Flangeada para Redes de Água"/>
    <hyperlink ref="A9823" r:id="rId4958" display="Tubulação Flangeada para Redes de Água"/>
    <hyperlink ref="A9824" r:id="rId4959" display="Tubulação Flangeada para Redes de Água"/>
    <hyperlink ref="A9825" r:id="rId4960" display="Tubulação Flangeada para Redes de Água"/>
    <hyperlink ref="A9826" r:id="rId4961" display="Tubulação Flangeada para Redes de Água"/>
    <hyperlink ref="A9827" r:id="rId4962" display="Tubulões"/>
    <hyperlink ref="A9828" r:id="rId4963" display="Tubulões"/>
    <hyperlink ref="A9829" r:id="rId4964" display="Tubulões"/>
    <hyperlink ref="A9830" r:id="rId4965" display="Tubulões"/>
    <hyperlink ref="A9831" r:id="rId4966" display="Tubulões"/>
    <hyperlink ref="A9832" r:id="rId4967" display="Tubulões"/>
    <hyperlink ref="A9833" r:id="rId4968" display="Tubulões"/>
    <hyperlink ref="A9834" r:id="rId4969" display="Tubulões"/>
    <hyperlink ref="A9835" r:id="rId4970" display="Tubulões"/>
    <hyperlink ref="A9836" r:id="rId4971" display="Tubulões"/>
    <hyperlink ref="A9837" r:id="rId4972" display="Tubulões"/>
    <hyperlink ref="A9838" r:id="rId4973" display="Tubulões"/>
    <hyperlink ref="A9839" r:id="rId4974" display="Tubulões"/>
    <hyperlink ref="A9840" r:id="rId4975" display="Tubulões"/>
    <hyperlink ref="A9841" r:id="rId4976" display="Tubulões"/>
    <hyperlink ref="A9842" r:id="rId4977" display="Tubulões"/>
    <hyperlink ref="A9843" r:id="rId4978" display="Tubulões"/>
    <hyperlink ref="A9844" r:id="rId4979" display="Tubulões"/>
    <hyperlink ref="A9845" r:id="rId4980" display="Tunnel Liner"/>
    <hyperlink ref="A9846" r:id="rId4981" display="Tunnel Liner"/>
    <hyperlink ref="A9847" r:id="rId4982" display="Tunnel Liner"/>
    <hyperlink ref="A9848" r:id="rId4983" display="Tunnel Liner"/>
    <hyperlink ref="A9849" r:id="rId4984" display="Tunnel Liner"/>
    <hyperlink ref="A9850" r:id="rId4985" display="Tunnel Liner"/>
    <hyperlink ref="A9851" r:id="rId4986" display="Tunnel Liner"/>
    <hyperlink ref="A9852" r:id="rId4987" display="Tunnel Liner"/>
    <hyperlink ref="A9853" r:id="rId4988" display="Tunnel Liner"/>
    <hyperlink ref="A9854" r:id="rId4989" display="Tunnel Liner"/>
    <hyperlink ref="A9855" r:id="rId4990" display="Tunnel Liner"/>
    <hyperlink ref="A9856" r:id="rId4991" display="Tunnel Liner"/>
    <hyperlink ref="A9857" r:id="rId4992" display="Tunnel Liner"/>
    <hyperlink ref="A9858" r:id="rId4993" display="Tunnel Liner"/>
    <hyperlink ref="A9859" r:id="rId4994" display="Tunnel Liner"/>
    <hyperlink ref="A9860" r:id="rId4995" display="Tunnel Liner"/>
    <hyperlink ref="A9861" r:id="rId4996" display="Tunnel Liner"/>
    <hyperlink ref="A9862" r:id="rId4997" display="Tunnel Liner"/>
    <hyperlink ref="A9863" r:id="rId4998" display="Tunnel Liner"/>
    <hyperlink ref="A9864" r:id="rId4999" display="Tunnel Liner"/>
    <hyperlink ref="A9865" r:id="rId5000" display="Tunnel Liner"/>
    <hyperlink ref="A9866" r:id="rId5001" display="Tunnel Liner"/>
    <hyperlink ref="A9867" r:id="rId5002" display="Tunnel Liner"/>
    <hyperlink ref="A9868" r:id="rId5003" display="Tunnel Liner"/>
    <hyperlink ref="A9869" r:id="rId5004" display="Tunnel Liner"/>
    <hyperlink ref="A9870" r:id="rId5005" display="Tunnel Liner"/>
    <hyperlink ref="A9871" r:id="rId5006" display="Tunnel Liner"/>
    <hyperlink ref="A9872" r:id="rId5007" display="Tunnel Liner"/>
    <hyperlink ref="A9873" r:id="rId5008" display="Tunnel Liner"/>
    <hyperlink ref="A9874" r:id="rId5009" display="Tunnel Liner"/>
    <hyperlink ref="A9875" r:id="rId5010" display="Tunnel Liner"/>
    <hyperlink ref="A9876" r:id="rId5011" display="Tunnel Liner"/>
    <hyperlink ref="A9877" r:id="rId5012" display="Tunnel Liner"/>
    <hyperlink ref="A9878" r:id="rId5013" display="Tunnel Liner"/>
    <hyperlink ref="A9879" r:id="rId5014" display="Tunnel Liner"/>
    <hyperlink ref="A9880" r:id="rId5015" display="Tunnel Liner"/>
    <hyperlink ref="A9881" r:id="rId5016" display="Tunnel Liner"/>
    <hyperlink ref="A9882" r:id="rId5017" display="Tunnel Liner"/>
    <hyperlink ref="A9883" r:id="rId5018" display="Usinagens"/>
    <hyperlink ref="A9884" r:id="rId5019" display="Usinagens"/>
    <hyperlink ref="A9885" r:id="rId5020" display="Usinagens"/>
    <hyperlink ref="A9886" r:id="rId5021" display="Usinagens"/>
    <hyperlink ref="A9887" r:id="rId5022" display="Usinagens"/>
    <hyperlink ref="A9888" r:id="rId5023" display="Usinagens"/>
    <hyperlink ref="A9889" r:id="rId5024" display="Usinagens"/>
    <hyperlink ref="A9890" r:id="rId5025" display="Usinagens"/>
    <hyperlink ref="A9891" r:id="rId5026" display="Usinagens"/>
    <hyperlink ref="A9892" r:id="rId5027" display="Usinagens"/>
    <hyperlink ref="A9893" r:id="rId5028" display="Usinagens"/>
    <hyperlink ref="A9894" r:id="rId5029" display="Usinagens"/>
    <hyperlink ref="A9895" r:id="rId5030" display="Usinagens"/>
    <hyperlink ref="A9896" r:id="rId5031" display="Usinagens"/>
    <hyperlink ref="A9897" r:id="rId5032" display="Usinagens"/>
    <hyperlink ref="A9898" r:id="rId5033" display="Usinagens"/>
    <hyperlink ref="A9899" r:id="rId5034" display="Usinagens"/>
    <hyperlink ref="A9900" r:id="rId5035" display="Usinagens"/>
    <hyperlink ref="A9901" r:id="rId5036" display="Usinagens"/>
    <hyperlink ref="A9902" r:id="rId5037" display="Usinagens"/>
    <hyperlink ref="A9903" r:id="rId5038" display="Usinagens"/>
    <hyperlink ref="A9904" r:id="rId5039" display="Usinagens"/>
    <hyperlink ref="A9905" r:id="rId5040" display="Usinagens"/>
    <hyperlink ref="A9906" r:id="rId5041" display="Usinagens"/>
    <hyperlink ref="A9907" r:id="rId5042" display="Usinagens"/>
    <hyperlink ref="A9908" r:id="rId5043" display="Usinagens"/>
    <hyperlink ref="A9909" r:id="rId5044" display="Vergas, contravergas e fixação de alvenaria"/>
    <hyperlink ref="A9910" r:id="rId5045" display="Vergas, contravergas e fixação de alvenaria"/>
    <hyperlink ref="A9911" r:id="rId5046" display="Vergas, contravergas e fixação de alvenaria"/>
    <hyperlink ref="A9912" r:id="rId5047" display="Vergas, contravergas e fixação de alvenaria"/>
    <hyperlink ref="A9913" r:id="rId5048" display="Vergas, contravergas e fixação de alvenaria"/>
    <hyperlink ref="A9914" r:id="rId5049" display="Vergas, contravergas e fixação de alvenaria"/>
    <hyperlink ref="A9915" r:id="rId5050" display="Vergas, contravergas e fixação de alvenaria"/>
    <hyperlink ref="A9916" r:id="rId5051" display="Vergas, contravergas e fixação de alvenaria"/>
    <hyperlink ref="A9917" r:id="rId5052" display="Vergas, contravergas e fixação de alvenaria"/>
    <hyperlink ref="A9918" r:id="rId5053" display="Vergas, contravergas e fixação de alvenaria"/>
    <hyperlink ref="A9919" r:id="rId5054" display="Vergas, contravergas e fixação de alvenaria"/>
    <hyperlink ref="A9920" r:id="rId5055" display="Vergas, contravergas e fixação de alvenaria"/>
    <hyperlink ref="A9921" r:id="rId5056" display="Vergas, contravergas e fixação de alvenaria"/>
    <hyperlink ref="A9922" r:id="rId5057" display="Vergas, contravergas e fixação de alvenaria"/>
    <hyperlink ref="A9923" r:id="rId5058" display="Vergas, contravergas e fixação de alvenaria"/>
    <hyperlink ref="A9924" r:id="rId5059" display="Vergas, contravergas e fixação de alvenaria"/>
    <hyperlink ref="A9925" r:id="rId5060" display="Vergas, contravergas e fixação de alvenaria"/>
    <hyperlink ref="A9926" r:id="rId5061" display="Vergas, contravergas e fixação de alvenaria"/>
    <hyperlink ref="A9927" r:id="rId5062" display="Vergas, contravergas e fixação de alvenaria"/>
    <hyperlink ref="A9928" r:id="rId5063" display="Vergas, contravergas e fixação de alvenaria"/>
    <hyperlink ref="A9929" r:id="rId5064" display="Vergas, contravergas e fixação de alvenaria"/>
    <hyperlink ref="A9930" r:id="rId5065" display="Vergas, contravergas e fixação de alvenaria"/>
    <hyperlink ref="A9931" r:id="rId5066" display="Vergas, contravergas e fixação de alvenaria"/>
    <hyperlink ref="A9932" r:id="rId5067" display="Vergas, contravergas e fixação de alvenaria"/>
    <hyperlink ref="A9933" r:id="rId5068" display="Vergas, contravergas e fixação de alvenaria"/>
    <hyperlink ref="A9934" r:id="rId5069" display="Vergas, contravergas e fixação de alvenaria"/>
    <hyperlink ref="A9935" r:id="rId5070" display="Vergas, contravergas e fixação de alvenaria"/>
    <hyperlink ref="A9936" r:id="rId5071" display="Vergas, contravergas e fixação de alvenaria"/>
    <hyperlink ref="A9937" r:id="rId5072" display="Vergas, contravergas e fixação de alvenaria"/>
    <hyperlink ref="A9938" r:id="rId5073" display="Vergas, contravergas e fixação de alvenaria"/>
    <hyperlink ref="A9939" r:id="rId5074" display="Vidros e Espelhos"/>
    <hyperlink ref="A9940" r:id="rId5075" display="Vidros e Espelhos"/>
    <hyperlink ref="A9941" r:id="rId5076" display="Vidros e Espelhos"/>
    <hyperlink ref="A9942" r:id="rId5077" display="Vidros e Espelhos"/>
    <hyperlink ref="A9943" r:id="rId5078" display="Vidros e Espelhos"/>
    <hyperlink ref="A9944" r:id="rId5079" display="Vidros e Espelhos"/>
    <hyperlink ref="A9945" r:id="rId5080" display="Vidros e Espelhos"/>
    <hyperlink ref="A9946" r:id="rId5081" display="Vidros e Espelhos"/>
    <hyperlink ref="A9947" r:id="rId5082" display="Vidros e Espelhos"/>
    <hyperlink ref="A9948" r:id="rId5083" display="Vidros e Espelhos"/>
    <hyperlink ref="A9949" r:id="rId5084" display="Vidros e Espelhos"/>
    <hyperlink ref="A9950" r:id="rId5085" display="Vidros e Espelhos"/>
    <hyperlink ref="A9951" r:id="rId5086" display="Vidros e Espelhos"/>
    <hyperlink ref="A9952" r:id="rId5087" display="Vidros e Espelhos"/>
    <hyperlink ref="A9953" r:id="rId5088" display="Vidros e Espelhos"/>
    <hyperlink ref="A9954" r:id="rId5089" display="Vidros e Espelhos"/>
    <hyperlink ref="A9955" r:id="rId5090" display="Vidros e Espelhos"/>
    <hyperlink ref="A9956" r:id="rId5091" display="Vidros e Espelhos"/>
    <hyperlink ref="A9957" r:id="rId5092" display="Vidros e Espelhos"/>
    <hyperlink ref="A9958" r:id="rId5093" display="Vidros e Espelhos"/>
    <hyperlink ref="A9959" r:id="rId5094" display="Vidros e Espelhos"/>
    <hyperlink ref="A9960" r:id="rId5095" display="Vidros e Espelhos"/>
    <hyperlink ref="A9961" r:id="rId5096" display="Vidros e Espelhos"/>
    <hyperlink ref="A9962" r:id="rId5097" display="Vidros e Espelhos"/>
    <hyperlink ref="A9963" r:id="rId5098" display="Vidros e Espelhos"/>
    <hyperlink ref="A9964" r:id="rId5099" display="Vidros e Espelhos"/>
    <hyperlink ref="A9965" r:id="rId5100" display="Vidros e Espelhos"/>
    <hyperlink ref="A9966" r:id="rId5101" display="Vidros e Espelhos"/>
    <hyperlink ref="A9967" r:id="rId5102" display="Vidros e Espelhos"/>
    <hyperlink ref="A9968" r:id="rId5103" display="Vidros e Espelhos"/>
    <hyperlink ref="A9969" r:id="rId5104" display="Vidros e Espelhos"/>
    <hyperlink ref="A9970" r:id="rId5105" display="Vidros e Espelhos"/>
    <hyperlink ref="A9971" r:id="rId5106" display="Vidros e Espelhos"/>
    <hyperlink ref="A9972" r:id="rId5107" display="Vidros e Espelhos"/>
    <hyperlink ref="A9973" r:id="rId5108" display="Vidros e Espelhos"/>
    <hyperlink ref="A9974" r:id="rId5109" display="Vidros e Espelhos"/>
    <hyperlink ref="A9975" r:id="rId5110" display="Vidros e Espelhos"/>
    <hyperlink ref="A9976" r:id="rId5111" display="Vidros e Espelhos"/>
    <hyperlink ref="A9977" r:id="rId5112" display="Vidros e Espelhos"/>
    <hyperlink ref="A9978" r:id="rId5113" display="Vidros e Espelhos"/>
    <hyperlink ref="A9979" r:id="rId5114" display="Vidros e Espelhos"/>
    <hyperlink ref="A9980" r:id="rId5115" display="Vidros e Espelhos"/>
    <hyperlink ref="A9981" r:id="rId5116" display="Vidros e Espelhos"/>
    <hyperlink ref="A9982" r:id="rId5117" display="Vidros e Espelhos"/>
    <hyperlink ref="A9983" r:id="rId5118" display="Vidros e Espelhos"/>
    <hyperlink ref="A9984" r:id="rId5119" display="Vidros e Espelhos"/>
    <hyperlink ref="A9985" r:id="rId5120" display="Vidros e Espelhos"/>
    <hyperlink ref="A9986" r:id="rId5121" display="Vidros e Espelhos"/>
    <hyperlink ref="A9987" r:id="rId5122" display="Vidros e Espelhos"/>
    <hyperlink ref="A9988" r:id="rId5123" display="Vidros e Espelhos"/>
    <hyperlink ref="A9989" r:id="rId5124" display="Vidros e Espelhos"/>
    <hyperlink ref="A9990" r:id="rId5125" display="Vidros e Espelhos"/>
    <hyperlink ref="A9991" r:id="rId5126" display="Vidros e Espelhos"/>
    <hyperlink ref="A9992" r:id="rId5127" display="Vidros e Espelhos"/>
    <hyperlink ref="A9993" r:id="rId5128" display="Válvulas e Registros para Sistemas Prediais"/>
    <hyperlink ref="A9994" r:id="rId5129" display="Válvulas e Registros para Sistemas Prediais"/>
    <hyperlink ref="A9995" r:id="rId5130" display="Válvulas e Registros para Sistemas Prediais"/>
    <hyperlink ref="A9996" r:id="rId5131" display="Válvulas e Registros para Sistemas Prediais"/>
    <hyperlink ref="A9997" r:id="rId5132" display="Válvulas e Registros para Sistemas Prediais"/>
    <hyperlink ref="A9998" r:id="rId5133" display="Válvulas e Registros para Sistemas Prediais"/>
    <hyperlink ref="A9999" r:id="rId5134" display="Válvulas e Registros para Sistemas Prediais"/>
    <hyperlink ref="A10000" r:id="rId5135" display="Válvulas e Registros para Sistemas Prediais"/>
    <hyperlink ref="A10001" r:id="rId5136" display="Válvulas e Registros para Sistemas Prediais"/>
    <hyperlink ref="A10002" r:id="rId5137" display="Válvulas e Registros para Sistemas Prediais"/>
    <hyperlink ref="A10003" r:id="rId5138" display="Válvulas e Registros para Sistemas Prediais"/>
    <hyperlink ref="A10004" r:id="rId5139" display="Válvulas e Registros para Sistemas Prediais"/>
    <hyperlink ref="A10005" r:id="rId5140" display="Válvulas e Registros para Sistemas Prediais"/>
    <hyperlink ref="A10006" r:id="rId5141" display="Válvulas e Registros para Sistemas Prediais"/>
    <hyperlink ref="A10007" r:id="rId5142" display="Válvulas e Registros para Sistemas Prediais"/>
    <hyperlink ref="A10008" r:id="rId5143" display="Válvulas e Registros para Sistemas Prediais"/>
    <hyperlink ref="A10009" r:id="rId5144" display="Válvulas e Registros para Sistemas Prediais"/>
    <hyperlink ref="A10010" r:id="rId5145" display="Válvulas e Registros para Sistemas Prediais"/>
    <hyperlink ref="A10011" r:id="rId5146" display="Válvulas e Registros para Sistemas Prediais"/>
    <hyperlink ref="A10012" r:id="rId5147" display="Válvulas e Registros para Sistemas Prediais"/>
    <hyperlink ref="A10013" r:id="rId5148" display="Válvulas e Registros para Sistemas Prediais"/>
    <hyperlink ref="A10014" r:id="rId5149" display="Válvulas e Registros para Sistemas Prediais"/>
    <hyperlink ref="A10015" r:id="rId5150" display="Válvulas e Registros para Sistemas Prediais"/>
    <hyperlink ref="A10016" r:id="rId5151" display="Válvulas e Registros para Sistemas Prediais"/>
    <hyperlink ref="A10017" r:id="rId5152" display="Válvulas e Registros para Sistemas Prediais"/>
    <hyperlink ref="A10018" r:id="rId5153" display="Válvulas e Registros para Sistemas Prediais"/>
    <hyperlink ref="A10019" r:id="rId5154" display="Válvulas e Registros para Sistemas Prediais"/>
    <hyperlink ref="A10020" r:id="rId5155" display="Válvulas e Registros para Sistemas Prediais"/>
    <hyperlink ref="A10021" r:id="rId5156" display="Válvulas e Registros para Sistemas Prediais"/>
    <hyperlink ref="A10022" r:id="rId5157" display="Válvulas e Registros para Sistemas Prediais"/>
    <hyperlink ref="A10023" r:id="rId5158" display="Válvulas e Registros para Sistemas Prediais"/>
    <hyperlink ref="A10024" r:id="rId5159" display="Válvulas e Registros para Sistemas Prediais"/>
    <hyperlink ref="A10025" r:id="rId5160" display="Válvulas e Registros para Sistemas Prediais"/>
    <hyperlink ref="A10026" r:id="rId5161" display="Válvulas e Registros para Sistemas Prediais"/>
    <hyperlink ref="A10027" r:id="rId5162" display="Válvulas e Registros para Sistemas Prediais"/>
    <hyperlink ref="A10028" r:id="rId5163" display="Válvulas e Registros para Sistemas Prediais"/>
    <hyperlink ref="A10029" r:id="rId5164" display="Válvulas e Registros para Sistemas Prediais"/>
    <hyperlink ref="A10030" r:id="rId5165" display="Válvulas e Registros para Sistemas Prediais"/>
    <hyperlink ref="A10031" r:id="rId5166" display="Válvulas e Registros para Sistemas Prediais"/>
    <hyperlink ref="A10032" r:id="rId5167" display="Válvulas e Registros para Sistemas Prediais"/>
    <hyperlink ref="A10033" r:id="rId5168" display="Válvulas e Registros para Sistemas Prediais"/>
    <hyperlink ref="A10034" r:id="rId5169" display="Válvulas e Registros para Sistemas Prediais"/>
    <hyperlink ref="A10035" r:id="rId5170" display="Válvulas e Registros para Sistemas Prediais"/>
    <hyperlink ref="A10036" r:id="rId5171" display="Válvulas e Registros para Sistemas Prediais"/>
    <hyperlink ref="A10037" r:id="rId5172" display="Válvulas e Registros para Sistemas Prediais"/>
    <hyperlink ref="A10038" r:id="rId5173" display="Válvulas e Registros para Sistemas Prediais"/>
    <hyperlink ref="A10039" r:id="rId5174" display="Válvulas e Registros para Sistemas Prediais"/>
    <hyperlink ref="A10040" r:id="rId5175" display="Válvulas e Registros para Sistemas Prediais"/>
    <hyperlink ref="A10041" r:id="rId5176" display="Válvulas e Registros para Sistemas Prediais"/>
    <hyperlink ref="A10042" r:id="rId5177" display="Válvulas e Registros para Sistemas Prediais"/>
    <hyperlink ref="A10043" r:id="rId5178" display="Válvulas e Registros para Sistemas Prediais"/>
    <hyperlink ref="A10044" r:id="rId5179" display="Válvulas e Registros para Sistemas Prediais"/>
    <hyperlink ref="A10045" r:id="rId5180" display="Válvulas e Registros para Sistemas Prediais"/>
    <hyperlink ref="A10046" r:id="rId5181" display="Válvulas e Registros para Sistemas Prediais"/>
    <hyperlink ref="A10047" r:id="rId5182" display="Válvulas e Registros para Sistemas Prediais"/>
    <hyperlink ref="A10048" r:id="rId5183" display="Válvulas e Registros para Sistemas Prediais"/>
    <hyperlink ref="A10049" r:id="rId5184" display="Válvulas e Registros para Sistemas Prediais"/>
    <hyperlink ref="A10050" r:id="rId5185" display="Válvulas e Registros para Sistemas Prediais"/>
    <hyperlink ref="A10051" r:id="rId5186" display="Válvulas e Registros para Sistemas Prediais"/>
    <hyperlink ref="A10052" r:id="rId5187" display="Válvulas e Registros para Sistemas Prediais"/>
    <hyperlink ref="A10053" r:id="rId5188" display="Válvulas e Registros para Sistemas Prediais"/>
    <hyperlink ref="A10054" r:id="rId5189" display="Válvulas e Registros para Sistemas Prediais"/>
    <hyperlink ref="A10055" r:id="rId5190" display="Válvulas e Registros para Sistemas Prediais"/>
    <hyperlink ref="A10056" r:id="rId5191" display="Válvulas e Registros para Sistemas Prediais"/>
    <hyperlink ref="A10057" r:id="rId5192" display="Válvulas e Registros para Sistemas Prediais"/>
    <hyperlink ref="A10058" r:id="rId5193" display="Válvulas e Registros para Sistemas Prediais"/>
    <hyperlink ref="A10059" r:id="rId5194" display="Válvulas e Registros para Sistemas Prediais"/>
    <hyperlink ref="A10060" r:id="rId5195" display="Válvulas e Registros para Sistemas Prediais"/>
    <hyperlink ref="A10061" r:id="rId5196" display="Válvulas e Registros para Sistemas Prediais"/>
    <hyperlink ref="A10062" r:id="rId5197" display="Válvulas e Registros para Sistemas Prediais"/>
    <hyperlink ref="A10063" r:id="rId5198" display="Válvulas e Registros para Sistemas Prediais"/>
    <hyperlink ref="A10064" r:id="rId5199" display="Válvulas e Registros para Sistemas Prediais"/>
    <hyperlink ref="A10065" r:id="rId5200" display="Válvulas e Registros para Sistemas Prediais"/>
    <hyperlink ref="A10066" r:id="rId5201" display="Válvulas e Registros para Sistemas Prediais"/>
    <hyperlink ref="A10067" r:id="rId5202" display="Válvulas e Registros para Sistemas Prediais"/>
    <hyperlink ref="A10068" r:id="rId5203" display="Válvulas e Registros para Sistemas Prediais"/>
    <hyperlink ref="A10069" r:id="rId5204" display="Válvulas e Registros para Sistemas Prediais"/>
    <hyperlink ref="A10070" r:id="rId5205" display="Válvulas e Registros para Sistemas Prediais"/>
    <hyperlink ref="A10071" r:id="rId5206" display="Válvulas e Registros para Sistemas Prediais"/>
    <hyperlink ref="A10072" r:id="rId5207" display="Válvulas e Registros para Sistemas Prediais"/>
    <hyperlink ref="A10073" r:id="rId5208" display="Válvulas e Registros para Sistemas Prediais"/>
    <hyperlink ref="A10074" r:id="rId5209" display="Válvulas e Registros para Sistemas Prediais"/>
    <hyperlink ref="A10075" r:id="rId5210" display="Válvulas e Registros para Sistemas Prediais"/>
    <hyperlink ref="A10076" r:id="rId5211" display="Válvulas e Registros para Sistemas Prediais"/>
    <hyperlink ref="A10077" r:id="rId5212" display="Válvulas e Registros para Sistemas Prediais"/>
    <hyperlink ref="A10078" r:id="rId5213" display="Válvulas e Registros para Sistemas Prediais"/>
    <hyperlink ref="A10079" r:id="rId5214" display="Válvulas e Registros para Sistemas Prediais"/>
    <hyperlink ref="A10080" r:id="rId5215" display="Válvulas e Registros para Sistemas Prediais"/>
    <hyperlink ref="A10081" r:id="rId5216" display="Válvulas e Registros para Sistemas Prediais"/>
    <hyperlink ref="A10082" r:id="rId5217" display="Válvulas e Registros para Sistemas Prediais"/>
    <hyperlink ref="A10083" r:id="rId5218" display="Válvulas e Registros para Sistemas Prediais"/>
    <hyperlink ref="A10084" r:id="rId5219" display="Válvulas e Registros para Sistemas Prediais"/>
    <hyperlink ref="A10085" r:id="rId5220" display="Válvulas e Registros para Sistemas Prediais"/>
    <hyperlink ref="A10086" r:id="rId5221" display="Válvulas e Registros para Sistemas Prediais"/>
    <hyperlink ref="A10087" r:id="rId5222" display="Válvulas e Registros para Sistemas Prediais"/>
    <hyperlink ref="A10088" r:id="rId5223" display="Válvulas e Registros para Sistemas Prediais"/>
    <hyperlink ref="A10089" r:id="rId5224" display="Válvulas e Registros para Sistemas Prediais"/>
    <hyperlink ref="A10090" r:id="rId5225" display="Válvulas e Registros para Sistemas Prediais"/>
    <hyperlink ref="A10091" r:id="rId5226" display="Válvulas e Registros para Sistemas Prediais"/>
    <hyperlink ref="A10092" r:id="rId5227" display="Válvulas para Redes de Saneamento"/>
    <hyperlink ref="A10093" r:id="rId5228" display="Válvulas para Redes de Saneamento"/>
    <hyperlink ref="A10094" r:id="rId5229" display="Válvulas para Redes de Saneamento"/>
    <hyperlink ref="A10095" r:id="rId5230" display="Válvulas para Redes de Saneamento"/>
    <hyperlink ref="A10096" r:id="rId5231" display="Válvulas para Redes de Saneamento"/>
    <hyperlink ref="A10097" r:id="rId5232" display="Válvulas para Redes de Saneamento"/>
    <hyperlink ref="A10098" r:id="rId5233" display="Válvulas para Redes de Saneamento"/>
    <hyperlink ref="A10099" r:id="rId5234" display="Válvulas para Redes de Saneamento"/>
    <hyperlink ref="A10100" r:id="rId5235" display="Válvulas para Redes de Saneamento"/>
    <hyperlink ref="A10101" r:id="rId5236" display="Válvulas para Redes de Saneamento"/>
    <hyperlink ref="A10102" r:id="rId5237" display="Válvulas para Redes de Saneamento"/>
    <hyperlink ref="A10103" r:id="rId5238" display="Válvulas para Redes de Saneamento"/>
    <hyperlink ref="A10104" r:id="rId5239" display="Válvulas para Redes de Saneamento"/>
    <hyperlink ref="A10105" r:id="rId5240" display="Válvulas para Redes de Saneamento"/>
    <hyperlink ref="A10106" r:id="rId5241" display="Válvulas para Redes de Saneamento"/>
    <hyperlink ref="A10107" r:id="rId5242" display="Válvulas para Redes de Saneamento"/>
    <hyperlink ref="A10108" r:id="rId5243" display="Válvulas para Redes de Saneamento"/>
    <hyperlink ref="A10109" r:id="rId5244" display="Válvulas para Redes de Saneamento"/>
    <hyperlink ref="A10110" r:id="rId5245" display="Válvulas para Redes de Saneamento"/>
    <hyperlink ref="A10111" r:id="rId5246" display="Válvulas para Redes de Saneamento"/>
    <hyperlink ref="A10112" r:id="rId5247" display="Válvulas para Redes de Saneamento"/>
    <hyperlink ref="A10113" r:id="rId5248" display="Válvulas para Redes de Saneamento"/>
    <hyperlink ref="A10114" r:id="rId5249" display="Válvulas para Redes de Saneamento"/>
    <hyperlink ref="A10115" r:id="rId5250" display="Válvulas para Redes de Saneamento"/>
    <hyperlink ref="A10116" r:id="rId5251" display="Válvulas para Redes de Saneamento"/>
    <hyperlink ref="A10117" r:id="rId5252" display="Válvulas para Redes de Saneamento"/>
    <hyperlink ref="A10118" r:id="rId5253" display="Válvulas para Redes de Saneamento"/>
    <hyperlink ref="A10119" r:id="rId5254" display="Válvulas para Redes de Saneamento"/>
    <hyperlink ref="A10120" r:id="rId5255" display="Válvulas para Redes de Saneamento"/>
    <hyperlink ref="A10121" r:id="rId5256" display="Válvulas para Redes de Saneamento"/>
    <hyperlink ref="A10122" r:id="rId5257" display="Válvulas para Redes de Saneamento"/>
    <hyperlink ref="A10123" r:id="rId5258" display="Válvulas para Redes de Saneamento"/>
    <hyperlink ref="A10124" r:id="rId5259" display="Válvulas para Redes de Saneamento"/>
    <hyperlink ref="A10125" r:id="rId5260" display="Válvulas para Redes de Saneamento"/>
    <hyperlink ref="A10126" r:id="rId5261" display="Válvulas para Redes de Saneamento"/>
    <hyperlink ref="A10127" r:id="rId5262" display="Válvulas para Redes de Saneamento"/>
    <hyperlink ref="A10128" r:id="rId5263" display="Válvulas para Redes de Saneamento"/>
    <hyperlink ref="A10129" r:id="rId5264" display="Válvulas para Redes de Saneamento"/>
    <hyperlink ref="A10130" r:id="rId5265" display="Válvulas para Redes de Saneamento"/>
    <hyperlink ref="A10131" r:id="rId5266" display="Válvulas para Redes de Saneamento"/>
    <hyperlink ref="A10132" r:id="rId5267" display="Válvulas para Redes de Saneamento"/>
    <hyperlink ref="A10133" r:id="rId5268" display="Válvulas para Redes de Saneamento"/>
    <hyperlink ref="A10134" r:id="rId5269" display="Válvulas para Redes de Saneamento"/>
    <hyperlink ref="A10135" r:id="rId5270" display="Válvulas para Redes de Saneamento"/>
    <hyperlink ref="A10136" r:id="rId5271" display="Válvulas para Redes de Saneamento"/>
    <hyperlink ref="A10137" r:id="rId5272" display="Válvulas para Redes de Saneamento"/>
    <hyperlink ref="A10138" r:id="rId5273" display="Válvulas para Redes de Saneamento"/>
    <hyperlink ref="A10139" r:id="rId5274" display="Válvulas para Redes de Saneamento"/>
    <hyperlink ref="A10140" r:id="rId5275" display="Válvulas para Redes de Saneamento"/>
    <hyperlink ref="A10141" r:id="rId5276" display="Válvulas para Redes de Saneamento"/>
    <hyperlink ref="A10142" r:id="rId5277" display="Válvulas para Redes de Saneamento"/>
    <hyperlink ref="A10143" r:id="rId5278" display="Válvulas para Redes de Saneamento"/>
    <hyperlink ref="A10144" r:id="rId5279" display="Válvulas para Redes de Saneamento"/>
    <hyperlink ref="A10145" r:id="rId5280" display="Válvulas para Redes de Saneamento"/>
    <hyperlink ref="A10146" r:id="rId5281" display="Válvulas para Redes de Saneamento"/>
    <hyperlink ref="A10147" r:id="rId5282" display="Válvulas para Redes de Saneamento"/>
    <hyperlink ref="A10148" r:id="rId5283" display="Válvulas para Redes de Saneamento"/>
    <hyperlink ref="A10149" r:id="rId5284" display="Válvulas para Redes de Saneamento"/>
    <hyperlink ref="A10150" r:id="rId5285" display="Válvulas para Redes de Saneamento"/>
    <hyperlink ref="A10151" r:id="rId5286" display="Válvulas para Redes de Saneamento"/>
    <hyperlink ref="A4865" r:id="rId5287" display="Instalações Elétricas - Quadros, Cabos, Disjuntores, Contatores e Barramentos Blindados"/>
    <hyperlink ref="A4864" r:id="rId5288" display="Instalações Elétricas - Quadros, Cabos, Disjuntores, Contatores e Barramentos Blindados"/>
    <hyperlink ref="A4863" r:id="rId5289" display="Instalações Elétricas - Quadros, Cabos, Disjuntores, Contatores e Barramentos Blindados"/>
    <hyperlink ref="A4862" r:id="rId5290" display="Instalações Elétricas - Quadros, Cabos, Disjuntores, Contatores e Barramentos Blindados"/>
    <hyperlink ref="A4861" r:id="rId5291" display="Instalações Elétricas - Quadros, Cabos, Disjuntores, Contatores e Barramentos Blindados"/>
    <hyperlink ref="A4860" r:id="rId5292" display="Instalações Elétricas - Quadros, Cabos, Disjuntores, Contatores e Barramentos Blindados"/>
    <hyperlink ref="A4859" r:id="rId5293" display="Instalações Elétricas - Quadros, Cabos, Disjuntores, Contatores e Barramentos Blindados"/>
    <hyperlink ref="A4858" r:id="rId5294" display="Instalações Elétricas - Quadros, Cabos, Disjuntores, Contatores e Barramentos Blindados"/>
    <hyperlink ref="A4857" r:id="rId5295" display="Instalações Elétricas - Quadros, Cabos, Disjuntores, Contatores e Barramentos Blindados"/>
    <hyperlink ref="A4856" r:id="rId5296" display="Instalações Elétricas - Quadros, Cabos, Disjuntores, Contatores e Barramentos Blindados"/>
    <hyperlink ref="A4855" r:id="rId5297" display="Instalações Elétricas - Quadros, Cabos, Disjuntores, Contatores e Barramentos Blindados"/>
    <hyperlink ref="A4854" r:id="rId5298" display="Instalações Elétricas - Quadros, Cabos, Disjuntores, Contatores e Barramentos Blindados"/>
    <hyperlink ref="A4853" r:id="rId5299" display="Instalações Elétricas - Quadros, Cabos, Disjuntores, Contatores e Barramentos Blindados"/>
    <hyperlink ref="A4852" r:id="rId5300" display="Instalações Elétricas - Quadros, Cabos, Disjuntores, Contatores e Barramentos Blindados"/>
    <hyperlink ref="A4851" r:id="rId5301" display="Instalações Elétricas - Quadros, Cabos, Disjuntores, Contatores e Barramentos Blindados"/>
    <hyperlink ref="A4850" r:id="rId5302" display="Instalações Elétricas - Quadros, Cabos, Disjuntores, Contatores e Barramentos Blindados"/>
    <hyperlink ref="A4849" r:id="rId5303" display="Instalações Elétricas - Quadros, Cabos, Disjuntores, Contatores e Barramentos Blindados"/>
    <hyperlink ref="A4848" r:id="rId5304" display="Instalações Elétricas - Quadros, Cabos, Disjuntores, Contatores e Barramentos Blindados"/>
    <hyperlink ref="A4847" r:id="rId5305" display="Instalações Elétricas - Quadros, Cabos, Disjuntores, Contatores e Barramentos Blindados"/>
    <hyperlink ref="A4846" r:id="rId5306" display="Instalações Elétricas - Quadros, Cabos, Disjuntores, Contatores e Barramentos Blindados"/>
    <hyperlink ref="A4845" r:id="rId5307" display="Instalações Elétricas - Quadros, Cabos, Disjuntores, Contatores e Barramentos Blindados"/>
    <hyperlink ref="A4844" r:id="rId5308" display="Instalações Elétricas - Quadros, Cabos, Disjuntores, Contatores e Barramentos Blindados"/>
    <hyperlink ref="A4843" r:id="rId5309" display="Instalações Elétricas - Quadros, Cabos, Disjuntores, Contatores e Barramentos Blindados"/>
    <hyperlink ref="A4842" r:id="rId5310" display="Instalações Elétricas - Quadros, Cabos, Disjuntores, Contatores e Barramentos Blindados"/>
    <hyperlink ref="A4841" r:id="rId5311" display="Instalações Elétricas - Quadros, Cabos, Disjuntores, Contatores e Barramentos Blindados"/>
    <hyperlink ref="A4840" r:id="rId5312" display="Instalações Elétricas - Quadros, Cabos, Disjuntores, Contatores e Barramentos Blindados"/>
    <hyperlink ref="A4839" r:id="rId5313" display="Instalações Elétricas - Quadros, Cabos, Disjuntores, Contatores e Barramentos Blindados"/>
    <hyperlink ref="A4838" r:id="rId5314" display="Instalações Elétricas - Quadros, Cabos, Disjuntores, Contatores e Barramentos Blindados"/>
    <hyperlink ref="A4837" r:id="rId5315" display="Instalações Elétricas - Quadros, Cabos, Disjuntores, Contatores e Barramentos Blindados"/>
    <hyperlink ref="A4836" r:id="rId5316" display="Instalações Elétricas - Quadros, Cabos, Disjuntores, Contatores e Barramentos Blindados"/>
    <hyperlink ref="A4835" r:id="rId5317" display="Instalações Elétricas - Quadros, Cabos, Disjuntores, Contatores e Barramentos Blindados"/>
    <hyperlink ref="A4834" r:id="rId5318"/>
    <hyperlink ref="A4833" r:id="rId5319"/>
    <hyperlink ref="A4832" r:id="rId5320"/>
    <hyperlink ref="A4831" r:id="rId5321"/>
    <hyperlink ref="A4830" r:id="rId5322"/>
    <hyperlink ref="A4829" r:id="rId5323"/>
    <hyperlink ref="A4828" r:id="rId5324"/>
    <hyperlink ref="A4827" r:id="rId5325"/>
    <hyperlink ref="A4826" r:id="rId5326"/>
    <hyperlink ref="A4825" r:id="rId5327"/>
    <hyperlink ref="A4824" r:id="rId5328"/>
    <hyperlink ref="A4823" r:id="rId5329"/>
    <hyperlink ref="A4822" r:id="rId5330"/>
    <hyperlink ref="A4821" r:id="rId5331"/>
    <hyperlink ref="A4820" r:id="rId5332"/>
    <hyperlink ref="A4819" r:id="rId5333"/>
    <hyperlink ref="A4818" r:id="rId5334"/>
    <hyperlink ref="A4817" r:id="rId5335"/>
    <hyperlink ref="A4816" r:id="rId5336"/>
    <hyperlink ref="A4815" r:id="rId5337"/>
    <hyperlink ref="A4814" r:id="rId5338"/>
    <hyperlink ref="A4813" r:id="rId5339"/>
    <hyperlink ref="A4812" r:id="rId5340"/>
    <hyperlink ref="A4811" r:id="rId5341"/>
    <hyperlink ref="A4810" r:id="rId5342"/>
    <hyperlink ref="A4809" r:id="rId5343"/>
    <hyperlink ref="A4808" r:id="rId5344"/>
    <hyperlink ref="A4807" r:id="rId5345"/>
    <hyperlink ref="A4806" r:id="rId5346"/>
    <hyperlink ref="A4805" r:id="rId5347"/>
    <hyperlink ref="A4804" r:id="rId5348"/>
    <hyperlink ref="A4803" r:id="rId5349"/>
    <hyperlink ref="A4802" r:id="rId5350"/>
    <hyperlink ref="A4801" r:id="rId5351"/>
    <hyperlink ref="A4800" r:id="rId5352"/>
    <hyperlink ref="A4799" r:id="rId5353"/>
    <hyperlink ref="A4798" r:id="rId5354"/>
    <hyperlink ref="A4797" r:id="rId5355"/>
    <hyperlink ref="A4796" r:id="rId5356"/>
    <hyperlink ref="A4795" r:id="rId5357"/>
    <hyperlink ref="A4794" r:id="rId5358"/>
    <hyperlink ref="A4793" r:id="rId5359"/>
    <hyperlink ref="A4792" r:id="rId5360"/>
    <hyperlink ref="A4791" r:id="rId5361"/>
    <hyperlink ref="A4790" r:id="rId5362"/>
    <hyperlink ref="A4789" r:id="rId5363"/>
    <hyperlink ref="A4788" r:id="rId5364"/>
    <hyperlink ref="A4787" r:id="rId5365"/>
    <hyperlink ref="A4786" r:id="rId5366" display="Instalações Elétricas - Eletrodutos, Conexões e Conduletes Aparentes"/>
    <hyperlink ref="A4785" r:id="rId5367" display="Instalações Elétricas - Eletrodutos, Conexões e Conduletes Aparentes"/>
    <hyperlink ref="A4784" r:id="rId5368" display="Instalações Elétricas - Eletrodutos, Conexões e Conduletes Aparentes"/>
    <hyperlink ref="A4783" r:id="rId5369" display="Instalações Elétricas - Eletrodutos, Conexões e Conduletes Aparentes"/>
    <hyperlink ref="A4782" r:id="rId5370" display="Instalações Elétricas - Eletrodutos, Conexões e Conduletes Aparentes"/>
    <hyperlink ref="A4781" r:id="rId5371" display="Instalações Elétricas - Eletrodutos, Conexões e Conduletes Aparentes"/>
    <hyperlink ref="A4780" r:id="rId5372" display="Instalações Elétricas - Eletrodutos, Conexões e Conduletes Aparentes"/>
    <hyperlink ref="A4779" r:id="rId5373" display="Instalações Elétricas - Eletrodutos, Conexões e Conduletes Aparentes"/>
    <hyperlink ref="A4778" r:id="rId5374" display="Instalações Elétricas - Eletrodutos, Conexões e Conduletes Aparentes"/>
    <hyperlink ref="A4777" r:id="rId5375" display="Instalações Elétricas - Eletrodutos, Conexões e Conduletes Aparentes"/>
    <hyperlink ref="A4776" r:id="rId5376" display="Instalações Elétricas - Eletrodutos, Conexões e Conduletes Aparentes"/>
    <hyperlink ref="A4775" r:id="rId5377" display="Instalações Elétricas - Eletrodutos, Conexões e Conduletes Aparentes"/>
    <hyperlink ref="A4774" r:id="rId5378" display="Instalações Elétricas - Eletrodutos, Conexões e Conduletes Aparentes"/>
    <hyperlink ref="A4773" r:id="rId5379" display="Instalações Elétricas - Eletrodutos, Conexões e Conduletes Aparentes"/>
    <hyperlink ref="A4772" r:id="rId5380" display="Instalações Elétricas - Eletrodutos, Conexões e Conduletes Aparentes"/>
    <hyperlink ref="A4771" r:id="rId5381" display="Instalações Elétricas - Eletrodutos, Conexões e Conduletes Aparentes"/>
    <hyperlink ref="A4770" r:id="rId5382" display="Instalações Elétricas - Eletrodutos, Conexões e Conduletes Aparentes"/>
    <hyperlink ref="A4769" r:id="rId5383" display="Instalações Elétricas - Eletrodutos, Conexões e Conduletes Aparentes"/>
    <hyperlink ref="A4768" r:id="rId5384" display="Instalações Elétricas - Eletrodutos, Conexões e Conduletes Aparentes"/>
    <hyperlink ref="A4767" r:id="rId5385" display="Instalações Elétricas - Eletrodutos, Conexões e Conduletes Aparentes"/>
    <hyperlink ref="A4766" r:id="rId5386" display="Instalações Elétricas - Eletrodutos, Conexões e Conduletes Aparentes"/>
    <hyperlink ref="A4765" r:id="rId5387" display="Instalações Elétricas - Eletrodutos, Conexões e Conduletes Aparentes"/>
    <hyperlink ref="A4764" r:id="rId5388" display="Instalações Elétricas - Eletrodutos, Conexões e Conduletes Aparentes"/>
    <hyperlink ref="A4763" r:id="rId5389" display="Instalações Elétricas - Eletrodutos, Conexões e Conduletes Aparentes"/>
    <hyperlink ref="A4762" r:id="rId5390" display="Instalações Elétricas - Eletrodutos, Conexões e Conduletes Aparentes"/>
    <hyperlink ref="A4761" r:id="rId5391" display="Instalações Elétricas - Eletrodutos, Conexões e Conduletes Aparentes"/>
    <hyperlink ref="A4760" r:id="rId5392" display="Instalações Elétricas - Eletrodutos, Conexões e Conduletes Aparentes"/>
    <hyperlink ref="A4759" r:id="rId5393" display="Instalações Elétricas - Eletrodutos, Conexões e Conduletes Aparentes"/>
    <hyperlink ref="A4758" r:id="rId5394" display="Instalações Elétricas - Eletrodutos, Conexões e Conduletes Aparentes"/>
    <hyperlink ref="A4757" r:id="rId5395" display="Instalações Elétricas - Eletrodutos, Conexões e Conduletes Aparentes"/>
    <hyperlink ref="A4756" r:id="rId5396" display="Instalações Elétricas - Eletrodutos, Conexões e Conduletes Aparentes"/>
    <hyperlink ref="A4755" r:id="rId5397" display="Instalações Elétricas - Eletrodutos, Conexões e Conduletes Aparentes"/>
    <hyperlink ref="A4754" r:id="rId5398" display="Instalações Elétricas - Eletrodutos, Conexões e Conduletes Aparentes"/>
    <hyperlink ref="A4753" r:id="rId5399" display="Instalações Elétricas - Eletrodutos, Conexões e Conduletes Aparentes"/>
    <hyperlink ref="A4752" r:id="rId5400"/>
    <hyperlink ref="A4751" r:id="rId5401"/>
    <hyperlink ref="A4750" r:id="rId5402"/>
    <hyperlink ref="A4749" r:id="rId5403"/>
    <hyperlink ref="A4748" r:id="rId5404"/>
    <hyperlink ref="A4747" r:id="rId5405"/>
    <hyperlink ref="A4746" r:id="rId5406"/>
    <hyperlink ref="A4745" r:id="rId5407"/>
    <hyperlink ref="A4744" r:id="rId5408"/>
    <hyperlink ref="A4743" r:id="rId5409"/>
    <hyperlink ref="A4742" r:id="rId5410"/>
    <hyperlink ref="A4741" r:id="rId5411"/>
    <hyperlink ref="A4740" r:id="rId5412"/>
    <hyperlink ref="A4739" r:id="rId5413"/>
    <hyperlink ref="A4738" r:id="rId5414"/>
    <hyperlink ref="A4737" r:id="rId5415"/>
    <hyperlink ref="A4736" r:id="rId5416"/>
    <hyperlink ref="A4735" r:id="rId5417"/>
    <hyperlink ref="A4734" r:id="rId5418"/>
    <hyperlink ref="A4733" r:id="rId5419"/>
    <hyperlink ref="A4732" r:id="rId5420"/>
    <hyperlink ref="A4731" r:id="rId5421"/>
    <hyperlink ref="A4730" r:id="rId5422"/>
    <hyperlink ref="A4729" r:id="rId5423"/>
    <hyperlink ref="A4728" r:id="rId5424"/>
    <hyperlink ref="A4727" r:id="rId5425"/>
    <hyperlink ref="A4726" r:id="rId5426"/>
    <hyperlink ref="A4725" r:id="rId5427"/>
    <hyperlink ref="A4724" r:id="rId5428"/>
    <hyperlink ref="A4723" r:id="rId5429"/>
    <hyperlink ref="A4722" r:id="rId5430"/>
    <hyperlink ref="A4721" r:id="rId5431"/>
    <hyperlink ref="A4720" r:id="rId5432"/>
    <hyperlink ref="A4719" r:id="rId5433"/>
    <hyperlink ref="A4718" r:id="rId5434"/>
    <hyperlink ref="A4717" r:id="rId5435"/>
    <hyperlink ref="A4716" r:id="rId5436"/>
    <hyperlink ref="A4715" r:id="rId5437"/>
    <hyperlink ref="A4714" r:id="rId5438"/>
    <hyperlink ref="A4713" r:id="rId5439"/>
    <hyperlink ref="A4712" r:id="rId5440"/>
    <hyperlink ref="A4711" r:id="rId5441"/>
    <hyperlink ref="A4710" r:id="rId5442"/>
    <hyperlink ref="A4709" r:id="rId5443"/>
    <hyperlink ref="A4708" r:id="rId5444"/>
    <hyperlink ref="A4707" r:id="rId5445"/>
    <hyperlink ref="A4706" r:id="rId5446"/>
    <hyperlink ref="A4705" r:id="rId5447"/>
    <hyperlink ref="A4704" r:id="rId5448"/>
    <hyperlink ref="A4703" r:id="rId5449"/>
    <hyperlink ref="A4702" r:id="rId5450"/>
    <hyperlink ref="A4701" r:id="rId5451"/>
    <hyperlink ref="A4700" r:id="rId5452"/>
    <hyperlink ref="A4699" r:id="rId5453"/>
    <hyperlink ref="A4698" r:id="rId5454"/>
    <hyperlink ref="A4697" r:id="rId5455"/>
    <hyperlink ref="A4696" r:id="rId5456"/>
    <hyperlink ref="A4695" r:id="rId5457"/>
    <hyperlink ref="A4694" r:id="rId5458"/>
    <hyperlink ref="A4693" r:id="rId5459"/>
    <hyperlink ref="A4692" r:id="rId5460"/>
    <hyperlink ref="A4691" r:id="rId5461"/>
    <hyperlink ref="A4690" r:id="rId5462"/>
    <hyperlink ref="A4689" r:id="rId5463"/>
    <hyperlink ref="A4688" r:id="rId5464"/>
    <hyperlink ref="A4687" r:id="rId5465"/>
    <hyperlink ref="A4686" r:id="rId5466"/>
    <hyperlink ref="A4685" r:id="rId5467"/>
    <hyperlink ref="A4684" r:id="rId5468"/>
    <hyperlink ref="A4683" r:id="rId5469"/>
    <hyperlink ref="A4682" r:id="rId5470"/>
    <hyperlink ref="A4681" r:id="rId5471"/>
    <hyperlink ref="A4680" r:id="rId5472"/>
    <hyperlink ref="A4679" r:id="rId5473"/>
    <hyperlink ref="A4678" r:id="rId5474"/>
    <hyperlink ref="A4677" r:id="rId5475"/>
    <hyperlink ref="A4676" r:id="rId5476"/>
    <hyperlink ref="A4675" r:id="rId5477"/>
    <hyperlink ref="A4674" r:id="rId5478"/>
    <hyperlink ref="A4673" r:id="rId5479"/>
    <hyperlink ref="A4672" r:id="rId5480"/>
    <hyperlink ref="A4671" r:id="rId5481"/>
    <hyperlink ref="A4670" r:id="rId5482"/>
    <hyperlink ref="A4669" r:id="rId5483"/>
    <hyperlink ref="A4668" r:id="rId5484"/>
    <hyperlink ref="A4667" r:id="rId5485"/>
    <hyperlink ref="A4666" r:id="rId5486"/>
    <hyperlink ref="A4665" r:id="rId5487"/>
    <hyperlink ref="A4664" r:id="rId5488"/>
    <hyperlink ref="A4663" r:id="rId5489"/>
    <hyperlink ref="A4662" r:id="rId5490"/>
    <hyperlink ref="A4661" r:id="rId5491"/>
    <hyperlink ref="A4660" r:id="rId5492"/>
    <hyperlink ref="A4659" r:id="rId5493"/>
    <hyperlink ref="A4658" r:id="rId5494"/>
    <hyperlink ref="A4657" r:id="rId5495"/>
    <hyperlink ref="A4656" r:id="rId5496"/>
    <hyperlink ref="A4655" r:id="rId5497"/>
    <hyperlink ref="A4654" r:id="rId5498"/>
    <hyperlink ref="A4653" r:id="rId5499"/>
    <hyperlink ref="A4652" r:id="rId5500"/>
    <hyperlink ref="A4651" r:id="rId5501"/>
    <hyperlink ref="A4650" r:id="rId5502"/>
    <hyperlink ref="A4649" r:id="rId5503"/>
    <hyperlink ref="A4648" r:id="rId5504"/>
    <hyperlink ref="A4647" r:id="rId5505"/>
    <hyperlink ref="A4646" r:id="rId5506"/>
    <hyperlink ref="A4645" r:id="rId5507"/>
    <hyperlink ref="A4644" r:id="rId5508"/>
    <hyperlink ref="A4643" r:id="rId5509"/>
    <hyperlink ref="A4642" r:id="rId5510"/>
    <hyperlink ref="A4641" r:id="rId5511"/>
    <hyperlink ref="A4640" r:id="rId5512"/>
    <hyperlink ref="A4639" r:id="rId5513"/>
    <hyperlink ref="A4638" r:id="rId5514"/>
    <hyperlink ref="A4637" r:id="rId5515"/>
    <hyperlink ref="A4636" r:id="rId5516"/>
    <hyperlink ref="A4635" r:id="rId5517"/>
    <hyperlink ref="A4634" r:id="rId5518"/>
    <hyperlink ref="A4633" r:id="rId5519"/>
    <hyperlink ref="A4632" r:id="rId5520"/>
    <hyperlink ref="A4631" r:id="rId5521"/>
    <hyperlink ref="A4630" r:id="rId5522"/>
    <hyperlink ref="A4629" r:id="rId5523"/>
    <hyperlink ref="A4628" r:id="rId5524"/>
    <hyperlink ref="A4627" r:id="rId5525"/>
    <hyperlink ref="A4626" r:id="rId5526"/>
    <hyperlink ref="A4625" r:id="rId5527"/>
    <hyperlink ref="A4624" r:id="rId5528"/>
    <hyperlink ref="A4623" r:id="rId5529"/>
    <hyperlink ref="A4622" r:id="rId5530"/>
    <hyperlink ref="A4621" r:id="rId5531"/>
    <hyperlink ref="A4620" r:id="rId5532"/>
    <hyperlink ref="A4619" r:id="rId5533"/>
    <hyperlink ref="A4618" r:id="rId5534"/>
    <hyperlink ref="A4617" r:id="rId5535"/>
    <hyperlink ref="A4616" r:id="rId5536"/>
    <hyperlink ref="A4615" r:id="rId5537"/>
    <hyperlink ref="A4614" r:id="rId5538"/>
    <hyperlink ref="A4613" r:id="rId5539"/>
    <hyperlink ref="A4612" r:id="rId5540"/>
    <hyperlink ref="A4611" r:id="rId5541"/>
    <hyperlink ref="A4610" r:id="rId5542"/>
    <hyperlink ref="A4609" r:id="rId5543"/>
    <hyperlink ref="A4608" r:id="rId5544"/>
    <hyperlink ref="A4607" r:id="rId5545"/>
    <hyperlink ref="A4606" r:id="rId5546"/>
    <hyperlink ref="A4605" r:id="rId5547"/>
    <hyperlink ref="A4604" r:id="rId5548"/>
    <hyperlink ref="A4603" r:id="rId5549"/>
    <hyperlink ref="A4602" r:id="rId5550"/>
    <hyperlink ref="A4601" r:id="rId5551"/>
    <hyperlink ref="A4600" r:id="rId5552"/>
    <hyperlink ref="A4599" r:id="rId5553"/>
    <hyperlink ref="A4598" r:id="rId5554"/>
    <hyperlink ref="A4597" r:id="rId5555"/>
    <hyperlink ref="A4596" r:id="rId5556"/>
    <hyperlink ref="A4595" r:id="rId5557"/>
    <hyperlink ref="A4594" r:id="rId5558"/>
    <hyperlink ref="A4593" r:id="rId5559"/>
    <hyperlink ref="A4592" r:id="rId5560"/>
    <hyperlink ref="A4591" r:id="rId5561"/>
    <hyperlink ref="A4590" r:id="rId5562"/>
    <hyperlink ref="A4589" r:id="rId5563"/>
    <hyperlink ref="A4588" r:id="rId5564"/>
    <hyperlink ref="A4587" r:id="rId5565"/>
    <hyperlink ref="A4586" r:id="rId5566"/>
    <hyperlink ref="A4585" r:id="rId5567"/>
    <hyperlink ref="A4584" r:id="rId5568" display="Instalações Elétricas - Eletrodutos Embutidos, Cabos, Caixas, Tomadas e Interruptores"/>
    <hyperlink ref="A4583" r:id="rId5569" display="Instalações Elétricas - Eletrodutos Embutidos, Cabos, Caixas, Tomadas e Interruptores"/>
    <hyperlink ref="A4582" r:id="rId5570" display="Instalações Elétricas - Eletrodutos Embutidos, Cabos, Caixas, Tomadas e Interruptores"/>
    <hyperlink ref="A4581" r:id="rId5571" display="Instalações Elétricas - Eletrodutos Embutidos, Cabos, Caixas, Tomadas e Interruptores"/>
    <hyperlink ref="A4580" r:id="rId5572" display="Instalações Elétricas - Eletrodutos Embutidos, Cabos, Caixas, Tomadas e Interruptores"/>
    <hyperlink ref="A4579" r:id="rId5573" display="Instalações Elétricas - Eletrodutos Embutidos, Cabos, Caixas, Tomadas e Interruptores"/>
    <hyperlink ref="A4578" r:id="rId5574" display="Instalações Elétricas - Eletrodutos Embutidos, Cabos, Caixas, Tomadas e Interruptores"/>
    <hyperlink ref="A4577" r:id="rId5575" display="Instalações Elétricas - Eletrodutos Embutidos, Cabos, Caixas, Tomadas e Interruptores"/>
    <hyperlink ref="A4576" r:id="rId5576" display="Instalações Elétricas - Eletrodutos Embutidos, Cabos, Caixas, Tomadas e Interruptores"/>
    <hyperlink ref="A4575" r:id="rId5577" display="Instalações Elétricas - Eletrodutos Embutidos, Cabos, Caixas, Tomadas e Interruptores"/>
    <hyperlink ref="A4574" r:id="rId5578" display="Instalações Elétricas - Eletrodutos Embutidos, Cabos, Caixas, Tomadas e Interruptores"/>
    <hyperlink ref="A4573" r:id="rId5579" display="Instalações Elétricas - Eletrodutos Embutidos, Cabos, Caixas, Tomadas e Interruptores"/>
    <hyperlink ref="A4572" r:id="rId5580" display="Instalações Elétricas - Eletrodutos Embutidos, Cabos, Caixas, Tomadas e Interruptores"/>
    <hyperlink ref="A4571" r:id="rId5581" display="Instalações Elétricas - Eletrodutos Embutidos, Cabos, Caixas, Tomadas e Interruptores"/>
    <hyperlink ref="A4570" r:id="rId5582" display="Instalações Elétricas - Eletrodutos Embutidos, Cabos, Caixas, Tomadas e Interruptores"/>
    <hyperlink ref="A4569" r:id="rId5583" display="Instalações Elétricas - Eletrodutos Embutidos, Cabos, Caixas, Tomadas e Interruptores"/>
    <hyperlink ref="A4568" r:id="rId5584" display="Instalações Elétricas - Eletrodutos Embutidos, Cabos, Caixas, Tomadas e Interruptores"/>
    <hyperlink ref="A4567" r:id="rId5585" display="Instalações Elétricas - Eletrodutos Embutidos, Cabos, Caixas, Tomadas e Interruptores"/>
    <hyperlink ref="A4566" r:id="rId5586" display="Instalações Elétricas - Eletrodutos Embutidos, Cabos, Caixas, Tomadas e Interruptores"/>
    <hyperlink ref="A4565" r:id="rId5587" display="Instalações Elétricas - Eletrodutos Embutidos, Cabos, Caixas, Tomadas e Interruptores"/>
    <hyperlink ref="A4564" r:id="rId5588" display="Instalações Elétricas - Eletrodutos Embutidos, Cabos, Caixas, Tomadas e Interruptores"/>
    <hyperlink ref="A4563" r:id="rId5589" display="Instalações Elétricas - Eletrodutos Embutidos, Cabos, Caixas, Tomadas e Interruptores"/>
    <hyperlink ref="A4562" r:id="rId5590" display="Instalações Elétricas - Eletrodutos Embutidos, Cabos, Caixas, Tomadas e Interruptores"/>
    <hyperlink ref="A4561" r:id="rId5591" display="Instalações Elétricas - Eletrodutos Embutidos, Cabos, Caixas, Tomadas e Interruptores"/>
    <hyperlink ref="A4560" r:id="rId5592" display="Instalações Elétricas - Eletrodutos Embutidos, Cabos, Caixas, Tomadas e Interruptores"/>
    <hyperlink ref="A4559" r:id="rId5593" display="Instalações Elétricas - Eletrodutos Embutidos, Cabos, Caixas, Tomadas e Interruptores"/>
    <hyperlink ref="A4558" r:id="rId5594" display="Instalações Elétricas - Eletrodutos Embutidos, Cabos, Caixas, Tomadas e Interruptores"/>
    <hyperlink ref="A4557" r:id="rId5595" display="Instalações Elétricas - Eletrodutos Embutidos, Cabos, Caixas, Tomadas e Interruptores"/>
    <hyperlink ref="A4556" r:id="rId5596" display="Instalações Elétricas - Eletrodutos Embutidos, Cabos, Caixas, Tomadas e Interruptores"/>
    <hyperlink ref="A4555" r:id="rId5597" display="Instalações Elétricas - Eletrodutos Embutidos, Cabos, Caixas, Tomadas e Interruptores"/>
    <hyperlink ref="A4554" r:id="rId5598" display="Instalações Elétricas - Eletrodutos Embutidos, Cabos, Caixas, Tomadas e Interruptores"/>
    <hyperlink ref="A4553" r:id="rId5599" display="Instalações Elétricas - Eletrodutos Embutidos, Cabos, Caixas, Tomadas e Interruptores"/>
    <hyperlink ref="A4552" r:id="rId5600" display="Instalações Elétricas - Eletrodutos Embutidos, Cabos, Caixas, Tomadas e Interruptores"/>
    <hyperlink ref="A4551" r:id="rId5601" display="Instalações Elétricas - Eletrodutos Embutidos, Cabos, Caixas, Tomadas e Interruptores"/>
    <hyperlink ref="A4550" r:id="rId5602" display="Impermeabilização, Proteção Mecânica e Tratamento de Junta"/>
    <hyperlink ref="A4549" r:id="rId5603" display="Impermeabilização, Proteção Mecânica e Tratamento de Junta"/>
    <hyperlink ref="A4548" r:id="rId5604" display="Impermeabilização, Proteção Mecânica e Tratamento de Junta"/>
    <hyperlink ref="A4547" r:id="rId5605" display="Impermeabilização, Proteção Mecânica e Tratamento de Junta"/>
    <hyperlink ref="A4546" r:id="rId5606" display="Impermeabilização, Proteção Mecânica e Tratamento de Junta"/>
    <hyperlink ref="A4545" r:id="rId5607" display="Impermeabilização, Proteção Mecânica e Tratamento de Junta"/>
    <hyperlink ref="A4544" r:id="rId5608" display="Impermeabilização, Proteção Mecânica e Tratamento de Junta"/>
    <hyperlink ref="A4543" r:id="rId5609" display="Impermeabilização, Proteção Mecânica e Tratamento de Junta"/>
    <hyperlink ref="A4542" r:id="rId5610" display="Impermeabilização, Proteção Mecânica e Tratamento de Junta"/>
    <hyperlink ref="A4541" r:id="rId5611" display="Impermeabilização, Proteção Mecânica e Tratamento de Junta"/>
    <hyperlink ref="A4540" r:id="rId5612" display="Impermeabilização, Proteção Mecânica e Tratamento de Junta"/>
    <hyperlink ref="A4539" r:id="rId5613" display="Impermeabilização, Proteção Mecânica e Tratamento de Junta"/>
    <hyperlink ref="A4538" r:id="rId5614" display="Impermeabilização, Proteção Mecânica e Tratamento de Junta"/>
    <hyperlink ref="A4537" r:id="rId5615" display="Impermeabilização, Proteção Mecânica e Tratamento de Junta"/>
    <hyperlink ref="A4536" r:id="rId5616" display="Impermeabilização, Proteção Mecânica e Tratamento de Junta"/>
    <hyperlink ref="A4535" r:id="rId5617" display="Impermeabilização, Proteção Mecânica e Tratamento de Junta"/>
    <hyperlink ref="A4534" r:id="rId5618" display="Impermeabilização, Proteção Mecânica e Tratamento de Junta"/>
    <hyperlink ref="A4533" r:id="rId5619" display="Impermeabilização, Proteção Mecânica e Tratamento de Junta"/>
    <hyperlink ref="A4532" r:id="rId5620" display="Impermeabilização, Proteção Mecânica e Tratamento de Junta"/>
    <hyperlink ref="A4531" r:id="rId5621" display="Impermeabilização, Proteção Mecânica e Tratamento de Junta"/>
    <hyperlink ref="A4530" r:id="rId5622" display="Impermeabilização, Proteção Mecânica e Tratamento de Junta"/>
    <hyperlink ref="A4529" r:id="rId5623" display="Impermeabilização, Proteção Mecânica e Tratamento de Junta"/>
    <hyperlink ref="A4528" r:id="rId5624" display="Impermeabilização, Proteção Mecânica e Tratamento de Junta"/>
    <hyperlink ref="A4527" r:id="rId5625" display="Impermeabilização, Proteção Mecânica e Tratamento de Junta"/>
    <hyperlink ref="A4526" r:id="rId5626" display="Impermeabilização, Proteção Mecânica e Tratamento de Junta"/>
    <hyperlink ref="A4525" r:id="rId5627" display="Impermeabilização, Proteção Mecânica e Tratamento de Junta"/>
    <hyperlink ref="A4524" r:id="rId5628" display="Impermeabilização, Proteção Mecânica e Tratamento de Junta"/>
    <hyperlink ref="A4523" r:id="rId5629" display="Impermeabilização, Proteção Mecânica e Tratamento de Junta"/>
    <hyperlink ref="A4522" r:id="rId5630" display="Impermeabilização, Proteção Mecânica e Tratamento de Junta"/>
    <hyperlink ref="A4521" r:id="rId5631"/>
    <hyperlink ref="A4520" r:id="rId5632"/>
    <hyperlink ref="A4519" r:id="rId5633"/>
    <hyperlink ref="A4518" r:id="rId5634"/>
    <hyperlink ref="A4517" r:id="rId5635"/>
    <hyperlink ref="A4516" r:id="rId5636"/>
    <hyperlink ref="A4515" r:id="rId5637"/>
    <hyperlink ref="A4514" r:id="rId5638"/>
    <hyperlink ref="A4513" r:id="rId5639"/>
    <hyperlink ref="A4512" r:id="rId5640"/>
    <hyperlink ref="A4511" r:id="rId5641"/>
    <hyperlink ref="A4510" r:id="rId5642"/>
    <hyperlink ref="A4509" r:id="rId5643" display="Iluminação Predial e Monitoramento"/>
    <hyperlink ref="A4508" r:id="rId5644" display="Iluminação Predial e Monitoramento"/>
    <hyperlink ref="A4507" r:id="rId5645" display="Iluminação Predial e Monitoramento"/>
    <hyperlink ref="A4506" r:id="rId5646" display="Iluminação Predial e Monitoramento"/>
    <hyperlink ref="A4505" r:id="rId5647" display="Iluminação Predial e Monitoramento"/>
    <hyperlink ref="A4504" r:id="rId5648" display="Iluminação Predial e Monitoramento"/>
    <hyperlink ref="A4503" r:id="rId5649" display="Iluminação Predial e Monitoramento"/>
    <hyperlink ref="A4502" r:id="rId5650" display="Iluminação Predial e Monitoramento"/>
    <hyperlink ref="A4501" r:id="rId5651" display="Iluminação Predial e Monitoramento"/>
    <hyperlink ref="A4500" r:id="rId5652" display="Iluminação Predial e Monitoramento"/>
    <hyperlink ref="A4499" r:id="rId5653" display="Iluminação Predial e Monitoramento"/>
    <hyperlink ref="A4498" r:id="rId5654" display="Iluminação Predial e Monitoramento"/>
    <hyperlink ref="A4497" r:id="rId5655" display="Iluminação Predial e Monitoramento"/>
    <hyperlink ref="A4496" r:id="rId5656" display="Iluminação Predial e Monitoramento"/>
    <hyperlink ref="A4495" r:id="rId5657" display="Iluminação Predial e Monitoramento"/>
    <hyperlink ref="A4494" r:id="rId5658" display="Iluminação Predial e Monitoramento"/>
    <hyperlink ref="A4493" r:id="rId5659" display="Iluminação Predial e Monitoramento"/>
    <hyperlink ref="A4492" r:id="rId5660" display="Iluminação Predial e Monitoramento"/>
    <hyperlink ref="A4491" r:id="rId5661" display="Iluminação Predial e Monitoramento"/>
    <hyperlink ref="A4490" r:id="rId5662" display="Iluminação Predial e Monitoramento"/>
    <hyperlink ref="A4489" r:id="rId5663" display="Iluminação Predial e Monitoramento"/>
    <hyperlink ref="A4488" r:id="rId5664" display="Iluminação Predial e Monitoramento"/>
    <hyperlink ref="A4487" r:id="rId5665" display="Iluminação Predial e Monitoramento"/>
    <hyperlink ref="A4486" r:id="rId5666" display="Iluminação Predial e Monitoramento"/>
    <hyperlink ref="A4485" r:id="rId5667" display="Iluminação Predial e Monitoramento"/>
    <hyperlink ref="A4484" r:id="rId5668" display="Iluminação Predial e Monitoramento"/>
    <hyperlink ref="A4483" r:id="rId5669" display="Iluminação Predial e Monitoramento"/>
    <hyperlink ref="A4482" r:id="rId5670" display="Iluminação Predial e Monitoramento"/>
    <hyperlink ref="A4481" r:id="rId5671" display="Iluminação Predial e Monitoramento"/>
    <hyperlink ref="A4480" r:id="rId5672" display="Iluminação Predial e Monitoramento"/>
    <hyperlink ref="A4479" r:id="rId5673" display="Iluminação Predial e Monitoramento"/>
    <hyperlink ref="A4478" r:id="rId5674" display="Iluminação Predial e Monitoramento"/>
    <hyperlink ref="A4477" r:id="rId5675" display="Iluminação Predial e Monitoramento"/>
    <hyperlink ref="A4476" r:id="rId5676" display="Iluminação Predial e Monitoramento"/>
    <hyperlink ref="A4475" r:id="rId5677" display="Guias e sarjetas"/>
    <hyperlink ref="A4474" r:id="rId5678" display="Guias e sarjetas"/>
    <hyperlink ref="A4473" r:id="rId5679" display="Guias e sarjetas"/>
    <hyperlink ref="A4472" r:id="rId5680" display="Guias e sarjetas"/>
    <hyperlink ref="A4471" r:id="rId5681" display="Guias e sarjetas"/>
    <hyperlink ref="A4470" r:id="rId5682" display="Guias e sarjetas"/>
    <hyperlink ref="A4469" r:id="rId5683" display="Guias e sarjetas"/>
    <hyperlink ref="A4468" r:id="rId5684" display="Guias e sarjetas"/>
    <hyperlink ref="A4467" r:id="rId5685" display="Guias e sarjetas"/>
    <hyperlink ref="A4466" r:id="rId5686" display="Guias e sarjetas"/>
    <hyperlink ref="A4465" r:id="rId5687" display="Guias e sarjetas"/>
    <hyperlink ref="A4464" r:id="rId5688" display="Guias e sarjetas"/>
    <hyperlink ref="A4463" r:id="rId5689" display="Guias e sarjetas"/>
    <hyperlink ref="A4462" r:id="rId5690" display="Guias e sarjetas"/>
    <hyperlink ref="A4461" r:id="rId5691" display="Guias e sarjetas"/>
    <hyperlink ref="A4460" r:id="rId5692" display="Guias e sarjetas"/>
    <hyperlink ref="A4459" r:id="rId5693" display="Guias e sarjetas"/>
    <hyperlink ref="A4458" r:id="rId5694" display="Guias e sarjetas"/>
    <hyperlink ref="A4457" r:id="rId5695" display="Guias e sarjetas"/>
    <hyperlink ref="A4456" r:id="rId5696" display="Guias e sarjetas"/>
    <hyperlink ref="A4455" r:id="rId5697" display="Guias e sarjetas"/>
    <hyperlink ref="A4454" r:id="rId5698" display="Guias e sarjetas"/>
    <hyperlink ref="A4453" r:id="rId5699" display="Guias e sarjetas"/>
    <hyperlink ref="A4452" r:id="rId5700" display="Guias e sarjetas"/>
    <hyperlink ref="A4451" r:id="rId5701" display="Guias e sarjetas"/>
    <hyperlink ref="A4450" r:id="rId5702" display="Guias e sarjetas"/>
    <hyperlink ref="A4449" r:id="rId5703" display="Guias e sarjetas"/>
    <hyperlink ref="A4448" r:id="rId5704" display="Guias e sarjetas"/>
    <hyperlink ref="A4447" r:id="rId5705" display="Guias e sarjetas"/>
    <hyperlink ref="A4446" r:id="rId5706" display="Guias e sarjetas"/>
    <hyperlink ref="A4445" r:id="rId5707" display="Guias e sarjetas"/>
    <hyperlink ref="A4444" r:id="rId5708" display="Guias e sarjetas"/>
    <hyperlink ref="A4443" r:id="rId5709" display="Guias e sarjetas"/>
    <hyperlink ref="A4442" r:id="rId5710" display="Guias e sarjetas"/>
    <hyperlink ref="A4441" r:id="rId5711" display="Guarda-Corpo, Corrimão e Grade para Esquadrias"/>
    <hyperlink ref="A4440" r:id="rId5712" display="Guarda-Corpo, Corrimão e Grade para Esquadrias"/>
    <hyperlink ref="A4439" r:id="rId5713" display="Guarda-Corpo, Corrimão e Grade para Esquadrias"/>
    <hyperlink ref="A4438" r:id="rId5714" display="Guarda-Corpo, Corrimão e Grade para Esquadrias"/>
    <hyperlink ref="A4437" r:id="rId5715" display="Guarda-Corpo, Corrimão e Grade para Esquadrias"/>
    <hyperlink ref="A4436" r:id="rId5716" display="Guarda-Corpo, Corrimão e Grade para Esquadrias"/>
    <hyperlink ref="A4435" r:id="rId5717" display="Guarda-Corpo, Corrimão e Grade para Esquadrias"/>
    <hyperlink ref="A4434" r:id="rId5718" display="Guarda-Corpo, Corrimão e Grade para Esquadrias"/>
    <hyperlink ref="A4433" r:id="rId5719" display="Guarda-Corpo, Corrimão e Grade para Esquadrias"/>
    <hyperlink ref="A4432" r:id="rId5720" display="Guarda-Corpo, Corrimão e Grade para Esquadrias"/>
    <hyperlink ref="A4431" r:id="rId5721" display="Guarda-Corpo, Corrimão e Grade para Esquadrias"/>
    <hyperlink ref="A4430" r:id="rId5722" display="Guarda-Corpo, Corrimão e Grade para Esquadrias"/>
    <hyperlink ref="A4429" r:id="rId5723" display="Guarda-Corpo, Corrimão e Grade para Esquadrias"/>
    <hyperlink ref="A4428" r:id="rId5724" display="Guarda-Corpo, Corrimão e Grade para Esquadrias"/>
    <hyperlink ref="A4427" r:id="rId5725" display="Guarda-Corpo, Corrimão e Grade para Esquadrias"/>
    <hyperlink ref="A4426" r:id="rId5726" display="Guarda-Corpo, Corrimão e Grade para Esquadrias"/>
    <hyperlink ref="A4425" r:id="rId5727" display="Guarda-Corpo, Corrimão e Grade para Esquadrias"/>
    <hyperlink ref="A4424" r:id="rId5728" display="Guarda-Corpo, Corrimão e Grade para Esquadrias"/>
    <hyperlink ref="A4423" r:id="rId5729" display="Guarda-Corpo, Corrimão e Grade para Esquadrias"/>
    <hyperlink ref="A4422" r:id="rId5730" display="Guarda-Corpo, Corrimão e Grade para Esquadrias"/>
    <hyperlink ref="A4421" r:id="rId5731" display="Guarda-Corpo, Corrimão e Grade para Esquadrias"/>
    <hyperlink ref="A4420" r:id="rId5732" display="Guarda-Corpo, Corrimão e Grade para Esquadrias"/>
    <hyperlink ref="A4419" r:id="rId5733" display="Guarda-Corpo, Corrimão e Grade para Esquadrias"/>
    <hyperlink ref="A4418" r:id="rId5734" display="Guarda-Corpo, Corrimão e Grade para Esquadrias"/>
    <hyperlink ref="A4417" r:id="rId5735" display="Guarda-Corpo, Corrimão e Grade para Esquadrias"/>
    <hyperlink ref="A4416" r:id="rId5736" display="Guarda-Corpo, Corrimão e Grade para Esquadrias"/>
    <hyperlink ref="A4415" r:id="rId5737" display="Guarda-Corpo, Corrimão e Grade para Esquadrias"/>
    <hyperlink ref="A4414" r:id="rId5738" display="Guarda-Corpo, Corrimão e Grade para Esquadrias"/>
    <hyperlink ref="A4413" r:id="rId5739" display="Guarda-Corpo, Corrimão e Grade para Esquadrias"/>
    <hyperlink ref="A4412" r:id="rId5740" display="Graute e Armação"/>
    <hyperlink ref="A4411" r:id="rId5741" display="Graute e Armação"/>
    <hyperlink ref="A4410" r:id="rId5742" display="Graute e Armação"/>
    <hyperlink ref="A4409" r:id="rId5743" display="Graute e Armação"/>
    <hyperlink ref="A4408" r:id="rId5744" display="Graute e Armação"/>
    <hyperlink ref="A4407" r:id="rId5745" display="Graute e Armação"/>
    <hyperlink ref="A4406" r:id="rId5746" display="Graute e Armação"/>
    <hyperlink ref="A4405" r:id="rId5747" display="Graute e Armação"/>
    <hyperlink ref="A4404" r:id="rId5748" display="Graute e Armação"/>
    <hyperlink ref="A4403" r:id="rId5749" display="Graute e Armação"/>
    <hyperlink ref="A4402" r:id="rId5750" display="Graute e Armação"/>
    <hyperlink ref="A4401" r:id="rId5751" display="Graute e Armação"/>
    <hyperlink ref="A4400" r:id="rId5752" display="Graute e Armação"/>
    <hyperlink ref="A4399" r:id="rId5753" display="Graute e Armação"/>
    <hyperlink ref="A4398" r:id="rId5754" display="Graute e Armação"/>
    <hyperlink ref="A4397" r:id="rId5755" display="Graute e Armação"/>
    <hyperlink ref="A4396" r:id="rId5756" display="Graute e Armação"/>
    <hyperlink ref="A4395" r:id="rId5757" display="Graute e Armação"/>
    <hyperlink ref="A4394" r:id="rId5758" display="Graute e Armação"/>
    <hyperlink ref="A4393" r:id="rId5759" display="Graute e Armação"/>
    <hyperlink ref="A4392" r:id="rId5760" display="Graute e Armação"/>
    <hyperlink ref="A4391" r:id="rId5761" display="Gesso"/>
    <hyperlink ref="A4390" r:id="rId5762" display="Gesso"/>
    <hyperlink ref="A4389" r:id="rId5763" display="Gesso"/>
    <hyperlink ref="A4388" r:id="rId5764" display="Gesso"/>
    <hyperlink ref="A4387" r:id="rId5765" display="Gesso"/>
    <hyperlink ref="A4386" r:id="rId5766" display="Gesso"/>
    <hyperlink ref="A4385" r:id="rId5767" display="Gesso"/>
    <hyperlink ref="A4384" r:id="rId5768" display="Gesso"/>
    <hyperlink ref="A4383" r:id="rId5769" display="Gesso"/>
    <hyperlink ref="A4382" r:id="rId5770" display="Gesso"/>
    <hyperlink ref="A4381" r:id="rId5771" display="Gesso"/>
    <hyperlink ref="A4380" r:id="rId5772" display="Gesso"/>
    <hyperlink ref="A4379" r:id="rId5773" display="Gesso"/>
    <hyperlink ref="A4378" r:id="rId5774" display="Gesso"/>
    <hyperlink ref="A4377" r:id="rId5775" display="Gesso"/>
    <hyperlink ref="A4376" r:id="rId5776" display="Gesso"/>
    <hyperlink ref="A4375" r:id="rId5777" display="Gesso"/>
    <hyperlink ref="A4374" r:id="rId5778" display="Gesso"/>
    <hyperlink ref="A4373" r:id="rId5779" display="Gesso"/>
    <hyperlink ref="A4372" r:id="rId5780" display="Gesso"/>
    <hyperlink ref="A4371" r:id="rId5781" display="Gesso"/>
    <hyperlink ref="A4370" r:id="rId5782" display="Gesso"/>
    <hyperlink ref="A4369" r:id="rId5783" display="Gesso"/>
    <hyperlink ref="A4368" r:id="rId5784" display="Gesso"/>
    <hyperlink ref="A4367" r:id="rId5785" display="Galerias com Aduelas de Concreto"/>
    <hyperlink ref="A4366" r:id="rId5786" display="Galerias com Aduelas de Concreto"/>
    <hyperlink ref="A4365" r:id="rId5787" display="Galerias com Aduelas de Concreto"/>
    <hyperlink ref="A4364" r:id="rId5788" display="Galerias com Aduelas de Concreto"/>
    <hyperlink ref="A4363" r:id="rId5789" display="Galerias com Aduelas de Concreto"/>
    <hyperlink ref="A4362" r:id="rId5790" display="Galerias com Aduelas de Concreto"/>
    <hyperlink ref="A4361" r:id="rId5791" display="Galerias com Aduelas de Concreto"/>
    <hyperlink ref="A4360" r:id="rId5792" display="Galerias com Aduelas de Concreto"/>
    <hyperlink ref="A4359" r:id="rId5793" display="Galerias com Aduelas de Concreto"/>
    <hyperlink ref="A4358" r:id="rId5794" display="Galerias com Aduelas de Concreto"/>
    <hyperlink ref="A4357" r:id="rId5795" display="Galerias com Aduelas de Concreto"/>
    <hyperlink ref="A4356" r:id="rId5796" display="Galerias com Aduelas de Concreto"/>
    <hyperlink ref="A4355" r:id="rId5797" display="Galerias com Aduelas de Concreto"/>
    <hyperlink ref="A4354" r:id="rId5798" display="Galerias com Aduelas de Concreto"/>
    <hyperlink ref="A4353" r:id="rId5799" display="Galerias com Aduelas de Concreto"/>
    <hyperlink ref="A4352" r:id="rId5800" display="Galerias com Aduelas de Concreto"/>
    <hyperlink ref="A4351" r:id="rId5801" display="Galerias com Aduelas de Concreto"/>
    <hyperlink ref="A4350" r:id="rId5802" display="Galerias com Aduelas de Concreto"/>
    <hyperlink ref="A4349" r:id="rId5803" display="Galerias com Aduelas de Concreto"/>
    <hyperlink ref="A4348" r:id="rId5804" display="Galerias com Aduelas de Concreto"/>
    <hyperlink ref="A4347" r:id="rId5805" display="Galerias com Aduelas de Concreto"/>
    <hyperlink ref="A4346" r:id="rId5806" display="Galerias com Aduelas de Concreto"/>
    <hyperlink ref="A4345" r:id="rId5807" display="Galerias com Aduelas de Concreto"/>
    <hyperlink ref="A4344" r:id="rId5808" display="Galerias com Aduelas de Concreto"/>
    <hyperlink ref="A4343" r:id="rId5809" display="Galerias com Aduelas de Concreto"/>
    <hyperlink ref="A4342" r:id="rId5810" display="Gabiões - Execução de Muro e Proteção Superficial"/>
    <hyperlink ref="A4341" r:id="rId5811" display="Gabiões - Execução de Muro e Proteção Superficial"/>
    <hyperlink ref="A4340" r:id="rId5812" display="Gabiões - Execução de Muro e Proteção Superficial"/>
    <hyperlink ref="A4339" r:id="rId5813" display="Gabiões - Execução de Muro e Proteção Superficial"/>
    <hyperlink ref="A4338" r:id="rId5814" display="Gabiões - Execução de Muro e Proteção Superficial"/>
    <hyperlink ref="A4337" r:id="rId5815" display="Gabiões - Execução de Muro e Proteção Superficial"/>
    <hyperlink ref="A4336" r:id="rId5816" display="Gabiões - Execução de Muro e Proteção Superficial"/>
    <hyperlink ref="A4335" r:id="rId5817" display="Gabiões - Execução de Muro e Proteção Superficial"/>
    <hyperlink ref="A4334" r:id="rId5818" display="Gabiões - Execução de Muro e Proteção Superficial"/>
    <hyperlink ref="A4333" r:id="rId5819" display="Gabiões - Execução de Muro e Proteção Superficial"/>
    <hyperlink ref="A4332" r:id="rId5820" display="Gabiões - Execução de Muro e Proteção Superficial"/>
    <hyperlink ref="A4331" r:id="rId5821" display="Gabiões - Execução de Muro e Proteção Superficial"/>
    <hyperlink ref="A4330" r:id="rId5822" display="Gabiões - Execução de Muro e Proteção Superficial"/>
    <hyperlink ref="A4329" r:id="rId5823" display="Gabiões - Execução de Muro e Proteção Superficial"/>
    <hyperlink ref="A4328" r:id="rId5824" display="Gabiões - Execução de Muro e Proteção Superficial"/>
    <hyperlink ref="A4327" r:id="rId5825" display="Gabiões - Execução de Muro e Proteção Superficial"/>
    <hyperlink ref="A4326" r:id="rId5826" display="Fôrmas para Pilares Circulares"/>
    <hyperlink ref="A4325" r:id="rId5827" display="Fôrmas para Pilares Circulares"/>
    <hyperlink ref="A4324" r:id="rId5828" display="Fôrmas para Pilares Circulares"/>
    <hyperlink ref="A4323" r:id="rId5829" display="Fôrmas para Pilares Circulares"/>
    <hyperlink ref="A4322" r:id="rId5830" display="Fôrmas para Pilares Circulares"/>
    <hyperlink ref="A4321" r:id="rId5831" display="Fôrmas para Pilares Circulares"/>
    <hyperlink ref="A4320" r:id="rId5832" display="Fôrmas para Pilares Circulares"/>
    <hyperlink ref="A4319" r:id="rId5833" display="Fôrmas para Pilares Circulares"/>
    <hyperlink ref="A4318" r:id="rId5834" display="Fôrmas para Pilares Circulares"/>
    <hyperlink ref="A4317" r:id="rId5835" display="Fôrmas para Pilares Circulares"/>
    <hyperlink ref="A4316" r:id="rId5836"/>
    <hyperlink ref="A4315" r:id="rId5837"/>
    <hyperlink ref="A4314" r:id="rId5838"/>
    <hyperlink ref="A4313" r:id="rId5839"/>
    <hyperlink ref="A4312" r:id="rId5840"/>
    <hyperlink ref="A4311" r:id="rId5841"/>
    <hyperlink ref="A4310" r:id="rId5842"/>
    <hyperlink ref="A4309" r:id="rId5843"/>
    <hyperlink ref="A4308" r:id="rId5844"/>
    <hyperlink ref="A4307" r:id="rId5845"/>
    <hyperlink ref="A4306" r:id="rId5846"/>
    <hyperlink ref="A4305" r:id="rId5847"/>
    <hyperlink ref="A4304" r:id="rId5848"/>
    <hyperlink ref="A4303" r:id="rId5849"/>
    <hyperlink ref="A4302" r:id="rId5850"/>
    <hyperlink ref="A4301" r:id="rId5851"/>
    <hyperlink ref="A4300" r:id="rId5852"/>
    <hyperlink ref="A4299" r:id="rId5853"/>
    <hyperlink ref="A4298" r:id="rId5854"/>
    <hyperlink ref="A4297" r:id="rId5855"/>
    <hyperlink ref="A4296" r:id="rId5856"/>
    <hyperlink ref="A4295" r:id="rId5857"/>
    <hyperlink ref="A4294" r:id="rId5858"/>
    <hyperlink ref="A4293" r:id="rId5859"/>
    <hyperlink ref="A4292" r:id="rId5860"/>
    <hyperlink ref="A4291" r:id="rId5861"/>
    <hyperlink ref="A4290" r:id="rId5862"/>
    <hyperlink ref="A4289" r:id="rId5863"/>
    <hyperlink ref="A4288" r:id="rId5864"/>
    <hyperlink ref="A4287" r:id="rId5865"/>
    <hyperlink ref="A4286" r:id="rId5866"/>
    <hyperlink ref="A4285" r:id="rId5867"/>
    <hyperlink ref="A4284" r:id="rId5868"/>
    <hyperlink ref="A4283" r:id="rId5869"/>
    <hyperlink ref="A4282" r:id="rId5870"/>
    <hyperlink ref="A4281" r:id="rId5871"/>
    <hyperlink ref="A4280" r:id="rId5872"/>
    <hyperlink ref="A4279" r:id="rId5873"/>
    <hyperlink ref="A4278" r:id="rId5874"/>
    <hyperlink ref="A4277" r:id="rId5875"/>
    <hyperlink ref="A4276" r:id="rId5876"/>
    <hyperlink ref="A4275" r:id="rId5877"/>
    <hyperlink ref="A4274" r:id="rId5878"/>
    <hyperlink ref="A4273" r:id="rId5879"/>
    <hyperlink ref="A4272" r:id="rId5880"/>
    <hyperlink ref="A4271" r:id="rId5881"/>
    <hyperlink ref="A4270" r:id="rId5882"/>
    <hyperlink ref="A4269" r:id="rId5883"/>
    <hyperlink ref="A4268" r:id="rId5884"/>
    <hyperlink ref="A4267" r:id="rId5885"/>
    <hyperlink ref="A4266" r:id="rId5886"/>
    <hyperlink ref="A4265" r:id="rId5887"/>
    <hyperlink ref="A4264" r:id="rId5888"/>
    <hyperlink ref="A4263" r:id="rId5889"/>
    <hyperlink ref="A4262" r:id="rId5890"/>
    <hyperlink ref="A4261" r:id="rId5891"/>
    <hyperlink ref="A4260" r:id="rId5892"/>
    <hyperlink ref="A4259" r:id="rId5893"/>
    <hyperlink ref="A4258" r:id="rId5894"/>
    <hyperlink ref="A4257" r:id="rId5895"/>
    <hyperlink ref="A4256" r:id="rId5896"/>
    <hyperlink ref="A4255" r:id="rId5897"/>
    <hyperlink ref="A4254" r:id="rId5898"/>
    <hyperlink ref="A4253" r:id="rId5899"/>
    <hyperlink ref="A4252" r:id="rId5900"/>
    <hyperlink ref="A4251" r:id="rId5901"/>
    <hyperlink ref="A4250" r:id="rId5902"/>
    <hyperlink ref="A4249" r:id="rId5903"/>
    <hyperlink ref="A4248" r:id="rId5904"/>
    <hyperlink ref="A4247" r:id="rId5905"/>
    <hyperlink ref="A4246" r:id="rId5906" display="Fôrmas para Estruturas de Concreto Armado"/>
    <hyperlink ref="A4245" r:id="rId5907" display="Fôrmas para Estruturas de Concreto Armado"/>
    <hyperlink ref="A4244" r:id="rId5908" display="Fôrmas para Estruturas de Concreto Armado"/>
    <hyperlink ref="A4243" r:id="rId5909" display="Fôrmas para Estruturas de Concreto Armado"/>
    <hyperlink ref="A4242" r:id="rId5910" display="Fôrmas para Estruturas de Concreto Armado"/>
    <hyperlink ref="A4241" r:id="rId5911" display="Fôrmas para Estruturas de Concreto Armado"/>
    <hyperlink ref="A4240" r:id="rId5912" display="Fôrmas para Estruturas de Concreto Armado"/>
    <hyperlink ref="A4239" r:id="rId5913" display="Fôrmas para Estruturas de Concreto Armado"/>
    <hyperlink ref="A4238" r:id="rId5914" display="Fôrmas para Estruturas de Concreto Armado"/>
    <hyperlink ref="A4237" r:id="rId5915" display="Fôrmas para Estruturas de Concreto Armado"/>
    <hyperlink ref="A4236" r:id="rId5916" display="Fôrmas para Estruturas de Concreto Armado"/>
    <hyperlink ref="A4235" r:id="rId5917" display="Fôrmas para Estruturas de Concreto Armado"/>
    <hyperlink ref="A4234" r:id="rId5918" display="Fôrmas para Estruturas de Concreto Armado"/>
    <hyperlink ref="A4233" r:id="rId5919" display="Fôrmas para Estruturas de Concreto Armado"/>
    <hyperlink ref="A4232" r:id="rId5920" display="Fôrmas para Estruturas de Concreto Armado"/>
    <hyperlink ref="A4231" r:id="rId5921" display="Fôrmas para Estruturas de Concreto Armado"/>
    <hyperlink ref="A4230" r:id="rId5922" display="Fôrmas para Estruturas de Concreto Armado"/>
    <hyperlink ref="A4229" r:id="rId5923" display="Fôrmas para Estruturas de Concreto Armado"/>
    <hyperlink ref="A4228" r:id="rId5924" display="Fôrmas para Estruturas de Concreto Armado"/>
    <hyperlink ref="A4227" r:id="rId5925" display="Fôrmas para Estruturas de Concreto Armado"/>
    <hyperlink ref="A4226" r:id="rId5926" display="Fôrmas para Estruturas de Concreto Armado"/>
    <hyperlink ref="A4225" r:id="rId5927" display="Fôrmas para Estruturas de Concreto Armado"/>
    <hyperlink ref="A4224" r:id="rId5928" display="Fôrmas para Estruturas de Concreto Armado"/>
    <hyperlink ref="A4223" r:id="rId5929" display="Fôrmas para Estruturas de Concreto Armado"/>
    <hyperlink ref="A4222" r:id="rId5930" display="Fôrmas para Estruturas de Concreto Armado"/>
    <hyperlink ref="A4221" r:id="rId5931" display="Fôrmas para Estruturas de Concreto Armado"/>
    <hyperlink ref="A4220" r:id="rId5932" display="Fôrmas para Estruturas de Concreto Armado"/>
    <hyperlink ref="A4219" r:id="rId5933" display="Fôrmas para Estruturas de Concreto Armado"/>
    <hyperlink ref="A4218" r:id="rId5934" display="Fôrmas para Estruturas de Concreto Armado"/>
    <hyperlink ref="A4217" r:id="rId5935" display="Fôrmas para Estruturas de Concreto Armado"/>
    <hyperlink ref="A4216" r:id="rId5936" display="Fôrmas para Estruturas de Concreto Armado"/>
    <hyperlink ref="A4215" r:id="rId5937" display="Fôrmas Curvas para Paredes de Reservatórios de Concreto"/>
    <hyperlink ref="A4214" r:id="rId5938" display="Fôrmas Curvas para Paredes de Reservatórios de Concreto"/>
    <hyperlink ref="A4213" r:id="rId5939" display="Fôrmas Curvas para Paredes de Reservatórios de Concreto"/>
    <hyperlink ref="A4212" r:id="rId5940" display="Fôrmas Curvas para Paredes de Reservatórios de Concreto"/>
    <hyperlink ref="A4211" r:id="rId5941"/>
    <hyperlink ref="A4210" r:id="rId5942"/>
    <hyperlink ref="A4209" r:id="rId5943"/>
    <hyperlink ref="A4208" r:id="rId5944"/>
    <hyperlink ref="A4207" r:id="rId5945"/>
    <hyperlink ref="A4206" r:id="rId5946"/>
    <hyperlink ref="A4205" r:id="rId5947"/>
    <hyperlink ref="A4204" r:id="rId5948"/>
    <hyperlink ref="A4203" r:id="rId5949"/>
    <hyperlink ref="A4202" r:id="rId5950"/>
    <hyperlink ref="A4201" r:id="rId5951"/>
    <hyperlink ref="A4200" r:id="rId5952"/>
    <hyperlink ref="A4199" r:id="rId5953"/>
    <hyperlink ref="A4198" r:id="rId5954"/>
    <hyperlink ref="A4197" r:id="rId5955"/>
    <hyperlink ref="A4196" r:id="rId5956" display="Fundações Rasas (Blocos, Sapatas, Vigas Baldrame)"/>
    <hyperlink ref="A4195" r:id="rId5957" display="Fundações Rasas (Blocos, Sapatas, Vigas Baldrame)"/>
    <hyperlink ref="A4194" r:id="rId5958" display="Fundações Rasas (Blocos, Sapatas, Vigas Baldrame)"/>
    <hyperlink ref="A4193" r:id="rId5959" display="Fundações Rasas (Blocos, Sapatas, Vigas Baldrame)"/>
    <hyperlink ref="A4192" r:id="rId5960" display="Fundações Rasas (Blocos, Sapatas, Vigas Baldrame)"/>
    <hyperlink ref="A4191" r:id="rId5961" display="Fundações Rasas (Blocos, Sapatas, Vigas Baldrame)"/>
    <hyperlink ref="A4190" r:id="rId5962" display="Fundações Rasas (Blocos, Sapatas, Vigas Baldrame)"/>
    <hyperlink ref="A4189" r:id="rId5963" display="Fundações Rasas (Blocos, Sapatas, Vigas Baldrame)"/>
    <hyperlink ref="A4188" r:id="rId5964" display="Fundações Rasas (Blocos, Sapatas, Vigas Baldrame)"/>
    <hyperlink ref="A4187" r:id="rId5965" display="Fundações Rasas (Blocos, Sapatas, Vigas Baldrame)"/>
    <hyperlink ref="A4186" r:id="rId5966" display="Fundações Rasas (Blocos, Sapatas, Vigas Baldrame)"/>
    <hyperlink ref="A4185" r:id="rId5967" display="Fundações Rasas (Blocos, Sapatas, Vigas Baldrame)"/>
    <hyperlink ref="A4184" r:id="rId5968" display="Fundações Rasas (Blocos, Sapatas, Vigas Baldrame)"/>
    <hyperlink ref="A4183" r:id="rId5969" display="Fundações Rasas (Blocos, Sapatas, Vigas Baldrame)"/>
    <hyperlink ref="A4182" r:id="rId5970" display="Fundações Rasas (Blocos, Sapatas, Vigas Baldrame)"/>
    <hyperlink ref="A4181" r:id="rId5971" display="Fundações Rasas (Blocos, Sapatas, Vigas Baldrame)"/>
    <hyperlink ref="A4180" r:id="rId5972" display="Fundações Rasas (Blocos, Sapatas, Vigas Baldrame)"/>
    <hyperlink ref="A4179" r:id="rId5973" display="Fundações Rasas (Blocos, Sapatas, Vigas Baldrame)"/>
    <hyperlink ref="A4178" r:id="rId5974" display="Fundações Rasas (Blocos, Sapatas, Vigas Baldrame)"/>
    <hyperlink ref="A4177" r:id="rId5975" display="Fundações Rasas (Blocos, Sapatas, Vigas Baldrame)"/>
    <hyperlink ref="A4176" r:id="rId5976" display="Fundações Rasas (Blocos, Sapatas, Vigas Baldrame)"/>
    <hyperlink ref="A4175" r:id="rId5977" display="Fundações Rasas (Blocos, Sapatas, Vigas Baldrame)"/>
    <hyperlink ref="A4174" r:id="rId5978" display="Fundações Rasas (Blocos, Sapatas, Vigas Baldrame)"/>
    <hyperlink ref="A4173" r:id="rId5979" display="Fundações Rasas (Blocos, Sapatas, Vigas Baldrame)"/>
    <hyperlink ref="A4172" r:id="rId5980" display="Fundações Rasas (Blocos, Sapatas, Vigas Baldrame)"/>
    <hyperlink ref="A4171" r:id="rId5981" display="Fundações Rasas (Blocos, Sapatas, Vigas Baldrame)"/>
    <hyperlink ref="A4170" r:id="rId5982" display="Fundações Rasas (Blocos, Sapatas, Vigas Baldrame)"/>
    <hyperlink ref="A4169" r:id="rId5983" display="Fundações Rasas (Blocos, Sapatas, Vigas Baldrame)"/>
    <hyperlink ref="A4168" r:id="rId5984" display="Fundações Rasas (Blocos, Sapatas, Vigas Baldrame)"/>
    <hyperlink ref="A4167" r:id="rId5985" display="Fundações Rasas (Blocos, Sapatas, Vigas Baldrame)"/>
    <hyperlink ref="A4166" r:id="rId5986" display="Fundações Rasas (Blocos, Sapatas, Vigas Baldrame)"/>
    <hyperlink ref="A4165" r:id="rId5987"/>
    <hyperlink ref="A4164" r:id="rId5988"/>
    <hyperlink ref="A4163" r:id="rId5989"/>
    <hyperlink ref="A4162" r:id="rId5990"/>
    <hyperlink ref="A4161" r:id="rId5991"/>
    <hyperlink ref="A4160" r:id="rId5992"/>
    <hyperlink ref="A4159" r:id="rId5993"/>
    <hyperlink ref="A4158" r:id="rId5994"/>
    <hyperlink ref="A4157" r:id="rId5995"/>
    <hyperlink ref="A4156" r:id="rId5996"/>
    <hyperlink ref="A4155" r:id="rId5997"/>
    <hyperlink ref="A4154" r:id="rId5998"/>
    <hyperlink ref="A4153" r:id="rId5999"/>
    <hyperlink ref="A4152" r:id="rId6000"/>
    <hyperlink ref="A4151" r:id="rId6001"/>
    <hyperlink ref="A4150" r:id="rId6002"/>
    <hyperlink ref="A4149" r:id="rId6003"/>
    <hyperlink ref="A4148" r:id="rId6004"/>
    <hyperlink ref="A4147" r:id="rId6005" display="Fossas e Sumidouros"/>
    <hyperlink ref="A4146" r:id="rId6006" display="Fossas e Sumidouros"/>
    <hyperlink ref="A4145" r:id="rId6007" display="Fossas e Sumidouros"/>
    <hyperlink ref="A4144" r:id="rId6008" display="Fossas e Sumidouros"/>
    <hyperlink ref="A4143" r:id="rId6009" display="Fossas e Sumidouros"/>
    <hyperlink ref="A4142" r:id="rId6010" display="Fossas e Sumidouros"/>
    <hyperlink ref="A4141" r:id="rId6011" display="Fossas e Sumidouros"/>
    <hyperlink ref="A4140" r:id="rId6012" display="Fossas e Sumidouros"/>
    <hyperlink ref="A4139" r:id="rId6013" display="Fossas e Sumidouros"/>
    <hyperlink ref="A4138" r:id="rId6014" display="Fossas e Sumidouros"/>
    <hyperlink ref="A4137" r:id="rId6015" display="Fossas e Sumidouros"/>
    <hyperlink ref="A4136" r:id="rId6016" display="Fossas e Sumidouros"/>
    <hyperlink ref="A4135" r:id="rId6017" display="Fossas e Sumidouros"/>
    <hyperlink ref="A4134" r:id="rId6018" display="Fossas e Sumidouros"/>
    <hyperlink ref="A4133" r:id="rId6019" display="Fossas e Sumidouros"/>
    <hyperlink ref="A4132" r:id="rId6020" display="Fossas e Sumidouros"/>
    <hyperlink ref="A4131" r:id="rId6021" display="Fossas e Sumidouros"/>
    <hyperlink ref="A4130" r:id="rId6022" display="Fossas e Sumidouros"/>
    <hyperlink ref="A4129" r:id="rId6023" display="Fossas e Sumidouros"/>
    <hyperlink ref="A4128" r:id="rId6024" display="Fossas e Sumidouros"/>
    <hyperlink ref="A4127" r:id="rId6025" display="Fossas e Sumidouros"/>
    <hyperlink ref="A4126" r:id="rId6026" display="Fossas e Sumidouros"/>
    <hyperlink ref="A4125" r:id="rId6027" display="Fossas e Sumidouros"/>
    <hyperlink ref="A4124" r:id="rId6028" display="Fossas e Sumidouros"/>
    <hyperlink ref="A4123" r:id="rId6029" display="Fossas e Sumidouros"/>
    <hyperlink ref="A4122" r:id="rId6030" display="Fossas e Sumidouros"/>
    <hyperlink ref="A4121" r:id="rId6031" display="Fossas e Sumidouros"/>
    <hyperlink ref="A4120" r:id="rId6032" display="Fossas e Sumidouros"/>
    <hyperlink ref="A4119" r:id="rId6033" display="Fossas e Sumidouros"/>
    <hyperlink ref="A4118" r:id="rId6034" display="Fossas e Sumidouros"/>
    <hyperlink ref="A4117" r:id="rId6035" display="Fossas e Sumidouros"/>
    <hyperlink ref="A4116" r:id="rId6036" display="Forros"/>
    <hyperlink ref="A4115" r:id="rId6037" display="Forros"/>
    <hyperlink ref="A4114" r:id="rId6038" display="Forros"/>
    <hyperlink ref="A4113" r:id="rId6039" display="Forros"/>
    <hyperlink ref="A4112" r:id="rId6040" display="Forros"/>
    <hyperlink ref="A4111" r:id="rId6041" display="Forros"/>
    <hyperlink ref="A4110" r:id="rId6042" display="Forros"/>
    <hyperlink ref="A4109" r:id="rId6043" display="Forros"/>
    <hyperlink ref="A4108" r:id="rId6044" display="Forros"/>
    <hyperlink ref="A4107" r:id="rId6045" display="Forros"/>
    <hyperlink ref="A4106" r:id="rId6046" display="Forros"/>
    <hyperlink ref="A4105" r:id="rId6047" display="Forros"/>
    <hyperlink ref="A4104" r:id="rId6048" display="Forros"/>
    <hyperlink ref="A4103" r:id="rId6049" display="Forros"/>
    <hyperlink ref="A4102" r:id="rId6050" display="Forros"/>
    <hyperlink ref="A4101" r:id="rId6051" display="Forros"/>
    <hyperlink ref="A4100" r:id="rId6052" display="Forros"/>
    <hyperlink ref="A4099" r:id="rId6053" display="Fachadas com Placas Cerâmicas e Granito - Insertadas"/>
    <hyperlink ref="A4098" r:id="rId6054" display="Fachadas com Placas Cerâmicas e Granito - Insertadas"/>
    <hyperlink ref="A4097" r:id="rId6055" display="Fachadas com Placas Cerâmicas e Granito - Insertadas"/>
    <hyperlink ref="A4096" r:id="rId6056" display="Fachadas com Placas Cerâmicas e Granito - Insertadas"/>
    <hyperlink ref="A4095" r:id="rId6057" display="Fachadas com Placas Cerâmicas e Granito - Insertadas"/>
    <hyperlink ref="A4094" r:id="rId6058" display="Fachadas com Placas Cerâmicas e Granito - Insertadas"/>
    <hyperlink ref="A4093" r:id="rId6059"/>
    <hyperlink ref="A4092" r:id="rId6060"/>
    <hyperlink ref="A4091" r:id="rId6061"/>
    <hyperlink ref="A4090" r:id="rId6062"/>
    <hyperlink ref="A4089" r:id="rId6063"/>
    <hyperlink ref="A4088" r:id="rId6064"/>
    <hyperlink ref="A4087" r:id="rId6065"/>
    <hyperlink ref="A4086" r:id="rId6066"/>
    <hyperlink ref="A4085" r:id="rId6067"/>
    <hyperlink ref="A4084" r:id="rId6068"/>
    <hyperlink ref="A4083" r:id="rId6069"/>
    <hyperlink ref="A4082" r:id="rId6070"/>
    <hyperlink ref="A4081" r:id="rId6071"/>
    <hyperlink ref="A4080" r:id="rId6072"/>
    <hyperlink ref="A4079" r:id="rId6073"/>
    <hyperlink ref="A4078" r:id="rId6074"/>
    <hyperlink ref="A4077" r:id="rId6075"/>
    <hyperlink ref="A4076" r:id="rId6076"/>
    <hyperlink ref="A4075" r:id="rId6077"/>
    <hyperlink ref="A4074" r:id="rId6078"/>
    <hyperlink ref="A4073" r:id="rId6079"/>
    <hyperlink ref="A4072" r:id="rId6080"/>
    <hyperlink ref="A4071" r:id="rId6081" display="Execução de Tirantes"/>
    <hyperlink ref="A4070" r:id="rId6082" display="Execução de Tirantes"/>
    <hyperlink ref="A4069" r:id="rId6083" display="Execução de Tirantes"/>
    <hyperlink ref="A4068" r:id="rId6084" display="Execução de Tirantes"/>
    <hyperlink ref="A4067" r:id="rId6085" display="Execução de Tirantes"/>
    <hyperlink ref="A4066" r:id="rId6086" display="Execução de Tirantes"/>
    <hyperlink ref="A4065" r:id="rId6087" display="Execução de Tirantes"/>
    <hyperlink ref="A4064" r:id="rId6088" display="Execução de Tirantes"/>
    <hyperlink ref="A4063" r:id="rId6089" display="Execução de Tirantes"/>
    <hyperlink ref="A4062" r:id="rId6090" display="Execução de Tirantes"/>
    <hyperlink ref="A4061" r:id="rId6091" display="Execução de Tirantes"/>
    <hyperlink ref="A4060" r:id="rId6092" display="Execução de Tirantes"/>
    <hyperlink ref="A4059" r:id="rId6093" display="Execução de Tirantes"/>
    <hyperlink ref="A4058" r:id="rId6094" display="Execução de Tirantes"/>
    <hyperlink ref="A4057" r:id="rId6095" display="Execução de Tirantes"/>
    <hyperlink ref="A4056" r:id="rId6096" display="Execução de Tirantes"/>
    <hyperlink ref="A4055" r:id="rId6097" display="Execução de Tirantes"/>
    <hyperlink ref="A4054" r:id="rId6098" display="Execução de Tirantes"/>
    <hyperlink ref="A4053" r:id="rId6099" display="Execução de Tirantes"/>
    <hyperlink ref="A4052" r:id="rId6100" display="Execução de Tirantes"/>
    <hyperlink ref="A4051" r:id="rId6101" display="Execução de Tirantes"/>
    <hyperlink ref="A4050" r:id="rId6102" display="Execução de Tirantes"/>
    <hyperlink ref="A4049" r:id="rId6103" display="Execução de Tirantes"/>
    <hyperlink ref="A4048" r:id="rId6104" display="Execução de Tirantes"/>
    <hyperlink ref="A4047" r:id="rId6105" display="Execução de Tirantes"/>
    <hyperlink ref="A4046" r:id="rId6106" display="Execução de Tirantes"/>
    <hyperlink ref="A4045" r:id="rId6107" display="Execução de Tirantes"/>
    <hyperlink ref="A4044" r:id="rId6108" display="Execução de Tirantes"/>
    <hyperlink ref="A4043" r:id="rId6109" display="Execução de Tirantes"/>
    <hyperlink ref="A4042" r:id="rId6110" display="Execução de Tirantes"/>
    <hyperlink ref="A4041" r:id="rId6111" display="Execução de Tirantes"/>
    <hyperlink ref="A4040" r:id="rId6112" display="Execução de Grampo para Solo Grampeado"/>
    <hyperlink ref="A4039" r:id="rId6113" display="Execução de Grampo para Solo Grampeado"/>
    <hyperlink ref="A4038" r:id="rId6114" display="Execução de Grampo para Solo Grampeado"/>
    <hyperlink ref="A4037" r:id="rId6115" display="Execução de Grampo para Solo Grampeado"/>
    <hyperlink ref="A4036" r:id="rId6116" display="Execução de Grampo para Solo Grampeado"/>
    <hyperlink ref="A4035" r:id="rId6117" display="Execução de Grampo para Solo Grampeado"/>
    <hyperlink ref="A4034" r:id="rId6118"/>
    <hyperlink ref="A4033" r:id="rId6119"/>
    <hyperlink ref="A4032" r:id="rId6120"/>
    <hyperlink ref="A4031" r:id="rId6121"/>
    <hyperlink ref="A4030" r:id="rId6122"/>
    <hyperlink ref="A4029" r:id="rId6123"/>
    <hyperlink ref="A4028" r:id="rId6124"/>
    <hyperlink ref="A4027" r:id="rId6125"/>
    <hyperlink ref="A4026" r:id="rId6126"/>
    <hyperlink ref="A4025" r:id="rId6127"/>
    <hyperlink ref="A4024" r:id="rId6128"/>
    <hyperlink ref="A4023" r:id="rId6129"/>
    <hyperlink ref="A4022" r:id="rId6130"/>
    <hyperlink ref="A4021" r:id="rId6131"/>
    <hyperlink ref="A4020" r:id="rId6132"/>
    <hyperlink ref="A4019" r:id="rId6133"/>
    <hyperlink ref="A4018" r:id="rId6134"/>
    <hyperlink ref="A4017" r:id="rId6135"/>
    <hyperlink ref="A4016" r:id="rId6136"/>
    <hyperlink ref="A4015" r:id="rId6137"/>
    <hyperlink ref="A4014" r:id="rId6138"/>
    <hyperlink ref="A4013" r:id="rId6139"/>
    <hyperlink ref="A4012" r:id="rId6140"/>
    <hyperlink ref="A4011" r:id="rId6141"/>
    <hyperlink ref="A4010" r:id="rId6142"/>
    <hyperlink ref="A4009" r:id="rId6143"/>
    <hyperlink ref="A4008" r:id="rId6144"/>
    <hyperlink ref="A4007" r:id="rId6145"/>
    <hyperlink ref="A4006" r:id="rId6146"/>
    <hyperlink ref="A4005" r:id="rId6147"/>
    <hyperlink ref="A4004" r:id="rId6148"/>
    <hyperlink ref="A4003" r:id="rId6149" display="Estruturas de Madeira"/>
    <hyperlink ref="A4002" r:id="rId6150" display="Estruturas de Madeira"/>
    <hyperlink ref="A4001" r:id="rId6151" display="Estruturas de Madeira"/>
    <hyperlink ref="A4000" r:id="rId6152" display="Estruturas de Madeira"/>
    <hyperlink ref="A3999" r:id="rId6153" display="Estruturas de Madeira"/>
    <hyperlink ref="A3998" r:id="rId6154" display="Estruturas de Madeira"/>
    <hyperlink ref="A3997" r:id="rId6155" display="Estruturas de Madeira"/>
    <hyperlink ref="A3996" r:id="rId6156" display="Estruturas de Madeira"/>
    <hyperlink ref="A3995" r:id="rId6157" display="Estruturas de Madeira"/>
    <hyperlink ref="A3994" r:id="rId6158" display="Estruturas de Madeira"/>
    <hyperlink ref="A3993" r:id="rId6159" display="Estruturas de Madeira"/>
    <hyperlink ref="A3992" r:id="rId6160" display="Estruturas de Madeira"/>
    <hyperlink ref="A3991" r:id="rId6161" display="Estruturas de Madeira"/>
    <hyperlink ref="A3990" r:id="rId6162" display="Estruturas de Madeira"/>
    <hyperlink ref="A3989" r:id="rId6163" display="Estruturas de Madeira"/>
    <hyperlink ref="A3988" r:id="rId6164" display="Estruturas de Madeira"/>
    <hyperlink ref="A3987" r:id="rId6165" display="Estruturas de Madeira"/>
    <hyperlink ref="A3986" r:id="rId6166" display="Estruturas de Madeira"/>
    <hyperlink ref="A3985" r:id="rId6167" display="Estruturas de Madeira"/>
    <hyperlink ref="A3984" r:id="rId6168" display="Estruturas de Madeira"/>
    <hyperlink ref="A3983" r:id="rId6169" display="Estruturas de Madeira"/>
    <hyperlink ref="A3982" r:id="rId6170" display="Estruturas de Madeira"/>
    <hyperlink ref="A3981" r:id="rId6171" display="Estruturas de Madeira"/>
    <hyperlink ref="A3980" r:id="rId6172" display="Estruturas de Madeira"/>
    <hyperlink ref="A3979" r:id="rId6173" display="Estruturas de Madeira"/>
    <hyperlink ref="A3978" r:id="rId6174" display="Estruturas de Madeira"/>
    <hyperlink ref="A3977" r:id="rId6175" display="Estruturas de Madeira"/>
    <hyperlink ref="A3976" r:id="rId6176" display="Estruturas de Madeira"/>
    <hyperlink ref="A3975" r:id="rId6177" display="Estruturas de Madeira"/>
    <hyperlink ref="A3974" r:id="rId6178" display="Estruturas de Madeira"/>
    <hyperlink ref="A3973" r:id="rId6179" display="Estruturas de Madeira"/>
    <hyperlink ref="A3972" r:id="rId6180" display="Estruturas de Contenção - Perfis Pranchados, Cortinas e Muros de Arrimo"/>
    <hyperlink ref="A3971" r:id="rId6181" display="Estruturas de Contenção - Perfis Pranchados, Cortinas e Muros de Arrimo"/>
    <hyperlink ref="A3970" r:id="rId6182" display="Estruturas de Contenção - Perfis Pranchados, Cortinas e Muros de Arrimo"/>
    <hyperlink ref="A3969" r:id="rId6183" display="Estruturas de Contenção - Perfis Pranchados, Cortinas e Muros de Arrimo"/>
    <hyperlink ref="A3968" r:id="rId6184" display="Estruturas de Contenção - Perfis Pranchados, Cortinas e Muros de Arrimo"/>
    <hyperlink ref="A3967" r:id="rId6185" display="Estruturas de Contenção - Perfis Pranchados, Cortinas e Muros de Arrimo"/>
    <hyperlink ref="A3966" r:id="rId6186" display="Estruturas de Contenção - Perfis Pranchados, Cortinas e Muros de Arrimo"/>
    <hyperlink ref="A3965" r:id="rId6187" display="Estruturas de Contenção - Perfis Pranchados, Cortinas e Muros de Arrimo"/>
    <hyperlink ref="A3964" r:id="rId6188" display="Estruturas de Contenção - Perfis Pranchados, Cortinas e Muros de Arrimo"/>
    <hyperlink ref="A3963" r:id="rId6189" display="Estruturas de Contenção - Perfis Pranchados, Cortinas e Muros de Arrimo"/>
    <hyperlink ref="A3962" r:id="rId6190" display="Estruturas de Contenção - Perfis Pranchados, Cortinas e Muros de Arrimo"/>
    <hyperlink ref="A3961" r:id="rId6191" display="Estruturas de Contenção - Perfis Pranchados, Cortinas e Muros de Arrimo"/>
    <hyperlink ref="A3960" r:id="rId6192" display="Estruturas de Contenção - Perfis Pranchados, Cortinas e Muros de Arrimo"/>
    <hyperlink ref="A3959" r:id="rId6193" display="Estruturas de Contenção - Perfis Pranchados, Cortinas e Muros de Arrimo"/>
    <hyperlink ref="A3958" r:id="rId6194" display="Estruturas de Contenção - Perfis Pranchados, Cortinas e Muros de Arrimo"/>
    <hyperlink ref="A3957" r:id="rId6195" display="Estruturas de Contenção - Perfis Pranchados, Cortinas e Muros de Arrimo"/>
    <hyperlink ref="A3956" r:id="rId6196" display="Estruturas de Contenção - Perfis Pranchados, Cortinas e Muros de Arrimo"/>
    <hyperlink ref="A3955" r:id="rId6197" display="Estruturas de Contenção - Perfis Pranchados, Cortinas e Muros de Arrimo"/>
    <hyperlink ref="A3954" r:id="rId6198" display="Estruturas de Contenção - Perfis Pranchados, Cortinas e Muros de Arrimo"/>
    <hyperlink ref="A3953" r:id="rId6199" display="Estruturas de Contenção - Perfis Pranchados, Cortinas e Muros de Arrimo"/>
    <hyperlink ref="A3952" r:id="rId6200" display="Estruturas de Contenção - Estacas, Paredes Diafragma e Mureta Guia"/>
    <hyperlink ref="A3951" r:id="rId6201" display="Estruturas de Contenção - Estacas, Paredes Diafragma e Mureta Guia"/>
    <hyperlink ref="A3950" r:id="rId6202" display="Estruturas de Contenção - Estacas, Paredes Diafragma e Mureta Guia"/>
    <hyperlink ref="A3949" r:id="rId6203" display="Estruturas de Contenção - Estacas, Paredes Diafragma e Mureta Guia"/>
    <hyperlink ref="A3948" r:id="rId6204" display="Estruturas de Contenção - Estacas, Paredes Diafragma e Mureta Guia"/>
    <hyperlink ref="A3947" r:id="rId6205" display="Estruturas de Contenção - Estacas, Paredes Diafragma e Mureta Guia"/>
    <hyperlink ref="A3946" r:id="rId6206" display="Estruturas de Contenção - Estacas, Paredes Diafragma e Mureta Guia"/>
    <hyperlink ref="A3945" r:id="rId6207" display="Estruturas de Contenção - Estacas, Paredes Diafragma e Mureta Guia"/>
    <hyperlink ref="A3944" r:id="rId6208" display="Estruturas de Contenção - Estacas, Paredes Diafragma e Mureta Guia"/>
    <hyperlink ref="A3943" r:id="rId6209" display="Estruturas de Contenção - Estacas, Paredes Diafragma e Mureta Guia"/>
    <hyperlink ref="A3942" r:id="rId6210" display="Estruturas de Contenção - Estacas, Paredes Diafragma e Mureta Guia"/>
    <hyperlink ref="A3941" r:id="rId6211" display="Estruturas de Contenção - Estacas, Paredes Diafragma e Mureta Guia"/>
    <hyperlink ref="A3940" r:id="rId6212" display="Estruturas Pré-Fabricadas e Pré-Moldadas"/>
    <hyperlink ref="A3939" r:id="rId6213" display="Estruturas Pré-Fabricadas e Pré-Moldadas"/>
    <hyperlink ref="A3938" r:id="rId6214" display="Estruturas Pré-Fabricadas e Pré-Moldadas"/>
    <hyperlink ref="A3937" r:id="rId6215" display="Estruturas Pré-Fabricadas e Pré-Moldadas"/>
    <hyperlink ref="A3936" r:id="rId6216" display="Estruturas Pré-Fabricadas e Pré-Moldadas"/>
    <hyperlink ref="A3935" r:id="rId6217" display="Estruturas Pré-Fabricadas e Pré-Moldadas"/>
    <hyperlink ref="A3934" r:id="rId6218" display="Estruturas Pré-Fabricadas e Pré-Moldadas"/>
    <hyperlink ref="A3933" r:id="rId6219" display="Estruturas Pré-Fabricadas e Pré-Moldadas"/>
    <hyperlink ref="A3932" r:id="rId6220" display="Estruturas Pré-Fabricadas e Pré-Moldadas"/>
    <hyperlink ref="A3931" r:id="rId6221" display="Estruturas Pré-Fabricadas e Pré-Moldadas"/>
    <hyperlink ref="A3930" r:id="rId6222" display="Estruturas Pré-Fabricadas e Pré-Moldadas"/>
    <hyperlink ref="A3929" r:id="rId6223" display="Estruturas Pré-Fabricadas e Pré-Moldadas"/>
    <hyperlink ref="A3928" r:id="rId6224" display="Estruturas Pré-Fabricadas e Pré-Moldadas"/>
    <hyperlink ref="A3927" r:id="rId6225" display="Estruturas Pré-Fabricadas e Pré-Moldadas"/>
    <hyperlink ref="A3926" r:id="rId6226" display="Estruturas Pré-Fabricadas e Pré-Moldadas"/>
    <hyperlink ref="A3925" r:id="rId6227" display="Estruturas Pré-Fabricadas e Pré-Moldadas"/>
    <hyperlink ref="A3924" r:id="rId6228" display="Estruturas Pré-Fabricadas e Pré-Moldadas"/>
    <hyperlink ref="A3923" r:id="rId6229" display="Estruturas Pré-Fabricadas e Pré-Moldadas"/>
    <hyperlink ref="A3922" r:id="rId6230"/>
    <hyperlink ref="A3921" r:id="rId6231"/>
    <hyperlink ref="A3920" r:id="rId6232"/>
    <hyperlink ref="A3919" r:id="rId6233"/>
    <hyperlink ref="A3918" r:id="rId6234"/>
    <hyperlink ref="A3917" r:id="rId6235"/>
    <hyperlink ref="A3916" r:id="rId6236"/>
    <hyperlink ref="A3915" r:id="rId6237"/>
    <hyperlink ref="A3914" r:id="rId6238"/>
    <hyperlink ref="A3913" r:id="rId6239"/>
    <hyperlink ref="A3912" r:id="rId6240"/>
    <hyperlink ref="A3911" r:id="rId6241"/>
    <hyperlink ref="A3910" r:id="rId6242"/>
    <hyperlink ref="A3909" r:id="rId6243"/>
    <hyperlink ref="A3908" r:id="rId6244"/>
    <hyperlink ref="A3907" r:id="rId6245"/>
    <hyperlink ref="A3906" r:id="rId6246"/>
    <hyperlink ref="A3905" r:id="rId6247"/>
    <hyperlink ref="A3904" r:id="rId6248"/>
    <hyperlink ref="A3903" r:id="rId6249"/>
    <hyperlink ref="A3902" r:id="rId6250"/>
    <hyperlink ref="A3901" r:id="rId6251"/>
    <hyperlink ref="A3900" r:id="rId6252"/>
    <hyperlink ref="A3899" r:id="rId6253"/>
    <hyperlink ref="A3898" r:id="rId6254"/>
    <hyperlink ref="A3897" r:id="rId6255"/>
    <hyperlink ref="A3896" r:id="rId6256"/>
    <hyperlink ref="A3895" r:id="rId6257"/>
    <hyperlink ref="A3894" r:id="rId6258"/>
    <hyperlink ref="A3893" r:id="rId6259"/>
    <hyperlink ref="A3892" r:id="rId6260"/>
    <hyperlink ref="A3891" r:id="rId6261"/>
    <hyperlink ref="A3890" r:id="rId6262"/>
    <hyperlink ref="A3889" r:id="rId6263"/>
    <hyperlink ref="A3888" r:id="rId6264"/>
    <hyperlink ref="A3887" r:id="rId6265"/>
    <hyperlink ref="A3886" r:id="rId6266"/>
    <hyperlink ref="A3885" r:id="rId6267"/>
    <hyperlink ref="A3884" r:id="rId6268"/>
    <hyperlink ref="A3883" r:id="rId6269"/>
    <hyperlink ref="A3882" r:id="rId6270"/>
    <hyperlink ref="A3881" r:id="rId6271"/>
    <hyperlink ref="A3880" r:id="rId6272"/>
    <hyperlink ref="A3879" r:id="rId6273"/>
    <hyperlink ref="A3878" r:id="rId6274"/>
    <hyperlink ref="A3877" r:id="rId6275"/>
    <hyperlink ref="A3876" r:id="rId6276"/>
    <hyperlink ref="A3875" r:id="rId6277"/>
    <hyperlink ref="A3874" r:id="rId6278"/>
    <hyperlink ref="A3873" r:id="rId6279"/>
    <hyperlink ref="A3872" r:id="rId6280"/>
    <hyperlink ref="A3871" r:id="rId6281"/>
    <hyperlink ref="A3870" r:id="rId6282"/>
    <hyperlink ref="A3869" r:id="rId6283"/>
    <hyperlink ref="A3868" r:id="rId6284"/>
    <hyperlink ref="A3867" r:id="rId6285"/>
    <hyperlink ref="A3866" r:id="rId6286"/>
    <hyperlink ref="A3865" r:id="rId6287"/>
    <hyperlink ref="A3864" r:id="rId6288"/>
    <hyperlink ref="A3863" r:id="rId6289"/>
    <hyperlink ref="A3862" r:id="rId6290"/>
    <hyperlink ref="A3861" r:id="rId6291"/>
    <hyperlink ref="A3860" r:id="rId6292"/>
    <hyperlink ref="A3859" r:id="rId6293"/>
    <hyperlink ref="A3858" r:id="rId6294"/>
    <hyperlink ref="A3857" r:id="rId6295"/>
    <hyperlink ref="A3856" r:id="rId6296"/>
    <hyperlink ref="A3855" r:id="rId6297"/>
    <hyperlink ref="A3854" r:id="rId6298"/>
    <hyperlink ref="A3853" r:id="rId6299"/>
    <hyperlink ref="A3852" r:id="rId6300"/>
    <hyperlink ref="A3851" r:id="rId6301"/>
    <hyperlink ref="A3850" r:id="rId6302"/>
    <hyperlink ref="A3849" r:id="rId6303"/>
    <hyperlink ref="A3848" r:id="rId6304"/>
    <hyperlink ref="A3847" r:id="rId6305"/>
    <hyperlink ref="A3846" r:id="rId6306"/>
    <hyperlink ref="A3845" r:id="rId6307"/>
    <hyperlink ref="A3844" r:id="rId6308"/>
    <hyperlink ref="A3843" r:id="rId6309"/>
    <hyperlink ref="A3842" r:id="rId6310"/>
    <hyperlink ref="A3841" r:id="rId6311"/>
    <hyperlink ref="A3840" r:id="rId6312"/>
    <hyperlink ref="A3839" r:id="rId6313"/>
    <hyperlink ref="A3838" r:id="rId6314"/>
    <hyperlink ref="A3837" r:id="rId6315"/>
    <hyperlink ref="A3836" r:id="rId6316"/>
    <hyperlink ref="A3835" r:id="rId6317"/>
    <hyperlink ref="A3834" r:id="rId6318"/>
    <hyperlink ref="A3833" r:id="rId6319"/>
    <hyperlink ref="A3832" r:id="rId6320" display="Estrutura e Trama para Cobertura"/>
    <hyperlink ref="A3831" r:id="rId6321" display="Estrutura e Trama para Cobertura"/>
    <hyperlink ref="A3830" r:id="rId6322" display="Estrutura e Trama para Cobertura"/>
    <hyperlink ref="A3829" r:id="rId6323" display="Estrutura e Trama para Cobertura"/>
    <hyperlink ref="A3828" r:id="rId6324" display="Estrutura e Trama para Cobertura"/>
    <hyperlink ref="A3827" r:id="rId6325" display="Estrutura e Trama para Cobertura"/>
    <hyperlink ref="A3826" r:id="rId6326" display="Estrutura e Trama para Cobertura"/>
    <hyperlink ref="A3825" r:id="rId6327" display="Estrutura e Trama para Cobertura"/>
    <hyperlink ref="A3824" r:id="rId6328" display="Estrutura e Trama para Cobertura"/>
    <hyperlink ref="A3823" r:id="rId6329" display="Estrutura e Trama para Cobertura"/>
    <hyperlink ref="A3822" r:id="rId6330" display="Estrutura e Trama para Cobertura"/>
    <hyperlink ref="A3821" r:id="rId6331" display="Estrutura e Trama para Cobertura"/>
    <hyperlink ref="A3820" r:id="rId6332" display="Estrutura e Trama para Cobertura"/>
    <hyperlink ref="A3819" r:id="rId6333" display="Estrutura e Trama para Cobertura"/>
    <hyperlink ref="A3818" r:id="rId6334" display="Estrutura e Trama para Cobertura"/>
    <hyperlink ref="A3817" r:id="rId6335" display="Estrutura e Trama para Cobertura"/>
    <hyperlink ref="A3816" r:id="rId6336" display="Estrutura e Trama para Cobertura"/>
    <hyperlink ref="A3815" r:id="rId6337" display="Estrutura e Trama para Cobertura"/>
    <hyperlink ref="A3814" r:id="rId6338" display="Estrutura e Trama para Cobertura"/>
    <hyperlink ref="A3813" r:id="rId6339" display="Estrutura e Trama para Cobertura"/>
    <hyperlink ref="A3812" r:id="rId6340" display="Estrutura e Trama para Cobertura"/>
    <hyperlink ref="A3811" r:id="rId6341" display="Estrutura e Trama para Cobertura"/>
    <hyperlink ref="A3810" r:id="rId6342" display="Estrutura e Trama para Cobertura"/>
    <hyperlink ref="A3809" r:id="rId6343" display="Estrutura e Trama para Cobertura"/>
    <hyperlink ref="A3808" r:id="rId6344" display="Estrutura e Trama para Cobertura"/>
    <hyperlink ref="A3807" r:id="rId6345" display="Estrutura e Trama para Cobertura"/>
    <hyperlink ref="A3806" r:id="rId6346" display="Estrutura e Trama para Cobertura"/>
    <hyperlink ref="A3805" r:id="rId6347" display="Estrutura e Trama para Cobertura"/>
    <hyperlink ref="A3804" r:id="rId6348" display="Estrutura e Trama para Cobertura"/>
    <hyperlink ref="A3803" r:id="rId6349" display="Estrutura e Trama para Cobertura"/>
    <hyperlink ref="A3802" r:id="rId6350" display="Estrutura e Trama para Cobertura"/>
    <hyperlink ref="A3801" r:id="rId6351" display="Estacas em Hélice Contínua"/>
    <hyperlink ref="A3800" r:id="rId6352" display="Estacas em Hélice Contínua"/>
    <hyperlink ref="A3799" r:id="rId6353" display="Estacas em Hélice Contínua"/>
    <hyperlink ref="A3798" r:id="rId6354" display="Estacas em Hélice Contínua"/>
    <hyperlink ref="A3797" r:id="rId6355" display="Estacas em Hélice Contínua"/>
    <hyperlink ref="A3796" r:id="rId6356" display="Estacas Raiz"/>
    <hyperlink ref="A3795" r:id="rId6357" display="Estacas Raiz"/>
    <hyperlink ref="A3794" r:id="rId6358" display="Estacas Raiz"/>
    <hyperlink ref="A3793" r:id="rId6359" display="Estacas Raiz"/>
    <hyperlink ref="A3792" r:id="rId6360" display="Estacas Raiz"/>
    <hyperlink ref="A3791" r:id="rId6361" display="Estacas Raiz"/>
    <hyperlink ref="A3790" r:id="rId6362" display="Estacas Raiz"/>
    <hyperlink ref="A3789" r:id="rId6363" display="Estacas Raiz"/>
    <hyperlink ref="A3788" r:id="rId6364" display="Estacas Pré-Moldadas"/>
    <hyperlink ref="A3787" r:id="rId6365" display="Estacas Pré-Moldadas"/>
    <hyperlink ref="A3786" r:id="rId6366" display="Estacas Pré-Moldadas"/>
    <hyperlink ref="A3785" r:id="rId6367" display="Estacas Metálicas"/>
    <hyperlink ref="A3784" r:id="rId6368" display="Estacas Metálicas"/>
    <hyperlink ref="A3783" r:id="rId6369" display="Estacas Metálicas"/>
    <hyperlink ref="A3782" r:id="rId6370" display="Estacas Metálicas"/>
    <hyperlink ref="A3781" r:id="rId6371" display="Estacas Metálicas"/>
    <hyperlink ref="A3780" r:id="rId6372" display="Estacas Metálicas"/>
    <hyperlink ref="A3779" r:id="rId6373" display="Estacas Escavadas Sem Fluido Estabilizante"/>
    <hyperlink ref="A3778" r:id="rId6374" display="Estacas Escavadas Sem Fluido Estabilizante"/>
    <hyperlink ref="A3777" r:id="rId6375" display="Estacas Escavadas Sem Fluido Estabilizante"/>
    <hyperlink ref="A3776" r:id="rId6376" display="Estacas Escavadas Sem Fluido Estabilizante"/>
    <hyperlink ref="A3775" r:id="rId6377" display="Estacas Escavadas Sem Fluido Estabilizante"/>
    <hyperlink ref="A3774" r:id="rId6378" display="Estacas Broca, Strauss e Escavada com Fluido Estabilizante"/>
    <hyperlink ref="A3773" r:id="rId6379" display="Estacas Broca, Strauss e Escavada com Fluido Estabilizante"/>
    <hyperlink ref="A3772" r:id="rId6380" display="Estacas Broca, Strauss e Escavada com Fluido Estabilizante"/>
    <hyperlink ref="A3771" r:id="rId6381" display="Estacas Broca, Strauss e Escavada com Fluido Estabilizante"/>
    <hyperlink ref="A3770" r:id="rId6382" display="Estacas Broca, Strauss e Escavada com Fluido Estabilizante"/>
    <hyperlink ref="A3769" r:id="rId6383" display="Estacas Broca, Strauss e Escavada com Fluido Estabilizante"/>
    <hyperlink ref="A3768" r:id="rId6384" display="Estacas Broca, Strauss e Escavada com Fluido Estabilizante"/>
    <hyperlink ref="A3767" r:id="rId6385" display="Estacas Broca, Strauss e Escavada com Fluido Estabilizante"/>
    <hyperlink ref="A3766" r:id="rId6386" display="Estacas Broca, Strauss e Escavada com Fluido Estabilizante"/>
    <hyperlink ref="A3765" r:id="rId6387" display="Estacas Broca, Strauss e Escavada com Fluido Estabilizante"/>
    <hyperlink ref="A3764" r:id="rId6388" display="Estacas Broca, Strauss e Escavada com Fluido Estabilizante"/>
    <hyperlink ref="A3763" r:id="rId6389" display="Estacas Broca, Strauss e Escavada com Fluido Estabilizante"/>
    <hyperlink ref="A3762" r:id="rId6390" display="Estacas Broca, Strauss e Escavada com Fluido Estabilizante"/>
    <hyperlink ref="A3761" r:id="rId6391" display="Estacas Broca, Strauss e Escavada com Fluido Estabilizante"/>
    <hyperlink ref="A3760" r:id="rId6392" display="Estacas Broca, Strauss e Escavada com Fluido Estabilizante"/>
    <hyperlink ref="A3759" r:id="rId6393"/>
    <hyperlink ref="A3758" r:id="rId6394"/>
    <hyperlink ref="A3757" r:id="rId6395"/>
    <hyperlink ref="A3756" r:id="rId6396"/>
    <hyperlink ref="A3755" r:id="rId6397"/>
    <hyperlink ref="A3754" r:id="rId6398"/>
    <hyperlink ref="A3753" r:id="rId6399"/>
    <hyperlink ref="A3752" r:id="rId6400"/>
    <hyperlink ref="A3751" r:id="rId6401"/>
    <hyperlink ref="A3750" r:id="rId6402"/>
    <hyperlink ref="A3749" r:id="rId6403"/>
    <hyperlink ref="A3748" r:id="rId6404"/>
    <hyperlink ref="A3747" r:id="rId6405"/>
    <hyperlink ref="A3746" r:id="rId6406"/>
    <hyperlink ref="A3745" r:id="rId6407"/>
    <hyperlink ref="A3744" r:id="rId6408"/>
    <hyperlink ref="A3743" r:id="rId6409"/>
    <hyperlink ref="A3742" r:id="rId6410"/>
    <hyperlink ref="A3741" r:id="rId6411"/>
    <hyperlink ref="A3740" r:id="rId6412"/>
    <hyperlink ref="A3739" r:id="rId6413"/>
    <hyperlink ref="A3738" r:id="rId6414"/>
    <hyperlink ref="A3737" r:id="rId6415"/>
    <hyperlink ref="A3736" r:id="rId6416"/>
    <hyperlink ref="A3735" r:id="rId6417"/>
    <hyperlink ref="A3734" r:id="rId6418"/>
    <hyperlink ref="A3733" r:id="rId6419"/>
    <hyperlink ref="A3732" r:id="rId6420"/>
    <hyperlink ref="A3731" r:id="rId6421"/>
    <hyperlink ref="A3730" r:id="rId6422"/>
    <hyperlink ref="A3729" r:id="rId6423"/>
    <hyperlink ref="A3728" r:id="rId6424"/>
    <hyperlink ref="A3727" r:id="rId6425"/>
    <hyperlink ref="A3726" r:id="rId6426"/>
    <hyperlink ref="A3725" r:id="rId6427"/>
    <hyperlink ref="A3724" r:id="rId6428"/>
    <hyperlink ref="A3723" r:id="rId6429"/>
    <hyperlink ref="A3722" r:id="rId6430"/>
    <hyperlink ref="A3721" r:id="rId6431"/>
    <hyperlink ref="A3720" r:id="rId6432"/>
    <hyperlink ref="A3719" r:id="rId6433"/>
    <hyperlink ref="A3718" r:id="rId6434"/>
    <hyperlink ref="A3717" r:id="rId6435"/>
    <hyperlink ref="A3716" r:id="rId6436"/>
    <hyperlink ref="A3715" r:id="rId6437"/>
    <hyperlink ref="A3714" r:id="rId6438"/>
    <hyperlink ref="A3713" r:id="rId6439"/>
    <hyperlink ref="A3712" r:id="rId6440"/>
    <hyperlink ref="A3711" r:id="rId6441"/>
    <hyperlink ref="A3710" r:id="rId6442"/>
    <hyperlink ref="A3709" r:id="rId6443"/>
    <hyperlink ref="A3708" r:id="rId6444"/>
    <hyperlink ref="A3707" r:id="rId6445"/>
    <hyperlink ref="A3706" r:id="rId6446"/>
    <hyperlink ref="A3705" r:id="rId6447"/>
    <hyperlink ref="A3704" r:id="rId6448"/>
    <hyperlink ref="A3703" r:id="rId6449"/>
    <hyperlink ref="A3702" r:id="rId6450"/>
    <hyperlink ref="A3701" r:id="rId6451"/>
    <hyperlink ref="A3700" r:id="rId6452"/>
    <hyperlink ref="A3699" r:id="rId6453"/>
    <hyperlink ref="A3698" r:id="rId6454"/>
    <hyperlink ref="A3697" r:id="rId6455"/>
    <hyperlink ref="A3696" r:id="rId6456"/>
    <hyperlink ref="A3695" r:id="rId6457"/>
    <hyperlink ref="A3694" r:id="rId6458"/>
    <hyperlink ref="A3693" r:id="rId6459"/>
    <hyperlink ref="A3692" r:id="rId6460"/>
    <hyperlink ref="A3691" r:id="rId6461"/>
    <hyperlink ref="A3690" r:id="rId6462"/>
    <hyperlink ref="A3689" r:id="rId6463"/>
    <hyperlink ref="A3688" r:id="rId6464"/>
    <hyperlink ref="A3687" r:id="rId6465"/>
    <hyperlink ref="A3686" r:id="rId6466"/>
    <hyperlink ref="A3685" r:id="rId6467"/>
    <hyperlink ref="A3684" r:id="rId6468"/>
    <hyperlink ref="A3683" r:id="rId6469"/>
    <hyperlink ref="A3682" r:id="rId6470"/>
    <hyperlink ref="A3681" r:id="rId6471"/>
    <hyperlink ref="A3680" r:id="rId6472"/>
    <hyperlink ref="A3679" r:id="rId6473"/>
    <hyperlink ref="A3678" r:id="rId6474"/>
    <hyperlink ref="A3677" r:id="rId6475"/>
    <hyperlink ref="A3676" r:id="rId6476"/>
    <hyperlink ref="A3675" r:id="rId6477"/>
    <hyperlink ref="A3674" r:id="rId6478"/>
    <hyperlink ref="A3673" r:id="rId6479"/>
    <hyperlink ref="A3672" r:id="rId6480"/>
    <hyperlink ref="A3671" r:id="rId6481"/>
    <hyperlink ref="A3670" r:id="rId6482"/>
    <hyperlink ref="A3669" r:id="rId6483"/>
    <hyperlink ref="A3668" r:id="rId6484"/>
    <hyperlink ref="A3667" r:id="rId6485"/>
    <hyperlink ref="A3666" r:id="rId6486"/>
    <hyperlink ref="A3665" r:id="rId6487"/>
    <hyperlink ref="A3664" r:id="rId6488"/>
    <hyperlink ref="A3663" r:id="rId6489"/>
    <hyperlink ref="A3662" r:id="rId6490"/>
    <hyperlink ref="A3661" r:id="rId6491"/>
    <hyperlink ref="A3660" r:id="rId6492"/>
    <hyperlink ref="A3659" r:id="rId6493"/>
    <hyperlink ref="A3658" r:id="rId6494"/>
    <hyperlink ref="A3657" r:id="rId6495"/>
    <hyperlink ref="A3656" r:id="rId6496"/>
    <hyperlink ref="A3655" r:id="rId6497"/>
    <hyperlink ref="A3654" r:id="rId6498"/>
    <hyperlink ref="A3653" r:id="rId6499"/>
    <hyperlink ref="A3652" r:id="rId6500"/>
    <hyperlink ref="A3651" r:id="rId6501"/>
    <hyperlink ref="A3650" r:id="rId6502"/>
    <hyperlink ref="A3649" r:id="rId6503"/>
    <hyperlink ref="A3648" r:id="rId6504"/>
    <hyperlink ref="A3647" r:id="rId6505"/>
    <hyperlink ref="A3646" r:id="rId6506"/>
    <hyperlink ref="A3645" r:id="rId6507"/>
    <hyperlink ref="A3644" r:id="rId6508"/>
    <hyperlink ref="A3643" r:id="rId6509" display="Esquadrias - Portas"/>
    <hyperlink ref="A3642" r:id="rId6510" display="Esquadrias - Portas"/>
    <hyperlink ref="A3641" r:id="rId6511" display="Esquadrias - Portas"/>
    <hyperlink ref="A3640" r:id="rId6512" display="Esquadrias - Portas"/>
    <hyperlink ref="A3639" r:id="rId6513" display="Esquadrias - Portas"/>
    <hyperlink ref="A3638" r:id="rId6514" display="Esquadrias - Portas"/>
    <hyperlink ref="A3637" r:id="rId6515" display="Esquadrias - Portas"/>
    <hyperlink ref="A3636" r:id="rId6516" display="Esquadrias - Portas"/>
    <hyperlink ref="A3635" r:id="rId6517" display="Esquadrias - Portas"/>
    <hyperlink ref="A3634" r:id="rId6518" display="Esquadrias - Portas"/>
    <hyperlink ref="A3633" r:id="rId6519" display="Esquadrias - Portas"/>
    <hyperlink ref="A3632" r:id="rId6520" display="Esquadrias - Portas"/>
    <hyperlink ref="A3631" r:id="rId6521" display="Esquadrias - Portas"/>
    <hyperlink ref="A3630" r:id="rId6522" display="Esquadrias - Portas"/>
    <hyperlink ref="A3629" r:id="rId6523" display="Esquadrias - Portas"/>
    <hyperlink ref="A3628" r:id="rId6524" display="Esquadrias - Portas"/>
    <hyperlink ref="A3627" r:id="rId6525"/>
    <hyperlink ref="A3626" r:id="rId6526"/>
    <hyperlink ref="A3625" r:id="rId6527"/>
    <hyperlink ref="A3624" r:id="rId6528"/>
    <hyperlink ref="A3623" r:id="rId6529"/>
    <hyperlink ref="A3622" r:id="rId6530"/>
    <hyperlink ref="A3621" r:id="rId6531"/>
    <hyperlink ref="A3620" r:id="rId6532"/>
    <hyperlink ref="A3619" r:id="rId6533"/>
    <hyperlink ref="A3618" r:id="rId6534"/>
    <hyperlink ref="A3617" r:id="rId6535"/>
    <hyperlink ref="A3616" r:id="rId6536"/>
    <hyperlink ref="A3615" r:id="rId6537"/>
    <hyperlink ref="A3614" r:id="rId6538"/>
    <hyperlink ref="A3613" r:id="rId6539"/>
    <hyperlink ref="A3612" r:id="rId6540" display="Esquadrias - Janelas"/>
    <hyperlink ref="A3611" r:id="rId6541" display="Esquadrias - Janelas"/>
    <hyperlink ref="A3610" r:id="rId6542" display="Esquadrias - Janelas"/>
    <hyperlink ref="A3609" r:id="rId6543" display="Esquadrias - Janelas"/>
    <hyperlink ref="A3608" r:id="rId6544" display="Esquadrias - Janelas"/>
    <hyperlink ref="A3607" r:id="rId6545" display="Esquadrias - Janelas"/>
    <hyperlink ref="A3606" r:id="rId6546" display="Esquadrias - Janelas"/>
    <hyperlink ref="A3605" r:id="rId6547" display="Esquadrias - Janelas"/>
    <hyperlink ref="A3604" r:id="rId6548" display="Esquadrias - Janelas"/>
    <hyperlink ref="A3603" r:id="rId6549" display="Esquadrias - Janelas"/>
    <hyperlink ref="A3602" r:id="rId6550" display="Esquadrias - Janelas"/>
    <hyperlink ref="A3601" r:id="rId6551" display="Esquadrias - Janelas"/>
    <hyperlink ref="A3600" r:id="rId6552" display="Esquadrias - Janelas"/>
    <hyperlink ref="A3599" r:id="rId6553" display="Esquadrias - Janelas"/>
    <hyperlink ref="A3598" r:id="rId6554" display="Esquadrias - Janelas"/>
    <hyperlink ref="A3597" r:id="rId6555" display="Esquadrias - Janelas"/>
    <hyperlink ref="A3596" r:id="rId6556" display="Esgotamento de Vala e Rebaixamento do Lençol Freático"/>
    <hyperlink ref="A3595" r:id="rId6557" display="Esgotamento de Vala e Rebaixamento do Lençol Freático"/>
    <hyperlink ref="A3594" r:id="rId6558" display="Esgotamento de Vala e Rebaixamento do Lençol Freático"/>
    <hyperlink ref="A3593" r:id="rId6559" display="Esgotamento de Vala e Rebaixamento do Lençol Freático"/>
    <hyperlink ref="A3592" r:id="rId6560" display="Esgotamento de Vala e Rebaixamento do Lençol Freático"/>
    <hyperlink ref="A3591" r:id="rId6561" display="Esgotamento de Vala e Rebaixamento do Lençol Freático"/>
    <hyperlink ref="A3590" r:id="rId6562" display="Esgotamento de Vala e Rebaixamento do Lençol Freático"/>
    <hyperlink ref="A3589" r:id="rId6563" display="Esgotamento de Vala e Rebaixamento do Lençol Freático"/>
    <hyperlink ref="A3588" r:id="rId6564" display="Esgotamento de Vala e Rebaixamento do Lençol Freático"/>
    <hyperlink ref="A3587" r:id="rId6565" display="Esgotamento de Vala e Rebaixamento do Lençol Freático"/>
    <hyperlink ref="A3586" r:id="rId6566" display="Esgotamento de Vala e Rebaixamento do Lençol Freático"/>
    <hyperlink ref="A3585" r:id="rId6567" display="Esgotamento de Vala e Rebaixamento do Lençol Freático"/>
    <hyperlink ref="A3584" r:id="rId6568" display="Esgotamento de Vala e Rebaixamento do Lençol Freático"/>
    <hyperlink ref="A3583" r:id="rId6569" display="Esgotamento de Vala e Rebaixamento do Lençol Freático"/>
    <hyperlink ref="A3582" r:id="rId6570" display="Esgotamento de Vala e Rebaixamento do Lençol Freático"/>
    <hyperlink ref="A3581" r:id="rId6571"/>
    <hyperlink ref="A3580" r:id="rId6572"/>
    <hyperlink ref="A3579" r:id="rId6573"/>
    <hyperlink ref="A3578" r:id="rId6574"/>
    <hyperlink ref="A3577" r:id="rId6575"/>
    <hyperlink ref="A3576" r:id="rId6576"/>
    <hyperlink ref="A3575" r:id="rId6577"/>
    <hyperlink ref="A3574" r:id="rId6578"/>
    <hyperlink ref="A3573" r:id="rId6579"/>
    <hyperlink ref="A3572" r:id="rId6580"/>
    <hyperlink ref="A3571" r:id="rId6581"/>
    <hyperlink ref="A3570" r:id="rId6582"/>
    <hyperlink ref="A3569" r:id="rId6583"/>
    <hyperlink ref="A3568" r:id="rId6584"/>
    <hyperlink ref="A3567" r:id="rId6585"/>
    <hyperlink ref="A3566" r:id="rId6586"/>
    <hyperlink ref="A3565" r:id="rId6587"/>
    <hyperlink ref="A3564" r:id="rId6588"/>
    <hyperlink ref="A3563" r:id="rId6589"/>
    <hyperlink ref="A3562" r:id="rId6590"/>
    <hyperlink ref="A3561" r:id="rId6591"/>
    <hyperlink ref="A3560" r:id="rId6592"/>
    <hyperlink ref="A3559" r:id="rId6593"/>
    <hyperlink ref="A3558" r:id="rId6594"/>
    <hyperlink ref="A3557" r:id="rId6595"/>
    <hyperlink ref="A3556" r:id="rId6596"/>
    <hyperlink ref="A3555" r:id="rId6597"/>
    <hyperlink ref="A3554" r:id="rId6598"/>
    <hyperlink ref="A3553" r:id="rId6599"/>
    <hyperlink ref="A3552" r:id="rId6600"/>
    <hyperlink ref="A3551" r:id="rId6601"/>
    <hyperlink ref="A3550" r:id="rId6602"/>
    <hyperlink ref="A3549" r:id="rId6603"/>
    <hyperlink ref="A3548" r:id="rId6604"/>
    <hyperlink ref="A3547" r:id="rId6605"/>
    <hyperlink ref="A3546" r:id="rId6606" display="Escoramento e Preparo de Fundo de Valas"/>
    <hyperlink ref="A3545" r:id="rId6607" display="Escoramento e Preparo de Fundo de Valas"/>
    <hyperlink ref="A3544" r:id="rId6608" display="Escoramento e Preparo de Fundo de Valas"/>
    <hyperlink ref="A3543" r:id="rId6609" display="Escoramento e Preparo de Fundo de Valas"/>
    <hyperlink ref="A3542" r:id="rId6610" display="Escoramento e Preparo de Fundo de Valas"/>
    <hyperlink ref="A3541" r:id="rId6611" display="Escoramento e Preparo de Fundo de Valas"/>
    <hyperlink ref="A3540" r:id="rId6612" display="Escoramento e Preparo de Fundo de Valas"/>
    <hyperlink ref="A3539" r:id="rId6613" display="Escoramento e Preparo de Fundo de Valas"/>
    <hyperlink ref="A3538" r:id="rId6614" display="Escoramento e Preparo de Fundo de Valas"/>
    <hyperlink ref="A3537" r:id="rId6615" display="Escoramento e Preparo de Fundo de Valas"/>
    <hyperlink ref="A3536" r:id="rId6616" display="Escoramento e Preparo de Fundo de Valas"/>
    <hyperlink ref="A3535" r:id="rId6617" display="Escoramento e Preparo de Fundo de Valas"/>
    <hyperlink ref="A3534" r:id="rId6618" display="Escoramento e Preparo de Fundo de Valas"/>
    <hyperlink ref="A3533" r:id="rId6619" display="Escoramento e Preparo de Fundo de Valas"/>
    <hyperlink ref="A3532" r:id="rId6620" display="Escoramento e Preparo de Fundo de Valas"/>
    <hyperlink ref="A3531" r:id="rId6621" display="Escoramento e Preparo de Fundo de Valas"/>
    <hyperlink ref="A3530" r:id="rId6622" display="Escoramento e Preparo de Fundo de Valas"/>
    <hyperlink ref="A3529" r:id="rId6623" display="Escoramento e Preparo de Fundo de Valas"/>
    <hyperlink ref="A3528" r:id="rId6624" display="Escoramento e Preparo de Fundo de Valas"/>
    <hyperlink ref="A3527" r:id="rId6625" display="Escoramento e Preparo de Fundo de Valas"/>
    <hyperlink ref="A3526" r:id="rId6626" display="Escavação em Material de 3ª Categoria"/>
    <hyperlink ref="A3525" r:id="rId6627" display="Escavação em Material de 3ª Categoria"/>
    <hyperlink ref="A3524" r:id="rId6628" display="Escavação em Material de 3ª Categoria"/>
    <hyperlink ref="A3523" r:id="rId6629" display="Escavação em Material de 3ª Categoria"/>
    <hyperlink ref="A3522" r:id="rId6630" display="Escavação em Material de 3ª Categoria"/>
    <hyperlink ref="A3521" r:id="rId6631" display="Escavação em Material de 3ª Categoria"/>
    <hyperlink ref="A3520" r:id="rId6632" display="Escavação em Material de 3ª Categoria"/>
    <hyperlink ref="A3519" r:id="rId6633" display="Escavação em Material de 3ª Categoria"/>
    <hyperlink ref="A3518" r:id="rId6634" display="Escavação em Material de 3ª Categoria"/>
    <hyperlink ref="A3517" r:id="rId6635" display="Escavação em Material de 3ª Categoria"/>
    <hyperlink ref="A3516" r:id="rId6636" display="Escavação em Material de 3ª Categoria"/>
    <hyperlink ref="A3515" r:id="rId6637" display="Escavação em Material de 3ª Categoria"/>
    <hyperlink ref="A3514" r:id="rId6638" display="Escavação em Material de 3ª Categoria"/>
    <hyperlink ref="A3513" r:id="rId6639" display="Escavação em Material de 3ª Categoria"/>
    <hyperlink ref="A3512" r:id="rId6640" display="Escavação em Material de 3ª Categoria"/>
    <hyperlink ref="A3511" r:id="rId6641" display="Escavação em Material de 3ª Categoria"/>
    <hyperlink ref="A3510" r:id="rId6642"/>
    <hyperlink ref="A3509" r:id="rId6643"/>
    <hyperlink ref="A3508" r:id="rId6644"/>
    <hyperlink ref="A3507" r:id="rId6645"/>
    <hyperlink ref="A3506" r:id="rId6646"/>
    <hyperlink ref="A3505" r:id="rId6647"/>
    <hyperlink ref="A3504" r:id="rId6648"/>
    <hyperlink ref="A3503" r:id="rId6649"/>
    <hyperlink ref="A3502" r:id="rId6650"/>
    <hyperlink ref="A3501" r:id="rId6651"/>
    <hyperlink ref="A3500" r:id="rId6652"/>
    <hyperlink ref="A3499" r:id="rId6653"/>
    <hyperlink ref="A3498" r:id="rId6654"/>
    <hyperlink ref="A3497" r:id="rId6655"/>
    <hyperlink ref="A3496" r:id="rId6656"/>
    <hyperlink ref="A3495" r:id="rId6657"/>
    <hyperlink ref="A3494" r:id="rId6658"/>
    <hyperlink ref="A3493" r:id="rId6659"/>
    <hyperlink ref="A3492" r:id="rId6660"/>
    <hyperlink ref="A3491" r:id="rId6661"/>
    <hyperlink ref="A3490" r:id="rId6662"/>
    <hyperlink ref="A3489" r:id="rId6663"/>
    <hyperlink ref="A3488" r:id="rId6664"/>
    <hyperlink ref="A3487" r:id="rId6665"/>
    <hyperlink ref="A3486" r:id="rId6666"/>
    <hyperlink ref="A3485" r:id="rId6667"/>
    <hyperlink ref="A3484" r:id="rId6668"/>
    <hyperlink ref="A3483" r:id="rId6669"/>
    <hyperlink ref="A3482" r:id="rId6670"/>
    <hyperlink ref="A3481" r:id="rId6671"/>
    <hyperlink ref="A3480" r:id="rId6672"/>
    <hyperlink ref="A3479" r:id="rId6673"/>
    <hyperlink ref="A3478" r:id="rId6674"/>
    <hyperlink ref="A3477" r:id="rId6675"/>
    <hyperlink ref="A3476" r:id="rId6676"/>
    <hyperlink ref="A3475" r:id="rId6677"/>
    <hyperlink ref="A3474" r:id="rId6678"/>
    <hyperlink ref="A3473" r:id="rId6679"/>
    <hyperlink ref="A3472" r:id="rId6680"/>
    <hyperlink ref="A3471" r:id="rId6681"/>
    <hyperlink ref="A3470" r:id="rId6682"/>
    <hyperlink ref="A3469" r:id="rId6683"/>
    <hyperlink ref="A3468" r:id="rId6684"/>
    <hyperlink ref="A3467" r:id="rId6685"/>
    <hyperlink ref="A3466" r:id="rId6686"/>
    <hyperlink ref="A3465" r:id="rId6687"/>
    <hyperlink ref="A3464" r:id="rId6688"/>
    <hyperlink ref="A3463" r:id="rId6689"/>
    <hyperlink ref="A3462" r:id="rId6690"/>
    <hyperlink ref="A3461" r:id="rId6691"/>
    <hyperlink ref="A3460" r:id="rId6692"/>
    <hyperlink ref="A3459" r:id="rId6693"/>
    <hyperlink ref="A3458" r:id="rId6694"/>
    <hyperlink ref="A3457" r:id="rId6695" display="Escavação de Valas"/>
    <hyperlink ref="A3456" r:id="rId6696" display="Escavação de Valas"/>
    <hyperlink ref="A3455" r:id="rId6697" display="Escavação de Valas"/>
    <hyperlink ref="A3454" r:id="rId6698" display="Escavação de Valas"/>
    <hyperlink ref="A3453" r:id="rId6699" display="Escavação de Valas"/>
    <hyperlink ref="A3452" r:id="rId6700" display="Escavação de Valas"/>
    <hyperlink ref="A3451" r:id="rId6701" display="Escavação de Valas"/>
    <hyperlink ref="A3450" r:id="rId6702" display="Escavação de Valas"/>
    <hyperlink ref="A3449" r:id="rId6703" display="Escavação de Valas"/>
    <hyperlink ref="A3448" r:id="rId6704" display="Escavação de Valas"/>
    <hyperlink ref="A3447" r:id="rId6705" display="Escavação de Valas"/>
    <hyperlink ref="A3446" r:id="rId6706" display="Escavação de Valas"/>
    <hyperlink ref="A3445" r:id="rId6707" display="Escavação de Valas"/>
    <hyperlink ref="A3444" r:id="rId6708" display="Escavação de Valas"/>
    <hyperlink ref="A3443" r:id="rId6709" display="Escavação de Valas"/>
    <hyperlink ref="A3442" r:id="rId6710" display="Escavação de Valas"/>
    <hyperlink ref="A3441" r:id="rId6711" display="Escavação de Valas"/>
    <hyperlink ref="A3440" r:id="rId6712" display="Escavação de Valas"/>
    <hyperlink ref="A3439" r:id="rId6713" display="Escavação de Valas"/>
    <hyperlink ref="A3438" r:id="rId6714" display="Escavação de Valas"/>
    <hyperlink ref="A3437" r:id="rId6715"/>
    <hyperlink ref="A3436" r:id="rId6716"/>
    <hyperlink ref="A3435" r:id="rId6717"/>
    <hyperlink ref="A3434" r:id="rId6718"/>
    <hyperlink ref="A3433" r:id="rId6719"/>
    <hyperlink ref="A3432" r:id="rId6720"/>
    <hyperlink ref="A3431" r:id="rId6721"/>
    <hyperlink ref="A3430" r:id="rId6722"/>
    <hyperlink ref="A3429" r:id="rId6723"/>
    <hyperlink ref="A3428" r:id="rId6724"/>
    <hyperlink ref="A3427" r:id="rId6725"/>
    <hyperlink ref="A3426" r:id="rId6726"/>
    <hyperlink ref="A3425" r:id="rId6727"/>
    <hyperlink ref="A3424" r:id="rId6728"/>
    <hyperlink ref="A3423" r:id="rId6729"/>
    <hyperlink ref="A3422" r:id="rId6730"/>
    <hyperlink ref="A3421" r:id="rId6731"/>
    <hyperlink ref="A3420" r:id="rId6732"/>
    <hyperlink ref="A3419" r:id="rId6733"/>
    <hyperlink ref="A3418" r:id="rId6734"/>
    <hyperlink ref="A3417" r:id="rId6735"/>
    <hyperlink ref="A3416" r:id="rId6736"/>
    <hyperlink ref="A3415" r:id="rId6737"/>
    <hyperlink ref="A3414" r:id="rId6738"/>
    <hyperlink ref="A3413" r:id="rId6739"/>
    <hyperlink ref="A3412" r:id="rId6740"/>
    <hyperlink ref="A3411" r:id="rId6741"/>
    <hyperlink ref="A3410" r:id="rId6742"/>
    <hyperlink ref="A3409" r:id="rId6743"/>
    <hyperlink ref="A3408" r:id="rId6744"/>
    <hyperlink ref="A3407" r:id="rId6745"/>
    <hyperlink ref="A3406" r:id="rId6746"/>
    <hyperlink ref="A3405" r:id="rId6747"/>
    <hyperlink ref="A3404" r:id="rId6748"/>
    <hyperlink ref="A3403" r:id="rId6749"/>
    <hyperlink ref="A3402" r:id="rId6750"/>
    <hyperlink ref="A3401" r:id="rId6751"/>
    <hyperlink ref="A3400" r:id="rId6752"/>
    <hyperlink ref="A3399" r:id="rId6753"/>
    <hyperlink ref="A3398" r:id="rId6754"/>
    <hyperlink ref="A3397" r:id="rId6755"/>
    <hyperlink ref="A3396" r:id="rId6756"/>
    <hyperlink ref="A3395" r:id="rId6757"/>
    <hyperlink ref="A3394" r:id="rId6758"/>
    <hyperlink ref="A3393" r:id="rId6759"/>
    <hyperlink ref="A3392" r:id="rId6760"/>
    <hyperlink ref="A3391" r:id="rId6761"/>
    <hyperlink ref="A3390" r:id="rId6762"/>
    <hyperlink ref="A3389" r:id="rId6763"/>
    <hyperlink ref="A3388" r:id="rId6764"/>
    <hyperlink ref="A3387" r:id="rId6765"/>
    <hyperlink ref="A3386" r:id="rId6766"/>
    <hyperlink ref="A3385" r:id="rId6767" display="Escavação Vertical a Céu Aberto"/>
    <hyperlink ref="A3384" r:id="rId6768" display="Escavação Vertical a Céu Aberto"/>
    <hyperlink ref="A3383" r:id="rId6769" display="Escavação Vertical a Céu Aberto"/>
    <hyperlink ref="A3382" r:id="rId6770" display="Escavação Vertical a Céu Aberto"/>
    <hyperlink ref="A3381" r:id="rId6771" display="Escavação Vertical a Céu Aberto"/>
    <hyperlink ref="A3380" r:id="rId6772" display="Escavação Vertical a Céu Aberto"/>
    <hyperlink ref="A3379" r:id="rId6773" display="Escavação Vertical a Céu Aberto"/>
    <hyperlink ref="A3378" r:id="rId6774" display="Escavação Vertical a Céu Aberto"/>
    <hyperlink ref="A3377" r:id="rId6775" display="Escavação Vertical a Céu Aberto"/>
    <hyperlink ref="A3376" r:id="rId6776" display="Escavação Vertical a Céu Aberto"/>
    <hyperlink ref="A3375" r:id="rId6777" display="Escavação Vertical a Céu Aberto"/>
    <hyperlink ref="A3374" r:id="rId6778" display="Escavação Vertical a Céu Aberto"/>
    <hyperlink ref="A3373" r:id="rId6779" display="Escavação Vertical a Céu Aberto"/>
    <hyperlink ref="A3372" r:id="rId6780" display="Escavação Vertical a Céu Aberto"/>
    <hyperlink ref="A3371" r:id="rId6781" display="Escavação Vertical a Céu Aberto"/>
    <hyperlink ref="A3370" r:id="rId6782" display="Escavação Vertical a Céu Aberto"/>
    <hyperlink ref="A3369" r:id="rId6783" display="Escavação Vertical a Céu Aberto"/>
    <hyperlink ref="A3368" r:id="rId6784" display="Escavação Vertical a Céu Aberto"/>
    <hyperlink ref="A3367" r:id="rId6785" display="Escavação Vertical a Céu Aberto"/>
    <hyperlink ref="A3366" r:id="rId6786" display="Escavação Vertical a Céu Aberto"/>
    <hyperlink ref="A3365" r:id="rId6787"/>
    <hyperlink ref="A3364" r:id="rId6788"/>
    <hyperlink ref="A3363" r:id="rId6789"/>
    <hyperlink ref="A3362" r:id="rId6790"/>
    <hyperlink ref="A3361" r:id="rId6791"/>
    <hyperlink ref="A3360" r:id="rId6792"/>
    <hyperlink ref="A3359" r:id="rId6793"/>
    <hyperlink ref="A3358" r:id="rId6794"/>
    <hyperlink ref="A3357" r:id="rId6795"/>
    <hyperlink ref="A3356" r:id="rId6796"/>
    <hyperlink ref="A3355" r:id="rId6797"/>
    <hyperlink ref="A3354" r:id="rId6798"/>
    <hyperlink ref="A3353" r:id="rId6799"/>
    <hyperlink ref="A3352" r:id="rId6800"/>
    <hyperlink ref="A3351" r:id="rId6801"/>
    <hyperlink ref="A3350" r:id="rId6802"/>
    <hyperlink ref="A3349" r:id="rId6803"/>
    <hyperlink ref="A3348" r:id="rId6804"/>
    <hyperlink ref="A3347" r:id="rId6805"/>
    <hyperlink ref="A3346" r:id="rId6806"/>
    <hyperlink ref="A3345" r:id="rId6807" display="Escavação Horizontal"/>
    <hyperlink ref="A3344" r:id="rId6808" display="Escavação Horizontal"/>
    <hyperlink ref="A3343" r:id="rId6809" display="Escavação Horizontal"/>
    <hyperlink ref="A3342" r:id="rId6810" display="Escavação Horizontal"/>
    <hyperlink ref="A3341" r:id="rId6811" display="Escavação Horizontal"/>
    <hyperlink ref="A3340" r:id="rId6812" display="Escavação Horizontal"/>
    <hyperlink ref="A3339" r:id="rId6813" display="Escavação Horizontal"/>
    <hyperlink ref="A3338" r:id="rId6814" display="Escavação Horizontal"/>
    <hyperlink ref="A3337" r:id="rId6815" display="Escavação Horizontal"/>
    <hyperlink ref="A3336" r:id="rId6816" display="Escavação Horizontal"/>
    <hyperlink ref="A3335" r:id="rId6817" display="Escavação Horizontal"/>
    <hyperlink ref="A3334" r:id="rId6818" display="Escavação Horizontal"/>
    <hyperlink ref="A3333" r:id="rId6819" display="Escavação Horizontal"/>
    <hyperlink ref="A3332" r:id="rId6820" display="Escavação Horizontal"/>
    <hyperlink ref="A3331" r:id="rId6821" display="Escavação Horizontal"/>
    <hyperlink ref="A3330" r:id="rId6822" display="Escavação Horizontal"/>
    <hyperlink ref="A3329" r:id="rId6823" display="Escavação Horizontal"/>
    <hyperlink ref="A3328" r:id="rId6824" display="Escavação Horizontal"/>
    <hyperlink ref="A3327" r:id="rId6825" display="Escavação Horizontal"/>
    <hyperlink ref="A3326" r:id="rId6826" display="Escavação Horizontal"/>
    <hyperlink ref="A3325" r:id="rId6827"/>
    <hyperlink ref="A3324" r:id="rId6828"/>
    <hyperlink ref="A3323" r:id="rId6829"/>
    <hyperlink ref="A3322" r:id="rId6830"/>
    <hyperlink ref="A3321" r:id="rId6831"/>
    <hyperlink ref="A3320" r:id="rId6832"/>
    <hyperlink ref="A3319" r:id="rId6833"/>
    <hyperlink ref="A3318" r:id="rId6834"/>
    <hyperlink ref="A3317" r:id="rId6835"/>
    <hyperlink ref="A3316" r:id="rId6836"/>
    <hyperlink ref="A3315" r:id="rId6837"/>
    <hyperlink ref="A3314" r:id="rId6838"/>
    <hyperlink ref="A3313" r:id="rId6839"/>
    <hyperlink ref="A3312" r:id="rId6840"/>
    <hyperlink ref="A3311" r:id="rId6841"/>
    <hyperlink ref="A3310" r:id="rId6842"/>
    <hyperlink ref="A3309" r:id="rId6843"/>
    <hyperlink ref="A3308" r:id="rId6844"/>
    <hyperlink ref="A3307" r:id="rId6845"/>
    <hyperlink ref="A3306" r:id="rId6846"/>
    <hyperlink ref="A3305" r:id="rId6847"/>
    <hyperlink ref="A3304" r:id="rId6848"/>
    <hyperlink ref="A3303" r:id="rId6849"/>
    <hyperlink ref="A3302" r:id="rId6850"/>
    <hyperlink ref="A3301" r:id="rId6851"/>
    <hyperlink ref="A3300" r:id="rId6852"/>
    <hyperlink ref="A3299" r:id="rId6853"/>
    <hyperlink ref="A3298" r:id="rId6854"/>
    <hyperlink ref="A3297" r:id="rId6855"/>
    <hyperlink ref="A3296" r:id="rId6856"/>
    <hyperlink ref="A3295" r:id="rId6857"/>
    <hyperlink ref="A3294" r:id="rId6858"/>
    <hyperlink ref="A3293" r:id="rId6859"/>
    <hyperlink ref="A3292" r:id="rId6860"/>
    <hyperlink ref="A3291" r:id="rId6861"/>
    <hyperlink ref="A3290" r:id="rId6862"/>
    <hyperlink ref="A3289" r:id="rId6863"/>
    <hyperlink ref="A3288" r:id="rId6864"/>
    <hyperlink ref="A3287" r:id="rId6865"/>
    <hyperlink ref="A3286" r:id="rId6866"/>
    <hyperlink ref="A3285" r:id="rId6867"/>
    <hyperlink ref="A3284" r:id="rId6868"/>
    <hyperlink ref="A3283" r:id="rId6869"/>
    <hyperlink ref="A3282" r:id="rId6870"/>
    <hyperlink ref="A3281" r:id="rId6871"/>
    <hyperlink ref="A3280" r:id="rId6872"/>
    <hyperlink ref="A3279" r:id="rId6873"/>
    <hyperlink ref="A3278" r:id="rId6874"/>
    <hyperlink ref="A3277" r:id="rId6875"/>
    <hyperlink ref="A3276" r:id="rId6876"/>
    <hyperlink ref="A3275" r:id="rId6877"/>
    <hyperlink ref="A3274" r:id="rId6878"/>
    <hyperlink ref="A3273" r:id="rId6879"/>
    <hyperlink ref="A3272" r:id="rId6880"/>
    <hyperlink ref="A3271" r:id="rId6881"/>
    <hyperlink ref="A3270" r:id="rId6882"/>
    <hyperlink ref="A3269" r:id="rId6883"/>
    <hyperlink ref="A3268" r:id="rId6884"/>
    <hyperlink ref="A3267" r:id="rId6885"/>
    <hyperlink ref="A3266" r:id="rId6886"/>
    <hyperlink ref="A3265" r:id="rId6887"/>
    <hyperlink ref="A3264" r:id="rId6888"/>
    <hyperlink ref="A3263" r:id="rId6889"/>
    <hyperlink ref="A3262" r:id="rId6890"/>
    <hyperlink ref="A3261" r:id="rId6891"/>
    <hyperlink ref="A3260" r:id="rId6892"/>
    <hyperlink ref="A3259" r:id="rId6893"/>
    <hyperlink ref="A3258" r:id="rId6894"/>
    <hyperlink ref="A3257" r:id="rId6895"/>
    <hyperlink ref="A3256" r:id="rId6896"/>
    <hyperlink ref="A3255" r:id="rId6897"/>
    <hyperlink ref="A3254" r:id="rId6898"/>
    <hyperlink ref="A3253" r:id="rId6899"/>
    <hyperlink ref="A3252" r:id="rId6900"/>
    <hyperlink ref="A3251" r:id="rId6901"/>
    <hyperlink ref="A3250" r:id="rId6902"/>
    <hyperlink ref="A3249" r:id="rId6903"/>
    <hyperlink ref="A3248" r:id="rId6904"/>
    <hyperlink ref="A3247" r:id="rId6905" display="Escadas"/>
    <hyperlink ref="A3246" r:id="rId6906" display="Escadas"/>
    <hyperlink ref="A3245" r:id="rId6907" display="Escadas"/>
    <hyperlink ref="A3244" r:id="rId6908" display="Escadas"/>
    <hyperlink ref="A3243" r:id="rId6909" display="Escadas"/>
    <hyperlink ref="A3242" r:id="rId6910" display="Escadas"/>
    <hyperlink ref="A3241" r:id="rId6911" display="Escadas"/>
    <hyperlink ref="A3240" r:id="rId6912" display="Escadas"/>
    <hyperlink ref="A3239" r:id="rId6913" display="Escadas"/>
    <hyperlink ref="A3238" r:id="rId6914" display="Escadas"/>
    <hyperlink ref="A3237" r:id="rId6915" display="Escadas"/>
    <hyperlink ref="A3236" r:id="rId6916" display="Escadas"/>
    <hyperlink ref="A3235" r:id="rId6917" display="Escadas"/>
    <hyperlink ref="A3234" r:id="rId6918" display="Escadas"/>
    <hyperlink ref="A3233" r:id="rId6919" display="Escadas"/>
    <hyperlink ref="A3232" r:id="rId6920" display="Escadas"/>
    <hyperlink ref="A3231" r:id="rId6921" display="Escadas"/>
    <hyperlink ref="A3230" r:id="rId6922" display="Escadas"/>
    <hyperlink ref="A3229" r:id="rId6923" display="Escadas"/>
    <hyperlink ref="A3228" r:id="rId6924" display="Escadas"/>
    <hyperlink ref="A3227" r:id="rId6925"/>
    <hyperlink ref="A3226" r:id="rId6926"/>
    <hyperlink ref="A3225" r:id="rId6927"/>
    <hyperlink ref="A3224" r:id="rId6928"/>
    <hyperlink ref="A3223" r:id="rId6929"/>
    <hyperlink ref="A3222" r:id="rId6930"/>
    <hyperlink ref="A3221" r:id="rId6931"/>
    <hyperlink ref="A3220" r:id="rId6932"/>
    <hyperlink ref="A3219" r:id="rId6933"/>
    <hyperlink ref="A3218" r:id="rId6934"/>
    <hyperlink ref="A3217" r:id="rId6935"/>
    <hyperlink ref="A3216" r:id="rId6936"/>
    <hyperlink ref="A3215" r:id="rId6937"/>
    <hyperlink ref="A3214" r:id="rId6938"/>
    <hyperlink ref="A3213" r:id="rId6939"/>
    <hyperlink ref="A3212" r:id="rId6940"/>
    <hyperlink ref="A3211" r:id="rId6941"/>
    <hyperlink ref="A3210" r:id="rId6942"/>
    <hyperlink ref="A3209" r:id="rId6943"/>
    <hyperlink ref="A3208" r:id="rId6944"/>
    <hyperlink ref="A3207" r:id="rId6945"/>
    <hyperlink ref="A3206" r:id="rId6946"/>
    <hyperlink ref="A3205" r:id="rId6947"/>
    <hyperlink ref="A3204" r:id="rId6948"/>
    <hyperlink ref="A3203" r:id="rId6949"/>
    <hyperlink ref="A3202" r:id="rId6950"/>
    <hyperlink ref="A3201" r:id="rId6951"/>
    <hyperlink ref="A3200" r:id="rId6952"/>
    <hyperlink ref="A3199" r:id="rId6953"/>
    <hyperlink ref="A3198" r:id="rId6954"/>
    <hyperlink ref="A3197" r:id="rId6955"/>
    <hyperlink ref="A3196" r:id="rId6956"/>
    <hyperlink ref="A3195" r:id="rId6957"/>
    <hyperlink ref="A3194" r:id="rId6958"/>
    <hyperlink ref="A3193" r:id="rId6959"/>
    <hyperlink ref="A3192" r:id="rId6960"/>
    <hyperlink ref="A3191" r:id="rId6961"/>
    <hyperlink ref="A3190" r:id="rId6962"/>
    <hyperlink ref="A3189" r:id="rId6963"/>
    <hyperlink ref="A3188" r:id="rId6964"/>
    <hyperlink ref="A3187" r:id="rId6965"/>
    <hyperlink ref="A3186" r:id="rId6966"/>
    <hyperlink ref="A3185" r:id="rId6967"/>
    <hyperlink ref="A3184" r:id="rId6968"/>
    <hyperlink ref="A3183" r:id="rId6969"/>
    <hyperlink ref="A3182" r:id="rId6970"/>
    <hyperlink ref="A3181" r:id="rId6971"/>
    <hyperlink ref="A3180" r:id="rId6972"/>
    <hyperlink ref="A3179" r:id="rId6973"/>
    <hyperlink ref="A3178" r:id="rId6974"/>
    <hyperlink ref="A3177" r:id="rId6975"/>
    <hyperlink ref="A3176" r:id="rId6976"/>
    <hyperlink ref="A3175" r:id="rId6977"/>
    <hyperlink ref="A3174" r:id="rId6978"/>
    <hyperlink ref="A3173" r:id="rId6979"/>
    <hyperlink ref="A3172" r:id="rId6980"/>
    <hyperlink ref="A3171" r:id="rId6981"/>
    <hyperlink ref="A3170" r:id="rId6982"/>
    <hyperlink ref="A3169" r:id="rId6983" display="Equipamentos de Proteção Coletiva"/>
    <hyperlink ref="A3168" r:id="rId6984" display="Equipamentos de Proteção Coletiva"/>
    <hyperlink ref="A3167" r:id="rId6985" display="Equipamentos de Proteção Coletiva"/>
    <hyperlink ref="A3166" r:id="rId6986" display="Equipamentos de Proteção Coletiva"/>
    <hyperlink ref="A3165" r:id="rId6987" display="Equipamentos de Proteção Coletiva"/>
    <hyperlink ref="A3164" r:id="rId6988" display="Equipamentos de Proteção Coletiva"/>
    <hyperlink ref="A3163" r:id="rId6989" display="Equipamentos de Proteção Coletiva"/>
    <hyperlink ref="A3162" r:id="rId6990" display="Equipamentos de Proteção Coletiva"/>
    <hyperlink ref="A3161" r:id="rId6991" display="Equipamentos de Proteção Coletiva"/>
    <hyperlink ref="A3160" r:id="rId6992" display="Equipamentos de Proteção Coletiva"/>
    <hyperlink ref="A3159" r:id="rId6993" display="Equipamentos de Proteção Coletiva"/>
    <hyperlink ref="A3158" r:id="rId6994" display="Equipamentos de Proteção Coletiva"/>
    <hyperlink ref="A3157" r:id="rId6995" display="Equipamentos de Proteção Coletiva"/>
    <hyperlink ref="A3156" r:id="rId6996" display="Equipamentos de Proteção Coletiva"/>
    <hyperlink ref="A3155" r:id="rId6997" display="Equipamentos de Proteção Coletiva"/>
    <hyperlink ref="A3154" r:id="rId6998" display="Equipamentos de Proteção Coletiva"/>
    <hyperlink ref="A3153" r:id="rId6999" display="Equipamentos de Proteção Coletiva"/>
    <hyperlink ref="A3152" r:id="rId7000" display="Equipamentos de Proteção Coletiva"/>
    <hyperlink ref="A3151" r:id="rId7001" display="Equipamentos de Proteção Coletiva"/>
    <hyperlink ref="A3150" r:id="rId7002" display="Equipamentos de Proteção Coletiva"/>
    <hyperlink ref="A3149" r:id="rId7003"/>
    <hyperlink ref="A3148" r:id="rId7004"/>
    <hyperlink ref="A3147" r:id="rId7005"/>
    <hyperlink ref="A3146" r:id="rId7006"/>
    <hyperlink ref="A3145" r:id="rId7007"/>
    <hyperlink ref="A3144" r:id="rId7008"/>
    <hyperlink ref="A3143" r:id="rId7009"/>
    <hyperlink ref="A3142" r:id="rId7010"/>
    <hyperlink ref="A3141" r:id="rId7011"/>
    <hyperlink ref="A3140" r:id="rId7012"/>
    <hyperlink ref="A3139" r:id="rId7013"/>
    <hyperlink ref="A3138" r:id="rId7014"/>
    <hyperlink ref="A3137" r:id="rId7015"/>
    <hyperlink ref="A3136" r:id="rId7016"/>
    <hyperlink ref="A3135" r:id="rId7017"/>
    <hyperlink ref="A3134" r:id="rId7018"/>
    <hyperlink ref="A3133" r:id="rId7019" display="Energia Solar para Edificações"/>
    <hyperlink ref="A3132" r:id="rId7020" display="Energia Solar para Edificações"/>
    <hyperlink ref="A3131" r:id="rId7021" display="Energia Solar para Edificações"/>
    <hyperlink ref="A3130" r:id="rId7022" display="Energia Solar para Edificações"/>
    <hyperlink ref="A3129" r:id="rId7023" display="Energia Solar para Edificações"/>
    <hyperlink ref="A3128" r:id="rId7024" display="Energia Solar para Edificações"/>
    <hyperlink ref="A3127" r:id="rId7025" display="Energia Solar para Edificações"/>
    <hyperlink ref="A3126" r:id="rId7026" display="Energia Solar para Edificações"/>
    <hyperlink ref="A3125" r:id="rId7027" display="Energia Solar para Edificações"/>
    <hyperlink ref="A3124" r:id="rId7028" display="Energia Solar para Edificações"/>
    <hyperlink ref="A3123" r:id="rId7029" display="Energia Solar para Edificações"/>
    <hyperlink ref="A3122" r:id="rId7030" display="Energia Solar para Edificações"/>
    <hyperlink ref="A3121" r:id="rId7031" display="Energia Solar para Edificações"/>
    <hyperlink ref="A3120" r:id="rId7032" display="Energia Solar para Edificações"/>
    <hyperlink ref="A3119" r:id="rId7033" display="Energia Solar para Edificações"/>
    <hyperlink ref="A3118" r:id="rId7034" display="Energia Solar para Edificações"/>
    <hyperlink ref="A3117" r:id="rId7035" display="Energia Solar para Edificações"/>
    <hyperlink ref="A3116" r:id="rId7036" display="Energia Solar para Edificações"/>
    <hyperlink ref="A3115" r:id="rId7037"/>
    <hyperlink ref="A3114" r:id="rId7038"/>
    <hyperlink ref="A3113" r:id="rId7039"/>
    <hyperlink ref="A3112" r:id="rId7040"/>
    <hyperlink ref="A3111" r:id="rId7041"/>
    <hyperlink ref="A3110" r:id="rId7042"/>
    <hyperlink ref="A3109" r:id="rId7043"/>
    <hyperlink ref="A3108" r:id="rId7044"/>
    <hyperlink ref="A3107" r:id="rId7045"/>
    <hyperlink ref="A3106" r:id="rId7046"/>
    <hyperlink ref="A3105" r:id="rId7047"/>
    <hyperlink ref="A3104" r:id="rId7048"/>
    <hyperlink ref="A3103" r:id="rId7049"/>
    <hyperlink ref="A3102" r:id="rId7050"/>
    <hyperlink ref="A3101" r:id="rId7051"/>
    <hyperlink ref="A3100" r:id="rId7052"/>
    <hyperlink ref="A3099" r:id="rId7053"/>
    <hyperlink ref="A3098" r:id="rId7054"/>
    <hyperlink ref="A3097" r:id="rId7055"/>
    <hyperlink ref="A3096" r:id="rId7056"/>
    <hyperlink ref="A3095" r:id="rId7057"/>
    <hyperlink ref="A3094" r:id="rId7058"/>
    <hyperlink ref="A3093" r:id="rId7059"/>
    <hyperlink ref="A3092" r:id="rId7060"/>
    <hyperlink ref="A3091" r:id="rId7061"/>
    <hyperlink ref="A3090" r:id="rId7062"/>
    <hyperlink ref="A3089" r:id="rId7063"/>
    <hyperlink ref="A3088" r:id="rId7064"/>
    <hyperlink ref="A3087" r:id="rId7065"/>
    <hyperlink ref="A3086" r:id="rId7066"/>
    <hyperlink ref="A3085" r:id="rId7067"/>
    <hyperlink ref="A3084" r:id="rId7068"/>
    <hyperlink ref="A3083" r:id="rId7069"/>
    <hyperlink ref="A3082" r:id="rId7070"/>
    <hyperlink ref="A3081" r:id="rId7071"/>
    <hyperlink ref="A3080" r:id="rId7072"/>
    <hyperlink ref="A3079" r:id="rId7073"/>
    <hyperlink ref="A3078" r:id="rId7074"/>
    <hyperlink ref="A3077" r:id="rId7075"/>
    <hyperlink ref="A3076" r:id="rId7076"/>
    <hyperlink ref="A3075" r:id="rId7077"/>
    <hyperlink ref="A3074" r:id="rId7078"/>
    <hyperlink ref="A3073" r:id="rId7079"/>
    <hyperlink ref="A3072" r:id="rId7080"/>
    <hyperlink ref="A3071" r:id="rId7081"/>
    <hyperlink ref="A3070" r:id="rId7082"/>
    <hyperlink ref="A3069" r:id="rId7083"/>
    <hyperlink ref="A3068" r:id="rId7084"/>
    <hyperlink ref="A3067" r:id="rId7085"/>
    <hyperlink ref="A3066" r:id="rId7086"/>
    <hyperlink ref="A3065" r:id="rId7087"/>
    <hyperlink ref="A3064" r:id="rId7088"/>
    <hyperlink ref="A3063" r:id="rId7089"/>
    <hyperlink ref="A3062" r:id="rId7090"/>
    <hyperlink ref="A3061" r:id="rId7091"/>
    <hyperlink ref="A3060" r:id="rId7092"/>
    <hyperlink ref="A3059" r:id="rId7093"/>
    <hyperlink ref="A3058" r:id="rId7094"/>
    <hyperlink ref="A3057" r:id="rId7095"/>
    <hyperlink ref="A3056" r:id="rId7096"/>
    <hyperlink ref="A3055" r:id="rId7097"/>
    <hyperlink ref="A3054" r:id="rId7098"/>
    <hyperlink ref="A3053" r:id="rId7099"/>
    <hyperlink ref="A3052" r:id="rId7100"/>
    <hyperlink ref="A3051" r:id="rId7101"/>
    <hyperlink ref="A3050" r:id="rId7102"/>
    <hyperlink ref="A3049" r:id="rId7103"/>
    <hyperlink ref="A3048" r:id="rId7104"/>
    <hyperlink ref="A3047" r:id="rId7105"/>
    <hyperlink ref="A3046" r:id="rId7106"/>
    <hyperlink ref="A3045" r:id="rId7107"/>
    <hyperlink ref="A3044" r:id="rId7108"/>
    <hyperlink ref="A3043" r:id="rId7109" display="Eletrocalhas"/>
    <hyperlink ref="A3042" r:id="rId7110" display="Eletrocalhas"/>
    <hyperlink ref="A3041" r:id="rId7111" display="Eletrocalhas"/>
    <hyperlink ref="A3040" r:id="rId7112" display="Eletrocalhas"/>
    <hyperlink ref="A3039" r:id="rId7113" display="Eletrocalhas"/>
    <hyperlink ref="A3038" r:id="rId7114" display="Eletrocalhas"/>
    <hyperlink ref="A3037" r:id="rId7115" display="Eletrocalhas"/>
    <hyperlink ref="A3036" r:id="rId7116" display="Eletrocalhas"/>
    <hyperlink ref="A3035" r:id="rId7117" display="Eletrocalhas"/>
    <hyperlink ref="A3034" r:id="rId7118" display="Eletrocalhas"/>
    <hyperlink ref="A3033" r:id="rId7119" display="Eletrocalhas"/>
    <hyperlink ref="A3032" r:id="rId7120" display="Eletrocalhas"/>
    <hyperlink ref="A3031" r:id="rId7121" display="Eletrocalhas"/>
    <hyperlink ref="A3030" r:id="rId7122" display="Eletrocalhas"/>
    <hyperlink ref="A3029" r:id="rId7123" display="Eletrocalhas"/>
    <hyperlink ref="A3028" r:id="rId7124" display="Eletrocalhas"/>
    <hyperlink ref="A3027" r:id="rId7125" display="Eletrocalhas"/>
    <hyperlink ref="A3026" r:id="rId7126" display="Eletrocalhas"/>
    <hyperlink ref="A3025" r:id="rId7127"/>
    <hyperlink ref="A3024" r:id="rId7128"/>
    <hyperlink ref="A3023" r:id="rId7129"/>
    <hyperlink ref="A3022" r:id="rId7130"/>
    <hyperlink ref="A3021" r:id="rId7131"/>
    <hyperlink ref="A3020" r:id="rId7132"/>
    <hyperlink ref="A3019" r:id="rId7133"/>
    <hyperlink ref="A3018" r:id="rId7134"/>
    <hyperlink ref="A3017" r:id="rId7135"/>
    <hyperlink ref="A3016" r:id="rId7136"/>
    <hyperlink ref="A3015" r:id="rId7137"/>
    <hyperlink ref="A3014" r:id="rId7138"/>
    <hyperlink ref="A3013" r:id="rId7139"/>
    <hyperlink ref="A3012" r:id="rId7140"/>
    <hyperlink ref="A3011" r:id="rId7141"/>
    <hyperlink ref="A3010" r:id="rId7142"/>
    <hyperlink ref="A3009" r:id="rId7143"/>
    <hyperlink ref="A3008" r:id="rId7144"/>
    <hyperlink ref="A3007" r:id="rId7145"/>
    <hyperlink ref="A3006" r:id="rId7146"/>
    <hyperlink ref="A3005" r:id="rId7147"/>
    <hyperlink ref="A3004" r:id="rId7148"/>
    <hyperlink ref="A3003" r:id="rId7149"/>
    <hyperlink ref="A3002" r:id="rId7150"/>
    <hyperlink ref="A3001" r:id="rId7151"/>
    <hyperlink ref="A3000" r:id="rId7152"/>
    <hyperlink ref="A2999" r:id="rId7153"/>
    <hyperlink ref="A2998" r:id="rId7154"/>
    <hyperlink ref="A2997" r:id="rId7155"/>
    <hyperlink ref="A2996" r:id="rId7156"/>
    <hyperlink ref="A2995" r:id="rId7157"/>
    <hyperlink ref="A2994" r:id="rId7158" display="Dutos para ar condicionado"/>
    <hyperlink ref="A2993" r:id="rId7159" display="Dutos para ar condicionado"/>
    <hyperlink ref="A2992" r:id="rId7160" display="Dutos para ar condicionado"/>
    <hyperlink ref="A2991" r:id="rId7161" display="Dutos para ar condicionado"/>
    <hyperlink ref="A2990" r:id="rId7162" display="Dutos para ar condicionado"/>
    <hyperlink ref="A2989" r:id="rId7163" display="Dutos para ar condicionado"/>
    <hyperlink ref="A2988" r:id="rId7164" display="Dutos para ar condicionado"/>
    <hyperlink ref="A2987" r:id="rId7165" display="Dutos para ar condicionado"/>
    <hyperlink ref="A2986" r:id="rId7166" display="Dutos para ar condicionado"/>
    <hyperlink ref="A2985" r:id="rId7167" display="Dutos para ar condicionado"/>
    <hyperlink ref="A2984" r:id="rId7168" display="Dutos para ar condicionado"/>
    <hyperlink ref="A2983" r:id="rId7169" display="Dutos para ar condicionado"/>
    <hyperlink ref="A2982" r:id="rId7170" display="Dutos para ar condicionado"/>
    <hyperlink ref="A2981" r:id="rId7171" display="Dutos para ar condicionado"/>
    <hyperlink ref="A2980" r:id="rId7172" display="Dutos para ar condicionado"/>
    <hyperlink ref="A2979" r:id="rId7173" display="Dutos para ar condicionado"/>
    <hyperlink ref="A2978" r:id="rId7174" display="Dutos para ar condicionado"/>
    <hyperlink ref="A2977" r:id="rId7175" display="Dutos para ar condicionado"/>
    <hyperlink ref="A2976" r:id="rId7176"/>
    <hyperlink ref="A2975" r:id="rId7177"/>
    <hyperlink ref="A2974" r:id="rId7178"/>
    <hyperlink ref="A2973" r:id="rId7179"/>
    <hyperlink ref="A2972" r:id="rId7180"/>
    <hyperlink ref="A2971" r:id="rId7181"/>
    <hyperlink ref="A2970" r:id="rId7182"/>
    <hyperlink ref="A2969" r:id="rId7183"/>
    <hyperlink ref="A2968" r:id="rId7184"/>
    <hyperlink ref="A2967" r:id="rId7185"/>
    <hyperlink ref="A2966" r:id="rId7186"/>
    <hyperlink ref="A2965" r:id="rId7187"/>
    <hyperlink ref="A2964" r:id="rId7188"/>
    <hyperlink ref="A2963" r:id="rId7189"/>
    <hyperlink ref="A2962" r:id="rId7190"/>
    <hyperlink ref="A2961" r:id="rId7191"/>
    <hyperlink ref="A2960" r:id="rId7192"/>
    <hyperlink ref="A2959" r:id="rId7193"/>
    <hyperlink ref="A2958" r:id="rId7194"/>
    <hyperlink ref="A2957" r:id="rId7195"/>
    <hyperlink ref="A2956" r:id="rId7196"/>
    <hyperlink ref="A2955" r:id="rId7197"/>
    <hyperlink ref="A2954" r:id="rId7198"/>
    <hyperlink ref="A2953" r:id="rId7199"/>
    <hyperlink ref="A2952" r:id="rId7200"/>
    <hyperlink ref="A2951" r:id="rId7201"/>
    <hyperlink ref="A2950" r:id="rId7202"/>
    <hyperlink ref="A2949" r:id="rId7203"/>
    <hyperlink ref="A2948" r:id="rId7204"/>
    <hyperlink ref="A2947" r:id="rId7205"/>
    <hyperlink ref="A2946" r:id="rId7206"/>
    <hyperlink ref="A2945" r:id="rId7207"/>
    <hyperlink ref="A2944" r:id="rId7208"/>
    <hyperlink ref="A2943" r:id="rId7209"/>
    <hyperlink ref="A2942" r:id="rId7210" display="Drenos"/>
    <hyperlink ref="A2941" r:id="rId7211" display="Drenos"/>
    <hyperlink ref="A2940" r:id="rId7212" display="Drenos"/>
    <hyperlink ref="A2939" r:id="rId7213" display="Drenos"/>
    <hyperlink ref="A2938" r:id="rId7214" display="Drenos"/>
    <hyperlink ref="A2937" r:id="rId7215" display="Drenos"/>
    <hyperlink ref="A2936" r:id="rId7216" display="Drenos"/>
    <hyperlink ref="A2935" r:id="rId7217" display="Drenos"/>
    <hyperlink ref="A2934" r:id="rId7218" display="Drenos"/>
    <hyperlink ref="A2933" r:id="rId7219" display="Drenos"/>
    <hyperlink ref="A2932" r:id="rId7220" display="Drenos"/>
    <hyperlink ref="A2931" r:id="rId7221" display="Drenos"/>
    <hyperlink ref="A2930" r:id="rId7222" display="Drenos"/>
    <hyperlink ref="A2929" r:id="rId7223" display="Drenos"/>
    <hyperlink ref="A2928" r:id="rId7224" display="Drenos"/>
    <hyperlink ref="A2927" r:id="rId7225" display="Drenos"/>
    <hyperlink ref="A2926" r:id="rId7226" display="Drenos"/>
    <hyperlink ref="A2925" r:id="rId7227" display="Drenos"/>
    <hyperlink ref="A2924" r:id="rId7228" display="Drenagem de ar condicionado"/>
    <hyperlink ref="A2923" r:id="rId7229" display="Drenagem de ar condicionado"/>
    <hyperlink ref="A2922" r:id="rId7230" display="Drenagem de ar condicionado"/>
    <hyperlink ref="A2921" r:id="rId7231" display="Drenagem de ar condicionado"/>
    <hyperlink ref="A2920" r:id="rId7232" display="Drenagem de ar condicionado"/>
    <hyperlink ref="A2919" r:id="rId7233" display="Drenagem de ar condicionado"/>
    <hyperlink ref="A2918" r:id="rId7234" display="Drenagem de ar condicionado"/>
    <hyperlink ref="A2917" r:id="rId7235" display="Drenagem de ar condicionado"/>
    <hyperlink ref="A2916" r:id="rId7236" display="Drenagem de ar condicionado"/>
    <hyperlink ref="A2915" r:id="rId7237" display="Drenagem de ar condicionado"/>
    <hyperlink ref="A2914" r:id="rId7238" display="Drenagem de ar condicionado"/>
    <hyperlink ref="A2913" r:id="rId7239" display="Drenagem de ar condicionado"/>
    <hyperlink ref="A2912" r:id="rId7240" display="Drenagem de ar condicionado"/>
    <hyperlink ref="A2911" r:id="rId7241" display="Drenagem de ar condicionado"/>
    <hyperlink ref="A2910" r:id="rId7242" display="Drenagem de ar condicionado"/>
    <hyperlink ref="A2909" r:id="rId7243" display="Drenagem de ar condicionado"/>
    <hyperlink ref="A2908" r:id="rId7244"/>
    <hyperlink ref="A2907" r:id="rId7245"/>
    <hyperlink ref="A2906" r:id="rId7246"/>
    <hyperlink ref="A2905" r:id="rId7247"/>
    <hyperlink ref="A2904" r:id="rId7248"/>
    <hyperlink ref="A2903" r:id="rId7249"/>
    <hyperlink ref="A2902" r:id="rId7250"/>
    <hyperlink ref="A2901" r:id="rId7251"/>
    <hyperlink ref="A2900" r:id="rId7252"/>
    <hyperlink ref="A2899" r:id="rId7253"/>
    <hyperlink ref="A2898" r:id="rId7254"/>
    <hyperlink ref="A2897" r:id="rId7255"/>
    <hyperlink ref="A2896" r:id="rId7256"/>
    <hyperlink ref="A2895" r:id="rId7257"/>
    <hyperlink ref="A2894" r:id="rId7258"/>
    <hyperlink ref="A2893" r:id="rId7259"/>
    <hyperlink ref="A2892" r:id="rId7260"/>
    <hyperlink ref="A2891" r:id="rId7261"/>
    <hyperlink ref="A2890" r:id="rId7262"/>
    <hyperlink ref="A2889" r:id="rId7263"/>
    <hyperlink ref="A2888" r:id="rId7264"/>
    <hyperlink ref="A2887" r:id="rId7265"/>
    <hyperlink ref="A2886" r:id="rId7266"/>
    <hyperlink ref="A2885" r:id="rId7267"/>
    <hyperlink ref="A2884" r:id="rId7268"/>
    <hyperlink ref="A2883" r:id="rId7269"/>
    <hyperlink ref="A2882" r:id="rId7270"/>
    <hyperlink ref="A2881" r:id="rId7271"/>
    <hyperlink ref="A2880" r:id="rId7272"/>
    <hyperlink ref="A2879" r:id="rId7273"/>
    <hyperlink ref="A2878" r:id="rId7274"/>
    <hyperlink ref="A2877" r:id="rId7275"/>
    <hyperlink ref="A2876" r:id="rId7276"/>
    <hyperlink ref="A2875" r:id="rId7277"/>
    <hyperlink ref="A2874" r:id="rId7278"/>
    <hyperlink ref="A2873" r:id="rId7279"/>
    <hyperlink ref="A2872" r:id="rId7280"/>
    <hyperlink ref="A2871" r:id="rId7281"/>
    <hyperlink ref="A2870" r:id="rId7282"/>
    <hyperlink ref="A2869" r:id="rId7283"/>
    <hyperlink ref="A2868" r:id="rId7284"/>
    <hyperlink ref="A2867" r:id="rId7285"/>
    <hyperlink ref="A2866" r:id="rId7286"/>
    <hyperlink ref="A2865" r:id="rId7287"/>
    <hyperlink ref="A2864" r:id="rId7288"/>
    <hyperlink ref="A2863" r:id="rId7289"/>
    <hyperlink ref="A2862" r:id="rId7290"/>
    <hyperlink ref="A2861" r:id="rId7291"/>
    <hyperlink ref="A2860" r:id="rId7292"/>
    <hyperlink ref="A2859" r:id="rId7293"/>
    <hyperlink ref="A2858" r:id="rId7294"/>
    <hyperlink ref="A2857" r:id="rId7295"/>
    <hyperlink ref="A2856" r:id="rId7296"/>
    <hyperlink ref="A2855" r:id="rId7297"/>
    <hyperlink ref="A2854" r:id="rId7298"/>
    <hyperlink ref="A2853" r:id="rId7299"/>
    <hyperlink ref="A2852" r:id="rId7300"/>
    <hyperlink ref="A2851" r:id="rId7301"/>
    <hyperlink ref="A2850" r:id="rId7302"/>
    <hyperlink ref="A2849" r:id="rId7303"/>
    <hyperlink ref="A2848" r:id="rId7304"/>
    <hyperlink ref="A2847" r:id="rId7305"/>
    <hyperlink ref="A2846" r:id="rId7306"/>
    <hyperlink ref="A2845" r:id="rId7307"/>
    <hyperlink ref="A2844" r:id="rId7308"/>
    <hyperlink ref="A2843" r:id="rId7309"/>
    <hyperlink ref="A2842" r:id="rId7310"/>
    <hyperlink ref="A2841" r:id="rId7311"/>
    <hyperlink ref="A2840" r:id="rId7312"/>
    <hyperlink ref="A2839" r:id="rId7313"/>
    <hyperlink ref="A2838" r:id="rId7314"/>
    <hyperlink ref="A2837" r:id="rId7315"/>
    <hyperlink ref="A2836" r:id="rId7316"/>
    <hyperlink ref="A2835" r:id="rId7317"/>
    <hyperlink ref="A2834" r:id="rId7318"/>
    <hyperlink ref="A2833" r:id="rId7319"/>
    <hyperlink ref="A2832" r:id="rId7320"/>
    <hyperlink ref="A2831" r:id="rId7321"/>
    <hyperlink ref="A2830" r:id="rId7322"/>
    <hyperlink ref="A2829" r:id="rId7323"/>
    <hyperlink ref="A2828" r:id="rId7324"/>
    <hyperlink ref="A2827" r:id="rId7325"/>
    <hyperlink ref="A2826" r:id="rId7326"/>
    <hyperlink ref="A2825" r:id="rId7327"/>
    <hyperlink ref="A2824" r:id="rId7328"/>
    <hyperlink ref="A2823" r:id="rId7329"/>
    <hyperlink ref="A2822" r:id="rId7330"/>
    <hyperlink ref="A2821" r:id="rId7331"/>
    <hyperlink ref="A2820" r:id="rId7332"/>
    <hyperlink ref="A2819" r:id="rId7333"/>
    <hyperlink ref="A2818" r:id="rId7334"/>
    <hyperlink ref="A2817" r:id="rId7335"/>
    <hyperlink ref="A2816" r:id="rId7336"/>
    <hyperlink ref="A2815" r:id="rId7337"/>
    <hyperlink ref="A2814" r:id="rId7338"/>
    <hyperlink ref="A2813" r:id="rId7339"/>
    <hyperlink ref="A2812" r:id="rId7340"/>
    <hyperlink ref="A2811" r:id="rId7341"/>
    <hyperlink ref="A2810" r:id="rId7342"/>
    <hyperlink ref="A2809" r:id="rId7343"/>
    <hyperlink ref="A2808" r:id="rId7344"/>
    <hyperlink ref="A2807" r:id="rId7345"/>
    <hyperlink ref="A2806" r:id="rId7346"/>
    <hyperlink ref="A2805" r:id="rId7347"/>
    <hyperlink ref="A2804" r:id="rId7348"/>
    <hyperlink ref="A2803" r:id="rId7349"/>
    <hyperlink ref="A2802" r:id="rId7350"/>
    <hyperlink ref="A2801" r:id="rId7351"/>
    <hyperlink ref="A2800" r:id="rId7352"/>
    <hyperlink ref="A2799" r:id="rId7353"/>
    <hyperlink ref="A2798" r:id="rId7354"/>
    <hyperlink ref="A2797" r:id="rId7355"/>
    <hyperlink ref="A2796" r:id="rId7356"/>
    <hyperlink ref="A2795" r:id="rId7357"/>
    <hyperlink ref="A2794" r:id="rId7358"/>
    <hyperlink ref="A2793" r:id="rId7359"/>
    <hyperlink ref="A2792" r:id="rId7360"/>
    <hyperlink ref="A2791" r:id="rId7361"/>
    <hyperlink ref="A2790" r:id="rId7362"/>
    <hyperlink ref="A2789" r:id="rId7363"/>
    <hyperlink ref="A2788" r:id="rId7364"/>
    <hyperlink ref="A2787" r:id="rId7365"/>
    <hyperlink ref="A2786" r:id="rId7366"/>
    <hyperlink ref="A2785" r:id="rId7367"/>
    <hyperlink ref="A2784" r:id="rId7368"/>
    <hyperlink ref="A2783" r:id="rId7369"/>
    <hyperlink ref="A2782" r:id="rId7370"/>
    <hyperlink ref="A2781" r:id="rId7371"/>
    <hyperlink ref="A2780" r:id="rId7372"/>
    <hyperlink ref="A2779" r:id="rId7373"/>
    <hyperlink ref="A2778" r:id="rId7374"/>
    <hyperlink ref="A2777" r:id="rId7375"/>
    <hyperlink ref="A2776" r:id="rId7376"/>
    <hyperlink ref="A2775" r:id="rId7377"/>
    <hyperlink ref="A2774" r:id="rId7378"/>
    <hyperlink ref="A2773" r:id="rId7379"/>
    <hyperlink ref="A2772" r:id="rId7380"/>
    <hyperlink ref="A2771" r:id="rId7381"/>
    <hyperlink ref="A2770" r:id="rId7382"/>
    <hyperlink ref="A2769" r:id="rId7383"/>
    <hyperlink ref="A2768" r:id="rId7384"/>
    <hyperlink ref="A2767" r:id="rId7385"/>
    <hyperlink ref="A2766" r:id="rId7386"/>
    <hyperlink ref="A2765" r:id="rId7387"/>
    <hyperlink ref="A2764" r:id="rId7388"/>
    <hyperlink ref="A2763" r:id="rId7389"/>
    <hyperlink ref="A2762" r:id="rId7390"/>
    <hyperlink ref="A2761" r:id="rId7391"/>
    <hyperlink ref="A2760" r:id="rId7392"/>
    <hyperlink ref="A2759" r:id="rId7393"/>
    <hyperlink ref="A2758" r:id="rId7394"/>
    <hyperlink ref="A2757" r:id="rId7395"/>
    <hyperlink ref="A2756" r:id="rId7396"/>
    <hyperlink ref="A2755" r:id="rId7397"/>
    <hyperlink ref="A2754" r:id="rId7398"/>
    <hyperlink ref="A2753" r:id="rId7399"/>
    <hyperlink ref="A2752" r:id="rId7400"/>
    <hyperlink ref="A2751" r:id="rId7401"/>
    <hyperlink ref="A2750" r:id="rId7402"/>
    <hyperlink ref="A2749" r:id="rId7403"/>
    <hyperlink ref="A2748" r:id="rId7404"/>
    <hyperlink ref="A2747" r:id="rId7405"/>
    <hyperlink ref="A2746" r:id="rId7406"/>
    <hyperlink ref="A2745" r:id="rId7407"/>
    <hyperlink ref="A2744" r:id="rId7408"/>
    <hyperlink ref="A2743" r:id="rId7409"/>
    <hyperlink ref="A2742" r:id="rId7410"/>
    <hyperlink ref="A2741" r:id="rId7411"/>
    <hyperlink ref="A2740" r:id="rId7412"/>
    <hyperlink ref="A2739" r:id="rId7413"/>
    <hyperlink ref="A2738" r:id="rId7414"/>
    <hyperlink ref="A2737" r:id="rId7415"/>
    <hyperlink ref="A2736" r:id="rId7416"/>
    <hyperlink ref="A2735" r:id="rId7417"/>
    <hyperlink ref="A2734" r:id="rId7418"/>
    <hyperlink ref="A2733" r:id="rId7419"/>
    <hyperlink ref="A2732" r:id="rId7420"/>
    <hyperlink ref="A2731" r:id="rId7421"/>
    <hyperlink ref="A2730" r:id="rId7422"/>
    <hyperlink ref="A2729" r:id="rId7423"/>
    <hyperlink ref="A2728" r:id="rId7424"/>
    <hyperlink ref="A2727" r:id="rId7425"/>
    <hyperlink ref="A2726" r:id="rId7426"/>
    <hyperlink ref="A2725" r:id="rId7427"/>
    <hyperlink ref="A2724" r:id="rId7428"/>
    <hyperlink ref="A2723" r:id="rId7429"/>
    <hyperlink ref="A2722" r:id="rId7430"/>
    <hyperlink ref="A2721" r:id="rId7431"/>
    <hyperlink ref="A2720" r:id="rId7432"/>
    <hyperlink ref="A2719" r:id="rId7433"/>
    <hyperlink ref="A2718" r:id="rId7434"/>
    <hyperlink ref="A2717" r:id="rId7435"/>
    <hyperlink ref="A2716" r:id="rId7436"/>
    <hyperlink ref="A2715" r:id="rId7437"/>
    <hyperlink ref="A2714" r:id="rId7438"/>
    <hyperlink ref="A2713" r:id="rId7439"/>
    <hyperlink ref="A2712" r:id="rId7440"/>
    <hyperlink ref="A2711" r:id="rId7441"/>
    <hyperlink ref="A2710" r:id="rId7442"/>
    <hyperlink ref="A2709" r:id="rId7443"/>
    <hyperlink ref="A2708" r:id="rId7444"/>
    <hyperlink ref="A2707" r:id="rId7445"/>
    <hyperlink ref="A2706" r:id="rId7446"/>
    <hyperlink ref="A2705" r:id="rId7447"/>
    <hyperlink ref="A2704" r:id="rId7448"/>
    <hyperlink ref="A2703" r:id="rId7449"/>
    <hyperlink ref="A2702" r:id="rId7450"/>
    <hyperlink ref="A2701" r:id="rId7451"/>
    <hyperlink ref="A2700" r:id="rId7452"/>
    <hyperlink ref="A2699" r:id="rId7453"/>
    <hyperlink ref="A2698" r:id="rId7454"/>
    <hyperlink ref="A2697" r:id="rId7455"/>
    <hyperlink ref="A2696" r:id="rId7456"/>
    <hyperlink ref="A2695" r:id="rId7457"/>
    <hyperlink ref="A2694" r:id="rId7458"/>
    <hyperlink ref="A2693" r:id="rId7459"/>
    <hyperlink ref="A2692" r:id="rId7460"/>
    <hyperlink ref="A2691" r:id="rId7461"/>
    <hyperlink ref="A2690" r:id="rId7462"/>
    <hyperlink ref="A2689" r:id="rId7463"/>
    <hyperlink ref="A2688" r:id="rId7464"/>
    <hyperlink ref="A2687" r:id="rId7465"/>
    <hyperlink ref="A2686" r:id="rId7466"/>
    <hyperlink ref="A2685" r:id="rId7467"/>
    <hyperlink ref="A2684" r:id="rId7468"/>
    <hyperlink ref="A2683" r:id="rId7469"/>
    <hyperlink ref="A2682" r:id="rId7470"/>
    <hyperlink ref="A2681" r:id="rId7471"/>
    <hyperlink ref="A2680" r:id="rId7472"/>
    <hyperlink ref="A2679" r:id="rId7473"/>
    <hyperlink ref="A2678" r:id="rId7474"/>
    <hyperlink ref="A2677" r:id="rId7475"/>
    <hyperlink ref="A2676" r:id="rId7476"/>
    <hyperlink ref="A2675" r:id="rId7477"/>
    <hyperlink ref="A2674" r:id="rId7478"/>
    <hyperlink ref="A2673" r:id="rId7479"/>
    <hyperlink ref="A2672" r:id="rId7480"/>
    <hyperlink ref="A2671" r:id="rId7481"/>
    <hyperlink ref="A2670" r:id="rId7482"/>
    <hyperlink ref="A2669" r:id="rId7483"/>
    <hyperlink ref="A2668" r:id="rId7484"/>
    <hyperlink ref="A2667" r:id="rId7485"/>
    <hyperlink ref="A2666" r:id="rId7486"/>
    <hyperlink ref="A2665" r:id="rId7487"/>
    <hyperlink ref="A2664" r:id="rId7488"/>
    <hyperlink ref="A2663" r:id="rId7489"/>
    <hyperlink ref="A2662" r:id="rId7490"/>
    <hyperlink ref="A2661" r:id="rId7491"/>
    <hyperlink ref="A2660" r:id="rId7492"/>
    <hyperlink ref="A2659" r:id="rId7493"/>
    <hyperlink ref="A2658" r:id="rId7494"/>
    <hyperlink ref="A2657" r:id="rId7495"/>
    <hyperlink ref="A2656" r:id="rId7496"/>
    <hyperlink ref="A2655" r:id="rId7497"/>
    <hyperlink ref="A2654" r:id="rId7498"/>
    <hyperlink ref="A2653" r:id="rId7499"/>
    <hyperlink ref="A2652" r:id="rId7500"/>
    <hyperlink ref="A2651" r:id="rId7501"/>
    <hyperlink ref="A2650" r:id="rId7502"/>
    <hyperlink ref="A2649" r:id="rId7503"/>
    <hyperlink ref="A2648" r:id="rId7504"/>
    <hyperlink ref="A2647" r:id="rId7505"/>
    <hyperlink ref="A2646" r:id="rId7506"/>
    <hyperlink ref="A2645" r:id="rId7507"/>
    <hyperlink ref="A2644" r:id="rId7508"/>
    <hyperlink ref="A2643" r:id="rId7509"/>
    <hyperlink ref="A2642" r:id="rId7510"/>
    <hyperlink ref="A2641" r:id="rId7511"/>
    <hyperlink ref="A2640" r:id="rId7512"/>
    <hyperlink ref="A2639" r:id="rId7513"/>
    <hyperlink ref="A2638" r:id="rId7514"/>
    <hyperlink ref="A2637" r:id="rId7515"/>
    <hyperlink ref="A2636" r:id="rId7516"/>
    <hyperlink ref="A2635" r:id="rId7517"/>
    <hyperlink ref="A2634" r:id="rId7518"/>
    <hyperlink ref="A2633" r:id="rId7519"/>
    <hyperlink ref="A2632" r:id="rId7520"/>
    <hyperlink ref="A2631" r:id="rId7521"/>
    <hyperlink ref="A2630" r:id="rId7522"/>
    <hyperlink ref="A2629" r:id="rId7523"/>
    <hyperlink ref="A2628" r:id="rId7524"/>
    <hyperlink ref="A2627" r:id="rId7525"/>
    <hyperlink ref="A2626" r:id="rId7526"/>
    <hyperlink ref="A2625" r:id="rId7527"/>
    <hyperlink ref="A2624" r:id="rId7528"/>
    <hyperlink ref="A2623" r:id="rId7529"/>
    <hyperlink ref="A2622" r:id="rId7530"/>
    <hyperlink ref="A2621" r:id="rId7531"/>
    <hyperlink ref="A2620" r:id="rId7532"/>
    <hyperlink ref="A2619" r:id="rId7533"/>
    <hyperlink ref="A2618" r:id="rId7534"/>
    <hyperlink ref="A2617" r:id="rId7535"/>
    <hyperlink ref="A2616" r:id="rId7536"/>
    <hyperlink ref="A2615" r:id="rId7537"/>
    <hyperlink ref="A2614" r:id="rId7538"/>
    <hyperlink ref="A2613" r:id="rId7539"/>
    <hyperlink ref="A2612" r:id="rId7540"/>
    <hyperlink ref="A2611" r:id="rId7541"/>
    <hyperlink ref="A2610" r:id="rId7542"/>
    <hyperlink ref="A2609" r:id="rId7543"/>
    <hyperlink ref="A2608" r:id="rId7544"/>
    <hyperlink ref="A2607" r:id="rId7545"/>
    <hyperlink ref="A2606" r:id="rId7546"/>
    <hyperlink ref="A2605" r:id="rId7547"/>
    <hyperlink ref="A2604" r:id="rId7548"/>
    <hyperlink ref="A2603" r:id="rId7549"/>
    <hyperlink ref="A2602" r:id="rId7550"/>
    <hyperlink ref="A2601" r:id="rId7551"/>
    <hyperlink ref="A2600" r:id="rId7552"/>
    <hyperlink ref="A2599" r:id="rId7553"/>
    <hyperlink ref="A2598" r:id="rId7554"/>
    <hyperlink ref="A2597" r:id="rId7555"/>
    <hyperlink ref="A2596" r:id="rId7556"/>
    <hyperlink ref="A2595" r:id="rId7557"/>
    <hyperlink ref="A2594" r:id="rId7558"/>
    <hyperlink ref="A2593" r:id="rId7559"/>
    <hyperlink ref="A2592" r:id="rId7560"/>
    <hyperlink ref="A2591" r:id="rId7561"/>
    <hyperlink ref="A2590" r:id="rId7562"/>
    <hyperlink ref="A2589" r:id="rId7563"/>
    <hyperlink ref="A2588" r:id="rId7564"/>
    <hyperlink ref="A2587" r:id="rId7565"/>
    <hyperlink ref="A2586" r:id="rId7566"/>
    <hyperlink ref="A2585" r:id="rId7567"/>
    <hyperlink ref="A2584" r:id="rId7568"/>
    <hyperlink ref="A2583" r:id="rId7569"/>
    <hyperlink ref="A2582" r:id="rId7570"/>
    <hyperlink ref="A2581" r:id="rId7571"/>
    <hyperlink ref="A2580" r:id="rId7572"/>
    <hyperlink ref="A2579" r:id="rId7573"/>
    <hyperlink ref="A2578" r:id="rId7574"/>
    <hyperlink ref="A2577" r:id="rId7575"/>
    <hyperlink ref="A2576" r:id="rId7576"/>
    <hyperlink ref="A2575" r:id="rId7577"/>
    <hyperlink ref="A2574" r:id="rId7578"/>
    <hyperlink ref="A2573" r:id="rId7579"/>
    <hyperlink ref="A2572" r:id="rId7580"/>
    <hyperlink ref="A2571" r:id="rId7581"/>
    <hyperlink ref="A2570" r:id="rId7582"/>
    <hyperlink ref="A2569" r:id="rId7583"/>
    <hyperlink ref="A2568" r:id="rId7584"/>
    <hyperlink ref="A2567" r:id="rId7585"/>
    <hyperlink ref="A2566" r:id="rId7586"/>
    <hyperlink ref="A2565" r:id="rId7587"/>
    <hyperlink ref="A2564" r:id="rId7588"/>
    <hyperlink ref="A2563" r:id="rId7589"/>
    <hyperlink ref="A2562" r:id="rId7590"/>
    <hyperlink ref="A2561" r:id="rId7591"/>
    <hyperlink ref="A2560" r:id="rId7592"/>
    <hyperlink ref="A2559" r:id="rId7593"/>
    <hyperlink ref="A2558" r:id="rId7594"/>
    <hyperlink ref="A2557" r:id="rId7595"/>
    <hyperlink ref="A2556" r:id="rId7596"/>
    <hyperlink ref="A2555" r:id="rId7597"/>
    <hyperlink ref="A2554" r:id="rId7598"/>
    <hyperlink ref="A2553" r:id="rId7599"/>
    <hyperlink ref="A2552" r:id="rId7600"/>
    <hyperlink ref="A2551" r:id="rId7601"/>
    <hyperlink ref="A2550" r:id="rId7602"/>
    <hyperlink ref="A2549" r:id="rId7603"/>
    <hyperlink ref="A2548" r:id="rId7604"/>
    <hyperlink ref="A2547" r:id="rId7605"/>
    <hyperlink ref="A2546" r:id="rId7606"/>
    <hyperlink ref="A2545" r:id="rId7607"/>
    <hyperlink ref="A2544" r:id="rId7608"/>
    <hyperlink ref="A2543" r:id="rId7609"/>
    <hyperlink ref="A2542" r:id="rId7610"/>
    <hyperlink ref="A2541" r:id="rId7611"/>
    <hyperlink ref="A2540" r:id="rId7612"/>
    <hyperlink ref="A2539" r:id="rId7613"/>
    <hyperlink ref="A2538" r:id="rId7614"/>
    <hyperlink ref="A2537" r:id="rId7615"/>
    <hyperlink ref="A2536" r:id="rId7616"/>
    <hyperlink ref="A2535" r:id="rId7617"/>
    <hyperlink ref="A2534" r:id="rId7618"/>
    <hyperlink ref="A2533" r:id="rId7619"/>
    <hyperlink ref="A2532" r:id="rId7620"/>
    <hyperlink ref="A2531" r:id="rId7621"/>
    <hyperlink ref="A2530" r:id="rId7622"/>
    <hyperlink ref="A2529" r:id="rId7623"/>
    <hyperlink ref="A2528" r:id="rId7624"/>
    <hyperlink ref="A2527" r:id="rId7625"/>
    <hyperlink ref="A2526" r:id="rId7626"/>
    <hyperlink ref="A2525" r:id="rId7627"/>
    <hyperlink ref="A2524" r:id="rId7628"/>
    <hyperlink ref="A2523" r:id="rId7629"/>
    <hyperlink ref="A2522" r:id="rId7630"/>
    <hyperlink ref="A2521" r:id="rId7631"/>
    <hyperlink ref="A2520" r:id="rId7632"/>
    <hyperlink ref="A2519" r:id="rId7633"/>
    <hyperlink ref="A2518" r:id="rId7634"/>
    <hyperlink ref="A2517" r:id="rId7635"/>
    <hyperlink ref="A2516" r:id="rId7636"/>
    <hyperlink ref="A2515" r:id="rId7637"/>
    <hyperlink ref="A2514" r:id="rId7638"/>
    <hyperlink ref="A2513" r:id="rId7639"/>
    <hyperlink ref="A2512" r:id="rId7640"/>
    <hyperlink ref="A2511" r:id="rId7641"/>
    <hyperlink ref="A2510" r:id="rId7642"/>
    <hyperlink ref="A2509" r:id="rId7643"/>
    <hyperlink ref="A2508" r:id="rId7644"/>
    <hyperlink ref="A2507" r:id="rId7645"/>
    <hyperlink ref="A2506" r:id="rId7646"/>
    <hyperlink ref="A2505" r:id="rId7647"/>
    <hyperlink ref="A2504" r:id="rId7648"/>
    <hyperlink ref="A2503" r:id="rId7649"/>
    <hyperlink ref="A2502" r:id="rId7650"/>
    <hyperlink ref="A2501" r:id="rId7651"/>
    <hyperlink ref="A2500" r:id="rId7652"/>
    <hyperlink ref="A2499" r:id="rId7653"/>
    <hyperlink ref="A2498" r:id="rId7654"/>
    <hyperlink ref="A2497" r:id="rId7655"/>
    <hyperlink ref="A2496" r:id="rId7656"/>
    <hyperlink ref="A2495" r:id="rId7657"/>
    <hyperlink ref="A2494" r:id="rId7658"/>
    <hyperlink ref="A2493" r:id="rId7659"/>
    <hyperlink ref="A2492" r:id="rId7660"/>
    <hyperlink ref="A2491" r:id="rId7661"/>
    <hyperlink ref="A2490" r:id="rId7662"/>
    <hyperlink ref="A2489" r:id="rId7663"/>
    <hyperlink ref="A2488" r:id="rId7664"/>
    <hyperlink ref="A2487" r:id="rId7665"/>
    <hyperlink ref="A2486" r:id="rId7666"/>
    <hyperlink ref="A2485" r:id="rId7667"/>
    <hyperlink ref="A2484" r:id="rId7668"/>
    <hyperlink ref="A2483" r:id="rId7669"/>
    <hyperlink ref="A2482" r:id="rId7670"/>
    <hyperlink ref="A2481" r:id="rId7671"/>
    <hyperlink ref="A2480" r:id="rId7672"/>
    <hyperlink ref="A2479" r:id="rId7673"/>
    <hyperlink ref="A2478" r:id="rId7674"/>
    <hyperlink ref="A2477" r:id="rId7675"/>
    <hyperlink ref="A2476" r:id="rId7676"/>
    <hyperlink ref="A2475" r:id="rId7677"/>
    <hyperlink ref="A2474" r:id="rId7678"/>
    <hyperlink ref="A2473" r:id="rId7679"/>
    <hyperlink ref="A2472" r:id="rId7680"/>
    <hyperlink ref="A2471" r:id="rId7681"/>
    <hyperlink ref="A2470" r:id="rId7682"/>
    <hyperlink ref="A2469" r:id="rId7683"/>
    <hyperlink ref="A2468" r:id="rId7684"/>
    <hyperlink ref="A2467" r:id="rId7685"/>
    <hyperlink ref="A2466" r:id="rId7686"/>
    <hyperlink ref="A2465" r:id="rId7687"/>
    <hyperlink ref="A2464" r:id="rId7688"/>
    <hyperlink ref="A2463" r:id="rId7689"/>
    <hyperlink ref="A2462" r:id="rId7690"/>
    <hyperlink ref="A2461" r:id="rId7691"/>
    <hyperlink ref="A2460" r:id="rId7692"/>
    <hyperlink ref="A2459" r:id="rId7693"/>
    <hyperlink ref="A2458" r:id="rId7694"/>
    <hyperlink ref="A2457" r:id="rId7695"/>
    <hyperlink ref="A2456" r:id="rId7696"/>
    <hyperlink ref="A2455" r:id="rId7697"/>
    <hyperlink ref="A2454" r:id="rId7698"/>
    <hyperlink ref="A2453" r:id="rId7699"/>
    <hyperlink ref="A2452" r:id="rId7700"/>
    <hyperlink ref="A2451" r:id="rId7701"/>
    <hyperlink ref="A2450" r:id="rId7702"/>
    <hyperlink ref="A2449" r:id="rId7703"/>
    <hyperlink ref="A2448" r:id="rId7704"/>
    <hyperlink ref="A2447" r:id="rId7705"/>
    <hyperlink ref="A2446" r:id="rId7706"/>
    <hyperlink ref="A2445" r:id="rId7707"/>
    <hyperlink ref="A2444" r:id="rId7708"/>
    <hyperlink ref="A2443" r:id="rId7709"/>
    <hyperlink ref="A2442" r:id="rId7710"/>
    <hyperlink ref="A2441" r:id="rId7711"/>
    <hyperlink ref="A2440" r:id="rId7712"/>
    <hyperlink ref="A2439" r:id="rId7713"/>
    <hyperlink ref="A2438" r:id="rId7714"/>
    <hyperlink ref="A2437" r:id="rId7715"/>
    <hyperlink ref="A2436" r:id="rId7716"/>
    <hyperlink ref="A2435" r:id="rId7717"/>
    <hyperlink ref="A2434" r:id="rId7718"/>
    <hyperlink ref="A2433" r:id="rId7719"/>
    <hyperlink ref="A2432" r:id="rId7720"/>
    <hyperlink ref="A2431" r:id="rId7721"/>
    <hyperlink ref="A2430" r:id="rId7722"/>
    <hyperlink ref="A2429" r:id="rId7723"/>
    <hyperlink ref="A2428" r:id="rId7724"/>
    <hyperlink ref="A2427" r:id="rId7725"/>
    <hyperlink ref="A2426" r:id="rId7726"/>
    <hyperlink ref="A2425" r:id="rId7727"/>
    <hyperlink ref="A2424" r:id="rId7728"/>
    <hyperlink ref="A2423" r:id="rId7729"/>
    <hyperlink ref="A2422" r:id="rId7730"/>
    <hyperlink ref="A2421" r:id="rId7731"/>
    <hyperlink ref="A2420" r:id="rId7732"/>
    <hyperlink ref="A2419" r:id="rId7733"/>
    <hyperlink ref="A2418" r:id="rId7734"/>
    <hyperlink ref="A2417" r:id="rId7735"/>
    <hyperlink ref="A2416" r:id="rId7736"/>
    <hyperlink ref="A2415" r:id="rId7737"/>
    <hyperlink ref="A2414" r:id="rId7738"/>
    <hyperlink ref="A2413" r:id="rId7739"/>
    <hyperlink ref="A2412" r:id="rId7740"/>
    <hyperlink ref="A2411" r:id="rId7741"/>
    <hyperlink ref="A2410" r:id="rId7742"/>
    <hyperlink ref="A2409" r:id="rId7743"/>
    <hyperlink ref="A2408" r:id="rId7744"/>
    <hyperlink ref="A2407" r:id="rId7745"/>
    <hyperlink ref="A2406" r:id="rId7746"/>
    <hyperlink ref="A2405" r:id="rId7747"/>
    <hyperlink ref="A2404" r:id="rId7748"/>
    <hyperlink ref="A2403" r:id="rId7749"/>
    <hyperlink ref="A2402" r:id="rId7750"/>
    <hyperlink ref="A2401" r:id="rId7751"/>
    <hyperlink ref="A2400" r:id="rId7752"/>
    <hyperlink ref="A2399" r:id="rId7753"/>
    <hyperlink ref="A2398" r:id="rId7754"/>
    <hyperlink ref="A2397" r:id="rId7755"/>
    <hyperlink ref="A2396" r:id="rId7756"/>
    <hyperlink ref="A2395" r:id="rId7757"/>
    <hyperlink ref="A2394" r:id="rId7758"/>
    <hyperlink ref="A2393" r:id="rId7759"/>
    <hyperlink ref="A2392" r:id="rId7760"/>
    <hyperlink ref="A2391" r:id="rId7761"/>
    <hyperlink ref="A2390" r:id="rId7762"/>
    <hyperlink ref="A2389" r:id="rId7763"/>
    <hyperlink ref="A2388" r:id="rId7764"/>
    <hyperlink ref="A2387" r:id="rId7765"/>
    <hyperlink ref="A2386" r:id="rId7766"/>
    <hyperlink ref="A2385" r:id="rId7767"/>
    <hyperlink ref="A2384" r:id="rId7768"/>
    <hyperlink ref="A2383" r:id="rId7769"/>
    <hyperlink ref="A2382" r:id="rId7770"/>
    <hyperlink ref="A2381" r:id="rId7771"/>
    <hyperlink ref="A2380" r:id="rId7772"/>
    <hyperlink ref="A2379" r:id="rId7773"/>
    <hyperlink ref="A2378" r:id="rId7774"/>
    <hyperlink ref="A2377" r:id="rId7775"/>
    <hyperlink ref="A2376" r:id="rId7776"/>
    <hyperlink ref="A2375" r:id="rId7777"/>
    <hyperlink ref="A2374" r:id="rId7778"/>
    <hyperlink ref="A2373" r:id="rId7779"/>
    <hyperlink ref="A2372" r:id="rId7780"/>
    <hyperlink ref="A2371" r:id="rId7781"/>
    <hyperlink ref="A2370" r:id="rId7782"/>
    <hyperlink ref="A2369" r:id="rId7783"/>
    <hyperlink ref="A2368" r:id="rId7784"/>
    <hyperlink ref="A2367" r:id="rId7785"/>
    <hyperlink ref="A2366" r:id="rId7786"/>
    <hyperlink ref="A2365" r:id="rId7787"/>
    <hyperlink ref="A2364" r:id="rId7788"/>
    <hyperlink ref="A2363" r:id="rId7789"/>
    <hyperlink ref="A2362" r:id="rId7790"/>
    <hyperlink ref="A2361" r:id="rId7791"/>
    <hyperlink ref="A2360" r:id="rId7792"/>
    <hyperlink ref="A2359" r:id="rId7793"/>
    <hyperlink ref="A2358" r:id="rId7794"/>
    <hyperlink ref="A2357" r:id="rId7795"/>
    <hyperlink ref="A2356" r:id="rId7796"/>
    <hyperlink ref="A2355" r:id="rId7797"/>
    <hyperlink ref="A2354" r:id="rId7798"/>
    <hyperlink ref="A2353" r:id="rId7799"/>
    <hyperlink ref="A2352" r:id="rId7800"/>
    <hyperlink ref="A2351" r:id="rId7801"/>
    <hyperlink ref="A2350" r:id="rId7802"/>
    <hyperlink ref="A2349" r:id="rId7803"/>
    <hyperlink ref="A2348" r:id="rId7804"/>
    <hyperlink ref="A2347" r:id="rId7805"/>
    <hyperlink ref="A2346" r:id="rId7806"/>
    <hyperlink ref="A2345" r:id="rId7807"/>
    <hyperlink ref="A2344" r:id="rId7808"/>
    <hyperlink ref="A2343" r:id="rId7809"/>
    <hyperlink ref="A2342" r:id="rId7810"/>
    <hyperlink ref="A2341" r:id="rId7811"/>
    <hyperlink ref="A2340" r:id="rId7812"/>
    <hyperlink ref="A2339" r:id="rId7813"/>
    <hyperlink ref="A2338" r:id="rId7814"/>
    <hyperlink ref="A2337" r:id="rId7815"/>
    <hyperlink ref="A2336" r:id="rId7816"/>
    <hyperlink ref="A2335" r:id="rId7817"/>
    <hyperlink ref="A2334" r:id="rId7818"/>
    <hyperlink ref="A2333" r:id="rId7819"/>
    <hyperlink ref="A2332" r:id="rId7820"/>
    <hyperlink ref="A2331" r:id="rId7821"/>
    <hyperlink ref="A2330" r:id="rId7822"/>
    <hyperlink ref="A2329" r:id="rId7823"/>
    <hyperlink ref="A2328" r:id="rId7824"/>
    <hyperlink ref="A2327" r:id="rId7825"/>
    <hyperlink ref="A2326" r:id="rId7826"/>
    <hyperlink ref="A2325" r:id="rId7827"/>
    <hyperlink ref="A2324" r:id="rId7828"/>
    <hyperlink ref="A2323" r:id="rId7829"/>
    <hyperlink ref="A2322" r:id="rId7830"/>
    <hyperlink ref="A2321" r:id="rId7831"/>
    <hyperlink ref="A2320" r:id="rId7832"/>
    <hyperlink ref="A2319" r:id="rId7833"/>
    <hyperlink ref="A2318" r:id="rId7834"/>
    <hyperlink ref="A2317" r:id="rId7835"/>
    <hyperlink ref="A2316" r:id="rId7836"/>
    <hyperlink ref="A2315" r:id="rId7837"/>
    <hyperlink ref="A2314" r:id="rId7838"/>
    <hyperlink ref="A2313" r:id="rId7839"/>
    <hyperlink ref="A2312" r:id="rId7840"/>
    <hyperlink ref="A2311" r:id="rId7841"/>
    <hyperlink ref="A2310" r:id="rId7842"/>
    <hyperlink ref="A2309" r:id="rId7843"/>
    <hyperlink ref="A2308" r:id="rId7844"/>
    <hyperlink ref="A2307" r:id="rId7845"/>
    <hyperlink ref="A2306" r:id="rId7846"/>
    <hyperlink ref="A2305" r:id="rId7847"/>
    <hyperlink ref="A2304" r:id="rId7848"/>
    <hyperlink ref="A2303" r:id="rId7849"/>
    <hyperlink ref="A2302" r:id="rId7850"/>
    <hyperlink ref="A2301" r:id="rId7851"/>
    <hyperlink ref="A2300" r:id="rId7852"/>
    <hyperlink ref="A2299" r:id="rId7853"/>
    <hyperlink ref="A2298" r:id="rId7854"/>
    <hyperlink ref="A2297" r:id="rId7855"/>
    <hyperlink ref="A2296" r:id="rId7856"/>
    <hyperlink ref="A2295" r:id="rId7857"/>
    <hyperlink ref="A2294" r:id="rId7858"/>
    <hyperlink ref="A2293" r:id="rId7859"/>
    <hyperlink ref="A2292" r:id="rId7860"/>
    <hyperlink ref="A2291" r:id="rId7861"/>
    <hyperlink ref="A2290" r:id="rId7862"/>
    <hyperlink ref="A2289" r:id="rId7863"/>
    <hyperlink ref="A2288" r:id="rId7864"/>
    <hyperlink ref="A2287" r:id="rId7865"/>
    <hyperlink ref="A2286" r:id="rId7866"/>
    <hyperlink ref="A2285" r:id="rId7867"/>
    <hyperlink ref="A2284" r:id="rId7868"/>
    <hyperlink ref="A2283" r:id="rId7869"/>
    <hyperlink ref="A2282" r:id="rId7870"/>
    <hyperlink ref="A2281" r:id="rId7871"/>
    <hyperlink ref="A2280" r:id="rId7872"/>
    <hyperlink ref="A2279" r:id="rId7873"/>
    <hyperlink ref="A2278" r:id="rId7874"/>
    <hyperlink ref="A2277" r:id="rId7875"/>
    <hyperlink ref="A2276" r:id="rId7876"/>
    <hyperlink ref="A2275" r:id="rId7877"/>
    <hyperlink ref="A2274" r:id="rId7878"/>
    <hyperlink ref="A2273" r:id="rId7879"/>
    <hyperlink ref="A2272" r:id="rId7880"/>
    <hyperlink ref="A2271" r:id="rId7881"/>
    <hyperlink ref="A2270" r:id="rId7882"/>
    <hyperlink ref="A2269" r:id="rId7883"/>
    <hyperlink ref="A2268" r:id="rId7884"/>
    <hyperlink ref="A2267" r:id="rId7885"/>
    <hyperlink ref="A2266" r:id="rId7886"/>
    <hyperlink ref="A2265" r:id="rId7887"/>
    <hyperlink ref="A2264" r:id="rId7888"/>
    <hyperlink ref="A2263" r:id="rId7889"/>
    <hyperlink ref="A2262" r:id="rId7890"/>
    <hyperlink ref="A2261" r:id="rId7891"/>
    <hyperlink ref="A2260" r:id="rId7892"/>
    <hyperlink ref="A2259" r:id="rId7893"/>
    <hyperlink ref="A2258" r:id="rId7894"/>
    <hyperlink ref="A2257" r:id="rId7895"/>
    <hyperlink ref="A2256" r:id="rId7896"/>
    <hyperlink ref="A2255" r:id="rId7897"/>
    <hyperlink ref="A2254" r:id="rId7898"/>
    <hyperlink ref="A2253" r:id="rId7899"/>
    <hyperlink ref="A2252" r:id="rId7900"/>
    <hyperlink ref="A2251" r:id="rId7901"/>
    <hyperlink ref="A2250" r:id="rId7902"/>
    <hyperlink ref="A2249" r:id="rId7903"/>
    <hyperlink ref="A2248" r:id="rId7904"/>
    <hyperlink ref="A2247" r:id="rId7905"/>
    <hyperlink ref="A2246" r:id="rId7906"/>
    <hyperlink ref="A2245" r:id="rId7907"/>
    <hyperlink ref="A2244" r:id="rId7908"/>
    <hyperlink ref="A2243" r:id="rId7909"/>
    <hyperlink ref="A2242" r:id="rId7910"/>
    <hyperlink ref="A2241" r:id="rId7911"/>
    <hyperlink ref="A2240" r:id="rId7912"/>
    <hyperlink ref="A2239" r:id="rId7913"/>
    <hyperlink ref="A2238" r:id="rId7914"/>
    <hyperlink ref="A2237" r:id="rId7915"/>
    <hyperlink ref="A2236" r:id="rId7916"/>
    <hyperlink ref="A2235" r:id="rId7917"/>
    <hyperlink ref="A2234" r:id="rId7918"/>
    <hyperlink ref="A2233" r:id="rId7919"/>
    <hyperlink ref="A2232" r:id="rId7920"/>
    <hyperlink ref="A2231" r:id="rId7921"/>
    <hyperlink ref="A2230" r:id="rId7922"/>
    <hyperlink ref="A2229" r:id="rId7923"/>
    <hyperlink ref="A2228" r:id="rId7924"/>
    <hyperlink ref="A2227" r:id="rId7925"/>
    <hyperlink ref="A2226" r:id="rId7926"/>
    <hyperlink ref="A2225" r:id="rId7927"/>
    <hyperlink ref="A2224" r:id="rId7928"/>
    <hyperlink ref="A2223" r:id="rId7929"/>
    <hyperlink ref="A2222" r:id="rId7930"/>
    <hyperlink ref="A2221" r:id="rId7931"/>
    <hyperlink ref="A2220" r:id="rId7932"/>
    <hyperlink ref="A2219" r:id="rId7933"/>
    <hyperlink ref="A2218" r:id="rId7934"/>
    <hyperlink ref="A2217" r:id="rId7935"/>
    <hyperlink ref="A2216" r:id="rId7936"/>
    <hyperlink ref="A2215" r:id="rId7937"/>
    <hyperlink ref="A2214" r:id="rId7938"/>
    <hyperlink ref="A2213" r:id="rId7939"/>
    <hyperlink ref="A2212" r:id="rId7940"/>
    <hyperlink ref="A2211" r:id="rId7941"/>
    <hyperlink ref="A2210" r:id="rId7942"/>
    <hyperlink ref="A2209" r:id="rId7943"/>
    <hyperlink ref="A2208" r:id="rId7944"/>
    <hyperlink ref="A2207" r:id="rId7945"/>
    <hyperlink ref="A2206" r:id="rId7946"/>
    <hyperlink ref="A2205" r:id="rId7947"/>
    <hyperlink ref="A2204" r:id="rId7948"/>
    <hyperlink ref="A2203" r:id="rId7949"/>
    <hyperlink ref="A2202" r:id="rId7950"/>
    <hyperlink ref="A2201" r:id="rId7951"/>
    <hyperlink ref="A2200" r:id="rId7952"/>
    <hyperlink ref="A2199" r:id="rId7953"/>
    <hyperlink ref="A2198" r:id="rId7954"/>
    <hyperlink ref="A2197" r:id="rId7955"/>
    <hyperlink ref="A2196" r:id="rId7956"/>
    <hyperlink ref="A2195" r:id="rId7957"/>
    <hyperlink ref="A2194" r:id="rId7958"/>
    <hyperlink ref="A2193" r:id="rId7959"/>
    <hyperlink ref="A2192" r:id="rId7960"/>
    <hyperlink ref="A2191" r:id="rId7961"/>
    <hyperlink ref="A2190" r:id="rId7962"/>
    <hyperlink ref="A2189" r:id="rId7963"/>
    <hyperlink ref="A2188" r:id="rId7964"/>
    <hyperlink ref="A2187" r:id="rId7965"/>
    <hyperlink ref="A2186" r:id="rId7966"/>
    <hyperlink ref="A2185" r:id="rId7967"/>
    <hyperlink ref="A2184" r:id="rId7968"/>
    <hyperlink ref="A2183" r:id="rId7969"/>
    <hyperlink ref="A2182" r:id="rId7970"/>
    <hyperlink ref="A2181" r:id="rId7971"/>
    <hyperlink ref="A2180" r:id="rId7972"/>
    <hyperlink ref="A2179" r:id="rId7973"/>
    <hyperlink ref="A2178" r:id="rId7974"/>
    <hyperlink ref="A2177" r:id="rId7975"/>
    <hyperlink ref="A2176" r:id="rId7976"/>
    <hyperlink ref="A2175" r:id="rId7977"/>
    <hyperlink ref="A2174" r:id="rId7978"/>
    <hyperlink ref="A2173" r:id="rId7979"/>
    <hyperlink ref="A2172" r:id="rId7980"/>
    <hyperlink ref="A2171" r:id="rId7981"/>
    <hyperlink ref="A2170" r:id="rId7982"/>
    <hyperlink ref="A2169" r:id="rId7983"/>
    <hyperlink ref="A2168" r:id="rId7984"/>
    <hyperlink ref="A2167" r:id="rId7985"/>
    <hyperlink ref="A2166" r:id="rId7986"/>
    <hyperlink ref="A2165" r:id="rId7987"/>
    <hyperlink ref="A2164" r:id="rId7988"/>
    <hyperlink ref="A2163" r:id="rId7989"/>
    <hyperlink ref="A2162" r:id="rId7990"/>
    <hyperlink ref="A2161" r:id="rId7991"/>
    <hyperlink ref="A2160" r:id="rId7992"/>
    <hyperlink ref="A2159" r:id="rId7993"/>
    <hyperlink ref="A2158" r:id="rId7994"/>
    <hyperlink ref="A2157" r:id="rId7995"/>
    <hyperlink ref="A2156" r:id="rId7996"/>
    <hyperlink ref="A2155" r:id="rId7997"/>
    <hyperlink ref="A2154" r:id="rId7998"/>
    <hyperlink ref="A2153" r:id="rId7999"/>
    <hyperlink ref="A2152" r:id="rId8000"/>
    <hyperlink ref="A2151" r:id="rId8001"/>
    <hyperlink ref="A2150" r:id="rId8002"/>
    <hyperlink ref="A2149" r:id="rId8003"/>
    <hyperlink ref="A2148" r:id="rId8004"/>
    <hyperlink ref="A2147" r:id="rId8005"/>
    <hyperlink ref="A2146" r:id="rId8006"/>
    <hyperlink ref="A2145" r:id="rId8007"/>
    <hyperlink ref="A2144" r:id="rId8008"/>
    <hyperlink ref="A2143" r:id="rId8009"/>
    <hyperlink ref="A2142" r:id="rId8010"/>
    <hyperlink ref="A2141" r:id="rId8011"/>
    <hyperlink ref="A2140" r:id="rId8012"/>
    <hyperlink ref="A2139" r:id="rId8013"/>
    <hyperlink ref="A2138" r:id="rId8014"/>
    <hyperlink ref="A2137" r:id="rId8015"/>
    <hyperlink ref="A2136" r:id="rId8016"/>
    <hyperlink ref="A2135" r:id="rId8017"/>
    <hyperlink ref="A2134" r:id="rId8018"/>
    <hyperlink ref="A2133" r:id="rId8019"/>
    <hyperlink ref="A2132" r:id="rId8020"/>
    <hyperlink ref="A2131" r:id="rId8021"/>
    <hyperlink ref="A2130" r:id="rId8022"/>
    <hyperlink ref="A2129" r:id="rId8023"/>
    <hyperlink ref="A2128" r:id="rId8024"/>
    <hyperlink ref="A2127" r:id="rId8025"/>
    <hyperlink ref="A2126" r:id="rId8026"/>
    <hyperlink ref="A2125" r:id="rId8027"/>
    <hyperlink ref="A2124" r:id="rId8028"/>
    <hyperlink ref="A2123" r:id="rId8029"/>
    <hyperlink ref="A2122" r:id="rId8030"/>
    <hyperlink ref="A2121" r:id="rId8031"/>
    <hyperlink ref="A2120" r:id="rId8032"/>
    <hyperlink ref="A2119" r:id="rId8033"/>
    <hyperlink ref="A2118" r:id="rId8034"/>
    <hyperlink ref="A2117" r:id="rId8035"/>
    <hyperlink ref="A2116" r:id="rId8036"/>
    <hyperlink ref="A2115" r:id="rId8037"/>
    <hyperlink ref="A2114" r:id="rId8038"/>
    <hyperlink ref="A2113" r:id="rId8039"/>
    <hyperlink ref="A2112" r:id="rId8040"/>
    <hyperlink ref="A2111" r:id="rId8041"/>
    <hyperlink ref="A2110" r:id="rId8042"/>
    <hyperlink ref="A2109" r:id="rId8043"/>
    <hyperlink ref="A2108" r:id="rId8044"/>
    <hyperlink ref="A2107" r:id="rId8045"/>
    <hyperlink ref="A2106" r:id="rId8046"/>
    <hyperlink ref="A2105" r:id="rId8047"/>
    <hyperlink ref="A2104" r:id="rId8048"/>
    <hyperlink ref="A2103" r:id="rId8049"/>
    <hyperlink ref="A2102" r:id="rId8050"/>
    <hyperlink ref="A2101" r:id="rId8051"/>
    <hyperlink ref="A2100" r:id="rId8052"/>
    <hyperlink ref="A2099" r:id="rId8053"/>
    <hyperlink ref="A2098" r:id="rId8054"/>
    <hyperlink ref="A2097" r:id="rId8055"/>
    <hyperlink ref="A2096" r:id="rId8056"/>
    <hyperlink ref="A2095" r:id="rId8057"/>
    <hyperlink ref="A2094" r:id="rId8058"/>
    <hyperlink ref="A2093" r:id="rId8059"/>
    <hyperlink ref="A2092" r:id="rId8060"/>
    <hyperlink ref="A2091" r:id="rId8061"/>
    <hyperlink ref="A2090" r:id="rId8062"/>
    <hyperlink ref="A2089" r:id="rId8063"/>
    <hyperlink ref="A2088" r:id="rId8064"/>
    <hyperlink ref="A2087" r:id="rId8065"/>
    <hyperlink ref="A2086" r:id="rId8066"/>
    <hyperlink ref="A2085" r:id="rId8067"/>
    <hyperlink ref="A2084" r:id="rId8068"/>
    <hyperlink ref="A2083" r:id="rId8069"/>
    <hyperlink ref="A2082" r:id="rId8070"/>
    <hyperlink ref="A2081" r:id="rId8071"/>
    <hyperlink ref="A2080" r:id="rId8072"/>
    <hyperlink ref="A2079" r:id="rId8073"/>
    <hyperlink ref="A2078" r:id="rId8074"/>
    <hyperlink ref="A2077" r:id="rId8075"/>
    <hyperlink ref="A2076" r:id="rId8076"/>
    <hyperlink ref="A2075" r:id="rId8077"/>
    <hyperlink ref="A2074" r:id="rId8078"/>
    <hyperlink ref="A2073" r:id="rId8079"/>
    <hyperlink ref="A2072" r:id="rId8080"/>
    <hyperlink ref="A2071" r:id="rId8081"/>
    <hyperlink ref="A2070" r:id="rId8082"/>
    <hyperlink ref="A2069" r:id="rId8083"/>
    <hyperlink ref="A2068" r:id="rId8084"/>
    <hyperlink ref="A2067" r:id="rId8085"/>
    <hyperlink ref="A2066" r:id="rId8086"/>
    <hyperlink ref="A2065" r:id="rId8087"/>
    <hyperlink ref="A2064" r:id="rId8088"/>
    <hyperlink ref="A2063" r:id="rId8089"/>
    <hyperlink ref="A2062" r:id="rId8090"/>
    <hyperlink ref="A2061" r:id="rId8091"/>
    <hyperlink ref="A2060" r:id="rId8092"/>
    <hyperlink ref="A2059" r:id="rId8093"/>
    <hyperlink ref="A2058" r:id="rId8094"/>
    <hyperlink ref="A2057" r:id="rId8095"/>
    <hyperlink ref="A2056" r:id="rId8096"/>
    <hyperlink ref="A2055" r:id="rId8097"/>
    <hyperlink ref="A2054" r:id="rId8098"/>
    <hyperlink ref="A2053" r:id="rId8099"/>
    <hyperlink ref="A2052" r:id="rId8100"/>
    <hyperlink ref="A2051" r:id="rId8101"/>
    <hyperlink ref="A2050" r:id="rId8102"/>
    <hyperlink ref="A2049" r:id="rId8103"/>
    <hyperlink ref="A2048" r:id="rId8104"/>
    <hyperlink ref="A2047" r:id="rId8105"/>
    <hyperlink ref="A2046" r:id="rId8106"/>
    <hyperlink ref="A2045" r:id="rId8107"/>
    <hyperlink ref="A2044" r:id="rId8108"/>
    <hyperlink ref="A2043" r:id="rId8109"/>
    <hyperlink ref="A2042" r:id="rId8110"/>
    <hyperlink ref="A2041" r:id="rId8111"/>
    <hyperlink ref="A2040" r:id="rId8112"/>
    <hyperlink ref="A2039" r:id="rId8113"/>
    <hyperlink ref="A2038" r:id="rId8114"/>
    <hyperlink ref="A2037" r:id="rId8115"/>
    <hyperlink ref="A2036" r:id="rId8116"/>
    <hyperlink ref="A2035" r:id="rId8117"/>
    <hyperlink ref="A2034" r:id="rId8118"/>
    <hyperlink ref="A2033" r:id="rId8119"/>
    <hyperlink ref="A2032" r:id="rId8120"/>
    <hyperlink ref="A2031" r:id="rId8121"/>
    <hyperlink ref="A2030" r:id="rId8122"/>
    <hyperlink ref="A2029" r:id="rId8123"/>
    <hyperlink ref="A2028" r:id="rId8124"/>
    <hyperlink ref="A2027" r:id="rId8125"/>
    <hyperlink ref="A2026" r:id="rId8126"/>
    <hyperlink ref="A2025" r:id="rId8127"/>
    <hyperlink ref="A2024" r:id="rId8128"/>
    <hyperlink ref="A2023" r:id="rId8129"/>
    <hyperlink ref="A2022" r:id="rId8130"/>
    <hyperlink ref="A2021" r:id="rId8131"/>
    <hyperlink ref="A2020" r:id="rId8132"/>
    <hyperlink ref="A2019" r:id="rId8133"/>
    <hyperlink ref="A2018" r:id="rId8134"/>
    <hyperlink ref="A2017" r:id="rId8135"/>
    <hyperlink ref="A2016" r:id="rId8136"/>
    <hyperlink ref="A2015" r:id="rId8137"/>
    <hyperlink ref="A2014" r:id="rId8138"/>
    <hyperlink ref="A2013" r:id="rId8139"/>
    <hyperlink ref="A2012" r:id="rId8140"/>
    <hyperlink ref="A2011" r:id="rId8141"/>
    <hyperlink ref="A2010" r:id="rId8142"/>
    <hyperlink ref="A2009" r:id="rId8143"/>
    <hyperlink ref="A2008" r:id="rId8144"/>
    <hyperlink ref="A2007" r:id="rId8145"/>
    <hyperlink ref="A2006" r:id="rId8146"/>
    <hyperlink ref="A2005" r:id="rId8147"/>
    <hyperlink ref="A2004" r:id="rId8148"/>
    <hyperlink ref="A2003" r:id="rId8149"/>
    <hyperlink ref="A2002" r:id="rId8150"/>
    <hyperlink ref="A2001" r:id="rId8151"/>
    <hyperlink ref="A2000" r:id="rId8152"/>
    <hyperlink ref="A1999" r:id="rId8153"/>
    <hyperlink ref="A1998" r:id="rId8154"/>
    <hyperlink ref="A1997" r:id="rId8155"/>
    <hyperlink ref="A1996" r:id="rId8156"/>
    <hyperlink ref="A1995" r:id="rId8157"/>
    <hyperlink ref="A1994" r:id="rId8158"/>
    <hyperlink ref="A1993" r:id="rId8159"/>
    <hyperlink ref="A1992" r:id="rId8160"/>
    <hyperlink ref="A1991" r:id="rId8161"/>
    <hyperlink ref="A1990" r:id="rId8162"/>
    <hyperlink ref="A1989" r:id="rId8163"/>
    <hyperlink ref="A1988" r:id="rId8164"/>
    <hyperlink ref="A1987" r:id="rId8165"/>
    <hyperlink ref="A1986" r:id="rId8166"/>
    <hyperlink ref="A1985" r:id="rId8167"/>
    <hyperlink ref="A1984" r:id="rId8168"/>
    <hyperlink ref="A1983" r:id="rId8169"/>
    <hyperlink ref="A1982" r:id="rId8170"/>
    <hyperlink ref="A1981" r:id="rId8171"/>
    <hyperlink ref="A1980" r:id="rId8172"/>
    <hyperlink ref="A1979" r:id="rId8173"/>
    <hyperlink ref="A1978" r:id="rId8174"/>
    <hyperlink ref="A1977" r:id="rId8175"/>
    <hyperlink ref="A1976" r:id="rId8176"/>
    <hyperlink ref="A1975" r:id="rId8177"/>
    <hyperlink ref="A1974" r:id="rId8178"/>
    <hyperlink ref="A1973" r:id="rId8179"/>
    <hyperlink ref="A1972" r:id="rId8180"/>
    <hyperlink ref="A1971" r:id="rId8181"/>
    <hyperlink ref="A1970" r:id="rId8182"/>
    <hyperlink ref="A1969" r:id="rId8183"/>
    <hyperlink ref="A1968" r:id="rId8184"/>
    <hyperlink ref="A1967" r:id="rId8185"/>
    <hyperlink ref="A1966" r:id="rId8186"/>
    <hyperlink ref="A1965" r:id="rId8187"/>
    <hyperlink ref="A1964" r:id="rId8188"/>
    <hyperlink ref="A1963" r:id="rId8189"/>
    <hyperlink ref="A1962" r:id="rId8190"/>
    <hyperlink ref="A1961" r:id="rId8191"/>
    <hyperlink ref="A1960" r:id="rId8192"/>
    <hyperlink ref="A1959" r:id="rId8193"/>
    <hyperlink ref="A1958" r:id="rId8194"/>
    <hyperlink ref="A1957" r:id="rId8195"/>
    <hyperlink ref="A1956" r:id="rId8196"/>
    <hyperlink ref="A1955" r:id="rId8197"/>
    <hyperlink ref="A1954" r:id="rId8198"/>
    <hyperlink ref="A1953" r:id="rId8199"/>
    <hyperlink ref="A1952" r:id="rId8200"/>
    <hyperlink ref="A1951" r:id="rId8201"/>
    <hyperlink ref="A1950" r:id="rId8202"/>
    <hyperlink ref="A1949" r:id="rId8203"/>
    <hyperlink ref="A1948" r:id="rId8204"/>
    <hyperlink ref="A1947" r:id="rId8205"/>
    <hyperlink ref="A1946" r:id="rId8206"/>
    <hyperlink ref="A1945" r:id="rId8207"/>
    <hyperlink ref="A1944" r:id="rId8208"/>
    <hyperlink ref="A1943" r:id="rId8209"/>
    <hyperlink ref="A1942" r:id="rId8210"/>
    <hyperlink ref="A1941" r:id="rId8211"/>
    <hyperlink ref="A1940" r:id="rId8212"/>
    <hyperlink ref="A1939" r:id="rId8213"/>
    <hyperlink ref="A1938" r:id="rId8214"/>
    <hyperlink ref="A1937" r:id="rId8215"/>
    <hyperlink ref="A1936" r:id="rId8216"/>
    <hyperlink ref="A1935" r:id="rId8217"/>
    <hyperlink ref="A1934" r:id="rId8218"/>
    <hyperlink ref="A1933" r:id="rId8219"/>
    <hyperlink ref="A1932" r:id="rId8220"/>
    <hyperlink ref="A1931" r:id="rId8221"/>
    <hyperlink ref="A1930" r:id="rId8222"/>
    <hyperlink ref="A1929" r:id="rId8223"/>
    <hyperlink ref="A1928" r:id="rId8224"/>
    <hyperlink ref="A1927" r:id="rId8225"/>
    <hyperlink ref="A1926" r:id="rId8226"/>
    <hyperlink ref="A1925" r:id="rId8227"/>
    <hyperlink ref="A1924" r:id="rId8228"/>
    <hyperlink ref="A1923" r:id="rId8229"/>
    <hyperlink ref="A1922" r:id="rId8230"/>
    <hyperlink ref="A1921" r:id="rId8231"/>
    <hyperlink ref="A1920" r:id="rId8232"/>
    <hyperlink ref="A1919" r:id="rId8233"/>
    <hyperlink ref="A1918" r:id="rId8234"/>
    <hyperlink ref="A1917" r:id="rId8235"/>
    <hyperlink ref="A1916" r:id="rId8236"/>
    <hyperlink ref="A1915" r:id="rId8237"/>
    <hyperlink ref="A1914" r:id="rId8238"/>
    <hyperlink ref="A1913" r:id="rId8239"/>
    <hyperlink ref="A1912" r:id="rId8240"/>
    <hyperlink ref="A1911" r:id="rId8241"/>
    <hyperlink ref="A1910" r:id="rId8242"/>
    <hyperlink ref="A1909" r:id="rId8243"/>
    <hyperlink ref="A1908" r:id="rId8244"/>
    <hyperlink ref="A1907" r:id="rId8245"/>
    <hyperlink ref="A1906" r:id="rId8246"/>
    <hyperlink ref="A1905" r:id="rId8247"/>
    <hyperlink ref="A1904" r:id="rId8248"/>
    <hyperlink ref="A1903" r:id="rId8249"/>
    <hyperlink ref="A1902" r:id="rId8250"/>
    <hyperlink ref="A1901" r:id="rId8251"/>
    <hyperlink ref="A1900" r:id="rId8252"/>
    <hyperlink ref="A1899" r:id="rId8253"/>
    <hyperlink ref="A1898" r:id="rId8254"/>
    <hyperlink ref="A1897" r:id="rId8255"/>
    <hyperlink ref="A1896" r:id="rId8256"/>
    <hyperlink ref="A1895" r:id="rId8257"/>
    <hyperlink ref="A1894" r:id="rId8258"/>
    <hyperlink ref="A1893" r:id="rId8259"/>
    <hyperlink ref="A1892" r:id="rId8260"/>
    <hyperlink ref="A1891" r:id="rId8261"/>
    <hyperlink ref="A1890" r:id="rId8262"/>
    <hyperlink ref="A1889" r:id="rId8263"/>
    <hyperlink ref="A1888" r:id="rId8264"/>
    <hyperlink ref="A1887" r:id="rId8265"/>
    <hyperlink ref="A1886" r:id="rId8266"/>
    <hyperlink ref="A1885" r:id="rId8267"/>
    <hyperlink ref="A1884" r:id="rId8268"/>
    <hyperlink ref="A1883" r:id="rId8269"/>
    <hyperlink ref="A1882" r:id="rId8270"/>
    <hyperlink ref="A1881" r:id="rId8271"/>
    <hyperlink ref="A1880" r:id="rId8272"/>
    <hyperlink ref="A1879" r:id="rId8273"/>
    <hyperlink ref="A1878" r:id="rId8274"/>
    <hyperlink ref="A1877" r:id="rId8275"/>
    <hyperlink ref="A1876" r:id="rId8276"/>
    <hyperlink ref="A1875" r:id="rId8277"/>
    <hyperlink ref="A1874" r:id="rId8278"/>
    <hyperlink ref="A1873" r:id="rId8279"/>
    <hyperlink ref="A1872" r:id="rId8280"/>
    <hyperlink ref="A1871" r:id="rId8281"/>
    <hyperlink ref="A1870" r:id="rId8282"/>
    <hyperlink ref="A1869" r:id="rId8283"/>
    <hyperlink ref="A1868" r:id="rId8284"/>
    <hyperlink ref="A1867" r:id="rId8285"/>
    <hyperlink ref="A1866" r:id="rId8286"/>
    <hyperlink ref="A1865" r:id="rId8287"/>
    <hyperlink ref="A1864" r:id="rId8288"/>
    <hyperlink ref="A1863" r:id="rId8289"/>
    <hyperlink ref="A1862" r:id="rId8290"/>
    <hyperlink ref="A1861" r:id="rId8291"/>
    <hyperlink ref="A1860" r:id="rId8292"/>
    <hyperlink ref="A1859" r:id="rId8293"/>
    <hyperlink ref="A1858" r:id="rId8294"/>
    <hyperlink ref="A1857" r:id="rId8295"/>
    <hyperlink ref="A1856" r:id="rId8296"/>
    <hyperlink ref="A1855" r:id="rId8297"/>
    <hyperlink ref="A1854" r:id="rId8298"/>
    <hyperlink ref="A1853" r:id="rId8299"/>
    <hyperlink ref="A1852" r:id="rId8300"/>
    <hyperlink ref="A1851" r:id="rId8301"/>
    <hyperlink ref="A1850" r:id="rId8302"/>
    <hyperlink ref="A1849" r:id="rId8303"/>
    <hyperlink ref="A1848" r:id="rId8304"/>
    <hyperlink ref="A1847" r:id="rId8305"/>
    <hyperlink ref="A1846" r:id="rId8306"/>
    <hyperlink ref="A1845" r:id="rId8307"/>
    <hyperlink ref="A1844" r:id="rId8308"/>
    <hyperlink ref="A1843" r:id="rId8309"/>
    <hyperlink ref="A1842" r:id="rId8310"/>
    <hyperlink ref="A1841" r:id="rId8311"/>
    <hyperlink ref="A1840" r:id="rId8312"/>
    <hyperlink ref="A1839" r:id="rId8313"/>
    <hyperlink ref="A1838" r:id="rId8314"/>
    <hyperlink ref="A1837" r:id="rId8315"/>
    <hyperlink ref="A1836" r:id="rId8316"/>
    <hyperlink ref="A1835" r:id="rId8317"/>
    <hyperlink ref="A1834" r:id="rId8318"/>
    <hyperlink ref="A1833" r:id="rId8319"/>
    <hyperlink ref="A1832" r:id="rId8320"/>
    <hyperlink ref="A1831" r:id="rId8321"/>
    <hyperlink ref="A1830" r:id="rId8322"/>
    <hyperlink ref="A1829" r:id="rId8323"/>
    <hyperlink ref="A1828" r:id="rId8324"/>
    <hyperlink ref="A1827" r:id="rId8325"/>
    <hyperlink ref="A1826" r:id="rId8326"/>
    <hyperlink ref="A1825" r:id="rId8327"/>
    <hyperlink ref="A1824" r:id="rId8328"/>
    <hyperlink ref="A1823" r:id="rId8329"/>
    <hyperlink ref="A1822" r:id="rId8330"/>
    <hyperlink ref="A1821" r:id="rId8331"/>
    <hyperlink ref="A1820" r:id="rId8332"/>
    <hyperlink ref="A1819" r:id="rId8333"/>
    <hyperlink ref="A1818" r:id="rId8334"/>
    <hyperlink ref="A1817" r:id="rId8335"/>
    <hyperlink ref="A1816" r:id="rId8336"/>
    <hyperlink ref="A1815" r:id="rId8337"/>
    <hyperlink ref="A1814" r:id="rId8338"/>
    <hyperlink ref="A1813" r:id="rId8339"/>
    <hyperlink ref="A1812" r:id="rId8340"/>
    <hyperlink ref="A1811" r:id="rId8341"/>
    <hyperlink ref="A1810" r:id="rId8342"/>
    <hyperlink ref="A1809" r:id="rId8343"/>
    <hyperlink ref="A1808" r:id="rId8344"/>
    <hyperlink ref="A1807" r:id="rId8345"/>
    <hyperlink ref="A1806" r:id="rId8346"/>
    <hyperlink ref="A1805" r:id="rId8347"/>
    <hyperlink ref="A1804" r:id="rId8348"/>
    <hyperlink ref="A1803" r:id="rId8349"/>
    <hyperlink ref="A1802" r:id="rId8350"/>
    <hyperlink ref="A1801" r:id="rId8351"/>
    <hyperlink ref="A1800" r:id="rId8352"/>
    <hyperlink ref="A1799" r:id="rId8353"/>
    <hyperlink ref="A1798" r:id="rId8354"/>
    <hyperlink ref="A1797" r:id="rId8355"/>
    <hyperlink ref="A1796" r:id="rId8356"/>
    <hyperlink ref="A1795" r:id="rId8357"/>
    <hyperlink ref="A1794" r:id="rId8358"/>
    <hyperlink ref="A1793" r:id="rId8359"/>
    <hyperlink ref="A1792" r:id="rId8360"/>
    <hyperlink ref="A1791" r:id="rId8361"/>
    <hyperlink ref="A1790" r:id="rId8362"/>
    <hyperlink ref="A1789" r:id="rId8363"/>
    <hyperlink ref="A1788" r:id="rId8364"/>
    <hyperlink ref="A1787" r:id="rId8365"/>
    <hyperlink ref="A1786" r:id="rId8366"/>
    <hyperlink ref="A1785" r:id="rId8367"/>
    <hyperlink ref="A1784" r:id="rId8368"/>
    <hyperlink ref="A1783" r:id="rId8369"/>
    <hyperlink ref="A1782" r:id="rId8370"/>
    <hyperlink ref="A1781" r:id="rId8371"/>
    <hyperlink ref="A1780" r:id="rId8372"/>
    <hyperlink ref="A1779" r:id="rId8373"/>
    <hyperlink ref="A1778" r:id="rId8374"/>
    <hyperlink ref="A1777" r:id="rId8375"/>
    <hyperlink ref="A1776" r:id="rId8376"/>
    <hyperlink ref="A1775" r:id="rId8377"/>
    <hyperlink ref="A1774" r:id="rId8378"/>
    <hyperlink ref="A1773" r:id="rId8379"/>
    <hyperlink ref="A1772" r:id="rId8380"/>
    <hyperlink ref="A1771" r:id="rId8381"/>
    <hyperlink ref="A1770" r:id="rId8382"/>
    <hyperlink ref="A1769" r:id="rId8383"/>
    <hyperlink ref="A1768" r:id="rId8384"/>
    <hyperlink ref="A1767" r:id="rId8385"/>
    <hyperlink ref="A1766" r:id="rId8386"/>
    <hyperlink ref="A1765" r:id="rId8387"/>
    <hyperlink ref="A1764" r:id="rId8388"/>
    <hyperlink ref="A1763" r:id="rId8389"/>
    <hyperlink ref="A1762" r:id="rId8390"/>
    <hyperlink ref="A1761" r:id="rId8391"/>
    <hyperlink ref="A1760" r:id="rId8392"/>
    <hyperlink ref="A1759" r:id="rId8393"/>
    <hyperlink ref="A1758" r:id="rId8394"/>
    <hyperlink ref="A1757" r:id="rId8395"/>
    <hyperlink ref="A1756" r:id="rId8396"/>
    <hyperlink ref="A1755" r:id="rId8397"/>
    <hyperlink ref="A1754" r:id="rId8398"/>
    <hyperlink ref="A1753" r:id="rId8399"/>
    <hyperlink ref="A1752" r:id="rId8400"/>
    <hyperlink ref="A1751" r:id="rId8401"/>
    <hyperlink ref="A1750" r:id="rId8402"/>
    <hyperlink ref="A1749" r:id="rId8403"/>
    <hyperlink ref="A1748" r:id="rId8404"/>
    <hyperlink ref="A1747" r:id="rId8405"/>
    <hyperlink ref="A1746" r:id="rId8406"/>
    <hyperlink ref="A1745" r:id="rId8407"/>
    <hyperlink ref="A1744" r:id="rId8408"/>
    <hyperlink ref="A1743" r:id="rId8409"/>
    <hyperlink ref="A1742" r:id="rId8410"/>
    <hyperlink ref="A1741" r:id="rId8411"/>
    <hyperlink ref="A1740" r:id="rId8412"/>
    <hyperlink ref="A1739" r:id="rId8413"/>
    <hyperlink ref="A1738" r:id="rId8414"/>
    <hyperlink ref="A1737" r:id="rId8415"/>
    <hyperlink ref="A1736" r:id="rId8416"/>
    <hyperlink ref="A1735" r:id="rId8417"/>
    <hyperlink ref="A1734" r:id="rId8418"/>
    <hyperlink ref="A1733" r:id="rId8419"/>
    <hyperlink ref="A1732" r:id="rId8420"/>
    <hyperlink ref="A1731" r:id="rId8421"/>
    <hyperlink ref="A1730" r:id="rId8422"/>
    <hyperlink ref="A1729" r:id="rId8423"/>
    <hyperlink ref="A1728" r:id="rId8424"/>
    <hyperlink ref="A1727" r:id="rId8425"/>
    <hyperlink ref="A1726" r:id="rId8426"/>
    <hyperlink ref="A1725" r:id="rId8427"/>
    <hyperlink ref="A1724" r:id="rId8428"/>
    <hyperlink ref="A1723" r:id="rId8429"/>
    <hyperlink ref="A1722" r:id="rId8430"/>
    <hyperlink ref="A1721" r:id="rId8431"/>
    <hyperlink ref="A1720" r:id="rId8432"/>
    <hyperlink ref="A1719" r:id="rId8433"/>
    <hyperlink ref="A1718" r:id="rId8434"/>
    <hyperlink ref="A1717" r:id="rId8435"/>
    <hyperlink ref="A1716" r:id="rId8436"/>
    <hyperlink ref="A1715" r:id="rId8437"/>
    <hyperlink ref="A1714" r:id="rId8438"/>
    <hyperlink ref="A1713" r:id="rId8439"/>
    <hyperlink ref="A1712" r:id="rId8440"/>
    <hyperlink ref="A1711" r:id="rId8441"/>
    <hyperlink ref="A1710" r:id="rId8442"/>
    <hyperlink ref="A1709" r:id="rId8443"/>
    <hyperlink ref="A1708" r:id="rId8444"/>
    <hyperlink ref="A1707" r:id="rId8445"/>
    <hyperlink ref="A1706" r:id="rId8446"/>
    <hyperlink ref="A1705" r:id="rId8447"/>
    <hyperlink ref="A1704" r:id="rId8448"/>
    <hyperlink ref="A1703" r:id="rId8449"/>
    <hyperlink ref="A1702" r:id="rId8450"/>
    <hyperlink ref="A1701" r:id="rId8451"/>
    <hyperlink ref="A1700" r:id="rId8452"/>
    <hyperlink ref="A1699" r:id="rId8453"/>
    <hyperlink ref="A1698" r:id="rId8454"/>
    <hyperlink ref="A1697" r:id="rId8455"/>
    <hyperlink ref="A1696" r:id="rId8456"/>
    <hyperlink ref="A1695" r:id="rId8457"/>
    <hyperlink ref="A1694" r:id="rId8458"/>
    <hyperlink ref="A1693" r:id="rId8459"/>
    <hyperlink ref="A1692" r:id="rId8460"/>
    <hyperlink ref="A1691" r:id="rId8461"/>
    <hyperlink ref="A1690" r:id="rId8462"/>
    <hyperlink ref="A1689" r:id="rId8463"/>
    <hyperlink ref="A1688" r:id="rId8464"/>
    <hyperlink ref="A1687" r:id="rId8465"/>
    <hyperlink ref="A1686" r:id="rId8466"/>
    <hyperlink ref="A1685" r:id="rId8467"/>
    <hyperlink ref="A1684" r:id="rId8468"/>
    <hyperlink ref="A1683" r:id="rId8469"/>
    <hyperlink ref="A1682" r:id="rId8470"/>
    <hyperlink ref="A1681" r:id="rId8471"/>
    <hyperlink ref="A1680" r:id="rId8472"/>
    <hyperlink ref="A1679" r:id="rId8473"/>
    <hyperlink ref="A1678" r:id="rId8474"/>
    <hyperlink ref="A1677" r:id="rId8475"/>
    <hyperlink ref="A1676" r:id="rId8476"/>
    <hyperlink ref="A1675" r:id="rId8477"/>
    <hyperlink ref="A1674" r:id="rId8478"/>
    <hyperlink ref="A1673" r:id="rId8479"/>
    <hyperlink ref="A1672" r:id="rId8480"/>
    <hyperlink ref="A1671" r:id="rId8481"/>
    <hyperlink ref="A1670" r:id="rId8482"/>
    <hyperlink ref="A1669" r:id="rId8483"/>
    <hyperlink ref="A1668" r:id="rId8484"/>
    <hyperlink ref="A1667" r:id="rId8485"/>
    <hyperlink ref="A1666" r:id="rId8486"/>
    <hyperlink ref="A1665" r:id="rId8487"/>
    <hyperlink ref="A1664" r:id="rId8488"/>
    <hyperlink ref="A1663" r:id="rId8489"/>
    <hyperlink ref="A1662" r:id="rId8490"/>
    <hyperlink ref="A1661" r:id="rId8491"/>
    <hyperlink ref="A1660" r:id="rId8492"/>
    <hyperlink ref="A1659" r:id="rId8493"/>
    <hyperlink ref="A1658" r:id="rId8494"/>
    <hyperlink ref="A1657" r:id="rId8495"/>
    <hyperlink ref="A1656" r:id="rId8496"/>
    <hyperlink ref="A1655" r:id="rId8497"/>
    <hyperlink ref="A1654" r:id="rId8498"/>
    <hyperlink ref="A1653" r:id="rId8499"/>
    <hyperlink ref="A1652" r:id="rId8500"/>
    <hyperlink ref="A1651" r:id="rId8501"/>
    <hyperlink ref="A1650" r:id="rId8502"/>
    <hyperlink ref="A1649" r:id="rId8503"/>
    <hyperlink ref="A1648" r:id="rId8504"/>
    <hyperlink ref="A1647" r:id="rId8505"/>
    <hyperlink ref="A1646" r:id="rId8506"/>
    <hyperlink ref="A1645" r:id="rId8507"/>
    <hyperlink ref="A1644" r:id="rId8508"/>
    <hyperlink ref="A1643" r:id="rId8509"/>
    <hyperlink ref="A1642" r:id="rId8510"/>
    <hyperlink ref="A1641" r:id="rId8511"/>
    <hyperlink ref="A1640" r:id="rId8512"/>
    <hyperlink ref="A1639" r:id="rId8513"/>
    <hyperlink ref="A1638" r:id="rId8514"/>
    <hyperlink ref="A1637" r:id="rId8515"/>
    <hyperlink ref="A1636" r:id="rId8516"/>
    <hyperlink ref="A1635" r:id="rId8517"/>
    <hyperlink ref="A1634" r:id="rId8518"/>
    <hyperlink ref="A1633" r:id="rId8519"/>
    <hyperlink ref="A1632" r:id="rId8520"/>
    <hyperlink ref="A1631" r:id="rId8521"/>
    <hyperlink ref="A1630" r:id="rId8522"/>
    <hyperlink ref="A1629" r:id="rId8523"/>
    <hyperlink ref="A1628" r:id="rId8524"/>
    <hyperlink ref="A1627" r:id="rId8525"/>
    <hyperlink ref="A1626" r:id="rId8526"/>
    <hyperlink ref="A1625" r:id="rId8527"/>
    <hyperlink ref="A1624" r:id="rId8528"/>
    <hyperlink ref="A1623" r:id="rId8529"/>
    <hyperlink ref="A1622" r:id="rId8530"/>
    <hyperlink ref="A1621" r:id="rId8531"/>
    <hyperlink ref="A1620" r:id="rId8532"/>
    <hyperlink ref="A1619" r:id="rId8533"/>
    <hyperlink ref="A1618" r:id="rId8534"/>
    <hyperlink ref="A1617" r:id="rId8535"/>
    <hyperlink ref="A1616" r:id="rId8536"/>
    <hyperlink ref="A1615" r:id="rId8537"/>
    <hyperlink ref="A1614" r:id="rId8538"/>
    <hyperlink ref="A1613" r:id="rId8539"/>
    <hyperlink ref="A1612" r:id="rId8540"/>
    <hyperlink ref="A1611" r:id="rId8541"/>
    <hyperlink ref="A1610" r:id="rId8542"/>
    <hyperlink ref="A1609" r:id="rId8543"/>
    <hyperlink ref="A1608" r:id="rId8544"/>
    <hyperlink ref="A1607" r:id="rId8545"/>
    <hyperlink ref="A1606" r:id="rId8546"/>
    <hyperlink ref="A1605" r:id="rId8547"/>
    <hyperlink ref="A1604" r:id="rId8548"/>
    <hyperlink ref="A1603" r:id="rId8549"/>
    <hyperlink ref="A1602" r:id="rId8550"/>
    <hyperlink ref="A1601" r:id="rId8551"/>
    <hyperlink ref="A1600" r:id="rId8552"/>
    <hyperlink ref="A1599" r:id="rId8553"/>
    <hyperlink ref="A1598" r:id="rId8554"/>
    <hyperlink ref="A1597" r:id="rId8555"/>
    <hyperlink ref="A1596" r:id="rId8556"/>
    <hyperlink ref="A1595" r:id="rId8557"/>
    <hyperlink ref="A1594" r:id="rId8558"/>
    <hyperlink ref="A1593" r:id="rId8559"/>
    <hyperlink ref="A1592" r:id="rId8560"/>
    <hyperlink ref="A1591" r:id="rId8561"/>
    <hyperlink ref="A1590" r:id="rId8562"/>
    <hyperlink ref="A1589" r:id="rId8563"/>
    <hyperlink ref="A1588" r:id="rId8564"/>
    <hyperlink ref="A1587" r:id="rId8565"/>
    <hyperlink ref="A1586" r:id="rId8566"/>
    <hyperlink ref="A1585" r:id="rId8567"/>
    <hyperlink ref="A1584" r:id="rId8568"/>
    <hyperlink ref="A1583" r:id="rId8569"/>
    <hyperlink ref="A1582" r:id="rId8570"/>
    <hyperlink ref="A1581" r:id="rId8571"/>
    <hyperlink ref="A1580" r:id="rId8572"/>
    <hyperlink ref="A1579" r:id="rId8573"/>
    <hyperlink ref="A1578" r:id="rId8574"/>
    <hyperlink ref="A1577" r:id="rId8575"/>
    <hyperlink ref="A1576" r:id="rId8576"/>
    <hyperlink ref="A1575" r:id="rId8577"/>
    <hyperlink ref="A1574" r:id="rId8578"/>
    <hyperlink ref="A1573" r:id="rId8579"/>
    <hyperlink ref="A1572" r:id="rId8580"/>
    <hyperlink ref="A1571" r:id="rId8581"/>
    <hyperlink ref="A1570" r:id="rId8582"/>
    <hyperlink ref="A1569" r:id="rId8583"/>
    <hyperlink ref="A1568" r:id="rId8584"/>
    <hyperlink ref="A1567" r:id="rId8585"/>
    <hyperlink ref="A1566" r:id="rId8586"/>
    <hyperlink ref="A1565" r:id="rId8587"/>
    <hyperlink ref="A1564" r:id="rId8588"/>
    <hyperlink ref="A1563" r:id="rId8589"/>
    <hyperlink ref="A1562" r:id="rId8590"/>
    <hyperlink ref="A1561" r:id="rId8591"/>
    <hyperlink ref="A1560" r:id="rId8592"/>
    <hyperlink ref="A1559" r:id="rId8593"/>
    <hyperlink ref="A1558" r:id="rId8594"/>
    <hyperlink ref="A1557" r:id="rId8595"/>
    <hyperlink ref="A1556" r:id="rId8596"/>
    <hyperlink ref="A1555" r:id="rId8597"/>
    <hyperlink ref="A1554" r:id="rId8598"/>
    <hyperlink ref="A1553" r:id="rId8599"/>
    <hyperlink ref="A1552" r:id="rId8600"/>
    <hyperlink ref="A1551" r:id="rId8601"/>
    <hyperlink ref="A1550" r:id="rId8602"/>
    <hyperlink ref="A1549" r:id="rId8603"/>
    <hyperlink ref="A1548" r:id="rId8604"/>
    <hyperlink ref="A1547" r:id="rId8605"/>
    <hyperlink ref="A1546" r:id="rId8606"/>
    <hyperlink ref="A1545" r:id="rId8607"/>
    <hyperlink ref="A1544" r:id="rId8608"/>
    <hyperlink ref="A1543" r:id="rId8609"/>
    <hyperlink ref="A1542" r:id="rId8610"/>
    <hyperlink ref="A1541" r:id="rId8611"/>
    <hyperlink ref="A1540" r:id="rId8612"/>
    <hyperlink ref="A1539" r:id="rId8613"/>
    <hyperlink ref="A1538" r:id="rId8614"/>
    <hyperlink ref="A1537" r:id="rId8615"/>
    <hyperlink ref="A1536" r:id="rId8616"/>
    <hyperlink ref="A1535" r:id="rId8617"/>
    <hyperlink ref="A1534" r:id="rId8618"/>
    <hyperlink ref="A1533" r:id="rId8619"/>
    <hyperlink ref="A1532" r:id="rId8620"/>
    <hyperlink ref="A1531" r:id="rId8621"/>
    <hyperlink ref="A1530" r:id="rId8622"/>
    <hyperlink ref="A1529" r:id="rId8623"/>
    <hyperlink ref="A1528" r:id="rId8624"/>
    <hyperlink ref="A1527" r:id="rId8625"/>
    <hyperlink ref="A1526" r:id="rId8626"/>
    <hyperlink ref="A1525" r:id="rId8627"/>
    <hyperlink ref="A1524" r:id="rId8628"/>
    <hyperlink ref="A1523" r:id="rId8629"/>
    <hyperlink ref="A1522" r:id="rId8630"/>
    <hyperlink ref="A1521" r:id="rId8631"/>
    <hyperlink ref="A1520" r:id="rId8632"/>
    <hyperlink ref="A1519" r:id="rId8633"/>
    <hyperlink ref="A1518" r:id="rId8634"/>
    <hyperlink ref="A1517" r:id="rId8635"/>
    <hyperlink ref="A1516" r:id="rId8636"/>
    <hyperlink ref="A1515" r:id="rId8637"/>
    <hyperlink ref="A1514" r:id="rId8638"/>
    <hyperlink ref="A1513" r:id="rId8639"/>
    <hyperlink ref="A1512" r:id="rId8640"/>
    <hyperlink ref="A1511" r:id="rId8641"/>
    <hyperlink ref="A1510" r:id="rId8642"/>
    <hyperlink ref="A1509" r:id="rId8643"/>
    <hyperlink ref="A1508" r:id="rId8644"/>
    <hyperlink ref="A1507" r:id="rId8645"/>
    <hyperlink ref="A1506" r:id="rId8646"/>
    <hyperlink ref="A1505" r:id="rId8647"/>
    <hyperlink ref="A1504" r:id="rId8648"/>
    <hyperlink ref="A1503" r:id="rId8649"/>
    <hyperlink ref="A1502" r:id="rId8650"/>
    <hyperlink ref="A1501" r:id="rId8651"/>
    <hyperlink ref="A1500" r:id="rId8652"/>
    <hyperlink ref="A1499" r:id="rId8653"/>
    <hyperlink ref="A1498" r:id="rId8654"/>
    <hyperlink ref="A1497" r:id="rId8655"/>
    <hyperlink ref="A1496" r:id="rId8656"/>
    <hyperlink ref="A1495" r:id="rId8657"/>
    <hyperlink ref="A1494" r:id="rId8658"/>
    <hyperlink ref="A1493" r:id="rId8659"/>
    <hyperlink ref="A1492" r:id="rId8660"/>
    <hyperlink ref="A1491" r:id="rId8661"/>
    <hyperlink ref="A1490" r:id="rId8662"/>
    <hyperlink ref="A1489" r:id="rId8663"/>
    <hyperlink ref="A1488" r:id="rId8664"/>
    <hyperlink ref="A1487" r:id="rId8665"/>
    <hyperlink ref="A1486" r:id="rId8666"/>
    <hyperlink ref="A1485" r:id="rId8667"/>
    <hyperlink ref="A1484" r:id="rId8668"/>
    <hyperlink ref="A1483" r:id="rId8669"/>
    <hyperlink ref="A1482" r:id="rId8670"/>
    <hyperlink ref="A1481" r:id="rId8671"/>
    <hyperlink ref="A1480" r:id="rId8672"/>
    <hyperlink ref="A1479" r:id="rId8673"/>
    <hyperlink ref="A1478" r:id="rId8674"/>
    <hyperlink ref="A1477" r:id="rId8675"/>
    <hyperlink ref="A1476" r:id="rId8676"/>
    <hyperlink ref="A1475" r:id="rId8677"/>
    <hyperlink ref="A1474" r:id="rId8678"/>
    <hyperlink ref="A1473" r:id="rId8679"/>
    <hyperlink ref="A1472" r:id="rId8680"/>
    <hyperlink ref="A1471" r:id="rId8681"/>
    <hyperlink ref="A1470" r:id="rId8682"/>
    <hyperlink ref="A1469" r:id="rId8683"/>
    <hyperlink ref="A1468" r:id="rId8684"/>
    <hyperlink ref="A1467" r:id="rId8685"/>
    <hyperlink ref="A1466" r:id="rId8686"/>
    <hyperlink ref="A1465" r:id="rId8687"/>
    <hyperlink ref="A1464" r:id="rId8688"/>
    <hyperlink ref="A1463" r:id="rId8689"/>
    <hyperlink ref="A1462" r:id="rId8690"/>
    <hyperlink ref="A1461" r:id="rId8691"/>
    <hyperlink ref="A1460" r:id="rId8692"/>
    <hyperlink ref="A1459" r:id="rId8693"/>
    <hyperlink ref="A1458" r:id="rId8694"/>
    <hyperlink ref="A1457" r:id="rId8695"/>
    <hyperlink ref="A1456" r:id="rId8696"/>
    <hyperlink ref="A1455" r:id="rId8697"/>
    <hyperlink ref="A1454" r:id="rId8698"/>
    <hyperlink ref="A1453" r:id="rId8699"/>
    <hyperlink ref="A1452" r:id="rId8700"/>
    <hyperlink ref="A1451" r:id="rId8701"/>
    <hyperlink ref="A1450" r:id="rId8702"/>
    <hyperlink ref="A1449" r:id="rId8703"/>
    <hyperlink ref="A1448" r:id="rId8704"/>
    <hyperlink ref="A1447" r:id="rId8705"/>
    <hyperlink ref="A1446" r:id="rId8706"/>
    <hyperlink ref="A1445" r:id="rId8707"/>
    <hyperlink ref="A1444" r:id="rId8708"/>
    <hyperlink ref="A1443" r:id="rId8709"/>
    <hyperlink ref="A1442" r:id="rId8710"/>
    <hyperlink ref="A1441" r:id="rId8711"/>
    <hyperlink ref="A1440" r:id="rId8712"/>
    <hyperlink ref="A1439" r:id="rId8713"/>
    <hyperlink ref="A1438" r:id="rId8714"/>
    <hyperlink ref="A1437" r:id="rId8715"/>
    <hyperlink ref="A1436" r:id="rId8716"/>
    <hyperlink ref="A1435" r:id="rId8717"/>
    <hyperlink ref="A1434" r:id="rId8718"/>
    <hyperlink ref="A1433" r:id="rId8719"/>
    <hyperlink ref="A1432" r:id="rId8720"/>
    <hyperlink ref="A1431" r:id="rId8721"/>
    <hyperlink ref="A1430" r:id="rId8722"/>
    <hyperlink ref="A1429" r:id="rId8723"/>
    <hyperlink ref="A1428" r:id="rId8724"/>
    <hyperlink ref="A1427" r:id="rId8725"/>
    <hyperlink ref="A1426" r:id="rId8726"/>
    <hyperlink ref="A1425" r:id="rId8727"/>
    <hyperlink ref="A1424" r:id="rId8728"/>
    <hyperlink ref="A1423" r:id="rId8729"/>
    <hyperlink ref="A1422" r:id="rId8730"/>
    <hyperlink ref="A1421" r:id="rId8731"/>
    <hyperlink ref="A1420" r:id="rId8732"/>
    <hyperlink ref="A1419" r:id="rId8733"/>
    <hyperlink ref="A1418" r:id="rId8734"/>
    <hyperlink ref="A1417" r:id="rId8735"/>
    <hyperlink ref="A1416" r:id="rId8736"/>
    <hyperlink ref="A1415" r:id="rId8737"/>
    <hyperlink ref="A1414" r:id="rId8738"/>
    <hyperlink ref="A1413" r:id="rId8739"/>
    <hyperlink ref="A1412" r:id="rId8740"/>
    <hyperlink ref="A1411" r:id="rId8741"/>
    <hyperlink ref="A1410" r:id="rId8742"/>
    <hyperlink ref="A1409" r:id="rId8743"/>
    <hyperlink ref="A1408" r:id="rId8744"/>
    <hyperlink ref="A1407" r:id="rId8745"/>
    <hyperlink ref="A1406" r:id="rId8746"/>
    <hyperlink ref="A1405" r:id="rId8747"/>
    <hyperlink ref="A1404" r:id="rId8748"/>
    <hyperlink ref="A1403" r:id="rId8749"/>
    <hyperlink ref="A1402" r:id="rId8750"/>
    <hyperlink ref="A1401" r:id="rId8751"/>
    <hyperlink ref="A1400" r:id="rId8752"/>
    <hyperlink ref="A1399" r:id="rId8753"/>
    <hyperlink ref="A1398" r:id="rId8754"/>
    <hyperlink ref="A1397" r:id="rId8755"/>
    <hyperlink ref="A1396" r:id="rId8756"/>
    <hyperlink ref="A1395" r:id="rId8757"/>
    <hyperlink ref="A1394" r:id="rId8758"/>
    <hyperlink ref="A1393" r:id="rId8759"/>
    <hyperlink ref="A1392" r:id="rId8760"/>
    <hyperlink ref="A1391" r:id="rId8761"/>
    <hyperlink ref="A1390" r:id="rId8762"/>
    <hyperlink ref="A1389" r:id="rId8763"/>
    <hyperlink ref="A1388" r:id="rId8764"/>
    <hyperlink ref="A1387" r:id="rId8765"/>
    <hyperlink ref="A1386" r:id="rId8766"/>
    <hyperlink ref="A1385" r:id="rId8767"/>
    <hyperlink ref="A1384" r:id="rId8768"/>
    <hyperlink ref="A1383" r:id="rId8769"/>
    <hyperlink ref="A1382" r:id="rId8770"/>
    <hyperlink ref="A1381" r:id="rId8771"/>
    <hyperlink ref="A1380" r:id="rId8772"/>
    <hyperlink ref="A1379" r:id="rId8773"/>
    <hyperlink ref="A1378" r:id="rId8774"/>
    <hyperlink ref="A1377" r:id="rId8775"/>
    <hyperlink ref="A1376" r:id="rId8776"/>
    <hyperlink ref="A1375" r:id="rId8777"/>
    <hyperlink ref="A1374" r:id="rId8778"/>
    <hyperlink ref="A1373" r:id="rId8779"/>
    <hyperlink ref="A1372" r:id="rId8780"/>
    <hyperlink ref="A1371" r:id="rId8781"/>
    <hyperlink ref="A1370" r:id="rId8782"/>
    <hyperlink ref="A1369" r:id="rId8783"/>
    <hyperlink ref="A1368" r:id="rId8784"/>
    <hyperlink ref="A1367" r:id="rId8785"/>
    <hyperlink ref="A1366" r:id="rId8786"/>
    <hyperlink ref="A1365" r:id="rId8787"/>
    <hyperlink ref="A1364" r:id="rId8788"/>
    <hyperlink ref="A1363" r:id="rId8789"/>
    <hyperlink ref="A1362" r:id="rId8790"/>
    <hyperlink ref="A1361" r:id="rId8791"/>
    <hyperlink ref="A1360" r:id="rId8792"/>
    <hyperlink ref="A1359" r:id="rId8793"/>
    <hyperlink ref="A1358" r:id="rId8794"/>
    <hyperlink ref="A1357" r:id="rId8795"/>
    <hyperlink ref="A1356" r:id="rId8796"/>
    <hyperlink ref="A1355" r:id="rId8797"/>
    <hyperlink ref="A1354" r:id="rId8798"/>
    <hyperlink ref="A1353" r:id="rId8799"/>
    <hyperlink ref="A1352" r:id="rId8800"/>
    <hyperlink ref="A1351" r:id="rId8801"/>
    <hyperlink ref="A1350" r:id="rId8802"/>
    <hyperlink ref="A1349" r:id="rId8803"/>
    <hyperlink ref="A1348" r:id="rId8804"/>
    <hyperlink ref="A1347" r:id="rId8805"/>
    <hyperlink ref="A1346" r:id="rId8806"/>
    <hyperlink ref="A1345" r:id="rId8807"/>
    <hyperlink ref="A1344" r:id="rId8808"/>
    <hyperlink ref="A1343" r:id="rId8809"/>
    <hyperlink ref="A1342" r:id="rId8810"/>
    <hyperlink ref="A1341" r:id="rId8811"/>
    <hyperlink ref="A1340" r:id="rId8812"/>
    <hyperlink ref="A1339" r:id="rId8813"/>
    <hyperlink ref="A1338" r:id="rId8814"/>
    <hyperlink ref="A1337" r:id="rId8815"/>
    <hyperlink ref="A1336" r:id="rId8816"/>
    <hyperlink ref="A1335" r:id="rId8817"/>
    <hyperlink ref="A1334" r:id="rId8818"/>
    <hyperlink ref="A1333" r:id="rId8819"/>
    <hyperlink ref="A1332" r:id="rId8820"/>
    <hyperlink ref="A1331" r:id="rId8821"/>
    <hyperlink ref="A1330" r:id="rId8822"/>
    <hyperlink ref="A1329" r:id="rId8823"/>
    <hyperlink ref="A1328" r:id="rId8824"/>
    <hyperlink ref="A1327" r:id="rId8825"/>
    <hyperlink ref="A1326" r:id="rId8826"/>
    <hyperlink ref="A1325" r:id="rId8827"/>
    <hyperlink ref="A1324" r:id="rId8828"/>
    <hyperlink ref="A1323" r:id="rId8829"/>
    <hyperlink ref="A1322" r:id="rId8830"/>
    <hyperlink ref="A1321" r:id="rId8831"/>
    <hyperlink ref="A1320" r:id="rId8832"/>
    <hyperlink ref="A1319" r:id="rId8833"/>
    <hyperlink ref="A1318" r:id="rId8834"/>
    <hyperlink ref="A1317" r:id="rId8835"/>
    <hyperlink ref="A1316" r:id="rId8836"/>
    <hyperlink ref="A1315" r:id="rId8837"/>
    <hyperlink ref="A1314" r:id="rId8838"/>
    <hyperlink ref="A1313" r:id="rId8839"/>
    <hyperlink ref="A1312" r:id="rId8840"/>
    <hyperlink ref="A1311" r:id="rId8841"/>
    <hyperlink ref="A1310" r:id="rId8842"/>
    <hyperlink ref="A1309" r:id="rId8843"/>
    <hyperlink ref="A1308" r:id="rId8844"/>
    <hyperlink ref="A1307" r:id="rId8845"/>
    <hyperlink ref="A1306" r:id="rId8846"/>
    <hyperlink ref="A1305" r:id="rId8847"/>
    <hyperlink ref="A1304" r:id="rId8848"/>
    <hyperlink ref="A1303" r:id="rId8849"/>
    <hyperlink ref="A1302" r:id="rId8850"/>
    <hyperlink ref="A1301" r:id="rId8851"/>
    <hyperlink ref="A1300" r:id="rId8852"/>
    <hyperlink ref="A1299" r:id="rId8853"/>
    <hyperlink ref="A1298" r:id="rId8854"/>
    <hyperlink ref="A1297" r:id="rId8855"/>
    <hyperlink ref="A1296" r:id="rId8856"/>
    <hyperlink ref="A1295" r:id="rId8857"/>
    <hyperlink ref="A1294" r:id="rId8858"/>
    <hyperlink ref="A1293" r:id="rId8859"/>
    <hyperlink ref="A1292" r:id="rId8860"/>
    <hyperlink ref="A1291" r:id="rId8861"/>
    <hyperlink ref="A1290" r:id="rId8862"/>
    <hyperlink ref="A1289" r:id="rId8863"/>
    <hyperlink ref="A1288" r:id="rId8864"/>
    <hyperlink ref="A1287" r:id="rId8865"/>
    <hyperlink ref="A1286" r:id="rId8866"/>
    <hyperlink ref="A1285" r:id="rId8867"/>
    <hyperlink ref="A1284" r:id="rId8868"/>
    <hyperlink ref="A1283" r:id="rId8869"/>
    <hyperlink ref="A1282" r:id="rId8870"/>
    <hyperlink ref="A1281" r:id="rId8871"/>
    <hyperlink ref="A1280" r:id="rId8872"/>
    <hyperlink ref="A1279" r:id="rId8873"/>
    <hyperlink ref="A1278" r:id="rId8874"/>
    <hyperlink ref="A1277" r:id="rId8875"/>
    <hyperlink ref="A1276" r:id="rId8876"/>
    <hyperlink ref="A1275" r:id="rId8877"/>
    <hyperlink ref="A1274" r:id="rId8878"/>
    <hyperlink ref="A1273" r:id="rId8879"/>
    <hyperlink ref="A1272" r:id="rId8880"/>
    <hyperlink ref="A1271" r:id="rId8881"/>
    <hyperlink ref="A1270" r:id="rId8882"/>
    <hyperlink ref="A1269" r:id="rId8883"/>
    <hyperlink ref="A1268" r:id="rId8884"/>
    <hyperlink ref="A1267" r:id="rId8885"/>
    <hyperlink ref="A1266" r:id="rId8886"/>
    <hyperlink ref="A1265" r:id="rId8887"/>
    <hyperlink ref="A1264" r:id="rId8888"/>
    <hyperlink ref="A1263" r:id="rId8889"/>
    <hyperlink ref="A1262" r:id="rId8890"/>
    <hyperlink ref="A1261" r:id="rId8891"/>
    <hyperlink ref="A1260" r:id="rId8892"/>
    <hyperlink ref="A1259" r:id="rId8893"/>
    <hyperlink ref="A1258" r:id="rId8894"/>
    <hyperlink ref="A1257" r:id="rId8895"/>
    <hyperlink ref="A1256" r:id="rId8896"/>
    <hyperlink ref="A1255" r:id="rId8897"/>
    <hyperlink ref="A1254" r:id="rId8898"/>
    <hyperlink ref="A1253" r:id="rId8899"/>
    <hyperlink ref="A1252" r:id="rId8900"/>
    <hyperlink ref="A1251" r:id="rId8901"/>
    <hyperlink ref="A1250" r:id="rId8902"/>
    <hyperlink ref="A1249" r:id="rId8903"/>
    <hyperlink ref="A1248" r:id="rId8904"/>
    <hyperlink ref="A1247" r:id="rId8905"/>
    <hyperlink ref="A1246" r:id="rId8906"/>
    <hyperlink ref="A1245" r:id="rId8907"/>
    <hyperlink ref="A1244" r:id="rId8908"/>
    <hyperlink ref="A1243" r:id="rId8909"/>
    <hyperlink ref="A1242" r:id="rId8910"/>
    <hyperlink ref="A1241" r:id="rId8911"/>
    <hyperlink ref="A1240" r:id="rId8912"/>
    <hyperlink ref="A1239" r:id="rId8913"/>
    <hyperlink ref="A1238" r:id="rId8914"/>
    <hyperlink ref="A1237" r:id="rId8915"/>
    <hyperlink ref="A1236" r:id="rId8916"/>
    <hyperlink ref="A1235" r:id="rId8917"/>
    <hyperlink ref="A1234" r:id="rId8918"/>
    <hyperlink ref="A1233" r:id="rId8919"/>
    <hyperlink ref="A1232" r:id="rId8920"/>
    <hyperlink ref="A1231" r:id="rId8921"/>
    <hyperlink ref="A1230" r:id="rId8922"/>
    <hyperlink ref="A1229" r:id="rId8923"/>
    <hyperlink ref="A1228" r:id="rId8924"/>
    <hyperlink ref="A1227" r:id="rId8925"/>
    <hyperlink ref="A1226" r:id="rId8926"/>
    <hyperlink ref="A1225" r:id="rId8927"/>
    <hyperlink ref="A1224" r:id="rId8928"/>
    <hyperlink ref="A1223" r:id="rId8929"/>
    <hyperlink ref="A1222" r:id="rId8930"/>
    <hyperlink ref="A1221" r:id="rId8931"/>
    <hyperlink ref="A1220" r:id="rId8932"/>
    <hyperlink ref="A1219" r:id="rId8933"/>
    <hyperlink ref="A1218" r:id="rId8934"/>
    <hyperlink ref="A1217" r:id="rId8935"/>
    <hyperlink ref="A1216" r:id="rId8936"/>
    <hyperlink ref="A1215" r:id="rId8937"/>
    <hyperlink ref="A1214" r:id="rId8938"/>
    <hyperlink ref="A1213" r:id="rId8939"/>
    <hyperlink ref="A1212" r:id="rId8940"/>
    <hyperlink ref="A1211" r:id="rId8941"/>
    <hyperlink ref="A1210" r:id="rId8942"/>
    <hyperlink ref="A1209" r:id="rId8943"/>
    <hyperlink ref="A1208" r:id="rId8944"/>
    <hyperlink ref="A1207" r:id="rId8945"/>
    <hyperlink ref="A1206" r:id="rId8946"/>
    <hyperlink ref="A1205" r:id="rId8947"/>
    <hyperlink ref="A1204" r:id="rId8948"/>
    <hyperlink ref="A1203" r:id="rId8949"/>
    <hyperlink ref="A1202" r:id="rId8950"/>
    <hyperlink ref="A1201" r:id="rId8951"/>
    <hyperlink ref="A1200" r:id="rId8952"/>
    <hyperlink ref="A1199" r:id="rId8953"/>
    <hyperlink ref="A1198" r:id="rId8954"/>
    <hyperlink ref="A1197" r:id="rId8955"/>
    <hyperlink ref="A1196" r:id="rId8956"/>
    <hyperlink ref="A1195" r:id="rId8957"/>
    <hyperlink ref="A1194" r:id="rId8958"/>
    <hyperlink ref="A1193" r:id="rId8959"/>
    <hyperlink ref="A1192" r:id="rId8960"/>
    <hyperlink ref="A1191" r:id="rId8961"/>
    <hyperlink ref="A1190" r:id="rId8962"/>
    <hyperlink ref="A1189" r:id="rId8963"/>
    <hyperlink ref="A1188" r:id="rId8964"/>
    <hyperlink ref="A1187" r:id="rId8965"/>
    <hyperlink ref="A1186" r:id="rId8966"/>
    <hyperlink ref="A1185" r:id="rId8967"/>
    <hyperlink ref="A1184" r:id="rId8968"/>
    <hyperlink ref="A1183" r:id="rId8969"/>
    <hyperlink ref="A1182" r:id="rId8970"/>
    <hyperlink ref="A1181" r:id="rId8971"/>
    <hyperlink ref="A1180" r:id="rId8972"/>
    <hyperlink ref="A1179" r:id="rId8973"/>
    <hyperlink ref="A1178" r:id="rId8974"/>
    <hyperlink ref="A1177" r:id="rId8975"/>
    <hyperlink ref="A1176" r:id="rId8976"/>
    <hyperlink ref="A1175" r:id="rId8977"/>
    <hyperlink ref="A1174" r:id="rId8978"/>
    <hyperlink ref="A1173" r:id="rId8979"/>
    <hyperlink ref="A1172" r:id="rId8980"/>
    <hyperlink ref="A1171" r:id="rId8981"/>
    <hyperlink ref="A1170" r:id="rId8982"/>
    <hyperlink ref="A1169" r:id="rId8983"/>
    <hyperlink ref="A1168" r:id="rId8984"/>
    <hyperlink ref="A1167" r:id="rId8985"/>
    <hyperlink ref="A1166" r:id="rId8986"/>
    <hyperlink ref="A1165" r:id="rId8987"/>
    <hyperlink ref="A1164" r:id="rId8988"/>
    <hyperlink ref="A1163" r:id="rId8989"/>
    <hyperlink ref="A1162" r:id="rId8990"/>
    <hyperlink ref="A1161" r:id="rId8991"/>
    <hyperlink ref="A1160" r:id="rId8992"/>
    <hyperlink ref="A1159" r:id="rId8993"/>
    <hyperlink ref="A1158" r:id="rId8994"/>
    <hyperlink ref="A1157" r:id="rId8995"/>
    <hyperlink ref="A1156" r:id="rId8996"/>
    <hyperlink ref="A1155" r:id="rId8997"/>
    <hyperlink ref="A1154" r:id="rId8998"/>
    <hyperlink ref="A1153" r:id="rId8999"/>
    <hyperlink ref="A1152" r:id="rId9000"/>
    <hyperlink ref="A1151" r:id="rId9001"/>
    <hyperlink ref="A1150" r:id="rId9002"/>
    <hyperlink ref="A1149" r:id="rId9003"/>
    <hyperlink ref="A1148" r:id="rId9004"/>
    <hyperlink ref="A1147" r:id="rId9005"/>
    <hyperlink ref="A1146" r:id="rId9006"/>
    <hyperlink ref="A1145" r:id="rId9007"/>
    <hyperlink ref="A1144" r:id="rId9008"/>
    <hyperlink ref="A1143" r:id="rId9009"/>
    <hyperlink ref="A1142" r:id="rId9010"/>
    <hyperlink ref="A1141" r:id="rId9011"/>
    <hyperlink ref="A1140" r:id="rId9012"/>
    <hyperlink ref="A1139" r:id="rId9013"/>
    <hyperlink ref="A1138" r:id="rId9014"/>
    <hyperlink ref="A1137" r:id="rId9015"/>
    <hyperlink ref="A1136" r:id="rId9016"/>
    <hyperlink ref="A1135" r:id="rId9017"/>
    <hyperlink ref="A1134" r:id="rId9018"/>
    <hyperlink ref="A1133" r:id="rId9019"/>
    <hyperlink ref="A1132" r:id="rId9020"/>
    <hyperlink ref="A1131" r:id="rId9021"/>
    <hyperlink ref="A1130" r:id="rId9022"/>
    <hyperlink ref="A1129" r:id="rId9023"/>
    <hyperlink ref="A1128" r:id="rId9024"/>
    <hyperlink ref="A1127" r:id="rId9025"/>
    <hyperlink ref="A1126" r:id="rId9026"/>
    <hyperlink ref="A1125" r:id="rId9027"/>
    <hyperlink ref="A1124" r:id="rId9028"/>
    <hyperlink ref="A1123" r:id="rId9029"/>
    <hyperlink ref="A1122" r:id="rId9030"/>
    <hyperlink ref="A1121" r:id="rId9031"/>
    <hyperlink ref="A1120" r:id="rId9032"/>
    <hyperlink ref="A1119" r:id="rId9033"/>
    <hyperlink ref="A1118" r:id="rId9034"/>
    <hyperlink ref="A1117" r:id="rId9035"/>
    <hyperlink ref="A1116" r:id="rId9036"/>
    <hyperlink ref="A1115" r:id="rId9037"/>
    <hyperlink ref="A1114" r:id="rId9038"/>
    <hyperlink ref="A1113" r:id="rId9039"/>
    <hyperlink ref="A1112" r:id="rId9040"/>
    <hyperlink ref="A1111" r:id="rId9041"/>
    <hyperlink ref="A1110" r:id="rId9042"/>
    <hyperlink ref="A1109" r:id="rId9043"/>
    <hyperlink ref="A1108" r:id="rId9044"/>
    <hyperlink ref="A1107" r:id="rId9045"/>
    <hyperlink ref="A1106" r:id="rId9046"/>
    <hyperlink ref="A1105" r:id="rId9047"/>
    <hyperlink ref="A1104" r:id="rId9048"/>
    <hyperlink ref="A1103" r:id="rId9049"/>
    <hyperlink ref="A1102" r:id="rId9050"/>
    <hyperlink ref="A1101" r:id="rId9051"/>
    <hyperlink ref="A1100" r:id="rId9052"/>
    <hyperlink ref="A1099" r:id="rId9053"/>
    <hyperlink ref="A1098" r:id="rId9054"/>
    <hyperlink ref="A1097" r:id="rId9055"/>
    <hyperlink ref="A1096" r:id="rId9056"/>
    <hyperlink ref="A1095" r:id="rId9057"/>
    <hyperlink ref="A1094" r:id="rId9058"/>
    <hyperlink ref="A1093" r:id="rId9059"/>
    <hyperlink ref="A1092" r:id="rId9060"/>
    <hyperlink ref="A1091" r:id="rId9061"/>
    <hyperlink ref="A1090" r:id="rId9062"/>
    <hyperlink ref="A1089" r:id="rId9063"/>
    <hyperlink ref="A1088" r:id="rId9064"/>
    <hyperlink ref="A1087" r:id="rId9065"/>
    <hyperlink ref="A1086" r:id="rId9066"/>
    <hyperlink ref="A1085" r:id="rId9067"/>
    <hyperlink ref="A1084" r:id="rId9068"/>
    <hyperlink ref="A1083" r:id="rId9069"/>
    <hyperlink ref="A1082" r:id="rId9070"/>
    <hyperlink ref="A1081" r:id="rId9071"/>
    <hyperlink ref="A1080" r:id="rId9072"/>
    <hyperlink ref="A1079" r:id="rId9073"/>
    <hyperlink ref="A1078" r:id="rId9074"/>
    <hyperlink ref="A1077" r:id="rId9075"/>
    <hyperlink ref="A1076" r:id="rId9076"/>
    <hyperlink ref="A1075" r:id="rId9077"/>
    <hyperlink ref="A1074" r:id="rId9078"/>
    <hyperlink ref="A1073" r:id="rId9079"/>
    <hyperlink ref="A1072" r:id="rId9080"/>
    <hyperlink ref="A1071" r:id="rId9081"/>
    <hyperlink ref="A1070" r:id="rId9082"/>
    <hyperlink ref="A1069" r:id="rId9083"/>
    <hyperlink ref="A1068" r:id="rId9084"/>
    <hyperlink ref="A1067" r:id="rId9085"/>
    <hyperlink ref="A1066" r:id="rId9086"/>
    <hyperlink ref="A1065" r:id="rId9087"/>
    <hyperlink ref="A1064" r:id="rId9088"/>
    <hyperlink ref="A1063" r:id="rId9089"/>
    <hyperlink ref="A1062" r:id="rId9090"/>
    <hyperlink ref="A1061" r:id="rId9091"/>
    <hyperlink ref="A1060" r:id="rId9092"/>
    <hyperlink ref="A1059" r:id="rId9093"/>
    <hyperlink ref="A1058" r:id="rId9094"/>
    <hyperlink ref="A1057" r:id="rId9095"/>
    <hyperlink ref="A1056" r:id="rId9096"/>
    <hyperlink ref="A1055" r:id="rId9097"/>
    <hyperlink ref="A1054" r:id="rId9098"/>
    <hyperlink ref="A1053" r:id="rId9099"/>
    <hyperlink ref="A1052" r:id="rId9100"/>
    <hyperlink ref="A1051" r:id="rId9101"/>
    <hyperlink ref="A1050" r:id="rId9102"/>
    <hyperlink ref="A1049" r:id="rId9103"/>
    <hyperlink ref="A1048" r:id="rId9104"/>
    <hyperlink ref="A1047" r:id="rId9105"/>
    <hyperlink ref="A1046" r:id="rId9106"/>
    <hyperlink ref="A1045" r:id="rId9107"/>
    <hyperlink ref="A1044" r:id="rId9108"/>
    <hyperlink ref="A1043" r:id="rId9109"/>
    <hyperlink ref="A1042" r:id="rId9110"/>
    <hyperlink ref="A1041" r:id="rId9111"/>
    <hyperlink ref="A1040" r:id="rId9112"/>
    <hyperlink ref="A1039" r:id="rId9113"/>
    <hyperlink ref="A1038" r:id="rId9114"/>
    <hyperlink ref="A1037" r:id="rId9115"/>
    <hyperlink ref="A1036" r:id="rId9116"/>
    <hyperlink ref="A1035" r:id="rId9117"/>
    <hyperlink ref="A1034" r:id="rId9118"/>
    <hyperlink ref="A1033" r:id="rId9119"/>
    <hyperlink ref="A1032" r:id="rId9120"/>
    <hyperlink ref="A1031" r:id="rId9121"/>
    <hyperlink ref="A1030" r:id="rId9122"/>
    <hyperlink ref="A1029" r:id="rId9123"/>
    <hyperlink ref="A1028" r:id="rId9124"/>
    <hyperlink ref="A1027" r:id="rId9125"/>
    <hyperlink ref="A1026" r:id="rId9126"/>
    <hyperlink ref="A1025" r:id="rId9127"/>
    <hyperlink ref="A1024" r:id="rId9128"/>
    <hyperlink ref="A1023" r:id="rId9129"/>
    <hyperlink ref="A1022" r:id="rId9130"/>
    <hyperlink ref="A1021" r:id="rId9131"/>
    <hyperlink ref="A1020" r:id="rId9132"/>
    <hyperlink ref="A1019" r:id="rId9133"/>
    <hyperlink ref="A1018" r:id="rId9134"/>
    <hyperlink ref="A1017" r:id="rId9135"/>
    <hyperlink ref="A1016" r:id="rId9136"/>
    <hyperlink ref="A1015" r:id="rId9137"/>
    <hyperlink ref="A1014" r:id="rId9138"/>
    <hyperlink ref="A1013" r:id="rId9139"/>
    <hyperlink ref="A1012" r:id="rId9140"/>
    <hyperlink ref="A1011" r:id="rId9141"/>
    <hyperlink ref="A1010" r:id="rId9142"/>
    <hyperlink ref="A1009" r:id="rId9143"/>
    <hyperlink ref="A1008" r:id="rId9144"/>
    <hyperlink ref="A1007" r:id="rId9145"/>
    <hyperlink ref="A1006" r:id="rId9146"/>
    <hyperlink ref="A1005" r:id="rId9147"/>
    <hyperlink ref="A1004" r:id="rId9148"/>
    <hyperlink ref="A1003" r:id="rId9149"/>
    <hyperlink ref="A1002" r:id="rId9150"/>
    <hyperlink ref="A1001" r:id="rId9151"/>
    <hyperlink ref="A1000" r:id="rId9152"/>
    <hyperlink ref="A999" r:id="rId9153"/>
    <hyperlink ref="A998" r:id="rId9154"/>
    <hyperlink ref="A997" r:id="rId9155"/>
    <hyperlink ref="A996" r:id="rId9156"/>
    <hyperlink ref="A995" r:id="rId9157"/>
    <hyperlink ref="A994" r:id="rId9158"/>
    <hyperlink ref="A993" r:id="rId9159"/>
    <hyperlink ref="A992" r:id="rId9160"/>
    <hyperlink ref="A991" r:id="rId9161"/>
    <hyperlink ref="A990" r:id="rId9162"/>
    <hyperlink ref="A989" r:id="rId9163"/>
    <hyperlink ref="A988" r:id="rId9164"/>
    <hyperlink ref="A987" r:id="rId9165"/>
    <hyperlink ref="A986" r:id="rId9166"/>
    <hyperlink ref="A985" r:id="rId9167"/>
    <hyperlink ref="A984" r:id="rId9168"/>
    <hyperlink ref="A983" r:id="rId9169"/>
    <hyperlink ref="A982" r:id="rId9170"/>
    <hyperlink ref="A981" r:id="rId9171"/>
    <hyperlink ref="A980" r:id="rId9172"/>
    <hyperlink ref="A979" r:id="rId9173"/>
    <hyperlink ref="A978" r:id="rId9174"/>
    <hyperlink ref="A977" r:id="rId9175"/>
    <hyperlink ref="A976" r:id="rId9176"/>
    <hyperlink ref="A975" r:id="rId9177"/>
    <hyperlink ref="A974" r:id="rId9178"/>
    <hyperlink ref="A973" r:id="rId9179"/>
    <hyperlink ref="A972" r:id="rId9180"/>
    <hyperlink ref="A971" r:id="rId9181"/>
    <hyperlink ref="A970" r:id="rId9182"/>
    <hyperlink ref="A969" r:id="rId9183"/>
    <hyperlink ref="A968" r:id="rId9184"/>
    <hyperlink ref="A967" r:id="rId9185"/>
    <hyperlink ref="A966" r:id="rId9186"/>
    <hyperlink ref="A965" r:id="rId9187"/>
    <hyperlink ref="A964" r:id="rId9188"/>
    <hyperlink ref="A963" r:id="rId9189"/>
    <hyperlink ref="A962" r:id="rId9190"/>
    <hyperlink ref="A961" r:id="rId9191"/>
    <hyperlink ref="A960" r:id="rId9192"/>
    <hyperlink ref="A959" r:id="rId9193"/>
    <hyperlink ref="A958" r:id="rId9194"/>
    <hyperlink ref="A957" r:id="rId9195"/>
    <hyperlink ref="A956" r:id="rId9196"/>
    <hyperlink ref="A955" r:id="rId9197"/>
    <hyperlink ref="A954" r:id="rId9198"/>
    <hyperlink ref="A953" r:id="rId9199"/>
    <hyperlink ref="A952" r:id="rId9200"/>
    <hyperlink ref="A951" r:id="rId9201"/>
    <hyperlink ref="A950" r:id="rId9202"/>
    <hyperlink ref="A949" r:id="rId9203"/>
    <hyperlink ref="A948" r:id="rId9204"/>
    <hyperlink ref="A947" r:id="rId9205"/>
    <hyperlink ref="A946" r:id="rId9206"/>
    <hyperlink ref="A945" r:id="rId9207"/>
    <hyperlink ref="A944" r:id="rId9208"/>
    <hyperlink ref="A943" r:id="rId9209"/>
    <hyperlink ref="A942" r:id="rId9210"/>
    <hyperlink ref="A941" r:id="rId9211"/>
    <hyperlink ref="A940" r:id="rId9212"/>
    <hyperlink ref="A939" r:id="rId9213"/>
    <hyperlink ref="A938" r:id="rId9214"/>
    <hyperlink ref="A937" r:id="rId9215"/>
    <hyperlink ref="A936" r:id="rId9216"/>
    <hyperlink ref="A935" r:id="rId9217"/>
    <hyperlink ref="A934" r:id="rId9218"/>
    <hyperlink ref="A933" r:id="rId9219"/>
    <hyperlink ref="A932" r:id="rId9220"/>
    <hyperlink ref="A931" r:id="rId9221"/>
    <hyperlink ref="A930" r:id="rId9222"/>
    <hyperlink ref="A929" r:id="rId9223"/>
    <hyperlink ref="A928" r:id="rId9224"/>
    <hyperlink ref="A927" r:id="rId9225"/>
    <hyperlink ref="A926" r:id="rId9226"/>
    <hyperlink ref="A925" r:id="rId9227"/>
    <hyperlink ref="A924" r:id="rId9228"/>
    <hyperlink ref="A923" r:id="rId9229"/>
    <hyperlink ref="A922" r:id="rId9230"/>
    <hyperlink ref="A921" r:id="rId9231"/>
    <hyperlink ref="A920" r:id="rId9232"/>
    <hyperlink ref="A919" r:id="rId9233"/>
    <hyperlink ref="A918" r:id="rId9234"/>
    <hyperlink ref="A917" r:id="rId9235"/>
    <hyperlink ref="A916" r:id="rId9236"/>
    <hyperlink ref="A915" r:id="rId9237"/>
    <hyperlink ref="A914" r:id="rId9238"/>
    <hyperlink ref="A913" r:id="rId9239"/>
    <hyperlink ref="A912" r:id="rId9240"/>
    <hyperlink ref="A911" r:id="rId9241"/>
    <hyperlink ref="A910" r:id="rId9242"/>
    <hyperlink ref="A909" r:id="rId9243"/>
    <hyperlink ref="A908" r:id="rId9244"/>
    <hyperlink ref="A907" r:id="rId9245"/>
    <hyperlink ref="A906" r:id="rId9246"/>
    <hyperlink ref="A905" r:id="rId9247"/>
    <hyperlink ref="A904" r:id="rId9248"/>
    <hyperlink ref="A903" r:id="rId9249"/>
    <hyperlink ref="A902" r:id="rId9250"/>
    <hyperlink ref="A901" r:id="rId9251"/>
    <hyperlink ref="A900" r:id="rId9252"/>
    <hyperlink ref="A899" r:id="rId9253"/>
    <hyperlink ref="A898" r:id="rId9254"/>
    <hyperlink ref="A897" r:id="rId9255"/>
    <hyperlink ref="A896" r:id="rId9256"/>
    <hyperlink ref="A895" r:id="rId9257"/>
    <hyperlink ref="A894" r:id="rId9258"/>
    <hyperlink ref="A893" r:id="rId9259"/>
    <hyperlink ref="A892" r:id="rId9260"/>
    <hyperlink ref="A891" r:id="rId9261"/>
    <hyperlink ref="A890" r:id="rId9262"/>
    <hyperlink ref="A889" r:id="rId9263"/>
    <hyperlink ref="A888" r:id="rId9264"/>
    <hyperlink ref="A887" r:id="rId9265"/>
    <hyperlink ref="A886" r:id="rId9266"/>
    <hyperlink ref="A885" r:id="rId9267"/>
    <hyperlink ref="A884" r:id="rId9268"/>
    <hyperlink ref="A883" r:id="rId9269"/>
    <hyperlink ref="A882" r:id="rId9270"/>
    <hyperlink ref="A881" r:id="rId9271"/>
    <hyperlink ref="A880" r:id="rId9272"/>
    <hyperlink ref="A879" r:id="rId9273"/>
    <hyperlink ref="A878" r:id="rId9274"/>
    <hyperlink ref="A877" r:id="rId9275"/>
    <hyperlink ref="A876" r:id="rId9276"/>
    <hyperlink ref="A875" r:id="rId9277"/>
    <hyperlink ref="A874" r:id="rId9278"/>
    <hyperlink ref="A873" r:id="rId9279"/>
    <hyperlink ref="A872" r:id="rId9280"/>
    <hyperlink ref="A871" r:id="rId9281"/>
    <hyperlink ref="A870" r:id="rId9282"/>
    <hyperlink ref="A869" r:id="rId9283"/>
    <hyperlink ref="A868" r:id="rId9284"/>
    <hyperlink ref="A867" r:id="rId9285"/>
    <hyperlink ref="A866" r:id="rId9286"/>
    <hyperlink ref="A865" r:id="rId9287"/>
    <hyperlink ref="A864" r:id="rId9288"/>
    <hyperlink ref="A863" r:id="rId9289"/>
    <hyperlink ref="A862" r:id="rId9290"/>
    <hyperlink ref="A861" r:id="rId9291"/>
    <hyperlink ref="A860" r:id="rId9292"/>
    <hyperlink ref="A859" r:id="rId9293"/>
    <hyperlink ref="A858" r:id="rId9294"/>
    <hyperlink ref="A857" r:id="rId9295"/>
    <hyperlink ref="A856" r:id="rId9296"/>
    <hyperlink ref="A855" r:id="rId9297"/>
    <hyperlink ref="A854" r:id="rId9298"/>
    <hyperlink ref="A853" r:id="rId9299"/>
    <hyperlink ref="A852" r:id="rId9300"/>
    <hyperlink ref="A851" r:id="rId9301"/>
    <hyperlink ref="A850" r:id="rId9302"/>
    <hyperlink ref="A849" r:id="rId9303"/>
    <hyperlink ref="A848" r:id="rId9304"/>
    <hyperlink ref="A847" r:id="rId9305"/>
    <hyperlink ref="A846" r:id="rId9306"/>
    <hyperlink ref="A845" r:id="rId9307"/>
    <hyperlink ref="A844" r:id="rId9308"/>
    <hyperlink ref="A843" r:id="rId9309"/>
    <hyperlink ref="A842" r:id="rId9310"/>
    <hyperlink ref="A841" r:id="rId9311"/>
    <hyperlink ref="A840" r:id="rId9312"/>
    <hyperlink ref="A839" r:id="rId9313"/>
    <hyperlink ref="A838" r:id="rId9314"/>
    <hyperlink ref="A837" r:id="rId9315"/>
    <hyperlink ref="A836" r:id="rId9316"/>
    <hyperlink ref="A835" r:id="rId9317"/>
    <hyperlink ref="A834" r:id="rId9318"/>
    <hyperlink ref="A833" r:id="rId9319"/>
    <hyperlink ref="A832" r:id="rId9320"/>
    <hyperlink ref="A831" r:id="rId9321"/>
    <hyperlink ref="A830" r:id="rId9322"/>
    <hyperlink ref="A829" r:id="rId9323"/>
    <hyperlink ref="A828" r:id="rId9324"/>
    <hyperlink ref="A827" r:id="rId9325"/>
    <hyperlink ref="A826" r:id="rId9326"/>
    <hyperlink ref="A825" r:id="rId9327"/>
    <hyperlink ref="A824" r:id="rId9328"/>
    <hyperlink ref="A823" r:id="rId9329"/>
    <hyperlink ref="A822" r:id="rId9330"/>
    <hyperlink ref="A821" r:id="rId9331"/>
    <hyperlink ref="A820" r:id="rId9332"/>
    <hyperlink ref="A819" r:id="rId9333"/>
    <hyperlink ref="A818" r:id="rId9334"/>
    <hyperlink ref="A817" r:id="rId9335"/>
    <hyperlink ref="A816" r:id="rId9336"/>
    <hyperlink ref="A815" r:id="rId9337"/>
    <hyperlink ref="A814" r:id="rId9338"/>
    <hyperlink ref="A813" r:id="rId9339"/>
    <hyperlink ref="A812" r:id="rId9340"/>
    <hyperlink ref="A811" r:id="rId9341"/>
    <hyperlink ref="A810" r:id="rId9342"/>
    <hyperlink ref="A809" r:id="rId9343"/>
    <hyperlink ref="A808" r:id="rId9344"/>
    <hyperlink ref="A807" r:id="rId9345"/>
    <hyperlink ref="A806" r:id="rId9346"/>
    <hyperlink ref="A805" r:id="rId9347"/>
    <hyperlink ref="A804" r:id="rId9348"/>
    <hyperlink ref="A803" r:id="rId9349"/>
    <hyperlink ref="A802" r:id="rId9350"/>
    <hyperlink ref="A801" r:id="rId9351"/>
    <hyperlink ref="A800" r:id="rId9352"/>
    <hyperlink ref="A799" r:id="rId9353"/>
    <hyperlink ref="A798" r:id="rId9354"/>
    <hyperlink ref="A797" r:id="rId9355"/>
    <hyperlink ref="A796" r:id="rId9356"/>
    <hyperlink ref="A795" r:id="rId9357"/>
    <hyperlink ref="A794" r:id="rId9358"/>
    <hyperlink ref="A793" r:id="rId9359"/>
    <hyperlink ref="A792" r:id="rId9360"/>
    <hyperlink ref="A791" r:id="rId9361"/>
    <hyperlink ref="A790" r:id="rId9362"/>
    <hyperlink ref="A789" r:id="rId9363"/>
    <hyperlink ref="A788" r:id="rId9364"/>
    <hyperlink ref="A787" r:id="rId9365"/>
    <hyperlink ref="A786" r:id="rId9366"/>
    <hyperlink ref="A785" r:id="rId9367"/>
    <hyperlink ref="A784" r:id="rId9368"/>
    <hyperlink ref="A783" r:id="rId9369"/>
    <hyperlink ref="A782" r:id="rId9370"/>
    <hyperlink ref="A781" r:id="rId9371"/>
    <hyperlink ref="A780" r:id="rId9372"/>
    <hyperlink ref="A779" r:id="rId9373"/>
    <hyperlink ref="A778" r:id="rId9374"/>
    <hyperlink ref="A777" r:id="rId9375"/>
    <hyperlink ref="A776" r:id="rId9376"/>
    <hyperlink ref="A775" r:id="rId9377"/>
    <hyperlink ref="A774" r:id="rId9378"/>
    <hyperlink ref="A773" r:id="rId9379"/>
    <hyperlink ref="A772" r:id="rId9380"/>
    <hyperlink ref="A771" r:id="rId9381"/>
    <hyperlink ref="A770" r:id="rId9382"/>
    <hyperlink ref="A769" r:id="rId9383"/>
    <hyperlink ref="A768" r:id="rId9384"/>
    <hyperlink ref="A767" r:id="rId9385"/>
    <hyperlink ref="A766" r:id="rId9386"/>
    <hyperlink ref="A765" r:id="rId9387"/>
    <hyperlink ref="A764" r:id="rId9388"/>
    <hyperlink ref="A763" r:id="rId9389"/>
    <hyperlink ref="A762" r:id="rId9390"/>
    <hyperlink ref="A761" r:id="rId9391"/>
    <hyperlink ref="A760" r:id="rId9392"/>
    <hyperlink ref="A759" r:id="rId9393"/>
    <hyperlink ref="A758" r:id="rId9394"/>
    <hyperlink ref="A757" r:id="rId9395"/>
    <hyperlink ref="A756" r:id="rId9396"/>
    <hyperlink ref="A755" r:id="rId9397"/>
    <hyperlink ref="A754" r:id="rId9398"/>
    <hyperlink ref="A753" r:id="rId9399"/>
    <hyperlink ref="A752" r:id="rId9400"/>
    <hyperlink ref="A751" r:id="rId9401"/>
    <hyperlink ref="A750" r:id="rId9402"/>
    <hyperlink ref="A749" r:id="rId9403"/>
    <hyperlink ref="A748" r:id="rId9404"/>
    <hyperlink ref="A747" r:id="rId9405"/>
    <hyperlink ref="A746" r:id="rId9406"/>
    <hyperlink ref="A745" r:id="rId9407"/>
    <hyperlink ref="A744" r:id="rId9408"/>
    <hyperlink ref="A743" r:id="rId9409"/>
    <hyperlink ref="A742" r:id="rId9410"/>
    <hyperlink ref="A741" r:id="rId9411"/>
    <hyperlink ref="A740" r:id="rId9412"/>
    <hyperlink ref="A739" r:id="rId9413"/>
    <hyperlink ref="A738" r:id="rId9414"/>
    <hyperlink ref="A737" r:id="rId9415"/>
    <hyperlink ref="A736" r:id="rId9416"/>
    <hyperlink ref="A735" r:id="rId9417"/>
    <hyperlink ref="A734" r:id="rId9418"/>
    <hyperlink ref="A733" r:id="rId9419"/>
    <hyperlink ref="A732" r:id="rId9420"/>
    <hyperlink ref="A731" r:id="rId9421"/>
    <hyperlink ref="A730" r:id="rId9422"/>
    <hyperlink ref="A729" r:id="rId9423"/>
    <hyperlink ref="A728" r:id="rId9424"/>
    <hyperlink ref="A727" r:id="rId9425"/>
    <hyperlink ref="A726" r:id="rId9426"/>
    <hyperlink ref="A725" r:id="rId9427"/>
    <hyperlink ref="A724" r:id="rId9428"/>
    <hyperlink ref="A723" r:id="rId9429"/>
    <hyperlink ref="A722" r:id="rId9430"/>
    <hyperlink ref="A721" r:id="rId9431"/>
    <hyperlink ref="A720" r:id="rId9432"/>
    <hyperlink ref="A719" r:id="rId9433"/>
    <hyperlink ref="A718" r:id="rId9434"/>
    <hyperlink ref="A717" r:id="rId9435"/>
    <hyperlink ref="A716" r:id="rId9436"/>
    <hyperlink ref="A715" r:id="rId9437"/>
    <hyperlink ref="A714" r:id="rId9438"/>
    <hyperlink ref="A713" r:id="rId9439"/>
    <hyperlink ref="A712" r:id="rId9440"/>
    <hyperlink ref="A711" r:id="rId9441"/>
    <hyperlink ref="A710" r:id="rId9442"/>
    <hyperlink ref="A709" r:id="rId9443"/>
    <hyperlink ref="A708" r:id="rId9444"/>
    <hyperlink ref="A707" r:id="rId9445"/>
    <hyperlink ref="A706" r:id="rId9446"/>
    <hyperlink ref="A705" r:id="rId9447"/>
    <hyperlink ref="A704" r:id="rId9448"/>
    <hyperlink ref="A703" r:id="rId9449"/>
    <hyperlink ref="A702" r:id="rId9450"/>
    <hyperlink ref="A701" r:id="rId9451"/>
    <hyperlink ref="A700" r:id="rId9452"/>
    <hyperlink ref="A699" r:id="rId9453"/>
    <hyperlink ref="A698" r:id="rId9454"/>
    <hyperlink ref="A697" r:id="rId9455"/>
    <hyperlink ref="A696" r:id="rId9456"/>
    <hyperlink ref="A695" r:id="rId9457"/>
    <hyperlink ref="A694" r:id="rId9458"/>
    <hyperlink ref="A693" r:id="rId9459"/>
    <hyperlink ref="A692" r:id="rId9460"/>
    <hyperlink ref="A691" r:id="rId9461"/>
    <hyperlink ref="A690" r:id="rId9462"/>
    <hyperlink ref="A689" r:id="rId9463"/>
    <hyperlink ref="A688" r:id="rId9464"/>
    <hyperlink ref="A687" r:id="rId9465"/>
    <hyperlink ref="A686" r:id="rId9466"/>
    <hyperlink ref="A685" r:id="rId9467"/>
    <hyperlink ref="A684" r:id="rId9468"/>
    <hyperlink ref="A683" r:id="rId9469"/>
    <hyperlink ref="A682" r:id="rId9470"/>
    <hyperlink ref="A681" r:id="rId9471"/>
    <hyperlink ref="A680" r:id="rId9472"/>
    <hyperlink ref="A679" r:id="rId9473"/>
    <hyperlink ref="A678" r:id="rId9474"/>
    <hyperlink ref="A677" r:id="rId9475"/>
    <hyperlink ref="A676" r:id="rId9476"/>
    <hyperlink ref="A675" r:id="rId9477"/>
    <hyperlink ref="A674" r:id="rId9478"/>
    <hyperlink ref="A673" r:id="rId9479"/>
    <hyperlink ref="A672" r:id="rId9480"/>
    <hyperlink ref="A671" r:id="rId9481"/>
    <hyperlink ref="A670" r:id="rId9482"/>
    <hyperlink ref="A669" r:id="rId9483"/>
    <hyperlink ref="A668" r:id="rId9484"/>
    <hyperlink ref="A667" r:id="rId9485"/>
    <hyperlink ref="A666" r:id="rId9486"/>
    <hyperlink ref="A665" r:id="rId9487"/>
    <hyperlink ref="A664" r:id="rId9488"/>
    <hyperlink ref="A663" r:id="rId9489"/>
    <hyperlink ref="A662" r:id="rId9490"/>
    <hyperlink ref="A661" r:id="rId9491"/>
    <hyperlink ref="A660" r:id="rId9492"/>
    <hyperlink ref="A659" r:id="rId9493"/>
    <hyperlink ref="A658" r:id="rId9494"/>
    <hyperlink ref="A657" r:id="rId9495"/>
    <hyperlink ref="A656" r:id="rId9496"/>
    <hyperlink ref="A655" r:id="rId9497"/>
    <hyperlink ref="A654" r:id="rId9498"/>
    <hyperlink ref="A653" r:id="rId9499"/>
    <hyperlink ref="A652" r:id="rId9500"/>
    <hyperlink ref="A651" r:id="rId9501"/>
    <hyperlink ref="A650" r:id="rId9502"/>
    <hyperlink ref="A649" r:id="rId9503"/>
    <hyperlink ref="A648" r:id="rId9504"/>
    <hyperlink ref="A647" r:id="rId9505"/>
    <hyperlink ref="A646" r:id="rId9506"/>
    <hyperlink ref="A645" r:id="rId9507"/>
    <hyperlink ref="A644" r:id="rId9508"/>
    <hyperlink ref="A643" r:id="rId9509"/>
    <hyperlink ref="A642" r:id="rId9510"/>
    <hyperlink ref="A641" r:id="rId9511"/>
    <hyperlink ref="A640" r:id="rId9512"/>
    <hyperlink ref="A639" r:id="rId9513"/>
    <hyperlink ref="A638" r:id="rId9514"/>
    <hyperlink ref="A637" r:id="rId9515"/>
    <hyperlink ref="A636" r:id="rId9516"/>
    <hyperlink ref="A635" r:id="rId9517"/>
    <hyperlink ref="A634" r:id="rId9518"/>
    <hyperlink ref="A633" r:id="rId9519"/>
    <hyperlink ref="A632" r:id="rId9520"/>
    <hyperlink ref="A631" r:id="rId9521"/>
    <hyperlink ref="A630" r:id="rId9522"/>
    <hyperlink ref="A629" r:id="rId9523"/>
    <hyperlink ref="A628" r:id="rId9524"/>
    <hyperlink ref="A627" r:id="rId9525"/>
    <hyperlink ref="A626" r:id="rId9526"/>
    <hyperlink ref="A625" r:id="rId9527"/>
    <hyperlink ref="A624" r:id="rId9528"/>
    <hyperlink ref="A623" r:id="rId9529"/>
    <hyperlink ref="A622" r:id="rId9530"/>
    <hyperlink ref="A621" r:id="rId9531"/>
    <hyperlink ref="A620" r:id="rId9532"/>
    <hyperlink ref="A619" r:id="rId9533"/>
    <hyperlink ref="A618" r:id="rId9534"/>
    <hyperlink ref="A617" r:id="rId9535"/>
    <hyperlink ref="A616" r:id="rId9536"/>
    <hyperlink ref="A615" r:id="rId9537"/>
    <hyperlink ref="A614" r:id="rId9538"/>
    <hyperlink ref="A613" r:id="rId9539"/>
    <hyperlink ref="A612" r:id="rId9540"/>
    <hyperlink ref="A611" r:id="rId9541"/>
    <hyperlink ref="A610" r:id="rId9542"/>
    <hyperlink ref="A609" r:id="rId9543"/>
    <hyperlink ref="A608" r:id="rId9544"/>
    <hyperlink ref="A607" r:id="rId9545"/>
    <hyperlink ref="A606" r:id="rId9546"/>
    <hyperlink ref="A605" r:id="rId9547"/>
    <hyperlink ref="A604" r:id="rId9548"/>
    <hyperlink ref="A603" r:id="rId9549"/>
    <hyperlink ref="A602" r:id="rId9550"/>
    <hyperlink ref="A601" r:id="rId9551"/>
    <hyperlink ref="A600" r:id="rId9552"/>
    <hyperlink ref="A599" r:id="rId9553"/>
    <hyperlink ref="A598" r:id="rId9554"/>
    <hyperlink ref="A597" r:id="rId9555"/>
    <hyperlink ref="A596" r:id="rId9556"/>
    <hyperlink ref="A595" r:id="rId9557"/>
    <hyperlink ref="A594" r:id="rId9558"/>
    <hyperlink ref="A593" r:id="rId9559"/>
    <hyperlink ref="A592" r:id="rId9560"/>
    <hyperlink ref="A591" r:id="rId9561"/>
    <hyperlink ref="A590" r:id="rId9562"/>
    <hyperlink ref="A589" r:id="rId9563"/>
    <hyperlink ref="A588" r:id="rId9564"/>
    <hyperlink ref="A587" r:id="rId9565"/>
    <hyperlink ref="A586" r:id="rId9566"/>
    <hyperlink ref="A585" r:id="rId9567"/>
    <hyperlink ref="A584" r:id="rId9568"/>
    <hyperlink ref="A583" r:id="rId9569"/>
    <hyperlink ref="A582" r:id="rId9570"/>
    <hyperlink ref="A581" r:id="rId9571"/>
    <hyperlink ref="A580" r:id="rId9572"/>
    <hyperlink ref="A579" r:id="rId9573"/>
    <hyperlink ref="A578" r:id="rId9574"/>
    <hyperlink ref="A577" r:id="rId9575"/>
    <hyperlink ref="A576" r:id="rId9576"/>
    <hyperlink ref="A575" r:id="rId9577"/>
    <hyperlink ref="A574" r:id="rId9578"/>
    <hyperlink ref="A573" r:id="rId9579"/>
    <hyperlink ref="A572" r:id="rId9580"/>
    <hyperlink ref="A571" r:id="rId9581"/>
    <hyperlink ref="A570" r:id="rId9582"/>
    <hyperlink ref="A569" r:id="rId9583"/>
    <hyperlink ref="A568" r:id="rId9584"/>
    <hyperlink ref="A567" r:id="rId9585"/>
    <hyperlink ref="A566" r:id="rId9586"/>
    <hyperlink ref="A565" r:id="rId9587"/>
    <hyperlink ref="A564" r:id="rId9588"/>
    <hyperlink ref="A563" r:id="rId9589"/>
    <hyperlink ref="A562" r:id="rId9590"/>
    <hyperlink ref="A561" r:id="rId9591"/>
    <hyperlink ref="A560" r:id="rId9592"/>
    <hyperlink ref="A559" r:id="rId9593"/>
    <hyperlink ref="A558" r:id="rId9594"/>
    <hyperlink ref="A557" r:id="rId9595"/>
    <hyperlink ref="A556" r:id="rId9596"/>
    <hyperlink ref="A555" r:id="rId9597"/>
    <hyperlink ref="A554" r:id="rId9598"/>
    <hyperlink ref="A553" r:id="rId9599"/>
    <hyperlink ref="A552" r:id="rId9600"/>
    <hyperlink ref="A551" r:id="rId9601"/>
    <hyperlink ref="A550" r:id="rId9602"/>
    <hyperlink ref="A549" r:id="rId9603"/>
    <hyperlink ref="A548" r:id="rId9604"/>
    <hyperlink ref="A547" r:id="rId9605"/>
    <hyperlink ref="A546" r:id="rId9606"/>
    <hyperlink ref="A545" r:id="rId9607"/>
    <hyperlink ref="A544" r:id="rId9608"/>
    <hyperlink ref="A543" r:id="rId9609"/>
    <hyperlink ref="A542" r:id="rId9610"/>
    <hyperlink ref="A541" r:id="rId9611"/>
    <hyperlink ref="A540" r:id="rId9612"/>
    <hyperlink ref="A539" r:id="rId9613"/>
    <hyperlink ref="A538" r:id="rId9614"/>
    <hyperlink ref="A537" r:id="rId9615"/>
    <hyperlink ref="A536" r:id="rId9616"/>
    <hyperlink ref="A535" r:id="rId9617"/>
    <hyperlink ref="A534" r:id="rId9618"/>
    <hyperlink ref="A533" r:id="rId9619"/>
    <hyperlink ref="A532" r:id="rId9620"/>
    <hyperlink ref="A531" r:id="rId9621"/>
    <hyperlink ref="A530" r:id="rId9622"/>
    <hyperlink ref="A529" r:id="rId9623"/>
    <hyperlink ref="A528" r:id="rId9624"/>
    <hyperlink ref="A527" r:id="rId9625"/>
    <hyperlink ref="A526" r:id="rId9626"/>
    <hyperlink ref="A525" r:id="rId9627"/>
    <hyperlink ref="A524" r:id="rId9628"/>
    <hyperlink ref="A523" r:id="rId9629"/>
    <hyperlink ref="A522" r:id="rId9630"/>
    <hyperlink ref="A521" r:id="rId9631"/>
    <hyperlink ref="A520" r:id="rId9632"/>
    <hyperlink ref="A519" r:id="rId9633"/>
    <hyperlink ref="A518" r:id="rId9634"/>
    <hyperlink ref="A517" r:id="rId9635"/>
    <hyperlink ref="A516" r:id="rId9636"/>
    <hyperlink ref="A515" r:id="rId9637"/>
    <hyperlink ref="A514" r:id="rId9638"/>
    <hyperlink ref="A513" r:id="rId9639"/>
    <hyperlink ref="A512" r:id="rId9640"/>
    <hyperlink ref="A511" r:id="rId9641"/>
    <hyperlink ref="A510" r:id="rId9642"/>
    <hyperlink ref="A509" r:id="rId9643"/>
    <hyperlink ref="A508" r:id="rId9644"/>
    <hyperlink ref="A507" r:id="rId9645"/>
    <hyperlink ref="A506" r:id="rId9646"/>
    <hyperlink ref="A505" r:id="rId9647"/>
    <hyperlink ref="A504" r:id="rId9648"/>
    <hyperlink ref="A503" r:id="rId9649"/>
    <hyperlink ref="A502" r:id="rId9650"/>
    <hyperlink ref="A501" r:id="rId9651"/>
    <hyperlink ref="A500" r:id="rId9652"/>
    <hyperlink ref="A499" r:id="rId9653"/>
    <hyperlink ref="A498" r:id="rId9654"/>
    <hyperlink ref="A497" r:id="rId9655"/>
    <hyperlink ref="A496" r:id="rId9656"/>
    <hyperlink ref="A495" r:id="rId9657"/>
    <hyperlink ref="A494" r:id="rId9658"/>
    <hyperlink ref="A493" r:id="rId9659"/>
    <hyperlink ref="A492" r:id="rId9660"/>
    <hyperlink ref="A491" r:id="rId9661"/>
    <hyperlink ref="A490" r:id="rId9662"/>
    <hyperlink ref="A489" r:id="rId9663"/>
    <hyperlink ref="A488" r:id="rId9664"/>
    <hyperlink ref="A487" r:id="rId9665"/>
    <hyperlink ref="A486" r:id="rId9666"/>
    <hyperlink ref="A485" r:id="rId9667"/>
    <hyperlink ref="A484" r:id="rId9668"/>
    <hyperlink ref="A483" r:id="rId9669"/>
    <hyperlink ref="A482" r:id="rId9670"/>
    <hyperlink ref="A481" r:id="rId9671"/>
    <hyperlink ref="A480" r:id="rId9672"/>
    <hyperlink ref="A479" r:id="rId9673"/>
    <hyperlink ref="A478" r:id="rId9674"/>
    <hyperlink ref="A477" r:id="rId9675"/>
    <hyperlink ref="A476" r:id="rId9676"/>
    <hyperlink ref="A475" r:id="rId9677"/>
    <hyperlink ref="A474" r:id="rId9678"/>
    <hyperlink ref="A473" r:id="rId9679"/>
    <hyperlink ref="A472" r:id="rId9680"/>
    <hyperlink ref="A471" r:id="rId9681"/>
    <hyperlink ref="A470" r:id="rId9682"/>
    <hyperlink ref="A469" r:id="rId9683"/>
    <hyperlink ref="A468" r:id="rId9684"/>
    <hyperlink ref="A467" r:id="rId9685"/>
    <hyperlink ref="A466" r:id="rId9686"/>
    <hyperlink ref="A465" r:id="rId9687"/>
    <hyperlink ref="A464" r:id="rId9688"/>
    <hyperlink ref="A463" r:id="rId9689"/>
    <hyperlink ref="A462" r:id="rId9690"/>
    <hyperlink ref="A461" r:id="rId9691"/>
    <hyperlink ref="A460" r:id="rId9692"/>
    <hyperlink ref="A459" r:id="rId9693"/>
    <hyperlink ref="A458" r:id="rId9694"/>
    <hyperlink ref="A457" r:id="rId9695"/>
    <hyperlink ref="A456" r:id="rId9696"/>
    <hyperlink ref="A455" r:id="rId9697"/>
    <hyperlink ref="A454" r:id="rId9698"/>
    <hyperlink ref="A453" r:id="rId9699"/>
    <hyperlink ref="A452" r:id="rId9700"/>
    <hyperlink ref="A451" r:id="rId9701"/>
    <hyperlink ref="A450" r:id="rId9702"/>
    <hyperlink ref="A449" r:id="rId9703"/>
    <hyperlink ref="A448" r:id="rId9704"/>
    <hyperlink ref="A447" r:id="rId9705"/>
    <hyperlink ref="A446" r:id="rId9706"/>
    <hyperlink ref="A445" r:id="rId9707"/>
    <hyperlink ref="A444" r:id="rId9708"/>
    <hyperlink ref="A443" r:id="rId9709"/>
    <hyperlink ref="A442" r:id="rId9710"/>
    <hyperlink ref="A441" r:id="rId9711"/>
    <hyperlink ref="A440" r:id="rId9712"/>
    <hyperlink ref="A439" r:id="rId9713"/>
    <hyperlink ref="A438" r:id="rId9714"/>
    <hyperlink ref="A437" r:id="rId9715"/>
    <hyperlink ref="A436" r:id="rId9716"/>
    <hyperlink ref="A435" r:id="rId9717"/>
    <hyperlink ref="A434" r:id="rId9718"/>
    <hyperlink ref="A433" r:id="rId9719"/>
    <hyperlink ref="A432" r:id="rId9720"/>
    <hyperlink ref="A431" r:id="rId9721"/>
    <hyperlink ref="A430" r:id="rId9722"/>
    <hyperlink ref="A429" r:id="rId9723"/>
    <hyperlink ref="A428" r:id="rId9724"/>
    <hyperlink ref="A427" r:id="rId9725"/>
    <hyperlink ref="A426" r:id="rId9726"/>
    <hyperlink ref="A425" r:id="rId9727"/>
    <hyperlink ref="A424" r:id="rId9728"/>
    <hyperlink ref="A423" r:id="rId9729"/>
    <hyperlink ref="A422" r:id="rId9730"/>
    <hyperlink ref="A421" r:id="rId9731"/>
    <hyperlink ref="A420" r:id="rId9732"/>
    <hyperlink ref="A419" r:id="rId9733"/>
    <hyperlink ref="A418" r:id="rId9734"/>
    <hyperlink ref="A417" r:id="rId9735"/>
    <hyperlink ref="A416" r:id="rId9736"/>
    <hyperlink ref="A415" r:id="rId9737"/>
    <hyperlink ref="A414" r:id="rId9738"/>
    <hyperlink ref="A413" r:id="rId9739"/>
    <hyperlink ref="A412" r:id="rId9740"/>
    <hyperlink ref="A411" r:id="rId9741"/>
    <hyperlink ref="A410" r:id="rId9742"/>
    <hyperlink ref="A409" r:id="rId9743"/>
    <hyperlink ref="A408" r:id="rId9744"/>
    <hyperlink ref="A407" r:id="rId9745"/>
    <hyperlink ref="A406" r:id="rId9746"/>
    <hyperlink ref="A405" r:id="rId9747"/>
    <hyperlink ref="A404" r:id="rId9748"/>
    <hyperlink ref="A403" r:id="rId9749"/>
    <hyperlink ref="A402" r:id="rId9750"/>
    <hyperlink ref="A401" r:id="rId9751"/>
    <hyperlink ref="A400" r:id="rId9752"/>
    <hyperlink ref="A399" r:id="rId9753"/>
    <hyperlink ref="A398" r:id="rId9754"/>
    <hyperlink ref="A397" r:id="rId9755"/>
    <hyperlink ref="A396" r:id="rId9756"/>
    <hyperlink ref="A395" r:id="rId9757"/>
    <hyperlink ref="A394" r:id="rId9758"/>
    <hyperlink ref="A393" r:id="rId9759"/>
    <hyperlink ref="A392" r:id="rId9760"/>
    <hyperlink ref="A391" r:id="rId9761"/>
    <hyperlink ref="A390" r:id="rId9762"/>
    <hyperlink ref="A389" r:id="rId9763"/>
    <hyperlink ref="A388" r:id="rId9764"/>
    <hyperlink ref="A387" r:id="rId9765"/>
    <hyperlink ref="A386" r:id="rId9766"/>
    <hyperlink ref="A385" r:id="rId9767"/>
    <hyperlink ref="A384" r:id="rId9768"/>
    <hyperlink ref="A383" r:id="rId9769"/>
    <hyperlink ref="A382" r:id="rId9770"/>
    <hyperlink ref="A381" r:id="rId9771"/>
    <hyperlink ref="A380" r:id="rId9772"/>
    <hyperlink ref="A379" r:id="rId9773"/>
    <hyperlink ref="A378" r:id="rId9774"/>
    <hyperlink ref="A377" r:id="rId9775"/>
    <hyperlink ref="A376" r:id="rId9776"/>
    <hyperlink ref="A375" r:id="rId9777"/>
    <hyperlink ref="A374" r:id="rId9778"/>
    <hyperlink ref="A373" r:id="rId9779"/>
    <hyperlink ref="A372" r:id="rId9780"/>
    <hyperlink ref="A371" r:id="rId9781"/>
    <hyperlink ref="A370" r:id="rId9782"/>
    <hyperlink ref="A369" r:id="rId9783"/>
    <hyperlink ref="A368" r:id="rId9784"/>
    <hyperlink ref="A367" r:id="rId9785"/>
    <hyperlink ref="A366" r:id="rId9786"/>
    <hyperlink ref="A365" r:id="rId9787"/>
    <hyperlink ref="A364" r:id="rId9788"/>
    <hyperlink ref="A363" r:id="rId9789"/>
    <hyperlink ref="A362" r:id="rId9790"/>
    <hyperlink ref="A361" r:id="rId9791"/>
    <hyperlink ref="A360" r:id="rId9792"/>
    <hyperlink ref="A359" r:id="rId9793"/>
    <hyperlink ref="A358" r:id="rId9794"/>
    <hyperlink ref="A357" r:id="rId9795"/>
    <hyperlink ref="A356" r:id="rId9796"/>
    <hyperlink ref="A355" r:id="rId9797"/>
    <hyperlink ref="A354" r:id="rId9798"/>
    <hyperlink ref="A353" r:id="rId9799"/>
    <hyperlink ref="A352" r:id="rId9800"/>
    <hyperlink ref="A351" r:id="rId9801"/>
    <hyperlink ref="A350" r:id="rId9802"/>
    <hyperlink ref="A349" r:id="rId9803"/>
    <hyperlink ref="A348" r:id="rId9804"/>
    <hyperlink ref="A347" r:id="rId9805"/>
    <hyperlink ref="A346" r:id="rId9806"/>
    <hyperlink ref="A345" r:id="rId9807"/>
    <hyperlink ref="A344" r:id="rId9808"/>
    <hyperlink ref="A343" r:id="rId9809"/>
    <hyperlink ref="A342" r:id="rId9810"/>
    <hyperlink ref="A341" r:id="rId9811"/>
    <hyperlink ref="A340" r:id="rId9812"/>
    <hyperlink ref="A339" r:id="rId9813"/>
    <hyperlink ref="A338" r:id="rId9814"/>
    <hyperlink ref="A337" r:id="rId9815"/>
    <hyperlink ref="A336" r:id="rId9816"/>
    <hyperlink ref="A335" r:id="rId9817"/>
    <hyperlink ref="A334" r:id="rId9818"/>
    <hyperlink ref="A333" r:id="rId9819"/>
    <hyperlink ref="A332" r:id="rId9820"/>
    <hyperlink ref="A331" r:id="rId9821"/>
    <hyperlink ref="A330" r:id="rId9822"/>
    <hyperlink ref="A329" r:id="rId9823"/>
    <hyperlink ref="A328" r:id="rId9824"/>
    <hyperlink ref="A327" r:id="rId9825"/>
    <hyperlink ref="A326" r:id="rId9826"/>
    <hyperlink ref="A325" r:id="rId9827"/>
    <hyperlink ref="A324" r:id="rId9828"/>
    <hyperlink ref="A323" r:id="rId9829"/>
    <hyperlink ref="A322" r:id="rId9830"/>
    <hyperlink ref="A321" r:id="rId9831"/>
    <hyperlink ref="A320" r:id="rId9832"/>
    <hyperlink ref="A319" r:id="rId9833"/>
    <hyperlink ref="A318" r:id="rId9834"/>
    <hyperlink ref="A317" r:id="rId9835"/>
    <hyperlink ref="A316" r:id="rId9836"/>
    <hyperlink ref="A315" r:id="rId9837"/>
    <hyperlink ref="A314" r:id="rId9838"/>
    <hyperlink ref="A313" r:id="rId9839"/>
    <hyperlink ref="A312" r:id="rId9840"/>
    <hyperlink ref="A311" r:id="rId9841"/>
    <hyperlink ref="A310" r:id="rId9842"/>
    <hyperlink ref="A309" r:id="rId9843"/>
    <hyperlink ref="A308" r:id="rId9844"/>
    <hyperlink ref="A307" r:id="rId9845"/>
    <hyperlink ref="A306" r:id="rId9846"/>
    <hyperlink ref="A305" r:id="rId9847"/>
    <hyperlink ref="A304" r:id="rId9848"/>
    <hyperlink ref="A303" r:id="rId9849"/>
    <hyperlink ref="A302" r:id="rId9850"/>
    <hyperlink ref="A301" r:id="rId9851"/>
    <hyperlink ref="A300" r:id="rId9852"/>
    <hyperlink ref="A299" r:id="rId9853"/>
    <hyperlink ref="A298" r:id="rId9854"/>
    <hyperlink ref="A297" r:id="rId9855"/>
    <hyperlink ref="A296" r:id="rId9856"/>
    <hyperlink ref="A295" r:id="rId9857"/>
    <hyperlink ref="A294" r:id="rId9858"/>
    <hyperlink ref="A293" r:id="rId9859"/>
    <hyperlink ref="A292" r:id="rId9860"/>
    <hyperlink ref="A291" r:id="rId9861"/>
    <hyperlink ref="A290" r:id="rId9862"/>
    <hyperlink ref="A289" r:id="rId9863"/>
    <hyperlink ref="A288" r:id="rId9864"/>
    <hyperlink ref="A287" r:id="rId9865"/>
    <hyperlink ref="A286" r:id="rId9866"/>
    <hyperlink ref="A285" r:id="rId9867"/>
    <hyperlink ref="A284" r:id="rId9868"/>
    <hyperlink ref="A283" r:id="rId9869"/>
    <hyperlink ref="A282" r:id="rId9870"/>
    <hyperlink ref="A281" r:id="rId9871"/>
    <hyperlink ref="A280" r:id="rId9872"/>
    <hyperlink ref="A279" r:id="rId9873"/>
    <hyperlink ref="A278" r:id="rId9874"/>
    <hyperlink ref="A277" r:id="rId9875"/>
    <hyperlink ref="A276" r:id="rId9876"/>
    <hyperlink ref="A275" r:id="rId9877"/>
    <hyperlink ref="A274" r:id="rId9878"/>
    <hyperlink ref="A273" r:id="rId9879"/>
    <hyperlink ref="A272" r:id="rId9880"/>
    <hyperlink ref="A271" r:id="rId9881"/>
    <hyperlink ref="A270" r:id="rId9882"/>
    <hyperlink ref="A269" r:id="rId9883"/>
    <hyperlink ref="A268" r:id="rId9884"/>
    <hyperlink ref="A267" r:id="rId9885"/>
    <hyperlink ref="A266" r:id="rId9886"/>
    <hyperlink ref="A265" r:id="rId9887"/>
    <hyperlink ref="A264" r:id="rId9888"/>
    <hyperlink ref="A263" r:id="rId9889"/>
    <hyperlink ref="A262" r:id="rId9890"/>
    <hyperlink ref="A261" r:id="rId9891"/>
    <hyperlink ref="A260" r:id="rId9892"/>
    <hyperlink ref="A259" r:id="rId9893"/>
    <hyperlink ref="A258" r:id="rId9894"/>
    <hyperlink ref="A257" r:id="rId9895"/>
    <hyperlink ref="A256" r:id="rId9896"/>
    <hyperlink ref="A255" r:id="rId9897"/>
    <hyperlink ref="A254" r:id="rId9898"/>
    <hyperlink ref="A253" r:id="rId9899"/>
    <hyperlink ref="A252" r:id="rId9900"/>
    <hyperlink ref="A251" r:id="rId9901"/>
    <hyperlink ref="A250" r:id="rId9902"/>
    <hyperlink ref="A249" r:id="rId9903"/>
    <hyperlink ref="A248" r:id="rId9904"/>
    <hyperlink ref="A247" r:id="rId9905"/>
    <hyperlink ref="A246" r:id="rId9906"/>
    <hyperlink ref="A245" r:id="rId9907"/>
    <hyperlink ref="A244" r:id="rId9908"/>
    <hyperlink ref="A243" r:id="rId9909"/>
    <hyperlink ref="A242" r:id="rId9910"/>
    <hyperlink ref="A241" r:id="rId9911"/>
    <hyperlink ref="A240" r:id="rId9912"/>
    <hyperlink ref="A239" r:id="rId9913"/>
    <hyperlink ref="A238" r:id="rId9914"/>
    <hyperlink ref="A237" r:id="rId9915"/>
    <hyperlink ref="A236" r:id="rId9916"/>
    <hyperlink ref="A235" r:id="rId9917"/>
    <hyperlink ref="A234" r:id="rId9918"/>
    <hyperlink ref="A233" r:id="rId9919"/>
    <hyperlink ref="A232" r:id="rId9920"/>
    <hyperlink ref="A231" r:id="rId9921"/>
    <hyperlink ref="A230" r:id="rId9922"/>
    <hyperlink ref="A229" r:id="rId9923"/>
    <hyperlink ref="A228" r:id="rId9924"/>
    <hyperlink ref="A227" r:id="rId9925"/>
    <hyperlink ref="A226" r:id="rId9926"/>
    <hyperlink ref="A225" r:id="rId9927"/>
    <hyperlink ref="A224" r:id="rId9928"/>
    <hyperlink ref="A223" r:id="rId9929"/>
    <hyperlink ref="A222" r:id="rId9930"/>
    <hyperlink ref="A221" r:id="rId9931"/>
    <hyperlink ref="A220" r:id="rId9932"/>
    <hyperlink ref="A219" r:id="rId9933"/>
    <hyperlink ref="A218" r:id="rId9934"/>
    <hyperlink ref="A217" r:id="rId9935"/>
    <hyperlink ref="A216" r:id="rId9936"/>
    <hyperlink ref="A215" r:id="rId9937"/>
    <hyperlink ref="A214" r:id="rId9938"/>
    <hyperlink ref="A213" r:id="rId9939"/>
    <hyperlink ref="A212" r:id="rId9940"/>
    <hyperlink ref="A211" r:id="rId9941"/>
    <hyperlink ref="A210" r:id="rId9942"/>
    <hyperlink ref="A209" r:id="rId9943"/>
    <hyperlink ref="A208" r:id="rId9944"/>
    <hyperlink ref="A207" r:id="rId9945"/>
    <hyperlink ref="A206" r:id="rId9946"/>
    <hyperlink ref="A205" r:id="rId9947"/>
    <hyperlink ref="A204" r:id="rId9948"/>
    <hyperlink ref="A203" r:id="rId9949"/>
    <hyperlink ref="A202" r:id="rId9950"/>
    <hyperlink ref="A201" r:id="rId9951"/>
    <hyperlink ref="A200" r:id="rId9952"/>
    <hyperlink ref="A199" r:id="rId9953"/>
    <hyperlink ref="A198" r:id="rId9954"/>
    <hyperlink ref="A197" r:id="rId9955"/>
    <hyperlink ref="A196" r:id="rId9956"/>
    <hyperlink ref="A195" r:id="rId9957"/>
    <hyperlink ref="A194" r:id="rId9958"/>
    <hyperlink ref="A193" r:id="rId9959"/>
    <hyperlink ref="A192" r:id="rId9960"/>
    <hyperlink ref="A191" r:id="rId9961"/>
    <hyperlink ref="A190" r:id="rId9962"/>
    <hyperlink ref="A189" r:id="rId9963"/>
    <hyperlink ref="A188" r:id="rId9964"/>
    <hyperlink ref="A187" r:id="rId9965"/>
    <hyperlink ref="A186" r:id="rId9966"/>
    <hyperlink ref="A185" r:id="rId9967"/>
    <hyperlink ref="A184" r:id="rId9968"/>
    <hyperlink ref="A183" r:id="rId9969"/>
    <hyperlink ref="A182" r:id="rId9970"/>
    <hyperlink ref="A181" r:id="rId9971"/>
    <hyperlink ref="A180" r:id="rId9972"/>
    <hyperlink ref="A179" r:id="rId9973"/>
    <hyperlink ref="A178" r:id="rId9974"/>
    <hyperlink ref="A177" r:id="rId9975"/>
    <hyperlink ref="A176" r:id="rId9976"/>
    <hyperlink ref="A175" r:id="rId9977"/>
    <hyperlink ref="A174" r:id="rId9978"/>
    <hyperlink ref="A173" r:id="rId9979"/>
    <hyperlink ref="A172" r:id="rId9980"/>
    <hyperlink ref="A171" r:id="rId9981"/>
    <hyperlink ref="A170" r:id="rId9982"/>
    <hyperlink ref="A169" r:id="rId9983"/>
    <hyperlink ref="A168" r:id="rId9984"/>
    <hyperlink ref="A167" r:id="rId9985"/>
    <hyperlink ref="A166" r:id="rId9986"/>
    <hyperlink ref="A165" r:id="rId9987"/>
    <hyperlink ref="A164" r:id="rId9988"/>
    <hyperlink ref="A163" r:id="rId9989"/>
    <hyperlink ref="A162" r:id="rId9990"/>
    <hyperlink ref="A161" r:id="rId9991"/>
    <hyperlink ref="A160" r:id="rId9992"/>
    <hyperlink ref="A159" r:id="rId9993"/>
    <hyperlink ref="A158" r:id="rId9994"/>
    <hyperlink ref="A157" r:id="rId9995"/>
    <hyperlink ref="A156" r:id="rId9996"/>
    <hyperlink ref="A155" r:id="rId9997"/>
    <hyperlink ref="A154" r:id="rId9998"/>
    <hyperlink ref="A153" r:id="rId9999"/>
    <hyperlink ref="A152" r:id="rId10000"/>
    <hyperlink ref="A151" r:id="rId10001"/>
    <hyperlink ref="A150" r:id="rId10002"/>
    <hyperlink ref="A149" r:id="rId10003"/>
    <hyperlink ref="A148" r:id="rId10004"/>
    <hyperlink ref="A147" r:id="rId10005"/>
    <hyperlink ref="A146" r:id="rId10006"/>
    <hyperlink ref="A145" r:id="rId10007"/>
    <hyperlink ref="A144" r:id="rId10008"/>
    <hyperlink ref="A143" r:id="rId10009"/>
    <hyperlink ref="A142" r:id="rId10010"/>
    <hyperlink ref="A141" r:id="rId10011"/>
    <hyperlink ref="A140" r:id="rId10012"/>
    <hyperlink ref="A139" r:id="rId10013"/>
    <hyperlink ref="A138" r:id="rId10014"/>
    <hyperlink ref="A137" r:id="rId10015"/>
    <hyperlink ref="A136" r:id="rId10016"/>
    <hyperlink ref="A135" r:id="rId10017"/>
    <hyperlink ref="A134" r:id="rId10018"/>
    <hyperlink ref="A133" r:id="rId10019"/>
    <hyperlink ref="A132" r:id="rId10020"/>
    <hyperlink ref="A131" r:id="rId10021"/>
    <hyperlink ref="A130" r:id="rId10022"/>
    <hyperlink ref="A129" r:id="rId10023"/>
    <hyperlink ref="A128" r:id="rId10024"/>
    <hyperlink ref="A127" r:id="rId10025"/>
    <hyperlink ref="A126" r:id="rId10026"/>
    <hyperlink ref="A125" r:id="rId10027"/>
    <hyperlink ref="A124" r:id="rId10028"/>
    <hyperlink ref="A123" r:id="rId10029"/>
    <hyperlink ref="A122" r:id="rId10030"/>
    <hyperlink ref="A121" r:id="rId10031"/>
    <hyperlink ref="A120" r:id="rId10032"/>
    <hyperlink ref="A119" r:id="rId10033"/>
    <hyperlink ref="A118" r:id="rId10034"/>
    <hyperlink ref="A117" r:id="rId10035"/>
    <hyperlink ref="A116" r:id="rId10036"/>
    <hyperlink ref="A115" r:id="rId10037"/>
    <hyperlink ref="A114" r:id="rId10038"/>
    <hyperlink ref="A113" r:id="rId10039"/>
    <hyperlink ref="A112" r:id="rId10040"/>
    <hyperlink ref="A111" r:id="rId10041"/>
    <hyperlink ref="A110" r:id="rId10042"/>
    <hyperlink ref="A109" r:id="rId10043"/>
    <hyperlink ref="A108" r:id="rId10044"/>
    <hyperlink ref="A107" r:id="rId10045"/>
    <hyperlink ref="A106" r:id="rId10046"/>
    <hyperlink ref="A105" r:id="rId10047"/>
    <hyperlink ref="A104" r:id="rId10048"/>
    <hyperlink ref="A103" r:id="rId10049"/>
    <hyperlink ref="A102" r:id="rId10050"/>
    <hyperlink ref="A101" r:id="rId10051"/>
    <hyperlink ref="A100" r:id="rId10052"/>
    <hyperlink ref="A99" r:id="rId10053"/>
    <hyperlink ref="A98" r:id="rId10054"/>
    <hyperlink ref="A97" r:id="rId10055"/>
    <hyperlink ref="A96" r:id="rId10056"/>
    <hyperlink ref="A95" r:id="rId10057"/>
    <hyperlink ref="A94" r:id="rId10058"/>
    <hyperlink ref="A93" r:id="rId10059"/>
    <hyperlink ref="A92" r:id="rId10060"/>
    <hyperlink ref="A91" r:id="rId10061"/>
    <hyperlink ref="A90" r:id="rId10062"/>
    <hyperlink ref="A89" r:id="rId10063"/>
    <hyperlink ref="A88" r:id="rId10064"/>
    <hyperlink ref="A87" r:id="rId10065"/>
    <hyperlink ref="A86" r:id="rId10066"/>
    <hyperlink ref="A85" r:id="rId10067"/>
    <hyperlink ref="A84" r:id="rId10068"/>
    <hyperlink ref="A83" r:id="rId10069"/>
    <hyperlink ref="A82" r:id="rId10070"/>
    <hyperlink ref="A81" r:id="rId10071"/>
    <hyperlink ref="A80" r:id="rId10072"/>
    <hyperlink ref="A79" r:id="rId10073"/>
    <hyperlink ref="A78" r:id="rId10074"/>
    <hyperlink ref="A77" r:id="rId10075"/>
    <hyperlink ref="A76" r:id="rId10076"/>
    <hyperlink ref="A75" r:id="rId10077"/>
    <hyperlink ref="A74" r:id="rId10078"/>
    <hyperlink ref="A73" r:id="rId10079"/>
    <hyperlink ref="A72" r:id="rId10080"/>
    <hyperlink ref="A71" r:id="rId10081"/>
    <hyperlink ref="A70" r:id="rId10082"/>
    <hyperlink ref="A69" r:id="rId10083"/>
    <hyperlink ref="A68" r:id="rId10084"/>
    <hyperlink ref="A67" r:id="rId10085"/>
    <hyperlink ref="A66" r:id="rId10086"/>
    <hyperlink ref="A65" r:id="rId10087"/>
    <hyperlink ref="A64" r:id="rId10088"/>
    <hyperlink ref="A63" r:id="rId10089"/>
    <hyperlink ref="A62" r:id="rId10090"/>
    <hyperlink ref="A61" r:id="rId10091"/>
    <hyperlink ref="A60" r:id="rId10092"/>
    <hyperlink ref="A59" r:id="rId10093"/>
    <hyperlink ref="A58" r:id="rId10094"/>
    <hyperlink ref="A57" r:id="rId10095"/>
    <hyperlink ref="A56" r:id="rId10096"/>
    <hyperlink ref="A55" r:id="rId10097"/>
    <hyperlink ref="A54" r:id="rId10098"/>
    <hyperlink ref="A53" r:id="rId10099"/>
    <hyperlink ref="A52" r:id="rId10100"/>
    <hyperlink ref="A51" r:id="rId10101"/>
    <hyperlink ref="A50" r:id="rId10102"/>
    <hyperlink ref="A49" r:id="rId10103"/>
    <hyperlink ref="A48" r:id="rId10104"/>
    <hyperlink ref="A47" r:id="rId10105"/>
    <hyperlink ref="A46" r:id="rId10106"/>
    <hyperlink ref="A45" r:id="rId10107"/>
    <hyperlink ref="A44" r:id="rId10108"/>
    <hyperlink ref="A43" r:id="rId10109"/>
    <hyperlink ref="A42" r:id="rId10110"/>
    <hyperlink ref="A41" r:id="rId10111"/>
    <hyperlink ref="A40" r:id="rId10112"/>
    <hyperlink ref="A39" r:id="rId10113"/>
    <hyperlink ref="A38" r:id="rId10114"/>
    <hyperlink ref="A37" r:id="rId10115"/>
    <hyperlink ref="A36" r:id="rId10116"/>
    <hyperlink ref="A35" r:id="rId10117"/>
    <hyperlink ref="A34" r:id="rId10118"/>
    <hyperlink ref="A33" r:id="rId10119"/>
    <hyperlink ref="A32" r:id="rId10120"/>
    <hyperlink ref="A31" r:id="rId10121"/>
    <hyperlink ref="A30" r:id="rId10122"/>
    <hyperlink ref="A29" r:id="rId10123"/>
    <hyperlink ref="A28" r:id="rId10124"/>
    <hyperlink ref="A27" r:id="rId10125"/>
    <hyperlink ref="A26" r:id="rId10126"/>
    <hyperlink ref="A25" r:id="rId10127"/>
    <hyperlink ref="A24" r:id="rId10128"/>
    <hyperlink ref="A23" r:id="rId10129"/>
    <hyperlink ref="A22" r:id="rId10130"/>
    <hyperlink ref="A21" r:id="rId10131"/>
    <hyperlink ref="A20" r:id="rId10132"/>
    <hyperlink ref="A19" r:id="rId10133"/>
    <hyperlink ref="A18" r:id="rId10134"/>
    <hyperlink ref="A17" r:id="rId10135"/>
    <hyperlink ref="A16" r:id="rId10136"/>
    <hyperlink ref="A15" r:id="rId10137"/>
    <hyperlink ref="A14" r:id="rId10138"/>
    <hyperlink ref="A13" r:id="rId10139"/>
    <hyperlink ref="A12" r:id="rId10140"/>
    <hyperlink ref="A11" r:id="rId10141"/>
  </hyperlinks>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sheetPr codeName="Planilha12">
    <tabColor rgb="FF92D050"/>
  </sheetPr>
  <dimension ref="A1:J926"/>
  <sheetViews>
    <sheetView workbookViewId="0">
      <selection activeCell="K13" sqref="K13"/>
    </sheetView>
  </sheetViews>
  <sheetFormatPr defaultRowHeight="15" outlineLevelRow="1"/>
  <cols>
    <col min="1" max="1" width="15.7109375" customWidth="1"/>
    <col min="2" max="2" width="61.7109375" customWidth="1"/>
    <col min="3" max="3" width="10.7109375" customWidth="1"/>
    <col min="4" max="4" width="11.5703125" customWidth="1"/>
    <col min="257" max="257" width="9.85546875" customWidth="1"/>
    <col min="258" max="258" width="67.7109375" customWidth="1"/>
    <col min="259" max="259" width="7.140625" customWidth="1"/>
    <col min="260" max="260" width="11.5703125" customWidth="1"/>
    <col min="513" max="513" width="9.85546875" customWidth="1"/>
    <col min="514" max="514" width="67.7109375" customWidth="1"/>
    <col min="515" max="515" width="7.140625" customWidth="1"/>
    <col min="516" max="516" width="11.5703125" customWidth="1"/>
    <col min="769" max="769" width="9.85546875" customWidth="1"/>
    <col min="770" max="770" width="67.7109375" customWidth="1"/>
    <col min="771" max="771" width="7.140625" customWidth="1"/>
    <col min="772" max="772" width="11.5703125" customWidth="1"/>
    <col min="1025" max="1025" width="9.85546875" customWidth="1"/>
    <col min="1026" max="1026" width="67.7109375" customWidth="1"/>
    <col min="1027" max="1027" width="7.140625" customWidth="1"/>
    <col min="1028" max="1028" width="11.5703125" customWidth="1"/>
    <col min="1281" max="1281" width="9.85546875" customWidth="1"/>
    <col min="1282" max="1282" width="67.7109375" customWidth="1"/>
    <col min="1283" max="1283" width="7.140625" customWidth="1"/>
    <col min="1284" max="1284" width="11.5703125" customWidth="1"/>
    <col min="1537" max="1537" width="9.85546875" customWidth="1"/>
    <col min="1538" max="1538" width="67.7109375" customWidth="1"/>
    <col min="1539" max="1539" width="7.140625" customWidth="1"/>
    <col min="1540" max="1540" width="11.5703125" customWidth="1"/>
    <col min="1793" max="1793" width="9.85546875" customWidth="1"/>
    <col min="1794" max="1794" width="67.7109375" customWidth="1"/>
    <col min="1795" max="1795" width="7.140625" customWidth="1"/>
    <col min="1796" max="1796" width="11.5703125" customWidth="1"/>
    <col min="2049" max="2049" width="9.85546875" customWidth="1"/>
    <col min="2050" max="2050" width="67.7109375" customWidth="1"/>
    <col min="2051" max="2051" width="7.140625" customWidth="1"/>
    <col min="2052" max="2052" width="11.5703125" customWidth="1"/>
    <col min="2305" max="2305" width="9.85546875" customWidth="1"/>
    <col min="2306" max="2306" width="67.7109375" customWidth="1"/>
    <col min="2307" max="2307" width="7.140625" customWidth="1"/>
    <col min="2308" max="2308" width="11.5703125" customWidth="1"/>
    <col min="2561" max="2561" width="9.85546875" customWidth="1"/>
    <col min="2562" max="2562" width="67.7109375" customWidth="1"/>
    <col min="2563" max="2563" width="7.140625" customWidth="1"/>
    <col min="2564" max="2564" width="11.5703125" customWidth="1"/>
    <col min="2817" max="2817" width="9.85546875" customWidth="1"/>
    <col min="2818" max="2818" width="67.7109375" customWidth="1"/>
    <col min="2819" max="2819" width="7.140625" customWidth="1"/>
    <col min="2820" max="2820" width="11.5703125" customWidth="1"/>
    <col min="3073" max="3073" width="9.85546875" customWidth="1"/>
    <col min="3074" max="3074" width="67.7109375" customWidth="1"/>
    <col min="3075" max="3075" width="7.140625" customWidth="1"/>
    <col min="3076" max="3076" width="11.5703125" customWidth="1"/>
    <col min="3329" max="3329" width="9.85546875" customWidth="1"/>
    <col min="3330" max="3330" width="67.7109375" customWidth="1"/>
    <col min="3331" max="3331" width="7.140625" customWidth="1"/>
    <col min="3332" max="3332" width="11.5703125" customWidth="1"/>
    <col min="3585" max="3585" width="9.85546875" customWidth="1"/>
    <col min="3586" max="3586" width="67.7109375" customWidth="1"/>
    <col min="3587" max="3587" width="7.140625" customWidth="1"/>
    <col min="3588" max="3588" width="11.5703125" customWidth="1"/>
    <col min="3841" max="3841" width="9.85546875" customWidth="1"/>
    <col min="3842" max="3842" width="67.7109375" customWidth="1"/>
    <col min="3843" max="3843" width="7.140625" customWidth="1"/>
    <col min="3844" max="3844" width="11.5703125" customWidth="1"/>
    <col min="4097" max="4097" width="9.85546875" customWidth="1"/>
    <col min="4098" max="4098" width="67.7109375" customWidth="1"/>
    <col min="4099" max="4099" width="7.140625" customWidth="1"/>
    <col min="4100" max="4100" width="11.5703125" customWidth="1"/>
    <col min="4353" max="4353" width="9.85546875" customWidth="1"/>
    <col min="4354" max="4354" width="67.7109375" customWidth="1"/>
    <col min="4355" max="4355" width="7.140625" customWidth="1"/>
    <col min="4356" max="4356" width="11.5703125" customWidth="1"/>
    <col min="4609" max="4609" width="9.85546875" customWidth="1"/>
    <col min="4610" max="4610" width="67.7109375" customWidth="1"/>
    <col min="4611" max="4611" width="7.140625" customWidth="1"/>
    <col min="4612" max="4612" width="11.5703125" customWidth="1"/>
    <col min="4865" max="4865" width="9.85546875" customWidth="1"/>
    <col min="4866" max="4866" width="67.7109375" customWidth="1"/>
    <col min="4867" max="4867" width="7.140625" customWidth="1"/>
    <col min="4868" max="4868" width="11.5703125" customWidth="1"/>
    <col min="5121" max="5121" width="9.85546875" customWidth="1"/>
    <col min="5122" max="5122" width="67.7109375" customWidth="1"/>
    <col min="5123" max="5123" width="7.140625" customWidth="1"/>
    <col min="5124" max="5124" width="11.5703125" customWidth="1"/>
    <col min="5377" max="5377" width="9.85546875" customWidth="1"/>
    <col min="5378" max="5378" width="67.7109375" customWidth="1"/>
    <col min="5379" max="5379" width="7.140625" customWidth="1"/>
    <col min="5380" max="5380" width="11.5703125" customWidth="1"/>
    <col min="5633" max="5633" width="9.85546875" customWidth="1"/>
    <col min="5634" max="5634" width="67.7109375" customWidth="1"/>
    <col min="5635" max="5635" width="7.140625" customWidth="1"/>
    <col min="5636" max="5636" width="11.5703125" customWidth="1"/>
    <col min="5889" max="5889" width="9.85546875" customWidth="1"/>
    <col min="5890" max="5890" width="67.7109375" customWidth="1"/>
    <col min="5891" max="5891" width="7.140625" customWidth="1"/>
    <col min="5892" max="5892" width="11.5703125" customWidth="1"/>
    <col min="6145" max="6145" width="9.85546875" customWidth="1"/>
    <col min="6146" max="6146" width="67.7109375" customWidth="1"/>
    <col min="6147" max="6147" width="7.140625" customWidth="1"/>
    <col min="6148" max="6148" width="11.5703125" customWidth="1"/>
    <col min="6401" max="6401" width="9.85546875" customWidth="1"/>
    <col min="6402" max="6402" width="67.7109375" customWidth="1"/>
    <col min="6403" max="6403" width="7.140625" customWidth="1"/>
    <col min="6404" max="6404" width="11.5703125" customWidth="1"/>
    <col min="6657" max="6657" width="9.85546875" customWidth="1"/>
    <col min="6658" max="6658" width="67.7109375" customWidth="1"/>
    <col min="6659" max="6659" width="7.140625" customWidth="1"/>
    <col min="6660" max="6660" width="11.5703125" customWidth="1"/>
    <col min="6913" max="6913" width="9.85546875" customWidth="1"/>
    <col min="6914" max="6914" width="67.7109375" customWidth="1"/>
    <col min="6915" max="6915" width="7.140625" customWidth="1"/>
    <col min="6916" max="6916" width="11.5703125" customWidth="1"/>
    <col min="7169" max="7169" width="9.85546875" customWidth="1"/>
    <col min="7170" max="7170" width="67.7109375" customWidth="1"/>
    <col min="7171" max="7171" width="7.140625" customWidth="1"/>
    <col min="7172" max="7172" width="11.5703125" customWidth="1"/>
    <col min="7425" max="7425" width="9.85546875" customWidth="1"/>
    <col min="7426" max="7426" width="67.7109375" customWidth="1"/>
    <col min="7427" max="7427" width="7.140625" customWidth="1"/>
    <col min="7428" max="7428" width="11.5703125" customWidth="1"/>
    <col min="7681" max="7681" width="9.85546875" customWidth="1"/>
    <col min="7682" max="7682" width="67.7109375" customWidth="1"/>
    <col min="7683" max="7683" width="7.140625" customWidth="1"/>
    <col min="7684" max="7684" width="11.5703125" customWidth="1"/>
    <col min="7937" max="7937" width="9.85546875" customWidth="1"/>
    <col min="7938" max="7938" width="67.7109375" customWidth="1"/>
    <col min="7939" max="7939" width="7.140625" customWidth="1"/>
    <col min="7940" max="7940" width="11.5703125" customWidth="1"/>
    <col min="8193" max="8193" width="9.85546875" customWidth="1"/>
    <col min="8194" max="8194" width="67.7109375" customWidth="1"/>
    <col min="8195" max="8195" width="7.140625" customWidth="1"/>
    <col min="8196" max="8196" width="11.5703125" customWidth="1"/>
    <col min="8449" max="8449" width="9.85546875" customWidth="1"/>
    <col min="8450" max="8450" width="67.7109375" customWidth="1"/>
    <col min="8451" max="8451" width="7.140625" customWidth="1"/>
    <col min="8452" max="8452" width="11.5703125" customWidth="1"/>
    <col min="8705" max="8705" width="9.85546875" customWidth="1"/>
    <col min="8706" max="8706" width="67.7109375" customWidth="1"/>
    <col min="8707" max="8707" width="7.140625" customWidth="1"/>
    <col min="8708" max="8708" width="11.5703125" customWidth="1"/>
    <col min="8961" max="8961" width="9.85546875" customWidth="1"/>
    <col min="8962" max="8962" width="67.7109375" customWidth="1"/>
    <col min="8963" max="8963" width="7.140625" customWidth="1"/>
    <col min="8964" max="8964" width="11.5703125" customWidth="1"/>
    <col min="9217" max="9217" width="9.85546875" customWidth="1"/>
    <col min="9218" max="9218" width="67.7109375" customWidth="1"/>
    <col min="9219" max="9219" width="7.140625" customWidth="1"/>
    <col min="9220" max="9220" width="11.5703125" customWidth="1"/>
    <col min="9473" max="9473" width="9.85546875" customWidth="1"/>
    <col min="9474" max="9474" width="67.7109375" customWidth="1"/>
    <col min="9475" max="9475" width="7.140625" customWidth="1"/>
    <col min="9476" max="9476" width="11.5703125" customWidth="1"/>
    <col min="9729" max="9729" width="9.85546875" customWidth="1"/>
    <col min="9730" max="9730" width="67.7109375" customWidth="1"/>
    <col min="9731" max="9731" width="7.140625" customWidth="1"/>
    <col min="9732" max="9732" width="11.5703125" customWidth="1"/>
    <col min="9985" max="9985" width="9.85546875" customWidth="1"/>
    <col min="9986" max="9986" width="67.7109375" customWidth="1"/>
    <col min="9987" max="9987" width="7.140625" customWidth="1"/>
    <col min="9988" max="9988" width="11.5703125" customWidth="1"/>
    <col min="10241" max="10241" width="9.85546875" customWidth="1"/>
    <col min="10242" max="10242" width="67.7109375" customWidth="1"/>
    <col min="10243" max="10243" width="7.140625" customWidth="1"/>
    <col min="10244" max="10244" width="11.5703125" customWidth="1"/>
    <col min="10497" max="10497" width="9.85546875" customWidth="1"/>
    <col min="10498" max="10498" width="67.7109375" customWidth="1"/>
    <col min="10499" max="10499" width="7.140625" customWidth="1"/>
    <col min="10500" max="10500" width="11.5703125" customWidth="1"/>
    <col min="10753" max="10753" width="9.85546875" customWidth="1"/>
    <col min="10754" max="10754" width="67.7109375" customWidth="1"/>
    <col min="10755" max="10755" width="7.140625" customWidth="1"/>
    <col min="10756" max="10756" width="11.5703125" customWidth="1"/>
    <col min="11009" max="11009" width="9.85546875" customWidth="1"/>
    <col min="11010" max="11010" width="67.7109375" customWidth="1"/>
    <col min="11011" max="11011" width="7.140625" customWidth="1"/>
    <col min="11012" max="11012" width="11.5703125" customWidth="1"/>
    <col min="11265" max="11265" width="9.85546875" customWidth="1"/>
    <col min="11266" max="11266" width="67.7109375" customWidth="1"/>
    <col min="11267" max="11267" width="7.140625" customWidth="1"/>
    <col min="11268" max="11268" width="11.5703125" customWidth="1"/>
    <col min="11521" max="11521" width="9.85546875" customWidth="1"/>
    <col min="11522" max="11522" width="67.7109375" customWidth="1"/>
    <col min="11523" max="11523" width="7.140625" customWidth="1"/>
    <col min="11524" max="11524" width="11.5703125" customWidth="1"/>
    <col min="11777" max="11777" width="9.85546875" customWidth="1"/>
    <col min="11778" max="11778" width="67.7109375" customWidth="1"/>
    <col min="11779" max="11779" width="7.140625" customWidth="1"/>
    <col min="11780" max="11780" width="11.5703125" customWidth="1"/>
    <col min="12033" max="12033" width="9.85546875" customWidth="1"/>
    <col min="12034" max="12034" width="67.7109375" customWidth="1"/>
    <col min="12035" max="12035" width="7.140625" customWidth="1"/>
    <col min="12036" max="12036" width="11.5703125" customWidth="1"/>
    <col min="12289" max="12289" width="9.85546875" customWidth="1"/>
    <col min="12290" max="12290" width="67.7109375" customWidth="1"/>
    <col min="12291" max="12291" width="7.140625" customWidth="1"/>
    <col min="12292" max="12292" width="11.5703125" customWidth="1"/>
    <col min="12545" max="12545" width="9.85546875" customWidth="1"/>
    <col min="12546" max="12546" width="67.7109375" customWidth="1"/>
    <col min="12547" max="12547" width="7.140625" customWidth="1"/>
    <col min="12548" max="12548" width="11.5703125" customWidth="1"/>
    <col min="12801" max="12801" width="9.85546875" customWidth="1"/>
    <col min="12802" max="12802" width="67.7109375" customWidth="1"/>
    <col min="12803" max="12803" width="7.140625" customWidth="1"/>
    <col min="12804" max="12804" width="11.5703125" customWidth="1"/>
    <col min="13057" max="13057" width="9.85546875" customWidth="1"/>
    <col min="13058" max="13058" width="67.7109375" customWidth="1"/>
    <col min="13059" max="13059" width="7.140625" customWidth="1"/>
    <col min="13060" max="13060" width="11.5703125" customWidth="1"/>
    <col min="13313" max="13313" width="9.85546875" customWidth="1"/>
    <col min="13314" max="13314" width="67.7109375" customWidth="1"/>
    <col min="13315" max="13315" width="7.140625" customWidth="1"/>
    <col min="13316" max="13316" width="11.5703125" customWidth="1"/>
    <col min="13569" max="13569" width="9.85546875" customWidth="1"/>
    <col min="13570" max="13570" width="67.7109375" customWidth="1"/>
    <col min="13571" max="13571" width="7.140625" customWidth="1"/>
    <col min="13572" max="13572" width="11.5703125" customWidth="1"/>
    <col min="13825" max="13825" width="9.85546875" customWidth="1"/>
    <col min="13826" max="13826" width="67.7109375" customWidth="1"/>
    <col min="13827" max="13827" width="7.140625" customWidth="1"/>
    <col min="13828" max="13828" width="11.5703125" customWidth="1"/>
    <col min="14081" max="14081" width="9.85546875" customWidth="1"/>
    <col min="14082" max="14082" width="67.7109375" customWidth="1"/>
    <col min="14083" max="14083" width="7.140625" customWidth="1"/>
    <col min="14084" max="14084" width="11.5703125" customWidth="1"/>
    <col min="14337" max="14337" width="9.85546875" customWidth="1"/>
    <col min="14338" max="14338" width="67.7109375" customWidth="1"/>
    <col min="14339" max="14339" width="7.140625" customWidth="1"/>
    <col min="14340" max="14340" width="11.5703125" customWidth="1"/>
    <col min="14593" max="14593" width="9.85546875" customWidth="1"/>
    <col min="14594" max="14594" width="67.7109375" customWidth="1"/>
    <col min="14595" max="14595" width="7.140625" customWidth="1"/>
    <col min="14596" max="14596" width="11.5703125" customWidth="1"/>
    <col min="14849" max="14849" width="9.85546875" customWidth="1"/>
    <col min="14850" max="14850" width="67.7109375" customWidth="1"/>
    <col min="14851" max="14851" width="7.140625" customWidth="1"/>
    <col min="14852" max="14852" width="11.5703125" customWidth="1"/>
    <col min="15105" max="15105" width="9.85546875" customWidth="1"/>
    <col min="15106" max="15106" width="67.7109375" customWidth="1"/>
    <col min="15107" max="15107" width="7.140625" customWidth="1"/>
    <col min="15108" max="15108" width="11.5703125" customWidth="1"/>
    <col min="15361" max="15361" width="9.85546875" customWidth="1"/>
    <col min="15362" max="15362" width="67.7109375" customWidth="1"/>
    <col min="15363" max="15363" width="7.140625" customWidth="1"/>
    <col min="15364" max="15364" width="11.5703125" customWidth="1"/>
    <col min="15617" max="15617" width="9.85546875" customWidth="1"/>
    <col min="15618" max="15618" width="67.7109375" customWidth="1"/>
    <col min="15619" max="15619" width="7.140625" customWidth="1"/>
    <col min="15620" max="15620" width="11.5703125" customWidth="1"/>
    <col min="15873" max="15873" width="9.85546875" customWidth="1"/>
    <col min="15874" max="15874" width="67.7109375" customWidth="1"/>
    <col min="15875" max="15875" width="7.140625" customWidth="1"/>
    <col min="15876" max="15876" width="11.5703125" customWidth="1"/>
    <col min="16129" max="16129" width="9.85546875" customWidth="1"/>
    <col min="16130" max="16130" width="67.7109375" customWidth="1"/>
    <col min="16131" max="16131" width="7.140625" customWidth="1"/>
    <col min="16132" max="16132" width="11.5703125" customWidth="1"/>
  </cols>
  <sheetData>
    <row r="1" spans="1:5" s="72" customFormat="1" ht="60" customHeight="1">
      <c r="A1" s="623" t="s">
        <v>31167</v>
      </c>
      <c r="B1" s="623"/>
      <c r="C1" s="623"/>
      <c r="D1" s="623"/>
    </row>
    <row r="2" spans="1:5" s="72" customFormat="1" ht="30" customHeight="1">
      <c r="A2" s="379" t="s">
        <v>31213</v>
      </c>
      <c r="B2" s="380"/>
      <c r="C2" s="624" t="s">
        <v>39597</v>
      </c>
      <c r="D2" s="624"/>
    </row>
    <row r="3" spans="1:5" s="72" customFormat="1" ht="17.100000000000001" customHeight="1">
      <c r="A3" s="334" t="s">
        <v>26</v>
      </c>
      <c r="B3" s="334" t="s">
        <v>25</v>
      </c>
      <c r="C3" s="335" t="s">
        <v>8164</v>
      </c>
      <c r="D3" s="336" t="s">
        <v>12030</v>
      </c>
      <c r="E3" s="381"/>
    </row>
    <row r="4" spans="1:5" s="72" customFormat="1" ht="17.100000000000001" customHeight="1" outlineLevel="1">
      <c r="A4" s="337">
        <v>1000000</v>
      </c>
      <c r="B4" s="338" t="s">
        <v>14000</v>
      </c>
      <c r="C4" s="339"/>
      <c r="D4" s="340"/>
      <c r="E4" s="381"/>
    </row>
    <row r="5" spans="1:5" outlineLevel="1">
      <c r="A5" s="341">
        <v>1009000</v>
      </c>
      <c r="B5" s="331" t="s">
        <v>14001</v>
      </c>
      <c r="C5" s="332" t="s">
        <v>16</v>
      </c>
      <c r="D5" s="342">
        <v>0.74</v>
      </c>
    </row>
    <row r="6" spans="1:5" outlineLevel="1">
      <c r="A6" s="341">
        <v>1010000</v>
      </c>
      <c r="B6" s="331" t="s">
        <v>14002</v>
      </c>
      <c r="C6" s="332" t="s">
        <v>16</v>
      </c>
      <c r="D6" s="342">
        <v>0.9</v>
      </c>
    </row>
    <row r="7" spans="1:5" outlineLevel="1">
      <c r="A7" s="341">
        <v>1011000</v>
      </c>
      <c r="B7" s="331" t="s">
        <v>14003</v>
      </c>
      <c r="C7" s="332" t="s">
        <v>13</v>
      </c>
      <c r="D7" s="342">
        <v>6.52</v>
      </c>
    </row>
    <row r="8" spans="1:5" outlineLevel="1">
      <c r="A8" s="341">
        <v>1013000</v>
      </c>
      <c r="B8" s="331" t="s">
        <v>14004</v>
      </c>
      <c r="C8" s="332" t="s">
        <v>14005</v>
      </c>
      <c r="D8" s="342">
        <v>3.86</v>
      </c>
    </row>
    <row r="9" spans="1:5" ht="23.25" outlineLevel="1">
      <c r="A9" s="341">
        <v>1014000</v>
      </c>
      <c r="B9" s="331" t="s">
        <v>14006</v>
      </c>
      <c r="C9" s="332" t="s">
        <v>13</v>
      </c>
      <c r="D9" s="342">
        <v>6.08</v>
      </c>
    </row>
    <row r="10" spans="1:5" ht="23.25">
      <c r="A10" s="341">
        <v>1015000</v>
      </c>
      <c r="B10" s="331" t="s">
        <v>14007</v>
      </c>
      <c r="C10" s="332" t="s">
        <v>13</v>
      </c>
      <c r="D10" s="342">
        <v>5.99</v>
      </c>
    </row>
    <row r="11" spans="1:5" outlineLevel="1">
      <c r="A11" s="341">
        <v>1016000</v>
      </c>
      <c r="B11" s="331" t="s">
        <v>14008</v>
      </c>
      <c r="C11" s="332" t="s">
        <v>14009</v>
      </c>
      <c r="D11" s="342">
        <v>274.45</v>
      </c>
    </row>
    <row r="12" spans="1:5" outlineLevel="1">
      <c r="A12" s="341">
        <v>1017000</v>
      </c>
      <c r="B12" s="331" t="s">
        <v>14010</v>
      </c>
      <c r="C12" s="332" t="s">
        <v>14011</v>
      </c>
      <c r="D12" s="342">
        <v>8.1999999999999993</v>
      </c>
    </row>
    <row r="13" spans="1:5" outlineLevel="1">
      <c r="A13" s="341">
        <v>1018000</v>
      </c>
      <c r="B13" s="331" t="s">
        <v>14012</v>
      </c>
      <c r="C13" s="332" t="s">
        <v>13</v>
      </c>
      <c r="D13" s="342">
        <v>2.75</v>
      </c>
    </row>
    <row r="14" spans="1:5" outlineLevel="1">
      <c r="A14" s="341">
        <v>1019000</v>
      </c>
      <c r="B14" s="331" t="s">
        <v>14013</v>
      </c>
      <c r="C14" s="332" t="s">
        <v>13</v>
      </c>
      <c r="D14" s="342">
        <v>11.01</v>
      </c>
    </row>
    <row r="15" spans="1:5" outlineLevel="1">
      <c r="A15" s="341">
        <v>1020000</v>
      </c>
      <c r="B15" s="331" t="s">
        <v>14014</v>
      </c>
      <c r="C15" s="332" t="s">
        <v>13</v>
      </c>
      <c r="D15" s="342">
        <v>13.82</v>
      </c>
    </row>
    <row r="16" spans="1:5" outlineLevel="1">
      <c r="A16" s="341">
        <v>1021000</v>
      </c>
      <c r="B16" s="331" t="s">
        <v>14015</v>
      </c>
      <c r="C16" s="332" t="s">
        <v>13</v>
      </c>
      <c r="D16" s="342">
        <v>9.24</v>
      </c>
    </row>
    <row r="17" spans="1:4" outlineLevel="1">
      <c r="A17" s="341">
        <v>1022000</v>
      </c>
      <c r="B17" s="331" t="s">
        <v>14016</v>
      </c>
      <c r="C17" s="332" t="s">
        <v>13</v>
      </c>
      <c r="D17" s="342">
        <v>20.68</v>
      </c>
    </row>
    <row r="18" spans="1:4">
      <c r="A18" s="341">
        <v>1023000</v>
      </c>
      <c r="B18" s="331" t="s">
        <v>14017</v>
      </c>
      <c r="C18" s="332" t="s">
        <v>13</v>
      </c>
      <c r="D18" s="342">
        <v>6.91</v>
      </c>
    </row>
    <row r="19" spans="1:4" ht="23.25" outlineLevel="1">
      <c r="A19" s="341">
        <v>1024000</v>
      </c>
      <c r="B19" s="331" t="s">
        <v>14018</v>
      </c>
      <c r="C19" s="332" t="s">
        <v>14</v>
      </c>
      <c r="D19" s="342">
        <v>111.24</v>
      </c>
    </row>
    <row r="20" spans="1:4" outlineLevel="1">
      <c r="A20" s="341">
        <v>1025000</v>
      </c>
      <c r="B20" s="331" t="s">
        <v>14019</v>
      </c>
      <c r="C20" s="332" t="s">
        <v>14</v>
      </c>
      <c r="D20" s="342">
        <v>61.22</v>
      </c>
    </row>
    <row r="21" spans="1:4" outlineLevel="1">
      <c r="A21" s="341">
        <v>1026000</v>
      </c>
      <c r="B21" s="331" t="s">
        <v>14020</v>
      </c>
      <c r="C21" s="332" t="s">
        <v>14</v>
      </c>
      <c r="D21" s="342">
        <v>90.37</v>
      </c>
    </row>
    <row r="22" spans="1:4" outlineLevel="1">
      <c r="A22" s="341">
        <v>1027000</v>
      </c>
      <c r="B22" s="331" t="s">
        <v>14021</v>
      </c>
      <c r="C22" s="332" t="s">
        <v>14</v>
      </c>
      <c r="D22" s="342">
        <v>250.26</v>
      </c>
    </row>
    <row r="23" spans="1:4" outlineLevel="1">
      <c r="A23" s="341">
        <v>1028000</v>
      </c>
      <c r="B23" s="331" t="s">
        <v>14022</v>
      </c>
      <c r="C23" s="332" t="s">
        <v>13</v>
      </c>
      <c r="D23" s="342">
        <v>2.71</v>
      </c>
    </row>
    <row r="24" spans="1:4" ht="23.25">
      <c r="A24" s="341">
        <v>1031000</v>
      </c>
      <c r="B24" s="331" t="s">
        <v>14023</v>
      </c>
      <c r="C24" s="332" t="s">
        <v>17</v>
      </c>
      <c r="D24" s="342">
        <v>15.9</v>
      </c>
    </row>
    <row r="25" spans="1:4" ht="23.25" outlineLevel="1">
      <c r="A25" s="341">
        <v>1032000</v>
      </c>
      <c r="B25" s="331" t="s">
        <v>14024</v>
      </c>
      <c r="C25" s="332" t="s">
        <v>17</v>
      </c>
      <c r="D25" s="342">
        <v>11.28</v>
      </c>
    </row>
    <row r="26" spans="1:4" ht="23.25" outlineLevel="1">
      <c r="A26" s="341">
        <v>1033000</v>
      </c>
      <c r="B26" s="331" t="s">
        <v>14025</v>
      </c>
      <c r="C26" s="332" t="s">
        <v>17</v>
      </c>
      <c r="D26" s="342">
        <v>15.82</v>
      </c>
    </row>
    <row r="27" spans="1:4" ht="23.25" outlineLevel="1">
      <c r="A27" s="341">
        <v>1034000</v>
      </c>
      <c r="B27" s="331" t="s">
        <v>14026</v>
      </c>
      <c r="C27" s="332" t="s">
        <v>17</v>
      </c>
      <c r="D27" s="342">
        <v>1.46</v>
      </c>
    </row>
    <row r="28" spans="1:4" outlineLevel="1">
      <c r="A28" s="341">
        <v>1035000</v>
      </c>
      <c r="B28" s="331" t="s">
        <v>14027</v>
      </c>
      <c r="C28" s="332" t="s">
        <v>17</v>
      </c>
      <c r="D28" s="342">
        <v>1.29</v>
      </c>
    </row>
    <row r="29" spans="1:4" ht="23.25" outlineLevel="1">
      <c r="A29" s="341">
        <v>1036000</v>
      </c>
      <c r="B29" s="331" t="s">
        <v>14028</v>
      </c>
      <c r="C29" s="332" t="s">
        <v>17</v>
      </c>
      <c r="D29" s="342">
        <v>5.56</v>
      </c>
    </row>
    <row r="30" spans="1:4" ht="23.25" outlineLevel="1">
      <c r="A30" s="341">
        <v>1037000</v>
      </c>
      <c r="B30" s="331" t="s">
        <v>14029</v>
      </c>
      <c r="C30" s="332" t="s">
        <v>17</v>
      </c>
      <c r="D30" s="342">
        <v>6.74</v>
      </c>
    </row>
    <row r="31" spans="1:4">
      <c r="A31" s="337">
        <v>2000000</v>
      </c>
      <c r="B31" s="338" t="s">
        <v>14030</v>
      </c>
      <c r="C31" s="339"/>
      <c r="D31" s="340"/>
    </row>
    <row r="32" spans="1:4" outlineLevel="1">
      <c r="A32" s="341">
        <v>2001000</v>
      </c>
      <c r="B32" s="331" t="s">
        <v>14031</v>
      </c>
      <c r="C32" s="332" t="s">
        <v>12031</v>
      </c>
      <c r="D32" s="342" t="s">
        <v>12031</v>
      </c>
    </row>
    <row r="33" spans="1:4" outlineLevel="1">
      <c r="A33" s="341">
        <v>2001001</v>
      </c>
      <c r="B33" s="331" t="s">
        <v>14032</v>
      </c>
      <c r="C33" s="332" t="s">
        <v>13</v>
      </c>
      <c r="D33" s="342">
        <v>112.51</v>
      </c>
    </row>
    <row r="34" spans="1:4" outlineLevel="1">
      <c r="A34" s="341">
        <v>2001002</v>
      </c>
      <c r="B34" s="331" t="s">
        <v>14033</v>
      </c>
      <c r="C34" s="332" t="s">
        <v>14</v>
      </c>
      <c r="D34" s="342">
        <v>188.77</v>
      </c>
    </row>
    <row r="35" spans="1:4" outlineLevel="1">
      <c r="A35" s="341">
        <v>2002000</v>
      </c>
      <c r="B35" s="331" t="s">
        <v>14034</v>
      </c>
      <c r="C35" s="332" t="s">
        <v>12031</v>
      </c>
      <c r="D35" s="342" t="s">
        <v>12031</v>
      </c>
    </row>
    <row r="36" spans="1:4" outlineLevel="1">
      <c r="A36" s="341">
        <v>2002002</v>
      </c>
      <c r="B36" s="331" t="s">
        <v>14035</v>
      </c>
      <c r="C36" s="332" t="s">
        <v>14</v>
      </c>
      <c r="D36" s="342">
        <v>754.02</v>
      </c>
    </row>
    <row r="37" spans="1:4" ht="23.25" outlineLevel="1">
      <c r="A37" s="341">
        <v>2002004</v>
      </c>
      <c r="B37" s="331" t="s">
        <v>14036</v>
      </c>
      <c r="C37" s="332" t="s">
        <v>14</v>
      </c>
      <c r="D37" s="342">
        <v>103.08</v>
      </c>
    </row>
    <row r="38" spans="1:4" ht="23.25">
      <c r="A38" s="341">
        <v>2002005</v>
      </c>
      <c r="B38" s="331" t="s">
        <v>14037</v>
      </c>
      <c r="C38" s="332" t="s">
        <v>14</v>
      </c>
      <c r="D38" s="342">
        <v>206.17</v>
      </c>
    </row>
    <row r="39" spans="1:4" ht="23.25" outlineLevel="1">
      <c r="A39" s="341">
        <v>2002006</v>
      </c>
      <c r="B39" s="331" t="s">
        <v>14038</v>
      </c>
      <c r="C39" s="332" t="s">
        <v>14</v>
      </c>
      <c r="D39" s="342">
        <v>309.26</v>
      </c>
    </row>
    <row r="40" spans="1:4" ht="23.25" outlineLevel="1">
      <c r="A40" s="341">
        <v>2002007</v>
      </c>
      <c r="B40" s="331" t="s">
        <v>14039</v>
      </c>
      <c r="C40" s="332" t="s">
        <v>14</v>
      </c>
      <c r="D40" s="342">
        <v>103.08</v>
      </c>
    </row>
    <row r="41" spans="1:4" ht="23.25" outlineLevel="1">
      <c r="A41" s="341">
        <v>2002008</v>
      </c>
      <c r="B41" s="331" t="s">
        <v>14040</v>
      </c>
      <c r="C41" s="332" t="s">
        <v>14</v>
      </c>
      <c r="D41" s="342">
        <v>181.66</v>
      </c>
    </row>
    <row r="42" spans="1:4" outlineLevel="1">
      <c r="A42" s="341">
        <v>2002009</v>
      </c>
      <c r="B42" s="331" t="s">
        <v>14041</v>
      </c>
      <c r="C42" s="332" t="s">
        <v>14</v>
      </c>
      <c r="D42" s="342">
        <v>222.71</v>
      </c>
    </row>
    <row r="43" spans="1:4" ht="23.25" outlineLevel="1">
      <c r="A43" s="341">
        <v>2002010</v>
      </c>
      <c r="B43" s="331" t="s">
        <v>14042</v>
      </c>
      <c r="C43" s="332" t="s">
        <v>13</v>
      </c>
      <c r="D43" s="342">
        <v>179.8</v>
      </c>
    </row>
    <row r="44" spans="1:4" outlineLevel="1">
      <c r="A44" s="341">
        <v>2003000</v>
      </c>
      <c r="B44" s="331" t="s">
        <v>14043</v>
      </c>
      <c r="C44" s="332" t="s">
        <v>12031</v>
      </c>
      <c r="D44" s="342" t="s">
        <v>12031</v>
      </c>
    </row>
    <row r="45" spans="1:4" ht="23.25">
      <c r="A45" s="341">
        <v>2003001</v>
      </c>
      <c r="B45" s="331" t="s">
        <v>14044</v>
      </c>
      <c r="C45" s="332" t="s">
        <v>14</v>
      </c>
      <c r="D45" s="342">
        <v>475.8</v>
      </c>
    </row>
    <row r="46" spans="1:4" ht="23.25" outlineLevel="1">
      <c r="A46" s="341">
        <v>2003002</v>
      </c>
      <c r="B46" s="331" t="s">
        <v>14045</v>
      </c>
      <c r="C46" s="332" t="s">
        <v>14</v>
      </c>
      <c r="D46" s="342">
        <v>748.3</v>
      </c>
    </row>
    <row r="47" spans="1:4" ht="23.25" outlineLevel="1">
      <c r="A47" s="341">
        <v>2003003</v>
      </c>
      <c r="B47" s="331" t="s">
        <v>14046</v>
      </c>
      <c r="C47" s="332" t="s">
        <v>14</v>
      </c>
      <c r="D47" s="342">
        <v>1020.79</v>
      </c>
    </row>
    <row r="48" spans="1:4" ht="23.25" outlineLevel="1">
      <c r="A48" s="341">
        <v>2003005</v>
      </c>
      <c r="B48" s="331" t="s">
        <v>14036</v>
      </c>
      <c r="C48" s="332" t="s">
        <v>14</v>
      </c>
      <c r="D48" s="342">
        <v>203.31</v>
      </c>
    </row>
    <row r="49" spans="1:4" ht="23.25" outlineLevel="1">
      <c r="A49" s="341">
        <v>2003006</v>
      </c>
      <c r="B49" s="331" t="s">
        <v>14037</v>
      </c>
      <c r="C49" s="332" t="s">
        <v>14</v>
      </c>
      <c r="D49" s="342">
        <v>304.97000000000003</v>
      </c>
    </row>
    <row r="50" spans="1:4" ht="23.25" outlineLevel="1">
      <c r="A50" s="341">
        <v>2003007</v>
      </c>
      <c r="B50" s="331" t="s">
        <v>14038</v>
      </c>
      <c r="C50" s="332" t="s">
        <v>14</v>
      </c>
      <c r="D50" s="342">
        <v>406.62</v>
      </c>
    </row>
    <row r="51" spans="1:4" ht="23.25" outlineLevel="1">
      <c r="A51" s="341">
        <v>2003008</v>
      </c>
      <c r="B51" s="331" t="s">
        <v>14047</v>
      </c>
      <c r="C51" s="332" t="s">
        <v>14</v>
      </c>
      <c r="D51" s="342">
        <v>203.31</v>
      </c>
    </row>
    <row r="52" spans="1:4" ht="23.25" outlineLevel="1">
      <c r="A52" s="341">
        <v>2003009</v>
      </c>
      <c r="B52" s="331" t="s">
        <v>14048</v>
      </c>
      <c r="C52" s="332" t="s">
        <v>14</v>
      </c>
      <c r="D52" s="342">
        <v>304.97000000000003</v>
      </c>
    </row>
    <row r="53" spans="1:4">
      <c r="A53" s="341">
        <v>2003010</v>
      </c>
      <c r="B53" s="331" t="s">
        <v>14041</v>
      </c>
      <c r="C53" s="332" t="s">
        <v>14</v>
      </c>
      <c r="D53" s="342">
        <v>491.54</v>
      </c>
    </row>
    <row r="54" spans="1:4" outlineLevel="1">
      <c r="A54" s="341">
        <v>2003011</v>
      </c>
      <c r="B54" s="331" t="s">
        <v>14049</v>
      </c>
      <c r="C54" s="332" t="s">
        <v>13</v>
      </c>
      <c r="D54" s="342">
        <v>415.91</v>
      </c>
    </row>
    <row r="55" spans="1:4" outlineLevel="1">
      <c r="A55" s="341">
        <v>2003012</v>
      </c>
      <c r="B55" s="331" t="s">
        <v>14050</v>
      </c>
      <c r="C55" s="332" t="s">
        <v>13</v>
      </c>
      <c r="D55" s="342">
        <v>415.39</v>
      </c>
    </row>
    <row r="56" spans="1:4" outlineLevel="1">
      <c r="A56" s="341">
        <v>2003013</v>
      </c>
      <c r="B56" s="331" t="s">
        <v>14051</v>
      </c>
      <c r="C56" s="332" t="s">
        <v>13</v>
      </c>
      <c r="D56" s="342">
        <v>414.8</v>
      </c>
    </row>
    <row r="57" spans="1:4" outlineLevel="1">
      <c r="A57" s="341">
        <v>2003014</v>
      </c>
      <c r="B57" s="331" t="s">
        <v>14052</v>
      </c>
      <c r="C57" s="332" t="s">
        <v>13</v>
      </c>
      <c r="D57" s="342">
        <v>414.72</v>
      </c>
    </row>
    <row r="58" spans="1:4" ht="34.5" outlineLevel="1">
      <c r="A58" s="341">
        <v>2003015</v>
      </c>
      <c r="B58" s="331" t="s">
        <v>14053</v>
      </c>
      <c r="C58" s="332" t="s">
        <v>13928</v>
      </c>
      <c r="D58" s="342">
        <v>100</v>
      </c>
    </row>
    <row r="59" spans="1:4" ht="34.5" outlineLevel="1">
      <c r="A59" s="341">
        <v>2003016</v>
      </c>
      <c r="B59" s="331" t="s">
        <v>14054</v>
      </c>
      <c r="C59" s="332" t="s">
        <v>13928</v>
      </c>
      <c r="D59" s="342">
        <v>300</v>
      </c>
    </row>
    <row r="60" spans="1:4" outlineLevel="1">
      <c r="A60" s="341">
        <v>2004000</v>
      </c>
      <c r="B60" s="331" t="s">
        <v>14055</v>
      </c>
      <c r="C60" s="332" t="s">
        <v>12031</v>
      </c>
      <c r="D60" s="342" t="s">
        <v>12031</v>
      </c>
    </row>
    <row r="61" spans="1:4">
      <c r="A61" s="341">
        <v>2004001</v>
      </c>
      <c r="B61" s="331" t="s">
        <v>14056</v>
      </c>
      <c r="C61" s="332" t="s">
        <v>13</v>
      </c>
      <c r="D61" s="342">
        <v>116.19</v>
      </c>
    </row>
    <row r="62" spans="1:4" outlineLevel="1">
      <c r="A62" s="341">
        <v>2004002</v>
      </c>
      <c r="B62" s="331" t="s">
        <v>14057</v>
      </c>
      <c r="C62" s="332" t="s">
        <v>13</v>
      </c>
      <c r="D62" s="342">
        <v>640.94000000000005</v>
      </c>
    </row>
    <row r="63" spans="1:4" outlineLevel="1">
      <c r="A63" s="341">
        <v>2004003</v>
      </c>
      <c r="B63" s="331" t="s">
        <v>14058</v>
      </c>
      <c r="C63" s="332" t="s">
        <v>13</v>
      </c>
      <c r="D63" s="342">
        <v>9.8000000000000007</v>
      </c>
    </row>
    <row r="64" spans="1:4" outlineLevel="1">
      <c r="A64" s="341">
        <v>2005000</v>
      </c>
      <c r="B64" s="331" t="s">
        <v>14059</v>
      </c>
      <c r="C64" s="332" t="s">
        <v>12031</v>
      </c>
      <c r="D64" s="342" t="s">
        <v>12031</v>
      </c>
    </row>
    <row r="65" spans="1:4" outlineLevel="1">
      <c r="A65" s="341">
        <v>2005003</v>
      </c>
      <c r="B65" s="331" t="s">
        <v>14060</v>
      </c>
      <c r="C65" s="332" t="s">
        <v>13</v>
      </c>
      <c r="D65" s="342">
        <v>141.03</v>
      </c>
    </row>
    <row r="66" spans="1:4" outlineLevel="1">
      <c r="A66" s="341">
        <v>2005004</v>
      </c>
      <c r="B66" s="331" t="s">
        <v>14061</v>
      </c>
      <c r="C66" s="332" t="s">
        <v>13</v>
      </c>
      <c r="D66" s="342">
        <v>293.58</v>
      </c>
    </row>
    <row r="67" spans="1:4" ht="23.25" outlineLevel="1">
      <c r="A67" s="341">
        <v>2005103</v>
      </c>
      <c r="B67" s="331" t="s">
        <v>40182</v>
      </c>
      <c r="C67" s="332" t="s">
        <v>31215</v>
      </c>
      <c r="D67" s="342">
        <v>774.29</v>
      </c>
    </row>
    <row r="68" spans="1:4">
      <c r="A68" s="341">
        <v>2006000</v>
      </c>
      <c r="B68" s="331" t="s">
        <v>14062</v>
      </c>
      <c r="C68" s="332" t="s">
        <v>12031</v>
      </c>
      <c r="D68" s="342" t="s">
        <v>12031</v>
      </c>
    </row>
    <row r="69" spans="1:4" outlineLevel="1">
      <c r="A69" s="341">
        <v>2006001</v>
      </c>
      <c r="B69" s="331" t="s">
        <v>14063</v>
      </c>
      <c r="C69" s="332" t="s">
        <v>264</v>
      </c>
      <c r="D69" s="342">
        <v>34.67</v>
      </c>
    </row>
    <row r="70" spans="1:4" outlineLevel="1">
      <c r="A70" s="341">
        <v>2006002</v>
      </c>
      <c r="B70" s="331" t="s">
        <v>14064</v>
      </c>
      <c r="C70" s="332" t="s">
        <v>264</v>
      </c>
      <c r="D70" s="342">
        <v>151.82</v>
      </c>
    </row>
    <row r="71" spans="1:4" outlineLevel="1">
      <c r="A71" s="341">
        <v>2006003</v>
      </c>
      <c r="B71" s="331" t="s">
        <v>14065</v>
      </c>
      <c r="C71" s="332" t="s">
        <v>264</v>
      </c>
      <c r="D71" s="342">
        <v>123.97</v>
      </c>
    </row>
    <row r="72" spans="1:4" outlineLevel="1">
      <c r="A72" s="341">
        <v>2006004</v>
      </c>
      <c r="B72" s="331" t="s">
        <v>489</v>
      </c>
      <c r="C72" s="332" t="s">
        <v>264</v>
      </c>
      <c r="D72" s="342">
        <v>378.21</v>
      </c>
    </row>
    <row r="73" spans="1:4" outlineLevel="1">
      <c r="A73" s="341">
        <v>2006005</v>
      </c>
      <c r="B73" s="331" t="s">
        <v>14066</v>
      </c>
      <c r="C73" s="332" t="s">
        <v>264</v>
      </c>
      <c r="D73" s="342">
        <v>231.81</v>
      </c>
    </row>
    <row r="74" spans="1:4" outlineLevel="1">
      <c r="A74" s="341">
        <v>2006006</v>
      </c>
      <c r="B74" s="331" t="s">
        <v>490</v>
      </c>
      <c r="C74" s="332" t="s">
        <v>264</v>
      </c>
      <c r="D74" s="342">
        <v>419.84</v>
      </c>
    </row>
    <row r="75" spans="1:4">
      <c r="A75" s="341">
        <v>2006007</v>
      </c>
      <c r="B75" s="331" t="s">
        <v>14067</v>
      </c>
      <c r="C75" s="332" t="s">
        <v>264</v>
      </c>
      <c r="D75" s="342">
        <v>350.71</v>
      </c>
    </row>
    <row r="76" spans="1:4" outlineLevel="1">
      <c r="A76" s="341">
        <v>2006008</v>
      </c>
      <c r="B76" s="331" t="s">
        <v>14068</v>
      </c>
      <c r="C76" s="332" t="s">
        <v>264</v>
      </c>
      <c r="D76" s="342">
        <v>279.24</v>
      </c>
    </row>
    <row r="77" spans="1:4" outlineLevel="1">
      <c r="A77" s="341">
        <v>2006009</v>
      </c>
      <c r="B77" s="331" t="s">
        <v>14069</v>
      </c>
      <c r="C77" s="332" t="s">
        <v>264</v>
      </c>
      <c r="D77" s="342">
        <v>948.3</v>
      </c>
    </row>
    <row r="78" spans="1:4" outlineLevel="1">
      <c r="A78" s="341">
        <v>2006010</v>
      </c>
      <c r="B78" s="331" t="s">
        <v>14070</v>
      </c>
      <c r="C78" s="332" t="s">
        <v>264</v>
      </c>
      <c r="D78" s="342">
        <v>713.76</v>
      </c>
    </row>
    <row r="79" spans="1:4" outlineLevel="1">
      <c r="A79" s="341">
        <v>2006011</v>
      </c>
      <c r="B79" s="331" t="s">
        <v>14071</v>
      </c>
      <c r="C79" s="332" t="s">
        <v>264</v>
      </c>
      <c r="D79" s="342">
        <v>777.28</v>
      </c>
    </row>
    <row r="80" spans="1:4" outlineLevel="1">
      <c r="A80" s="341">
        <v>2006013</v>
      </c>
      <c r="B80" s="331" t="s">
        <v>14072</v>
      </c>
      <c r="C80" s="332" t="s">
        <v>264</v>
      </c>
      <c r="D80" s="342">
        <v>821.58</v>
      </c>
    </row>
    <row r="81" spans="1:4" outlineLevel="1">
      <c r="A81" s="341">
        <v>2006014</v>
      </c>
      <c r="B81" s="331" t="s">
        <v>14073</v>
      </c>
      <c r="C81" s="332" t="s">
        <v>264</v>
      </c>
      <c r="D81" s="342">
        <v>419.84</v>
      </c>
    </row>
    <row r="82" spans="1:4" outlineLevel="1">
      <c r="A82" s="341">
        <v>2006015</v>
      </c>
      <c r="B82" s="331" t="s">
        <v>14074</v>
      </c>
      <c r="C82" s="332" t="s">
        <v>264</v>
      </c>
      <c r="D82" s="342">
        <v>278.95999999999998</v>
      </c>
    </row>
    <row r="83" spans="1:4">
      <c r="A83" s="341">
        <v>2006017</v>
      </c>
      <c r="B83" s="331" t="s">
        <v>14075</v>
      </c>
      <c r="C83" s="332" t="s">
        <v>264</v>
      </c>
      <c r="D83" s="342">
        <v>238.51</v>
      </c>
    </row>
    <row r="84" spans="1:4" outlineLevel="1">
      <c r="A84" s="341">
        <v>2006018</v>
      </c>
      <c r="B84" s="331" t="s">
        <v>14076</v>
      </c>
      <c r="C84" s="332" t="s">
        <v>264</v>
      </c>
      <c r="D84" s="342">
        <v>353.44</v>
      </c>
    </row>
    <row r="85" spans="1:4" outlineLevel="1">
      <c r="A85" s="341">
        <v>2006019</v>
      </c>
      <c r="B85" s="331" t="s">
        <v>14077</v>
      </c>
      <c r="C85" s="332" t="s">
        <v>264</v>
      </c>
      <c r="D85" s="342">
        <v>209.92</v>
      </c>
    </row>
    <row r="86" spans="1:4" ht="23.25" outlineLevel="1">
      <c r="A86" s="341">
        <v>2006021</v>
      </c>
      <c r="B86" s="331" t="s">
        <v>14078</v>
      </c>
      <c r="C86" s="332" t="s">
        <v>264</v>
      </c>
      <c r="D86" s="342">
        <v>3402.65</v>
      </c>
    </row>
    <row r="87" spans="1:4" ht="23.25" outlineLevel="1">
      <c r="A87" s="341">
        <v>2006022</v>
      </c>
      <c r="B87" s="331" t="s">
        <v>262</v>
      </c>
      <c r="C87" s="332" t="s">
        <v>264</v>
      </c>
      <c r="D87" s="342">
        <v>2083</v>
      </c>
    </row>
    <row r="88" spans="1:4" outlineLevel="1">
      <c r="A88" s="341">
        <v>2006101</v>
      </c>
      <c r="B88" s="331" t="s">
        <v>21708</v>
      </c>
      <c r="C88" s="332" t="s">
        <v>14</v>
      </c>
      <c r="D88" s="342">
        <v>4546.17</v>
      </c>
    </row>
    <row r="89" spans="1:4" ht="23.25" outlineLevel="1">
      <c r="A89" s="341">
        <v>2006102</v>
      </c>
      <c r="B89" s="331" t="s">
        <v>29904</v>
      </c>
      <c r="C89" s="332" t="s">
        <v>14</v>
      </c>
      <c r="D89" s="342">
        <v>1291.93</v>
      </c>
    </row>
    <row r="90" spans="1:4">
      <c r="A90" s="341">
        <v>2006103</v>
      </c>
      <c r="B90" s="331" t="s">
        <v>31214</v>
      </c>
      <c r="C90" s="332" t="s">
        <v>14</v>
      </c>
      <c r="D90" s="342">
        <v>462.34</v>
      </c>
    </row>
    <row r="91" spans="1:4" outlineLevel="1">
      <c r="A91" s="341">
        <v>2006104</v>
      </c>
      <c r="B91" s="331" t="s">
        <v>40183</v>
      </c>
      <c r="C91" s="332" t="s">
        <v>14</v>
      </c>
      <c r="D91" s="342">
        <v>14.89</v>
      </c>
    </row>
    <row r="92" spans="1:4" ht="23.25" outlineLevel="1">
      <c r="A92" s="341">
        <v>2006105</v>
      </c>
      <c r="B92" s="331" t="s">
        <v>29905</v>
      </c>
      <c r="C92" s="332" t="s">
        <v>14</v>
      </c>
      <c r="D92" s="342">
        <v>8281.2000000000007</v>
      </c>
    </row>
    <row r="93" spans="1:4" ht="23.25">
      <c r="A93" s="341">
        <v>2006106</v>
      </c>
      <c r="B93" s="331" t="s">
        <v>29906</v>
      </c>
      <c r="C93" s="332" t="s">
        <v>14</v>
      </c>
      <c r="D93" s="342">
        <v>7430.44</v>
      </c>
    </row>
    <row r="94" spans="1:4" ht="23.25" outlineLevel="1">
      <c r="A94" s="341">
        <v>2006108</v>
      </c>
      <c r="B94" s="331" t="s">
        <v>29907</v>
      </c>
      <c r="C94" s="332" t="s">
        <v>14</v>
      </c>
      <c r="D94" s="342">
        <v>5228.5200000000004</v>
      </c>
    </row>
    <row r="95" spans="1:4" outlineLevel="1">
      <c r="A95" s="341">
        <v>2006109</v>
      </c>
      <c r="B95" s="331" t="s">
        <v>21709</v>
      </c>
      <c r="C95" s="332" t="s">
        <v>14</v>
      </c>
      <c r="D95" s="342">
        <v>328.15</v>
      </c>
    </row>
    <row r="96" spans="1:4" outlineLevel="1">
      <c r="A96" s="337">
        <v>3000000</v>
      </c>
      <c r="B96" s="338" t="s">
        <v>14079</v>
      </c>
      <c r="C96" s="339"/>
      <c r="D96" s="340"/>
    </row>
    <row r="97" spans="1:4" outlineLevel="1">
      <c r="A97" s="341">
        <v>3001000</v>
      </c>
      <c r="B97" s="331" t="s">
        <v>14080</v>
      </c>
      <c r="C97" s="332" t="s">
        <v>14081</v>
      </c>
      <c r="D97" s="342">
        <v>148.91999999999999</v>
      </c>
    </row>
    <row r="98" spans="1:4" ht="23.25" outlineLevel="1">
      <c r="A98" s="341">
        <v>3002000</v>
      </c>
      <c r="B98" s="331" t="s">
        <v>14082</v>
      </c>
      <c r="C98" s="332" t="s">
        <v>13</v>
      </c>
      <c r="D98" s="342">
        <v>1.68</v>
      </c>
    </row>
    <row r="99" spans="1:4" outlineLevel="1">
      <c r="A99" s="341">
        <v>3003000</v>
      </c>
      <c r="B99" s="331" t="s">
        <v>14083</v>
      </c>
      <c r="C99" s="332" t="s">
        <v>13</v>
      </c>
      <c r="D99" s="342">
        <v>0.8</v>
      </c>
    </row>
    <row r="100" spans="1:4" outlineLevel="1">
      <c r="A100" s="341">
        <v>3004000</v>
      </c>
      <c r="B100" s="331" t="s">
        <v>14084</v>
      </c>
      <c r="C100" s="332" t="s">
        <v>13</v>
      </c>
      <c r="D100" s="342">
        <v>5.66</v>
      </c>
    </row>
    <row r="101" spans="1:4" ht="23.25">
      <c r="A101" s="341">
        <v>3005000</v>
      </c>
      <c r="B101" s="331" t="s">
        <v>14085</v>
      </c>
      <c r="C101" s="332" t="s">
        <v>13</v>
      </c>
      <c r="D101" s="342">
        <v>12.18</v>
      </c>
    </row>
    <row r="102" spans="1:4" outlineLevel="1">
      <c r="A102" s="341">
        <v>3006000</v>
      </c>
      <c r="B102" s="331" t="s">
        <v>14086</v>
      </c>
      <c r="C102" s="332" t="s">
        <v>13</v>
      </c>
      <c r="D102" s="342">
        <v>5.0199999999999996</v>
      </c>
    </row>
    <row r="103" spans="1:4" ht="23.25" outlineLevel="1">
      <c r="A103" s="341">
        <v>3007000</v>
      </c>
      <c r="B103" s="331" t="s">
        <v>14087</v>
      </c>
      <c r="C103" s="332" t="s">
        <v>13</v>
      </c>
      <c r="D103" s="342">
        <v>3.78</v>
      </c>
    </row>
    <row r="104" spans="1:4" ht="34.5" outlineLevel="1">
      <c r="A104" s="341">
        <v>3008000</v>
      </c>
      <c r="B104" s="331" t="s">
        <v>14088</v>
      </c>
      <c r="C104" s="332" t="s">
        <v>13</v>
      </c>
      <c r="D104" s="342">
        <v>5.68</v>
      </c>
    </row>
    <row r="105" spans="1:4" outlineLevel="1">
      <c r="A105" s="341">
        <v>3009000</v>
      </c>
      <c r="B105" s="331" t="s">
        <v>14089</v>
      </c>
      <c r="C105" s="332" t="s">
        <v>14090</v>
      </c>
      <c r="D105" s="342">
        <v>2564.98</v>
      </c>
    </row>
    <row r="106" spans="1:4" outlineLevel="1">
      <c r="A106" s="341">
        <v>3010000</v>
      </c>
      <c r="B106" s="331" t="s">
        <v>14091</v>
      </c>
      <c r="C106" s="332" t="s">
        <v>14090</v>
      </c>
      <c r="D106" s="342">
        <v>1123.32</v>
      </c>
    </row>
    <row r="107" spans="1:4" ht="23.25">
      <c r="A107" s="341">
        <v>3011000</v>
      </c>
      <c r="B107" s="331" t="s">
        <v>14092</v>
      </c>
      <c r="C107" s="332" t="s">
        <v>13</v>
      </c>
      <c r="D107" s="342">
        <v>3.3</v>
      </c>
    </row>
    <row r="108" spans="1:4" ht="23.25" outlineLevel="1">
      <c r="A108" s="341">
        <v>3012000</v>
      </c>
      <c r="B108" s="331" t="s">
        <v>14093</v>
      </c>
      <c r="C108" s="332" t="s">
        <v>13</v>
      </c>
      <c r="D108" s="342">
        <v>4.6399999999999997</v>
      </c>
    </row>
    <row r="109" spans="1:4" ht="23.25" outlineLevel="1">
      <c r="A109" s="341">
        <v>3013000</v>
      </c>
      <c r="B109" s="331" t="s">
        <v>14094</v>
      </c>
      <c r="C109" s="332" t="s">
        <v>13</v>
      </c>
      <c r="D109" s="342">
        <v>0.51</v>
      </c>
    </row>
    <row r="110" spans="1:4" ht="23.25" outlineLevel="1">
      <c r="A110" s="341">
        <v>3014000</v>
      </c>
      <c r="B110" s="331" t="s">
        <v>14095</v>
      </c>
      <c r="C110" s="332" t="s">
        <v>13</v>
      </c>
      <c r="D110" s="342">
        <v>1.47</v>
      </c>
    </row>
    <row r="111" spans="1:4" ht="45.75" outlineLevel="1">
      <c r="A111" s="341">
        <v>3015000</v>
      </c>
      <c r="B111" s="331" t="s">
        <v>14096</v>
      </c>
      <c r="C111" s="332" t="s">
        <v>12031</v>
      </c>
      <c r="D111" s="342" t="s">
        <v>12031</v>
      </c>
    </row>
    <row r="112" spans="1:4" ht="45.75" outlineLevel="1">
      <c r="A112" s="341">
        <v>3015001</v>
      </c>
      <c r="B112" s="331" t="s">
        <v>14097</v>
      </c>
      <c r="C112" s="332" t="s">
        <v>13928</v>
      </c>
      <c r="D112" s="342">
        <v>6.75</v>
      </c>
    </row>
    <row r="113" spans="1:4" ht="45.75" outlineLevel="1">
      <c r="A113" s="341">
        <v>3015002</v>
      </c>
      <c r="B113" s="331" t="s">
        <v>14098</v>
      </c>
      <c r="C113" s="332" t="s">
        <v>13928</v>
      </c>
      <c r="D113" s="342">
        <v>6.12</v>
      </c>
    </row>
    <row r="114" spans="1:4" ht="45.75">
      <c r="A114" s="341">
        <v>3015003</v>
      </c>
      <c r="B114" s="331" t="s">
        <v>14099</v>
      </c>
      <c r="C114" s="332" t="s">
        <v>13928</v>
      </c>
      <c r="D114" s="342">
        <v>5.76</v>
      </c>
    </row>
    <row r="115" spans="1:4" ht="45.75" outlineLevel="1">
      <c r="A115" s="341">
        <v>3015004</v>
      </c>
      <c r="B115" s="331" t="s">
        <v>14100</v>
      </c>
      <c r="C115" s="332" t="s">
        <v>13928</v>
      </c>
      <c r="D115" s="342">
        <v>5.49</v>
      </c>
    </row>
    <row r="116" spans="1:4" ht="45.75" outlineLevel="1">
      <c r="A116" s="341">
        <v>3015005</v>
      </c>
      <c r="B116" s="331" t="s">
        <v>14101</v>
      </c>
      <c r="C116" s="332" t="s">
        <v>13928</v>
      </c>
      <c r="D116" s="342">
        <v>4.95</v>
      </c>
    </row>
    <row r="117" spans="1:4" ht="45.75" outlineLevel="1">
      <c r="A117" s="341">
        <v>3015006</v>
      </c>
      <c r="B117" s="331" t="s">
        <v>14102</v>
      </c>
      <c r="C117" s="332" t="s">
        <v>13928</v>
      </c>
      <c r="D117" s="342">
        <v>4.5</v>
      </c>
    </row>
    <row r="118" spans="1:4" ht="45.75" outlineLevel="1">
      <c r="A118" s="341">
        <v>3015007</v>
      </c>
      <c r="B118" s="331" t="s">
        <v>14103</v>
      </c>
      <c r="C118" s="332" t="s">
        <v>13928</v>
      </c>
      <c r="D118" s="342">
        <v>4.41</v>
      </c>
    </row>
    <row r="119" spans="1:4" ht="45.75" outlineLevel="1">
      <c r="A119" s="341">
        <v>3015008</v>
      </c>
      <c r="B119" s="331" t="s">
        <v>14104</v>
      </c>
      <c r="C119" s="332" t="s">
        <v>13928</v>
      </c>
      <c r="D119" s="342">
        <v>4.32</v>
      </c>
    </row>
    <row r="120" spans="1:4" ht="45.75" outlineLevel="1">
      <c r="A120" s="341">
        <v>3015009</v>
      </c>
      <c r="B120" s="331" t="s">
        <v>14105</v>
      </c>
      <c r="C120" s="332" t="s">
        <v>13928</v>
      </c>
      <c r="D120" s="342">
        <v>4.2300000000000004</v>
      </c>
    </row>
    <row r="121" spans="1:4" ht="57">
      <c r="A121" s="341">
        <v>3016000</v>
      </c>
      <c r="B121" s="331" t="s">
        <v>14106</v>
      </c>
      <c r="C121" s="332" t="s">
        <v>12031</v>
      </c>
      <c r="D121" s="342" t="s">
        <v>12031</v>
      </c>
    </row>
    <row r="122" spans="1:4" ht="57" outlineLevel="1">
      <c r="A122" s="341">
        <v>3016001</v>
      </c>
      <c r="B122" s="331" t="s">
        <v>14107</v>
      </c>
      <c r="C122" s="332" t="s">
        <v>13928</v>
      </c>
      <c r="D122" s="342" t="s">
        <v>14108</v>
      </c>
    </row>
    <row r="123" spans="1:4" ht="57" outlineLevel="1">
      <c r="A123" s="341">
        <v>3016002</v>
      </c>
      <c r="B123" s="331" t="s">
        <v>14109</v>
      </c>
      <c r="C123" s="332" t="s">
        <v>13928</v>
      </c>
      <c r="D123" s="342" t="s">
        <v>14110</v>
      </c>
    </row>
    <row r="124" spans="1:4" ht="57" outlineLevel="1">
      <c r="A124" s="341">
        <v>3016003</v>
      </c>
      <c r="B124" s="331" t="s">
        <v>14111</v>
      </c>
      <c r="C124" s="332" t="s">
        <v>13928</v>
      </c>
      <c r="D124" s="342" t="s">
        <v>14112</v>
      </c>
    </row>
    <row r="125" spans="1:4" ht="57" outlineLevel="1">
      <c r="A125" s="341">
        <v>3016004</v>
      </c>
      <c r="B125" s="331" t="s">
        <v>14113</v>
      </c>
      <c r="C125" s="332" t="s">
        <v>13928</v>
      </c>
      <c r="D125" s="342" t="s">
        <v>14114</v>
      </c>
    </row>
    <row r="126" spans="1:4" ht="57" outlineLevel="1">
      <c r="A126" s="341">
        <v>3016005</v>
      </c>
      <c r="B126" s="331" t="s">
        <v>14115</v>
      </c>
      <c r="C126" s="332" t="s">
        <v>13928</v>
      </c>
      <c r="D126" s="342" t="s">
        <v>14116</v>
      </c>
    </row>
    <row r="127" spans="1:4" ht="23.25" outlineLevel="1">
      <c r="A127" s="341">
        <v>3019000</v>
      </c>
      <c r="B127" s="331" t="s">
        <v>14118</v>
      </c>
      <c r="C127" s="332" t="s">
        <v>14117</v>
      </c>
      <c r="D127" s="342">
        <v>3.35</v>
      </c>
    </row>
    <row r="128" spans="1:4">
      <c r="A128" s="341">
        <v>3020000</v>
      </c>
      <c r="B128" s="331" t="s">
        <v>13961</v>
      </c>
      <c r="C128" s="332" t="s">
        <v>14</v>
      </c>
      <c r="D128" s="342">
        <v>1.61</v>
      </c>
    </row>
    <row r="129" spans="1:4" outlineLevel="1">
      <c r="A129" s="341">
        <v>3020001</v>
      </c>
      <c r="B129" s="331" t="s">
        <v>14119</v>
      </c>
      <c r="C129" s="332" t="s">
        <v>14</v>
      </c>
      <c r="D129" s="342">
        <v>2.63</v>
      </c>
    </row>
    <row r="130" spans="1:4" outlineLevel="1">
      <c r="A130" s="341">
        <v>3020002</v>
      </c>
      <c r="B130" s="331" t="s">
        <v>14120</v>
      </c>
      <c r="C130" s="332" t="s">
        <v>14</v>
      </c>
      <c r="D130" s="342">
        <v>2.0099999999999998</v>
      </c>
    </row>
    <row r="131" spans="1:4" outlineLevel="1">
      <c r="A131" s="341">
        <v>3020003</v>
      </c>
      <c r="B131" s="331" t="s">
        <v>14121</v>
      </c>
      <c r="C131" s="332" t="s">
        <v>14</v>
      </c>
      <c r="D131" s="342">
        <v>5.52</v>
      </c>
    </row>
    <row r="132" spans="1:4" outlineLevel="1">
      <c r="A132" s="341">
        <v>3020004</v>
      </c>
      <c r="B132" s="331" t="s">
        <v>14122</v>
      </c>
      <c r="C132" s="332" t="s">
        <v>16</v>
      </c>
      <c r="D132" s="342">
        <v>17.91</v>
      </c>
    </row>
    <row r="133" spans="1:4" ht="34.5" outlineLevel="1">
      <c r="A133" s="341">
        <v>3022000</v>
      </c>
      <c r="B133" s="331" t="s">
        <v>14123</v>
      </c>
      <c r="C133" s="332" t="s">
        <v>17</v>
      </c>
      <c r="D133" s="342">
        <v>53.03</v>
      </c>
    </row>
    <row r="134" spans="1:4" outlineLevel="1">
      <c r="A134" s="341">
        <v>3023000</v>
      </c>
      <c r="B134" s="331" t="s">
        <v>14124</v>
      </c>
      <c r="C134" s="332" t="s">
        <v>14</v>
      </c>
      <c r="D134" s="342">
        <v>4.3499999999999996</v>
      </c>
    </row>
    <row r="135" spans="1:4">
      <c r="A135" s="341">
        <v>3024000</v>
      </c>
      <c r="B135" s="331" t="s">
        <v>13953</v>
      </c>
      <c r="C135" s="332" t="s">
        <v>17</v>
      </c>
      <c r="D135" s="342">
        <v>530.28</v>
      </c>
    </row>
    <row r="136" spans="1:4" outlineLevel="1">
      <c r="A136" s="341">
        <v>3025000</v>
      </c>
      <c r="B136" s="331" t="s">
        <v>13946</v>
      </c>
      <c r="C136" s="332" t="s">
        <v>17</v>
      </c>
      <c r="D136" s="342">
        <v>530.28</v>
      </c>
    </row>
    <row r="137" spans="1:4">
      <c r="A137" s="341">
        <v>3026000</v>
      </c>
      <c r="B137" s="331" t="s">
        <v>13952</v>
      </c>
      <c r="C137" s="332" t="s">
        <v>17</v>
      </c>
      <c r="D137" s="342">
        <v>530.28</v>
      </c>
    </row>
    <row r="138" spans="1:4" outlineLevel="1">
      <c r="A138" s="341">
        <v>3027000</v>
      </c>
      <c r="B138" s="331" t="s">
        <v>13947</v>
      </c>
      <c r="C138" s="332" t="s">
        <v>17</v>
      </c>
      <c r="D138" s="342">
        <v>322.26</v>
      </c>
    </row>
    <row r="139" spans="1:4">
      <c r="A139" s="341">
        <v>3029000</v>
      </c>
      <c r="B139" s="331" t="s">
        <v>14125</v>
      </c>
      <c r="C139" s="332" t="s">
        <v>17</v>
      </c>
      <c r="D139" s="342">
        <v>190.43</v>
      </c>
    </row>
    <row r="140" spans="1:4" outlineLevel="1">
      <c r="A140" s="341">
        <v>3030000</v>
      </c>
      <c r="B140" s="331" t="s">
        <v>13948</v>
      </c>
      <c r="C140" s="332" t="s">
        <v>17</v>
      </c>
      <c r="D140" s="342">
        <v>130.30000000000001</v>
      </c>
    </row>
    <row r="141" spans="1:4">
      <c r="A141" s="341">
        <v>3031000</v>
      </c>
      <c r="B141" s="331" t="s">
        <v>14126</v>
      </c>
      <c r="C141" s="332" t="s">
        <v>17</v>
      </c>
      <c r="D141" s="342">
        <v>28.67</v>
      </c>
    </row>
    <row r="142" spans="1:4" outlineLevel="1">
      <c r="A142" s="341">
        <v>3032000</v>
      </c>
      <c r="B142" s="331" t="s">
        <v>14127</v>
      </c>
      <c r="C142" s="332" t="s">
        <v>17</v>
      </c>
      <c r="D142" s="342">
        <v>31.41</v>
      </c>
    </row>
    <row r="143" spans="1:4" ht="23.25">
      <c r="A143" s="341">
        <v>3033000</v>
      </c>
      <c r="B143" s="331" t="s">
        <v>14128</v>
      </c>
      <c r="C143" s="332" t="s">
        <v>17</v>
      </c>
      <c r="D143" s="342">
        <v>98.2</v>
      </c>
    </row>
    <row r="144" spans="1:4" outlineLevel="1">
      <c r="A144" s="341">
        <v>3035000</v>
      </c>
      <c r="B144" s="331" t="s">
        <v>14129</v>
      </c>
      <c r="C144" s="332" t="s">
        <v>17</v>
      </c>
      <c r="D144" s="342">
        <v>67.040000000000006</v>
      </c>
    </row>
    <row r="145" spans="1:4">
      <c r="A145" s="341">
        <v>3036000</v>
      </c>
      <c r="B145" s="331" t="s">
        <v>13951</v>
      </c>
      <c r="C145" s="332" t="s">
        <v>17</v>
      </c>
      <c r="D145" s="342">
        <v>73.84</v>
      </c>
    </row>
    <row r="146" spans="1:4" outlineLevel="1">
      <c r="A146" s="341">
        <v>3038000</v>
      </c>
      <c r="B146" s="331" t="s">
        <v>14130</v>
      </c>
      <c r="C146" s="332" t="s">
        <v>17</v>
      </c>
      <c r="D146" s="342">
        <v>92.84</v>
      </c>
    </row>
    <row r="147" spans="1:4">
      <c r="A147" s="341">
        <v>3039000</v>
      </c>
      <c r="B147" s="331" t="s">
        <v>13950</v>
      </c>
      <c r="C147" s="332" t="s">
        <v>17</v>
      </c>
      <c r="D147" s="342">
        <v>157.06</v>
      </c>
    </row>
    <row r="148" spans="1:4" outlineLevel="1">
      <c r="A148" s="341">
        <v>3040000</v>
      </c>
      <c r="B148" s="331" t="s">
        <v>14131</v>
      </c>
      <c r="C148" s="332" t="s">
        <v>17</v>
      </c>
      <c r="D148" s="342">
        <v>78.989999999999995</v>
      </c>
    </row>
    <row r="149" spans="1:4">
      <c r="A149" s="341">
        <v>3041000</v>
      </c>
      <c r="B149" s="331" t="s">
        <v>14132</v>
      </c>
      <c r="C149" s="332" t="s">
        <v>17</v>
      </c>
      <c r="D149" s="342">
        <v>24.5</v>
      </c>
    </row>
    <row r="150" spans="1:4" outlineLevel="1">
      <c r="A150" s="341">
        <v>3043000</v>
      </c>
      <c r="B150" s="331" t="s">
        <v>14133</v>
      </c>
      <c r="C150" s="332" t="s">
        <v>17</v>
      </c>
      <c r="D150" s="342">
        <v>30.86</v>
      </c>
    </row>
    <row r="151" spans="1:4" outlineLevel="1">
      <c r="A151" s="341">
        <v>3046000</v>
      </c>
      <c r="B151" s="331" t="s">
        <v>14134</v>
      </c>
      <c r="C151" s="332" t="s">
        <v>17</v>
      </c>
      <c r="D151" s="342">
        <v>63.51</v>
      </c>
    </row>
    <row r="152" spans="1:4" outlineLevel="1">
      <c r="A152" s="341">
        <v>3047000</v>
      </c>
      <c r="B152" s="331" t="s">
        <v>14135</v>
      </c>
      <c r="C152" s="332" t="s">
        <v>17</v>
      </c>
      <c r="D152" s="342">
        <v>104.44</v>
      </c>
    </row>
    <row r="153" spans="1:4" outlineLevel="1">
      <c r="A153" s="341">
        <v>3050000</v>
      </c>
      <c r="B153" s="331" t="s">
        <v>14136</v>
      </c>
      <c r="C153" s="332" t="s">
        <v>17</v>
      </c>
      <c r="D153" s="342">
        <v>62.45</v>
      </c>
    </row>
    <row r="154" spans="1:4" outlineLevel="1">
      <c r="A154" s="341">
        <v>3051000</v>
      </c>
      <c r="B154" s="331" t="s">
        <v>14137</v>
      </c>
      <c r="C154" s="332" t="s">
        <v>17</v>
      </c>
      <c r="D154" s="342">
        <v>67.52</v>
      </c>
    </row>
    <row r="155" spans="1:4" ht="23.25">
      <c r="A155" s="341">
        <v>3052000</v>
      </c>
      <c r="B155" s="331" t="s">
        <v>13957</v>
      </c>
      <c r="C155" s="332" t="s">
        <v>14</v>
      </c>
      <c r="D155" s="342">
        <v>11.61</v>
      </c>
    </row>
    <row r="156" spans="1:4" ht="23.25" outlineLevel="1">
      <c r="A156" s="341">
        <v>3052001</v>
      </c>
      <c r="B156" s="331" t="s">
        <v>14138</v>
      </c>
      <c r="C156" s="332" t="s">
        <v>14</v>
      </c>
      <c r="D156" s="342">
        <v>15.07</v>
      </c>
    </row>
    <row r="157" spans="1:4" ht="23.25" outlineLevel="1">
      <c r="A157" s="341">
        <v>3052002</v>
      </c>
      <c r="B157" s="331" t="s">
        <v>14139</v>
      </c>
      <c r="C157" s="332" t="s">
        <v>14</v>
      </c>
      <c r="D157" s="342">
        <v>13.74</v>
      </c>
    </row>
    <row r="158" spans="1:4" ht="23.25" outlineLevel="1">
      <c r="A158" s="341">
        <v>3052003</v>
      </c>
      <c r="B158" s="331" t="s">
        <v>14140</v>
      </c>
      <c r="C158" s="332" t="s">
        <v>14</v>
      </c>
      <c r="D158" s="342">
        <v>19.78</v>
      </c>
    </row>
    <row r="159" spans="1:4" outlineLevel="1">
      <c r="A159" s="341">
        <v>3053017</v>
      </c>
      <c r="B159" s="331" t="s">
        <v>13967</v>
      </c>
      <c r="C159" s="332" t="s">
        <v>14</v>
      </c>
      <c r="D159" s="342">
        <v>7107.79</v>
      </c>
    </row>
    <row r="160" spans="1:4">
      <c r="A160" s="341">
        <v>3053018</v>
      </c>
      <c r="B160" s="331" t="s">
        <v>13968</v>
      </c>
      <c r="C160" s="332" t="s">
        <v>14</v>
      </c>
      <c r="D160" s="342">
        <v>5934.2</v>
      </c>
    </row>
    <row r="161" spans="1:4" outlineLevel="1">
      <c r="A161" s="341">
        <v>3054001</v>
      </c>
      <c r="B161" s="331" t="s">
        <v>14141</v>
      </c>
      <c r="C161" s="332" t="s">
        <v>17</v>
      </c>
      <c r="D161" s="342">
        <v>70.239999999999995</v>
      </c>
    </row>
    <row r="162" spans="1:4" outlineLevel="1">
      <c r="A162" s="341">
        <v>3054002</v>
      </c>
      <c r="B162" s="331" t="s">
        <v>14142</v>
      </c>
      <c r="C162" s="332" t="s">
        <v>17</v>
      </c>
      <c r="D162" s="342">
        <v>107.18</v>
      </c>
    </row>
    <row r="163" spans="1:4" outlineLevel="1">
      <c r="A163" s="341">
        <v>3054003</v>
      </c>
      <c r="B163" s="331" t="s">
        <v>14143</v>
      </c>
      <c r="C163" s="332" t="s">
        <v>17</v>
      </c>
      <c r="D163" s="342">
        <v>188.08</v>
      </c>
    </row>
    <row r="164" spans="1:4">
      <c r="A164" s="341">
        <v>3054004</v>
      </c>
      <c r="B164" s="331" t="s">
        <v>14144</v>
      </c>
      <c r="C164" s="332" t="s">
        <v>17</v>
      </c>
      <c r="D164" s="342">
        <v>123.36</v>
      </c>
    </row>
    <row r="165" spans="1:4" outlineLevel="1">
      <c r="A165" s="341">
        <v>3054005</v>
      </c>
      <c r="B165" s="331" t="s">
        <v>14145</v>
      </c>
      <c r="C165" s="332" t="s">
        <v>17</v>
      </c>
      <c r="D165" s="342">
        <v>166.64</v>
      </c>
    </row>
    <row r="166" spans="1:4" outlineLevel="1">
      <c r="A166" s="341">
        <v>3054006</v>
      </c>
      <c r="B166" s="331" t="s">
        <v>14146</v>
      </c>
      <c r="C166" s="332" t="s">
        <v>17</v>
      </c>
      <c r="D166" s="342">
        <v>176.82</v>
      </c>
    </row>
    <row r="167" spans="1:4">
      <c r="A167" s="341">
        <v>3054007</v>
      </c>
      <c r="B167" s="331" t="s">
        <v>14147</v>
      </c>
      <c r="C167" s="332" t="s">
        <v>17</v>
      </c>
      <c r="D167" s="342">
        <v>120.82</v>
      </c>
    </row>
    <row r="168" spans="1:4" outlineLevel="1">
      <c r="A168" s="341">
        <v>3054008</v>
      </c>
      <c r="B168" s="331" t="s">
        <v>14148</v>
      </c>
      <c r="C168" s="332" t="s">
        <v>17</v>
      </c>
      <c r="D168" s="342">
        <v>160.30000000000001</v>
      </c>
    </row>
    <row r="169" spans="1:4" outlineLevel="1">
      <c r="A169" s="341">
        <v>3054009</v>
      </c>
      <c r="B169" s="331" t="s">
        <v>14149</v>
      </c>
      <c r="C169" s="332" t="s">
        <v>17</v>
      </c>
      <c r="D169" s="342">
        <v>215.29</v>
      </c>
    </row>
    <row r="170" spans="1:4">
      <c r="A170" s="341">
        <v>3054010</v>
      </c>
      <c r="B170" s="331" t="s">
        <v>14150</v>
      </c>
      <c r="C170" s="332" t="s">
        <v>17</v>
      </c>
      <c r="D170" s="342">
        <v>130.49</v>
      </c>
    </row>
    <row r="171" spans="1:4" outlineLevel="1">
      <c r="A171" s="341">
        <v>3054011</v>
      </c>
      <c r="B171" s="331" t="s">
        <v>14151</v>
      </c>
      <c r="C171" s="332" t="s">
        <v>17</v>
      </c>
      <c r="D171" s="342">
        <v>176.38</v>
      </c>
    </row>
    <row r="172" spans="1:4" outlineLevel="1">
      <c r="A172" s="341">
        <v>3054012</v>
      </c>
      <c r="B172" s="331" t="s">
        <v>14152</v>
      </c>
      <c r="C172" s="332" t="s">
        <v>17</v>
      </c>
      <c r="D172" s="342">
        <v>213.08</v>
      </c>
    </row>
    <row r="173" spans="1:4">
      <c r="A173" s="337">
        <v>4000000</v>
      </c>
      <c r="B173" s="338" t="s">
        <v>10963</v>
      </c>
      <c r="C173" s="339"/>
      <c r="D173" s="340"/>
    </row>
    <row r="174" spans="1:4" ht="23.25" outlineLevel="1">
      <c r="A174" s="341">
        <v>4001000</v>
      </c>
      <c r="B174" s="331" t="s">
        <v>14153</v>
      </c>
      <c r="C174" s="332" t="s">
        <v>18</v>
      </c>
      <c r="D174" s="342">
        <v>78.180000000000007</v>
      </c>
    </row>
    <row r="175" spans="1:4" ht="23.25" outlineLevel="1">
      <c r="A175" s="341">
        <v>4002000</v>
      </c>
      <c r="B175" s="331" t="s">
        <v>14154</v>
      </c>
      <c r="C175" s="332" t="s">
        <v>18</v>
      </c>
      <c r="D175" s="342">
        <v>85.77</v>
      </c>
    </row>
    <row r="176" spans="1:4" ht="23.25">
      <c r="A176" s="341">
        <v>4003000</v>
      </c>
      <c r="B176" s="331" t="s">
        <v>14155</v>
      </c>
      <c r="C176" s="332" t="s">
        <v>18</v>
      </c>
      <c r="D176" s="342">
        <v>98.03</v>
      </c>
    </row>
    <row r="177" spans="1:4" ht="23.25" outlineLevel="1">
      <c r="A177" s="341">
        <v>4004000</v>
      </c>
      <c r="B177" s="331" t="s">
        <v>14156</v>
      </c>
      <c r="C177" s="332" t="s">
        <v>18</v>
      </c>
      <c r="D177" s="342">
        <v>19.29</v>
      </c>
    </row>
    <row r="178" spans="1:4" ht="23.25" outlineLevel="1">
      <c r="A178" s="341">
        <v>4005000</v>
      </c>
      <c r="B178" s="331" t="s">
        <v>14157</v>
      </c>
      <c r="C178" s="332" t="s">
        <v>18</v>
      </c>
      <c r="D178" s="342">
        <v>18.309999999999999</v>
      </c>
    </row>
    <row r="179" spans="1:4">
      <c r="A179" s="341">
        <v>4006000</v>
      </c>
      <c r="B179" s="331" t="s">
        <v>14158</v>
      </c>
      <c r="C179" s="332" t="s">
        <v>18</v>
      </c>
      <c r="D179" s="342">
        <v>122.54</v>
      </c>
    </row>
    <row r="180" spans="1:4" outlineLevel="1">
      <c r="A180" s="341">
        <v>4007000</v>
      </c>
      <c r="B180" s="331" t="s">
        <v>14159</v>
      </c>
      <c r="C180" s="332" t="s">
        <v>18</v>
      </c>
      <c r="D180" s="342">
        <v>8.61</v>
      </c>
    </row>
    <row r="181" spans="1:4" outlineLevel="1">
      <c r="A181" s="341">
        <v>4008000</v>
      </c>
      <c r="B181" s="331" t="s">
        <v>392</v>
      </c>
      <c r="C181" s="332" t="s">
        <v>18</v>
      </c>
      <c r="D181" s="342">
        <v>16.760000000000002</v>
      </c>
    </row>
    <row r="182" spans="1:4" ht="23.25" outlineLevel="1">
      <c r="A182" s="341">
        <v>4009000</v>
      </c>
      <c r="B182" s="331" t="s">
        <v>14160</v>
      </c>
      <c r="C182" s="332" t="s">
        <v>18</v>
      </c>
      <c r="D182" s="342">
        <v>20.329999999999998</v>
      </c>
    </row>
    <row r="183" spans="1:4" ht="23.25" outlineLevel="1">
      <c r="A183" s="341">
        <v>4010000</v>
      </c>
      <c r="B183" s="331" t="s">
        <v>14161</v>
      </c>
      <c r="C183" s="332" t="s">
        <v>18</v>
      </c>
      <c r="D183" s="342">
        <v>19.05</v>
      </c>
    </row>
    <row r="184" spans="1:4" ht="23.25" outlineLevel="1">
      <c r="A184" s="341">
        <v>4011000</v>
      </c>
      <c r="B184" s="331" t="s">
        <v>21378</v>
      </c>
      <c r="C184" s="332" t="s">
        <v>18</v>
      </c>
      <c r="D184" s="342">
        <v>22.8</v>
      </c>
    </row>
    <row r="185" spans="1:4" ht="23.25">
      <c r="A185" s="341">
        <v>4012000</v>
      </c>
      <c r="B185" s="331" t="s">
        <v>14162</v>
      </c>
      <c r="C185" s="332" t="s">
        <v>18</v>
      </c>
      <c r="D185" s="342">
        <v>13.22</v>
      </c>
    </row>
    <row r="186" spans="1:4" ht="23.25" outlineLevel="1">
      <c r="A186" s="341">
        <v>4014000</v>
      </c>
      <c r="B186" s="331" t="s">
        <v>14163</v>
      </c>
      <c r="C186" s="332" t="s">
        <v>18</v>
      </c>
      <c r="D186" s="342">
        <v>15.99</v>
      </c>
    </row>
    <row r="187" spans="1:4" ht="23.25" outlineLevel="1">
      <c r="A187" s="341">
        <v>4015000</v>
      </c>
      <c r="B187" s="331" t="s">
        <v>21379</v>
      </c>
      <c r="C187" s="332" t="s">
        <v>18</v>
      </c>
      <c r="D187" s="342">
        <v>15.38</v>
      </c>
    </row>
    <row r="188" spans="1:4" ht="23.25" outlineLevel="1">
      <c r="A188" s="341">
        <v>4016000</v>
      </c>
      <c r="B188" s="331" t="s">
        <v>14164</v>
      </c>
      <c r="C188" s="332" t="s">
        <v>18</v>
      </c>
      <c r="D188" s="342">
        <v>11.7</v>
      </c>
    </row>
    <row r="189" spans="1:4" ht="23.25" outlineLevel="1">
      <c r="A189" s="341">
        <v>4031000</v>
      </c>
      <c r="B189" s="331" t="s">
        <v>14165</v>
      </c>
      <c r="C189" s="332" t="s">
        <v>18</v>
      </c>
      <c r="D189" s="342">
        <v>31.97</v>
      </c>
    </row>
    <row r="190" spans="1:4" outlineLevel="1">
      <c r="A190" s="341">
        <v>4032000</v>
      </c>
      <c r="B190" s="331" t="s">
        <v>14166</v>
      </c>
      <c r="C190" s="332" t="s">
        <v>18</v>
      </c>
      <c r="D190" s="342">
        <v>8.9</v>
      </c>
    </row>
    <row r="191" spans="1:4" ht="23.25" outlineLevel="1">
      <c r="A191" s="341">
        <v>4033000</v>
      </c>
      <c r="B191" s="331" t="s">
        <v>14167</v>
      </c>
      <c r="C191" s="332" t="s">
        <v>16</v>
      </c>
      <c r="D191" s="342">
        <v>1.75</v>
      </c>
    </row>
    <row r="192" spans="1:4" ht="23.25">
      <c r="A192" s="341">
        <v>4033010</v>
      </c>
      <c r="B192" s="331" t="s">
        <v>12041</v>
      </c>
      <c r="C192" s="332" t="s">
        <v>14</v>
      </c>
      <c r="D192" s="342">
        <v>222.81</v>
      </c>
    </row>
    <row r="193" spans="1:4" ht="23.25" outlineLevel="1">
      <c r="A193" s="341">
        <v>4033011</v>
      </c>
      <c r="B193" s="331" t="s">
        <v>267</v>
      </c>
      <c r="C193" s="332" t="s">
        <v>14</v>
      </c>
      <c r="D193" s="342">
        <v>577.39</v>
      </c>
    </row>
    <row r="194" spans="1:4" ht="23.25" outlineLevel="1">
      <c r="A194" s="341">
        <v>4033012</v>
      </c>
      <c r="B194" s="331" t="s">
        <v>336</v>
      </c>
      <c r="C194" s="332" t="s">
        <v>14</v>
      </c>
      <c r="D194" s="342">
        <v>721.74</v>
      </c>
    </row>
    <row r="195" spans="1:4" ht="23.25" outlineLevel="1">
      <c r="A195" s="341">
        <v>4033013</v>
      </c>
      <c r="B195" s="331" t="s">
        <v>14168</v>
      </c>
      <c r="C195" s="332" t="s">
        <v>14</v>
      </c>
      <c r="D195" s="342">
        <v>866.09</v>
      </c>
    </row>
    <row r="196" spans="1:4">
      <c r="A196" s="341">
        <v>4033014</v>
      </c>
      <c r="B196" s="331" t="s">
        <v>12043</v>
      </c>
      <c r="C196" s="332" t="s">
        <v>14</v>
      </c>
      <c r="D196" s="342">
        <v>1010.43</v>
      </c>
    </row>
    <row r="197" spans="1:4" outlineLevel="1">
      <c r="A197" s="341">
        <v>4035000</v>
      </c>
      <c r="B197" s="331" t="s">
        <v>14169</v>
      </c>
      <c r="C197" s="332" t="s">
        <v>16</v>
      </c>
      <c r="D197" s="342">
        <v>6.12</v>
      </c>
    </row>
    <row r="198" spans="1:4" outlineLevel="1">
      <c r="A198" s="341">
        <v>4060000</v>
      </c>
      <c r="B198" s="331" t="s">
        <v>21380</v>
      </c>
      <c r="C198" s="332" t="s">
        <v>341</v>
      </c>
      <c r="D198" s="342">
        <v>1.89</v>
      </c>
    </row>
    <row r="199" spans="1:4" outlineLevel="1">
      <c r="A199" s="341">
        <v>4061000</v>
      </c>
      <c r="B199" s="331" t="s">
        <v>14170</v>
      </c>
      <c r="C199" s="332" t="s">
        <v>341</v>
      </c>
      <c r="D199" s="342">
        <v>1.29</v>
      </c>
    </row>
    <row r="200" spans="1:4">
      <c r="A200" s="341">
        <v>4062000</v>
      </c>
      <c r="B200" s="331" t="s">
        <v>14171</v>
      </c>
      <c r="C200" s="332" t="s">
        <v>14172</v>
      </c>
      <c r="D200" s="342">
        <v>3.06</v>
      </c>
    </row>
    <row r="201" spans="1:4" ht="23.25" outlineLevel="1">
      <c r="A201" s="341">
        <v>4063000</v>
      </c>
      <c r="B201" s="331" t="s">
        <v>21381</v>
      </c>
      <c r="C201" s="332" t="s">
        <v>21382</v>
      </c>
      <c r="D201" s="342">
        <v>183.49</v>
      </c>
    </row>
    <row r="202" spans="1:4" ht="23.25" outlineLevel="1">
      <c r="A202" s="341">
        <v>4064000</v>
      </c>
      <c r="B202" s="331" t="s">
        <v>21383</v>
      </c>
      <c r="C202" s="332" t="s">
        <v>21382</v>
      </c>
      <c r="D202" s="342">
        <v>124.28</v>
      </c>
    </row>
    <row r="203" spans="1:4" ht="23.25" outlineLevel="1">
      <c r="A203" s="341">
        <v>4065000</v>
      </c>
      <c r="B203" s="331" t="s">
        <v>21384</v>
      </c>
      <c r="C203" s="332" t="s">
        <v>21382</v>
      </c>
      <c r="D203" s="342">
        <v>414.26</v>
      </c>
    </row>
    <row r="204" spans="1:4">
      <c r="A204" s="341">
        <v>4102001</v>
      </c>
      <c r="B204" s="331" t="s">
        <v>21710</v>
      </c>
      <c r="C204" s="332" t="s">
        <v>21390</v>
      </c>
      <c r="D204" s="342">
        <v>35.130000000000003</v>
      </c>
    </row>
    <row r="205" spans="1:4" outlineLevel="1">
      <c r="A205" s="337">
        <v>5000000</v>
      </c>
      <c r="B205" s="338" t="s">
        <v>13647</v>
      </c>
      <c r="C205" s="339"/>
      <c r="D205" s="340"/>
    </row>
    <row r="206" spans="1:4" outlineLevel="1">
      <c r="A206" s="341">
        <v>5001000</v>
      </c>
      <c r="B206" s="331" t="s">
        <v>268</v>
      </c>
      <c r="C206" s="332" t="s">
        <v>13</v>
      </c>
      <c r="D206" s="342">
        <v>10.66</v>
      </c>
    </row>
    <row r="207" spans="1:4">
      <c r="A207" s="341">
        <v>5002000</v>
      </c>
      <c r="B207" s="331" t="s">
        <v>14173</v>
      </c>
      <c r="C207" s="332" t="s">
        <v>16</v>
      </c>
      <c r="D207" s="342">
        <v>19.14</v>
      </c>
    </row>
    <row r="208" spans="1:4" ht="23.25" outlineLevel="1">
      <c r="A208" s="341">
        <v>5003000</v>
      </c>
      <c r="B208" s="331" t="s">
        <v>269</v>
      </c>
      <c r="C208" s="332" t="s">
        <v>16</v>
      </c>
      <c r="D208" s="342">
        <v>32.97</v>
      </c>
    </row>
    <row r="209" spans="1:4" ht="23.25" outlineLevel="1">
      <c r="A209" s="341">
        <v>5004000</v>
      </c>
      <c r="B209" s="331" t="s">
        <v>14174</v>
      </c>
      <c r="C209" s="332" t="s">
        <v>16</v>
      </c>
      <c r="D209" s="342">
        <v>21.43</v>
      </c>
    </row>
    <row r="210" spans="1:4">
      <c r="A210" s="341">
        <v>5005000</v>
      </c>
      <c r="B210" s="331" t="s">
        <v>14175</v>
      </c>
      <c r="C210" s="332" t="s">
        <v>16</v>
      </c>
      <c r="D210" s="342">
        <v>5.26</v>
      </c>
    </row>
    <row r="211" spans="1:4" ht="23.25" outlineLevel="1">
      <c r="A211" s="341">
        <v>5006000</v>
      </c>
      <c r="B211" s="331" t="s">
        <v>14176</v>
      </c>
      <c r="C211" s="332" t="s">
        <v>18</v>
      </c>
      <c r="D211" s="342">
        <v>239.86</v>
      </c>
    </row>
    <row r="212" spans="1:4" outlineLevel="1">
      <c r="A212" s="341">
        <v>5007000</v>
      </c>
      <c r="B212" s="331" t="s">
        <v>14177</v>
      </c>
      <c r="C212" s="332" t="s">
        <v>16</v>
      </c>
      <c r="D212" s="342">
        <v>3.73</v>
      </c>
    </row>
    <row r="213" spans="1:4" ht="23.25">
      <c r="A213" s="341">
        <v>5008000</v>
      </c>
      <c r="B213" s="331" t="s">
        <v>14178</v>
      </c>
      <c r="C213" s="332" t="s">
        <v>13</v>
      </c>
      <c r="D213" s="342">
        <v>28.25</v>
      </c>
    </row>
    <row r="214" spans="1:4" ht="23.25" outlineLevel="1">
      <c r="A214" s="341">
        <v>5009000</v>
      </c>
      <c r="B214" s="331" t="s">
        <v>14179</v>
      </c>
      <c r="C214" s="332" t="s">
        <v>13</v>
      </c>
      <c r="D214" s="342">
        <v>48.84</v>
      </c>
    </row>
    <row r="215" spans="1:4" ht="23.25" outlineLevel="1">
      <c r="A215" s="341">
        <v>5010000</v>
      </c>
      <c r="B215" s="331" t="s">
        <v>14180</v>
      </c>
      <c r="C215" s="332" t="s">
        <v>16</v>
      </c>
      <c r="D215" s="342">
        <v>30.99</v>
      </c>
    </row>
    <row r="216" spans="1:4" ht="23.25">
      <c r="A216" s="341">
        <v>5011000</v>
      </c>
      <c r="B216" s="331" t="s">
        <v>436</v>
      </c>
      <c r="C216" s="332" t="s">
        <v>16</v>
      </c>
      <c r="D216" s="342">
        <v>23.89</v>
      </c>
    </row>
    <row r="217" spans="1:4" ht="23.25" outlineLevel="1">
      <c r="A217" s="341">
        <v>5013000</v>
      </c>
      <c r="B217" s="331" t="s">
        <v>29908</v>
      </c>
      <c r="C217" s="332" t="s">
        <v>18</v>
      </c>
      <c r="D217" s="342">
        <v>512.54999999999995</v>
      </c>
    </row>
    <row r="218" spans="1:4" ht="23.25" outlineLevel="1">
      <c r="A218" s="341">
        <v>5014000</v>
      </c>
      <c r="B218" s="331" t="s">
        <v>14181</v>
      </c>
      <c r="C218" s="332" t="s">
        <v>12031</v>
      </c>
      <c r="D218" s="342" t="s">
        <v>12031</v>
      </c>
    </row>
    <row r="219" spans="1:4" ht="23.25">
      <c r="A219" s="341">
        <v>5014001</v>
      </c>
      <c r="B219" s="331" t="s">
        <v>29909</v>
      </c>
      <c r="C219" s="332" t="s">
        <v>13</v>
      </c>
      <c r="D219" s="342">
        <v>51.01</v>
      </c>
    </row>
    <row r="220" spans="1:4" ht="23.25" outlineLevel="1">
      <c r="A220" s="341">
        <v>5014002</v>
      </c>
      <c r="B220" s="331" t="s">
        <v>29910</v>
      </c>
      <c r="C220" s="332" t="s">
        <v>13</v>
      </c>
      <c r="D220" s="342">
        <v>53.06</v>
      </c>
    </row>
    <row r="221" spans="1:4" ht="23.25" outlineLevel="1">
      <c r="A221" s="341">
        <v>5014003</v>
      </c>
      <c r="B221" s="331" t="s">
        <v>29911</v>
      </c>
      <c r="C221" s="332" t="s">
        <v>13</v>
      </c>
      <c r="D221" s="342">
        <v>78.83</v>
      </c>
    </row>
    <row r="222" spans="1:4" ht="34.5" outlineLevel="1">
      <c r="A222" s="341">
        <v>5014004</v>
      </c>
      <c r="B222" s="331" t="s">
        <v>14182</v>
      </c>
      <c r="C222" s="332" t="s">
        <v>16</v>
      </c>
      <c r="D222" s="342">
        <v>330.97</v>
      </c>
    </row>
    <row r="223" spans="1:4" ht="34.5" outlineLevel="1">
      <c r="A223" s="341">
        <v>5014005</v>
      </c>
      <c r="B223" s="331" t="s">
        <v>14183</v>
      </c>
      <c r="C223" s="332" t="s">
        <v>16</v>
      </c>
      <c r="D223" s="342">
        <v>330.97</v>
      </c>
    </row>
    <row r="224" spans="1:4" ht="34.5" outlineLevel="1">
      <c r="A224" s="341">
        <v>5014006</v>
      </c>
      <c r="B224" s="331" t="s">
        <v>14184</v>
      </c>
      <c r="C224" s="332" t="s">
        <v>16</v>
      </c>
      <c r="D224" s="342">
        <v>330.97</v>
      </c>
    </row>
    <row r="225" spans="1:4">
      <c r="A225" s="341">
        <v>5014101</v>
      </c>
      <c r="B225" s="331" t="s">
        <v>21711</v>
      </c>
      <c r="C225" s="332" t="s">
        <v>13</v>
      </c>
      <c r="D225" s="342">
        <v>76.55</v>
      </c>
    </row>
    <row r="226" spans="1:4" ht="23.25" outlineLevel="1">
      <c r="A226" s="341">
        <v>5016000</v>
      </c>
      <c r="B226" s="331" t="s">
        <v>14185</v>
      </c>
      <c r="C226" s="332" t="s">
        <v>13</v>
      </c>
      <c r="D226" s="342">
        <v>39.06</v>
      </c>
    </row>
    <row r="227" spans="1:4" outlineLevel="1">
      <c r="A227" s="341">
        <v>5017000</v>
      </c>
      <c r="B227" s="331" t="s">
        <v>14186</v>
      </c>
      <c r="C227" s="332" t="s">
        <v>13</v>
      </c>
      <c r="D227" s="342">
        <v>38.049999999999997</v>
      </c>
    </row>
    <row r="228" spans="1:4" ht="23.25" outlineLevel="1">
      <c r="A228" s="341">
        <v>5018000</v>
      </c>
      <c r="B228" s="331" t="s">
        <v>14187</v>
      </c>
      <c r="C228" s="332" t="s">
        <v>14</v>
      </c>
      <c r="D228" s="342">
        <v>41.95</v>
      </c>
    </row>
    <row r="229" spans="1:4" outlineLevel="1">
      <c r="A229" s="341">
        <v>5019000</v>
      </c>
      <c r="B229" s="331" t="s">
        <v>14188</v>
      </c>
      <c r="C229" s="332" t="s">
        <v>12031</v>
      </c>
      <c r="D229" s="342" t="s">
        <v>12031</v>
      </c>
    </row>
    <row r="230" spans="1:4" ht="23.25" outlineLevel="1">
      <c r="A230" s="341">
        <v>5019001</v>
      </c>
      <c r="B230" s="331" t="s">
        <v>29912</v>
      </c>
      <c r="C230" s="332" t="s">
        <v>18</v>
      </c>
      <c r="D230" s="342">
        <v>648.07000000000005</v>
      </c>
    </row>
    <row r="231" spans="1:4" ht="23.25" outlineLevel="1">
      <c r="A231" s="341">
        <v>5019002</v>
      </c>
      <c r="B231" s="331" t="s">
        <v>29913</v>
      </c>
      <c r="C231" s="332" t="s">
        <v>18</v>
      </c>
      <c r="D231" s="342">
        <v>657.7</v>
      </c>
    </row>
    <row r="232" spans="1:4" outlineLevel="1">
      <c r="A232" s="341">
        <v>5020000</v>
      </c>
      <c r="B232" s="331" t="s">
        <v>14189</v>
      </c>
      <c r="C232" s="332" t="s">
        <v>18</v>
      </c>
      <c r="D232" s="342">
        <v>260.27999999999997</v>
      </c>
    </row>
    <row r="233" spans="1:4">
      <c r="A233" s="341">
        <v>5021000</v>
      </c>
      <c r="B233" s="331" t="s">
        <v>14190</v>
      </c>
      <c r="C233" s="332" t="s">
        <v>12031</v>
      </c>
      <c r="D233" s="342" t="s">
        <v>12031</v>
      </c>
    </row>
    <row r="234" spans="1:4" outlineLevel="1">
      <c r="A234" s="341">
        <v>5021001</v>
      </c>
      <c r="B234" s="331" t="s">
        <v>14190</v>
      </c>
      <c r="C234" s="332" t="s">
        <v>18</v>
      </c>
      <c r="D234" s="342">
        <v>373.97</v>
      </c>
    </row>
    <row r="235" spans="1:4" outlineLevel="1">
      <c r="A235" s="341">
        <v>5021002</v>
      </c>
      <c r="B235" s="331" t="s">
        <v>14191</v>
      </c>
      <c r="C235" s="332" t="s">
        <v>18</v>
      </c>
      <c r="D235" s="342">
        <v>254.37</v>
      </c>
    </row>
    <row r="236" spans="1:4" outlineLevel="1">
      <c r="A236" s="341">
        <v>5022000</v>
      </c>
      <c r="B236" s="331" t="s">
        <v>14192</v>
      </c>
      <c r="C236" s="332" t="s">
        <v>18</v>
      </c>
      <c r="D236" s="342">
        <v>226.99</v>
      </c>
    </row>
    <row r="237" spans="1:4" outlineLevel="1">
      <c r="A237" s="341">
        <v>5023000</v>
      </c>
      <c r="B237" s="331" t="s">
        <v>29914</v>
      </c>
      <c r="C237" s="332" t="s">
        <v>18</v>
      </c>
      <c r="D237" s="342">
        <v>530.42999999999995</v>
      </c>
    </row>
    <row r="238" spans="1:4" outlineLevel="1">
      <c r="A238" s="341">
        <v>5024000</v>
      </c>
      <c r="B238" s="331" t="s">
        <v>14193</v>
      </c>
      <c r="C238" s="332" t="s">
        <v>12031</v>
      </c>
      <c r="D238" s="342" t="s">
        <v>12031</v>
      </c>
    </row>
    <row r="239" spans="1:4" outlineLevel="1">
      <c r="A239" s="341">
        <v>5024001</v>
      </c>
      <c r="B239" s="331" t="s">
        <v>14193</v>
      </c>
      <c r="C239" s="332" t="s">
        <v>18</v>
      </c>
      <c r="D239" s="342">
        <v>936.64</v>
      </c>
    </row>
    <row r="240" spans="1:4" outlineLevel="1">
      <c r="A240" s="341">
        <v>5024002</v>
      </c>
      <c r="B240" s="331" t="s">
        <v>14194</v>
      </c>
      <c r="C240" s="332" t="s">
        <v>18</v>
      </c>
      <c r="D240" s="342">
        <v>995.45</v>
      </c>
    </row>
    <row r="241" spans="1:4">
      <c r="A241" s="341">
        <v>5025000</v>
      </c>
      <c r="B241" s="331" t="s">
        <v>14195</v>
      </c>
      <c r="C241" s="332" t="s">
        <v>12031</v>
      </c>
      <c r="D241" s="342" t="s">
        <v>12031</v>
      </c>
    </row>
    <row r="242" spans="1:4" outlineLevel="1">
      <c r="A242" s="341">
        <v>5025001</v>
      </c>
      <c r="B242" s="331" t="s">
        <v>29915</v>
      </c>
      <c r="C242" s="332" t="s">
        <v>18</v>
      </c>
      <c r="D242" s="342">
        <v>1118.48</v>
      </c>
    </row>
    <row r="243" spans="1:4" outlineLevel="1">
      <c r="A243" s="341">
        <v>5025002</v>
      </c>
      <c r="B243" s="331" t="s">
        <v>29916</v>
      </c>
      <c r="C243" s="332" t="s">
        <v>18</v>
      </c>
      <c r="D243" s="342">
        <v>1312.54</v>
      </c>
    </row>
    <row r="244" spans="1:4" outlineLevel="1">
      <c r="A244" s="341">
        <v>5026000</v>
      </c>
      <c r="B244" s="331" t="s">
        <v>29917</v>
      </c>
      <c r="C244" s="332" t="s">
        <v>16</v>
      </c>
      <c r="D244" s="342">
        <v>6.72</v>
      </c>
    </row>
    <row r="245" spans="1:4" outlineLevel="1">
      <c r="A245" s="341">
        <v>5027000</v>
      </c>
      <c r="B245" s="331" t="s">
        <v>361</v>
      </c>
      <c r="C245" s="332" t="s">
        <v>16</v>
      </c>
      <c r="D245" s="342">
        <v>13.68</v>
      </c>
    </row>
    <row r="246" spans="1:4" outlineLevel="1">
      <c r="A246" s="341">
        <v>5028000</v>
      </c>
      <c r="B246" s="331" t="s">
        <v>29918</v>
      </c>
      <c r="C246" s="332" t="s">
        <v>18</v>
      </c>
      <c r="D246" s="342">
        <v>1569.18</v>
      </c>
    </row>
    <row r="247" spans="1:4" ht="23.25" outlineLevel="1">
      <c r="A247" s="341">
        <v>5028001</v>
      </c>
      <c r="B247" s="331" t="s">
        <v>29919</v>
      </c>
      <c r="C247" s="332" t="s">
        <v>18</v>
      </c>
      <c r="D247" s="342">
        <v>144.08000000000001</v>
      </c>
    </row>
    <row r="248" spans="1:4" outlineLevel="1">
      <c r="A248" s="341">
        <v>5029000</v>
      </c>
      <c r="B248" s="331" t="s">
        <v>29920</v>
      </c>
      <c r="C248" s="332" t="s">
        <v>18</v>
      </c>
      <c r="D248" s="342">
        <v>1477.28</v>
      </c>
    </row>
    <row r="249" spans="1:4">
      <c r="A249" s="341">
        <v>5030000</v>
      </c>
      <c r="B249" s="331" t="s">
        <v>21712</v>
      </c>
      <c r="C249" s="332" t="s">
        <v>18</v>
      </c>
      <c r="D249" s="342">
        <v>1384.41</v>
      </c>
    </row>
    <row r="250" spans="1:4" outlineLevel="1">
      <c r="A250" s="341">
        <v>5031000</v>
      </c>
      <c r="B250" s="331" t="s">
        <v>14196</v>
      </c>
      <c r="C250" s="332" t="s">
        <v>16</v>
      </c>
      <c r="D250" s="342">
        <v>73.62</v>
      </c>
    </row>
    <row r="251" spans="1:4" ht="23.25" outlineLevel="1">
      <c r="A251" s="341">
        <v>5032000</v>
      </c>
      <c r="B251" s="331" t="s">
        <v>14197</v>
      </c>
      <c r="C251" s="332" t="s">
        <v>16</v>
      </c>
      <c r="D251" s="342">
        <v>342.19</v>
      </c>
    </row>
    <row r="252" spans="1:4" ht="23.25" outlineLevel="1">
      <c r="A252" s="341">
        <v>5033000</v>
      </c>
      <c r="B252" s="331" t="s">
        <v>14198</v>
      </c>
      <c r="C252" s="332" t="s">
        <v>16</v>
      </c>
      <c r="D252" s="342">
        <v>361.96</v>
      </c>
    </row>
    <row r="253" spans="1:4" ht="23.25" outlineLevel="1">
      <c r="A253" s="341">
        <v>5034000</v>
      </c>
      <c r="B253" s="331" t="s">
        <v>14199</v>
      </c>
      <c r="C253" s="332" t="s">
        <v>16</v>
      </c>
      <c r="D253" s="342">
        <v>80.36</v>
      </c>
    </row>
    <row r="254" spans="1:4" ht="23.25" outlineLevel="1">
      <c r="A254" s="341">
        <v>5035000</v>
      </c>
      <c r="B254" s="331" t="s">
        <v>14200</v>
      </c>
      <c r="C254" s="332" t="s">
        <v>16</v>
      </c>
      <c r="D254" s="342">
        <v>57.89</v>
      </c>
    </row>
    <row r="255" spans="1:4" outlineLevel="1">
      <c r="A255" s="341">
        <v>5036000</v>
      </c>
      <c r="B255" s="331" t="s">
        <v>14201</v>
      </c>
      <c r="C255" s="332" t="s">
        <v>16</v>
      </c>
      <c r="D255" s="342">
        <v>14.7</v>
      </c>
    </row>
    <row r="256" spans="1:4" outlineLevel="1">
      <c r="A256" s="341">
        <v>5037000</v>
      </c>
      <c r="B256" s="331" t="s">
        <v>14202</v>
      </c>
      <c r="C256" s="332" t="s">
        <v>16</v>
      </c>
      <c r="D256" s="342">
        <v>18.11</v>
      </c>
    </row>
    <row r="257" spans="1:4" ht="23.25">
      <c r="A257" s="341">
        <v>5038000</v>
      </c>
      <c r="B257" s="331" t="s">
        <v>14203</v>
      </c>
      <c r="C257" s="332" t="s">
        <v>16</v>
      </c>
      <c r="D257" s="342">
        <v>18.79</v>
      </c>
    </row>
    <row r="258" spans="1:4" outlineLevel="1">
      <c r="A258" s="341">
        <v>5039000</v>
      </c>
      <c r="B258" s="331" t="s">
        <v>14204</v>
      </c>
      <c r="C258" s="332" t="s">
        <v>16</v>
      </c>
      <c r="D258" s="342">
        <v>53.51</v>
      </c>
    </row>
    <row r="259" spans="1:4" outlineLevel="1">
      <c r="A259" s="341">
        <v>5040000</v>
      </c>
      <c r="B259" s="331" t="s">
        <v>14205</v>
      </c>
      <c r="C259" s="332" t="s">
        <v>11695</v>
      </c>
      <c r="D259" s="342">
        <v>0.75</v>
      </c>
    </row>
    <row r="260" spans="1:4" ht="23.25">
      <c r="A260" s="341">
        <v>5042000</v>
      </c>
      <c r="B260" s="331" t="s">
        <v>21713</v>
      </c>
      <c r="C260" s="332" t="s">
        <v>18</v>
      </c>
      <c r="D260" s="342">
        <v>711.81</v>
      </c>
    </row>
    <row r="261" spans="1:4" ht="23.25" outlineLevel="1">
      <c r="A261" s="341">
        <v>5043000</v>
      </c>
      <c r="B261" s="331" t="s">
        <v>14206</v>
      </c>
      <c r="C261" s="332" t="s">
        <v>16</v>
      </c>
      <c r="D261" s="342">
        <v>331.19</v>
      </c>
    </row>
    <row r="262" spans="1:4" ht="23.25" outlineLevel="1">
      <c r="A262" s="341">
        <v>5044000</v>
      </c>
      <c r="B262" s="331" t="s">
        <v>14207</v>
      </c>
      <c r="C262" s="332" t="s">
        <v>16</v>
      </c>
      <c r="D262" s="342">
        <v>278</v>
      </c>
    </row>
    <row r="263" spans="1:4" outlineLevel="1">
      <c r="A263" s="341">
        <v>5045000</v>
      </c>
      <c r="B263" s="331" t="s">
        <v>14208</v>
      </c>
      <c r="C263" s="332" t="s">
        <v>16</v>
      </c>
      <c r="D263" s="342">
        <v>23.69</v>
      </c>
    </row>
    <row r="264" spans="1:4" ht="34.5">
      <c r="A264" s="341">
        <v>5046000</v>
      </c>
      <c r="B264" s="331" t="s">
        <v>14209</v>
      </c>
      <c r="C264" s="332" t="s">
        <v>18</v>
      </c>
      <c r="D264" s="342">
        <v>145.44</v>
      </c>
    </row>
    <row r="265" spans="1:4" outlineLevel="1">
      <c r="A265" s="341">
        <v>5047000</v>
      </c>
      <c r="B265" s="331" t="s">
        <v>14210</v>
      </c>
      <c r="C265" s="332" t="s">
        <v>18</v>
      </c>
      <c r="D265" s="342">
        <v>241.18</v>
      </c>
    </row>
    <row r="266" spans="1:4">
      <c r="A266" s="341">
        <v>5048000</v>
      </c>
      <c r="B266" s="331" t="s">
        <v>444</v>
      </c>
      <c r="C266" s="332" t="s">
        <v>18</v>
      </c>
      <c r="D266" s="342">
        <v>258.74</v>
      </c>
    </row>
    <row r="267" spans="1:4" ht="23.25" outlineLevel="1">
      <c r="A267" s="341">
        <v>5050000</v>
      </c>
      <c r="B267" s="331" t="s">
        <v>14211</v>
      </c>
      <c r="C267" s="332" t="s">
        <v>18</v>
      </c>
      <c r="D267" s="342">
        <v>89.99</v>
      </c>
    </row>
    <row r="268" spans="1:4" ht="23.25" outlineLevel="1">
      <c r="A268" s="341">
        <v>5051000</v>
      </c>
      <c r="B268" s="331" t="s">
        <v>14212</v>
      </c>
      <c r="C268" s="332" t="s">
        <v>18</v>
      </c>
      <c r="D268" s="342">
        <v>98.49</v>
      </c>
    </row>
    <row r="269" spans="1:4" ht="23.25" outlineLevel="1">
      <c r="A269" s="341">
        <v>5052000</v>
      </c>
      <c r="B269" s="331" t="s">
        <v>14213</v>
      </c>
      <c r="C269" s="332" t="s">
        <v>18</v>
      </c>
      <c r="D269" s="342">
        <v>106.99</v>
      </c>
    </row>
    <row r="270" spans="1:4" ht="23.25" outlineLevel="1">
      <c r="A270" s="341">
        <v>5054000</v>
      </c>
      <c r="B270" s="331" t="s">
        <v>14214</v>
      </c>
      <c r="C270" s="332" t="s">
        <v>18</v>
      </c>
      <c r="D270" s="342">
        <v>65.48</v>
      </c>
    </row>
    <row r="271" spans="1:4" ht="23.25" outlineLevel="1">
      <c r="A271" s="341">
        <v>5055000</v>
      </c>
      <c r="B271" s="331" t="s">
        <v>14215</v>
      </c>
      <c r="C271" s="332" t="s">
        <v>18</v>
      </c>
      <c r="D271" s="342">
        <v>76.25</v>
      </c>
    </row>
    <row r="272" spans="1:4" ht="23.25" outlineLevel="1">
      <c r="A272" s="341">
        <v>5056000</v>
      </c>
      <c r="B272" s="331" t="s">
        <v>14216</v>
      </c>
      <c r="C272" s="332" t="s">
        <v>18</v>
      </c>
      <c r="D272" s="342">
        <v>86.99</v>
      </c>
    </row>
    <row r="273" spans="1:4" ht="23.25" outlineLevel="1">
      <c r="A273" s="341">
        <v>5057000</v>
      </c>
      <c r="B273" s="331" t="s">
        <v>14217</v>
      </c>
      <c r="C273" s="332" t="s">
        <v>18</v>
      </c>
      <c r="D273" s="342">
        <v>97.76</v>
      </c>
    </row>
    <row r="274" spans="1:4" ht="23.25" outlineLevel="1">
      <c r="A274" s="341">
        <v>5059000</v>
      </c>
      <c r="B274" s="331" t="s">
        <v>14218</v>
      </c>
      <c r="C274" s="332" t="s">
        <v>18</v>
      </c>
      <c r="D274" s="342">
        <v>76.52</v>
      </c>
    </row>
    <row r="275" spans="1:4" ht="23.25">
      <c r="A275" s="341">
        <v>5060000</v>
      </c>
      <c r="B275" s="331" t="s">
        <v>14219</v>
      </c>
      <c r="C275" s="332" t="s">
        <v>18</v>
      </c>
      <c r="D275" s="342">
        <v>90.97</v>
      </c>
    </row>
    <row r="276" spans="1:4" ht="23.25" outlineLevel="1">
      <c r="A276" s="341">
        <v>5061000</v>
      </c>
      <c r="B276" s="331" t="s">
        <v>14220</v>
      </c>
      <c r="C276" s="332" t="s">
        <v>18</v>
      </c>
      <c r="D276" s="342">
        <v>105.39</v>
      </c>
    </row>
    <row r="277" spans="1:4" ht="23.25" outlineLevel="1">
      <c r="A277" s="341">
        <v>5062000</v>
      </c>
      <c r="B277" s="331" t="s">
        <v>14221</v>
      </c>
      <c r="C277" s="332" t="s">
        <v>18</v>
      </c>
      <c r="D277" s="342">
        <v>119.84</v>
      </c>
    </row>
    <row r="278" spans="1:4" ht="23.25" outlineLevel="1">
      <c r="A278" s="341">
        <v>5063000</v>
      </c>
      <c r="B278" s="331" t="s">
        <v>14222</v>
      </c>
      <c r="C278" s="332" t="s">
        <v>18</v>
      </c>
      <c r="D278" s="342">
        <v>87.33</v>
      </c>
    </row>
    <row r="279" spans="1:4" ht="23.25" outlineLevel="1">
      <c r="A279" s="341">
        <v>5064000</v>
      </c>
      <c r="B279" s="331" t="s">
        <v>14223</v>
      </c>
      <c r="C279" s="332" t="s">
        <v>18</v>
      </c>
      <c r="D279" s="342">
        <v>105.68</v>
      </c>
    </row>
    <row r="280" spans="1:4" ht="23.25" outlineLevel="1">
      <c r="A280" s="341">
        <v>5065000</v>
      </c>
      <c r="B280" s="331" t="s">
        <v>14224</v>
      </c>
      <c r="C280" s="332" t="s">
        <v>18</v>
      </c>
      <c r="D280" s="342">
        <v>124.04</v>
      </c>
    </row>
    <row r="281" spans="1:4" ht="23.25" outlineLevel="1">
      <c r="A281" s="341">
        <v>5066000</v>
      </c>
      <c r="B281" s="331" t="s">
        <v>14225</v>
      </c>
      <c r="C281" s="332" t="s">
        <v>18</v>
      </c>
      <c r="D281" s="342">
        <v>142.4</v>
      </c>
    </row>
    <row r="282" spans="1:4" outlineLevel="1">
      <c r="A282" s="341">
        <v>5067000</v>
      </c>
      <c r="B282" s="331" t="s">
        <v>14226</v>
      </c>
      <c r="C282" s="332" t="s">
        <v>11695</v>
      </c>
      <c r="D282" s="342">
        <v>0.97</v>
      </c>
    </row>
    <row r="283" spans="1:4" outlineLevel="1">
      <c r="A283" s="341">
        <v>5068000</v>
      </c>
      <c r="B283" s="331" t="s">
        <v>14227</v>
      </c>
      <c r="C283" s="332" t="s">
        <v>11695</v>
      </c>
      <c r="D283" s="342">
        <v>0.31</v>
      </c>
    </row>
    <row r="284" spans="1:4" outlineLevel="1">
      <c r="A284" s="341">
        <v>5069000</v>
      </c>
      <c r="B284" s="331" t="s">
        <v>14228</v>
      </c>
      <c r="C284" s="332" t="s">
        <v>16</v>
      </c>
      <c r="D284" s="342">
        <v>0.51</v>
      </c>
    </row>
    <row r="285" spans="1:4" ht="23.25" outlineLevel="1">
      <c r="A285" s="341">
        <v>5070000</v>
      </c>
      <c r="B285" s="331" t="s">
        <v>14229</v>
      </c>
      <c r="C285" s="332" t="s">
        <v>16</v>
      </c>
      <c r="D285" s="342">
        <v>69.58</v>
      </c>
    </row>
    <row r="286" spans="1:4">
      <c r="A286" s="341">
        <v>5071000</v>
      </c>
      <c r="B286" s="331" t="s">
        <v>14230</v>
      </c>
      <c r="C286" s="332" t="s">
        <v>16</v>
      </c>
      <c r="D286" s="342">
        <v>49.81</v>
      </c>
    </row>
    <row r="287" spans="1:4" outlineLevel="1">
      <c r="A287" s="341">
        <v>5072000</v>
      </c>
      <c r="B287" s="331" t="s">
        <v>14231</v>
      </c>
      <c r="C287" s="332" t="s">
        <v>16</v>
      </c>
      <c r="D287" s="342">
        <v>121.68</v>
      </c>
    </row>
    <row r="288" spans="1:4" ht="23.25" outlineLevel="1">
      <c r="A288" s="341">
        <v>5073000</v>
      </c>
      <c r="B288" s="331" t="s">
        <v>14232</v>
      </c>
      <c r="C288" s="332" t="s">
        <v>13</v>
      </c>
      <c r="D288" s="342">
        <v>21.36</v>
      </c>
    </row>
    <row r="289" spans="1:4" outlineLevel="1">
      <c r="A289" s="341">
        <v>5074000</v>
      </c>
      <c r="B289" s="331" t="s">
        <v>435</v>
      </c>
      <c r="C289" s="332" t="s">
        <v>13</v>
      </c>
      <c r="D289" s="342">
        <v>8.7100000000000009</v>
      </c>
    </row>
    <row r="290" spans="1:4">
      <c r="A290" s="341">
        <v>5075000</v>
      </c>
      <c r="B290" s="331" t="s">
        <v>14233</v>
      </c>
      <c r="C290" s="332" t="s">
        <v>13</v>
      </c>
      <c r="D290" s="342">
        <v>19.010000000000002</v>
      </c>
    </row>
    <row r="291" spans="1:4" outlineLevel="1">
      <c r="A291" s="341">
        <v>5076000</v>
      </c>
      <c r="B291" s="331" t="s">
        <v>14234</v>
      </c>
      <c r="C291" s="332" t="s">
        <v>341</v>
      </c>
      <c r="D291" s="342">
        <v>12.02</v>
      </c>
    </row>
    <row r="292" spans="1:4" outlineLevel="1">
      <c r="A292" s="341">
        <v>5077000</v>
      </c>
      <c r="B292" s="331" t="s">
        <v>14235</v>
      </c>
      <c r="C292" s="332" t="s">
        <v>12031</v>
      </c>
      <c r="D292" s="342" t="s">
        <v>12031</v>
      </c>
    </row>
    <row r="293" spans="1:4" ht="23.25" outlineLevel="1">
      <c r="A293" s="341">
        <v>5077001</v>
      </c>
      <c r="B293" s="331" t="s">
        <v>14236</v>
      </c>
      <c r="C293" s="332" t="s">
        <v>18</v>
      </c>
      <c r="D293" s="342">
        <v>21.14</v>
      </c>
    </row>
    <row r="294" spans="1:4">
      <c r="A294" s="341">
        <v>5077007</v>
      </c>
      <c r="B294" s="331" t="s">
        <v>14237</v>
      </c>
      <c r="C294" s="332" t="s">
        <v>341</v>
      </c>
      <c r="D294" s="342">
        <v>3.18</v>
      </c>
    </row>
    <row r="295" spans="1:4" outlineLevel="1">
      <c r="A295" s="341">
        <v>5078000</v>
      </c>
      <c r="B295" s="331" t="s">
        <v>14238</v>
      </c>
      <c r="C295" s="332" t="s">
        <v>12031</v>
      </c>
      <c r="D295" s="342" t="s">
        <v>12031</v>
      </c>
    </row>
    <row r="296" spans="1:4" ht="23.25" outlineLevel="1">
      <c r="A296" s="341">
        <v>5078001</v>
      </c>
      <c r="B296" s="331" t="s">
        <v>14239</v>
      </c>
      <c r="C296" s="332" t="s">
        <v>18</v>
      </c>
      <c r="D296" s="342">
        <v>21.82</v>
      </c>
    </row>
    <row r="297" spans="1:4" outlineLevel="1">
      <c r="A297" s="341">
        <v>5078007</v>
      </c>
      <c r="B297" s="331" t="s">
        <v>14240</v>
      </c>
      <c r="C297" s="332" t="s">
        <v>341</v>
      </c>
      <c r="D297" s="342">
        <v>3.15</v>
      </c>
    </row>
    <row r="298" spans="1:4">
      <c r="A298" s="341">
        <v>5079000</v>
      </c>
      <c r="B298" s="331" t="s">
        <v>14241</v>
      </c>
      <c r="C298" s="332" t="s">
        <v>12031</v>
      </c>
      <c r="D298" s="342" t="s">
        <v>12031</v>
      </c>
    </row>
    <row r="299" spans="1:4" ht="23.25" outlineLevel="1">
      <c r="A299" s="341">
        <v>5079001</v>
      </c>
      <c r="B299" s="331" t="s">
        <v>14242</v>
      </c>
      <c r="C299" s="332" t="s">
        <v>18</v>
      </c>
      <c r="D299" s="342">
        <v>21.82</v>
      </c>
    </row>
    <row r="300" spans="1:4" outlineLevel="1">
      <c r="A300" s="341">
        <v>5079007</v>
      </c>
      <c r="B300" s="331" t="s">
        <v>14243</v>
      </c>
      <c r="C300" s="332" t="s">
        <v>341</v>
      </c>
      <c r="D300" s="342">
        <v>3.15</v>
      </c>
    </row>
    <row r="301" spans="1:4" outlineLevel="1">
      <c r="A301" s="341">
        <v>5080000</v>
      </c>
      <c r="B301" s="331" t="s">
        <v>14244</v>
      </c>
      <c r="C301" s="332" t="s">
        <v>12031</v>
      </c>
      <c r="D301" s="342" t="s">
        <v>12031</v>
      </c>
    </row>
    <row r="302" spans="1:4" ht="23.25" outlineLevel="1">
      <c r="A302" s="341">
        <v>5080001</v>
      </c>
      <c r="B302" s="331" t="s">
        <v>14245</v>
      </c>
      <c r="C302" s="332" t="s">
        <v>18</v>
      </c>
      <c r="D302" s="342">
        <v>21.14</v>
      </c>
    </row>
    <row r="303" spans="1:4">
      <c r="A303" s="341">
        <v>5080007</v>
      </c>
      <c r="B303" s="331" t="s">
        <v>14246</v>
      </c>
      <c r="C303" s="332" t="s">
        <v>341</v>
      </c>
      <c r="D303" s="342">
        <v>3.18</v>
      </c>
    </row>
    <row r="304" spans="1:4" ht="23.25" outlineLevel="1">
      <c r="A304" s="341">
        <v>5080008</v>
      </c>
      <c r="B304" s="331" t="s">
        <v>40184</v>
      </c>
      <c r="C304" s="332" t="s">
        <v>341</v>
      </c>
      <c r="D304" s="342">
        <v>2.41</v>
      </c>
    </row>
    <row r="305" spans="1:4" outlineLevel="1">
      <c r="A305" s="341">
        <v>5081000</v>
      </c>
      <c r="B305" s="331" t="s">
        <v>14247</v>
      </c>
      <c r="C305" s="332" t="s">
        <v>11695</v>
      </c>
      <c r="D305" s="342">
        <v>1.18</v>
      </c>
    </row>
    <row r="306" spans="1:4" outlineLevel="1">
      <c r="A306" s="341">
        <v>5082000</v>
      </c>
      <c r="B306" s="331" t="s">
        <v>14248</v>
      </c>
      <c r="C306" s="332" t="s">
        <v>11697</v>
      </c>
      <c r="D306" s="342">
        <v>0.38</v>
      </c>
    </row>
    <row r="307" spans="1:4" ht="23.25" outlineLevel="1">
      <c r="A307" s="341">
        <v>5084000</v>
      </c>
      <c r="B307" s="331" t="s">
        <v>14249</v>
      </c>
      <c r="C307" s="332" t="s">
        <v>18</v>
      </c>
      <c r="D307" s="342">
        <v>50.62</v>
      </c>
    </row>
    <row r="308" spans="1:4" ht="23.25">
      <c r="A308" s="341">
        <v>5085000</v>
      </c>
      <c r="B308" s="331" t="s">
        <v>14250</v>
      </c>
      <c r="C308" s="332" t="s">
        <v>18</v>
      </c>
      <c r="D308" s="342">
        <v>68.97</v>
      </c>
    </row>
    <row r="309" spans="1:4" outlineLevel="1">
      <c r="A309" s="341">
        <v>5086000</v>
      </c>
      <c r="B309" s="331" t="s">
        <v>14251</v>
      </c>
      <c r="C309" s="332" t="s">
        <v>12031</v>
      </c>
      <c r="D309" s="342" t="s">
        <v>12031</v>
      </c>
    </row>
    <row r="310" spans="1:4" ht="23.25" outlineLevel="1">
      <c r="A310" s="341">
        <v>5086001</v>
      </c>
      <c r="B310" s="331" t="s">
        <v>14252</v>
      </c>
      <c r="C310" s="332" t="s">
        <v>16</v>
      </c>
      <c r="D310" s="342">
        <v>113.19</v>
      </c>
    </row>
    <row r="311" spans="1:4" ht="23.25" outlineLevel="1">
      <c r="A311" s="341">
        <v>5086002</v>
      </c>
      <c r="B311" s="331" t="s">
        <v>14253</v>
      </c>
      <c r="C311" s="332" t="s">
        <v>16</v>
      </c>
      <c r="D311" s="342">
        <v>120.96</v>
      </c>
    </row>
    <row r="312" spans="1:4" ht="23.25" outlineLevel="1">
      <c r="A312" s="341">
        <v>5086003</v>
      </c>
      <c r="B312" s="331" t="s">
        <v>14254</v>
      </c>
      <c r="C312" s="332" t="s">
        <v>16</v>
      </c>
      <c r="D312" s="342">
        <v>199.41</v>
      </c>
    </row>
    <row r="313" spans="1:4" ht="23.25">
      <c r="A313" s="341">
        <v>5087000</v>
      </c>
      <c r="B313" s="331" t="s">
        <v>14255</v>
      </c>
      <c r="C313" s="332" t="s">
        <v>13</v>
      </c>
      <c r="D313" s="342">
        <v>426.37</v>
      </c>
    </row>
    <row r="314" spans="1:4" outlineLevel="1">
      <c r="A314" s="341">
        <v>5088000</v>
      </c>
      <c r="B314" s="331" t="s">
        <v>14256</v>
      </c>
      <c r="C314" s="332" t="s">
        <v>13</v>
      </c>
      <c r="D314" s="342">
        <v>36.57</v>
      </c>
    </row>
    <row r="315" spans="1:4" outlineLevel="1">
      <c r="A315" s="341">
        <v>5089000</v>
      </c>
      <c r="B315" s="331" t="s">
        <v>14257</v>
      </c>
      <c r="C315" s="332" t="s">
        <v>13</v>
      </c>
      <c r="D315" s="342">
        <v>80.08</v>
      </c>
    </row>
    <row r="316" spans="1:4" outlineLevel="1">
      <c r="A316" s="341">
        <v>5090000</v>
      </c>
      <c r="B316" s="331" t="s">
        <v>14258</v>
      </c>
      <c r="C316" s="332" t="s">
        <v>18</v>
      </c>
      <c r="D316" s="342">
        <v>319.36</v>
      </c>
    </row>
    <row r="317" spans="1:4" ht="34.5" outlineLevel="1">
      <c r="A317" s="341">
        <v>5091001</v>
      </c>
      <c r="B317" s="331" t="s">
        <v>13661</v>
      </c>
      <c r="C317" s="332" t="s">
        <v>16</v>
      </c>
      <c r="D317" s="342">
        <v>148.24</v>
      </c>
    </row>
    <row r="318" spans="1:4" ht="34.5">
      <c r="A318" s="341">
        <v>5091002</v>
      </c>
      <c r="B318" s="331" t="s">
        <v>13662</v>
      </c>
      <c r="C318" s="332" t="s">
        <v>16</v>
      </c>
      <c r="D318" s="342">
        <v>183.09</v>
      </c>
    </row>
    <row r="319" spans="1:4" ht="45.75" outlineLevel="1">
      <c r="A319" s="341">
        <v>5092001</v>
      </c>
      <c r="B319" s="331" t="s">
        <v>29921</v>
      </c>
      <c r="C319" s="332" t="s">
        <v>18</v>
      </c>
      <c r="D319" s="342">
        <v>247.02</v>
      </c>
    </row>
    <row r="320" spans="1:4" ht="45.75" outlineLevel="1">
      <c r="A320" s="341">
        <v>5092002</v>
      </c>
      <c r="B320" s="331" t="s">
        <v>29922</v>
      </c>
      <c r="C320" s="332" t="s">
        <v>18</v>
      </c>
      <c r="D320" s="342">
        <v>550.76</v>
      </c>
    </row>
    <row r="321" spans="1:4" ht="23.25" outlineLevel="1">
      <c r="A321" s="341">
        <v>5093000</v>
      </c>
      <c r="B321" s="331" t="s">
        <v>29923</v>
      </c>
      <c r="C321" s="332" t="s">
        <v>18</v>
      </c>
      <c r="D321" s="342">
        <v>1908.51</v>
      </c>
    </row>
    <row r="322" spans="1:4" ht="23.25" outlineLevel="1">
      <c r="A322" s="341">
        <v>5093001</v>
      </c>
      <c r="B322" s="331" t="s">
        <v>14259</v>
      </c>
      <c r="C322" s="332" t="s">
        <v>18</v>
      </c>
      <c r="D322" s="342">
        <v>1780.73</v>
      </c>
    </row>
    <row r="323" spans="1:4" ht="23.25">
      <c r="A323" s="341">
        <v>5094000</v>
      </c>
      <c r="B323" s="331" t="s">
        <v>29924</v>
      </c>
      <c r="C323" s="332" t="s">
        <v>18</v>
      </c>
      <c r="D323" s="342">
        <v>1256.8699999999999</v>
      </c>
    </row>
    <row r="324" spans="1:4" ht="23.25" outlineLevel="1">
      <c r="A324" s="341">
        <v>5095000</v>
      </c>
      <c r="B324" s="331" t="s">
        <v>29925</v>
      </c>
      <c r="C324" s="332" t="s">
        <v>18</v>
      </c>
      <c r="D324" s="342">
        <v>1179.3800000000001</v>
      </c>
    </row>
    <row r="325" spans="1:4" ht="23.25" outlineLevel="1">
      <c r="A325" s="341">
        <v>5096000</v>
      </c>
      <c r="B325" s="331" t="s">
        <v>29926</v>
      </c>
      <c r="C325" s="332" t="s">
        <v>18</v>
      </c>
      <c r="D325" s="342">
        <v>1509.62</v>
      </c>
    </row>
    <row r="326" spans="1:4" ht="23.25" outlineLevel="1">
      <c r="A326" s="341">
        <v>5097000</v>
      </c>
      <c r="B326" s="331" t="s">
        <v>29927</v>
      </c>
      <c r="C326" s="332" t="s">
        <v>18</v>
      </c>
      <c r="D326" s="342">
        <v>1454.01</v>
      </c>
    </row>
    <row r="327" spans="1:4" ht="45.75" outlineLevel="1">
      <c r="A327" s="341">
        <v>5099001</v>
      </c>
      <c r="B327" s="331" t="s">
        <v>14260</v>
      </c>
      <c r="C327" s="332" t="s">
        <v>18</v>
      </c>
      <c r="D327" s="342">
        <v>540.95000000000005</v>
      </c>
    </row>
    <row r="328" spans="1:4" ht="57">
      <c r="A328" s="341">
        <v>5099002</v>
      </c>
      <c r="B328" s="331" t="s">
        <v>14261</v>
      </c>
      <c r="C328" s="332" t="s">
        <v>18</v>
      </c>
      <c r="D328" s="342">
        <v>677.66</v>
      </c>
    </row>
    <row r="329" spans="1:4" ht="23.25" outlineLevel="1">
      <c r="A329" s="341">
        <v>5099003</v>
      </c>
      <c r="B329" s="331" t="s">
        <v>29928</v>
      </c>
      <c r="C329" s="332" t="s">
        <v>18</v>
      </c>
      <c r="D329" s="342">
        <v>1471.91</v>
      </c>
    </row>
    <row r="330" spans="1:4" ht="23.25" outlineLevel="1">
      <c r="A330" s="341">
        <v>5099004</v>
      </c>
      <c r="B330" s="331" t="s">
        <v>29929</v>
      </c>
      <c r="C330" s="332" t="s">
        <v>18</v>
      </c>
      <c r="D330" s="342">
        <v>1131.22</v>
      </c>
    </row>
    <row r="331" spans="1:4" ht="34.5" outlineLevel="1">
      <c r="A331" s="341">
        <v>5099005</v>
      </c>
      <c r="B331" s="331" t="s">
        <v>14262</v>
      </c>
      <c r="C331" s="332" t="s">
        <v>16</v>
      </c>
      <c r="D331" s="342">
        <v>18.87</v>
      </c>
    </row>
    <row r="332" spans="1:4" ht="23.25" outlineLevel="1">
      <c r="A332" s="341">
        <v>5099006</v>
      </c>
      <c r="B332" s="331" t="s">
        <v>14263</v>
      </c>
      <c r="C332" s="332" t="s">
        <v>15</v>
      </c>
      <c r="D332" s="342">
        <v>18.91</v>
      </c>
    </row>
    <row r="333" spans="1:4" ht="23.25">
      <c r="A333" s="341">
        <v>5099007</v>
      </c>
      <c r="B333" s="331" t="s">
        <v>40185</v>
      </c>
      <c r="C333" s="332" t="s">
        <v>18</v>
      </c>
      <c r="D333" s="342">
        <v>676.86</v>
      </c>
    </row>
    <row r="334" spans="1:4" outlineLevel="1">
      <c r="A334" s="341">
        <v>5099102</v>
      </c>
      <c r="B334" s="331" t="s">
        <v>40186</v>
      </c>
      <c r="C334" s="332" t="s">
        <v>18</v>
      </c>
      <c r="D334" s="342">
        <v>1471.59</v>
      </c>
    </row>
    <row r="335" spans="1:4" ht="23.25" outlineLevel="1">
      <c r="A335" s="341">
        <v>5102001</v>
      </c>
      <c r="B335" s="331" t="s">
        <v>29930</v>
      </c>
      <c r="C335" s="332" t="s">
        <v>13</v>
      </c>
      <c r="D335" s="342">
        <v>980.52</v>
      </c>
    </row>
    <row r="336" spans="1:4" ht="23.25" outlineLevel="1">
      <c r="A336" s="341">
        <v>5102002</v>
      </c>
      <c r="B336" s="331" t="s">
        <v>29931</v>
      </c>
      <c r="C336" s="332" t="s">
        <v>13</v>
      </c>
      <c r="D336" s="342">
        <v>1063.8699999999999</v>
      </c>
    </row>
    <row r="337" spans="1:4" ht="23.25" outlineLevel="1">
      <c r="A337" s="341">
        <v>5102003</v>
      </c>
      <c r="B337" s="331" t="s">
        <v>29932</v>
      </c>
      <c r="C337" s="332" t="s">
        <v>13</v>
      </c>
      <c r="D337" s="342">
        <v>643.29999999999995</v>
      </c>
    </row>
    <row r="338" spans="1:4" ht="23.25">
      <c r="A338" s="341">
        <v>5102004</v>
      </c>
      <c r="B338" s="331" t="s">
        <v>29933</v>
      </c>
      <c r="C338" s="332" t="s">
        <v>13</v>
      </c>
      <c r="D338" s="342">
        <v>847.35</v>
      </c>
    </row>
    <row r="339" spans="1:4" ht="23.25" outlineLevel="1">
      <c r="A339" s="341">
        <v>5102005</v>
      </c>
      <c r="B339" s="331" t="s">
        <v>29934</v>
      </c>
      <c r="C339" s="332" t="s">
        <v>13</v>
      </c>
      <c r="D339" s="342">
        <v>806.09</v>
      </c>
    </row>
    <row r="340" spans="1:4" ht="23.25" outlineLevel="1">
      <c r="A340" s="341">
        <v>5102006</v>
      </c>
      <c r="B340" s="331" t="s">
        <v>29935</v>
      </c>
      <c r="C340" s="332" t="s">
        <v>13</v>
      </c>
      <c r="D340" s="342">
        <v>920.07</v>
      </c>
    </row>
    <row r="341" spans="1:4" ht="23.25" outlineLevel="1">
      <c r="A341" s="341">
        <v>5102007</v>
      </c>
      <c r="B341" s="331" t="s">
        <v>29936</v>
      </c>
      <c r="C341" s="332" t="s">
        <v>13</v>
      </c>
      <c r="D341" s="342">
        <v>572.53</v>
      </c>
    </row>
    <row r="342" spans="1:4" outlineLevel="1">
      <c r="A342" s="341">
        <v>5104001</v>
      </c>
      <c r="B342" s="331" t="s">
        <v>21714</v>
      </c>
      <c r="C342" s="332" t="s">
        <v>54</v>
      </c>
      <c r="D342" s="342">
        <v>9898.2000000000007</v>
      </c>
    </row>
    <row r="343" spans="1:4">
      <c r="A343" s="341">
        <v>5104002</v>
      </c>
      <c r="B343" s="331" t="s">
        <v>21715</v>
      </c>
      <c r="C343" s="332" t="s">
        <v>54</v>
      </c>
      <c r="D343" s="342">
        <v>8700.34</v>
      </c>
    </row>
    <row r="344" spans="1:4" outlineLevel="1">
      <c r="A344" s="341">
        <v>5105002</v>
      </c>
      <c r="B344" s="331" t="s">
        <v>21385</v>
      </c>
      <c r="C344" s="332" t="s">
        <v>14</v>
      </c>
      <c r="D344" s="342">
        <v>84.97</v>
      </c>
    </row>
    <row r="345" spans="1:4" outlineLevel="1">
      <c r="A345" s="341">
        <v>5105003</v>
      </c>
      <c r="B345" s="331" t="s">
        <v>21386</v>
      </c>
      <c r="C345" s="332" t="s">
        <v>14</v>
      </c>
      <c r="D345" s="342">
        <v>46.08</v>
      </c>
    </row>
    <row r="346" spans="1:4" outlineLevel="1">
      <c r="A346" s="341">
        <v>5107001</v>
      </c>
      <c r="B346" s="331" t="s">
        <v>29937</v>
      </c>
      <c r="C346" s="332" t="s">
        <v>14</v>
      </c>
      <c r="D346" s="342">
        <v>15.77</v>
      </c>
    </row>
    <row r="347" spans="1:4" outlineLevel="1">
      <c r="A347" s="341">
        <v>5107002</v>
      </c>
      <c r="B347" s="331" t="s">
        <v>31216</v>
      </c>
      <c r="C347" s="332" t="s">
        <v>31215</v>
      </c>
      <c r="D347" s="342">
        <v>28.39</v>
      </c>
    </row>
    <row r="348" spans="1:4">
      <c r="A348" s="341">
        <v>5107003</v>
      </c>
      <c r="B348" s="331" t="s">
        <v>31217</v>
      </c>
      <c r="C348" s="332" t="s">
        <v>14</v>
      </c>
      <c r="D348" s="342">
        <v>26.31</v>
      </c>
    </row>
    <row r="349" spans="1:4" outlineLevel="1">
      <c r="A349" s="341">
        <v>5107004</v>
      </c>
      <c r="B349" s="331" t="s">
        <v>31218</v>
      </c>
      <c r="C349" s="332" t="s">
        <v>14</v>
      </c>
      <c r="D349" s="342">
        <v>52.87</v>
      </c>
    </row>
    <row r="350" spans="1:4" outlineLevel="1">
      <c r="A350" s="341">
        <v>5107005</v>
      </c>
      <c r="B350" s="331" t="s">
        <v>31219</v>
      </c>
      <c r="C350" s="332" t="s">
        <v>14</v>
      </c>
      <c r="D350" s="342">
        <v>51.71</v>
      </c>
    </row>
    <row r="351" spans="1:4" outlineLevel="1">
      <c r="A351" s="341">
        <v>5108001</v>
      </c>
      <c r="B351" s="331" t="s">
        <v>29938</v>
      </c>
      <c r="C351" s="332" t="s">
        <v>14</v>
      </c>
      <c r="D351" s="342">
        <v>455.35</v>
      </c>
    </row>
    <row r="352" spans="1:4" outlineLevel="1">
      <c r="A352" s="341">
        <v>5110001</v>
      </c>
      <c r="B352" s="331" t="s">
        <v>40187</v>
      </c>
      <c r="C352" s="332" t="s">
        <v>18</v>
      </c>
      <c r="D352" s="342">
        <v>249.96</v>
      </c>
    </row>
    <row r="353" spans="1:4">
      <c r="A353" s="341">
        <v>5111001</v>
      </c>
      <c r="B353" s="331" t="s">
        <v>31220</v>
      </c>
      <c r="C353" s="332" t="s">
        <v>18</v>
      </c>
      <c r="D353" s="342">
        <v>96.21</v>
      </c>
    </row>
    <row r="354" spans="1:4" outlineLevel="1">
      <c r="A354" s="341">
        <v>5111002</v>
      </c>
      <c r="B354" s="331" t="s">
        <v>21387</v>
      </c>
      <c r="C354" s="332" t="s">
        <v>18</v>
      </c>
      <c r="D354" s="342">
        <v>726.93</v>
      </c>
    </row>
    <row r="355" spans="1:4" ht="23.25" outlineLevel="1">
      <c r="A355" s="341">
        <v>5112001</v>
      </c>
      <c r="B355" s="331" t="s">
        <v>21388</v>
      </c>
      <c r="C355" s="332" t="s">
        <v>54</v>
      </c>
      <c r="D355" s="342">
        <v>52831.75</v>
      </c>
    </row>
    <row r="356" spans="1:4" ht="23.25" outlineLevel="1">
      <c r="A356" s="341">
        <v>5112002</v>
      </c>
      <c r="B356" s="331" t="s">
        <v>31221</v>
      </c>
      <c r="C356" s="332" t="s">
        <v>15</v>
      </c>
      <c r="D356" s="342">
        <v>27.13</v>
      </c>
    </row>
    <row r="357" spans="1:4" ht="23.25" outlineLevel="1">
      <c r="A357" s="341">
        <v>5112003</v>
      </c>
      <c r="B357" s="331" t="s">
        <v>31222</v>
      </c>
      <c r="C357" s="332" t="s">
        <v>15</v>
      </c>
      <c r="D357" s="342">
        <v>13.13</v>
      </c>
    </row>
    <row r="358" spans="1:4" ht="34.5">
      <c r="A358" s="341">
        <v>5112004</v>
      </c>
      <c r="B358" s="331" t="s">
        <v>31223</v>
      </c>
      <c r="C358" s="332" t="s">
        <v>15</v>
      </c>
      <c r="D358" s="342">
        <v>25.02</v>
      </c>
    </row>
    <row r="359" spans="1:4" ht="23.25" outlineLevel="1">
      <c r="A359" s="341">
        <v>5112005</v>
      </c>
      <c r="B359" s="331" t="s">
        <v>31224</v>
      </c>
      <c r="C359" s="332" t="s">
        <v>16</v>
      </c>
      <c r="D359" s="342">
        <v>7.31</v>
      </c>
    </row>
    <row r="360" spans="1:4" ht="34.5" outlineLevel="1">
      <c r="A360" s="341">
        <v>5112006</v>
      </c>
      <c r="B360" s="331" t="s">
        <v>31225</v>
      </c>
      <c r="C360" s="332" t="s">
        <v>16</v>
      </c>
      <c r="D360" s="342">
        <v>25.62</v>
      </c>
    </row>
    <row r="361" spans="1:4" ht="23.25" outlineLevel="1">
      <c r="A361" s="341">
        <v>5112007</v>
      </c>
      <c r="B361" s="331" t="s">
        <v>31226</v>
      </c>
      <c r="C361" s="332" t="s">
        <v>16</v>
      </c>
      <c r="D361" s="342">
        <v>37.04</v>
      </c>
    </row>
    <row r="362" spans="1:4" ht="34.5" outlineLevel="1">
      <c r="A362" s="341">
        <v>5112008</v>
      </c>
      <c r="B362" s="331" t="s">
        <v>31227</v>
      </c>
      <c r="C362" s="332" t="s">
        <v>16</v>
      </c>
      <c r="D362" s="342">
        <v>77.84</v>
      </c>
    </row>
    <row r="363" spans="1:4">
      <c r="A363" s="341">
        <v>5117001</v>
      </c>
      <c r="B363" s="331" t="s">
        <v>21389</v>
      </c>
      <c r="C363" s="332" t="s">
        <v>21390</v>
      </c>
      <c r="D363" s="342">
        <v>26.46</v>
      </c>
    </row>
    <row r="364" spans="1:4" ht="23.25" outlineLevel="1">
      <c r="A364" s="341">
        <v>5119001</v>
      </c>
      <c r="B364" s="331" t="s">
        <v>31228</v>
      </c>
      <c r="C364" s="332" t="s">
        <v>18</v>
      </c>
      <c r="D364" s="342">
        <v>734.59</v>
      </c>
    </row>
    <row r="365" spans="1:4" ht="23.25" outlineLevel="1">
      <c r="A365" s="341">
        <v>5119002</v>
      </c>
      <c r="B365" s="331" t="s">
        <v>31229</v>
      </c>
      <c r="C365" s="332" t="s">
        <v>18</v>
      </c>
      <c r="D365" s="342">
        <v>705.43</v>
      </c>
    </row>
    <row r="366" spans="1:4" outlineLevel="1">
      <c r="A366" s="337">
        <v>6000000</v>
      </c>
      <c r="B366" s="338" t="s">
        <v>14264</v>
      </c>
      <c r="C366" s="339"/>
      <c r="D366" s="340"/>
    </row>
    <row r="367" spans="1:4" outlineLevel="1">
      <c r="A367" s="341">
        <v>6001000</v>
      </c>
      <c r="B367" s="331" t="s">
        <v>14265</v>
      </c>
      <c r="C367" s="332" t="s">
        <v>13</v>
      </c>
      <c r="D367" s="342">
        <v>128.47999999999999</v>
      </c>
    </row>
    <row r="368" spans="1:4">
      <c r="A368" s="341">
        <v>6002000</v>
      </c>
      <c r="B368" s="331" t="s">
        <v>14266</v>
      </c>
      <c r="C368" s="332" t="s">
        <v>13</v>
      </c>
      <c r="D368" s="342">
        <v>296.44</v>
      </c>
    </row>
    <row r="369" spans="1:4" outlineLevel="1">
      <c r="A369" s="341">
        <v>6003000</v>
      </c>
      <c r="B369" s="331" t="s">
        <v>14267</v>
      </c>
      <c r="C369" s="332" t="s">
        <v>16</v>
      </c>
      <c r="D369" s="342">
        <v>75.5</v>
      </c>
    </row>
    <row r="370" spans="1:4" outlineLevel="1">
      <c r="A370" s="341">
        <v>6004000</v>
      </c>
      <c r="B370" s="331" t="s">
        <v>14268</v>
      </c>
      <c r="C370" s="332" t="s">
        <v>16</v>
      </c>
      <c r="D370" s="342">
        <v>131.18</v>
      </c>
    </row>
    <row r="371" spans="1:4" outlineLevel="1">
      <c r="A371" s="341">
        <v>6005000</v>
      </c>
      <c r="B371" s="331" t="s">
        <v>29939</v>
      </c>
      <c r="C371" s="332" t="s">
        <v>18</v>
      </c>
      <c r="D371" s="342">
        <v>276.45999999999998</v>
      </c>
    </row>
    <row r="372" spans="1:4" outlineLevel="1">
      <c r="A372" s="341">
        <v>6006000</v>
      </c>
      <c r="B372" s="331" t="s">
        <v>29940</v>
      </c>
      <c r="C372" s="332" t="s">
        <v>18</v>
      </c>
      <c r="D372" s="342">
        <v>502.25</v>
      </c>
    </row>
    <row r="373" spans="1:4" ht="23.25" outlineLevel="1">
      <c r="A373" s="341">
        <v>6007000</v>
      </c>
      <c r="B373" s="331" t="s">
        <v>14269</v>
      </c>
      <c r="C373" s="332" t="s">
        <v>13</v>
      </c>
      <c r="D373" s="342">
        <v>72.040000000000006</v>
      </c>
    </row>
    <row r="374" spans="1:4" ht="23.25">
      <c r="A374" s="341">
        <v>6008000</v>
      </c>
      <c r="B374" s="331" t="s">
        <v>14270</v>
      </c>
      <c r="C374" s="332" t="s">
        <v>13</v>
      </c>
      <c r="D374" s="342">
        <v>103.73</v>
      </c>
    </row>
    <row r="375" spans="1:4" ht="23.25" outlineLevel="1">
      <c r="A375" s="341">
        <v>6009000</v>
      </c>
      <c r="B375" s="331" t="s">
        <v>14271</v>
      </c>
      <c r="C375" s="332" t="s">
        <v>13</v>
      </c>
      <c r="D375" s="342">
        <v>140.41</v>
      </c>
    </row>
    <row r="376" spans="1:4" ht="23.25">
      <c r="A376" s="341">
        <v>6010000</v>
      </c>
      <c r="B376" s="331" t="s">
        <v>14272</v>
      </c>
      <c r="C376" s="332" t="s">
        <v>12031</v>
      </c>
      <c r="D376" s="342" t="s">
        <v>12031</v>
      </c>
    </row>
    <row r="377" spans="1:4" ht="23.25" outlineLevel="1">
      <c r="A377" s="341">
        <v>6010001</v>
      </c>
      <c r="B377" s="331" t="s">
        <v>14273</v>
      </c>
      <c r="C377" s="332" t="s">
        <v>13</v>
      </c>
      <c r="D377" s="342">
        <v>215.54</v>
      </c>
    </row>
    <row r="378" spans="1:4" ht="23.25">
      <c r="A378" s="341">
        <v>6010002</v>
      </c>
      <c r="B378" s="331" t="s">
        <v>14274</v>
      </c>
      <c r="C378" s="332" t="s">
        <v>13</v>
      </c>
      <c r="D378" s="342">
        <v>326.63</v>
      </c>
    </row>
    <row r="379" spans="1:4" ht="23.25" outlineLevel="1">
      <c r="A379" s="341">
        <v>6011000</v>
      </c>
      <c r="B379" s="331" t="s">
        <v>14275</v>
      </c>
      <c r="C379" s="332" t="s">
        <v>12031</v>
      </c>
      <c r="D379" s="342" t="s">
        <v>12031</v>
      </c>
    </row>
    <row r="380" spans="1:4" ht="23.25">
      <c r="A380" s="341">
        <v>6011001</v>
      </c>
      <c r="B380" s="331" t="s">
        <v>14276</v>
      </c>
      <c r="C380" s="332" t="s">
        <v>13</v>
      </c>
      <c r="D380" s="342">
        <v>279.22000000000003</v>
      </c>
    </row>
    <row r="381" spans="1:4" ht="23.25" outlineLevel="1">
      <c r="A381" s="341">
        <v>6011002</v>
      </c>
      <c r="B381" s="331" t="s">
        <v>14277</v>
      </c>
      <c r="C381" s="332" t="s">
        <v>13</v>
      </c>
      <c r="D381" s="342">
        <v>323.02999999999997</v>
      </c>
    </row>
    <row r="382" spans="1:4" ht="23.25">
      <c r="A382" s="341">
        <v>6012000</v>
      </c>
      <c r="B382" s="331" t="s">
        <v>14278</v>
      </c>
      <c r="C382" s="332" t="s">
        <v>12031</v>
      </c>
      <c r="D382" s="342" t="s">
        <v>12031</v>
      </c>
    </row>
    <row r="383" spans="1:4" ht="23.25" outlineLevel="1">
      <c r="A383" s="341">
        <v>6012001</v>
      </c>
      <c r="B383" s="331" t="s">
        <v>14279</v>
      </c>
      <c r="C383" s="332" t="s">
        <v>13</v>
      </c>
      <c r="D383" s="342">
        <v>422.53</v>
      </c>
    </row>
    <row r="384" spans="1:4" ht="23.25">
      <c r="A384" s="341">
        <v>6012002</v>
      </c>
      <c r="B384" s="331" t="s">
        <v>14280</v>
      </c>
      <c r="C384" s="332" t="s">
        <v>13</v>
      </c>
      <c r="D384" s="342">
        <v>512.54999999999995</v>
      </c>
    </row>
    <row r="385" spans="1:4" ht="23.25" outlineLevel="1">
      <c r="A385" s="341">
        <v>6013000</v>
      </c>
      <c r="B385" s="331" t="s">
        <v>14281</v>
      </c>
      <c r="C385" s="332" t="s">
        <v>12031</v>
      </c>
      <c r="D385" s="342" t="s">
        <v>12031</v>
      </c>
    </row>
    <row r="386" spans="1:4" ht="23.25">
      <c r="A386" s="341">
        <v>6013001</v>
      </c>
      <c r="B386" s="331" t="s">
        <v>14282</v>
      </c>
      <c r="C386" s="332" t="s">
        <v>13</v>
      </c>
      <c r="D386" s="342">
        <v>483.01</v>
      </c>
    </row>
    <row r="387" spans="1:4" ht="23.25" outlineLevel="1">
      <c r="A387" s="341">
        <v>6013002</v>
      </c>
      <c r="B387" s="331" t="s">
        <v>14283</v>
      </c>
      <c r="C387" s="332" t="s">
        <v>13</v>
      </c>
      <c r="D387" s="342">
        <v>549.92999999999995</v>
      </c>
    </row>
    <row r="388" spans="1:4" ht="23.25">
      <c r="A388" s="341">
        <v>6014000</v>
      </c>
      <c r="B388" s="331" t="s">
        <v>14284</v>
      </c>
      <c r="C388" s="332" t="s">
        <v>12031</v>
      </c>
      <c r="D388" s="342" t="s">
        <v>12031</v>
      </c>
    </row>
    <row r="389" spans="1:4" ht="23.25" outlineLevel="1">
      <c r="A389" s="341">
        <v>6014001</v>
      </c>
      <c r="B389" s="331" t="s">
        <v>14285</v>
      </c>
      <c r="C389" s="332" t="s">
        <v>13</v>
      </c>
      <c r="D389" s="342">
        <v>570.99</v>
      </c>
    </row>
    <row r="390" spans="1:4" ht="23.25" outlineLevel="1">
      <c r="A390" s="341">
        <v>6014002</v>
      </c>
      <c r="B390" s="331" t="s">
        <v>14286</v>
      </c>
      <c r="C390" s="332" t="s">
        <v>13</v>
      </c>
      <c r="D390" s="342">
        <v>728.67</v>
      </c>
    </row>
    <row r="391" spans="1:4" ht="23.25" outlineLevel="1">
      <c r="A391" s="341">
        <v>6016000</v>
      </c>
      <c r="B391" s="331" t="s">
        <v>14287</v>
      </c>
      <c r="C391" s="332" t="s">
        <v>12031</v>
      </c>
      <c r="D391" s="342" t="s">
        <v>12031</v>
      </c>
    </row>
    <row r="392" spans="1:4" ht="23.25" outlineLevel="1">
      <c r="A392" s="341">
        <v>6016001</v>
      </c>
      <c r="B392" s="331" t="s">
        <v>14288</v>
      </c>
      <c r="C392" s="332" t="s">
        <v>13</v>
      </c>
      <c r="D392" s="342">
        <v>872.19</v>
      </c>
    </row>
    <row r="393" spans="1:4" ht="23.25">
      <c r="A393" s="341">
        <v>6016002</v>
      </c>
      <c r="B393" s="331" t="s">
        <v>14289</v>
      </c>
      <c r="C393" s="332" t="s">
        <v>13</v>
      </c>
      <c r="D393" s="342">
        <v>1073.4100000000001</v>
      </c>
    </row>
    <row r="394" spans="1:4" ht="23.25" outlineLevel="1">
      <c r="A394" s="341">
        <v>6017000</v>
      </c>
      <c r="B394" s="331" t="s">
        <v>14290</v>
      </c>
      <c r="C394" s="332" t="s">
        <v>12031</v>
      </c>
      <c r="D394" s="342" t="s">
        <v>12031</v>
      </c>
    </row>
    <row r="395" spans="1:4" ht="23.25" outlineLevel="1">
      <c r="A395" s="341">
        <v>6017001</v>
      </c>
      <c r="B395" s="331" t="s">
        <v>14291</v>
      </c>
      <c r="C395" s="332" t="s">
        <v>13</v>
      </c>
      <c r="D395" s="342">
        <v>1185.7</v>
      </c>
    </row>
    <row r="396" spans="1:4" ht="23.25" outlineLevel="1">
      <c r="A396" s="341">
        <v>6017002</v>
      </c>
      <c r="B396" s="331" t="s">
        <v>14292</v>
      </c>
      <c r="C396" s="332" t="s">
        <v>13</v>
      </c>
      <c r="D396" s="342">
        <v>1487.9</v>
      </c>
    </row>
    <row r="397" spans="1:4" ht="23.25" outlineLevel="1">
      <c r="A397" s="341">
        <v>6017003</v>
      </c>
      <c r="B397" s="331" t="s">
        <v>14293</v>
      </c>
      <c r="C397" s="332" t="s">
        <v>13</v>
      </c>
      <c r="D397" s="342">
        <v>150.66</v>
      </c>
    </row>
    <row r="398" spans="1:4" ht="23.25" outlineLevel="1">
      <c r="A398" s="341">
        <v>6017004</v>
      </c>
      <c r="B398" s="331" t="s">
        <v>14294</v>
      </c>
      <c r="C398" s="332" t="s">
        <v>13</v>
      </c>
      <c r="D398" s="342">
        <v>227.51</v>
      </c>
    </row>
    <row r="399" spans="1:4" ht="23.25" outlineLevel="1">
      <c r="A399" s="341">
        <v>6017005</v>
      </c>
      <c r="B399" s="331" t="s">
        <v>14295</v>
      </c>
      <c r="C399" s="332" t="s">
        <v>13</v>
      </c>
      <c r="D399" s="342">
        <v>334.56</v>
      </c>
    </row>
    <row r="400" spans="1:4" ht="23.25">
      <c r="A400" s="341">
        <v>6017006</v>
      </c>
      <c r="B400" s="331" t="s">
        <v>14296</v>
      </c>
      <c r="C400" s="332" t="s">
        <v>13</v>
      </c>
      <c r="D400" s="342">
        <v>488.67</v>
      </c>
    </row>
    <row r="401" spans="1:4" ht="23.25" outlineLevel="1">
      <c r="A401" s="341">
        <v>6017007</v>
      </c>
      <c r="B401" s="331" t="s">
        <v>14297</v>
      </c>
      <c r="C401" s="332" t="s">
        <v>13</v>
      </c>
      <c r="D401" s="342">
        <v>773.35</v>
      </c>
    </row>
    <row r="402" spans="1:4" ht="23.25" outlineLevel="1">
      <c r="A402" s="341">
        <v>6017008</v>
      </c>
      <c r="B402" s="331" t="s">
        <v>14298</v>
      </c>
      <c r="C402" s="332" t="s">
        <v>13</v>
      </c>
      <c r="D402" s="342">
        <v>1183.8599999999999</v>
      </c>
    </row>
    <row r="403" spans="1:4" ht="23.25" outlineLevel="1">
      <c r="A403" s="341">
        <v>6017009</v>
      </c>
      <c r="B403" s="331" t="s">
        <v>14299</v>
      </c>
      <c r="C403" s="332" t="s">
        <v>13</v>
      </c>
      <c r="D403" s="342">
        <v>1586.16</v>
      </c>
    </row>
    <row r="404" spans="1:4" outlineLevel="1">
      <c r="A404" s="341">
        <v>6018000</v>
      </c>
      <c r="B404" s="331" t="s">
        <v>14300</v>
      </c>
      <c r="C404" s="332" t="s">
        <v>12031</v>
      </c>
      <c r="D404" s="342" t="s">
        <v>12031</v>
      </c>
    </row>
    <row r="405" spans="1:4" outlineLevel="1">
      <c r="A405" s="341">
        <v>6018001</v>
      </c>
      <c r="B405" s="331" t="s">
        <v>14301</v>
      </c>
      <c r="C405" s="332" t="s">
        <v>14</v>
      </c>
      <c r="D405" s="342">
        <v>5450.35</v>
      </c>
    </row>
    <row r="406" spans="1:4" outlineLevel="1">
      <c r="A406" s="341">
        <v>6018002</v>
      </c>
      <c r="B406" s="331" t="s">
        <v>14302</v>
      </c>
      <c r="C406" s="332" t="s">
        <v>14</v>
      </c>
      <c r="D406" s="342">
        <v>6619.11</v>
      </c>
    </row>
    <row r="407" spans="1:4">
      <c r="A407" s="341">
        <v>6018003</v>
      </c>
      <c r="B407" s="331" t="s">
        <v>14303</v>
      </c>
      <c r="C407" s="332" t="s">
        <v>14</v>
      </c>
      <c r="D407" s="342">
        <v>11052.69</v>
      </c>
    </row>
    <row r="408" spans="1:4" outlineLevel="1">
      <c r="A408" s="341">
        <v>6019000</v>
      </c>
      <c r="B408" s="331" t="s">
        <v>14304</v>
      </c>
      <c r="C408" s="332" t="s">
        <v>13</v>
      </c>
      <c r="D408" s="342">
        <v>1222.75</v>
      </c>
    </row>
    <row r="409" spans="1:4" outlineLevel="1">
      <c r="A409" s="341">
        <v>6019101</v>
      </c>
      <c r="B409" s="331" t="s">
        <v>29941</v>
      </c>
      <c r="C409" s="332" t="s">
        <v>13</v>
      </c>
      <c r="D409" s="342">
        <v>278.64</v>
      </c>
    </row>
    <row r="410" spans="1:4" outlineLevel="1">
      <c r="A410" s="341">
        <v>6020000</v>
      </c>
      <c r="B410" s="331" t="s">
        <v>14305</v>
      </c>
      <c r="C410" s="332" t="s">
        <v>12031</v>
      </c>
      <c r="D410" s="342" t="s">
        <v>12031</v>
      </c>
    </row>
    <row r="411" spans="1:4" ht="23.25" outlineLevel="1">
      <c r="A411" s="341">
        <v>6020003</v>
      </c>
      <c r="B411" s="331" t="s">
        <v>29942</v>
      </c>
      <c r="C411" s="332" t="s">
        <v>14</v>
      </c>
      <c r="D411" s="342">
        <v>149.58000000000001</v>
      </c>
    </row>
    <row r="412" spans="1:4" ht="23.25" outlineLevel="1">
      <c r="A412" s="341">
        <v>6020004</v>
      </c>
      <c r="B412" s="331" t="s">
        <v>29943</v>
      </c>
      <c r="C412" s="332" t="s">
        <v>14</v>
      </c>
      <c r="D412" s="342">
        <v>149.58000000000001</v>
      </c>
    </row>
    <row r="413" spans="1:4" ht="23.25" outlineLevel="1">
      <c r="A413" s="341">
        <v>6020021</v>
      </c>
      <c r="B413" s="331" t="s">
        <v>14306</v>
      </c>
      <c r="C413" s="332" t="s">
        <v>14</v>
      </c>
      <c r="D413" s="342">
        <v>586.87</v>
      </c>
    </row>
    <row r="414" spans="1:4" ht="23.25">
      <c r="A414" s="341">
        <v>6020022</v>
      </c>
      <c r="B414" s="331" t="s">
        <v>14307</v>
      </c>
      <c r="C414" s="332" t="s">
        <v>14</v>
      </c>
      <c r="D414" s="342">
        <v>552.66</v>
      </c>
    </row>
    <row r="415" spans="1:4" ht="34.5" outlineLevel="1">
      <c r="A415" s="341">
        <v>6020023</v>
      </c>
      <c r="B415" s="331" t="s">
        <v>14308</v>
      </c>
      <c r="C415" s="332" t="s">
        <v>14</v>
      </c>
      <c r="D415" s="342">
        <v>617.04999999999995</v>
      </c>
    </row>
    <row r="416" spans="1:4" ht="34.5" outlineLevel="1">
      <c r="A416" s="341">
        <v>6020024</v>
      </c>
      <c r="B416" s="331" t="s">
        <v>14309</v>
      </c>
      <c r="C416" s="332" t="s">
        <v>14</v>
      </c>
      <c r="D416" s="342">
        <v>562.91</v>
      </c>
    </row>
    <row r="417" spans="1:4" ht="23.25" outlineLevel="1">
      <c r="A417" s="341">
        <v>6020025</v>
      </c>
      <c r="B417" s="331" t="s">
        <v>14310</v>
      </c>
      <c r="C417" s="332" t="s">
        <v>14</v>
      </c>
      <c r="D417" s="342">
        <v>1505.33</v>
      </c>
    </row>
    <row r="418" spans="1:4" outlineLevel="1">
      <c r="A418" s="341">
        <v>6021000</v>
      </c>
      <c r="B418" s="331" t="s">
        <v>14311</v>
      </c>
      <c r="C418" s="332" t="s">
        <v>14</v>
      </c>
      <c r="D418" s="342">
        <v>197.42</v>
      </c>
    </row>
    <row r="419" spans="1:4" outlineLevel="1">
      <c r="A419" s="341">
        <v>6022000</v>
      </c>
      <c r="B419" s="331" t="s">
        <v>14312</v>
      </c>
      <c r="C419" s="332" t="s">
        <v>12031</v>
      </c>
      <c r="D419" s="342" t="s">
        <v>12031</v>
      </c>
    </row>
    <row r="420" spans="1:4" outlineLevel="1">
      <c r="A420" s="341">
        <v>6022003</v>
      </c>
      <c r="B420" s="331" t="s">
        <v>14313</v>
      </c>
      <c r="C420" s="332" t="s">
        <v>14</v>
      </c>
      <c r="D420" s="342">
        <v>2493.41</v>
      </c>
    </row>
    <row r="421" spans="1:4" outlineLevel="1">
      <c r="A421" s="341">
        <v>6022004</v>
      </c>
      <c r="B421" s="331" t="s">
        <v>14314</v>
      </c>
      <c r="C421" s="332" t="s">
        <v>14</v>
      </c>
      <c r="D421" s="342">
        <v>4458.8100000000004</v>
      </c>
    </row>
    <row r="422" spans="1:4">
      <c r="A422" s="341">
        <v>6022005</v>
      </c>
      <c r="B422" s="331" t="s">
        <v>14315</v>
      </c>
      <c r="C422" s="332" t="s">
        <v>14</v>
      </c>
      <c r="D422" s="342">
        <v>6413.04</v>
      </c>
    </row>
    <row r="423" spans="1:4" outlineLevel="1">
      <c r="A423" s="341">
        <v>6022006</v>
      </c>
      <c r="B423" s="331" t="s">
        <v>14316</v>
      </c>
      <c r="C423" s="332" t="s">
        <v>14</v>
      </c>
      <c r="D423" s="342">
        <v>8375.2199999999993</v>
      </c>
    </row>
    <row r="424" spans="1:4" outlineLevel="1">
      <c r="A424" s="341">
        <v>6023000</v>
      </c>
      <c r="B424" s="331" t="s">
        <v>14317</v>
      </c>
      <c r="C424" s="332" t="s">
        <v>12031</v>
      </c>
      <c r="D424" s="342" t="s">
        <v>12031</v>
      </c>
    </row>
    <row r="425" spans="1:4" outlineLevel="1">
      <c r="A425" s="341">
        <v>6023001</v>
      </c>
      <c r="B425" s="331" t="s">
        <v>14318</v>
      </c>
      <c r="C425" s="332" t="s">
        <v>14</v>
      </c>
      <c r="D425" s="342">
        <v>1009.26</v>
      </c>
    </row>
    <row r="426" spans="1:4" outlineLevel="1">
      <c r="A426" s="341">
        <v>6023002</v>
      </c>
      <c r="B426" s="331" t="s">
        <v>14319</v>
      </c>
      <c r="C426" s="332" t="s">
        <v>14</v>
      </c>
      <c r="D426" s="342">
        <v>1118.02</v>
      </c>
    </row>
    <row r="427" spans="1:4" outlineLevel="1">
      <c r="A427" s="341">
        <v>6023003</v>
      </c>
      <c r="B427" s="331" t="s">
        <v>14320</v>
      </c>
      <c r="C427" s="332" t="s">
        <v>14</v>
      </c>
      <c r="D427" s="342">
        <v>1226.79</v>
      </c>
    </row>
    <row r="428" spans="1:4" outlineLevel="1">
      <c r="A428" s="341">
        <v>6023004</v>
      </c>
      <c r="B428" s="331" t="s">
        <v>14321</v>
      </c>
      <c r="C428" s="332" t="s">
        <v>14</v>
      </c>
      <c r="D428" s="342">
        <v>100.02</v>
      </c>
    </row>
    <row r="429" spans="1:4">
      <c r="A429" s="341">
        <v>6023005</v>
      </c>
      <c r="B429" s="331" t="s">
        <v>14322</v>
      </c>
      <c r="C429" s="332" t="s">
        <v>14</v>
      </c>
      <c r="D429" s="342">
        <v>404.63</v>
      </c>
    </row>
    <row r="430" spans="1:4" outlineLevel="1">
      <c r="A430" s="341">
        <v>6024000</v>
      </c>
      <c r="B430" s="331" t="s">
        <v>14323</v>
      </c>
      <c r="C430" s="332" t="s">
        <v>18</v>
      </c>
      <c r="D430" s="342">
        <v>235.86</v>
      </c>
    </row>
    <row r="431" spans="1:4" outlineLevel="1">
      <c r="A431" s="341">
        <v>6025000</v>
      </c>
      <c r="B431" s="331" t="s">
        <v>14324</v>
      </c>
      <c r="C431" s="332" t="s">
        <v>18</v>
      </c>
      <c r="D431" s="342">
        <v>226.99</v>
      </c>
    </row>
    <row r="432" spans="1:4" ht="23.25" outlineLevel="1">
      <c r="A432" s="341">
        <v>6026000</v>
      </c>
      <c r="B432" s="331" t="s">
        <v>14325</v>
      </c>
      <c r="C432" s="332" t="s">
        <v>13</v>
      </c>
      <c r="D432" s="342">
        <v>53.67</v>
      </c>
    </row>
    <row r="433" spans="1:4" ht="34.5" outlineLevel="1">
      <c r="A433" s="341">
        <v>6029001</v>
      </c>
      <c r="B433" s="331" t="s">
        <v>29944</v>
      </c>
      <c r="C433" s="332" t="s">
        <v>13</v>
      </c>
      <c r="D433" s="342">
        <v>17.010000000000002</v>
      </c>
    </row>
    <row r="434" spans="1:4" ht="34.5">
      <c r="A434" s="341">
        <v>6029002</v>
      </c>
      <c r="B434" s="331" t="s">
        <v>29945</v>
      </c>
      <c r="C434" s="332" t="s">
        <v>13</v>
      </c>
      <c r="D434" s="342">
        <v>18.07</v>
      </c>
    </row>
    <row r="435" spans="1:4" ht="34.5" outlineLevel="1">
      <c r="A435" s="341">
        <v>6029003</v>
      </c>
      <c r="B435" s="331" t="s">
        <v>29946</v>
      </c>
      <c r="C435" s="332" t="s">
        <v>13</v>
      </c>
      <c r="D435" s="342">
        <v>18.62</v>
      </c>
    </row>
    <row r="436" spans="1:4" ht="34.5" outlineLevel="1">
      <c r="A436" s="341">
        <v>6029004</v>
      </c>
      <c r="B436" s="331" t="s">
        <v>29947</v>
      </c>
      <c r="C436" s="332" t="s">
        <v>13</v>
      </c>
      <c r="D436" s="342">
        <v>29.8</v>
      </c>
    </row>
    <row r="437" spans="1:4" ht="23.25" outlineLevel="1">
      <c r="A437" s="341">
        <v>6031000</v>
      </c>
      <c r="B437" s="331" t="s">
        <v>14326</v>
      </c>
      <c r="C437" s="332" t="s">
        <v>13</v>
      </c>
      <c r="D437" s="342">
        <v>30.04</v>
      </c>
    </row>
    <row r="438" spans="1:4" ht="23.25" outlineLevel="1">
      <c r="A438" s="341">
        <v>6032000</v>
      </c>
      <c r="B438" s="331" t="s">
        <v>14327</v>
      </c>
      <c r="C438" s="332" t="s">
        <v>13</v>
      </c>
      <c r="D438" s="342">
        <v>34.450000000000003</v>
      </c>
    </row>
    <row r="439" spans="1:4" ht="23.25" outlineLevel="1">
      <c r="A439" s="341">
        <v>6033000</v>
      </c>
      <c r="B439" s="331" t="s">
        <v>14328</v>
      </c>
      <c r="C439" s="332" t="s">
        <v>13</v>
      </c>
      <c r="D439" s="342">
        <v>54.27</v>
      </c>
    </row>
    <row r="440" spans="1:4" ht="23.25">
      <c r="A440" s="341">
        <v>6034000</v>
      </c>
      <c r="B440" s="331" t="s">
        <v>14329</v>
      </c>
      <c r="C440" s="332" t="s">
        <v>13</v>
      </c>
      <c r="D440" s="342">
        <v>163.24</v>
      </c>
    </row>
    <row r="441" spans="1:4" ht="23.25" outlineLevel="1">
      <c r="A441" s="341">
        <v>6035000</v>
      </c>
      <c r="B441" s="331" t="s">
        <v>14330</v>
      </c>
      <c r="C441" s="332" t="s">
        <v>13</v>
      </c>
      <c r="D441" s="342">
        <v>83.39</v>
      </c>
    </row>
    <row r="442" spans="1:4" outlineLevel="1">
      <c r="A442" s="341">
        <v>6037000</v>
      </c>
      <c r="B442" s="331" t="s">
        <v>14331</v>
      </c>
      <c r="C442" s="332" t="s">
        <v>13</v>
      </c>
      <c r="D442" s="342">
        <v>9.16</v>
      </c>
    </row>
    <row r="443" spans="1:4" outlineLevel="1">
      <c r="A443" s="341">
        <v>6038000</v>
      </c>
      <c r="B443" s="331" t="s">
        <v>14332</v>
      </c>
      <c r="C443" s="332" t="s">
        <v>13</v>
      </c>
      <c r="D443" s="342">
        <v>9.31</v>
      </c>
    </row>
    <row r="444" spans="1:4" outlineLevel="1">
      <c r="A444" s="341">
        <v>6039000</v>
      </c>
      <c r="B444" s="331" t="s">
        <v>14333</v>
      </c>
      <c r="C444" s="332" t="s">
        <v>13</v>
      </c>
      <c r="D444" s="342">
        <v>11.68</v>
      </c>
    </row>
    <row r="445" spans="1:4" outlineLevel="1">
      <c r="A445" s="341">
        <v>6040000</v>
      </c>
      <c r="B445" s="331" t="s">
        <v>14334</v>
      </c>
      <c r="C445" s="332" t="s">
        <v>13</v>
      </c>
      <c r="D445" s="342">
        <v>11.99</v>
      </c>
    </row>
    <row r="446" spans="1:4" ht="23.25">
      <c r="A446" s="341">
        <v>6041000</v>
      </c>
      <c r="B446" s="331" t="s">
        <v>14335</v>
      </c>
      <c r="C446" s="332" t="s">
        <v>13</v>
      </c>
      <c r="D446" s="342">
        <v>12.18</v>
      </c>
    </row>
    <row r="447" spans="1:4" ht="23.25" outlineLevel="1">
      <c r="A447" s="341">
        <v>6042000</v>
      </c>
      <c r="B447" s="331" t="s">
        <v>14336</v>
      </c>
      <c r="C447" s="332" t="s">
        <v>13</v>
      </c>
      <c r="D447" s="342">
        <v>13.84</v>
      </c>
    </row>
    <row r="448" spans="1:4" ht="23.25" outlineLevel="1">
      <c r="A448" s="341">
        <v>6044000</v>
      </c>
      <c r="B448" s="331" t="s">
        <v>14337</v>
      </c>
      <c r="C448" s="332" t="s">
        <v>16</v>
      </c>
      <c r="D448" s="342">
        <v>179.69</v>
      </c>
    </row>
    <row r="449" spans="1:4" ht="23.25" outlineLevel="1">
      <c r="A449" s="341">
        <v>6045000</v>
      </c>
      <c r="B449" s="331" t="s">
        <v>14338</v>
      </c>
      <c r="C449" s="332" t="s">
        <v>16</v>
      </c>
      <c r="D449" s="342">
        <v>298.38</v>
      </c>
    </row>
    <row r="450" spans="1:4" ht="23.25" outlineLevel="1">
      <c r="A450" s="341">
        <v>6046000</v>
      </c>
      <c r="B450" s="331" t="s">
        <v>14339</v>
      </c>
      <c r="C450" s="332" t="s">
        <v>13</v>
      </c>
      <c r="D450" s="342">
        <v>40.340000000000003</v>
      </c>
    </row>
    <row r="451" spans="1:4" ht="23.25" outlineLevel="1">
      <c r="A451" s="341">
        <v>6047000</v>
      </c>
      <c r="B451" s="331" t="s">
        <v>14340</v>
      </c>
      <c r="C451" s="332" t="s">
        <v>13</v>
      </c>
      <c r="D451" s="342">
        <v>51.67</v>
      </c>
    </row>
    <row r="452" spans="1:4" ht="23.25">
      <c r="A452" s="341">
        <v>6048000</v>
      </c>
      <c r="B452" s="331" t="s">
        <v>14341</v>
      </c>
      <c r="C452" s="332" t="s">
        <v>13</v>
      </c>
      <c r="D452" s="342">
        <v>66.73</v>
      </c>
    </row>
    <row r="453" spans="1:4" outlineLevel="1">
      <c r="A453" s="341">
        <v>6049000</v>
      </c>
      <c r="B453" s="331" t="s">
        <v>14342</v>
      </c>
      <c r="C453" s="332" t="s">
        <v>14343</v>
      </c>
      <c r="D453" s="342">
        <v>1.82</v>
      </c>
    </row>
    <row r="454" spans="1:4" outlineLevel="1">
      <c r="A454" s="341">
        <v>6050000</v>
      </c>
      <c r="B454" s="331" t="s">
        <v>14344</v>
      </c>
      <c r="C454" s="332" t="s">
        <v>13</v>
      </c>
      <c r="D454" s="342">
        <v>4.96</v>
      </c>
    </row>
    <row r="455" spans="1:4">
      <c r="A455" s="341">
        <v>6051000</v>
      </c>
      <c r="B455" s="331" t="s">
        <v>14345</v>
      </c>
      <c r="C455" s="332" t="s">
        <v>13</v>
      </c>
      <c r="D455" s="342">
        <v>16.02</v>
      </c>
    </row>
    <row r="456" spans="1:4" outlineLevel="1">
      <c r="A456" s="341">
        <v>6052000</v>
      </c>
      <c r="B456" s="331" t="s">
        <v>14346</v>
      </c>
      <c r="C456" s="332" t="s">
        <v>13</v>
      </c>
      <c r="D456" s="342">
        <v>21.97</v>
      </c>
    </row>
    <row r="457" spans="1:4" outlineLevel="1">
      <c r="A457" s="341">
        <v>6053000</v>
      </c>
      <c r="B457" s="331" t="s">
        <v>14347</v>
      </c>
      <c r="C457" s="332" t="s">
        <v>13</v>
      </c>
      <c r="D457" s="342">
        <v>27.84</v>
      </c>
    </row>
    <row r="458" spans="1:4" outlineLevel="1">
      <c r="A458" s="341">
        <v>6054000</v>
      </c>
      <c r="B458" s="331" t="s">
        <v>14348</v>
      </c>
      <c r="C458" s="332" t="s">
        <v>13</v>
      </c>
      <c r="D458" s="342">
        <v>33.799999999999997</v>
      </c>
    </row>
    <row r="459" spans="1:4" outlineLevel="1">
      <c r="A459" s="341">
        <v>6055000</v>
      </c>
      <c r="B459" s="331" t="s">
        <v>14349</v>
      </c>
      <c r="C459" s="332" t="s">
        <v>13</v>
      </c>
      <c r="D459" s="342">
        <v>42.24</v>
      </c>
    </row>
    <row r="460" spans="1:4" outlineLevel="1">
      <c r="A460" s="341">
        <v>6056000</v>
      </c>
      <c r="B460" s="331" t="s">
        <v>14350</v>
      </c>
      <c r="C460" s="332" t="s">
        <v>13</v>
      </c>
      <c r="D460" s="342">
        <v>39.520000000000003</v>
      </c>
    </row>
    <row r="461" spans="1:4">
      <c r="A461" s="341">
        <v>6057000</v>
      </c>
      <c r="B461" s="331" t="s">
        <v>14351</v>
      </c>
      <c r="C461" s="332" t="s">
        <v>13</v>
      </c>
      <c r="D461" s="342">
        <v>54.67</v>
      </c>
    </row>
    <row r="462" spans="1:4" outlineLevel="1">
      <c r="A462" s="341">
        <v>6058000</v>
      </c>
      <c r="B462" s="331" t="s">
        <v>14352</v>
      </c>
      <c r="C462" s="332" t="s">
        <v>13</v>
      </c>
      <c r="D462" s="342">
        <v>71.709999999999994</v>
      </c>
    </row>
    <row r="463" spans="1:4" outlineLevel="1">
      <c r="A463" s="341">
        <v>6059000</v>
      </c>
      <c r="B463" s="331" t="s">
        <v>14353</v>
      </c>
      <c r="C463" s="332" t="s">
        <v>13</v>
      </c>
      <c r="D463" s="342">
        <v>88.74</v>
      </c>
    </row>
    <row r="464" spans="1:4" outlineLevel="1">
      <c r="A464" s="341">
        <v>6060000</v>
      </c>
      <c r="B464" s="331" t="s">
        <v>14354</v>
      </c>
      <c r="C464" s="332" t="s">
        <v>13</v>
      </c>
      <c r="D464" s="342">
        <v>107.31</v>
      </c>
    </row>
    <row r="465" spans="1:4" outlineLevel="1">
      <c r="A465" s="341">
        <v>6065000</v>
      </c>
      <c r="B465" s="331" t="s">
        <v>14355</v>
      </c>
      <c r="C465" s="332" t="s">
        <v>12031</v>
      </c>
      <c r="D465" s="342" t="s">
        <v>12031</v>
      </c>
    </row>
    <row r="466" spans="1:4" ht="23.25">
      <c r="A466" s="341">
        <v>6065005</v>
      </c>
      <c r="B466" s="331" t="s">
        <v>29948</v>
      </c>
      <c r="C466" s="332" t="s">
        <v>14</v>
      </c>
      <c r="D466" s="342">
        <v>2597.81</v>
      </c>
    </row>
    <row r="467" spans="1:4" ht="23.25" outlineLevel="1">
      <c r="A467" s="341">
        <v>6065006</v>
      </c>
      <c r="B467" s="331" t="s">
        <v>29949</v>
      </c>
      <c r="C467" s="332" t="s">
        <v>14</v>
      </c>
      <c r="D467" s="342">
        <v>2597.8000000000002</v>
      </c>
    </row>
    <row r="468" spans="1:4" ht="23.25" outlineLevel="1">
      <c r="A468" s="341">
        <v>6065007</v>
      </c>
      <c r="B468" s="331" t="s">
        <v>29950</v>
      </c>
      <c r="C468" s="332" t="s">
        <v>14</v>
      </c>
      <c r="D468" s="342">
        <v>4148.68</v>
      </c>
    </row>
    <row r="469" spans="1:4" ht="23.25" outlineLevel="1">
      <c r="A469" s="341">
        <v>6065008</v>
      </c>
      <c r="B469" s="331" t="s">
        <v>29951</v>
      </c>
      <c r="C469" s="332" t="s">
        <v>14</v>
      </c>
      <c r="D469" s="342">
        <v>4148.68</v>
      </c>
    </row>
    <row r="470" spans="1:4" ht="34.5" outlineLevel="1">
      <c r="A470" s="341">
        <v>6065021</v>
      </c>
      <c r="B470" s="331" t="s">
        <v>14356</v>
      </c>
      <c r="C470" s="332" t="s">
        <v>14</v>
      </c>
      <c r="D470" s="342">
        <v>350.55</v>
      </c>
    </row>
    <row r="471" spans="1:4" ht="34.5">
      <c r="A471" s="341">
        <v>6065022</v>
      </c>
      <c r="B471" s="331" t="s">
        <v>14357</v>
      </c>
      <c r="C471" s="332" t="s">
        <v>14</v>
      </c>
      <c r="D471" s="342">
        <v>341.51</v>
      </c>
    </row>
    <row r="472" spans="1:4" ht="34.5" outlineLevel="1">
      <c r="A472" s="341">
        <v>6065023</v>
      </c>
      <c r="B472" s="331" t="s">
        <v>14358</v>
      </c>
      <c r="C472" s="332" t="s">
        <v>14</v>
      </c>
      <c r="D472" s="342">
        <v>460.63</v>
      </c>
    </row>
    <row r="473" spans="1:4" ht="34.5" outlineLevel="1">
      <c r="A473" s="341">
        <v>6065024</v>
      </c>
      <c r="B473" s="331" t="s">
        <v>14359</v>
      </c>
      <c r="C473" s="332" t="s">
        <v>14</v>
      </c>
      <c r="D473" s="342">
        <v>436.05</v>
      </c>
    </row>
    <row r="474" spans="1:4" ht="34.5" outlineLevel="1">
      <c r="A474" s="341">
        <v>6065025</v>
      </c>
      <c r="B474" s="331" t="s">
        <v>14360</v>
      </c>
      <c r="C474" s="332" t="s">
        <v>14</v>
      </c>
      <c r="D474" s="342">
        <v>541.79</v>
      </c>
    </row>
    <row r="475" spans="1:4" ht="34.5" outlineLevel="1">
      <c r="A475" s="341">
        <v>6065027</v>
      </c>
      <c r="B475" s="331" t="s">
        <v>14361</v>
      </c>
      <c r="C475" s="332" t="s">
        <v>14</v>
      </c>
      <c r="D475" s="342">
        <v>1421.55</v>
      </c>
    </row>
    <row r="476" spans="1:4">
      <c r="A476" s="341">
        <v>6066000</v>
      </c>
      <c r="B476" s="331" t="s">
        <v>14362</v>
      </c>
      <c r="C476" s="332" t="s">
        <v>12031</v>
      </c>
      <c r="D476" s="342" t="s">
        <v>12031</v>
      </c>
    </row>
    <row r="477" spans="1:4" outlineLevel="1">
      <c r="A477" s="341">
        <v>6066001</v>
      </c>
      <c r="B477" s="331" t="s">
        <v>29952</v>
      </c>
      <c r="C477" s="332" t="s">
        <v>14</v>
      </c>
      <c r="D477" s="342">
        <v>1154.56</v>
      </c>
    </row>
    <row r="478" spans="1:4" outlineLevel="1">
      <c r="A478" s="341">
        <v>6066002</v>
      </c>
      <c r="B478" s="331" t="s">
        <v>29953</v>
      </c>
      <c r="C478" s="332" t="s">
        <v>14</v>
      </c>
      <c r="D478" s="342">
        <v>1326.2</v>
      </c>
    </row>
    <row r="479" spans="1:4" ht="23.25" outlineLevel="1">
      <c r="A479" s="341">
        <v>6066005</v>
      </c>
      <c r="B479" s="331" t="s">
        <v>29954</v>
      </c>
      <c r="C479" s="332" t="s">
        <v>14</v>
      </c>
      <c r="D479" s="342">
        <v>88.55</v>
      </c>
    </row>
    <row r="480" spans="1:4" ht="23.25">
      <c r="A480" s="341">
        <v>6066006</v>
      </c>
      <c r="B480" s="331" t="s">
        <v>29955</v>
      </c>
      <c r="C480" s="332" t="s">
        <v>14</v>
      </c>
      <c r="D480" s="342">
        <v>88.55</v>
      </c>
    </row>
    <row r="481" spans="1:4" ht="23.25" outlineLevel="1">
      <c r="A481" s="341">
        <v>6068000</v>
      </c>
      <c r="B481" s="331" t="s">
        <v>14363</v>
      </c>
      <c r="C481" s="332" t="s">
        <v>12031</v>
      </c>
      <c r="D481" s="342" t="s">
        <v>12031</v>
      </c>
    </row>
    <row r="482" spans="1:4" ht="23.25">
      <c r="A482" s="341">
        <v>6068001</v>
      </c>
      <c r="B482" s="331" t="s">
        <v>14364</v>
      </c>
      <c r="C482" s="332" t="s">
        <v>13</v>
      </c>
      <c r="D482" s="342">
        <v>28.51</v>
      </c>
    </row>
    <row r="483" spans="1:4" ht="23.25" outlineLevel="1">
      <c r="A483" s="341">
        <v>6068002</v>
      </c>
      <c r="B483" s="331" t="s">
        <v>14365</v>
      </c>
      <c r="C483" s="332" t="s">
        <v>13</v>
      </c>
      <c r="D483" s="342">
        <v>40.64</v>
      </c>
    </row>
    <row r="484" spans="1:4" ht="23.25">
      <c r="A484" s="341">
        <v>6068003</v>
      </c>
      <c r="B484" s="331" t="s">
        <v>14366</v>
      </c>
      <c r="C484" s="332" t="s">
        <v>13</v>
      </c>
      <c r="D484" s="342">
        <v>52.69</v>
      </c>
    </row>
    <row r="485" spans="1:4" ht="34.5" outlineLevel="1">
      <c r="A485" s="341">
        <v>6069001</v>
      </c>
      <c r="B485" s="331" t="s">
        <v>29956</v>
      </c>
      <c r="C485" s="332" t="s">
        <v>16</v>
      </c>
      <c r="D485" s="342">
        <v>5.49</v>
      </c>
    </row>
    <row r="486" spans="1:4" ht="34.5">
      <c r="A486" s="341">
        <v>6069002</v>
      </c>
      <c r="B486" s="331" t="s">
        <v>29957</v>
      </c>
      <c r="C486" s="332" t="s">
        <v>16</v>
      </c>
      <c r="D486" s="342">
        <v>6.31</v>
      </c>
    </row>
    <row r="487" spans="1:4" ht="34.5" outlineLevel="1">
      <c r="A487" s="341">
        <v>6069003</v>
      </c>
      <c r="B487" s="331" t="s">
        <v>29958</v>
      </c>
      <c r="C487" s="332" t="s">
        <v>16</v>
      </c>
      <c r="D487" s="342">
        <v>7.21</v>
      </c>
    </row>
    <row r="488" spans="1:4" ht="34.5">
      <c r="A488" s="341">
        <v>6069004</v>
      </c>
      <c r="B488" s="331" t="s">
        <v>29959</v>
      </c>
      <c r="C488" s="332" t="s">
        <v>16</v>
      </c>
      <c r="D488" s="342">
        <v>8.57</v>
      </c>
    </row>
    <row r="489" spans="1:4" ht="34.5" outlineLevel="1">
      <c r="A489" s="341">
        <v>6069005</v>
      </c>
      <c r="B489" s="331" t="s">
        <v>29960</v>
      </c>
      <c r="C489" s="332" t="s">
        <v>16</v>
      </c>
      <c r="D489" s="342">
        <v>9.69</v>
      </c>
    </row>
    <row r="490" spans="1:4" ht="34.5">
      <c r="A490" s="341">
        <v>6069006</v>
      </c>
      <c r="B490" s="331" t="s">
        <v>29961</v>
      </c>
      <c r="C490" s="332" t="s">
        <v>16</v>
      </c>
      <c r="D490" s="342">
        <v>11.1</v>
      </c>
    </row>
    <row r="491" spans="1:4" ht="34.5" outlineLevel="1">
      <c r="A491" s="341">
        <v>6069007</v>
      </c>
      <c r="B491" s="331" t="s">
        <v>29962</v>
      </c>
      <c r="C491" s="332" t="s">
        <v>16</v>
      </c>
      <c r="D491" s="342">
        <v>14.3</v>
      </c>
    </row>
    <row r="492" spans="1:4" ht="34.5">
      <c r="A492" s="341">
        <v>6069008</v>
      </c>
      <c r="B492" s="331" t="s">
        <v>29963</v>
      </c>
      <c r="C492" s="332" t="s">
        <v>16</v>
      </c>
      <c r="D492" s="342">
        <v>15.03</v>
      </c>
    </row>
    <row r="493" spans="1:4" ht="34.5" outlineLevel="1">
      <c r="A493" s="341">
        <v>6069009</v>
      </c>
      <c r="B493" s="331" t="s">
        <v>29964</v>
      </c>
      <c r="C493" s="332" t="s">
        <v>16</v>
      </c>
      <c r="D493" s="342">
        <v>21.15</v>
      </c>
    </row>
    <row r="494" spans="1:4" ht="23.25">
      <c r="A494" s="341">
        <v>6070001</v>
      </c>
      <c r="B494" s="331" t="s">
        <v>29965</v>
      </c>
      <c r="C494" s="332" t="s">
        <v>16</v>
      </c>
      <c r="D494" s="342">
        <v>37.28</v>
      </c>
    </row>
    <row r="495" spans="1:4" ht="34.5" outlineLevel="1">
      <c r="A495" s="341">
        <v>6070002</v>
      </c>
      <c r="B495" s="331" t="s">
        <v>29966</v>
      </c>
      <c r="C495" s="332" t="s">
        <v>16</v>
      </c>
      <c r="D495" s="342">
        <v>22.7</v>
      </c>
    </row>
    <row r="496" spans="1:4" ht="34.5">
      <c r="A496" s="341">
        <v>6070003</v>
      </c>
      <c r="B496" s="331" t="s">
        <v>29967</v>
      </c>
      <c r="C496" s="332" t="s">
        <v>16</v>
      </c>
      <c r="D496" s="342">
        <v>39.83</v>
      </c>
    </row>
    <row r="497" spans="1:4" ht="34.5" outlineLevel="1">
      <c r="A497" s="341">
        <v>6071000</v>
      </c>
      <c r="B497" s="331" t="s">
        <v>14367</v>
      </c>
      <c r="C497" s="332" t="s">
        <v>17</v>
      </c>
      <c r="D497" s="342">
        <v>502.26</v>
      </c>
    </row>
    <row r="498" spans="1:4" ht="34.5">
      <c r="A498" s="341">
        <v>6072000</v>
      </c>
      <c r="B498" s="331" t="s">
        <v>14368</v>
      </c>
      <c r="C498" s="332" t="s">
        <v>17</v>
      </c>
      <c r="D498" s="342">
        <v>568.89</v>
      </c>
    </row>
    <row r="499" spans="1:4" outlineLevel="1">
      <c r="A499" s="337">
        <v>7000000</v>
      </c>
      <c r="B499" s="338" t="s">
        <v>14369</v>
      </c>
      <c r="C499" s="339"/>
      <c r="D499" s="340"/>
    </row>
    <row r="500" spans="1:4" ht="23.25">
      <c r="A500" s="341">
        <v>7001000</v>
      </c>
      <c r="B500" s="331" t="s">
        <v>14370</v>
      </c>
      <c r="C500" s="332" t="s">
        <v>16</v>
      </c>
      <c r="D500" s="342">
        <v>140.87</v>
      </c>
    </row>
    <row r="501" spans="1:4" ht="23.25" outlineLevel="1">
      <c r="A501" s="341">
        <v>7003000</v>
      </c>
      <c r="B501" s="331" t="s">
        <v>14371</v>
      </c>
      <c r="C501" s="332" t="s">
        <v>12031</v>
      </c>
      <c r="D501" s="342" t="s">
        <v>12031</v>
      </c>
    </row>
    <row r="502" spans="1:4" ht="34.5">
      <c r="A502" s="341">
        <v>7003001</v>
      </c>
      <c r="B502" s="331" t="s">
        <v>14372</v>
      </c>
      <c r="C502" s="332" t="s">
        <v>16</v>
      </c>
      <c r="D502" s="342">
        <v>380.19</v>
      </c>
    </row>
    <row r="503" spans="1:4" ht="34.5" outlineLevel="1">
      <c r="A503" s="341">
        <v>7003002</v>
      </c>
      <c r="B503" s="331" t="s">
        <v>14373</v>
      </c>
      <c r="C503" s="332" t="s">
        <v>16</v>
      </c>
      <c r="D503" s="342">
        <v>417.33</v>
      </c>
    </row>
    <row r="504" spans="1:4" ht="34.5">
      <c r="A504" s="341">
        <v>7003003</v>
      </c>
      <c r="B504" s="331" t="s">
        <v>14374</v>
      </c>
      <c r="C504" s="332" t="s">
        <v>16</v>
      </c>
      <c r="D504" s="342">
        <v>404.82</v>
      </c>
    </row>
    <row r="505" spans="1:4" ht="34.5" outlineLevel="1">
      <c r="A505" s="341">
        <v>7003004</v>
      </c>
      <c r="B505" s="331" t="s">
        <v>14375</v>
      </c>
      <c r="C505" s="332" t="s">
        <v>16</v>
      </c>
      <c r="D505" s="342">
        <v>443.69</v>
      </c>
    </row>
    <row r="506" spans="1:4" ht="34.5">
      <c r="A506" s="341">
        <v>7003005</v>
      </c>
      <c r="B506" s="331" t="s">
        <v>14376</v>
      </c>
      <c r="C506" s="332" t="s">
        <v>16</v>
      </c>
      <c r="D506" s="342">
        <v>542.83000000000004</v>
      </c>
    </row>
    <row r="507" spans="1:4" ht="34.5" outlineLevel="1">
      <c r="A507" s="341">
        <v>7003006</v>
      </c>
      <c r="B507" s="331" t="s">
        <v>14377</v>
      </c>
      <c r="C507" s="332" t="s">
        <v>16</v>
      </c>
      <c r="D507" s="342">
        <v>614.44000000000005</v>
      </c>
    </row>
    <row r="508" spans="1:4" ht="23.25">
      <c r="A508" s="341">
        <v>7005000</v>
      </c>
      <c r="B508" s="331" t="s">
        <v>14378</v>
      </c>
      <c r="C508" s="332" t="s">
        <v>16</v>
      </c>
      <c r="D508" s="342">
        <v>342</v>
      </c>
    </row>
    <row r="509" spans="1:4" outlineLevel="1">
      <c r="A509" s="341">
        <v>7006000</v>
      </c>
      <c r="B509" s="331" t="s">
        <v>14379</v>
      </c>
      <c r="C509" s="332" t="s">
        <v>18</v>
      </c>
      <c r="D509" s="342">
        <v>66.31</v>
      </c>
    </row>
    <row r="510" spans="1:4">
      <c r="A510" s="341">
        <v>7007000</v>
      </c>
      <c r="B510" s="331" t="s">
        <v>14380</v>
      </c>
      <c r="C510" s="332" t="s">
        <v>16</v>
      </c>
      <c r="D510" s="342">
        <v>71.62</v>
      </c>
    </row>
    <row r="511" spans="1:4" outlineLevel="1">
      <c r="A511" s="341">
        <v>7008000</v>
      </c>
      <c r="B511" s="331" t="s">
        <v>14381</v>
      </c>
      <c r="C511" s="332" t="s">
        <v>15</v>
      </c>
      <c r="D511" s="342">
        <v>11.83</v>
      </c>
    </row>
    <row r="512" spans="1:4">
      <c r="A512" s="341">
        <v>7009000</v>
      </c>
      <c r="B512" s="331" t="s">
        <v>21391</v>
      </c>
      <c r="C512" s="332" t="s">
        <v>15</v>
      </c>
      <c r="D512" s="342">
        <v>10.16</v>
      </c>
    </row>
    <row r="513" spans="1:10" outlineLevel="1">
      <c r="A513" s="341">
        <v>7010000</v>
      </c>
      <c r="B513" s="331" t="s">
        <v>14382</v>
      </c>
      <c r="C513" s="332" t="s">
        <v>15</v>
      </c>
      <c r="D513" s="342">
        <v>10.199999999999999</v>
      </c>
    </row>
    <row r="514" spans="1:10">
      <c r="A514" s="341">
        <v>7011000</v>
      </c>
      <c r="B514" s="331" t="s">
        <v>14383</v>
      </c>
      <c r="C514" s="332" t="s">
        <v>15</v>
      </c>
      <c r="D514" s="342">
        <v>10.55</v>
      </c>
    </row>
    <row r="515" spans="1:10" outlineLevel="1">
      <c r="A515" s="341">
        <v>7012000</v>
      </c>
      <c r="B515" s="331" t="s">
        <v>14384</v>
      </c>
      <c r="C515" s="332" t="s">
        <v>15</v>
      </c>
      <c r="D515" s="342">
        <v>9.98</v>
      </c>
    </row>
    <row r="516" spans="1:10">
      <c r="A516" s="341">
        <v>7013000</v>
      </c>
      <c r="B516" s="331" t="s">
        <v>14385</v>
      </c>
      <c r="C516" s="332" t="s">
        <v>18</v>
      </c>
      <c r="D516" s="342">
        <v>484.35</v>
      </c>
    </row>
    <row r="517" spans="1:10" outlineLevel="1">
      <c r="A517" s="341">
        <v>7014000</v>
      </c>
      <c r="B517" s="331" t="s">
        <v>14386</v>
      </c>
      <c r="C517" s="332" t="s">
        <v>18</v>
      </c>
      <c r="D517" s="342">
        <v>505.48</v>
      </c>
    </row>
    <row r="518" spans="1:10">
      <c r="A518" s="341">
        <v>7015000</v>
      </c>
      <c r="B518" s="331" t="s">
        <v>14387</v>
      </c>
      <c r="C518" s="332" t="s">
        <v>18</v>
      </c>
      <c r="D518" s="342">
        <v>527.76</v>
      </c>
    </row>
    <row r="519" spans="1:10" outlineLevel="1">
      <c r="A519" s="341">
        <v>7016000</v>
      </c>
      <c r="B519" s="331" t="s">
        <v>14388</v>
      </c>
      <c r="C519" s="332" t="s">
        <v>18</v>
      </c>
      <c r="D519" s="342">
        <v>550.96</v>
      </c>
    </row>
    <row r="520" spans="1:10">
      <c r="A520" s="341">
        <v>7017000</v>
      </c>
      <c r="B520" s="331" t="s">
        <v>14389</v>
      </c>
      <c r="C520" s="332" t="s">
        <v>18</v>
      </c>
      <c r="D520" s="342">
        <v>575.27</v>
      </c>
    </row>
    <row r="521" spans="1:10" outlineLevel="1">
      <c r="A521" s="341">
        <v>7018000</v>
      </c>
      <c r="B521" s="331" t="s">
        <v>14390</v>
      </c>
      <c r="C521" s="332" t="s">
        <v>18</v>
      </c>
      <c r="D521" s="342">
        <v>517.39</v>
      </c>
    </row>
    <row r="522" spans="1:10">
      <c r="A522" s="341">
        <v>7019000</v>
      </c>
      <c r="B522" s="331" t="s">
        <v>14391</v>
      </c>
      <c r="C522" s="332" t="s">
        <v>14</v>
      </c>
      <c r="D522" s="342">
        <v>63.71</v>
      </c>
    </row>
    <row r="523" spans="1:10" outlineLevel="1">
      <c r="A523" s="341">
        <v>7020000</v>
      </c>
      <c r="B523" s="331" t="s">
        <v>14392</v>
      </c>
      <c r="C523" s="332" t="s">
        <v>18</v>
      </c>
      <c r="D523" s="342">
        <v>867.99</v>
      </c>
    </row>
    <row r="524" spans="1:10" ht="23.25">
      <c r="A524" s="341">
        <v>7022000</v>
      </c>
      <c r="B524" s="331" t="s">
        <v>14393</v>
      </c>
      <c r="C524" s="332" t="s">
        <v>18</v>
      </c>
      <c r="D524" s="342">
        <v>241.16</v>
      </c>
    </row>
    <row r="525" spans="1:10" ht="23.25" outlineLevel="1">
      <c r="A525" s="341">
        <v>7023000</v>
      </c>
      <c r="B525" s="331" t="s">
        <v>29968</v>
      </c>
      <c r="C525" s="332" t="s">
        <v>18</v>
      </c>
      <c r="D525" s="342">
        <v>938.23</v>
      </c>
      <c r="E525" s="343"/>
      <c r="F525" s="343"/>
      <c r="G525" s="343"/>
      <c r="H525" s="344"/>
      <c r="I525" s="345"/>
      <c r="J525" s="346"/>
    </row>
    <row r="526" spans="1:10" ht="23.25">
      <c r="A526" s="341">
        <v>7024000</v>
      </c>
      <c r="B526" s="331" t="s">
        <v>29969</v>
      </c>
      <c r="C526" s="332" t="s">
        <v>18</v>
      </c>
      <c r="D526" s="342">
        <v>763.12</v>
      </c>
    </row>
    <row r="527" spans="1:10" ht="34.5" outlineLevel="1">
      <c r="A527" s="341">
        <v>7025000</v>
      </c>
      <c r="B527" s="331" t="s">
        <v>29970</v>
      </c>
      <c r="C527" s="332" t="s">
        <v>18</v>
      </c>
      <c r="D527" s="342">
        <v>973.77</v>
      </c>
    </row>
    <row r="528" spans="1:10" ht="34.5">
      <c r="A528" s="341">
        <v>7026000</v>
      </c>
      <c r="B528" s="331" t="s">
        <v>29971</v>
      </c>
      <c r="C528" s="332" t="s">
        <v>18</v>
      </c>
      <c r="D528" s="342">
        <v>820.71</v>
      </c>
    </row>
    <row r="529" spans="1:4" ht="34.5" outlineLevel="1">
      <c r="A529" s="341">
        <v>7030000</v>
      </c>
      <c r="B529" s="331" t="s">
        <v>29972</v>
      </c>
      <c r="C529" s="332" t="s">
        <v>16</v>
      </c>
      <c r="D529" s="342">
        <v>263.07</v>
      </c>
    </row>
    <row r="530" spans="1:4" ht="34.5">
      <c r="A530" s="341">
        <v>7031000</v>
      </c>
      <c r="B530" s="331" t="s">
        <v>29973</v>
      </c>
      <c r="C530" s="332" t="s">
        <v>16</v>
      </c>
      <c r="D530" s="342">
        <v>307.37</v>
      </c>
    </row>
    <row r="531" spans="1:4" ht="34.5" outlineLevel="1">
      <c r="A531" s="341">
        <v>7032000</v>
      </c>
      <c r="B531" s="331" t="s">
        <v>29974</v>
      </c>
      <c r="C531" s="332" t="s">
        <v>16</v>
      </c>
      <c r="D531" s="342">
        <v>334.54</v>
      </c>
    </row>
    <row r="532" spans="1:4" ht="23.25">
      <c r="A532" s="341">
        <v>7034000</v>
      </c>
      <c r="B532" s="331" t="s">
        <v>14394</v>
      </c>
      <c r="C532" s="332" t="s">
        <v>18</v>
      </c>
      <c r="D532" s="342">
        <v>776.93</v>
      </c>
    </row>
    <row r="533" spans="1:4" outlineLevel="1">
      <c r="A533" s="341">
        <v>7035000</v>
      </c>
      <c r="B533" s="331" t="s">
        <v>14342</v>
      </c>
      <c r="C533" s="332" t="s">
        <v>14343</v>
      </c>
      <c r="D533" s="342">
        <v>1.82</v>
      </c>
    </row>
    <row r="534" spans="1:4" ht="34.5">
      <c r="A534" s="341">
        <v>7040001</v>
      </c>
      <c r="B534" s="331" t="s">
        <v>14395</v>
      </c>
      <c r="C534" s="332" t="s">
        <v>16</v>
      </c>
      <c r="D534" s="342">
        <v>14.37</v>
      </c>
    </row>
    <row r="535" spans="1:4" ht="34.5" outlineLevel="1">
      <c r="A535" s="341">
        <v>7040002</v>
      </c>
      <c r="B535" s="331" t="s">
        <v>14396</v>
      </c>
      <c r="C535" s="332" t="s">
        <v>16</v>
      </c>
      <c r="D535" s="342">
        <v>15.21</v>
      </c>
    </row>
    <row r="536" spans="1:4" ht="34.5">
      <c r="A536" s="341">
        <v>7040003</v>
      </c>
      <c r="B536" s="331" t="s">
        <v>14397</v>
      </c>
      <c r="C536" s="332" t="s">
        <v>16</v>
      </c>
      <c r="D536" s="342">
        <v>16.12</v>
      </c>
    </row>
    <row r="537" spans="1:4" ht="34.5" outlineLevel="1">
      <c r="A537" s="341">
        <v>7040004</v>
      </c>
      <c r="B537" s="331" t="s">
        <v>14398</v>
      </c>
      <c r="C537" s="332" t="s">
        <v>16</v>
      </c>
      <c r="D537" s="342">
        <v>17.510000000000002</v>
      </c>
    </row>
    <row r="538" spans="1:4" ht="34.5">
      <c r="A538" s="341">
        <v>7040005</v>
      </c>
      <c r="B538" s="331" t="s">
        <v>14399</v>
      </c>
      <c r="C538" s="332" t="s">
        <v>16</v>
      </c>
      <c r="D538" s="342">
        <v>18.649999999999999</v>
      </c>
    </row>
    <row r="539" spans="1:4" ht="34.5" outlineLevel="1">
      <c r="A539" s="341">
        <v>7040006</v>
      </c>
      <c r="B539" s="331" t="s">
        <v>14400</v>
      </c>
      <c r="C539" s="332" t="s">
        <v>16</v>
      </c>
      <c r="D539" s="342">
        <v>20.09</v>
      </c>
    </row>
    <row r="540" spans="1:4" ht="34.5">
      <c r="A540" s="341">
        <v>7040007</v>
      </c>
      <c r="B540" s="331" t="s">
        <v>14401</v>
      </c>
      <c r="C540" s="332" t="s">
        <v>16</v>
      </c>
      <c r="D540" s="342">
        <v>23.36</v>
      </c>
    </row>
    <row r="541" spans="1:4" ht="34.5" outlineLevel="1">
      <c r="A541" s="341">
        <v>7040008</v>
      </c>
      <c r="B541" s="331" t="s">
        <v>14402</v>
      </c>
      <c r="C541" s="332" t="s">
        <v>16</v>
      </c>
      <c r="D541" s="342">
        <v>24.1</v>
      </c>
    </row>
    <row r="542" spans="1:4" ht="34.5">
      <c r="A542" s="341">
        <v>7040009</v>
      </c>
      <c r="B542" s="331" t="s">
        <v>14403</v>
      </c>
      <c r="C542" s="332" t="s">
        <v>16</v>
      </c>
      <c r="D542" s="342">
        <v>30.34</v>
      </c>
    </row>
    <row r="543" spans="1:4" ht="34.5" outlineLevel="1">
      <c r="A543" s="341">
        <v>7101001</v>
      </c>
      <c r="B543" s="331" t="s">
        <v>29975</v>
      </c>
      <c r="C543" s="332" t="s">
        <v>14</v>
      </c>
      <c r="D543" s="342">
        <v>3216.19</v>
      </c>
    </row>
    <row r="544" spans="1:4" ht="34.5">
      <c r="A544" s="341">
        <v>7101002</v>
      </c>
      <c r="B544" s="331" t="s">
        <v>29976</v>
      </c>
      <c r="C544" s="332" t="s">
        <v>14</v>
      </c>
      <c r="D544" s="342">
        <v>3658.18</v>
      </c>
    </row>
    <row r="545" spans="1:4" ht="34.5" outlineLevel="1">
      <c r="A545" s="341">
        <v>7101003</v>
      </c>
      <c r="B545" s="331" t="s">
        <v>29977</v>
      </c>
      <c r="C545" s="332" t="s">
        <v>14</v>
      </c>
      <c r="D545" s="342">
        <v>4083.93</v>
      </c>
    </row>
    <row r="546" spans="1:4" ht="34.5" outlineLevel="1">
      <c r="A546" s="341">
        <v>7101005</v>
      </c>
      <c r="B546" s="331" t="s">
        <v>29978</v>
      </c>
      <c r="C546" s="332" t="s">
        <v>14</v>
      </c>
      <c r="D546" s="342">
        <v>4630.03</v>
      </c>
    </row>
    <row r="547" spans="1:4" ht="34.5" outlineLevel="1">
      <c r="A547" s="341">
        <v>7101006</v>
      </c>
      <c r="B547" s="331" t="s">
        <v>29979</v>
      </c>
      <c r="C547" s="332" t="s">
        <v>14</v>
      </c>
      <c r="D547" s="342">
        <v>4880.43</v>
      </c>
    </row>
    <row r="548" spans="1:4" ht="34.5" outlineLevel="1">
      <c r="A548" s="341">
        <v>7101007</v>
      </c>
      <c r="B548" s="331" t="s">
        <v>29980</v>
      </c>
      <c r="C548" s="332" t="s">
        <v>14</v>
      </c>
      <c r="D548" s="342">
        <v>6546.74</v>
      </c>
    </row>
    <row r="549" spans="1:4" ht="34.5" outlineLevel="1">
      <c r="A549" s="341">
        <v>7101008</v>
      </c>
      <c r="B549" s="331" t="s">
        <v>29981</v>
      </c>
      <c r="C549" s="332" t="s">
        <v>14</v>
      </c>
      <c r="D549" s="342">
        <v>7134.73</v>
      </c>
    </row>
    <row r="550" spans="1:4" ht="34.5" outlineLevel="1">
      <c r="A550" s="341">
        <v>7101009</v>
      </c>
      <c r="B550" s="331" t="s">
        <v>29982</v>
      </c>
      <c r="C550" s="332" t="s">
        <v>14</v>
      </c>
      <c r="D550" s="342">
        <v>7810.38</v>
      </c>
    </row>
    <row r="551" spans="1:4" ht="45.75" outlineLevel="1">
      <c r="A551" s="341">
        <v>7102001</v>
      </c>
      <c r="B551" s="331" t="s">
        <v>29983</v>
      </c>
      <c r="C551" s="332" t="s">
        <v>13</v>
      </c>
      <c r="D551" s="342">
        <v>517.85</v>
      </c>
    </row>
    <row r="552" spans="1:4" ht="45.75" outlineLevel="1">
      <c r="A552" s="341">
        <v>7102002</v>
      </c>
      <c r="B552" s="331" t="s">
        <v>29984</v>
      </c>
      <c r="C552" s="332" t="s">
        <v>13</v>
      </c>
      <c r="D552" s="342">
        <v>581.66999999999996</v>
      </c>
    </row>
    <row r="553" spans="1:4" ht="45.75">
      <c r="A553" s="341">
        <v>7102003</v>
      </c>
      <c r="B553" s="331" t="s">
        <v>29985</v>
      </c>
      <c r="C553" s="332" t="s">
        <v>13</v>
      </c>
      <c r="D553" s="342">
        <v>581.66999999999996</v>
      </c>
    </row>
    <row r="554" spans="1:4" ht="45.75" outlineLevel="1">
      <c r="A554" s="341">
        <v>7102004</v>
      </c>
      <c r="B554" s="331" t="s">
        <v>29986</v>
      </c>
      <c r="C554" s="332" t="s">
        <v>13</v>
      </c>
      <c r="D554" s="342">
        <v>645.17999999999995</v>
      </c>
    </row>
    <row r="555" spans="1:4" ht="45.75" outlineLevel="1">
      <c r="A555" s="341">
        <v>7102005</v>
      </c>
      <c r="B555" s="331" t="s">
        <v>29987</v>
      </c>
      <c r="C555" s="332" t="s">
        <v>13</v>
      </c>
      <c r="D555" s="342">
        <v>645.17999999999995</v>
      </c>
    </row>
    <row r="556" spans="1:4" ht="45.75" outlineLevel="1">
      <c r="A556" s="341">
        <v>7102006</v>
      </c>
      <c r="B556" s="331" t="s">
        <v>29988</v>
      </c>
      <c r="C556" s="332" t="s">
        <v>13</v>
      </c>
      <c r="D556" s="342">
        <v>683.22</v>
      </c>
    </row>
    <row r="557" spans="1:4" ht="45.75" outlineLevel="1">
      <c r="A557" s="341">
        <v>7102007</v>
      </c>
      <c r="B557" s="331" t="s">
        <v>29989</v>
      </c>
      <c r="C557" s="332" t="s">
        <v>13</v>
      </c>
      <c r="D557" s="342">
        <v>743.32</v>
      </c>
    </row>
    <row r="558" spans="1:4" ht="45.75" outlineLevel="1">
      <c r="A558" s="341">
        <v>7102008</v>
      </c>
      <c r="B558" s="331" t="s">
        <v>29990</v>
      </c>
      <c r="C558" s="332" t="s">
        <v>13</v>
      </c>
      <c r="D558" s="342">
        <v>743.32</v>
      </c>
    </row>
    <row r="559" spans="1:4" ht="23.25" outlineLevel="1">
      <c r="A559" s="341">
        <v>7103001</v>
      </c>
      <c r="B559" s="331" t="s">
        <v>29991</v>
      </c>
      <c r="C559" s="332" t="s">
        <v>14</v>
      </c>
      <c r="D559" s="342">
        <v>2585.6999999999998</v>
      </c>
    </row>
    <row r="560" spans="1:4" ht="23.25" outlineLevel="1">
      <c r="A560" s="341">
        <v>7103002</v>
      </c>
      <c r="B560" s="331" t="s">
        <v>29992</v>
      </c>
      <c r="C560" s="332" t="s">
        <v>14</v>
      </c>
      <c r="D560" s="342">
        <v>2849.72</v>
      </c>
    </row>
    <row r="561" spans="1:4" ht="23.25" outlineLevel="1">
      <c r="A561" s="341">
        <v>7103003</v>
      </c>
      <c r="B561" s="331" t="s">
        <v>29993</v>
      </c>
      <c r="C561" s="332" t="s">
        <v>14</v>
      </c>
      <c r="D561" s="342">
        <v>4484.45</v>
      </c>
    </row>
    <row r="562" spans="1:4" ht="23.25">
      <c r="A562" s="341">
        <v>7103004</v>
      </c>
      <c r="B562" s="331" t="s">
        <v>29994</v>
      </c>
      <c r="C562" s="332" t="s">
        <v>14</v>
      </c>
      <c r="D562" s="342">
        <v>4165.3</v>
      </c>
    </row>
    <row r="563" spans="1:4" ht="23.25" outlineLevel="1">
      <c r="A563" s="341">
        <v>7103005</v>
      </c>
      <c r="B563" s="331" t="s">
        <v>29995</v>
      </c>
      <c r="C563" s="332" t="s">
        <v>14</v>
      </c>
      <c r="D563" s="342">
        <v>4652.99</v>
      </c>
    </row>
    <row r="564" spans="1:4" ht="23.25">
      <c r="A564" s="341">
        <v>7103006</v>
      </c>
      <c r="B564" s="331" t="s">
        <v>29996</v>
      </c>
      <c r="C564" s="332" t="s">
        <v>14</v>
      </c>
      <c r="D564" s="342">
        <v>5485.34</v>
      </c>
    </row>
    <row r="565" spans="1:4" ht="23.25" outlineLevel="1">
      <c r="A565" s="341">
        <v>7103007</v>
      </c>
      <c r="B565" s="331" t="s">
        <v>29997</v>
      </c>
      <c r="C565" s="332" t="s">
        <v>14</v>
      </c>
      <c r="D565" s="342">
        <v>4360.71</v>
      </c>
    </row>
    <row r="566" spans="1:4" ht="23.25">
      <c r="A566" s="341">
        <v>7103008</v>
      </c>
      <c r="B566" s="331" t="s">
        <v>29998</v>
      </c>
      <c r="C566" s="332" t="s">
        <v>14</v>
      </c>
      <c r="D566" s="342">
        <v>5052.45</v>
      </c>
    </row>
    <row r="567" spans="1:4" ht="23.25" outlineLevel="1">
      <c r="A567" s="341">
        <v>7103009</v>
      </c>
      <c r="B567" s="331" t="s">
        <v>29999</v>
      </c>
      <c r="C567" s="332" t="s">
        <v>14</v>
      </c>
      <c r="D567" s="342">
        <v>7131.97</v>
      </c>
    </row>
    <row r="568" spans="1:4" ht="23.25">
      <c r="A568" s="341">
        <v>7103010</v>
      </c>
      <c r="B568" s="331" t="s">
        <v>30000</v>
      </c>
      <c r="C568" s="332" t="s">
        <v>14</v>
      </c>
      <c r="D568" s="342">
        <v>8025.61</v>
      </c>
    </row>
    <row r="569" spans="1:4" ht="23.25" outlineLevel="1">
      <c r="A569" s="341">
        <v>7103011</v>
      </c>
      <c r="B569" s="331" t="s">
        <v>30001</v>
      </c>
      <c r="C569" s="332" t="s">
        <v>14</v>
      </c>
      <c r="D569" s="342">
        <v>8656.16</v>
      </c>
    </row>
    <row r="570" spans="1:4" ht="23.25">
      <c r="A570" s="341">
        <v>7103012</v>
      </c>
      <c r="B570" s="331" t="s">
        <v>30002</v>
      </c>
      <c r="C570" s="332" t="s">
        <v>14</v>
      </c>
      <c r="D570" s="342">
        <v>7357.68</v>
      </c>
    </row>
    <row r="571" spans="1:4" ht="23.25" outlineLevel="1">
      <c r="A571" s="341">
        <v>7103013</v>
      </c>
      <c r="B571" s="331" t="s">
        <v>30003</v>
      </c>
      <c r="C571" s="332" t="s">
        <v>14</v>
      </c>
      <c r="D571" s="342">
        <v>10026.950000000001</v>
      </c>
    </row>
    <row r="572" spans="1:4" ht="23.25">
      <c r="A572" s="341">
        <v>7103014</v>
      </c>
      <c r="B572" s="331" t="s">
        <v>30004</v>
      </c>
      <c r="C572" s="332" t="s">
        <v>14</v>
      </c>
      <c r="D572" s="342">
        <v>10850.16</v>
      </c>
    </row>
    <row r="573" spans="1:4" ht="23.25" outlineLevel="1">
      <c r="A573" s="341">
        <v>7103015</v>
      </c>
      <c r="B573" s="331" t="s">
        <v>40188</v>
      </c>
      <c r="C573" s="332" t="s">
        <v>14</v>
      </c>
      <c r="D573" s="342">
        <v>16132.41</v>
      </c>
    </row>
    <row r="574" spans="1:4" ht="23.25">
      <c r="A574" s="341">
        <v>7104001</v>
      </c>
      <c r="B574" s="331" t="s">
        <v>30005</v>
      </c>
      <c r="C574" s="332" t="s">
        <v>13</v>
      </c>
      <c r="D574" s="342">
        <v>506.76</v>
      </c>
    </row>
    <row r="575" spans="1:4" ht="23.25" outlineLevel="1">
      <c r="A575" s="341">
        <v>7104002</v>
      </c>
      <c r="B575" s="331" t="s">
        <v>30006</v>
      </c>
      <c r="C575" s="332" t="s">
        <v>13</v>
      </c>
      <c r="D575" s="342">
        <v>506.76</v>
      </c>
    </row>
    <row r="576" spans="1:4" ht="23.25">
      <c r="A576" s="341">
        <v>7104003</v>
      </c>
      <c r="B576" s="331" t="s">
        <v>30007</v>
      </c>
      <c r="C576" s="332" t="s">
        <v>13</v>
      </c>
      <c r="D576" s="342">
        <v>506.76</v>
      </c>
    </row>
    <row r="577" spans="1:4" ht="23.25" outlineLevel="1">
      <c r="A577" s="341">
        <v>7104004</v>
      </c>
      <c r="B577" s="331" t="s">
        <v>30008</v>
      </c>
      <c r="C577" s="332" t="s">
        <v>13</v>
      </c>
      <c r="D577" s="342">
        <v>607.55999999999995</v>
      </c>
    </row>
    <row r="578" spans="1:4" ht="23.25">
      <c r="A578" s="341">
        <v>7104005</v>
      </c>
      <c r="B578" s="331" t="s">
        <v>30009</v>
      </c>
      <c r="C578" s="332" t="s">
        <v>13</v>
      </c>
      <c r="D578" s="342">
        <v>621.96</v>
      </c>
    </row>
    <row r="579" spans="1:4" ht="23.25" outlineLevel="1">
      <c r="A579" s="341">
        <v>7104006</v>
      </c>
      <c r="B579" s="331" t="s">
        <v>30010</v>
      </c>
      <c r="C579" s="332" t="s">
        <v>30011</v>
      </c>
      <c r="D579" s="342">
        <v>627.99</v>
      </c>
    </row>
    <row r="580" spans="1:4" ht="23.25">
      <c r="A580" s="341">
        <v>7104007</v>
      </c>
      <c r="B580" s="331" t="s">
        <v>30012</v>
      </c>
      <c r="C580" s="332" t="s">
        <v>13</v>
      </c>
      <c r="D580" s="342">
        <v>616.79</v>
      </c>
    </row>
    <row r="581" spans="1:4" ht="23.25" outlineLevel="1">
      <c r="A581" s="341">
        <v>7104008</v>
      </c>
      <c r="B581" s="331" t="s">
        <v>30013</v>
      </c>
      <c r="C581" s="332" t="s">
        <v>13</v>
      </c>
      <c r="D581" s="342">
        <v>627.59</v>
      </c>
    </row>
    <row r="582" spans="1:4" ht="23.25">
      <c r="A582" s="341">
        <v>7104009</v>
      </c>
      <c r="B582" s="331" t="s">
        <v>30014</v>
      </c>
      <c r="C582" s="332" t="s">
        <v>13</v>
      </c>
      <c r="D582" s="342">
        <v>628.83000000000004</v>
      </c>
    </row>
    <row r="583" spans="1:4" ht="23.25" outlineLevel="1">
      <c r="A583" s="341">
        <v>7104010</v>
      </c>
      <c r="B583" s="331" t="s">
        <v>30015</v>
      </c>
      <c r="C583" s="332" t="s">
        <v>13</v>
      </c>
      <c r="D583" s="342">
        <v>657.46</v>
      </c>
    </row>
    <row r="584" spans="1:4" ht="23.25">
      <c r="A584" s="341">
        <v>7104011</v>
      </c>
      <c r="B584" s="331" t="s">
        <v>30016</v>
      </c>
      <c r="C584" s="332" t="s">
        <v>13</v>
      </c>
      <c r="D584" s="342">
        <v>648.19000000000005</v>
      </c>
    </row>
    <row r="585" spans="1:4" ht="23.25" outlineLevel="1">
      <c r="A585" s="341">
        <v>7104012</v>
      </c>
      <c r="B585" s="331" t="s">
        <v>30017</v>
      </c>
      <c r="C585" s="332" t="s">
        <v>13</v>
      </c>
      <c r="D585" s="342">
        <v>641</v>
      </c>
    </row>
    <row r="586" spans="1:4" ht="23.25">
      <c r="A586" s="341">
        <v>7104013</v>
      </c>
      <c r="B586" s="331" t="s">
        <v>30018</v>
      </c>
      <c r="C586" s="332" t="s">
        <v>13</v>
      </c>
      <c r="D586" s="342">
        <v>729.97</v>
      </c>
    </row>
    <row r="587" spans="1:4" ht="23.25" outlineLevel="1">
      <c r="A587" s="341">
        <v>7104014</v>
      </c>
      <c r="B587" s="331" t="s">
        <v>30019</v>
      </c>
      <c r="C587" s="332" t="s">
        <v>13</v>
      </c>
      <c r="D587" s="342">
        <v>725.2</v>
      </c>
    </row>
    <row r="588" spans="1:4" ht="23.25">
      <c r="A588" s="341">
        <v>7104015</v>
      </c>
      <c r="B588" s="331" t="s">
        <v>30020</v>
      </c>
      <c r="C588" s="332" t="s">
        <v>13</v>
      </c>
      <c r="D588" s="342">
        <v>754.97</v>
      </c>
    </row>
    <row r="589" spans="1:4" ht="45.75" outlineLevel="1">
      <c r="A589" s="341">
        <v>7106002</v>
      </c>
      <c r="B589" s="331" t="s">
        <v>40189</v>
      </c>
      <c r="C589" s="332" t="s">
        <v>13</v>
      </c>
      <c r="D589" s="342">
        <v>801.37</v>
      </c>
    </row>
    <row r="590" spans="1:4" ht="45.75">
      <c r="A590" s="341">
        <v>7106003</v>
      </c>
      <c r="B590" s="331" t="s">
        <v>40190</v>
      </c>
      <c r="C590" s="332" t="s">
        <v>13</v>
      </c>
      <c r="D590" s="342">
        <v>1189.8800000000001</v>
      </c>
    </row>
    <row r="591" spans="1:4" ht="34.5" outlineLevel="1">
      <c r="A591" s="341">
        <v>7106004</v>
      </c>
      <c r="B591" s="331" t="s">
        <v>40191</v>
      </c>
      <c r="C591" s="332" t="s">
        <v>13</v>
      </c>
      <c r="D591" s="342">
        <v>821.18</v>
      </c>
    </row>
    <row r="592" spans="1:4" ht="34.5">
      <c r="A592" s="341">
        <v>7106005</v>
      </c>
      <c r="B592" s="331" t="s">
        <v>40192</v>
      </c>
      <c r="C592" s="332" t="s">
        <v>13</v>
      </c>
      <c r="D592" s="342">
        <v>896.78</v>
      </c>
    </row>
    <row r="593" spans="1:4" ht="34.5" outlineLevel="1">
      <c r="A593" s="341">
        <v>7106006</v>
      </c>
      <c r="B593" s="331" t="s">
        <v>40193</v>
      </c>
      <c r="C593" s="332" t="s">
        <v>13</v>
      </c>
      <c r="D593" s="342">
        <v>1197.1199999999999</v>
      </c>
    </row>
    <row r="594" spans="1:4" ht="23.25" outlineLevel="1">
      <c r="A594" s="341">
        <v>7107001</v>
      </c>
      <c r="B594" s="331" t="s">
        <v>30021</v>
      </c>
      <c r="C594" s="332" t="s">
        <v>13</v>
      </c>
      <c r="D594" s="342">
        <v>175.38</v>
      </c>
    </row>
    <row r="595" spans="1:4">
      <c r="A595" s="341">
        <v>7107002</v>
      </c>
      <c r="B595" s="331" t="s">
        <v>30022</v>
      </c>
      <c r="C595" s="332" t="s">
        <v>13</v>
      </c>
      <c r="D595" s="342">
        <v>67.05</v>
      </c>
    </row>
    <row r="596" spans="1:4" ht="23.25" outlineLevel="1">
      <c r="A596" s="341">
        <v>7107003</v>
      </c>
      <c r="B596" s="331" t="s">
        <v>30023</v>
      </c>
      <c r="C596" s="332" t="s">
        <v>13</v>
      </c>
      <c r="D596" s="342">
        <v>175.38</v>
      </c>
    </row>
    <row r="597" spans="1:4" ht="34.5" outlineLevel="1">
      <c r="A597" s="341">
        <v>7109001</v>
      </c>
      <c r="B597" s="331" t="s">
        <v>30024</v>
      </c>
      <c r="C597" s="332" t="s">
        <v>16</v>
      </c>
      <c r="D597" s="342">
        <v>323.97000000000003</v>
      </c>
    </row>
    <row r="598" spans="1:4" ht="34.5">
      <c r="A598" s="341">
        <v>7109002</v>
      </c>
      <c r="B598" s="331" t="s">
        <v>30025</v>
      </c>
      <c r="C598" s="332" t="s">
        <v>18</v>
      </c>
      <c r="D598" s="342">
        <v>1159.82</v>
      </c>
    </row>
    <row r="599" spans="1:4" outlineLevel="1">
      <c r="A599" s="337">
        <v>8000000</v>
      </c>
      <c r="B599" s="338" t="s">
        <v>14404</v>
      </c>
      <c r="C599" s="339"/>
      <c r="D599" s="340"/>
    </row>
    <row r="600" spans="1:4" ht="23.25">
      <c r="A600" s="341">
        <v>8001000</v>
      </c>
      <c r="B600" s="331" t="s">
        <v>14405</v>
      </c>
      <c r="C600" s="332" t="s">
        <v>13</v>
      </c>
      <c r="D600" s="342">
        <v>130.13999999999999</v>
      </c>
    </row>
    <row r="601" spans="1:4" ht="23.25" outlineLevel="1">
      <c r="A601" s="341">
        <v>8006000</v>
      </c>
      <c r="B601" s="331" t="s">
        <v>12093</v>
      </c>
      <c r="C601" s="332" t="s">
        <v>13</v>
      </c>
      <c r="D601" s="342">
        <v>374.2</v>
      </c>
    </row>
    <row r="602" spans="1:4" ht="23.25">
      <c r="A602" s="341">
        <v>8007000</v>
      </c>
      <c r="B602" s="331" t="s">
        <v>12094</v>
      </c>
      <c r="C602" s="332" t="s">
        <v>13</v>
      </c>
      <c r="D602" s="342">
        <v>547.77</v>
      </c>
    </row>
    <row r="603" spans="1:4" outlineLevel="1">
      <c r="A603" s="341">
        <v>8013000</v>
      </c>
      <c r="B603" s="331" t="s">
        <v>14406</v>
      </c>
      <c r="C603" s="332" t="s">
        <v>16</v>
      </c>
      <c r="D603" s="342">
        <v>79.22</v>
      </c>
    </row>
    <row r="604" spans="1:4" outlineLevel="1">
      <c r="A604" s="341">
        <v>8014000</v>
      </c>
      <c r="B604" s="331" t="s">
        <v>14407</v>
      </c>
      <c r="C604" s="332" t="s">
        <v>12031</v>
      </c>
      <c r="D604" s="342" t="s">
        <v>12031</v>
      </c>
    </row>
    <row r="605" spans="1:4">
      <c r="A605" s="341">
        <v>8014001</v>
      </c>
      <c r="B605" s="331" t="s">
        <v>14408</v>
      </c>
      <c r="C605" s="332" t="s">
        <v>16</v>
      </c>
      <c r="D605" s="342">
        <v>86.38</v>
      </c>
    </row>
    <row r="606" spans="1:4" outlineLevel="1">
      <c r="A606" s="341">
        <v>8014002</v>
      </c>
      <c r="B606" s="331" t="s">
        <v>14409</v>
      </c>
      <c r="C606" s="332" t="s">
        <v>16</v>
      </c>
      <c r="D606" s="342">
        <v>80.430000000000007</v>
      </c>
    </row>
    <row r="607" spans="1:4" outlineLevel="1">
      <c r="A607" s="341">
        <v>8015000</v>
      </c>
      <c r="B607" s="331" t="s">
        <v>14410</v>
      </c>
      <c r="C607" s="332" t="s">
        <v>12031</v>
      </c>
      <c r="D607" s="342" t="s">
        <v>12031</v>
      </c>
    </row>
    <row r="608" spans="1:4" ht="23.25">
      <c r="A608" s="341">
        <v>8015001</v>
      </c>
      <c r="B608" s="331" t="s">
        <v>14411</v>
      </c>
      <c r="C608" s="332" t="s">
        <v>16</v>
      </c>
      <c r="D608" s="342">
        <v>109.4</v>
      </c>
    </row>
    <row r="609" spans="1:4" outlineLevel="1">
      <c r="A609" s="341">
        <v>8015002</v>
      </c>
      <c r="B609" s="331" t="s">
        <v>14412</v>
      </c>
      <c r="C609" s="332" t="s">
        <v>16</v>
      </c>
      <c r="D609" s="342">
        <v>86.21</v>
      </c>
    </row>
    <row r="610" spans="1:4" outlineLevel="1">
      <c r="A610" s="341">
        <v>8016000</v>
      </c>
      <c r="B610" s="331" t="s">
        <v>14413</v>
      </c>
      <c r="C610" s="332" t="s">
        <v>16</v>
      </c>
      <c r="D610" s="342">
        <v>128.66</v>
      </c>
    </row>
    <row r="611" spans="1:4" ht="23.25">
      <c r="A611" s="341">
        <v>8018001</v>
      </c>
      <c r="B611" s="331" t="s">
        <v>14414</v>
      </c>
      <c r="C611" s="332" t="s">
        <v>14415</v>
      </c>
      <c r="D611" s="342">
        <v>11.83</v>
      </c>
    </row>
    <row r="612" spans="1:4" ht="23.25" outlineLevel="1">
      <c r="A612" s="341">
        <v>8018002</v>
      </c>
      <c r="B612" s="331" t="s">
        <v>14416</v>
      </c>
      <c r="C612" s="332" t="s">
        <v>18</v>
      </c>
      <c r="D612" s="342">
        <v>36.43</v>
      </c>
    </row>
    <row r="613" spans="1:4" outlineLevel="1">
      <c r="A613" s="341">
        <v>8019000</v>
      </c>
      <c r="B613" s="331" t="s">
        <v>14381</v>
      </c>
      <c r="C613" s="332" t="s">
        <v>15</v>
      </c>
      <c r="D613" s="342">
        <v>11.83</v>
      </c>
    </row>
    <row r="614" spans="1:4">
      <c r="A614" s="341">
        <v>8020000</v>
      </c>
      <c r="B614" s="331" t="s">
        <v>14417</v>
      </c>
      <c r="C614" s="332" t="s">
        <v>15</v>
      </c>
      <c r="D614" s="342">
        <v>10.199999999999999</v>
      </c>
    </row>
    <row r="615" spans="1:4" ht="23.25" outlineLevel="1">
      <c r="A615" s="341">
        <v>8021000</v>
      </c>
      <c r="B615" s="331" t="s">
        <v>14418</v>
      </c>
      <c r="C615" s="332" t="s">
        <v>15</v>
      </c>
      <c r="D615" s="342">
        <v>10.199999999999999</v>
      </c>
    </row>
    <row r="616" spans="1:4" outlineLevel="1">
      <c r="A616" s="341">
        <v>8022000</v>
      </c>
      <c r="B616" s="331" t="s">
        <v>14383</v>
      </c>
      <c r="C616" s="332" t="s">
        <v>15</v>
      </c>
      <c r="D616" s="342">
        <v>10.55</v>
      </c>
    </row>
    <row r="617" spans="1:4">
      <c r="A617" s="341">
        <v>8023000</v>
      </c>
      <c r="B617" s="331" t="s">
        <v>14384</v>
      </c>
      <c r="C617" s="332" t="s">
        <v>15</v>
      </c>
      <c r="D617" s="342">
        <v>9.98</v>
      </c>
    </row>
    <row r="618" spans="1:4" ht="23.25" outlineLevel="1">
      <c r="A618" s="341">
        <v>8024000</v>
      </c>
      <c r="B618" s="331" t="s">
        <v>14419</v>
      </c>
      <c r="C618" s="332" t="s">
        <v>18</v>
      </c>
      <c r="D618" s="342">
        <v>472.87</v>
      </c>
    </row>
    <row r="619" spans="1:4" ht="23.25" outlineLevel="1">
      <c r="A619" s="341">
        <v>8025000</v>
      </c>
      <c r="B619" s="331" t="s">
        <v>21392</v>
      </c>
      <c r="C619" s="332" t="s">
        <v>18</v>
      </c>
      <c r="D619" s="342">
        <v>494.09</v>
      </c>
    </row>
    <row r="620" spans="1:4" ht="23.25">
      <c r="A620" s="341">
        <v>8026000</v>
      </c>
      <c r="B620" s="331" t="s">
        <v>21393</v>
      </c>
      <c r="C620" s="332" t="s">
        <v>18</v>
      </c>
      <c r="D620" s="342">
        <v>518.24</v>
      </c>
    </row>
    <row r="621" spans="1:4" ht="23.25" outlineLevel="1">
      <c r="A621" s="341">
        <v>8027000</v>
      </c>
      <c r="B621" s="331" t="s">
        <v>21394</v>
      </c>
      <c r="C621" s="332" t="s">
        <v>18</v>
      </c>
      <c r="D621" s="342">
        <v>539.59</v>
      </c>
    </row>
    <row r="622" spans="1:4" ht="23.25" outlineLevel="1">
      <c r="A622" s="341">
        <v>8028000</v>
      </c>
      <c r="B622" s="331" t="s">
        <v>21395</v>
      </c>
      <c r="C622" s="332" t="s">
        <v>18</v>
      </c>
      <c r="D622" s="342">
        <v>562.12</v>
      </c>
    </row>
    <row r="623" spans="1:4" ht="23.25">
      <c r="A623" s="341">
        <v>8029000</v>
      </c>
      <c r="B623" s="331" t="s">
        <v>14420</v>
      </c>
      <c r="C623" s="332" t="s">
        <v>18</v>
      </c>
      <c r="D623" s="342">
        <v>794.95</v>
      </c>
    </row>
    <row r="624" spans="1:4" outlineLevel="1">
      <c r="A624" s="341">
        <v>8030000</v>
      </c>
      <c r="B624" s="331" t="s">
        <v>14421</v>
      </c>
      <c r="C624" s="332" t="s">
        <v>18</v>
      </c>
      <c r="D624" s="342">
        <v>1133.17</v>
      </c>
    </row>
    <row r="625" spans="1:4" outlineLevel="1">
      <c r="A625" s="341">
        <v>8031000</v>
      </c>
      <c r="B625" s="331" t="s">
        <v>14422</v>
      </c>
      <c r="C625" s="332" t="s">
        <v>16</v>
      </c>
      <c r="D625" s="342">
        <v>274.76</v>
      </c>
    </row>
    <row r="626" spans="1:4">
      <c r="A626" s="341">
        <v>8032000</v>
      </c>
      <c r="B626" s="331" t="s">
        <v>14423</v>
      </c>
      <c r="C626" s="332" t="s">
        <v>16</v>
      </c>
      <c r="D626" s="342">
        <v>158.35</v>
      </c>
    </row>
    <row r="627" spans="1:4" outlineLevel="1">
      <c r="A627" s="341">
        <v>8033000</v>
      </c>
      <c r="B627" s="331" t="s">
        <v>14424</v>
      </c>
      <c r="C627" s="332" t="s">
        <v>16</v>
      </c>
      <c r="D627" s="342">
        <v>87.95</v>
      </c>
    </row>
    <row r="628" spans="1:4" outlineLevel="1">
      <c r="A628" s="341">
        <v>8034000</v>
      </c>
      <c r="B628" s="331" t="s">
        <v>14425</v>
      </c>
      <c r="C628" s="332" t="s">
        <v>16</v>
      </c>
      <c r="D628" s="342">
        <v>124.55</v>
      </c>
    </row>
    <row r="629" spans="1:4" outlineLevel="1">
      <c r="A629" s="341">
        <v>8035000</v>
      </c>
      <c r="B629" s="331" t="s">
        <v>14426</v>
      </c>
      <c r="C629" s="332" t="s">
        <v>18</v>
      </c>
      <c r="D629" s="342">
        <v>530.71</v>
      </c>
    </row>
    <row r="630" spans="1:4">
      <c r="A630" s="341">
        <v>8036000</v>
      </c>
      <c r="B630" s="331" t="s">
        <v>14427</v>
      </c>
      <c r="C630" s="332" t="s">
        <v>18</v>
      </c>
      <c r="D630" s="342">
        <v>816.62</v>
      </c>
    </row>
    <row r="631" spans="1:4" outlineLevel="1">
      <c r="A631" s="341">
        <v>8037000</v>
      </c>
      <c r="B631" s="331" t="s">
        <v>14428</v>
      </c>
      <c r="C631" s="332" t="s">
        <v>16</v>
      </c>
      <c r="D631" s="342">
        <v>10.72</v>
      </c>
    </row>
    <row r="632" spans="1:4" outlineLevel="1">
      <c r="A632" s="341">
        <v>8038000</v>
      </c>
      <c r="B632" s="331" t="s">
        <v>14429</v>
      </c>
      <c r="C632" s="332" t="s">
        <v>16</v>
      </c>
      <c r="D632" s="342">
        <v>61.32</v>
      </c>
    </row>
    <row r="633" spans="1:4" outlineLevel="1">
      <c r="A633" s="341">
        <v>8039000</v>
      </c>
      <c r="B633" s="331" t="s">
        <v>14430</v>
      </c>
      <c r="C633" s="332" t="s">
        <v>16</v>
      </c>
      <c r="D633" s="342">
        <v>34.94</v>
      </c>
    </row>
    <row r="634" spans="1:4" outlineLevel="1">
      <c r="A634" s="341">
        <v>8040000</v>
      </c>
      <c r="B634" s="331" t="s">
        <v>8185</v>
      </c>
      <c r="C634" s="332" t="s">
        <v>16</v>
      </c>
      <c r="D634" s="342">
        <v>25.99</v>
      </c>
    </row>
    <row r="635" spans="1:4" outlineLevel="1">
      <c r="A635" s="341">
        <v>8041000</v>
      </c>
      <c r="B635" s="331" t="s">
        <v>14431</v>
      </c>
      <c r="C635" s="332" t="s">
        <v>16</v>
      </c>
      <c r="D635" s="342">
        <v>82.39</v>
      </c>
    </row>
    <row r="636" spans="1:4" outlineLevel="1">
      <c r="A636" s="341">
        <v>8042000</v>
      </c>
      <c r="B636" s="331" t="s">
        <v>14432</v>
      </c>
      <c r="C636" s="332" t="s">
        <v>16</v>
      </c>
      <c r="D636" s="342">
        <v>221.38</v>
      </c>
    </row>
    <row r="637" spans="1:4" outlineLevel="1">
      <c r="A637" s="341">
        <v>8043000</v>
      </c>
      <c r="B637" s="331" t="s">
        <v>14433</v>
      </c>
      <c r="C637" s="332" t="s">
        <v>13</v>
      </c>
      <c r="D637" s="342">
        <v>51.58</v>
      </c>
    </row>
    <row r="638" spans="1:4">
      <c r="A638" s="341">
        <v>8044000</v>
      </c>
      <c r="B638" s="331" t="s">
        <v>14434</v>
      </c>
      <c r="C638" s="332" t="s">
        <v>13</v>
      </c>
      <c r="D638" s="342">
        <v>101.41</v>
      </c>
    </row>
    <row r="639" spans="1:4" outlineLevel="1">
      <c r="A639" s="341">
        <v>8045000</v>
      </c>
      <c r="B639" s="331" t="s">
        <v>14435</v>
      </c>
      <c r="C639" s="332" t="s">
        <v>3587</v>
      </c>
      <c r="D639" s="342">
        <v>59.11</v>
      </c>
    </row>
    <row r="640" spans="1:4" outlineLevel="1">
      <c r="A640" s="341">
        <v>8046000</v>
      </c>
      <c r="B640" s="331" t="s">
        <v>14436</v>
      </c>
      <c r="C640" s="332" t="s">
        <v>3587</v>
      </c>
      <c r="D640" s="342">
        <v>162.93</v>
      </c>
    </row>
    <row r="641" spans="1:4">
      <c r="A641" s="341">
        <v>8048000</v>
      </c>
      <c r="B641" s="331" t="s">
        <v>14437</v>
      </c>
      <c r="C641" s="332" t="s">
        <v>12031</v>
      </c>
      <c r="D641" s="342" t="s">
        <v>12031</v>
      </c>
    </row>
    <row r="642" spans="1:4" outlineLevel="1">
      <c r="A642" s="341">
        <v>8048001</v>
      </c>
      <c r="B642" s="331" t="s">
        <v>14438</v>
      </c>
      <c r="C642" s="332" t="s">
        <v>13</v>
      </c>
      <c r="D642" s="342">
        <v>1124.6099999999999</v>
      </c>
    </row>
    <row r="643" spans="1:4" outlineLevel="1">
      <c r="A643" s="341">
        <v>8048002</v>
      </c>
      <c r="B643" s="331" t="s">
        <v>14439</v>
      </c>
      <c r="C643" s="332" t="s">
        <v>16</v>
      </c>
      <c r="D643" s="342">
        <v>79.33</v>
      </c>
    </row>
    <row r="644" spans="1:4">
      <c r="A644" s="341">
        <v>8049000</v>
      </c>
      <c r="B644" s="331" t="s">
        <v>13547</v>
      </c>
      <c r="C644" s="332" t="s">
        <v>18</v>
      </c>
      <c r="D644" s="342">
        <v>105.29</v>
      </c>
    </row>
    <row r="645" spans="1:4" outlineLevel="1">
      <c r="A645" s="341">
        <v>8050000</v>
      </c>
      <c r="B645" s="331" t="s">
        <v>14440</v>
      </c>
      <c r="C645" s="332" t="s">
        <v>18</v>
      </c>
      <c r="D645" s="342">
        <v>82.74</v>
      </c>
    </row>
    <row r="646" spans="1:4" outlineLevel="1">
      <c r="A646" s="341">
        <v>8051000</v>
      </c>
      <c r="B646" s="331" t="s">
        <v>14441</v>
      </c>
      <c r="C646" s="332" t="s">
        <v>18</v>
      </c>
      <c r="D646" s="342">
        <v>431.76</v>
      </c>
    </row>
    <row r="647" spans="1:4" outlineLevel="1">
      <c r="A647" s="341">
        <v>8053000</v>
      </c>
      <c r="B647" s="331" t="s">
        <v>14442</v>
      </c>
      <c r="C647" s="332" t="s">
        <v>14</v>
      </c>
      <c r="D647" s="342">
        <v>223.17</v>
      </c>
    </row>
    <row r="648" spans="1:4">
      <c r="A648" s="341">
        <v>8054000</v>
      </c>
      <c r="B648" s="331" t="s">
        <v>14443</v>
      </c>
      <c r="C648" s="332" t="s">
        <v>14</v>
      </c>
      <c r="D648" s="342">
        <v>259.27</v>
      </c>
    </row>
    <row r="649" spans="1:4" outlineLevel="1">
      <c r="A649" s="341">
        <v>8055000</v>
      </c>
      <c r="B649" s="331" t="s">
        <v>14444</v>
      </c>
      <c r="C649" s="332" t="s">
        <v>14</v>
      </c>
      <c r="D649" s="342">
        <v>628.94000000000005</v>
      </c>
    </row>
    <row r="650" spans="1:4" outlineLevel="1">
      <c r="A650" s="341">
        <v>8056000</v>
      </c>
      <c r="B650" s="331" t="s">
        <v>14445</v>
      </c>
      <c r="C650" s="332" t="s">
        <v>14</v>
      </c>
      <c r="D650" s="342">
        <v>781.47</v>
      </c>
    </row>
    <row r="651" spans="1:4" ht="23.25" outlineLevel="1">
      <c r="A651" s="341">
        <v>8057000</v>
      </c>
      <c r="B651" s="331" t="s">
        <v>14446</v>
      </c>
      <c r="C651" s="332" t="s">
        <v>13</v>
      </c>
      <c r="D651" s="342">
        <v>563.88</v>
      </c>
    </row>
    <row r="652" spans="1:4" ht="23.25">
      <c r="A652" s="341">
        <v>8058000</v>
      </c>
      <c r="B652" s="331" t="s">
        <v>14447</v>
      </c>
      <c r="C652" s="332" t="s">
        <v>13</v>
      </c>
      <c r="D652" s="342">
        <v>960</v>
      </c>
    </row>
    <row r="653" spans="1:4" ht="23.25" outlineLevel="1">
      <c r="A653" s="341">
        <v>8062000</v>
      </c>
      <c r="B653" s="331" t="s">
        <v>14448</v>
      </c>
      <c r="C653" s="332" t="s">
        <v>15</v>
      </c>
      <c r="D653" s="342">
        <v>29.4</v>
      </c>
    </row>
    <row r="654" spans="1:4" ht="23.25" outlineLevel="1">
      <c r="A654" s="341">
        <v>8063000</v>
      </c>
      <c r="B654" s="331" t="s">
        <v>14449</v>
      </c>
      <c r="C654" s="332" t="s">
        <v>15</v>
      </c>
      <c r="D654" s="342">
        <v>27.52</v>
      </c>
    </row>
    <row r="655" spans="1:4" ht="23.25" outlineLevel="1">
      <c r="A655" s="341">
        <v>8064000</v>
      </c>
      <c r="B655" s="331" t="s">
        <v>14450</v>
      </c>
      <c r="C655" s="332" t="s">
        <v>15</v>
      </c>
      <c r="D655" s="342">
        <v>26.08</v>
      </c>
    </row>
    <row r="656" spans="1:4">
      <c r="A656" s="341">
        <v>8065000</v>
      </c>
      <c r="B656" s="331" t="s">
        <v>30026</v>
      </c>
      <c r="C656" s="332" t="s">
        <v>14</v>
      </c>
      <c r="D656" s="342">
        <v>389.07</v>
      </c>
    </row>
    <row r="657" spans="1:4" outlineLevel="1">
      <c r="A657" s="341">
        <v>8066000</v>
      </c>
      <c r="B657" s="331" t="s">
        <v>30027</v>
      </c>
      <c r="C657" s="332" t="s">
        <v>14</v>
      </c>
      <c r="D657" s="342">
        <v>563.12</v>
      </c>
    </row>
    <row r="658" spans="1:4" outlineLevel="1">
      <c r="A658" s="341">
        <v>8067000</v>
      </c>
      <c r="B658" s="331" t="s">
        <v>30028</v>
      </c>
      <c r="C658" s="332" t="s">
        <v>14</v>
      </c>
      <c r="D658" s="342">
        <v>1096.3900000000001</v>
      </c>
    </row>
    <row r="659" spans="1:4" outlineLevel="1">
      <c r="A659" s="341">
        <v>8068000</v>
      </c>
      <c r="B659" s="331" t="s">
        <v>14451</v>
      </c>
      <c r="C659" s="332" t="s">
        <v>13</v>
      </c>
      <c r="D659" s="342">
        <v>94.25</v>
      </c>
    </row>
    <row r="660" spans="1:4">
      <c r="A660" s="341">
        <v>8070000</v>
      </c>
      <c r="B660" s="331" t="s">
        <v>14452</v>
      </c>
      <c r="C660" s="332" t="s">
        <v>16</v>
      </c>
      <c r="D660" s="342">
        <v>102.52</v>
      </c>
    </row>
    <row r="661" spans="1:4" ht="23.25" outlineLevel="1">
      <c r="A661" s="341">
        <v>8071000</v>
      </c>
      <c r="B661" s="331" t="s">
        <v>30029</v>
      </c>
      <c r="C661" s="332" t="s">
        <v>13</v>
      </c>
      <c r="D661" s="342">
        <v>1164.3499999999999</v>
      </c>
    </row>
    <row r="662" spans="1:4" ht="23.25">
      <c r="A662" s="341">
        <v>8072000</v>
      </c>
      <c r="B662" s="331" t="s">
        <v>30030</v>
      </c>
      <c r="C662" s="332" t="s">
        <v>13</v>
      </c>
      <c r="D662" s="342">
        <v>1452.41</v>
      </c>
    </row>
    <row r="663" spans="1:4" ht="23.25" outlineLevel="1">
      <c r="A663" s="341">
        <v>8073000</v>
      </c>
      <c r="B663" s="331" t="s">
        <v>14453</v>
      </c>
      <c r="C663" s="332" t="s">
        <v>15</v>
      </c>
      <c r="D663" s="342">
        <v>24.97</v>
      </c>
    </row>
    <row r="664" spans="1:4" ht="23.25">
      <c r="A664" s="341">
        <v>8076000</v>
      </c>
      <c r="B664" s="331" t="s">
        <v>30031</v>
      </c>
      <c r="C664" s="332" t="s">
        <v>13</v>
      </c>
      <c r="D664" s="342">
        <v>37.700000000000003</v>
      </c>
    </row>
    <row r="665" spans="1:4" ht="23.25" outlineLevel="1">
      <c r="A665" s="341">
        <v>8077000</v>
      </c>
      <c r="B665" s="331" t="s">
        <v>30032</v>
      </c>
      <c r="C665" s="332" t="s">
        <v>13</v>
      </c>
      <c r="D665" s="342">
        <v>164</v>
      </c>
    </row>
    <row r="666" spans="1:4" ht="23.25">
      <c r="A666" s="341">
        <v>8078000</v>
      </c>
      <c r="B666" s="331" t="s">
        <v>30033</v>
      </c>
      <c r="C666" s="332" t="s">
        <v>13</v>
      </c>
      <c r="D666" s="342">
        <v>1084.44</v>
      </c>
    </row>
    <row r="667" spans="1:4" outlineLevel="1">
      <c r="A667" s="341">
        <v>8079000</v>
      </c>
      <c r="B667" s="331" t="s">
        <v>30034</v>
      </c>
      <c r="C667" s="332" t="s">
        <v>14</v>
      </c>
      <c r="D667" s="342">
        <v>1657.54</v>
      </c>
    </row>
    <row r="668" spans="1:4" ht="23.25">
      <c r="A668" s="341">
        <v>8080000</v>
      </c>
      <c r="B668" s="331" t="s">
        <v>14454</v>
      </c>
      <c r="C668" s="332" t="s">
        <v>18</v>
      </c>
      <c r="D668" s="342">
        <v>19.12</v>
      </c>
    </row>
    <row r="669" spans="1:4" outlineLevel="1">
      <c r="A669" s="341">
        <v>8086000</v>
      </c>
      <c r="B669" s="331" t="s">
        <v>14455</v>
      </c>
      <c r="C669" s="332" t="s">
        <v>341</v>
      </c>
      <c r="D669" s="342">
        <v>1.7</v>
      </c>
    </row>
    <row r="670" spans="1:4" ht="23.25">
      <c r="A670" s="341">
        <v>8087000</v>
      </c>
      <c r="B670" s="331" t="s">
        <v>14456</v>
      </c>
      <c r="C670" s="332" t="s">
        <v>18</v>
      </c>
      <c r="D670" s="342">
        <v>32.64</v>
      </c>
    </row>
    <row r="671" spans="1:4" outlineLevel="1">
      <c r="A671" s="341">
        <v>8104001</v>
      </c>
      <c r="B671" s="331" t="s">
        <v>21716</v>
      </c>
      <c r="C671" s="332" t="s">
        <v>14</v>
      </c>
      <c r="D671" s="342">
        <v>945.27</v>
      </c>
    </row>
    <row r="672" spans="1:4">
      <c r="A672" s="341">
        <v>8104002</v>
      </c>
      <c r="B672" s="331" t="s">
        <v>31230</v>
      </c>
      <c r="C672" s="332" t="s">
        <v>14</v>
      </c>
      <c r="D672" s="342">
        <v>1518.58</v>
      </c>
    </row>
    <row r="673" spans="1:4" outlineLevel="1">
      <c r="A673" s="341">
        <v>8104003</v>
      </c>
      <c r="B673" s="331" t="s">
        <v>21717</v>
      </c>
      <c r="C673" s="332" t="s">
        <v>14</v>
      </c>
      <c r="D673" s="342">
        <v>1870.81</v>
      </c>
    </row>
    <row r="674" spans="1:4">
      <c r="A674" s="341">
        <v>8104004</v>
      </c>
      <c r="B674" s="331" t="s">
        <v>21718</v>
      </c>
      <c r="C674" s="332" t="s">
        <v>14</v>
      </c>
      <c r="D674" s="342">
        <v>2881.25</v>
      </c>
    </row>
    <row r="675" spans="1:4" outlineLevel="1">
      <c r="A675" s="341">
        <v>8104009</v>
      </c>
      <c r="B675" s="331" t="s">
        <v>31231</v>
      </c>
      <c r="C675" s="332" t="s">
        <v>14</v>
      </c>
      <c r="D675" s="342">
        <v>171.11</v>
      </c>
    </row>
    <row r="676" spans="1:4">
      <c r="A676" s="341">
        <v>8104010</v>
      </c>
      <c r="B676" s="331" t="s">
        <v>31232</v>
      </c>
      <c r="C676" s="332" t="s">
        <v>14</v>
      </c>
      <c r="D676" s="342">
        <v>182.64</v>
      </c>
    </row>
    <row r="677" spans="1:4" outlineLevel="1">
      <c r="A677" s="341">
        <v>8104011</v>
      </c>
      <c r="B677" s="331" t="s">
        <v>21719</v>
      </c>
      <c r="C677" s="332" t="s">
        <v>14</v>
      </c>
      <c r="D677" s="342">
        <v>261.14</v>
      </c>
    </row>
    <row r="678" spans="1:4" outlineLevel="1">
      <c r="A678" s="341">
        <v>8104012</v>
      </c>
      <c r="B678" s="331" t="s">
        <v>31233</v>
      </c>
      <c r="C678" s="332" t="s">
        <v>14</v>
      </c>
      <c r="D678" s="342">
        <v>265.89999999999998</v>
      </c>
    </row>
    <row r="679" spans="1:4">
      <c r="A679" s="337">
        <v>9000000</v>
      </c>
      <c r="B679" s="338" t="s">
        <v>14457</v>
      </c>
      <c r="C679" s="339"/>
      <c r="D679" s="340"/>
    </row>
    <row r="680" spans="1:4" ht="34.5" outlineLevel="1">
      <c r="A680" s="341">
        <v>9001000</v>
      </c>
      <c r="B680" s="331" t="s">
        <v>14458</v>
      </c>
      <c r="C680" s="332" t="s">
        <v>16</v>
      </c>
      <c r="D680" s="342">
        <v>15.79</v>
      </c>
    </row>
    <row r="681" spans="1:4" ht="34.5" outlineLevel="1">
      <c r="A681" s="341">
        <v>9002000</v>
      </c>
      <c r="B681" s="331" t="s">
        <v>14459</v>
      </c>
      <c r="C681" s="332" t="s">
        <v>16</v>
      </c>
      <c r="D681" s="342">
        <v>16.71</v>
      </c>
    </row>
    <row r="682" spans="1:4" ht="34.5">
      <c r="A682" s="341">
        <v>9003000</v>
      </c>
      <c r="B682" s="331" t="s">
        <v>14460</v>
      </c>
      <c r="C682" s="332" t="s">
        <v>16</v>
      </c>
      <c r="D682" s="342">
        <v>20.23</v>
      </c>
    </row>
    <row r="683" spans="1:4" ht="34.5" outlineLevel="1">
      <c r="A683" s="341">
        <v>9004000</v>
      </c>
      <c r="B683" s="331" t="s">
        <v>14461</v>
      </c>
      <c r="C683" s="332" t="s">
        <v>16</v>
      </c>
      <c r="D683" s="342">
        <v>21.83</v>
      </c>
    </row>
    <row r="684" spans="1:4" outlineLevel="1">
      <c r="A684" s="337">
        <v>10000000</v>
      </c>
      <c r="B684" s="338" t="s">
        <v>14462</v>
      </c>
      <c r="C684" s="339"/>
      <c r="D684" s="340"/>
    </row>
    <row r="685" spans="1:4" outlineLevel="1">
      <c r="A685" s="341">
        <v>10001000</v>
      </c>
      <c r="B685" s="331" t="s">
        <v>14463</v>
      </c>
      <c r="C685" s="332" t="s">
        <v>12031</v>
      </c>
      <c r="D685" s="342" t="s">
        <v>12031</v>
      </c>
    </row>
    <row r="686" spans="1:4" outlineLevel="1">
      <c r="A686" s="341">
        <v>10001001</v>
      </c>
      <c r="B686" s="331" t="s">
        <v>96</v>
      </c>
      <c r="C686" s="332" t="s">
        <v>185</v>
      </c>
      <c r="D686" s="342">
        <v>10.42</v>
      </c>
    </row>
    <row r="687" spans="1:4" outlineLevel="1">
      <c r="A687" s="341">
        <v>10001002</v>
      </c>
      <c r="B687" s="331" t="s">
        <v>137</v>
      </c>
      <c r="C687" s="332" t="s">
        <v>18</v>
      </c>
      <c r="D687" s="342">
        <v>4.5999999999999996</v>
      </c>
    </row>
    <row r="688" spans="1:4" ht="23.25">
      <c r="A688" s="341">
        <v>10002000</v>
      </c>
      <c r="B688" s="331" t="s">
        <v>14464</v>
      </c>
      <c r="C688" s="332" t="s">
        <v>16</v>
      </c>
      <c r="D688" s="342">
        <v>10.54</v>
      </c>
    </row>
    <row r="689" spans="1:4" ht="23.25" outlineLevel="1">
      <c r="A689" s="341">
        <v>10003000</v>
      </c>
      <c r="B689" s="331" t="s">
        <v>30035</v>
      </c>
      <c r="C689" s="332" t="s">
        <v>16</v>
      </c>
      <c r="D689" s="342">
        <v>43.67</v>
      </c>
    </row>
    <row r="690" spans="1:4" ht="23.25" outlineLevel="1">
      <c r="A690" s="341">
        <v>10004000</v>
      </c>
      <c r="B690" s="331" t="s">
        <v>21396</v>
      </c>
      <c r="C690" s="332" t="s">
        <v>16</v>
      </c>
      <c r="D690" s="342">
        <v>147.6</v>
      </c>
    </row>
    <row r="691" spans="1:4" outlineLevel="1">
      <c r="A691" s="341">
        <v>10005000</v>
      </c>
      <c r="B691" s="331" t="s">
        <v>14465</v>
      </c>
      <c r="C691" s="332" t="s">
        <v>16</v>
      </c>
      <c r="D691" s="342">
        <v>138.16</v>
      </c>
    </row>
    <row r="692" spans="1:4" ht="23.25" outlineLevel="1">
      <c r="A692" s="341">
        <v>10006000</v>
      </c>
      <c r="B692" s="331" t="s">
        <v>14466</v>
      </c>
      <c r="C692" s="332" t="s">
        <v>16</v>
      </c>
      <c r="D692" s="342">
        <v>53.24</v>
      </c>
    </row>
    <row r="693" spans="1:4" ht="23.25" outlineLevel="1">
      <c r="A693" s="341">
        <v>10007000</v>
      </c>
      <c r="B693" s="331" t="s">
        <v>14467</v>
      </c>
      <c r="C693" s="332" t="s">
        <v>12031</v>
      </c>
      <c r="D693" s="342" t="s">
        <v>12031</v>
      </c>
    </row>
    <row r="694" spans="1:4" ht="23.25" outlineLevel="1">
      <c r="A694" s="341">
        <v>10007002</v>
      </c>
      <c r="B694" s="331" t="s">
        <v>14468</v>
      </c>
      <c r="C694" s="332" t="s">
        <v>18</v>
      </c>
      <c r="D694" s="342">
        <v>993.85</v>
      </c>
    </row>
    <row r="695" spans="1:4" ht="23.25">
      <c r="A695" s="341">
        <v>10007003</v>
      </c>
      <c r="B695" s="331" t="s">
        <v>14469</v>
      </c>
      <c r="C695" s="332" t="s">
        <v>18</v>
      </c>
      <c r="D695" s="342">
        <v>1014.47</v>
      </c>
    </row>
    <row r="696" spans="1:4" ht="23.25" outlineLevel="1">
      <c r="A696" s="341">
        <v>10007004</v>
      </c>
      <c r="B696" s="331" t="s">
        <v>14470</v>
      </c>
      <c r="C696" s="332" t="s">
        <v>18</v>
      </c>
      <c r="D696" s="342">
        <v>1046.69</v>
      </c>
    </row>
    <row r="697" spans="1:4" outlineLevel="1">
      <c r="A697" s="341">
        <v>10008000</v>
      </c>
      <c r="B697" s="331" t="s">
        <v>14471</v>
      </c>
      <c r="C697" s="332" t="s">
        <v>12031</v>
      </c>
      <c r="D697" s="342" t="s">
        <v>12031</v>
      </c>
    </row>
    <row r="698" spans="1:4" outlineLevel="1">
      <c r="A698" s="341">
        <v>10008001</v>
      </c>
      <c r="B698" s="331" t="s">
        <v>14472</v>
      </c>
      <c r="C698" s="332" t="s">
        <v>18</v>
      </c>
      <c r="D698" s="342">
        <v>3945.03</v>
      </c>
    </row>
    <row r="699" spans="1:4" outlineLevel="1">
      <c r="A699" s="341">
        <v>10008002</v>
      </c>
      <c r="B699" s="331" t="s">
        <v>14473</v>
      </c>
      <c r="C699" s="332" t="s">
        <v>18</v>
      </c>
      <c r="D699" s="342">
        <v>3893.68</v>
      </c>
    </row>
    <row r="700" spans="1:4" ht="23.25" outlineLevel="1">
      <c r="A700" s="341">
        <v>10009000</v>
      </c>
      <c r="B700" s="331" t="s">
        <v>14474</v>
      </c>
      <c r="C700" s="332" t="s">
        <v>13</v>
      </c>
      <c r="D700" s="342">
        <v>16.260000000000002</v>
      </c>
    </row>
    <row r="701" spans="1:4" ht="23.25">
      <c r="A701" s="341">
        <v>10010000</v>
      </c>
      <c r="B701" s="331" t="s">
        <v>14475</v>
      </c>
      <c r="C701" s="332" t="s">
        <v>14</v>
      </c>
      <c r="D701" s="342">
        <v>7.46</v>
      </c>
    </row>
    <row r="702" spans="1:4" outlineLevel="1">
      <c r="A702" s="341">
        <v>10011000</v>
      </c>
      <c r="B702" s="331" t="s">
        <v>14476</v>
      </c>
      <c r="C702" s="332" t="s">
        <v>15</v>
      </c>
      <c r="D702" s="342">
        <v>179.12</v>
      </c>
    </row>
    <row r="703" spans="1:4" ht="23.25" outlineLevel="1">
      <c r="A703" s="341">
        <v>10012000</v>
      </c>
      <c r="B703" s="331" t="s">
        <v>14477</v>
      </c>
      <c r="C703" s="332" t="s">
        <v>11</v>
      </c>
      <c r="D703" s="342">
        <v>1.39</v>
      </c>
    </row>
    <row r="704" spans="1:4" ht="23.25" outlineLevel="1">
      <c r="A704" s="341">
        <v>10013000</v>
      </c>
      <c r="B704" s="331" t="s">
        <v>14478</v>
      </c>
      <c r="C704" s="332" t="s">
        <v>15</v>
      </c>
      <c r="D704" s="342">
        <v>170.84</v>
      </c>
    </row>
    <row r="705" spans="1:4" outlineLevel="1">
      <c r="A705" s="341">
        <v>10015000</v>
      </c>
      <c r="B705" s="331" t="s">
        <v>14479</v>
      </c>
      <c r="C705" s="332" t="s">
        <v>16</v>
      </c>
      <c r="D705" s="342">
        <v>2.23</v>
      </c>
    </row>
    <row r="706" spans="1:4" outlineLevel="1">
      <c r="A706" s="341">
        <v>10016000</v>
      </c>
      <c r="B706" s="331" t="s">
        <v>14480</v>
      </c>
      <c r="C706" s="332" t="s">
        <v>12031</v>
      </c>
      <c r="D706" s="342" t="s">
        <v>12031</v>
      </c>
    </row>
    <row r="707" spans="1:4" outlineLevel="1">
      <c r="A707" s="341">
        <v>10016001</v>
      </c>
      <c r="B707" s="331" t="s">
        <v>14481</v>
      </c>
      <c r="C707" s="332" t="s">
        <v>16</v>
      </c>
      <c r="D707" s="342">
        <v>65.260000000000005</v>
      </c>
    </row>
    <row r="708" spans="1:4" outlineLevel="1">
      <c r="A708" s="341">
        <v>10016002</v>
      </c>
      <c r="B708" s="331" t="s">
        <v>14482</v>
      </c>
      <c r="C708" s="332" t="s">
        <v>13</v>
      </c>
      <c r="D708" s="342">
        <v>17.149999999999999</v>
      </c>
    </row>
    <row r="709" spans="1:4" outlineLevel="1">
      <c r="A709" s="341">
        <v>10016003</v>
      </c>
      <c r="B709" s="331" t="s">
        <v>13716</v>
      </c>
      <c r="C709" s="332" t="s">
        <v>16</v>
      </c>
      <c r="D709" s="342">
        <v>394.43</v>
      </c>
    </row>
    <row r="710" spans="1:4" outlineLevel="1">
      <c r="A710" s="341">
        <v>10017000</v>
      </c>
      <c r="B710" s="331" t="s">
        <v>14483</v>
      </c>
      <c r="C710" s="332" t="s">
        <v>16</v>
      </c>
      <c r="D710" s="342">
        <v>0.44</v>
      </c>
    </row>
    <row r="711" spans="1:4">
      <c r="A711" s="341">
        <v>10018000</v>
      </c>
      <c r="B711" s="331" t="s">
        <v>14484</v>
      </c>
      <c r="C711" s="332" t="s">
        <v>16</v>
      </c>
      <c r="D711" s="342">
        <v>4.32</v>
      </c>
    </row>
    <row r="712" spans="1:4" outlineLevel="1">
      <c r="A712" s="341">
        <v>10019000</v>
      </c>
      <c r="B712" s="331" t="s">
        <v>14485</v>
      </c>
      <c r="C712" s="332" t="s">
        <v>16</v>
      </c>
      <c r="D712" s="342">
        <v>7.76</v>
      </c>
    </row>
    <row r="713" spans="1:4" ht="23.25" outlineLevel="1">
      <c r="A713" s="341">
        <v>10020000</v>
      </c>
      <c r="B713" s="331" t="s">
        <v>14486</v>
      </c>
      <c r="C713" s="332" t="s">
        <v>15</v>
      </c>
      <c r="D713" s="342">
        <v>99.35</v>
      </c>
    </row>
    <row r="714" spans="1:4" ht="23.25">
      <c r="A714" s="341">
        <v>10021000</v>
      </c>
      <c r="B714" s="331" t="s">
        <v>14487</v>
      </c>
      <c r="C714" s="332" t="s">
        <v>16</v>
      </c>
      <c r="D714" s="342">
        <v>154.26</v>
      </c>
    </row>
    <row r="715" spans="1:4" ht="23.25" outlineLevel="1">
      <c r="A715" s="341">
        <v>10022000</v>
      </c>
      <c r="B715" s="331" t="s">
        <v>14488</v>
      </c>
      <c r="C715" s="332" t="s">
        <v>16</v>
      </c>
      <c r="D715" s="342">
        <v>17.059999999999999</v>
      </c>
    </row>
    <row r="716" spans="1:4" outlineLevel="1">
      <c r="A716" s="341">
        <v>10023000</v>
      </c>
      <c r="B716" s="331" t="s">
        <v>13594</v>
      </c>
      <c r="C716" s="332" t="s">
        <v>16</v>
      </c>
      <c r="D716" s="342">
        <v>17.600000000000001</v>
      </c>
    </row>
    <row r="717" spans="1:4">
      <c r="A717" s="341">
        <v>10024000</v>
      </c>
      <c r="B717" s="331" t="s">
        <v>14489</v>
      </c>
      <c r="C717" s="332" t="s">
        <v>12031</v>
      </c>
      <c r="D717" s="342" t="s">
        <v>12031</v>
      </c>
    </row>
    <row r="718" spans="1:4" outlineLevel="1">
      <c r="A718" s="341">
        <v>10024001</v>
      </c>
      <c r="B718" s="331" t="s">
        <v>14490</v>
      </c>
      <c r="C718" s="332" t="s">
        <v>14491</v>
      </c>
      <c r="D718" s="342">
        <v>0.92</v>
      </c>
    </row>
    <row r="719" spans="1:4" outlineLevel="1">
      <c r="A719" s="341">
        <v>10024002</v>
      </c>
      <c r="B719" s="331" t="s">
        <v>14492</v>
      </c>
      <c r="C719" s="332" t="s">
        <v>14491</v>
      </c>
      <c r="D719" s="342">
        <v>1.1499999999999999</v>
      </c>
    </row>
    <row r="720" spans="1:4">
      <c r="A720" s="341">
        <v>10024003</v>
      </c>
      <c r="B720" s="331" t="s">
        <v>14493</v>
      </c>
      <c r="C720" s="332" t="s">
        <v>14491</v>
      </c>
      <c r="D720" s="342">
        <v>1.47</v>
      </c>
    </row>
    <row r="721" spans="1:4" outlineLevel="1">
      <c r="A721" s="341">
        <v>10024004</v>
      </c>
      <c r="B721" s="331" t="s">
        <v>14494</v>
      </c>
      <c r="C721" s="332" t="s">
        <v>14491</v>
      </c>
      <c r="D721" s="342">
        <v>4.3600000000000003</v>
      </c>
    </row>
    <row r="722" spans="1:4" outlineLevel="1">
      <c r="A722" s="341">
        <v>10024005</v>
      </c>
      <c r="B722" s="331" t="s">
        <v>14495</v>
      </c>
      <c r="C722" s="332" t="s">
        <v>14491</v>
      </c>
      <c r="D722" s="342">
        <v>4.51</v>
      </c>
    </row>
    <row r="723" spans="1:4" outlineLevel="1">
      <c r="A723" s="341">
        <v>10024006</v>
      </c>
      <c r="B723" s="331" t="s">
        <v>14496</v>
      </c>
      <c r="C723" s="332" t="s">
        <v>14491</v>
      </c>
      <c r="D723" s="342">
        <v>4.8499999999999996</v>
      </c>
    </row>
    <row r="724" spans="1:4" outlineLevel="1">
      <c r="A724" s="341">
        <v>10024007</v>
      </c>
      <c r="B724" s="331" t="s">
        <v>14497</v>
      </c>
      <c r="C724" s="332" t="s">
        <v>14491</v>
      </c>
      <c r="D724" s="342">
        <v>5.13</v>
      </c>
    </row>
    <row r="725" spans="1:4" outlineLevel="1">
      <c r="A725" s="341">
        <v>10024008</v>
      </c>
      <c r="B725" s="331" t="s">
        <v>14498</v>
      </c>
      <c r="C725" s="332" t="s">
        <v>14491</v>
      </c>
      <c r="D725" s="342">
        <v>4.1100000000000003</v>
      </c>
    </row>
    <row r="726" spans="1:4" outlineLevel="1">
      <c r="A726" s="341">
        <v>10024101</v>
      </c>
      <c r="B726" s="331" t="s">
        <v>21720</v>
      </c>
      <c r="C726" s="332" t="s">
        <v>14491</v>
      </c>
      <c r="D726" s="342">
        <v>3.97</v>
      </c>
    </row>
    <row r="727" spans="1:4">
      <c r="A727" s="341">
        <v>10025001</v>
      </c>
      <c r="B727" s="331" t="s">
        <v>14499</v>
      </c>
      <c r="C727" s="332" t="s">
        <v>16</v>
      </c>
      <c r="D727" s="342">
        <v>83.1</v>
      </c>
    </row>
    <row r="728" spans="1:4" ht="23.25" outlineLevel="1">
      <c r="A728" s="341">
        <v>10025003</v>
      </c>
      <c r="B728" s="331" t="s">
        <v>14500</v>
      </c>
      <c r="C728" s="332" t="s">
        <v>16</v>
      </c>
      <c r="D728" s="342">
        <v>43.39</v>
      </c>
    </row>
    <row r="729" spans="1:4" ht="23.25" outlineLevel="1">
      <c r="A729" s="341">
        <v>10101001</v>
      </c>
      <c r="B729" s="331" t="s">
        <v>40194</v>
      </c>
      <c r="C729" s="332" t="s">
        <v>16</v>
      </c>
      <c r="D729" s="342">
        <v>206.24</v>
      </c>
    </row>
    <row r="730" spans="1:4" ht="23.25" outlineLevel="1">
      <c r="A730" s="341">
        <v>10102001</v>
      </c>
      <c r="B730" s="331" t="s">
        <v>31234</v>
      </c>
      <c r="C730" s="332" t="s">
        <v>14491</v>
      </c>
      <c r="D730" s="342">
        <v>1.06</v>
      </c>
    </row>
    <row r="731" spans="1:4" ht="23.25" outlineLevel="1">
      <c r="A731" s="341">
        <v>10102002</v>
      </c>
      <c r="B731" s="331" t="s">
        <v>31235</v>
      </c>
      <c r="C731" s="332" t="s">
        <v>14491</v>
      </c>
      <c r="D731" s="342">
        <v>1.07</v>
      </c>
    </row>
    <row r="732" spans="1:4" ht="23.25" outlineLevel="1">
      <c r="A732" s="341">
        <v>10103001</v>
      </c>
      <c r="B732" s="331" t="s">
        <v>31236</v>
      </c>
      <c r="C732" s="332" t="s">
        <v>16</v>
      </c>
      <c r="D732" s="342">
        <v>33.840000000000003</v>
      </c>
    </row>
    <row r="733" spans="1:4" outlineLevel="1">
      <c r="A733" s="341">
        <v>10105001</v>
      </c>
      <c r="B733" s="331" t="s">
        <v>21721</v>
      </c>
      <c r="C733" s="332" t="s">
        <v>16</v>
      </c>
      <c r="D733" s="342">
        <v>190.12</v>
      </c>
    </row>
    <row r="734" spans="1:4" ht="23.25">
      <c r="A734" s="341">
        <v>10106001</v>
      </c>
      <c r="B734" s="331" t="s">
        <v>21722</v>
      </c>
      <c r="C734" s="332" t="s">
        <v>18</v>
      </c>
      <c r="D734" s="342">
        <v>9268.7199999999993</v>
      </c>
    </row>
    <row r="735" spans="1:4" outlineLevel="1">
      <c r="A735" s="341">
        <v>10107001</v>
      </c>
      <c r="B735" s="331" t="s">
        <v>30036</v>
      </c>
      <c r="C735" s="332" t="s">
        <v>16</v>
      </c>
      <c r="D735" s="342">
        <v>1.9</v>
      </c>
    </row>
    <row r="736" spans="1:4" outlineLevel="1">
      <c r="A736" s="341">
        <v>10108001</v>
      </c>
      <c r="B736" s="331" t="s">
        <v>21397</v>
      </c>
      <c r="C736" s="332" t="s">
        <v>16</v>
      </c>
      <c r="D736" s="342">
        <v>3.06</v>
      </c>
    </row>
    <row r="737" spans="1:4" outlineLevel="1">
      <c r="A737" s="341">
        <v>10109001</v>
      </c>
      <c r="B737" s="331" t="s">
        <v>21398</v>
      </c>
      <c r="C737" s="332" t="s">
        <v>16</v>
      </c>
      <c r="D737" s="342">
        <v>4.57</v>
      </c>
    </row>
    <row r="738" spans="1:4" ht="23.25" outlineLevel="1">
      <c r="A738" s="341">
        <v>10111001</v>
      </c>
      <c r="B738" s="331" t="s">
        <v>21723</v>
      </c>
      <c r="C738" s="332" t="s">
        <v>16</v>
      </c>
      <c r="D738" s="342">
        <v>410.79</v>
      </c>
    </row>
    <row r="739" spans="1:4" outlineLevel="1">
      <c r="A739" s="341">
        <v>10112001</v>
      </c>
      <c r="B739" s="331" t="s">
        <v>40195</v>
      </c>
      <c r="C739" s="332" t="s">
        <v>13</v>
      </c>
      <c r="D739" s="342">
        <v>26.04</v>
      </c>
    </row>
    <row r="740" spans="1:4">
      <c r="A740" s="341">
        <v>10116001</v>
      </c>
      <c r="B740" s="331" t="s">
        <v>21724</v>
      </c>
      <c r="C740" s="332" t="s">
        <v>16</v>
      </c>
      <c r="D740" s="342">
        <v>20.98</v>
      </c>
    </row>
    <row r="741" spans="1:4" outlineLevel="1">
      <c r="A741" s="341">
        <v>10116002</v>
      </c>
      <c r="B741" s="331" t="s">
        <v>30037</v>
      </c>
      <c r="C741" s="332" t="s">
        <v>16</v>
      </c>
      <c r="D741" s="342">
        <v>22.12</v>
      </c>
    </row>
    <row r="742" spans="1:4" ht="23.25" outlineLevel="1">
      <c r="A742" s="341">
        <v>10117002</v>
      </c>
      <c r="B742" s="331" t="s">
        <v>40196</v>
      </c>
      <c r="C742" s="332" t="s">
        <v>30039</v>
      </c>
      <c r="D742" s="342">
        <v>5696.31</v>
      </c>
    </row>
    <row r="743" spans="1:4" ht="23.25" outlineLevel="1">
      <c r="A743" s="341">
        <v>10117003</v>
      </c>
      <c r="B743" s="331" t="s">
        <v>30038</v>
      </c>
      <c r="C743" s="332" t="s">
        <v>30039</v>
      </c>
      <c r="D743" s="342">
        <v>17717.169999999998</v>
      </c>
    </row>
    <row r="744" spans="1:4" outlineLevel="1">
      <c r="A744" s="341">
        <v>10117004</v>
      </c>
      <c r="B744" s="331" t="s">
        <v>30040</v>
      </c>
      <c r="C744" s="332" t="s">
        <v>30039</v>
      </c>
      <c r="D744" s="342">
        <v>19430.28</v>
      </c>
    </row>
    <row r="745" spans="1:4" ht="23.25">
      <c r="A745" s="341">
        <v>10117005</v>
      </c>
      <c r="B745" s="331" t="s">
        <v>30041</v>
      </c>
      <c r="C745" s="332" t="s">
        <v>30039</v>
      </c>
      <c r="D745" s="342">
        <v>6523.64</v>
      </c>
    </row>
    <row r="746" spans="1:4" ht="23.25" outlineLevel="1">
      <c r="A746" s="341">
        <v>10118002</v>
      </c>
      <c r="B746" s="331" t="s">
        <v>31237</v>
      </c>
      <c r="C746" s="332" t="s">
        <v>13</v>
      </c>
      <c r="D746" s="342">
        <v>81.319999999999993</v>
      </c>
    </row>
    <row r="747" spans="1:4" ht="23.25" outlineLevel="1">
      <c r="A747" s="341">
        <v>10118003</v>
      </c>
      <c r="B747" s="331" t="s">
        <v>40197</v>
      </c>
      <c r="C747" s="332" t="s">
        <v>13</v>
      </c>
      <c r="D747" s="342">
        <v>85.6</v>
      </c>
    </row>
    <row r="748" spans="1:4" ht="23.25" outlineLevel="1">
      <c r="A748" s="341">
        <v>10118004</v>
      </c>
      <c r="B748" s="331" t="s">
        <v>31238</v>
      </c>
      <c r="C748" s="332" t="s">
        <v>13</v>
      </c>
      <c r="D748" s="342">
        <v>130.69999999999999</v>
      </c>
    </row>
    <row r="749" spans="1:4" ht="23.25" outlineLevel="1">
      <c r="A749" s="341">
        <v>10118005</v>
      </c>
      <c r="B749" s="331" t="s">
        <v>40198</v>
      </c>
      <c r="C749" s="332" t="s">
        <v>13</v>
      </c>
      <c r="D749" s="342">
        <v>242.52</v>
      </c>
    </row>
    <row r="750" spans="1:4" ht="23.25">
      <c r="A750" s="341">
        <v>10118006</v>
      </c>
      <c r="B750" s="331" t="s">
        <v>31239</v>
      </c>
      <c r="C750" s="332" t="s">
        <v>13</v>
      </c>
      <c r="D750" s="342">
        <v>188.26</v>
      </c>
    </row>
    <row r="751" spans="1:4" ht="23.25" outlineLevel="1">
      <c r="A751" s="341">
        <v>10118007</v>
      </c>
      <c r="B751" s="331" t="s">
        <v>40199</v>
      </c>
      <c r="C751" s="332" t="s">
        <v>13</v>
      </c>
      <c r="D751" s="342">
        <v>318.52</v>
      </c>
    </row>
    <row r="752" spans="1:4" ht="22.5" outlineLevel="1">
      <c r="A752" s="347">
        <v>11000000</v>
      </c>
      <c r="B752" s="348" t="s">
        <v>14501</v>
      </c>
      <c r="C752" s="349"/>
      <c r="D752" s="340"/>
    </row>
    <row r="753" spans="1:4" outlineLevel="1">
      <c r="A753" s="341">
        <v>11002000</v>
      </c>
      <c r="B753" s="331" t="s">
        <v>14502</v>
      </c>
      <c r="C753" s="332" t="s">
        <v>17</v>
      </c>
      <c r="D753" s="342">
        <v>227.36</v>
      </c>
    </row>
    <row r="754" spans="1:4" outlineLevel="1">
      <c r="A754" s="341">
        <v>11003000</v>
      </c>
      <c r="B754" s="331" t="s">
        <v>14503</v>
      </c>
      <c r="C754" s="332" t="s">
        <v>17</v>
      </c>
      <c r="D754" s="342">
        <v>215.31</v>
      </c>
    </row>
    <row r="755" spans="1:4">
      <c r="A755" s="341">
        <v>11004000</v>
      </c>
      <c r="B755" s="331" t="s">
        <v>14504</v>
      </c>
      <c r="C755" s="332" t="s">
        <v>17</v>
      </c>
      <c r="D755" s="342">
        <v>235.66</v>
      </c>
    </row>
    <row r="756" spans="1:4" outlineLevel="1">
      <c r="A756" s="341">
        <v>11005000</v>
      </c>
      <c r="B756" s="331" t="s">
        <v>14505</v>
      </c>
      <c r="C756" s="332" t="s">
        <v>17</v>
      </c>
      <c r="D756" s="342">
        <v>223.86</v>
      </c>
    </row>
    <row r="757" spans="1:4" outlineLevel="1">
      <c r="A757" s="341">
        <v>11006000</v>
      </c>
      <c r="B757" s="331" t="s">
        <v>14506</v>
      </c>
      <c r="C757" s="332" t="s">
        <v>17</v>
      </c>
      <c r="D757" s="342">
        <v>445.57</v>
      </c>
    </row>
    <row r="758" spans="1:4" outlineLevel="1">
      <c r="A758" s="341">
        <v>11007000</v>
      </c>
      <c r="B758" s="331" t="s">
        <v>14507</v>
      </c>
      <c r="C758" s="332" t="s">
        <v>17</v>
      </c>
      <c r="D758" s="342">
        <v>99.9</v>
      </c>
    </row>
    <row r="759" spans="1:4" outlineLevel="1">
      <c r="A759" s="341">
        <v>11008000</v>
      </c>
      <c r="B759" s="331" t="s">
        <v>14508</v>
      </c>
      <c r="C759" s="332" t="s">
        <v>17</v>
      </c>
      <c r="D759" s="342">
        <v>53.03</v>
      </c>
    </row>
    <row r="760" spans="1:4" outlineLevel="1">
      <c r="A760" s="341">
        <v>11009000</v>
      </c>
      <c r="B760" s="331" t="s">
        <v>14509</v>
      </c>
      <c r="C760" s="332" t="s">
        <v>17</v>
      </c>
      <c r="D760" s="342">
        <v>341.51</v>
      </c>
    </row>
    <row r="761" spans="1:4" outlineLevel="1">
      <c r="A761" s="341">
        <v>11010000</v>
      </c>
      <c r="B761" s="331" t="s">
        <v>14510</v>
      </c>
      <c r="C761" s="332" t="s">
        <v>17</v>
      </c>
      <c r="D761" s="342">
        <v>334.04</v>
      </c>
    </row>
    <row r="762" spans="1:4" outlineLevel="1">
      <c r="A762" s="341">
        <v>11011000</v>
      </c>
      <c r="B762" s="331" t="s">
        <v>14511</v>
      </c>
      <c r="C762" s="332" t="s">
        <v>17</v>
      </c>
      <c r="D762" s="342">
        <v>292.81</v>
      </c>
    </row>
    <row r="763" spans="1:4">
      <c r="A763" s="341">
        <v>11014000</v>
      </c>
      <c r="B763" s="331" t="s">
        <v>14512</v>
      </c>
      <c r="C763" s="332" t="s">
        <v>17</v>
      </c>
      <c r="D763" s="342">
        <v>177.29</v>
      </c>
    </row>
    <row r="764" spans="1:4" outlineLevel="1">
      <c r="A764" s="341">
        <v>11015000</v>
      </c>
      <c r="B764" s="331" t="s">
        <v>14513</v>
      </c>
      <c r="C764" s="332" t="s">
        <v>17</v>
      </c>
      <c r="D764" s="342">
        <v>133.02000000000001</v>
      </c>
    </row>
    <row r="765" spans="1:4" outlineLevel="1">
      <c r="A765" s="341">
        <v>11017000</v>
      </c>
      <c r="B765" s="331" t="s">
        <v>14514</v>
      </c>
      <c r="C765" s="332" t="s">
        <v>17</v>
      </c>
      <c r="D765" s="342">
        <v>305.97000000000003</v>
      </c>
    </row>
    <row r="766" spans="1:4" outlineLevel="1">
      <c r="A766" s="341">
        <v>11018000</v>
      </c>
      <c r="B766" s="331" t="s">
        <v>14515</v>
      </c>
      <c r="C766" s="332" t="s">
        <v>17</v>
      </c>
      <c r="D766" s="342">
        <v>163.66999999999999</v>
      </c>
    </row>
    <row r="767" spans="1:4" outlineLevel="1">
      <c r="A767" s="341">
        <v>11019000</v>
      </c>
      <c r="B767" s="331" t="s">
        <v>14516</v>
      </c>
      <c r="C767" s="332" t="s">
        <v>17</v>
      </c>
      <c r="D767" s="342">
        <v>308.86</v>
      </c>
    </row>
    <row r="768" spans="1:4" outlineLevel="1">
      <c r="A768" s="341">
        <v>11020000</v>
      </c>
      <c r="B768" s="331" t="s">
        <v>14517</v>
      </c>
      <c r="C768" s="332" t="s">
        <v>17</v>
      </c>
      <c r="D768" s="342">
        <v>425.62</v>
      </c>
    </row>
    <row r="769" spans="1:4" outlineLevel="1">
      <c r="A769" s="341">
        <v>11022000</v>
      </c>
      <c r="B769" s="331" t="s">
        <v>14518</v>
      </c>
      <c r="C769" s="332" t="s">
        <v>17</v>
      </c>
      <c r="D769" s="342">
        <v>98.96</v>
      </c>
    </row>
    <row r="770" spans="1:4" outlineLevel="1">
      <c r="A770" s="341">
        <v>11023000</v>
      </c>
      <c r="B770" s="331" t="s">
        <v>14519</v>
      </c>
      <c r="C770" s="332" t="s">
        <v>17</v>
      </c>
      <c r="D770" s="342">
        <v>321.58999999999997</v>
      </c>
    </row>
    <row r="771" spans="1:4">
      <c r="A771" s="341">
        <v>11024000</v>
      </c>
      <c r="B771" s="331" t="s">
        <v>14520</v>
      </c>
      <c r="C771" s="332" t="s">
        <v>17</v>
      </c>
      <c r="D771" s="342">
        <v>33.479999999999997</v>
      </c>
    </row>
    <row r="772" spans="1:4" outlineLevel="1">
      <c r="A772" s="341">
        <v>11025000</v>
      </c>
      <c r="B772" s="331" t="s">
        <v>14521</v>
      </c>
      <c r="C772" s="332" t="s">
        <v>17</v>
      </c>
      <c r="D772" s="342">
        <v>282.08999999999997</v>
      </c>
    </row>
    <row r="773" spans="1:4" outlineLevel="1">
      <c r="A773" s="341">
        <v>11027000</v>
      </c>
      <c r="B773" s="331" t="s">
        <v>14522</v>
      </c>
      <c r="C773" s="332" t="s">
        <v>17</v>
      </c>
      <c r="D773" s="342">
        <v>135.11000000000001</v>
      </c>
    </row>
    <row r="774" spans="1:4" outlineLevel="1">
      <c r="A774" s="341">
        <v>11028000</v>
      </c>
      <c r="B774" s="331" t="s">
        <v>14523</v>
      </c>
      <c r="C774" s="332" t="s">
        <v>17</v>
      </c>
      <c r="D774" s="342">
        <v>514.36</v>
      </c>
    </row>
    <row r="775" spans="1:4" ht="22.5" outlineLevel="1">
      <c r="A775" s="337">
        <v>12000000</v>
      </c>
      <c r="B775" s="338" t="s">
        <v>14524</v>
      </c>
      <c r="C775" s="339"/>
      <c r="D775" s="340"/>
    </row>
    <row r="776" spans="1:4" outlineLevel="1">
      <c r="A776" s="341">
        <v>12002000</v>
      </c>
      <c r="B776" s="331" t="s">
        <v>14525</v>
      </c>
      <c r="C776" s="332" t="s">
        <v>17</v>
      </c>
      <c r="D776" s="342">
        <v>31.01</v>
      </c>
    </row>
    <row r="777" spans="1:4" outlineLevel="1">
      <c r="A777" s="341">
        <v>12003000</v>
      </c>
      <c r="B777" s="331" t="s">
        <v>14526</v>
      </c>
      <c r="C777" s="332" t="s">
        <v>17</v>
      </c>
      <c r="D777" s="342">
        <v>32.06</v>
      </c>
    </row>
    <row r="778" spans="1:4" outlineLevel="1">
      <c r="A778" s="341">
        <v>12004000</v>
      </c>
      <c r="B778" s="331" t="s">
        <v>14527</v>
      </c>
      <c r="C778" s="332" t="s">
        <v>17</v>
      </c>
      <c r="D778" s="342">
        <v>33.909999999999997</v>
      </c>
    </row>
    <row r="779" spans="1:4">
      <c r="A779" s="341">
        <v>12005000</v>
      </c>
      <c r="B779" s="331" t="s">
        <v>14528</v>
      </c>
      <c r="C779" s="332" t="s">
        <v>17</v>
      </c>
      <c r="D779" s="342">
        <v>30.81</v>
      </c>
    </row>
    <row r="780" spans="1:4" outlineLevel="1">
      <c r="A780" s="341">
        <v>12006000</v>
      </c>
      <c r="B780" s="331" t="s">
        <v>14529</v>
      </c>
      <c r="C780" s="332" t="s">
        <v>17</v>
      </c>
      <c r="D780" s="342">
        <v>33.74</v>
      </c>
    </row>
    <row r="781" spans="1:4" outlineLevel="1">
      <c r="A781" s="341">
        <v>12007000</v>
      </c>
      <c r="B781" s="331" t="s">
        <v>14530</v>
      </c>
      <c r="C781" s="332" t="s">
        <v>17</v>
      </c>
      <c r="D781" s="342">
        <v>31.62</v>
      </c>
    </row>
    <row r="782" spans="1:4" outlineLevel="1">
      <c r="A782" s="341">
        <v>12008000</v>
      </c>
      <c r="B782" s="331" t="s">
        <v>14531</v>
      </c>
      <c r="C782" s="332" t="s">
        <v>17</v>
      </c>
      <c r="D782" s="342">
        <v>39.07</v>
      </c>
    </row>
    <row r="783" spans="1:4" outlineLevel="1">
      <c r="A783" s="341">
        <v>12009000</v>
      </c>
      <c r="B783" s="331" t="s">
        <v>14532</v>
      </c>
      <c r="C783" s="332" t="s">
        <v>17</v>
      </c>
      <c r="D783" s="342">
        <v>44.16</v>
      </c>
    </row>
    <row r="784" spans="1:4" outlineLevel="1">
      <c r="A784" s="341">
        <v>12010000</v>
      </c>
      <c r="B784" s="331" t="s">
        <v>14533</v>
      </c>
      <c r="C784" s="332" t="s">
        <v>17</v>
      </c>
      <c r="D784" s="342">
        <v>30.74</v>
      </c>
    </row>
    <row r="785" spans="1:4" outlineLevel="1">
      <c r="A785" s="341">
        <v>12011000</v>
      </c>
      <c r="B785" s="331" t="s">
        <v>14534</v>
      </c>
      <c r="C785" s="332" t="s">
        <v>17</v>
      </c>
      <c r="D785" s="342">
        <v>24.5</v>
      </c>
    </row>
    <row r="786" spans="1:4">
      <c r="A786" s="341">
        <v>12012000</v>
      </c>
      <c r="B786" s="331" t="s">
        <v>14535</v>
      </c>
      <c r="C786" s="332" t="s">
        <v>17</v>
      </c>
      <c r="D786" s="342">
        <v>69.48</v>
      </c>
    </row>
    <row r="787" spans="1:4" outlineLevel="1">
      <c r="A787" s="341">
        <v>12013000</v>
      </c>
      <c r="B787" s="331" t="s">
        <v>13966</v>
      </c>
      <c r="C787" s="332" t="s">
        <v>17</v>
      </c>
      <c r="D787" s="342">
        <v>173.48</v>
      </c>
    </row>
    <row r="788" spans="1:4" outlineLevel="1">
      <c r="A788" s="337">
        <v>13000000</v>
      </c>
      <c r="B788" s="338" t="s">
        <v>14536</v>
      </c>
      <c r="C788" s="339"/>
      <c r="D788" s="340"/>
    </row>
    <row r="789" spans="1:4" outlineLevel="1">
      <c r="A789" s="341">
        <v>13001000</v>
      </c>
      <c r="B789" s="331" t="s">
        <v>14537</v>
      </c>
      <c r="C789" s="332" t="s">
        <v>12031</v>
      </c>
      <c r="D789" s="342" t="s">
        <v>12031</v>
      </c>
    </row>
    <row r="790" spans="1:4" outlineLevel="1">
      <c r="A790" s="341">
        <v>13001001</v>
      </c>
      <c r="B790" s="331" t="s">
        <v>14538</v>
      </c>
      <c r="C790" s="332" t="s">
        <v>13</v>
      </c>
      <c r="D790" s="342">
        <v>238.74</v>
      </c>
    </row>
    <row r="791" spans="1:4" outlineLevel="1">
      <c r="A791" s="341">
        <v>13001002</v>
      </c>
      <c r="B791" s="331" t="s">
        <v>14539</v>
      </c>
      <c r="C791" s="332" t="s">
        <v>13</v>
      </c>
      <c r="D791" s="342">
        <v>711.22</v>
      </c>
    </row>
    <row r="792" spans="1:4">
      <c r="A792" s="341">
        <v>13001003</v>
      </c>
      <c r="B792" s="331" t="s">
        <v>14540</v>
      </c>
      <c r="C792" s="332" t="s">
        <v>13</v>
      </c>
      <c r="D792" s="342">
        <v>252.62</v>
      </c>
    </row>
    <row r="793" spans="1:4" outlineLevel="1">
      <c r="A793" s="341">
        <v>13001004</v>
      </c>
      <c r="B793" s="331" t="s">
        <v>14541</v>
      </c>
      <c r="C793" s="332" t="s">
        <v>13</v>
      </c>
      <c r="D793" s="342">
        <v>793.98</v>
      </c>
    </row>
    <row r="794" spans="1:4" outlineLevel="1">
      <c r="A794" s="341">
        <v>13001005</v>
      </c>
      <c r="B794" s="331" t="s">
        <v>14542</v>
      </c>
      <c r="C794" s="332" t="s">
        <v>13</v>
      </c>
      <c r="D794" s="342">
        <v>295.79000000000002</v>
      </c>
    </row>
    <row r="795" spans="1:4" outlineLevel="1">
      <c r="A795" s="341">
        <v>13001006</v>
      </c>
      <c r="B795" s="331" t="s">
        <v>14543</v>
      </c>
      <c r="C795" s="332" t="s">
        <v>13</v>
      </c>
      <c r="D795" s="342">
        <v>884.55</v>
      </c>
    </row>
    <row r="796" spans="1:4">
      <c r="A796" s="341">
        <v>13001007</v>
      </c>
      <c r="B796" s="331" t="s">
        <v>14544</v>
      </c>
      <c r="C796" s="332" t="s">
        <v>13</v>
      </c>
      <c r="D796" s="342">
        <v>300</v>
      </c>
    </row>
    <row r="797" spans="1:4" outlineLevel="1">
      <c r="A797" s="341">
        <v>13001008</v>
      </c>
      <c r="B797" s="331" t="s">
        <v>14545</v>
      </c>
      <c r="C797" s="332" t="s">
        <v>13</v>
      </c>
      <c r="D797" s="342">
        <v>898.44</v>
      </c>
    </row>
    <row r="798" spans="1:4" outlineLevel="1">
      <c r="A798" s="341">
        <v>13001009</v>
      </c>
      <c r="B798" s="331" t="s">
        <v>14546</v>
      </c>
      <c r="C798" s="332" t="s">
        <v>13</v>
      </c>
      <c r="D798" s="342">
        <v>310.45999999999998</v>
      </c>
    </row>
    <row r="799" spans="1:4" outlineLevel="1">
      <c r="A799" s="341">
        <v>13001010</v>
      </c>
      <c r="B799" s="331" t="s">
        <v>14547</v>
      </c>
      <c r="C799" s="332" t="s">
        <v>13</v>
      </c>
      <c r="D799" s="342">
        <v>1009.85</v>
      </c>
    </row>
    <row r="800" spans="1:4" outlineLevel="1">
      <c r="A800" s="341">
        <v>13001011</v>
      </c>
      <c r="B800" s="331" t="s">
        <v>14548</v>
      </c>
      <c r="C800" s="332" t="s">
        <v>13</v>
      </c>
      <c r="D800" s="342">
        <v>341.11</v>
      </c>
    </row>
    <row r="801" spans="1:4">
      <c r="A801" s="341">
        <v>13001012</v>
      </c>
      <c r="B801" s="331" t="s">
        <v>14549</v>
      </c>
      <c r="C801" s="332" t="s">
        <v>13</v>
      </c>
      <c r="D801" s="342">
        <v>1119.94</v>
      </c>
    </row>
    <row r="802" spans="1:4" outlineLevel="1">
      <c r="A802" s="341">
        <v>13001013</v>
      </c>
      <c r="B802" s="331" t="s">
        <v>14550</v>
      </c>
      <c r="C802" s="332" t="s">
        <v>13</v>
      </c>
      <c r="D802" s="342">
        <v>407.55</v>
      </c>
    </row>
    <row r="803" spans="1:4" outlineLevel="1">
      <c r="A803" s="341">
        <v>13001014</v>
      </c>
      <c r="B803" s="331" t="s">
        <v>14551</v>
      </c>
      <c r="C803" s="332" t="s">
        <v>13</v>
      </c>
      <c r="D803" s="342">
        <v>1314.07</v>
      </c>
    </row>
    <row r="804" spans="1:4" outlineLevel="1">
      <c r="A804" s="341">
        <v>13001015</v>
      </c>
      <c r="B804" s="331" t="s">
        <v>14552</v>
      </c>
      <c r="C804" s="332" t="s">
        <v>13</v>
      </c>
      <c r="D804" s="342">
        <v>458.21</v>
      </c>
    </row>
    <row r="805" spans="1:4">
      <c r="A805" s="341">
        <v>13001016</v>
      </c>
      <c r="B805" s="331" t="s">
        <v>14553</v>
      </c>
      <c r="C805" s="332" t="s">
        <v>13</v>
      </c>
      <c r="D805" s="342">
        <v>1503.72</v>
      </c>
    </row>
    <row r="806" spans="1:4" ht="23.25">
      <c r="A806" s="341">
        <v>13002000</v>
      </c>
      <c r="B806" s="331" t="s">
        <v>14554</v>
      </c>
      <c r="C806" s="332" t="s">
        <v>12031</v>
      </c>
      <c r="D806" s="342" t="s">
        <v>12031</v>
      </c>
    </row>
    <row r="807" spans="1:4" ht="23.25">
      <c r="A807" s="341">
        <v>13002001</v>
      </c>
      <c r="B807" s="331" t="s">
        <v>14555</v>
      </c>
      <c r="C807" s="332" t="s">
        <v>15</v>
      </c>
      <c r="D807" s="342">
        <v>0.65</v>
      </c>
    </row>
    <row r="808" spans="1:4" ht="23.25">
      <c r="A808" s="341">
        <v>13002002</v>
      </c>
      <c r="B808" s="331" t="s">
        <v>14556</v>
      </c>
      <c r="C808" s="332" t="s">
        <v>18</v>
      </c>
      <c r="D808" s="342">
        <v>170.71</v>
      </c>
    </row>
    <row r="809" spans="1:4" ht="34.5">
      <c r="A809" s="341">
        <v>13002003</v>
      </c>
      <c r="B809" s="331" t="s">
        <v>14557</v>
      </c>
      <c r="C809" s="332" t="s">
        <v>15</v>
      </c>
      <c r="D809" s="342">
        <v>6.07</v>
      </c>
    </row>
    <row r="810" spans="1:4" ht="34.5">
      <c r="A810" s="341">
        <v>13002004</v>
      </c>
      <c r="B810" s="331" t="s">
        <v>14558</v>
      </c>
      <c r="C810" s="332" t="s">
        <v>15</v>
      </c>
      <c r="D810" s="342">
        <v>6.18</v>
      </c>
    </row>
    <row r="811" spans="1:4" ht="23.25">
      <c r="A811" s="341">
        <v>13002005</v>
      </c>
      <c r="B811" s="331" t="s">
        <v>14559</v>
      </c>
      <c r="C811" s="332" t="s">
        <v>18</v>
      </c>
      <c r="D811" s="342">
        <v>50.87</v>
      </c>
    </row>
    <row r="812" spans="1:4" ht="23.25">
      <c r="A812" s="341">
        <v>13002006</v>
      </c>
      <c r="B812" s="331" t="s">
        <v>14560</v>
      </c>
      <c r="C812" s="332" t="s">
        <v>15</v>
      </c>
      <c r="D812" s="342">
        <v>12.33</v>
      </c>
    </row>
    <row r="813" spans="1:4" ht="22.5">
      <c r="A813" s="337">
        <v>14000000</v>
      </c>
      <c r="B813" s="338" t="s">
        <v>14561</v>
      </c>
      <c r="C813" s="339"/>
      <c r="D813" s="340"/>
    </row>
    <row r="814" spans="1:4">
      <c r="A814" s="341">
        <v>14001000</v>
      </c>
      <c r="B814" s="331" t="s">
        <v>14562</v>
      </c>
      <c r="C814" s="332" t="s">
        <v>12031</v>
      </c>
      <c r="D814" s="342" t="s">
        <v>12031</v>
      </c>
    </row>
    <row r="815" spans="1:4">
      <c r="A815" s="341">
        <v>14001001</v>
      </c>
      <c r="B815" s="331" t="s">
        <v>14189</v>
      </c>
      <c r="C815" s="332" t="s">
        <v>18</v>
      </c>
      <c r="D815" s="342">
        <v>31.12</v>
      </c>
    </row>
    <row r="816" spans="1:4" ht="45.75">
      <c r="A816" s="341">
        <v>14001002</v>
      </c>
      <c r="B816" s="331" t="s">
        <v>14563</v>
      </c>
      <c r="C816" s="332" t="s">
        <v>18</v>
      </c>
      <c r="D816" s="342">
        <v>84.25</v>
      </c>
    </row>
    <row r="817" spans="1:4">
      <c r="A817" s="341">
        <v>14001003</v>
      </c>
      <c r="B817" s="331" t="s">
        <v>14564</v>
      </c>
      <c r="C817" s="332" t="s">
        <v>18</v>
      </c>
      <c r="D817" s="342">
        <v>40.11</v>
      </c>
    </row>
    <row r="818" spans="1:4" ht="23.25">
      <c r="A818" s="341">
        <v>14001004</v>
      </c>
      <c r="B818" s="331" t="s">
        <v>14565</v>
      </c>
      <c r="C818" s="332" t="s">
        <v>18</v>
      </c>
      <c r="D818" s="342">
        <v>32.26</v>
      </c>
    </row>
    <row r="819" spans="1:4" ht="23.25">
      <c r="A819" s="341">
        <v>14001005</v>
      </c>
      <c r="B819" s="331" t="s">
        <v>14566</v>
      </c>
      <c r="C819" s="332" t="s">
        <v>18</v>
      </c>
      <c r="D819" s="342">
        <v>32.26</v>
      </c>
    </row>
    <row r="820" spans="1:4" ht="23.25">
      <c r="A820" s="341">
        <v>14001006</v>
      </c>
      <c r="B820" s="331" t="s">
        <v>14567</v>
      </c>
      <c r="C820" s="332" t="s">
        <v>18</v>
      </c>
      <c r="D820" s="342">
        <v>32.26</v>
      </c>
    </row>
    <row r="821" spans="1:4" ht="23.25">
      <c r="A821" s="341">
        <v>14001007</v>
      </c>
      <c r="B821" s="331" t="s">
        <v>14568</v>
      </c>
      <c r="C821" s="332" t="s">
        <v>18</v>
      </c>
      <c r="D821" s="342">
        <v>32.26</v>
      </c>
    </row>
    <row r="822" spans="1:4" ht="23.25">
      <c r="A822" s="341">
        <v>14001008</v>
      </c>
      <c r="B822" s="331" t="s">
        <v>14569</v>
      </c>
      <c r="C822" s="332" t="s">
        <v>18</v>
      </c>
      <c r="D822" s="342">
        <v>32.26</v>
      </c>
    </row>
    <row r="823" spans="1:4" ht="23.25">
      <c r="A823" s="341">
        <v>14001009</v>
      </c>
      <c r="B823" s="331" t="s">
        <v>14570</v>
      </c>
      <c r="C823" s="332" t="s">
        <v>18</v>
      </c>
      <c r="D823" s="342">
        <v>32.26</v>
      </c>
    </row>
    <row r="824" spans="1:4">
      <c r="A824" s="341">
        <v>14001010</v>
      </c>
      <c r="B824" s="331" t="s">
        <v>14571</v>
      </c>
      <c r="C824" s="332" t="s">
        <v>18</v>
      </c>
      <c r="D824" s="342">
        <v>26.63</v>
      </c>
    </row>
    <row r="825" spans="1:4">
      <c r="A825" s="341">
        <v>14001011</v>
      </c>
      <c r="B825" s="331" t="s">
        <v>14572</v>
      </c>
      <c r="C825" s="332" t="s">
        <v>18</v>
      </c>
      <c r="D825" s="342">
        <v>49.01</v>
      </c>
    </row>
    <row r="826" spans="1:4">
      <c r="A826" s="341">
        <v>14002000</v>
      </c>
      <c r="B826" s="331" t="s">
        <v>14573</v>
      </c>
      <c r="C826" s="332" t="s">
        <v>12031</v>
      </c>
      <c r="D826" s="342" t="s">
        <v>12031</v>
      </c>
    </row>
    <row r="827" spans="1:4">
      <c r="A827" s="341">
        <v>14002001</v>
      </c>
      <c r="B827" s="331" t="s">
        <v>14574</v>
      </c>
      <c r="C827" s="332" t="s">
        <v>18</v>
      </c>
      <c r="D827" s="342">
        <v>171.04</v>
      </c>
    </row>
    <row r="828" spans="1:4" ht="23.25">
      <c r="A828" s="341">
        <v>14002002</v>
      </c>
      <c r="B828" s="331" t="s">
        <v>14575</v>
      </c>
      <c r="C828" s="332" t="s">
        <v>18</v>
      </c>
      <c r="D828" s="342">
        <v>119.06</v>
      </c>
    </row>
    <row r="829" spans="1:4">
      <c r="A829" s="341">
        <v>14002003</v>
      </c>
      <c r="B829" s="331" t="s">
        <v>14576</v>
      </c>
      <c r="C829" s="332" t="s">
        <v>18</v>
      </c>
      <c r="D829" s="342">
        <v>144.55000000000001</v>
      </c>
    </row>
    <row r="830" spans="1:4" ht="23.25">
      <c r="A830" s="341">
        <v>14002004</v>
      </c>
      <c r="B830" s="331" t="s">
        <v>14577</v>
      </c>
      <c r="C830" s="332" t="s">
        <v>18</v>
      </c>
      <c r="D830" s="342">
        <v>42.7</v>
      </c>
    </row>
    <row r="831" spans="1:4" ht="23.25">
      <c r="A831" s="341">
        <v>14002005</v>
      </c>
      <c r="B831" s="331" t="s">
        <v>14578</v>
      </c>
      <c r="C831" s="332" t="s">
        <v>18</v>
      </c>
      <c r="D831" s="342">
        <v>53.15</v>
      </c>
    </row>
    <row r="832" spans="1:4" ht="23.25">
      <c r="A832" s="341">
        <v>14002006</v>
      </c>
      <c r="B832" s="331" t="s">
        <v>14579</v>
      </c>
      <c r="C832" s="332" t="s">
        <v>18</v>
      </c>
      <c r="D832" s="342">
        <v>63.59</v>
      </c>
    </row>
    <row r="833" spans="1:4" ht="23.25">
      <c r="A833" s="341">
        <v>14002007</v>
      </c>
      <c r="B833" s="331" t="s">
        <v>14580</v>
      </c>
      <c r="C833" s="332" t="s">
        <v>18</v>
      </c>
      <c r="D833" s="342">
        <v>74.03</v>
      </c>
    </row>
    <row r="834" spans="1:4" ht="23.25">
      <c r="A834" s="341">
        <v>14002008</v>
      </c>
      <c r="B834" s="331" t="s">
        <v>14581</v>
      </c>
      <c r="C834" s="332" t="s">
        <v>18</v>
      </c>
      <c r="D834" s="342">
        <v>84.48</v>
      </c>
    </row>
    <row r="835" spans="1:4" ht="23.25">
      <c r="A835" s="341">
        <v>14002009</v>
      </c>
      <c r="B835" s="331" t="s">
        <v>14582</v>
      </c>
      <c r="C835" s="332" t="s">
        <v>18</v>
      </c>
      <c r="D835" s="342">
        <v>94.92</v>
      </c>
    </row>
    <row r="836" spans="1:4">
      <c r="A836" s="341">
        <v>14002010</v>
      </c>
      <c r="B836" s="331" t="s">
        <v>14583</v>
      </c>
      <c r="C836" s="332" t="s">
        <v>18</v>
      </c>
      <c r="D836" s="342">
        <v>131.07</v>
      </c>
    </row>
    <row r="837" spans="1:4">
      <c r="A837" s="341">
        <v>14002011</v>
      </c>
      <c r="B837" s="331" t="s">
        <v>14584</v>
      </c>
      <c r="C837" s="332" t="s">
        <v>18</v>
      </c>
      <c r="D837" s="342">
        <v>153.44999999999999</v>
      </c>
    </row>
    <row r="838" spans="1:4">
      <c r="A838" s="337">
        <v>15000000</v>
      </c>
      <c r="B838" s="338" t="s">
        <v>14585</v>
      </c>
      <c r="C838" s="339"/>
      <c r="D838" s="340"/>
    </row>
    <row r="839" spans="1:4" ht="34.5">
      <c r="A839" s="341">
        <v>15001000</v>
      </c>
      <c r="B839" s="331" t="s">
        <v>14586</v>
      </c>
      <c r="C839" s="332" t="s">
        <v>18</v>
      </c>
      <c r="D839" s="342">
        <v>364.8</v>
      </c>
    </row>
    <row r="840" spans="1:4">
      <c r="A840" s="341">
        <v>15002000</v>
      </c>
      <c r="B840" s="331" t="s">
        <v>14587</v>
      </c>
      <c r="C840" s="332" t="s">
        <v>18</v>
      </c>
      <c r="D840" s="342">
        <v>160.54</v>
      </c>
    </row>
    <row r="841" spans="1:4" ht="23.25">
      <c r="A841" s="341">
        <v>15003000</v>
      </c>
      <c r="B841" s="331" t="s">
        <v>14588</v>
      </c>
      <c r="C841" s="332" t="s">
        <v>13</v>
      </c>
      <c r="D841" s="342">
        <v>112.1</v>
      </c>
    </row>
    <row r="842" spans="1:4" ht="34.5">
      <c r="A842" s="341">
        <v>15004000</v>
      </c>
      <c r="B842" s="331" t="s">
        <v>14589</v>
      </c>
      <c r="C842" s="332" t="s">
        <v>12031</v>
      </c>
      <c r="D842" s="342" t="s">
        <v>12031</v>
      </c>
    </row>
    <row r="843" spans="1:4" ht="45.75">
      <c r="A843" s="341">
        <v>15004001</v>
      </c>
      <c r="B843" s="331" t="s">
        <v>14590</v>
      </c>
      <c r="C843" s="332" t="s">
        <v>13</v>
      </c>
      <c r="D843" s="342">
        <v>376.54</v>
      </c>
    </row>
    <row r="844" spans="1:4" ht="45.75">
      <c r="A844" s="341">
        <v>15004002</v>
      </c>
      <c r="B844" s="331" t="s">
        <v>14591</v>
      </c>
      <c r="C844" s="332" t="s">
        <v>13</v>
      </c>
      <c r="D844" s="342">
        <v>414.53</v>
      </c>
    </row>
    <row r="845" spans="1:4" ht="45.75">
      <c r="A845" s="341">
        <v>15004003</v>
      </c>
      <c r="B845" s="331" t="s">
        <v>14592</v>
      </c>
      <c r="C845" s="332" t="s">
        <v>13</v>
      </c>
      <c r="D845" s="342">
        <v>451.41</v>
      </c>
    </row>
    <row r="846" spans="1:4" ht="45.75">
      <c r="A846" s="341">
        <v>15004004</v>
      </c>
      <c r="B846" s="331" t="s">
        <v>14593</v>
      </c>
      <c r="C846" s="332" t="s">
        <v>13</v>
      </c>
      <c r="D846" s="342">
        <v>489.4</v>
      </c>
    </row>
    <row r="847" spans="1:4" ht="45.75">
      <c r="A847" s="341">
        <v>15004005</v>
      </c>
      <c r="B847" s="331" t="s">
        <v>14594</v>
      </c>
      <c r="C847" s="332" t="s">
        <v>13</v>
      </c>
      <c r="D847" s="342">
        <v>527.38</v>
      </c>
    </row>
    <row r="848" spans="1:4" ht="34.5">
      <c r="A848" s="341">
        <v>15005000</v>
      </c>
      <c r="B848" s="331" t="s">
        <v>14595</v>
      </c>
      <c r="C848" s="332" t="s">
        <v>12031</v>
      </c>
      <c r="D848" s="342" t="s">
        <v>12031</v>
      </c>
    </row>
    <row r="849" spans="1:4" ht="34.5">
      <c r="A849" s="341">
        <v>15005001</v>
      </c>
      <c r="B849" s="331" t="s">
        <v>14596</v>
      </c>
      <c r="C849" s="332" t="s">
        <v>13</v>
      </c>
      <c r="D849" s="342">
        <v>383.23</v>
      </c>
    </row>
    <row r="850" spans="1:4" ht="34.5">
      <c r="A850" s="341">
        <v>15005002</v>
      </c>
      <c r="B850" s="331" t="s">
        <v>14597</v>
      </c>
      <c r="C850" s="332" t="s">
        <v>13</v>
      </c>
      <c r="D850" s="342">
        <v>422.33</v>
      </c>
    </row>
    <row r="851" spans="1:4" ht="34.5">
      <c r="A851" s="341">
        <v>15005003</v>
      </c>
      <c r="B851" s="331" t="s">
        <v>14598</v>
      </c>
      <c r="C851" s="332" t="s">
        <v>13</v>
      </c>
      <c r="D851" s="342">
        <v>460.32</v>
      </c>
    </row>
    <row r="852" spans="1:4" ht="34.5">
      <c r="A852" s="341">
        <v>15005004</v>
      </c>
      <c r="B852" s="331" t="s">
        <v>14599</v>
      </c>
      <c r="C852" s="332" t="s">
        <v>13</v>
      </c>
      <c r="D852" s="342">
        <v>498.31</v>
      </c>
    </row>
    <row r="853" spans="1:4" ht="23.25">
      <c r="A853" s="341">
        <v>15006000</v>
      </c>
      <c r="B853" s="331" t="s">
        <v>14600</v>
      </c>
      <c r="C853" s="332" t="s">
        <v>12031</v>
      </c>
      <c r="D853" s="342" t="s">
        <v>12031</v>
      </c>
    </row>
    <row r="854" spans="1:4" ht="23.25">
      <c r="A854" s="341">
        <v>15006001</v>
      </c>
      <c r="B854" s="331" t="s">
        <v>14601</v>
      </c>
      <c r="C854" s="332" t="s">
        <v>13</v>
      </c>
      <c r="D854" s="342">
        <v>6252.63</v>
      </c>
    </row>
    <row r="855" spans="1:4" ht="23.25">
      <c r="A855" s="341">
        <v>15006002</v>
      </c>
      <c r="B855" s="331" t="s">
        <v>14602</v>
      </c>
      <c r="C855" s="332" t="s">
        <v>13</v>
      </c>
      <c r="D855" s="342">
        <v>7140.35</v>
      </c>
    </row>
    <row r="856" spans="1:4" ht="23.25">
      <c r="A856" s="341">
        <v>15006003</v>
      </c>
      <c r="B856" s="331" t="s">
        <v>14603</v>
      </c>
      <c r="C856" s="332" t="s">
        <v>13</v>
      </c>
      <c r="D856" s="342">
        <v>7835.08</v>
      </c>
    </row>
    <row r="857" spans="1:4" ht="23.25">
      <c r="A857" s="341">
        <v>15006004</v>
      </c>
      <c r="B857" s="331" t="s">
        <v>14604</v>
      </c>
      <c r="C857" s="332" t="s">
        <v>13</v>
      </c>
      <c r="D857" s="342">
        <v>8684.2099999999991</v>
      </c>
    </row>
    <row r="858" spans="1:4" ht="23.25">
      <c r="A858" s="341">
        <v>15006005</v>
      </c>
      <c r="B858" s="331" t="s">
        <v>14605</v>
      </c>
      <c r="C858" s="332" t="s">
        <v>13</v>
      </c>
      <c r="D858" s="342">
        <v>9417.5400000000009</v>
      </c>
    </row>
    <row r="859" spans="1:4" ht="23.25">
      <c r="A859" s="341">
        <v>15006006</v>
      </c>
      <c r="B859" s="331" t="s">
        <v>14606</v>
      </c>
      <c r="C859" s="332" t="s">
        <v>13</v>
      </c>
      <c r="D859" s="342">
        <v>10266.66</v>
      </c>
    </row>
    <row r="860" spans="1:4" ht="23.25">
      <c r="A860" s="341">
        <v>15006007</v>
      </c>
      <c r="B860" s="331" t="s">
        <v>14607</v>
      </c>
      <c r="C860" s="332" t="s">
        <v>13</v>
      </c>
      <c r="D860" s="342">
        <v>10961.4</v>
      </c>
    </row>
    <row r="861" spans="1:4" ht="23.25">
      <c r="A861" s="341">
        <v>15006008</v>
      </c>
      <c r="B861" s="331" t="s">
        <v>14608</v>
      </c>
      <c r="C861" s="332" t="s">
        <v>13</v>
      </c>
      <c r="D861" s="342">
        <v>11810.52</v>
      </c>
    </row>
    <row r="862" spans="1:4" ht="23.25">
      <c r="A862" s="341">
        <v>15006009</v>
      </c>
      <c r="B862" s="331" t="s">
        <v>14609</v>
      </c>
      <c r="C862" s="332" t="s">
        <v>13</v>
      </c>
      <c r="D862" s="342">
        <v>12543.85</v>
      </c>
    </row>
    <row r="863" spans="1:4" ht="23.25">
      <c r="A863" s="341">
        <v>15006010</v>
      </c>
      <c r="B863" s="331" t="s">
        <v>14610</v>
      </c>
      <c r="C863" s="332" t="s">
        <v>13</v>
      </c>
      <c r="D863" s="342">
        <v>9192.77</v>
      </c>
    </row>
    <row r="864" spans="1:4" ht="23.25">
      <c r="A864" s="341">
        <v>15006011</v>
      </c>
      <c r="B864" s="331" t="s">
        <v>14611</v>
      </c>
      <c r="C864" s="332" t="s">
        <v>13</v>
      </c>
      <c r="D864" s="342">
        <v>10185.59</v>
      </c>
    </row>
    <row r="865" spans="1:4" ht="23.25">
      <c r="A865" s="341">
        <v>15006012</v>
      </c>
      <c r="B865" s="331" t="s">
        <v>14612</v>
      </c>
      <c r="C865" s="332" t="s">
        <v>13</v>
      </c>
      <c r="D865" s="342">
        <v>11031.32</v>
      </c>
    </row>
    <row r="866" spans="1:4" ht="23.25">
      <c r="A866" s="341">
        <v>15006013</v>
      </c>
      <c r="B866" s="331" t="s">
        <v>14613</v>
      </c>
      <c r="C866" s="332" t="s">
        <v>13</v>
      </c>
      <c r="D866" s="342">
        <v>12024.14</v>
      </c>
    </row>
    <row r="867" spans="1:4" ht="23.25">
      <c r="A867" s="341">
        <v>15006014</v>
      </c>
      <c r="B867" s="331" t="s">
        <v>14614</v>
      </c>
      <c r="C867" s="332" t="s">
        <v>13</v>
      </c>
      <c r="D867" s="342">
        <v>12869.87</v>
      </c>
    </row>
    <row r="868" spans="1:4" ht="23.25">
      <c r="A868" s="341">
        <v>15006015</v>
      </c>
      <c r="B868" s="331" t="s">
        <v>14615</v>
      </c>
      <c r="C868" s="332" t="s">
        <v>13</v>
      </c>
      <c r="D868" s="342">
        <v>13862.69</v>
      </c>
    </row>
    <row r="869" spans="1:4" ht="23.25">
      <c r="A869" s="341">
        <v>15006016</v>
      </c>
      <c r="B869" s="331" t="s">
        <v>14616</v>
      </c>
      <c r="C869" s="332" t="s">
        <v>13</v>
      </c>
      <c r="D869" s="342">
        <v>14708.43</v>
      </c>
    </row>
    <row r="870" spans="1:4" ht="23.25">
      <c r="A870" s="341">
        <v>15007000</v>
      </c>
      <c r="B870" s="331" t="s">
        <v>14617</v>
      </c>
      <c r="C870" s="332" t="s">
        <v>12031</v>
      </c>
      <c r="D870" s="342" t="s">
        <v>12031</v>
      </c>
    </row>
    <row r="871" spans="1:4" ht="23.25">
      <c r="A871" s="341">
        <v>15007001</v>
      </c>
      <c r="B871" s="331" t="s">
        <v>14618</v>
      </c>
      <c r="C871" s="332" t="s">
        <v>13</v>
      </c>
      <c r="D871" s="342">
        <v>4195.3900000000003</v>
      </c>
    </row>
    <row r="872" spans="1:4" ht="23.25">
      <c r="A872" s="341">
        <v>15007002</v>
      </c>
      <c r="B872" s="331" t="s">
        <v>14619</v>
      </c>
      <c r="C872" s="332" t="s">
        <v>13</v>
      </c>
      <c r="D872" s="342">
        <v>4790.87</v>
      </c>
    </row>
    <row r="873" spans="1:4" ht="23.25">
      <c r="A873" s="341">
        <v>15007003</v>
      </c>
      <c r="B873" s="331" t="s">
        <v>14620</v>
      </c>
      <c r="C873" s="332" t="s">
        <v>13</v>
      </c>
      <c r="D873" s="342">
        <v>5278.07</v>
      </c>
    </row>
    <row r="874" spans="1:4" ht="23.25">
      <c r="A874" s="341">
        <v>15007004</v>
      </c>
      <c r="B874" s="331" t="s">
        <v>14621</v>
      </c>
      <c r="C874" s="332" t="s">
        <v>13</v>
      </c>
      <c r="D874" s="342">
        <v>5873.55</v>
      </c>
    </row>
    <row r="875" spans="1:4" ht="23.25">
      <c r="A875" s="341">
        <v>15007005</v>
      </c>
      <c r="B875" s="331" t="s">
        <v>14622</v>
      </c>
      <c r="C875" s="332" t="s">
        <v>13</v>
      </c>
      <c r="D875" s="342">
        <v>6333.69</v>
      </c>
    </row>
    <row r="876" spans="1:4" ht="23.25">
      <c r="A876" s="341">
        <v>15007006</v>
      </c>
      <c r="B876" s="331" t="s">
        <v>14623</v>
      </c>
      <c r="C876" s="332" t="s">
        <v>13</v>
      </c>
      <c r="D876" s="342">
        <v>6875.03</v>
      </c>
    </row>
    <row r="877" spans="1:4" ht="23.25">
      <c r="A877" s="341">
        <v>15007007</v>
      </c>
      <c r="B877" s="331" t="s">
        <v>14624</v>
      </c>
      <c r="C877" s="332" t="s">
        <v>13</v>
      </c>
      <c r="D877" s="342">
        <v>7335.17</v>
      </c>
    </row>
    <row r="878" spans="1:4" ht="23.25">
      <c r="A878" s="341">
        <v>15007008</v>
      </c>
      <c r="B878" s="331" t="s">
        <v>14625</v>
      </c>
      <c r="C878" s="332" t="s">
        <v>13</v>
      </c>
      <c r="D878" s="342">
        <v>7930.65</v>
      </c>
    </row>
    <row r="879" spans="1:4" ht="23.25">
      <c r="A879" s="341">
        <v>15007009</v>
      </c>
      <c r="B879" s="331" t="s">
        <v>14626</v>
      </c>
      <c r="C879" s="332" t="s">
        <v>13</v>
      </c>
      <c r="D879" s="342">
        <v>8417.85</v>
      </c>
    </row>
    <row r="880" spans="1:4" ht="23.25">
      <c r="A880" s="341">
        <v>15007010</v>
      </c>
      <c r="B880" s="331" t="s">
        <v>14627</v>
      </c>
      <c r="C880" s="332" t="s">
        <v>13</v>
      </c>
      <c r="D880" s="342">
        <v>6520.14</v>
      </c>
    </row>
    <row r="881" spans="1:4" ht="23.25">
      <c r="A881" s="341">
        <v>15007011</v>
      </c>
      <c r="B881" s="331" t="s">
        <v>14628</v>
      </c>
      <c r="C881" s="332" t="s">
        <v>13</v>
      </c>
      <c r="D881" s="342">
        <v>7223.56</v>
      </c>
    </row>
    <row r="882" spans="1:4" ht="23.25">
      <c r="A882" s="341">
        <v>15007012</v>
      </c>
      <c r="B882" s="331" t="s">
        <v>14629</v>
      </c>
      <c r="C882" s="332" t="s">
        <v>13</v>
      </c>
      <c r="D882" s="342">
        <v>7818.76</v>
      </c>
    </row>
    <row r="883" spans="1:4" ht="23.25">
      <c r="A883" s="341">
        <v>15007013</v>
      </c>
      <c r="B883" s="331" t="s">
        <v>14630</v>
      </c>
      <c r="C883" s="332" t="s">
        <v>13</v>
      </c>
      <c r="D883" s="342">
        <v>8522.17</v>
      </c>
    </row>
    <row r="884" spans="1:4" ht="23.25">
      <c r="A884" s="341">
        <v>15007014</v>
      </c>
      <c r="B884" s="331" t="s">
        <v>14631</v>
      </c>
      <c r="C884" s="332" t="s">
        <v>13</v>
      </c>
      <c r="D884" s="342">
        <v>9117.3700000000008</v>
      </c>
    </row>
    <row r="885" spans="1:4" ht="23.25">
      <c r="A885" s="341">
        <v>15007015</v>
      </c>
      <c r="B885" s="331" t="s">
        <v>14632</v>
      </c>
      <c r="C885" s="332" t="s">
        <v>13</v>
      </c>
      <c r="D885" s="342">
        <v>9820.7900000000009</v>
      </c>
    </row>
    <row r="886" spans="1:4" ht="23.25">
      <c r="A886" s="341">
        <v>15007016</v>
      </c>
      <c r="B886" s="331" t="s">
        <v>14633</v>
      </c>
      <c r="C886" s="332" t="s">
        <v>13</v>
      </c>
      <c r="D886" s="342">
        <v>10415.99</v>
      </c>
    </row>
    <row r="887" spans="1:4">
      <c r="A887" s="341">
        <v>15008000</v>
      </c>
      <c r="B887" s="331" t="s">
        <v>14634</v>
      </c>
      <c r="C887" s="332" t="s">
        <v>15</v>
      </c>
      <c r="D887" s="342">
        <v>16.52</v>
      </c>
    </row>
    <row r="888" spans="1:4" ht="34.5">
      <c r="A888" s="341">
        <v>15009000</v>
      </c>
      <c r="B888" s="331" t="s">
        <v>14635</v>
      </c>
      <c r="C888" s="332" t="s">
        <v>13</v>
      </c>
      <c r="D888" s="342">
        <v>128.97</v>
      </c>
    </row>
    <row r="889" spans="1:4" ht="34.5">
      <c r="A889" s="341">
        <v>15010000</v>
      </c>
      <c r="B889" s="331" t="s">
        <v>14636</v>
      </c>
      <c r="C889" s="332" t="s">
        <v>16</v>
      </c>
      <c r="D889" s="342">
        <v>51.2</v>
      </c>
    </row>
    <row r="890" spans="1:4">
      <c r="A890" s="341">
        <v>16001001</v>
      </c>
      <c r="B890" s="331" t="s">
        <v>14637</v>
      </c>
      <c r="C890" s="332" t="s">
        <v>14</v>
      </c>
      <c r="D890" s="342">
        <v>27001.87</v>
      </c>
    </row>
    <row r="891" spans="1:4">
      <c r="A891" s="341">
        <v>16001104</v>
      </c>
      <c r="B891" s="331" t="s">
        <v>21725</v>
      </c>
      <c r="C891" s="332" t="s">
        <v>14</v>
      </c>
      <c r="D891" s="342">
        <v>16387.54</v>
      </c>
    </row>
    <row r="892" spans="1:4" ht="34.5">
      <c r="A892" s="341">
        <v>16001105</v>
      </c>
      <c r="B892" s="331" t="s">
        <v>30042</v>
      </c>
      <c r="C892" s="332" t="s">
        <v>14</v>
      </c>
      <c r="D892" s="342">
        <v>190917.15</v>
      </c>
    </row>
    <row r="893" spans="1:4" ht="23.25">
      <c r="A893" s="341">
        <v>16001106</v>
      </c>
      <c r="B893" s="331" t="s">
        <v>30043</v>
      </c>
      <c r="C893" s="332" t="s">
        <v>14</v>
      </c>
      <c r="D893" s="342">
        <v>253138.27</v>
      </c>
    </row>
    <row r="894" spans="1:4" ht="23.25">
      <c r="A894" s="341">
        <v>16001107</v>
      </c>
      <c r="B894" s="331" t="s">
        <v>30044</v>
      </c>
      <c r="C894" s="332" t="s">
        <v>14</v>
      </c>
      <c r="D894" s="342">
        <v>504627.68</v>
      </c>
    </row>
    <row r="895" spans="1:4" ht="34.5">
      <c r="A895" s="341">
        <v>16001108</v>
      </c>
      <c r="B895" s="331" t="s">
        <v>30045</v>
      </c>
      <c r="C895" s="332" t="s">
        <v>14</v>
      </c>
      <c r="D895" s="342">
        <v>766179.4</v>
      </c>
    </row>
    <row r="896" spans="1:4" ht="23.25">
      <c r="A896" s="341">
        <v>16001109</v>
      </c>
      <c r="B896" s="331" t="s">
        <v>30046</v>
      </c>
      <c r="C896" s="332" t="s">
        <v>14</v>
      </c>
      <c r="D896" s="342">
        <v>12965.74</v>
      </c>
    </row>
    <row r="897" spans="1:4">
      <c r="A897" s="341">
        <v>16001110</v>
      </c>
      <c r="B897" s="331" t="s">
        <v>30047</v>
      </c>
      <c r="C897" s="332" t="s">
        <v>14</v>
      </c>
      <c r="D897" s="342">
        <v>9494.36</v>
      </c>
    </row>
    <row r="898" spans="1:4" ht="23.25">
      <c r="A898" s="341">
        <v>16001111</v>
      </c>
      <c r="B898" s="331" t="s">
        <v>30048</v>
      </c>
      <c r="C898" s="332" t="s">
        <v>14</v>
      </c>
      <c r="D898" s="342">
        <v>52409.22</v>
      </c>
    </row>
    <row r="899" spans="1:4" ht="23.25">
      <c r="A899" s="341">
        <v>16001112</v>
      </c>
      <c r="B899" s="331" t="s">
        <v>30049</v>
      </c>
      <c r="C899" s="332" t="s">
        <v>14</v>
      </c>
      <c r="D899" s="342">
        <v>11818.09</v>
      </c>
    </row>
    <row r="900" spans="1:4">
      <c r="A900" s="341">
        <v>16001113</v>
      </c>
      <c r="B900" s="331" t="s">
        <v>14638</v>
      </c>
      <c r="C900" s="332" t="s">
        <v>14</v>
      </c>
      <c r="D900" s="342">
        <v>31919.4</v>
      </c>
    </row>
    <row r="901" spans="1:4">
      <c r="A901" s="341">
        <v>16001114</v>
      </c>
      <c r="B901" s="331" t="s">
        <v>30050</v>
      </c>
      <c r="C901" s="332" t="s">
        <v>14</v>
      </c>
      <c r="D901" s="342">
        <v>80712.11</v>
      </c>
    </row>
    <row r="902" spans="1:4" ht="34.5">
      <c r="A902" s="341">
        <v>16002050</v>
      </c>
      <c r="B902" s="331" t="s">
        <v>30051</v>
      </c>
      <c r="C902" s="332" t="s">
        <v>14</v>
      </c>
      <c r="D902" s="342">
        <v>28253.87</v>
      </c>
    </row>
    <row r="903" spans="1:4" ht="45.75">
      <c r="A903" s="341">
        <v>16002051</v>
      </c>
      <c r="B903" s="331" t="s">
        <v>30052</v>
      </c>
      <c r="C903" s="332" t="s">
        <v>14</v>
      </c>
      <c r="D903" s="342">
        <v>41880.43</v>
      </c>
    </row>
    <row r="904" spans="1:4" ht="45.75">
      <c r="A904" s="341">
        <v>16002052</v>
      </c>
      <c r="B904" s="331" t="s">
        <v>30053</v>
      </c>
      <c r="C904" s="332" t="s">
        <v>14</v>
      </c>
      <c r="D904" s="342">
        <v>59800.01</v>
      </c>
    </row>
    <row r="905" spans="1:4">
      <c r="A905" s="341">
        <v>16002053</v>
      </c>
      <c r="B905" s="331" t="s">
        <v>14648</v>
      </c>
      <c r="C905" s="332" t="s">
        <v>14</v>
      </c>
      <c r="D905" s="342">
        <v>23836.58</v>
      </c>
    </row>
    <row r="906" spans="1:4">
      <c r="A906" s="341">
        <v>16003001</v>
      </c>
      <c r="B906" s="331" t="s">
        <v>14649</v>
      </c>
      <c r="C906" s="332" t="s">
        <v>14</v>
      </c>
      <c r="D906" s="342">
        <v>20555.490000000002</v>
      </c>
    </row>
    <row r="907" spans="1:4" ht="23.25">
      <c r="A907" s="341">
        <v>16003002</v>
      </c>
      <c r="B907" s="331" t="s">
        <v>30054</v>
      </c>
      <c r="C907" s="332" t="s">
        <v>14</v>
      </c>
      <c r="D907" s="342">
        <v>33825.72</v>
      </c>
    </row>
    <row r="908" spans="1:4" ht="23.25">
      <c r="A908" s="341">
        <v>16003003</v>
      </c>
      <c r="B908" s="331" t="s">
        <v>30055</v>
      </c>
      <c r="C908" s="332" t="s">
        <v>14</v>
      </c>
      <c r="D908" s="342">
        <v>30376.81</v>
      </c>
    </row>
    <row r="909" spans="1:4" ht="34.5">
      <c r="A909" s="341">
        <v>16003004</v>
      </c>
      <c r="B909" s="331" t="s">
        <v>30056</v>
      </c>
      <c r="C909" s="332" t="s">
        <v>14</v>
      </c>
      <c r="D909" s="342">
        <v>65618.09</v>
      </c>
    </row>
    <row r="910" spans="1:4" ht="23.25">
      <c r="A910" s="341">
        <v>16003005</v>
      </c>
      <c r="B910" s="331" t="s">
        <v>30057</v>
      </c>
      <c r="C910" s="332" t="s">
        <v>14</v>
      </c>
      <c r="D910" s="342">
        <v>104144.29</v>
      </c>
    </row>
    <row r="911" spans="1:4" ht="23.25">
      <c r="A911" s="341">
        <v>16004001</v>
      </c>
      <c r="B911" s="331" t="s">
        <v>14639</v>
      </c>
      <c r="C911" s="332" t="s">
        <v>14</v>
      </c>
      <c r="D911" s="342">
        <v>9612.6200000000008</v>
      </c>
    </row>
    <row r="912" spans="1:4" ht="23.25">
      <c r="A912" s="341">
        <v>16004002</v>
      </c>
      <c r="B912" s="331" t="s">
        <v>14640</v>
      </c>
      <c r="C912" s="332" t="s">
        <v>14</v>
      </c>
      <c r="D912" s="342">
        <v>17567.7</v>
      </c>
    </row>
    <row r="913" spans="1:4">
      <c r="A913" s="341">
        <v>16004003</v>
      </c>
      <c r="B913" s="331" t="s">
        <v>14641</v>
      </c>
      <c r="C913" s="332" t="s">
        <v>14</v>
      </c>
      <c r="D913" s="342">
        <v>17589.990000000002</v>
      </c>
    </row>
    <row r="914" spans="1:4">
      <c r="A914" s="341">
        <v>16004004</v>
      </c>
      <c r="B914" s="331" t="s">
        <v>14642</v>
      </c>
      <c r="C914" s="332" t="s">
        <v>14</v>
      </c>
      <c r="D914" s="342">
        <v>7806.11</v>
      </c>
    </row>
    <row r="915" spans="1:4" ht="23.25">
      <c r="A915" s="341">
        <v>16004005</v>
      </c>
      <c r="B915" s="331" t="s">
        <v>14643</v>
      </c>
      <c r="C915" s="332" t="s">
        <v>14</v>
      </c>
      <c r="D915" s="342">
        <v>17496.89</v>
      </c>
    </row>
    <row r="916" spans="1:4" ht="23.25">
      <c r="A916" s="341">
        <v>16004006</v>
      </c>
      <c r="B916" s="331" t="s">
        <v>14644</v>
      </c>
      <c r="C916" s="332" t="s">
        <v>14</v>
      </c>
      <c r="D916" s="342">
        <v>7630.84</v>
      </c>
    </row>
    <row r="917" spans="1:4">
      <c r="A917" s="341">
        <v>16004007</v>
      </c>
      <c r="B917" s="331" t="s">
        <v>14645</v>
      </c>
      <c r="C917" s="332" t="s">
        <v>14</v>
      </c>
      <c r="D917" s="342">
        <v>16619.62</v>
      </c>
    </row>
    <row r="918" spans="1:4">
      <c r="A918" s="341">
        <v>16004008</v>
      </c>
      <c r="B918" s="331" t="s">
        <v>14646</v>
      </c>
      <c r="C918" s="332" t="s">
        <v>14</v>
      </c>
      <c r="D918" s="342">
        <v>16669.919999999998</v>
      </c>
    </row>
    <row r="919" spans="1:4">
      <c r="A919" s="341">
        <v>16004009</v>
      </c>
      <c r="B919" s="331" t="s">
        <v>14647</v>
      </c>
      <c r="C919" s="332" t="s">
        <v>14</v>
      </c>
      <c r="D919" s="342">
        <v>17487.95</v>
      </c>
    </row>
    <row r="920" spans="1:4" ht="34.5">
      <c r="A920" s="341">
        <v>16005001</v>
      </c>
      <c r="B920" s="331" t="s">
        <v>30058</v>
      </c>
      <c r="C920" s="332" t="s">
        <v>14</v>
      </c>
      <c r="D920" s="342">
        <v>8558.09</v>
      </c>
    </row>
    <row r="921" spans="1:4" ht="34.5">
      <c r="A921" s="341">
        <v>16005002</v>
      </c>
      <c r="B921" s="331" t="s">
        <v>30059</v>
      </c>
      <c r="C921" s="332" t="s">
        <v>14</v>
      </c>
      <c r="D921" s="342">
        <v>10996.72</v>
      </c>
    </row>
    <row r="922" spans="1:4" ht="23.25">
      <c r="A922" s="341">
        <v>16005003</v>
      </c>
      <c r="B922" s="331" t="s">
        <v>30060</v>
      </c>
      <c r="C922" s="332" t="s">
        <v>14</v>
      </c>
      <c r="D922" s="342">
        <v>13498.73</v>
      </c>
    </row>
    <row r="923" spans="1:4" ht="23.25">
      <c r="A923" s="341">
        <v>16005004</v>
      </c>
      <c r="B923" s="331" t="s">
        <v>30061</v>
      </c>
      <c r="C923" s="332" t="s">
        <v>14</v>
      </c>
      <c r="D923" s="342">
        <v>32515.22</v>
      </c>
    </row>
    <row r="924" spans="1:4" ht="23.25">
      <c r="A924" s="341">
        <v>16005005</v>
      </c>
      <c r="B924" s="331" t="s">
        <v>30062</v>
      </c>
      <c r="C924" s="332" t="s">
        <v>14</v>
      </c>
      <c r="D924" s="342">
        <v>38749.42</v>
      </c>
    </row>
    <row r="925" spans="1:4" ht="23.25">
      <c r="A925" s="341">
        <v>16005006</v>
      </c>
      <c r="B925" s="331" t="s">
        <v>30063</v>
      </c>
      <c r="C925" s="332" t="s">
        <v>14</v>
      </c>
      <c r="D925" s="342">
        <v>55878.25</v>
      </c>
    </row>
    <row r="926" spans="1:4" ht="23.25">
      <c r="A926" s="341">
        <v>16005007</v>
      </c>
      <c r="B926" s="331" t="s">
        <v>30064</v>
      </c>
      <c r="C926" s="332" t="s">
        <v>14</v>
      </c>
      <c r="D926" s="342">
        <v>84387.69</v>
      </c>
    </row>
  </sheetData>
  <autoFilter ref="A2:D935"/>
  <mergeCells count="2">
    <mergeCell ref="A1:D1"/>
    <mergeCell ref="C2:D2"/>
  </mergeCells>
  <pageMargins left="0.511811024" right="0.511811024" top="0.78740157499999996" bottom="0.78740157499999996" header="0.31496062000000002" footer="0.31496062000000002"/>
  <drawing r:id="rId1"/>
</worksheet>
</file>

<file path=xl/worksheets/sheet12.xml><?xml version="1.0" encoding="utf-8"?>
<worksheet xmlns="http://schemas.openxmlformats.org/spreadsheetml/2006/main" xmlns:r="http://schemas.openxmlformats.org/officeDocument/2006/relationships">
  <sheetPr codeName="Planilha13">
    <tabColor rgb="FFFFFF00"/>
  </sheetPr>
  <dimension ref="A1:D6528"/>
  <sheetViews>
    <sheetView workbookViewId="0">
      <selection activeCell="K13" sqref="K13"/>
    </sheetView>
  </sheetViews>
  <sheetFormatPr defaultRowHeight="15"/>
  <cols>
    <col min="1" max="1" width="9.42578125" style="565" customWidth="1"/>
    <col min="2" max="2" width="110.7109375" style="565" customWidth="1"/>
    <col min="3" max="3" width="9.42578125" style="565" customWidth="1"/>
    <col min="4" max="4" width="13.5703125" style="565" customWidth="1"/>
  </cols>
  <sheetData>
    <row r="1" spans="1:4">
      <c r="A1" s="561" t="s">
        <v>14650</v>
      </c>
      <c r="B1" s="561"/>
      <c r="C1" s="561"/>
      <c r="D1" s="561"/>
    </row>
    <row r="2" spans="1:4" ht="25.5">
      <c r="A2" s="561" t="s">
        <v>40200</v>
      </c>
      <c r="B2" s="561"/>
      <c r="C2" s="561"/>
      <c r="D2" s="561"/>
    </row>
    <row r="3" spans="1:4" ht="38.25">
      <c r="A3" s="382" t="s">
        <v>9</v>
      </c>
      <c r="B3" s="383" t="s">
        <v>14651</v>
      </c>
      <c r="C3" s="384" t="s">
        <v>14652</v>
      </c>
      <c r="D3" s="385" t="s">
        <v>31240</v>
      </c>
    </row>
    <row r="4" spans="1:4">
      <c r="A4" s="562">
        <v>307731</v>
      </c>
      <c r="B4" s="563" t="s">
        <v>14653</v>
      </c>
      <c r="C4" s="562" t="s">
        <v>14654</v>
      </c>
      <c r="D4" s="564">
        <v>155.94</v>
      </c>
    </row>
    <row r="5" spans="1:4">
      <c r="A5" s="562">
        <v>307732</v>
      </c>
      <c r="B5" s="563" t="s">
        <v>14655</v>
      </c>
      <c r="C5" s="562" t="s">
        <v>14654</v>
      </c>
      <c r="D5" s="564">
        <v>126.99</v>
      </c>
    </row>
    <row r="6" spans="1:4">
      <c r="A6" s="562">
        <v>308308</v>
      </c>
      <c r="B6" s="563" t="s">
        <v>14656</v>
      </c>
      <c r="C6" s="562" t="s">
        <v>220</v>
      </c>
      <c r="D6" s="564">
        <v>4933.99</v>
      </c>
    </row>
    <row r="7" spans="1:4">
      <c r="A7" s="562">
        <v>308313</v>
      </c>
      <c r="B7" s="563" t="s">
        <v>14657</v>
      </c>
      <c r="C7" s="562" t="s">
        <v>220</v>
      </c>
      <c r="D7" s="564">
        <v>29900.02</v>
      </c>
    </row>
    <row r="8" spans="1:4">
      <c r="A8" s="562">
        <v>308309</v>
      </c>
      <c r="B8" s="563" t="s">
        <v>14658</v>
      </c>
      <c r="C8" s="562" t="s">
        <v>220</v>
      </c>
      <c r="D8" s="564">
        <v>8281.14</v>
      </c>
    </row>
    <row r="9" spans="1:4">
      <c r="A9" s="562">
        <v>308310</v>
      </c>
      <c r="B9" s="563" t="s">
        <v>14659</v>
      </c>
      <c r="C9" s="562" t="s">
        <v>220</v>
      </c>
      <c r="D9" s="564">
        <v>10363.42</v>
      </c>
    </row>
    <row r="10" spans="1:4">
      <c r="A10" s="562">
        <v>308311</v>
      </c>
      <c r="B10" s="563" t="s">
        <v>14660</v>
      </c>
      <c r="C10" s="562" t="s">
        <v>220</v>
      </c>
      <c r="D10" s="564">
        <v>14997.72</v>
      </c>
    </row>
    <row r="11" spans="1:4">
      <c r="A11" s="562">
        <v>308312</v>
      </c>
      <c r="B11" s="563" t="s">
        <v>14661</v>
      </c>
      <c r="C11" s="562" t="s">
        <v>220</v>
      </c>
      <c r="D11" s="564">
        <v>21066.76</v>
      </c>
    </row>
    <row r="12" spans="1:4">
      <c r="A12" s="562">
        <v>308307</v>
      </c>
      <c r="B12" s="563" t="s">
        <v>14662</v>
      </c>
      <c r="C12" s="562" t="s">
        <v>220</v>
      </c>
      <c r="D12" s="564">
        <v>2748.37</v>
      </c>
    </row>
    <row r="13" spans="1:4">
      <c r="A13" s="562">
        <v>308322</v>
      </c>
      <c r="B13" s="563" t="s">
        <v>14663</v>
      </c>
      <c r="C13" s="562" t="s">
        <v>220</v>
      </c>
      <c r="D13" s="564">
        <v>5191.09</v>
      </c>
    </row>
    <row r="14" spans="1:4">
      <c r="A14" s="562">
        <v>308327</v>
      </c>
      <c r="B14" s="563" t="s">
        <v>14664</v>
      </c>
      <c r="C14" s="562" t="s">
        <v>220</v>
      </c>
      <c r="D14" s="564">
        <v>31301.11</v>
      </c>
    </row>
    <row r="15" spans="1:4">
      <c r="A15" s="562">
        <v>308323</v>
      </c>
      <c r="B15" s="563" t="s">
        <v>14665</v>
      </c>
      <c r="C15" s="562" t="s">
        <v>220</v>
      </c>
      <c r="D15" s="564">
        <v>8173.31</v>
      </c>
    </row>
    <row r="16" spans="1:4">
      <c r="A16" s="562">
        <v>308324</v>
      </c>
      <c r="B16" s="563" t="s">
        <v>14666</v>
      </c>
      <c r="C16" s="562" t="s">
        <v>220</v>
      </c>
      <c r="D16" s="564">
        <v>11959.27</v>
      </c>
    </row>
    <row r="17" spans="1:4">
      <c r="A17" s="562">
        <v>308325</v>
      </c>
      <c r="B17" s="563" t="s">
        <v>14667</v>
      </c>
      <c r="C17" s="562" t="s">
        <v>220</v>
      </c>
      <c r="D17" s="564">
        <v>16843.36</v>
      </c>
    </row>
    <row r="18" spans="1:4">
      <c r="A18" s="562">
        <v>308326</v>
      </c>
      <c r="B18" s="563" t="s">
        <v>14668</v>
      </c>
      <c r="C18" s="562" t="s">
        <v>220</v>
      </c>
      <c r="D18" s="564">
        <v>23301.16</v>
      </c>
    </row>
    <row r="19" spans="1:4">
      <c r="A19" s="562">
        <v>308321</v>
      </c>
      <c r="B19" s="563" t="s">
        <v>14669</v>
      </c>
      <c r="C19" s="562" t="s">
        <v>220</v>
      </c>
      <c r="D19" s="564">
        <v>5015.4799999999996</v>
      </c>
    </row>
    <row r="20" spans="1:4">
      <c r="A20" s="562">
        <v>308315</v>
      </c>
      <c r="B20" s="563" t="s">
        <v>14670</v>
      </c>
      <c r="C20" s="562" t="s">
        <v>220</v>
      </c>
      <c r="D20" s="564">
        <v>6774.63</v>
      </c>
    </row>
    <row r="21" spans="1:4">
      <c r="A21" s="562">
        <v>308320</v>
      </c>
      <c r="B21" s="563" t="s">
        <v>14671</v>
      </c>
      <c r="C21" s="562" t="s">
        <v>220</v>
      </c>
      <c r="D21" s="564">
        <v>49725.47</v>
      </c>
    </row>
    <row r="22" spans="1:4">
      <c r="A22" s="562">
        <v>308316</v>
      </c>
      <c r="B22" s="563" t="s">
        <v>14672</v>
      </c>
      <c r="C22" s="562" t="s">
        <v>220</v>
      </c>
      <c r="D22" s="564">
        <v>9742.2099999999991</v>
      </c>
    </row>
    <row r="23" spans="1:4">
      <c r="A23" s="562">
        <v>308317</v>
      </c>
      <c r="B23" s="563" t="s">
        <v>14673</v>
      </c>
      <c r="C23" s="562" t="s">
        <v>220</v>
      </c>
      <c r="D23" s="564">
        <v>18269.36</v>
      </c>
    </row>
    <row r="24" spans="1:4">
      <c r="A24" s="562">
        <v>308318</v>
      </c>
      <c r="B24" s="563" t="s">
        <v>14674</v>
      </c>
      <c r="C24" s="562" t="s">
        <v>220</v>
      </c>
      <c r="D24" s="564">
        <v>25556.57</v>
      </c>
    </row>
    <row r="25" spans="1:4">
      <c r="A25" s="562">
        <v>308319</v>
      </c>
      <c r="B25" s="563" t="s">
        <v>14675</v>
      </c>
      <c r="C25" s="562" t="s">
        <v>220</v>
      </c>
      <c r="D25" s="564">
        <v>27144.19</v>
      </c>
    </row>
    <row r="26" spans="1:4">
      <c r="A26" s="562">
        <v>308314</v>
      </c>
      <c r="B26" s="563" t="s">
        <v>14676</v>
      </c>
      <c r="C26" s="562" t="s">
        <v>220</v>
      </c>
      <c r="D26" s="564">
        <v>5111.59</v>
      </c>
    </row>
    <row r="27" spans="1:4">
      <c r="A27" s="562">
        <v>308250</v>
      </c>
      <c r="B27" s="563" t="s">
        <v>14677</v>
      </c>
      <c r="C27" s="562" t="s">
        <v>220</v>
      </c>
      <c r="D27" s="564">
        <v>8514.68</v>
      </c>
    </row>
    <row r="28" spans="1:4">
      <c r="A28" s="562">
        <v>308251</v>
      </c>
      <c r="B28" s="563" t="s">
        <v>14678</v>
      </c>
      <c r="C28" s="562" t="s">
        <v>220</v>
      </c>
      <c r="D28" s="564">
        <v>13350.59</v>
      </c>
    </row>
    <row r="29" spans="1:4">
      <c r="A29" s="562">
        <v>308268</v>
      </c>
      <c r="B29" s="563" t="s">
        <v>14679</v>
      </c>
      <c r="C29" s="562" t="s">
        <v>220</v>
      </c>
      <c r="D29" s="564">
        <v>82566.31</v>
      </c>
    </row>
    <row r="30" spans="1:4">
      <c r="A30" s="562">
        <v>308252</v>
      </c>
      <c r="B30" s="563" t="s">
        <v>14680</v>
      </c>
      <c r="C30" s="562" t="s">
        <v>220</v>
      </c>
      <c r="D30" s="564">
        <v>15315.59</v>
      </c>
    </row>
    <row r="31" spans="1:4">
      <c r="A31" s="562">
        <v>308253</v>
      </c>
      <c r="B31" s="563" t="s">
        <v>14681</v>
      </c>
      <c r="C31" s="562" t="s">
        <v>220</v>
      </c>
      <c r="D31" s="564">
        <v>18460.349999999999</v>
      </c>
    </row>
    <row r="32" spans="1:4">
      <c r="A32" s="562">
        <v>308254</v>
      </c>
      <c r="B32" s="563" t="s">
        <v>14682</v>
      </c>
      <c r="C32" s="562" t="s">
        <v>220</v>
      </c>
      <c r="D32" s="564">
        <v>20964.04</v>
      </c>
    </row>
    <row r="33" spans="1:4">
      <c r="A33" s="562">
        <v>308255</v>
      </c>
      <c r="B33" s="563" t="s">
        <v>14683</v>
      </c>
      <c r="C33" s="562" t="s">
        <v>220</v>
      </c>
      <c r="D33" s="564">
        <v>25458.9</v>
      </c>
    </row>
    <row r="34" spans="1:4">
      <c r="A34" s="562">
        <v>308256</v>
      </c>
      <c r="B34" s="563" t="s">
        <v>14684</v>
      </c>
      <c r="C34" s="562" t="s">
        <v>220</v>
      </c>
      <c r="D34" s="564">
        <v>34681.410000000003</v>
      </c>
    </row>
    <row r="35" spans="1:4">
      <c r="A35" s="562">
        <v>308257</v>
      </c>
      <c r="B35" s="563" t="s">
        <v>14685</v>
      </c>
      <c r="C35" s="562" t="s">
        <v>220</v>
      </c>
      <c r="D35" s="564">
        <v>37263.760000000002</v>
      </c>
    </row>
    <row r="36" spans="1:4">
      <c r="A36" s="562">
        <v>308258</v>
      </c>
      <c r="B36" s="563" t="s">
        <v>14686</v>
      </c>
      <c r="C36" s="562" t="s">
        <v>220</v>
      </c>
      <c r="D36" s="564">
        <v>40114.31</v>
      </c>
    </row>
    <row r="37" spans="1:4">
      <c r="A37" s="562">
        <v>308259</v>
      </c>
      <c r="B37" s="563" t="s">
        <v>14687</v>
      </c>
      <c r="C37" s="562" t="s">
        <v>220</v>
      </c>
      <c r="D37" s="564">
        <v>41703.599999999999</v>
      </c>
    </row>
    <row r="38" spans="1:4">
      <c r="A38" s="562">
        <v>308260</v>
      </c>
      <c r="B38" s="563" t="s">
        <v>14688</v>
      </c>
      <c r="C38" s="562" t="s">
        <v>220</v>
      </c>
      <c r="D38" s="564">
        <v>46981.96</v>
      </c>
    </row>
    <row r="39" spans="1:4">
      <c r="A39" s="562">
        <v>308261</v>
      </c>
      <c r="B39" s="563" t="s">
        <v>14689</v>
      </c>
      <c r="C39" s="562" t="s">
        <v>220</v>
      </c>
      <c r="D39" s="564">
        <v>50734.1</v>
      </c>
    </row>
    <row r="40" spans="1:4">
      <c r="A40" s="562">
        <v>308262</v>
      </c>
      <c r="B40" s="563" t="s">
        <v>14690</v>
      </c>
      <c r="C40" s="562" t="s">
        <v>220</v>
      </c>
      <c r="D40" s="564">
        <v>60178.51</v>
      </c>
    </row>
    <row r="41" spans="1:4">
      <c r="A41" s="562">
        <v>308263</v>
      </c>
      <c r="B41" s="563" t="s">
        <v>14691</v>
      </c>
      <c r="C41" s="562" t="s">
        <v>220</v>
      </c>
      <c r="D41" s="564">
        <v>63130.3</v>
      </c>
    </row>
    <row r="42" spans="1:4">
      <c r="A42" s="562">
        <v>308264</v>
      </c>
      <c r="B42" s="563" t="s">
        <v>14692</v>
      </c>
      <c r="C42" s="562" t="s">
        <v>220</v>
      </c>
      <c r="D42" s="564">
        <v>62955.61</v>
      </c>
    </row>
    <row r="43" spans="1:4">
      <c r="A43" s="562">
        <v>308265</v>
      </c>
      <c r="B43" s="563" t="s">
        <v>14693</v>
      </c>
      <c r="C43" s="562" t="s">
        <v>220</v>
      </c>
      <c r="D43" s="564">
        <v>62974.95</v>
      </c>
    </row>
    <row r="44" spans="1:4">
      <c r="A44" s="562">
        <v>308266</v>
      </c>
      <c r="B44" s="563" t="s">
        <v>14694</v>
      </c>
      <c r="C44" s="562" t="s">
        <v>220</v>
      </c>
      <c r="D44" s="564">
        <v>74104.73</v>
      </c>
    </row>
    <row r="45" spans="1:4">
      <c r="A45" s="562">
        <v>308267</v>
      </c>
      <c r="B45" s="563" t="s">
        <v>14695</v>
      </c>
      <c r="C45" s="562" t="s">
        <v>220</v>
      </c>
      <c r="D45" s="564">
        <v>78622.45</v>
      </c>
    </row>
    <row r="46" spans="1:4">
      <c r="A46" s="562">
        <v>308288</v>
      </c>
      <c r="B46" s="563" t="s">
        <v>14696</v>
      </c>
      <c r="C46" s="562" t="s">
        <v>220</v>
      </c>
      <c r="D46" s="564">
        <v>9074.7000000000007</v>
      </c>
    </row>
    <row r="47" spans="1:4">
      <c r="A47" s="562">
        <v>308289</v>
      </c>
      <c r="B47" s="563" t="s">
        <v>14697</v>
      </c>
      <c r="C47" s="562" t="s">
        <v>220</v>
      </c>
      <c r="D47" s="564">
        <v>12598.11</v>
      </c>
    </row>
    <row r="48" spans="1:4">
      <c r="A48" s="562">
        <v>308306</v>
      </c>
      <c r="B48" s="563" t="s">
        <v>14698</v>
      </c>
      <c r="C48" s="562" t="s">
        <v>220</v>
      </c>
      <c r="D48" s="564">
        <v>78642.3</v>
      </c>
    </row>
    <row r="49" spans="1:4">
      <c r="A49" s="562">
        <v>308290</v>
      </c>
      <c r="B49" s="563" t="s">
        <v>14699</v>
      </c>
      <c r="C49" s="562" t="s">
        <v>220</v>
      </c>
      <c r="D49" s="564">
        <v>16522.810000000001</v>
      </c>
    </row>
    <row r="50" spans="1:4">
      <c r="A50" s="562">
        <v>308291</v>
      </c>
      <c r="B50" s="563" t="s">
        <v>14700</v>
      </c>
      <c r="C50" s="562" t="s">
        <v>220</v>
      </c>
      <c r="D50" s="564">
        <v>19750.810000000001</v>
      </c>
    </row>
    <row r="51" spans="1:4">
      <c r="A51" s="562">
        <v>308292</v>
      </c>
      <c r="B51" s="563" t="s">
        <v>14701</v>
      </c>
      <c r="C51" s="562" t="s">
        <v>220</v>
      </c>
      <c r="D51" s="564">
        <v>22801.59</v>
      </c>
    </row>
    <row r="52" spans="1:4">
      <c r="A52" s="562">
        <v>308293</v>
      </c>
      <c r="B52" s="563" t="s">
        <v>14702</v>
      </c>
      <c r="C52" s="562" t="s">
        <v>220</v>
      </c>
      <c r="D52" s="564">
        <v>25779.57</v>
      </c>
    </row>
    <row r="53" spans="1:4">
      <c r="A53" s="562">
        <v>308294</v>
      </c>
      <c r="B53" s="563" t="s">
        <v>14703</v>
      </c>
      <c r="C53" s="562" t="s">
        <v>220</v>
      </c>
      <c r="D53" s="564">
        <v>29230.14</v>
      </c>
    </row>
    <row r="54" spans="1:4">
      <c r="A54" s="562">
        <v>308295</v>
      </c>
      <c r="B54" s="563" t="s">
        <v>14704</v>
      </c>
      <c r="C54" s="562" t="s">
        <v>220</v>
      </c>
      <c r="D54" s="564">
        <v>33735.919999999998</v>
      </c>
    </row>
    <row r="55" spans="1:4">
      <c r="A55" s="562">
        <v>308296</v>
      </c>
      <c r="B55" s="563" t="s">
        <v>14705</v>
      </c>
      <c r="C55" s="562" t="s">
        <v>220</v>
      </c>
      <c r="D55" s="564">
        <v>37544.17</v>
      </c>
    </row>
    <row r="56" spans="1:4">
      <c r="A56" s="562">
        <v>308297</v>
      </c>
      <c r="B56" s="563" t="s">
        <v>14706</v>
      </c>
      <c r="C56" s="562" t="s">
        <v>220</v>
      </c>
      <c r="D56" s="564">
        <v>40580.120000000003</v>
      </c>
    </row>
    <row r="57" spans="1:4">
      <c r="A57" s="562">
        <v>308298</v>
      </c>
      <c r="B57" s="563" t="s">
        <v>14707</v>
      </c>
      <c r="C57" s="562" t="s">
        <v>220</v>
      </c>
      <c r="D57" s="564">
        <v>45985.35</v>
      </c>
    </row>
    <row r="58" spans="1:4">
      <c r="A58" s="562">
        <v>308299</v>
      </c>
      <c r="B58" s="563" t="s">
        <v>14708</v>
      </c>
      <c r="C58" s="562" t="s">
        <v>220</v>
      </c>
      <c r="D58" s="564">
        <v>49695.360000000001</v>
      </c>
    </row>
    <row r="59" spans="1:4">
      <c r="A59" s="562">
        <v>308300</v>
      </c>
      <c r="B59" s="563" t="s">
        <v>14709</v>
      </c>
      <c r="C59" s="562" t="s">
        <v>220</v>
      </c>
      <c r="D59" s="564">
        <v>53501.63</v>
      </c>
    </row>
    <row r="60" spans="1:4">
      <c r="A60" s="562">
        <v>308301</v>
      </c>
      <c r="B60" s="563" t="s">
        <v>14710</v>
      </c>
      <c r="C60" s="562" t="s">
        <v>220</v>
      </c>
      <c r="D60" s="564">
        <v>57691.69</v>
      </c>
    </row>
    <row r="61" spans="1:4">
      <c r="A61" s="562">
        <v>308302</v>
      </c>
      <c r="B61" s="563" t="s">
        <v>14711</v>
      </c>
      <c r="C61" s="562" t="s">
        <v>220</v>
      </c>
      <c r="D61" s="564">
        <v>61362.77</v>
      </c>
    </row>
    <row r="62" spans="1:4">
      <c r="A62" s="562">
        <v>308303</v>
      </c>
      <c r="B62" s="563" t="s">
        <v>14712</v>
      </c>
      <c r="C62" s="562" t="s">
        <v>220</v>
      </c>
      <c r="D62" s="564">
        <v>66817.59</v>
      </c>
    </row>
    <row r="63" spans="1:4">
      <c r="A63" s="562">
        <v>308304</v>
      </c>
      <c r="B63" s="563" t="s">
        <v>14713</v>
      </c>
      <c r="C63" s="562" t="s">
        <v>220</v>
      </c>
      <c r="D63" s="564">
        <v>70624.25</v>
      </c>
    </row>
    <row r="64" spans="1:4">
      <c r="A64" s="562">
        <v>308305</v>
      </c>
      <c r="B64" s="563" t="s">
        <v>14714</v>
      </c>
      <c r="C64" s="562" t="s">
        <v>220</v>
      </c>
      <c r="D64" s="564">
        <v>74913.460000000006</v>
      </c>
    </row>
    <row r="65" spans="1:4">
      <c r="A65" s="562">
        <v>308269</v>
      </c>
      <c r="B65" s="563" t="s">
        <v>14715</v>
      </c>
      <c r="C65" s="562" t="s">
        <v>220</v>
      </c>
      <c r="D65" s="564">
        <v>12083.29</v>
      </c>
    </row>
    <row r="66" spans="1:4">
      <c r="A66" s="562">
        <v>308270</v>
      </c>
      <c r="B66" s="563" t="s">
        <v>14716</v>
      </c>
      <c r="C66" s="562" t="s">
        <v>220</v>
      </c>
      <c r="D66" s="564">
        <v>16417.07</v>
      </c>
    </row>
    <row r="67" spans="1:4">
      <c r="A67" s="562">
        <v>308287</v>
      </c>
      <c r="B67" s="563" t="s">
        <v>14717</v>
      </c>
      <c r="C67" s="562" t="s">
        <v>220</v>
      </c>
      <c r="D67" s="564">
        <v>89807.2</v>
      </c>
    </row>
    <row r="68" spans="1:4">
      <c r="A68" s="562">
        <v>308271</v>
      </c>
      <c r="B68" s="563" t="s">
        <v>14718</v>
      </c>
      <c r="C68" s="562" t="s">
        <v>220</v>
      </c>
      <c r="D68" s="564">
        <v>20005.259999999998</v>
      </c>
    </row>
    <row r="69" spans="1:4">
      <c r="A69" s="562">
        <v>308272</v>
      </c>
      <c r="B69" s="563" t="s">
        <v>14719</v>
      </c>
      <c r="C69" s="562" t="s">
        <v>220</v>
      </c>
      <c r="D69" s="564">
        <v>23735.27</v>
      </c>
    </row>
    <row r="70" spans="1:4">
      <c r="A70" s="562">
        <v>308273</v>
      </c>
      <c r="B70" s="563" t="s">
        <v>14720</v>
      </c>
      <c r="C70" s="562" t="s">
        <v>220</v>
      </c>
      <c r="D70" s="564">
        <v>27144.21</v>
      </c>
    </row>
    <row r="71" spans="1:4">
      <c r="A71" s="562">
        <v>308274</v>
      </c>
      <c r="B71" s="563" t="s">
        <v>14721</v>
      </c>
      <c r="C71" s="562" t="s">
        <v>220</v>
      </c>
      <c r="D71" s="564">
        <v>31459.93</v>
      </c>
    </row>
    <row r="72" spans="1:4">
      <c r="A72" s="562">
        <v>308275</v>
      </c>
      <c r="B72" s="563" t="s">
        <v>14722</v>
      </c>
      <c r="C72" s="562" t="s">
        <v>220</v>
      </c>
      <c r="D72" s="564">
        <v>35218.99</v>
      </c>
    </row>
    <row r="73" spans="1:4">
      <c r="A73" s="562">
        <v>308276</v>
      </c>
      <c r="B73" s="563" t="s">
        <v>14723</v>
      </c>
      <c r="C73" s="562" t="s">
        <v>220</v>
      </c>
      <c r="D73" s="564">
        <v>40177.47</v>
      </c>
    </row>
    <row r="74" spans="1:4">
      <c r="A74" s="562">
        <v>308277</v>
      </c>
      <c r="B74" s="563" t="s">
        <v>14724</v>
      </c>
      <c r="C74" s="562" t="s">
        <v>220</v>
      </c>
      <c r="D74" s="564">
        <v>49111.29</v>
      </c>
    </row>
    <row r="75" spans="1:4">
      <c r="A75" s="562">
        <v>308278</v>
      </c>
      <c r="B75" s="563" t="s">
        <v>14725</v>
      </c>
      <c r="C75" s="562" t="s">
        <v>220</v>
      </c>
      <c r="D75" s="564">
        <v>48244.9</v>
      </c>
    </row>
    <row r="76" spans="1:4">
      <c r="A76" s="562">
        <v>308279</v>
      </c>
      <c r="B76" s="563" t="s">
        <v>14726</v>
      </c>
      <c r="C76" s="562" t="s">
        <v>220</v>
      </c>
      <c r="D76" s="564">
        <v>54148.09</v>
      </c>
    </row>
    <row r="77" spans="1:4">
      <c r="A77" s="562">
        <v>308280</v>
      </c>
      <c r="B77" s="563" t="s">
        <v>14727</v>
      </c>
      <c r="C77" s="562" t="s">
        <v>220</v>
      </c>
      <c r="D77" s="564">
        <v>57775.17</v>
      </c>
    </row>
    <row r="78" spans="1:4">
      <c r="A78" s="562">
        <v>308281</v>
      </c>
      <c r="B78" s="563" t="s">
        <v>14728</v>
      </c>
      <c r="C78" s="562" t="s">
        <v>220</v>
      </c>
      <c r="D78" s="564">
        <v>62030.05</v>
      </c>
    </row>
    <row r="79" spans="1:4">
      <c r="A79" s="562">
        <v>308282</v>
      </c>
      <c r="B79" s="563" t="s">
        <v>14729</v>
      </c>
      <c r="C79" s="562" t="s">
        <v>220</v>
      </c>
      <c r="D79" s="564">
        <v>66581.27</v>
      </c>
    </row>
    <row r="80" spans="1:4">
      <c r="A80" s="562">
        <v>308283</v>
      </c>
      <c r="B80" s="563" t="s">
        <v>14730</v>
      </c>
      <c r="C80" s="562" t="s">
        <v>220</v>
      </c>
      <c r="D80" s="564">
        <v>70713.45</v>
      </c>
    </row>
    <row r="81" spans="1:4">
      <c r="A81" s="562">
        <v>308284</v>
      </c>
      <c r="B81" s="563" t="s">
        <v>14731</v>
      </c>
      <c r="C81" s="562" t="s">
        <v>220</v>
      </c>
      <c r="D81" s="564">
        <v>76209.87</v>
      </c>
    </row>
    <row r="82" spans="1:4">
      <c r="A82" s="562">
        <v>308285</v>
      </c>
      <c r="B82" s="563" t="s">
        <v>14732</v>
      </c>
      <c r="C82" s="562" t="s">
        <v>220</v>
      </c>
      <c r="D82" s="564">
        <v>80662.509999999995</v>
      </c>
    </row>
    <row r="83" spans="1:4">
      <c r="A83" s="562">
        <v>308286</v>
      </c>
      <c r="B83" s="563" t="s">
        <v>14733</v>
      </c>
      <c r="C83" s="562" t="s">
        <v>220</v>
      </c>
      <c r="D83" s="564">
        <v>85285.4</v>
      </c>
    </row>
    <row r="84" spans="1:4">
      <c r="A84" s="562">
        <v>307733</v>
      </c>
      <c r="B84" s="563" t="s">
        <v>14734</v>
      </c>
      <c r="C84" s="562" t="s">
        <v>14735</v>
      </c>
      <c r="D84" s="564">
        <v>300.52999999999997</v>
      </c>
    </row>
    <row r="85" spans="1:4">
      <c r="A85" s="562">
        <v>307734</v>
      </c>
      <c r="B85" s="563" t="s">
        <v>14736</v>
      </c>
      <c r="C85" s="562" t="s">
        <v>14735</v>
      </c>
      <c r="D85" s="564">
        <v>330.02</v>
      </c>
    </row>
    <row r="86" spans="1:4">
      <c r="A86" s="562">
        <v>307735</v>
      </c>
      <c r="B86" s="563" t="s">
        <v>14737</v>
      </c>
      <c r="C86" s="562" t="s">
        <v>14735</v>
      </c>
      <c r="D86" s="564">
        <v>491.56</v>
      </c>
    </row>
    <row r="87" spans="1:4">
      <c r="A87" s="562">
        <v>307736</v>
      </c>
      <c r="B87" s="563" t="s">
        <v>14738</v>
      </c>
      <c r="C87" s="562" t="s">
        <v>14735</v>
      </c>
      <c r="D87" s="564">
        <v>573.12</v>
      </c>
    </row>
    <row r="88" spans="1:4">
      <c r="A88" s="562">
        <v>307737</v>
      </c>
      <c r="B88" s="563" t="s">
        <v>14739</v>
      </c>
      <c r="C88" s="562" t="s">
        <v>14735</v>
      </c>
      <c r="D88" s="564">
        <v>604.6</v>
      </c>
    </row>
    <row r="89" spans="1:4">
      <c r="A89" s="562">
        <v>307730</v>
      </c>
      <c r="B89" s="563" t="s">
        <v>14740</v>
      </c>
      <c r="C89" s="562" t="s">
        <v>14735</v>
      </c>
      <c r="D89" s="564">
        <v>0</v>
      </c>
    </row>
    <row r="90" spans="1:4">
      <c r="A90" s="562">
        <v>307084</v>
      </c>
      <c r="B90" s="563" t="s">
        <v>14741</v>
      </c>
      <c r="C90" s="562" t="s">
        <v>14735</v>
      </c>
      <c r="D90" s="564">
        <v>35.700000000000003</v>
      </c>
    </row>
    <row r="91" spans="1:4">
      <c r="A91" s="562">
        <v>407818</v>
      </c>
      <c r="B91" s="563" t="s">
        <v>14742</v>
      </c>
      <c r="C91" s="562" t="s">
        <v>14743</v>
      </c>
      <c r="D91" s="564">
        <v>13.17</v>
      </c>
    </row>
    <row r="92" spans="1:4">
      <c r="A92" s="562">
        <v>407819</v>
      </c>
      <c r="B92" s="563" t="s">
        <v>14744</v>
      </c>
      <c r="C92" s="562" t="s">
        <v>14743</v>
      </c>
      <c r="D92" s="564">
        <v>13.41</v>
      </c>
    </row>
    <row r="93" spans="1:4">
      <c r="A93" s="562">
        <v>407820</v>
      </c>
      <c r="B93" s="563" t="s">
        <v>14745</v>
      </c>
      <c r="C93" s="562" t="s">
        <v>14743</v>
      </c>
      <c r="D93" s="564">
        <v>13.22</v>
      </c>
    </row>
    <row r="94" spans="1:4">
      <c r="A94" s="562">
        <v>407740</v>
      </c>
      <c r="B94" s="563" t="s">
        <v>14746</v>
      </c>
      <c r="C94" s="562" t="s">
        <v>14743</v>
      </c>
      <c r="D94" s="564">
        <v>17.5</v>
      </c>
    </row>
    <row r="95" spans="1:4">
      <c r="A95" s="562">
        <v>408037</v>
      </c>
      <c r="B95" s="563" t="s">
        <v>14747</v>
      </c>
      <c r="C95" s="562" t="s">
        <v>220</v>
      </c>
      <c r="D95" s="564">
        <v>18.670000000000002</v>
      </c>
    </row>
    <row r="96" spans="1:4">
      <c r="A96" s="562">
        <v>408038</v>
      </c>
      <c r="B96" s="563" t="s">
        <v>14748</v>
      </c>
      <c r="C96" s="562" t="s">
        <v>220</v>
      </c>
      <c r="D96" s="564">
        <v>25.37</v>
      </c>
    </row>
    <row r="97" spans="1:4">
      <c r="A97" s="562">
        <v>408039</v>
      </c>
      <c r="B97" s="563" t="s">
        <v>14749</v>
      </c>
      <c r="C97" s="562" t="s">
        <v>220</v>
      </c>
      <c r="D97" s="564">
        <v>35.15</v>
      </c>
    </row>
    <row r="98" spans="1:4">
      <c r="A98" s="562">
        <v>408041</v>
      </c>
      <c r="B98" s="563" t="s">
        <v>14750</v>
      </c>
      <c r="C98" s="562" t="s">
        <v>220</v>
      </c>
      <c r="D98" s="564">
        <v>46.58</v>
      </c>
    </row>
    <row r="99" spans="1:4">
      <c r="A99" s="562">
        <v>408042</v>
      </c>
      <c r="B99" s="563" t="s">
        <v>14751</v>
      </c>
      <c r="C99" s="562" t="s">
        <v>220</v>
      </c>
      <c r="D99" s="564">
        <v>67.95</v>
      </c>
    </row>
    <row r="100" spans="1:4">
      <c r="A100" s="562">
        <v>408031</v>
      </c>
      <c r="B100" s="563" t="s">
        <v>14752</v>
      </c>
      <c r="C100" s="562" t="s">
        <v>220</v>
      </c>
      <c r="D100" s="564">
        <v>21.78</v>
      </c>
    </row>
    <row r="101" spans="1:4">
      <c r="A101" s="562">
        <v>408032</v>
      </c>
      <c r="B101" s="563" t="s">
        <v>14753</v>
      </c>
      <c r="C101" s="562" t="s">
        <v>220</v>
      </c>
      <c r="D101" s="564">
        <v>27.27</v>
      </c>
    </row>
    <row r="102" spans="1:4">
      <c r="A102" s="562">
        <v>408033</v>
      </c>
      <c r="B102" s="563" t="s">
        <v>14754</v>
      </c>
      <c r="C102" s="562" t="s">
        <v>220</v>
      </c>
      <c r="D102" s="564">
        <v>40.479999999999997</v>
      </c>
    </row>
    <row r="103" spans="1:4">
      <c r="A103" s="562">
        <v>408035</v>
      </c>
      <c r="B103" s="563" t="s">
        <v>14755</v>
      </c>
      <c r="C103" s="562" t="s">
        <v>220</v>
      </c>
      <c r="D103" s="564">
        <v>67.569999999999993</v>
      </c>
    </row>
    <row r="104" spans="1:4">
      <c r="A104" s="562">
        <v>408036</v>
      </c>
      <c r="B104" s="563" t="s">
        <v>14756</v>
      </c>
      <c r="C104" s="562" t="s">
        <v>220</v>
      </c>
      <c r="D104" s="564">
        <v>130.80000000000001</v>
      </c>
    </row>
    <row r="105" spans="1:4">
      <c r="A105" s="562">
        <v>408067</v>
      </c>
      <c r="B105" s="563" t="s">
        <v>14757</v>
      </c>
      <c r="C105" s="562" t="s">
        <v>14743</v>
      </c>
      <c r="D105" s="564">
        <v>10.81</v>
      </c>
    </row>
    <row r="106" spans="1:4">
      <c r="A106" s="562">
        <v>407743</v>
      </c>
      <c r="B106" s="563" t="s">
        <v>14758</v>
      </c>
      <c r="C106" s="562" t="s">
        <v>14743</v>
      </c>
      <c r="D106" s="564">
        <v>11.02</v>
      </c>
    </row>
    <row r="107" spans="1:4" ht="25.5">
      <c r="A107" s="562">
        <v>607137</v>
      </c>
      <c r="B107" s="563" t="s">
        <v>14759</v>
      </c>
      <c r="C107" s="562" t="s">
        <v>14735</v>
      </c>
      <c r="D107" s="564">
        <v>55758.78</v>
      </c>
    </row>
    <row r="108" spans="1:4" ht="25.5">
      <c r="A108" s="562">
        <v>606785</v>
      </c>
      <c r="B108" s="563" t="s">
        <v>14760</v>
      </c>
      <c r="C108" s="562" t="s">
        <v>14735</v>
      </c>
      <c r="D108" s="564">
        <v>55011.48</v>
      </c>
    </row>
    <row r="109" spans="1:4" ht="25.5">
      <c r="A109" s="562">
        <v>607139</v>
      </c>
      <c r="B109" s="563" t="s">
        <v>14761</v>
      </c>
      <c r="C109" s="562" t="s">
        <v>14735</v>
      </c>
      <c r="D109" s="564">
        <v>56538.080000000002</v>
      </c>
    </row>
    <row r="110" spans="1:4" ht="25.5">
      <c r="A110" s="562">
        <v>606787</v>
      </c>
      <c r="B110" s="563" t="s">
        <v>14762</v>
      </c>
      <c r="C110" s="562" t="s">
        <v>14735</v>
      </c>
      <c r="D110" s="564">
        <v>55435.05</v>
      </c>
    </row>
    <row r="111" spans="1:4" ht="25.5">
      <c r="A111" s="562">
        <v>607140</v>
      </c>
      <c r="B111" s="563" t="s">
        <v>14763</v>
      </c>
      <c r="C111" s="562" t="s">
        <v>14735</v>
      </c>
      <c r="D111" s="564">
        <v>51409.1</v>
      </c>
    </row>
    <row r="112" spans="1:4" ht="25.5">
      <c r="A112" s="562">
        <v>606788</v>
      </c>
      <c r="B112" s="563" t="s">
        <v>14764</v>
      </c>
      <c r="C112" s="562" t="s">
        <v>14735</v>
      </c>
      <c r="D112" s="564">
        <v>51088.97</v>
      </c>
    </row>
    <row r="113" spans="1:4" ht="25.5">
      <c r="A113" s="562">
        <v>607141</v>
      </c>
      <c r="B113" s="563" t="s">
        <v>14765</v>
      </c>
      <c r="C113" s="562" t="s">
        <v>14735</v>
      </c>
      <c r="D113" s="564">
        <v>57716.49</v>
      </c>
    </row>
    <row r="114" spans="1:4" ht="25.5">
      <c r="A114" s="562">
        <v>606789</v>
      </c>
      <c r="B114" s="563" t="s">
        <v>14766</v>
      </c>
      <c r="C114" s="562" t="s">
        <v>14735</v>
      </c>
      <c r="D114" s="564">
        <v>56939.85</v>
      </c>
    </row>
    <row r="115" spans="1:4" ht="25.5">
      <c r="A115" s="562">
        <v>607144</v>
      </c>
      <c r="B115" s="563" t="s">
        <v>14767</v>
      </c>
      <c r="C115" s="562" t="s">
        <v>14735</v>
      </c>
      <c r="D115" s="564">
        <v>66322.42</v>
      </c>
    </row>
    <row r="116" spans="1:4" ht="25.5">
      <c r="A116" s="562">
        <v>606792</v>
      </c>
      <c r="B116" s="563" t="s">
        <v>14768</v>
      </c>
      <c r="C116" s="562" t="s">
        <v>14735</v>
      </c>
      <c r="D116" s="564">
        <v>65613.05</v>
      </c>
    </row>
    <row r="117" spans="1:4" ht="25.5">
      <c r="A117" s="562">
        <v>607142</v>
      </c>
      <c r="B117" s="563" t="s">
        <v>14769</v>
      </c>
      <c r="C117" s="562" t="s">
        <v>14735</v>
      </c>
      <c r="D117" s="564">
        <v>60673.22</v>
      </c>
    </row>
    <row r="118" spans="1:4" ht="25.5">
      <c r="A118" s="562">
        <v>606790</v>
      </c>
      <c r="B118" s="563" t="s">
        <v>14770</v>
      </c>
      <c r="C118" s="562" t="s">
        <v>14735</v>
      </c>
      <c r="D118" s="564">
        <v>59837.87</v>
      </c>
    </row>
    <row r="119" spans="1:4" ht="25.5">
      <c r="A119" s="562">
        <v>607145</v>
      </c>
      <c r="B119" s="563" t="s">
        <v>14771</v>
      </c>
      <c r="C119" s="562" t="s">
        <v>14735</v>
      </c>
      <c r="D119" s="564">
        <v>73653.539999999994</v>
      </c>
    </row>
    <row r="120" spans="1:4" ht="25.5">
      <c r="A120" s="562">
        <v>606793</v>
      </c>
      <c r="B120" s="563" t="s">
        <v>14772</v>
      </c>
      <c r="C120" s="562" t="s">
        <v>14735</v>
      </c>
      <c r="D120" s="564">
        <v>72860.17</v>
      </c>
    </row>
    <row r="121" spans="1:4" ht="25.5">
      <c r="A121" s="562">
        <v>607146</v>
      </c>
      <c r="B121" s="563" t="s">
        <v>14773</v>
      </c>
      <c r="C121" s="562" t="s">
        <v>14735</v>
      </c>
      <c r="D121" s="564">
        <v>76799.72</v>
      </c>
    </row>
    <row r="122" spans="1:4" ht="25.5">
      <c r="A122" s="562">
        <v>606794</v>
      </c>
      <c r="B122" s="563" t="s">
        <v>14774</v>
      </c>
      <c r="C122" s="562" t="s">
        <v>14735</v>
      </c>
      <c r="D122" s="564">
        <v>75938.63</v>
      </c>
    </row>
    <row r="123" spans="1:4" ht="25.5">
      <c r="A123" s="562">
        <v>607143</v>
      </c>
      <c r="B123" s="563" t="s">
        <v>14775</v>
      </c>
      <c r="C123" s="562" t="s">
        <v>14735</v>
      </c>
      <c r="D123" s="564">
        <v>65579.11</v>
      </c>
    </row>
    <row r="124" spans="1:4" ht="25.5">
      <c r="A124" s="562">
        <v>606791</v>
      </c>
      <c r="B124" s="563" t="s">
        <v>14776</v>
      </c>
      <c r="C124" s="562" t="s">
        <v>14735</v>
      </c>
      <c r="D124" s="564">
        <v>64617.38</v>
      </c>
    </row>
    <row r="125" spans="1:4" ht="25.5">
      <c r="A125" s="562">
        <v>607147</v>
      </c>
      <c r="B125" s="563" t="s">
        <v>14777</v>
      </c>
      <c r="C125" s="562" t="s">
        <v>14735</v>
      </c>
      <c r="D125" s="564">
        <v>82892.78</v>
      </c>
    </row>
    <row r="126" spans="1:4" ht="25.5">
      <c r="A126" s="562">
        <v>606795</v>
      </c>
      <c r="B126" s="563" t="s">
        <v>14778</v>
      </c>
      <c r="C126" s="562" t="s">
        <v>14735</v>
      </c>
      <c r="D126" s="564">
        <v>81900.53</v>
      </c>
    </row>
    <row r="127" spans="1:4" ht="25.5">
      <c r="A127" s="562">
        <v>607112</v>
      </c>
      <c r="B127" s="563" t="s">
        <v>14779</v>
      </c>
      <c r="C127" s="562" t="s">
        <v>14735</v>
      </c>
      <c r="D127" s="564">
        <v>26906.43</v>
      </c>
    </row>
    <row r="128" spans="1:4" ht="25.5">
      <c r="A128" s="562">
        <v>606760</v>
      </c>
      <c r="B128" s="563" t="s">
        <v>14780</v>
      </c>
      <c r="C128" s="562" t="s">
        <v>14735</v>
      </c>
      <c r="D128" s="564">
        <v>26646.33</v>
      </c>
    </row>
    <row r="129" spans="1:4" ht="25.5">
      <c r="A129" s="562">
        <v>607113</v>
      </c>
      <c r="B129" s="563" t="s">
        <v>14781</v>
      </c>
      <c r="C129" s="562" t="s">
        <v>14735</v>
      </c>
      <c r="D129" s="564">
        <v>31613.8</v>
      </c>
    </row>
    <row r="130" spans="1:4" ht="25.5">
      <c r="A130" s="562">
        <v>606761</v>
      </c>
      <c r="B130" s="563" t="s">
        <v>14782</v>
      </c>
      <c r="C130" s="562" t="s">
        <v>14735</v>
      </c>
      <c r="D130" s="564">
        <v>31314.82</v>
      </c>
    </row>
    <row r="131" spans="1:4" ht="25.5">
      <c r="A131" s="562">
        <v>606762</v>
      </c>
      <c r="B131" s="563" t="s">
        <v>14783</v>
      </c>
      <c r="C131" s="562" t="s">
        <v>14735</v>
      </c>
      <c r="D131" s="564">
        <v>31665.1</v>
      </c>
    </row>
    <row r="132" spans="1:4" ht="25.5">
      <c r="A132" s="562">
        <v>607114</v>
      </c>
      <c r="B132" s="563" t="s">
        <v>14784</v>
      </c>
      <c r="C132" s="562" t="s">
        <v>14735</v>
      </c>
      <c r="D132" s="564">
        <v>31969.73</v>
      </c>
    </row>
    <row r="133" spans="1:4" ht="25.5">
      <c r="A133" s="562">
        <v>607116</v>
      </c>
      <c r="B133" s="563" t="s">
        <v>14785</v>
      </c>
      <c r="C133" s="562" t="s">
        <v>14735</v>
      </c>
      <c r="D133" s="564">
        <v>33158.46</v>
      </c>
    </row>
    <row r="134" spans="1:4" ht="25.5">
      <c r="A134" s="562">
        <v>606764</v>
      </c>
      <c r="B134" s="563" t="s">
        <v>14786</v>
      </c>
      <c r="C134" s="562" t="s">
        <v>14735</v>
      </c>
      <c r="D134" s="564">
        <v>32841</v>
      </c>
    </row>
    <row r="135" spans="1:4" ht="25.5">
      <c r="A135" s="562">
        <v>607115</v>
      </c>
      <c r="B135" s="563" t="s">
        <v>14787</v>
      </c>
      <c r="C135" s="562" t="s">
        <v>14735</v>
      </c>
      <c r="D135" s="564">
        <v>37688.660000000003</v>
      </c>
    </row>
    <row r="136" spans="1:4" ht="25.5">
      <c r="A136" s="562">
        <v>606763</v>
      </c>
      <c r="B136" s="563" t="s">
        <v>14788</v>
      </c>
      <c r="C136" s="562" t="s">
        <v>14735</v>
      </c>
      <c r="D136" s="564">
        <v>37306.74</v>
      </c>
    </row>
    <row r="137" spans="1:4" ht="25.5">
      <c r="A137" s="562">
        <v>607117</v>
      </c>
      <c r="B137" s="563" t="s">
        <v>14789</v>
      </c>
      <c r="C137" s="562" t="s">
        <v>14735</v>
      </c>
      <c r="D137" s="564">
        <v>37726.54</v>
      </c>
    </row>
    <row r="138" spans="1:4" ht="25.5">
      <c r="A138" s="562">
        <v>606765</v>
      </c>
      <c r="B138" s="563" t="s">
        <v>14790</v>
      </c>
      <c r="C138" s="562" t="s">
        <v>14735</v>
      </c>
      <c r="D138" s="564">
        <v>37355.1</v>
      </c>
    </row>
    <row r="139" spans="1:4" ht="25.5">
      <c r="A139" s="562">
        <v>607118</v>
      </c>
      <c r="B139" s="563" t="s">
        <v>14791</v>
      </c>
      <c r="C139" s="562" t="s">
        <v>14735</v>
      </c>
      <c r="D139" s="564">
        <v>33744.57</v>
      </c>
    </row>
    <row r="140" spans="1:4" ht="25.5">
      <c r="A140" s="562">
        <v>606766</v>
      </c>
      <c r="B140" s="563" t="s">
        <v>14792</v>
      </c>
      <c r="C140" s="562" t="s">
        <v>14735</v>
      </c>
      <c r="D140" s="564">
        <v>33416.839999999997</v>
      </c>
    </row>
    <row r="141" spans="1:4" ht="25.5">
      <c r="A141" s="562">
        <v>607120</v>
      </c>
      <c r="B141" s="563" t="s">
        <v>14793</v>
      </c>
      <c r="C141" s="562" t="s">
        <v>14735</v>
      </c>
      <c r="D141" s="564">
        <v>34375.050000000003</v>
      </c>
    </row>
    <row r="142" spans="1:4" ht="25.5">
      <c r="A142" s="562">
        <v>606768</v>
      </c>
      <c r="B142" s="563" t="s">
        <v>14794</v>
      </c>
      <c r="C142" s="562" t="s">
        <v>14735</v>
      </c>
      <c r="D142" s="564">
        <v>34029.93</v>
      </c>
    </row>
    <row r="143" spans="1:4" ht="25.5">
      <c r="A143" s="562">
        <v>607119</v>
      </c>
      <c r="B143" s="563" t="s">
        <v>14795</v>
      </c>
      <c r="C143" s="562" t="s">
        <v>14735</v>
      </c>
      <c r="D143" s="564">
        <v>39601.4</v>
      </c>
    </row>
    <row r="144" spans="1:4" ht="25.5">
      <c r="A144" s="562">
        <v>606767</v>
      </c>
      <c r="B144" s="563" t="s">
        <v>14796</v>
      </c>
      <c r="C144" s="562" t="s">
        <v>14735</v>
      </c>
      <c r="D144" s="564">
        <v>39180.519999999997</v>
      </c>
    </row>
    <row r="145" spans="1:4" ht="25.5">
      <c r="A145" s="562">
        <v>607121</v>
      </c>
      <c r="B145" s="563" t="s">
        <v>14797</v>
      </c>
      <c r="C145" s="562" t="s">
        <v>14735</v>
      </c>
      <c r="D145" s="564">
        <v>37220.82</v>
      </c>
    </row>
    <row r="146" spans="1:4" ht="25.5">
      <c r="A146" s="562">
        <v>606769</v>
      </c>
      <c r="B146" s="563" t="s">
        <v>14798</v>
      </c>
      <c r="C146" s="562" t="s">
        <v>14735</v>
      </c>
      <c r="D146" s="564">
        <v>36827.35</v>
      </c>
    </row>
    <row r="147" spans="1:4" ht="25.5">
      <c r="A147" s="562">
        <v>607123</v>
      </c>
      <c r="B147" s="563" t="s">
        <v>14799</v>
      </c>
      <c r="C147" s="562" t="s">
        <v>14735</v>
      </c>
      <c r="D147" s="564">
        <v>36740.51</v>
      </c>
    </row>
    <row r="148" spans="1:4" ht="25.5">
      <c r="A148" s="562">
        <v>606771</v>
      </c>
      <c r="B148" s="563" t="s">
        <v>14800</v>
      </c>
      <c r="C148" s="562" t="s">
        <v>14735</v>
      </c>
      <c r="D148" s="564">
        <v>36348.51</v>
      </c>
    </row>
    <row r="149" spans="1:4" ht="25.5">
      <c r="A149" s="562">
        <v>607122</v>
      </c>
      <c r="B149" s="563" t="s">
        <v>14801</v>
      </c>
      <c r="C149" s="562" t="s">
        <v>14735</v>
      </c>
      <c r="D149" s="564">
        <v>40847.699999999997</v>
      </c>
    </row>
    <row r="150" spans="1:4" ht="25.5">
      <c r="A150" s="562">
        <v>606770</v>
      </c>
      <c r="B150" s="563" t="s">
        <v>14802</v>
      </c>
      <c r="C150" s="562" t="s">
        <v>14735</v>
      </c>
      <c r="D150" s="564">
        <v>40395.599999999999</v>
      </c>
    </row>
    <row r="151" spans="1:4" ht="25.5">
      <c r="A151" s="562">
        <v>607125</v>
      </c>
      <c r="B151" s="563" t="s">
        <v>14803</v>
      </c>
      <c r="C151" s="562" t="s">
        <v>14735</v>
      </c>
      <c r="D151" s="564">
        <v>38072.54</v>
      </c>
    </row>
    <row r="152" spans="1:4" ht="25.5">
      <c r="A152" s="562">
        <v>606773</v>
      </c>
      <c r="B152" s="563" t="s">
        <v>14804</v>
      </c>
      <c r="C152" s="562" t="s">
        <v>14735</v>
      </c>
      <c r="D152" s="564">
        <v>37660.089999999997</v>
      </c>
    </row>
    <row r="153" spans="1:4" ht="25.5">
      <c r="A153" s="562">
        <v>607124</v>
      </c>
      <c r="B153" s="563" t="s">
        <v>14805</v>
      </c>
      <c r="C153" s="562" t="s">
        <v>14735</v>
      </c>
      <c r="D153" s="564">
        <v>41470.32</v>
      </c>
    </row>
    <row r="154" spans="1:4" ht="25.5">
      <c r="A154" s="562">
        <v>606772</v>
      </c>
      <c r="B154" s="563" t="s">
        <v>14806</v>
      </c>
      <c r="C154" s="562" t="s">
        <v>14735</v>
      </c>
      <c r="D154" s="564">
        <v>41003.760000000002</v>
      </c>
    </row>
    <row r="155" spans="1:4" ht="25.5">
      <c r="A155" s="562">
        <v>607126</v>
      </c>
      <c r="B155" s="563" t="s">
        <v>14807</v>
      </c>
      <c r="C155" s="562" t="s">
        <v>14735</v>
      </c>
      <c r="D155" s="564">
        <v>42676.3</v>
      </c>
    </row>
    <row r="156" spans="1:4" ht="25.5">
      <c r="A156" s="562">
        <v>606774</v>
      </c>
      <c r="B156" s="563" t="s">
        <v>14808</v>
      </c>
      <c r="C156" s="562" t="s">
        <v>14735</v>
      </c>
      <c r="D156" s="564">
        <v>42187.27</v>
      </c>
    </row>
    <row r="157" spans="1:4" ht="25.5">
      <c r="A157" s="562">
        <v>607127</v>
      </c>
      <c r="B157" s="563" t="s">
        <v>14809</v>
      </c>
      <c r="C157" s="562" t="s">
        <v>14735</v>
      </c>
      <c r="D157" s="564">
        <v>39252.43</v>
      </c>
    </row>
    <row r="158" spans="1:4" ht="25.5">
      <c r="A158" s="562">
        <v>606775</v>
      </c>
      <c r="B158" s="563" t="s">
        <v>14810</v>
      </c>
      <c r="C158" s="562" t="s">
        <v>14735</v>
      </c>
      <c r="D158" s="564">
        <v>38815.199999999997</v>
      </c>
    </row>
    <row r="159" spans="1:4" ht="25.5">
      <c r="A159" s="562">
        <v>607129</v>
      </c>
      <c r="B159" s="563" t="s">
        <v>14811</v>
      </c>
      <c r="C159" s="562" t="s">
        <v>14735</v>
      </c>
      <c r="D159" s="564">
        <v>41100.29</v>
      </c>
    </row>
    <row r="160" spans="1:4" ht="25.5">
      <c r="A160" s="562">
        <v>606777</v>
      </c>
      <c r="B160" s="563" t="s">
        <v>14812</v>
      </c>
      <c r="C160" s="562" t="s">
        <v>14735</v>
      </c>
      <c r="D160" s="564">
        <v>40621.449999999997</v>
      </c>
    </row>
    <row r="161" spans="1:4" ht="25.5">
      <c r="A161" s="562">
        <v>607128</v>
      </c>
      <c r="B161" s="563" t="s">
        <v>14813</v>
      </c>
      <c r="C161" s="562" t="s">
        <v>14735</v>
      </c>
      <c r="D161" s="564">
        <v>45272.33</v>
      </c>
    </row>
    <row r="162" spans="1:4" ht="25.5">
      <c r="A162" s="562">
        <v>606776</v>
      </c>
      <c r="B162" s="563" t="s">
        <v>14814</v>
      </c>
      <c r="C162" s="562" t="s">
        <v>14735</v>
      </c>
      <c r="D162" s="564">
        <v>44712.84</v>
      </c>
    </row>
    <row r="163" spans="1:4" ht="25.5">
      <c r="A163" s="562">
        <v>607130</v>
      </c>
      <c r="B163" s="563" t="s">
        <v>14815</v>
      </c>
      <c r="C163" s="562" t="s">
        <v>14735</v>
      </c>
      <c r="D163" s="564">
        <v>48260.89</v>
      </c>
    </row>
    <row r="164" spans="1:4" ht="25.5">
      <c r="A164" s="562">
        <v>606778</v>
      </c>
      <c r="B164" s="563" t="s">
        <v>14816</v>
      </c>
      <c r="C164" s="562" t="s">
        <v>14735</v>
      </c>
      <c r="D164" s="564">
        <v>47645.919999999998</v>
      </c>
    </row>
    <row r="165" spans="1:4" ht="25.5">
      <c r="A165" s="562">
        <v>607131</v>
      </c>
      <c r="B165" s="563" t="s">
        <v>14817</v>
      </c>
      <c r="C165" s="562" t="s">
        <v>14735</v>
      </c>
      <c r="D165" s="564">
        <v>45337.91</v>
      </c>
    </row>
    <row r="166" spans="1:4" ht="25.5">
      <c r="A166" s="562">
        <v>606779</v>
      </c>
      <c r="B166" s="563" t="s">
        <v>14818</v>
      </c>
      <c r="C166" s="562" t="s">
        <v>14735</v>
      </c>
      <c r="D166" s="564">
        <v>44793.85</v>
      </c>
    </row>
    <row r="167" spans="1:4" ht="25.5">
      <c r="A167" s="562">
        <v>607133</v>
      </c>
      <c r="B167" s="563" t="s">
        <v>14819</v>
      </c>
      <c r="C167" s="562" t="s">
        <v>14735</v>
      </c>
      <c r="D167" s="564">
        <v>46058.400000000001</v>
      </c>
    </row>
    <row r="168" spans="1:4" ht="25.5">
      <c r="A168" s="562">
        <v>606781</v>
      </c>
      <c r="B168" s="563" t="s">
        <v>14820</v>
      </c>
      <c r="C168" s="562" t="s">
        <v>14735</v>
      </c>
      <c r="D168" s="564">
        <v>45497.99</v>
      </c>
    </row>
    <row r="169" spans="1:4" ht="25.5">
      <c r="A169" s="562">
        <v>607132</v>
      </c>
      <c r="B169" s="563" t="s">
        <v>14821</v>
      </c>
      <c r="C169" s="562" t="s">
        <v>14735</v>
      </c>
      <c r="D169" s="564">
        <v>50204.39</v>
      </c>
    </row>
    <row r="170" spans="1:4" ht="25.5">
      <c r="A170" s="562">
        <v>606780</v>
      </c>
      <c r="B170" s="563" t="s">
        <v>14822</v>
      </c>
      <c r="C170" s="562" t="s">
        <v>14735</v>
      </c>
      <c r="D170" s="564">
        <v>49546.31</v>
      </c>
    </row>
    <row r="171" spans="1:4" ht="25.5">
      <c r="A171" s="562">
        <v>607134</v>
      </c>
      <c r="B171" s="563" t="s">
        <v>14823</v>
      </c>
      <c r="C171" s="562" t="s">
        <v>14735</v>
      </c>
      <c r="D171" s="564">
        <v>49737.61</v>
      </c>
    </row>
    <row r="172" spans="1:4" ht="25.5">
      <c r="A172" s="562">
        <v>606782</v>
      </c>
      <c r="B172" s="563" t="s">
        <v>14824</v>
      </c>
      <c r="C172" s="562" t="s">
        <v>14735</v>
      </c>
      <c r="D172" s="564">
        <v>49094.57</v>
      </c>
    </row>
    <row r="173" spans="1:4" ht="25.5">
      <c r="A173" s="562">
        <v>607136</v>
      </c>
      <c r="B173" s="563" t="s">
        <v>14825</v>
      </c>
      <c r="C173" s="562" t="s">
        <v>14735</v>
      </c>
      <c r="D173" s="564">
        <v>49069.39</v>
      </c>
    </row>
    <row r="174" spans="1:4" ht="25.5">
      <c r="A174" s="562">
        <v>606784</v>
      </c>
      <c r="B174" s="563" t="s">
        <v>14826</v>
      </c>
      <c r="C174" s="562" t="s">
        <v>14735</v>
      </c>
      <c r="D174" s="564">
        <v>48446.89</v>
      </c>
    </row>
    <row r="175" spans="1:4" ht="25.5">
      <c r="A175" s="562">
        <v>607135</v>
      </c>
      <c r="B175" s="563" t="s">
        <v>14827</v>
      </c>
      <c r="C175" s="562" t="s">
        <v>14735</v>
      </c>
      <c r="D175" s="564">
        <v>54912.68</v>
      </c>
    </row>
    <row r="176" spans="1:4" ht="25.5">
      <c r="A176" s="562">
        <v>606783</v>
      </c>
      <c r="B176" s="563" t="s">
        <v>14828</v>
      </c>
      <c r="C176" s="562" t="s">
        <v>14735</v>
      </c>
      <c r="D176" s="564">
        <v>54191.040000000001</v>
      </c>
    </row>
    <row r="177" spans="1:4" ht="25.5">
      <c r="A177" s="562">
        <v>607138</v>
      </c>
      <c r="B177" s="563" t="s">
        <v>14829</v>
      </c>
      <c r="C177" s="562" t="s">
        <v>14735</v>
      </c>
      <c r="D177" s="564">
        <v>49953.41</v>
      </c>
    </row>
    <row r="178" spans="1:4" ht="25.5">
      <c r="A178" s="562">
        <v>606786</v>
      </c>
      <c r="B178" s="563" t="s">
        <v>14830</v>
      </c>
      <c r="C178" s="562" t="s">
        <v>14735</v>
      </c>
      <c r="D178" s="564">
        <v>49290.27</v>
      </c>
    </row>
    <row r="179" spans="1:4" ht="25.5">
      <c r="A179" s="562">
        <v>606842</v>
      </c>
      <c r="B179" s="563" t="s">
        <v>14831</v>
      </c>
      <c r="C179" s="562" t="s">
        <v>14735</v>
      </c>
      <c r="D179" s="564">
        <v>61493.66</v>
      </c>
    </row>
    <row r="180" spans="1:4" ht="25.5">
      <c r="A180" s="562">
        <v>606832</v>
      </c>
      <c r="B180" s="563" t="s">
        <v>14832</v>
      </c>
      <c r="C180" s="562" t="s">
        <v>14735</v>
      </c>
      <c r="D180" s="564">
        <v>61083.07</v>
      </c>
    </row>
    <row r="181" spans="1:4" ht="25.5">
      <c r="A181" s="562">
        <v>606843</v>
      </c>
      <c r="B181" s="563" t="s">
        <v>14833</v>
      </c>
      <c r="C181" s="562" t="s">
        <v>14735</v>
      </c>
      <c r="D181" s="564">
        <v>63928.29</v>
      </c>
    </row>
    <row r="182" spans="1:4" ht="25.5">
      <c r="A182" s="562">
        <v>606833</v>
      </c>
      <c r="B182" s="563" t="s">
        <v>14834</v>
      </c>
      <c r="C182" s="562" t="s">
        <v>14735</v>
      </c>
      <c r="D182" s="564">
        <v>63498.239999999998</v>
      </c>
    </row>
    <row r="183" spans="1:4" ht="25.5">
      <c r="A183" s="562">
        <v>606845</v>
      </c>
      <c r="B183" s="563" t="s">
        <v>14835</v>
      </c>
      <c r="C183" s="562" t="s">
        <v>14735</v>
      </c>
      <c r="D183" s="564">
        <v>66353.460000000006</v>
      </c>
    </row>
    <row r="184" spans="1:4" ht="25.5">
      <c r="A184" s="562">
        <v>606835</v>
      </c>
      <c r="B184" s="563" t="s">
        <v>14836</v>
      </c>
      <c r="C184" s="562" t="s">
        <v>14735</v>
      </c>
      <c r="D184" s="564">
        <v>65923.67</v>
      </c>
    </row>
    <row r="185" spans="1:4" ht="25.5">
      <c r="A185" s="562">
        <v>606844</v>
      </c>
      <c r="B185" s="563" t="s">
        <v>14837</v>
      </c>
      <c r="C185" s="562" t="s">
        <v>14735</v>
      </c>
      <c r="D185" s="564">
        <v>64909.94</v>
      </c>
    </row>
    <row r="186" spans="1:4" ht="25.5">
      <c r="A186" s="562">
        <v>606834</v>
      </c>
      <c r="B186" s="563" t="s">
        <v>14838</v>
      </c>
      <c r="C186" s="562" t="s">
        <v>14735</v>
      </c>
      <c r="D186" s="564">
        <v>64467.81</v>
      </c>
    </row>
    <row r="187" spans="1:4" ht="25.5">
      <c r="A187" s="562">
        <v>606847</v>
      </c>
      <c r="B187" s="563" t="s">
        <v>14839</v>
      </c>
      <c r="C187" s="562" t="s">
        <v>14735</v>
      </c>
      <c r="D187" s="564">
        <v>69359.839999999997</v>
      </c>
    </row>
    <row r="188" spans="1:4" ht="25.5">
      <c r="A188" s="562">
        <v>606837</v>
      </c>
      <c r="B188" s="563" t="s">
        <v>14840</v>
      </c>
      <c r="C188" s="562" t="s">
        <v>14735</v>
      </c>
      <c r="D188" s="564">
        <v>68878.59</v>
      </c>
    </row>
    <row r="189" spans="1:4" ht="25.5">
      <c r="A189" s="562">
        <v>606846</v>
      </c>
      <c r="B189" s="563" t="s">
        <v>14841</v>
      </c>
      <c r="C189" s="562" t="s">
        <v>14735</v>
      </c>
      <c r="D189" s="564">
        <v>71171.039999999994</v>
      </c>
    </row>
    <row r="190" spans="1:4" ht="25.5">
      <c r="A190" s="562">
        <v>606836</v>
      </c>
      <c r="B190" s="563" t="s">
        <v>14842</v>
      </c>
      <c r="C190" s="562" t="s">
        <v>14735</v>
      </c>
      <c r="D190" s="564">
        <v>70684.009999999995</v>
      </c>
    </row>
    <row r="191" spans="1:4" ht="25.5">
      <c r="A191" s="562">
        <v>606848</v>
      </c>
      <c r="B191" s="563" t="s">
        <v>14843</v>
      </c>
      <c r="C191" s="562" t="s">
        <v>14735</v>
      </c>
      <c r="D191" s="564">
        <v>71785.960000000006</v>
      </c>
    </row>
    <row r="192" spans="1:4" ht="25.5">
      <c r="A192" s="562">
        <v>606838</v>
      </c>
      <c r="B192" s="563" t="s">
        <v>14844</v>
      </c>
      <c r="C192" s="562" t="s">
        <v>14735</v>
      </c>
      <c r="D192" s="564">
        <v>71280.19</v>
      </c>
    </row>
    <row r="193" spans="1:4" ht="25.5">
      <c r="A193" s="562">
        <v>606849</v>
      </c>
      <c r="B193" s="563" t="s">
        <v>14845</v>
      </c>
      <c r="C193" s="562" t="s">
        <v>14735</v>
      </c>
      <c r="D193" s="564">
        <v>75995.839999999997</v>
      </c>
    </row>
    <row r="194" spans="1:4" ht="25.5">
      <c r="A194" s="562">
        <v>606839</v>
      </c>
      <c r="B194" s="563" t="s">
        <v>14846</v>
      </c>
      <c r="C194" s="562" t="s">
        <v>14735</v>
      </c>
      <c r="D194" s="564">
        <v>75500.91</v>
      </c>
    </row>
    <row r="195" spans="1:4" ht="25.5">
      <c r="A195" s="562">
        <v>606850</v>
      </c>
      <c r="B195" s="563" t="s">
        <v>14847</v>
      </c>
      <c r="C195" s="562" t="s">
        <v>14735</v>
      </c>
      <c r="D195" s="564">
        <v>76645.759999999995</v>
      </c>
    </row>
    <row r="196" spans="1:4" ht="25.5">
      <c r="A196" s="562">
        <v>606840</v>
      </c>
      <c r="B196" s="563" t="s">
        <v>14848</v>
      </c>
      <c r="C196" s="562" t="s">
        <v>14735</v>
      </c>
      <c r="D196" s="564">
        <v>76106.61</v>
      </c>
    </row>
    <row r="197" spans="1:4" ht="25.5">
      <c r="A197" s="562">
        <v>606851</v>
      </c>
      <c r="B197" s="563" t="s">
        <v>14849</v>
      </c>
      <c r="C197" s="562" t="s">
        <v>14735</v>
      </c>
      <c r="D197" s="564">
        <v>78927.63</v>
      </c>
    </row>
    <row r="198" spans="1:4" ht="25.5">
      <c r="A198" s="562">
        <v>606841</v>
      </c>
      <c r="B198" s="563" t="s">
        <v>14850</v>
      </c>
      <c r="C198" s="562" t="s">
        <v>14735</v>
      </c>
      <c r="D198" s="564">
        <v>78409.649999999994</v>
      </c>
    </row>
    <row r="199" spans="1:4">
      <c r="A199" s="562">
        <v>605604</v>
      </c>
      <c r="B199" s="563" t="s">
        <v>14851</v>
      </c>
      <c r="C199" s="562" t="s">
        <v>164</v>
      </c>
      <c r="D199" s="564">
        <v>341.65</v>
      </c>
    </row>
    <row r="200" spans="1:4">
      <c r="A200" s="562">
        <v>605695</v>
      </c>
      <c r="B200" s="563" t="s">
        <v>14852</v>
      </c>
      <c r="C200" s="562" t="s">
        <v>14735</v>
      </c>
      <c r="D200" s="564">
        <v>1464.46</v>
      </c>
    </row>
    <row r="201" spans="1:4">
      <c r="A201" s="562">
        <v>605607</v>
      </c>
      <c r="B201" s="563" t="s">
        <v>14853</v>
      </c>
      <c r="C201" s="562" t="s">
        <v>14735</v>
      </c>
      <c r="D201" s="564">
        <v>1430.44</v>
      </c>
    </row>
    <row r="202" spans="1:4">
      <c r="A202" s="562">
        <v>605696</v>
      </c>
      <c r="B202" s="563" t="s">
        <v>14854</v>
      </c>
      <c r="C202" s="562" t="s">
        <v>14735</v>
      </c>
      <c r="D202" s="564">
        <v>1683.25</v>
      </c>
    </row>
    <row r="203" spans="1:4">
      <c r="A203" s="562">
        <v>605608</v>
      </c>
      <c r="B203" s="563" t="s">
        <v>14855</v>
      </c>
      <c r="C203" s="562" t="s">
        <v>14735</v>
      </c>
      <c r="D203" s="564">
        <v>1647.11</v>
      </c>
    </row>
    <row r="204" spans="1:4">
      <c r="A204" s="562">
        <v>605697</v>
      </c>
      <c r="B204" s="563" t="s">
        <v>14856</v>
      </c>
      <c r="C204" s="562" t="s">
        <v>14735</v>
      </c>
      <c r="D204" s="564">
        <v>1902.08</v>
      </c>
    </row>
    <row r="205" spans="1:4">
      <c r="A205" s="562">
        <v>605609</v>
      </c>
      <c r="B205" s="563" t="s">
        <v>14857</v>
      </c>
      <c r="C205" s="562" t="s">
        <v>14735</v>
      </c>
      <c r="D205" s="564">
        <v>1863.81</v>
      </c>
    </row>
    <row r="206" spans="1:4">
      <c r="A206" s="562">
        <v>605698</v>
      </c>
      <c r="B206" s="563" t="s">
        <v>14858</v>
      </c>
      <c r="C206" s="562" t="s">
        <v>14735</v>
      </c>
      <c r="D206" s="564">
        <v>2078.62</v>
      </c>
    </row>
    <row r="207" spans="1:4">
      <c r="A207" s="562">
        <v>605610</v>
      </c>
      <c r="B207" s="563" t="s">
        <v>14859</v>
      </c>
      <c r="C207" s="562" t="s">
        <v>14735</v>
      </c>
      <c r="D207" s="564">
        <v>2038.22</v>
      </c>
    </row>
    <row r="208" spans="1:4">
      <c r="A208" s="562">
        <v>605699</v>
      </c>
      <c r="B208" s="563" t="s">
        <v>14860</v>
      </c>
      <c r="C208" s="562" t="s">
        <v>14735</v>
      </c>
      <c r="D208" s="564">
        <v>2297.36</v>
      </c>
    </row>
    <row r="209" spans="1:4">
      <c r="A209" s="562">
        <v>605611</v>
      </c>
      <c r="B209" s="563" t="s">
        <v>14861</v>
      </c>
      <c r="C209" s="562" t="s">
        <v>14735</v>
      </c>
      <c r="D209" s="564">
        <v>2254.84</v>
      </c>
    </row>
    <row r="210" spans="1:4">
      <c r="A210" s="562">
        <v>605700</v>
      </c>
      <c r="B210" s="563" t="s">
        <v>14862</v>
      </c>
      <c r="C210" s="562" t="s">
        <v>14735</v>
      </c>
      <c r="D210" s="564">
        <v>2600.9</v>
      </c>
    </row>
    <row r="211" spans="1:4">
      <c r="A211" s="562">
        <v>605612</v>
      </c>
      <c r="B211" s="563" t="s">
        <v>14863</v>
      </c>
      <c r="C211" s="562" t="s">
        <v>14735</v>
      </c>
      <c r="D211" s="564">
        <v>2556.25</v>
      </c>
    </row>
    <row r="212" spans="1:4">
      <c r="A212" s="562">
        <v>605701</v>
      </c>
      <c r="B212" s="563" t="s">
        <v>14864</v>
      </c>
      <c r="C212" s="562" t="s">
        <v>14735</v>
      </c>
      <c r="D212" s="564">
        <v>2777.38</v>
      </c>
    </row>
    <row r="213" spans="1:4">
      <c r="A213" s="562">
        <v>605613</v>
      </c>
      <c r="B213" s="563" t="s">
        <v>14865</v>
      </c>
      <c r="C213" s="562" t="s">
        <v>14735</v>
      </c>
      <c r="D213" s="564">
        <v>2730.6</v>
      </c>
    </row>
    <row r="214" spans="1:4">
      <c r="A214" s="562">
        <v>605702</v>
      </c>
      <c r="B214" s="563" t="s">
        <v>14866</v>
      </c>
      <c r="C214" s="562" t="s">
        <v>14735</v>
      </c>
      <c r="D214" s="564">
        <v>3043.18</v>
      </c>
    </row>
    <row r="215" spans="1:4">
      <c r="A215" s="562">
        <v>605614</v>
      </c>
      <c r="B215" s="563" t="s">
        <v>14867</v>
      </c>
      <c r="C215" s="562" t="s">
        <v>14735</v>
      </c>
      <c r="D215" s="564">
        <v>2969.83</v>
      </c>
    </row>
    <row r="216" spans="1:4">
      <c r="A216" s="562">
        <v>605703</v>
      </c>
      <c r="B216" s="563" t="s">
        <v>14868</v>
      </c>
      <c r="C216" s="562" t="s">
        <v>14735</v>
      </c>
      <c r="D216" s="564">
        <v>3225.02</v>
      </c>
    </row>
    <row r="217" spans="1:4">
      <c r="A217" s="562">
        <v>605615</v>
      </c>
      <c r="B217" s="563" t="s">
        <v>14869</v>
      </c>
      <c r="C217" s="562" t="s">
        <v>14735</v>
      </c>
      <c r="D217" s="564">
        <v>3148.48</v>
      </c>
    </row>
    <row r="218" spans="1:4">
      <c r="A218" s="562">
        <v>605704</v>
      </c>
      <c r="B218" s="563" t="s">
        <v>14870</v>
      </c>
      <c r="C218" s="562" t="s">
        <v>14735</v>
      </c>
      <c r="D218" s="564">
        <v>3450.04</v>
      </c>
    </row>
    <row r="219" spans="1:4">
      <c r="A219" s="562">
        <v>605616</v>
      </c>
      <c r="B219" s="563" t="s">
        <v>14871</v>
      </c>
      <c r="C219" s="562" t="s">
        <v>14735</v>
      </c>
      <c r="D219" s="564">
        <v>3370.31</v>
      </c>
    </row>
    <row r="220" spans="1:4">
      <c r="A220" s="562">
        <v>605705</v>
      </c>
      <c r="B220" s="563" t="s">
        <v>14872</v>
      </c>
      <c r="C220" s="562" t="s">
        <v>14735</v>
      </c>
      <c r="D220" s="564">
        <v>3679.78</v>
      </c>
    </row>
    <row r="221" spans="1:4">
      <c r="A221" s="562">
        <v>605617</v>
      </c>
      <c r="B221" s="563" t="s">
        <v>14873</v>
      </c>
      <c r="C221" s="562" t="s">
        <v>14735</v>
      </c>
      <c r="D221" s="564">
        <v>3596.87</v>
      </c>
    </row>
    <row r="222" spans="1:4">
      <c r="A222" s="562">
        <v>605706</v>
      </c>
      <c r="B222" s="563" t="s">
        <v>14874</v>
      </c>
      <c r="C222" s="562" t="s">
        <v>14735</v>
      </c>
      <c r="D222" s="564">
        <v>3868.95</v>
      </c>
    </row>
    <row r="223" spans="1:4">
      <c r="A223" s="562">
        <v>605618</v>
      </c>
      <c r="B223" s="563" t="s">
        <v>14875</v>
      </c>
      <c r="C223" s="562" t="s">
        <v>14735</v>
      </c>
      <c r="D223" s="564">
        <v>3782.85</v>
      </c>
    </row>
    <row r="224" spans="1:4">
      <c r="A224" s="562">
        <v>605707</v>
      </c>
      <c r="B224" s="563" t="s">
        <v>14876</v>
      </c>
      <c r="C224" s="562" t="s">
        <v>14735</v>
      </c>
      <c r="D224" s="564">
        <v>4323.43</v>
      </c>
    </row>
    <row r="225" spans="1:4">
      <c r="A225" s="562">
        <v>605619</v>
      </c>
      <c r="B225" s="563" t="s">
        <v>14877</v>
      </c>
      <c r="C225" s="562" t="s">
        <v>14735</v>
      </c>
      <c r="D225" s="564">
        <v>4234.1400000000003</v>
      </c>
    </row>
    <row r="226" spans="1:4">
      <c r="A226" s="562">
        <v>605708</v>
      </c>
      <c r="B226" s="563" t="s">
        <v>14878</v>
      </c>
      <c r="C226" s="562" t="s">
        <v>14735</v>
      </c>
      <c r="D226" s="564">
        <v>5055.04</v>
      </c>
    </row>
    <row r="227" spans="1:4">
      <c r="A227" s="562">
        <v>605620</v>
      </c>
      <c r="B227" s="563" t="s">
        <v>14879</v>
      </c>
      <c r="C227" s="562" t="s">
        <v>14735</v>
      </c>
      <c r="D227" s="564">
        <v>4962.5600000000004</v>
      </c>
    </row>
    <row r="228" spans="1:4">
      <c r="A228" s="562">
        <v>605709</v>
      </c>
      <c r="B228" s="563" t="s">
        <v>14880</v>
      </c>
      <c r="C228" s="562" t="s">
        <v>14735</v>
      </c>
      <c r="D228" s="564">
        <v>5294.7</v>
      </c>
    </row>
    <row r="229" spans="1:4">
      <c r="A229" s="562">
        <v>605621</v>
      </c>
      <c r="B229" s="563" t="s">
        <v>14881</v>
      </c>
      <c r="C229" s="562" t="s">
        <v>14735</v>
      </c>
      <c r="D229" s="564">
        <v>5199.03</v>
      </c>
    </row>
    <row r="230" spans="1:4">
      <c r="A230" s="562">
        <v>605710</v>
      </c>
      <c r="B230" s="563" t="s">
        <v>14882</v>
      </c>
      <c r="C230" s="562" t="s">
        <v>14735</v>
      </c>
      <c r="D230" s="564">
        <v>5693.29</v>
      </c>
    </row>
    <row r="231" spans="1:4">
      <c r="A231" s="562">
        <v>605622</v>
      </c>
      <c r="B231" s="563" t="s">
        <v>14883</v>
      </c>
      <c r="C231" s="562" t="s">
        <v>14735</v>
      </c>
      <c r="D231" s="564">
        <v>5594.42</v>
      </c>
    </row>
    <row r="232" spans="1:4">
      <c r="A232" s="562">
        <v>605711</v>
      </c>
      <c r="B232" s="563" t="s">
        <v>14884</v>
      </c>
      <c r="C232" s="562" t="s">
        <v>14735</v>
      </c>
      <c r="D232" s="564">
        <v>5897.82</v>
      </c>
    </row>
    <row r="233" spans="1:4">
      <c r="A233" s="562">
        <v>605623</v>
      </c>
      <c r="B233" s="563" t="s">
        <v>14885</v>
      </c>
      <c r="C233" s="562" t="s">
        <v>14735</v>
      </c>
      <c r="D233" s="564">
        <v>5795.77</v>
      </c>
    </row>
    <row r="234" spans="1:4">
      <c r="A234" s="562">
        <v>605712</v>
      </c>
      <c r="B234" s="563" t="s">
        <v>14886</v>
      </c>
      <c r="C234" s="562" t="s">
        <v>14735</v>
      </c>
      <c r="D234" s="564">
        <v>6228.44</v>
      </c>
    </row>
    <row r="235" spans="1:4">
      <c r="A235" s="562">
        <v>605624</v>
      </c>
      <c r="B235" s="563" t="s">
        <v>14887</v>
      </c>
      <c r="C235" s="562" t="s">
        <v>14735</v>
      </c>
      <c r="D235" s="564">
        <v>6123.2</v>
      </c>
    </row>
    <row r="236" spans="1:4">
      <c r="A236" s="562">
        <v>605713</v>
      </c>
      <c r="B236" s="563" t="s">
        <v>14888</v>
      </c>
      <c r="C236" s="562" t="s">
        <v>14735</v>
      </c>
      <c r="D236" s="564">
        <v>8221.56</v>
      </c>
    </row>
    <row r="237" spans="1:4">
      <c r="A237" s="562">
        <v>605625</v>
      </c>
      <c r="B237" s="563" t="s">
        <v>14889</v>
      </c>
      <c r="C237" s="562" t="s">
        <v>14735</v>
      </c>
      <c r="D237" s="564">
        <v>8113.14</v>
      </c>
    </row>
    <row r="238" spans="1:4">
      <c r="A238" s="562">
        <v>605714</v>
      </c>
      <c r="B238" s="563" t="s">
        <v>14890</v>
      </c>
      <c r="C238" s="562" t="s">
        <v>14735</v>
      </c>
      <c r="D238" s="564">
        <v>10430.41</v>
      </c>
    </row>
    <row r="239" spans="1:4">
      <c r="A239" s="562">
        <v>605626</v>
      </c>
      <c r="B239" s="563" t="s">
        <v>14891</v>
      </c>
      <c r="C239" s="562" t="s">
        <v>14735</v>
      </c>
      <c r="D239" s="564">
        <v>10318.790000000001</v>
      </c>
    </row>
    <row r="240" spans="1:4">
      <c r="A240" s="562">
        <v>605715</v>
      </c>
      <c r="B240" s="563" t="s">
        <v>14892</v>
      </c>
      <c r="C240" s="562" t="s">
        <v>14735</v>
      </c>
      <c r="D240" s="564">
        <v>11164.04</v>
      </c>
    </row>
    <row r="241" spans="1:4">
      <c r="A241" s="562">
        <v>605627</v>
      </c>
      <c r="B241" s="563" t="s">
        <v>14893</v>
      </c>
      <c r="C241" s="562" t="s">
        <v>14735</v>
      </c>
      <c r="D241" s="564">
        <v>11049.24</v>
      </c>
    </row>
    <row r="242" spans="1:4">
      <c r="A242" s="562">
        <v>605716</v>
      </c>
      <c r="B242" s="563" t="s">
        <v>14894</v>
      </c>
      <c r="C242" s="562" t="s">
        <v>14735</v>
      </c>
      <c r="D242" s="564">
        <v>11626.87</v>
      </c>
    </row>
    <row r="243" spans="1:4">
      <c r="A243" s="562">
        <v>605628</v>
      </c>
      <c r="B243" s="563" t="s">
        <v>14895</v>
      </c>
      <c r="C243" s="562" t="s">
        <v>14735</v>
      </c>
      <c r="D243" s="564">
        <v>11508.87</v>
      </c>
    </row>
    <row r="244" spans="1:4">
      <c r="A244" s="562">
        <v>605717</v>
      </c>
      <c r="B244" s="563" t="s">
        <v>14896</v>
      </c>
      <c r="C244" s="562" t="s">
        <v>14735</v>
      </c>
      <c r="D244" s="564">
        <v>12431.93</v>
      </c>
    </row>
    <row r="245" spans="1:4">
      <c r="A245" s="562">
        <v>605629</v>
      </c>
      <c r="B245" s="563" t="s">
        <v>14897</v>
      </c>
      <c r="C245" s="562" t="s">
        <v>14735</v>
      </c>
      <c r="D245" s="564">
        <v>12310.74</v>
      </c>
    </row>
    <row r="246" spans="1:4">
      <c r="A246" s="562">
        <v>605651</v>
      </c>
      <c r="B246" s="563" t="s">
        <v>14898</v>
      </c>
      <c r="C246" s="562" t="s">
        <v>14735</v>
      </c>
      <c r="D246" s="564">
        <v>1399.1</v>
      </c>
    </row>
    <row r="247" spans="1:4">
      <c r="A247" s="562">
        <v>605460</v>
      </c>
      <c r="B247" s="563" t="s">
        <v>14899</v>
      </c>
      <c r="C247" s="562" t="s">
        <v>14735</v>
      </c>
      <c r="D247" s="564">
        <v>1365.08</v>
      </c>
    </row>
    <row r="248" spans="1:4">
      <c r="A248" s="562">
        <v>605652</v>
      </c>
      <c r="B248" s="563" t="s">
        <v>14900</v>
      </c>
      <c r="C248" s="562" t="s">
        <v>14735</v>
      </c>
      <c r="D248" s="564">
        <v>1607.68</v>
      </c>
    </row>
    <row r="249" spans="1:4">
      <c r="A249" s="562">
        <v>605461</v>
      </c>
      <c r="B249" s="563" t="s">
        <v>14901</v>
      </c>
      <c r="C249" s="562" t="s">
        <v>14735</v>
      </c>
      <c r="D249" s="564">
        <v>1571.54</v>
      </c>
    </row>
    <row r="250" spans="1:4">
      <c r="A250" s="562">
        <v>605653</v>
      </c>
      <c r="B250" s="563" t="s">
        <v>14902</v>
      </c>
      <c r="C250" s="562" t="s">
        <v>14735</v>
      </c>
      <c r="D250" s="564">
        <v>1816.3</v>
      </c>
    </row>
    <row r="251" spans="1:4">
      <c r="A251" s="562">
        <v>605462</v>
      </c>
      <c r="B251" s="563" t="s">
        <v>14903</v>
      </c>
      <c r="C251" s="562" t="s">
        <v>14735</v>
      </c>
      <c r="D251" s="564">
        <v>1778.03</v>
      </c>
    </row>
    <row r="252" spans="1:4">
      <c r="A252" s="562">
        <v>605654</v>
      </c>
      <c r="B252" s="563" t="s">
        <v>14904</v>
      </c>
      <c r="C252" s="562" t="s">
        <v>14735</v>
      </c>
      <c r="D252" s="564">
        <v>1984.67</v>
      </c>
    </row>
    <row r="253" spans="1:4">
      <c r="A253" s="562">
        <v>605463</v>
      </c>
      <c r="B253" s="563" t="s">
        <v>14905</v>
      </c>
      <c r="C253" s="562" t="s">
        <v>14735</v>
      </c>
      <c r="D253" s="564">
        <v>1944.27</v>
      </c>
    </row>
    <row r="254" spans="1:4">
      <c r="A254" s="562">
        <v>605655</v>
      </c>
      <c r="B254" s="563" t="s">
        <v>14906</v>
      </c>
      <c r="C254" s="562" t="s">
        <v>14735</v>
      </c>
      <c r="D254" s="564">
        <v>2193.19</v>
      </c>
    </row>
    <row r="255" spans="1:4">
      <c r="A255" s="562">
        <v>605464</v>
      </c>
      <c r="B255" s="563" t="s">
        <v>14907</v>
      </c>
      <c r="C255" s="562" t="s">
        <v>14735</v>
      </c>
      <c r="D255" s="564">
        <v>2150.67</v>
      </c>
    </row>
    <row r="256" spans="1:4">
      <c r="A256" s="562">
        <v>605656</v>
      </c>
      <c r="B256" s="563" t="s">
        <v>14908</v>
      </c>
      <c r="C256" s="562" t="s">
        <v>14735</v>
      </c>
      <c r="D256" s="564">
        <v>2482.44</v>
      </c>
    </row>
    <row r="257" spans="1:4">
      <c r="A257" s="562">
        <v>605465</v>
      </c>
      <c r="B257" s="563" t="s">
        <v>14909</v>
      </c>
      <c r="C257" s="562" t="s">
        <v>14735</v>
      </c>
      <c r="D257" s="564">
        <v>2437.79</v>
      </c>
    </row>
    <row r="258" spans="1:4">
      <c r="A258" s="562">
        <v>605657</v>
      </c>
      <c r="B258" s="563" t="s">
        <v>14910</v>
      </c>
      <c r="C258" s="562" t="s">
        <v>14735</v>
      </c>
      <c r="D258" s="564">
        <v>2650.74</v>
      </c>
    </row>
    <row r="259" spans="1:4">
      <c r="A259" s="562">
        <v>605466</v>
      </c>
      <c r="B259" s="563" t="s">
        <v>14911</v>
      </c>
      <c r="C259" s="562" t="s">
        <v>14735</v>
      </c>
      <c r="D259" s="564">
        <v>2603.9699999999998</v>
      </c>
    </row>
    <row r="260" spans="1:4">
      <c r="A260" s="562">
        <v>605658</v>
      </c>
      <c r="B260" s="563" t="s">
        <v>14912</v>
      </c>
      <c r="C260" s="562" t="s">
        <v>14735</v>
      </c>
      <c r="D260" s="564">
        <v>2906.34</v>
      </c>
    </row>
    <row r="261" spans="1:4">
      <c r="A261" s="562">
        <v>605467</v>
      </c>
      <c r="B261" s="563" t="s">
        <v>14913</v>
      </c>
      <c r="C261" s="562" t="s">
        <v>14735</v>
      </c>
      <c r="D261" s="564">
        <v>2832.99</v>
      </c>
    </row>
    <row r="262" spans="1:4">
      <c r="A262" s="562">
        <v>605659</v>
      </c>
      <c r="B262" s="563" t="s">
        <v>14914</v>
      </c>
      <c r="C262" s="562" t="s">
        <v>14735</v>
      </c>
      <c r="D262" s="564">
        <v>3080.01</v>
      </c>
    </row>
    <row r="263" spans="1:4">
      <c r="A263" s="562">
        <v>605468</v>
      </c>
      <c r="B263" s="563" t="s">
        <v>14915</v>
      </c>
      <c r="C263" s="562" t="s">
        <v>14735</v>
      </c>
      <c r="D263" s="564">
        <v>3003.47</v>
      </c>
    </row>
    <row r="264" spans="1:4">
      <c r="A264" s="562">
        <v>605660</v>
      </c>
      <c r="B264" s="563" t="s">
        <v>14916</v>
      </c>
      <c r="C264" s="562" t="s">
        <v>14735</v>
      </c>
      <c r="D264" s="564">
        <v>3294.81</v>
      </c>
    </row>
    <row r="265" spans="1:4">
      <c r="A265" s="562">
        <v>605469</v>
      </c>
      <c r="B265" s="563" t="s">
        <v>14917</v>
      </c>
      <c r="C265" s="562" t="s">
        <v>14735</v>
      </c>
      <c r="D265" s="564">
        <v>3215.08</v>
      </c>
    </row>
    <row r="266" spans="1:4">
      <c r="A266" s="562">
        <v>605661</v>
      </c>
      <c r="B266" s="563" t="s">
        <v>14918</v>
      </c>
      <c r="C266" s="562" t="s">
        <v>14735</v>
      </c>
      <c r="D266" s="564">
        <v>3514.35</v>
      </c>
    </row>
    <row r="267" spans="1:4">
      <c r="A267" s="562">
        <v>605470</v>
      </c>
      <c r="B267" s="563" t="s">
        <v>14919</v>
      </c>
      <c r="C267" s="562" t="s">
        <v>14735</v>
      </c>
      <c r="D267" s="564">
        <v>3431.43</v>
      </c>
    </row>
    <row r="268" spans="1:4">
      <c r="A268" s="562">
        <v>605662</v>
      </c>
      <c r="B268" s="563" t="s">
        <v>14920</v>
      </c>
      <c r="C268" s="562" t="s">
        <v>14735</v>
      </c>
      <c r="D268" s="564">
        <v>3695.34</v>
      </c>
    </row>
    <row r="269" spans="1:4">
      <c r="A269" s="562">
        <v>605471</v>
      </c>
      <c r="B269" s="563" t="s">
        <v>14921</v>
      </c>
      <c r="C269" s="562" t="s">
        <v>14735</v>
      </c>
      <c r="D269" s="564">
        <v>3609.24</v>
      </c>
    </row>
    <row r="270" spans="1:4">
      <c r="A270" s="562">
        <v>605663</v>
      </c>
      <c r="B270" s="563" t="s">
        <v>14922</v>
      </c>
      <c r="C270" s="562" t="s">
        <v>14735</v>
      </c>
      <c r="D270" s="564">
        <v>4139.84</v>
      </c>
    </row>
    <row r="271" spans="1:4">
      <c r="A271" s="562">
        <v>605472</v>
      </c>
      <c r="B271" s="563" t="s">
        <v>14923</v>
      </c>
      <c r="C271" s="562" t="s">
        <v>14735</v>
      </c>
      <c r="D271" s="564">
        <v>4050.54</v>
      </c>
    </row>
    <row r="272" spans="1:4">
      <c r="A272" s="562">
        <v>605664</v>
      </c>
      <c r="B272" s="563" t="s">
        <v>14924</v>
      </c>
      <c r="C272" s="562" t="s">
        <v>14735</v>
      </c>
      <c r="D272" s="564">
        <v>4814.91</v>
      </c>
    </row>
    <row r="273" spans="1:4">
      <c r="A273" s="562">
        <v>605473</v>
      </c>
      <c r="B273" s="563" t="s">
        <v>14925</v>
      </c>
      <c r="C273" s="562" t="s">
        <v>14735</v>
      </c>
      <c r="D273" s="564">
        <v>4722.43</v>
      </c>
    </row>
    <row r="274" spans="1:4">
      <c r="A274" s="562">
        <v>605665</v>
      </c>
      <c r="B274" s="563" t="s">
        <v>14926</v>
      </c>
      <c r="C274" s="562" t="s">
        <v>14735</v>
      </c>
      <c r="D274" s="564">
        <v>5041.6000000000004</v>
      </c>
    </row>
    <row r="275" spans="1:4">
      <c r="A275" s="562">
        <v>605474</v>
      </c>
      <c r="B275" s="563" t="s">
        <v>14927</v>
      </c>
      <c r="C275" s="562" t="s">
        <v>14735</v>
      </c>
      <c r="D275" s="564">
        <v>4945.92</v>
      </c>
    </row>
    <row r="276" spans="1:4">
      <c r="A276" s="562">
        <v>605666</v>
      </c>
      <c r="B276" s="563" t="s">
        <v>14928</v>
      </c>
      <c r="C276" s="562" t="s">
        <v>14735</v>
      </c>
      <c r="D276" s="564">
        <v>5422.87</v>
      </c>
    </row>
    <row r="277" spans="1:4">
      <c r="A277" s="562">
        <v>605475</v>
      </c>
      <c r="B277" s="563" t="s">
        <v>14929</v>
      </c>
      <c r="C277" s="562" t="s">
        <v>14735</v>
      </c>
      <c r="D277" s="564">
        <v>5324.01</v>
      </c>
    </row>
    <row r="278" spans="1:4">
      <c r="A278" s="562">
        <v>605667</v>
      </c>
      <c r="B278" s="563" t="s">
        <v>14930</v>
      </c>
      <c r="C278" s="562" t="s">
        <v>14735</v>
      </c>
      <c r="D278" s="564">
        <v>5620.92</v>
      </c>
    </row>
    <row r="279" spans="1:4">
      <c r="A279" s="562">
        <v>605476</v>
      </c>
      <c r="B279" s="563" t="s">
        <v>14931</v>
      </c>
      <c r="C279" s="562" t="s">
        <v>14735</v>
      </c>
      <c r="D279" s="564">
        <v>5518.87</v>
      </c>
    </row>
    <row r="280" spans="1:4">
      <c r="A280" s="562">
        <v>605668</v>
      </c>
      <c r="B280" s="563" t="s">
        <v>14932</v>
      </c>
      <c r="C280" s="562" t="s">
        <v>14735</v>
      </c>
      <c r="D280" s="564">
        <v>5940.72</v>
      </c>
    </row>
    <row r="281" spans="1:4">
      <c r="A281" s="562">
        <v>605477</v>
      </c>
      <c r="B281" s="563" t="s">
        <v>14933</v>
      </c>
      <c r="C281" s="562" t="s">
        <v>14735</v>
      </c>
      <c r="D281" s="564">
        <v>5835.48</v>
      </c>
    </row>
    <row r="282" spans="1:4">
      <c r="A282" s="562">
        <v>605669</v>
      </c>
      <c r="B282" s="563" t="s">
        <v>14934</v>
      </c>
      <c r="C282" s="562" t="s">
        <v>14735</v>
      </c>
      <c r="D282" s="564">
        <v>7740.13</v>
      </c>
    </row>
    <row r="283" spans="1:4">
      <c r="A283" s="562">
        <v>605478</v>
      </c>
      <c r="B283" s="563" t="s">
        <v>14935</v>
      </c>
      <c r="C283" s="562" t="s">
        <v>14735</v>
      </c>
      <c r="D283" s="564">
        <v>7631.7</v>
      </c>
    </row>
    <row r="284" spans="1:4">
      <c r="A284" s="562">
        <v>605670</v>
      </c>
      <c r="B284" s="563" t="s">
        <v>14936</v>
      </c>
      <c r="C284" s="562" t="s">
        <v>14735</v>
      </c>
      <c r="D284" s="564">
        <v>9746.49</v>
      </c>
    </row>
    <row r="285" spans="1:4">
      <c r="A285" s="562">
        <v>605479</v>
      </c>
      <c r="B285" s="563" t="s">
        <v>14937</v>
      </c>
      <c r="C285" s="562" t="s">
        <v>14735</v>
      </c>
      <c r="D285" s="564">
        <v>9634.8799999999992</v>
      </c>
    </row>
    <row r="286" spans="1:4">
      <c r="A286" s="562">
        <v>605671</v>
      </c>
      <c r="B286" s="563" t="s">
        <v>14938</v>
      </c>
      <c r="C286" s="562" t="s">
        <v>14735</v>
      </c>
      <c r="D286" s="564">
        <v>10441.200000000001</v>
      </c>
    </row>
    <row r="287" spans="1:4">
      <c r="A287" s="562">
        <v>605480</v>
      </c>
      <c r="B287" s="563" t="s">
        <v>14939</v>
      </c>
      <c r="C287" s="562" t="s">
        <v>14735</v>
      </c>
      <c r="D287" s="564">
        <v>10326.4</v>
      </c>
    </row>
    <row r="288" spans="1:4">
      <c r="A288" s="562">
        <v>605672</v>
      </c>
      <c r="B288" s="563" t="s">
        <v>14940</v>
      </c>
      <c r="C288" s="562" t="s">
        <v>14735</v>
      </c>
      <c r="D288" s="564">
        <v>10890.13</v>
      </c>
    </row>
    <row r="289" spans="1:4">
      <c r="A289" s="562">
        <v>605481</v>
      </c>
      <c r="B289" s="563" t="s">
        <v>14941</v>
      </c>
      <c r="C289" s="562" t="s">
        <v>14735</v>
      </c>
      <c r="D289" s="564">
        <v>10772.13</v>
      </c>
    </row>
    <row r="290" spans="1:4">
      <c r="A290" s="562">
        <v>605673</v>
      </c>
      <c r="B290" s="563" t="s">
        <v>14942</v>
      </c>
      <c r="C290" s="562" t="s">
        <v>14735</v>
      </c>
      <c r="D290" s="564">
        <v>11659.05</v>
      </c>
    </row>
    <row r="291" spans="1:4">
      <c r="A291" s="562">
        <v>605482</v>
      </c>
      <c r="B291" s="563" t="s">
        <v>14943</v>
      </c>
      <c r="C291" s="562" t="s">
        <v>14735</v>
      </c>
      <c r="D291" s="564">
        <v>11537.86</v>
      </c>
    </row>
    <row r="292" spans="1:4">
      <c r="A292" s="562">
        <v>605718</v>
      </c>
      <c r="B292" s="563" t="s">
        <v>14944</v>
      </c>
      <c r="C292" s="562" t="s">
        <v>14735</v>
      </c>
      <c r="D292" s="564">
        <v>6850.46</v>
      </c>
    </row>
    <row r="293" spans="1:4">
      <c r="A293" s="562">
        <v>605630</v>
      </c>
      <c r="B293" s="563" t="s">
        <v>14945</v>
      </c>
      <c r="C293" s="562" t="s">
        <v>14735</v>
      </c>
      <c r="D293" s="564">
        <v>6770.73</v>
      </c>
    </row>
    <row r="294" spans="1:4">
      <c r="A294" s="562">
        <v>605719</v>
      </c>
      <c r="B294" s="563" t="s">
        <v>14946</v>
      </c>
      <c r="C294" s="562" t="s">
        <v>14735</v>
      </c>
      <c r="D294" s="564">
        <v>8517.99</v>
      </c>
    </row>
    <row r="295" spans="1:4">
      <c r="A295" s="562">
        <v>605631</v>
      </c>
      <c r="B295" s="563" t="s">
        <v>14947</v>
      </c>
      <c r="C295" s="562" t="s">
        <v>14735</v>
      </c>
      <c r="D295" s="564">
        <v>8428.69</v>
      </c>
    </row>
    <row r="296" spans="1:4">
      <c r="A296" s="562">
        <v>605720</v>
      </c>
      <c r="B296" s="563" t="s">
        <v>14948</v>
      </c>
      <c r="C296" s="562" t="s">
        <v>14735</v>
      </c>
      <c r="D296" s="564">
        <v>8794.32</v>
      </c>
    </row>
    <row r="297" spans="1:4">
      <c r="A297" s="562">
        <v>605632</v>
      </c>
      <c r="B297" s="563" t="s">
        <v>14949</v>
      </c>
      <c r="C297" s="562" t="s">
        <v>14735</v>
      </c>
      <c r="D297" s="564">
        <v>8701.84</v>
      </c>
    </row>
    <row r="298" spans="1:4">
      <c r="A298" s="562">
        <v>605721</v>
      </c>
      <c r="B298" s="563" t="s">
        <v>14950</v>
      </c>
      <c r="C298" s="562" t="s">
        <v>14735</v>
      </c>
      <c r="D298" s="564">
        <v>9957.44</v>
      </c>
    </row>
    <row r="299" spans="1:4">
      <c r="A299" s="562">
        <v>605633</v>
      </c>
      <c r="B299" s="563" t="s">
        <v>14951</v>
      </c>
      <c r="C299" s="562" t="s">
        <v>14735</v>
      </c>
      <c r="D299" s="564">
        <v>9856.98</v>
      </c>
    </row>
    <row r="300" spans="1:4">
      <c r="A300" s="562">
        <v>605722</v>
      </c>
      <c r="B300" s="563" t="s">
        <v>14952</v>
      </c>
      <c r="C300" s="562" t="s">
        <v>14735</v>
      </c>
      <c r="D300" s="564">
        <v>10559.61</v>
      </c>
    </row>
    <row r="301" spans="1:4">
      <c r="A301" s="562">
        <v>605634</v>
      </c>
      <c r="B301" s="563" t="s">
        <v>14953</v>
      </c>
      <c r="C301" s="562" t="s">
        <v>14735</v>
      </c>
      <c r="D301" s="564">
        <v>10454.379999999999</v>
      </c>
    </row>
    <row r="302" spans="1:4">
      <c r="A302" s="562">
        <v>605723</v>
      </c>
      <c r="B302" s="563" t="s">
        <v>14954</v>
      </c>
      <c r="C302" s="562" t="s">
        <v>14735</v>
      </c>
      <c r="D302" s="564">
        <v>12355.76</v>
      </c>
    </row>
    <row r="303" spans="1:4">
      <c r="A303" s="562">
        <v>605635</v>
      </c>
      <c r="B303" s="563" t="s">
        <v>14955</v>
      </c>
      <c r="C303" s="562" t="s">
        <v>14735</v>
      </c>
      <c r="D303" s="564">
        <v>12239.36</v>
      </c>
    </row>
    <row r="304" spans="1:4">
      <c r="A304" s="562">
        <v>605724</v>
      </c>
      <c r="B304" s="563" t="s">
        <v>14956</v>
      </c>
      <c r="C304" s="562" t="s">
        <v>14735</v>
      </c>
      <c r="D304" s="564">
        <v>14111.17</v>
      </c>
    </row>
    <row r="305" spans="1:4">
      <c r="A305" s="562">
        <v>605636</v>
      </c>
      <c r="B305" s="563" t="s">
        <v>14957</v>
      </c>
      <c r="C305" s="562" t="s">
        <v>14735</v>
      </c>
      <c r="D305" s="564">
        <v>13950.12</v>
      </c>
    </row>
    <row r="306" spans="1:4">
      <c r="A306" s="562">
        <v>605725</v>
      </c>
      <c r="B306" s="563" t="s">
        <v>14958</v>
      </c>
      <c r="C306" s="562" t="s">
        <v>14735</v>
      </c>
      <c r="D306" s="564">
        <v>14977.76</v>
      </c>
    </row>
    <row r="307" spans="1:4">
      <c r="A307" s="562">
        <v>605637</v>
      </c>
      <c r="B307" s="563" t="s">
        <v>14959</v>
      </c>
      <c r="C307" s="562" t="s">
        <v>14735</v>
      </c>
      <c r="D307" s="564">
        <v>14811.93</v>
      </c>
    </row>
    <row r="308" spans="1:4">
      <c r="A308" s="562">
        <v>605726</v>
      </c>
      <c r="B308" s="563" t="s">
        <v>14960</v>
      </c>
      <c r="C308" s="562" t="s">
        <v>14735</v>
      </c>
      <c r="D308" s="564">
        <v>15851.94</v>
      </c>
    </row>
    <row r="309" spans="1:4">
      <c r="A309" s="562">
        <v>605638</v>
      </c>
      <c r="B309" s="563" t="s">
        <v>14961</v>
      </c>
      <c r="C309" s="562" t="s">
        <v>14735</v>
      </c>
      <c r="D309" s="564">
        <v>15679.73</v>
      </c>
    </row>
    <row r="310" spans="1:4">
      <c r="A310" s="562">
        <v>605727</v>
      </c>
      <c r="B310" s="563" t="s">
        <v>14962</v>
      </c>
      <c r="C310" s="562" t="s">
        <v>14735</v>
      </c>
      <c r="D310" s="564">
        <v>16986.11</v>
      </c>
    </row>
    <row r="311" spans="1:4">
      <c r="A311" s="562">
        <v>605639</v>
      </c>
      <c r="B311" s="563" t="s">
        <v>14963</v>
      </c>
      <c r="C311" s="562" t="s">
        <v>14735</v>
      </c>
      <c r="D311" s="564">
        <v>16805.93</v>
      </c>
    </row>
    <row r="312" spans="1:4">
      <c r="A312" s="562">
        <v>605728</v>
      </c>
      <c r="B312" s="563" t="s">
        <v>14964</v>
      </c>
      <c r="C312" s="562" t="s">
        <v>14735</v>
      </c>
      <c r="D312" s="564">
        <v>17629.759999999998</v>
      </c>
    </row>
    <row r="313" spans="1:4">
      <c r="A313" s="562">
        <v>605640</v>
      </c>
      <c r="B313" s="563" t="s">
        <v>14965</v>
      </c>
      <c r="C313" s="562" t="s">
        <v>14735</v>
      </c>
      <c r="D313" s="564">
        <v>17444.79</v>
      </c>
    </row>
    <row r="314" spans="1:4">
      <c r="A314" s="562">
        <v>605729</v>
      </c>
      <c r="B314" s="563" t="s">
        <v>14966</v>
      </c>
      <c r="C314" s="562" t="s">
        <v>14735</v>
      </c>
      <c r="D314" s="564">
        <v>19356.89</v>
      </c>
    </row>
    <row r="315" spans="1:4">
      <c r="A315" s="562">
        <v>605641</v>
      </c>
      <c r="B315" s="563" t="s">
        <v>14967</v>
      </c>
      <c r="C315" s="562" t="s">
        <v>14735</v>
      </c>
      <c r="D315" s="564">
        <v>19159.169999999998</v>
      </c>
    </row>
    <row r="316" spans="1:4">
      <c r="A316" s="562">
        <v>605730</v>
      </c>
      <c r="B316" s="563" t="s">
        <v>14968</v>
      </c>
      <c r="C316" s="562" t="s">
        <v>14735</v>
      </c>
      <c r="D316" s="564">
        <v>21152.82</v>
      </c>
    </row>
    <row r="317" spans="1:4">
      <c r="A317" s="562">
        <v>605642</v>
      </c>
      <c r="B317" s="563" t="s">
        <v>14969</v>
      </c>
      <c r="C317" s="562" t="s">
        <v>14735</v>
      </c>
      <c r="D317" s="564">
        <v>20942.349999999999</v>
      </c>
    </row>
    <row r="318" spans="1:4">
      <c r="A318" s="562">
        <v>605731</v>
      </c>
      <c r="B318" s="563" t="s">
        <v>14970</v>
      </c>
      <c r="C318" s="562" t="s">
        <v>14735</v>
      </c>
      <c r="D318" s="564">
        <v>26945.62</v>
      </c>
    </row>
    <row r="319" spans="1:4">
      <c r="A319" s="562">
        <v>605643</v>
      </c>
      <c r="B319" s="563" t="s">
        <v>14971</v>
      </c>
      <c r="C319" s="562" t="s">
        <v>14735</v>
      </c>
      <c r="D319" s="564">
        <v>26728.77</v>
      </c>
    </row>
    <row r="320" spans="1:4">
      <c r="A320" s="562">
        <v>605732</v>
      </c>
      <c r="B320" s="563" t="s">
        <v>14972</v>
      </c>
      <c r="C320" s="562" t="s">
        <v>14735</v>
      </c>
      <c r="D320" s="564">
        <v>27907.48</v>
      </c>
    </row>
    <row r="321" spans="1:4">
      <c r="A321" s="562">
        <v>605644</v>
      </c>
      <c r="B321" s="563" t="s">
        <v>14973</v>
      </c>
      <c r="C321" s="562" t="s">
        <v>14735</v>
      </c>
      <c r="D321" s="564">
        <v>27647.040000000001</v>
      </c>
    </row>
    <row r="322" spans="1:4">
      <c r="A322" s="562">
        <v>605733</v>
      </c>
      <c r="B322" s="563" t="s">
        <v>14974</v>
      </c>
      <c r="C322" s="562" t="s">
        <v>14735</v>
      </c>
      <c r="D322" s="564">
        <v>33595.94</v>
      </c>
    </row>
    <row r="323" spans="1:4">
      <c r="A323" s="562">
        <v>605645</v>
      </c>
      <c r="B323" s="563" t="s">
        <v>14975</v>
      </c>
      <c r="C323" s="562" t="s">
        <v>14735</v>
      </c>
      <c r="D323" s="564">
        <v>33322.480000000003</v>
      </c>
    </row>
    <row r="324" spans="1:4">
      <c r="A324" s="562">
        <v>605734</v>
      </c>
      <c r="B324" s="563" t="s">
        <v>14976</v>
      </c>
      <c r="C324" s="562" t="s">
        <v>14735</v>
      </c>
      <c r="D324" s="564">
        <v>36118.050000000003</v>
      </c>
    </row>
    <row r="325" spans="1:4">
      <c r="A325" s="562">
        <v>605646</v>
      </c>
      <c r="B325" s="563" t="s">
        <v>14977</v>
      </c>
      <c r="C325" s="562" t="s">
        <v>14735</v>
      </c>
      <c r="D325" s="564">
        <v>35831.56</v>
      </c>
    </row>
    <row r="326" spans="1:4">
      <c r="A326" s="562">
        <v>605735</v>
      </c>
      <c r="B326" s="563" t="s">
        <v>14978</v>
      </c>
      <c r="C326" s="562" t="s">
        <v>14735</v>
      </c>
      <c r="D326" s="564">
        <v>44034.14</v>
      </c>
    </row>
    <row r="327" spans="1:4">
      <c r="A327" s="562">
        <v>605647</v>
      </c>
      <c r="B327" s="563" t="s">
        <v>14979</v>
      </c>
      <c r="C327" s="562" t="s">
        <v>14735</v>
      </c>
      <c r="D327" s="564">
        <v>43732.78</v>
      </c>
    </row>
    <row r="328" spans="1:4">
      <c r="A328" s="562">
        <v>605736</v>
      </c>
      <c r="B328" s="563" t="s">
        <v>14980</v>
      </c>
      <c r="C328" s="562" t="s">
        <v>14735</v>
      </c>
      <c r="D328" s="564">
        <v>56199.11</v>
      </c>
    </row>
    <row r="329" spans="1:4">
      <c r="A329" s="562">
        <v>605648</v>
      </c>
      <c r="B329" s="563" t="s">
        <v>14981</v>
      </c>
      <c r="C329" s="562" t="s">
        <v>14735</v>
      </c>
      <c r="D329" s="564">
        <v>55882.86</v>
      </c>
    </row>
    <row r="330" spans="1:4">
      <c r="A330" s="562">
        <v>605737</v>
      </c>
      <c r="B330" s="563" t="s">
        <v>14982</v>
      </c>
      <c r="C330" s="562" t="s">
        <v>14735</v>
      </c>
      <c r="D330" s="564">
        <v>57314.59</v>
      </c>
    </row>
    <row r="331" spans="1:4">
      <c r="A331" s="562">
        <v>605649</v>
      </c>
      <c r="B331" s="563" t="s">
        <v>14983</v>
      </c>
      <c r="C331" s="562" t="s">
        <v>14735</v>
      </c>
      <c r="D331" s="564">
        <v>56985.32</v>
      </c>
    </row>
    <row r="332" spans="1:4">
      <c r="A332" s="562">
        <v>605738</v>
      </c>
      <c r="B332" s="563" t="s">
        <v>14984</v>
      </c>
      <c r="C332" s="562" t="s">
        <v>14735</v>
      </c>
      <c r="D332" s="564">
        <v>63527.3</v>
      </c>
    </row>
    <row r="333" spans="1:4">
      <c r="A333" s="562">
        <v>605650</v>
      </c>
      <c r="B333" s="563" t="s">
        <v>14985</v>
      </c>
      <c r="C333" s="562" t="s">
        <v>14735</v>
      </c>
      <c r="D333" s="564">
        <v>63183.15</v>
      </c>
    </row>
    <row r="334" spans="1:4">
      <c r="A334" s="562">
        <v>605674</v>
      </c>
      <c r="B334" s="563" t="s">
        <v>14986</v>
      </c>
      <c r="C334" s="562" t="s">
        <v>14735</v>
      </c>
      <c r="D334" s="564">
        <v>6636.53</v>
      </c>
    </row>
    <row r="335" spans="1:4">
      <c r="A335" s="562">
        <v>605483</v>
      </c>
      <c r="B335" s="563" t="s">
        <v>14987</v>
      </c>
      <c r="C335" s="562" t="s">
        <v>14735</v>
      </c>
      <c r="D335" s="564">
        <v>6556.81</v>
      </c>
    </row>
    <row r="336" spans="1:4">
      <c r="A336" s="562">
        <v>605675</v>
      </c>
      <c r="B336" s="563" t="s">
        <v>14988</v>
      </c>
      <c r="C336" s="562" t="s">
        <v>14735</v>
      </c>
      <c r="D336" s="564">
        <v>8259.32</v>
      </c>
    </row>
    <row r="337" spans="1:4">
      <c r="A337" s="562">
        <v>605484</v>
      </c>
      <c r="B337" s="563" t="s">
        <v>14989</v>
      </c>
      <c r="C337" s="562" t="s">
        <v>14735</v>
      </c>
      <c r="D337" s="564">
        <v>8170.03</v>
      </c>
    </row>
    <row r="338" spans="1:4">
      <c r="A338" s="562">
        <v>605676</v>
      </c>
      <c r="B338" s="563" t="s">
        <v>14990</v>
      </c>
      <c r="C338" s="562" t="s">
        <v>14735</v>
      </c>
      <c r="D338" s="564">
        <v>8527.27</v>
      </c>
    </row>
    <row r="339" spans="1:4">
      <c r="A339" s="562">
        <v>605485</v>
      </c>
      <c r="B339" s="563" t="s">
        <v>14991</v>
      </c>
      <c r="C339" s="562" t="s">
        <v>14735</v>
      </c>
      <c r="D339" s="564">
        <v>8434.7800000000007</v>
      </c>
    </row>
    <row r="340" spans="1:4">
      <c r="A340" s="562">
        <v>605677</v>
      </c>
      <c r="B340" s="563" t="s">
        <v>14992</v>
      </c>
      <c r="C340" s="562" t="s">
        <v>14735</v>
      </c>
      <c r="D340" s="564">
        <v>9654.0300000000007</v>
      </c>
    </row>
    <row r="341" spans="1:4">
      <c r="A341" s="562">
        <v>605486</v>
      </c>
      <c r="B341" s="563" t="s">
        <v>14993</v>
      </c>
      <c r="C341" s="562" t="s">
        <v>14735</v>
      </c>
      <c r="D341" s="564">
        <v>9553.58</v>
      </c>
    </row>
    <row r="342" spans="1:4">
      <c r="A342" s="562">
        <v>605678</v>
      </c>
      <c r="B342" s="563" t="s">
        <v>14994</v>
      </c>
      <c r="C342" s="562" t="s">
        <v>14735</v>
      </c>
      <c r="D342" s="564">
        <v>10239.43</v>
      </c>
    </row>
    <row r="343" spans="1:4">
      <c r="A343" s="562">
        <v>605487</v>
      </c>
      <c r="B343" s="563" t="s">
        <v>14995</v>
      </c>
      <c r="C343" s="562" t="s">
        <v>14735</v>
      </c>
      <c r="D343" s="564">
        <v>10134.19</v>
      </c>
    </row>
    <row r="344" spans="1:4">
      <c r="A344" s="562">
        <v>605679</v>
      </c>
      <c r="B344" s="563" t="s">
        <v>14996</v>
      </c>
      <c r="C344" s="562" t="s">
        <v>14735</v>
      </c>
      <c r="D344" s="564">
        <v>11981.05</v>
      </c>
    </row>
    <row r="345" spans="1:4">
      <c r="A345" s="562">
        <v>605488</v>
      </c>
      <c r="B345" s="563" t="s">
        <v>14997</v>
      </c>
      <c r="C345" s="562" t="s">
        <v>14735</v>
      </c>
      <c r="D345" s="564">
        <v>11864.65</v>
      </c>
    </row>
    <row r="346" spans="1:4">
      <c r="A346" s="562">
        <v>605680</v>
      </c>
      <c r="B346" s="563" t="s">
        <v>14998</v>
      </c>
      <c r="C346" s="562" t="s">
        <v>14735</v>
      </c>
      <c r="D346" s="564">
        <v>13683.33</v>
      </c>
    </row>
    <row r="347" spans="1:4">
      <c r="A347" s="562">
        <v>605489</v>
      </c>
      <c r="B347" s="563" t="s">
        <v>14999</v>
      </c>
      <c r="C347" s="562" t="s">
        <v>14735</v>
      </c>
      <c r="D347" s="564">
        <v>13522.28</v>
      </c>
    </row>
    <row r="348" spans="1:4">
      <c r="A348" s="562">
        <v>605681</v>
      </c>
      <c r="B348" s="563" t="s">
        <v>15000</v>
      </c>
      <c r="C348" s="562" t="s">
        <v>14735</v>
      </c>
      <c r="D348" s="564">
        <v>14523.35</v>
      </c>
    </row>
    <row r="349" spans="1:4">
      <c r="A349" s="562">
        <v>605490</v>
      </c>
      <c r="B349" s="563" t="s">
        <v>15001</v>
      </c>
      <c r="C349" s="562" t="s">
        <v>14735</v>
      </c>
      <c r="D349" s="564">
        <v>14357.52</v>
      </c>
    </row>
    <row r="350" spans="1:4">
      <c r="A350" s="562">
        <v>605682</v>
      </c>
      <c r="B350" s="563" t="s">
        <v>15002</v>
      </c>
      <c r="C350" s="562" t="s">
        <v>14735</v>
      </c>
      <c r="D350" s="564">
        <v>15370.97</v>
      </c>
    </row>
    <row r="351" spans="1:4">
      <c r="A351" s="562">
        <v>605491</v>
      </c>
      <c r="B351" s="563" t="s">
        <v>15003</v>
      </c>
      <c r="C351" s="562" t="s">
        <v>14735</v>
      </c>
      <c r="D351" s="564">
        <v>15198.76</v>
      </c>
    </row>
    <row r="352" spans="1:4">
      <c r="A352" s="562">
        <v>605683</v>
      </c>
      <c r="B352" s="563" t="s">
        <v>15004</v>
      </c>
      <c r="C352" s="562" t="s">
        <v>14735</v>
      </c>
      <c r="D352" s="564">
        <v>16470.18</v>
      </c>
    </row>
    <row r="353" spans="1:4">
      <c r="A353" s="562">
        <v>605492</v>
      </c>
      <c r="B353" s="563" t="s">
        <v>15005</v>
      </c>
      <c r="C353" s="562" t="s">
        <v>14735</v>
      </c>
      <c r="D353" s="564">
        <v>16290</v>
      </c>
    </row>
    <row r="354" spans="1:4">
      <c r="A354" s="562">
        <v>605684</v>
      </c>
      <c r="B354" s="563" t="s">
        <v>15006</v>
      </c>
      <c r="C354" s="562" t="s">
        <v>14735</v>
      </c>
      <c r="D354" s="564">
        <v>17095.650000000001</v>
      </c>
    </row>
    <row r="355" spans="1:4">
      <c r="A355" s="562">
        <v>605493</v>
      </c>
      <c r="B355" s="563" t="s">
        <v>15007</v>
      </c>
      <c r="C355" s="562" t="s">
        <v>14735</v>
      </c>
      <c r="D355" s="564">
        <v>16910.689999999999</v>
      </c>
    </row>
    <row r="356" spans="1:4">
      <c r="A356" s="562">
        <v>605685</v>
      </c>
      <c r="B356" s="563" t="s">
        <v>15008</v>
      </c>
      <c r="C356" s="562" t="s">
        <v>14735</v>
      </c>
      <c r="D356" s="564">
        <v>18768.25</v>
      </c>
    </row>
    <row r="357" spans="1:4">
      <c r="A357" s="562">
        <v>605494</v>
      </c>
      <c r="B357" s="563" t="s">
        <v>15009</v>
      </c>
      <c r="C357" s="562" t="s">
        <v>14735</v>
      </c>
      <c r="D357" s="564">
        <v>18570.53</v>
      </c>
    </row>
    <row r="358" spans="1:4">
      <c r="A358" s="562">
        <v>605686</v>
      </c>
      <c r="B358" s="563" t="s">
        <v>15010</v>
      </c>
      <c r="C358" s="562" t="s">
        <v>14735</v>
      </c>
      <c r="D358" s="564">
        <v>20511.060000000001</v>
      </c>
    </row>
    <row r="359" spans="1:4">
      <c r="A359" s="562">
        <v>605495</v>
      </c>
      <c r="B359" s="563" t="s">
        <v>15011</v>
      </c>
      <c r="C359" s="562" t="s">
        <v>14735</v>
      </c>
      <c r="D359" s="564">
        <v>20300.580000000002</v>
      </c>
    </row>
    <row r="360" spans="1:4">
      <c r="A360" s="562">
        <v>605687</v>
      </c>
      <c r="B360" s="563" t="s">
        <v>15012</v>
      </c>
      <c r="C360" s="562" t="s">
        <v>14735</v>
      </c>
      <c r="D360" s="564">
        <v>23244.59</v>
      </c>
    </row>
    <row r="361" spans="1:4">
      <c r="A361" s="562">
        <v>605496</v>
      </c>
      <c r="B361" s="563" t="s">
        <v>15013</v>
      </c>
      <c r="C361" s="562" t="s">
        <v>14735</v>
      </c>
      <c r="D361" s="564">
        <v>23027.74</v>
      </c>
    </row>
    <row r="362" spans="1:4">
      <c r="A362" s="562">
        <v>605688</v>
      </c>
      <c r="B362" s="563" t="s">
        <v>15014</v>
      </c>
      <c r="C362" s="562" t="s">
        <v>14735</v>
      </c>
      <c r="D362" s="564">
        <v>24101.94</v>
      </c>
    </row>
    <row r="363" spans="1:4">
      <c r="A363" s="562">
        <v>605497</v>
      </c>
      <c r="B363" s="563" t="s">
        <v>15015</v>
      </c>
      <c r="C363" s="562" t="s">
        <v>14735</v>
      </c>
      <c r="D363" s="564">
        <v>23841.5</v>
      </c>
    </row>
    <row r="364" spans="1:4">
      <c r="A364" s="562">
        <v>605689</v>
      </c>
      <c r="B364" s="563" t="s">
        <v>15016</v>
      </c>
      <c r="C364" s="562" t="s">
        <v>14735</v>
      </c>
      <c r="D364" s="564">
        <v>29987.16</v>
      </c>
    </row>
    <row r="365" spans="1:4">
      <c r="A365" s="562">
        <v>605498</v>
      </c>
      <c r="B365" s="563" t="s">
        <v>15017</v>
      </c>
      <c r="C365" s="562" t="s">
        <v>14735</v>
      </c>
      <c r="D365" s="564">
        <v>29713.7</v>
      </c>
    </row>
    <row r="366" spans="1:4">
      <c r="A366" s="562">
        <v>605690</v>
      </c>
      <c r="B366" s="563" t="s">
        <v>15018</v>
      </c>
      <c r="C366" s="562" t="s">
        <v>14735</v>
      </c>
      <c r="D366" s="564">
        <v>32251.16</v>
      </c>
    </row>
    <row r="367" spans="1:4">
      <c r="A367" s="562">
        <v>605499</v>
      </c>
      <c r="B367" s="563" t="s">
        <v>15019</v>
      </c>
      <c r="C367" s="562" t="s">
        <v>14735</v>
      </c>
      <c r="D367" s="564">
        <v>31964.68</v>
      </c>
    </row>
    <row r="368" spans="1:4">
      <c r="A368" s="562">
        <v>605691</v>
      </c>
      <c r="B368" s="563" t="s">
        <v>15020</v>
      </c>
      <c r="C368" s="562" t="s">
        <v>14735</v>
      </c>
      <c r="D368" s="564">
        <v>39681.08</v>
      </c>
    </row>
    <row r="369" spans="1:4">
      <c r="A369" s="562">
        <v>605500</v>
      </c>
      <c r="B369" s="563" t="s">
        <v>15021</v>
      </c>
      <c r="C369" s="562" t="s">
        <v>14735</v>
      </c>
      <c r="D369" s="564">
        <v>39379.72</v>
      </c>
    </row>
    <row r="370" spans="1:4">
      <c r="A370" s="562">
        <v>605692</v>
      </c>
      <c r="B370" s="563" t="s">
        <v>15022</v>
      </c>
      <c r="C370" s="562" t="s">
        <v>14735</v>
      </c>
      <c r="D370" s="564">
        <v>47039.54</v>
      </c>
    </row>
    <row r="371" spans="1:4">
      <c r="A371" s="562">
        <v>605501</v>
      </c>
      <c r="B371" s="563" t="s">
        <v>15023</v>
      </c>
      <c r="C371" s="562" t="s">
        <v>14735</v>
      </c>
      <c r="D371" s="564">
        <v>46723.29</v>
      </c>
    </row>
    <row r="372" spans="1:4">
      <c r="A372" s="562">
        <v>605693</v>
      </c>
      <c r="B372" s="563" t="s">
        <v>15024</v>
      </c>
      <c r="C372" s="562" t="s">
        <v>14735</v>
      </c>
      <c r="D372" s="564">
        <v>49957.03</v>
      </c>
    </row>
    <row r="373" spans="1:4">
      <c r="A373" s="562">
        <v>605502</v>
      </c>
      <c r="B373" s="563" t="s">
        <v>15025</v>
      </c>
      <c r="C373" s="562" t="s">
        <v>14735</v>
      </c>
      <c r="D373" s="564">
        <v>49627.76</v>
      </c>
    </row>
    <row r="374" spans="1:4">
      <c r="A374" s="562">
        <v>605694</v>
      </c>
      <c r="B374" s="563" t="s">
        <v>15026</v>
      </c>
      <c r="C374" s="562" t="s">
        <v>14735</v>
      </c>
      <c r="D374" s="564">
        <v>53294.39</v>
      </c>
    </row>
    <row r="375" spans="1:4">
      <c r="A375" s="562">
        <v>605503</v>
      </c>
      <c r="B375" s="563" t="s">
        <v>15027</v>
      </c>
      <c r="C375" s="562" t="s">
        <v>14735</v>
      </c>
      <c r="D375" s="564">
        <v>52950.239999999998</v>
      </c>
    </row>
    <row r="376" spans="1:4" ht="25.5">
      <c r="A376" s="562">
        <v>606433</v>
      </c>
      <c r="B376" s="563" t="s">
        <v>15028</v>
      </c>
      <c r="C376" s="562" t="s">
        <v>14735</v>
      </c>
      <c r="D376" s="564">
        <v>8014.9</v>
      </c>
    </row>
    <row r="377" spans="1:4" ht="25.5">
      <c r="A377" s="562">
        <v>606343</v>
      </c>
      <c r="B377" s="563" t="s">
        <v>15029</v>
      </c>
      <c r="C377" s="562" t="s">
        <v>14735</v>
      </c>
      <c r="D377" s="564">
        <v>7920.82</v>
      </c>
    </row>
    <row r="378" spans="1:4" ht="25.5">
      <c r="A378" s="562">
        <v>606434</v>
      </c>
      <c r="B378" s="563" t="s">
        <v>15030</v>
      </c>
      <c r="C378" s="562" t="s">
        <v>14735</v>
      </c>
      <c r="D378" s="564">
        <v>8864.75</v>
      </c>
    </row>
    <row r="379" spans="1:4" ht="25.5">
      <c r="A379" s="562">
        <v>606344</v>
      </c>
      <c r="B379" s="563" t="s">
        <v>15031</v>
      </c>
      <c r="C379" s="562" t="s">
        <v>14735</v>
      </c>
      <c r="D379" s="564">
        <v>8764.2900000000009</v>
      </c>
    </row>
    <row r="380" spans="1:4" ht="25.5">
      <c r="A380" s="562">
        <v>606435</v>
      </c>
      <c r="B380" s="563" t="s">
        <v>15032</v>
      </c>
      <c r="C380" s="562" t="s">
        <v>14735</v>
      </c>
      <c r="D380" s="564">
        <v>9724.49</v>
      </c>
    </row>
    <row r="381" spans="1:4" ht="25.5">
      <c r="A381" s="562">
        <v>606345</v>
      </c>
      <c r="B381" s="563" t="s">
        <v>15033</v>
      </c>
      <c r="C381" s="562" t="s">
        <v>14735</v>
      </c>
      <c r="D381" s="564">
        <v>9619.25</v>
      </c>
    </row>
    <row r="382" spans="1:4" ht="25.5">
      <c r="A382" s="562">
        <v>606436</v>
      </c>
      <c r="B382" s="563" t="s">
        <v>15034</v>
      </c>
      <c r="C382" s="562" t="s">
        <v>14735</v>
      </c>
      <c r="D382" s="564">
        <v>10344.44</v>
      </c>
    </row>
    <row r="383" spans="1:4" ht="25.5">
      <c r="A383" s="562">
        <v>606346</v>
      </c>
      <c r="B383" s="563" t="s">
        <v>15035</v>
      </c>
      <c r="C383" s="562" t="s">
        <v>14735</v>
      </c>
      <c r="D383" s="564">
        <v>10231.219999999999</v>
      </c>
    </row>
    <row r="384" spans="1:4" ht="25.5">
      <c r="A384" s="562">
        <v>606437</v>
      </c>
      <c r="B384" s="563" t="s">
        <v>15036</v>
      </c>
      <c r="C384" s="562" t="s">
        <v>14735</v>
      </c>
      <c r="D384" s="564">
        <v>11191.33</v>
      </c>
    </row>
    <row r="385" spans="1:4" ht="25.5">
      <c r="A385" s="562">
        <v>606347</v>
      </c>
      <c r="B385" s="563" t="s">
        <v>15037</v>
      </c>
      <c r="C385" s="562" t="s">
        <v>14735</v>
      </c>
      <c r="D385" s="564">
        <v>11073.34</v>
      </c>
    </row>
    <row r="386" spans="1:4" ht="25.5">
      <c r="A386" s="562">
        <v>606438</v>
      </c>
      <c r="B386" s="563" t="s">
        <v>15038</v>
      </c>
      <c r="C386" s="562" t="s">
        <v>14735</v>
      </c>
      <c r="D386" s="564">
        <v>11488.5</v>
      </c>
    </row>
    <row r="387" spans="1:4" ht="25.5">
      <c r="A387" s="562">
        <v>606348</v>
      </c>
      <c r="B387" s="563" t="s">
        <v>15039</v>
      </c>
      <c r="C387" s="562" t="s">
        <v>14735</v>
      </c>
      <c r="D387" s="564">
        <v>11368.91</v>
      </c>
    </row>
    <row r="388" spans="1:4" ht="25.5">
      <c r="A388" s="562">
        <v>606439</v>
      </c>
      <c r="B388" s="563" t="s">
        <v>15040</v>
      </c>
      <c r="C388" s="562" t="s">
        <v>14735</v>
      </c>
      <c r="D388" s="564">
        <v>12121.83</v>
      </c>
    </row>
    <row r="389" spans="1:4" ht="25.5">
      <c r="A389" s="562">
        <v>606349</v>
      </c>
      <c r="B389" s="563" t="s">
        <v>15041</v>
      </c>
      <c r="C389" s="562" t="s">
        <v>14735</v>
      </c>
      <c r="D389" s="564">
        <v>11962.38</v>
      </c>
    </row>
    <row r="390" spans="1:4" ht="25.5">
      <c r="A390" s="562">
        <v>606440</v>
      </c>
      <c r="B390" s="563" t="s">
        <v>15042</v>
      </c>
      <c r="C390" s="562" t="s">
        <v>14735</v>
      </c>
      <c r="D390" s="564">
        <v>12674.25</v>
      </c>
    </row>
    <row r="391" spans="1:4" ht="25.5">
      <c r="A391" s="562">
        <v>606350</v>
      </c>
      <c r="B391" s="563" t="s">
        <v>15043</v>
      </c>
      <c r="C391" s="562" t="s">
        <v>14735</v>
      </c>
      <c r="D391" s="564">
        <v>12508.42</v>
      </c>
    </row>
    <row r="392" spans="1:4" ht="25.5">
      <c r="A392" s="562">
        <v>606441</v>
      </c>
      <c r="B392" s="563" t="s">
        <v>15044</v>
      </c>
      <c r="C392" s="562" t="s">
        <v>14735</v>
      </c>
      <c r="D392" s="564">
        <v>13280.22</v>
      </c>
    </row>
    <row r="393" spans="1:4" ht="25.5">
      <c r="A393" s="562">
        <v>606351</v>
      </c>
      <c r="B393" s="563" t="s">
        <v>15045</v>
      </c>
      <c r="C393" s="562" t="s">
        <v>14735</v>
      </c>
      <c r="D393" s="564">
        <v>13109.61</v>
      </c>
    </row>
    <row r="394" spans="1:4" ht="25.5">
      <c r="A394" s="562">
        <v>606442</v>
      </c>
      <c r="B394" s="563" t="s">
        <v>15046</v>
      </c>
      <c r="C394" s="562" t="s">
        <v>14735</v>
      </c>
      <c r="D394" s="564">
        <v>13855.69</v>
      </c>
    </row>
    <row r="395" spans="1:4" ht="25.5">
      <c r="A395" s="562">
        <v>606352</v>
      </c>
      <c r="B395" s="563" t="s">
        <v>15047</v>
      </c>
      <c r="C395" s="562" t="s">
        <v>14735</v>
      </c>
      <c r="D395" s="564">
        <v>13678.7</v>
      </c>
    </row>
    <row r="396" spans="1:4" ht="25.5">
      <c r="A396" s="562">
        <v>606443</v>
      </c>
      <c r="B396" s="563" t="s">
        <v>15048</v>
      </c>
      <c r="C396" s="562" t="s">
        <v>14735</v>
      </c>
      <c r="D396" s="564">
        <v>14683.44</v>
      </c>
    </row>
    <row r="397" spans="1:4" ht="25.5">
      <c r="A397" s="562">
        <v>606353</v>
      </c>
      <c r="B397" s="563" t="s">
        <v>15049</v>
      </c>
      <c r="C397" s="562" t="s">
        <v>14735</v>
      </c>
      <c r="D397" s="564">
        <v>14501.66</v>
      </c>
    </row>
    <row r="398" spans="1:4" ht="25.5">
      <c r="A398" s="562">
        <v>606444</v>
      </c>
      <c r="B398" s="563" t="s">
        <v>15050</v>
      </c>
      <c r="C398" s="562" t="s">
        <v>14735</v>
      </c>
      <c r="D398" s="564">
        <v>15330.41</v>
      </c>
    </row>
    <row r="399" spans="1:4" ht="25.5">
      <c r="A399" s="562">
        <v>606354</v>
      </c>
      <c r="B399" s="563" t="s">
        <v>15051</v>
      </c>
      <c r="C399" s="562" t="s">
        <v>14735</v>
      </c>
      <c r="D399" s="564">
        <v>15142.25</v>
      </c>
    </row>
    <row r="400" spans="1:4" ht="25.5">
      <c r="A400" s="562">
        <v>606445</v>
      </c>
      <c r="B400" s="563" t="s">
        <v>15052</v>
      </c>
      <c r="C400" s="562" t="s">
        <v>14735</v>
      </c>
      <c r="D400" s="564">
        <v>15929.83</v>
      </c>
    </row>
    <row r="401" spans="1:4" ht="25.5">
      <c r="A401" s="562">
        <v>606355</v>
      </c>
      <c r="B401" s="563" t="s">
        <v>15053</v>
      </c>
      <c r="C401" s="562" t="s">
        <v>14735</v>
      </c>
      <c r="D401" s="564">
        <v>15738.49</v>
      </c>
    </row>
    <row r="402" spans="1:4" ht="25.5">
      <c r="A402" s="562">
        <v>606446</v>
      </c>
      <c r="B402" s="563" t="s">
        <v>15054</v>
      </c>
      <c r="C402" s="562" t="s">
        <v>14735</v>
      </c>
      <c r="D402" s="564">
        <v>16507.900000000001</v>
      </c>
    </row>
    <row r="403" spans="1:4" ht="25.5">
      <c r="A403" s="562">
        <v>606356</v>
      </c>
      <c r="B403" s="563" t="s">
        <v>15055</v>
      </c>
      <c r="C403" s="562" t="s">
        <v>14735</v>
      </c>
      <c r="D403" s="564">
        <v>16311.77</v>
      </c>
    </row>
    <row r="404" spans="1:4" ht="25.5">
      <c r="A404" s="562">
        <v>606447</v>
      </c>
      <c r="B404" s="563" t="s">
        <v>15056</v>
      </c>
      <c r="C404" s="562" t="s">
        <v>14735</v>
      </c>
      <c r="D404" s="564">
        <v>17162.37</v>
      </c>
    </row>
    <row r="405" spans="1:4" ht="25.5">
      <c r="A405" s="562">
        <v>606357</v>
      </c>
      <c r="B405" s="563" t="s">
        <v>15057</v>
      </c>
      <c r="C405" s="562" t="s">
        <v>14735</v>
      </c>
      <c r="D405" s="564">
        <v>16924.259999999998</v>
      </c>
    </row>
    <row r="406" spans="1:4" ht="25.5">
      <c r="A406" s="562">
        <v>606448</v>
      </c>
      <c r="B406" s="563" t="s">
        <v>15058</v>
      </c>
      <c r="C406" s="562" t="s">
        <v>14735</v>
      </c>
      <c r="D406" s="564">
        <v>18060.919999999998</v>
      </c>
    </row>
    <row r="407" spans="1:4" ht="25.5">
      <c r="A407" s="562">
        <v>606358</v>
      </c>
      <c r="B407" s="563" t="s">
        <v>15059</v>
      </c>
      <c r="C407" s="562" t="s">
        <v>14735</v>
      </c>
      <c r="D407" s="564">
        <v>17815.37</v>
      </c>
    </row>
    <row r="408" spans="1:4" ht="25.5">
      <c r="A408" s="562">
        <v>606449</v>
      </c>
      <c r="B408" s="563" t="s">
        <v>15060</v>
      </c>
      <c r="C408" s="562" t="s">
        <v>14735</v>
      </c>
      <c r="D408" s="564">
        <v>22050.11</v>
      </c>
    </row>
    <row r="409" spans="1:4" ht="25.5">
      <c r="A409" s="562">
        <v>606359</v>
      </c>
      <c r="B409" s="563" t="s">
        <v>15061</v>
      </c>
      <c r="C409" s="562" t="s">
        <v>14735</v>
      </c>
      <c r="D409" s="564">
        <v>21797.11</v>
      </c>
    </row>
    <row r="410" spans="1:4" ht="25.5">
      <c r="A410" s="562">
        <v>606450</v>
      </c>
      <c r="B410" s="563" t="s">
        <v>15062</v>
      </c>
      <c r="C410" s="562" t="s">
        <v>14735</v>
      </c>
      <c r="D410" s="564">
        <v>22889.93</v>
      </c>
    </row>
    <row r="411" spans="1:4" ht="25.5">
      <c r="A411" s="562">
        <v>606360</v>
      </c>
      <c r="B411" s="563" t="s">
        <v>15063</v>
      </c>
      <c r="C411" s="562" t="s">
        <v>14735</v>
      </c>
      <c r="D411" s="564">
        <v>22627.64</v>
      </c>
    </row>
    <row r="412" spans="1:4" ht="25.5">
      <c r="A412" s="562">
        <v>606451</v>
      </c>
      <c r="B412" s="563" t="s">
        <v>15064</v>
      </c>
      <c r="C412" s="562" t="s">
        <v>14735</v>
      </c>
      <c r="D412" s="564">
        <v>23630.560000000001</v>
      </c>
    </row>
    <row r="413" spans="1:4" ht="25.5">
      <c r="A413" s="562">
        <v>606361</v>
      </c>
      <c r="B413" s="563" t="s">
        <v>15065</v>
      </c>
      <c r="C413" s="562" t="s">
        <v>14735</v>
      </c>
      <c r="D413" s="564">
        <v>23360.82</v>
      </c>
    </row>
    <row r="414" spans="1:4" ht="25.5">
      <c r="A414" s="562">
        <v>606452</v>
      </c>
      <c r="B414" s="563" t="s">
        <v>15066</v>
      </c>
      <c r="C414" s="562" t="s">
        <v>14735</v>
      </c>
      <c r="D414" s="564">
        <v>26716.51</v>
      </c>
    </row>
    <row r="415" spans="1:4" ht="25.5">
      <c r="A415" s="562">
        <v>606362</v>
      </c>
      <c r="B415" s="563" t="s">
        <v>15067</v>
      </c>
      <c r="C415" s="562" t="s">
        <v>14735</v>
      </c>
      <c r="D415" s="564">
        <v>26439.33</v>
      </c>
    </row>
    <row r="416" spans="1:4" ht="25.5">
      <c r="A416" s="562">
        <v>606453</v>
      </c>
      <c r="B416" s="563" t="s">
        <v>15068</v>
      </c>
      <c r="C416" s="562" t="s">
        <v>14735</v>
      </c>
      <c r="D416" s="564">
        <v>27134.89</v>
      </c>
    </row>
    <row r="417" spans="1:4" ht="25.5">
      <c r="A417" s="562">
        <v>606363</v>
      </c>
      <c r="B417" s="563" t="s">
        <v>15069</v>
      </c>
      <c r="C417" s="562" t="s">
        <v>14735</v>
      </c>
      <c r="D417" s="564">
        <v>26852.12</v>
      </c>
    </row>
    <row r="418" spans="1:4" ht="25.5">
      <c r="A418" s="562">
        <v>606454</v>
      </c>
      <c r="B418" s="563" t="s">
        <v>15070</v>
      </c>
      <c r="C418" s="562" t="s">
        <v>14735</v>
      </c>
      <c r="D418" s="564">
        <v>32416.44</v>
      </c>
    </row>
    <row r="419" spans="1:4" ht="25.5">
      <c r="A419" s="562">
        <v>606364</v>
      </c>
      <c r="B419" s="563" t="s">
        <v>15071</v>
      </c>
      <c r="C419" s="562" t="s">
        <v>14735</v>
      </c>
      <c r="D419" s="564">
        <v>32126.23</v>
      </c>
    </row>
    <row r="420" spans="1:4" ht="25.5">
      <c r="A420" s="562">
        <v>606455</v>
      </c>
      <c r="B420" s="563" t="s">
        <v>15072</v>
      </c>
      <c r="C420" s="562" t="s">
        <v>14735</v>
      </c>
      <c r="D420" s="564">
        <v>32959.07</v>
      </c>
    </row>
    <row r="421" spans="1:4" ht="25.5">
      <c r="A421" s="562">
        <v>606365</v>
      </c>
      <c r="B421" s="563" t="s">
        <v>15073</v>
      </c>
      <c r="C421" s="562" t="s">
        <v>14735</v>
      </c>
      <c r="D421" s="564">
        <v>32665.15</v>
      </c>
    </row>
    <row r="422" spans="1:4" ht="25.5">
      <c r="A422" s="562">
        <v>606456</v>
      </c>
      <c r="B422" s="563" t="s">
        <v>15074</v>
      </c>
      <c r="C422" s="562" t="s">
        <v>14735</v>
      </c>
      <c r="D422" s="564">
        <v>34221.26</v>
      </c>
    </row>
    <row r="423" spans="1:4" ht="25.5">
      <c r="A423" s="562">
        <v>606366</v>
      </c>
      <c r="B423" s="563" t="s">
        <v>15075</v>
      </c>
      <c r="C423" s="562" t="s">
        <v>14735</v>
      </c>
      <c r="D423" s="564">
        <v>33919.89</v>
      </c>
    </row>
    <row r="424" spans="1:4" ht="25.5">
      <c r="A424" s="562">
        <v>606457</v>
      </c>
      <c r="B424" s="563" t="s">
        <v>15076</v>
      </c>
      <c r="C424" s="562" t="s">
        <v>14735</v>
      </c>
      <c r="D424" s="564">
        <v>34802.370000000003</v>
      </c>
    </row>
    <row r="425" spans="1:4" ht="25.5">
      <c r="A425" s="562">
        <v>606367</v>
      </c>
      <c r="B425" s="563" t="s">
        <v>15077</v>
      </c>
      <c r="C425" s="562" t="s">
        <v>14735</v>
      </c>
      <c r="D425" s="564">
        <v>34495.42</v>
      </c>
    </row>
    <row r="426" spans="1:4" ht="25.5">
      <c r="A426" s="562">
        <v>606458</v>
      </c>
      <c r="B426" s="563" t="s">
        <v>15078</v>
      </c>
      <c r="C426" s="562" t="s">
        <v>14735</v>
      </c>
      <c r="D426" s="564">
        <v>46779.67</v>
      </c>
    </row>
    <row r="427" spans="1:4" ht="25.5">
      <c r="A427" s="562">
        <v>606368</v>
      </c>
      <c r="B427" s="563" t="s">
        <v>15079</v>
      </c>
      <c r="C427" s="562" t="s">
        <v>14735</v>
      </c>
      <c r="D427" s="564">
        <v>46467.14</v>
      </c>
    </row>
    <row r="428" spans="1:4" ht="25.5">
      <c r="A428" s="562">
        <v>606459</v>
      </c>
      <c r="B428" s="563" t="s">
        <v>15080</v>
      </c>
      <c r="C428" s="562" t="s">
        <v>14735</v>
      </c>
      <c r="D428" s="564">
        <v>48768.95</v>
      </c>
    </row>
    <row r="429" spans="1:4" ht="25.5">
      <c r="A429" s="562">
        <v>606369</v>
      </c>
      <c r="B429" s="563" t="s">
        <v>15081</v>
      </c>
      <c r="C429" s="562" t="s">
        <v>14735</v>
      </c>
      <c r="D429" s="564">
        <v>48448.98</v>
      </c>
    </row>
    <row r="430" spans="1:4" ht="25.5">
      <c r="A430" s="562">
        <v>606479</v>
      </c>
      <c r="B430" s="563" t="s">
        <v>15082</v>
      </c>
      <c r="C430" s="562" t="s">
        <v>14735</v>
      </c>
      <c r="D430" s="564">
        <v>11327.07</v>
      </c>
    </row>
    <row r="431" spans="1:4" ht="25.5">
      <c r="A431" s="562">
        <v>606460</v>
      </c>
      <c r="B431" s="563" t="s">
        <v>15083</v>
      </c>
      <c r="C431" s="562" t="s">
        <v>14735</v>
      </c>
      <c r="D431" s="564">
        <v>11208.02</v>
      </c>
    </row>
    <row r="432" spans="1:4" ht="25.5">
      <c r="A432" s="562">
        <v>606480</v>
      </c>
      <c r="B432" s="563" t="s">
        <v>15084</v>
      </c>
      <c r="C432" s="562" t="s">
        <v>14735</v>
      </c>
      <c r="D432" s="564">
        <v>14732.16</v>
      </c>
    </row>
    <row r="433" spans="1:4" ht="25.5">
      <c r="A433" s="562">
        <v>606461</v>
      </c>
      <c r="B433" s="563" t="s">
        <v>15085</v>
      </c>
      <c r="C433" s="562" t="s">
        <v>14735</v>
      </c>
      <c r="D433" s="564">
        <v>14587.05</v>
      </c>
    </row>
    <row r="434" spans="1:4" ht="25.5">
      <c r="A434" s="562">
        <v>606481</v>
      </c>
      <c r="B434" s="563" t="s">
        <v>15086</v>
      </c>
      <c r="C434" s="562" t="s">
        <v>14735</v>
      </c>
      <c r="D434" s="564">
        <v>17157.23</v>
      </c>
    </row>
    <row r="435" spans="1:4" ht="25.5">
      <c r="A435" s="562">
        <v>606462</v>
      </c>
      <c r="B435" s="563" t="s">
        <v>15087</v>
      </c>
      <c r="C435" s="562" t="s">
        <v>14735</v>
      </c>
      <c r="D435" s="564">
        <v>16945.16</v>
      </c>
    </row>
    <row r="436" spans="1:4" ht="25.5">
      <c r="A436" s="562">
        <v>606482</v>
      </c>
      <c r="B436" s="563" t="s">
        <v>15088</v>
      </c>
      <c r="C436" s="562" t="s">
        <v>14735</v>
      </c>
      <c r="D436" s="564">
        <v>18052.169999999998</v>
      </c>
    </row>
    <row r="437" spans="1:4" ht="25.5">
      <c r="A437" s="562">
        <v>606463</v>
      </c>
      <c r="B437" s="563" t="s">
        <v>15089</v>
      </c>
      <c r="C437" s="562" t="s">
        <v>14735</v>
      </c>
      <c r="D437" s="564">
        <v>17832.650000000001</v>
      </c>
    </row>
    <row r="438" spans="1:4" ht="25.5">
      <c r="A438" s="562">
        <v>606483</v>
      </c>
      <c r="B438" s="563" t="s">
        <v>15090</v>
      </c>
      <c r="C438" s="562" t="s">
        <v>14735</v>
      </c>
      <c r="D438" s="564">
        <v>18466.28</v>
      </c>
    </row>
    <row r="439" spans="1:4" ht="25.5">
      <c r="A439" s="562">
        <v>606464</v>
      </c>
      <c r="B439" s="563" t="s">
        <v>15091</v>
      </c>
      <c r="C439" s="562" t="s">
        <v>14735</v>
      </c>
      <c r="D439" s="564">
        <v>18243.05</v>
      </c>
    </row>
    <row r="440" spans="1:4" ht="25.5">
      <c r="A440" s="562">
        <v>606484</v>
      </c>
      <c r="B440" s="563" t="s">
        <v>15092</v>
      </c>
      <c r="C440" s="562" t="s">
        <v>14735</v>
      </c>
      <c r="D440" s="564">
        <v>19114.23</v>
      </c>
    </row>
    <row r="441" spans="1:4" ht="25.5">
      <c r="A441" s="562">
        <v>606465</v>
      </c>
      <c r="B441" s="563" t="s">
        <v>15093</v>
      </c>
      <c r="C441" s="562" t="s">
        <v>14735</v>
      </c>
      <c r="D441" s="564">
        <v>18883.55</v>
      </c>
    </row>
    <row r="442" spans="1:4" ht="25.5">
      <c r="A442" s="562">
        <v>606485</v>
      </c>
      <c r="B442" s="563" t="s">
        <v>15094</v>
      </c>
      <c r="C442" s="562" t="s">
        <v>14735</v>
      </c>
      <c r="D442" s="564">
        <v>19730.55</v>
      </c>
    </row>
    <row r="443" spans="1:4" ht="25.5">
      <c r="A443" s="562">
        <v>606466</v>
      </c>
      <c r="B443" s="563" t="s">
        <v>15095</v>
      </c>
      <c r="C443" s="562" t="s">
        <v>14735</v>
      </c>
      <c r="D443" s="564">
        <v>19498.02</v>
      </c>
    </row>
    <row r="444" spans="1:4" ht="25.5">
      <c r="A444" s="562">
        <v>606486</v>
      </c>
      <c r="B444" s="563" t="s">
        <v>15096</v>
      </c>
      <c r="C444" s="562" t="s">
        <v>14735</v>
      </c>
      <c r="D444" s="564">
        <v>20588.03</v>
      </c>
    </row>
    <row r="445" spans="1:4" ht="25.5">
      <c r="A445" s="562">
        <v>606467</v>
      </c>
      <c r="B445" s="563" t="s">
        <v>15097</v>
      </c>
      <c r="C445" s="562" t="s">
        <v>14735</v>
      </c>
      <c r="D445" s="564">
        <v>20349.91</v>
      </c>
    </row>
    <row r="446" spans="1:4" ht="25.5">
      <c r="A446" s="562">
        <v>606487</v>
      </c>
      <c r="B446" s="563" t="s">
        <v>15098</v>
      </c>
      <c r="C446" s="562" t="s">
        <v>14735</v>
      </c>
      <c r="D446" s="564">
        <v>21189.59</v>
      </c>
    </row>
    <row r="447" spans="1:4" ht="25.5">
      <c r="A447" s="562">
        <v>606468</v>
      </c>
      <c r="B447" s="563" t="s">
        <v>15099</v>
      </c>
      <c r="C447" s="562" t="s">
        <v>14735</v>
      </c>
      <c r="D447" s="564">
        <v>20947.75</v>
      </c>
    </row>
    <row r="448" spans="1:4" ht="25.5">
      <c r="A448" s="562">
        <v>606488</v>
      </c>
      <c r="B448" s="563" t="s">
        <v>15100</v>
      </c>
      <c r="C448" s="562" t="s">
        <v>14735</v>
      </c>
      <c r="D448" s="564">
        <v>25996.07</v>
      </c>
    </row>
    <row r="449" spans="1:4" ht="25.5">
      <c r="A449" s="562">
        <v>606469</v>
      </c>
      <c r="B449" s="563" t="s">
        <v>15101</v>
      </c>
      <c r="C449" s="562" t="s">
        <v>14735</v>
      </c>
      <c r="D449" s="564">
        <v>25746.79</v>
      </c>
    </row>
    <row r="450" spans="1:4" ht="25.5">
      <c r="A450" s="562">
        <v>606489</v>
      </c>
      <c r="B450" s="563" t="s">
        <v>15102</v>
      </c>
      <c r="C450" s="562" t="s">
        <v>14735</v>
      </c>
      <c r="D450" s="564">
        <v>27458.06</v>
      </c>
    </row>
    <row r="451" spans="1:4" ht="25.5">
      <c r="A451" s="562">
        <v>606470</v>
      </c>
      <c r="B451" s="563" t="s">
        <v>15103</v>
      </c>
      <c r="C451" s="562" t="s">
        <v>14735</v>
      </c>
      <c r="D451" s="564">
        <v>27205.06</v>
      </c>
    </row>
    <row r="452" spans="1:4" ht="25.5">
      <c r="A452" s="562">
        <v>606490</v>
      </c>
      <c r="B452" s="563" t="s">
        <v>15104</v>
      </c>
      <c r="C452" s="562" t="s">
        <v>14735</v>
      </c>
      <c r="D452" s="564">
        <v>28283.94</v>
      </c>
    </row>
    <row r="453" spans="1:4" ht="25.5">
      <c r="A453" s="562">
        <v>606471</v>
      </c>
      <c r="B453" s="563" t="s">
        <v>15105</v>
      </c>
      <c r="C453" s="562" t="s">
        <v>14735</v>
      </c>
      <c r="D453" s="564">
        <v>28023.5</v>
      </c>
    </row>
    <row r="454" spans="1:4" ht="25.5">
      <c r="A454" s="562">
        <v>606491</v>
      </c>
      <c r="B454" s="563" t="s">
        <v>15106</v>
      </c>
      <c r="C454" s="562" t="s">
        <v>14735</v>
      </c>
      <c r="D454" s="564">
        <v>29089.42</v>
      </c>
    </row>
    <row r="455" spans="1:4" ht="25.5">
      <c r="A455" s="562">
        <v>606472</v>
      </c>
      <c r="B455" s="563" t="s">
        <v>15107</v>
      </c>
      <c r="C455" s="562" t="s">
        <v>14735</v>
      </c>
      <c r="D455" s="564">
        <v>28823.4</v>
      </c>
    </row>
    <row r="456" spans="1:4" ht="25.5">
      <c r="A456" s="562">
        <v>606492</v>
      </c>
      <c r="B456" s="563" t="s">
        <v>15108</v>
      </c>
      <c r="C456" s="562" t="s">
        <v>14735</v>
      </c>
      <c r="D456" s="564">
        <v>29761.57</v>
      </c>
    </row>
    <row r="457" spans="1:4" ht="25.5">
      <c r="A457" s="562">
        <v>606473</v>
      </c>
      <c r="B457" s="563" t="s">
        <v>15109</v>
      </c>
      <c r="C457" s="562" t="s">
        <v>14735</v>
      </c>
      <c r="D457" s="564">
        <v>29491.83</v>
      </c>
    </row>
    <row r="458" spans="1:4" ht="25.5">
      <c r="A458" s="562">
        <v>606493</v>
      </c>
      <c r="B458" s="563" t="s">
        <v>15110</v>
      </c>
      <c r="C458" s="562" t="s">
        <v>14735</v>
      </c>
      <c r="D458" s="564">
        <v>31433.71</v>
      </c>
    </row>
    <row r="459" spans="1:4" ht="25.5">
      <c r="A459" s="562">
        <v>606474</v>
      </c>
      <c r="B459" s="563" t="s">
        <v>15111</v>
      </c>
      <c r="C459" s="562" t="s">
        <v>14735</v>
      </c>
      <c r="D459" s="564">
        <v>31162.11</v>
      </c>
    </row>
    <row r="460" spans="1:4" ht="25.5">
      <c r="A460" s="562">
        <v>606494</v>
      </c>
      <c r="B460" s="563" t="s">
        <v>15112</v>
      </c>
      <c r="C460" s="562" t="s">
        <v>14735</v>
      </c>
      <c r="D460" s="564">
        <v>36192.81</v>
      </c>
    </row>
    <row r="461" spans="1:4" ht="25.5">
      <c r="A461" s="562">
        <v>606475</v>
      </c>
      <c r="B461" s="563" t="s">
        <v>15113</v>
      </c>
      <c r="C461" s="562" t="s">
        <v>14735</v>
      </c>
      <c r="D461" s="564">
        <v>35908.19</v>
      </c>
    </row>
    <row r="462" spans="1:4" ht="25.5">
      <c r="A462" s="562">
        <v>606495</v>
      </c>
      <c r="B462" s="563" t="s">
        <v>15114</v>
      </c>
      <c r="C462" s="562" t="s">
        <v>14735</v>
      </c>
      <c r="D462" s="564">
        <v>42583.85</v>
      </c>
    </row>
    <row r="463" spans="1:4" ht="25.5">
      <c r="A463" s="562">
        <v>606476</v>
      </c>
      <c r="B463" s="563" t="s">
        <v>15115</v>
      </c>
      <c r="C463" s="562" t="s">
        <v>14735</v>
      </c>
      <c r="D463" s="564">
        <v>42291.79</v>
      </c>
    </row>
    <row r="464" spans="1:4" ht="25.5">
      <c r="A464" s="562">
        <v>606496</v>
      </c>
      <c r="B464" s="563" t="s">
        <v>15116</v>
      </c>
      <c r="C464" s="562" t="s">
        <v>14735</v>
      </c>
      <c r="D464" s="564">
        <v>43614.5</v>
      </c>
    </row>
    <row r="465" spans="1:4" ht="25.5">
      <c r="A465" s="562">
        <v>606477</v>
      </c>
      <c r="B465" s="563" t="s">
        <v>15117</v>
      </c>
      <c r="C465" s="562" t="s">
        <v>14735</v>
      </c>
      <c r="D465" s="564">
        <v>43316.85</v>
      </c>
    </row>
    <row r="466" spans="1:4" ht="25.5">
      <c r="A466" s="562">
        <v>606497</v>
      </c>
      <c r="B466" s="563" t="s">
        <v>15118</v>
      </c>
      <c r="C466" s="562" t="s">
        <v>14735</v>
      </c>
      <c r="D466" s="564">
        <v>44864.98</v>
      </c>
    </row>
    <row r="467" spans="1:4" ht="25.5">
      <c r="A467" s="562">
        <v>606478</v>
      </c>
      <c r="B467" s="563" t="s">
        <v>15119</v>
      </c>
      <c r="C467" s="562" t="s">
        <v>14735</v>
      </c>
      <c r="D467" s="564">
        <v>44558.03</v>
      </c>
    </row>
    <row r="468" spans="1:4" ht="25.5">
      <c r="A468" s="562">
        <v>605835</v>
      </c>
      <c r="B468" s="563" t="s">
        <v>15120</v>
      </c>
      <c r="C468" s="562" t="s">
        <v>14735</v>
      </c>
      <c r="D468" s="564">
        <v>6025.76</v>
      </c>
    </row>
    <row r="469" spans="1:4" ht="25.5">
      <c r="A469" s="562">
        <v>605571</v>
      </c>
      <c r="B469" s="563" t="s">
        <v>15121</v>
      </c>
      <c r="C469" s="562" t="s">
        <v>14735</v>
      </c>
      <c r="D469" s="564">
        <v>5480.9</v>
      </c>
    </row>
    <row r="470" spans="1:4" ht="25.5">
      <c r="A470" s="562">
        <v>605850</v>
      </c>
      <c r="B470" s="563" t="s">
        <v>15122</v>
      </c>
      <c r="C470" s="562" t="s">
        <v>14735</v>
      </c>
      <c r="D470" s="564">
        <v>6569.21</v>
      </c>
    </row>
    <row r="471" spans="1:4" ht="25.5">
      <c r="A471" s="562">
        <v>605582</v>
      </c>
      <c r="B471" s="563" t="s">
        <v>15123</v>
      </c>
      <c r="C471" s="562" t="s">
        <v>14735</v>
      </c>
      <c r="D471" s="564">
        <v>6024.35</v>
      </c>
    </row>
    <row r="472" spans="1:4" ht="25.5">
      <c r="A472" s="562">
        <v>605889</v>
      </c>
      <c r="B472" s="563" t="s">
        <v>15124</v>
      </c>
      <c r="C472" s="562" t="s">
        <v>14735</v>
      </c>
      <c r="D472" s="564">
        <v>7402.64</v>
      </c>
    </row>
    <row r="473" spans="1:4" ht="25.5">
      <c r="A473" s="562">
        <v>605593</v>
      </c>
      <c r="B473" s="563" t="s">
        <v>15125</v>
      </c>
      <c r="C473" s="562" t="s">
        <v>14735</v>
      </c>
      <c r="D473" s="564">
        <v>6857.78</v>
      </c>
    </row>
    <row r="474" spans="1:4" ht="25.5">
      <c r="A474" s="562">
        <v>605739</v>
      </c>
      <c r="B474" s="563" t="s">
        <v>15126</v>
      </c>
      <c r="C474" s="562" t="s">
        <v>14735</v>
      </c>
      <c r="D474" s="564">
        <v>5818.72</v>
      </c>
    </row>
    <row r="475" spans="1:4" ht="25.5">
      <c r="A475" s="562">
        <v>605504</v>
      </c>
      <c r="B475" s="563" t="s">
        <v>15127</v>
      </c>
      <c r="C475" s="562" t="s">
        <v>14735</v>
      </c>
      <c r="D475" s="564">
        <v>5333.52</v>
      </c>
    </row>
    <row r="476" spans="1:4" ht="25.5">
      <c r="A476" s="562">
        <v>605781</v>
      </c>
      <c r="B476" s="563" t="s">
        <v>15128</v>
      </c>
      <c r="C476" s="562" t="s">
        <v>14735</v>
      </c>
      <c r="D476" s="564">
        <v>6362.17</v>
      </c>
    </row>
    <row r="477" spans="1:4" ht="25.5">
      <c r="A477" s="562">
        <v>605524</v>
      </c>
      <c r="B477" s="563" t="s">
        <v>15129</v>
      </c>
      <c r="C477" s="562" t="s">
        <v>14735</v>
      </c>
      <c r="D477" s="564">
        <v>5876.96</v>
      </c>
    </row>
    <row r="478" spans="1:4" ht="25.5">
      <c r="A478" s="562">
        <v>605815</v>
      </c>
      <c r="B478" s="563" t="s">
        <v>15130</v>
      </c>
      <c r="C478" s="562" t="s">
        <v>14735</v>
      </c>
      <c r="D478" s="564">
        <v>7195.6</v>
      </c>
    </row>
    <row r="479" spans="1:4" ht="25.5">
      <c r="A479" s="562">
        <v>605544</v>
      </c>
      <c r="B479" s="563" t="s">
        <v>15131</v>
      </c>
      <c r="C479" s="562" t="s">
        <v>14735</v>
      </c>
      <c r="D479" s="564">
        <v>6710.39</v>
      </c>
    </row>
    <row r="480" spans="1:4" ht="25.5">
      <c r="A480" s="562">
        <v>605836</v>
      </c>
      <c r="B480" s="563" t="s">
        <v>15132</v>
      </c>
      <c r="C480" s="562" t="s">
        <v>14735</v>
      </c>
      <c r="D480" s="564">
        <v>6862.92</v>
      </c>
    </row>
    <row r="481" spans="1:4" ht="25.5">
      <c r="A481" s="562">
        <v>605572</v>
      </c>
      <c r="B481" s="563" t="s">
        <v>15133</v>
      </c>
      <c r="C481" s="562" t="s">
        <v>14735</v>
      </c>
      <c r="D481" s="564">
        <v>6275.79</v>
      </c>
    </row>
    <row r="482" spans="1:4" ht="25.5">
      <c r="A482" s="562">
        <v>605851</v>
      </c>
      <c r="B482" s="563" t="s">
        <v>15134</v>
      </c>
      <c r="C482" s="562" t="s">
        <v>14735</v>
      </c>
      <c r="D482" s="564">
        <v>7572.72</v>
      </c>
    </row>
    <row r="483" spans="1:4" ht="25.5">
      <c r="A483" s="562">
        <v>605583</v>
      </c>
      <c r="B483" s="563" t="s">
        <v>15135</v>
      </c>
      <c r="C483" s="562" t="s">
        <v>14735</v>
      </c>
      <c r="D483" s="564">
        <v>6985.6</v>
      </c>
    </row>
    <row r="484" spans="1:4" ht="25.5">
      <c r="A484" s="562">
        <v>605890</v>
      </c>
      <c r="B484" s="563" t="s">
        <v>15136</v>
      </c>
      <c r="C484" s="562" t="s">
        <v>14735</v>
      </c>
      <c r="D484" s="564">
        <v>8661.2900000000009</v>
      </c>
    </row>
    <row r="485" spans="1:4" ht="25.5">
      <c r="A485" s="562">
        <v>605594</v>
      </c>
      <c r="B485" s="563" t="s">
        <v>15137</v>
      </c>
      <c r="C485" s="562" t="s">
        <v>14735</v>
      </c>
      <c r="D485" s="564">
        <v>8074.16</v>
      </c>
    </row>
    <row r="486" spans="1:4" ht="25.5">
      <c r="A486" s="562">
        <v>605740</v>
      </c>
      <c r="B486" s="563" t="s">
        <v>15138</v>
      </c>
      <c r="C486" s="562" t="s">
        <v>14735</v>
      </c>
      <c r="D486" s="564">
        <v>6629.56</v>
      </c>
    </row>
    <row r="487" spans="1:4" ht="25.5">
      <c r="A487" s="562">
        <v>605505</v>
      </c>
      <c r="B487" s="563" t="s">
        <v>15139</v>
      </c>
      <c r="C487" s="562" t="s">
        <v>14735</v>
      </c>
      <c r="D487" s="564">
        <v>6108.45</v>
      </c>
    </row>
    <row r="488" spans="1:4" ht="25.5">
      <c r="A488" s="562">
        <v>605782</v>
      </c>
      <c r="B488" s="563" t="s">
        <v>15140</v>
      </c>
      <c r="C488" s="562" t="s">
        <v>14735</v>
      </c>
      <c r="D488" s="564">
        <v>7339.37</v>
      </c>
    </row>
    <row r="489" spans="1:4" ht="25.5">
      <c r="A489" s="562">
        <v>605525</v>
      </c>
      <c r="B489" s="563" t="s">
        <v>15141</v>
      </c>
      <c r="C489" s="562" t="s">
        <v>14735</v>
      </c>
      <c r="D489" s="564">
        <v>6818.25</v>
      </c>
    </row>
    <row r="490" spans="1:4" ht="25.5">
      <c r="A490" s="562">
        <v>605816</v>
      </c>
      <c r="B490" s="563" t="s">
        <v>15142</v>
      </c>
      <c r="C490" s="562" t="s">
        <v>14735</v>
      </c>
      <c r="D490" s="564">
        <v>8427.93</v>
      </c>
    </row>
    <row r="491" spans="1:4" ht="25.5">
      <c r="A491" s="562">
        <v>605545</v>
      </c>
      <c r="B491" s="563" t="s">
        <v>15143</v>
      </c>
      <c r="C491" s="562" t="s">
        <v>14735</v>
      </c>
      <c r="D491" s="564">
        <v>7906.82</v>
      </c>
    </row>
    <row r="492" spans="1:4" ht="25.5">
      <c r="A492" s="562">
        <v>605837</v>
      </c>
      <c r="B492" s="563" t="s">
        <v>15144</v>
      </c>
      <c r="C492" s="562" t="s">
        <v>14735</v>
      </c>
      <c r="D492" s="564">
        <v>8261.65</v>
      </c>
    </row>
    <row r="493" spans="1:4" ht="25.5">
      <c r="A493" s="562">
        <v>605573</v>
      </c>
      <c r="B493" s="563" t="s">
        <v>15145</v>
      </c>
      <c r="C493" s="562" t="s">
        <v>14735</v>
      </c>
      <c r="D493" s="564">
        <v>7644.15</v>
      </c>
    </row>
    <row r="494" spans="1:4" ht="25.5">
      <c r="A494" s="562">
        <v>605852</v>
      </c>
      <c r="B494" s="563" t="s">
        <v>15146</v>
      </c>
      <c r="C494" s="562" t="s">
        <v>14735</v>
      </c>
      <c r="D494" s="564">
        <v>9160</v>
      </c>
    </row>
    <row r="495" spans="1:4" ht="25.5">
      <c r="A495" s="562">
        <v>605584</v>
      </c>
      <c r="B495" s="563" t="s">
        <v>15147</v>
      </c>
      <c r="C495" s="562" t="s">
        <v>14735</v>
      </c>
      <c r="D495" s="564">
        <v>8542.5</v>
      </c>
    </row>
    <row r="496" spans="1:4" ht="25.5">
      <c r="A496" s="562">
        <v>605891</v>
      </c>
      <c r="B496" s="563" t="s">
        <v>15148</v>
      </c>
      <c r="C496" s="562" t="s">
        <v>14735</v>
      </c>
      <c r="D496" s="564">
        <v>10537.71</v>
      </c>
    </row>
    <row r="497" spans="1:4" ht="25.5">
      <c r="A497" s="562">
        <v>605595</v>
      </c>
      <c r="B497" s="563" t="s">
        <v>15149</v>
      </c>
      <c r="C497" s="562" t="s">
        <v>14735</v>
      </c>
      <c r="D497" s="564">
        <v>9920.2099999999991</v>
      </c>
    </row>
    <row r="498" spans="1:4" ht="25.5">
      <c r="A498" s="562">
        <v>605741</v>
      </c>
      <c r="B498" s="563" t="s">
        <v>15150</v>
      </c>
      <c r="C498" s="562" t="s">
        <v>14735</v>
      </c>
      <c r="D498" s="564">
        <v>7989.69</v>
      </c>
    </row>
    <row r="499" spans="1:4" ht="25.5">
      <c r="A499" s="562">
        <v>605506</v>
      </c>
      <c r="B499" s="563" t="s">
        <v>15151</v>
      </c>
      <c r="C499" s="562" t="s">
        <v>14735</v>
      </c>
      <c r="D499" s="564">
        <v>7446.1</v>
      </c>
    </row>
    <row r="500" spans="1:4" ht="25.5">
      <c r="A500" s="562">
        <v>605783</v>
      </c>
      <c r="B500" s="563" t="s">
        <v>15152</v>
      </c>
      <c r="C500" s="562" t="s">
        <v>14735</v>
      </c>
      <c r="D500" s="564">
        <v>8888.0300000000007</v>
      </c>
    </row>
    <row r="501" spans="1:4" ht="25.5">
      <c r="A501" s="562">
        <v>605526</v>
      </c>
      <c r="B501" s="563" t="s">
        <v>15153</v>
      </c>
      <c r="C501" s="562" t="s">
        <v>14735</v>
      </c>
      <c r="D501" s="564">
        <v>8344.4500000000007</v>
      </c>
    </row>
    <row r="502" spans="1:4" ht="25.5">
      <c r="A502" s="562">
        <v>605817</v>
      </c>
      <c r="B502" s="563" t="s">
        <v>15154</v>
      </c>
      <c r="C502" s="562" t="s">
        <v>14735</v>
      </c>
      <c r="D502" s="564">
        <v>10265.75</v>
      </c>
    </row>
    <row r="503" spans="1:4" ht="25.5">
      <c r="A503" s="562">
        <v>605546</v>
      </c>
      <c r="B503" s="563" t="s">
        <v>15155</v>
      </c>
      <c r="C503" s="562" t="s">
        <v>14735</v>
      </c>
      <c r="D503" s="564">
        <v>9722.16</v>
      </c>
    </row>
    <row r="504" spans="1:4" ht="25.5">
      <c r="A504" s="562">
        <v>605838</v>
      </c>
      <c r="B504" s="563" t="s">
        <v>15156</v>
      </c>
      <c r="C504" s="562" t="s">
        <v>14735</v>
      </c>
      <c r="D504" s="564">
        <v>9410.18</v>
      </c>
    </row>
    <row r="505" spans="1:4" ht="25.5">
      <c r="A505" s="562">
        <v>605574</v>
      </c>
      <c r="B505" s="563" t="s">
        <v>15157</v>
      </c>
      <c r="C505" s="562" t="s">
        <v>14735</v>
      </c>
      <c r="D505" s="564">
        <v>8697.83</v>
      </c>
    </row>
    <row r="506" spans="1:4" ht="25.5">
      <c r="A506" s="562">
        <v>605853</v>
      </c>
      <c r="B506" s="563" t="s">
        <v>15158</v>
      </c>
      <c r="C506" s="562" t="s">
        <v>14735</v>
      </c>
      <c r="D506" s="564">
        <v>10519.26</v>
      </c>
    </row>
    <row r="507" spans="1:4" ht="25.5">
      <c r="A507" s="562">
        <v>605585</v>
      </c>
      <c r="B507" s="563" t="s">
        <v>15159</v>
      </c>
      <c r="C507" s="562" t="s">
        <v>14735</v>
      </c>
      <c r="D507" s="564">
        <v>9806.9</v>
      </c>
    </row>
    <row r="508" spans="1:4" ht="25.5">
      <c r="A508" s="562">
        <v>605892</v>
      </c>
      <c r="B508" s="563" t="s">
        <v>15160</v>
      </c>
      <c r="C508" s="562" t="s">
        <v>14735</v>
      </c>
      <c r="D508" s="564">
        <v>12220.13</v>
      </c>
    </row>
    <row r="509" spans="1:4" ht="25.5">
      <c r="A509" s="562">
        <v>605596</v>
      </c>
      <c r="B509" s="563" t="s">
        <v>15161</v>
      </c>
      <c r="C509" s="562" t="s">
        <v>14735</v>
      </c>
      <c r="D509" s="564">
        <v>11507.78</v>
      </c>
    </row>
    <row r="510" spans="1:4" ht="25.5">
      <c r="A510" s="562">
        <v>605742</v>
      </c>
      <c r="B510" s="563" t="s">
        <v>15162</v>
      </c>
      <c r="C510" s="562" t="s">
        <v>14735</v>
      </c>
      <c r="D510" s="564">
        <v>9099.6200000000008</v>
      </c>
    </row>
    <row r="511" spans="1:4" ht="25.5">
      <c r="A511" s="562">
        <v>605507</v>
      </c>
      <c r="B511" s="563" t="s">
        <v>15163</v>
      </c>
      <c r="C511" s="562" t="s">
        <v>14735</v>
      </c>
      <c r="D511" s="564">
        <v>8472.15</v>
      </c>
    </row>
    <row r="512" spans="1:4" ht="25.5">
      <c r="A512" s="562">
        <v>605784</v>
      </c>
      <c r="B512" s="563" t="s">
        <v>15164</v>
      </c>
      <c r="C512" s="562" t="s">
        <v>14735</v>
      </c>
      <c r="D512" s="564">
        <v>10208.69</v>
      </c>
    </row>
    <row r="513" spans="1:4" ht="25.5">
      <c r="A513" s="562">
        <v>605527</v>
      </c>
      <c r="B513" s="563" t="s">
        <v>15165</v>
      </c>
      <c r="C513" s="562" t="s">
        <v>14735</v>
      </c>
      <c r="D513" s="564">
        <v>9581.2199999999993</v>
      </c>
    </row>
    <row r="514" spans="1:4" ht="25.5">
      <c r="A514" s="562">
        <v>605818</v>
      </c>
      <c r="B514" s="563" t="s">
        <v>15166</v>
      </c>
      <c r="C514" s="562" t="s">
        <v>14735</v>
      </c>
      <c r="D514" s="564">
        <v>11909.57</v>
      </c>
    </row>
    <row r="515" spans="1:4" ht="25.5">
      <c r="A515" s="562">
        <v>605547</v>
      </c>
      <c r="B515" s="563" t="s">
        <v>15167</v>
      </c>
      <c r="C515" s="562" t="s">
        <v>14735</v>
      </c>
      <c r="D515" s="564">
        <v>11282.1</v>
      </c>
    </row>
    <row r="516" spans="1:4" ht="25.5">
      <c r="A516" s="562">
        <v>605839</v>
      </c>
      <c r="B516" s="563" t="s">
        <v>15168</v>
      </c>
      <c r="C516" s="562" t="s">
        <v>14735</v>
      </c>
      <c r="D516" s="564">
        <v>10732.2</v>
      </c>
    </row>
    <row r="517" spans="1:4" ht="25.5">
      <c r="A517" s="562">
        <v>605575</v>
      </c>
      <c r="B517" s="563" t="s">
        <v>15169</v>
      </c>
      <c r="C517" s="562" t="s">
        <v>14735</v>
      </c>
      <c r="D517" s="564">
        <v>9949.1200000000008</v>
      </c>
    </row>
    <row r="518" spans="1:4" ht="25.5">
      <c r="A518" s="562">
        <v>605854</v>
      </c>
      <c r="B518" s="563" t="s">
        <v>15170</v>
      </c>
      <c r="C518" s="562" t="s">
        <v>14735</v>
      </c>
      <c r="D518" s="564">
        <v>12074.18</v>
      </c>
    </row>
    <row r="519" spans="1:4" ht="25.5">
      <c r="A519" s="562">
        <v>605586</v>
      </c>
      <c r="B519" s="563" t="s">
        <v>15171</v>
      </c>
      <c r="C519" s="562" t="s">
        <v>14735</v>
      </c>
      <c r="D519" s="564">
        <v>11291.1</v>
      </c>
    </row>
    <row r="520" spans="1:4" ht="25.5">
      <c r="A520" s="562">
        <v>605893</v>
      </c>
      <c r="B520" s="563" t="s">
        <v>15172</v>
      </c>
      <c r="C520" s="562" t="s">
        <v>14735</v>
      </c>
      <c r="D520" s="564">
        <v>14132.24</v>
      </c>
    </row>
    <row r="521" spans="1:4" ht="25.5">
      <c r="A521" s="562">
        <v>605597</v>
      </c>
      <c r="B521" s="563" t="s">
        <v>15173</v>
      </c>
      <c r="C521" s="562" t="s">
        <v>14735</v>
      </c>
      <c r="D521" s="564">
        <v>13349.16</v>
      </c>
    </row>
    <row r="522" spans="1:4" ht="25.5">
      <c r="A522" s="562">
        <v>605743</v>
      </c>
      <c r="B522" s="563" t="s">
        <v>15174</v>
      </c>
      <c r="C522" s="562" t="s">
        <v>14735</v>
      </c>
      <c r="D522" s="564">
        <v>10390.049999999999</v>
      </c>
    </row>
    <row r="523" spans="1:4" ht="25.5">
      <c r="A523" s="562">
        <v>605508</v>
      </c>
      <c r="B523" s="563" t="s">
        <v>15175</v>
      </c>
      <c r="C523" s="562" t="s">
        <v>14735</v>
      </c>
      <c r="D523" s="564">
        <v>9700.41</v>
      </c>
    </row>
    <row r="524" spans="1:4" ht="25.5">
      <c r="A524" s="562">
        <v>605785</v>
      </c>
      <c r="B524" s="563" t="s">
        <v>15176</v>
      </c>
      <c r="C524" s="562" t="s">
        <v>14735</v>
      </c>
      <c r="D524" s="564">
        <v>11732.03</v>
      </c>
    </row>
    <row r="525" spans="1:4" ht="25.5">
      <c r="A525" s="562">
        <v>605528</v>
      </c>
      <c r="B525" s="563" t="s">
        <v>15177</v>
      </c>
      <c r="C525" s="562" t="s">
        <v>14735</v>
      </c>
      <c r="D525" s="564">
        <v>11042.39</v>
      </c>
    </row>
    <row r="526" spans="1:4" ht="25.5">
      <c r="A526" s="562">
        <v>605819</v>
      </c>
      <c r="B526" s="563" t="s">
        <v>15178</v>
      </c>
      <c r="C526" s="562" t="s">
        <v>14735</v>
      </c>
      <c r="D526" s="564">
        <v>13790.1</v>
      </c>
    </row>
    <row r="527" spans="1:4" ht="25.5">
      <c r="A527" s="562">
        <v>605548</v>
      </c>
      <c r="B527" s="563" t="s">
        <v>15179</v>
      </c>
      <c r="C527" s="562" t="s">
        <v>14735</v>
      </c>
      <c r="D527" s="564">
        <v>13100.45</v>
      </c>
    </row>
    <row r="528" spans="1:4" ht="25.5">
      <c r="A528" s="562">
        <v>605840</v>
      </c>
      <c r="B528" s="563" t="s">
        <v>15180</v>
      </c>
      <c r="C528" s="562" t="s">
        <v>14735</v>
      </c>
      <c r="D528" s="564">
        <v>13590.88</v>
      </c>
    </row>
    <row r="529" spans="1:4" ht="25.5">
      <c r="A529" s="562">
        <v>605576</v>
      </c>
      <c r="B529" s="563" t="s">
        <v>15181</v>
      </c>
      <c r="C529" s="562" t="s">
        <v>14735</v>
      </c>
      <c r="D529" s="564">
        <v>11341.58</v>
      </c>
    </row>
    <row r="530" spans="1:4" ht="25.5">
      <c r="A530" s="562">
        <v>605855</v>
      </c>
      <c r="B530" s="563" t="s">
        <v>15182</v>
      </c>
      <c r="C530" s="562" t="s">
        <v>14735</v>
      </c>
      <c r="D530" s="564">
        <v>15187.94</v>
      </c>
    </row>
    <row r="531" spans="1:4" ht="25.5">
      <c r="A531" s="562">
        <v>605587</v>
      </c>
      <c r="B531" s="563" t="s">
        <v>15183</v>
      </c>
      <c r="C531" s="562" t="s">
        <v>14735</v>
      </c>
      <c r="D531" s="564">
        <v>12938.64</v>
      </c>
    </row>
    <row r="532" spans="1:4" ht="25.5">
      <c r="A532" s="562">
        <v>605898</v>
      </c>
      <c r="B532" s="563" t="s">
        <v>15184</v>
      </c>
      <c r="C532" s="562" t="s">
        <v>14735</v>
      </c>
      <c r="D532" s="564">
        <v>17637.2</v>
      </c>
    </row>
    <row r="533" spans="1:4" ht="25.5">
      <c r="A533" s="562">
        <v>605598</v>
      </c>
      <c r="B533" s="563" t="s">
        <v>15185</v>
      </c>
      <c r="C533" s="562" t="s">
        <v>14735</v>
      </c>
      <c r="D533" s="564">
        <v>15387.91</v>
      </c>
    </row>
    <row r="534" spans="1:4" ht="25.5">
      <c r="A534" s="562">
        <v>605744</v>
      </c>
      <c r="B534" s="563" t="s">
        <v>15186</v>
      </c>
      <c r="C534" s="562" t="s">
        <v>14735</v>
      </c>
      <c r="D534" s="564">
        <v>13041.88</v>
      </c>
    </row>
    <row r="535" spans="1:4" ht="25.5">
      <c r="A535" s="562">
        <v>605509</v>
      </c>
      <c r="B535" s="563" t="s">
        <v>15187</v>
      </c>
      <c r="C535" s="562" t="s">
        <v>14735</v>
      </c>
      <c r="D535" s="564">
        <v>11066.77</v>
      </c>
    </row>
    <row r="536" spans="1:4" ht="25.5">
      <c r="A536" s="562">
        <v>605787</v>
      </c>
      <c r="B536" s="563" t="s">
        <v>15188</v>
      </c>
      <c r="C536" s="562" t="s">
        <v>14735</v>
      </c>
      <c r="D536" s="564">
        <v>14638.95</v>
      </c>
    </row>
    <row r="537" spans="1:4" ht="25.5">
      <c r="A537" s="562">
        <v>605529</v>
      </c>
      <c r="B537" s="563" t="s">
        <v>15189</v>
      </c>
      <c r="C537" s="562" t="s">
        <v>14735</v>
      </c>
      <c r="D537" s="564">
        <v>12663.83</v>
      </c>
    </row>
    <row r="538" spans="1:4" ht="25.5">
      <c r="A538" s="562">
        <v>605820</v>
      </c>
      <c r="B538" s="563" t="s">
        <v>15190</v>
      </c>
      <c r="C538" s="562" t="s">
        <v>14735</v>
      </c>
      <c r="D538" s="564">
        <v>17088.21</v>
      </c>
    </row>
    <row r="539" spans="1:4" ht="25.5">
      <c r="A539" s="562">
        <v>605549</v>
      </c>
      <c r="B539" s="563" t="s">
        <v>15191</v>
      </c>
      <c r="C539" s="562" t="s">
        <v>14735</v>
      </c>
      <c r="D539" s="564">
        <v>15113.1</v>
      </c>
    </row>
    <row r="540" spans="1:4" ht="25.5">
      <c r="A540" s="562">
        <v>605841</v>
      </c>
      <c r="B540" s="563" t="s">
        <v>15192</v>
      </c>
      <c r="C540" s="562" t="s">
        <v>14735</v>
      </c>
      <c r="D540" s="564">
        <v>14938.91</v>
      </c>
    </row>
    <row r="541" spans="1:4" ht="25.5">
      <c r="A541" s="562">
        <v>605577</v>
      </c>
      <c r="B541" s="563" t="s">
        <v>15193</v>
      </c>
      <c r="C541" s="562" t="s">
        <v>14735</v>
      </c>
      <c r="D541" s="564">
        <v>12478.83</v>
      </c>
    </row>
    <row r="542" spans="1:4" ht="25.5">
      <c r="A542" s="562">
        <v>605856</v>
      </c>
      <c r="B542" s="563" t="s">
        <v>15194</v>
      </c>
      <c r="C542" s="562" t="s">
        <v>14735</v>
      </c>
      <c r="D542" s="564">
        <v>16813.240000000002</v>
      </c>
    </row>
    <row r="543" spans="1:4" ht="25.5">
      <c r="A543" s="562">
        <v>605588</v>
      </c>
      <c r="B543" s="563" t="s">
        <v>15195</v>
      </c>
      <c r="C543" s="562" t="s">
        <v>14735</v>
      </c>
      <c r="D543" s="564">
        <v>14353.16</v>
      </c>
    </row>
    <row r="544" spans="1:4" ht="25.5">
      <c r="A544" s="562">
        <v>605899</v>
      </c>
      <c r="B544" s="563" t="s">
        <v>15196</v>
      </c>
      <c r="C544" s="562" t="s">
        <v>14735</v>
      </c>
      <c r="D544" s="564">
        <v>19687.73</v>
      </c>
    </row>
    <row r="545" spans="1:4" ht="25.5">
      <c r="A545" s="562">
        <v>605599</v>
      </c>
      <c r="B545" s="563" t="s">
        <v>15197</v>
      </c>
      <c r="C545" s="562" t="s">
        <v>14735</v>
      </c>
      <c r="D545" s="564">
        <v>17227.650000000001</v>
      </c>
    </row>
    <row r="546" spans="1:4" ht="25.5">
      <c r="A546" s="562">
        <v>605745</v>
      </c>
      <c r="B546" s="563" t="s">
        <v>15198</v>
      </c>
      <c r="C546" s="562" t="s">
        <v>14735</v>
      </c>
      <c r="D546" s="564">
        <v>14344.68</v>
      </c>
    </row>
    <row r="547" spans="1:4" ht="25.5">
      <c r="A547" s="562">
        <v>605510</v>
      </c>
      <c r="B547" s="563" t="s">
        <v>15199</v>
      </c>
      <c r="C547" s="562" t="s">
        <v>14735</v>
      </c>
      <c r="D547" s="564">
        <v>12182.52</v>
      </c>
    </row>
    <row r="548" spans="1:4" ht="25.5">
      <c r="A548" s="562">
        <v>605788</v>
      </c>
      <c r="B548" s="563" t="s">
        <v>15200</v>
      </c>
      <c r="C548" s="562" t="s">
        <v>14735</v>
      </c>
      <c r="D548" s="564">
        <v>16219.01</v>
      </c>
    </row>
    <row r="549" spans="1:4" ht="25.5">
      <c r="A549" s="562">
        <v>605530</v>
      </c>
      <c r="B549" s="563" t="s">
        <v>15201</v>
      </c>
      <c r="C549" s="562" t="s">
        <v>14735</v>
      </c>
      <c r="D549" s="564">
        <v>14056.86</v>
      </c>
    </row>
    <row r="550" spans="1:4" ht="25.5">
      <c r="A550" s="562">
        <v>605821</v>
      </c>
      <c r="B550" s="563" t="s">
        <v>15202</v>
      </c>
      <c r="C550" s="562" t="s">
        <v>14735</v>
      </c>
      <c r="D550" s="564">
        <v>19093.5</v>
      </c>
    </row>
    <row r="551" spans="1:4" ht="25.5">
      <c r="A551" s="562">
        <v>605550</v>
      </c>
      <c r="B551" s="563" t="s">
        <v>15203</v>
      </c>
      <c r="C551" s="562" t="s">
        <v>14735</v>
      </c>
      <c r="D551" s="564">
        <v>16931.34</v>
      </c>
    </row>
    <row r="552" spans="1:4" ht="25.5">
      <c r="A552" s="562">
        <v>605842</v>
      </c>
      <c r="B552" s="563" t="s">
        <v>15204</v>
      </c>
      <c r="C552" s="562" t="s">
        <v>14735</v>
      </c>
      <c r="D552" s="564">
        <v>16638.12</v>
      </c>
    </row>
    <row r="553" spans="1:4" ht="25.5">
      <c r="A553" s="562">
        <v>605578</v>
      </c>
      <c r="B553" s="563" t="s">
        <v>15205</v>
      </c>
      <c r="C553" s="562" t="s">
        <v>14735</v>
      </c>
      <c r="D553" s="564">
        <v>13944.26</v>
      </c>
    </row>
    <row r="554" spans="1:4" ht="25.5">
      <c r="A554" s="562">
        <v>605857</v>
      </c>
      <c r="B554" s="563" t="s">
        <v>15206</v>
      </c>
      <c r="C554" s="562" t="s">
        <v>14735</v>
      </c>
      <c r="D554" s="564">
        <v>18811.900000000001</v>
      </c>
    </row>
    <row r="555" spans="1:4" ht="25.5">
      <c r="A555" s="562">
        <v>605589</v>
      </c>
      <c r="B555" s="563" t="s">
        <v>15207</v>
      </c>
      <c r="C555" s="562" t="s">
        <v>14735</v>
      </c>
      <c r="D555" s="564">
        <v>16118.05</v>
      </c>
    </row>
    <row r="556" spans="1:4" ht="25.5">
      <c r="A556" s="562">
        <v>605900</v>
      </c>
      <c r="B556" s="563" t="s">
        <v>15208</v>
      </c>
      <c r="C556" s="562" t="s">
        <v>14735</v>
      </c>
      <c r="D556" s="564">
        <v>22145.62</v>
      </c>
    </row>
    <row r="557" spans="1:4" ht="25.5">
      <c r="A557" s="562">
        <v>605600</v>
      </c>
      <c r="B557" s="563" t="s">
        <v>15209</v>
      </c>
      <c r="C557" s="562" t="s">
        <v>14735</v>
      </c>
      <c r="D557" s="564">
        <v>19451.77</v>
      </c>
    </row>
    <row r="558" spans="1:4" ht="25.5">
      <c r="A558" s="562">
        <v>605746</v>
      </c>
      <c r="B558" s="563" t="s">
        <v>15210</v>
      </c>
      <c r="C558" s="562" t="s">
        <v>14735</v>
      </c>
      <c r="D558" s="564">
        <v>15990.43</v>
      </c>
    </row>
    <row r="559" spans="1:4" ht="25.5">
      <c r="A559" s="562">
        <v>605511</v>
      </c>
      <c r="B559" s="563" t="s">
        <v>15211</v>
      </c>
      <c r="C559" s="562" t="s">
        <v>14735</v>
      </c>
      <c r="D559" s="564">
        <v>13621.86</v>
      </c>
    </row>
    <row r="560" spans="1:4" ht="25.5">
      <c r="A560" s="562">
        <v>605789</v>
      </c>
      <c r="B560" s="563" t="s">
        <v>15212</v>
      </c>
      <c r="C560" s="562" t="s">
        <v>14735</v>
      </c>
      <c r="D560" s="564">
        <v>18164.21</v>
      </c>
    </row>
    <row r="561" spans="1:4" ht="25.5">
      <c r="A561" s="562">
        <v>605531</v>
      </c>
      <c r="B561" s="563" t="s">
        <v>15213</v>
      </c>
      <c r="C561" s="562" t="s">
        <v>14735</v>
      </c>
      <c r="D561" s="564">
        <v>15795.64</v>
      </c>
    </row>
    <row r="562" spans="1:4" ht="25.5">
      <c r="A562" s="562">
        <v>605822</v>
      </c>
      <c r="B562" s="563" t="s">
        <v>15214</v>
      </c>
      <c r="C562" s="562" t="s">
        <v>14735</v>
      </c>
      <c r="D562" s="564">
        <v>21497.94</v>
      </c>
    </row>
    <row r="563" spans="1:4" ht="25.5">
      <c r="A563" s="562">
        <v>605551</v>
      </c>
      <c r="B563" s="563" t="s">
        <v>15215</v>
      </c>
      <c r="C563" s="562" t="s">
        <v>14735</v>
      </c>
      <c r="D563" s="564">
        <v>19129.36</v>
      </c>
    </row>
    <row r="564" spans="1:4" ht="25.5">
      <c r="A564" s="562">
        <v>605843</v>
      </c>
      <c r="B564" s="563" t="s">
        <v>15216</v>
      </c>
      <c r="C564" s="562" t="s">
        <v>14735</v>
      </c>
      <c r="D564" s="564">
        <v>17984.900000000001</v>
      </c>
    </row>
    <row r="565" spans="1:4" ht="25.5">
      <c r="A565" s="562">
        <v>605579</v>
      </c>
      <c r="B565" s="563" t="s">
        <v>15217</v>
      </c>
      <c r="C565" s="562" t="s">
        <v>14735</v>
      </c>
      <c r="D565" s="564">
        <v>15114.14</v>
      </c>
    </row>
    <row r="566" spans="1:4" ht="25.5">
      <c r="A566" s="562">
        <v>605858</v>
      </c>
      <c r="B566" s="563" t="s">
        <v>15218</v>
      </c>
      <c r="C566" s="562" t="s">
        <v>14735</v>
      </c>
      <c r="D566" s="564">
        <v>20480.310000000001</v>
      </c>
    </row>
    <row r="567" spans="1:4" ht="25.5">
      <c r="A567" s="562">
        <v>605590</v>
      </c>
      <c r="B567" s="563" t="s">
        <v>15219</v>
      </c>
      <c r="C567" s="562" t="s">
        <v>14735</v>
      </c>
      <c r="D567" s="564">
        <v>17609.55</v>
      </c>
    </row>
    <row r="568" spans="1:4" ht="25.5">
      <c r="A568" s="562">
        <v>605901</v>
      </c>
      <c r="B568" s="563" t="s">
        <v>15220</v>
      </c>
      <c r="C568" s="562" t="s">
        <v>14735</v>
      </c>
      <c r="D568" s="564">
        <v>24307.29</v>
      </c>
    </row>
    <row r="569" spans="1:4" ht="25.5">
      <c r="A569" s="562">
        <v>605601</v>
      </c>
      <c r="B569" s="563" t="s">
        <v>15221</v>
      </c>
      <c r="C569" s="562" t="s">
        <v>14735</v>
      </c>
      <c r="D569" s="564">
        <v>21436.53</v>
      </c>
    </row>
    <row r="570" spans="1:4" ht="25.5">
      <c r="A570" s="562">
        <v>605747</v>
      </c>
      <c r="B570" s="563" t="s">
        <v>15222</v>
      </c>
      <c r="C570" s="562" t="s">
        <v>14735</v>
      </c>
      <c r="D570" s="564">
        <v>17291.98</v>
      </c>
    </row>
    <row r="571" spans="1:4" ht="25.5">
      <c r="A571" s="562">
        <v>605512</v>
      </c>
      <c r="B571" s="563" t="s">
        <v>15223</v>
      </c>
      <c r="C571" s="562" t="s">
        <v>14735</v>
      </c>
      <c r="D571" s="564">
        <v>14768.7</v>
      </c>
    </row>
    <row r="572" spans="1:4" ht="25.5">
      <c r="A572" s="562">
        <v>605790</v>
      </c>
      <c r="B572" s="563" t="s">
        <v>15224</v>
      </c>
      <c r="C572" s="562" t="s">
        <v>14735</v>
      </c>
      <c r="D572" s="564">
        <v>19787.39</v>
      </c>
    </row>
    <row r="573" spans="1:4" ht="25.5">
      <c r="A573" s="562">
        <v>605532</v>
      </c>
      <c r="B573" s="563" t="s">
        <v>15225</v>
      </c>
      <c r="C573" s="562" t="s">
        <v>14735</v>
      </c>
      <c r="D573" s="564">
        <v>17264.12</v>
      </c>
    </row>
    <row r="574" spans="1:4" ht="25.5">
      <c r="A574" s="562">
        <v>605823</v>
      </c>
      <c r="B574" s="563" t="s">
        <v>15226</v>
      </c>
      <c r="C574" s="562" t="s">
        <v>14735</v>
      </c>
      <c r="D574" s="564">
        <v>23614.37</v>
      </c>
    </row>
    <row r="575" spans="1:4" ht="25.5">
      <c r="A575" s="562">
        <v>605552</v>
      </c>
      <c r="B575" s="563" t="s">
        <v>15227</v>
      </c>
      <c r="C575" s="562" t="s">
        <v>14735</v>
      </c>
      <c r="D575" s="564">
        <v>21091.09</v>
      </c>
    </row>
    <row r="576" spans="1:4" ht="25.5">
      <c r="A576" s="562">
        <v>605844</v>
      </c>
      <c r="B576" s="563" t="s">
        <v>15228</v>
      </c>
      <c r="C576" s="562" t="s">
        <v>14735</v>
      </c>
      <c r="D576" s="564">
        <v>19772.39</v>
      </c>
    </row>
    <row r="577" spans="1:4" ht="25.5">
      <c r="A577" s="562">
        <v>605580</v>
      </c>
      <c r="B577" s="563" t="s">
        <v>15229</v>
      </c>
      <c r="C577" s="562" t="s">
        <v>14735</v>
      </c>
      <c r="D577" s="564">
        <v>16701.87</v>
      </c>
    </row>
    <row r="578" spans="1:4" ht="25.5">
      <c r="A578" s="562">
        <v>605887</v>
      </c>
      <c r="B578" s="563" t="s">
        <v>15230</v>
      </c>
      <c r="C578" s="562" t="s">
        <v>14735</v>
      </c>
      <c r="D578" s="564">
        <v>22611.62</v>
      </c>
    </row>
    <row r="579" spans="1:4" ht="25.5">
      <c r="A579" s="562">
        <v>605591</v>
      </c>
      <c r="B579" s="563" t="s">
        <v>15231</v>
      </c>
      <c r="C579" s="562" t="s">
        <v>14735</v>
      </c>
      <c r="D579" s="564">
        <v>19541.099999999999</v>
      </c>
    </row>
    <row r="580" spans="1:4" ht="25.5">
      <c r="A580" s="562">
        <v>605902</v>
      </c>
      <c r="B580" s="563" t="s">
        <v>15232</v>
      </c>
      <c r="C580" s="562" t="s">
        <v>14735</v>
      </c>
      <c r="D580" s="564">
        <v>26965.87</v>
      </c>
    </row>
    <row r="581" spans="1:4" ht="25.5">
      <c r="A581" s="562">
        <v>605602</v>
      </c>
      <c r="B581" s="563" t="s">
        <v>15233</v>
      </c>
      <c r="C581" s="562" t="s">
        <v>14735</v>
      </c>
      <c r="D581" s="564">
        <v>23895.35</v>
      </c>
    </row>
    <row r="582" spans="1:4" ht="25.5">
      <c r="A582" s="562">
        <v>605748</v>
      </c>
      <c r="B582" s="563" t="s">
        <v>15234</v>
      </c>
      <c r="C582" s="562" t="s">
        <v>14735</v>
      </c>
      <c r="D582" s="564">
        <v>19026.009999999998</v>
      </c>
    </row>
    <row r="583" spans="1:4" ht="25.5">
      <c r="A583" s="562">
        <v>605513</v>
      </c>
      <c r="B583" s="563" t="s">
        <v>15235</v>
      </c>
      <c r="C583" s="562" t="s">
        <v>14735</v>
      </c>
      <c r="D583" s="564">
        <v>16328.8</v>
      </c>
    </row>
    <row r="584" spans="1:4" ht="25.5">
      <c r="A584" s="562">
        <v>605804</v>
      </c>
      <c r="B584" s="563" t="s">
        <v>15236</v>
      </c>
      <c r="C584" s="562" t="s">
        <v>14735</v>
      </c>
      <c r="D584" s="564">
        <v>21865.24</v>
      </c>
    </row>
    <row r="585" spans="1:4" ht="25.5">
      <c r="A585" s="562">
        <v>605533</v>
      </c>
      <c r="B585" s="563" t="s">
        <v>15237</v>
      </c>
      <c r="C585" s="562" t="s">
        <v>14735</v>
      </c>
      <c r="D585" s="564">
        <v>19168.03</v>
      </c>
    </row>
    <row r="586" spans="1:4" ht="25.5">
      <c r="A586" s="562">
        <v>605824</v>
      </c>
      <c r="B586" s="563" t="s">
        <v>15238</v>
      </c>
      <c r="C586" s="562" t="s">
        <v>14735</v>
      </c>
      <c r="D586" s="564">
        <v>26219.49</v>
      </c>
    </row>
    <row r="587" spans="1:4" ht="25.5">
      <c r="A587" s="562">
        <v>605553</v>
      </c>
      <c r="B587" s="563" t="s">
        <v>15239</v>
      </c>
      <c r="C587" s="562" t="s">
        <v>14735</v>
      </c>
      <c r="D587" s="564">
        <v>23522.28</v>
      </c>
    </row>
    <row r="588" spans="1:4" ht="25.5">
      <c r="A588" s="562">
        <v>605845</v>
      </c>
      <c r="B588" s="563" t="s">
        <v>15240</v>
      </c>
      <c r="C588" s="562" t="s">
        <v>14735</v>
      </c>
      <c r="D588" s="564">
        <v>21670.27</v>
      </c>
    </row>
    <row r="589" spans="1:4" ht="25.5">
      <c r="A589" s="562">
        <v>605581</v>
      </c>
      <c r="B589" s="563" t="s">
        <v>15241</v>
      </c>
      <c r="C589" s="562" t="s">
        <v>14735</v>
      </c>
      <c r="D589" s="564">
        <v>19684.32</v>
      </c>
    </row>
    <row r="590" spans="1:4" ht="25.5">
      <c r="A590" s="562">
        <v>605888</v>
      </c>
      <c r="B590" s="563" t="s">
        <v>15242</v>
      </c>
      <c r="C590" s="562" t="s">
        <v>14735</v>
      </c>
      <c r="D590" s="564">
        <v>24875.49</v>
      </c>
    </row>
    <row r="591" spans="1:4" ht="25.5">
      <c r="A591" s="562">
        <v>605592</v>
      </c>
      <c r="B591" s="563" t="s">
        <v>15243</v>
      </c>
      <c r="C591" s="562" t="s">
        <v>14735</v>
      </c>
      <c r="D591" s="564">
        <v>22889.54</v>
      </c>
    </row>
    <row r="592" spans="1:4" ht="25.5">
      <c r="A592" s="562">
        <v>605903</v>
      </c>
      <c r="B592" s="563" t="s">
        <v>15244</v>
      </c>
      <c r="C592" s="562" t="s">
        <v>14735</v>
      </c>
      <c r="D592" s="564">
        <v>29791.03</v>
      </c>
    </row>
    <row r="593" spans="1:4" ht="25.5">
      <c r="A593" s="562">
        <v>605603</v>
      </c>
      <c r="B593" s="563" t="s">
        <v>15245</v>
      </c>
      <c r="C593" s="562" t="s">
        <v>14735</v>
      </c>
      <c r="D593" s="564">
        <v>27805.08</v>
      </c>
    </row>
    <row r="594" spans="1:4" ht="25.5">
      <c r="A594" s="562">
        <v>605771</v>
      </c>
      <c r="B594" s="563" t="s">
        <v>15246</v>
      </c>
      <c r="C594" s="562" t="s">
        <v>14735</v>
      </c>
      <c r="D594" s="564">
        <v>20878.650000000001</v>
      </c>
    </row>
    <row r="595" spans="1:4" ht="25.5">
      <c r="A595" s="562">
        <v>605514</v>
      </c>
      <c r="B595" s="563" t="s">
        <v>15247</v>
      </c>
      <c r="C595" s="562" t="s">
        <v>14735</v>
      </c>
      <c r="D595" s="564">
        <v>19138.64</v>
      </c>
    </row>
    <row r="596" spans="1:4" ht="25.5">
      <c r="A596" s="562">
        <v>605805</v>
      </c>
      <c r="B596" s="563" t="s">
        <v>15248</v>
      </c>
      <c r="C596" s="562" t="s">
        <v>14735</v>
      </c>
      <c r="D596" s="564">
        <v>24083.87</v>
      </c>
    </row>
    <row r="597" spans="1:4" ht="25.5">
      <c r="A597" s="562">
        <v>605534</v>
      </c>
      <c r="B597" s="563" t="s">
        <v>15249</v>
      </c>
      <c r="C597" s="562" t="s">
        <v>14735</v>
      </c>
      <c r="D597" s="564">
        <v>22343.86</v>
      </c>
    </row>
    <row r="598" spans="1:4" ht="25.5">
      <c r="A598" s="562">
        <v>605825</v>
      </c>
      <c r="B598" s="563" t="s">
        <v>15250</v>
      </c>
      <c r="C598" s="562" t="s">
        <v>14735</v>
      </c>
      <c r="D598" s="564">
        <v>28999.41</v>
      </c>
    </row>
    <row r="599" spans="1:4" ht="25.5">
      <c r="A599" s="562">
        <v>605554</v>
      </c>
      <c r="B599" s="563" t="s">
        <v>15251</v>
      </c>
      <c r="C599" s="562" t="s">
        <v>14735</v>
      </c>
      <c r="D599" s="564">
        <v>27259.4</v>
      </c>
    </row>
    <row r="600" spans="1:4" ht="25.5">
      <c r="A600" s="562">
        <v>605772</v>
      </c>
      <c r="B600" s="563" t="s">
        <v>15252</v>
      </c>
      <c r="C600" s="562" t="s">
        <v>14735</v>
      </c>
      <c r="D600" s="564">
        <v>24023.09</v>
      </c>
    </row>
    <row r="601" spans="1:4" ht="25.5">
      <c r="A601" s="562">
        <v>605515</v>
      </c>
      <c r="B601" s="563" t="s">
        <v>15253</v>
      </c>
      <c r="C601" s="562" t="s">
        <v>14735</v>
      </c>
      <c r="D601" s="564">
        <v>20951.91</v>
      </c>
    </row>
    <row r="602" spans="1:4" ht="25.5">
      <c r="A602" s="562">
        <v>605806</v>
      </c>
      <c r="B602" s="563" t="s">
        <v>15254</v>
      </c>
      <c r="C602" s="562" t="s">
        <v>14735</v>
      </c>
      <c r="D602" s="564">
        <v>27616.49</v>
      </c>
    </row>
    <row r="603" spans="1:4" ht="25.5">
      <c r="A603" s="562">
        <v>605535</v>
      </c>
      <c r="B603" s="563" t="s">
        <v>15255</v>
      </c>
      <c r="C603" s="562" t="s">
        <v>14735</v>
      </c>
      <c r="D603" s="564">
        <v>24545.31</v>
      </c>
    </row>
    <row r="604" spans="1:4" ht="25.5">
      <c r="A604" s="562">
        <v>605826</v>
      </c>
      <c r="B604" s="563" t="s">
        <v>15256</v>
      </c>
      <c r="C604" s="562" t="s">
        <v>14735</v>
      </c>
      <c r="D604" s="564">
        <v>33127.339999999997</v>
      </c>
    </row>
    <row r="605" spans="1:4" ht="25.5">
      <c r="A605" s="562">
        <v>605555</v>
      </c>
      <c r="B605" s="563" t="s">
        <v>15257</v>
      </c>
      <c r="C605" s="562" t="s">
        <v>14735</v>
      </c>
      <c r="D605" s="564">
        <v>30056.16</v>
      </c>
    </row>
    <row r="606" spans="1:4" ht="25.5">
      <c r="A606" s="562">
        <v>605773</v>
      </c>
      <c r="B606" s="563" t="s">
        <v>15258</v>
      </c>
      <c r="C606" s="562" t="s">
        <v>14735</v>
      </c>
      <c r="D606" s="564">
        <v>25584.98</v>
      </c>
    </row>
    <row r="607" spans="1:4" ht="25.5">
      <c r="A607" s="562">
        <v>605516</v>
      </c>
      <c r="B607" s="563" t="s">
        <v>15259</v>
      </c>
      <c r="C607" s="562" t="s">
        <v>14735</v>
      </c>
      <c r="D607" s="564">
        <v>22308.400000000001</v>
      </c>
    </row>
    <row r="608" spans="1:4" ht="25.5">
      <c r="A608" s="562">
        <v>605807</v>
      </c>
      <c r="B608" s="563" t="s">
        <v>15260</v>
      </c>
      <c r="C608" s="562" t="s">
        <v>14735</v>
      </c>
      <c r="D608" s="564">
        <v>29588.74</v>
      </c>
    </row>
    <row r="609" spans="1:4" ht="25.5">
      <c r="A609" s="562">
        <v>605536</v>
      </c>
      <c r="B609" s="563" t="s">
        <v>15261</v>
      </c>
      <c r="C609" s="562" t="s">
        <v>14735</v>
      </c>
      <c r="D609" s="564">
        <v>26312.16</v>
      </c>
    </row>
    <row r="610" spans="1:4" ht="25.5">
      <c r="A610" s="562">
        <v>605827</v>
      </c>
      <c r="B610" s="563" t="s">
        <v>15262</v>
      </c>
      <c r="C610" s="562" t="s">
        <v>14735</v>
      </c>
      <c r="D610" s="564">
        <v>35728.92</v>
      </c>
    </row>
    <row r="611" spans="1:4" ht="25.5">
      <c r="A611" s="562">
        <v>605556</v>
      </c>
      <c r="B611" s="563" t="s">
        <v>15263</v>
      </c>
      <c r="C611" s="562" t="s">
        <v>14735</v>
      </c>
      <c r="D611" s="564">
        <v>32452.34</v>
      </c>
    </row>
    <row r="612" spans="1:4" ht="25.5">
      <c r="A612" s="562">
        <v>605774</v>
      </c>
      <c r="B612" s="563" t="s">
        <v>15264</v>
      </c>
      <c r="C612" s="562" t="s">
        <v>14735</v>
      </c>
      <c r="D612" s="564">
        <v>27683.26</v>
      </c>
    </row>
    <row r="613" spans="1:4" ht="25.5">
      <c r="A613" s="562">
        <v>605517</v>
      </c>
      <c r="B613" s="563" t="s">
        <v>15265</v>
      </c>
      <c r="C613" s="562" t="s">
        <v>14735</v>
      </c>
      <c r="D613" s="564">
        <v>24153.68</v>
      </c>
    </row>
    <row r="614" spans="1:4" ht="25.5">
      <c r="A614" s="562">
        <v>605808</v>
      </c>
      <c r="B614" s="563" t="s">
        <v>15266</v>
      </c>
      <c r="C614" s="562" t="s">
        <v>14735</v>
      </c>
      <c r="D614" s="564">
        <v>32119.55</v>
      </c>
    </row>
    <row r="615" spans="1:4" ht="25.5">
      <c r="A615" s="562">
        <v>605537</v>
      </c>
      <c r="B615" s="563" t="s">
        <v>15267</v>
      </c>
      <c r="C615" s="562" t="s">
        <v>14735</v>
      </c>
      <c r="D615" s="564">
        <v>28589.97</v>
      </c>
    </row>
    <row r="616" spans="1:4" ht="25.5">
      <c r="A616" s="562">
        <v>605828</v>
      </c>
      <c r="B616" s="563" t="s">
        <v>15268</v>
      </c>
      <c r="C616" s="562" t="s">
        <v>14735</v>
      </c>
      <c r="D616" s="564">
        <v>38923.07</v>
      </c>
    </row>
    <row r="617" spans="1:4" ht="25.5">
      <c r="A617" s="562">
        <v>605557</v>
      </c>
      <c r="B617" s="563" t="s">
        <v>15269</v>
      </c>
      <c r="C617" s="562" t="s">
        <v>14735</v>
      </c>
      <c r="D617" s="564">
        <v>35393.49</v>
      </c>
    </row>
    <row r="618" spans="1:4" ht="25.5">
      <c r="A618" s="562">
        <v>605775</v>
      </c>
      <c r="B618" s="563" t="s">
        <v>15270</v>
      </c>
      <c r="C618" s="562" t="s">
        <v>14735</v>
      </c>
      <c r="D618" s="564">
        <v>29274.52</v>
      </c>
    </row>
    <row r="619" spans="1:4" ht="25.5">
      <c r="A619" s="562">
        <v>605518</v>
      </c>
      <c r="B619" s="563" t="s">
        <v>15271</v>
      </c>
      <c r="C619" s="562" t="s">
        <v>14735</v>
      </c>
      <c r="D619" s="564">
        <v>25605.24</v>
      </c>
    </row>
    <row r="620" spans="1:4" ht="25.5">
      <c r="A620" s="562">
        <v>605809</v>
      </c>
      <c r="B620" s="563" t="s">
        <v>15272</v>
      </c>
      <c r="C620" s="562" t="s">
        <v>14735</v>
      </c>
      <c r="D620" s="564">
        <v>34165.53</v>
      </c>
    </row>
    <row r="621" spans="1:4" ht="25.5">
      <c r="A621" s="562">
        <v>605538</v>
      </c>
      <c r="B621" s="563" t="s">
        <v>15273</v>
      </c>
      <c r="C621" s="562" t="s">
        <v>14735</v>
      </c>
      <c r="D621" s="564">
        <v>30496.25</v>
      </c>
    </row>
    <row r="622" spans="1:4" ht="25.5">
      <c r="A622" s="562">
        <v>605829</v>
      </c>
      <c r="B622" s="563" t="s">
        <v>15274</v>
      </c>
      <c r="C622" s="562" t="s">
        <v>14735</v>
      </c>
      <c r="D622" s="564">
        <v>41666.410000000003</v>
      </c>
    </row>
    <row r="623" spans="1:4" ht="25.5">
      <c r="A623" s="562">
        <v>605558</v>
      </c>
      <c r="B623" s="563" t="s">
        <v>15275</v>
      </c>
      <c r="C623" s="562" t="s">
        <v>14735</v>
      </c>
      <c r="D623" s="564">
        <v>37997.129999999997</v>
      </c>
    </row>
    <row r="624" spans="1:4" ht="25.5">
      <c r="A624" s="562">
        <v>605776</v>
      </c>
      <c r="B624" s="563" t="s">
        <v>15276</v>
      </c>
      <c r="C624" s="562" t="s">
        <v>14735</v>
      </c>
      <c r="D624" s="564">
        <v>31401.21</v>
      </c>
    </row>
    <row r="625" spans="1:4" ht="25.5">
      <c r="A625" s="562">
        <v>605519</v>
      </c>
      <c r="B625" s="563" t="s">
        <v>15277</v>
      </c>
      <c r="C625" s="562" t="s">
        <v>14735</v>
      </c>
      <c r="D625" s="564">
        <v>29894.25</v>
      </c>
    </row>
    <row r="626" spans="1:4" ht="25.5">
      <c r="A626" s="562">
        <v>605810</v>
      </c>
      <c r="B626" s="563" t="s">
        <v>15278</v>
      </c>
      <c r="C626" s="562" t="s">
        <v>14735</v>
      </c>
      <c r="D626" s="564">
        <v>36769.129999999997</v>
      </c>
    </row>
    <row r="627" spans="1:4" ht="25.5">
      <c r="A627" s="562">
        <v>605539</v>
      </c>
      <c r="B627" s="563" t="s">
        <v>15279</v>
      </c>
      <c r="C627" s="562" t="s">
        <v>14735</v>
      </c>
      <c r="D627" s="564">
        <v>35262.17</v>
      </c>
    </row>
    <row r="628" spans="1:4" ht="25.5">
      <c r="A628" s="562">
        <v>605830</v>
      </c>
      <c r="B628" s="563" t="s">
        <v>15280</v>
      </c>
      <c r="C628" s="562" t="s">
        <v>14735</v>
      </c>
      <c r="D628" s="564">
        <v>45001.39</v>
      </c>
    </row>
    <row r="629" spans="1:4" ht="25.5">
      <c r="A629" s="562">
        <v>605559</v>
      </c>
      <c r="B629" s="563" t="s">
        <v>15281</v>
      </c>
      <c r="C629" s="562" t="s">
        <v>14735</v>
      </c>
      <c r="D629" s="564">
        <v>43494.42</v>
      </c>
    </row>
    <row r="630" spans="1:4" ht="25.5">
      <c r="A630" s="562">
        <v>605777</v>
      </c>
      <c r="B630" s="563" t="s">
        <v>15282</v>
      </c>
      <c r="C630" s="562" t="s">
        <v>14735</v>
      </c>
      <c r="D630" s="564">
        <v>33796.22</v>
      </c>
    </row>
    <row r="631" spans="1:4" ht="25.5">
      <c r="A631" s="562">
        <v>605520</v>
      </c>
      <c r="B631" s="563" t="s">
        <v>15283</v>
      </c>
      <c r="C631" s="562" t="s">
        <v>14735</v>
      </c>
      <c r="D631" s="564">
        <v>32179.47</v>
      </c>
    </row>
    <row r="632" spans="1:4" ht="25.5">
      <c r="A632" s="562">
        <v>605811</v>
      </c>
      <c r="B632" s="563" t="s">
        <v>15284</v>
      </c>
      <c r="C632" s="562" t="s">
        <v>14735</v>
      </c>
      <c r="D632" s="564">
        <v>39663.22</v>
      </c>
    </row>
    <row r="633" spans="1:4" ht="25.5">
      <c r="A633" s="562">
        <v>605540</v>
      </c>
      <c r="B633" s="563" t="s">
        <v>15285</v>
      </c>
      <c r="C633" s="562" t="s">
        <v>14735</v>
      </c>
      <c r="D633" s="564">
        <v>38046.47</v>
      </c>
    </row>
    <row r="634" spans="1:4" ht="25.5">
      <c r="A634" s="562">
        <v>605831</v>
      </c>
      <c r="B634" s="563" t="s">
        <v>15286</v>
      </c>
      <c r="C634" s="562" t="s">
        <v>14735</v>
      </c>
      <c r="D634" s="564">
        <v>48660.88</v>
      </c>
    </row>
    <row r="635" spans="1:4" ht="25.5">
      <c r="A635" s="562">
        <v>605560</v>
      </c>
      <c r="B635" s="563" t="s">
        <v>15287</v>
      </c>
      <c r="C635" s="562" t="s">
        <v>14735</v>
      </c>
      <c r="D635" s="564">
        <v>47044.13</v>
      </c>
    </row>
    <row r="636" spans="1:4" ht="25.5">
      <c r="A636" s="562">
        <v>605778</v>
      </c>
      <c r="B636" s="563" t="s">
        <v>15288</v>
      </c>
      <c r="C636" s="562" t="s">
        <v>14735</v>
      </c>
      <c r="D636" s="564">
        <v>36036.47</v>
      </c>
    </row>
    <row r="637" spans="1:4" ht="25.5">
      <c r="A637" s="562">
        <v>605521</v>
      </c>
      <c r="B637" s="563" t="s">
        <v>15289</v>
      </c>
      <c r="C637" s="562" t="s">
        <v>14735</v>
      </c>
      <c r="D637" s="564">
        <v>34398.239999999998</v>
      </c>
    </row>
    <row r="638" spans="1:4" ht="25.5">
      <c r="A638" s="562">
        <v>605812</v>
      </c>
      <c r="B638" s="563" t="s">
        <v>15290</v>
      </c>
      <c r="C638" s="562" t="s">
        <v>14735</v>
      </c>
      <c r="D638" s="564">
        <v>42424.73</v>
      </c>
    </row>
    <row r="639" spans="1:4" ht="25.5">
      <c r="A639" s="562">
        <v>605541</v>
      </c>
      <c r="B639" s="563" t="s">
        <v>15291</v>
      </c>
      <c r="C639" s="562" t="s">
        <v>14735</v>
      </c>
      <c r="D639" s="564">
        <v>40786.5</v>
      </c>
    </row>
    <row r="640" spans="1:4" ht="25.5">
      <c r="A640" s="562">
        <v>605832</v>
      </c>
      <c r="B640" s="563" t="s">
        <v>15292</v>
      </c>
      <c r="C640" s="562" t="s">
        <v>14735</v>
      </c>
      <c r="D640" s="564">
        <v>52221.79</v>
      </c>
    </row>
    <row r="641" spans="1:4" ht="25.5">
      <c r="A641" s="562">
        <v>605561</v>
      </c>
      <c r="B641" s="563" t="s">
        <v>15293</v>
      </c>
      <c r="C641" s="562" t="s">
        <v>14735</v>
      </c>
      <c r="D641" s="564">
        <v>50583.57</v>
      </c>
    </row>
    <row r="642" spans="1:4" ht="25.5">
      <c r="A642" s="562">
        <v>605779</v>
      </c>
      <c r="B642" s="563" t="s">
        <v>15294</v>
      </c>
      <c r="C642" s="562" t="s">
        <v>14735</v>
      </c>
      <c r="D642" s="564">
        <v>39566.410000000003</v>
      </c>
    </row>
    <row r="643" spans="1:4" ht="25.5">
      <c r="A643" s="562">
        <v>605522</v>
      </c>
      <c r="B643" s="563" t="s">
        <v>15295</v>
      </c>
      <c r="C643" s="562" t="s">
        <v>14735</v>
      </c>
      <c r="D643" s="564">
        <v>37870.19</v>
      </c>
    </row>
    <row r="644" spans="1:4" ht="25.5">
      <c r="A644" s="562">
        <v>605813</v>
      </c>
      <c r="B644" s="563" t="s">
        <v>15296</v>
      </c>
      <c r="C644" s="562" t="s">
        <v>14735</v>
      </c>
      <c r="D644" s="564">
        <v>46498.11</v>
      </c>
    </row>
    <row r="645" spans="1:4" ht="25.5">
      <c r="A645" s="562">
        <v>605542</v>
      </c>
      <c r="B645" s="563" t="s">
        <v>15297</v>
      </c>
      <c r="C645" s="562" t="s">
        <v>14735</v>
      </c>
      <c r="D645" s="564">
        <v>44801.9</v>
      </c>
    </row>
    <row r="646" spans="1:4" ht="25.5">
      <c r="A646" s="562">
        <v>605833</v>
      </c>
      <c r="B646" s="563" t="s">
        <v>15298</v>
      </c>
      <c r="C646" s="562" t="s">
        <v>14735</v>
      </c>
      <c r="D646" s="564">
        <v>57128.61</v>
      </c>
    </row>
    <row r="647" spans="1:4" ht="25.5">
      <c r="A647" s="562">
        <v>605562</v>
      </c>
      <c r="B647" s="563" t="s">
        <v>15299</v>
      </c>
      <c r="C647" s="562" t="s">
        <v>14735</v>
      </c>
      <c r="D647" s="564">
        <v>55432.39</v>
      </c>
    </row>
    <row r="648" spans="1:4" ht="25.5">
      <c r="A648" s="562">
        <v>605780</v>
      </c>
      <c r="B648" s="563" t="s">
        <v>15300</v>
      </c>
      <c r="C648" s="562" t="s">
        <v>14735</v>
      </c>
      <c r="D648" s="564">
        <v>42071.41</v>
      </c>
    </row>
    <row r="649" spans="1:4" ht="25.5">
      <c r="A649" s="562">
        <v>605523</v>
      </c>
      <c r="B649" s="563" t="s">
        <v>15301</v>
      </c>
      <c r="C649" s="562" t="s">
        <v>14735</v>
      </c>
      <c r="D649" s="564">
        <v>40284.839999999997</v>
      </c>
    </row>
    <row r="650" spans="1:4" ht="25.5">
      <c r="A650" s="562">
        <v>605814</v>
      </c>
      <c r="B650" s="563" t="s">
        <v>15302</v>
      </c>
      <c r="C650" s="562" t="s">
        <v>14735</v>
      </c>
      <c r="D650" s="564">
        <v>49568.75</v>
      </c>
    </row>
    <row r="651" spans="1:4" ht="25.5">
      <c r="A651" s="562">
        <v>605543</v>
      </c>
      <c r="B651" s="563" t="s">
        <v>15303</v>
      </c>
      <c r="C651" s="562" t="s">
        <v>14735</v>
      </c>
      <c r="D651" s="564">
        <v>47782.18</v>
      </c>
    </row>
    <row r="652" spans="1:4" ht="25.5">
      <c r="A652" s="562">
        <v>605834</v>
      </c>
      <c r="B652" s="563" t="s">
        <v>15304</v>
      </c>
      <c r="C652" s="562" t="s">
        <v>14735</v>
      </c>
      <c r="D652" s="564">
        <v>61066.69</v>
      </c>
    </row>
    <row r="653" spans="1:4" ht="25.5">
      <c r="A653" s="562">
        <v>605563</v>
      </c>
      <c r="B653" s="563" t="s">
        <v>15305</v>
      </c>
      <c r="C653" s="562" t="s">
        <v>14735</v>
      </c>
      <c r="D653" s="564">
        <v>59280.13</v>
      </c>
    </row>
    <row r="654" spans="1:4">
      <c r="A654" s="562">
        <v>605606</v>
      </c>
      <c r="B654" s="563" t="s">
        <v>15306</v>
      </c>
      <c r="C654" s="562" t="s">
        <v>164</v>
      </c>
      <c r="D654" s="564">
        <v>16.850000000000001</v>
      </c>
    </row>
    <row r="655" spans="1:4">
      <c r="A655" s="562">
        <v>705314</v>
      </c>
      <c r="B655" s="563" t="s">
        <v>15307</v>
      </c>
      <c r="C655" s="562" t="s">
        <v>220</v>
      </c>
      <c r="D655" s="564">
        <v>14645.22</v>
      </c>
    </row>
    <row r="656" spans="1:4">
      <c r="A656" s="562">
        <v>705312</v>
      </c>
      <c r="B656" s="563" t="s">
        <v>15308</v>
      </c>
      <c r="C656" s="562" t="s">
        <v>220</v>
      </c>
      <c r="D656" s="564">
        <v>13313.66</v>
      </c>
    </row>
    <row r="657" spans="1:4">
      <c r="A657" s="562">
        <v>705316</v>
      </c>
      <c r="B657" s="563" t="s">
        <v>15309</v>
      </c>
      <c r="C657" s="562" t="s">
        <v>220</v>
      </c>
      <c r="D657" s="564">
        <v>16053.64</v>
      </c>
    </row>
    <row r="658" spans="1:4">
      <c r="A658" s="562">
        <v>705315</v>
      </c>
      <c r="B658" s="563" t="s">
        <v>15310</v>
      </c>
      <c r="C658" s="562" t="s">
        <v>220</v>
      </c>
      <c r="D658" s="564">
        <v>14619.05</v>
      </c>
    </row>
    <row r="659" spans="1:4">
      <c r="A659" s="562">
        <v>705318</v>
      </c>
      <c r="B659" s="563" t="s">
        <v>15311</v>
      </c>
      <c r="C659" s="562" t="s">
        <v>220</v>
      </c>
      <c r="D659" s="564">
        <v>17136.240000000002</v>
      </c>
    </row>
    <row r="660" spans="1:4">
      <c r="A660" s="562">
        <v>705317</v>
      </c>
      <c r="B660" s="563" t="s">
        <v>15312</v>
      </c>
      <c r="C660" s="562" t="s">
        <v>220</v>
      </c>
      <c r="D660" s="564">
        <v>15519.33</v>
      </c>
    </row>
    <row r="661" spans="1:4">
      <c r="A661" s="562">
        <v>705320</v>
      </c>
      <c r="B661" s="563" t="s">
        <v>15313</v>
      </c>
      <c r="C661" s="562" t="s">
        <v>220</v>
      </c>
      <c r="D661" s="564">
        <v>21497.19</v>
      </c>
    </row>
    <row r="662" spans="1:4">
      <c r="A662" s="562">
        <v>705319</v>
      </c>
      <c r="B662" s="563" t="s">
        <v>15314</v>
      </c>
      <c r="C662" s="562" t="s">
        <v>220</v>
      </c>
      <c r="D662" s="564">
        <v>19518.419999999998</v>
      </c>
    </row>
    <row r="663" spans="1:4">
      <c r="A663" s="562">
        <v>705322</v>
      </c>
      <c r="B663" s="563" t="s">
        <v>15315</v>
      </c>
      <c r="C663" s="562" t="s">
        <v>220</v>
      </c>
      <c r="D663" s="564">
        <v>22637.55</v>
      </c>
    </row>
    <row r="664" spans="1:4">
      <c r="A664" s="562">
        <v>705321</v>
      </c>
      <c r="B664" s="563" t="s">
        <v>15316</v>
      </c>
      <c r="C664" s="562" t="s">
        <v>220</v>
      </c>
      <c r="D664" s="564">
        <v>20399.830000000002</v>
      </c>
    </row>
    <row r="665" spans="1:4">
      <c r="A665" s="562">
        <v>705324</v>
      </c>
      <c r="B665" s="563" t="s">
        <v>15317</v>
      </c>
      <c r="C665" s="562" t="s">
        <v>220</v>
      </c>
      <c r="D665" s="564">
        <v>24847.83</v>
      </c>
    </row>
    <row r="666" spans="1:4">
      <c r="A666" s="562">
        <v>705323</v>
      </c>
      <c r="B666" s="563" t="s">
        <v>15318</v>
      </c>
      <c r="C666" s="562" t="s">
        <v>220</v>
      </c>
      <c r="D666" s="564">
        <v>22452.37</v>
      </c>
    </row>
    <row r="667" spans="1:4">
      <c r="A667" s="562">
        <v>705326</v>
      </c>
      <c r="B667" s="563" t="s">
        <v>15319</v>
      </c>
      <c r="C667" s="562" t="s">
        <v>220</v>
      </c>
      <c r="D667" s="564">
        <v>26692.46</v>
      </c>
    </row>
    <row r="668" spans="1:4">
      <c r="A668" s="562">
        <v>705325</v>
      </c>
      <c r="B668" s="563" t="s">
        <v>15320</v>
      </c>
      <c r="C668" s="562" t="s">
        <v>220</v>
      </c>
      <c r="D668" s="564">
        <v>24070.39</v>
      </c>
    </row>
    <row r="669" spans="1:4">
      <c r="A669" s="562">
        <v>705328</v>
      </c>
      <c r="B669" s="563" t="s">
        <v>15321</v>
      </c>
      <c r="C669" s="562" t="s">
        <v>220</v>
      </c>
      <c r="D669" s="564">
        <v>33888.629999999997</v>
      </c>
    </row>
    <row r="670" spans="1:4">
      <c r="A670" s="562">
        <v>705327</v>
      </c>
      <c r="B670" s="563" t="s">
        <v>15322</v>
      </c>
      <c r="C670" s="562" t="s">
        <v>220</v>
      </c>
      <c r="D670" s="564">
        <v>30635.64</v>
      </c>
    </row>
    <row r="671" spans="1:4">
      <c r="A671" s="562">
        <v>705330</v>
      </c>
      <c r="B671" s="563" t="s">
        <v>15323</v>
      </c>
      <c r="C671" s="562" t="s">
        <v>220</v>
      </c>
      <c r="D671" s="564">
        <v>31632.28</v>
      </c>
    </row>
    <row r="672" spans="1:4">
      <c r="A672" s="562">
        <v>705329</v>
      </c>
      <c r="B672" s="563" t="s">
        <v>15324</v>
      </c>
      <c r="C672" s="562" t="s">
        <v>220</v>
      </c>
      <c r="D672" s="564">
        <v>28376.16</v>
      </c>
    </row>
    <row r="673" spans="1:4">
      <c r="A673" s="562">
        <v>705332</v>
      </c>
      <c r="B673" s="563" t="s">
        <v>15325</v>
      </c>
      <c r="C673" s="562" t="s">
        <v>220</v>
      </c>
      <c r="D673" s="564">
        <v>34217.03</v>
      </c>
    </row>
    <row r="674" spans="1:4">
      <c r="A674" s="562">
        <v>705331</v>
      </c>
      <c r="B674" s="563" t="s">
        <v>15326</v>
      </c>
      <c r="C674" s="562" t="s">
        <v>220</v>
      </c>
      <c r="D674" s="564">
        <v>30900.35</v>
      </c>
    </row>
    <row r="675" spans="1:4">
      <c r="A675" s="562">
        <v>705334</v>
      </c>
      <c r="B675" s="563" t="s">
        <v>15327</v>
      </c>
      <c r="C675" s="562" t="s">
        <v>220</v>
      </c>
      <c r="D675" s="564">
        <v>36382.11</v>
      </c>
    </row>
    <row r="676" spans="1:4">
      <c r="A676" s="562">
        <v>705333</v>
      </c>
      <c r="B676" s="563" t="s">
        <v>15328</v>
      </c>
      <c r="C676" s="562" t="s">
        <v>220</v>
      </c>
      <c r="D676" s="564">
        <v>33096.199999999997</v>
      </c>
    </row>
    <row r="677" spans="1:4">
      <c r="A677" s="562">
        <v>705336</v>
      </c>
      <c r="B677" s="563" t="s">
        <v>15329</v>
      </c>
      <c r="C677" s="562" t="s">
        <v>220</v>
      </c>
      <c r="D677" s="564">
        <v>48996.54</v>
      </c>
    </row>
    <row r="678" spans="1:4">
      <c r="A678" s="562">
        <v>705335</v>
      </c>
      <c r="B678" s="563" t="s">
        <v>15330</v>
      </c>
      <c r="C678" s="562" t="s">
        <v>220</v>
      </c>
      <c r="D678" s="564">
        <v>44416.07</v>
      </c>
    </row>
    <row r="679" spans="1:4">
      <c r="A679" s="562">
        <v>705338</v>
      </c>
      <c r="B679" s="563" t="s">
        <v>15331</v>
      </c>
      <c r="C679" s="562" t="s">
        <v>220</v>
      </c>
      <c r="D679" s="564">
        <v>45674.45</v>
      </c>
    </row>
    <row r="680" spans="1:4">
      <c r="A680" s="562">
        <v>705337</v>
      </c>
      <c r="B680" s="563" t="s">
        <v>15332</v>
      </c>
      <c r="C680" s="562" t="s">
        <v>220</v>
      </c>
      <c r="D680" s="564">
        <v>40929.47</v>
      </c>
    </row>
    <row r="681" spans="1:4">
      <c r="A681" s="562">
        <v>705340</v>
      </c>
      <c r="B681" s="563" t="s">
        <v>15333</v>
      </c>
      <c r="C681" s="562" t="s">
        <v>220</v>
      </c>
      <c r="D681" s="564">
        <v>49247.65</v>
      </c>
    </row>
    <row r="682" spans="1:4">
      <c r="A682" s="562">
        <v>705339</v>
      </c>
      <c r="B682" s="563" t="s">
        <v>15334</v>
      </c>
      <c r="C682" s="562" t="s">
        <v>220</v>
      </c>
      <c r="D682" s="564">
        <v>44458.66</v>
      </c>
    </row>
    <row r="683" spans="1:4">
      <c r="A683" s="562">
        <v>705342</v>
      </c>
      <c r="B683" s="563" t="s">
        <v>15335</v>
      </c>
      <c r="C683" s="562" t="s">
        <v>220</v>
      </c>
      <c r="D683" s="564">
        <v>55890.66</v>
      </c>
    </row>
    <row r="684" spans="1:4">
      <c r="A684" s="562">
        <v>705341</v>
      </c>
      <c r="B684" s="563" t="s">
        <v>15336</v>
      </c>
      <c r="C684" s="562" t="s">
        <v>220</v>
      </c>
      <c r="D684" s="564">
        <v>50564.08</v>
      </c>
    </row>
    <row r="685" spans="1:4">
      <c r="A685" s="562">
        <v>705344</v>
      </c>
      <c r="B685" s="563" t="s">
        <v>15337</v>
      </c>
      <c r="C685" s="562" t="s">
        <v>220</v>
      </c>
      <c r="D685" s="564">
        <v>70833.429999999993</v>
      </c>
    </row>
    <row r="686" spans="1:4">
      <c r="A686" s="562">
        <v>705343</v>
      </c>
      <c r="B686" s="563" t="s">
        <v>15338</v>
      </c>
      <c r="C686" s="562" t="s">
        <v>220</v>
      </c>
      <c r="D686" s="564">
        <v>64308.79</v>
      </c>
    </row>
    <row r="687" spans="1:4">
      <c r="A687" s="562">
        <v>705225</v>
      </c>
      <c r="B687" s="563" t="s">
        <v>15339</v>
      </c>
      <c r="C687" s="562" t="s">
        <v>220</v>
      </c>
      <c r="D687" s="564">
        <v>12547.99</v>
      </c>
    </row>
    <row r="688" spans="1:4">
      <c r="A688" s="562">
        <v>705224</v>
      </c>
      <c r="B688" s="563" t="s">
        <v>15340</v>
      </c>
      <c r="C688" s="562" t="s">
        <v>220</v>
      </c>
      <c r="D688" s="564">
        <v>11319</v>
      </c>
    </row>
    <row r="689" spans="1:4">
      <c r="A689" s="562">
        <v>705227</v>
      </c>
      <c r="B689" s="563" t="s">
        <v>15341</v>
      </c>
      <c r="C689" s="562" t="s">
        <v>220</v>
      </c>
      <c r="D689" s="564">
        <v>12976.7</v>
      </c>
    </row>
    <row r="690" spans="1:4">
      <c r="A690" s="562">
        <v>705226</v>
      </c>
      <c r="B690" s="563" t="s">
        <v>15342</v>
      </c>
      <c r="C690" s="562" t="s">
        <v>220</v>
      </c>
      <c r="D690" s="564">
        <v>11853.41</v>
      </c>
    </row>
    <row r="691" spans="1:4">
      <c r="A691" s="562">
        <v>705229</v>
      </c>
      <c r="B691" s="563" t="s">
        <v>15343</v>
      </c>
      <c r="C691" s="562" t="s">
        <v>220</v>
      </c>
      <c r="D691" s="564">
        <v>13977.19</v>
      </c>
    </row>
    <row r="692" spans="1:4">
      <c r="A692" s="562">
        <v>705228</v>
      </c>
      <c r="B692" s="563" t="s">
        <v>15344</v>
      </c>
      <c r="C692" s="562" t="s">
        <v>220</v>
      </c>
      <c r="D692" s="564">
        <v>12680.33</v>
      </c>
    </row>
    <row r="693" spans="1:4">
      <c r="A693" s="562">
        <v>705231</v>
      </c>
      <c r="B693" s="563" t="s">
        <v>15345</v>
      </c>
      <c r="C693" s="562" t="s">
        <v>220</v>
      </c>
      <c r="D693" s="564">
        <v>17415.349999999999</v>
      </c>
    </row>
    <row r="694" spans="1:4">
      <c r="A694" s="562">
        <v>705230</v>
      </c>
      <c r="B694" s="563" t="s">
        <v>15346</v>
      </c>
      <c r="C694" s="562" t="s">
        <v>220</v>
      </c>
      <c r="D694" s="564">
        <v>15897.34</v>
      </c>
    </row>
    <row r="695" spans="1:4">
      <c r="A695" s="562">
        <v>705233</v>
      </c>
      <c r="B695" s="563" t="s">
        <v>15347</v>
      </c>
      <c r="C695" s="562" t="s">
        <v>220</v>
      </c>
      <c r="D695" s="564">
        <v>19523.78</v>
      </c>
    </row>
    <row r="696" spans="1:4">
      <c r="A696" s="562">
        <v>705232</v>
      </c>
      <c r="B696" s="563" t="s">
        <v>15348</v>
      </c>
      <c r="C696" s="562" t="s">
        <v>220</v>
      </c>
      <c r="D696" s="564">
        <v>17568.91</v>
      </c>
    </row>
    <row r="697" spans="1:4">
      <c r="A697" s="562">
        <v>705235</v>
      </c>
      <c r="B697" s="563" t="s">
        <v>15349</v>
      </c>
      <c r="C697" s="562" t="s">
        <v>220</v>
      </c>
      <c r="D697" s="564">
        <v>20047.95</v>
      </c>
    </row>
    <row r="698" spans="1:4">
      <c r="A698" s="562">
        <v>705234</v>
      </c>
      <c r="B698" s="563" t="s">
        <v>15350</v>
      </c>
      <c r="C698" s="562" t="s">
        <v>220</v>
      </c>
      <c r="D698" s="564">
        <v>18229.04</v>
      </c>
    </row>
    <row r="699" spans="1:4">
      <c r="A699" s="562">
        <v>705237</v>
      </c>
      <c r="B699" s="563" t="s">
        <v>15351</v>
      </c>
      <c r="C699" s="562" t="s">
        <v>220</v>
      </c>
      <c r="D699" s="564">
        <v>21703.61</v>
      </c>
    </row>
    <row r="700" spans="1:4">
      <c r="A700" s="562">
        <v>705236</v>
      </c>
      <c r="B700" s="563" t="s">
        <v>15352</v>
      </c>
      <c r="C700" s="562" t="s">
        <v>220</v>
      </c>
      <c r="D700" s="564">
        <v>19662.150000000001</v>
      </c>
    </row>
    <row r="701" spans="1:4">
      <c r="A701" s="562">
        <v>705239</v>
      </c>
      <c r="B701" s="563" t="s">
        <v>15353</v>
      </c>
      <c r="C701" s="562" t="s">
        <v>220</v>
      </c>
      <c r="D701" s="564">
        <v>27715.05</v>
      </c>
    </row>
    <row r="702" spans="1:4">
      <c r="A702" s="562">
        <v>705238</v>
      </c>
      <c r="B702" s="563" t="s">
        <v>15354</v>
      </c>
      <c r="C702" s="562" t="s">
        <v>220</v>
      </c>
      <c r="D702" s="564">
        <v>25162.73</v>
      </c>
    </row>
    <row r="703" spans="1:4">
      <c r="A703" s="562">
        <v>705241</v>
      </c>
      <c r="B703" s="563" t="s">
        <v>15355</v>
      </c>
      <c r="C703" s="562" t="s">
        <v>220</v>
      </c>
      <c r="D703" s="564">
        <v>26375.98</v>
      </c>
    </row>
    <row r="704" spans="1:4">
      <c r="A704" s="562">
        <v>705240</v>
      </c>
      <c r="B704" s="563" t="s">
        <v>15356</v>
      </c>
      <c r="C704" s="562" t="s">
        <v>220</v>
      </c>
      <c r="D704" s="564">
        <v>23691.49</v>
      </c>
    </row>
    <row r="705" spans="1:4">
      <c r="A705" s="562">
        <v>705243</v>
      </c>
      <c r="B705" s="563" t="s">
        <v>15357</v>
      </c>
      <c r="C705" s="562" t="s">
        <v>220</v>
      </c>
      <c r="D705" s="564">
        <v>27940.39</v>
      </c>
    </row>
    <row r="706" spans="1:4">
      <c r="A706" s="562">
        <v>705242</v>
      </c>
      <c r="B706" s="563" t="s">
        <v>15358</v>
      </c>
      <c r="C706" s="562" t="s">
        <v>220</v>
      </c>
      <c r="D706" s="564">
        <v>25255.66</v>
      </c>
    </row>
    <row r="707" spans="1:4">
      <c r="A707" s="562">
        <v>705245</v>
      </c>
      <c r="B707" s="563" t="s">
        <v>15359</v>
      </c>
      <c r="C707" s="562" t="s">
        <v>220</v>
      </c>
      <c r="D707" s="564">
        <v>30982.400000000001</v>
      </c>
    </row>
    <row r="708" spans="1:4">
      <c r="A708" s="562">
        <v>705244</v>
      </c>
      <c r="B708" s="563" t="s">
        <v>15360</v>
      </c>
      <c r="C708" s="562" t="s">
        <v>220</v>
      </c>
      <c r="D708" s="564">
        <v>28118.46</v>
      </c>
    </row>
    <row r="709" spans="1:4">
      <c r="A709" s="562">
        <v>705247</v>
      </c>
      <c r="B709" s="563" t="s">
        <v>15361</v>
      </c>
      <c r="C709" s="562" t="s">
        <v>220</v>
      </c>
      <c r="D709" s="564">
        <v>39234.18</v>
      </c>
    </row>
    <row r="710" spans="1:4">
      <c r="A710" s="562">
        <v>705246</v>
      </c>
      <c r="B710" s="563" t="s">
        <v>15362</v>
      </c>
      <c r="C710" s="562" t="s">
        <v>220</v>
      </c>
      <c r="D710" s="564">
        <v>35725.57</v>
      </c>
    </row>
    <row r="711" spans="1:4">
      <c r="A711" s="562">
        <v>705249</v>
      </c>
      <c r="B711" s="563" t="s">
        <v>15363</v>
      </c>
      <c r="C711" s="562" t="s">
        <v>220</v>
      </c>
      <c r="D711" s="564">
        <v>37439.730000000003</v>
      </c>
    </row>
    <row r="712" spans="1:4">
      <c r="A712" s="562">
        <v>705248</v>
      </c>
      <c r="B712" s="563" t="s">
        <v>15364</v>
      </c>
      <c r="C712" s="562" t="s">
        <v>220</v>
      </c>
      <c r="D712" s="564">
        <v>33545.440000000002</v>
      </c>
    </row>
    <row r="713" spans="1:4">
      <c r="A713" s="562">
        <v>705251</v>
      </c>
      <c r="B713" s="563" t="s">
        <v>15365</v>
      </c>
      <c r="C713" s="562" t="s">
        <v>220</v>
      </c>
      <c r="D713" s="564">
        <v>39606.31</v>
      </c>
    </row>
    <row r="714" spans="1:4">
      <c r="A714" s="562">
        <v>705250</v>
      </c>
      <c r="B714" s="563" t="s">
        <v>15366</v>
      </c>
      <c r="C714" s="562" t="s">
        <v>220</v>
      </c>
      <c r="D714" s="564">
        <v>35711.1</v>
      </c>
    </row>
    <row r="715" spans="1:4">
      <c r="A715" s="562">
        <v>705253</v>
      </c>
      <c r="B715" s="563" t="s">
        <v>15367</v>
      </c>
      <c r="C715" s="562" t="s">
        <v>220</v>
      </c>
      <c r="D715" s="564">
        <v>43334.48</v>
      </c>
    </row>
    <row r="716" spans="1:4">
      <c r="A716" s="562">
        <v>705252</v>
      </c>
      <c r="B716" s="563" t="s">
        <v>15368</v>
      </c>
      <c r="C716" s="562" t="s">
        <v>220</v>
      </c>
      <c r="D716" s="564">
        <v>39098.15</v>
      </c>
    </row>
    <row r="717" spans="1:4">
      <c r="A717" s="562">
        <v>705255</v>
      </c>
      <c r="B717" s="563" t="s">
        <v>15369</v>
      </c>
      <c r="C717" s="562" t="s">
        <v>220</v>
      </c>
      <c r="D717" s="564">
        <v>54807.21</v>
      </c>
    </row>
    <row r="718" spans="1:4">
      <c r="A718" s="562">
        <v>705254</v>
      </c>
      <c r="B718" s="563" t="s">
        <v>15370</v>
      </c>
      <c r="C718" s="562" t="s">
        <v>220</v>
      </c>
      <c r="D718" s="564">
        <v>49685.42</v>
      </c>
    </row>
    <row r="719" spans="1:4">
      <c r="A719" s="562">
        <v>705403</v>
      </c>
      <c r="B719" s="563" t="s">
        <v>15371</v>
      </c>
      <c r="C719" s="562" t="s">
        <v>220</v>
      </c>
      <c r="D719" s="564">
        <v>18306.47</v>
      </c>
    </row>
    <row r="720" spans="1:4">
      <c r="A720" s="562">
        <v>705402</v>
      </c>
      <c r="B720" s="563" t="s">
        <v>15372</v>
      </c>
      <c r="C720" s="562" t="s">
        <v>220</v>
      </c>
      <c r="D720" s="564">
        <v>16523.009999999998</v>
      </c>
    </row>
    <row r="721" spans="1:4">
      <c r="A721" s="562">
        <v>705405</v>
      </c>
      <c r="B721" s="563" t="s">
        <v>15373</v>
      </c>
      <c r="C721" s="562" t="s">
        <v>220</v>
      </c>
      <c r="D721" s="564">
        <v>19797.22</v>
      </c>
    </row>
    <row r="722" spans="1:4">
      <c r="A722" s="562">
        <v>705404</v>
      </c>
      <c r="B722" s="563" t="s">
        <v>15374</v>
      </c>
      <c r="C722" s="562" t="s">
        <v>220</v>
      </c>
      <c r="D722" s="564">
        <v>17994.8</v>
      </c>
    </row>
    <row r="723" spans="1:4">
      <c r="A723" s="562">
        <v>705407</v>
      </c>
      <c r="B723" s="563" t="s">
        <v>15375</v>
      </c>
      <c r="C723" s="562" t="s">
        <v>220</v>
      </c>
      <c r="D723" s="564">
        <v>20743.349999999999</v>
      </c>
    </row>
    <row r="724" spans="1:4">
      <c r="A724" s="562">
        <v>705406</v>
      </c>
      <c r="B724" s="563" t="s">
        <v>15376</v>
      </c>
      <c r="C724" s="562" t="s">
        <v>220</v>
      </c>
      <c r="D724" s="564">
        <v>18735.71</v>
      </c>
    </row>
    <row r="725" spans="1:4">
      <c r="A725" s="562">
        <v>705409</v>
      </c>
      <c r="B725" s="563" t="s">
        <v>15377</v>
      </c>
      <c r="C725" s="562" t="s">
        <v>220</v>
      </c>
      <c r="D725" s="564">
        <v>26125.95</v>
      </c>
    </row>
    <row r="726" spans="1:4">
      <c r="A726" s="562">
        <v>705408</v>
      </c>
      <c r="B726" s="563" t="s">
        <v>15378</v>
      </c>
      <c r="C726" s="562" t="s">
        <v>220</v>
      </c>
      <c r="D726" s="564">
        <v>23652.79</v>
      </c>
    </row>
    <row r="727" spans="1:4">
      <c r="A727" s="562">
        <v>705411</v>
      </c>
      <c r="B727" s="563" t="s">
        <v>15379</v>
      </c>
      <c r="C727" s="562" t="s">
        <v>220</v>
      </c>
      <c r="D727" s="564">
        <v>27744.16</v>
      </c>
    </row>
    <row r="728" spans="1:4">
      <c r="A728" s="562">
        <v>705410</v>
      </c>
      <c r="B728" s="563" t="s">
        <v>15380</v>
      </c>
      <c r="C728" s="562" t="s">
        <v>220</v>
      </c>
      <c r="D728" s="564">
        <v>24869.16</v>
      </c>
    </row>
    <row r="729" spans="1:4">
      <c r="A729" s="562">
        <v>705413</v>
      </c>
      <c r="B729" s="563" t="s">
        <v>15381</v>
      </c>
      <c r="C729" s="562" t="s">
        <v>220</v>
      </c>
      <c r="D729" s="564">
        <v>29865.83</v>
      </c>
    </row>
    <row r="730" spans="1:4">
      <c r="A730" s="562">
        <v>705412</v>
      </c>
      <c r="B730" s="563" t="s">
        <v>15382</v>
      </c>
      <c r="C730" s="562" t="s">
        <v>220</v>
      </c>
      <c r="D730" s="564">
        <v>26989.7</v>
      </c>
    </row>
    <row r="731" spans="1:4">
      <c r="A731" s="562">
        <v>705415</v>
      </c>
      <c r="B731" s="563" t="s">
        <v>15383</v>
      </c>
      <c r="C731" s="562" t="s">
        <v>220</v>
      </c>
      <c r="D731" s="564">
        <v>32892.89</v>
      </c>
    </row>
    <row r="732" spans="1:4">
      <c r="A732" s="562">
        <v>705414</v>
      </c>
      <c r="B732" s="563" t="s">
        <v>15384</v>
      </c>
      <c r="C732" s="562" t="s">
        <v>220</v>
      </c>
      <c r="D732" s="564">
        <v>29652</v>
      </c>
    </row>
    <row r="733" spans="1:4">
      <c r="A733" s="562">
        <v>705417</v>
      </c>
      <c r="B733" s="563" t="s">
        <v>15385</v>
      </c>
      <c r="C733" s="562" t="s">
        <v>220</v>
      </c>
      <c r="D733" s="564">
        <v>41665.15</v>
      </c>
    </row>
    <row r="734" spans="1:4">
      <c r="A734" s="562">
        <v>705416</v>
      </c>
      <c r="B734" s="563" t="s">
        <v>15386</v>
      </c>
      <c r="C734" s="562" t="s">
        <v>220</v>
      </c>
      <c r="D734" s="564">
        <v>37676.29</v>
      </c>
    </row>
    <row r="735" spans="1:4">
      <c r="A735" s="562">
        <v>705419</v>
      </c>
      <c r="B735" s="563" t="s">
        <v>15387</v>
      </c>
      <c r="C735" s="562" t="s">
        <v>220</v>
      </c>
      <c r="D735" s="564">
        <v>39261.51</v>
      </c>
    </row>
    <row r="736" spans="1:4">
      <c r="A736" s="562">
        <v>705418</v>
      </c>
      <c r="B736" s="563" t="s">
        <v>15388</v>
      </c>
      <c r="C736" s="562" t="s">
        <v>220</v>
      </c>
      <c r="D736" s="564">
        <v>35244.26</v>
      </c>
    </row>
    <row r="737" spans="1:4">
      <c r="A737" s="562">
        <v>705421</v>
      </c>
      <c r="B737" s="563" t="s">
        <v>15389</v>
      </c>
      <c r="C737" s="562" t="s">
        <v>220</v>
      </c>
      <c r="D737" s="564">
        <v>42263.99</v>
      </c>
    </row>
    <row r="738" spans="1:4">
      <c r="A738" s="562">
        <v>705420</v>
      </c>
      <c r="B738" s="563" t="s">
        <v>15390</v>
      </c>
      <c r="C738" s="562" t="s">
        <v>220</v>
      </c>
      <c r="D738" s="564">
        <v>38230.35</v>
      </c>
    </row>
    <row r="739" spans="1:4">
      <c r="A739" s="562">
        <v>705423</v>
      </c>
      <c r="B739" s="563" t="s">
        <v>15391</v>
      </c>
      <c r="C739" s="562" t="s">
        <v>220</v>
      </c>
      <c r="D739" s="564">
        <v>48101.64</v>
      </c>
    </row>
    <row r="740" spans="1:4">
      <c r="A740" s="562">
        <v>705422</v>
      </c>
      <c r="B740" s="563" t="s">
        <v>15392</v>
      </c>
      <c r="C740" s="562" t="s">
        <v>220</v>
      </c>
      <c r="D740" s="564">
        <v>43588.38</v>
      </c>
    </row>
    <row r="741" spans="1:4">
      <c r="A741" s="562">
        <v>705425</v>
      </c>
      <c r="B741" s="563" t="s">
        <v>15393</v>
      </c>
      <c r="C741" s="562" t="s">
        <v>220</v>
      </c>
      <c r="D741" s="564">
        <v>60903.45</v>
      </c>
    </row>
    <row r="742" spans="1:4">
      <c r="A742" s="562">
        <v>705424</v>
      </c>
      <c r="B742" s="563" t="s">
        <v>15394</v>
      </c>
      <c r="C742" s="562" t="s">
        <v>220</v>
      </c>
      <c r="D742" s="564">
        <v>55365.5</v>
      </c>
    </row>
    <row r="743" spans="1:4">
      <c r="A743" s="562">
        <v>705427</v>
      </c>
      <c r="B743" s="563" t="s">
        <v>15395</v>
      </c>
      <c r="C743" s="562" t="s">
        <v>220</v>
      </c>
      <c r="D743" s="564">
        <v>55449.23</v>
      </c>
    </row>
    <row r="744" spans="1:4">
      <c r="A744" s="562">
        <v>705426</v>
      </c>
      <c r="B744" s="563" t="s">
        <v>15396</v>
      </c>
      <c r="C744" s="562" t="s">
        <v>220</v>
      </c>
      <c r="D744" s="564">
        <v>49638.45</v>
      </c>
    </row>
    <row r="745" spans="1:4">
      <c r="A745" s="562">
        <v>705429</v>
      </c>
      <c r="B745" s="563" t="s">
        <v>15397</v>
      </c>
      <c r="C745" s="562" t="s">
        <v>220</v>
      </c>
      <c r="D745" s="564">
        <v>57407.4</v>
      </c>
    </row>
    <row r="746" spans="1:4">
      <c r="A746" s="562">
        <v>705428</v>
      </c>
      <c r="B746" s="563" t="s">
        <v>15398</v>
      </c>
      <c r="C746" s="562" t="s">
        <v>220</v>
      </c>
      <c r="D746" s="564">
        <v>51694.3</v>
      </c>
    </row>
    <row r="747" spans="1:4">
      <c r="A747" s="562">
        <v>705431</v>
      </c>
      <c r="B747" s="563" t="s">
        <v>15399</v>
      </c>
      <c r="C747" s="562" t="s">
        <v>220</v>
      </c>
      <c r="D747" s="564">
        <v>69096.06</v>
      </c>
    </row>
    <row r="748" spans="1:4">
      <c r="A748" s="562">
        <v>705430</v>
      </c>
      <c r="B748" s="563" t="s">
        <v>15400</v>
      </c>
      <c r="C748" s="562" t="s">
        <v>220</v>
      </c>
      <c r="D748" s="564">
        <v>62720.39</v>
      </c>
    </row>
    <row r="749" spans="1:4">
      <c r="A749" s="562">
        <v>705433</v>
      </c>
      <c r="B749" s="563" t="s">
        <v>15401</v>
      </c>
      <c r="C749" s="562" t="s">
        <v>220</v>
      </c>
      <c r="D749" s="564">
        <v>87619.18</v>
      </c>
    </row>
    <row r="750" spans="1:4">
      <c r="A750" s="562">
        <v>705432</v>
      </c>
      <c r="B750" s="563" t="s">
        <v>15402</v>
      </c>
      <c r="C750" s="562" t="s">
        <v>220</v>
      </c>
      <c r="D750" s="564">
        <v>79722.34</v>
      </c>
    </row>
    <row r="751" spans="1:4">
      <c r="A751" s="562">
        <v>705257</v>
      </c>
      <c r="B751" s="563" t="s">
        <v>15403</v>
      </c>
      <c r="C751" s="562" t="s">
        <v>14735</v>
      </c>
      <c r="D751" s="564">
        <v>4202.96</v>
      </c>
    </row>
    <row r="752" spans="1:4">
      <c r="A752" s="562">
        <v>705256</v>
      </c>
      <c r="B752" s="563" t="s">
        <v>15404</v>
      </c>
      <c r="C752" s="562" t="s">
        <v>14735</v>
      </c>
      <c r="D752" s="564">
        <v>3841.31</v>
      </c>
    </row>
    <row r="753" spans="1:4">
      <c r="A753" s="562">
        <v>705259</v>
      </c>
      <c r="B753" s="563" t="s">
        <v>15405</v>
      </c>
      <c r="C753" s="562" t="s">
        <v>14735</v>
      </c>
      <c r="D753" s="564">
        <v>3650.58</v>
      </c>
    </row>
    <row r="754" spans="1:4">
      <c r="A754" s="562">
        <v>705258</v>
      </c>
      <c r="B754" s="563" t="s">
        <v>15406</v>
      </c>
      <c r="C754" s="562" t="s">
        <v>14735</v>
      </c>
      <c r="D754" s="564">
        <v>3288.93</v>
      </c>
    </row>
    <row r="755" spans="1:4">
      <c r="A755" s="562">
        <v>705267</v>
      </c>
      <c r="B755" s="563" t="s">
        <v>15407</v>
      </c>
      <c r="C755" s="562" t="s">
        <v>14735</v>
      </c>
      <c r="D755" s="564">
        <v>5303.04</v>
      </c>
    </row>
    <row r="756" spans="1:4">
      <c r="A756" s="562">
        <v>705266</v>
      </c>
      <c r="B756" s="563" t="s">
        <v>15408</v>
      </c>
      <c r="C756" s="562" t="s">
        <v>14735</v>
      </c>
      <c r="D756" s="564">
        <v>4824.12</v>
      </c>
    </row>
    <row r="757" spans="1:4">
      <c r="A757" s="562">
        <v>705269</v>
      </c>
      <c r="B757" s="563" t="s">
        <v>15409</v>
      </c>
      <c r="C757" s="562" t="s">
        <v>14735</v>
      </c>
      <c r="D757" s="564">
        <v>5573.01</v>
      </c>
    </row>
    <row r="758" spans="1:4">
      <c r="A758" s="562">
        <v>705268</v>
      </c>
      <c r="B758" s="563" t="s">
        <v>15410</v>
      </c>
      <c r="C758" s="562" t="s">
        <v>14735</v>
      </c>
      <c r="D758" s="564">
        <v>5094.1000000000004</v>
      </c>
    </row>
    <row r="759" spans="1:4">
      <c r="A759" s="562">
        <v>705261</v>
      </c>
      <c r="B759" s="563" t="s">
        <v>15411</v>
      </c>
      <c r="C759" s="562" t="s">
        <v>14735</v>
      </c>
      <c r="D759" s="564">
        <v>3907.47</v>
      </c>
    </row>
    <row r="760" spans="1:4">
      <c r="A760" s="562">
        <v>705260</v>
      </c>
      <c r="B760" s="563" t="s">
        <v>15412</v>
      </c>
      <c r="C760" s="562" t="s">
        <v>14735</v>
      </c>
      <c r="D760" s="564">
        <v>3545.81</v>
      </c>
    </row>
    <row r="761" spans="1:4">
      <c r="A761" s="562">
        <v>705263</v>
      </c>
      <c r="B761" s="563" t="s">
        <v>15413</v>
      </c>
      <c r="C761" s="562" t="s">
        <v>14735</v>
      </c>
      <c r="D761" s="564">
        <v>4415.2</v>
      </c>
    </row>
    <row r="762" spans="1:4">
      <c r="A762" s="562">
        <v>705262</v>
      </c>
      <c r="B762" s="563" t="s">
        <v>15414</v>
      </c>
      <c r="C762" s="562" t="s">
        <v>14735</v>
      </c>
      <c r="D762" s="564">
        <v>4053.55</v>
      </c>
    </row>
    <row r="763" spans="1:4">
      <c r="A763" s="562">
        <v>705265</v>
      </c>
      <c r="B763" s="563" t="s">
        <v>15415</v>
      </c>
      <c r="C763" s="562" t="s">
        <v>14735</v>
      </c>
      <c r="D763" s="564">
        <v>4851.6000000000004</v>
      </c>
    </row>
    <row r="764" spans="1:4">
      <c r="A764" s="562">
        <v>705264</v>
      </c>
      <c r="B764" s="563" t="s">
        <v>15416</v>
      </c>
      <c r="C764" s="562" t="s">
        <v>14735</v>
      </c>
      <c r="D764" s="564">
        <v>4489.9399999999996</v>
      </c>
    </row>
    <row r="765" spans="1:4">
      <c r="A765" s="562">
        <v>705271</v>
      </c>
      <c r="B765" s="563" t="s">
        <v>15417</v>
      </c>
      <c r="C765" s="562" t="s">
        <v>14735</v>
      </c>
      <c r="D765" s="564">
        <v>6029.57</v>
      </c>
    </row>
    <row r="766" spans="1:4">
      <c r="A766" s="562">
        <v>705270</v>
      </c>
      <c r="B766" s="563" t="s">
        <v>15418</v>
      </c>
      <c r="C766" s="562" t="s">
        <v>14735</v>
      </c>
      <c r="D766" s="564">
        <v>5562.02</v>
      </c>
    </row>
    <row r="767" spans="1:4">
      <c r="A767" s="562">
        <v>705273</v>
      </c>
      <c r="B767" s="563" t="s">
        <v>15419</v>
      </c>
      <c r="C767" s="562" t="s">
        <v>14735</v>
      </c>
      <c r="D767" s="564">
        <v>5353.35</v>
      </c>
    </row>
    <row r="768" spans="1:4">
      <c r="A768" s="562">
        <v>705272</v>
      </c>
      <c r="B768" s="563" t="s">
        <v>15420</v>
      </c>
      <c r="C768" s="562" t="s">
        <v>14735</v>
      </c>
      <c r="D768" s="564">
        <v>4885.79</v>
      </c>
    </row>
    <row r="769" spans="1:4">
      <c r="A769" s="562">
        <v>705281</v>
      </c>
      <c r="B769" s="563" t="s">
        <v>15421</v>
      </c>
      <c r="C769" s="562" t="s">
        <v>14735</v>
      </c>
      <c r="D769" s="564">
        <v>8326.6200000000008</v>
      </c>
    </row>
    <row r="770" spans="1:4">
      <c r="A770" s="562">
        <v>705280</v>
      </c>
      <c r="B770" s="563" t="s">
        <v>15422</v>
      </c>
      <c r="C770" s="562" t="s">
        <v>14735</v>
      </c>
      <c r="D770" s="564">
        <v>7572.28</v>
      </c>
    </row>
    <row r="771" spans="1:4">
      <c r="A771" s="562">
        <v>705283</v>
      </c>
      <c r="B771" s="563" t="s">
        <v>15423</v>
      </c>
      <c r="C771" s="562" t="s">
        <v>14735</v>
      </c>
      <c r="D771" s="564">
        <v>8538.2099999999991</v>
      </c>
    </row>
    <row r="772" spans="1:4">
      <c r="A772" s="562">
        <v>705282</v>
      </c>
      <c r="B772" s="563" t="s">
        <v>15424</v>
      </c>
      <c r="C772" s="562" t="s">
        <v>14735</v>
      </c>
      <c r="D772" s="564">
        <v>7783.87</v>
      </c>
    </row>
    <row r="773" spans="1:4">
      <c r="A773" s="562">
        <v>705275</v>
      </c>
      <c r="B773" s="563" t="s">
        <v>15425</v>
      </c>
      <c r="C773" s="562" t="s">
        <v>14735</v>
      </c>
      <c r="D773" s="564">
        <v>6018.24</v>
      </c>
    </row>
    <row r="774" spans="1:4">
      <c r="A774" s="562">
        <v>705274</v>
      </c>
      <c r="B774" s="563" t="s">
        <v>15426</v>
      </c>
      <c r="C774" s="562" t="s">
        <v>14735</v>
      </c>
      <c r="D774" s="564">
        <v>5550.69</v>
      </c>
    </row>
    <row r="775" spans="1:4">
      <c r="A775" s="562">
        <v>705277</v>
      </c>
      <c r="B775" s="563" t="s">
        <v>15427</v>
      </c>
      <c r="C775" s="562" t="s">
        <v>14735</v>
      </c>
      <c r="D775" s="564">
        <v>6785.65</v>
      </c>
    </row>
    <row r="776" spans="1:4">
      <c r="A776" s="562">
        <v>705276</v>
      </c>
      <c r="B776" s="563" t="s">
        <v>15428</v>
      </c>
      <c r="C776" s="562" t="s">
        <v>14735</v>
      </c>
      <c r="D776" s="564">
        <v>6173.88</v>
      </c>
    </row>
    <row r="777" spans="1:4">
      <c r="A777" s="562">
        <v>705279</v>
      </c>
      <c r="B777" s="563" t="s">
        <v>15429</v>
      </c>
      <c r="C777" s="562" t="s">
        <v>14735</v>
      </c>
      <c r="D777" s="564">
        <v>7716.44</v>
      </c>
    </row>
    <row r="778" spans="1:4">
      <c r="A778" s="562">
        <v>705278</v>
      </c>
      <c r="B778" s="563" t="s">
        <v>15430</v>
      </c>
      <c r="C778" s="562" t="s">
        <v>14735</v>
      </c>
      <c r="D778" s="564">
        <v>7104.68</v>
      </c>
    </row>
    <row r="779" spans="1:4">
      <c r="A779" s="562">
        <v>705285</v>
      </c>
      <c r="B779" s="563" t="s">
        <v>15431</v>
      </c>
      <c r="C779" s="562" t="s">
        <v>14735</v>
      </c>
      <c r="D779" s="564">
        <v>7745.96</v>
      </c>
    </row>
    <row r="780" spans="1:4">
      <c r="A780" s="562">
        <v>705284</v>
      </c>
      <c r="B780" s="563" t="s">
        <v>15432</v>
      </c>
      <c r="C780" s="562" t="s">
        <v>14735</v>
      </c>
      <c r="D780" s="564">
        <v>7158.23</v>
      </c>
    </row>
    <row r="781" spans="1:4">
      <c r="A781" s="562">
        <v>705287</v>
      </c>
      <c r="B781" s="563" t="s">
        <v>15433</v>
      </c>
      <c r="C781" s="562" t="s">
        <v>14735</v>
      </c>
      <c r="D781" s="564">
        <v>7077.44</v>
      </c>
    </row>
    <row r="782" spans="1:4">
      <c r="A782" s="562">
        <v>705286</v>
      </c>
      <c r="B782" s="563" t="s">
        <v>15434</v>
      </c>
      <c r="C782" s="562" t="s">
        <v>14735</v>
      </c>
      <c r="D782" s="564">
        <v>6489.71</v>
      </c>
    </row>
    <row r="783" spans="1:4">
      <c r="A783" s="562">
        <v>705295</v>
      </c>
      <c r="B783" s="563" t="s">
        <v>15435</v>
      </c>
      <c r="C783" s="562" t="s">
        <v>14735</v>
      </c>
      <c r="D783" s="564">
        <v>10898.01</v>
      </c>
    </row>
    <row r="784" spans="1:4">
      <c r="A784" s="562">
        <v>705294</v>
      </c>
      <c r="B784" s="563" t="s">
        <v>15436</v>
      </c>
      <c r="C784" s="562" t="s">
        <v>14735</v>
      </c>
      <c r="D784" s="564">
        <v>9990.2099999999991</v>
      </c>
    </row>
    <row r="785" spans="1:4">
      <c r="A785" s="562">
        <v>705297</v>
      </c>
      <c r="B785" s="563" t="s">
        <v>15437</v>
      </c>
      <c r="C785" s="562" t="s">
        <v>14735</v>
      </c>
      <c r="D785" s="564">
        <v>11773.59</v>
      </c>
    </row>
    <row r="786" spans="1:4">
      <c r="A786" s="562">
        <v>705296</v>
      </c>
      <c r="B786" s="563" t="s">
        <v>15438</v>
      </c>
      <c r="C786" s="562" t="s">
        <v>14735</v>
      </c>
      <c r="D786" s="564">
        <v>10865.79</v>
      </c>
    </row>
    <row r="787" spans="1:4">
      <c r="A787" s="562">
        <v>705289</v>
      </c>
      <c r="B787" s="563" t="s">
        <v>15439</v>
      </c>
      <c r="C787" s="562" t="s">
        <v>14735</v>
      </c>
      <c r="D787" s="564">
        <v>8012.6</v>
      </c>
    </row>
    <row r="788" spans="1:4">
      <c r="A788" s="562">
        <v>705288</v>
      </c>
      <c r="B788" s="563" t="s">
        <v>15440</v>
      </c>
      <c r="C788" s="562" t="s">
        <v>14735</v>
      </c>
      <c r="D788" s="564">
        <v>7267.98</v>
      </c>
    </row>
    <row r="789" spans="1:4">
      <c r="A789" s="562">
        <v>705291</v>
      </c>
      <c r="B789" s="563" t="s">
        <v>15441</v>
      </c>
      <c r="C789" s="562" t="s">
        <v>14735</v>
      </c>
      <c r="D789" s="564">
        <v>9133.02</v>
      </c>
    </row>
    <row r="790" spans="1:4">
      <c r="A790" s="562">
        <v>705290</v>
      </c>
      <c r="B790" s="563" t="s">
        <v>15442</v>
      </c>
      <c r="C790" s="562" t="s">
        <v>14735</v>
      </c>
      <c r="D790" s="564">
        <v>8388.4</v>
      </c>
    </row>
    <row r="791" spans="1:4">
      <c r="A791" s="562">
        <v>705293</v>
      </c>
      <c r="B791" s="563" t="s">
        <v>15443</v>
      </c>
      <c r="C791" s="562" t="s">
        <v>14735</v>
      </c>
      <c r="D791" s="564">
        <v>9868.31</v>
      </c>
    </row>
    <row r="792" spans="1:4">
      <c r="A792" s="562">
        <v>705292</v>
      </c>
      <c r="B792" s="563" t="s">
        <v>15444</v>
      </c>
      <c r="C792" s="562" t="s">
        <v>14735</v>
      </c>
      <c r="D792" s="564">
        <v>8960.51</v>
      </c>
    </row>
    <row r="793" spans="1:4">
      <c r="A793" s="562">
        <v>705299</v>
      </c>
      <c r="B793" s="563" t="s">
        <v>15445</v>
      </c>
      <c r="C793" s="562" t="s">
        <v>14735</v>
      </c>
      <c r="D793" s="564">
        <v>9958.32</v>
      </c>
    </row>
    <row r="794" spans="1:4">
      <c r="A794" s="562">
        <v>705298</v>
      </c>
      <c r="B794" s="563" t="s">
        <v>15446</v>
      </c>
      <c r="C794" s="562" t="s">
        <v>14735</v>
      </c>
      <c r="D794" s="564">
        <v>9080.85</v>
      </c>
    </row>
    <row r="795" spans="1:4">
      <c r="A795" s="562">
        <v>705301</v>
      </c>
      <c r="B795" s="563" t="s">
        <v>15447</v>
      </c>
      <c r="C795" s="562" t="s">
        <v>14735</v>
      </c>
      <c r="D795" s="564">
        <v>9321.48</v>
      </c>
    </row>
    <row r="796" spans="1:4">
      <c r="A796" s="562">
        <v>705300</v>
      </c>
      <c r="B796" s="563" t="s">
        <v>15448</v>
      </c>
      <c r="C796" s="562" t="s">
        <v>14735</v>
      </c>
      <c r="D796" s="564">
        <v>8444</v>
      </c>
    </row>
    <row r="797" spans="1:4">
      <c r="A797" s="562">
        <v>705309</v>
      </c>
      <c r="B797" s="563" t="s">
        <v>15449</v>
      </c>
      <c r="C797" s="562" t="s">
        <v>14735</v>
      </c>
      <c r="D797" s="564">
        <v>15135.6</v>
      </c>
    </row>
    <row r="798" spans="1:4">
      <c r="A798" s="562">
        <v>705308</v>
      </c>
      <c r="B798" s="563" t="s">
        <v>15450</v>
      </c>
      <c r="C798" s="562" t="s">
        <v>14735</v>
      </c>
      <c r="D798" s="564">
        <v>13822.32</v>
      </c>
    </row>
    <row r="799" spans="1:4">
      <c r="A799" s="562">
        <v>705311</v>
      </c>
      <c r="B799" s="563" t="s">
        <v>15451</v>
      </c>
      <c r="C799" s="562" t="s">
        <v>14735</v>
      </c>
      <c r="D799" s="564">
        <v>15035.54</v>
      </c>
    </row>
    <row r="800" spans="1:4">
      <c r="A800" s="562">
        <v>705310</v>
      </c>
      <c r="B800" s="563" t="s">
        <v>15452</v>
      </c>
      <c r="C800" s="562" t="s">
        <v>14735</v>
      </c>
      <c r="D800" s="564">
        <v>13722.26</v>
      </c>
    </row>
    <row r="801" spans="1:4">
      <c r="A801" s="562">
        <v>705303</v>
      </c>
      <c r="B801" s="563" t="s">
        <v>15453</v>
      </c>
      <c r="C801" s="562" t="s">
        <v>14735</v>
      </c>
      <c r="D801" s="564">
        <v>10047.08</v>
      </c>
    </row>
    <row r="802" spans="1:4">
      <c r="A802" s="562">
        <v>705302</v>
      </c>
      <c r="B802" s="563" t="s">
        <v>15454</v>
      </c>
      <c r="C802" s="562" t="s">
        <v>14735</v>
      </c>
      <c r="D802" s="564">
        <v>8977.89</v>
      </c>
    </row>
    <row r="803" spans="1:4">
      <c r="A803" s="562">
        <v>705305</v>
      </c>
      <c r="B803" s="563" t="s">
        <v>15455</v>
      </c>
      <c r="C803" s="562" t="s">
        <v>14735</v>
      </c>
      <c r="D803" s="564">
        <v>12255.5</v>
      </c>
    </row>
    <row r="804" spans="1:4">
      <c r="A804" s="562">
        <v>705304</v>
      </c>
      <c r="B804" s="563" t="s">
        <v>15456</v>
      </c>
      <c r="C804" s="562" t="s">
        <v>14735</v>
      </c>
      <c r="D804" s="564">
        <v>11186.31</v>
      </c>
    </row>
    <row r="805" spans="1:4">
      <c r="A805" s="562">
        <v>705307</v>
      </c>
      <c r="B805" s="563" t="s">
        <v>15457</v>
      </c>
      <c r="C805" s="562" t="s">
        <v>14735</v>
      </c>
      <c r="D805" s="564">
        <v>13544.84</v>
      </c>
    </row>
    <row r="806" spans="1:4">
      <c r="A806" s="562">
        <v>705306</v>
      </c>
      <c r="B806" s="563" t="s">
        <v>15458</v>
      </c>
      <c r="C806" s="562" t="s">
        <v>14735</v>
      </c>
      <c r="D806" s="564">
        <v>12231.56</v>
      </c>
    </row>
    <row r="807" spans="1:4">
      <c r="A807" s="562">
        <v>705169</v>
      </c>
      <c r="B807" s="563" t="s">
        <v>15459</v>
      </c>
      <c r="C807" s="562" t="s">
        <v>14735</v>
      </c>
      <c r="D807" s="564">
        <v>2519.44</v>
      </c>
    </row>
    <row r="808" spans="1:4">
      <c r="A808" s="562">
        <v>705168</v>
      </c>
      <c r="B808" s="563" t="s">
        <v>15460</v>
      </c>
      <c r="C808" s="562" t="s">
        <v>14735</v>
      </c>
      <c r="D808" s="564">
        <v>2316.66</v>
      </c>
    </row>
    <row r="809" spans="1:4">
      <c r="A809" s="562">
        <v>705171</v>
      </c>
      <c r="B809" s="563" t="s">
        <v>15461</v>
      </c>
      <c r="C809" s="562" t="s">
        <v>14735</v>
      </c>
      <c r="D809" s="564">
        <v>2225.9299999999998</v>
      </c>
    </row>
    <row r="810" spans="1:4">
      <c r="A810" s="562">
        <v>705170</v>
      </c>
      <c r="B810" s="563" t="s">
        <v>15462</v>
      </c>
      <c r="C810" s="562" t="s">
        <v>14735</v>
      </c>
      <c r="D810" s="564">
        <v>2023.15</v>
      </c>
    </row>
    <row r="811" spans="1:4">
      <c r="A811" s="562">
        <v>705179</v>
      </c>
      <c r="B811" s="563" t="s">
        <v>15463</v>
      </c>
      <c r="C811" s="562" t="s">
        <v>14735</v>
      </c>
      <c r="D811" s="564">
        <v>3178.57</v>
      </c>
    </row>
    <row r="812" spans="1:4">
      <c r="A812" s="562">
        <v>705178</v>
      </c>
      <c r="B812" s="563" t="s">
        <v>15464</v>
      </c>
      <c r="C812" s="562" t="s">
        <v>14735</v>
      </c>
      <c r="D812" s="564">
        <v>2910.85</v>
      </c>
    </row>
    <row r="813" spans="1:4">
      <c r="A813" s="562">
        <v>705181</v>
      </c>
      <c r="B813" s="563" t="s">
        <v>15465</v>
      </c>
      <c r="C813" s="562" t="s">
        <v>14735</v>
      </c>
      <c r="D813" s="564">
        <v>3322.64</v>
      </c>
    </row>
    <row r="814" spans="1:4">
      <c r="A814" s="562">
        <v>705180</v>
      </c>
      <c r="B814" s="563" t="s">
        <v>15466</v>
      </c>
      <c r="C814" s="562" t="s">
        <v>14735</v>
      </c>
      <c r="D814" s="564">
        <v>3054.92</v>
      </c>
    </row>
    <row r="815" spans="1:4">
      <c r="A815" s="562">
        <v>705173</v>
      </c>
      <c r="B815" s="563" t="s">
        <v>15467</v>
      </c>
      <c r="C815" s="562" t="s">
        <v>14735</v>
      </c>
      <c r="D815" s="564">
        <v>2430.63</v>
      </c>
    </row>
    <row r="816" spans="1:4">
      <c r="A816" s="562">
        <v>705172</v>
      </c>
      <c r="B816" s="563" t="s">
        <v>15468</v>
      </c>
      <c r="C816" s="562" t="s">
        <v>14735</v>
      </c>
      <c r="D816" s="564">
        <v>2227.86</v>
      </c>
    </row>
    <row r="817" spans="1:4">
      <c r="A817" s="562">
        <v>705175</v>
      </c>
      <c r="B817" s="563" t="s">
        <v>15469</v>
      </c>
      <c r="C817" s="562" t="s">
        <v>14735</v>
      </c>
      <c r="D817" s="564">
        <v>2712.61</v>
      </c>
    </row>
    <row r="818" spans="1:4">
      <c r="A818" s="562">
        <v>705174</v>
      </c>
      <c r="B818" s="563" t="s">
        <v>15470</v>
      </c>
      <c r="C818" s="562" t="s">
        <v>14735</v>
      </c>
      <c r="D818" s="564">
        <v>2509.83</v>
      </c>
    </row>
    <row r="819" spans="1:4">
      <c r="A819" s="562">
        <v>705177</v>
      </c>
      <c r="B819" s="563" t="s">
        <v>15471</v>
      </c>
      <c r="C819" s="562" t="s">
        <v>14735</v>
      </c>
      <c r="D819" s="564">
        <v>3059.13</v>
      </c>
    </row>
    <row r="820" spans="1:4">
      <c r="A820" s="562">
        <v>705176</v>
      </c>
      <c r="B820" s="563" t="s">
        <v>15472</v>
      </c>
      <c r="C820" s="562" t="s">
        <v>14735</v>
      </c>
      <c r="D820" s="564">
        <v>2791.41</v>
      </c>
    </row>
    <row r="821" spans="1:4">
      <c r="A821" s="562">
        <v>705183</v>
      </c>
      <c r="B821" s="563" t="s">
        <v>15473</v>
      </c>
      <c r="C821" s="562" t="s">
        <v>14735</v>
      </c>
      <c r="D821" s="564">
        <v>3515.15</v>
      </c>
    </row>
    <row r="822" spans="1:4">
      <c r="A822" s="562">
        <v>705182</v>
      </c>
      <c r="B822" s="563" t="s">
        <v>15474</v>
      </c>
      <c r="C822" s="562" t="s">
        <v>14735</v>
      </c>
      <c r="D822" s="564">
        <v>3254.53</v>
      </c>
    </row>
    <row r="823" spans="1:4">
      <c r="A823" s="562">
        <v>705185</v>
      </c>
      <c r="B823" s="563" t="s">
        <v>15475</v>
      </c>
      <c r="C823" s="562" t="s">
        <v>14735</v>
      </c>
      <c r="D823" s="564">
        <v>3174.95</v>
      </c>
    </row>
    <row r="824" spans="1:4">
      <c r="A824" s="562">
        <v>705184</v>
      </c>
      <c r="B824" s="563" t="s">
        <v>15476</v>
      </c>
      <c r="C824" s="562" t="s">
        <v>14735</v>
      </c>
      <c r="D824" s="564">
        <v>2914.34</v>
      </c>
    </row>
    <row r="825" spans="1:4">
      <c r="A825" s="562">
        <v>705193</v>
      </c>
      <c r="B825" s="563" t="s">
        <v>15477</v>
      </c>
      <c r="C825" s="562" t="s">
        <v>14735</v>
      </c>
      <c r="D825" s="564">
        <v>4846.9399999999996</v>
      </c>
    </row>
    <row r="826" spans="1:4">
      <c r="A826" s="562">
        <v>705192</v>
      </c>
      <c r="B826" s="563" t="s">
        <v>15478</v>
      </c>
      <c r="C826" s="562" t="s">
        <v>14735</v>
      </c>
      <c r="D826" s="564">
        <v>4426.3100000000004</v>
      </c>
    </row>
    <row r="827" spans="1:4">
      <c r="A827" s="562">
        <v>705195</v>
      </c>
      <c r="B827" s="563" t="s">
        <v>15479</v>
      </c>
      <c r="C827" s="562" t="s">
        <v>14735</v>
      </c>
      <c r="D827" s="564">
        <v>5192.2700000000004</v>
      </c>
    </row>
    <row r="828" spans="1:4">
      <c r="A828" s="562">
        <v>705194</v>
      </c>
      <c r="B828" s="563" t="s">
        <v>15480</v>
      </c>
      <c r="C828" s="562" t="s">
        <v>14735</v>
      </c>
      <c r="D828" s="564">
        <v>4771.6499999999996</v>
      </c>
    </row>
    <row r="829" spans="1:4">
      <c r="A829" s="562">
        <v>705187</v>
      </c>
      <c r="B829" s="563" t="s">
        <v>15481</v>
      </c>
      <c r="C829" s="562" t="s">
        <v>14735</v>
      </c>
      <c r="D829" s="564">
        <v>3611.8</v>
      </c>
    </row>
    <row r="830" spans="1:4">
      <c r="A830" s="562">
        <v>705186</v>
      </c>
      <c r="B830" s="563" t="s">
        <v>15482</v>
      </c>
      <c r="C830" s="562" t="s">
        <v>14735</v>
      </c>
      <c r="D830" s="564">
        <v>3270.38</v>
      </c>
    </row>
    <row r="831" spans="1:4">
      <c r="A831" s="562">
        <v>705189</v>
      </c>
      <c r="B831" s="563" t="s">
        <v>15483</v>
      </c>
      <c r="C831" s="562" t="s">
        <v>14735</v>
      </c>
      <c r="D831" s="564">
        <v>4060.48</v>
      </c>
    </row>
    <row r="832" spans="1:4">
      <c r="A832" s="562">
        <v>705188</v>
      </c>
      <c r="B832" s="563" t="s">
        <v>15484</v>
      </c>
      <c r="C832" s="562" t="s">
        <v>14735</v>
      </c>
      <c r="D832" s="564">
        <v>3719.06</v>
      </c>
    </row>
    <row r="833" spans="1:4">
      <c r="A833" s="562">
        <v>705191</v>
      </c>
      <c r="B833" s="563" t="s">
        <v>15485</v>
      </c>
      <c r="C833" s="562" t="s">
        <v>14735</v>
      </c>
      <c r="D833" s="564">
        <v>4455.42</v>
      </c>
    </row>
    <row r="834" spans="1:4">
      <c r="A834" s="562">
        <v>705190</v>
      </c>
      <c r="B834" s="563" t="s">
        <v>15486</v>
      </c>
      <c r="C834" s="562" t="s">
        <v>14735</v>
      </c>
      <c r="D834" s="564">
        <v>4034.8</v>
      </c>
    </row>
    <row r="835" spans="1:4">
      <c r="A835" s="562">
        <v>705197</v>
      </c>
      <c r="B835" s="563" t="s">
        <v>15487</v>
      </c>
      <c r="C835" s="562" t="s">
        <v>14735</v>
      </c>
      <c r="D835" s="564">
        <v>4795.9799999999996</v>
      </c>
    </row>
    <row r="836" spans="1:4">
      <c r="A836" s="562">
        <v>705196</v>
      </c>
      <c r="B836" s="563" t="s">
        <v>15488</v>
      </c>
      <c r="C836" s="562" t="s">
        <v>14735</v>
      </c>
      <c r="D836" s="564">
        <v>4379.55</v>
      </c>
    </row>
    <row r="837" spans="1:4">
      <c r="A837" s="562">
        <v>705199</v>
      </c>
      <c r="B837" s="563" t="s">
        <v>15489</v>
      </c>
      <c r="C837" s="562" t="s">
        <v>14735</v>
      </c>
      <c r="D837" s="564">
        <v>4538.62</v>
      </c>
    </row>
    <row r="838" spans="1:4">
      <c r="A838" s="562">
        <v>705198</v>
      </c>
      <c r="B838" s="563" t="s">
        <v>15490</v>
      </c>
      <c r="C838" s="562" t="s">
        <v>14735</v>
      </c>
      <c r="D838" s="564">
        <v>4122.1899999999996</v>
      </c>
    </row>
    <row r="839" spans="1:4">
      <c r="A839" s="562">
        <v>705207</v>
      </c>
      <c r="B839" s="563" t="s">
        <v>15491</v>
      </c>
      <c r="C839" s="562" t="s">
        <v>14735</v>
      </c>
      <c r="D839" s="564">
        <v>6860.21</v>
      </c>
    </row>
    <row r="840" spans="1:4">
      <c r="A840" s="562">
        <v>705206</v>
      </c>
      <c r="B840" s="563" t="s">
        <v>15492</v>
      </c>
      <c r="C840" s="562" t="s">
        <v>14735</v>
      </c>
      <c r="D840" s="564">
        <v>6239.38</v>
      </c>
    </row>
    <row r="841" spans="1:4">
      <c r="A841" s="562">
        <v>705209</v>
      </c>
      <c r="B841" s="563" t="s">
        <v>15493</v>
      </c>
      <c r="C841" s="562" t="s">
        <v>14735</v>
      </c>
      <c r="D841" s="564">
        <v>7792.6</v>
      </c>
    </row>
    <row r="842" spans="1:4">
      <c r="A842" s="562">
        <v>705208</v>
      </c>
      <c r="B842" s="563" t="s">
        <v>15494</v>
      </c>
      <c r="C842" s="562" t="s">
        <v>14735</v>
      </c>
      <c r="D842" s="564">
        <v>7068.78</v>
      </c>
    </row>
    <row r="843" spans="1:4">
      <c r="A843" s="562">
        <v>705201</v>
      </c>
      <c r="B843" s="563" t="s">
        <v>15495</v>
      </c>
      <c r="C843" s="562" t="s">
        <v>14735</v>
      </c>
      <c r="D843" s="564">
        <v>5215.03</v>
      </c>
    </row>
    <row r="844" spans="1:4">
      <c r="A844" s="562">
        <v>705200</v>
      </c>
      <c r="B844" s="563" t="s">
        <v>15496</v>
      </c>
      <c r="C844" s="562" t="s">
        <v>14735</v>
      </c>
      <c r="D844" s="564">
        <v>4798.6099999999997</v>
      </c>
    </row>
    <row r="845" spans="1:4">
      <c r="A845" s="562">
        <v>705203</v>
      </c>
      <c r="B845" s="563" t="s">
        <v>15497</v>
      </c>
      <c r="C845" s="562" t="s">
        <v>14735</v>
      </c>
      <c r="D845" s="564">
        <v>5739.43</v>
      </c>
    </row>
    <row r="846" spans="1:4">
      <c r="A846" s="562">
        <v>705202</v>
      </c>
      <c r="B846" s="563" t="s">
        <v>15498</v>
      </c>
      <c r="C846" s="562" t="s">
        <v>14735</v>
      </c>
      <c r="D846" s="564">
        <v>5227.9399999999996</v>
      </c>
    </row>
    <row r="847" spans="1:4">
      <c r="A847" s="562">
        <v>705205</v>
      </c>
      <c r="B847" s="563" t="s">
        <v>15499</v>
      </c>
      <c r="C847" s="562" t="s">
        <v>14735</v>
      </c>
      <c r="D847" s="564">
        <v>6281.53</v>
      </c>
    </row>
    <row r="848" spans="1:4">
      <c r="A848" s="562">
        <v>705204</v>
      </c>
      <c r="B848" s="563" t="s">
        <v>15500</v>
      </c>
      <c r="C848" s="562" t="s">
        <v>14735</v>
      </c>
      <c r="D848" s="564">
        <v>5770.04</v>
      </c>
    </row>
    <row r="849" spans="1:4">
      <c r="A849" s="562">
        <v>705211</v>
      </c>
      <c r="B849" s="563" t="s">
        <v>15501</v>
      </c>
      <c r="C849" s="562" t="s">
        <v>14735</v>
      </c>
      <c r="D849" s="564">
        <v>6124.65</v>
      </c>
    </row>
    <row r="850" spans="1:4">
      <c r="A850" s="562">
        <v>705210</v>
      </c>
      <c r="B850" s="563" t="s">
        <v>15502</v>
      </c>
      <c r="C850" s="562" t="s">
        <v>14735</v>
      </c>
      <c r="D850" s="564">
        <v>5523.61</v>
      </c>
    </row>
    <row r="851" spans="1:4">
      <c r="A851" s="562">
        <v>705213</v>
      </c>
      <c r="B851" s="563" t="s">
        <v>15503</v>
      </c>
      <c r="C851" s="562" t="s">
        <v>14735</v>
      </c>
      <c r="D851" s="564">
        <v>6047.23</v>
      </c>
    </row>
    <row r="852" spans="1:4">
      <c r="A852" s="562">
        <v>705212</v>
      </c>
      <c r="B852" s="563" t="s">
        <v>15504</v>
      </c>
      <c r="C852" s="562" t="s">
        <v>14735</v>
      </c>
      <c r="D852" s="564">
        <v>5446.19</v>
      </c>
    </row>
    <row r="853" spans="1:4">
      <c r="A853" s="562">
        <v>705221</v>
      </c>
      <c r="B853" s="563" t="s">
        <v>15505</v>
      </c>
      <c r="C853" s="562" t="s">
        <v>14735</v>
      </c>
      <c r="D853" s="564">
        <v>9440.34</v>
      </c>
    </row>
    <row r="854" spans="1:4">
      <c r="A854" s="562">
        <v>705220</v>
      </c>
      <c r="B854" s="563" t="s">
        <v>15506</v>
      </c>
      <c r="C854" s="562" t="s">
        <v>14735</v>
      </c>
      <c r="D854" s="564">
        <v>8595.26</v>
      </c>
    </row>
    <row r="855" spans="1:4">
      <c r="A855" s="562">
        <v>705223</v>
      </c>
      <c r="B855" s="563" t="s">
        <v>15507</v>
      </c>
      <c r="C855" s="562" t="s">
        <v>14735</v>
      </c>
      <c r="D855" s="564">
        <v>10206.19</v>
      </c>
    </row>
    <row r="856" spans="1:4">
      <c r="A856" s="562">
        <v>705222</v>
      </c>
      <c r="B856" s="563" t="s">
        <v>15508</v>
      </c>
      <c r="C856" s="562" t="s">
        <v>14735</v>
      </c>
      <c r="D856" s="564">
        <v>9232.76</v>
      </c>
    </row>
    <row r="857" spans="1:4">
      <c r="A857" s="562">
        <v>705215</v>
      </c>
      <c r="B857" s="563" t="s">
        <v>15509</v>
      </c>
      <c r="C857" s="562" t="s">
        <v>14735</v>
      </c>
      <c r="D857" s="564">
        <v>7177.97</v>
      </c>
    </row>
    <row r="858" spans="1:4">
      <c r="A858" s="562">
        <v>705214</v>
      </c>
      <c r="B858" s="563" t="s">
        <v>15510</v>
      </c>
      <c r="C858" s="562" t="s">
        <v>14735</v>
      </c>
      <c r="D858" s="564">
        <v>6450.16</v>
      </c>
    </row>
    <row r="859" spans="1:4">
      <c r="A859" s="562">
        <v>705217</v>
      </c>
      <c r="B859" s="563" t="s">
        <v>15511</v>
      </c>
      <c r="C859" s="562" t="s">
        <v>14735</v>
      </c>
      <c r="D859" s="564">
        <v>7978.3</v>
      </c>
    </row>
    <row r="860" spans="1:4">
      <c r="A860" s="562">
        <v>705216</v>
      </c>
      <c r="B860" s="563" t="s">
        <v>15512</v>
      </c>
      <c r="C860" s="562" t="s">
        <v>14735</v>
      </c>
      <c r="D860" s="564">
        <v>7250.49</v>
      </c>
    </row>
    <row r="861" spans="1:4">
      <c r="A861" s="562">
        <v>705219</v>
      </c>
      <c r="B861" s="563" t="s">
        <v>15513</v>
      </c>
      <c r="C861" s="562" t="s">
        <v>14735</v>
      </c>
      <c r="D861" s="564">
        <v>8696.7199999999993</v>
      </c>
    </row>
    <row r="862" spans="1:4">
      <c r="A862" s="562">
        <v>705218</v>
      </c>
      <c r="B862" s="563" t="s">
        <v>15514</v>
      </c>
      <c r="C862" s="562" t="s">
        <v>14735</v>
      </c>
      <c r="D862" s="564">
        <v>7851.64</v>
      </c>
    </row>
    <row r="863" spans="1:4">
      <c r="A863" s="562">
        <v>705346</v>
      </c>
      <c r="B863" s="563" t="s">
        <v>15515</v>
      </c>
      <c r="C863" s="562" t="s">
        <v>14735</v>
      </c>
      <c r="D863" s="564">
        <v>5776.85</v>
      </c>
    </row>
    <row r="864" spans="1:4">
      <c r="A864" s="562">
        <v>705345</v>
      </c>
      <c r="B864" s="563" t="s">
        <v>15516</v>
      </c>
      <c r="C864" s="562" t="s">
        <v>14735</v>
      </c>
      <c r="D864" s="564">
        <v>5256.54</v>
      </c>
    </row>
    <row r="865" spans="1:4">
      <c r="A865" s="562">
        <v>705348</v>
      </c>
      <c r="B865" s="563" t="s">
        <v>15517</v>
      </c>
      <c r="C865" s="562" t="s">
        <v>14735</v>
      </c>
      <c r="D865" s="564">
        <v>5181.91</v>
      </c>
    </row>
    <row r="866" spans="1:4">
      <c r="A866" s="562">
        <v>705347</v>
      </c>
      <c r="B866" s="563" t="s">
        <v>15518</v>
      </c>
      <c r="C866" s="562" t="s">
        <v>14735</v>
      </c>
      <c r="D866" s="564">
        <v>4661.59</v>
      </c>
    </row>
    <row r="867" spans="1:4">
      <c r="A867" s="562">
        <v>705356</v>
      </c>
      <c r="B867" s="563" t="s">
        <v>15519</v>
      </c>
      <c r="C867" s="562" t="s">
        <v>14735</v>
      </c>
      <c r="D867" s="564">
        <v>7725.22</v>
      </c>
    </row>
    <row r="868" spans="1:4">
      <c r="A868" s="562">
        <v>705355</v>
      </c>
      <c r="B868" s="563" t="s">
        <v>15520</v>
      </c>
      <c r="C868" s="562" t="s">
        <v>14735</v>
      </c>
      <c r="D868" s="564">
        <v>7032.2</v>
      </c>
    </row>
    <row r="869" spans="1:4">
      <c r="A869" s="562">
        <v>705358</v>
      </c>
      <c r="B869" s="563" t="s">
        <v>15521</v>
      </c>
      <c r="C869" s="562" t="s">
        <v>14735</v>
      </c>
      <c r="D869" s="564">
        <v>7845.83</v>
      </c>
    </row>
    <row r="870" spans="1:4">
      <c r="A870" s="562">
        <v>705357</v>
      </c>
      <c r="B870" s="563" t="s">
        <v>15522</v>
      </c>
      <c r="C870" s="562" t="s">
        <v>14735</v>
      </c>
      <c r="D870" s="564">
        <v>7152.82</v>
      </c>
    </row>
    <row r="871" spans="1:4">
      <c r="A871" s="562">
        <v>705350</v>
      </c>
      <c r="B871" s="563" t="s">
        <v>15523</v>
      </c>
      <c r="C871" s="562" t="s">
        <v>14735</v>
      </c>
      <c r="D871" s="564">
        <v>5668.17</v>
      </c>
    </row>
    <row r="872" spans="1:4">
      <c r="A872" s="562">
        <v>705349</v>
      </c>
      <c r="B872" s="563" t="s">
        <v>15524</v>
      </c>
      <c r="C872" s="562" t="s">
        <v>14735</v>
      </c>
      <c r="D872" s="564">
        <v>5147.8599999999997</v>
      </c>
    </row>
    <row r="873" spans="1:4">
      <c r="A873" s="562">
        <v>705352</v>
      </c>
      <c r="B873" s="563" t="s">
        <v>15525</v>
      </c>
      <c r="C873" s="562" t="s">
        <v>14735</v>
      </c>
      <c r="D873" s="564">
        <v>6083.49</v>
      </c>
    </row>
    <row r="874" spans="1:4">
      <c r="A874" s="562">
        <v>705351</v>
      </c>
      <c r="B874" s="563" t="s">
        <v>15526</v>
      </c>
      <c r="C874" s="562" t="s">
        <v>14735</v>
      </c>
      <c r="D874" s="564">
        <v>5563.17</v>
      </c>
    </row>
    <row r="875" spans="1:4">
      <c r="A875" s="562">
        <v>705354</v>
      </c>
      <c r="B875" s="563" t="s">
        <v>15527</v>
      </c>
      <c r="C875" s="562" t="s">
        <v>14735</v>
      </c>
      <c r="D875" s="564">
        <v>6711.3</v>
      </c>
    </row>
    <row r="876" spans="1:4">
      <c r="A876" s="562">
        <v>705353</v>
      </c>
      <c r="B876" s="563" t="s">
        <v>15528</v>
      </c>
      <c r="C876" s="562" t="s">
        <v>14735</v>
      </c>
      <c r="D876" s="564">
        <v>6190.98</v>
      </c>
    </row>
    <row r="877" spans="1:4">
      <c r="A877" s="562">
        <v>705360</v>
      </c>
      <c r="B877" s="563" t="s">
        <v>15529</v>
      </c>
      <c r="C877" s="562" t="s">
        <v>14735</v>
      </c>
      <c r="D877" s="564">
        <v>8294.2000000000007</v>
      </c>
    </row>
    <row r="878" spans="1:4">
      <c r="A878" s="562">
        <v>705359</v>
      </c>
      <c r="B878" s="563" t="s">
        <v>15530</v>
      </c>
      <c r="C878" s="562" t="s">
        <v>14735</v>
      </c>
      <c r="D878" s="564">
        <v>7622.82</v>
      </c>
    </row>
    <row r="879" spans="1:4">
      <c r="A879" s="562">
        <v>705362</v>
      </c>
      <c r="B879" s="563" t="s">
        <v>15531</v>
      </c>
      <c r="C879" s="562" t="s">
        <v>14735</v>
      </c>
      <c r="D879" s="564">
        <v>7526.49</v>
      </c>
    </row>
    <row r="880" spans="1:4">
      <c r="A880" s="562">
        <v>705361</v>
      </c>
      <c r="B880" s="563" t="s">
        <v>15532</v>
      </c>
      <c r="C880" s="562" t="s">
        <v>14735</v>
      </c>
      <c r="D880" s="564">
        <v>6855.1</v>
      </c>
    </row>
    <row r="881" spans="1:4">
      <c r="A881" s="562">
        <v>705370</v>
      </c>
      <c r="B881" s="563" t="s">
        <v>15533</v>
      </c>
      <c r="C881" s="562" t="s">
        <v>14735</v>
      </c>
      <c r="D881" s="564">
        <v>11332.49</v>
      </c>
    </row>
    <row r="882" spans="1:4">
      <c r="A882" s="562">
        <v>705369</v>
      </c>
      <c r="B882" s="563" t="s">
        <v>15534</v>
      </c>
      <c r="C882" s="562" t="s">
        <v>14735</v>
      </c>
      <c r="D882" s="564">
        <v>10258.66</v>
      </c>
    </row>
    <row r="883" spans="1:4">
      <c r="A883" s="562">
        <v>705372</v>
      </c>
      <c r="B883" s="563" t="s">
        <v>15535</v>
      </c>
      <c r="C883" s="562" t="s">
        <v>14735</v>
      </c>
      <c r="D883" s="564">
        <v>12084.3</v>
      </c>
    </row>
    <row r="884" spans="1:4">
      <c r="A884" s="562">
        <v>705371</v>
      </c>
      <c r="B884" s="563" t="s">
        <v>15536</v>
      </c>
      <c r="C884" s="562" t="s">
        <v>14735</v>
      </c>
      <c r="D884" s="564">
        <v>11010.46</v>
      </c>
    </row>
    <row r="885" spans="1:4">
      <c r="A885" s="562">
        <v>705364</v>
      </c>
      <c r="B885" s="563" t="s">
        <v>15537</v>
      </c>
      <c r="C885" s="562" t="s">
        <v>14735</v>
      </c>
      <c r="D885" s="564">
        <v>8553.35</v>
      </c>
    </row>
    <row r="886" spans="1:4">
      <c r="A886" s="562">
        <v>705363</v>
      </c>
      <c r="B886" s="563" t="s">
        <v>15538</v>
      </c>
      <c r="C886" s="562" t="s">
        <v>14735</v>
      </c>
      <c r="D886" s="564">
        <v>7881.97</v>
      </c>
    </row>
    <row r="887" spans="1:4">
      <c r="A887" s="562">
        <v>705366</v>
      </c>
      <c r="B887" s="563" t="s">
        <v>15539</v>
      </c>
      <c r="C887" s="562" t="s">
        <v>14735</v>
      </c>
      <c r="D887" s="564">
        <v>9361.59</v>
      </c>
    </row>
    <row r="888" spans="1:4">
      <c r="A888" s="562">
        <v>705365</v>
      </c>
      <c r="B888" s="563" t="s">
        <v>15540</v>
      </c>
      <c r="C888" s="562" t="s">
        <v>14735</v>
      </c>
      <c r="D888" s="564">
        <v>8477.8799999999992</v>
      </c>
    </row>
    <row r="889" spans="1:4">
      <c r="A889" s="562">
        <v>705368</v>
      </c>
      <c r="B889" s="563" t="s">
        <v>15541</v>
      </c>
      <c r="C889" s="562" t="s">
        <v>14735</v>
      </c>
      <c r="D889" s="564">
        <v>10522.99</v>
      </c>
    </row>
    <row r="890" spans="1:4">
      <c r="A890" s="562">
        <v>705367</v>
      </c>
      <c r="B890" s="563" t="s">
        <v>15542</v>
      </c>
      <c r="C890" s="562" t="s">
        <v>14735</v>
      </c>
      <c r="D890" s="564">
        <v>9639.2900000000009</v>
      </c>
    </row>
    <row r="891" spans="1:4">
      <c r="A891" s="562">
        <v>705374</v>
      </c>
      <c r="B891" s="563" t="s">
        <v>15543</v>
      </c>
      <c r="C891" s="562" t="s">
        <v>14735</v>
      </c>
      <c r="D891" s="564">
        <v>10946.7</v>
      </c>
    </row>
    <row r="892" spans="1:4">
      <c r="A892" s="562">
        <v>705373</v>
      </c>
      <c r="B892" s="563" t="s">
        <v>15544</v>
      </c>
      <c r="C892" s="562" t="s">
        <v>14735</v>
      </c>
      <c r="D892" s="564">
        <v>10094.41</v>
      </c>
    </row>
    <row r="893" spans="1:4">
      <c r="A893" s="562">
        <v>705376</v>
      </c>
      <c r="B893" s="563" t="s">
        <v>15545</v>
      </c>
      <c r="C893" s="562" t="s">
        <v>14735</v>
      </c>
      <c r="D893" s="564">
        <v>9780.6</v>
      </c>
    </row>
    <row r="894" spans="1:4">
      <c r="A894" s="562">
        <v>705375</v>
      </c>
      <c r="B894" s="563" t="s">
        <v>15546</v>
      </c>
      <c r="C894" s="562" t="s">
        <v>14735</v>
      </c>
      <c r="D894" s="564">
        <v>8928.31</v>
      </c>
    </row>
    <row r="895" spans="1:4">
      <c r="A895" s="562">
        <v>705384</v>
      </c>
      <c r="B895" s="563" t="s">
        <v>15547</v>
      </c>
      <c r="C895" s="562" t="s">
        <v>14735</v>
      </c>
      <c r="D895" s="564">
        <v>14991.41</v>
      </c>
    </row>
    <row r="896" spans="1:4">
      <c r="A896" s="562">
        <v>705383</v>
      </c>
      <c r="B896" s="563" t="s">
        <v>15548</v>
      </c>
      <c r="C896" s="562" t="s">
        <v>14735</v>
      </c>
      <c r="D896" s="564">
        <v>13685.93</v>
      </c>
    </row>
    <row r="897" spans="1:4">
      <c r="A897" s="562">
        <v>705386</v>
      </c>
      <c r="B897" s="563" t="s">
        <v>15549</v>
      </c>
      <c r="C897" s="562" t="s">
        <v>14735</v>
      </c>
      <c r="D897" s="564">
        <v>16185.08</v>
      </c>
    </row>
    <row r="898" spans="1:4">
      <c r="A898" s="562">
        <v>705385</v>
      </c>
      <c r="B898" s="563" t="s">
        <v>15550</v>
      </c>
      <c r="C898" s="562" t="s">
        <v>14735</v>
      </c>
      <c r="D898" s="564">
        <v>14879.6</v>
      </c>
    </row>
    <row r="899" spans="1:4">
      <c r="A899" s="562">
        <v>705378</v>
      </c>
      <c r="B899" s="563" t="s">
        <v>15551</v>
      </c>
      <c r="C899" s="562" t="s">
        <v>14735</v>
      </c>
      <c r="D899" s="564">
        <v>11147.92</v>
      </c>
    </row>
    <row r="900" spans="1:4">
      <c r="A900" s="562">
        <v>705377</v>
      </c>
      <c r="B900" s="563" t="s">
        <v>15552</v>
      </c>
      <c r="C900" s="562" t="s">
        <v>14735</v>
      </c>
      <c r="D900" s="564">
        <v>10072.200000000001</v>
      </c>
    </row>
    <row r="901" spans="1:4">
      <c r="A901" s="562">
        <v>705380</v>
      </c>
      <c r="B901" s="563" t="s">
        <v>15553</v>
      </c>
      <c r="C901" s="562" t="s">
        <v>14735</v>
      </c>
      <c r="D901" s="564">
        <v>12687.64</v>
      </c>
    </row>
    <row r="902" spans="1:4">
      <c r="A902" s="562">
        <v>705379</v>
      </c>
      <c r="B902" s="563" t="s">
        <v>15554</v>
      </c>
      <c r="C902" s="562" t="s">
        <v>14735</v>
      </c>
      <c r="D902" s="564">
        <v>11611.92</v>
      </c>
    </row>
    <row r="903" spans="1:4">
      <c r="A903" s="562">
        <v>705382</v>
      </c>
      <c r="B903" s="563" t="s">
        <v>15555</v>
      </c>
      <c r="C903" s="562" t="s">
        <v>14735</v>
      </c>
      <c r="D903" s="564">
        <v>14000.02</v>
      </c>
    </row>
    <row r="904" spans="1:4">
      <c r="A904" s="562">
        <v>705381</v>
      </c>
      <c r="B904" s="563" t="s">
        <v>15556</v>
      </c>
      <c r="C904" s="562" t="s">
        <v>14735</v>
      </c>
      <c r="D904" s="564">
        <v>12694.54</v>
      </c>
    </row>
    <row r="905" spans="1:4">
      <c r="A905" s="562">
        <v>705388</v>
      </c>
      <c r="B905" s="563" t="s">
        <v>15557</v>
      </c>
      <c r="C905" s="562" t="s">
        <v>14735</v>
      </c>
      <c r="D905" s="564">
        <v>13737.85</v>
      </c>
    </row>
    <row r="906" spans="1:4">
      <c r="A906" s="562">
        <v>705387</v>
      </c>
      <c r="B906" s="563" t="s">
        <v>15558</v>
      </c>
      <c r="C906" s="562" t="s">
        <v>14735</v>
      </c>
      <c r="D906" s="564">
        <v>12471.43</v>
      </c>
    </row>
    <row r="907" spans="1:4">
      <c r="A907" s="562">
        <v>705390</v>
      </c>
      <c r="B907" s="563" t="s">
        <v>15559</v>
      </c>
      <c r="C907" s="562" t="s">
        <v>14735</v>
      </c>
      <c r="D907" s="564">
        <v>12912.92</v>
      </c>
    </row>
    <row r="908" spans="1:4">
      <c r="A908" s="562">
        <v>705389</v>
      </c>
      <c r="B908" s="563" t="s">
        <v>15560</v>
      </c>
      <c r="C908" s="562" t="s">
        <v>14735</v>
      </c>
      <c r="D908" s="564">
        <v>11646.51</v>
      </c>
    </row>
    <row r="909" spans="1:4">
      <c r="A909" s="562">
        <v>705399</v>
      </c>
      <c r="B909" s="563" t="s">
        <v>15561</v>
      </c>
      <c r="C909" s="562" t="s">
        <v>14735</v>
      </c>
      <c r="D909" s="564">
        <v>20111.64</v>
      </c>
    </row>
    <row r="910" spans="1:4">
      <c r="A910" s="562">
        <v>705398</v>
      </c>
      <c r="B910" s="563" t="s">
        <v>15562</v>
      </c>
      <c r="C910" s="562" t="s">
        <v>14735</v>
      </c>
      <c r="D910" s="564">
        <v>18211.310000000001</v>
      </c>
    </row>
    <row r="911" spans="1:4">
      <c r="A911" s="562">
        <v>705401</v>
      </c>
      <c r="B911" s="563" t="s">
        <v>15563</v>
      </c>
      <c r="C911" s="562" t="s">
        <v>14735</v>
      </c>
      <c r="D911" s="564">
        <v>21728.21</v>
      </c>
    </row>
    <row r="912" spans="1:4">
      <c r="A912" s="562">
        <v>705400</v>
      </c>
      <c r="B912" s="563" t="s">
        <v>15564</v>
      </c>
      <c r="C912" s="562" t="s">
        <v>14735</v>
      </c>
      <c r="D912" s="564">
        <v>19827.88</v>
      </c>
    </row>
    <row r="913" spans="1:4">
      <c r="A913" s="562">
        <v>705392</v>
      </c>
      <c r="B913" s="563" t="s">
        <v>15565</v>
      </c>
      <c r="C913" s="562" t="s">
        <v>14735</v>
      </c>
      <c r="D913" s="564">
        <v>14774.09</v>
      </c>
    </row>
    <row r="914" spans="1:4">
      <c r="A914" s="562">
        <v>705391</v>
      </c>
      <c r="B914" s="563" t="s">
        <v>15566</v>
      </c>
      <c r="C914" s="562" t="s">
        <v>14735</v>
      </c>
      <c r="D914" s="564">
        <v>13238.28</v>
      </c>
    </row>
    <row r="915" spans="1:4">
      <c r="A915" s="562">
        <v>705395</v>
      </c>
      <c r="B915" s="563" t="s">
        <v>15567</v>
      </c>
      <c r="C915" s="562" t="s">
        <v>14735</v>
      </c>
      <c r="D915" s="564">
        <v>16918.62</v>
      </c>
    </row>
    <row r="916" spans="1:4">
      <c r="A916" s="562">
        <v>705394</v>
      </c>
      <c r="B916" s="563" t="s">
        <v>15568</v>
      </c>
      <c r="C916" s="562" t="s">
        <v>14735</v>
      </c>
      <c r="D916" s="564">
        <v>15382.81</v>
      </c>
    </row>
    <row r="917" spans="1:4">
      <c r="A917" s="562">
        <v>705397</v>
      </c>
      <c r="B917" s="563" t="s">
        <v>15569</v>
      </c>
      <c r="C917" s="562" t="s">
        <v>14735</v>
      </c>
      <c r="D917" s="564">
        <v>18568.349999999999</v>
      </c>
    </row>
    <row r="918" spans="1:4">
      <c r="A918" s="562">
        <v>705396</v>
      </c>
      <c r="B918" s="563" t="s">
        <v>15570</v>
      </c>
      <c r="C918" s="562" t="s">
        <v>14735</v>
      </c>
      <c r="D918" s="564">
        <v>16668.02</v>
      </c>
    </row>
    <row r="919" spans="1:4">
      <c r="A919" s="562">
        <v>804213</v>
      </c>
      <c r="B919" s="563" t="s">
        <v>15571</v>
      </c>
      <c r="C919" s="562" t="s">
        <v>220</v>
      </c>
      <c r="D919" s="564">
        <v>1664.88</v>
      </c>
    </row>
    <row r="920" spans="1:4">
      <c r="A920" s="562">
        <v>804212</v>
      </c>
      <c r="B920" s="563" t="s">
        <v>15572</v>
      </c>
      <c r="C920" s="562" t="s">
        <v>220</v>
      </c>
      <c r="D920" s="564">
        <v>1354.63</v>
      </c>
    </row>
    <row r="921" spans="1:4">
      <c r="A921" s="562">
        <v>804217</v>
      </c>
      <c r="B921" s="563" t="s">
        <v>15573</v>
      </c>
      <c r="C921" s="562" t="s">
        <v>220</v>
      </c>
      <c r="D921" s="564">
        <v>1674.53</v>
      </c>
    </row>
    <row r="922" spans="1:4">
      <c r="A922" s="562">
        <v>804216</v>
      </c>
      <c r="B922" s="563" t="s">
        <v>15574</v>
      </c>
      <c r="C922" s="562" t="s">
        <v>220</v>
      </c>
      <c r="D922" s="564">
        <v>1363.64</v>
      </c>
    </row>
    <row r="923" spans="1:4">
      <c r="A923" s="562">
        <v>804219</v>
      </c>
      <c r="B923" s="563" t="s">
        <v>15575</v>
      </c>
      <c r="C923" s="562" t="s">
        <v>220</v>
      </c>
      <c r="D923" s="564">
        <v>1686.74</v>
      </c>
    </row>
    <row r="924" spans="1:4">
      <c r="A924" s="562">
        <v>804218</v>
      </c>
      <c r="B924" s="563" t="s">
        <v>15576</v>
      </c>
      <c r="C924" s="562" t="s">
        <v>220</v>
      </c>
      <c r="D924" s="564">
        <v>1375.22</v>
      </c>
    </row>
    <row r="925" spans="1:4">
      <c r="A925" s="562">
        <v>804221</v>
      </c>
      <c r="B925" s="563" t="s">
        <v>15577</v>
      </c>
      <c r="C925" s="562" t="s">
        <v>220</v>
      </c>
      <c r="D925" s="564">
        <v>1706.41</v>
      </c>
    </row>
    <row r="926" spans="1:4">
      <c r="A926" s="562">
        <v>804220</v>
      </c>
      <c r="B926" s="563" t="s">
        <v>15578</v>
      </c>
      <c r="C926" s="562" t="s">
        <v>220</v>
      </c>
      <c r="D926" s="564">
        <v>1393.78</v>
      </c>
    </row>
    <row r="927" spans="1:4">
      <c r="A927" s="562">
        <v>804223</v>
      </c>
      <c r="B927" s="563" t="s">
        <v>15579</v>
      </c>
      <c r="C927" s="562" t="s">
        <v>220</v>
      </c>
      <c r="D927" s="564">
        <v>1732.18</v>
      </c>
    </row>
    <row r="928" spans="1:4">
      <c r="A928" s="562">
        <v>804222</v>
      </c>
      <c r="B928" s="563" t="s">
        <v>15580</v>
      </c>
      <c r="C928" s="562" t="s">
        <v>220</v>
      </c>
      <c r="D928" s="564">
        <v>1418.12</v>
      </c>
    </row>
    <row r="929" spans="1:4">
      <c r="A929" s="562">
        <v>804225</v>
      </c>
      <c r="B929" s="563" t="s">
        <v>15581</v>
      </c>
      <c r="C929" s="562" t="s">
        <v>220</v>
      </c>
      <c r="D929" s="564">
        <v>1766.13</v>
      </c>
    </row>
    <row r="930" spans="1:4">
      <c r="A930" s="562">
        <v>804224</v>
      </c>
      <c r="B930" s="563" t="s">
        <v>15582</v>
      </c>
      <c r="C930" s="562" t="s">
        <v>220</v>
      </c>
      <c r="D930" s="564">
        <v>1450.49</v>
      </c>
    </row>
    <row r="931" spans="1:4">
      <c r="A931" s="562">
        <v>804227</v>
      </c>
      <c r="B931" s="563" t="s">
        <v>15583</v>
      </c>
      <c r="C931" s="562" t="s">
        <v>220</v>
      </c>
      <c r="D931" s="564">
        <v>1812.17</v>
      </c>
    </row>
    <row r="932" spans="1:4">
      <c r="A932" s="562">
        <v>804226</v>
      </c>
      <c r="B932" s="563" t="s">
        <v>15584</v>
      </c>
      <c r="C932" s="562" t="s">
        <v>220</v>
      </c>
      <c r="D932" s="564">
        <v>1494.63</v>
      </c>
    </row>
    <row r="933" spans="1:4">
      <c r="A933" s="562">
        <v>804229</v>
      </c>
      <c r="B933" s="563" t="s">
        <v>15585</v>
      </c>
      <c r="C933" s="562" t="s">
        <v>220</v>
      </c>
      <c r="D933" s="564">
        <v>1872.37</v>
      </c>
    </row>
    <row r="934" spans="1:4">
      <c r="A934" s="562">
        <v>804228</v>
      </c>
      <c r="B934" s="563" t="s">
        <v>15586</v>
      </c>
      <c r="C934" s="562" t="s">
        <v>220</v>
      </c>
      <c r="D934" s="564">
        <v>1552.76</v>
      </c>
    </row>
    <row r="935" spans="1:4">
      <c r="A935" s="562">
        <v>804231</v>
      </c>
      <c r="B935" s="563" t="s">
        <v>15587</v>
      </c>
      <c r="C935" s="562" t="s">
        <v>220</v>
      </c>
      <c r="D935" s="564">
        <v>1954.9</v>
      </c>
    </row>
    <row r="936" spans="1:4">
      <c r="A936" s="562">
        <v>804230</v>
      </c>
      <c r="B936" s="563" t="s">
        <v>15588</v>
      </c>
      <c r="C936" s="562" t="s">
        <v>220</v>
      </c>
      <c r="D936" s="564">
        <v>1632.92</v>
      </c>
    </row>
    <row r="937" spans="1:4">
      <c r="A937" s="562">
        <v>804215</v>
      </c>
      <c r="B937" s="563" t="s">
        <v>15589</v>
      </c>
      <c r="C937" s="562" t="s">
        <v>220</v>
      </c>
      <c r="D937" s="564">
        <v>1667.08</v>
      </c>
    </row>
    <row r="938" spans="1:4">
      <c r="A938" s="562">
        <v>804214</v>
      </c>
      <c r="B938" s="563" t="s">
        <v>15590</v>
      </c>
      <c r="C938" s="562" t="s">
        <v>220</v>
      </c>
      <c r="D938" s="564">
        <v>1356.67</v>
      </c>
    </row>
    <row r="939" spans="1:4">
      <c r="A939" s="562">
        <v>804417</v>
      </c>
      <c r="B939" s="563" t="s">
        <v>15591</v>
      </c>
      <c r="C939" s="562" t="s">
        <v>220</v>
      </c>
      <c r="D939" s="564">
        <v>4305.8100000000004</v>
      </c>
    </row>
    <row r="940" spans="1:4">
      <c r="A940" s="562">
        <v>804233</v>
      </c>
      <c r="B940" s="563" t="s">
        <v>15592</v>
      </c>
      <c r="C940" s="562" t="s">
        <v>220</v>
      </c>
      <c r="D940" s="564">
        <v>2473.2199999999998</v>
      </c>
    </row>
    <row r="941" spans="1:4">
      <c r="A941" s="562">
        <v>804416</v>
      </c>
      <c r="B941" s="563" t="s">
        <v>15593</v>
      </c>
      <c r="C941" s="562" t="s">
        <v>220</v>
      </c>
      <c r="D941" s="564">
        <v>3496.33</v>
      </c>
    </row>
    <row r="942" spans="1:4">
      <c r="A942" s="562">
        <v>804232</v>
      </c>
      <c r="B942" s="563" t="s">
        <v>15594</v>
      </c>
      <c r="C942" s="562" t="s">
        <v>220</v>
      </c>
      <c r="D942" s="564">
        <v>1991.75</v>
      </c>
    </row>
    <row r="943" spans="1:4">
      <c r="A943" s="562">
        <v>804237</v>
      </c>
      <c r="B943" s="563" t="s">
        <v>15595</v>
      </c>
      <c r="C943" s="562" t="s">
        <v>220</v>
      </c>
      <c r="D943" s="564">
        <v>2487.7600000000002</v>
      </c>
    </row>
    <row r="944" spans="1:4">
      <c r="A944" s="562">
        <v>804236</v>
      </c>
      <c r="B944" s="563" t="s">
        <v>15596</v>
      </c>
      <c r="C944" s="562" t="s">
        <v>220</v>
      </c>
      <c r="D944" s="564">
        <v>2005.18</v>
      </c>
    </row>
    <row r="945" spans="1:4">
      <c r="A945" s="562">
        <v>804419</v>
      </c>
      <c r="B945" s="563" t="s">
        <v>15597</v>
      </c>
      <c r="C945" s="562" t="s">
        <v>220</v>
      </c>
      <c r="D945" s="564">
        <v>4504.1099999999997</v>
      </c>
    </row>
    <row r="946" spans="1:4">
      <c r="A946" s="562">
        <v>804239</v>
      </c>
      <c r="B946" s="563" t="s">
        <v>15598</v>
      </c>
      <c r="C946" s="562" t="s">
        <v>220</v>
      </c>
      <c r="D946" s="564">
        <v>2506.6999999999998</v>
      </c>
    </row>
    <row r="947" spans="1:4">
      <c r="A947" s="562">
        <v>804418</v>
      </c>
      <c r="B947" s="563" t="s">
        <v>15599</v>
      </c>
      <c r="C947" s="562" t="s">
        <v>220</v>
      </c>
      <c r="D947" s="564">
        <v>3655.95</v>
      </c>
    </row>
    <row r="948" spans="1:4">
      <c r="A948" s="562">
        <v>804238</v>
      </c>
      <c r="B948" s="563" t="s">
        <v>15600</v>
      </c>
      <c r="C948" s="562" t="s">
        <v>220</v>
      </c>
      <c r="D948" s="564">
        <v>2022.69</v>
      </c>
    </row>
    <row r="949" spans="1:4">
      <c r="A949" s="562">
        <v>804241</v>
      </c>
      <c r="B949" s="563" t="s">
        <v>15601</v>
      </c>
      <c r="C949" s="562" t="s">
        <v>220</v>
      </c>
      <c r="D949" s="564">
        <v>2533.94</v>
      </c>
    </row>
    <row r="950" spans="1:4">
      <c r="A950" s="562">
        <v>804240</v>
      </c>
      <c r="B950" s="563" t="s">
        <v>15602</v>
      </c>
      <c r="C950" s="562" t="s">
        <v>220</v>
      </c>
      <c r="D950" s="564">
        <v>2048.0300000000002</v>
      </c>
    </row>
    <row r="951" spans="1:4">
      <c r="A951" s="562">
        <v>804243</v>
      </c>
      <c r="B951" s="563" t="s">
        <v>15603</v>
      </c>
      <c r="C951" s="562" t="s">
        <v>220</v>
      </c>
      <c r="D951" s="564">
        <v>2571.1999999999998</v>
      </c>
    </row>
    <row r="952" spans="1:4">
      <c r="A952" s="562">
        <v>804242</v>
      </c>
      <c r="B952" s="563" t="s">
        <v>15604</v>
      </c>
      <c r="C952" s="562" t="s">
        <v>220</v>
      </c>
      <c r="D952" s="564">
        <v>2082.91</v>
      </c>
    </row>
    <row r="953" spans="1:4">
      <c r="A953" s="562">
        <v>804421</v>
      </c>
      <c r="B953" s="563" t="s">
        <v>15605</v>
      </c>
      <c r="C953" s="562" t="s">
        <v>220</v>
      </c>
      <c r="D953" s="564">
        <v>5025.92</v>
      </c>
    </row>
    <row r="954" spans="1:4">
      <c r="A954" s="562">
        <v>804245</v>
      </c>
      <c r="B954" s="563" t="s">
        <v>15606</v>
      </c>
      <c r="C954" s="562" t="s">
        <v>220</v>
      </c>
      <c r="D954" s="564">
        <v>2621.53</v>
      </c>
    </row>
    <row r="955" spans="1:4">
      <c r="A955" s="562">
        <v>804420</v>
      </c>
      <c r="B955" s="563" t="s">
        <v>15607</v>
      </c>
      <c r="C955" s="562" t="s">
        <v>220</v>
      </c>
      <c r="D955" s="564">
        <v>4076.77</v>
      </c>
    </row>
    <row r="956" spans="1:4">
      <c r="A956" s="562">
        <v>804244</v>
      </c>
      <c r="B956" s="563" t="s">
        <v>15608</v>
      </c>
      <c r="C956" s="562" t="s">
        <v>220</v>
      </c>
      <c r="D956" s="564">
        <v>2130.23</v>
      </c>
    </row>
    <row r="957" spans="1:4">
      <c r="A957" s="562">
        <v>804247</v>
      </c>
      <c r="B957" s="563" t="s">
        <v>15609</v>
      </c>
      <c r="C957" s="562" t="s">
        <v>220</v>
      </c>
      <c r="D957" s="564">
        <v>2687.36</v>
      </c>
    </row>
    <row r="958" spans="1:4">
      <c r="A958" s="562">
        <v>804246</v>
      </c>
      <c r="B958" s="563" t="s">
        <v>15610</v>
      </c>
      <c r="C958" s="562" t="s">
        <v>220</v>
      </c>
      <c r="D958" s="564">
        <v>2192.73</v>
      </c>
    </row>
    <row r="959" spans="1:4">
      <c r="A959" s="562">
        <v>804249</v>
      </c>
      <c r="B959" s="563" t="s">
        <v>15611</v>
      </c>
      <c r="C959" s="562" t="s">
        <v>220</v>
      </c>
      <c r="D959" s="564">
        <v>2775.65</v>
      </c>
    </row>
    <row r="960" spans="1:4">
      <c r="A960" s="562">
        <v>804248</v>
      </c>
      <c r="B960" s="563" t="s">
        <v>15612</v>
      </c>
      <c r="C960" s="562" t="s">
        <v>220</v>
      </c>
      <c r="D960" s="564">
        <v>2277.06</v>
      </c>
    </row>
    <row r="961" spans="1:4">
      <c r="A961" s="562">
        <v>804423</v>
      </c>
      <c r="B961" s="563" t="s">
        <v>15613</v>
      </c>
      <c r="C961" s="562" t="s">
        <v>220</v>
      </c>
      <c r="D961" s="564">
        <v>6222.47</v>
      </c>
    </row>
    <row r="962" spans="1:4">
      <c r="A962" s="562">
        <v>804251</v>
      </c>
      <c r="B962" s="563" t="s">
        <v>15614</v>
      </c>
      <c r="C962" s="562" t="s">
        <v>220</v>
      </c>
      <c r="D962" s="564">
        <v>2893.48</v>
      </c>
    </row>
    <row r="963" spans="1:4">
      <c r="A963" s="562">
        <v>804422</v>
      </c>
      <c r="B963" s="563" t="s">
        <v>15615</v>
      </c>
      <c r="C963" s="562" t="s">
        <v>220</v>
      </c>
      <c r="D963" s="564">
        <v>5038.22</v>
      </c>
    </row>
    <row r="964" spans="1:4">
      <c r="A964" s="562">
        <v>804250</v>
      </c>
      <c r="B964" s="563" t="s">
        <v>15616</v>
      </c>
      <c r="C964" s="562" t="s">
        <v>220</v>
      </c>
      <c r="D964" s="564">
        <v>2390.77</v>
      </c>
    </row>
    <row r="965" spans="1:4">
      <c r="A965" s="562">
        <v>804235</v>
      </c>
      <c r="B965" s="563" t="s">
        <v>15617</v>
      </c>
      <c r="C965" s="562" t="s">
        <v>220</v>
      </c>
      <c r="D965" s="564">
        <v>2476.7600000000002</v>
      </c>
    </row>
    <row r="966" spans="1:4">
      <c r="A966" s="562">
        <v>804234</v>
      </c>
      <c r="B966" s="563" t="s">
        <v>15618</v>
      </c>
      <c r="C966" s="562" t="s">
        <v>220</v>
      </c>
      <c r="D966" s="564">
        <v>1994.98</v>
      </c>
    </row>
    <row r="967" spans="1:4">
      <c r="A967" s="562">
        <v>804425</v>
      </c>
      <c r="B967" s="563" t="s">
        <v>15619</v>
      </c>
      <c r="C967" s="562" t="s">
        <v>220</v>
      </c>
      <c r="D967" s="564">
        <v>6240.95</v>
      </c>
    </row>
    <row r="968" spans="1:4">
      <c r="A968" s="562">
        <v>804253</v>
      </c>
      <c r="B968" s="563" t="s">
        <v>15620</v>
      </c>
      <c r="C968" s="562" t="s">
        <v>220</v>
      </c>
      <c r="D968" s="564">
        <v>3437.14</v>
      </c>
    </row>
    <row r="969" spans="1:4">
      <c r="A969" s="562">
        <v>804424</v>
      </c>
      <c r="B969" s="563" t="s">
        <v>15621</v>
      </c>
      <c r="C969" s="562" t="s">
        <v>220</v>
      </c>
      <c r="D969" s="564">
        <v>4990.2700000000004</v>
      </c>
    </row>
    <row r="970" spans="1:4">
      <c r="A970" s="562">
        <v>804252</v>
      </c>
      <c r="B970" s="563" t="s">
        <v>15622</v>
      </c>
      <c r="C970" s="562" t="s">
        <v>220</v>
      </c>
      <c r="D970" s="564">
        <v>2738.32</v>
      </c>
    </row>
    <row r="971" spans="1:4">
      <c r="A971" s="562">
        <v>804257</v>
      </c>
      <c r="B971" s="563" t="s">
        <v>15623</v>
      </c>
      <c r="C971" s="562" t="s">
        <v>220</v>
      </c>
      <c r="D971" s="564">
        <v>3458.53</v>
      </c>
    </row>
    <row r="972" spans="1:4">
      <c r="A972" s="562">
        <v>804256</v>
      </c>
      <c r="B972" s="563" t="s">
        <v>15624</v>
      </c>
      <c r="C972" s="562" t="s">
        <v>220</v>
      </c>
      <c r="D972" s="564">
        <v>2757.49</v>
      </c>
    </row>
    <row r="973" spans="1:4">
      <c r="A973" s="562">
        <v>804427</v>
      </c>
      <c r="B973" s="563" t="s">
        <v>15625</v>
      </c>
      <c r="C973" s="562" t="s">
        <v>220</v>
      </c>
      <c r="D973" s="564">
        <v>6543.12</v>
      </c>
    </row>
    <row r="974" spans="1:4">
      <c r="A974" s="562">
        <v>804259</v>
      </c>
      <c r="B974" s="563" t="s">
        <v>15626</v>
      </c>
      <c r="C974" s="562" t="s">
        <v>220</v>
      </c>
      <c r="D974" s="564">
        <v>3485.66</v>
      </c>
    </row>
    <row r="975" spans="1:4">
      <c r="A975" s="562">
        <v>804426</v>
      </c>
      <c r="B975" s="563" t="s">
        <v>15627</v>
      </c>
      <c r="C975" s="562" t="s">
        <v>220</v>
      </c>
      <c r="D975" s="564">
        <v>5229.03</v>
      </c>
    </row>
    <row r="976" spans="1:4">
      <c r="A976" s="562">
        <v>804258</v>
      </c>
      <c r="B976" s="563" t="s">
        <v>15628</v>
      </c>
      <c r="C976" s="562" t="s">
        <v>220</v>
      </c>
      <c r="D976" s="564">
        <v>2781.93</v>
      </c>
    </row>
    <row r="977" spans="1:4">
      <c r="A977" s="562">
        <v>804261</v>
      </c>
      <c r="B977" s="563" t="s">
        <v>15629</v>
      </c>
      <c r="C977" s="562" t="s">
        <v>220</v>
      </c>
      <c r="D977" s="564">
        <v>3525.63</v>
      </c>
    </row>
    <row r="978" spans="1:4">
      <c r="A978" s="562">
        <v>804260</v>
      </c>
      <c r="B978" s="563" t="s">
        <v>15630</v>
      </c>
      <c r="C978" s="562" t="s">
        <v>220</v>
      </c>
      <c r="D978" s="564">
        <v>2818.09</v>
      </c>
    </row>
    <row r="979" spans="1:4">
      <c r="A979" s="562">
        <v>804263</v>
      </c>
      <c r="B979" s="563" t="s">
        <v>15631</v>
      </c>
      <c r="C979" s="562" t="s">
        <v>220</v>
      </c>
      <c r="D979" s="564">
        <v>3580.13</v>
      </c>
    </row>
    <row r="980" spans="1:4">
      <c r="A980" s="562">
        <v>804262</v>
      </c>
      <c r="B980" s="563" t="s">
        <v>15632</v>
      </c>
      <c r="C980" s="562" t="s">
        <v>220</v>
      </c>
      <c r="D980" s="564">
        <v>2867.68</v>
      </c>
    </row>
    <row r="981" spans="1:4">
      <c r="A981" s="562">
        <v>804429</v>
      </c>
      <c r="B981" s="563" t="s">
        <v>15633</v>
      </c>
      <c r="C981" s="562" t="s">
        <v>220</v>
      </c>
      <c r="D981" s="564">
        <v>7303.41</v>
      </c>
    </row>
    <row r="982" spans="1:4">
      <c r="A982" s="562">
        <v>804265</v>
      </c>
      <c r="B982" s="563" t="s">
        <v>15634</v>
      </c>
      <c r="C982" s="562" t="s">
        <v>220</v>
      </c>
      <c r="D982" s="564">
        <v>3652.96</v>
      </c>
    </row>
    <row r="983" spans="1:4">
      <c r="A983" s="562">
        <v>804428</v>
      </c>
      <c r="B983" s="563" t="s">
        <v>15635</v>
      </c>
      <c r="C983" s="562" t="s">
        <v>220</v>
      </c>
      <c r="D983" s="564">
        <v>5831.43</v>
      </c>
    </row>
    <row r="984" spans="1:4">
      <c r="A984" s="562">
        <v>804264</v>
      </c>
      <c r="B984" s="563" t="s">
        <v>15636</v>
      </c>
      <c r="C984" s="562" t="s">
        <v>220</v>
      </c>
      <c r="D984" s="564">
        <v>2934.64</v>
      </c>
    </row>
    <row r="985" spans="1:4">
      <c r="A985" s="562">
        <v>804267</v>
      </c>
      <c r="B985" s="563" t="s">
        <v>15637</v>
      </c>
      <c r="C985" s="562" t="s">
        <v>220</v>
      </c>
      <c r="D985" s="564">
        <v>3746.18</v>
      </c>
    </row>
    <row r="986" spans="1:4">
      <c r="A986" s="562">
        <v>804266</v>
      </c>
      <c r="B986" s="563" t="s">
        <v>15638</v>
      </c>
      <c r="C986" s="562" t="s">
        <v>220</v>
      </c>
      <c r="D986" s="564">
        <v>3021.2</v>
      </c>
    </row>
    <row r="987" spans="1:4">
      <c r="A987" s="562">
        <v>804269</v>
      </c>
      <c r="B987" s="563" t="s">
        <v>15639</v>
      </c>
      <c r="C987" s="562" t="s">
        <v>220</v>
      </c>
      <c r="D987" s="564">
        <v>3870.17</v>
      </c>
    </row>
    <row r="988" spans="1:4">
      <c r="A988" s="562">
        <v>804268</v>
      </c>
      <c r="B988" s="563" t="s">
        <v>15640</v>
      </c>
      <c r="C988" s="562" t="s">
        <v>220</v>
      </c>
      <c r="D988" s="564">
        <v>3137.42</v>
      </c>
    </row>
    <row r="989" spans="1:4">
      <c r="A989" s="562">
        <v>804431</v>
      </c>
      <c r="B989" s="563" t="s">
        <v>15641</v>
      </c>
      <c r="C989" s="562" t="s">
        <v>220</v>
      </c>
      <c r="D989" s="564">
        <v>9055.9599999999991</v>
      </c>
    </row>
    <row r="990" spans="1:4">
      <c r="A990" s="562">
        <v>804271</v>
      </c>
      <c r="B990" s="563" t="s">
        <v>15642</v>
      </c>
      <c r="C990" s="562" t="s">
        <v>220</v>
      </c>
      <c r="D990" s="564">
        <v>4035.91</v>
      </c>
    </row>
    <row r="991" spans="1:4">
      <c r="A991" s="562">
        <v>804430</v>
      </c>
      <c r="B991" s="563" t="s">
        <v>15643</v>
      </c>
      <c r="C991" s="562" t="s">
        <v>220</v>
      </c>
      <c r="D991" s="564">
        <v>7215.85</v>
      </c>
    </row>
    <row r="992" spans="1:4">
      <c r="A992" s="562">
        <v>804270</v>
      </c>
      <c r="B992" s="563" t="s">
        <v>15644</v>
      </c>
      <c r="C992" s="562" t="s">
        <v>220</v>
      </c>
      <c r="D992" s="564">
        <v>3294.6</v>
      </c>
    </row>
    <row r="993" spans="1:4">
      <c r="A993" s="562">
        <v>804255</v>
      </c>
      <c r="B993" s="563" t="s">
        <v>15645</v>
      </c>
      <c r="C993" s="562" t="s">
        <v>220</v>
      </c>
      <c r="D993" s="564">
        <v>3442.52</v>
      </c>
    </row>
    <row r="994" spans="1:4">
      <c r="A994" s="562">
        <v>804254</v>
      </c>
      <c r="B994" s="563" t="s">
        <v>15646</v>
      </c>
      <c r="C994" s="562" t="s">
        <v>220</v>
      </c>
      <c r="D994" s="564">
        <v>2743.07</v>
      </c>
    </row>
    <row r="995" spans="1:4">
      <c r="A995" s="562">
        <v>804433</v>
      </c>
      <c r="B995" s="563" t="s">
        <v>15647</v>
      </c>
      <c r="C995" s="562" t="s">
        <v>220</v>
      </c>
      <c r="D995" s="564">
        <v>11026.61</v>
      </c>
    </row>
    <row r="996" spans="1:4">
      <c r="A996" s="562">
        <v>804273</v>
      </c>
      <c r="B996" s="563" t="s">
        <v>15648</v>
      </c>
      <c r="C996" s="562" t="s">
        <v>220</v>
      </c>
      <c r="D996" s="564">
        <v>5898.13</v>
      </c>
    </row>
    <row r="997" spans="1:4">
      <c r="A997" s="562">
        <v>804432</v>
      </c>
      <c r="B997" s="563" t="s">
        <v>15649</v>
      </c>
      <c r="C997" s="562" t="s">
        <v>220</v>
      </c>
      <c r="D997" s="564">
        <v>8626.7199999999993</v>
      </c>
    </row>
    <row r="998" spans="1:4">
      <c r="A998" s="562">
        <v>804272</v>
      </c>
      <c r="B998" s="563" t="s">
        <v>15650</v>
      </c>
      <c r="C998" s="562" t="s">
        <v>220</v>
      </c>
      <c r="D998" s="564">
        <v>4648.09</v>
      </c>
    </row>
    <row r="999" spans="1:4">
      <c r="A999" s="562">
        <v>804277</v>
      </c>
      <c r="B999" s="563" t="s">
        <v>15651</v>
      </c>
      <c r="C999" s="562" t="s">
        <v>220</v>
      </c>
      <c r="D999" s="564">
        <v>5930.41</v>
      </c>
    </row>
    <row r="1000" spans="1:4">
      <c r="A1000" s="562">
        <v>804276</v>
      </c>
      <c r="B1000" s="563" t="s">
        <v>15652</v>
      </c>
      <c r="C1000" s="562" t="s">
        <v>220</v>
      </c>
      <c r="D1000" s="564">
        <v>4676.5600000000004</v>
      </c>
    </row>
    <row r="1001" spans="1:4">
      <c r="A1001" s="562">
        <v>804435</v>
      </c>
      <c r="B1001" s="563" t="s">
        <v>15653</v>
      </c>
      <c r="C1001" s="562" t="s">
        <v>220</v>
      </c>
      <c r="D1001" s="564">
        <v>11572.91</v>
      </c>
    </row>
    <row r="1002" spans="1:4">
      <c r="A1002" s="562">
        <v>804279</v>
      </c>
      <c r="B1002" s="563" t="s">
        <v>15654</v>
      </c>
      <c r="C1002" s="562" t="s">
        <v>220</v>
      </c>
      <c r="D1002" s="564">
        <v>5970.76</v>
      </c>
    </row>
    <row r="1003" spans="1:4">
      <c r="A1003" s="562">
        <v>804434</v>
      </c>
      <c r="B1003" s="563" t="s">
        <v>15655</v>
      </c>
      <c r="C1003" s="562" t="s">
        <v>220</v>
      </c>
      <c r="D1003" s="564">
        <v>9050.32</v>
      </c>
    </row>
    <row r="1004" spans="1:4">
      <c r="A1004" s="562">
        <v>804278</v>
      </c>
      <c r="B1004" s="563" t="s">
        <v>15656</v>
      </c>
      <c r="C1004" s="562" t="s">
        <v>220</v>
      </c>
      <c r="D1004" s="564">
        <v>4712.1499999999996</v>
      </c>
    </row>
    <row r="1005" spans="1:4">
      <c r="A1005" s="562">
        <v>804281</v>
      </c>
      <c r="B1005" s="563" t="s">
        <v>15657</v>
      </c>
      <c r="C1005" s="562" t="s">
        <v>220</v>
      </c>
      <c r="D1005" s="564">
        <v>6030.17</v>
      </c>
    </row>
    <row r="1006" spans="1:4">
      <c r="A1006" s="562">
        <v>804280</v>
      </c>
      <c r="B1006" s="563" t="s">
        <v>15658</v>
      </c>
      <c r="C1006" s="562" t="s">
        <v>220</v>
      </c>
      <c r="D1006" s="564">
        <v>4765.0600000000004</v>
      </c>
    </row>
    <row r="1007" spans="1:4">
      <c r="A1007" s="562">
        <v>804283</v>
      </c>
      <c r="B1007" s="563" t="s">
        <v>15659</v>
      </c>
      <c r="C1007" s="562" t="s">
        <v>220</v>
      </c>
      <c r="D1007" s="564">
        <v>6111.21</v>
      </c>
    </row>
    <row r="1008" spans="1:4">
      <c r="A1008" s="562">
        <v>804282</v>
      </c>
      <c r="B1008" s="563" t="s">
        <v>15660</v>
      </c>
      <c r="C1008" s="562" t="s">
        <v>220</v>
      </c>
      <c r="D1008" s="564">
        <v>4837.8599999999997</v>
      </c>
    </row>
    <row r="1009" spans="1:4">
      <c r="A1009" s="562">
        <v>804437</v>
      </c>
      <c r="B1009" s="563" t="s">
        <v>15661</v>
      </c>
      <c r="C1009" s="562" t="s">
        <v>220</v>
      </c>
      <c r="D1009" s="564">
        <v>12961.03</v>
      </c>
    </row>
    <row r="1010" spans="1:4">
      <c r="A1010" s="562">
        <v>804285</v>
      </c>
      <c r="B1010" s="563" t="s">
        <v>15662</v>
      </c>
      <c r="C1010" s="562" t="s">
        <v>220</v>
      </c>
      <c r="D1010" s="564">
        <v>6217.78</v>
      </c>
    </row>
    <row r="1011" spans="1:4">
      <c r="A1011" s="562">
        <v>804436</v>
      </c>
      <c r="B1011" s="563" t="s">
        <v>15663</v>
      </c>
      <c r="C1011" s="562" t="s">
        <v>220</v>
      </c>
      <c r="D1011" s="564">
        <v>10127.07</v>
      </c>
    </row>
    <row r="1012" spans="1:4">
      <c r="A1012" s="562">
        <v>804284</v>
      </c>
      <c r="B1012" s="563" t="s">
        <v>15664</v>
      </c>
      <c r="C1012" s="562" t="s">
        <v>220</v>
      </c>
      <c r="D1012" s="564">
        <v>4934.29</v>
      </c>
    </row>
    <row r="1013" spans="1:4">
      <c r="A1013" s="562">
        <v>804287</v>
      </c>
      <c r="B1013" s="563" t="s">
        <v>15665</v>
      </c>
      <c r="C1013" s="562" t="s">
        <v>220</v>
      </c>
      <c r="D1013" s="564">
        <v>6356.11</v>
      </c>
    </row>
    <row r="1014" spans="1:4">
      <c r="A1014" s="562">
        <v>804286</v>
      </c>
      <c r="B1014" s="563" t="s">
        <v>15666</v>
      </c>
      <c r="C1014" s="562" t="s">
        <v>220</v>
      </c>
      <c r="D1014" s="564">
        <v>5061.04</v>
      </c>
    </row>
    <row r="1015" spans="1:4">
      <c r="A1015" s="562">
        <v>804289</v>
      </c>
      <c r="B1015" s="563" t="s">
        <v>15667</v>
      </c>
      <c r="C1015" s="562" t="s">
        <v>220</v>
      </c>
      <c r="D1015" s="564">
        <v>6537.42</v>
      </c>
    </row>
    <row r="1016" spans="1:4">
      <c r="A1016" s="562">
        <v>804288</v>
      </c>
      <c r="B1016" s="563" t="s">
        <v>15668</v>
      </c>
      <c r="C1016" s="562" t="s">
        <v>220</v>
      </c>
      <c r="D1016" s="564">
        <v>5229.04</v>
      </c>
    </row>
    <row r="1017" spans="1:4">
      <c r="A1017" s="562">
        <v>804439</v>
      </c>
      <c r="B1017" s="563" t="s">
        <v>15669</v>
      </c>
      <c r="C1017" s="562" t="s">
        <v>220</v>
      </c>
      <c r="D1017" s="564">
        <v>16141.24</v>
      </c>
    </row>
    <row r="1018" spans="1:4">
      <c r="A1018" s="562">
        <v>804291</v>
      </c>
      <c r="B1018" s="563" t="s">
        <v>15670</v>
      </c>
      <c r="C1018" s="562" t="s">
        <v>220</v>
      </c>
      <c r="D1018" s="564">
        <v>6777.33</v>
      </c>
    </row>
    <row r="1019" spans="1:4">
      <c r="A1019" s="562">
        <v>804438</v>
      </c>
      <c r="B1019" s="563" t="s">
        <v>15671</v>
      </c>
      <c r="C1019" s="562" t="s">
        <v>220</v>
      </c>
      <c r="D1019" s="564">
        <v>12586.59</v>
      </c>
    </row>
    <row r="1020" spans="1:4">
      <c r="A1020" s="562">
        <v>804290</v>
      </c>
      <c r="B1020" s="563" t="s">
        <v>15672</v>
      </c>
      <c r="C1020" s="562" t="s">
        <v>220</v>
      </c>
      <c r="D1020" s="564">
        <v>5454.36</v>
      </c>
    </row>
    <row r="1021" spans="1:4">
      <c r="A1021" s="562">
        <v>804275</v>
      </c>
      <c r="B1021" s="563" t="s">
        <v>15673</v>
      </c>
      <c r="C1021" s="562" t="s">
        <v>220</v>
      </c>
      <c r="D1021" s="564">
        <v>5906.2</v>
      </c>
    </row>
    <row r="1022" spans="1:4">
      <c r="A1022" s="562">
        <v>804274</v>
      </c>
      <c r="B1022" s="563" t="s">
        <v>15674</v>
      </c>
      <c r="C1022" s="562" t="s">
        <v>220</v>
      </c>
      <c r="D1022" s="564">
        <v>4655.21</v>
      </c>
    </row>
    <row r="1023" spans="1:4">
      <c r="A1023" s="562">
        <v>804061</v>
      </c>
      <c r="B1023" s="563" t="s">
        <v>15675</v>
      </c>
      <c r="C1023" s="562" t="s">
        <v>220</v>
      </c>
      <c r="D1023" s="564">
        <v>403.15</v>
      </c>
    </row>
    <row r="1024" spans="1:4">
      <c r="A1024" s="562">
        <v>804060</v>
      </c>
      <c r="B1024" s="563" t="s">
        <v>15676</v>
      </c>
      <c r="C1024" s="562" t="s">
        <v>220</v>
      </c>
      <c r="D1024" s="564">
        <v>336.09</v>
      </c>
    </row>
    <row r="1025" spans="1:4">
      <c r="A1025" s="562">
        <v>804065</v>
      </c>
      <c r="B1025" s="563" t="s">
        <v>15677</v>
      </c>
      <c r="C1025" s="562" t="s">
        <v>220</v>
      </c>
      <c r="D1025" s="564">
        <v>404.86</v>
      </c>
    </row>
    <row r="1026" spans="1:4">
      <c r="A1026" s="562">
        <v>804064</v>
      </c>
      <c r="B1026" s="563" t="s">
        <v>15678</v>
      </c>
      <c r="C1026" s="562" t="s">
        <v>220</v>
      </c>
      <c r="D1026" s="564">
        <v>337.8</v>
      </c>
    </row>
    <row r="1027" spans="1:4">
      <c r="A1027" s="562">
        <v>804067</v>
      </c>
      <c r="B1027" s="563" t="s">
        <v>15679</v>
      </c>
      <c r="C1027" s="562" t="s">
        <v>220</v>
      </c>
      <c r="D1027" s="564">
        <v>406.57</v>
      </c>
    </row>
    <row r="1028" spans="1:4">
      <c r="A1028" s="562">
        <v>804066</v>
      </c>
      <c r="B1028" s="563" t="s">
        <v>15680</v>
      </c>
      <c r="C1028" s="562" t="s">
        <v>220</v>
      </c>
      <c r="D1028" s="564">
        <v>339.51</v>
      </c>
    </row>
    <row r="1029" spans="1:4">
      <c r="A1029" s="562">
        <v>804069</v>
      </c>
      <c r="B1029" s="563" t="s">
        <v>15681</v>
      </c>
      <c r="C1029" s="562" t="s">
        <v>220</v>
      </c>
      <c r="D1029" s="564">
        <v>409.62</v>
      </c>
    </row>
    <row r="1030" spans="1:4">
      <c r="A1030" s="562">
        <v>804068</v>
      </c>
      <c r="B1030" s="563" t="s">
        <v>15682</v>
      </c>
      <c r="C1030" s="562" t="s">
        <v>220</v>
      </c>
      <c r="D1030" s="564">
        <v>342.4</v>
      </c>
    </row>
    <row r="1031" spans="1:4">
      <c r="A1031" s="562">
        <v>804071</v>
      </c>
      <c r="B1031" s="563" t="s">
        <v>15683</v>
      </c>
      <c r="C1031" s="562" t="s">
        <v>220</v>
      </c>
      <c r="D1031" s="564">
        <v>413.89</v>
      </c>
    </row>
    <row r="1032" spans="1:4">
      <c r="A1032" s="562">
        <v>804070</v>
      </c>
      <c r="B1032" s="563" t="s">
        <v>15684</v>
      </c>
      <c r="C1032" s="562" t="s">
        <v>220</v>
      </c>
      <c r="D1032" s="564">
        <v>346.68</v>
      </c>
    </row>
    <row r="1033" spans="1:4">
      <c r="A1033" s="562">
        <v>804073</v>
      </c>
      <c r="B1033" s="563" t="s">
        <v>15685</v>
      </c>
      <c r="C1033" s="562" t="s">
        <v>220</v>
      </c>
      <c r="D1033" s="564">
        <v>419.51</v>
      </c>
    </row>
    <row r="1034" spans="1:4">
      <c r="A1034" s="562">
        <v>804072</v>
      </c>
      <c r="B1034" s="563" t="s">
        <v>15686</v>
      </c>
      <c r="C1034" s="562" t="s">
        <v>220</v>
      </c>
      <c r="D1034" s="564">
        <v>352.13</v>
      </c>
    </row>
    <row r="1035" spans="1:4">
      <c r="A1035" s="562">
        <v>804075</v>
      </c>
      <c r="B1035" s="563" t="s">
        <v>15687</v>
      </c>
      <c r="C1035" s="562" t="s">
        <v>220</v>
      </c>
      <c r="D1035" s="564">
        <v>427.2</v>
      </c>
    </row>
    <row r="1036" spans="1:4">
      <c r="A1036" s="562">
        <v>804074</v>
      </c>
      <c r="B1036" s="563" t="s">
        <v>15688</v>
      </c>
      <c r="C1036" s="562" t="s">
        <v>220</v>
      </c>
      <c r="D1036" s="564">
        <v>359.82</v>
      </c>
    </row>
    <row r="1037" spans="1:4">
      <c r="A1037" s="562">
        <v>804077</v>
      </c>
      <c r="B1037" s="563" t="s">
        <v>15689</v>
      </c>
      <c r="C1037" s="562" t="s">
        <v>220</v>
      </c>
      <c r="D1037" s="564">
        <v>437.09</v>
      </c>
    </row>
    <row r="1038" spans="1:4">
      <c r="A1038" s="562">
        <v>804076</v>
      </c>
      <c r="B1038" s="563" t="s">
        <v>15690</v>
      </c>
      <c r="C1038" s="562" t="s">
        <v>220</v>
      </c>
      <c r="D1038" s="564">
        <v>369.55</v>
      </c>
    </row>
    <row r="1039" spans="1:4">
      <c r="A1039" s="562">
        <v>804079</v>
      </c>
      <c r="B1039" s="563" t="s">
        <v>15691</v>
      </c>
      <c r="C1039" s="562" t="s">
        <v>220</v>
      </c>
      <c r="D1039" s="564">
        <v>452.1</v>
      </c>
    </row>
    <row r="1040" spans="1:4">
      <c r="A1040" s="562">
        <v>804078</v>
      </c>
      <c r="B1040" s="563" t="s">
        <v>15692</v>
      </c>
      <c r="C1040" s="562" t="s">
        <v>220</v>
      </c>
      <c r="D1040" s="564">
        <v>384.41</v>
      </c>
    </row>
    <row r="1041" spans="1:4">
      <c r="A1041" s="562">
        <v>804063</v>
      </c>
      <c r="B1041" s="563" t="s">
        <v>15693</v>
      </c>
      <c r="C1041" s="562" t="s">
        <v>220</v>
      </c>
      <c r="D1041" s="564">
        <v>404.01</v>
      </c>
    </row>
    <row r="1042" spans="1:4">
      <c r="A1042" s="562">
        <v>804062</v>
      </c>
      <c r="B1042" s="563" t="s">
        <v>15694</v>
      </c>
      <c r="C1042" s="562" t="s">
        <v>220</v>
      </c>
      <c r="D1042" s="564">
        <v>336.95</v>
      </c>
    </row>
    <row r="1043" spans="1:4">
      <c r="A1043" s="562">
        <v>804377</v>
      </c>
      <c r="B1043" s="563" t="s">
        <v>15695</v>
      </c>
      <c r="C1043" s="562" t="s">
        <v>220</v>
      </c>
      <c r="D1043" s="564">
        <v>1202.0899999999999</v>
      </c>
    </row>
    <row r="1044" spans="1:4">
      <c r="A1044" s="562">
        <v>804081</v>
      </c>
      <c r="B1044" s="563" t="s">
        <v>15696</v>
      </c>
      <c r="C1044" s="562" t="s">
        <v>220</v>
      </c>
      <c r="D1044" s="564">
        <v>813.47</v>
      </c>
    </row>
    <row r="1045" spans="1:4">
      <c r="A1045" s="562">
        <v>804376</v>
      </c>
      <c r="B1045" s="563" t="s">
        <v>15697</v>
      </c>
      <c r="C1045" s="562" t="s">
        <v>220</v>
      </c>
      <c r="D1045" s="564">
        <v>1019.3</v>
      </c>
    </row>
    <row r="1046" spans="1:4">
      <c r="A1046" s="562">
        <v>804080</v>
      </c>
      <c r="B1046" s="563" t="s">
        <v>15698</v>
      </c>
      <c r="C1046" s="562" t="s">
        <v>220</v>
      </c>
      <c r="D1046" s="564">
        <v>665.72</v>
      </c>
    </row>
    <row r="1047" spans="1:4">
      <c r="A1047" s="562">
        <v>804085</v>
      </c>
      <c r="B1047" s="563" t="s">
        <v>15699</v>
      </c>
      <c r="C1047" s="562" t="s">
        <v>220</v>
      </c>
      <c r="D1047" s="564">
        <v>816.52</v>
      </c>
    </row>
    <row r="1048" spans="1:4">
      <c r="A1048" s="562">
        <v>804084</v>
      </c>
      <c r="B1048" s="563" t="s">
        <v>15700</v>
      </c>
      <c r="C1048" s="562" t="s">
        <v>220</v>
      </c>
      <c r="D1048" s="564">
        <v>668.61</v>
      </c>
    </row>
    <row r="1049" spans="1:4">
      <c r="A1049" s="562">
        <v>804379</v>
      </c>
      <c r="B1049" s="563" t="s">
        <v>15701</v>
      </c>
      <c r="C1049" s="562" t="s">
        <v>220</v>
      </c>
      <c r="D1049" s="564">
        <v>1009.31</v>
      </c>
    </row>
    <row r="1050" spans="1:4">
      <c r="A1050" s="562">
        <v>804087</v>
      </c>
      <c r="B1050" s="563" t="s">
        <v>15702</v>
      </c>
      <c r="C1050" s="562" t="s">
        <v>220</v>
      </c>
      <c r="D1050" s="564">
        <v>819.94</v>
      </c>
    </row>
    <row r="1051" spans="1:4">
      <c r="A1051" s="562">
        <v>804378</v>
      </c>
      <c r="B1051" s="563" t="s">
        <v>15703</v>
      </c>
      <c r="C1051" s="562" t="s">
        <v>220</v>
      </c>
      <c r="D1051" s="564">
        <v>816.22</v>
      </c>
    </row>
    <row r="1052" spans="1:4">
      <c r="A1052" s="562">
        <v>804086</v>
      </c>
      <c r="B1052" s="563" t="s">
        <v>15704</v>
      </c>
      <c r="C1052" s="562" t="s">
        <v>220</v>
      </c>
      <c r="D1052" s="564">
        <v>672.03</v>
      </c>
    </row>
    <row r="1053" spans="1:4">
      <c r="A1053" s="562">
        <v>804089</v>
      </c>
      <c r="B1053" s="563" t="s">
        <v>15705</v>
      </c>
      <c r="C1053" s="562" t="s">
        <v>220</v>
      </c>
      <c r="D1053" s="564">
        <v>825.56</v>
      </c>
    </row>
    <row r="1054" spans="1:4">
      <c r="A1054" s="562">
        <v>804088</v>
      </c>
      <c r="B1054" s="563" t="s">
        <v>15706</v>
      </c>
      <c r="C1054" s="562" t="s">
        <v>220</v>
      </c>
      <c r="D1054" s="564">
        <v>677.49</v>
      </c>
    </row>
    <row r="1055" spans="1:4">
      <c r="A1055" s="562">
        <v>804091</v>
      </c>
      <c r="B1055" s="563" t="s">
        <v>15707</v>
      </c>
      <c r="C1055" s="562" t="s">
        <v>220</v>
      </c>
      <c r="D1055" s="564">
        <v>832.88</v>
      </c>
    </row>
    <row r="1056" spans="1:4">
      <c r="A1056" s="562">
        <v>804090</v>
      </c>
      <c r="B1056" s="563" t="s">
        <v>15708</v>
      </c>
      <c r="C1056" s="562" t="s">
        <v>220</v>
      </c>
      <c r="D1056" s="564">
        <v>684.65</v>
      </c>
    </row>
    <row r="1057" spans="1:4">
      <c r="A1057" s="562">
        <v>804381</v>
      </c>
      <c r="B1057" s="563" t="s">
        <v>15709</v>
      </c>
      <c r="C1057" s="562" t="s">
        <v>220</v>
      </c>
      <c r="D1057" s="564">
        <v>1421.1</v>
      </c>
    </row>
    <row r="1058" spans="1:4">
      <c r="A1058" s="562">
        <v>804093</v>
      </c>
      <c r="B1058" s="563" t="s">
        <v>15710</v>
      </c>
      <c r="C1058" s="562" t="s">
        <v>220</v>
      </c>
      <c r="D1058" s="564">
        <v>843.26</v>
      </c>
    </row>
    <row r="1059" spans="1:4">
      <c r="A1059" s="562">
        <v>804380</v>
      </c>
      <c r="B1059" s="563" t="s">
        <v>15711</v>
      </c>
      <c r="C1059" s="562" t="s">
        <v>220</v>
      </c>
      <c r="D1059" s="564">
        <v>1202.32</v>
      </c>
    </row>
    <row r="1060" spans="1:4">
      <c r="A1060" s="562">
        <v>804092</v>
      </c>
      <c r="B1060" s="563" t="s">
        <v>15712</v>
      </c>
      <c r="C1060" s="562" t="s">
        <v>220</v>
      </c>
      <c r="D1060" s="564">
        <v>694.71</v>
      </c>
    </row>
    <row r="1061" spans="1:4">
      <c r="A1061" s="562">
        <v>804095</v>
      </c>
      <c r="B1061" s="563" t="s">
        <v>15713</v>
      </c>
      <c r="C1061" s="562" t="s">
        <v>220</v>
      </c>
      <c r="D1061" s="564">
        <v>857.42</v>
      </c>
    </row>
    <row r="1062" spans="1:4">
      <c r="A1062" s="562">
        <v>804094</v>
      </c>
      <c r="B1062" s="563" t="s">
        <v>15714</v>
      </c>
      <c r="C1062" s="562" t="s">
        <v>220</v>
      </c>
      <c r="D1062" s="564">
        <v>708.71</v>
      </c>
    </row>
    <row r="1063" spans="1:4">
      <c r="A1063" s="562">
        <v>804097</v>
      </c>
      <c r="B1063" s="563" t="s">
        <v>15715</v>
      </c>
      <c r="C1063" s="562" t="s">
        <v>220</v>
      </c>
      <c r="D1063" s="564">
        <v>875.49</v>
      </c>
    </row>
    <row r="1064" spans="1:4">
      <c r="A1064" s="562">
        <v>804096</v>
      </c>
      <c r="B1064" s="563" t="s">
        <v>15716</v>
      </c>
      <c r="C1064" s="562" t="s">
        <v>220</v>
      </c>
      <c r="D1064" s="564">
        <v>726.46</v>
      </c>
    </row>
    <row r="1065" spans="1:4">
      <c r="A1065" s="562">
        <v>804383</v>
      </c>
      <c r="B1065" s="563" t="s">
        <v>15717</v>
      </c>
      <c r="C1065" s="562" t="s">
        <v>220</v>
      </c>
      <c r="D1065" s="564">
        <v>1757.18</v>
      </c>
    </row>
    <row r="1066" spans="1:4">
      <c r="A1066" s="562">
        <v>804099</v>
      </c>
      <c r="B1066" s="563" t="s">
        <v>15718</v>
      </c>
      <c r="C1066" s="562" t="s">
        <v>220</v>
      </c>
      <c r="D1066" s="564">
        <v>901.24</v>
      </c>
    </row>
    <row r="1067" spans="1:4">
      <c r="A1067" s="562">
        <v>804382</v>
      </c>
      <c r="B1067" s="563" t="s">
        <v>15719</v>
      </c>
      <c r="C1067" s="562" t="s">
        <v>220</v>
      </c>
      <c r="D1067" s="564">
        <v>1484.18</v>
      </c>
    </row>
    <row r="1068" spans="1:4">
      <c r="A1068" s="562">
        <v>804098</v>
      </c>
      <c r="B1068" s="563" t="s">
        <v>15720</v>
      </c>
      <c r="C1068" s="562" t="s">
        <v>220</v>
      </c>
      <c r="D1068" s="564">
        <v>751.9</v>
      </c>
    </row>
    <row r="1069" spans="1:4">
      <c r="A1069" s="562">
        <v>804083</v>
      </c>
      <c r="B1069" s="563" t="s">
        <v>15721</v>
      </c>
      <c r="C1069" s="562" t="s">
        <v>220</v>
      </c>
      <c r="D1069" s="564">
        <v>814.33</v>
      </c>
    </row>
    <row r="1070" spans="1:4">
      <c r="A1070" s="562">
        <v>804082</v>
      </c>
      <c r="B1070" s="563" t="s">
        <v>15722</v>
      </c>
      <c r="C1070" s="562" t="s">
        <v>220</v>
      </c>
      <c r="D1070" s="564">
        <v>666.57</v>
      </c>
    </row>
    <row r="1071" spans="1:4">
      <c r="A1071" s="562">
        <v>804385</v>
      </c>
      <c r="B1071" s="563" t="s">
        <v>15723</v>
      </c>
      <c r="C1071" s="562" t="s">
        <v>220</v>
      </c>
      <c r="D1071" s="564">
        <v>2004.11</v>
      </c>
    </row>
    <row r="1072" spans="1:4">
      <c r="A1072" s="562">
        <v>804101</v>
      </c>
      <c r="B1072" s="563" t="s">
        <v>15724</v>
      </c>
      <c r="C1072" s="562" t="s">
        <v>220</v>
      </c>
      <c r="D1072" s="564">
        <v>1377.75</v>
      </c>
    </row>
    <row r="1073" spans="1:4">
      <c r="A1073" s="562">
        <v>804384</v>
      </c>
      <c r="B1073" s="563" t="s">
        <v>15725</v>
      </c>
      <c r="C1073" s="562" t="s">
        <v>220</v>
      </c>
      <c r="D1073" s="564">
        <v>1664.84</v>
      </c>
    </row>
    <row r="1074" spans="1:4">
      <c r="A1074" s="562">
        <v>804100</v>
      </c>
      <c r="B1074" s="563" t="s">
        <v>15726</v>
      </c>
      <c r="C1074" s="562" t="s">
        <v>220</v>
      </c>
      <c r="D1074" s="564">
        <v>1121.08</v>
      </c>
    </row>
    <row r="1075" spans="1:4">
      <c r="A1075" s="562">
        <v>804105</v>
      </c>
      <c r="B1075" s="563" t="s">
        <v>15727</v>
      </c>
      <c r="C1075" s="562" t="s">
        <v>220</v>
      </c>
      <c r="D1075" s="564">
        <v>1382.51</v>
      </c>
    </row>
    <row r="1076" spans="1:4">
      <c r="A1076" s="562">
        <v>804104</v>
      </c>
      <c r="B1076" s="563" t="s">
        <v>15728</v>
      </c>
      <c r="C1076" s="562" t="s">
        <v>220</v>
      </c>
      <c r="D1076" s="564">
        <v>1125.69</v>
      </c>
    </row>
    <row r="1077" spans="1:4">
      <c r="A1077" s="562">
        <v>804387</v>
      </c>
      <c r="B1077" s="563" t="s">
        <v>15729</v>
      </c>
      <c r="C1077" s="562" t="s">
        <v>220</v>
      </c>
      <c r="D1077" s="564">
        <v>2111.8000000000002</v>
      </c>
    </row>
    <row r="1078" spans="1:4">
      <c r="A1078" s="562">
        <v>804107</v>
      </c>
      <c r="B1078" s="563" t="s">
        <v>15730</v>
      </c>
      <c r="C1078" s="562" t="s">
        <v>220</v>
      </c>
      <c r="D1078" s="564">
        <v>1388.98</v>
      </c>
    </row>
    <row r="1079" spans="1:4">
      <c r="A1079" s="562">
        <v>804386</v>
      </c>
      <c r="B1079" s="563" t="s">
        <v>15731</v>
      </c>
      <c r="C1079" s="562" t="s">
        <v>220</v>
      </c>
      <c r="D1079" s="564">
        <v>1753.19</v>
      </c>
    </row>
    <row r="1080" spans="1:4">
      <c r="A1080" s="562">
        <v>804106</v>
      </c>
      <c r="B1080" s="563" t="s">
        <v>15732</v>
      </c>
      <c r="C1080" s="562" t="s">
        <v>220</v>
      </c>
      <c r="D1080" s="564">
        <v>1132</v>
      </c>
    </row>
    <row r="1081" spans="1:4">
      <c r="A1081" s="562">
        <v>804109</v>
      </c>
      <c r="B1081" s="563" t="s">
        <v>15733</v>
      </c>
      <c r="C1081" s="562" t="s">
        <v>220</v>
      </c>
      <c r="D1081" s="564">
        <v>1398.87</v>
      </c>
    </row>
    <row r="1082" spans="1:4">
      <c r="A1082" s="562">
        <v>804108</v>
      </c>
      <c r="B1082" s="563" t="s">
        <v>15734</v>
      </c>
      <c r="C1082" s="562" t="s">
        <v>220</v>
      </c>
      <c r="D1082" s="564">
        <v>1141.73</v>
      </c>
    </row>
    <row r="1083" spans="1:4">
      <c r="A1083" s="562">
        <v>804111</v>
      </c>
      <c r="B1083" s="563" t="s">
        <v>15735</v>
      </c>
      <c r="C1083" s="562" t="s">
        <v>220</v>
      </c>
      <c r="D1083" s="564">
        <v>1411.81</v>
      </c>
    </row>
    <row r="1084" spans="1:4">
      <c r="A1084" s="562">
        <v>804110</v>
      </c>
      <c r="B1084" s="563" t="s">
        <v>15736</v>
      </c>
      <c r="C1084" s="562" t="s">
        <v>220</v>
      </c>
      <c r="D1084" s="564">
        <v>1154.3499999999999</v>
      </c>
    </row>
    <row r="1085" spans="1:4">
      <c r="A1085" s="562">
        <v>804389</v>
      </c>
      <c r="B1085" s="563" t="s">
        <v>15737</v>
      </c>
      <c r="C1085" s="562" t="s">
        <v>220</v>
      </c>
      <c r="D1085" s="564">
        <v>2358.75</v>
      </c>
    </row>
    <row r="1086" spans="1:4">
      <c r="A1086" s="562">
        <v>804113</v>
      </c>
      <c r="B1086" s="563" t="s">
        <v>15738</v>
      </c>
      <c r="C1086" s="562" t="s">
        <v>220</v>
      </c>
      <c r="D1086" s="564">
        <v>1429.51</v>
      </c>
    </row>
    <row r="1087" spans="1:4">
      <c r="A1087" s="562">
        <v>804388</v>
      </c>
      <c r="B1087" s="563" t="s">
        <v>15739</v>
      </c>
      <c r="C1087" s="562" t="s">
        <v>220</v>
      </c>
      <c r="D1087" s="564">
        <v>1956.23</v>
      </c>
    </row>
    <row r="1088" spans="1:4">
      <c r="A1088" s="562">
        <v>804112</v>
      </c>
      <c r="B1088" s="563" t="s">
        <v>15740</v>
      </c>
      <c r="C1088" s="562" t="s">
        <v>220</v>
      </c>
      <c r="D1088" s="564">
        <v>1171.58</v>
      </c>
    </row>
    <row r="1089" spans="1:4">
      <c r="A1089" s="562">
        <v>804115</v>
      </c>
      <c r="B1089" s="563" t="s">
        <v>15741</v>
      </c>
      <c r="C1089" s="562" t="s">
        <v>220</v>
      </c>
      <c r="D1089" s="564">
        <v>1454.05</v>
      </c>
    </row>
    <row r="1090" spans="1:4">
      <c r="A1090" s="562">
        <v>804114</v>
      </c>
      <c r="B1090" s="563" t="s">
        <v>15742</v>
      </c>
      <c r="C1090" s="562" t="s">
        <v>220</v>
      </c>
      <c r="D1090" s="564">
        <v>1195.6400000000001</v>
      </c>
    </row>
    <row r="1091" spans="1:4">
      <c r="A1091" s="562">
        <v>804117</v>
      </c>
      <c r="B1091" s="563" t="s">
        <v>15743</v>
      </c>
      <c r="C1091" s="562" t="s">
        <v>220</v>
      </c>
      <c r="D1091" s="564">
        <v>1486.28</v>
      </c>
    </row>
    <row r="1092" spans="1:4">
      <c r="A1092" s="562">
        <v>804116</v>
      </c>
      <c r="B1092" s="563" t="s">
        <v>15744</v>
      </c>
      <c r="C1092" s="562" t="s">
        <v>220</v>
      </c>
      <c r="D1092" s="564">
        <v>1227.3900000000001</v>
      </c>
    </row>
    <row r="1093" spans="1:4">
      <c r="A1093" s="562">
        <v>804391</v>
      </c>
      <c r="B1093" s="563" t="s">
        <v>15745</v>
      </c>
      <c r="C1093" s="562" t="s">
        <v>220</v>
      </c>
      <c r="D1093" s="564">
        <v>2928.31</v>
      </c>
    </row>
    <row r="1094" spans="1:4">
      <c r="A1094" s="562">
        <v>804119</v>
      </c>
      <c r="B1094" s="563" t="s">
        <v>15746</v>
      </c>
      <c r="C1094" s="562" t="s">
        <v>220</v>
      </c>
      <c r="D1094" s="564">
        <v>1530.46</v>
      </c>
    </row>
    <row r="1095" spans="1:4">
      <c r="A1095" s="562">
        <v>804390</v>
      </c>
      <c r="B1095" s="563" t="s">
        <v>15747</v>
      </c>
      <c r="C1095" s="562" t="s">
        <v>220</v>
      </c>
      <c r="D1095" s="564">
        <v>2422.9</v>
      </c>
    </row>
    <row r="1096" spans="1:4">
      <c r="A1096" s="562">
        <v>804118</v>
      </c>
      <c r="B1096" s="563" t="s">
        <v>15748</v>
      </c>
      <c r="C1096" s="562" t="s">
        <v>220</v>
      </c>
      <c r="D1096" s="564">
        <v>1271.0999999999999</v>
      </c>
    </row>
    <row r="1097" spans="1:4">
      <c r="A1097" s="562">
        <v>804103</v>
      </c>
      <c r="B1097" s="563" t="s">
        <v>15749</v>
      </c>
      <c r="C1097" s="562" t="s">
        <v>220</v>
      </c>
      <c r="D1097" s="564">
        <v>1379.46</v>
      </c>
    </row>
    <row r="1098" spans="1:4">
      <c r="A1098" s="562">
        <v>804102</v>
      </c>
      <c r="B1098" s="563" t="s">
        <v>15750</v>
      </c>
      <c r="C1098" s="562" t="s">
        <v>220</v>
      </c>
      <c r="D1098" s="564">
        <v>1122.79</v>
      </c>
    </row>
    <row r="1099" spans="1:4">
      <c r="A1099" s="562">
        <v>804393</v>
      </c>
      <c r="B1099" s="563" t="s">
        <v>15751</v>
      </c>
      <c r="C1099" s="562" t="s">
        <v>220</v>
      </c>
      <c r="D1099" s="564">
        <v>3089.47</v>
      </c>
    </row>
    <row r="1100" spans="1:4">
      <c r="A1100" s="562">
        <v>804121</v>
      </c>
      <c r="B1100" s="563" t="s">
        <v>15752</v>
      </c>
      <c r="C1100" s="562" t="s">
        <v>220</v>
      </c>
      <c r="D1100" s="564">
        <v>2060.3000000000002</v>
      </c>
    </row>
    <row r="1101" spans="1:4">
      <c r="A1101" s="562">
        <v>804392</v>
      </c>
      <c r="B1101" s="563" t="s">
        <v>15753</v>
      </c>
      <c r="C1101" s="562" t="s">
        <v>220</v>
      </c>
      <c r="D1101" s="564">
        <v>2523.98</v>
      </c>
    </row>
    <row r="1102" spans="1:4">
      <c r="A1102" s="562">
        <v>804120</v>
      </c>
      <c r="B1102" s="563" t="s">
        <v>15754</v>
      </c>
      <c r="C1102" s="562" t="s">
        <v>220</v>
      </c>
      <c r="D1102" s="564">
        <v>1661.75</v>
      </c>
    </row>
    <row r="1103" spans="1:4">
      <c r="A1103" s="562">
        <v>804125</v>
      </c>
      <c r="B1103" s="563" t="s">
        <v>15755</v>
      </c>
      <c r="C1103" s="562" t="s">
        <v>220</v>
      </c>
      <c r="D1103" s="564">
        <v>2066.77</v>
      </c>
    </row>
    <row r="1104" spans="1:4">
      <c r="A1104" s="562">
        <v>804124</v>
      </c>
      <c r="B1104" s="563" t="s">
        <v>15756</v>
      </c>
      <c r="C1104" s="562" t="s">
        <v>220</v>
      </c>
      <c r="D1104" s="564">
        <v>1668.06</v>
      </c>
    </row>
    <row r="1105" spans="1:4">
      <c r="A1105" s="562">
        <v>804395</v>
      </c>
      <c r="B1105" s="563" t="s">
        <v>15757</v>
      </c>
      <c r="C1105" s="562" t="s">
        <v>220</v>
      </c>
      <c r="D1105" s="564">
        <v>3245.05</v>
      </c>
    </row>
    <row r="1106" spans="1:4">
      <c r="A1106" s="562">
        <v>804127</v>
      </c>
      <c r="B1106" s="563" t="s">
        <v>15758</v>
      </c>
      <c r="C1106" s="562" t="s">
        <v>220</v>
      </c>
      <c r="D1106" s="564">
        <v>2076.3000000000002</v>
      </c>
    </row>
    <row r="1107" spans="1:4">
      <c r="A1107" s="562">
        <v>804394</v>
      </c>
      <c r="B1107" s="563" t="s">
        <v>15759</v>
      </c>
      <c r="C1107" s="562" t="s">
        <v>220</v>
      </c>
      <c r="D1107" s="564">
        <v>2649.43</v>
      </c>
    </row>
    <row r="1108" spans="1:4">
      <c r="A1108" s="562">
        <v>804126</v>
      </c>
      <c r="B1108" s="563" t="s">
        <v>15760</v>
      </c>
      <c r="C1108" s="562" t="s">
        <v>220</v>
      </c>
      <c r="D1108" s="564">
        <v>1677.27</v>
      </c>
    </row>
    <row r="1109" spans="1:4">
      <c r="A1109" s="562">
        <v>804129</v>
      </c>
      <c r="B1109" s="563" t="s">
        <v>15761</v>
      </c>
      <c r="C1109" s="562" t="s">
        <v>220</v>
      </c>
      <c r="D1109" s="564">
        <v>2089.73</v>
      </c>
    </row>
    <row r="1110" spans="1:4">
      <c r="A1110" s="562">
        <v>804128</v>
      </c>
      <c r="B1110" s="563" t="s">
        <v>15762</v>
      </c>
      <c r="C1110" s="562" t="s">
        <v>220</v>
      </c>
      <c r="D1110" s="564">
        <v>1690.22</v>
      </c>
    </row>
    <row r="1111" spans="1:4">
      <c r="A1111" s="562">
        <v>804131</v>
      </c>
      <c r="B1111" s="563" t="s">
        <v>15763</v>
      </c>
      <c r="C1111" s="562" t="s">
        <v>220</v>
      </c>
      <c r="D1111" s="564">
        <v>2108.29</v>
      </c>
    </row>
    <row r="1112" spans="1:4">
      <c r="A1112" s="562">
        <v>804130</v>
      </c>
      <c r="B1112" s="563" t="s">
        <v>15764</v>
      </c>
      <c r="C1112" s="562" t="s">
        <v>220</v>
      </c>
      <c r="D1112" s="564">
        <v>1708.31</v>
      </c>
    </row>
    <row r="1113" spans="1:4">
      <c r="A1113" s="562">
        <v>804397</v>
      </c>
      <c r="B1113" s="563" t="s">
        <v>15765</v>
      </c>
      <c r="C1113" s="562" t="s">
        <v>220</v>
      </c>
      <c r="D1113" s="564">
        <v>3616.89</v>
      </c>
    </row>
    <row r="1114" spans="1:4">
      <c r="A1114" s="562">
        <v>804133</v>
      </c>
      <c r="B1114" s="563" t="s">
        <v>15766</v>
      </c>
      <c r="C1114" s="562" t="s">
        <v>220</v>
      </c>
      <c r="D1114" s="564">
        <v>2134.17</v>
      </c>
    </row>
    <row r="1115" spans="1:4">
      <c r="A1115" s="562">
        <v>804396</v>
      </c>
      <c r="B1115" s="563" t="s">
        <v>15767</v>
      </c>
      <c r="C1115" s="562" t="s">
        <v>220</v>
      </c>
      <c r="D1115" s="564">
        <v>2950.26</v>
      </c>
    </row>
    <row r="1116" spans="1:4">
      <c r="A1116" s="562">
        <v>804132</v>
      </c>
      <c r="B1116" s="563" t="s">
        <v>15768</v>
      </c>
      <c r="C1116" s="562" t="s">
        <v>220</v>
      </c>
      <c r="D1116" s="564">
        <v>1733.55</v>
      </c>
    </row>
    <row r="1117" spans="1:4">
      <c r="A1117" s="562">
        <v>804135</v>
      </c>
      <c r="B1117" s="563" t="s">
        <v>15769</v>
      </c>
      <c r="C1117" s="562" t="s">
        <v>220</v>
      </c>
      <c r="D1117" s="564">
        <v>2167.7399999999998</v>
      </c>
    </row>
    <row r="1118" spans="1:4">
      <c r="A1118" s="562">
        <v>804134</v>
      </c>
      <c r="B1118" s="563" t="s">
        <v>15770</v>
      </c>
      <c r="C1118" s="562" t="s">
        <v>220</v>
      </c>
      <c r="D1118" s="564">
        <v>1766.49</v>
      </c>
    </row>
    <row r="1119" spans="1:4">
      <c r="A1119" s="562">
        <v>804137</v>
      </c>
      <c r="B1119" s="563" t="s">
        <v>15771</v>
      </c>
      <c r="C1119" s="562" t="s">
        <v>220</v>
      </c>
      <c r="D1119" s="564">
        <v>2129.19</v>
      </c>
    </row>
    <row r="1120" spans="1:4">
      <c r="A1120" s="562">
        <v>804136</v>
      </c>
      <c r="B1120" s="563" t="s">
        <v>15772</v>
      </c>
      <c r="C1120" s="562" t="s">
        <v>220</v>
      </c>
      <c r="D1120" s="564">
        <v>1727.15</v>
      </c>
    </row>
    <row r="1121" spans="1:4">
      <c r="A1121" s="562">
        <v>804399</v>
      </c>
      <c r="B1121" s="563" t="s">
        <v>15773</v>
      </c>
      <c r="C1121" s="562" t="s">
        <v>220</v>
      </c>
      <c r="D1121" s="564">
        <v>4501.7700000000004</v>
      </c>
    </row>
    <row r="1122" spans="1:4">
      <c r="A1122" s="562">
        <v>804139</v>
      </c>
      <c r="B1122" s="563" t="s">
        <v>15774</v>
      </c>
      <c r="C1122" s="562" t="s">
        <v>220</v>
      </c>
      <c r="D1122" s="564">
        <v>2278.21</v>
      </c>
    </row>
    <row r="1123" spans="1:4">
      <c r="A1123" s="562">
        <v>804398</v>
      </c>
      <c r="B1123" s="563" t="s">
        <v>15775</v>
      </c>
      <c r="C1123" s="562" t="s">
        <v>220</v>
      </c>
      <c r="D1123" s="564">
        <v>3662.65</v>
      </c>
    </row>
    <row r="1124" spans="1:4">
      <c r="A1124" s="562">
        <v>804138</v>
      </c>
      <c r="B1124" s="563" t="s">
        <v>15776</v>
      </c>
      <c r="C1124" s="562" t="s">
        <v>220</v>
      </c>
      <c r="D1124" s="564">
        <v>1875.22</v>
      </c>
    </row>
    <row r="1125" spans="1:4">
      <c r="A1125" s="562">
        <v>804123</v>
      </c>
      <c r="B1125" s="563" t="s">
        <v>15777</v>
      </c>
      <c r="C1125" s="562" t="s">
        <v>220</v>
      </c>
      <c r="D1125" s="564">
        <v>2061.16</v>
      </c>
    </row>
    <row r="1126" spans="1:4">
      <c r="A1126" s="562">
        <v>804122</v>
      </c>
      <c r="B1126" s="563" t="s">
        <v>15778</v>
      </c>
      <c r="C1126" s="562" t="s">
        <v>220</v>
      </c>
      <c r="D1126" s="564">
        <v>1662.6</v>
      </c>
    </row>
    <row r="1127" spans="1:4">
      <c r="A1127" s="562">
        <v>804401</v>
      </c>
      <c r="B1127" s="563" t="s">
        <v>15779</v>
      </c>
      <c r="C1127" s="562" t="s">
        <v>220</v>
      </c>
      <c r="D1127" s="564">
        <v>4465.32</v>
      </c>
    </row>
    <row r="1128" spans="1:4">
      <c r="A1128" s="562">
        <v>804141</v>
      </c>
      <c r="B1128" s="563" t="s">
        <v>15780</v>
      </c>
      <c r="C1128" s="562" t="s">
        <v>220</v>
      </c>
      <c r="D1128" s="564">
        <v>2862.04</v>
      </c>
    </row>
    <row r="1129" spans="1:4">
      <c r="A1129" s="562">
        <v>804400</v>
      </c>
      <c r="B1129" s="563" t="s">
        <v>15781</v>
      </c>
      <c r="C1129" s="562" t="s">
        <v>220</v>
      </c>
      <c r="D1129" s="564">
        <v>3592.43</v>
      </c>
    </row>
    <row r="1130" spans="1:4">
      <c r="A1130" s="562">
        <v>804140</v>
      </c>
      <c r="B1130" s="563" t="s">
        <v>15782</v>
      </c>
      <c r="C1130" s="562" t="s">
        <v>220</v>
      </c>
      <c r="D1130" s="564">
        <v>2285.29</v>
      </c>
    </row>
    <row r="1131" spans="1:4">
      <c r="A1131" s="562">
        <v>804145</v>
      </c>
      <c r="B1131" s="563" t="s">
        <v>15783</v>
      </c>
      <c r="C1131" s="562" t="s">
        <v>220</v>
      </c>
      <c r="D1131" s="564">
        <v>2872.55</v>
      </c>
    </row>
    <row r="1132" spans="1:4">
      <c r="A1132" s="562">
        <v>804144</v>
      </c>
      <c r="B1132" s="563" t="s">
        <v>15784</v>
      </c>
      <c r="C1132" s="562" t="s">
        <v>220</v>
      </c>
      <c r="D1132" s="564">
        <v>2295.16</v>
      </c>
    </row>
    <row r="1133" spans="1:4">
      <c r="A1133" s="562">
        <v>804403</v>
      </c>
      <c r="B1133" s="563" t="s">
        <v>15785</v>
      </c>
      <c r="C1133" s="562" t="s">
        <v>220</v>
      </c>
      <c r="D1133" s="564">
        <v>4702.59</v>
      </c>
    </row>
    <row r="1134" spans="1:4">
      <c r="A1134" s="562">
        <v>804147</v>
      </c>
      <c r="B1134" s="563" t="s">
        <v>15786</v>
      </c>
      <c r="C1134" s="562" t="s">
        <v>220</v>
      </c>
      <c r="D1134" s="564">
        <v>2885.61</v>
      </c>
    </row>
    <row r="1135" spans="1:4">
      <c r="A1135" s="562">
        <v>804402</v>
      </c>
      <c r="B1135" s="563" t="s">
        <v>15787</v>
      </c>
      <c r="C1135" s="562" t="s">
        <v>220</v>
      </c>
      <c r="D1135" s="564">
        <v>3780.08</v>
      </c>
    </row>
    <row r="1136" spans="1:4">
      <c r="A1136" s="562">
        <v>804146</v>
      </c>
      <c r="B1136" s="563" t="s">
        <v>15788</v>
      </c>
      <c r="C1136" s="562" t="s">
        <v>220</v>
      </c>
      <c r="D1136" s="564">
        <v>2307.6</v>
      </c>
    </row>
    <row r="1137" spans="1:4">
      <c r="A1137" s="562">
        <v>804149</v>
      </c>
      <c r="B1137" s="563" t="s">
        <v>15789</v>
      </c>
      <c r="C1137" s="562" t="s">
        <v>220</v>
      </c>
      <c r="D1137" s="564">
        <v>2905.28</v>
      </c>
    </row>
    <row r="1138" spans="1:4">
      <c r="A1138" s="562">
        <v>804148</v>
      </c>
      <c r="B1138" s="563" t="s">
        <v>15790</v>
      </c>
      <c r="C1138" s="562" t="s">
        <v>220</v>
      </c>
      <c r="D1138" s="564">
        <v>2326.15</v>
      </c>
    </row>
    <row r="1139" spans="1:4">
      <c r="A1139" s="562">
        <v>804151</v>
      </c>
      <c r="B1139" s="563" t="s">
        <v>15791</v>
      </c>
      <c r="C1139" s="562" t="s">
        <v>220</v>
      </c>
      <c r="D1139" s="564">
        <v>2932.27</v>
      </c>
    </row>
    <row r="1140" spans="1:4">
      <c r="A1140" s="562">
        <v>804150</v>
      </c>
      <c r="B1140" s="563" t="s">
        <v>15792</v>
      </c>
      <c r="C1140" s="562" t="s">
        <v>220</v>
      </c>
      <c r="D1140" s="564">
        <v>2351.88</v>
      </c>
    </row>
    <row r="1141" spans="1:4">
      <c r="A1141" s="562">
        <v>804405</v>
      </c>
      <c r="B1141" s="563" t="s">
        <v>15793</v>
      </c>
      <c r="C1141" s="562" t="s">
        <v>220</v>
      </c>
      <c r="D1141" s="564">
        <v>5256.82</v>
      </c>
    </row>
    <row r="1142" spans="1:4">
      <c r="A1142" s="562">
        <v>804153</v>
      </c>
      <c r="B1142" s="563" t="s">
        <v>15794</v>
      </c>
      <c r="C1142" s="562" t="s">
        <v>220</v>
      </c>
      <c r="D1142" s="564">
        <v>2968.78</v>
      </c>
    </row>
    <row r="1143" spans="1:4">
      <c r="A1143" s="562">
        <v>804404</v>
      </c>
      <c r="B1143" s="563" t="s">
        <v>15795</v>
      </c>
      <c r="C1143" s="562" t="s">
        <v>220</v>
      </c>
      <c r="D1143" s="564">
        <v>4220.6400000000003</v>
      </c>
    </row>
    <row r="1144" spans="1:4">
      <c r="A1144" s="562">
        <v>804152</v>
      </c>
      <c r="B1144" s="563" t="s">
        <v>15796</v>
      </c>
      <c r="C1144" s="562" t="s">
        <v>220</v>
      </c>
      <c r="D1144" s="564">
        <v>2386.8000000000002</v>
      </c>
    </row>
    <row r="1145" spans="1:4">
      <c r="A1145" s="562">
        <v>804155</v>
      </c>
      <c r="B1145" s="563" t="s">
        <v>15797</v>
      </c>
      <c r="C1145" s="562" t="s">
        <v>220</v>
      </c>
      <c r="D1145" s="564">
        <v>3016.04</v>
      </c>
    </row>
    <row r="1146" spans="1:4">
      <c r="A1146" s="562">
        <v>804154</v>
      </c>
      <c r="B1146" s="563" t="s">
        <v>15798</v>
      </c>
      <c r="C1146" s="562" t="s">
        <v>220</v>
      </c>
      <c r="D1146" s="564">
        <v>2432.3200000000002</v>
      </c>
    </row>
    <row r="1147" spans="1:4">
      <c r="A1147" s="562">
        <v>804157</v>
      </c>
      <c r="B1147" s="563" t="s">
        <v>15799</v>
      </c>
      <c r="C1147" s="562" t="s">
        <v>220</v>
      </c>
      <c r="D1147" s="564">
        <v>3081.36</v>
      </c>
    </row>
    <row r="1148" spans="1:4">
      <c r="A1148" s="562">
        <v>804156</v>
      </c>
      <c r="B1148" s="563" t="s">
        <v>15800</v>
      </c>
      <c r="C1148" s="562" t="s">
        <v>220</v>
      </c>
      <c r="D1148" s="564">
        <v>2495.58</v>
      </c>
    </row>
    <row r="1149" spans="1:4">
      <c r="A1149" s="562">
        <v>804407</v>
      </c>
      <c r="B1149" s="563" t="s">
        <v>15801</v>
      </c>
      <c r="C1149" s="562" t="s">
        <v>220</v>
      </c>
      <c r="D1149" s="564">
        <v>6550.45</v>
      </c>
    </row>
    <row r="1150" spans="1:4">
      <c r="A1150" s="562">
        <v>804159</v>
      </c>
      <c r="B1150" s="563" t="s">
        <v>15802</v>
      </c>
      <c r="C1150" s="562" t="s">
        <v>220</v>
      </c>
      <c r="D1150" s="564">
        <v>3168.53</v>
      </c>
    </row>
    <row r="1151" spans="1:4">
      <c r="A1151" s="562">
        <v>804406</v>
      </c>
      <c r="B1151" s="563" t="s">
        <v>15803</v>
      </c>
      <c r="C1151" s="562" t="s">
        <v>220</v>
      </c>
      <c r="D1151" s="564">
        <v>5243.65</v>
      </c>
    </row>
    <row r="1152" spans="1:4">
      <c r="A1152" s="562">
        <v>804158</v>
      </c>
      <c r="B1152" s="563" t="s">
        <v>15804</v>
      </c>
      <c r="C1152" s="562" t="s">
        <v>220</v>
      </c>
      <c r="D1152" s="564">
        <v>2580.5300000000002</v>
      </c>
    </row>
    <row r="1153" spans="1:4">
      <c r="A1153" s="562">
        <v>804143</v>
      </c>
      <c r="B1153" s="563" t="s">
        <v>15805</v>
      </c>
      <c r="C1153" s="562" t="s">
        <v>220</v>
      </c>
      <c r="D1153" s="564">
        <v>2865.09</v>
      </c>
    </row>
    <row r="1154" spans="1:4">
      <c r="A1154" s="562">
        <v>804142</v>
      </c>
      <c r="B1154" s="563" t="s">
        <v>15806</v>
      </c>
      <c r="C1154" s="562" t="s">
        <v>220</v>
      </c>
      <c r="D1154" s="564">
        <v>2288.19</v>
      </c>
    </row>
    <row r="1155" spans="1:4">
      <c r="A1155" s="562">
        <v>804409</v>
      </c>
      <c r="B1155" s="563" t="s">
        <v>15807</v>
      </c>
      <c r="C1155" s="562" t="s">
        <v>220</v>
      </c>
      <c r="D1155" s="564">
        <v>8083.19</v>
      </c>
    </row>
    <row r="1156" spans="1:4">
      <c r="A1156" s="562">
        <v>804161</v>
      </c>
      <c r="B1156" s="563" t="s">
        <v>15808</v>
      </c>
      <c r="C1156" s="562" t="s">
        <v>220</v>
      </c>
      <c r="D1156" s="564">
        <v>4924.38</v>
      </c>
    </row>
    <row r="1157" spans="1:4">
      <c r="A1157" s="562">
        <v>804408</v>
      </c>
      <c r="B1157" s="563" t="s">
        <v>15809</v>
      </c>
      <c r="C1157" s="562" t="s">
        <v>220</v>
      </c>
      <c r="D1157" s="564">
        <v>6369.43</v>
      </c>
    </row>
    <row r="1158" spans="1:4">
      <c r="A1158" s="562">
        <v>804160</v>
      </c>
      <c r="B1158" s="563" t="s">
        <v>15810</v>
      </c>
      <c r="C1158" s="562" t="s">
        <v>220</v>
      </c>
      <c r="D1158" s="564">
        <v>3895.97</v>
      </c>
    </row>
    <row r="1159" spans="1:4">
      <c r="A1159" s="562">
        <v>804165</v>
      </c>
      <c r="B1159" s="563" t="s">
        <v>15811</v>
      </c>
      <c r="C1159" s="562" t="s">
        <v>220</v>
      </c>
      <c r="D1159" s="564">
        <v>4938.8</v>
      </c>
    </row>
    <row r="1160" spans="1:4">
      <c r="A1160" s="562">
        <v>804164</v>
      </c>
      <c r="B1160" s="563" t="s">
        <v>15812</v>
      </c>
      <c r="C1160" s="562" t="s">
        <v>220</v>
      </c>
      <c r="D1160" s="564">
        <v>3909.59</v>
      </c>
    </row>
    <row r="1161" spans="1:4">
      <c r="A1161" s="562">
        <v>804411</v>
      </c>
      <c r="B1161" s="563" t="s">
        <v>15813</v>
      </c>
      <c r="C1161" s="562" t="s">
        <v>220</v>
      </c>
      <c r="D1161" s="564">
        <v>8525.39</v>
      </c>
    </row>
    <row r="1162" spans="1:4">
      <c r="A1162" s="562">
        <v>804167</v>
      </c>
      <c r="B1162" s="563" t="s">
        <v>15814</v>
      </c>
      <c r="C1162" s="562" t="s">
        <v>220</v>
      </c>
      <c r="D1162" s="564">
        <v>4957.6099999999997</v>
      </c>
    </row>
    <row r="1163" spans="1:4">
      <c r="A1163" s="562">
        <v>804410</v>
      </c>
      <c r="B1163" s="563" t="s">
        <v>15815</v>
      </c>
      <c r="C1163" s="562" t="s">
        <v>220</v>
      </c>
      <c r="D1163" s="564">
        <v>6713.19</v>
      </c>
    </row>
    <row r="1164" spans="1:4">
      <c r="A1164" s="562">
        <v>804166</v>
      </c>
      <c r="B1164" s="563" t="s">
        <v>15816</v>
      </c>
      <c r="C1164" s="562" t="s">
        <v>220</v>
      </c>
      <c r="D1164" s="564">
        <v>3927.29</v>
      </c>
    </row>
    <row r="1165" spans="1:4">
      <c r="A1165" s="562">
        <v>804169</v>
      </c>
      <c r="B1165" s="563" t="s">
        <v>15817</v>
      </c>
      <c r="C1165" s="562" t="s">
        <v>220</v>
      </c>
      <c r="D1165" s="564">
        <v>4985.09</v>
      </c>
    </row>
    <row r="1166" spans="1:4">
      <c r="A1166" s="562">
        <v>804168</v>
      </c>
      <c r="B1166" s="563" t="s">
        <v>15818</v>
      </c>
      <c r="C1166" s="562" t="s">
        <v>220</v>
      </c>
      <c r="D1166" s="564">
        <v>3953.35</v>
      </c>
    </row>
    <row r="1167" spans="1:4">
      <c r="A1167" s="562">
        <v>804171</v>
      </c>
      <c r="B1167" s="563" t="s">
        <v>15819</v>
      </c>
      <c r="C1167" s="562" t="s">
        <v>220</v>
      </c>
      <c r="D1167" s="564">
        <v>5022.58</v>
      </c>
    </row>
    <row r="1168" spans="1:4">
      <c r="A1168" s="562">
        <v>804170</v>
      </c>
      <c r="B1168" s="563" t="s">
        <v>15820</v>
      </c>
      <c r="C1168" s="562" t="s">
        <v>220</v>
      </c>
      <c r="D1168" s="564">
        <v>3988.94</v>
      </c>
    </row>
    <row r="1169" spans="1:4">
      <c r="A1169" s="562">
        <v>804413</v>
      </c>
      <c r="B1169" s="563" t="s">
        <v>15821</v>
      </c>
      <c r="C1169" s="562" t="s">
        <v>220</v>
      </c>
      <c r="D1169" s="564">
        <v>9555</v>
      </c>
    </row>
    <row r="1170" spans="1:4">
      <c r="A1170" s="562">
        <v>804173</v>
      </c>
      <c r="B1170" s="563" t="s">
        <v>15822</v>
      </c>
      <c r="C1170" s="562" t="s">
        <v>220</v>
      </c>
      <c r="D1170" s="564">
        <v>5073.0200000000004</v>
      </c>
    </row>
    <row r="1171" spans="1:4">
      <c r="A1171" s="562">
        <v>804412</v>
      </c>
      <c r="B1171" s="563" t="s">
        <v>15823</v>
      </c>
      <c r="C1171" s="562" t="s">
        <v>220</v>
      </c>
      <c r="D1171" s="564">
        <v>7514.99</v>
      </c>
    </row>
    <row r="1172" spans="1:4">
      <c r="A1172" s="562">
        <v>804172</v>
      </c>
      <c r="B1172" s="563" t="s">
        <v>15824</v>
      </c>
      <c r="C1172" s="562" t="s">
        <v>220</v>
      </c>
      <c r="D1172" s="564">
        <v>4037.16</v>
      </c>
    </row>
    <row r="1173" spans="1:4">
      <c r="A1173" s="562">
        <v>804175</v>
      </c>
      <c r="B1173" s="563" t="s">
        <v>15825</v>
      </c>
      <c r="C1173" s="562" t="s">
        <v>220</v>
      </c>
      <c r="D1173" s="564">
        <v>5140.67</v>
      </c>
    </row>
    <row r="1174" spans="1:4">
      <c r="A1174" s="562">
        <v>804174</v>
      </c>
      <c r="B1174" s="563" t="s">
        <v>15826</v>
      </c>
      <c r="C1174" s="562" t="s">
        <v>220</v>
      </c>
      <c r="D1174" s="564">
        <v>4102.2700000000004</v>
      </c>
    </row>
    <row r="1175" spans="1:4">
      <c r="A1175" s="562">
        <v>804177</v>
      </c>
      <c r="B1175" s="563" t="s">
        <v>15827</v>
      </c>
      <c r="C1175" s="562" t="s">
        <v>220</v>
      </c>
      <c r="D1175" s="564">
        <v>5231.1499999999996</v>
      </c>
    </row>
    <row r="1176" spans="1:4">
      <c r="A1176" s="562">
        <v>804176</v>
      </c>
      <c r="B1176" s="563" t="s">
        <v>15828</v>
      </c>
      <c r="C1176" s="562" t="s">
        <v>220</v>
      </c>
      <c r="D1176" s="564">
        <v>4189.74</v>
      </c>
    </row>
    <row r="1177" spans="1:4">
      <c r="A1177" s="562">
        <v>804415</v>
      </c>
      <c r="B1177" s="563" t="s">
        <v>15829</v>
      </c>
      <c r="C1177" s="562" t="s">
        <v>220</v>
      </c>
      <c r="D1177" s="564">
        <v>11979.16</v>
      </c>
    </row>
    <row r="1178" spans="1:4">
      <c r="A1178" s="562">
        <v>804179</v>
      </c>
      <c r="B1178" s="563" t="s">
        <v>15830</v>
      </c>
      <c r="C1178" s="562" t="s">
        <v>220</v>
      </c>
      <c r="D1178" s="564">
        <v>5355.07</v>
      </c>
    </row>
    <row r="1179" spans="1:4">
      <c r="A1179" s="562">
        <v>804414</v>
      </c>
      <c r="B1179" s="563" t="s">
        <v>15831</v>
      </c>
      <c r="C1179" s="562" t="s">
        <v>220</v>
      </c>
      <c r="D1179" s="564">
        <v>9394.58</v>
      </c>
    </row>
    <row r="1180" spans="1:4">
      <c r="A1180" s="562">
        <v>804178</v>
      </c>
      <c r="B1180" s="563" t="s">
        <v>15832</v>
      </c>
      <c r="C1180" s="562" t="s">
        <v>220</v>
      </c>
      <c r="D1180" s="564">
        <v>4310.33</v>
      </c>
    </row>
    <row r="1181" spans="1:4">
      <c r="A1181" s="562">
        <v>804163</v>
      </c>
      <c r="B1181" s="563" t="s">
        <v>15833</v>
      </c>
      <c r="C1181" s="562" t="s">
        <v>220</v>
      </c>
      <c r="D1181" s="564">
        <v>4928.29</v>
      </c>
    </row>
    <row r="1182" spans="1:4">
      <c r="A1182" s="562">
        <v>804162</v>
      </c>
      <c r="B1182" s="563" t="s">
        <v>15834</v>
      </c>
      <c r="C1182" s="562" t="s">
        <v>220</v>
      </c>
      <c r="D1182" s="564">
        <v>3899.72</v>
      </c>
    </row>
    <row r="1183" spans="1:4">
      <c r="A1183" s="562">
        <v>804441</v>
      </c>
      <c r="B1183" s="563" t="s">
        <v>15835</v>
      </c>
      <c r="C1183" s="562" t="s">
        <v>220</v>
      </c>
      <c r="D1183" s="564">
        <v>5522.15</v>
      </c>
    </row>
    <row r="1184" spans="1:4">
      <c r="A1184" s="562">
        <v>804317</v>
      </c>
      <c r="B1184" s="563" t="s">
        <v>15836</v>
      </c>
      <c r="C1184" s="562" t="s">
        <v>220</v>
      </c>
      <c r="D1184" s="564">
        <v>3009.28</v>
      </c>
    </row>
    <row r="1185" spans="1:4">
      <c r="A1185" s="562">
        <v>804440</v>
      </c>
      <c r="B1185" s="563" t="s">
        <v>15837</v>
      </c>
      <c r="C1185" s="562" t="s">
        <v>220</v>
      </c>
      <c r="D1185" s="564">
        <v>4468.6899999999996</v>
      </c>
    </row>
    <row r="1186" spans="1:4">
      <c r="A1186" s="562">
        <v>804316</v>
      </c>
      <c r="B1186" s="563" t="s">
        <v>15838</v>
      </c>
      <c r="C1186" s="562" t="s">
        <v>220</v>
      </c>
      <c r="D1186" s="564">
        <v>2405.1</v>
      </c>
    </row>
    <row r="1187" spans="1:4">
      <c r="A1187" s="562">
        <v>804321</v>
      </c>
      <c r="B1187" s="563" t="s">
        <v>15839</v>
      </c>
      <c r="C1187" s="562" t="s">
        <v>220</v>
      </c>
      <c r="D1187" s="564">
        <v>3030.54</v>
      </c>
    </row>
    <row r="1188" spans="1:4">
      <c r="A1188" s="562">
        <v>804320</v>
      </c>
      <c r="B1188" s="563" t="s">
        <v>15840</v>
      </c>
      <c r="C1188" s="562" t="s">
        <v>220</v>
      </c>
      <c r="D1188" s="564">
        <v>2424.46</v>
      </c>
    </row>
    <row r="1189" spans="1:4">
      <c r="A1189" s="562">
        <v>804443</v>
      </c>
      <c r="B1189" s="563" t="s">
        <v>15841</v>
      </c>
      <c r="C1189" s="562" t="s">
        <v>220</v>
      </c>
      <c r="D1189" s="564">
        <v>5762.68</v>
      </c>
    </row>
    <row r="1190" spans="1:4">
      <c r="A1190" s="562">
        <v>804323</v>
      </c>
      <c r="B1190" s="563" t="s">
        <v>15842</v>
      </c>
      <c r="C1190" s="562" t="s">
        <v>220</v>
      </c>
      <c r="D1190" s="564">
        <v>3058.89</v>
      </c>
    </row>
    <row r="1191" spans="1:4">
      <c r="A1191" s="562">
        <v>804442</v>
      </c>
      <c r="B1191" s="563" t="s">
        <v>15843</v>
      </c>
      <c r="C1191" s="562" t="s">
        <v>220</v>
      </c>
      <c r="D1191" s="564">
        <v>4662.1400000000003</v>
      </c>
    </row>
    <row r="1192" spans="1:4">
      <c r="A1192" s="562">
        <v>804322</v>
      </c>
      <c r="B1192" s="563" t="s">
        <v>15844</v>
      </c>
      <c r="C1192" s="562" t="s">
        <v>220</v>
      </c>
      <c r="D1192" s="564">
        <v>2450.2800000000002</v>
      </c>
    </row>
    <row r="1193" spans="1:4">
      <c r="A1193" s="562">
        <v>804325</v>
      </c>
      <c r="B1193" s="563" t="s">
        <v>15845</v>
      </c>
      <c r="C1193" s="562" t="s">
        <v>220</v>
      </c>
      <c r="D1193" s="564">
        <v>3099.95</v>
      </c>
    </row>
    <row r="1194" spans="1:4">
      <c r="A1194" s="562">
        <v>804324</v>
      </c>
      <c r="B1194" s="563" t="s">
        <v>15846</v>
      </c>
      <c r="C1194" s="562" t="s">
        <v>220</v>
      </c>
      <c r="D1194" s="564">
        <v>2488.0100000000002</v>
      </c>
    </row>
    <row r="1195" spans="1:4">
      <c r="A1195" s="562">
        <v>804327</v>
      </c>
      <c r="B1195" s="563" t="s">
        <v>15847</v>
      </c>
      <c r="C1195" s="562" t="s">
        <v>220</v>
      </c>
      <c r="D1195" s="564">
        <v>3156.4</v>
      </c>
    </row>
    <row r="1196" spans="1:4">
      <c r="A1196" s="562">
        <v>804326</v>
      </c>
      <c r="B1196" s="563" t="s">
        <v>15848</v>
      </c>
      <c r="C1196" s="562" t="s">
        <v>220</v>
      </c>
      <c r="D1196" s="564">
        <v>2540.02</v>
      </c>
    </row>
    <row r="1197" spans="1:4">
      <c r="A1197" s="562">
        <v>804445</v>
      </c>
      <c r="B1197" s="563" t="s">
        <v>15849</v>
      </c>
      <c r="C1197" s="562" t="s">
        <v>220</v>
      </c>
      <c r="D1197" s="564">
        <v>6430.91</v>
      </c>
    </row>
    <row r="1198" spans="1:4">
      <c r="A1198" s="562">
        <v>804329</v>
      </c>
      <c r="B1198" s="563" t="s">
        <v>15850</v>
      </c>
      <c r="C1198" s="562" t="s">
        <v>220</v>
      </c>
      <c r="D1198" s="564">
        <v>3231.53</v>
      </c>
    </row>
    <row r="1199" spans="1:4">
      <c r="A1199" s="562">
        <v>804444</v>
      </c>
      <c r="B1199" s="563" t="s">
        <v>15851</v>
      </c>
      <c r="C1199" s="562" t="s">
        <v>220</v>
      </c>
      <c r="D1199" s="564">
        <v>5199.7299999999996</v>
      </c>
    </row>
    <row r="1200" spans="1:4">
      <c r="A1200" s="562">
        <v>804328</v>
      </c>
      <c r="B1200" s="563" t="s">
        <v>15852</v>
      </c>
      <c r="C1200" s="562" t="s">
        <v>220</v>
      </c>
      <c r="D1200" s="564">
        <v>2609.92</v>
      </c>
    </row>
    <row r="1201" spans="1:4">
      <c r="A1201" s="562">
        <v>804331</v>
      </c>
      <c r="B1201" s="563" t="s">
        <v>15853</v>
      </c>
      <c r="C1201" s="562" t="s">
        <v>220</v>
      </c>
      <c r="D1201" s="564">
        <v>3328.77</v>
      </c>
    </row>
    <row r="1202" spans="1:4">
      <c r="A1202" s="562">
        <v>804330</v>
      </c>
      <c r="B1202" s="563" t="s">
        <v>15854</v>
      </c>
      <c r="C1202" s="562" t="s">
        <v>220</v>
      </c>
      <c r="D1202" s="564">
        <v>2701.13</v>
      </c>
    </row>
    <row r="1203" spans="1:4">
      <c r="A1203" s="562">
        <v>804333</v>
      </c>
      <c r="B1203" s="563" t="s">
        <v>15855</v>
      </c>
      <c r="C1203" s="562" t="s">
        <v>220</v>
      </c>
      <c r="D1203" s="564">
        <v>3458.85</v>
      </c>
    </row>
    <row r="1204" spans="1:4">
      <c r="A1204" s="562">
        <v>804332</v>
      </c>
      <c r="B1204" s="563" t="s">
        <v>15856</v>
      </c>
      <c r="C1204" s="562" t="s">
        <v>220</v>
      </c>
      <c r="D1204" s="564">
        <v>2824.24</v>
      </c>
    </row>
    <row r="1205" spans="1:4">
      <c r="A1205" s="562">
        <v>804447</v>
      </c>
      <c r="B1205" s="563" t="s">
        <v>15857</v>
      </c>
      <c r="C1205" s="562" t="s">
        <v>220</v>
      </c>
      <c r="D1205" s="564">
        <v>7955.51</v>
      </c>
    </row>
    <row r="1206" spans="1:4">
      <c r="A1206" s="562">
        <v>804335</v>
      </c>
      <c r="B1206" s="563" t="s">
        <v>15858</v>
      </c>
      <c r="C1206" s="562" t="s">
        <v>220</v>
      </c>
      <c r="D1206" s="564">
        <v>3631.04</v>
      </c>
    </row>
    <row r="1207" spans="1:4">
      <c r="A1207" s="562">
        <v>804446</v>
      </c>
      <c r="B1207" s="563" t="s">
        <v>15859</v>
      </c>
      <c r="C1207" s="562" t="s">
        <v>220</v>
      </c>
      <c r="D1207" s="564">
        <v>6425.18</v>
      </c>
    </row>
    <row r="1208" spans="1:4">
      <c r="A1208" s="562">
        <v>804334</v>
      </c>
      <c r="B1208" s="563" t="s">
        <v>15860</v>
      </c>
      <c r="C1208" s="562" t="s">
        <v>220</v>
      </c>
      <c r="D1208" s="564">
        <v>2988.82</v>
      </c>
    </row>
    <row r="1209" spans="1:4">
      <c r="A1209" s="562">
        <v>804319</v>
      </c>
      <c r="B1209" s="563" t="s">
        <v>15861</v>
      </c>
      <c r="C1209" s="562" t="s">
        <v>220</v>
      </c>
      <c r="D1209" s="564">
        <v>3014.16</v>
      </c>
    </row>
    <row r="1210" spans="1:4">
      <c r="A1210" s="562">
        <v>804318</v>
      </c>
      <c r="B1210" s="563" t="s">
        <v>15862</v>
      </c>
      <c r="C1210" s="562" t="s">
        <v>220</v>
      </c>
      <c r="D1210" s="564">
        <v>2409.52</v>
      </c>
    </row>
    <row r="1211" spans="1:4">
      <c r="A1211" s="562">
        <v>804449</v>
      </c>
      <c r="B1211" s="563" t="s">
        <v>15863</v>
      </c>
      <c r="C1211" s="562" t="s">
        <v>220</v>
      </c>
      <c r="D1211" s="564">
        <v>8015.73</v>
      </c>
    </row>
    <row r="1212" spans="1:4">
      <c r="A1212" s="562">
        <v>804337</v>
      </c>
      <c r="B1212" s="563" t="s">
        <v>15864</v>
      </c>
      <c r="C1212" s="562" t="s">
        <v>220</v>
      </c>
      <c r="D1212" s="564">
        <v>4120.05</v>
      </c>
    </row>
    <row r="1213" spans="1:4">
      <c r="A1213" s="562">
        <v>804448</v>
      </c>
      <c r="B1213" s="563" t="s">
        <v>15865</v>
      </c>
      <c r="C1213" s="562" t="s">
        <v>220</v>
      </c>
      <c r="D1213" s="564">
        <v>6387.27</v>
      </c>
    </row>
    <row r="1214" spans="1:4">
      <c r="A1214" s="562">
        <v>804336</v>
      </c>
      <c r="B1214" s="563" t="s">
        <v>15866</v>
      </c>
      <c r="C1214" s="562" t="s">
        <v>220</v>
      </c>
      <c r="D1214" s="564">
        <v>3248.58</v>
      </c>
    </row>
    <row r="1215" spans="1:4">
      <c r="A1215" s="562">
        <v>804341</v>
      </c>
      <c r="B1215" s="563" t="s">
        <v>15867</v>
      </c>
      <c r="C1215" s="562" t="s">
        <v>220</v>
      </c>
      <c r="D1215" s="564">
        <v>4152.32</v>
      </c>
    </row>
    <row r="1216" spans="1:4">
      <c r="A1216" s="562">
        <v>804340</v>
      </c>
      <c r="B1216" s="563" t="s">
        <v>15868</v>
      </c>
      <c r="C1216" s="562" t="s">
        <v>220</v>
      </c>
      <c r="D1216" s="564">
        <v>3277.06</v>
      </c>
    </row>
    <row r="1217" spans="1:4">
      <c r="A1217" s="562">
        <v>804451</v>
      </c>
      <c r="B1217" s="563" t="s">
        <v>15869</v>
      </c>
      <c r="C1217" s="562" t="s">
        <v>220</v>
      </c>
      <c r="D1217" s="564">
        <v>8383.65</v>
      </c>
    </row>
    <row r="1218" spans="1:4">
      <c r="A1218" s="562">
        <v>804343</v>
      </c>
      <c r="B1218" s="563" t="s">
        <v>15870</v>
      </c>
      <c r="C1218" s="562" t="s">
        <v>220</v>
      </c>
      <c r="D1218" s="564">
        <v>4193.5200000000004</v>
      </c>
    </row>
    <row r="1219" spans="1:4">
      <c r="A1219" s="562">
        <v>804450</v>
      </c>
      <c r="B1219" s="563" t="s">
        <v>15871</v>
      </c>
      <c r="C1219" s="562" t="s">
        <v>220</v>
      </c>
      <c r="D1219" s="564">
        <v>6677.98</v>
      </c>
    </row>
    <row r="1220" spans="1:4">
      <c r="A1220" s="562">
        <v>804342</v>
      </c>
      <c r="B1220" s="563" t="s">
        <v>15872</v>
      </c>
      <c r="C1220" s="562" t="s">
        <v>220</v>
      </c>
      <c r="D1220" s="564">
        <v>3313.5</v>
      </c>
    </row>
    <row r="1221" spans="1:4">
      <c r="A1221" s="562">
        <v>804345</v>
      </c>
      <c r="B1221" s="563" t="s">
        <v>15873</v>
      </c>
      <c r="C1221" s="562" t="s">
        <v>220</v>
      </c>
      <c r="D1221" s="564">
        <v>4253.79</v>
      </c>
    </row>
    <row r="1222" spans="1:4">
      <c r="A1222" s="562">
        <v>804344</v>
      </c>
      <c r="B1222" s="563" t="s">
        <v>15874</v>
      </c>
      <c r="C1222" s="562" t="s">
        <v>220</v>
      </c>
      <c r="D1222" s="564">
        <v>3367.27</v>
      </c>
    </row>
    <row r="1223" spans="1:4">
      <c r="A1223" s="562">
        <v>804347</v>
      </c>
      <c r="B1223" s="563" t="s">
        <v>15875</v>
      </c>
      <c r="C1223" s="562" t="s">
        <v>220</v>
      </c>
      <c r="D1223" s="564">
        <v>4336.17</v>
      </c>
    </row>
    <row r="1224" spans="1:4">
      <c r="A1224" s="562">
        <v>804346</v>
      </c>
      <c r="B1224" s="563" t="s">
        <v>15876</v>
      </c>
      <c r="C1224" s="562" t="s">
        <v>220</v>
      </c>
      <c r="D1224" s="564">
        <v>3441.25</v>
      </c>
    </row>
    <row r="1225" spans="1:4">
      <c r="A1225" s="562">
        <v>804453</v>
      </c>
      <c r="B1225" s="563" t="s">
        <v>15877</v>
      </c>
      <c r="C1225" s="562" t="s">
        <v>220</v>
      </c>
      <c r="D1225" s="564">
        <v>9346.49</v>
      </c>
    </row>
    <row r="1226" spans="1:4">
      <c r="A1226" s="562">
        <v>804349</v>
      </c>
      <c r="B1226" s="563" t="s">
        <v>15878</v>
      </c>
      <c r="C1226" s="562" t="s">
        <v>220</v>
      </c>
      <c r="D1226" s="564">
        <v>4444.46</v>
      </c>
    </row>
    <row r="1227" spans="1:4">
      <c r="A1227" s="562">
        <v>804452</v>
      </c>
      <c r="B1227" s="563" t="s">
        <v>15879</v>
      </c>
      <c r="C1227" s="562" t="s">
        <v>220</v>
      </c>
      <c r="D1227" s="564">
        <v>7437.9</v>
      </c>
    </row>
    <row r="1228" spans="1:4">
      <c r="A1228" s="562">
        <v>804348</v>
      </c>
      <c r="B1228" s="563" t="s">
        <v>15880</v>
      </c>
      <c r="C1228" s="562" t="s">
        <v>220</v>
      </c>
      <c r="D1228" s="564">
        <v>3539.38</v>
      </c>
    </row>
    <row r="1229" spans="1:4">
      <c r="A1229" s="562">
        <v>804351</v>
      </c>
      <c r="B1229" s="563" t="s">
        <v>15881</v>
      </c>
      <c r="C1229" s="562" t="s">
        <v>220</v>
      </c>
      <c r="D1229" s="564">
        <v>4584.13</v>
      </c>
    </row>
    <row r="1230" spans="1:4">
      <c r="A1230" s="562">
        <v>804350</v>
      </c>
      <c r="B1230" s="563" t="s">
        <v>15882</v>
      </c>
      <c r="C1230" s="562" t="s">
        <v>220</v>
      </c>
      <c r="D1230" s="564">
        <v>3667.32</v>
      </c>
    </row>
    <row r="1231" spans="1:4">
      <c r="A1231" s="562">
        <v>804353</v>
      </c>
      <c r="B1231" s="563" t="s">
        <v>15883</v>
      </c>
      <c r="C1231" s="562" t="s">
        <v>220</v>
      </c>
      <c r="D1231" s="564">
        <v>4768</v>
      </c>
    </row>
    <row r="1232" spans="1:4">
      <c r="A1232" s="562">
        <v>804352</v>
      </c>
      <c r="B1232" s="563" t="s">
        <v>15884</v>
      </c>
      <c r="C1232" s="562" t="s">
        <v>220</v>
      </c>
      <c r="D1232" s="564">
        <v>3837.88</v>
      </c>
    </row>
    <row r="1233" spans="1:4">
      <c r="A1233" s="562">
        <v>804455</v>
      </c>
      <c r="B1233" s="563" t="s">
        <v>15885</v>
      </c>
      <c r="C1233" s="562" t="s">
        <v>220</v>
      </c>
      <c r="D1233" s="564">
        <v>11569.91</v>
      </c>
    </row>
    <row r="1234" spans="1:4">
      <c r="A1234" s="562">
        <v>804355</v>
      </c>
      <c r="B1234" s="563" t="s">
        <v>15886</v>
      </c>
      <c r="C1234" s="562" t="s">
        <v>220</v>
      </c>
      <c r="D1234" s="564">
        <v>5010.6000000000004</v>
      </c>
    </row>
    <row r="1235" spans="1:4">
      <c r="A1235" s="562">
        <v>804454</v>
      </c>
      <c r="B1235" s="563" t="s">
        <v>15887</v>
      </c>
      <c r="C1235" s="562" t="s">
        <v>220</v>
      </c>
      <c r="D1235" s="564">
        <v>9194.59</v>
      </c>
    </row>
    <row r="1236" spans="1:4">
      <c r="A1236" s="562">
        <v>804354</v>
      </c>
      <c r="B1236" s="563" t="s">
        <v>15888</v>
      </c>
      <c r="C1236" s="562" t="s">
        <v>220</v>
      </c>
      <c r="D1236" s="564">
        <v>4065.58</v>
      </c>
    </row>
    <row r="1237" spans="1:4">
      <c r="A1237" s="562">
        <v>804339</v>
      </c>
      <c r="B1237" s="563" t="s">
        <v>15889</v>
      </c>
      <c r="C1237" s="562" t="s">
        <v>220</v>
      </c>
      <c r="D1237" s="564">
        <v>4128.12</v>
      </c>
    </row>
    <row r="1238" spans="1:4">
      <c r="A1238" s="562">
        <v>804338</v>
      </c>
      <c r="B1238" s="563" t="s">
        <v>15890</v>
      </c>
      <c r="C1238" s="562" t="s">
        <v>220</v>
      </c>
      <c r="D1238" s="564">
        <v>3255.7</v>
      </c>
    </row>
    <row r="1239" spans="1:4">
      <c r="A1239" s="562">
        <v>804457</v>
      </c>
      <c r="B1239" s="563" t="s">
        <v>15891</v>
      </c>
      <c r="C1239" s="562" t="s">
        <v>220</v>
      </c>
      <c r="D1239" s="564">
        <v>14022.75</v>
      </c>
    </row>
    <row r="1240" spans="1:4">
      <c r="A1240" s="562">
        <v>804357</v>
      </c>
      <c r="B1240" s="563" t="s">
        <v>15892</v>
      </c>
      <c r="C1240" s="562" t="s">
        <v>220</v>
      </c>
      <c r="D1240" s="564">
        <v>6948.28</v>
      </c>
    </row>
    <row r="1241" spans="1:4">
      <c r="A1241" s="562">
        <v>804456</v>
      </c>
      <c r="B1241" s="563" t="s">
        <v>15893</v>
      </c>
      <c r="C1241" s="562" t="s">
        <v>220</v>
      </c>
      <c r="D1241" s="564">
        <v>10928.79</v>
      </c>
    </row>
    <row r="1242" spans="1:4">
      <c r="A1242" s="562">
        <v>804356</v>
      </c>
      <c r="B1242" s="563" t="s">
        <v>15894</v>
      </c>
      <c r="C1242" s="562" t="s">
        <v>220</v>
      </c>
      <c r="D1242" s="564">
        <v>5405.27</v>
      </c>
    </row>
    <row r="1243" spans="1:4">
      <c r="A1243" s="562">
        <v>804361</v>
      </c>
      <c r="B1243" s="563" t="s">
        <v>15895</v>
      </c>
      <c r="C1243" s="562" t="s">
        <v>220</v>
      </c>
      <c r="D1243" s="564">
        <v>6997.93</v>
      </c>
    </row>
    <row r="1244" spans="1:4">
      <c r="A1244" s="562">
        <v>804360</v>
      </c>
      <c r="B1244" s="563" t="s">
        <v>15896</v>
      </c>
      <c r="C1244" s="562" t="s">
        <v>220</v>
      </c>
      <c r="D1244" s="564">
        <v>5448.26</v>
      </c>
    </row>
    <row r="1245" spans="1:4">
      <c r="A1245" s="562">
        <v>804459</v>
      </c>
      <c r="B1245" s="563" t="s">
        <v>15897</v>
      </c>
      <c r="C1245" s="562" t="s">
        <v>220</v>
      </c>
      <c r="D1245" s="564">
        <v>14675.49</v>
      </c>
    </row>
    <row r="1246" spans="1:4">
      <c r="A1246" s="562">
        <v>804363</v>
      </c>
      <c r="B1246" s="563" t="s">
        <v>15898</v>
      </c>
      <c r="C1246" s="562" t="s">
        <v>220</v>
      </c>
      <c r="D1246" s="564">
        <v>7061.52</v>
      </c>
    </row>
    <row r="1247" spans="1:4">
      <c r="A1247" s="562">
        <v>804458</v>
      </c>
      <c r="B1247" s="563" t="s">
        <v>15899</v>
      </c>
      <c r="C1247" s="562" t="s">
        <v>220</v>
      </c>
      <c r="D1247" s="564">
        <v>11434.1</v>
      </c>
    </row>
    <row r="1248" spans="1:4">
      <c r="A1248" s="562">
        <v>804362</v>
      </c>
      <c r="B1248" s="563" t="s">
        <v>15900</v>
      </c>
      <c r="C1248" s="562" t="s">
        <v>220</v>
      </c>
      <c r="D1248" s="564">
        <v>5503.45</v>
      </c>
    </row>
    <row r="1249" spans="1:4">
      <c r="A1249" s="562">
        <v>804365</v>
      </c>
      <c r="B1249" s="563" t="s">
        <v>15901</v>
      </c>
      <c r="C1249" s="562" t="s">
        <v>220</v>
      </c>
      <c r="D1249" s="564">
        <v>7153.35</v>
      </c>
    </row>
    <row r="1250" spans="1:4">
      <c r="A1250" s="562">
        <v>804364</v>
      </c>
      <c r="B1250" s="563" t="s">
        <v>15902</v>
      </c>
      <c r="C1250" s="562" t="s">
        <v>220</v>
      </c>
      <c r="D1250" s="564">
        <v>5583.55</v>
      </c>
    </row>
    <row r="1251" spans="1:4">
      <c r="A1251" s="562">
        <v>804367</v>
      </c>
      <c r="B1251" s="563" t="s">
        <v>15903</v>
      </c>
      <c r="C1251" s="562" t="s">
        <v>220</v>
      </c>
      <c r="D1251" s="564">
        <v>7278.06</v>
      </c>
    </row>
    <row r="1252" spans="1:4">
      <c r="A1252" s="562">
        <v>804366</v>
      </c>
      <c r="B1252" s="563" t="s">
        <v>15904</v>
      </c>
      <c r="C1252" s="562" t="s">
        <v>220</v>
      </c>
      <c r="D1252" s="564">
        <v>5693.35</v>
      </c>
    </row>
    <row r="1253" spans="1:4">
      <c r="A1253" s="562">
        <v>804461</v>
      </c>
      <c r="B1253" s="563" t="s">
        <v>15905</v>
      </c>
      <c r="C1253" s="562" t="s">
        <v>220</v>
      </c>
      <c r="D1253" s="564">
        <v>16408.740000000002</v>
      </c>
    </row>
    <row r="1254" spans="1:4">
      <c r="A1254" s="562">
        <v>804369</v>
      </c>
      <c r="B1254" s="563" t="s">
        <v>15906</v>
      </c>
      <c r="C1254" s="562" t="s">
        <v>220</v>
      </c>
      <c r="D1254" s="564">
        <v>7440.77</v>
      </c>
    </row>
    <row r="1255" spans="1:4">
      <c r="A1255" s="562">
        <v>804460</v>
      </c>
      <c r="B1255" s="563" t="s">
        <v>15907</v>
      </c>
      <c r="C1255" s="562" t="s">
        <v>220</v>
      </c>
      <c r="D1255" s="564">
        <v>12775.93</v>
      </c>
    </row>
    <row r="1256" spans="1:4">
      <c r="A1256" s="562">
        <v>804371</v>
      </c>
      <c r="B1256" s="563" t="s">
        <v>15908</v>
      </c>
      <c r="C1256" s="562" t="s">
        <v>220</v>
      </c>
      <c r="D1256" s="564">
        <v>7650.76</v>
      </c>
    </row>
    <row r="1257" spans="1:4">
      <c r="A1257" s="562">
        <v>804370</v>
      </c>
      <c r="B1257" s="563" t="s">
        <v>15909</v>
      </c>
      <c r="C1257" s="562" t="s">
        <v>220</v>
      </c>
      <c r="D1257" s="564">
        <v>6027.05</v>
      </c>
    </row>
    <row r="1258" spans="1:4">
      <c r="A1258" s="562">
        <v>804373</v>
      </c>
      <c r="B1258" s="563" t="s">
        <v>15910</v>
      </c>
      <c r="C1258" s="562" t="s">
        <v>220</v>
      </c>
      <c r="D1258" s="564">
        <v>7922.05</v>
      </c>
    </row>
    <row r="1259" spans="1:4">
      <c r="A1259" s="562">
        <v>804372</v>
      </c>
      <c r="B1259" s="563" t="s">
        <v>15911</v>
      </c>
      <c r="C1259" s="562" t="s">
        <v>220</v>
      </c>
      <c r="D1259" s="564">
        <v>6274.72</v>
      </c>
    </row>
    <row r="1260" spans="1:4">
      <c r="A1260" s="562">
        <v>804463</v>
      </c>
      <c r="B1260" s="563" t="s">
        <v>15912</v>
      </c>
      <c r="C1260" s="562" t="s">
        <v>220</v>
      </c>
      <c r="D1260" s="564">
        <v>20379.419999999998</v>
      </c>
    </row>
    <row r="1261" spans="1:4">
      <c r="A1261" s="562">
        <v>804375</v>
      </c>
      <c r="B1261" s="563" t="s">
        <v>15913</v>
      </c>
      <c r="C1261" s="562" t="s">
        <v>220</v>
      </c>
      <c r="D1261" s="564">
        <v>8279.42</v>
      </c>
    </row>
    <row r="1262" spans="1:4">
      <c r="A1262" s="562">
        <v>804462</v>
      </c>
      <c r="B1262" s="563" t="s">
        <v>15914</v>
      </c>
      <c r="C1262" s="562" t="s">
        <v>220</v>
      </c>
      <c r="D1262" s="564">
        <v>15842.81</v>
      </c>
    </row>
    <row r="1263" spans="1:4">
      <c r="A1263" s="562">
        <v>804374</v>
      </c>
      <c r="B1263" s="563" t="s">
        <v>15915</v>
      </c>
      <c r="C1263" s="562" t="s">
        <v>220</v>
      </c>
      <c r="D1263" s="564">
        <v>6605.77</v>
      </c>
    </row>
    <row r="1264" spans="1:4">
      <c r="A1264" s="562">
        <v>804359</v>
      </c>
      <c r="B1264" s="563" t="s">
        <v>15916</v>
      </c>
      <c r="C1264" s="562" t="s">
        <v>220</v>
      </c>
      <c r="D1264" s="564">
        <v>6960.87</v>
      </c>
    </row>
    <row r="1265" spans="1:4">
      <c r="A1265" s="562">
        <v>804358</v>
      </c>
      <c r="B1265" s="563" t="s">
        <v>15917</v>
      </c>
      <c r="C1265" s="562" t="s">
        <v>220</v>
      </c>
      <c r="D1265" s="564">
        <v>5416.28</v>
      </c>
    </row>
    <row r="1266" spans="1:4">
      <c r="A1266" s="562">
        <v>804368</v>
      </c>
      <c r="B1266" s="563" t="s">
        <v>15918</v>
      </c>
      <c r="C1266" s="562" t="s">
        <v>220</v>
      </c>
      <c r="D1266" s="564">
        <v>5837.99</v>
      </c>
    </row>
    <row r="1267" spans="1:4">
      <c r="A1267" s="562">
        <v>804465</v>
      </c>
      <c r="B1267" s="563" t="s">
        <v>15919</v>
      </c>
      <c r="C1267" s="562" t="s">
        <v>14735</v>
      </c>
      <c r="D1267" s="564">
        <v>135.30000000000001</v>
      </c>
    </row>
    <row r="1268" spans="1:4">
      <c r="A1268" s="562">
        <v>804464</v>
      </c>
      <c r="B1268" s="563" t="s">
        <v>15920</v>
      </c>
      <c r="C1268" s="562" t="s">
        <v>14735</v>
      </c>
      <c r="D1268" s="564">
        <v>113.91</v>
      </c>
    </row>
    <row r="1269" spans="1:4">
      <c r="A1269" s="562">
        <v>804475</v>
      </c>
      <c r="B1269" s="563" t="s">
        <v>15921</v>
      </c>
      <c r="C1269" s="562" t="s">
        <v>14735</v>
      </c>
      <c r="D1269" s="564">
        <v>148.47</v>
      </c>
    </row>
    <row r="1270" spans="1:4">
      <c r="A1270" s="562">
        <v>804474</v>
      </c>
      <c r="B1270" s="563" t="s">
        <v>15922</v>
      </c>
      <c r="C1270" s="562" t="s">
        <v>14735</v>
      </c>
      <c r="D1270" s="564">
        <v>127.1</v>
      </c>
    </row>
    <row r="1271" spans="1:4">
      <c r="A1271" s="562">
        <v>804485</v>
      </c>
      <c r="B1271" s="563" t="s">
        <v>15923</v>
      </c>
      <c r="C1271" s="562" t="s">
        <v>14735</v>
      </c>
      <c r="D1271" s="564">
        <v>214.26</v>
      </c>
    </row>
    <row r="1272" spans="1:4">
      <c r="A1272" s="562">
        <v>804484</v>
      </c>
      <c r="B1272" s="563" t="s">
        <v>15924</v>
      </c>
      <c r="C1272" s="562" t="s">
        <v>14735</v>
      </c>
      <c r="D1272" s="564">
        <v>193</v>
      </c>
    </row>
    <row r="1273" spans="1:4">
      <c r="A1273" s="562">
        <v>804495</v>
      </c>
      <c r="B1273" s="563" t="s">
        <v>15925</v>
      </c>
      <c r="C1273" s="562" t="s">
        <v>14735</v>
      </c>
      <c r="D1273" s="564">
        <v>266.14</v>
      </c>
    </row>
    <row r="1274" spans="1:4">
      <c r="A1274" s="562">
        <v>804494</v>
      </c>
      <c r="B1274" s="563" t="s">
        <v>15926</v>
      </c>
      <c r="C1274" s="562" t="s">
        <v>14735</v>
      </c>
      <c r="D1274" s="564">
        <v>240.93</v>
      </c>
    </row>
    <row r="1275" spans="1:4">
      <c r="A1275" s="562">
        <v>804467</v>
      </c>
      <c r="B1275" s="563" t="s">
        <v>15927</v>
      </c>
      <c r="C1275" s="562" t="s">
        <v>14735</v>
      </c>
      <c r="D1275" s="564">
        <v>205.16</v>
      </c>
    </row>
    <row r="1276" spans="1:4">
      <c r="A1276" s="562">
        <v>804466</v>
      </c>
      <c r="B1276" s="563" t="s">
        <v>15928</v>
      </c>
      <c r="C1276" s="562" t="s">
        <v>14735</v>
      </c>
      <c r="D1276" s="564">
        <v>171.1</v>
      </c>
    </row>
    <row r="1277" spans="1:4">
      <c r="A1277" s="562">
        <v>804477</v>
      </c>
      <c r="B1277" s="563" t="s">
        <v>15929</v>
      </c>
      <c r="C1277" s="562" t="s">
        <v>14735</v>
      </c>
      <c r="D1277" s="564">
        <v>257.8</v>
      </c>
    </row>
    <row r="1278" spans="1:4">
      <c r="A1278" s="562">
        <v>804476</v>
      </c>
      <c r="B1278" s="563" t="s">
        <v>15930</v>
      </c>
      <c r="C1278" s="562" t="s">
        <v>14735</v>
      </c>
      <c r="D1278" s="564">
        <v>223.82</v>
      </c>
    </row>
    <row r="1279" spans="1:4">
      <c r="A1279" s="562">
        <v>804487</v>
      </c>
      <c r="B1279" s="563" t="s">
        <v>15931</v>
      </c>
      <c r="C1279" s="562" t="s">
        <v>14735</v>
      </c>
      <c r="D1279" s="564">
        <v>362.9</v>
      </c>
    </row>
    <row r="1280" spans="1:4">
      <c r="A1280" s="562">
        <v>804486</v>
      </c>
      <c r="B1280" s="563" t="s">
        <v>15932</v>
      </c>
      <c r="C1280" s="562" t="s">
        <v>14735</v>
      </c>
      <c r="D1280" s="564">
        <v>324.86</v>
      </c>
    </row>
    <row r="1281" spans="1:4">
      <c r="A1281" s="562">
        <v>804497</v>
      </c>
      <c r="B1281" s="563" t="s">
        <v>15933</v>
      </c>
      <c r="C1281" s="562" t="s">
        <v>14735</v>
      </c>
      <c r="D1281" s="564">
        <v>427.37</v>
      </c>
    </row>
    <row r="1282" spans="1:4">
      <c r="A1282" s="562">
        <v>804496</v>
      </c>
      <c r="B1282" s="563" t="s">
        <v>15934</v>
      </c>
      <c r="C1282" s="562" t="s">
        <v>14735</v>
      </c>
      <c r="D1282" s="564">
        <v>381.32</v>
      </c>
    </row>
    <row r="1283" spans="1:4">
      <c r="A1283" s="562">
        <v>804469</v>
      </c>
      <c r="B1283" s="563" t="s">
        <v>15935</v>
      </c>
      <c r="C1283" s="562" t="s">
        <v>14735</v>
      </c>
      <c r="D1283" s="564">
        <v>355.37</v>
      </c>
    </row>
    <row r="1284" spans="1:4">
      <c r="A1284" s="562">
        <v>804468</v>
      </c>
      <c r="B1284" s="563" t="s">
        <v>15936</v>
      </c>
      <c r="C1284" s="562" t="s">
        <v>14735</v>
      </c>
      <c r="D1284" s="564">
        <v>308.67</v>
      </c>
    </row>
    <row r="1285" spans="1:4">
      <c r="A1285" s="562">
        <v>804479</v>
      </c>
      <c r="B1285" s="563" t="s">
        <v>15937</v>
      </c>
      <c r="C1285" s="562" t="s">
        <v>14735</v>
      </c>
      <c r="D1285" s="564">
        <v>408.01</v>
      </c>
    </row>
    <row r="1286" spans="1:4">
      <c r="A1286" s="562">
        <v>804478</v>
      </c>
      <c r="B1286" s="563" t="s">
        <v>15938</v>
      </c>
      <c r="C1286" s="562" t="s">
        <v>14735</v>
      </c>
      <c r="D1286" s="564">
        <v>361.39</v>
      </c>
    </row>
    <row r="1287" spans="1:4">
      <c r="A1287" s="562">
        <v>804489</v>
      </c>
      <c r="B1287" s="563" t="s">
        <v>15939</v>
      </c>
      <c r="C1287" s="562" t="s">
        <v>14735</v>
      </c>
      <c r="D1287" s="564">
        <v>513.98</v>
      </c>
    </row>
    <row r="1288" spans="1:4">
      <c r="A1288" s="562">
        <v>804488</v>
      </c>
      <c r="B1288" s="563" t="s">
        <v>15940</v>
      </c>
      <c r="C1288" s="562" t="s">
        <v>14735</v>
      </c>
      <c r="D1288" s="564">
        <v>454.48</v>
      </c>
    </row>
    <row r="1289" spans="1:4">
      <c r="A1289" s="562">
        <v>804499</v>
      </c>
      <c r="B1289" s="563" t="s">
        <v>15941</v>
      </c>
      <c r="C1289" s="562" t="s">
        <v>14735</v>
      </c>
      <c r="D1289" s="564">
        <v>650.4</v>
      </c>
    </row>
    <row r="1290" spans="1:4">
      <c r="A1290" s="562">
        <v>804498</v>
      </c>
      <c r="B1290" s="563" t="s">
        <v>15942</v>
      </c>
      <c r="C1290" s="562" t="s">
        <v>14735</v>
      </c>
      <c r="D1290" s="564">
        <v>581</v>
      </c>
    </row>
    <row r="1291" spans="1:4">
      <c r="A1291" s="562">
        <v>804471</v>
      </c>
      <c r="B1291" s="563" t="s">
        <v>15943</v>
      </c>
      <c r="C1291" s="562" t="s">
        <v>14735</v>
      </c>
      <c r="D1291" s="564">
        <v>484.59</v>
      </c>
    </row>
    <row r="1292" spans="1:4">
      <c r="A1292" s="562">
        <v>804470</v>
      </c>
      <c r="B1292" s="563" t="s">
        <v>15944</v>
      </c>
      <c r="C1292" s="562" t="s">
        <v>14735</v>
      </c>
      <c r="D1292" s="564">
        <v>416.58</v>
      </c>
    </row>
    <row r="1293" spans="1:4">
      <c r="A1293" s="562">
        <v>804481</v>
      </c>
      <c r="B1293" s="563" t="s">
        <v>15945</v>
      </c>
      <c r="C1293" s="562" t="s">
        <v>14735</v>
      </c>
      <c r="D1293" s="564">
        <v>603.02</v>
      </c>
    </row>
    <row r="1294" spans="1:4">
      <c r="A1294" s="562">
        <v>804480</v>
      </c>
      <c r="B1294" s="563" t="s">
        <v>15946</v>
      </c>
      <c r="C1294" s="562" t="s">
        <v>14735</v>
      </c>
      <c r="D1294" s="564">
        <v>535.20000000000005</v>
      </c>
    </row>
    <row r="1295" spans="1:4">
      <c r="A1295" s="562">
        <v>804491</v>
      </c>
      <c r="B1295" s="563" t="s">
        <v>15947</v>
      </c>
      <c r="C1295" s="562" t="s">
        <v>14735</v>
      </c>
      <c r="D1295" s="564">
        <v>792.48</v>
      </c>
    </row>
    <row r="1296" spans="1:4">
      <c r="A1296" s="562">
        <v>804490</v>
      </c>
      <c r="B1296" s="563" t="s">
        <v>15948</v>
      </c>
      <c r="C1296" s="562" t="s">
        <v>14735</v>
      </c>
      <c r="D1296" s="564">
        <v>701.89</v>
      </c>
    </row>
    <row r="1297" spans="1:4">
      <c r="A1297" s="562">
        <v>804501</v>
      </c>
      <c r="B1297" s="563" t="s">
        <v>15949</v>
      </c>
      <c r="C1297" s="562" t="s">
        <v>14735</v>
      </c>
      <c r="D1297" s="564">
        <v>948.94</v>
      </c>
    </row>
    <row r="1298" spans="1:4">
      <c r="A1298" s="562">
        <v>804500</v>
      </c>
      <c r="B1298" s="563" t="s">
        <v>15950</v>
      </c>
      <c r="C1298" s="562" t="s">
        <v>14735</v>
      </c>
      <c r="D1298" s="564">
        <v>846.25</v>
      </c>
    </row>
    <row r="1299" spans="1:4">
      <c r="A1299" s="562">
        <v>804473</v>
      </c>
      <c r="B1299" s="563" t="s">
        <v>15951</v>
      </c>
      <c r="C1299" s="562" t="s">
        <v>14735</v>
      </c>
      <c r="D1299" s="564">
        <v>781.97</v>
      </c>
    </row>
    <row r="1300" spans="1:4">
      <c r="A1300" s="562">
        <v>804472</v>
      </c>
      <c r="B1300" s="563" t="s">
        <v>15952</v>
      </c>
      <c r="C1300" s="562" t="s">
        <v>14735</v>
      </c>
      <c r="D1300" s="564">
        <v>675.75</v>
      </c>
    </row>
    <row r="1301" spans="1:4">
      <c r="A1301" s="562">
        <v>804483</v>
      </c>
      <c r="B1301" s="563" t="s">
        <v>15953</v>
      </c>
      <c r="C1301" s="562" t="s">
        <v>14735</v>
      </c>
      <c r="D1301" s="564">
        <v>966.21</v>
      </c>
    </row>
    <row r="1302" spans="1:4">
      <c r="A1302" s="562">
        <v>804482</v>
      </c>
      <c r="B1302" s="563" t="s">
        <v>15954</v>
      </c>
      <c r="C1302" s="562" t="s">
        <v>14735</v>
      </c>
      <c r="D1302" s="564">
        <v>860.27</v>
      </c>
    </row>
    <row r="1303" spans="1:4">
      <c r="A1303" s="562">
        <v>804493</v>
      </c>
      <c r="B1303" s="563" t="s">
        <v>15955</v>
      </c>
      <c r="C1303" s="562" t="s">
        <v>14735</v>
      </c>
      <c r="D1303" s="564">
        <v>1270.6500000000001</v>
      </c>
    </row>
    <row r="1304" spans="1:4">
      <c r="A1304" s="562">
        <v>804492</v>
      </c>
      <c r="B1304" s="563" t="s">
        <v>15956</v>
      </c>
      <c r="C1304" s="562" t="s">
        <v>14735</v>
      </c>
      <c r="D1304" s="564">
        <v>1130.43</v>
      </c>
    </row>
    <row r="1305" spans="1:4">
      <c r="A1305" s="562">
        <v>804503</v>
      </c>
      <c r="B1305" s="563" t="s">
        <v>15957</v>
      </c>
      <c r="C1305" s="562" t="s">
        <v>14735</v>
      </c>
      <c r="D1305" s="564">
        <v>1510.05</v>
      </c>
    </row>
    <row r="1306" spans="1:4">
      <c r="A1306" s="562">
        <v>804502</v>
      </c>
      <c r="B1306" s="563" t="s">
        <v>15958</v>
      </c>
      <c r="C1306" s="562" t="s">
        <v>14735</v>
      </c>
      <c r="D1306" s="564">
        <v>1365.1</v>
      </c>
    </row>
    <row r="1307" spans="1:4">
      <c r="A1307" s="562">
        <v>804180</v>
      </c>
      <c r="B1307" s="563" t="s">
        <v>15959</v>
      </c>
      <c r="C1307" s="562" t="s">
        <v>14735</v>
      </c>
      <c r="D1307" s="564">
        <v>1112.54</v>
      </c>
    </row>
    <row r="1308" spans="1:4">
      <c r="A1308" s="562">
        <v>804181</v>
      </c>
      <c r="B1308" s="563" t="s">
        <v>15960</v>
      </c>
      <c r="C1308" s="562" t="s">
        <v>14735</v>
      </c>
      <c r="D1308" s="564">
        <v>1216.93</v>
      </c>
    </row>
    <row r="1309" spans="1:4">
      <c r="A1309" s="562">
        <v>804182</v>
      </c>
      <c r="B1309" s="563" t="s">
        <v>15961</v>
      </c>
      <c r="C1309" s="562" t="s">
        <v>14735</v>
      </c>
      <c r="D1309" s="564">
        <v>1201.81</v>
      </c>
    </row>
    <row r="1310" spans="1:4">
      <c r="A1310" s="562">
        <v>804183</v>
      </c>
      <c r="B1310" s="563" t="s">
        <v>15962</v>
      </c>
      <c r="C1310" s="562" t="s">
        <v>14735</v>
      </c>
      <c r="D1310" s="564">
        <v>1306.2</v>
      </c>
    </row>
    <row r="1311" spans="1:4">
      <c r="A1311" s="562">
        <v>804184</v>
      </c>
      <c r="B1311" s="563" t="s">
        <v>15963</v>
      </c>
      <c r="C1311" s="562" t="s">
        <v>14735</v>
      </c>
      <c r="D1311" s="564">
        <v>1248.53</v>
      </c>
    </row>
    <row r="1312" spans="1:4">
      <c r="A1312" s="562">
        <v>804185</v>
      </c>
      <c r="B1312" s="563" t="s">
        <v>15964</v>
      </c>
      <c r="C1312" s="562" t="s">
        <v>14735</v>
      </c>
      <c r="D1312" s="564">
        <v>1352.92</v>
      </c>
    </row>
    <row r="1313" spans="1:4">
      <c r="A1313" s="562">
        <v>804186</v>
      </c>
      <c r="B1313" s="563" t="s">
        <v>15965</v>
      </c>
      <c r="C1313" s="562" t="s">
        <v>14735</v>
      </c>
      <c r="D1313" s="564">
        <v>1387.61</v>
      </c>
    </row>
    <row r="1314" spans="1:4">
      <c r="A1314" s="562">
        <v>804187</v>
      </c>
      <c r="B1314" s="563" t="s">
        <v>15966</v>
      </c>
      <c r="C1314" s="562" t="s">
        <v>14735</v>
      </c>
      <c r="D1314" s="564">
        <v>1492</v>
      </c>
    </row>
    <row r="1315" spans="1:4">
      <c r="A1315" s="562">
        <v>804188</v>
      </c>
      <c r="B1315" s="563" t="s">
        <v>15967</v>
      </c>
      <c r="C1315" s="562" t="s">
        <v>14735</v>
      </c>
      <c r="D1315" s="564">
        <v>1359.4</v>
      </c>
    </row>
    <row r="1316" spans="1:4">
      <c r="A1316" s="562">
        <v>804189</v>
      </c>
      <c r="B1316" s="563" t="s">
        <v>15968</v>
      </c>
      <c r="C1316" s="562" t="s">
        <v>14735</v>
      </c>
      <c r="D1316" s="564">
        <v>1499.03</v>
      </c>
    </row>
    <row r="1317" spans="1:4">
      <c r="A1317" s="562">
        <v>804190</v>
      </c>
      <c r="B1317" s="563" t="s">
        <v>15969</v>
      </c>
      <c r="C1317" s="562" t="s">
        <v>14735</v>
      </c>
      <c r="D1317" s="564">
        <v>1642.35</v>
      </c>
    </row>
    <row r="1318" spans="1:4">
      <c r="A1318" s="562">
        <v>804191</v>
      </c>
      <c r="B1318" s="563" t="s">
        <v>15970</v>
      </c>
      <c r="C1318" s="562" t="s">
        <v>14735</v>
      </c>
      <c r="D1318" s="564">
        <v>1781.98</v>
      </c>
    </row>
    <row r="1319" spans="1:4">
      <c r="A1319" s="562">
        <v>804192</v>
      </c>
      <c r="B1319" s="563" t="s">
        <v>15971</v>
      </c>
      <c r="C1319" s="562" t="s">
        <v>14735</v>
      </c>
      <c r="D1319" s="564">
        <v>1824.23</v>
      </c>
    </row>
    <row r="1320" spans="1:4">
      <c r="A1320" s="562">
        <v>804193</v>
      </c>
      <c r="B1320" s="563" t="s">
        <v>15972</v>
      </c>
      <c r="C1320" s="562" t="s">
        <v>14735</v>
      </c>
      <c r="D1320" s="564">
        <v>1963.86</v>
      </c>
    </row>
    <row r="1321" spans="1:4">
      <c r="A1321" s="562">
        <v>804194</v>
      </c>
      <c r="B1321" s="563" t="s">
        <v>15973</v>
      </c>
      <c r="C1321" s="562" t="s">
        <v>14735</v>
      </c>
      <c r="D1321" s="564">
        <v>1889.48</v>
      </c>
    </row>
    <row r="1322" spans="1:4">
      <c r="A1322" s="562">
        <v>804195</v>
      </c>
      <c r="B1322" s="563" t="s">
        <v>15974</v>
      </c>
      <c r="C1322" s="562" t="s">
        <v>14735</v>
      </c>
      <c r="D1322" s="564">
        <v>2029.12</v>
      </c>
    </row>
    <row r="1323" spans="1:4">
      <c r="A1323" s="562">
        <v>804196</v>
      </c>
      <c r="B1323" s="563" t="s">
        <v>15975</v>
      </c>
      <c r="C1323" s="562" t="s">
        <v>14735</v>
      </c>
      <c r="D1323" s="564">
        <v>1925.53</v>
      </c>
    </row>
    <row r="1324" spans="1:4">
      <c r="A1324" s="562">
        <v>804197</v>
      </c>
      <c r="B1324" s="563" t="s">
        <v>15976</v>
      </c>
      <c r="C1324" s="562" t="s">
        <v>14735</v>
      </c>
      <c r="D1324" s="564">
        <v>2103.37</v>
      </c>
    </row>
    <row r="1325" spans="1:4">
      <c r="A1325" s="562">
        <v>804198</v>
      </c>
      <c r="B1325" s="563" t="s">
        <v>15977</v>
      </c>
      <c r="C1325" s="562" t="s">
        <v>14735</v>
      </c>
      <c r="D1325" s="564">
        <v>2069.46</v>
      </c>
    </row>
    <row r="1326" spans="1:4">
      <c r="A1326" s="562">
        <v>804199</v>
      </c>
      <c r="B1326" s="563" t="s">
        <v>15978</v>
      </c>
      <c r="C1326" s="562" t="s">
        <v>14735</v>
      </c>
      <c r="D1326" s="564">
        <v>2247.3000000000002</v>
      </c>
    </row>
    <row r="1327" spans="1:4">
      <c r="A1327" s="562">
        <v>804200</v>
      </c>
      <c r="B1327" s="563" t="s">
        <v>15979</v>
      </c>
      <c r="C1327" s="562" t="s">
        <v>14735</v>
      </c>
      <c r="D1327" s="564">
        <v>2478.02</v>
      </c>
    </row>
    <row r="1328" spans="1:4">
      <c r="A1328" s="562">
        <v>804201</v>
      </c>
      <c r="B1328" s="563" t="s">
        <v>15980</v>
      </c>
      <c r="C1328" s="562" t="s">
        <v>14735</v>
      </c>
      <c r="D1328" s="564">
        <v>2655.86</v>
      </c>
    </row>
    <row r="1329" spans="1:4">
      <c r="A1329" s="562">
        <v>804202</v>
      </c>
      <c r="B1329" s="563" t="s">
        <v>15981</v>
      </c>
      <c r="C1329" s="562" t="s">
        <v>14735</v>
      </c>
      <c r="D1329" s="564">
        <v>2656.86</v>
      </c>
    </row>
    <row r="1330" spans="1:4">
      <c r="A1330" s="562">
        <v>804203</v>
      </c>
      <c r="B1330" s="563" t="s">
        <v>15982</v>
      </c>
      <c r="C1330" s="562" t="s">
        <v>14735</v>
      </c>
      <c r="D1330" s="564">
        <v>2834.7</v>
      </c>
    </row>
    <row r="1331" spans="1:4">
      <c r="A1331" s="562">
        <v>804204</v>
      </c>
      <c r="B1331" s="563" t="s">
        <v>15983</v>
      </c>
      <c r="C1331" s="562" t="s">
        <v>14735</v>
      </c>
      <c r="D1331" s="564">
        <v>3080.45</v>
      </c>
    </row>
    <row r="1332" spans="1:4">
      <c r="A1332" s="562">
        <v>804205</v>
      </c>
      <c r="B1332" s="563" t="s">
        <v>15984</v>
      </c>
      <c r="C1332" s="562" t="s">
        <v>14735</v>
      </c>
      <c r="D1332" s="564">
        <v>3309.85</v>
      </c>
    </row>
    <row r="1333" spans="1:4">
      <c r="A1333" s="562">
        <v>804206</v>
      </c>
      <c r="B1333" s="563" t="s">
        <v>15985</v>
      </c>
      <c r="C1333" s="562" t="s">
        <v>14735</v>
      </c>
      <c r="D1333" s="564">
        <v>3137.66</v>
      </c>
    </row>
    <row r="1334" spans="1:4">
      <c r="A1334" s="562">
        <v>804207</v>
      </c>
      <c r="B1334" s="563" t="s">
        <v>15986</v>
      </c>
      <c r="C1334" s="562" t="s">
        <v>14735</v>
      </c>
      <c r="D1334" s="564">
        <v>3367.07</v>
      </c>
    </row>
    <row r="1335" spans="1:4">
      <c r="A1335" s="562">
        <v>804208</v>
      </c>
      <c r="B1335" s="563" t="s">
        <v>15987</v>
      </c>
      <c r="C1335" s="562" t="s">
        <v>14735</v>
      </c>
      <c r="D1335" s="564">
        <v>3352.45</v>
      </c>
    </row>
    <row r="1336" spans="1:4">
      <c r="A1336" s="562">
        <v>804209</v>
      </c>
      <c r="B1336" s="563" t="s">
        <v>15988</v>
      </c>
      <c r="C1336" s="562" t="s">
        <v>14735</v>
      </c>
      <c r="D1336" s="564">
        <v>3581.86</v>
      </c>
    </row>
    <row r="1337" spans="1:4">
      <c r="A1337" s="562">
        <v>804210</v>
      </c>
      <c r="B1337" s="563" t="s">
        <v>15989</v>
      </c>
      <c r="C1337" s="562" t="s">
        <v>14735</v>
      </c>
      <c r="D1337" s="564">
        <v>3604.45</v>
      </c>
    </row>
    <row r="1338" spans="1:4">
      <c r="A1338" s="562">
        <v>804211</v>
      </c>
      <c r="B1338" s="563" t="s">
        <v>15990</v>
      </c>
      <c r="C1338" s="562" t="s">
        <v>14735</v>
      </c>
      <c r="D1338" s="564">
        <v>3833.86</v>
      </c>
    </row>
    <row r="1339" spans="1:4">
      <c r="A1339" s="562">
        <v>804012</v>
      </c>
      <c r="B1339" s="563" t="s">
        <v>15991</v>
      </c>
      <c r="C1339" s="562" t="s">
        <v>14735</v>
      </c>
      <c r="D1339" s="564">
        <v>251.84</v>
      </c>
    </row>
    <row r="1340" spans="1:4">
      <c r="A1340" s="562">
        <v>804013</v>
      </c>
      <c r="B1340" s="563" t="s">
        <v>15992</v>
      </c>
      <c r="C1340" s="562" t="s">
        <v>14735</v>
      </c>
      <c r="D1340" s="564">
        <v>277.27999999999997</v>
      </c>
    </row>
    <row r="1341" spans="1:4">
      <c r="A1341" s="562">
        <v>804014</v>
      </c>
      <c r="B1341" s="563" t="s">
        <v>15993</v>
      </c>
      <c r="C1341" s="562" t="s">
        <v>14735</v>
      </c>
      <c r="D1341" s="564">
        <v>263.86</v>
      </c>
    </row>
    <row r="1342" spans="1:4">
      <c r="A1342" s="562">
        <v>804015</v>
      </c>
      <c r="B1342" s="563" t="s">
        <v>15994</v>
      </c>
      <c r="C1342" s="562" t="s">
        <v>14735</v>
      </c>
      <c r="D1342" s="564">
        <v>289.3</v>
      </c>
    </row>
    <row r="1343" spans="1:4">
      <c r="A1343" s="562">
        <v>804016</v>
      </c>
      <c r="B1343" s="563" t="s">
        <v>15995</v>
      </c>
      <c r="C1343" s="562" t="s">
        <v>14735</v>
      </c>
      <c r="D1343" s="564">
        <v>289.12</v>
      </c>
    </row>
    <row r="1344" spans="1:4">
      <c r="A1344" s="562">
        <v>804017</v>
      </c>
      <c r="B1344" s="563" t="s">
        <v>15996</v>
      </c>
      <c r="C1344" s="562" t="s">
        <v>14735</v>
      </c>
      <c r="D1344" s="564">
        <v>314.55</v>
      </c>
    </row>
    <row r="1345" spans="1:4">
      <c r="A1345" s="562">
        <v>804018</v>
      </c>
      <c r="B1345" s="563" t="s">
        <v>15997</v>
      </c>
      <c r="C1345" s="562" t="s">
        <v>14735</v>
      </c>
      <c r="D1345" s="564">
        <v>352.67</v>
      </c>
    </row>
    <row r="1346" spans="1:4">
      <c r="A1346" s="562">
        <v>804019</v>
      </c>
      <c r="B1346" s="563" t="s">
        <v>15998</v>
      </c>
      <c r="C1346" s="562" t="s">
        <v>14735</v>
      </c>
      <c r="D1346" s="564">
        <v>378.1</v>
      </c>
    </row>
    <row r="1347" spans="1:4">
      <c r="A1347" s="562">
        <v>804020</v>
      </c>
      <c r="B1347" s="563" t="s">
        <v>15999</v>
      </c>
      <c r="C1347" s="562" t="s">
        <v>14735</v>
      </c>
      <c r="D1347" s="564">
        <v>359.63</v>
      </c>
    </row>
    <row r="1348" spans="1:4">
      <c r="A1348" s="562">
        <v>804021</v>
      </c>
      <c r="B1348" s="563" t="s">
        <v>16000</v>
      </c>
      <c r="C1348" s="562" t="s">
        <v>14735</v>
      </c>
      <c r="D1348" s="564">
        <v>397.8</v>
      </c>
    </row>
    <row r="1349" spans="1:4">
      <c r="A1349" s="562">
        <v>804022</v>
      </c>
      <c r="B1349" s="563" t="s">
        <v>16001</v>
      </c>
      <c r="C1349" s="562" t="s">
        <v>14735</v>
      </c>
      <c r="D1349" s="564">
        <v>407.9</v>
      </c>
    </row>
    <row r="1350" spans="1:4">
      <c r="A1350" s="562">
        <v>804023</v>
      </c>
      <c r="B1350" s="563" t="s">
        <v>16002</v>
      </c>
      <c r="C1350" s="562" t="s">
        <v>14735</v>
      </c>
      <c r="D1350" s="564">
        <v>446.07</v>
      </c>
    </row>
    <row r="1351" spans="1:4">
      <c r="A1351" s="562">
        <v>804024</v>
      </c>
      <c r="B1351" s="563" t="s">
        <v>16003</v>
      </c>
      <c r="C1351" s="562" t="s">
        <v>14735</v>
      </c>
      <c r="D1351" s="564">
        <v>513.59</v>
      </c>
    </row>
    <row r="1352" spans="1:4">
      <c r="A1352" s="562">
        <v>804025</v>
      </c>
      <c r="B1352" s="563" t="s">
        <v>16004</v>
      </c>
      <c r="C1352" s="562" t="s">
        <v>14735</v>
      </c>
      <c r="D1352" s="564">
        <v>551.76</v>
      </c>
    </row>
    <row r="1353" spans="1:4">
      <c r="A1353" s="562">
        <v>804026</v>
      </c>
      <c r="B1353" s="563" t="s">
        <v>16005</v>
      </c>
      <c r="C1353" s="562" t="s">
        <v>14735</v>
      </c>
      <c r="D1353" s="564">
        <v>523.80999999999995</v>
      </c>
    </row>
    <row r="1354" spans="1:4">
      <c r="A1354" s="562">
        <v>804027</v>
      </c>
      <c r="B1354" s="563" t="s">
        <v>16006</v>
      </c>
      <c r="C1354" s="562" t="s">
        <v>14735</v>
      </c>
      <c r="D1354" s="564">
        <v>561.98</v>
      </c>
    </row>
    <row r="1355" spans="1:4">
      <c r="A1355" s="562">
        <v>804028</v>
      </c>
      <c r="B1355" s="563" t="s">
        <v>16007</v>
      </c>
      <c r="C1355" s="562" t="s">
        <v>14735</v>
      </c>
      <c r="D1355" s="564">
        <v>586.16999999999996</v>
      </c>
    </row>
    <row r="1356" spans="1:4">
      <c r="A1356" s="562">
        <v>804029</v>
      </c>
      <c r="B1356" s="563" t="s">
        <v>16008</v>
      </c>
      <c r="C1356" s="562" t="s">
        <v>14735</v>
      </c>
      <c r="D1356" s="564">
        <v>638.36</v>
      </c>
    </row>
    <row r="1357" spans="1:4">
      <c r="A1357" s="562">
        <v>804030</v>
      </c>
      <c r="B1357" s="563" t="s">
        <v>16009</v>
      </c>
      <c r="C1357" s="562" t="s">
        <v>14735</v>
      </c>
      <c r="D1357" s="564">
        <v>630.79999999999995</v>
      </c>
    </row>
    <row r="1358" spans="1:4">
      <c r="A1358" s="562">
        <v>804031</v>
      </c>
      <c r="B1358" s="563" t="s">
        <v>16010</v>
      </c>
      <c r="C1358" s="562" t="s">
        <v>14735</v>
      </c>
      <c r="D1358" s="564">
        <v>683</v>
      </c>
    </row>
    <row r="1359" spans="1:4">
      <c r="A1359" s="562">
        <v>804032</v>
      </c>
      <c r="B1359" s="563" t="s">
        <v>16011</v>
      </c>
      <c r="C1359" s="562" t="s">
        <v>14735</v>
      </c>
      <c r="D1359" s="564">
        <v>654.16999999999996</v>
      </c>
    </row>
    <row r="1360" spans="1:4">
      <c r="A1360" s="562">
        <v>804033</v>
      </c>
      <c r="B1360" s="563" t="s">
        <v>16012</v>
      </c>
      <c r="C1360" s="562" t="s">
        <v>14735</v>
      </c>
      <c r="D1360" s="564">
        <v>706.36</v>
      </c>
    </row>
    <row r="1361" spans="1:4">
      <c r="A1361" s="562">
        <v>804034</v>
      </c>
      <c r="B1361" s="563" t="s">
        <v>16013</v>
      </c>
      <c r="C1361" s="562" t="s">
        <v>14735</v>
      </c>
      <c r="D1361" s="564">
        <v>723.7</v>
      </c>
    </row>
    <row r="1362" spans="1:4">
      <c r="A1362" s="562">
        <v>804035</v>
      </c>
      <c r="B1362" s="563" t="s">
        <v>16014</v>
      </c>
      <c r="C1362" s="562" t="s">
        <v>14735</v>
      </c>
      <c r="D1362" s="564">
        <v>775.9</v>
      </c>
    </row>
    <row r="1363" spans="1:4">
      <c r="A1363" s="562">
        <v>804036</v>
      </c>
      <c r="B1363" s="563" t="s">
        <v>16015</v>
      </c>
      <c r="C1363" s="562" t="s">
        <v>14735</v>
      </c>
      <c r="D1363" s="564">
        <v>711.15</v>
      </c>
    </row>
    <row r="1364" spans="1:4">
      <c r="A1364" s="562">
        <v>804037</v>
      </c>
      <c r="B1364" s="563" t="s">
        <v>16016</v>
      </c>
      <c r="C1364" s="562" t="s">
        <v>14735</v>
      </c>
      <c r="D1364" s="564">
        <v>779.3</v>
      </c>
    </row>
    <row r="1365" spans="1:4">
      <c r="A1365" s="562">
        <v>804038</v>
      </c>
      <c r="B1365" s="563" t="s">
        <v>16017</v>
      </c>
      <c r="C1365" s="562" t="s">
        <v>14735</v>
      </c>
      <c r="D1365" s="564">
        <v>852.62</v>
      </c>
    </row>
    <row r="1366" spans="1:4">
      <c r="A1366" s="562">
        <v>804039</v>
      </c>
      <c r="B1366" s="563" t="s">
        <v>16018</v>
      </c>
      <c r="C1366" s="562" t="s">
        <v>14735</v>
      </c>
      <c r="D1366" s="564">
        <v>920.77</v>
      </c>
    </row>
    <row r="1367" spans="1:4">
      <c r="A1367" s="562">
        <v>804040</v>
      </c>
      <c r="B1367" s="563" t="s">
        <v>16019</v>
      </c>
      <c r="C1367" s="562" t="s">
        <v>14735</v>
      </c>
      <c r="D1367" s="564">
        <v>943.56</v>
      </c>
    </row>
    <row r="1368" spans="1:4">
      <c r="A1368" s="562">
        <v>804041</v>
      </c>
      <c r="B1368" s="563" t="s">
        <v>16020</v>
      </c>
      <c r="C1368" s="562" t="s">
        <v>14735</v>
      </c>
      <c r="D1368" s="564">
        <v>1011.71</v>
      </c>
    </row>
    <row r="1369" spans="1:4">
      <c r="A1369" s="562">
        <v>804042</v>
      </c>
      <c r="B1369" s="563" t="s">
        <v>16021</v>
      </c>
      <c r="C1369" s="562" t="s">
        <v>14735</v>
      </c>
      <c r="D1369" s="564">
        <v>976.19</v>
      </c>
    </row>
    <row r="1370" spans="1:4">
      <c r="A1370" s="562">
        <v>804043</v>
      </c>
      <c r="B1370" s="563" t="s">
        <v>16022</v>
      </c>
      <c r="C1370" s="562" t="s">
        <v>14735</v>
      </c>
      <c r="D1370" s="564">
        <v>1044.3399999999999</v>
      </c>
    </row>
    <row r="1371" spans="1:4">
      <c r="A1371" s="562">
        <v>804044</v>
      </c>
      <c r="B1371" s="563" t="s">
        <v>16023</v>
      </c>
      <c r="C1371" s="562" t="s">
        <v>14735</v>
      </c>
      <c r="D1371" s="564">
        <v>994.94</v>
      </c>
    </row>
    <row r="1372" spans="1:4">
      <c r="A1372" s="562">
        <v>804045</v>
      </c>
      <c r="B1372" s="563" t="s">
        <v>16024</v>
      </c>
      <c r="C1372" s="562" t="s">
        <v>14735</v>
      </c>
      <c r="D1372" s="564">
        <v>1080.03</v>
      </c>
    </row>
    <row r="1373" spans="1:4">
      <c r="A1373" s="562">
        <v>804046</v>
      </c>
      <c r="B1373" s="563" t="s">
        <v>16025</v>
      </c>
      <c r="C1373" s="562" t="s">
        <v>14735</v>
      </c>
      <c r="D1373" s="564">
        <v>1066.9100000000001</v>
      </c>
    </row>
    <row r="1374" spans="1:4">
      <c r="A1374" s="562">
        <v>804047</v>
      </c>
      <c r="B1374" s="563" t="s">
        <v>16026</v>
      </c>
      <c r="C1374" s="562" t="s">
        <v>14735</v>
      </c>
      <c r="D1374" s="564">
        <v>1151.99</v>
      </c>
    </row>
    <row r="1375" spans="1:4">
      <c r="A1375" s="562">
        <v>804048</v>
      </c>
      <c r="B1375" s="563" t="s">
        <v>16027</v>
      </c>
      <c r="C1375" s="562" t="s">
        <v>14735</v>
      </c>
      <c r="D1375" s="564">
        <v>1271.19</v>
      </c>
    </row>
    <row r="1376" spans="1:4">
      <c r="A1376" s="562">
        <v>804049</v>
      </c>
      <c r="B1376" s="563" t="s">
        <v>16028</v>
      </c>
      <c r="C1376" s="562" t="s">
        <v>14735</v>
      </c>
      <c r="D1376" s="564">
        <v>1356.28</v>
      </c>
    </row>
    <row r="1377" spans="1:4">
      <c r="A1377" s="562">
        <v>804050</v>
      </c>
      <c r="B1377" s="563" t="s">
        <v>16029</v>
      </c>
      <c r="C1377" s="562" t="s">
        <v>14735</v>
      </c>
      <c r="D1377" s="564">
        <v>1360.61</v>
      </c>
    </row>
    <row r="1378" spans="1:4">
      <c r="A1378" s="562">
        <v>804051</v>
      </c>
      <c r="B1378" s="563" t="s">
        <v>16030</v>
      </c>
      <c r="C1378" s="562" t="s">
        <v>14735</v>
      </c>
      <c r="D1378" s="564">
        <v>1445.69</v>
      </c>
    </row>
    <row r="1379" spans="1:4">
      <c r="A1379" s="562">
        <v>804052</v>
      </c>
      <c r="B1379" s="563" t="s">
        <v>16031</v>
      </c>
      <c r="C1379" s="562" t="s">
        <v>14735</v>
      </c>
      <c r="D1379" s="564">
        <v>1576.13</v>
      </c>
    </row>
    <row r="1380" spans="1:4">
      <c r="A1380" s="562">
        <v>804053</v>
      </c>
      <c r="B1380" s="563" t="s">
        <v>16032</v>
      </c>
      <c r="C1380" s="562" t="s">
        <v>14735</v>
      </c>
      <c r="D1380" s="564">
        <v>1686.66</v>
      </c>
    </row>
    <row r="1381" spans="1:4">
      <c r="A1381" s="562">
        <v>804054</v>
      </c>
      <c r="B1381" s="563" t="s">
        <v>16033</v>
      </c>
      <c r="C1381" s="562" t="s">
        <v>14735</v>
      </c>
      <c r="D1381" s="564">
        <v>1604.74</v>
      </c>
    </row>
    <row r="1382" spans="1:4">
      <c r="A1382" s="562">
        <v>804055</v>
      </c>
      <c r="B1382" s="563" t="s">
        <v>16034</v>
      </c>
      <c r="C1382" s="562" t="s">
        <v>14735</v>
      </c>
      <c r="D1382" s="564">
        <v>1715.27</v>
      </c>
    </row>
    <row r="1383" spans="1:4">
      <c r="A1383" s="562">
        <v>804056</v>
      </c>
      <c r="B1383" s="563" t="s">
        <v>16035</v>
      </c>
      <c r="C1383" s="562" t="s">
        <v>14735</v>
      </c>
      <c r="D1383" s="564">
        <v>1712.13</v>
      </c>
    </row>
    <row r="1384" spans="1:4">
      <c r="A1384" s="562">
        <v>804057</v>
      </c>
      <c r="B1384" s="563" t="s">
        <v>16036</v>
      </c>
      <c r="C1384" s="562" t="s">
        <v>14735</v>
      </c>
      <c r="D1384" s="564">
        <v>1822.66</v>
      </c>
    </row>
    <row r="1385" spans="1:4">
      <c r="A1385" s="562">
        <v>804058</v>
      </c>
      <c r="B1385" s="563" t="s">
        <v>16037</v>
      </c>
      <c r="C1385" s="562" t="s">
        <v>14735</v>
      </c>
      <c r="D1385" s="564">
        <v>1838.13</v>
      </c>
    </row>
    <row r="1386" spans="1:4">
      <c r="A1386" s="562">
        <v>804059</v>
      </c>
      <c r="B1386" s="563" t="s">
        <v>16038</v>
      </c>
      <c r="C1386" s="562" t="s">
        <v>14735</v>
      </c>
      <c r="D1386" s="564">
        <v>1948.66</v>
      </c>
    </row>
    <row r="1387" spans="1:4">
      <c r="A1387" s="562">
        <v>804292</v>
      </c>
      <c r="B1387" s="563" t="s">
        <v>16039</v>
      </c>
      <c r="C1387" s="562" t="s">
        <v>14735</v>
      </c>
      <c r="D1387" s="564">
        <v>2007.65</v>
      </c>
    </row>
    <row r="1388" spans="1:4">
      <c r="A1388" s="562">
        <v>804293</v>
      </c>
      <c r="B1388" s="563" t="s">
        <v>16040</v>
      </c>
      <c r="C1388" s="562" t="s">
        <v>14735</v>
      </c>
      <c r="D1388" s="564">
        <v>2218.77</v>
      </c>
    </row>
    <row r="1389" spans="1:4">
      <c r="A1389" s="562">
        <v>804294</v>
      </c>
      <c r="B1389" s="563" t="s">
        <v>16041</v>
      </c>
      <c r="C1389" s="562" t="s">
        <v>14735</v>
      </c>
      <c r="D1389" s="564">
        <v>2432.08</v>
      </c>
    </row>
    <row r="1390" spans="1:4">
      <c r="A1390" s="562">
        <v>804295</v>
      </c>
      <c r="B1390" s="563" t="s">
        <v>16042</v>
      </c>
      <c r="C1390" s="562" t="s">
        <v>14735</v>
      </c>
      <c r="D1390" s="564">
        <v>2643.2</v>
      </c>
    </row>
    <row r="1391" spans="1:4">
      <c r="A1391" s="562">
        <v>804296</v>
      </c>
      <c r="B1391" s="563" t="s">
        <v>16043</v>
      </c>
      <c r="C1391" s="562" t="s">
        <v>14735</v>
      </c>
      <c r="D1391" s="564">
        <v>2704.9</v>
      </c>
    </row>
    <row r="1392" spans="1:4">
      <c r="A1392" s="562">
        <v>804297</v>
      </c>
      <c r="B1392" s="563" t="s">
        <v>16044</v>
      </c>
      <c r="C1392" s="562" t="s">
        <v>14735</v>
      </c>
      <c r="D1392" s="564">
        <v>2916.02</v>
      </c>
    </row>
    <row r="1393" spans="1:4">
      <c r="A1393" s="562">
        <v>804298</v>
      </c>
      <c r="B1393" s="563" t="s">
        <v>16045</v>
      </c>
      <c r="C1393" s="562" t="s">
        <v>14735</v>
      </c>
      <c r="D1393" s="564">
        <v>2802.78</v>
      </c>
    </row>
    <row r="1394" spans="1:4">
      <c r="A1394" s="562">
        <v>804299</v>
      </c>
      <c r="B1394" s="563" t="s">
        <v>16046</v>
      </c>
      <c r="C1394" s="562" t="s">
        <v>14735</v>
      </c>
      <c r="D1394" s="564">
        <v>3013.9</v>
      </c>
    </row>
    <row r="1395" spans="1:4">
      <c r="A1395" s="562">
        <v>804300</v>
      </c>
      <c r="B1395" s="563" t="s">
        <v>16047</v>
      </c>
      <c r="C1395" s="562" t="s">
        <v>14735</v>
      </c>
      <c r="D1395" s="564">
        <v>2855.84</v>
      </c>
    </row>
    <row r="1396" spans="1:4">
      <c r="A1396" s="562">
        <v>804301</v>
      </c>
      <c r="B1396" s="563" t="s">
        <v>16048</v>
      </c>
      <c r="C1396" s="562" t="s">
        <v>14735</v>
      </c>
      <c r="D1396" s="564">
        <v>3126.27</v>
      </c>
    </row>
    <row r="1397" spans="1:4">
      <c r="A1397" s="562">
        <v>804302</v>
      </c>
      <c r="B1397" s="563" t="s">
        <v>16049</v>
      </c>
      <c r="C1397" s="562" t="s">
        <v>14735</v>
      </c>
      <c r="D1397" s="564">
        <v>3071.74</v>
      </c>
    </row>
    <row r="1398" spans="1:4">
      <c r="A1398" s="562">
        <v>804303</v>
      </c>
      <c r="B1398" s="563" t="s">
        <v>16050</v>
      </c>
      <c r="C1398" s="562" t="s">
        <v>14735</v>
      </c>
      <c r="D1398" s="564">
        <v>3342.17</v>
      </c>
    </row>
    <row r="1399" spans="1:4">
      <c r="A1399" s="562">
        <v>804304</v>
      </c>
      <c r="B1399" s="563" t="s">
        <v>16051</v>
      </c>
      <c r="C1399" s="562" t="s">
        <v>14735</v>
      </c>
      <c r="D1399" s="564">
        <v>3684.59</v>
      </c>
    </row>
    <row r="1400" spans="1:4">
      <c r="A1400" s="562">
        <v>804305</v>
      </c>
      <c r="B1400" s="563" t="s">
        <v>16052</v>
      </c>
      <c r="C1400" s="562" t="s">
        <v>14735</v>
      </c>
      <c r="D1400" s="564">
        <v>3955.02</v>
      </c>
    </row>
    <row r="1401" spans="1:4">
      <c r="A1401" s="562">
        <v>804306</v>
      </c>
      <c r="B1401" s="563" t="s">
        <v>16053</v>
      </c>
      <c r="C1401" s="562" t="s">
        <v>14735</v>
      </c>
      <c r="D1401" s="564">
        <v>3952.84</v>
      </c>
    </row>
    <row r="1402" spans="1:4">
      <c r="A1402" s="562">
        <v>804307</v>
      </c>
      <c r="B1402" s="563" t="s">
        <v>16054</v>
      </c>
      <c r="C1402" s="562" t="s">
        <v>14735</v>
      </c>
      <c r="D1402" s="564">
        <v>4223.2700000000004</v>
      </c>
    </row>
    <row r="1403" spans="1:4">
      <c r="A1403" s="562">
        <v>804308</v>
      </c>
      <c r="B1403" s="563" t="s">
        <v>16055</v>
      </c>
      <c r="C1403" s="562" t="s">
        <v>14735</v>
      </c>
      <c r="D1403" s="564">
        <v>4585.04</v>
      </c>
    </row>
    <row r="1404" spans="1:4">
      <c r="A1404" s="562">
        <v>804309</v>
      </c>
      <c r="B1404" s="563" t="s">
        <v>16056</v>
      </c>
      <c r="C1404" s="562" t="s">
        <v>14735</v>
      </c>
      <c r="D1404" s="564">
        <v>4933.4799999999996</v>
      </c>
    </row>
    <row r="1405" spans="1:4">
      <c r="A1405" s="562">
        <v>804310</v>
      </c>
      <c r="B1405" s="563" t="s">
        <v>16057</v>
      </c>
      <c r="C1405" s="562" t="s">
        <v>14735</v>
      </c>
      <c r="D1405" s="564">
        <v>4670.8599999999997</v>
      </c>
    </row>
    <row r="1406" spans="1:4">
      <c r="A1406" s="562">
        <v>804311</v>
      </c>
      <c r="B1406" s="563" t="s">
        <v>16058</v>
      </c>
      <c r="C1406" s="562" t="s">
        <v>14735</v>
      </c>
      <c r="D1406" s="564">
        <v>5019.3100000000004</v>
      </c>
    </row>
    <row r="1407" spans="1:4">
      <c r="A1407" s="562">
        <v>804312</v>
      </c>
      <c r="B1407" s="563" t="s">
        <v>16059</v>
      </c>
      <c r="C1407" s="562" t="s">
        <v>14735</v>
      </c>
      <c r="D1407" s="564">
        <v>4993.04</v>
      </c>
    </row>
    <row r="1408" spans="1:4">
      <c r="A1408" s="562">
        <v>804313</v>
      </c>
      <c r="B1408" s="563" t="s">
        <v>16060</v>
      </c>
      <c r="C1408" s="562" t="s">
        <v>14735</v>
      </c>
      <c r="D1408" s="564">
        <v>5341.49</v>
      </c>
    </row>
    <row r="1409" spans="1:4">
      <c r="A1409" s="562">
        <v>804314</v>
      </c>
      <c r="B1409" s="563" t="s">
        <v>16061</v>
      </c>
      <c r="C1409" s="562" t="s">
        <v>14735</v>
      </c>
      <c r="D1409" s="564">
        <v>5371.04</v>
      </c>
    </row>
    <row r="1410" spans="1:4">
      <c r="A1410" s="562">
        <v>804315</v>
      </c>
      <c r="B1410" s="563" t="s">
        <v>16062</v>
      </c>
      <c r="C1410" s="562" t="s">
        <v>14735</v>
      </c>
      <c r="D1410" s="564">
        <v>5719.49</v>
      </c>
    </row>
    <row r="1411" spans="1:4">
      <c r="A1411" s="562">
        <v>805446</v>
      </c>
      <c r="B1411" s="563" t="s">
        <v>16063</v>
      </c>
      <c r="C1411" s="562" t="s">
        <v>220</v>
      </c>
      <c r="D1411" s="564">
        <v>42.9</v>
      </c>
    </row>
    <row r="1412" spans="1:4">
      <c r="A1412" s="562">
        <v>805447</v>
      </c>
      <c r="B1412" s="563" t="s">
        <v>16064</v>
      </c>
      <c r="C1412" s="562" t="s">
        <v>220</v>
      </c>
      <c r="D1412" s="564">
        <v>58.92</v>
      </c>
    </row>
    <row r="1413" spans="1:4">
      <c r="A1413" s="562">
        <v>805448</v>
      </c>
      <c r="B1413" s="563" t="s">
        <v>16065</v>
      </c>
      <c r="C1413" s="562" t="s">
        <v>220</v>
      </c>
      <c r="D1413" s="564">
        <v>51.43</v>
      </c>
    </row>
    <row r="1414" spans="1:4">
      <c r="A1414" s="562">
        <v>805449</v>
      </c>
      <c r="B1414" s="563" t="s">
        <v>16066</v>
      </c>
      <c r="C1414" s="562" t="s">
        <v>220</v>
      </c>
      <c r="D1414" s="564">
        <v>70.62</v>
      </c>
    </row>
    <row r="1415" spans="1:4">
      <c r="A1415" s="562">
        <v>805450</v>
      </c>
      <c r="B1415" s="563" t="s">
        <v>16067</v>
      </c>
      <c r="C1415" s="562" t="s">
        <v>220</v>
      </c>
      <c r="D1415" s="564">
        <v>59.68</v>
      </c>
    </row>
    <row r="1416" spans="1:4">
      <c r="A1416" s="562">
        <v>805451</v>
      </c>
      <c r="B1416" s="563" t="s">
        <v>16068</v>
      </c>
      <c r="C1416" s="562" t="s">
        <v>220</v>
      </c>
      <c r="D1416" s="564">
        <v>81.88</v>
      </c>
    </row>
    <row r="1417" spans="1:4">
      <c r="A1417" s="562">
        <v>805452</v>
      </c>
      <c r="B1417" s="563" t="s">
        <v>16069</v>
      </c>
      <c r="C1417" s="562" t="s">
        <v>220</v>
      </c>
      <c r="D1417" s="564">
        <v>69.84</v>
      </c>
    </row>
    <row r="1418" spans="1:4">
      <c r="A1418" s="562">
        <v>805453</v>
      </c>
      <c r="B1418" s="563" t="s">
        <v>16070</v>
      </c>
      <c r="C1418" s="562" t="s">
        <v>220</v>
      </c>
      <c r="D1418" s="564">
        <v>96.21</v>
      </c>
    </row>
    <row r="1419" spans="1:4">
      <c r="A1419" s="562">
        <v>805434</v>
      </c>
      <c r="B1419" s="563" t="s">
        <v>16071</v>
      </c>
      <c r="C1419" s="562" t="s">
        <v>220</v>
      </c>
      <c r="D1419" s="564">
        <v>14.6</v>
      </c>
    </row>
    <row r="1420" spans="1:4">
      <c r="A1420" s="562">
        <v>805435</v>
      </c>
      <c r="B1420" s="563" t="s">
        <v>16072</v>
      </c>
      <c r="C1420" s="562" t="s">
        <v>220</v>
      </c>
      <c r="D1420" s="564">
        <v>19.440000000000001</v>
      </c>
    </row>
    <row r="1421" spans="1:4">
      <c r="A1421" s="562">
        <v>805436</v>
      </c>
      <c r="B1421" s="563" t="s">
        <v>16073</v>
      </c>
      <c r="C1421" s="562" t="s">
        <v>220</v>
      </c>
      <c r="D1421" s="564">
        <v>17.05</v>
      </c>
    </row>
    <row r="1422" spans="1:4">
      <c r="A1422" s="562">
        <v>805437</v>
      </c>
      <c r="B1422" s="563" t="s">
        <v>16074</v>
      </c>
      <c r="C1422" s="562" t="s">
        <v>220</v>
      </c>
      <c r="D1422" s="564">
        <v>23.39</v>
      </c>
    </row>
    <row r="1423" spans="1:4">
      <c r="A1423" s="562">
        <v>805438</v>
      </c>
      <c r="B1423" s="563" t="s">
        <v>16075</v>
      </c>
      <c r="C1423" s="562" t="s">
        <v>220</v>
      </c>
      <c r="D1423" s="564">
        <v>23.13</v>
      </c>
    </row>
    <row r="1424" spans="1:4">
      <c r="A1424" s="562">
        <v>805439</v>
      </c>
      <c r="B1424" s="563" t="s">
        <v>16076</v>
      </c>
      <c r="C1424" s="562" t="s">
        <v>220</v>
      </c>
      <c r="D1424" s="564">
        <v>31.14</v>
      </c>
    </row>
    <row r="1425" spans="1:4">
      <c r="A1425" s="562">
        <v>805440</v>
      </c>
      <c r="B1425" s="563" t="s">
        <v>16077</v>
      </c>
      <c r="C1425" s="562" t="s">
        <v>220</v>
      </c>
      <c r="D1425" s="564">
        <v>25.85</v>
      </c>
    </row>
    <row r="1426" spans="1:4">
      <c r="A1426" s="562">
        <v>805441</v>
      </c>
      <c r="B1426" s="563" t="s">
        <v>16078</v>
      </c>
      <c r="C1426" s="562" t="s">
        <v>220</v>
      </c>
      <c r="D1426" s="564">
        <v>35.53</v>
      </c>
    </row>
    <row r="1427" spans="1:4">
      <c r="A1427" s="562">
        <v>805442</v>
      </c>
      <c r="B1427" s="563" t="s">
        <v>16079</v>
      </c>
      <c r="C1427" s="562" t="s">
        <v>220</v>
      </c>
      <c r="D1427" s="564">
        <v>31.38</v>
      </c>
    </row>
    <row r="1428" spans="1:4">
      <c r="A1428" s="562">
        <v>805443</v>
      </c>
      <c r="B1428" s="563" t="s">
        <v>16080</v>
      </c>
      <c r="C1428" s="562" t="s">
        <v>220</v>
      </c>
      <c r="D1428" s="564">
        <v>42.4</v>
      </c>
    </row>
    <row r="1429" spans="1:4">
      <c r="A1429" s="562">
        <v>805444</v>
      </c>
      <c r="B1429" s="563" t="s">
        <v>16081</v>
      </c>
      <c r="C1429" s="562" t="s">
        <v>220</v>
      </c>
      <c r="D1429" s="564">
        <v>34.92</v>
      </c>
    </row>
    <row r="1430" spans="1:4">
      <c r="A1430" s="562">
        <v>805445</v>
      </c>
      <c r="B1430" s="563" t="s">
        <v>16082</v>
      </c>
      <c r="C1430" s="562" t="s">
        <v>220</v>
      </c>
      <c r="D1430" s="564">
        <v>48.11</v>
      </c>
    </row>
    <row r="1431" spans="1:4">
      <c r="A1431" s="562">
        <v>805454</v>
      </c>
      <c r="B1431" s="563" t="s">
        <v>16083</v>
      </c>
      <c r="C1431" s="562" t="s">
        <v>220</v>
      </c>
      <c r="D1431" s="564">
        <v>77.28</v>
      </c>
    </row>
    <row r="1432" spans="1:4">
      <c r="A1432" s="562">
        <v>805455</v>
      </c>
      <c r="B1432" s="563" t="s">
        <v>16084</v>
      </c>
      <c r="C1432" s="562" t="s">
        <v>220</v>
      </c>
      <c r="D1432" s="564">
        <v>106.15</v>
      </c>
    </row>
    <row r="1433" spans="1:4">
      <c r="A1433" s="562">
        <v>805456</v>
      </c>
      <c r="B1433" s="563" t="s">
        <v>16085</v>
      </c>
      <c r="C1433" s="562" t="s">
        <v>220</v>
      </c>
      <c r="D1433" s="564">
        <v>87.71</v>
      </c>
    </row>
    <row r="1434" spans="1:4">
      <c r="A1434" s="562">
        <v>805457</v>
      </c>
      <c r="B1434" s="563" t="s">
        <v>16086</v>
      </c>
      <c r="C1434" s="562" t="s">
        <v>220</v>
      </c>
      <c r="D1434" s="564">
        <v>120.92</v>
      </c>
    </row>
    <row r="1435" spans="1:4">
      <c r="A1435" s="562">
        <v>805458</v>
      </c>
      <c r="B1435" s="563" t="s">
        <v>16087</v>
      </c>
      <c r="C1435" s="562" t="s">
        <v>220</v>
      </c>
      <c r="D1435" s="564">
        <v>105.04</v>
      </c>
    </row>
    <row r="1436" spans="1:4">
      <c r="A1436" s="562">
        <v>805459</v>
      </c>
      <c r="B1436" s="563" t="s">
        <v>16088</v>
      </c>
      <c r="C1436" s="562" t="s">
        <v>220</v>
      </c>
      <c r="D1436" s="564">
        <v>144.76</v>
      </c>
    </row>
    <row r="1437" spans="1:4">
      <c r="A1437" s="562">
        <v>909620</v>
      </c>
      <c r="B1437" s="563" t="s">
        <v>16089</v>
      </c>
      <c r="C1437" s="562" t="s">
        <v>16090</v>
      </c>
      <c r="D1437" s="564">
        <v>163.41999999999999</v>
      </c>
    </row>
    <row r="1438" spans="1:4">
      <c r="A1438" s="562">
        <v>909621</v>
      </c>
      <c r="B1438" s="563" t="s">
        <v>16091</v>
      </c>
      <c r="C1438" s="562" t="s">
        <v>16090</v>
      </c>
      <c r="D1438" s="564">
        <v>161.80000000000001</v>
      </c>
    </row>
    <row r="1439" spans="1:4">
      <c r="A1439" s="562">
        <v>903802</v>
      </c>
      <c r="B1439" s="563" t="s">
        <v>16092</v>
      </c>
      <c r="C1439" s="562" t="s">
        <v>220</v>
      </c>
      <c r="D1439" s="564">
        <v>16472.91</v>
      </c>
    </row>
    <row r="1440" spans="1:4">
      <c r="A1440" s="562">
        <v>919113</v>
      </c>
      <c r="B1440" s="563" t="s">
        <v>20907</v>
      </c>
      <c r="C1440" s="562" t="s">
        <v>14735</v>
      </c>
      <c r="D1440" s="564">
        <v>145.94</v>
      </c>
    </row>
    <row r="1441" spans="1:4">
      <c r="A1441" s="562">
        <v>903794</v>
      </c>
      <c r="B1441" s="563" t="s">
        <v>40201</v>
      </c>
      <c r="C1441" s="562" t="s">
        <v>16090</v>
      </c>
      <c r="D1441" s="564">
        <v>146.44</v>
      </c>
    </row>
    <row r="1442" spans="1:4">
      <c r="A1442" s="562">
        <v>919247</v>
      </c>
      <c r="B1442" s="563" t="s">
        <v>40202</v>
      </c>
      <c r="C1442" s="562" t="s">
        <v>16090</v>
      </c>
      <c r="D1442" s="564">
        <v>43.33</v>
      </c>
    </row>
    <row r="1443" spans="1:4">
      <c r="A1443" s="562">
        <v>903788</v>
      </c>
      <c r="B1443" s="563" t="s">
        <v>16093</v>
      </c>
      <c r="C1443" s="562" t="s">
        <v>16090</v>
      </c>
      <c r="D1443" s="564">
        <v>4.78</v>
      </c>
    </row>
    <row r="1444" spans="1:4">
      <c r="A1444" s="562">
        <v>919016</v>
      </c>
      <c r="B1444" s="563" t="s">
        <v>16094</v>
      </c>
      <c r="C1444" s="562" t="s">
        <v>220</v>
      </c>
      <c r="D1444" s="564">
        <v>8233.42</v>
      </c>
    </row>
    <row r="1445" spans="1:4">
      <c r="A1445" s="562">
        <v>919078</v>
      </c>
      <c r="B1445" s="563" t="s">
        <v>16095</v>
      </c>
      <c r="C1445" s="562" t="s">
        <v>220</v>
      </c>
      <c r="D1445" s="564">
        <v>39596.21</v>
      </c>
    </row>
    <row r="1446" spans="1:4">
      <c r="A1446" s="562">
        <v>903789</v>
      </c>
      <c r="B1446" s="563" t="s">
        <v>16096</v>
      </c>
      <c r="C1446" s="562" t="s">
        <v>16090</v>
      </c>
      <c r="D1446" s="564">
        <v>35.25</v>
      </c>
    </row>
    <row r="1447" spans="1:4">
      <c r="A1447" s="562">
        <v>919250</v>
      </c>
      <c r="B1447" s="563" t="s">
        <v>16097</v>
      </c>
      <c r="C1447" s="562" t="s">
        <v>220</v>
      </c>
      <c r="D1447" s="564">
        <v>655.52</v>
      </c>
    </row>
    <row r="1448" spans="1:4">
      <c r="A1448" s="562">
        <v>916330</v>
      </c>
      <c r="B1448" s="563" t="s">
        <v>40203</v>
      </c>
      <c r="C1448" s="562" t="s">
        <v>220</v>
      </c>
      <c r="D1448" s="564">
        <v>1264229.6399999999</v>
      </c>
    </row>
    <row r="1449" spans="1:4">
      <c r="A1449" s="562">
        <v>903792</v>
      </c>
      <c r="B1449" s="563" t="s">
        <v>40204</v>
      </c>
      <c r="C1449" s="562" t="s">
        <v>220</v>
      </c>
      <c r="D1449" s="564">
        <v>620639.18999999994</v>
      </c>
    </row>
    <row r="1450" spans="1:4">
      <c r="A1450" s="562">
        <v>916325</v>
      </c>
      <c r="B1450" s="563" t="s">
        <v>40205</v>
      </c>
      <c r="C1450" s="562" t="s">
        <v>16090</v>
      </c>
      <c r="D1450" s="564">
        <v>29.47</v>
      </c>
    </row>
    <row r="1451" spans="1:4">
      <c r="A1451" s="562">
        <v>903807</v>
      </c>
      <c r="B1451" s="563" t="s">
        <v>16098</v>
      </c>
      <c r="C1451" s="562" t="s">
        <v>220</v>
      </c>
      <c r="D1451" s="564">
        <v>126957.46</v>
      </c>
    </row>
    <row r="1452" spans="1:4">
      <c r="A1452" s="562">
        <v>903806</v>
      </c>
      <c r="B1452" s="563" t="s">
        <v>16099</v>
      </c>
      <c r="C1452" s="562" t="s">
        <v>220</v>
      </c>
      <c r="D1452" s="564">
        <v>215294.95</v>
      </c>
    </row>
    <row r="1453" spans="1:4">
      <c r="A1453" s="562">
        <v>903804</v>
      </c>
      <c r="B1453" s="563" t="s">
        <v>16100</v>
      </c>
      <c r="C1453" s="562" t="s">
        <v>220</v>
      </c>
      <c r="D1453" s="564">
        <v>80646.600000000006</v>
      </c>
    </row>
    <row r="1454" spans="1:4">
      <c r="A1454" s="562">
        <v>903805</v>
      </c>
      <c r="B1454" s="563" t="s">
        <v>16101</v>
      </c>
      <c r="C1454" s="562" t="s">
        <v>220</v>
      </c>
      <c r="D1454" s="564">
        <v>92717.51</v>
      </c>
    </row>
    <row r="1455" spans="1:4">
      <c r="A1455" s="562">
        <v>916319</v>
      </c>
      <c r="B1455" s="563" t="s">
        <v>40206</v>
      </c>
      <c r="C1455" s="562" t="s">
        <v>220</v>
      </c>
      <c r="D1455" s="564">
        <v>3737603.37</v>
      </c>
    </row>
    <row r="1456" spans="1:4">
      <c r="A1456" s="562">
        <v>903810</v>
      </c>
      <c r="B1456" s="563" t="s">
        <v>16102</v>
      </c>
      <c r="C1456" s="562" t="s">
        <v>220</v>
      </c>
      <c r="D1456" s="564">
        <v>225604.58</v>
      </c>
    </row>
    <row r="1457" spans="1:4">
      <c r="A1457" s="562">
        <v>903809</v>
      </c>
      <c r="B1457" s="563" t="s">
        <v>16103</v>
      </c>
      <c r="C1457" s="562" t="s">
        <v>220</v>
      </c>
      <c r="D1457" s="564">
        <v>142117.66</v>
      </c>
    </row>
    <row r="1458" spans="1:4">
      <c r="A1458" s="562">
        <v>903808</v>
      </c>
      <c r="B1458" s="563" t="s">
        <v>16104</v>
      </c>
      <c r="C1458" s="562" t="s">
        <v>220</v>
      </c>
      <c r="D1458" s="564">
        <v>137353.45000000001</v>
      </c>
    </row>
    <row r="1459" spans="1:4">
      <c r="A1459" s="562">
        <v>903790</v>
      </c>
      <c r="B1459" s="563" t="s">
        <v>40207</v>
      </c>
      <c r="C1459" s="562" t="s">
        <v>220</v>
      </c>
      <c r="D1459" s="564">
        <v>8128128.1900000004</v>
      </c>
    </row>
    <row r="1460" spans="1:4" ht="25.5">
      <c r="A1460" s="562">
        <v>916328</v>
      </c>
      <c r="B1460" s="563" t="s">
        <v>40208</v>
      </c>
      <c r="C1460" s="562" t="s">
        <v>14735</v>
      </c>
      <c r="D1460" s="564">
        <v>221.64</v>
      </c>
    </row>
    <row r="1461" spans="1:4">
      <c r="A1461" s="562">
        <v>903845</v>
      </c>
      <c r="B1461" s="563" t="s">
        <v>16105</v>
      </c>
      <c r="C1461" s="562" t="s">
        <v>164</v>
      </c>
      <c r="D1461" s="564">
        <v>163.55000000000001</v>
      </c>
    </row>
    <row r="1462" spans="1:4" ht="25.5">
      <c r="A1462" s="562">
        <v>903791</v>
      </c>
      <c r="B1462" s="563" t="s">
        <v>40209</v>
      </c>
      <c r="C1462" s="562" t="s">
        <v>220</v>
      </c>
      <c r="D1462" s="564">
        <v>6173992.8700000001</v>
      </c>
    </row>
    <row r="1463" spans="1:4" ht="25.5">
      <c r="A1463" s="562">
        <v>919009</v>
      </c>
      <c r="B1463" s="563" t="s">
        <v>16106</v>
      </c>
      <c r="C1463" s="562" t="s">
        <v>220</v>
      </c>
      <c r="D1463" s="564">
        <v>73250.22</v>
      </c>
    </row>
    <row r="1464" spans="1:4" ht="25.5">
      <c r="A1464" s="562">
        <v>919007</v>
      </c>
      <c r="B1464" s="563" t="s">
        <v>16107</v>
      </c>
      <c r="C1464" s="562" t="s">
        <v>220</v>
      </c>
      <c r="D1464" s="564">
        <v>138366.26999999999</v>
      </c>
    </row>
    <row r="1465" spans="1:4" ht="25.5">
      <c r="A1465" s="562">
        <v>916321</v>
      </c>
      <c r="B1465" s="563" t="s">
        <v>40210</v>
      </c>
      <c r="C1465" s="562" t="s">
        <v>220</v>
      </c>
      <c r="D1465" s="564">
        <v>116890.71</v>
      </c>
    </row>
    <row r="1466" spans="1:4" ht="25.5">
      <c r="A1466" s="562">
        <v>919011</v>
      </c>
      <c r="B1466" s="563" t="s">
        <v>16108</v>
      </c>
      <c r="C1466" s="562" t="s">
        <v>220</v>
      </c>
      <c r="D1466" s="564">
        <v>39365.07</v>
      </c>
    </row>
    <row r="1467" spans="1:4" ht="25.5">
      <c r="A1467" s="562">
        <v>919246</v>
      </c>
      <c r="B1467" s="563" t="s">
        <v>16109</v>
      </c>
      <c r="C1467" s="562" t="s">
        <v>220</v>
      </c>
      <c r="D1467" s="564">
        <v>53783.24</v>
      </c>
    </row>
    <row r="1468" spans="1:4" ht="25.5">
      <c r="A1468" s="562">
        <v>916320</v>
      </c>
      <c r="B1468" s="563" t="s">
        <v>40211</v>
      </c>
      <c r="C1468" s="562" t="s">
        <v>220</v>
      </c>
      <c r="D1468" s="564">
        <v>3441202.8</v>
      </c>
    </row>
    <row r="1469" spans="1:4" ht="25.5">
      <c r="A1469" s="562">
        <v>919013</v>
      </c>
      <c r="B1469" s="563" t="s">
        <v>16110</v>
      </c>
      <c r="C1469" s="562" t="s">
        <v>220</v>
      </c>
      <c r="D1469" s="564">
        <v>147917.10999999999</v>
      </c>
    </row>
    <row r="1470" spans="1:4" ht="25.5">
      <c r="A1470" s="562">
        <v>919008</v>
      </c>
      <c r="B1470" s="563" t="s">
        <v>16111</v>
      </c>
      <c r="C1470" s="562" t="s">
        <v>220</v>
      </c>
      <c r="D1470" s="564">
        <v>105351.63</v>
      </c>
    </row>
    <row r="1471" spans="1:4" ht="25.5">
      <c r="A1471" s="562">
        <v>919012</v>
      </c>
      <c r="B1471" s="563" t="s">
        <v>16112</v>
      </c>
      <c r="C1471" s="562" t="s">
        <v>220</v>
      </c>
      <c r="D1471" s="564">
        <v>71808.41</v>
      </c>
    </row>
    <row r="1472" spans="1:4">
      <c r="A1472" s="562">
        <v>903848</v>
      </c>
      <c r="B1472" s="563" t="s">
        <v>40212</v>
      </c>
      <c r="C1472" s="562" t="s">
        <v>14735</v>
      </c>
      <c r="D1472" s="564">
        <v>211.19</v>
      </c>
    </row>
    <row r="1473" spans="1:4">
      <c r="A1473" s="562">
        <v>903793</v>
      </c>
      <c r="B1473" s="563" t="s">
        <v>40213</v>
      </c>
      <c r="C1473" s="562" t="s">
        <v>14735</v>
      </c>
      <c r="D1473" s="564">
        <v>373.05</v>
      </c>
    </row>
    <row r="1474" spans="1:4">
      <c r="A1474" s="562">
        <v>903803</v>
      </c>
      <c r="B1474" s="563" t="s">
        <v>40214</v>
      </c>
      <c r="C1474" s="562" t="s">
        <v>220</v>
      </c>
      <c r="D1474" s="564">
        <v>61101.65</v>
      </c>
    </row>
    <row r="1475" spans="1:4">
      <c r="A1475" s="562">
        <v>919002</v>
      </c>
      <c r="B1475" s="563" t="s">
        <v>16113</v>
      </c>
      <c r="C1475" s="562" t="s">
        <v>220</v>
      </c>
      <c r="D1475" s="564">
        <v>37889.550000000003</v>
      </c>
    </row>
    <row r="1476" spans="1:4">
      <c r="A1476" s="562">
        <v>919210</v>
      </c>
      <c r="B1476" s="563" t="s">
        <v>16114</v>
      </c>
      <c r="C1476" s="562" t="s">
        <v>220</v>
      </c>
      <c r="D1476" s="564">
        <v>22697.71</v>
      </c>
    </row>
    <row r="1477" spans="1:4">
      <c r="A1477" s="562">
        <v>916322</v>
      </c>
      <c r="B1477" s="563" t="s">
        <v>40215</v>
      </c>
      <c r="C1477" s="562" t="s">
        <v>220</v>
      </c>
      <c r="D1477" s="564">
        <v>22867.68</v>
      </c>
    </row>
    <row r="1478" spans="1:4">
      <c r="A1478" s="562">
        <v>909612</v>
      </c>
      <c r="B1478" s="563" t="s">
        <v>16115</v>
      </c>
      <c r="C1478" s="562" t="s">
        <v>220</v>
      </c>
      <c r="D1478" s="564">
        <v>14194.76</v>
      </c>
    </row>
    <row r="1479" spans="1:4">
      <c r="A1479" s="562">
        <v>909613</v>
      </c>
      <c r="B1479" s="563" t="s">
        <v>16116</v>
      </c>
      <c r="C1479" s="562" t="s">
        <v>220</v>
      </c>
      <c r="D1479" s="564">
        <v>23278.52</v>
      </c>
    </row>
    <row r="1480" spans="1:4">
      <c r="A1480" s="562">
        <v>909614</v>
      </c>
      <c r="B1480" s="563" t="s">
        <v>16117</v>
      </c>
      <c r="C1480" s="562" t="s">
        <v>220</v>
      </c>
      <c r="D1480" s="564">
        <v>53320.83</v>
      </c>
    </row>
    <row r="1481" spans="1:4">
      <c r="A1481" s="562">
        <v>909616</v>
      </c>
      <c r="B1481" s="563" t="s">
        <v>16118</v>
      </c>
      <c r="C1481" s="562" t="s">
        <v>220</v>
      </c>
      <c r="D1481" s="564">
        <v>40592.15</v>
      </c>
    </row>
    <row r="1482" spans="1:4">
      <c r="A1482" s="562">
        <v>909617</v>
      </c>
      <c r="B1482" s="563" t="s">
        <v>16119</v>
      </c>
      <c r="C1482" s="562" t="s">
        <v>220</v>
      </c>
      <c r="D1482" s="564">
        <v>24101.02</v>
      </c>
    </row>
    <row r="1483" spans="1:4">
      <c r="A1483" s="562">
        <v>909615</v>
      </c>
      <c r="B1483" s="563" t="s">
        <v>16120</v>
      </c>
      <c r="C1483" s="562" t="s">
        <v>220</v>
      </c>
      <c r="D1483" s="564">
        <v>18493.47</v>
      </c>
    </row>
    <row r="1484" spans="1:4">
      <c r="A1484" s="562">
        <v>903860</v>
      </c>
      <c r="B1484" s="563" t="s">
        <v>16121</v>
      </c>
      <c r="C1484" s="562" t="s">
        <v>16090</v>
      </c>
      <c r="D1484" s="564">
        <v>3.2</v>
      </c>
    </row>
    <row r="1485" spans="1:4">
      <c r="A1485" s="562">
        <v>919101</v>
      </c>
      <c r="B1485" s="563" t="s">
        <v>16122</v>
      </c>
      <c r="C1485" s="562" t="s">
        <v>220</v>
      </c>
      <c r="D1485" s="564">
        <v>1962.98</v>
      </c>
    </row>
    <row r="1486" spans="1:4">
      <c r="A1486" s="562">
        <v>916326</v>
      </c>
      <c r="B1486" s="563" t="s">
        <v>40216</v>
      </c>
      <c r="C1486" s="562" t="s">
        <v>220</v>
      </c>
      <c r="D1486" s="564">
        <v>18512.28</v>
      </c>
    </row>
    <row r="1487" spans="1:4">
      <c r="A1487" s="562">
        <v>903818</v>
      </c>
      <c r="B1487" s="563" t="s">
        <v>16123</v>
      </c>
      <c r="C1487" s="562" t="s">
        <v>16090</v>
      </c>
      <c r="D1487" s="564">
        <v>17.68</v>
      </c>
    </row>
    <row r="1488" spans="1:4">
      <c r="A1488" s="562">
        <v>1100657</v>
      </c>
      <c r="B1488" s="563" t="s">
        <v>16124</v>
      </c>
      <c r="C1488" s="562" t="s">
        <v>164</v>
      </c>
      <c r="D1488" s="564">
        <v>4.28</v>
      </c>
    </row>
    <row r="1489" spans="1:4">
      <c r="A1489" s="562">
        <v>1108055</v>
      </c>
      <c r="B1489" s="563" t="s">
        <v>16125</v>
      </c>
      <c r="C1489" s="562" t="s">
        <v>164</v>
      </c>
      <c r="D1489" s="564">
        <v>4023.52</v>
      </c>
    </row>
    <row r="1490" spans="1:4">
      <c r="A1490" s="562">
        <v>1109665</v>
      </c>
      <c r="B1490" s="563" t="s">
        <v>16126</v>
      </c>
      <c r="C1490" s="562" t="s">
        <v>164</v>
      </c>
      <c r="D1490" s="564">
        <v>762.79</v>
      </c>
    </row>
    <row r="1491" spans="1:4">
      <c r="A1491" s="562">
        <v>1109664</v>
      </c>
      <c r="B1491" s="563" t="s">
        <v>16127</v>
      </c>
      <c r="C1491" s="562" t="s">
        <v>164</v>
      </c>
      <c r="D1491" s="564">
        <v>699.48</v>
      </c>
    </row>
    <row r="1492" spans="1:4">
      <c r="A1492" s="562">
        <v>1109667</v>
      </c>
      <c r="B1492" s="563" t="s">
        <v>16128</v>
      </c>
      <c r="C1492" s="562" t="s">
        <v>164</v>
      </c>
      <c r="D1492" s="564">
        <v>599.52</v>
      </c>
    </row>
    <row r="1493" spans="1:4">
      <c r="A1493" s="562">
        <v>1109666</v>
      </c>
      <c r="B1493" s="563" t="s">
        <v>16129</v>
      </c>
      <c r="C1493" s="562" t="s">
        <v>164</v>
      </c>
      <c r="D1493" s="564">
        <v>489.79</v>
      </c>
    </row>
    <row r="1494" spans="1:4">
      <c r="A1494" s="562">
        <v>1109669</v>
      </c>
      <c r="B1494" s="563" t="s">
        <v>16130</v>
      </c>
      <c r="C1494" s="562" t="s">
        <v>164</v>
      </c>
      <c r="D1494" s="564">
        <v>517.26</v>
      </c>
    </row>
    <row r="1495" spans="1:4">
      <c r="A1495" s="562">
        <v>1109668</v>
      </c>
      <c r="B1495" s="563" t="s">
        <v>16131</v>
      </c>
      <c r="C1495" s="562" t="s">
        <v>164</v>
      </c>
      <c r="D1495" s="564">
        <v>385.63</v>
      </c>
    </row>
    <row r="1496" spans="1:4">
      <c r="A1496" s="562">
        <v>1108060</v>
      </c>
      <c r="B1496" s="563" t="s">
        <v>16132</v>
      </c>
      <c r="C1496" s="562" t="s">
        <v>164</v>
      </c>
      <c r="D1496" s="564">
        <v>600.91999999999996</v>
      </c>
    </row>
    <row r="1497" spans="1:4">
      <c r="A1497" s="562">
        <v>1109626</v>
      </c>
      <c r="B1497" s="563" t="s">
        <v>16133</v>
      </c>
      <c r="C1497" s="562" t="s">
        <v>164</v>
      </c>
      <c r="D1497" s="564">
        <v>472.93</v>
      </c>
    </row>
    <row r="1498" spans="1:4">
      <c r="A1498" s="562">
        <v>1109671</v>
      </c>
      <c r="B1498" s="563" t="s">
        <v>16134</v>
      </c>
      <c r="C1498" s="562" t="s">
        <v>164</v>
      </c>
      <c r="D1498" s="564">
        <v>479.48</v>
      </c>
    </row>
    <row r="1499" spans="1:4">
      <c r="A1499" s="562">
        <v>1109670</v>
      </c>
      <c r="B1499" s="563" t="s">
        <v>16135</v>
      </c>
      <c r="C1499" s="562" t="s">
        <v>164</v>
      </c>
      <c r="D1499" s="564">
        <v>335.11</v>
      </c>
    </row>
    <row r="1500" spans="1:4">
      <c r="A1500" s="562">
        <v>1109672</v>
      </c>
      <c r="B1500" s="563" t="s">
        <v>16136</v>
      </c>
      <c r="C1500" s="562" t="s">
        <v>164</v>
      </c>
      <c r="D1500" s="564">
        <v>399.56</v>
      </c>
    </row>
    <row r="1501" spans="1:4">
      <c r="A1501" s="562">
        <v>1109624</v>
      </c>
      <c r="B1501" s="563" t="s">
        <v>16137</v>
      </c>
      <c r="C1501" s="562" t="s">
        <v>164</v>
      </c>
      <c r="D1501" s="564">
        <v>233.21</v>
      </c>
    </row>
    <row r="1502" spans="1:4">
      <c r="A1502" s="562">
        <v>1109622</v>
      </c>
      <c r="B1502" s="563" t="s">
        <v>16138</v>
      </c>
      <c r="C1502" s="562" t="s">
        <v>164</v>
      </c>
      <c r="D1502" s="564">
        <v>473.04</v>
      </c>
    </row>
    <row r="1503" spans="1:4">
      <c r="A1503" s="562">
        <v>1109623</v>
      </c>
      <c r="B1503" s="563" t="s">
        <v>16139</v>
      </c>
      <c r="C1503" s="562" t="s">
        <v>164</v>
      </c>
      <c r="D1503" s="564">
        <v>365.48</v>
      </c>
    </row>
    <row r="1504" spans="1:4">
      <c r="A1504" s="562">
        <v>1109697</v>
      </c>
      <c r="B1504" s="563" t="s">
        <v>16140</v>
      </c>
      <c r="C1504" s="562" t="s">
        <v>164</v>
      </c>
      <c r="D1504" s="564">
        <v>369.02</v>
      </c>
    </row>
    <row r="1505" spans="1:4">
      <c r="A1505" s="562">
        <v>1109698</v>
      </c>
      <c r="B1505" s="563" t="s">
        <v>16141</v>
      </c>
      <c r="C1505" s="562" t="s">
        <v>164</v>
      </c>
      <c r="D1505" s="564">
        <v>232.8</v>
      </c>
    </row>
    <row r="1506" spans="1:4">
      <c r="A1506" s="562">
        <v>1109679</v>
      </c>
      <c r="B1506" s="563" t="s">
        <v>16142</v>
      </c>
      <c r="C1506" s="562" t="s">
        <v>164</v>
      </c>
      <c r="D1506" s="564">
        <v>418.16</v>
      </c>
    </row>
    <row r="1507" spans="1:4">
      <c r="A1507" s="562">
        <v>1109625</v>
      </c>
      <c r="B1507" s="563" t="s">
        <v>16143</v>
      </c>
      <c r="C1507" s="562" t="s">
        <v>164</v>
      </c>
      <c r="D1507" s="564">
        <v>294.58999999999997</v>
      </c>
    </row>
    <row r="1508" spans="1:4">
      <c r="A1508" s="562">
        <v>1109678</v>
      </c>
      <c r="B1508" s="563" t="s">
        <v>16144</v>
      </c>
      <c r="C1508" s="562" t="s">
        <v>164</v>
      </c>
      <c r="D1508" s="564">
        <v>388.82</v>
      </c>
    </row>
    <row r="1509" spans="1:4">
      <c r="A1509" s="562">
        <v>1109694</v>
      </c>
      <c r="B1509" s="563" t="s">
        <v>16145</v>
      </c>
      <c r="C1509" s="562" t="s">
        <v>164</v>
      </c>
      <c r="D1509" s="564">
        <v>256.35000000000002</v>
      </c>
    </row>
    <row r="1510" spans="1:4">
      <c r="A1510" s="562">
        <v>1109673</v>
      </c>
      <c r="B1510" s="563" t="s">
        <v>16146</v>
      </c>
      <c r="C1510" s="562" t="s">
        <v>164</v>
      </c>
      <c r="D1510" s="564">
        <v>454.15</v>
      </c>
    </row>
    <row r="1511" spans="1:4">
      <c r="A1511" s="562">
        <v>1109690</v>
      </c>
      <c r="B1511" s="563" t="s">
        <v>16147</v>
      </c>
      <c r="C1511" s="562" t="s">
        <v>164</v>
      </c>
      <c r="D1511" s="564">
        <v>338.77</v>
      </c>
    </row>
    <row r="1512" spans="1:4">
      <c r="A1512" s="562">
        <v>1109674</v>
      </c>
      <c r="B1512" s="563" t="s">
        <v>16148</v>
      </c>
      <c r="C1512" s="562" t="s">
        <v>164</v>
      </c>
      <c r="D1512" s="564">
        <v>432.16</v>
      </c>
    </row>
    <row r="1513" spans="1:4">
      <c r="A1513" s="562">
        <v>1109691</v>
      </c>
      <c r="B1513" s="563" t="s">
        <v>16149</v>
      </c>
      <c r="C1513" s="562" t="s">
        <v>164</v>
      </c>
      <c r="D1513" s="564">
        <v>311.02999999999997</v>
      </c>
    </row>
    <row r="1514" spans="1:4">
      <c r="A1514" s="562">
        <v>1109675</v>
      </c>
      <c r="B1514" s="563" t="s">
        <v>16150</v>
      </c>
      <c r="C1514" s="562" t="s">
        <v>164</v>
      </c>
      <c r="D1514" s="564">
        <v>414.59</v>
      </c>
    </row>
    <row r="1515" spans="1:4">
      <c r="A1515" s="562">
        <v>1109692</v>
      </c>
      <c r="B1515" s="563" t="s">
        <v>16151</v>
      </c>
      <c r="C1515" s="562" t="s">
        <v>164</v>
      </c>
      <c r="D1515" s="564">
        <v>288.89</v>
      </c>
    </row>
    <row r="1516" spans="1:4">
      <c r="A1516" s="562">
        <v>1109676</v>
      </c>
      <c r="B1516" s="563" t="s">
        <v>16152</v>
      </c>
      <c r="C1516" s="562" t="s">
        <v>164</v>
      </c>
      <c r="D1516" s="564">
        <v>400.4</v>
      </c>
    </row>
    <row r="1517" spans="1:4">
      <c r="A1517" s="562">
        <v>1109693</v>
      </c>
      <c r="B1517" s="563" t="s">
        <v>16153</v>
      </c>
      <c r="C1517" s="562" t="s">
        <v>164</v>
      </c>
      <c r="D1517" s="564">
        <v>271</v>
      </c>
    </row>
    <row r="1518" spans="1:4">
      <c r="A1518" s="562">
        <v>1109680</v>
      </c>
      <c r="B1518" s="563" t="s">
        <v>16154</v>
      </c>
      <c r="C1518" s="562" t="s">
        <v>164</v>
      </c>
      <c r="D1518" s="564">
        <v>3417.26</v>
      </c>
    </row>
    <row r="1519" spans="1:4" ht="25.5">
      <c r="A1519" s="562">
        <v>1107748</v>
      </c>
      <c r="B1519" s="563" t="s">
        <v>16155</v>
      </c>
      <c r="C1519" s="562" t="s">
        <v>164</v>
      </c>
      <c r="D1519" s="564">
        <v>10840.53</v>
      </c>
    </row>
    <row r="1520" spans="1:4">
      <c r="A1520" s="562">
        <v>1110000</v>
      </c>
      <c r="B1520" s="563" t="s">
        <v>16156</v>
      </c>
      <c r="C1520" s="562" t="s">
        <v>164</v>
      </c>
      <c r="D1520" s="564">
        <v>0</v>
      </c>
    </row>
    <row r="1521" spans="1:4" ht="25.5">
      <c r="A1521" s="562">
        <v>1106059</v>
      </c>
      <c r="B1521" s="563" t="s">
        <v>16157</v>
      </c>
      <c r="C1521" s="562" t="s">
        <v>164</v>
      </c>
      <c r="D1521" s="564">
        <v>618.64</v>
      </c>
    </row>
    <row r="1522" spans="1:4" ht="25.5">
      <c r="A1522" s="562">
        <v>1106060</v>
      </c>
      <c r="B1522" s="563" t="s">
        <v>16158</v>
      </c>
      <c r="C1522" s="562" t="s">
        <v>164</v>
      </c>
      <c r="D1522" s="564">
        <v>460.38</v>
      </c>
    </row>
    <row r="1523" spans="1:4" ht="25.5">
      <c r="A1523" s="562">
        <v>1100658</v>
      </c>
      <c r="B1523" s="563" t="s">
        <v>16159</v>
      </c>
      <c r="C1523" s="562" t="s">
        <v>164</v>
      </c>
      <c r="D1523" s="564">
        <v>518.78</v>
      </c>
    </row>
    <row r="1524" spans="1:4" ht="25.5">
      <c r="A1524" s="562">
        <v>1106159</v>
      </c>
      <c r="B1524" s="563" t="s">
        <v>16160</v>
      </c>
      <c r="C1524" s="562" t="s">
        <v>164</v>
      </c>
      <c r="D1524" s="564">
        <v>549.63</v>
      </c>
    </row>
    <row r="1525" spans="1:4" ht="25.5">
      <c r="A1525" s="562">
        <v>1107902</v>
      </c>
      <c r="B1525" s="563" t="s">
        <v>16161</v>
      </c>
      <c r="C1525" s="562" t="s">
        <v>164</v>
      </c>
      <c r="D1525" s="564">
        <v>584.05999999999995</v>
      </c>
    </row>
    <row r="1526" spans="1:4" ht="25.5">
      <c r="A1526" s="562">
        <v>1107906</v>
      </c>
      <c r="B1526" s="563" t="s">
        <v>16162</v>
      </c>
      <c r="C1526" s="562" t="s">
        <v>164</v>
      </c>
      <c r="D1526" s="564">
        <v>622.54999999999995</v>
      </c>
    </row>
    <row r="1527" spans="1:4" ht="25.5">
      <c r="A1527" s="562">
        <v>1107910</v>
      </c>
      <c r="B1527" s="563" t="s">
        <v>16163</v>
      </c>
      <c r="C1527" s="562" t="s">
        <v>164</v>
      </c>
      <c r="D1527" s="564">
        <v>665.57</v>
      </c>
    </row>
    <row r="1528" spans="1:4" ht="25.5">
      <c r="A1528" s="562">
        <v>1107911</v>
      </c>
      <c r="B1528" s="563" t="s">
        <v>16164</v>
      </c>
      <c r="C1528" s="562" t="s">
        <v>164</v>
      </c>
      <c r="D1528" s="564">
        <v>713.64</v>
      </c>
    </row>
    <row r="1529" spans="1:4" ht="25.5">
      <c r="A1529" s="562">
        <v>1107912</v>
      </c>
      <c r="B1529" s="563" t="s">
        <v>16165</v>
      </c>
      <c r="C1529" s="562" t="s">
        <v>164</v>
      </c>
      <c r="D1529" s="564">
        <v>780.08</v>
      </c>
    </row>
    <row r="1530" spans="1:4" ht="25.5">
      <c r="A1530" s="562">
        <v>1116323</v>
      </c>
      <c r="B1530" s="563" t="s">
        <v>40217</v>
      </c>
      <c r="C1530" s="562" t="s">
        <v>164</v>
      </c>
      <c r="D1530" s="564">
        <v>1124.45</v>
      </c>
    </row>
    <row r="1531" spans="1:4" ht="25.5">
      <c r="A1531" s="562">
        <v>1106164</v>
      </c>
      <c r="B1531" s="563" t="s">
        <v>16166</v>
      </c>
      <c r="C1531" s="562" t="s">
        <v>164</v>
      </c>
      <c r="D1531" s="564">
        <v>272.32</v>
      </c>
    </row>
    <row r="1532" spans="1:4">
      <c r="A1532" s="562">
        <v>1106165</v>
      </c>
      <c r="B1532" s="563" t="s">
        <v>16167</v>
      </c>
      <c r="C1532" s="562" t="s">
        <v>164</v>
      </c>
      <c r="D1532" s="564">
        <v>439.2</v>
      </c>
    </row>
    <row r="1533" spans="1:4">
      <c r="A1533" s="562">
        <v>1106156</v>
      </c>
      <c r="B1533" s="563" t="s">
        <v>16168</v>
      </c>
      <c r="C1533" s="562" t="s">
        <v>164</v>
      </c>
      <c r="D1533" s="564">
        <v>566.16999999999996</v>
      </c>
    </row>
    <row r="1534" spans="1:4">
      <c r="A1534" s="562">
        <v>1107932</v>
      </c>
      <c r="B1534" s="563" t="s">
        <v>16169</v>
      </c>
      <c r="C1534" s="562" t="s">
        <v>164</v>
      </c>
      <c r="D1534" s="564">
        <v>602.25</v>
      </c>
    </row>
    <row r="1535" spans="1:4">
      <c r="A1535" s="562">
        <v>1108111</v>
      </c>
      <c r="B1535" s="563" t="s">
        <v>16170</v>
      </c>
      <c r="C1535" s="562" t="s">
        <v>164</v>
      </c>
      <c r="D1535" s="564">
        <v>463.32</v>
      </c>
    </row>
    <row r="1536" spans="1:4">
      <c r="A1536" s="562">
        <v>1108112</v>
      </c>
      <c r="B1536" s="563" t="s">
        <v>16171</v>
      </c>
      <c r="C1536" s="562" t="s">
        <v>164</v>
      </c>
      <c r="D1536" s="564">
        <v>473.63</v>
      </c>
    </row>
    <row r="1537" spans="1:4">
      <c r="A1537" s="562">
        <v>1108113</v>
      </c>
      <c r="B1537" s="563" t="s">
        <v>16172</v>
      </c>
      <c r="C1537" s="562" t="s">
        <v>164</v>
      </c>
      <c r="D1537" s="564">
        <v>498.82</v>
      </c>
    </row>
    <row r="1538" spans="1:4">
      <c r="A1538" s="562">
        <v>1108114</v>
      </c>
      <c r="B1538" s="563" t="s">
        <v>16173</v>
      </c>
      <c r="C1538" s="562" t="s">
        <v>164</v>
      </c>
      <c r="D1538" s="564">
        <v>526.94000000000005</v>
      </c>
    </row>
    <row r="1539" spans="1:4">
      <c r="A1539" s="562">
        <v>1108061</v>
      </c>
      <c r="B1539" s="563" t="s">
        <v>16174</v>
      </c>
      <c r="C1539" s="562" t="s">
        <v>164</v>
      </c>
      <c r="D1539" s="564">
        <v>1010.44</v>
      </c>
    </row>
    <row r="1540" spans="1:4">
      <c r="A1540" s="562">
        <v>1108064</v>
      </c>
      <c r="B1540" s="563" t="s">
        <v>16175</v>
      </c>
      <c r="C1540" s="562" t="s">
        <v>164</v>
      </c>
      <c r="D1540" s="564">
        <v>1091.04</v>
      </c>
    </row>
    <row r="1541" spans="1:4">
      <c r="A1541" s="562">
        <v>1107888</v>
      </c>
      <c r="B1541" s="563" t="s">
        <v>16176</v>
      </c>
      <c r="C1541" s="562" t="s">
        <v>164</v>
      </c>
      <c r="D1541" s="564">
        <v>473.13</v>
      </c>
    </row>
    <row r="1542" spans="1:4">
      <c r="A1542" s="562">
        <v>1107889</v>
      </c>
      <c r="B1542" s="563" t="s">
        <v>16177</v>
      </c>
      <c r="C1542" s="562" t="s">
        <v>164</v>
      </c>
      <c r="D1542" s="564">
        <v>312.39999999999998</v>
      </c>
    </row>
    <row r="1543" spans="1:4">
      <c r="A1543" s="562">
        <v>1107892</v>
      </c>
      <c r="B1543" s="563" t="s">
        <v>16178</v>
      </c>
      <c r="C1543" s="562" t="s">
        <v>164</v>
      </c>
      <c r="D1543" s="564">
        <v>490.6</v>
      </c>
    </row>
    <row r="1544" spans="1:4">
      <c r="A1544" s="562">
        <v>1107891</v>
      </c>
      <c r="B1544" s="563" t="s">
        <v>16179</v>
      </c>
      <c r="C1544" s="562" t="s">
        <v>164</v>
      </c>
      <c r="D1544" s="564">
        <v>332.07</v>
      </c>
    </row>
    <row r="1545" spans="1:4">
      <c r="A1545" s="562">
        <v>1107928</v>
      </c>
      <c r="B1545" s="563" t="s">
        <v>16180</v>
      </c>
      <c r="C1545" s="562" t="s">
        <v>164</v>
      </c>
      <c r="D1545" s="564">
        <v>410.56</v>
      </c>
    </row>
    <row r="1546" spans="1:4">
      <c r="A1546" s="562">
        <v>1107929</v>
      </c>
      <c r="B1546" s="563" t="s">
        <v>16181</v>
      </c>
      <c r="C1546" s="562" t="s">
        <v>164</v>
      </c>
      <c r="D1546" s="564">
        <v>251.47</v>
      </c>
    </row>
    <row r="1547" spans="1:4">
      <c r="A1547" s="562">
        <v>1106109</v>
      </c>
      <c r="B1547" s="563" t="s">
        <v>16182</v>
      </c>
      <c r="C1547" s="562" t="s">
        <v>164</v>
      </c>
      <c r="D1547" s="564">
        <v>374.2</v>
      </c>
    </row>
    <row r="1548" spans="1:4">
      <c r="A1548" s="562">
        <v>1106117</v>
      </c>
      <c r="B1548" s="563" t="s">
        <v>16183</v>
      </c>
      <c r="C1548" s="562" t="s">
        <v>164</v>
      </c>
      <c r="D1548" s="564">
        <v>215.1</v>
      </c>
    </row>
    <row r="1549" spans="1:4">
      <c r="A1549" s="562">
        <v>1107896</v>
      </c>
      <c r="B1549" s="563" t="s">
        <v>16184</v>
      </c>
      <c r="C1549" s="562" t="s">
        <v>164</v>
      </c>
      <c r="D1549" s="564">
        <v>510.21</v>
      </c>
    </row>
    <row r="1550" spans="1:4">
      <c r="A1550" s="562">
        <v>1107895</v>
      </c>
      <c r="B1550" s="563" t="s">
        <v>16185</v>
      </c>
      <c r="C1550" s="562" t="s">
        <v>164</v>
      </c>
      <c r="D1550" s="564">
        <v>354.14</v>
      </c>
    </row>
    <row r="1551" spans="1:4">
      <c r="A1551" s="562">
        <v>1119528</v>
      </c>
      <c r="B1551" s="563" t="s">
        <v>16186</v>
      </c>
      <c r="C1551" s="562" t="s">
        <v>164</v>
      </c>
      <c r="D1551" s="564">
        <v>423.47</v>
      </c>
    </row>
    <row r="1552" spans="1:4">
      <c r="A1552" s="562">
        <v>1106135</v>
      </c>
      <c r="B1552" s="563" t="s">
        <v>16187</v>
      </c>
      <c r="C1552" s="562" t="s">
        <v>164</v>
      </c>
      <c r="D1552" s="564">
        <v>266.07</v>
      </c>
    </row>
    <row r="1553" spans="1:4">
      <c r="A1553" s="562">
        <v>1106136</v>
      </c>
      <c r="B1553" s="563" t="s">
        <v>16188</v>
      </c>
      <c r="C1553" s="562" t="s">
        <v>164</v>
      </c>
      <c r="D1553" s="564">
        <v>384.45</v>
      </c>
    </row>
    <row r="1554" spans="1:4">
      <c r="A1554" s="562">
        <v>1106137</v>
      </c>
      <c r="B1554" s="563" t="s">
        <v>16189</v>
      </c>
      <c r="C1554" s="562" t="s">
        <v>164</v>
      </c>
      <c r="D1554" s="564">
        <v>227.06</v>
      </c>
    </row>
    <row r="1555" spans="1:4">
      <c r="A1555" s="562">
        <v>1116127</v>
      </c>
      <c r="B1555" s="563" t="s">
        <v>16190</v>
      </c>
      <c r="C1555" s="562" t="s">
        <v>164</v>
      </c>
      <c r="D1555" s="564">
        <v>526.19000000000005</v>
      </c>
    </row>
    <row r="1556" spans="1:4" ht="25.5">
      <c r="A1556" s="562">
        <v>1116126</v>
      </c>
      <c r="B1556" s="563" t="s">
        <v>16191</v>
      </c>
      <c r="C1556" s="562" t="s">
        <v>164</v>
      </c>
      <c r="D1556" s="564">
        <v>378.29</v>
      </c>
    </row>
    <row r="1557" spans="1:4">
      <c r="A1557" s="562">
        <v>1107900</v>
      </c>
      <c r="B1557" s="563" t="s">
        <v>16192</v>
      </c>
      <c r="C1557" s="562" t="s">
        <v>164</v>
      </c>
      <c r="D1557" s="564">
        <v>532.03</v>
      </c>
    </row>
    <row r="1558" spans="1:4">
      <c r="A1558" s="562">
        <v>1107899</v>
      </c>
      <c r="B1558" s="563" t="s">
        <v>16193</v>
      </c>
      <c r="C1558" s="562" t="s">
        <v>164</v>
      </c>
      <c r="D1558" s="564">
        <v>378.7</v>
      </c>
    </row>
    <row r="1559" spans="1:4">
      <c r="A1559" s="562">
        <v>1107890</v>
      </c>
      <c r="B1559" s="563" t="s">
        <v>16194</v>
      </c>
      <c r="C1559" s="562" t="s">
        <v>164</v>
      </c>
      <c r="D1559" s="564">
        <v>440.31</v>
      </c>
    </row>
    <row r="1560" spans="1:4">
      <c r="A1560" s="562">
        <v>1106138</v>
      </c>
      <c r="B1560" s="563" t="s">
        <v>16195</v>
      </c>
      <c r="C1560" s="562" t="s">
        <v>164</v>
      </c>
      <c r="D1560" s="564">
        <v>285.13</v>
      </c>
    </row>
    <row r="1561" spans="1:4">
      <c r="A1561" s="562">
        <v>1106139</v>
      </c>
      <c r="B1561" s="563" t="s">
        <v>16196</v>
      </c>
      <c r="C1561" s="562" t="s">
        <v>164</v>
      </c>
      <c r="D1561" s="564">
        <v>397.91</v>
      </c>
    </row>
    <row r="1562" spans="1:4">
      <c r="A1562" s="562">
        <v>1106140</v>
      </c>
      <c r="B1562" s="563" t="s">
        <v>16197</v>
      </c>
      <c r="C1562" s="562" t="s">
        <v>164</v>
      </c>
      <c r="D1562" s="564">
        <v>242.73</v>
      </c>
    </row>
    <row r="1563" spans="1:4">
      <c r="A1563" s="562">
        <v>1116324</v>
      </c>
      <c r="B1563" s="563" t="s">
        <v>40218</v>
      </c>
      <c r="C1563" s="562" t="s">
        <v>164</v>
      </c>
      <c r="D1563" s="564">
        <v>429.2</v>
      </c>
    </row>
    <row r="1564" spans="1:4">
      <c r="A1564" s="562">
        <v>1107904</v>
      </c>
      <c r="B1564" s="563" t="s">
        <v>16198</v>
      </c>
      <c r="C1564" s="562" t="s">
        <v>164</v>
      </c>
      <c r="D1564" s="564">
        <v>556.48</v>
      </c>
    </row>
    <row r="1565" spans="1:4">
      <c r="A1565" s="562">
        <v>1107903</v>
      </c>
      <c r="B1565" s="563" t="s">
        <v>16199</v>
      </c>
      <c r="C1565" s="562" t="s">
        <v>164</v>
      </c>
      <c r="D1565" s="564">
        <v>406.22</v>
      </c>
    </row>
    <row r="1566" spans="1:4">
      <c r="A1566" s="562">
        <v>1107908</v>
      </c>
      <c r="B1566" s="563" t="s">
        <v>16200</v>
      </c>
      <c r="C1566" s="562" t="s">
        <v>164</v>
      </c>
      <c r="D1566" s="564">
        <v>583.67999999999995</v>
      </c>
    </row>
    <row r="1567" spans="1:4">
      <c r="A1567" s="562">
        <v>1107907</v>
      </c>
      <c r="B1567" s="563" t="s">
        <v>16201</v>
      </c>
      <c r="C1567" s="562" t="s">
        <v>164</v>
      </c>
      <c r="D1567" s="564">
        <v>436.85</v>
      </c>
    </row>
    <row r="1568" spans="1:4">
      <c r="A1568" s="562">
        <v>1107871</v>
      </c>
      <c r="B1568" s="563" t="s">
        <v>16202</v>
      </c>
      <c r="C1568" s="562" t="s">
        <v>164</v>
      </c>
      <c r="D1568" s="564">
        <v>469.93</v>
      </c>
    </row>
    <row r="1569" spans="1:4">
      <c r="A1569" s="562">
        <v>1107870</v>
      </c>
      <c r="B1569" s="563" t="s">
        <v>16203</v>
      </c>
      <c r="C1569" s="562" t="s">
        <v>164</v>
      </c>
      <c r="D1569" s="564">
        <v>318.47000000000003</v>
      </c>
    </row>
    <row r="1570" spans="1:4">
      <c r="A1570" s="562">
        <v>1106057</v>
      </c>
      <c r="B1570" s="563" t="s">
        <v>16204</v>
      </c>
      <c r="C1570" s="562" t="s">
        <v>164</v>
      </c>
      <c r="D1570" s="564">
        <v>477.65</v>
      </c>
    </row>
    <row r="1571" spans="1:4">
      <c r="A1571" s="562">
        <v>1106058</v>
      </c>
      <c r="B1571" s="563" t="s">
        <v>16205</v>
      </c>
      <c r="C1571" s="562" t="s">
        <v>164</v>
      </c>
      <c r="D1571" s="564">
        <v>324.67</v>
      </c>
    </row>
    <row r="1572" spans="1:4">
      <c r="A1572" s="562">
        <v>1106380</v>
      </c>
      <c r="B1572" s="563" t="s">
        <v>16206</v>
      </c>
      <c r="C1572" s="562" t="s">
        <v>164</v>
      </c>
      <c r="D1572" s="564">
        <v>445.83</v>
      </c>
    </row>
    <row r="1573" spans="1:4">
      <c r="A1573" s="562">
        <v>1106378</v>
      </c>
      <c r="B1573" s="563" t="s">
        <v>16207</v>
      </c>
      <c r="C1573" s="562" t="s">
        <v>164</v>
      </c>
      <c r="D1573" s="564">
        <v>296.39999999999998</v>
      </c>
    </row>
    <row r="1574" spans="1:4">
      <c r="A1574" s="562">
        <v>1116263</v>
      </c>
      <c r="B1574" s="563" t="s">
        <v>16208</v>
      </c>
      <c r="C1574" s="562" t="s">
        <v>164</v>
      </c>
      <c r="D1574" s="564">
        <v>401.23</v>
      </c>
    </row>
    <row r="1575" spans="1:4">
      <c r="A1575" s="562">
        <v>1116267</v>
      </c>
      <c r="B1575" s="563" t="s">
        <v>16209</v>
      </c>
      <c r="C1575" s="562" t="s">
        <v>164</v>
      </c>
      <c r="D1575" s="564">
        <v>251.8</v>
      </c>
    </row>
    <row r="1576" spans="1:4">
      <c r="A1576" s="562">
        <v>1106280</v>
      </c>
      <c r="B1576" s="563" t="s">
        <v>16210</v>
      </c>
      <c r="C1576" s="562" t="s">
        <v>164</v>
      </c>
      <c r="D1576" s="564">
        <v>465.66</v>
      </c>
    </row>
    <row r="1577" spans="1:4">
      <c r="A1577" s="562">
        <v>1106289</v>
      </c>
      <c r="B1577" s="563" t="s">
        <v>16211</v>
      </c>
      <c r="C1577" s="562" t="s">
        <v>164</v>
      </c>
      <c r="D1577" s="564">
        <v>318.81</v>
      </c>
    </row>
    <row r="1578" spans="1:4">
      <c r="A1578" s="562">
        <v>1116264</v>
      </c>
      <c r="B1578" s="563" t="s">
        <v>16212</v>
      </c>
      <c r="C1578" s="562" t="s">
        <v>164</v>
      </c>
      <c r="D1578" s="564">
        <v>417.12</v>
      </c>
    </row>
    <row r="1579" spans="1:4">
      <c r="A1579" s="562">
        <v>1116268</v>
      </c>
      <c r="B1579" s="563" t="s">
        <v>16213</v>
      </c>
      <c r="C1579" s="562" t="s">
        <v>164</v>
      </c>
      <c r="D1579" s="564">
        <v>270.26</v>
      </c>
    </row>
    <row r="1580" spans="1:4">
      <c r="A1580" s="562">
        <v>1106281</v>
      </c>
      <c r="B1580" s="563" t="s">
        <v>16214</v>
      </c>
      <c r="C1580" s="562" t="s">
        <v>164</v>
      </c>
      <c r="D1580" s="564">
        <v>491.22</v>
      </c>
    </row>
    <row r="1581" spans="1:4">
      <c r="A1581" s="562">
        <v>1106382</v>
      </c>
      <c r="B1581" s="563" t="s">
        <v>16215</v>
      </c>
      <c r="C1581" s="562" t="s">
        <v>164</v>
      </c>
      <c r="D1581" s="564">
        <v>347.68</v>
      </c>
    </row>
    <row r="1582" spans="1:4">
      <c r="A1582" s="562">
        <v>1116265</v>
      </c>
      <c r="B1582" s="563" t="s">
        <v>16216</v>
      </c>
      <c r="C1582" s="562" t="s">
        <v>164</v>
      </c>
      <c r="D1582" s="564">
        <v>437.51</v>
      </c>
    </row>
    <row r="1583" spans="1:4">
      <c r="A1583" s="562">
        <v>1116269</v>
      </c>
      <c r="B1583" s="563" t="s">
        <v>16217</v>
      </c>
      <c r="C1583" s="562" t="s">
        <v>164</v>
      </c>
      <c r="D1583" s="564">
        <v>293.98</v>
      </c>
    </row>
    <row r="1584" spans="1:4">
      <c r="A1584" s="562">
        <v>1106282</v>
      </c>
      <c r="B1584" s="563" t="s">
        <v>16218</v>
      </c>
      <c r="C1584" s="562" t="s">
        <v>164</v>
      </c>
      <c r="D1584" s="564">
        <v>519.73</v>
      </c>
    </row>
    <row r="1585" spans="1:4">
      <c r="A1585" s="562">
        <v>1106384</v>
      </c>
      <c r="B1585" s="563" t="s">
        <v>16219</v>
      </c>
      <c r="C1585" s="562" t="s">
        <v>164</v>
      </c>
      <c r="D1585" s="564">
        <v>379.9</v>
      </c>
    </row>
    <row r="1586" spans="1:4">
      <c r="A1586" s="562">
        <v>1116266</v>
      </c>
      <c r="B1586" s="563" t="s">
        <v>16220</v>
      </c>
      <c r="C1586" s="562" t="s">
        <v>164</v>
      </c>
      <c r="D1586" s="564">
        <v>460.31</v>
      </c>
    </row>
    <row r="1587" spans="1:4">
      <c r="A1587" s="562">
        <v>1116270</v>
      </c>
      <c r="B1587" s="563" t="s">
        <v>16221</v>
      </c>
      <c r="C1587" s="562" t="s">
        <v>164</v>
      </c>
      <c r="D1587" s="564">
        <v>320.48</v>
      </c>
    </row>
    <row r="1588" spans="1:4" ht="25.5">
      <c r="A1588" s="562">
        <v>1107868</v>
      </c>
      <c r="B1588" s="563" t="s">
        <v>16222</v>
      </c>
      <c r="C1588" s="562" t="s">
        <v>164</v>
      </c>
      <c r="D1588" s="564">
        <v>367.81</v>
      </c>
    </row>
    <row r="1589" spans="1:4" ht="25.5">
      <c r="A1589" s="562">
        <v>1107869</v>
      </c>
      <c r="B1589" s="563" t="s">
        <v>16223</v>
      </c>
      <c r="C1589" s="562" t="s">
        <v>164</v>
      </c>
      <c r="D1589" s="564">
        <v>203.08</v>
      </c>
    </row>
    <row r="1590" spans="1:4" ht="25.5">
      <c r="A1590" s="562">
        <v>1103853</v>
      </c>
      <c r="B1590" s="563" t="s">
        <v>16224</v>
      </c>
      <c r="C1590" s="562" t="s">
        <v>164</v>
      </c>
      <c r="D1590" s="564">
        <v>472.43</v>
      </c>
    </row>
    <row r="1591" spans="1:4" ht="25.5">
      <c r="A1591" s="562">
        <v>1103852</v>
      </c>
      <c r="B1591" s="563" t="s">
        <v>16225</v>
      </c>
      <c r="C1591" s="562" t="s">
        <v>164</v>
      </c>
      <c r="D1591" s="564">
        <v>361.85</v>
      </c>
    </row>
    <row r="1592" spans="1:4">
      <c r="A1592" s="562">
        <v>1106284</v>
      </c>
      <c r="B1592" s="563" t="s">
        <v>16226</v>
      </c>
      <c r="C1592" s="562" t="s">
        <v>164</v>
      </c>
      <c r="D1592" s="564">
        <v>462.25</v>
      </c>
    </row>
    <row r="1593" spans="1:4">
      <c r="A1593" s="562">
        <v>1108116</v>
      </c>
      <c r="B1593" s="563" t="s">
        <v>16227</v>
      </c>
      <c r="C1593" s="562" t="s">
        <v>164</v>
      </c>
      <c r="D1593" s="564">
        <v>467.75</v>
      </c>
    </row>
    <row r="1594" spans="1:4">
      <c r="A1594" s="562">
        <v>1108118</v>
      </c>
      <c r="B1594" s="563" t="s">
        <v>16228</v>
      </c>
      <c r="C1594" s="562" t="s">
        <v>164</v>
      </c>
      <c r="D1594" s="564">
        <v>491.57</v>
      </c>
    </row>
    <row r="1595" spans="1:4">
      <c r="A1595" s="562">
        <v>1106158</v>
      </c>
      <c r="B1595" s="563" t="s">
        <v>16229</v>
      </c>
      <c r="C1595" s="562" t="s">
        <v>164</v>
      </c>
      <c r="D1595" s="564">
        <v>519.80999999999995</v>
      </c>
    </row>
    <row r="1596" spans="1:4">
      <c r="A1596" s="562">
        <v>1108120</v>
      </c>
      <c r="B1596" s="563" t="s">
        <v>16230</v>
      </c>
      <c r="C1596" s="562" t="s">
        <v>164</v>
      </c>
      <c r="D1596" s="564">
        <v>551.38</v>
      </c>
    </row>
    <row r="1597" spans="1:4">
      <c r="A1597" s="562">
        <v>1106050</v>
      </c>
      <c r="B1597" s="563" t="s">
        <v>16231</v>
      </c>
      <c r="C1597" s="562" t="s">
        <v>164</v>
      </c>
      <c r="D1597" s="564">
        <v>59.55</v>
      </c>
    </row>
    <row r="1598" spans="1:4">
      <c r="A1598" s="562">
        <v>1106051</v>
      </c>
      <c r="B1598" s="563" t="s">
        <v>16232</v>
      </c>
      <c r="C1598" s="562" t="s">
        <v>164</v>
      </c>
      <c r="D1598" s="564">
        <v>49.76</v>
      </c>
    </row>
    <row r="1599" spans="1:4">
      <c r="A1599" s="562">
        <v>1106061</v>
      </c>
      <c r="B1599" s="563" t="s">
        <v>16233</v>
      </c>
      <c r="C1599" s="562" t="s">
        <v>164</v>
      </c>
      <c r="D1599" s="564">
        <v>69.56</v>
      </c>
    </row>
    <row r="1600" spans="1:4">
      <c r="A1600" s="562">
        <v>1106087</v>
      </c>
      <c r="B1600" s="563" t="s">
        <v>16234</v>
      </c>
      <c r="C1600" s="562" t="s">
        <v>164</v>
      </c>
      <c r="D1600" s="564">
        <v>60.08</v>
      </c>
    </row>
    <row r="1601" spans="1:4">
      <c r="A1601" s="562">
        <v>1116327</v>
      </c>
      <c r="B1601" s="563" t="s">
        <v>40219</v>
      </c>
      <c r="C1601" s="562" t="s">
        <v>164</v>
      </c>
      <c r="D1601" s="564">
        <v>18.48</v>
      </c>
    </row>
    <row r="1602" spans="1:4" ht="25.5">
      <c r="A1602" s="562">
        <v>1107860</v>
      </c>
      <c r="B1602" s="563" t="s">
        <v>16235</v>
      </c>
      <c r="C1602" s="562" t="s">
        <v>164</v>
      </c>
      <c r="D1602" s="564">
        <v>65.98</v>
      </c>
    </row>
    <row r="1603" spans="1:4" ht="25.5">
      <c r="A1603" s="562">
        <v>1106088</v>
      </c>
      <c r="B1603" s="563" t="s">
        <v>16236</v>
      </c>
      <c r="C1603" s="562" t="s">
        <v>164</v>
      </c>
      <c r="D1603" s="564">
        <v>73.16</v>
      </c>
    </row>
    <row r="1604" spans="1:4" ht="25.5">
      <c r="A1604" s="562">
        <v>1106089</v>
      </c>
      <c r="B1604" s="563" t="s">
        <v>40220</v>
      </c>
      <c r="C1604" s="562" t="s">
        <v>164</v>
      </c>
      <c r="D1604" s="564">
        <v>25.12</v>
      </c>
    </row>
    <row r="1605" spans="1:4" ht="25.5">
      <c r="A1605" s="562">
        <v>1106128</v>
      </c>
      <c r="B1605" s="563" t="s">
        <v>16237</v>
      </c>
      <c r="C1605" s="562" t="s">
        <v>164</v>
      </c>
      <c r="D1605" s="564">
        <v>60.03</v>
      </c>
    </row>
    <row r="1606" spans="1:4">
      <c r="A1606" s="562">
        <v>1108056</v>
      </c>
      <c r="B1606" s="563" t="s">
        <v>16238</v>
      </c>
      <c r="C1606" s="562" t="s">
        <v>164</v>
      </c>
      <c r="D1606" s="564">
        <v>3505.03</v>
      </c>
    </row>
    <row r="1607" spans="1:4">
      <c r="A1607" s="562">
        <v>1108059</v>
      </c>
      <c r="B1607" s="563" t="s">
        <v>16239</v>
      </c>
      <c r="C1607" s="562" t="s">
        <v>164</v>
      </c>
      <c r="D1607" s="564">
        <v>3135.03</v>
      </c>
    </row>
    <row r="1608" spans="1:4">
      <c r="A1608" s="562">
        <v>1207700</v>
      </c>
      <c r="B1608" s="563" t="s">
        <v>16240</v>
      </c>
      <c r="C1608" s="562" t="s">
        <v>164</v>
      </c>
      <c r="D1608" s="564">
        <v>594.92999999999995</v>
      </c>
    </row>
    <row r="1609" spans="1:4">
      <c r="A1609" s="562">
        <v>1207701</v>
      </c>
      <c r="B1609" s="563" t="s">
        <v>16241</v>
      </c>
      <c r="C1609" s="562" t="s">
        <v>164</v>
      </c>
      <c r="D1609" s="564">
        <v>628.85</v>
      </c>
    </row>
    <row r="1610" spans="1:4">
      <c r="A1610" s="562">
        <v>1207702</v>
      </c>
      <c r="B1610" s="563" t="s">
        <v>16242</v>
      </c>
      <c r="C1610" s="562" t="s">
        <v>164</v>
      </c>
      <c r="D1610" s="564">
        <v>666.82</v>
      </c>
    </row>
    <row r="1611" spans="1:4">
      <c r="A1611" s="562">
        <v>1207708</v>
      </c>
      <c r="B1611" s="563" t="s">
        <v>16243</v>
      </c>
      <c r="C1611" s="562" t="s">
        <v>164</v>
      </c>
      <c r="D1611" s="564">
        <v>596.02</v>
      </c>
    </row>
    <row r="1612" spans="1:4">
      <c r="A1612" s="562">
        <v>1207703</v>
      </c>
      <c r="B1612" s="563" t="s">
        <v>16244</v>
      </c>
      <c r="C1612" s="562" t="s">
        <v>164</v>
      </c>
      <c r="D1612" s="564">
        <v>756.81</v>
      </c>
    </row>
    <row r="1613" spans="1:4">
      <c r="A1613" s="562">
        <v>1207709</v>
      </c>
      <c r="B1613" s="563" t="s">
        <v>16245</v>
      </c>
      <c r="C1613" s="562" t="s">
        <v>164</v>
      </c>
      <c r="D1613" s="564">
        <v>678.16</v>
      </c>
    </row>
    <row r="1614" spans="1:4">
      <c r="A1614" s="562">
        <v>1207710</v>
      </c>
      <c r="B1614" s="563" t="s">
        <v>16246</v>
      </c>
      <c r="C1614" s="562" t="s">
        <v>164</v>
      </c>
      <c r="D1614" s="564">
        <v>949.06</v>
      </c>
    </row>
    <row r="1615" spans="1:4">
      <c r="A1615" s="562">
        <v>1207711</v>
      </c>
      <c r="B1615" s="563" t="s">
        <v>16247</v>
      </c>
      <c r="C1615" s="562" t="s">
        <v>164</v>
      </c>
      <c r="D1615" s="564">
        <v>1188.52</v>
      </c>
    </row>
    <row r="1616" spans="1:4">
      <c r="A1616" s="562">
        <v>1207713</v>
      </c>
      <c r="B1616" s="563" t="s">
        <v>16248</v>
      </c>
      <c r="C1616" s="562" t="s">
        <v>164</v>
      </c>
      <c r="D1616" s="564">
        <v>1819.26</v>
      </c>
    </row>
    <row r="1617" spans="1:4">
      <c r="A1617" s="562">
        <v>1207714</v>
      </c>
      <c r="B1617" s="563" t="s">
        <v>16249</v>
      </c>
      <c r="C1617" s="562" t="s">
        <v>164</v>
      </c>
      <c r="D1617" s="564">
        <v>988.96</v>
      </c>
    </row>
    <row r="1618" spans="1:4">
      <c r="A1618" s="562">
        <v>1207715</v>
      </c>
      <c r="B1618" s="563" t="s">
        <v>16250</v>
      </c>
      <c r="C1618" s="562" t="s">
        <v>164</v>
      </c>
      <c r="D1618" s="564">
        <v>1236.97</v>
      </c>
    </row>
    <row r="1619" spans="1:4">
      <c r="A1619" s="562">
        <v>1207717</v>
      </c>
      <c r="B1619" s="563" t="s">
        <v>16251</v>
      </c>
      <c r="C1619" s="562" t="s">
        <v>164</v>
      </c>
      <c r="D1619" s="564">
        <v>1887.1</v>
      </c>
    </row>
    <row r="1620" spans="1:4">
      <c r="A1620" s="562">
        <v>1207718</v>
      </c>
      <c r="B1620" s="563" t="s">
        <v>16252</v>
      </c>
      <c r="C1620" s="562" t="s">
        <v>164</v>
      </c>
      <c r="D1620" s="564">
        <v>1033.6300000000001</v>
      </c>
    </row>
    <row r="1621" spans="1:4">
      <c r="A1621" s="562">
        <v>1207719</v>
      </c>
      <c r="B1621" s="563" t="s">
        <v>16253</v>
      </c>
      <c r="C1621" s="562" t="s">
        <v>164</v>
      </c>
      <c r="D1621" s="564">
        <v>1291.22</v>
      </c>
    </row>
    <row r="1622" spans="1:4">
      <c r="A1622" s="562">
        <v>1207721</v>
      </c>
      <c r="B1622" s="563" t="s">
        <v>16254</v>
      </c>
      <c r="C1622" s="562" t="s">
        <v>164</v>
      </c>
      <c r="D1622" s="564">
        <v>1963.04</v>
      </c>
    </row>
    <row r="1623" spans="1:4">
      <c r="A1623" s="562">
        <v>1207722</v>
      </c>
      <c r="B1623" s="563" t="s">
        <v>16255</v>
      </c>
      <c r="C1623" s="562" t="s">
        <v>164</v>
      </c>
      <c r="D1623" s="564">
        <v>1139.5</v>
      </c>
    </row>
    <row r="1624" spans="1:4">
      <c r="A1624" s="562">
        <v>1207723</v>
      </c>
      <c r="B1624" s="563" t="s">
        <v>16256</v>
      </c>
      <c r="C1624" s="562" t="s">
        <v>164</v>
      </c>
      <c r="D1624" s="564">
        <v>1419.77</v>
      </c>
    </row>
    <row r="1625" spans="1:4">
      <c r="A1625" s="562">
        <v>1207725</v>
      </c>
      <c r="B1625" s="563" t="s">
        <v>16257</v>
      </c>
      <c r="C1625" s="562" t="s">
        <v>164</v>
      </c>
      <c r="D1625" s="564">
        <v>2143.0100000000002</v>
      </c>
    </row>
    <row r="1626" spans="1:4">
      <c r="A1626" s="562">
        <v>1207728</v>
      </c>
      <c r="B1626" s="563" t="s">
        <v>16258</v>
      </c>
      <c r="C1626" s="562" t="s">
        <v>164</v>
      </c>
      <c r="D1626" s="564">
        <v>918.14</v>
      </c>
    </row>
    <row r="1627" spans="1:4">
      <c r="A1627" s="562">
        <v>1207727</v>
      </c>
      <c r="B1627" s="563" t="s">
        <v>16259</v>
      </c>
      <c r="C1627" s="562" t="s">
        <v>164</v>
      </c>
      <c r="D1627" s="564">
        <v>894.1</v>
      </c>
    </row>
    <row r="1628" spans="1:4">
      <c r="A1628" s="562">
        <v>1207726</v>
      </c>
      <c r="B1628" s="563" t="s">
        <v>16260</v>
      </c>
      <c r="C1628" s="562" t="s">
        <v>164</v>
      </c>
      <c r="D1628" s="564">
        <v>874.89</v>
      </c>
    </row>
    <row r="1629" spans="1:4">
      <c r="A1629" s="562">
        <v>1208329</v>
      </c>
      <c r="B1629" s="563" t="s">
        <v>16261</v>
      </c>
      <c r="C1629" s="562" t="s">
        <v>164</v>
      </c>
      <c r="D1629" s="564">
        <v>852.76</v>
      </c>
    </row>
    <row r="1630" spans="1:4">
      <c r="A1630" s="562">
        <v>1207685</v>
      </c>
      <c r="B1630" s="563" t="s">
        <v>16262</v>
      </c>
      <c r="C1630" s="562" t="s">
        <v>164</v>
      </c>
      <c r="D1630" s="564">
        <v>968.43</v>
      </c>
    </row>
    <row r="1631" spans="1:4">
      <c r="A1631" s="562">
        <v>1207684</v>
      </c>
      <c r="B1631" s="563" t="s">
        <v>16263</v>
      </c>
      <c r="C1631" s="562" t="s">
        <v>164</v>
      </c>
      <c r="D1631" s="564">
        <v>936.68</v>
      </c>
    </row>
    <row r="1632" spans="1:4">
      <c r="A1632" s="562">
        <v>1207683</v>
      </c>
      <c r="B1632" s="563" t="s">
        <v>16264</v>
      </c>
      <c r="C1632" s="562" t="s">
        <v>164</v>
      </c>
      <c r="D1632" s="564">
        <v>912.48</v>
      </c>
    </row>
    <row r="1633" spans="1:4">
      <c r="A1633" s="562">
        <v>1208337</v>
      </c>
      <c r="B1633" s="563" t="s">
        <v>16265</v>
      </c>
      <c r="C1633" s="562" t="s">
        <v>164</v>
      </c>
      <c r="D1633" s="564">
        <v>886.76</v>
      </c>
    </row>
    <row r="1634" spans="1:4">
      <c r="A1634" s="562">
        <v>1207691</v>
      </c>
      <c r="B1634" s="563" t="s">
        <v>16266</v>
      </c>
      <c r="C1634" s="562" t="s">
        <v>164</v>
      </c>
      <c r="D1634" s="564">
        <v>1029.57</v>
      </c>
    </row>
    <row r="1635" spans="1:4">
      <c r="A1635" s="562">
        <v>1207690</v>
      </c>
      <c r="B1635" s="563" t="s">
        <v>16267</v>
      </c>
      <c r="C1635" s="562" t="s">
        <v>164</v>
      </c>
      <c r="D1635" s="564">
        <v>986.34</v>
      </c>
    </row>
    <row r="1636" spans="1:4">
      <c r="A1636" s="562">
        <v>1207689</v>
      </c>
      <c r="B1636" s="563" t="s">
        <v>16268</v>
      </c>
      <c r="C1636" s="562" t="s">
        <v>164</v>
      </c>
      <c r="D1636" s="564">
        <v>949.99</v>
      </c>
    </row>
    <row r="1637" spans="1:4">
      <c r="A1637" s="562">
        <v>1208345</v>
      </c>
      <c r="B1637" s="563" t="s">
        <v>16269</v>
      </c>
      <c r="C1637" s="562" t="s">
        <v>164</v>
      </c>
      <c r="D1637" s="564">
        <v>920.03</v>
      </c>
    </row>
    <row r="1638" spans="1:4">
      <c r="A1638" s="562">
        <v>1207697</v>
      </c>
      <c r="B1638" s="563" t="s">
        <v>16270</v>
      </c>
      <c r="C1638" s="562" t="s">
        <v>164</v>
      </c>
      <c r="D1638" s="564">
        <v>1107.4000000000001</v>
      </c>
    </row>
    <row r="1639" spans="1:4">
      <c r="A1639" s="562">
        <v>1207696</v>
      </c>
      <c r="B1639" s="563" t="s">
        <v>16271</v>
      </c>
      <c r="C1639" s="562" t="s">
        <v>164</v>
      </c>
      <c r="D1639" s="564">
        <v>1045.6199999999999</v>
      </c>
    </row>
    <row r="1640" spans="1:4">
      <c r="A1640" s="562">
        <v>1207695</v>
      </c>
      <c r="B1640" s="563" t="s">
        <v>16272</v>
      </c>
      <c r="C1640" s="562" t="s">
        <v>164</v>
      </c>
      <c r="D1640" s="564">
        <v>1003.59</v>
      </c>
    </row>
    <row r="1641" spans="1:4">
      <c r="A1641" s="562">
        <v>1208353</v>
      </c>
      <c r="B1641" s="563" t="s">
        <v>16273</v>
      </c>
      <c r="C1641" s="562" t="s">
        <v>164</v>
      </c>
      <c r="D1641" s="564">
        <v>961.33</v>
      </c>
    </row>
    <row r="1642" spans="1:4">
      <c r="A1642" s="562">
        <v>1207663</v>
      </c>
      <c r="B1642" s="563" t="s">
        <v>16274</v>
      </c>
      <c r="C1642" s="562" t="s">
        <v>164</v>
      </c>
      <c r="D1642" s="564">
        <v>1258.8499999999999</v>
      </c>
    </row>
    <row r="1643" spans="1:4">
      <c r="A1643" s="562">
        <v>1207662</v>
      </c>
      <c r="B1643" s="563" t="s">
        <v>16275</v>
      </c>
      <c r="C1643" s="562" t="s">
        <v>164</v>
      </c>
      <c r="D1643" s="564">
        <v>1224.08</v>
      </c>
    </row>
    <row r="1644" spans="1:4">
      <c r="A1644" s="562">
        <v>1207661</v>
      </c>
      <c r="B1644" s="563" t="s">
        <v>16276</v>
      </c>
      <c r="C1644" s="562" t="s">
        <v>164</v>
      </c>
      <c r="D1644" s="564">
        <v>1196.26</v>
      </c>
    </row>
    <row r="1645" spans="1:4">
      <c r="A1645" s="562">
        <v>1208361</v>
      </c>
      <c r="B1645" s="563" t="s">
        <v>16277</v>
      </c>
      <c r="C1645" s="562" t="s">
        <v>164</v>
      </c>
      <c r="D1645" s="564">
        <v>1154.53</v>
      </c>
    </row>
    <row r="1646" spans="1:4">
      <c r="A1646" s="562">
        <v>1207669</v>
      </c>
      <c r="B1646" s="563" t="s">
        <v>16278</v>
      </c>
      <c r="C1646" s="562" t="s">
        <v>164</v>
      </c>
      <c r="D1646" s="564">
        <v>1410.18</v>
      </c>
    </row>
    <row r="1647" spans="1:4">
      <c r="A1647" s="562">
        <v>1207668</v>
      </c>
      <c r="B1647" s="563" t="s">
        <v>16279</v>
      </c>
      <c r="C1647" s="562" t="s">
        <v>164</v>
      </c>
      <c r="D1647" s="564">
        <v>1367.01</v>
      </c>
    </row>
    <row r="1648" spans="1:4">
      <c r="A1648" s="562">
        <v>1207667</v>
      </c>
      <c r="B1648" s="563" t="s">
        <v>16280</v>
      </c>
      <c r="C1648" s="562" t="s">
        <v>164</v>
      </c>
      <c r="D1648" s="564">
        <v>1302.26</v>
      </c>
    </row>
    <row r="1649" spans="1:4">
      <c r="A1649" s="562">
        <v>1208369</v>
      </c>
      <c r="B1649" s="563" t="s">
        <v>16281</v>
      </c>
      <c r="C1649" s="562" t="s">
        <v>164</v>
      </c>
      <c r="D1649" s="564">
        <v>1237.51</v>
      </c>
    </row>
    <row r="1650" spans="1:4">
      <c r="A1650" s="562">
        <v>1207682</v>
      </c>
      <c r="B1650" s="563" t="s">
        <v>16282</v>
      </c>
      <c r="C1650" s="562" t="s">
        <v>164</v>
      </c>
      <c r="D1650" s="564">
        <v>1014.77</v>
      </c>
    </row>
    <row r="1651" spans="1:4">
      <c r="A1651" s="562">
        <v>1207681</v>
      </c>
      <c r="B1651" s="563" t="s">
        <v>16283</v>
      </c>
      <c r="C1651" s="562" t="s">
        <v>164</v>
      </c>
      <c r="D1651" s="564">
        <v>990.73</v>
      </c>
    </row>
    <row r="1652" spans="1:4">
      <c r="A1652" s="562">
        <v>1207729</v>
      </c>
      <c r="B1652" s="563" t="s">
        <v>16284</v>
      </c>
      <c r="C1652" s="562" t="s">
        <v>164</v>
      </c>
      <c r="D1652" s="564">
        <v>971.52</v>
      </c>
    </row>
    <row r="1653" spans="1:4">
      <c r="A1653" s="562">
        <v>1208333</v>
      </c>
      <c r="B1653" s="563" t="s">
        <v>16285</v>
      </c>
      <c r="C1653" s="562" t="s">
        <v>164</v>
      </c>
      <c r="D1653" s="564">
        <v>949.39</v>
      </c>
    </row>
    <row r="1654" spans="1:4">
      <c r="A1654" s="562">
        <v>1207688</v>
      </c>
      <c r="B1654" s="563" t="s">
        <v>16286</v>
      </c>
      <c r="C1654" s="562" t="s">
        <v>164</v>
      </c>
      <c r="D1654" s="564">
        <v>1067.99</v>
      </c>
    </row>
    <row r="1655" spans="1:4">
      <c r="A1655" s="562">
        <v>1207687</v>
      </c>
      <c r="B1655" s="563" t="s">
        <v>16287</v>
      </c>
      <c r="C1655" s="562" t="s">
        <v>164</v>
      </c>
      <c r="D1655" s="564">
        <v>1036.24</v>
      </c>
    </row>
    <row r="1656" spans="1:4">
      <c r="A1656" s="562">
        <v>1207686</v>
      </c>
      <c r="B1656" s="563" t="s">
        <v>16288</v>
      </c>
      <c r="C1656" s="562" t="s">
        <v>164</v>
      </c>
      <c r="D1656" s="564">
        <v>1012.04</v>
      </c>
    </row>
    <row r="1657" spans="1:4">
      <c r="A1657" s="562">
        <v>1208341</v>
      </c>
      <c r="B1657" s="563" t="s">
        <v>16289</v>
      </c>
      <c r="C1657" s="562" t="s">
        <v>164</v>
      </c>
      <c r="D1657" s="564">
        <v>986.31</v>
      </c>
    </row>
    <row r="1658" spans="1:4">
      <c r="A1658" s="562">
        <v>1207694</v>
      </c>
      <c r="B1658" s="563" t="s">
        <v>16290</v>
      </c>
      <c r="C1658" s="562" t="s">
        <v>164</v>
      </c>
      <c r="D1658" s="564">
        <v>1132.24</v>
      </c>
    </row>
    <row r="1659" spans="1:4">
      <c r="A1659" s="562">
        <v>1207693</v>
      </c>
      <c r="B1659" s="563" t="s">
        <v>16291</v>
      </c>
      <c r="C1659" s="562" t="s">
        <v>164</v>
      </c>
      <c r="D1659" s="564">
        <v>1089.01</v>
      </c>
    </row>
    <row r="1660" spans="1:4">
      <c r="A1660" s="562">
        <v>1207692</v>
      </c>
      <c r="B1660" s="563" t="s">
        <v>16292</v>
      </c>
      <c r="C1660" s="562" t="s">
        <v>164</v>
      </c>
      <c r="D1660" s="564">
        <v>1052.6600000000001</v>
      </c>
    </row>
    <row r="1661" spans="1:4">
      <c r="A1661" s="562">
        <v>1208349</v>
      </c>
      <c r="B1661" s="563" t="s">
        <v>16293</v>
      </c>
      <c r="C1661" s="562" t="s">
        <v>164</v>
      </c>
      <c r="D1661" s="564">
        <v>1022.7</v>
      </c>
    </row>
    <row r="1662" spans="1:4">
      <c r="A1662" s="562">
        <v>1207660</v>
      </c>
      <c r="B1662" s="563" t="s">
        <v>16294</v>
      </c>
      <c r="C1662" s="562" t="s">
        <v>164</v>
      </c>
      <c r="D1662" s="564">
        <v>1213.3800000000001</v>
      </c>
    </row>
    <row r="1663" spans="1:4">
      <c r="A1663" s="562">
        <v>1207699</v>
      </c>
      <c r="B1663" s="563" t="s">
        <v>16295</v>
      </c>
      <c r="C1663" s="562" t="s">
        <v>164</v>
      </c>
      <c r="D1663" s="564">
        <v>1151.5999999999999</v>
      </c>
    </row>
    <row r="1664" spans="1:4">
      <c r="A1664" s="562">
        <v>1207698</v>
      </c>
      <c r="B1664" s="563" t="s">
        <v>16296</v>
      </c>
      <c r="C1664" s="562" t="s">
        <v>164</v>
      </c>
      <c r="D1664" s="564">
        <v>1109.57</v>
      </c>
    </row>
    <row r="1665" spans="1:4">
      <c r="A1665" s="562">
        <v>1208357</v>
      </c>
      <c r="B1665" s="563" t="s">
        <v>16297</v>
      </c>
      <c r="C1665" s="562" t="s">
        <v>164</v>
      </c>
      <c r="D1665" s="564">
        <v>1067.31</v>
      </c>
    </row>
    <row r="1666" spans="1:4">
      <c r="A1666" s="562">
        <v>1207666</v>
      </c>
      <c r="B1666" s="563" t="s">
        <v>16298</v>
      </c>
      <c r="C1666" s="562" t="s">
        <v>164</v>
      </c>
      <c r="D1666" s="564">
        <v>1368.36</v>
      </c>
    </row>
    <row r="1667" spans="1:4">
      <c r="A1667" s="562">
        <v>1207665</v>
      </c>
      <c r="B1667" s="563" t="s">
        <v>16299</v>
      </c>
      <c r="C1667" s="562" t="s">
        <v>164</v>
      </c>
      <c r="D1667" s="564">
        <v>1333.59</v>
      </c>
    </row>
    <row r="1668" spans="1:4">
      <c r="A1668" s="562">
        <v>1207664</v>
      </c>
      <c r="B1668" s="563" t="s">
        <v>16300</v>
      </c>
      <c r="C1668" s="562" t="s">
        <v>164</v>
      </c>
      <c r="D1668" s="564">
        <v>1305.77</v>
      </c>
    </row>
    <row r="1669" spans="1:4">
      <c r="A1669" s="562">
        <v>1208365</v>
      </c>
      <c r="B1669" s="563" t="s">
        <v>16301</v>
      </c>
      <c r="C1669" s="562" t="s">
        <v>164</v>
      </c>
      <c r="D1669" s="564">
        <v>1264.04</v>
      </c>
    </row>
    <row r="1670" spans="1:4">
      <c r="A1670" s="562">
        <v>1207672</v>
      </c>
      <c r="B1670" s="563" t="s">
        <v>16302</v>
      </c>
      <c r="C1670" s="562" t="s">
        <v>164</v>
      </c>
      <c r="D1670" s="564">
        <v>1523.47</v>
      </c>
    </row>
    <row r="1671" spans="1:4">
      <c r="A1671" s="562">
        <v>1207671</v>
      </c>
      <c r="B1671" s="563" t="s">
        <v>16303</v>
      </c>
      <c r="C1671" s="562" t="s">
        <v>164</v>
      </c>
      <c r="D1671" s="564">
        <v>1480.3</v>
      </c>
    </row>
    <row r="1672" spans="1:4">
      <c r="A1672" s="562">
        <v>1207670</v>
      </c>
      <c r="B1672" s="563" t="s">
        <v>16304</v>
      </c>
      <c r="C1672" s="562" t="s">
        <v>164</v>
      </c>
      <c r="D1672" s="564">
        <v>1415.55</v>
      </c>
    </row>
    <row r="1673" spans="1:4">
      <c r="A1673" s="562">
        <v>1208373</v>
      </c>
      <c r="B1673" s="563" t="s">
        <v>16305</v>
      </c>
      <c r="C1673" s="562" t="s">
        <v>164</v>
      </c>
      <c r="D1673" s="564">
        <v>1350.8</v>
      </c>
    </row>
    <row r="1674" spans="1:4">
      <c r="A1674" s="562">
        <v>1400976</v>
      </c>
      <c r="B1674" s="563" t="s">
        <v>16306</v>
      </c>
      <c r="C1674" s="562" t="s">
        <v>14735</v>
      </c>
      <c r="D1674" s="564">
        <v>5</v>
      </c>
    </row>
    <row r="1675" spans="1:4">
      <c r="A1675" s="562">
        <v>1400970</v>
      </c>
      <c r="B1675" s="563" t="s">
        <v>16307</v>
      </c>
      <c r="C1675" s="562" t="s">
        <v>14735</v>
      </c>
      <c r="D1675" s="564">
        <v>2.48</v>
      </c>
    </row>
    <row r="1676" spans="1:4">
      <c r="A1676" s="562">
        <v>1400971</v>
      </c>
      <c r="B1676" s="563" t="s">
        <v>16308</v>
      </c>
      <c r="C1676" s="562" t="s">
        <v>14735</v>
      </c>
      <c r="D1676" s="564">
        <v>10.83</v>
      </c>
    </row>
    <row r="1677" spans="1:4">
      <c r="A1677" s="562">
        <v>1400972</v>
      </c>
      <c r="B1677" s="563" t="s">
        <v>16309</v>
      </c>
      <c r="C1677" s="562" t="s">
        <v>14735</v>
      </c>
      <c r="D1677" s="564">
        <v>2.44</v>
      </c>
    </row>
    <row r="1678" spans="1:4">
      <c r="A1678" s="562">
        <v>1416201</v>
      </c>
      <c r="B1678" s="563" t="s">
        <v>40221</v>
      </c>
      <c r="C1678" s="562" t="s">
        <v>16310</v>
      </c>
      <c r="D1678" s="564">
        <v>0.24</v>
      </c>
    </row>
    <row r="1679" spans="1:4">
      <c r="A1679" s="562">
        <v>1400969</v>
      </c>
      <c r="B1679" s="563" t="s">
        <v>16311</v>
      </c>
      <c r="C1679" s="562" t="s">
        <v>220</v>
      </c>
      <c r="D1679" s="564">
        <v>0.16</v>
      </c>
    </row>
    <row r="1680" spans="1:4">
      <c r="A1680" s="562">
        <v>1400975</v>
      </c>
      <c r="B1680" s="563" t="s">
        <v>16312</v>
      </c>
      <c r="C1680" s="562" t="s">
        <v>14735</v>
      </c>
      <c r="D1680" s="564">
        <v>4.3600000000000003</v>
      </c>
    </row>
    <row r="1681" spans="1:4">
      <c r="A1681" s="562">
        <v>1400985</v>
      </c>
      <c r="B1681" s="563" t="s">
        <v>40222</v>
      </c>
      <c r="C1681" s="562" t="s">
        <v>14735</v>
      </c>
      <c r="D1681" s="564">
        <v>2.78</v>
      </c>
    </row>
    <row r="1682" spans="1:4">
      <c r="A1682" s="562">
        <v>1416141</v>
      </c>
      <c r="B1682" s="563" t="s">
        <v>16313</v>
      </c>
      <c r="C1682" s="562" t="s">
        <v>14735</v>
      </c>
      <c r="D1682" s="564">
        <v>3.9</v>
      </c>
    </row>
    <row r="1683" spans="1:4">
      <c r="A1683" s="562">
        <v>1400986</v>
      </c>
      <c r="B1683" s="563" t="s">
        <v>40223</v>
      </c>
      <c r="C1683" s="562" t="s">
        <v>14735</v>
      </c>
      <c r="D1683" s="564">
        <v>3.09</v>
      </c>
    </row>
    <row r="1684" spans="1:4">
      <c r="A1684" s="562">
        <v>1416142</v>
      </c>
      <c r="B1684" s="563" t="s">
        <v>40224</v>
      </c>
      <c r="C1684" s="562" t="s">
        <v>14735</v>
      </c>
      <c r="D1684" s="564">
        <v>5.97</v>
      </c>
    </row>
    <row r="1685" spans="1:4">
      <c r="A1685" s="562">
        <v>1400980</v>
      </c>
      <c r="B1685" s="563" t="s">
        <v>40225</v>
      </c>
      <c r="C1685" s="562" t="s">
        <v>14735</v>
      </c>
      <c r="D1685" s="564">
        <v>2.06</v>
      </c>
    </row>
    <row r="1686" spans="1:4">
      <c r="A1686" s="562">
        <v>1400973</v>
      </c>
      <c r="B1686" s="563" t="s">
        <v>40226</v>
      </c>
      <c r="C1686" s="562" t="s">
        <v>14735</v>
      </c>
      <c r="D1686" s="564">
        <v>1.72</v>
      </c>
    </row>
    <row r="1687" spans="1:4">
      <c r="A1687" s="562">
        <v>1400981</v>
      </c>
      <c r="B1687" s="563" t="s">
        <v>40227</v>
      </c>
      <c r="C1687" s="562" t="s">
        <v>14735</v>
      </c>
      <c r="D1687" s="564">
        <v>2.2000000000000002</v>
      </c>
    </row>
    <row r="1688" spans="1:4">
      <c r="A1688" s="562">
        <v>1400974</v>
      </c>
      <c r="B1688" s="563" t="s">
        <v>40228</v>
      </c>
      <c r="C1688" s="562" t="s">
        <v>14735</v>
      </c>
      <c r="D1688" s="564">
        <v>2</v>
      </c>
    </row>
    <row r="1689" spans="1:4">
      <c r="A1689" s="562">
        <v>1400982</v>
      </c>
      <c r="B1689" s="563" t="s">
        <v>40229</v>
      </c>
      <c r="C1689" s="562" t="s">
        <v>14735</v>
      </c>
      <c r="D1689" s="564">
        <v>2.29</v>
      </c>
    </row>
    <row r="1690" spans="1:4">
      <c r="A1690" s="562">
        <v>1416139</v>
      </c>
      <c r="B1690" s="563" t="s">
        <v>16314</v>
      </c>
      <c r="C1690" s="562" t="s">
        <v>14735</v>
      </c>
      <c r="D1690" s="564">
        <v>2.2200000000000002</v>
      </c>
    </row>
    <row r="1691" spans="1:4">
      <c r="A1691" s="562">
        <v>1400983</v>
      </c>
      <c r="B1691" s="563" t="s">
        <v>40230</v>
      </c>
      <c r="C1691" s="562" t="s">
        <v>14735</v>
      </c>
      <c r="D1691" s="564">
        <v>2.42</v>
      </c>
    </row>
    <row r="1692" spans="1:4">
      <c r="A1692" s="562">
        <v>1416202</v>
      </c>
      <c r="B1692" s="563" t="s">
        <v>40231</v>
      </c>
      <c r="C1692" s="562" t="s">
        <v>14735</v>
      </c>
      <c r="D1692" s="564">
        <v>2.5499999999999998</v>
      </c>
    </row>
    <row r="1693" spans="1:4">
      <c r="A1693" s="562">
        <v>1400984</v>
      </c>
      <c r="B1693" s="563" t="s">
        <v>40232</v>
      </c>
      <c r="C1693" s="562" t="s">
        <v>14735</v>
      </c>
      <c r="D1693" s="564">
        <v>2.5299999999999998</v>
      </c>
    </row>
    <row r="1694" spans="1:4">
      <c r="A1694" s="562">
        <v>1416140</v>
      </c>
      <c r="B1694" s="563" t="s">
        <v>16315</v>
      </c>
      <c r="C1694" s="562" t="s">
        <v>14735</v>
      </c>
      <c r="D1694" s="564">
        <v>2.91</v>
      </c>
    </row>
    <row r="1695" spans="1:4">
      <c r="A1695" s="562">
        <v>1419543</v>
      </c>
      <c r="B1695" s="563" t="s">
        <v>16316</v>
      </c>
      <c r="C1695" s="562" t="s">
        <v>220</v>
      </c>
      <c r="D1695" s="564">
        <v>0.22</v>
      </c>
    </row>
    <row r="1696" spans="1:4">
      <c r="A1696" s="562">
        <v>1408173</v>
      </c>
      <c r="B1696" s="563" t="s">
        <v>16317</v>
      </c>
      <c r="C1696" s="562" t="s">
        <v>16310</v>
      </c>
      <c r="D1696" s="564">
        <v>0.06</v>
      </c>
    </row>
    <row r="1697" spans="1:4">
      <c r="A1697" s="562">
        <v>1407063</v>
      </c>
      <c r="B1697" s="563" t="s">
        <v>16318</v>
      </c>
      <c r="C1697" s="562" t="s">
        <v>220</v>
      </c>
      <c r="D1697" s="564">
        <v>8.66</v>
      </c>
    </row>
    <row r="1698" spans="1:4">
      <c r="A1698" s="562">
        <v>1407064</v>
      </c>
      <c r="B1698" s="563" t="s">
        <v>16319</v>
      </c>
      <c r="C1698" s="562" t="s">
        <v>220</v>
      </c>
      <c r="D1698" s="564">
        <v>8.98</v>
      </c>
    </row>
    <row r="1699" spans="1:4">
      <c r="A1699" s="562">
        <v>1407065</v>
      </c>
      <c r="B1699" s="563" t="s">
        <v>16320</v>
      </c>
      <c r="C1699" s="562" t="s">
        <v>220</v>
      </c>
      <c r="D1699" s="564">
        <v>9.2200000000000006</v>
      </c>
    </row>
    <row r="1700" spans="1:4">
      <c r="A1700" s="562">
        <v>1407066</v>
      </c>
      <c r="B1700" s="563" t="s">
        <v>16321</v>
      </c>
      <c r="C1700" s="562" t="s">
        <v>220</v>
      </c>
      <c r="D1700" s="564">
        <v>9.0500000000000007</v>
      </c>
    </row>
    <row r="1701" spans="1:4">
      <c r="A1701" s="562">
        <v>1400977</v>
      </c>
      <c r="B1701" s="563" t="s">
        <v>21726</v>
      </c>
      <c r="C1701" s="562" t="s">
        <v>14735</v>
      </c>
      <c r="D1701" s="564">
        <v>3.79</v>
      </c>
    </row>
    <row r="1702" spans="1:4">
      <c r="A1702" s="562">
        <v>1407067</v>
      </c>
      <c r="B1702" s="563" t="s">
        <v>16322</v>
      </c>
      <c r="C1702" s="562" t="s">
        <v>220</v>
      </c>
      <c r="D1702" s="564">
        <v>3.18</v>
      </c>
    </row>
    <row r="1703" spans="1:4">
      <c r="A1703" s="562">
        <v>1407068</v>
      </c>
      <c r="B1703" s="563" t="s">
        <v>16323</v>
      </c>
      <c r="C1703" s="562" t="s">
        <v>220</v>
      </c>
      <c r="D1703" s="564">
        <v>3.57</v>
      </c>
    </row>
    <row r="1704" spans="1:4">
      <c r="A1704" s="562">
        <v>1407069</v>
      </c>
      <c r="B1704" s="563" t="s">
        <v>16324</v>
      </c>
      <c r="C1704" s="562" t="s">
        <v>220</v>
      </c>
      <c r="D1704" s="564">
        <v>3.87</v>
      </c>
    </row>
    <row r="1705" spans="1:4">
      <c r="A1705" s="562">
        <v>1407070</v>
      </c>
      <c r="B1705" s="563" t="s">
        <v>16325</v>
      </c>
      <c r="C1705" s="562" t="s">
        <v>220</v>
      </c>
      <c r="D1705" s="564">
        <v>3.69</v>
      </c>
    </row>
    <row r="1706" spans="1:4">
      <c r="A1706" s="562">
        <v>1400987</v>
      </c>
      <c r="B1706" s="563" t="s">
        <v>21727</v>
      </c>
      <c r="C1706" s="562" t="s">
        <v>220</v>
      </c>
      <c r="D1706" s="564">
        <v>1.39</v>
      </c>
    </row>
    <row r="1707" spans="1:4">
      <c r="A1707" s="562">
        <v>1416257</v>
      </c>
      <c r="B1707" s="563" t="s">
        <v>16326</v>
      </c>
      <c r="C1707" s="562" t="s">
        <v>14735</v>
      </c>
      <c r="D1707" s="564">
        <v>305.04000000000002</v>
      </c>
    </row>
    <row r="1708" spans="1:4">
      <c r="A1708" s="562">
        <v>1416253</v>
      </c>
      <c r="B1708" s="563" t="s">
        <v>16327</v>
      </c>
      <c r="C1708" s="562" t="s">
        <v>14735</v>
      </c>
      <c r="D1708" s="564">
        <v>708.7</v>
      </c>
    </row>
    <row r="1709" spans="1:4">
      <c r="A1709" s="562">
        <v>1416254</v>
      </c>
      <c r="B1709" s="563" t="s">
        <v>16328</v>
      </c>
      <c r="C1709" s="562" t="s">
        <v>14735</v>
      </c>
      <c r="D1709" s="564">
        <v>57.9</v>
      </c>
    </row>
    <row r="1710" spans="1:4">
      <c r="A1710" s="562">
        <v>1416255</v>
      </c>
      <c r="B1710" s="563" t="s">
        <v>16329</v>
      </c>
      <c r="C1710" s="562" t="s">
        <v>14735</v>
      </c>
      <c r="D1710" s="564">
        <v>101.54</v>
      </c>
    </row>
    <row r="1711" spans="1:4">
      <c r="A1711" s="562">
        <v>1416256</v>
      </c>
      <c r="B1711" s="563" t="s">
        <v>16330</v>
      </c>
      <c r="C1711" s="562" t="s">
        <v>14735</v>
      </c>
      <c r="D1711" s="564">
        <v>157.06</v>
      </c>
    </row>
    <row r="1712" spans="1:4">
      <c r="A1712" s="562">
        <v>1400978</v>
      </c>
      <c r="B1712" s="563" t="s">
        <v>40233</v>
      </c>
      <c r="C1712" s="562" t="s">
        <v>14743</v>
      </c>
      <c r="D1712" s="564">
        <v>188.83</v>
      </c>
    </row>
    <row r="1713" spans="1:4">
      <c r="A1713" s="562">
        <v>1513941</v>
      </c>
      <c r="B1713" s="563" t="s">
        <v>16331</v>
      </c>
      <c r="C1713" s="562" t="s">
        <v>164</v>
      </c>
      <c r="D1713" s="564">
        <v>581.54</v>
      </c>
    </row>
    <row r="1714" spans="1:4">
      <c r="A1714" s="562">
        <v>1513940</v>
      </c>
      <c r="B1714" s="563" t="s">
        <v>16332</v>
      </c>
      <c r="C1714" s="562" t="s">
        <v>164</v>
      </c>
      <c r="D1714" s="564">
        <v>405.37</v>
      </c>
    </row>
    <row r="1715" spans="1:4">
      <c r="A1715" s="562">
        <v>1505879</v>
      </c>
      <c r="B1715" s="563" t="s">
        <v>16333</v>
      </c>
      <c r="C1715" s="562" t="s">
        <v>164</v>
      </c>
      <c r="D1715" s="564">
        <v>360.84</v>
      </c>
    </row>
    <row r="1716" spans="1:4">
      <c r="A1716" s="562">
        <v>1505878</v>
      </c>
      <c r="B1716" s="563" t="s">
        <v>16334</v>
      </c>
      <c r="C1716" s="562" t="s">
        <v>164</v>
      </c>
      <c r="D1716" s="564">
        <v>233.29</v>
      </c>
    </row>
    <row r="1717" spans="1:4">
      <c r="A1717" s="562">
        <v>1505877</v>
      </c>
      <c r="B1717" s="563" t="s">
        <v>16335</v>
      </c>
      <c r="C1717" s="562" t="s">
        <v>164</v>
      </c>
      <c r="D1717" s="564">
        <v>210.08</v>
      </c>
    </row>
    <row r="1718" spans="1:4">
      <c r="A1718" s="562">
        <v>1505860</v>
      </c>
      <c r="B1718" s="563" t="s">
        <v>16336</v>
      </c>
      <c r="C1718" s="562" t="s">
        <v>164</v>
      </c>
      <c r="D1718" s="564">
        <v>225.76</v>
      </c>
    </row>
    <row r="1719" spans="1:4">
      <c r="A1719" s="562">
        <v>1505859</v>
      </c>
      <c r="B1719" s="563" t="s">
        <v>16337</v>
      </c>
      <c r="C1719" s="562" t="s">
        <v>164</v>
      </c>
      <c r="D1719" s="564">
        <v>119.46</v>
      </c>
    </row>
    <row r="1720" spans="1:4">
      <c r="A1720" s="562">
        <v>1516204</v>
      </c>
      <c r="B1720" s="563" t="s">
        <v>16338</v>
      </c>
      <c r="C1720" s="562" t="s">
        <v>220</v>
      </c>
      <c r="D1720" s="564">
        <v>6.49</v>
      </c>
    </row>
    <row r="1721" spans="1:4" ht="25.5">
      <c r="A1721" s="562">
        <v>1516312</v>
      </c>
      <c r="B1721" s="563" t="s">
        <v>16339</v>
      </c>
      <c r="C1721" s="562" t="s">
        <v>16090</v>
      </c>
      <c r="D1721" s="564">
        <v>36.75</v>
      </c>
    </row>
    <row r="1722" spans="1:4">
      <c r="A1722" s="562">
        <v>1516304</v>
      </c>
      <c r="B1722" s="563" t="s">
        <v>16340</v>
      </c>
      <c r="C1722" s="562" t="s">
        <v>16090</v>
      </c>
      <c r="D1722" s="564">
        <v>53.44</v>
      </c>
    </row>
    <row r="1723" spans="1:4">
      <c r="A1723" s="562">
        <v>1516308</v>
      </c>
      <c r="B1723" s="563" t="s">
        <v>16341</v>
      </c>
      <c r="C1723" s="562" t="s">
        <v>16090</v>
      </c>
      <c r="D1723" s="564">
        <v>40.31</v>
      </c>
    </row>
    <row r="1724" spans="1:4" ht="25.5">
      <c r="A1724" s="562">
        <v>1516313</v>
      </c>
      <c r="B1724" s="563" t="s">
        <v>16342</v>
      </c>
      <c r="C1724" s="562" t="s">
        <v>16090</v>
      </c>
      <c r="D1724" s="564">
        <v>58.05</v>
      </c>
    </row>
    <row r="1725" spans="1:4">
      <c r="A1725" s="562">
        <v>1516305</v>
      </c>
      <c r="B1725" s="563" t="s">
        <v>16343</v>
      </c>
      <c r="C1725" s="562" t="s">
        <v>16090</v>
      </c>
      <c r="D1725" s="564">
        <v>75.91</v>
      </c>
    </row>
    <row r="1726" spans="1:4">
      <c r="A1726" s="562">
        <v>1516309</v>
      </c>
      <c r="B1726" s="563" t="s">
        <v>16344</v>
      </c>
      <c r="C1726" s="562" t="s">
        <v>16090</v>
      </c>
      <c r="D1726" s="564">
        <v>60.75</v>
      </c>
    </row>
    <row r="1727" spans="1:4" ht="25.5">
      <c r="A1727" s="562">
        <v>1516314</v>
      </c>
      <c r="B1727" s="563" t="s">
        <v>16345</v>
      </c>
      <c r="C1727" s="562" t="s">
        <v>16090</v>
      </c>
      <c r="D1727" s="564">
        <v>70.63</v>
      </c>
    </row>
    <row r="1728" spans="1:4">
      <c r="A1728" s="562">
        <v>1516306</v>
      </c>
      <c r="B1728" s="563" t="s">
        <v>16346</v>
      </c>
      <c r="C1728" s="562" t="s">
        <v>16090</v>
      </c>
      <c r="D1728" s="564">
        <v>87.72</v>
      </c>
    </row>
    <row r="1729" spans="1:4">
      <c r="A1729" s="562">
        <v>1516310</v>
      </c>
      <c r="B1729" s="563" t="s">
        <v>16347</v>
      </c>
      <c r="C1729" s="562" t="s">
        <v>16090</v>
      </c>
      <c r="D1729" s="564">
        <v>73.540000000000006</v>
      </c>
    </row>
    <row r="1730" spans="1:4">
      <c r="A1730" s="562">
        <v>1516311</v>
      </c>
      <c r="B1730" s="563" t="s">
        <v>16348</v>
      </c>
      <c r="C1730" s="562" t="s">
        <v>16090</v>
      </c>
      <c r="D1730" s="564">
        <v>28.15</v>
      </c>
    </row>
    <row r="1731" spans="1:4">
      <c r="A1731" s="562">
        <v>1516303</v>
      </c>
      <c r="B1731" s="563" t="s">
        <v>16349</v>
      </c>
      <c r="C1731" s="562" t="s">
        <v>16090</v>
      </c>
      <c r="D1731" s="564">
        <v>41.51</v>
      </c>
    </row>
    <row r="1732" spans="1:4">
      <c r="A1732" s="562">
        <v>1516307</v>
      </c>
      <c r="B1732" s="563" t="s">
        <v>16350</v>
      </c>
      <c r="C1732" s="562" t="s">
        <v>16090</v>
      </c>
      <c r="D1732" s="564">
        <v>35.409999999999997</v>
      </c>
    </row>
    <row r="1733" spans="1:4">
      <c r="A1733" s="562">
        <v>1516298</v>
      </c>
      <c r="B1733" s="563" t="s">
        <v>16351</v>
      </c>
      <c r="C1733" s="562" t="s">
        <v>16090</v>
      </c>
      <c r="D1733" s="564">
        <v>29.85</v>
      </c>
    </row>
    <row r="1734" spans="1:4">
      <c r="A1734" s="562">
        <v>1516299</v>
      </c>
      <c r="B1734" s="563" t="s">
        <v>16352</v>
      </c>
      <c r="C1734" s="562" t="s">
        <v>16090</v>
      </c>
      <c r="D1734" s="564">
        <v>32.07</v>
      </c>
    </row>
    <row r="1735" spans="1:4">
      <c r="A1735" s="562">
        <v>1516300</v>
      </c>
      <c r="B1735" s="563" t="s">
        <v>16353</v>
      </c>
      <c r="C1735" s="562" t="s">
        <v>16090</v>
      </c>
      <c r="D1735" s="564">
        <v>42.66</v>
      </c>
    </row>
    <row r="1736" spans="1:4">
      <c r="A1736" s="562">
        <v>1516301</v>
      </c>
      <c r="B1736" s="563" t="s">
        <v>16354</v>
      </c>
      <c r="C1736" s="562" t="s">
        <v>16090</v>
      </c>
      <c r="D1736" s="564">
        <v>63.94</v>
      </c>
    </row>
    <row r="1737" spans="1:4">
      <c r="A1737" s="562">
        <v>1516302</v>
      </c>
      <c r="B1737" s="563" t="s">
        <v>16355</v>
      </c>
      <c r="C1737" s="562" t="s">
        <v>16090</v>
      </c>
      <c r="D1737" s="564">
        <v>85.07</v>
      </c>
    </row>
    <row r="1738" spans="1:4">
      <c r="A1738" s="562">
        <v>1516296</v>
      </c>
      <c r="B1738" s="563" t="s">
        <v>16356</v>
      </c>
      <c r="C1738" s="562" t="s">
        <v>16090</v>
      </c>
      <c r="D1738" s="564">
        <v>21.97</v>
      </c>
    </row>
    <row r="1739" spans="1:4">
      <c r="A1739" s="562">
        <v>1516297</v>
      </c>
      <c r="B1739" s="563" t="s">
        <v>16357</v>
      </c>
      <c r="C1739" s="562" t="s">
        <v>16090</v>
      </c>
      <c r="D1739" s="564">
        <v>28.8</v>
      </c>
    </row>
    <row r="1740" spans="1:4" ht="25.5">
      <c r="A1740" s="562">
        <v>1505847</v>
      </c>
      <c r="B1740" s="563" t="s">
        <v>16358</v>
      </c>
      <c r="C1740" s="562" t="s">
        <v>16090</v>
      </c>
      <c r="D1740" s="564">
        <v>213.72</v>
      </c>
    </row>
    <row r="1741" spans="1:4" ht="25.5">
      <c r="A1741" s="562">
        <v>1505848</v>
      </c>
      <c r="B1741" s="563" t="s">
        <v>16359</v>
      </c>
      <c r="C1741" s="562" t="s">
        <v>16090</v>
      </c>
      <c r="D1741" s="564">
        <v>208.6</v>
      </c>
    </row>
    <row r="1742" spans="1:4" ht="25.5">
      <c r="A1742" s="562">
        <v>1505849</v>
      </c>
      <c r="B1742" s="563" t="s">
        <v>16360</v>
      </c>
      <c r="C1742" s="562" t="s">
        <v>16090</v>
      </c>
      <c r="D1742" s="564">
        <v>205.76</v>
      </c>
    </row>
    <row r="1743" spans="1:4" ht="25.5">
      <c r="A1743" s="562">
        <v>1505930</v>
      </c>
      <c r="B1743" s="563" t="s">
        <v>16361</v>
      </c>
      <c r="C1743" s="562" t="s">
        <v>16090</v>
      </c>
      <c r="D1743" s="564">
        <v>240.6</v>
      </c>
    </row>
    <row r="1744" spans="1:4">
      <c r="A1744" s="562">
        <v>1506055</v>
      </c>
      <c r="B1744" s="563" t="s">
        <v>16362</v>
      </c>
      <c r="C1744" s="562" t="s">
        <v>164</v>
      </c>
      <c r="D1744" s="564">
        <v>512.09</v>
      </c>
    </row>
    <row r="1745" spans="1:4">
      <c r="A1745" s="562">
        <v>1506056</v>
      </c>
      <c r="B1745" s="563" t="s">
        <v>16363</v>
      </c>
      <c r="C1745" s="562" t="s">
        <v>164</v>
      </c>
      <c r="D1745" s="564">
        <v>343</v>
      </c>
    </row>
    <row r="1746" spans="1:4" ht="25.5">
      <c r="A1746" s="562">
        <v>1513943</v>
      </c>
      <c r="B1746" s="563" t="s">
        <v>21728</v>
      </c>
      <c r="C1746" s="562" t="s">
        <v>16090</v>
      </c>
      <c r="D1746" s="564">
        <v>203.84</v>
      </c>
    </row>
    <row r="1747" spans="1:4">
      <c r="A1747" s="562">
        <v>1516318</v>
      </c>
      <c r="B1747" s="563" t="s">
        <v>16364</v>
      </c>
      <c r="C1747" s="562" t="s">
        <v>16090</v>
      </c>
      <c r="D1747" s="564">
        <v>620.71</v>
      </c>
    </row>
    <row r="1748" spans="1:4">
      <c r="A1748" s="562">
        <v>1516317</v>
      </c>
      <c r="B1748" s="563" t="s">
        <v>16365</v>
      </c>
      <c r="C1748" s="562" t="s">
        <v>16090</v>
      </c>
      <c r="D1748" s="564">
        <v>536.91999999999996</v>
      </c>
    </row>
    <row r="1749" spans="1:4">
      <c r="A1749" s="562">
        <v>1600965</v>
      </c>
      <c r="B1749" s="563" t="s">
        <v>16366</v>
      </c>
      <c r="C1749" s="562" t="s">
        <v>164</v>
      </c>
      <c r="D1749" s="564">
        <v>118.02</v>
      </c>
    </row>
    <row r="1750" spans="1:4">
      <c r="A1750" s="562">
        <v>1600408</v>
      </c>
      <c r="B1750" s="563" t="s">
        <v>16367</v>
      </c>
      <c r="C1750" s="562" t="s">
        <v>16090</v>
      </c>
      <c r="D1750" s="564">
        <v>25.43</v>
      </c>
    </row>
    <row r="1751" spans="1:4">
      <c r="A1751" s="562">
        <v>1600990</v>
      </c>
      <c r="B1751" s="563" t="s">
        <v>16368</v>
      </c>
      <c r="C1751" s="562" t="s">
        <v>164</v>
      </c>
      <c r="D1751" s="564">
        <v>878.1</v>
      </c>
    </row>
    <row r="1752" spans="1:4">
      <c r="A1752" s="562">
        <v>1600989</v>
      </c>
      <c r="B1752" s="563" t="s">
        <v>16369</v>
      </c>
      <c r="C1752" s="562" t="s">
        <v>164</v>
      </c>
      <c r="D1752" s="564">
        <v>467.5</v>
      </c>
    </row>
    <row r="1753" spans="1:4">
      <c r="A1753" s="562">
        <v>1600438</v>
      </c>
      <c r="B1753" s="563" t="s">
        <v>920</v>
      </c>
      <c r="C1753" s="562" t="s">
        <v>164</v>
      </c>
      <c r="D1753" s="564">
        <v>788.89</v>
      </c>
    </row>
    <row r="1754" spans="1:4">
      <c r="A1754" s="562">
        <v>1600436</v>
      </c>
      <c r="B1754" s="563" t="s">
        <v>918</v>
      </c>
      <c r="C1754" s="562" t="s">
        <v>164</v>
      </c>
      <c r="D1754" s="564">
        <v>534.73</v>
      </c>
    </row>
    <row r="1755" spans="1:4">
      <c r="A1755" s="562">
        <v>1600895</v>
      </c>
      <c r="B1755" s="563" t="s">
        <v>16370</v>
      </c>
      <c r="C1755" s="562" t="s">
        <v>16090</v>
      </c>
      <c r="D1755" s="564">
        <v>18.11</v>
      </c>
    </row>
    <row r="1756" spans="1:4">
      <c r="A1756" s="562">
        <v>1600897</v>
      </c>
      <c r="B1756" s="563" t="s">
        <v>16371</v>
      </c>
      <c r="C1756" s="562" t="s">
        <v>16090</v>
      </c>
      <c r="D1756" s="564">
        <v>5</v>
      </c>
    </row>
    <row r="1757" spans="1:4">
      <c r="A1757" s="562">
        <v>1619004</v>
      </c>
      <c r="B1757" s="563" t="s">
        <v>16372</v>
      </c>
      <c r="C1757" s="562" t="s">
        <v>164</v>
      </c>
      <c r="D1757" s="564">
        <v>7.99</v>
      </c>
    </row>
    <row r="1758" spans="1:4">
      <c r="A1758" s="562">
        <v>1600896</v>
      </c>
      <c r="B1758" s="563" t="s">
        <v>16373</v>
      </c>
      <c r="C1758" s="562" t="s">
        <v>16090</v>
      </c>
      <c r="D1758" s="564">
        <v>18.989999999999998</v>
      </c>
    </row>
    <row r="1759" spans="1:4">
      <c r="A1759" s="562">
        <v>1619003</v>
      </c>
      <c r="B1759" s="563" t="s">
        <v>16374</v>
      </c>
      <c r="C1759" s="562" t="s">
        <v>164</v>
      </c>
      <c r="D1759" s="564">
        <v>60.63</v>
      </c>
    </row>
    <row r="1760" spans="1:4">
      <c r="A1760" s="562">
        <v>1619006</v>
      </c>
      <c r="B1760" s="563" t="s">
        <v>20937</v>
      </c>
      <c r="C1760" s="562" t="s">
        <v>164</v>
      </c>
      <c r="D1760" s="564">
        <v>43.4</v>
      </c>
    </row>
    <row r="1761" spans="1:4">
      <c r="A1761" s="562">
        <v>1600414</v>
      </c>
      <c r="B1761" s="563" t="s">
        <v>16375</v>
      </c>
      <c r="C1761" s="562" t="s">
        <v>16090</v>
      </c>
      <c r="D1761" s="564">
        <v>1.4</v>
      </c>
    </row>
    <row r="1762" spans="1:4">
      <c r="A1762" s="562">
        <v>1608148</v>
      </c>
      <c r="B1762" s="563" t="s">
        <v>16376</v>
      </c>
      <c r="C1762" s="562" t="s">
        <v>14735</v>
      </c>
      <c r="D1762" s="564">
        <v>224.23</v>
      </c>
    </row>
    <row r="1763" spans="1:4">
      <c r="A1763" s="562">
        <v>1608021</v>
      </c>
      <c r="B1763" s="563" t="s">
        <v>16377</v>
      </c>
      <c r="C1763" s="562" t="s">
        <v>14735</v>
      </c>
      <c r="D1763" s="564">
        <v>66.88</v>
      </c>
    </row>
    <row r="1764" spans="1:4">
      <c r="A1764" s="562">
        <v>1608024</v>
      </c>
      <c r="B1764" s="563" t="s">
        <v>16378</v>
      </c>
      <c r="C1764" s="562" t="s">
        <v>14735</v>
      </c>
      <c r="D1764" s="564">
        <v>73.59</v>
      </c>
    </row>
    <row r="1765" spans="1:4">
      <c r="A1765" s="562">
        <v>1608026</v>
      </c>
      <c r="B1765" s="563" t="s">
        <v>16379</v>
      </c>
      <c r="C1765" s="562" t="s">
        <v>14735</v>
      </c>
      <c r="D1765" s="564">
        <v>83.69</v>
      </c>
    </row>
    <row r="1766" spans="1:4">
      <c r="A1766" s="562">
        <v>1608142</v>
      </c>
      <c r="B1766" s="563" t="s">
        <v>16380</v>
      </c>
      <c r="C1766" s="562" t="s">
        <v>14735</v>
      </c>
      <c r="D1766" s="564">
        <v>95.92</v>
      </c>
    </row>
    <row r="1767" spans="1:4">
      <c r="A1767" s="562">
        <v>1608143</v>
      </c>
      <c r="B1767" s="563" t="s">
        <v>16381</v>
      </c>
      <c r="C1767" s="562" t="s">
        <v>14735</v>
      </c>
      <c r="D1767" s="564">
        <v>100</v>
      </c>
    </row>
    <row r="1768" spans="1:4">
      <c r="A1768" s="562">
        <v>1608144</v>
      </c>
      <c r="B1768" s="563" t="s">
        <v>16382</v>
      </c>
      <c r="C1768" s="562" t="s">
        <v>14735</v>
      </c>
      <c r="D1768" s="564">
        <v>108.35</v>
      </c>
    </row>
    <row r="1769" spans="1:4">
      <c r="A1769" s="562">
        <v>1608145</v>
      </c>
      <c r="B1769" s="563" t="s">
        <v>16383</v>
      </c>
      <c r="C1769" s="562" t="s">
        <v>14735</v>
      </c>
      <c r="D1769" s="564">
        <v>115.16</v>
      </c>
    </row>
    <row r="1770" spans="1:4">
      <c r="A1770" s="562">
        <v>1608146</v>
      </c>
      <c r="B1770" s="563" t="s">
        <v>16384</v>
      </c>
      <c r="C1770" s="562" t="s">
        <v>14735</v>
      </c>
      <c r="D1770" s="564">
        <v>134.5</v>
      </c>
    </row>
    <row r="1771" spans="1:4">
      <c r="A1771" s="562">
        <v>1608147</v>
      </c>
      <c r="B1771" s="563" t="s">
        <v>16385</v>
      </c>
      <c r="C1771" s="562" t="s">
        <v>14735</v>
      </c>
      <c r="D1771" s="564">
        <v>176.18</v>
      </c>
    </row>
    <row r="1772" spans="1:4">
      <c r="A1772" s="562">
        <v>1608019</v>
      </c>
      <c r="B1772" s="563" t="s">
        <v>16386</v>
      </c>
      <c r="C1772" s="562" t="s">
        <v>14735</v>
      </c>
      <c r="D1772" s="564">
        <v>25.03</v>
      </c>
    </row>
    <row r="1773" spans="1:4">
      <c r="A1773" s="562">
        <v>1608020</v>
      </c>
      <c r="B1773" s="563" t="s">
        <v>16387</v>
      </c>
      <c r="C1773" s="562" t="s">
        <v>14735</v>
      </c>
      <c r="D1773" s="564">
        <v>38.33</v>
      </c>
    </row>
    <row r="1774" spans="1:4">
      <c r="A1774" s="562">
        <v>1608025</v>
      </c>
      <c r="B1774" s="563" t="s">
        <v>16388</v>
      </c>
      <c r="C1774" s="562" t="s">
        <v>14735</v>
      </c>
      <c r="D1774" s="564">
        <v>46.69</v>
      </c>
    </row>
    <row r="1775" spans="1:4">
      <c r="A1775" s="562">
        <v>1600966</v>
      </c>
      <c r="B1775" s="563" t="s">
        <v>16389</v>
      </c>
      <c r="C1775" s="562" t="s">
        <v>14735</v>
      </c>
      <c r="D1775" s="564">
        <v>1.04</v>
      </c>
    </row>
    <row r="1776" spans="1:4">
      <c r="A1776" s="562">
        <v>1600898</v>
      </c>
      <c r="B1776" s="563" t="s">
        <v>16390</v>
      </c>
      <c r="C1776" s="562" t="s">
        <v>16090</v>
      </c>
      <c r="D1776" s="564">
        <v>13.99</v>
      </c>
    </row>
    <row r="1777" spans="1:4">
      <c r="A1777" s="562">
        <v>1600441</v>
      </c>
      <c r="B1777" s="563" t="s">
        <v>16391</v>
      </c>
      <c r="C1777" s="562" t="s">
        <v>16090</v>
      </c>
      <c r="D1777" s="564">
        <v>5.48</v>
      </c>
    </row>
    <row r="1778" spans="1:4">
      <c r="A1778" s="562">
        <v>1600404</v>
      </c>
      <c r="B1778" s="563" t="s">
        <v>16392</v>
      </c>
      <c r="C1778" s="562" t="s">
        <v>14735</v>
      </c>
      <c r="D1778" s="564">
        <v>11.3</v>
      </c>
    </row>
    <row r="1779" spans="1:4">
      <c r="A1779" s="562">
        <v>1600405</v>
      </c>
      <c r="B1779" s="563" t="s">
        <v>16393</v>
      </c>
      <c r="C1779" s="562" t="s">
        <v>14735</v>
      </c>
      <c r="D1779" s="564">
        <v>12.84</v>
      </c>
    </row>
    <row r="1780" spans="1:4" ht="25.5">
      <c r="A1780" s="562">
        <v>1716605</v>
      </c>
      <c r="B1780" s="563" t="s">
        <v>16394</v>
      </c>
      <c r="C1780" s="562" t="s">
        <v>164</v>
      </c>
      <c r="D1780" s="564">
        <v>136.22999999999999</v>
      </c>
    </row>
    <row r="1781" spans="1:4" ht="25.5">
      <c r="A1781" s="562">
        <v>1716610</v>
      </c>
      <c r="B1781" s="563" t="s">
        <v>16395</v>
      </c>
      <c r="C1781" s="562" t="s">
        <v>164</v>
      </c>
      <c r="D1781" s="564">
        <v>140.69</v>
      </c>
    </row>
    <row r="1782" spans="1:4" ht="25.5">
      <c r="A1782" s="562">
        <v>1716611</v>
      </c>
      <c r="B1782" s="563" t="s">
        <v>16396</v>
      </c>
      <c r="C1782" s="562" t="s">
        <v>164</v>
      </c>
      <c r="D1782" s="564">
        <v>141.25</v>
      </c>
    </row>
    <row r="1783" spans="1:4" ht="25.5">
      <c r="A1783" s="562">
        <v>1716612</v>
      </c>
      <c r="B1783" s="563" t="s">
        <v>16397</v>
      </c>
      <c r="C1783" s="562" t="s">
        <v>164</v>
      </c>
      <c r="D1783" s="564">
        <v>141.81</v>
      </c>
    </row>
    <row r="1784" spans="1:4" ht="25.5">
      <c r="A1784" s="562">
        <v>1716613</v>
      </c>
      <c r="B1784" s="563" t="s">
        <v>16398</v>
      </c>
      <c r="C1784" s="562" t="s">
        <v>164</v>
      </c>
      <c r="D1784" s="564">
        <v>142.37</v>
      </c>
    </row>
    <row r="1785" spans="1:4" ht="25.5">
      <c r="A1785" s="562">
        <v>1716614</v>
      </c>
      <c r="B1785" s="563" t="s">
        <v>16399</v>
      </c>
      <c r="C1785" s="562" t="s">
        <v>164</v>
      </c>
      <c r="D1785" s="564">
        <v>143.47999999999999</v>
      </c>
    </row>
    <row r="1786" spans="1:4" ht="25.5">
      <c r="A1786" s="562">
        <v>1716615</v>
      </c>
      <c r="B1786" s="563" t="s">
        <v>16400</v>
      </c>
      <c r="C1786" s="562" t="s">
        <v>164</v>
      </c>
      <c r="D1786" s="564">
        <v>144.6</v>
      </c>
    </row>
    <row r="1787" spans="1:4" ht="25.5">
      <c r="A1787" s="562">
        <v>1716616</v>
      </c>
      <c r="B1787" s="563" t="s">
        <v>16401</v>
      </c>
      <c r="C1787" s="562" t="s">
        <v>164</v>
      </c>
      <c r="D1787" s="564">
        <v>146.27000000000001</v>
      </c>
    </row>
    <row r="1788" spans="1:4" ht="25.5">
      <c r="A1788" s="562">
        <v>1716606</v>
      </c>
      <c r="B1788" s="563" t="s">
        <v>16402</v>
      </c>
      <c r="C1788" s="562" t="s">
        <v>164</v>
      </c>
      <c r="D1788" s="564">
        <v>137.9</v>
      </c>
    </row>
    <row r="1789" spans="1:4" ht="25.5">
      <c r="A1789" s="562">
        <v>1716617</v>
      </c>
      <c r="B1789" s="563" t="s">
        <v>16403</v>
      </c>
      <c r="C1789" s="562" t="s">
        <v>164</v>
      </c>
      <c r="D1789" s="564">
        <v>147.38999999999999</v>
      </c>
    </row>
    <row r="1790" spans="1:4" ht="25.5">
      <c r="A1790" s="562">
        <v>1716607</v>
      </c>
      <c r="B1790" s="563" t="s">
        <v>16404</v>
      </c>
      <c r="C1790" s="562" t="s">
        <v>164</v>
      </c>
      <c r="D1790" s="564">
        <v>138.46</v>
      </c>
    </row>
    <row r="1791" spans="1:4" ht="25.5">
      <c r="A1791" s="562">
        <v>1716608</v>
      </c>
      <c r="B1791" s="563" t="s">
        <v>16405</v>
      </c>
      <c r="C1791" s="562" t="s">
        <v>164</v>
      </c>
      <c r="D1791" s="564">
        <v>139.58000000000001</v>
      </c>
    </row>
    <row r="1792" spans="1:4" ht="25.5">
      <c r="A1792" s="562">
        <v>1716609</v>
      </c>
      <c r="B1792" s="563" t="s">
        <v>16406</v>
      </c>
      <c r="C1792" s="562" t="s">
        <v>164</v>
      </c>
      <c r="D1792" s="564">
        <v>140.13</v>
      </c>
    </row>
    <row r="1793" spans="1:4" ht="25.5">
      <c r="A1793" s="562">
        <v>1716604</v>
      </c>
      <c r="B1793" s="563" t="s">
        <v>16407</v>
      </c>
      <c r="C1793" s="562" t="s">
        <v>164</v>
      </c>
      <c r="D1793" s="564">
        <v>86.86</v>
      </c>
    </row>
    <row r="1794" spans="1:4">
      <c r="A1794" s="562">
        <v>1716623</v>
      </c>
      <c r="B1794" s="563" t="s">
        <v>16408</v>
      </c>
      <c r="C1794" s="562" t="s">
        <v>164</v>
      </c>
      <c r="D1794" s="564">
        <v>85.54</v>
      </c>
    </row>
    <row r="1795" spans="1:4" ht="25.5">
      <c r="A1795" s="562">
        <v>1716624</v>
      </c>
      <c r="B1795" s="563" t="s">
        <v>16409</v>
      </c>
      <c r="C1795" s="562" t="s">
        <v>164</v>
      </c>
      <c r="D1795" s="564">
        <v>134.91</v>
      </c>
    </row>
    <row r="1796" spans="1:4" ht="25.5">
      <c r="A1796" s="562">
        <v>1716629</v>
      </c>
      <c r="B1796" s="563" t="s">
        <v>16410</v>
      </c>
      <c r="C1796" s="562" t="s">
        <v>164</v>
      </c>
      <c r="D1796" s="564">
        <v>139.38</v>
      </c>
    </row>
    <row r="1797" spans="1:4" ht="25.5">
      <c r="A1797" s="562">
        <v>1716630</v>
      </c>
      <c r="B1797" s="563" t="s">
        <v>16411</v>
      </c>
      <c r="C1797" s="562" t="s">
        <v>164</v>
      </c>
      <c r="D1797" s="564">
        <v>139.94</v>
      </c>
    </row>
    <row r="1798" spans="1:4" ht="25.5">
      <c r="A1798" s="562">
        <v>1716631</v>
      </c>
      <c r="B1798" s="563" t="s">
        <v>16412</v>
      </c>
      <c r="C1798" s="562" t="s">
        <v>164</v>
      </c>
      <c r="D1798" s="564">
        <v>140.49</v>
      </c>
    </row>
    <row r="1799" spans="1:4" ht="25.5">
      <c r="A1799" s="562">
        <v>1716632</v>
      </c>
      <c r="B1799" s="563" t="s">
        <v>16413</v>
      </c>
      <c r="C1799" s="562" t="s">
        <v>164</v>
      </c>
      <c r="D1799" s="564">
        <v>141.05000000000001</v>
      </c>
    </row>
    <row r="1800" spans="1:4" ht="25.5">
      <c r="A1800" s="562">
        <v>1716633</v>
      </c>
      <c r="B1800" s="563" t="s">
        <v>16414</v>
      </c>
      <c r="C1800" s="562" t="s">
        <v>164</v>
      </c>
      <c r="D1800" s="564">
        <v>142.16999999999999</v>
      </c>
    </row>
    <row r="1801" spans="1:4" ht="25.5">
      <c r="A1801" s="562">
        <v>1716634</v>
      </c>
      <c r="B1801" s="563" t="s">
        <v>16415</v>
      </c>
      <c r="C1801" s="562" t="s">
        <v>164</v>
      </c>
      <c r="D1801" s="564">
        <v>143.28</v>
      </c>
    </row>
    <row r="1802" spans="1:4" ht="25.5">
      <c r="A1802" s="562">
        <v>1716635</v>
      </c>
      <c r="B1802" s="563" t="s">
        <v>16416</v>
      </c>
      <c r="C1802" s="562" t="s">
        <v>164</v>
      </c>
      <c r="D1802" s="564">
        <v>144.96</v>
      </c>
    </row>
    <row r="1803" spans="1:4" ht="25.5">
      <c r="A1803" s="562">
        <v>1716625</v>
      </c>
      <c r="B1803" s="563" t="s">
        <v>16417</v>
      </c>
      <c r="C1803" s="562" t="s">
        <v>164</v>
      </c>
      <c r="D1803" s="564">
        <v>136.59</v>
      </c>
    </row>
    <row r="1804" spans="1:4" ht="25.5">
      <c r="A1804" s="562">
        <v>1716636</v>
      </c>
      <c r="B1804" s="563" t="s">
        <v>16418</v>
      </c>
      <c r="C1804" s="562" t="s">
        <v>164</v>
      </c>
      <c r="D1804" s="564">
        <v>146.07</v>
      </c>
    </row>
    <row r="1805" spans="1:4" ht="25.5">
      <c r="A1805" s="562">
        <v>1716626</v>
      </c>
      <c r="B1805" s="563" t="s">
        <v>16419</v>
      </c>
      <c r="C1805" s="562" t="s">
        <v>164</v>
      </c>
      <c r="D1805" s="564">
        <v>137.15</v>
      </c>
    </row>
    <row r="1806" spans="1:4" ht="25.5">
      <c r="A1806" s="562">
        <v>1716627</v>
      </c>
      <c r="B1806" s="563" t="s">
        <v>16420</v>
      </c>
      <c r="C1806" s="562" t="s">
        <v>164</v>
      </c>
      <c r="D1806" s="564">
        <v>138.26</v>
      </c>
    </row>
    <row r="1807" spans="1:4" ht="25.5">
      <c r="A1807" s="562">
        <v>1716628</v>
      </c>
      <c r="B1807" s="563" t="s">
        <v>16421</v>
      </c>
      <c r="C1807" s="562" t="s">
        <v>164</v>
      </c>
      <c r="D1807" s="564">
        <v>138.82</v>
      </c>
    </row>
    <row r="1808" spans="1:4">
      <c r="A1808" s="562">
        <v>1716640</v>
      </c>
      <c r="B1808" s="563" t="s">
        <v>16422</v>
      </c>
      <c r="C1808" s="562" t="s">
        <v>164</v>
      </c>
      <c r="D1808" s="564">
        <v>111.09</v>
      </c>
    </row>
    <row r="1809" spans="1:4" ht="25.5">
      <c r="A1809" s="562">
        <v>1716641</v>
      </c>
      <c r="B1809" s="563" t="s">
        <v>16423</v>
      </c>
      <c r="C1809" s="562" t="s">
        <v>164</v>
      </c>
      <c r="D1809" s="564">
        <v>124.65</v>
      </c>
    </row>
    <row r="1810" spans="1:4" ht="25.5">
      <c r="A1810" s="562">
        <v>1716646</v>
      </c>
      <c r="B1810" s="563" t="s">
        <v>16424</v>
      </c>
      <c r="C1810" s="562" t="s">
        <v>164</v>
      </c>
      <c r="D1810" s="564">
        <v>125.61</v>
      </c>
    </row>
    <row r="1811" spans="1:4" ht="25.5">
      <c r="A1811" s="562">
        <v>1716647</v>
      </c>
      <c r="B1811" s="563" t="s">
        <v>16425</v>
      </c>
      <c r="C1811" s="562" t="s">
        <v>164</v>
      </c>
      <c r="D1811" s="564">
        <v>125.71</v>
      </c>
    </row>
    <row r="1812" spans="1:4" ht="25.5">
      <c r="A1812" s="562">
        <v>1716648</v>
      </c>
      <c r="B1812" s="563" t="s">
        <v>16426</v>
      </c>
      <c r="C1812" s="562" t="s">
        <v>164</v>
      </c>
      <c r="D1812" s="564">
        <v>125.9</v>
      </c>
    </row>
    <row r="1813" spans="1:4" ht="25.5">
      <c r="A1813" s="562">
        <v>1716649</v>
      </c>
      <c r="B1813" s="563" t="s">
        <v>16427</v>
      </c>
      <c r="C1813" s="562" t="s">
        <v>164</v>
      </c>
      <c r="D1813" s="564">
        <v>126</v>
      </c>
    </row>
    <row r="1814" spans="1:4" ht="25.5">
      <c r="A1814" s="562">
        <v>1716650</v>
      </c>
      <c r="B1814" s="563" t="s">
        <v>16428</v>
      </c>
      <c r="C1814" s="562" t="s">
        <v>164</v>
      </c>
      <c r="D1814" s="564">
        <v>126.19</v>
      </c>
    </row>
    <row r="1815" spans="1:4" ht="25.5">
      <c r="A1815" s="562">
        <v>1716651</v>
      </c>
      <c r="B1815" s="563" t="s">
        <v>16429</v>
      </c>
      <c r="C1815" s="562" t="s">
        <v>164</v>
      </c>
      <c r="D1815" s="564">
        <v>126.38</v>
      </c>
    </row>
    <row r="1816" spans="1:4" ht="25.5">
      <c r="A1816" s="562">
        <v>1716652</v>
      </c>
      <c r="B1816" s="563" t="s">
        <v>16430</v>
      </c>
      <c r="C1816" s="562" t="s">
        <v>164</v>
      </c>
      <c r="D1816" s="564">
        <v>126.77</v>
      </c>
    </row>
    <row r="1817" spans="1:4" ht="25.5">
      <c r="A1817" s="562">
        <v>1716642</v>
      </c>
      <c r="B1817" s="563" t="s">
        <v>16431</v>
      </c>
      <c r="C1817" s="562" t="s">
        <v>164</v>
      </c>
      <c r="D1817" s="564">
        <v>124.94</v>
      </c>
    </row>
    <row r="1818" spans="1:4" ht="25.5">
      <c r="A1818" s="562">
        <v>1716653</v>
      </c>
      <c r="B1818" s="563" t="s">
        <v>16432</v>
      </c>
      <c r="C1818" s="562" t="s">
        <v>164</v>
      </c>
      <c r="D1818" s="564">
        <v>127.06</v>
      </c>
    </row>
    <row r="1819" spans="1:4" ht="25.5">
      <c r="A1819" s="562">
        <v>1716643</v>
      </c>
      <c r="B1819" s="563" t="s">
        <v>16433</v>
      </c>
      <c r="C1819" s="562" t="s">
        <v>164</v>
      </c>
      <c r="D1819" s="564">
        <v>125.13</v>
      </c>
    </row>
    <row r="1820" spans="1:4" ht="25.5">
      <c r="A1820" s="562">
        <v>1716644</v>
      </c>
      <c r="B1820" s="563" t="s">
        <v>16434</v>
      </c>
      <c r="C1820" s="562" t="s">
        <v>164</v>
      </c>
      <c r="D1820" s="564">
        <v>125.32</v>
      </c>
    </row>
    <row r="1821" spans="1:4" ht="25.5">
      <c r="A1821" s="562">
        <v>1716645</v>
      </c>
      <c r="B1821" s="563" t="s">
        <v>16435</v>
      </c>
      <c r="C1821" s="562" t="s">
        <v>164</v>
      </c>
      <c r="D1821" s="564">
        <v>125.42</v>
      </c>
    </row>
    <row r="1822" spans="1:4" ht="25.5">
      <c r="A1822" s="562">
        <v>1716622</v>
      </c>
      <c r="B1822" s="563" t="s">
        <v>16436</v>
      </c>
      <c r="C1822" s="562" t="s">
        <v>164</v>
      </c>
      <c r="D1822" s="564">
        <v>93.84</v>
      </c>
    </row>
    <row r="1823" spans="1:4" ht="25.5">
      <c r="A1823" s="562">
        <v>1716603</v>
      </c>
      <c r="B1823" s="563" t="s">
        <v>16437</v>
      </c>
      <c r="C1823" s="562" t="s">
        <v>164</v>
      </c>
      <c r="D1823" s="564">
        <v>93.84</v>
      </c>
    </row>
    <row r="1824" spans="1:4" ht="25.5">
      <c r="A1824" s="562">
        <v>1716620</v>
      </c>
      <c r="B1824" s="563" t="s">
        <v>16438</v>
      </c>
      <c r="C1824" s="562" t="s">
        <v>164</v>
      </c>
      <c r="D1824" s="564">
        <v>127.13</v>
      </c>
    </row>
    <row r="1825" spans="1:4" ht="25.5">
      <c r="A1825" s="562">
        <v>1716621</v>
      </c>
      <c r="B1825" s="563" t="s">
        <v>16439</v>
      </c>
      <c r="C1825" s="562" t="s">
        <v>164</v>
      </c>
      <c r="D1825" s="564">
        <v>100.13</v>
      </c>
    </row>
    <row r="1826" spans="1:4" ht="25.5">
      <c r="A1826" s="562">
        <v>1716619</v>
      </c>
      <c r="B1826" s="563" t="s">
        <v>16440</v>
      </c>
      <c r="C1826" s="562" t="s">
        <v>164</v>
      </c>
      <c r="D1826" s="564">
        <v>208.19</v>
      </c>
    </row>
    <row r="1827" spans="1:4" ht="25.5">
      <c r="A1827" s="562">
        <v>1716601</v>
      </c>
      <c r="B1827" s="563" t="s">
        <v>16441</v>
      </c>
      <c r="C1827" s="562" t="s">
        <v>164</v>
      </c>
      <c r="D1827" s="564">
        <v>128.88999999999999</v>
      </c>
    </row>
    <row r="1828" spans="1:4" ht="25.5">
      <c r="A1828" s="562">
        <v>1716602</v>
      </c>
      <c r="B1828" s="563" t="s">
        <v>16442</v>
      </c>
      <c r="C1828" s="562" t="s">
        <v>164</v>
      </c>
      <c r="D1828" s="564">
        <v>101.3</v>
      </c>
    </row>
    <row r="1829" spans="1:4" ht="25.5">
      <c r="A1829" s="562">
        <v>1716600</v>
      </c>
      <c r="B1829" s="563" t="s">
        <v>16443</v>
      </c>
      <c r="C1829" s="562" t="s">
        <v>164</v>
      </c>
      <c r="D1829" s="564">
        <v>211.71</v>
      </c>
    </row>
    <row r="1830" spans="1:4" ht="25.5">
      <c r="A1830" s="562">
        <v>1716655</v>
      </c>
      <c r="B1830" s="563" t="s">
        <v>16444</v>
      </c>
      <c r="C1830" s="562" t="s">
        <v>164</v>
      </c>
      <c r="D1830" s="564">
        <v>74.86</v>
      </c>
    </row>
    <row r="1831" spans="1:4" ht="25.5">
      <c r="A1831" s="562">
        <v>1716639</v>
      </c>
      <c r="B1831" s="563" t="s">
        <v>16445</v>
      </c>
      <c r="C1831" s="562" t="s">
        <v>164</v>
      </c>
      <c r="D1831" s="564">
        <v>52.93</v>
      </c>
    </row>
    <row r="1832" spans="1:4">
      <c r="A1832" s="562">
        <v>1801636</v>
      </c>
      <c r="B1832" s="563" t="s">
        <v>16446</v>
      </c>
      <c r="C1832" s="562" t="s">
        <v>16447</v>
      </c>
      <c r="D1832" s="564">
        <v>18.579999999999998</v>
      </c>
    </row>
    <row r="1833" spans="1:4">
      <c r="A1833" s="562">
        <v>1801637</v>
      </c>
      <c r="B1833" s="563" t="s">
        <v>16448</v>
      </c>
      <c r="C1833" s="562" t="s">
        <v>16447</v>
      </c>
      <c r="D1833" s="564">
        <v>24.78</v>
      </c>
    </row>
    <row r="1834" spans="1:4">
      <c r="A1834" s="562">
        <v>1817720</v>
      </c>
      <c r="B1834" s="563" t="s">
        <v>16449</v>
      </c>
      <c r="C1834" s="562" t="s">
        <v>16447</v>
      </c>
      <c r="D1834" s="564">
        <v>112.6</v>
      </c>
    </row>
    <row r="1835" spans="1:4">
      <c r="A1835" s="562">
        <v>1817723</v>
      </c>
      <c r="B1835" s="563" t="s">
        <v>16450</v>
      </c>
      <c r="C1835" s="562" t="s">
        <v>16447</v>
      </c>
      <c r="D1835" s="564">
        <v>49.53</v>
      </c>
    </row>
    <row r="1836" spans="1:4">
      <c r="A1836" s="562">
        <v>1817721</v>
      </c>
      <c r="B1836" s="563" t="s">
        <v>16451</v>
      </c>
      <c r="C1836" s="562" t="s">
        <v>16447</v>
      </c>
      <c r="D1836" s="564">
        <v>148.58000000000001</v>
      </c>
    </row>
    <row r="1837" spans="1:4">
      <c r="A1837" s="562">
        <v>1817722</v>
      </c>
      <c r="B1837" s="563" t="s">
        <v>16452</v>
      </c>
      <c r="C1837" s="562" t="s">
        <v>16447</v>
      </c>
      <c r="D1837" s="564">
        <v>74.290000000000006</v>
      </c>
    </row>
    <row r="1838" spans="1:4" ht="25.5">
      <c r="A1838" s="562">
        <v>1917483</v>
      </c>
      <c r="B1838" s="563" t="s">
        <v>16453</v>
      </c>
      <c r="C1838" s="562" t="s">
        <v>164</v>
      </c>
      <c r="D1838" s="564">
        <v>6.17</v>
      </c>
    </row>
    <row r="1839" spans="1:4" ht="25.5">
      <c r="A1839" s="562">
        <v>1917484</v>
      </c>
      <c r="B1839" s="563" t="s">
        <v>16454</v>
      </c>
      <c r="C1839" s="562" t="s">
        <v>164</v>
      </c>
      <c r="D1839" s="564">
        <v>6.39</v>
      </c>
    </row>
    <row r="1840" spans="1:4" ht="25.5">
      <c r="A1840" s="562">
        <v>1917485</v>
      </c>
      <c r="B1840" s="563" t="s">
        <v>16455</v>
      </c>
      <c r="C1840" s="562" t="s">
        <v>164</v>
      </c>
      <c r="D1840" s="564">
        <v>6.98</v>
      </c>
    </row>
    <row r="1841" spans="1:4" ht="25.5">
      <c r="A1841" s="562">
        <v>1917486</v>
      </c>
      <c r="B1841" s="563" t="s">
        <v>16456</v>
      </c>
      <c r="C1841" s="562" t="s">
        <v>164</v>
      </c>
      <c r="D1841" s="564">
        <v>7.25</v>
      </c>
    </row>
    <row r="1842" spans="1:4" ht="25.5">
      <c r="A1842" s="562">
        <v>1917487</v>
      </c>
      <c r="B1842" s="563" t="s">
        <v>16457</v>
      </c>
      <c r="C1842" s="562" t="s">
        <v>164</v>
      </c>
      <c r="D1842" s="564">
        <v>7.6</v>
      </c>
    </row>
    <row r="1843" spans="1:4" ht="25.5">
      <c r="A1843" s="562">
        <v>1917528</v>
      </c>
      <c r="B1843" s="563" t="s">
        <v>16458</v>
      </c>
      <c r="C1843" s="562" t="s">
        <v>164</v>
      </c>
      <c r="D1843" s="564">
        <v>38.32</v>
      </c>
    </row>
    <row r="1844" spans="1:4" ht="25.5">
      <c r="A1844" s="562">
        <v>1917529</v>
      </c>
      <c r="B1844" s="563" t="s">
        <v>16459</v>
      </c>
      <c r="C1844" s="562" t="s">
        <v>164</v>
      </c>
      <c r="D1844" s="564">
        <v>39.61</v>
      </c>
    </row>
    <row r="1845" spans="1:4" ht="25.5">
      <c r="A1845" s="562">
        <v>1917530</v>
      </c>
      <c r="B1845" s="563" t="s">
        <v>16460</v>
      </c>
      <c r="C1845" s="562" t="s">
        <v>164</v>
      </c>
      <c r="D1845" s="564">
        <v>41.66</v>
      </c>
    </row>
    <row r="1846" spans="1:4" ht="25.5">
      <c r="A1846" s="562">
        <v>1917531</v>
      </c>
      <c r="B1846" s="563" t="s">
        <v>16461</v>
      </c>
      <c r="C1846" s="562" t="s">
        <v>164</v>
      </c>
      <c r="D1846" s="564">
        <v>43.88</v>
      </c>
    </row>
    <row r="1847" spans="1:4" ht="25.5">
      <c r="A1847" s="562">
        <v>1917532</v>
      </c>
      <c r="B1847" s="563" t="s">
        <v>16462</v>
      </c>
      <c r="C1847" s="562" t="s">
        <v>164</v>
      </c>
      <c r="D1847" s="564">
        <v>46.39</v>
      </c>
    </row>
    <row r="1848" spans="1:4" ht="25.5">
      <c r="A1848" s="562">
        <v>1917533</v>
      </c>
      <c r="B1848" s="563" t="s">
        <v>16463</v>
      </c>
      <c r="C1848" s="562" t="s">
        <v>164</v>
      </c>
      <c r="D1848" s="564">
        <v>47.71</v>
      </c>
    </row>
    <row r="1849" spans="1:4" ht="25.5">
      <c r="A1849" s="562">
        <v>1917534</v>
      </c>
      <c r="B1849" s="563" t="s">
        <v>16464</v>
      </c>
      <c r="C1849" s="562" t="s">
        <v>164</v>
      </c>
      <c r="D1849" s="564">
        <v>49.07</v>
      </c>
    </row>
    <row r="1850" spans="1:4" ht="25.5">
      <c r="A1850" s="562">
        <v>1917535</v>
      </c>
      <c r="B1850" s="563" t="s">
        <v>16465</v>
      </c>
      <c r="C1850" s="562" t="s">
        <v>164</v>
      </c>
      <c r="D1850" s="564">
        <v>50.86</v>
      </c>
    </row>
    <row r="1851" spans="1:4" ht="25.5">
      <c r="A1851" s="562">
        <v>1917536</v>
      </c>
      <c r="B1851" s="563" t="s">
        <v>16466</v>
      </c>
      <c r="C1851" s="562" t="s">
        <v>164</v>
      </c>
      <c r="D1851" s="564">
        <v>52.41</v>
      </c>
    </row>
    <row r="1852" spans="1:4" ht="25.5">
      <c r="A1852" s="562">
        <v>1917537</v>
      </c>
      <c r="B1852" s="563" t="s">
        <v>16467</v>
      </c>
      <c r="C1852" s="562" t="s">
        <v>164</v>
      </c>
      <c r="D1852" s="564">
        <v>54.02</v>
      </c>
    </row>
    <row r="1853" spans="1:4" ht="25.5">
      <c r="A1853" s="562">
        <v>1917488</v>
      </c>
      <c r="B1853" s="563" t="s">
        <v>16468</v>
      </c>
      <c r="C1853" s="562" t="s">
        <v>164</v>
      </c>
      <c r="D1853" s="564">
        <v>7.88</v>
      </c>
    </row>
    <row r="1854" spans="1:4" ht="25.5">
      <c r="A1854" s="562">
        <v>1917489</v>
      </c>
      <c r="B1854" s="563" t="s">
        <v>16469</v>
      </c>
      <c r="C1854" s="562" t="s">
        <v>164</v>
      </c>
      <c r="D1854" s="564">
        <v>8.2200000000000006</v>
      </c>
    </row>
    <row r="1855" spans="1:4" ht="25.5">
      <c r="A1855" s="562">
        <v>1917490</v>
      </c>
      <c r="B1855" s="563" t="s">
        <v>16470</v>
      </c>
      <c r="C1855" s="562" t="s">
        <v>164</v>
      </c>
      <c r="D1855" s="564">
        <v>8.77</v>
      </c>
    </row>
    <row r="1856" spans="1:4" ht="25.5">
      <c r="A1856" s="562">
        <v>1917491</v>
      </c>
      <c r="B1856" s="563" t="s">
        <v>16471</v>
      </c>
      <c r="C1856" s="562" t="s">
        <v>164</v>
      </c>
      <c r="D1856" s="564">
        <v>9.15</v>
      </c>
    </row>
    <row r="1857" spans="1:4" ht="25.5">
      <c r="A1857" s="562">
        <v>1917492</v>
      </c>
      <c r="B1857" s="563" t="s">
        <v>16472</v>
      </c>
      <c r="C1857" s="562" t="s">
        <v>164</v>
      </c>
      <c r="D1857" s="564">
        <v>9.4600000000000009</v>
      </c>
    </row>
    <row r="1858" spans="1:4" ht="25.5">
      <c r="A1858" s="562">
        <v>1917493</v>
      </c>
      <c r="B1858" s="563" t="s">
        <v>16473</v>
      </c>
      <c r="C1858" s="562" t="s">
        <v>164</v>
      </c>
      <c r="D1858" s="564">
        <v>9.86</v>
      </c>
    </row>
    <row r="1859" spans="1:4" ht="25.5">
      <c r="A1859" s="562">
        <v>1917494</v>
      </c>
      <c r="B1859" s="563" t="s">
        <v>16474</v>
      </c>
      <c r="C1859" s="562" t="s">
        <v>164</v>
      </c>
      <c r="D1859" s="564">
        <v>10.27</v>
      </c>
    </row>
    <row r="1860" spans="1:4" ht="25.5">
      <c r="A1860" s="562">
        <v>1917495</v>
      </c>
      <c r="B1860" s="563" t="s">
        <v>16475</v>
      </c>
      <c r="C1860" s="562" t="s">
        <v>164</v>
      </c>
      <c r="D1860" s="564">
        <v>10.91</v>
      </c>
    </row>
    <row r="1861" spans="1:4" ht="25.5">
      <c r="A1861" s="562">
        <v>1917496</v>
      </c>
      <c r="B1861" s="563" t="s">
        <v>16476</v>
      </c>
      <c r="C1861" s="562" t="s">
        <v>164</v>
      </c>
      <c r="D1861" s="564">
        <v>11.29</v>
      </c>
    </row>
    <row r="1862" spans="1:4" ht="25.5">
      <c r="A1862" s="562">
        <v>1917497</v>
      </c>
      <c r="B1862" s="563" t="s">
        <v>16477</v>
      </c>
      <c r="C1862" s="562" t="s">
        <v>164</v>
      </c>
      <c r="D1862" s="564">
        <v>11.68</v>
      </c>
    </row>
    <row r="1863" spans="1:4" ht="25.5">
      <c r="A1863" s="562">
        <v>1917498</v>
      </c>
      <c r="B1863" s="563" t="s">
        <v>16478</v>
      </c>
      <c r="C1863" s="562" t="s">
        <v>164</v>
      </c>
      <c r="D1863" s="564">
        <v>12.08</v>
      </c>
    </row>
    <row r="1864" spans="1:4" ht="25.5">
      <c r="A1864" s="562">
        <v>1917499</v>
      </c>
      <c r="B1864" s="563" t="s">
        <v>16479</v>
      </c>
      <c r="C1864" s="562" t="s">
        <v>164</v>
      </c>
      <c r="D1864" s="564">
        <v>12.42</v>
      </c>
    </row>
    <row r="1865" spans="1:4" ht="25.5">
      <c r="A1865" s="562">
        <v>1917500</v>
      </c>
      <c r="B1865" s="563" t="s">
        <v>16480</v>
      </c>
      <c r="C1865" s="562" t="s">
        <v>164</v>
      </c>
      <c r="D1865" s="564">
        <v>13.11</v>
      </c>
    </row>
    <row r="1866" spans="1:4" ht="25.5">
      <c r="A1866" s="562">
        <v>1917501</v>
      </c>
      <c r="B1866" s="563" t="s">
        <v>16481</v>
      </c>
      <c r="C1866" s="562" t="s">
        <v>164</v>
      </c>
      <c r="D1866" s="564">
        <v>13.53</v>
      </c>
    </row>
    <row r="1867" spans="1:4" ht="25.5">
      <c r="A1867" s="562">
        <v>1917502</v>
      </c>
      <c r="B1867" s="563" t="s">
        <v>16482</v>
      </c>
      <c r="C1867" s="562" t="s">
        <v>164</v>
      </c>
      <c r="D1867" s="564">
        <v>13.94</v>
      </c>
    </row>
    <row r="1868" spans="1:4" ht="25.5">
      <c r="A1868" s="562">
        <v>1917503</v>
      </c>
      <c r="B1868" s="563" t="s">
        <v>16483</v>
      </c>
      <c r="C1868" s="562" t="s">
        <v>164</v>
      </c>
      <c r="D1868" s="564">
        <v>14.36</v>
      </c>
    </row>
    <row r="1869" spans="1:4" ht="25.5">
      <c r="A1869" s="562">
        <v>1917504</v>
      </c>
      <c r="B1869" s="563" t="s">
        <v>16484</v>
      </c>
      <c r="C1869" s="562" t="s">
        <v>164</v>
      </c>
      <c r="D1869" s="564">
        <v>14.8</v>
      </c>
    </row>
    <row r="1870" spans="1:4" ht="25.5">
      <c r="A1870" s="562">
        <v>1917505</v>
      </c>
      <c r="B1870" s="563" t="s">
        <v>16485</v>
      </c>
      <c r="C1870" s="562" t="s">
        <v>164</v>
      </c>
      <c r="D1870" s="564">
        <v>15.52</v>
      </c>
    </row>
    <row r="1871" spans="1:4" ht="25.5">
      <c r="A1871" s="562">
        <v>1917506</v>
      </c>
      <c r="B1871" s="563" t="s">
        <v>16486</v>
      </c>
      <c r="C1871" s="562" t="s">
        <v>164</v>
      </c>
      <c r="D1871" s="564">
        <v>15.95</v>
      </c>
    </row>
    <row r="1872" spans="1:4" ht="25.5">
      <c r="A1872" s="562">
        <v>1917507</v>
      </c>
      <c r="B1872" s="563" t="s">
        <v>16487</v>
      </c>
      <c r="C1872" s="562" t="s">
        <v>164</v>
      </c>
      <c r="D1872" s="564">
        <v>16.39</v>
      </c>
    </row>
    <row r="1873" spans="1:4" ht="25.5">
      <c r="A1873" s="562">
        <v>1917480</v>
      </c>
      <c r="B1873" s="563" t="s">
        <v>16488</v>
      </c>
      <c r="C1873" s="562" t="s">
        <v>164</v>
      </c>
      <c r="D1873" s="564">
        <v>5.46</v>
      </c>
    </row>
    <row r="1874" spans="1:4" ht="25.5">
      <c r="A1874" s="562">
        <v>1917508</v>
      </c>
      <c r="B1874" s="563" t="s">
        <v>16489</v>
      </c>
      <c r="C1874" s="562" t="s">
        <v>164</v>
      </c>
      <c r="D1874" s="564">
        <v>16.850000000000001</v>
      </c>
    </row>
    <row r="1875" spans="1:4" ht="25.5">
      <c r="A1875" s="562">
        <v>1917509</v>
      </c>
      <c r="B1875" s="563" t="s">
        <v>16490</v>
      </c>
      <c r="C1875" s="562" t="s">
        <v>164</v>
      </c>
      <c r="D1875" s="564">
        <v>17.39</v>
      </c>
    </row>
    <row r="1876" spans="1:4" ht="25.5">
      <c r="A1876" s="562">
        <v>1917510</v>
      </c>
      <c r="B1876" s="563" t="s">
        <v>16491</v>
      </c>
      <c r="C1876" s="562" t="s">
        <v>164</v>
      </c>
      <c r="D1876" s="564">
        <v>18.170000000000002</v>
      </c>
    </row>
    <row r="1877" spans="1:4" ht="25.5">
      <c r="A1877" s="562">
        <v>1917511</v>
      </c>
      <c r="B1877" s="563" t="s">
        <v>16492</v>
      </c>
      <c r="C1877" s="562" t="s">
        <v>164</v>
      </c>
      <c r="D1877" s="564">
        <v>18.670000000000002</v>
      </c>
    </row>
    <row r="1878" spans="1:4" ht="25.5">
      <c r="A1878" s="562">
        <v>1917512</v>
      </c>
      <c r="B1878" s="563" t="s">
        <v>16493</v>
      </c>
      <c r="C1878" s="562" t="s">
        <v>164</v>
      </c>
      <c r="D1878" s="564">
        <v>19.27</v>
      </c>
    </row>
    <row r="1879" spans="1:4" ht="25.5">
      <c r="A1879" s="562">
        <v>1917513</v>
      </c>
      <c r="B1879" s="563" t="s">
        <v>16494</v>
      </c>
      <c r="C1879" s="562" t="s">
        <v>164</v>
      </c>
      <c r="D1879" s="564">
        <v>19.829999999999998</v>
      </c>
    </row>
    <row r="1880" spans="1:4" ht="25.5">
      <c r="A1880" s="562">
        <v>1917514</v>
      </c>
      <c r="B1880" s="563" t="s">
        <v>16495</v>
      </c>
      <c r="C1880" s="562" t="s">
        <v>164</v>
      </c>
      <c r="D1880" s="564">
        <v>20.5</v>
      </c>
    </row>
    <row r="1881" spans="1:4" ht="25.5">
      <c r="A1881" s="562">
        <v>1917515</v>
      </c>
      <c r="B1881" s="563" t="s">
        <v>16496</v>
      </c>
      <c r="C1881" s="562" t="s">
        <v>164</v>
      </c>
      <c r="D1881" s="564">
        <v>21.48</v>
      </c>
    </row>
    <row r="1882" spans="1:4" ht="25.5">
      <c r="A1882" s="562">
        <v>1917516</v>
      </c>
      <c r="B1882" s="563" t="s">
        <v>16497</v>
      </c>
      <c r="C1882" s="562" t="s">
        <v>164</v>
      </c>
      <c r="D1882" s="564">
        <v>22.21</v>
      </c>
    </row>
    <row r="1883" spans="1:4" ht="25.5">
      <c r="A1883" s="562">
        <v>1917517</v>
      </c>
      <c r="B1883" s="563" t="s">
        <v>16498</v>
      </c>
      <c r="C1883" s="562" t="s">
        <v>164</v>
      </c>
      <c r="D1883" s="564">
        <v>23.22</v>
      </c>
    </row>
    <row r="1884" spans="1:4" ht="25.5">
      <c r="A1884" s="562">
        <v>1917481</v>
      </c>
      <c r="B1884" s="563" t="s">
        <v>16499</v>
      </c>
      <c r="C1884" s="562" t="s">
        <v>164</v>
      </c>
      <c r="D1884" s="564">
        <v>5.67</v>
      </c>
    </row>
    <row r="1885" spans="1:4" ht="25.5">
      <c r="A1885" s="562">
        <v>1917518</v>
      </c>
      <c r="B1885" s="563" t="s">
        <v>16500</v>
      </c>
      <c r="C1885" s="562" t="s">
        <v>164</v>
      </c>
      <c r="D1885" s="564">
        <v>24.21</v>
      </c>
    </row>
    <row r="1886" spans="1:4" ht="25.5">
      <c r="A1886" s="562">
        <v>1917519</v>
      </c>
      <c r="B1886" s="563" t="s">
        <v>16501</v>
      </c>
      <c r="C1886" s="562" t="s">
        <v>164</v>
      </c>
      <c r="D1886" s="564">
        <v>25.46</v>
      </c>
    </row>
    <row r="1887" spans="1:4" ht="25.5">
      <c r="A1887" s="562">
        <v>1917520</v>
      </c>
      <c r="B1887" s="563" t="s">
        <v>16502</v>
      </c>
      <c r="C1887" s="562" t="s">
        <v>164</v>
      </c>
      <c r="D1887" s="564">
        <v>26.86</v>
      </c>
    </row>
    <row r="1888" spans="1:4" ht="25.5">
      <c r="A1888" s="562">
        <v>1917521</v>
      </c>
      <c r="B1888" s="563" t="s">
        <v>16503</v>
      </c>
      <c r="C1888" s="562" t="s">
        <v>164</v>
      </c>
      <c r="D1888" s="564">
        <v>28.06</v>
      </c>
    </row>
    <row r="1889" spans="1:4" ht="25.5">
      <c r="A1889" s="562">
        <v>1917522</v>
      </c>
      <c r="B1889" s="563" t="s">
        <v>16504</v>
      </c>
      <c r="C1889" s="562" t="s">
        <v>164</v>
      </c>
      <c r="D1889" s="564">
        <v>29.38</v>
      </c>
    </row>
    <row r="1890" spans="1:4" ht="25.5">
      <c r="A1890" s="562">
        <v>1917523</v>
      </c>
      <c r="B1890" s="563" t="s">
        <v>16505</v>
      </c>
      <c r="C1890" s="562" t="s">
        <v>164</v>
      </c>
      <c r="D1890" s="564">
        <v>30.73</v>
      </c>
    </row>
    <row r="1891" spans="1:4" ht="25.5">
      <c r="A1891" s="562">
        <v>1917524</v>
      </c>
      <c r="B1891" s="563" t="s">
        <v>16506</v>
      </c>
      <c r="C1891" s="562" t="s">
        <v>164</v>
      </c>
      <c r="D1891" s="564">
        <v>32.18</v>
      </c>
    </row>
    <row r="1892" spans="1:4" ht="25.5">
      <c r="A1892" s="562">
        <v>1917525</v>
      </c>
      <c r="B1892" s="563" t="s">
        <v>16507</v>
      </c>
      <c r="C1892" s="562" t="s">
        <v>164</v>
      </c>
      <c r="D1892" s="564">
        <v>33.89</v>
      </c>
    </row>
    <row r="1893" spans="1:4" ht="25.5">
      <c r="A1893" s="562">
        <v>1917526</v>
      </c>
      <c r="B1893" s="563" t="s">
        <v>16508</v>
      </c>
      <c r="C1893" s="562" t="s">
        <v>164</v>
      </c>
      <c r="D1893" s="564">
        <v>35.22</v>
      </c>
    </row>
    <row r="1894" spans="1:4" ht="25.5">
      <c r="A1894" s="562">
        <v>1917527</v>
      </c>
      <c r="B1894" s="563" t="s">
        <v>16509</v>
      </c>
      <c r="C1894" s="562" t="s">
        <v>164</v>
      </c>
      <c r="D1894" s="564">
        <v>36.549999999999997</v>
      </c>
    </row>
    <row r="1895" spans="1:4" ht="25.5">
      <c r="A1895" s="562">
        <v>1917482</v>
      </c>
      <c r="B1895" s="563" t="s">
        <v>16510</v>
      </c>
      <c r="C1895" s="562" t="s">
        <v>164</v>
      </c>
      <c r="D1895" s="564">
        <v>5.88</v>
      </c>
    </row>
    <row r="1896" spans="1:4" ht="25.5">
      <c r="A1896" s="562">
        <v>1917737</v>
      </c>
      <c r="B1896" s="563" t="s">
        <v>16511</v>
      </c>
      <c r="C1896" s="562" t="s">
        <v>164</v>
      </c>
      <c r="D1896" s="564">
        <v>5.42</v>
      </c>
    </row>
    <row r="1897" spans="1:4" ht="25.5">
      <c r="A1897" s="562">
        <v>1917220</v>
      </c>
      <c r="B1897" s="563" t="s">
        <v>16512</v>
      </c>
      <c r="C1897" s="562" t="s">
        <v>164</v>
      </c>
      <c r="D1897" s="564">
        <v>8.08</v>
      </c>
    </row>
    <row r="1898" spans="1:4" ht="25.5">
      <c r="A1898" s="562">
        <v>1917221</v>
      </c>
      <c r="B1898" s="563" t="s">
        <v>16513</v>
      </c>
      <c r="C1898" s="562" t="s">
        <v>164</v>
      </c>
      <c r="D1898" s="564">
        <v>8.65</v>
      </c>
    </row>
    <row r="1899" spans="1:4" ht="25.5">
      <c r="A1899" s="562">
        <v>1917222</v>
      </c>
      <c r="B1899" s="563" t="s">
        <v>16514</v>
      </c>
      <c r="C1899" s="562" t="s">
        <v>164</v>
      </c>
      <c r="D1899" s="564">
        <v>9.25</v>
      </c>
    </row>
    <row r="1900" spans="1:4" ht="25.5">
      <c r="A1900" s="562">
        <v>1917223</v>
      </c>
      <c r="B1900" s="563" t="s">
        <v>16515</v>
      </c>
      <c r="C1900" s="562" t="s">
        <v>164</v>
      </c>
      <c r="D1900" s="564">
        <v>9.68</v>
      </c>
    </row>
    <row r="1901" spans="1:4" ht="25.5">
      <c r="A1901" s="562">
        <v>1917224</v>
      </c>
      <c r="B1901" s="563" t="s">
        <v>16516</v>
      </c>
      <c r="C1901" s="562" t="s">
        <v>164</v>
      </c>
      <c r="D1901" s="564">
        <v>10.130000000000001</v>
      </c>
    </row>
    <row r="1902" spans="1:4" ht="25.5">
      <c r="A1902" s="562">
        <v>1917225</v>
      </c>
      <c r="B1902" s="563" t="s">
        <v>16517</v>
      </c>
      <c r="C1902" s="562" t="s">
        <v>164</v>
      </c>
      <c r="D1902" s="564">
        <v>10.65</v>
      </c>
    </row>
    <row r="1903" spans="1:4" ht="25.5">
      <c r="A1903" s="562">
        <v>1917226</v>
      </c>
      <c r="B1903" s="563" t="s">
        <v>16518</v>
      </c>
      <c r="C1903" s="562" t="s">
        <v>164</v>
      </c>
      <c r="D1903" s="564">
        <v>11.15</v>
      </c>
    </row>
    <row r="1904" spans="1:4" ht="25.5">
      <c r="A1904" s="562">
        <v>1917227</v>
      </c>
      <c r="B1904" s="563" t="s">
        <v>16519</v>
      </c>
      <c r="C1904" s="562" t="s">
        <v>164</v>
      </c>
      <c r="D1904" s="564">
        <v>11.78</v>
      </c>
    </row>
    <row r="1905" spans="1:4" ht="25.5">
      <c r="A1905" s="562">
        <v>1917228</v>
      </c>
      <c r="B1905" s="563" t="s">
        <v>16520</v>
      </c>
      <c r="C1905" s="562" t="s">
        <v>164</v>
      </c>
      <c r="D1905" s="564">
        <v>12.39</v>
      </c>
    </row>
    <row r="1906" spans="1:4" ht="25.5">
      <c r="A1906" s="562">
        <v>1917229</v>
      </c>
      <c r="B1906" s="563" t="s">
        <v>16521</v>
      </c>
      <c r="C1906" s="562" t="s">
        <v>164</v>
      </c>
      <c r="D1906" s="564">
        <v>12.9</v>
      </c>
    </row>
    <row r="1907" spans="1:4" ht="25.5">
      <c r="A1907" s="562">
        <v>1917230</v>
      </c>
      <c r="B1907" s="563" t="s">
        <v>16522</v>
      </c>
      <c r="C1907" s="562" t="s">
        <v>164</v>
      </c>
      <c r="D1907" s="564">
        <v>13.49</v>
      </c>
    </row>
    <row r="1908" spans="1:4" ht="25.5">
      <c r="A1908" s="562">
        <v>1917231</v>
      </c>
      <c r="B1908" s="563" t="s">
        <v>16523</v>
      </c>
      <c r="C1908" s="562" t="s">
        <v>164</v>
      </c>
      <c r="D1908" s="564">
        <v>14.11</v>
      </c>
    </row>
    <row r="1909" spans="1:4" ht="25.5">
      <c r="A1909" s="562">
        <v>1917232</v>
      </c>
      <c r="B1909" s="563" t="s">
        <v>16524</v>
      </c>
      <c r="C1909" s="562" t="s">
        <v>164</v>
      </c>
      <c r="D1909" s="564">
        <v>14.86</v>
      </c>
    </row>
    <row r="1910" spans="1:4" ht="25.5">
      <c r="A1910" s="562">
        <v>1917233</v>
      </c>
      <c r="B1910" s="563" t="s">
        <v>16525</v>
      </c>
      <c r="C1910" s="562" t="s">
        <v>164</v>
      </c>
      <c r="D1910" s="564">
        <v>15.5</v>
      </c>
    </row>
    <row r="1911" spans="1:4" ht="25.5">
      <c r="A1911" s="562">
        <v>1917234</v>
      </c>
      <c r="B1911" s="563" t="s">
        <v>16526</v>
      </c>
      <c r="C1911" s="562" t="s">
        <v>164</v>
      </c>
      <c r="D1911" s="564">
        <v>16.260000000000002</v>
      </c>
    </row>
    <row r="1912" spans="1:4" ht="25.5">
      <c r="A1912" s="562">
        <v>1917217</v>
      </c>
      <c r="B1912" s="563" t="s">
        <v>16527</v>
      </c>
      <c r="C1912" s="562" t="s">
        <v>164</v>
      </c>
      <c r="D1912" s="564">
        <v>6.6</v>
      </c>
    </row>
    <row r="1913" spans="1:4" ht="25.5">
      <c r="A1913" s="562">
        <v>1917218</v>
      </c>
      <c r="B1913" s="563" t="s">
        <v>16528</v>
      </c>
      <c r="C1913" s="562" t="s">
        <v>164</v>
      </c>
      <c r="D1913" s="564">
        <v>6.87</v>
      </c>
    </row>
    <row r="1914" spans="1:4" ht="25.5">
      <c r="A1914" s="562">
        <v>1917219</v>
      </c>
      <c r="B1914" s="563" t="s">
        <v>16529</v>
      </c>
      <c r="C1914" s="562" t="s">
        <v>164</v>
      </c>
      <c r="D1914" s="564">
        <v>7.41</v>
      </c>
    </row>
    <row r="1915" spans="1:4" ht="25.5">
      <c r="A1915" s="562">
        <v>1917724</v>
      </c>
      <c r="B1915" s="563" t="s">
        <v>16530</v>
      </c>
      <c r="C1915" s="562" t="s">
        <v>164</v>
      </c>
      <c r="D1915" s="564">
        <v>6.46</v>
      </c>
    </row>
    <row r="1916" spans="1:4" ht="25.5">
      <c r="A1916" s="562">
        <v>1917274</v>
      </c>
      <c r="B1916" s="563" t="s">
        <v>16531</v>
      </c>
      <c r="C1916" s="562" t="s">
        <v>164</v>
      </c>
      <c r="D1916" s="564">
        <v>6.15</v>
      </c>
    </row>
    <row r="1917" spans="1:4" ht="25.5">
      <c r="A1917" s="562">
        <v>1917275</v>
      </c>
      <c r="B1917" s="563" t="s">
        <v>16532</v>
      </c>
      <c r="C1917" s="562" t="s">
        <v>164</v>
      </c>
      <c r="D1917" s="564">
        <v>6.53</v>
      </c>
    </row>
    <row r="1918" spans="1:4" ht="25.5">
      <c r="A1918" s="562">
        <v>1917276</v>
      </c>
      <c r="B1918" s="563" t="s">
        <v>16533</v>
      </c>
      <c r="C1918" s="562" t="s">
        <v>164</v>
      </c>
      <c r="D1918" s="564">
        <v>7.09</v>
      </c>
    </row>
    <row r="1919" spans="1:4" ht="25.5">
      <c r="A1919" s="562">
        <v>1917277</v>
      </c>
      <c r="B1919" s="563" t="s">
        <v>16534</v>
      </c>
      <c r="C1919" s="562" t="s">
        <v>164</v>
      </c>
      <c r="D1919" s="564">
        <v>7.57</v>
      </c>
    </row>
    <row r="1920" spans="1:4" ht="25.5">
      <c r="A1920" s="562">
        <v>1917278</v>
      </c>
      <c r="B1920" s="563" t="s">
        <v>16535</v>
      </c>
      <c r="C1920" s="562" t="s">
        <v>164</v>
      </c>
      <c r="D1920" s="564">
        <v>7.84</v>
      </c>
    </row>
    <row r="1921" spans="1:4" ht="25.5">
      <c r="A1921" s="562">
        <v>1917279</v>
      </c>
      <c r="B1921" s="563" t="s">
        <v>16536</v>
      </c>
      <c r="C1921" s="562" t="s">
        <v>164</v>
      </c>
      <c r="D1921" s="564">
        <v>8.32</v>
      </c>
    </row>
    <row r="1922" spans="1:4" ht="25.5">
      <c r="A1922" s="562">
        <v>1917280</v>
      </c>
      <c r="B1922" s="563" t="s">
        <v>16537</v>
      </c>
      <c r="C1922" s="562" t="s">
        <v>164</v>
      </c>
      <c r="D1922" s="564">
        <v>8.7899999999999991</v>
      </c>
    </row>
    <row r="1923" spans="1:4" ht="25.5">
      <c r="A1923" s="562">
        <v>1917281</v>
      </c>
      <c r="B1923" s="563" t="s">
        <v>16538</v>
      </c>
      <c r="C1923" s="562" t="s">
        <v>164</v>
      </c>
      <c r="D1923" s="564">
        <v>9.3800000000000008</v>
      </c>
    </row>
    <row r="1924" spans="1:4" ht="25.5">
      <c r="A1924" s="562">
        <v>1917282</v>
      </c>
      <c r="B1924" s="563" t="s">
        <v>16539</v>
      </c>
      <c r="C1924" s="562" t="s">
        <v>164</v>
      </c>
      <c r="D1924" s="564">
        <v>9.84</v>
      </c>
    </row>
    <row r="1925" spans="1:4" ht="25.5">
      <c r="A1925" s="562">
        <v>1917283</v>
      </c>
      <c r="B1925" s="563" t="s">
        <v>16540</v>
      </c>
      <c r="C1925" s="562" t="s">
        <v>164</v>
      </c>
      <c r="D1925" s="564">
        <v>10.32</v>
      </c>
    </row>
    <row r="1926" spans="1:4" ht="25.5">
      <c r="A1926" s="562">
        <v>1917284</v>
      </c>
      <c r="B1926" s="563" t="s">
        <v>16541</v>
      </c>
      <c r="C1926" s="562" t="s">
        <v>164</v>
      </c>
      <c r="D1926" s="564">
        <v>10.76</v>
      </c>
    </row>
    <row r="1927" spans="1:4" ht="25.5">
      <c r="A1927" s="562">
        <v>1917285</v>
      </c>
      <c r="B1927" s="563" t="s">
        <v>16542</v>
      </c>
      <c r="C1927" s="562" t="s">
        <v>164</v>
      </c>
      <c r="D1927" s="564">
        <v>11.25</v>
      </c>
    </row>
    <row r="1928" spans="1:4" ht="25.5">
      <c r="A1928" s="562">
        <v>1917286</v>
      </c>
      <c r="B1928" s="563" t="s">
        <v>16543</v>
      </c>
      <c r="C1928" s="562" t="s">
        <v>164</v>
      </c>
      <c r="D1928" s="564">
        <v>12.01</v>
      </c>
    </row>
    <row r="1929" spans="1:4" ht="25.5">
      <c r="A1929" s="562">
        <v>1917287</v>
      </c>
      <c r="B1929" s="563" t="s">
        <v>16544</v>
      </c>
      <c r="C1929" s="562" t="s">
        <v>164</v>
      </c>
      <c r="D1929" s="564">
        <v>12.54</v>
      </c>
    </row>
    <row r="1930" spans="1:4" ht="25.5">
      <c r="A1930" s="562">
        <v>1917288</v>
      </c>
      <c r="B1930" s="563" t="s">
        <v>16545</v>
      </c>
      <c r="C1930" s="562" t="s">
        <v>164</v>
      </c>
      <c r="D1930" s="564">
        <v>13.11</v>
      </c>
    </row>
    <row r="1931" spans="1:4" ht="25.5">
      <c r="A1931" s="562">
        <v>1917289</v>
      </c>
      <c r="B1931" s="563" t="s">
        <v>16546</v>
      </c>
      <c r="C1931" s="562" t="s">
        <v>164</v>
      </c>
      <c r="D1931" s="564">
        <v>13.73</v>
      </c>
    </row>
    <row r="1932" spans="1:4" ht="25.5">
      <c r="A1932" s="562">
        <v>1917290</v>
      </c>
      <c r="B1932" s="563" t="s">
        <v>16547</v>
      </c>
      <c r="C1932" s="562" t="s">
        <v>164</v>
      </c>
      <c r="D1932" s="564">
        <v>14.37</v>
      </c>
    </row>
    <row r="1933" spans="1:4" ht="25.5">
      <c r="A1933" s="562">
        <v>1917291</v>
      </c>
      <c r="B1933" s="563" t="s">
        <v>16548</v>
      </c>
      <c r="C1933" s="562" t="s">
        <v>164</v>
      </c>
      <c r="D1933" s="564">
        <v>15.23</v>
      </c>
    </row>
    <row r="1934" spans="1:4" ht="25.5">
      <c r="A1934" s="562">
        <v>1917292</v>
      </c>
      <c r="B1934" s="563" t="s">
        <v>16549</v>
      </c>
      <c r="C1934" s="562" t="s">
        <v>164</v>
      </c>
      <c r="D1934" s="564">
        <v>15.94</v>
      </c>
    </row>
    <row r="1935" spans="1:4" ht="25.5">
      <c r="A1935" s="562">
        <v>1917293</v>
      </c>
      <c r="B1935" s="563" t="s">
        <v>16550</v>
      </c>
      <c r="C1935" s="562" t="s">
        <v>164</v>
      </c>
      <c r="D1935" s="564">
        <v>16.690000000000001</v>
      </c>
    </row>
    <row r="1936" spans="1:4" ht="25.5">
      <c r="A1936" s="562">
        <v>1917294</v>
      </c>
      <c r="B1936" s="563" t="s">
        <v>16551</v>
      </c>
      <c r="C1936" s="562" t="s">
        <v>164</v>
      </c>
      <c r="D1936" s="564">
        <v>17.68</v>
      </c>
    </row>
    <row r="1937" spans="1:4" ht="25.5">
      <c r="A1937" s="562">
        <v>1917295</v>
      </c>
      <c r="B1937" s="563" t="s">
        <v>16552</v>
      </c>
      <c r="C1937" s="562" t="s">
        <v>164</v>
      </c>
      <c r="D1937" s="564">
        <v>18.66</v>
      </c>
    </row>
    <row r="1938" spans="1:4" ht="25.5">
      <c r="A1938" s="562">
        <v>1917296</v>
      </c>
      <c r="B1938" s="563" t="s">
        <v>16553</v>
      </c>
      <c r="C1938" s="562" t="s">
        <v>164</v>
      </c>
      <c r="D1938" s="564">
        <v>19.96</v>
      </c>
    </row>
    <row r="1939" spans="1:4" ht="25.5">
      <c r="A1939" s="562">
        <v>1917297</v>
      </c>
      <c r="B1939" s="563" t="s">
        <v>16554</v>
      </c>
      <c r="C1939" s="562" t="s">
        <v>164</v>
      </c>
      <c r="D1939" s="564">
        <v>21.24</v>
      </c>
    </row>
    <row r="1940" spans="1:4" ht="25.5">
      <c r="A1940" s="562">
        <v>1917298</v>
      </c>
      <c r="B1940" s="563" t="s">
        <v>16555</v>
      </c>
      <c r="C1940" s="562" t="s">
        <v>164</v>
      </c>
      <c r="D1940" s="564">
        <v>22.63</v>
      </c>
    </row>
    <row r="1941" spans="1:4" ht="25.5">
      <c r="A1941" s="562">
        <v>1917271</v>
      </c>
      <c r="B1941" s="563" t="s">
        <v>16556</v>
      </c>
      <c r="C1941" s="562" t="s">
        <v>164</v>
      </c>
      <c r="D1941" s="564">
        <v>5.22</v>
      </c>
    </row>
    <row r="1942" spans="1:4" ht="25.5">
      <c r="A1942" s="562">
        <v>1917299</v>
      </c>
      <c r="B1942" s="563" t="s">
        <v>16557</v>
      </c>
      <c r="C1942" s="562" t="s">
        <v>164</v>
      </c>
      <c r="D1942" s="564">
        <v>24.28</v>
      </c>
    </row>
    <row r="1943" spans="1:4" ht="25.5">
      <c r="A1943" s="562">
        <v>1917300</v>
      </c>
      <c r="B1943" s="563" t="s">
        <v>16558</v>
      </c>
      <c r="C1943" s="562" t="s">
        <v>164</v>
      </c>
      <c r="D1943" s="564">
        <v>26.08</v>
      </c>
    </row>
    <row r="1944" spans="1:4" ht="25.5">
      <c r="A1944" s="562">
        <v>1917301</v>
      </c>
      <c r="B1944" s="563" t="s">
        <v>16559</v>
      </c>
      <c r="C1944" s="562" t="s">
        <v>164</v>
      </c>
      <c r="D1944" s="564">
        <v>28.4</v>
      </c>
    </row>
    <row r="1945" spans="1:4" ht="25.5">
      <c r="A1945" s="562">
        <v>1917302</v>
      </c>
      <c r="B1945" s="563" t="s">
        <v>16560</v>
      </c>
      <c r="C1945" s="562" t="s">
        <v>164</v>
      </c>
      <c r="D1945" s="564">
        <v>30.68</v>
      </c>
    </row>
    <row r="1946" spans="1:4" ht="25.5">
      <c r="A1946" s="562">
        <v>1917303</v>
      </c>
      <c r="B1946" s="563" t="s">
        <v>16561</v>
      </c>
      <c r="C1946" s="562" t="s">
        <v>164</v>
      </c>
      <c r="D1946" s="564">
        <v>32.81</v>
      </c>
    </row>
    <row r="1947" spans="1:4" ht="25.5">
      <c r="A1947" s="562">
        <v>1917304</v>
      </c>
      <c r="B1947" s="563" t="s">
        <v>16562</v>
      </c>
      <c r="C1947" s="562" t="s">
        <v>164</v>
      </c>
      <c r="D1947" s="564">
        <v>34.9</v>
      </c>
    </row>
    <row r="1948" spans="1:4" ht="25.5">
      <c r="A1948" s="562">
        <v>1917305</v>
      </c>
      <c r="B1948" s="563" t="s">
        <v>16563</v>
      </c>
      <c r="C1948" s="562" t="s">
        <v>164</v>
      </c>
      <c r="D1948" s="564">
        <v>37.22</v>
      </c>
    </row>
    <row r="1949" spans="1:4" ht="25.5">
      <c r="A1949" s="562">
        <v>1917306</v>
      </c>
      <c r="B1949" s="563" t="s">
        <v>16564</v>
      </c>
      <c r="C1949" s="562" t="s">
        <v>164</v>
      </c>
      <c r="D1949" s="564">
        <v>39.99</v>
      </c>
    </row>
    <row r="1950" spans="1:4" ht="25.5">
      <c r="A1950" s="562">
        <v>1917307</v>
      </c>
      <c r="B1950" s="563" t="s">
        <v>16565</v>
      </c>
      <c r="C1950" s="562" t="s">
        <v>164</v>
      </c>
      <c r="D1950" s="564">
        <v>42.1</v>
      </c>
    </row>
    <row r="1951" spans="1:4" ht="25.5">
      <c r="A1951" s="562">
        <v>1917272</v>
      </c>
      <c r="B1951" s="563" t="s">
        <v>16566</v>
      </c>
      <c r="C1951" s="562" t="s">
        <v>164</v>
      </c>
      <c r="D1951" s="564">
        <v>5.46</v>
      </c>
    </row>
    <row r="1952" spans="1:4" ht="25.5">
      <c r="A1952" s="562">
        <v>1917273</v>
      </c>
      <c r="B1952" s="563" t="s">
        <v>16567</v>
      </c>
      <c r="C1952" s="562" t="s">
        <v>164</v>
      </c>
      <c r="D1952" s="564">
        <v>5.73</v>
      </c>
    </row>
    <row r="1953" spans="1:4" ht="25.5">
      <c r="A1953" s="562">
        <v>1917729</v>
      </c>
      <c r="B1953" s="563" t="s">
        <v>16568</v>
      </c>
      <c r="C1953" s="562" t="s">
        <v>164</v>
      </c>
      <c r="D1953" s="564">
        <v>5.14</v>
      </c>
    </row>
    <row r="1954" spans="1:4" ht="25.5">
      <c r="A1954" s="562">
        <v>1917367</v>
      </c>
      <c r="B1954" s="563" t="s">
        <v>16569</v>
      </c>
      <c r="C1954" s="562" t="s">
        <v>164</v>
      </c>
      <c r="D1954" s="564">
        <v>6.14</v>
      </c>
    </row>
    <row r="1955" spans="1:4" ht="25.5">
      <c r="A1955" s="562">
        <v>1917368</v>
      </c>
      <c r="B1955" s="563" t="s">
        <v>16570</v>
      </c>
      <c r="C1955" s="562" t="s">
        <v>164</v>
      </c>
      <c r="D1955" s="564">
        <v>6.53</v>
      </c>
    </row>
    <row r="1956" spans="1:4" ht="25.5">
      <c r="A1956" s="562">
        <v>1917369</v>
      </c>
      <c r="B1956" s="563" t="s">
        <v>16571</v>
      </c>
      <c r="C1956" s="562" t="s">
        <v>164</v>
      </c>
      <c r="D1956" s="564">
        <v>7.08</v>
      </c>
    </row>
    <row r="1957" spans="1:4" ht="25.5">
      <c r="A1957" s="562">
        <v>1917370</v>
      </c>
      <c r="B1957" s="563" t="s">
        <v>16572</v>
      </c>
      <c r="C1957" s="562" t="s">
        <v>164</v>
      </c>
      <c r="D1957" s="564">
        <v>7.43</v>
      </c>
    </row>
    <row r="1958" spans="1:4" ht="25.5">
      <c r="A1958" s="562">
        <v>1917371</v>
      </c>
      <c r="B1958" s="563" t="s">
        <v>16573</v>
      </c>
      <c r="C1958" s="562" t="s">
        <v>164</v>
      </c>
      <c r="D1958" s="564">
        <v>7.77</v>
      </c>
    </row>
    <row r="1959" spans="1:4" ht="25.5">
      <c r="A1959" s="562">
        <v>1917372</v>
      </c>
      <c r="B1959" s="563" t="s">
        <v>16574</v>
      </c>
      <c r="C1959" s="562" t="s">
        <v>164</v>
      </c>
      <c r="D1959" s="564">
        <v>8.11</v>
      </c>
    </row>
    <row r="1960" spans="1:4" ht="25.5">
      <c r="A1960" s="562">
        <v>1917373</v>
      </c>
      <c r="B1960" s="563" t="s">
        <v>16575</v>
      </c>
      <c r="C1960" s="562" t="s">
        <v>164</v>
      </c>
      <c r="D1960" s="564">
        <v>8.3800000000000008</v>
      </c>
    </row>
    <row r="1961" spans="1:4" ht="25.5">
      <c r="A1961" s="562">
        <v>1917374</v>
      </c>
      <c r="B1961" s="563" t="s">
        <v>16576</v>
      </c>
      <c r="C1961" s="562" t="s">
        <v>164</v>
      </c>
      <c r="D1961" s="564">
        <v>9</v>
      </c>
    </row>
    <row r="1962" spans="1:4" ht="25.5">
      <c r="A1962" s="562">
        <v>1917375</v>
      </c>
      <c r="B1962" s="563" t="s">
        <v>16577</v>
      </c>
      <c r="C1962" s="562" t="s">
        <v>164</v>
      </c>
      <c r="D1962" s="564">
        <v>9.31</v>
      </c>
    </row>
    <row r="1963" spans="1:4" ht="25.5">
      <c r="A1963" s="562">
        <v>1917376</v>
      </c>
      <c r="B1963" s="563" t="s">
        <v>16578</v>
      </c>
      <c r="C1963" s="562" t="s">
        <v>164</v>
      </c>
      <c r="D1963" s="564">
        <v>9.6199999999999992</v>
      </c>
    </row>
    <row r="1964" spans="1:4" ht="25.5">
      <c r="A1964" s="562">
        <v>1917377</v>
      </c>
      <c r="B1964" s="563" t="s">
        <v>16579</v>
      </c>
      <c r="C1964" s="562" t="s">
        <v>164</v>
      </c>
      <c r="D1964" s="564">
        <v>9.94</v>
      </c>
    </row>
    <row r="1965" spans="1:4" ht="25.5">
      <c r="A1965" s="562">
        <v>1917378</v>
      </c>
      <c r="B1965" s="563" t="s">
        <v>16580</v>
      </c>
      <c r="C1965" s="562" t="s">
        <v>164</v>
      </c>
      <c r="D1965" s="564">
        <v>10.27</v>
      </c>
    </row>
    <row r="1966" spans="1:4" ht="25.5">
      <c r="A1966" s="562">
        <v>1917379</v>
      </c>
      <c r="B1966" s="563" t="s">
        <v>16581</v>
      </c>
      <c r="C1966" s="562" t="s">
        <v>164</v>
      </c>
      <c r="D1966" s="564">
        <v>10.92</v>
      </c>
    </row>
    <row r="1967" spans="1:4" ht="25.5">
      <c r="A1967" s="562">
        <v>1917380</v>
      </c>
      <c r="B1967" s="563" t="s">
        <v>16582</v>
      </c>
      <c r="C1967" s="562" t="s">
        <v>164</v>
      </c>
      <c r="D1967" s="564">
        <v>11.32</v>
      </c>
    </row>
    <row r="1968" spans="1:4" ht="25.5">
      <c r="A1968" s="562">
        <v>1917381</v>
      </c>
      <c r="B1968" s="563" t="s">
        <v>16583</v>
      </c>
      <c r="C1968" s="562" t="s">
        <v>164</v>
      </c>
      <c r="D1968" s="564">
        <v>11.74</v>
      </c>
    </row>
    <row r="1969" spans="1:4" ht="25.5">
      <c r="A1969" s="562">
        <v>1917382</v>
      </c>
      <c r="B1969" s="563" t="s">
        <v>16584</v>
      </c>
      <c r="C1969" s="562" t="s">
        <v>164</v>
      </c>
      <c r="D1969" s="564">
        <v>12.25</v>
      </c>
    </row>
    <row r="1970" spans="1:4" ht="25.5">
      <c r="A1970" s="562">
        <v>1917383</v>
      </c>
      <c r="B1970" s="563" t="s">
        <v>16585</v>
      </c>
      <c r="C1970" s="562" t="s">
        <v>164</v>
      </c>
      <c r="D1970" s="564">
        <v>12.71</v>
      </c>
    </row>
    <row r="1971" spans="1:4" ht="25.5">
      <c r="A1971" s="562">
        <v>1917384</v>
      </c>
      <c r="B1971" s="563" t="s">
        <v>16586</v>
      </c>
      <c r="C1971" s="562" t="s">
        <v>164</v>
      </c>
      <c r="D1971" s="564">
        <v>13.44</v>
      </c>
    </row>
    <row r="1972" spans="1:4" ht="25.5">
      <c r="A1972" s="562">
        <v>1917385</v>
      </c>
      <c r="B1972" s="563" t="s">
        <v>16587</v>
      </c>
      <c r="C1972" s="562" t="s">
        <v>164</v>
      </c>
      <c r="D1972" s="564">
        <v>14.01</v>
      </c>
    </row>
    <row r="1973" spans="1:4" ht="25.5">
      <c r="A1973" s="562">
        <v>1917386</v>
      </c>
      <c r="B1973" s="563" t="s">
        <v>16588</v>
      </c>
      <c r="C1973" s="562" t="s">
        <v>164</v>
      </c>
      <c r="D1973" s="564">
        <v>14.61</v>
      </c>
    </row>
    <row r="1974" spans="1:4" ht="25.5">
      <c r="A1974" s="562">
        <v>1917387</v>
      </c>
      <c r="B1974" s="563" t="s">
        <v>16589</v>
      </c>
      <c r="C1974" s="562" t="s">
        <v>164</v>
      </c>
      <c r="D1974" s="564">
        <v>15.23</v>
      </c>
    </row>
    <row r="1975" spans="1:4" ht="25.5">
      <c r="A1975" s="562">
        <v>1917388</v>
      </c>
      <c r="B1975" s="563" t="s">
        <v>16590</v>
      </c>
      <c r="C1975" s="562" t="s">
        <v>164</v>
      </c>
      <c r="D1975" s="564">
        <v>15.89</v>
      </c>
    </row>
    <row r="1976" spans="1:4" ht="25.5">
      <c r="A1976" s="562">
        <v>1917389</v>
      </c>
      <c r="B1976" s="563" t="s">
        <v>16591</v>
      </c>
      <c r="C1976" s="562" t="s">
        <v>164</v>
      </c>
      <c r="D1976" s="564">
        <v>16.84</v>
      </c>
    </row>
    <row r="1977" spans="1:4" ht="25.5">
      <c r="A1977" s="562">
        <v>1917390</v>
      </c>
      <c r="B1977" s="563" t="s">
        <v>16592</v>
      </c>
      <c r="C1977" s="562" t="s">
        <v>164</v>
      </c>
      <c r="D1977" s="564">
        <v>17.75</v>
      </c>
    </row>
    <row r="1978" spans="1:4" ht="25.5">
      <c r="A1978" s="562">
        <v>1917391</v>
      </c>
      <c r="B1978" s="563" t="s">
        <v>16593</v>
      </c>
      <c r="C1978" s="562" t="s">
        <v>164</v>
      </c>
      <c r="D1978" s="564">
        <v>18.73</v>
      </c>
    </row>
    <row r="1979" spans="1:4" ht="25.5">
      <c r="A1979" s="562">
        <v>1917364</v>
      </c>
      <c r="B1979" s="563" t="s">
        <v>16594</v>
      </c>
      <c r="C1979" s="562" t="s">
        <v>164</v>
      </c>
      <c r="D1979" s="564">
        <v>4.97</v>
      </c>
    </row>
    <row r="1980" spans="1:4" ht="25.5">
      <c r="A1980" s="562">
        <v>1917392</v>
      </c>
      <c r="B1980" s="563" t="s">
        <v>16595</v>
      </c>
      <c r="C1980" s="562" t="s">
        <v>164</v>
      </c>
      <c r="D1980" s="564">
        <v>19.95</v>
      </c>
    </row>
    <row r="1981" spans="1:4" ht="25.5">
      <c r="A1981" s="562">
        <v>1917393</v>
      </c>
      <c r="B1981" s="563" t="s">
        <v>16596</v>
      </c>
      <c r="C1981" s="562" t="s">
        <v>164</v>
      </c>
      <c r="D1981" s="564">
        <v>21.25</v>
      </c>
    </row>
    <row r="1982" spans="1:4" ht="25.5">
      <c r="A1982" s="562">
        <v>1917394</v>
      </c>
      <c r="B1982" s="563" t="s">
        <v>16597</v>
      </c>
      <c r="C1982" s="562" t="s">
        <v>164</v>
      </c>
      <c r="D1982" s="564">
        <v>23.03</v>
      </c>
    </row>
    <row r="1983" spans="1:4" ht="25.5">
      <c r="A1983" s="562">
        <v>1917395</v>
      </c>
      <c r="B1983" s="563" t="s">
        <v>16598</v>
      </c>
      <c r="C1983" s="562" t="s">
        <v>164</v>
      </c>
      <c r="D1983" s="564">
        <v>24.31</v>
      </c>
    </row>
    <row r="1984" spans="1:4" ht="25.5">
      <c r="A1984" s="562">
        <v>1917396</v>
      </c>
      <c r="B1984" s="563" t="s">
        <v>16599</v>
      </c>
      <c r="C1984" s="562" t="s">
        <v>164</v>
      </c>
      <c r="D1984" s="564">
        <v>25.78</v>
      </c>
    </row>
    <row r="1985" spans="1:4" ht="25.5">
      <c r="A1985" s="562">
        <v>1917397</v>
      </c>
      <c r="B1985" s="563" t="s">
        <v>16600</v>
      </c>
      <c r="C1985" s="562" t="s">
        <v>164</v>
      </c>
      <c r="D1985" s="564">
        <v>27.47</v>
      </c>
    </row>
    <row r="1986" spans="1:4" ht="25.5">
      <c r="A1986" s="562">
        <v>1917398</v>
      </c>
      <c r="B1986" s="563" t="s">
        <v>16601</v>
      </c>
      <c r="C1986" s="562" t="s">
        <v>164</v>
      </c>
      <c r="D1986" s="564">
        <v>28.95</v>
      </c>
    </row>
    <row r="1987" spans="1:4" ht="25.5">
      <c r="A1987" s="562">
        <v>1917399</v>
      </c>
      <c r="B1987" s="563" t="s">
        <v>16602</v>
      </c>
      <c r="C1987" s="562" t="s">
        <v>164</v>
      </c>
      <c r="D1987" s="564">
        <v>30.97</v>
      </c>
    </row>
    <row r="1988" spans="1:4" ht="25.5">
      <c r="A1988" s="562">
        <v>1917400</v>
      </c>
      <c r="B1988" s="563" t="s">
        <v>16603</v>
      </c>
      <c r="C1988" s="562" t="s">
        <v>164</v>
      </c>
      <c r="D1988" s="564">
        <v>32.880000000000003</v>
      </c>
    </row>
    <row r="1989" spans="1:4" ht="25.5">
      <c r="A1989" s="562">
        <v>1917401</v>
      </c>
      <c r="B1989" s="563" t="s">
        <v>16604</v>
      </c>
      <c r="C1989" s="562" t="s">
        <v>164</v>
      </c>
      <c r="D1989" s="564">
        <v>34.619999999999997</v>
      </c>
    </row>
    <row r="1990" spans="1:4" ht="25.5">
      <c r="A1990" s="562">
        <v>1917365</v>
      </c>
      <c r="B1990" s="563" t="s">
        <v>16605</v>
      </c>
      <c r="C1990" s="562" t="s">
        <v>164</v>
      </c>
      <c r="D1990" s="564">
        <v>5.43</v>
      </c>
    </row>
    <row r="1991" spans="1:4" ht="25.5">
      <c r="A1991" s="562">
        <v>1917402</v>
      </c>
      <c r="B1991" s="563" t="s">
        <v>16606</v>
      </c>
      <c r="C1991" s="562" t="s">
        <v>164</v>
      </c>
      <c r="D1991" s="564">
        <v>36.659999999999997</v>
      </c>
    </row>
    <row r="1992" spans="1:4" ht="25.5">
      <c r="A1992" s="562">
        <v>1917403</v>
      </c>
      <c r="B1992" s="563" t="s">
        <v>16607</v>
      </c>
      <c r="C1992" s="562" t="s">
        <v>164</v>
      </c>
      <c r="D1992" s="564">
        <v>38.94</v>
      </c>
    </row>
    <row r="1993" spans="1:4" ht="25.5">
      <c r="A1993" s="562">
        <v>1917404</v>
      </c>
      <c r="B1993" s="563" t="s">
        <v>16608</v>
      </c>
      <c r="C1993" s="562" t="s">
        <v>164</v>
      </c>
      <c r="D1993" s="564">
        <v>41.2</v>
      </c>
    </row>
    <row r="1994" spans="1:4" ht="25.5">
      <c r="A1994" s="562">
        <v>1917405</v>
      </c>
      <c r="B1994" s="563" t="s">
        <v>16609</v>
      </c>
      <c r="C1994" s="562" t="s">
        <v>164</v>
      </c>
      <c r="D1994" s="564">
        <v>43.44</v>
      </c>
    </row>
    <row r="1995" spans="1:4" ht="25.5">
      <c r="A1995" s="562">
        <v>1917406</v>
      </c>
      <c r="B1995" s="563" t="s">
        <v>16610</v>
      </c>
      <c r="C1995" s="562" t="s">
        <v>164</v>
      </c>
      <c r="D1995" s="564">
        <v>45.92</v>
      </c>
    </row>
    <row r="1996" spans="1:4" ht="25.5">
      <c r="A1996" s="562">
        <v>1917407</v>
      </c>
      <c r="B1996" s="563" t="s">
        <v>16611</v>
      </c>
      <c r="C1996" s="562" t="s">
        <v>164</v>
      </c>
      <c r="D1996" s="564">
        <v>48.76</v>
      </c>
    </row>
    <row r="1997" spans="1:4" ht="25.5">
      <c r="A1997" s="562">
        <v>1917408</v>
      </c>
      <c r="B1997" s="563" t="s">
        <v>16612</v>
      </c>
      <c r="C1997" s="562" t="s">
        <v>164</v>
      </c>
      <c r="D1997" s="564">
        <v>51.92</v>
      </c>
    </row>
    <row r="1998" spans="1:4" ht="25.5">
      <c r="A1998" s="562">
        <v>1917409</v>
      </c>
      <c r="B1998" s="563" t="s">
        <v>16613</v>
      </c>
      <c r="C1998" s="562" t="s">
        <v>164</v>
      </c>
      <c r="D1998" s="564">
        <v>54.35</v>
      </c>
    </row>
    <row r="1999" spans="1:4" ht="25.5">
      <c r="A1999" s="562">
        <v>1917410</v>
      </c>
      <c r="B1999" s="563" t="s">
        <v>16614</v>
      </c>
      <c r="C1999" s="562" t="s">
        <v>164</v>
      </c>
      <c r="D1999" s="564">
        <v>56.64</v>
      </c>
    </row>
    <row r="2000" spans="1:4" ht="25.5">
      <c r="A2000" s="562">
        <v>1917411</v>
      </c>
      <c r="B2000" s="563" t="s">
        <v>16615</v>
      </c>
      <c r="C2000" s="562" t="s">
        <v>164</v>
      </c>
      <c r="D2000" s="564">
        <v>59.2</v>
      </c>
    </row>
    <row r="2001" spans="1:4" ht="25.5">
      <c r="A2001" s="562">
        <v>1917366</v>
      </c>
      <c r="B2001" s="563" t="s">
        <v>16616</v>
      </c>
      <c r="C2001" s="562" t="s">
        <v>164</v>
      </c>
      <c r="D2001" s="564">
        <v>5.74</v>
      </c>
    </row>
    <row r="2002" spans="1:4" ht="25.5">
      <c r="A2002" s="562">
        <v>1917732</v>
      </c>
      <c r="B2002" s="563" t="s">
        <v>16617</v>
      </c>
      <c r="C2002" s="562" t="s">
        <v>164</v>
      </c>
      <c r="D2002" s="564">
        <v>4.6399999999999997</v>
      </c>
    </row>
    <row r="2003" spans="1:4">
      <c r="A2003" s="562">
        <v>1917043</v>
      </c>
      <c r="B2003" s="563" t="s">
        <v>16618</v>
      </c>
      <c r="C2003" s="562" t="s">
        <v>164</v>
      </c>
      <c r="D2003" s="564">
        <v>28.81</v>
      </c>
    </row>
    <row r="2004" spans="1:4">
      <c r="A2004" s="562">
        <v>1917044</v>
      </c>
      <c r="B2004" s="563" t="s">
        <v>16619</v>
      </c>
      <c r="C2004" s="562" t="s">
        <v>164</v>
      </c>
      <c r="D2004" s="564">
        <v>29.32</v>
      </c>
    </row>
    <row r="2005" spans="1:4">
      <c r="A2005" s="562">
        <v>1917045</v>
      </c>
      <c r="B2005" s="563" t="s">
        <v>16620</v>
      </c>
      <c r="C2005" s="562" t="s">
        <v>164</v>
      </c>
      <c r="D2005" s="564">
        <v>29.83</v>
      </c>
    </row>
    <row r="2006" spans="1:4">
      <c r="A2006" s="562">
        <v>1917046</v>
      </c>
      <c r="B2006" s="563" t="s">
        <v>16621</v>
      </c>
      <c r="C2006" s="562" t="s">
        <v>164</v>
      </c>
      <c r="D2006" s="564">
        <v>30.37</v>
      </c>
    </row>
    <row r="2007" spans="1:4">
      <c r="A2007" s="562">
        <v>1917047</v>
      </c>
      <c r="B2007" s="563" t="s">
        <v>16622</v>
      </c>
      <c r="C2007" s="562" t="s">
        <v>164</v>
      </c>
      <c r="D2007" s="564">
        <v>30.94</v>
      </c>
    </row>
    <row r="2008" spans="1:4">
      <c r="A2008" s="562">
        <v>1917048</v>
      </c>
      <c r="B2008" s="563" t="s">
        <v>16623</v>
      </c>
      <c r="C2008" s="562" t="s">
        <v>164</v>
      </c>
      <c r="D2008" s="564">
        <v>31.24</v>
      </c>
    </row>
    <row r="2009" spans="1:4">
      <c r="A2009" s="562">
        <v>1901518</v>
      </c>
      <c r="B2009" s="563" t="s">
        <v>16624</v>
      </c>
      <c r="C2009" s="562" t="s">
        <v>164</v>
      </c>
      <c r="D2009" s="564">
        <v>16.07</v>
      </c>
    </row>
    <row r="2010" spans="1:4">
      <c r="A2010" s="562">
        <v>1901519</v>
      </c>
      <c r="B2010" s="563" t="s">
        <v>16625</v>
      </c>
      <c r="C2010" s="562" t="s">
        <v>164</v>
      </c>
      <c r="D2010" s="564">
        <v>16.190000000000001</v>
      </c>
    </row>
    <row r="2011" spans="1:4">
      <c r="A2011" s="562">
        <v>1901520</v>
      </c>
      <c r="B2011" s="563" t="s">
        <v>16626</v>
      </c>
      <c r="C2011" s="562" t="s">
        <v>164</v>
      </c>
      <c r="D2011" s="564">
        <v>16.32</v>
      </c>
    </row>
    <row r="2012" spans="1:4">
      <c r="A2012" s="562">
        <v>1901521</v>
      </c>
      <c r="B2012" s="563" t="s">
        <v>16627</v>
      </c>
      <c r="C2012" s="562" t="s">
        <v>164</v>
      </c>
      <c r="D2012" s="564">
        <v>16.45</v>
      </c>
    </row>
    <row r="2013" spans="1:4">
      <c r="A2013" s="562">
        <v>1901522</v>
      </c>
      <c r="B2013" s="563" t="s">
        <v>16628</v>
      </c>
      <c r="C2013" s="562" t="s">
        <v>164</v>
      </c>
      <c r="D2013" s="564">
        <v>16.59</v>
      </c>
    </row>
    <row r="2014" spans="1:4">
      <c r="A2014" s="562">
        <v>1901517</v>
      </c>
      <c r="B2014" s="563" t="s">
        <v>16629</v>
      </c>
      <c r="C2014" s="562" t="s">
        <v>164</v>
      </c>
      <c r="D2014" s="564">
        <v>16.66</v>
      </c>
    </row>
    <row r="2015" spans="1:4">
      <c r="A2015" s="562">
        <v>1901523</v>
      </c>
      <c r="B2015" s="563" t="s">
        <v>16630</v>
      </c>
      <c r="C2015" s="562" t="s">
        <v>164</v>
      </c>
      <c r="D2015" s="564">
        <v>21.09</v>
      </c>
    </row>
    <row r="2016" spans="1:4">
      <c r="A2016" s="562">
        <v>1901524</v>
      </c>
      <c r="B2016" s="563" t="s">
        <v>16631</v>
      </c>
      <c r="C2016" s="562" t="s">
        <v>164</v>
      </c>
      <c r="D2016" s="564">
        <v>21.2</v>
      </c>
    </row>
    <row r="2017" spans="1:4">
      <c r="A2017" s="562">
        <v>1901525</v>
      </c>
      <c r="B2017" s="563" t="s">
        <v>16632</v>
      </c>
      <c r="C2017" s="562" t="s">
        <v>164</v>
      </c>
      <c r="D2017" s="564">
        <v>21.32</v>
      </c>
    </row>
    <row r="2018" spans="1:4">
      <c r="A2018" s="562">
        <v>1901526</v>
      </c>
      <c r="B2018" s="563" t="s">
        <v>16633</v>
      </c>
      <c r="C2018" s="562" t="s">
        <v>164</v>
      </c>
      <c r="D2018" s="564">
        <v>21.44</v>
      </c>
    </row>
    <row r="2019" spans="1:4">
      <c r="A2019" s="562">
        <v>1901527</v>
      </c>
      <c r="B2019" s="563" t="s">
        <v>16634</v>
      </c>
      <c r="C2019" s="562" t="s">
        <v>164</v>
      </c>
      <c r="D2019" s="564">
        <v>21.57</v>
      </c>
    </row>
    <row r="2020" spans="1:4">
      <c r="A2020" s="562">
        <v>1901528</v>
      </c>
      <c r="B2020" s="563" t="s">
        <v>16635</v>
      </c>
      <c r="C2020" s="562" t="s">
        <v>164</v>
      </c>
      <c r="D2020" s="564">
        <v>21.64</v>
      </c>
    </row>
    <row r="2021" spans="1:4">
      <c r="A2021" s="562">
        <v>1917079</v>
      </c>
      <c r="B2021" s="563" t="s">
        <v>16636</v>
      </c>
      <c r="C2021" s="562" t="s">
        <v>164</v>
      </c>
      <c r="D2021" s="564">
        <v>19</v>
      </c>
    </row>
    <row r="2022" spans="1:4">
      <c r="A2022" s="562">
        <v>1917080</v>
      </c>
      <c r="B2022" s="563" t="s">
        <v>16637</v>
      </c>
      <c r="C2022" s="562" t="s">
        <v>164</v>
      </c>
      <c r="D2022" s="564">
        <v>19.29</v>
      </c>
    </row>
    <row r="2023" spans="1:4">
      <c r="A2023" s="562">
        <v>1917081</v>
      </c>
      <c r="B2023" s="563" t="s">
        <v>16638</v>
      </c>
      <c r="C2023" s="562" t="s">
        <v>164</v>
      </c>
      <c r="D2023" s="564">
        <v>19.59</v>
      </c>
    </row>
    <row r="2024" spans="1:4">
      <c r="A2024" s="562">
        <v>1917082</v>
      </c>
      <c r="B2024" s="563" t="s">
        <v>16639</v>
      </c>
      <c r="C2024" s="562" t="s">
        <v>164</v>
      </c>
      <c r="D2024" s="564">
        <v>19.899999999999999</v>
      </c>
    </row>
    <row r="2025" spans="1:4">
      <c r="A2025" s="562">
        <v>1917083</v>
      </c>
      <c r="B2025" s="563" t="s">
        <v>16640</v>
      </c>
      <c r="C2025" s="562" t="s">
        <v>164</v>
      </c>
      <c r="D2025" s="564">
        <v>20.239999999999998</v>
      </c>
    </row>
    <row r="2026" spans="1:4">
      <c r="A2026" s="562">
        <v>1917084</v>
      </c>
      <c r="B2026" s="563" t="s">
        <v>16641</v>
      </c>
      <c r="C2026" s="562" t="s">
        <v>164</v>
      </c>
      <c r="D2026" s="564">
        <v>20.41</v>
      </c>
    </row>
    <row r="2027" spans="1:4">
      <c r="A2027" s="562">
        <v>1901529</v>
      </c>
      <c r="B2027" s="563" t="s">
        <v>16642</v>
      </c>
      <c r="C2027" s="562" t="s">
        <v>164</v>
      </c>
      <c r="D2027" s="564">
        <v>26.23</v>
      </c>
    </row>
    <row r="2028" spans="1:4">
      <c r="A2028" s="562">
        <v>1901530</v>
      </c>
      <c r="B2028" s="563" t="s">
        <v>16643</v>
      </c>
      <c r="C2028" s="562" t="s">
        <v>164</v>
      </c>
      <c r="D2028" s="564">
        <v>26.34</v>
      </c>
    </row>
    <row r="2029" spans="1:4">
      <c r="A2029" s="562">
        <v>1901531</v>
      </c>
      <c r="B2029" s="563" t="s">
        <v>16644</v>
      </c>
      <c r="C2029" s="562" t="s">
        <v>164</v>
      </c>
      <c r="D2029" s="564">
        <v>26.45</v>
      </c>
    </row>
    <row r="2030" spans="1:4">
      <c r="A2030" s="562">
        <v>1901532</v>
      </c>
      <c r="B2030" s="563" t="s">
        <v>16645</v>
      </c>
      <c r="C2030" s="562" t="s">
        <v>164</v>
      </c>
      <c r="D2030" s="564">
        <v>26.57</v>
      </c>
    </row>
    <row r="2031" spans="1:4">
      <c r="A2031" s="562">
        <v>1901533</v>
      </c>
      <c r="B2031" s="563" t="s">
        <v>16646</v>
      </c>
      <c r="C2031" s="562" t="s">
        <v>164</v>
      </c>
      <c r="D2031" s="564">
        <v>26.69</v>
      </c>
    </row>
    <row r="2032" spans="1:4">
      <c r="A2032" s="562">
        <v>1901534</v>
      </c>
      <c r="B2032" s="563" t="s">
        <v>16647</v>
      </c>
      <c r="C2032" s="562" t="s">
        <v>164</v>
      </c>
      <c r="D2032" s="564">
        <v>26.76</v>
      </c>
    </row>
    <row r="2033" spans="1:4">
      <c r="A2033" s="562">
        <v>1917115</v>
      </c>
      <c r="B2033" s="563" t="s">
        <v>16648</v>
      </c>
      <c r="C2033" s="562" t="s">
        <v>164</v>
      </c>
      <c r="D2033" s="564">
        <v>17.36</v>
      </c>
    </row>
    <row r="2034" spans="1:4">
      <c r="A2034" s="562">
        <v>1917116</v>
      </c>
      <c r="B2034" s="563" t="s">
        <v>16649</v>
      </c>
      <c r="C2034" s="562" t="s">
        <v>164</v>
      </c>
      <c r="D2034" s="564">
        <v>17.59</v>
      </c>
    </row>
    <row r="2035" spans="1:4">
      <c r="A2035" s="562">
        <v>1917117</v>
      </c>
      <c r="B2035" s="563" t="s">
        <v>16650</v>
      </c>
      <c r="C2035" s="562" t="s">
        <v>164</v>
      </c>
      <c r="D2035" s="564">
        <v>17.82</v>
      </c>
    </row>
    <row r="2036" spans="1:4">
      <c r="A2036" s="562">
        <v>1917118</v>
      </c>
      <c r="B2036" s="563" t="s">
        <v>16651</v>
      </c>
      <c r="C2036" s="562" t="s">
        <v>164</v>
      </c>
      <c r="D2036" s="564">
        <v>18.059999999999999</v>
      </c>
    </row>
    <row r="2037" spans="1:4">
      <c r="A2037" s="562">
        <v>1917119</v>
      </c>
      <c r="B2037" s="563" t="s">
        <v>16652</v>
      </c>
      <c r="C2037" s="562" t="s">
        <v>164</v>
      </c>
      <c r="D2037" s="564">
        <v>18.32</v>
      </c>
    </row>
    <row r="2038" spans="1:4">
      <c r="A2038" s="562">
        <v>1917120</v>
      </c>
      <c r="B2038" s="563" t="s">
        <v>16653</v>
      </c>
      <c r="C2038" s="562" t="s">
        <v>164</v>
      </c>
      <c r="D2038" s="564">
        <v>18.46</v>
      </c>
    </row>
    <row r="2039" spans="1:4">
      <c r="A2039" s="562">
        <v>1917151</v>
      </c>
      <c r="B2039" s="563" t="s">
        <v>16654</v>
      </c>
      <c r="C2039" s="562" t="s">
        <v>164</v>
      </c>
      <c r="D2039" s="564">
        <v>16.12</v>
      </c>
    </row>
    <row r="2040" spans="1:4">
      <c r="A2040" s="562">
        <v>1917152</v>
      </c>
      <c r="B2040" s="563" t="s">
        <v>16655</v>
      </c>
      <c r="C2040" s="562" t="s">
        <v>164</v>
      </c>
      <c r="D2040" s="564">
        <v>16.32</v>
      </c>
    </row>
    <row r="2041" spans="1:4">
      <c r="A2041" s="562">
        <v>1917153</v>
      </c>
      <c r="B2041" s="563" t="s">
        <v>16656</v>
      </c>
      <c r="C2041" s="562" t="s">
        <v>164</v>
      </c>
      <c r="D2041" s="564">
        <v>16.52</v>
      </c>
    </row>
    <row r="2042" spans="1:4">
      <c r="A2042" s="562">
        <v>1917154</v>
      </c>
      <c r="B2042" s="563" t="s">
        <v>16657</v>
      </c>
      <c r="C2042" s="562" t="s">
        <v>164</v>
      </c>
      <c r="D2042" s="564">
        <v>16.72</v>
      </c>
    </row>
    <row r="2043" spans="1:4">
      <c r="A2043" s="562">
        <v>1917155</v>
      </c>
      <c r="B2043" s="563" t="s">
        <v>16658</v>
      </c>
      <c r="C2043" s="562" t="s">
        <v>164</v>
      </c>
      <c r="D2043" s="564">
        <v>16.940000000000001</v>
      </c>
    </row>
    <row r="2044" spans="1:4">
      <c r="A2044" s="562">
        <v>1917156</v>
      </c>
      <c r="B2044" s="563" t="s">
        <v>16659</v>
      </c>
      <c r="C2044" s="562" t="s">
        <v>164</v>
      </c>
      <c r="D2044" s="564">
        <v>17.059999999999999</v>
      </c>
    </row>
    <row r="2045" spans="1:4">
      <c r="A2045" s="562">
        <v>1917187</v>
      </c>
      <c r="B2045" s="563" t="s">
        <v>16660</v>
      </c>
      <c r="C2045" s="562" t="s">
        <v>164</v>
      </c>
      <c r="D2045" s="564">
        <v>17.649999999999999</v>
      </c>
    </row>
    <row r="2046" spans="1:4">
      <c r="A2046" s="562">
        <v>1917188</v>
      </c>
      <c r="B2046" s="563" t="s">
        <v>16661</v>
      </c>
      <c r="C2046" s="562" t="s">
        <v>164</v>
      </c>
      <c r="D2046" s="564">
        <v>17.82</v>
      </c>
    </row>
    <row r="2047" spans="1:4">
      <c r="A2047" s="562">
        <v>1917189</v>
      </c>
      <c r="B2047" s="563" t="s">
        <v>16662</v>
      </c>
      <c r="C2047" s="562" t="s">
        <v>164</v>
      </c>
      <c r="D2047" s="564">
        <v>17.989999999999998</v>
      </c>
    </row>
    <row r="2048" spans="1:4">
      <c r="A2048" s="562">
        <v>1917190</v>
      </c>
      <c r="B2048" s="563" t="s">
        <v>16663</v>
      </c>
      <c r="C2048" s="562" t="s">
        <v>164</v>
      </c>
      <c r="D2048" s="564">
        <v>18.18</v>
      </c>
    </row>
    <row r="2049" spans="1:4">
      <c r="A2049" s="562">
        <v>1917191</v>
      </c>
      <c r="B2049" s="563" t="s">
        <v>16664</v>
      </c>
      <c r="C2049" s="562" t="s">
        <v>164</v>
      </c>
      <c r="D2049" s="564">
        <v>18.37</v>
      </c>
    </row>
    <row r="2050" spans="1:4">
      <c r="A2050" s="562">
        <v>1917192</v>
      </c>
      <c r="B2050" s="563" t="s">
        <v>16665</v>
      </c>
      <c r="C2050" s="562" t="s">
        <v>164</v>
      </c>
      <c r="D2050" s="564">
        <v>18.47</v>
      </c>
    </row>
    <row r="2051" spans="1:4">
      <c r="A2051" s="562">
        <v>1917007</v>
      </c>
      <c r="B2051" s="563" t="s">
        <v>16666</v>
      </c>
      <c r="C2051" s="562" t="s">
        <v>164</v>
      </c>
      <c r="D2051" s="564">
        <v>40.24</v>
      </c>
    </row>
    <row r="2052" spans="1:4">
      <c r="A2052" s="562">
        <v>1917008</v>
      </c>
      <c r="B2052" s="563" t="s">
        <v>16667</v>
      </c>
      <c r="C2052" s="562" t="s">
        <v>164</v>
      </c>
      <c r="D2052" s="564">
        <v>40.98</v>
      </c>
    </row>
    <row r="2053" spans="1:4">
      <c r="A2053" s="562">
        <v>1917009</v>
      </c>
      <c r="B2053" s="563" t="s">
        <v>16668</v>
      </c>
      <c r="C2053" s="562" t="s">
        <v>164</v>
      </c>
      <c r="D2053" s="564">
        <v>41.73</v>
      </c>
    </row>
    <row r="2054" spans="1:4">
      <c r="A2054" s="562">
        <v>1917010</v>
      </c>
      <c r="B2054" s="563" t="s">
        <v>16669</v>
      </c>
      <c r="C2054" s="562" t="s">
        <v>164</v>
      </c>
      <c r="D2054" s="564">
        <v>42.53</v>
      </c>
    </row>
    <row r="2055" spans="1:4">
      <c r="A2055" s="562">
        <v>1917011</v>
      </c>
      <c r="B2055" s="563" t="s">
        <v>16670</v>
      </c>
      <c r="C2055" s="562" t="s">
        <v>164</v>
      </c>
      <c r="D2055" s="564">
        <v>43.37</v>
      </c>
    </row>
    <row r="2056" spans="1:4">
      <c r="A2056" s="562">
        <v>1917012</v>
      </c>
      <c r="B2056" s="563" t="s">
        <v>16671</v>
      </c>
      <c r="C2056" s="562" t="s">
        <v>164</v>
      </c>
      <c r="D2056" s="564">
        <v>43.81</v>
      </c>
    </row>
    <row r="2057" spans="1:4" ht="25.5">
      <c r="A2057" s="562">
        <v>1917578</v>
      </c>
      <c r="B2057" s="563" t="s">
        <v>16672</v>
      </c>
      <c r="C2057" s="562" t="s">
        <v>164</v>
      </c>
      <c r="D2057" s="564">
        <v>8.36</v>
      </c>
    </row>
    <row r="2058" spans="1:4" ht="25.5">
      <c r="A2058" s="562">
        <v>1917579</v>
      </c>
      <c r="B2058" s="563" t="s">
        <v>16673</v>
      </c>
      <c r="C2058" s="562" t="s">
        <v>164</v>
      </c>
      <c r="D2058" s="564">
        <v>8.89</v>
      </c>
    </row>
    <row r="2059" spans="1:4" ht="25.5">
      <c r="A2059" s="562">
        <v>1917580</v>
      </c>
      <c r="B2059" s="563" t="s">
        <v>16674</v>
      </c>
      <c r="C2059" s="562" t="s">
        <v>164</v>
      </c>
      <c r="D2059" s="564">
        <v>9.32</v>
      </c>
    </row>
    <row r="2060" spans="1:4" ht="25.5">
      <c r="A2060" s="562">
        <v>1917581</v>
      </c>
      <c r="B2060" s="563" t="s">
        <v>16675</v>
      </c>
      <c r="C2060" s="562" t="s">
        <v>164</v>
      </c>
      <c r="D2060" s="564">
        <v>9.83</v>
      </c>
    </row>
    <row r="2061" spans="1:4" ht="25.5">
      <c r="A2061" s="562">
        <v>1917582</v>
      </c>
      <c r="B2061" s="563" t="s">
        <v>16676</v>
      </c>
      <c r="C2061" s="562" t="s">
        <v>164</v>
      </c>
      <c r="D2061" s="564">
        <v>10.55</v>
      </c>
    </row>
    <row r="2062" spans="1:4" ht="25.5">
      <c r="A2062" s="562">
        <v>1917583</v>
      </c>
      <c r="B2062" s="563" t="s">
        <v>16677</v>
      </c>
      <c r="C2062" s="562" t="s">
        <v>164</v>
      </c>
      <c r="D2062" s="564">
        <v>11.12</v>
      </c>
    </row>
    <row r="2063" spans="1:4" ht="25.5">
      <c r="A2063" s="562">
        <v>1917584</v>
      </c>
      <c r="B2063" s="563" t="s">
        <v>16678</v>
      </c>
      <c r="C2063" s="562" t="s">
        <v>164</v>
      </c>
      <c r="D2063" s="564">
        <v>11.62</v>
      </c>
    </row>
    <row r="2064" spans="1:4" ht="25.5">
      <c r="A2064" s="562">
        <v>1917585</v>
      </c>
      <c r="B2064" s="563" t="s">
        <v>16679</v>
      </c>
      <c r="C2064" s="562" t="s">
        <v>164</v>
      </c>
      <c r="D2064" s="564">
        <v>12.39</v>
      </c>
    </row>
    <row r="2065" spans="1:4" ht="25.5">
      <c r="A2065" s="562">
        <v>1917586</v>
      </c>
      <c r="B2065" s="563" t="s">
        <v>16680</v>
      </c>
      <c r="C2065" s="562" t="s">
        <v>164</v>
      </c>
      <c r="D2065" s="564">
        <v>13.51</v>
      </c>
    </row>
    <row r="2066" spans="1:4" ht="25.5">
      <c r="A2066" s="562">
        <v>1917587</v>
      </c>
      <c r="B2066" s="563" t="s">
        <v>16681</v>
      </c>
      <c r="C2066" s="562" t="s">
        <v>164</v>
      </c>
      <c r="D2066" s="564">
        <v>14.4</v>
      </c>
    </row>
    <row r="2067" spans="1:4" ht="25.5">
      <c r="A2067" s="562">
        <v>1917588</v>
      </c>
      <c r="B2067" s="563" t="s">
        <v>16682</v>
      </c>
      <c r="C2067" s="562" t="s">
        <v>164</v>
      </c>
      <c r="D2067" s="564">
        <v>15.4</v>
      </c>
    </row>
    <row r="2068" spans="1:4" ht="25.5">
      <c r="A2068" s="562">
        <v>1917589</v>
      </c>
      <c r="B2068" s="563" t="s">
        <v>16683</v>
      </c>
      <c r="C2068" s="562" t="s">
        <v>164</v>
      </c>
      <c r="D2068" s="564">
        <v>17.47</v>
      </c>
    </row>
    <row r="2069" spans="1:4" ht="25.5">
      <c r="A2069" s="562">
        <v>1917590</v>
      </c>
      <c r="B2069" s="563" t="s">
        <v>16684</v>
      </c>
      <c r="C2069" s="562" t="s">
        <v>164</v>
      </c>
      <c r="D2069" s="564">
        <v>20.350000000000001</v>
      </c>
    </row>
    <row r="2070" spans="1:4" ht="25.5">
      <c r="A2070" s="562">
        <v>1917591</v>
      </c>
      <c r="B2070" s="563" t="s">
        <v>16685</v>
      </c>
      <c r="C2070" s="562" t="s">
        <v>164</v>
      </c>
      <c r="D2070" s="564">
        <v>22.97</v>
      </c>
    </row>
    <row r="2071" spans="1:4" ht="25.5">
      <c r="A2071" s="562">
        <v>1917592</v>
      </c>
      <c r="B2071" s="563" t="s">
        <v>16686</v>
      </c>
      <c r="C2071" s="562" t="s">
        <v>164</v>
      </c>
      <c r="D2071" s="564">
        <v>26.31</v>
      </c>
    </row>
    <row r="2072" spans="1:4" ht="25.5">
      <c r="A2072" s="562">
        <v>1917593</v>
      </c>
      <c r="B2072" s="563" t="s">
        <v>16687</v>
      </c>
      <c r="C2072" s="562" t="s">
        <v>164</v>
      </c>
      <c r="D2072" s="564">
        <v>29.77</v>
      </c>
    </row>
    <row r="2073" spans="1:4" ht="25.5">
      <c r="A2073" s="562">
        <v>1917594</v>
      </c>
      <c r="B2073" s="563" t="s">
        <v>16688</v>
      </c>
      <c r="C2073" s="562" t="s">
        <v>164</v>
      </c>
      <c r="D2073" s="564">
        <v>33.94</v>
      </c>
    </row>
    <row r="2074" spans="1:4" ht="25.5">
      <c r="A2074" s="562">
        <v>1917595</v>
      </c>
      <c r="B2074" s="563" t="s">
        <v>16689</v>
      </c>
      <c r="C2074" s="562" t="s">
        <v>164</v>
      </c>
      <c r="D2074" s="564">
        <v>38.47</v>
      </c>
    </row>
    <row r="2075" spans="1:4" ht="25.5">
      <c r="A2075" s="562">
        <v>1917596</v>
      </c>
      <c r="B2075" s="563" t="s">
        <v>16690</v>
      </c>
      <c r="C2075" s="562" t="s">
        <v>164</v>
      </c>
      <c r="D2075" s="564">
        <v>42.56</v>
      </c>
    </row>
    <row r="2076" spans="1:4" ht="25.5">
      <c r="A2076" s="562">
        <v>1917597</v>
      </c>
      <c r="B2076" s="563" t="s">
        <v>16691</v>
      </c>
      <c r="C2076" s="562" t="s">
        <v>164</v>
      </c>
      <c r="D2076" s="564">
        <v>48.25</v>
      </c>
    </row>
    <row r="2077" spans="1:4" ht="25.5">
      <c r="A2077" s="562">
        <v>1917598</v>
      </c>
      <c r="B2077" s="563" t="s">
        <v>16692</v>
      </c>
      <c r="C2077" s="562" t="s">
        <v>164</v>
      </c>
      <c r="D2077" s="564">
        <v>53.4</v>
      </c>
    </row>
    <row r="2078" spans="1:4" ht="25.5">
      <c r="A2078" s="562">
        <v>1917599</v>
      </c>
      <c r="B2078" s="563" t="s">
        <v>16693</v>
      </c>
      <c r="C2078" s="562" t="s">
        <v>164</v>
      </c>
      <c r="D2078" s="564">
        <v>59.37</v>
      </c>
    </row>
    <row r="2079" spans="1:4" ht="25.5">
      <c r="A2079" s="562">
        <v>1917600</v>
      </c>
      <c r="B2079" s="563" t="s">
        <v>16694</v>
      </c>
      <c r="C2079" s="562" t="s">
        <v>164</v>
      </c>
      <c r="D2079" s="564">
        <v>67.03</v>
      </c>
    </row>
    <row r="2080" spans="1:4" ht="25.5">
      <c r="A2080" s="562">
        <v>1917601</v>
      </c>
      <c r="B2080" s="563" t="s">
        <v>16695</v>
      </c>
      <c r="C2080" s="562" t="s">
        <v>164</v>
      </c>
      <c r="D2080" s="564">
        <v>70.44</v>
      </c>
    </row>
    <row r="2081" spans="1:4" ht="25.5">
      <c r="A2081" s="562">
        <v>1917575</v>
      </c>
      <c r="B2081" s="563" t="s">
        <v>16696</v>
      </c>
      <c r="C2081" s="562" t="s">
        <v>164</v>
      </c>
      <c r="D2081" s="564">
        <v>6.72</v>
      </c>
    </row>
    <row r="2082" spans="1:4" ht="25.5">
      <c r="A2082" s="562">
        <v>1917576</v>
      </c>
      <c r="B2082" s="563" t="s">
        <v>16697</v>
      </c>
      <c r="C2082" s="562" t="s">
        <v>164</v>
      </c>
      <c r="D2082" s="564">
        <v>7.13</v>
      </c>
    </row>
    <row r="2083" spans="1:4" ht="25.5">
      <c r="A2083" s="562">
        <v>1917577</v>
      </c>
      <c r="B2083" s="563" t="s">
        <v>16698</v>
      </c>
      <c r="C2083" s="562" t="s">
        <v>164</v>
      </c>
      <c r="D2083" s="564">
        <v>7.63</v>
      </c>
    </row>
    <row r="2084" spans="1:4" ht="25.5">
      <c r="A2084" s="562">
        <v>1917739</v>
      </c>
      <c r="B2084" s="563" t="s">
        <v>16699</v>
      </c>
      <c r="C2084" s="562" t="s">
        <v>164</v>
      </c>
      <c r="D2084" s="564">
        <v>6.6</v>
      </c>
    </row>
    <row r="2085" spans="1:4" ht="25.5">
      <c r="A2085" s="562">
        <v>1917253</v>
      </c>
      <c r="B2085" s="563" t="s">
        <v>16700</v>
      </c>
      <c r="C2085" s="562" t="s">
        <v>164</v>
      </c>
      <c r="D2085" s="564">
        <v>9.56</v>
      </c>
    </row>
    <row r="2086" spans="1:4" ht="25.5">
      <c r="A2086" s="562">
        <v>1917254</v>
      </c>
      <c r="B2086" s="563" t="s">
        <v>16701</v>
      </c>
      <c r="C2086" s="562" t="s">
        <v>164</v>
      </c>
      <c r="D2086" s="564">
        <v>10.25</v>
      </c>
    </row>
    <row r="2087" spans="1:4" ht="25.5">
      <c r="A2087" s="562">
        <v>1917255</v>
      </c>
      <c r="B2087" s="563" t="s">
        <v>16702</v>
      </c>
      <c r="C2087" s="562" t="s">
        <v>164</v>
      </c>
      <c r="D2087" s="564">
        <v>11.12</v>
      </c>
    </row>
    <row r="2088" spans="1:4" ht="25.5">
      <c r="A2088" s="562">
        <v>1917256</v>
      </c>
      <c r="B2088" s="563" t="s">
        <v>16703</v>
      </c>
      <c r="C2088" s="562" t="s">
        <v>164</v>
      </c>
      <c r="D2088" s="564">
        <v>12.03</v>
      </c>
    </row>
    <row r="2089" spans="1:4" ht="25.5">
      <c r="A2089" s="562">
        <v>1917257</v>
      </c>
      <c r="B2089" s="563" t="s">
        <v>16704</v>
      </c>
      <c r="C2089" s="562" t="s">
        <v>164</v>
      </c>
      <c r="D2089" s="564">
        <v>13.18</v>
      </c>
    </row>
    <row r="2090" spans="1:4" ht="25.5">
      <c r="A2090" s="562">
        <v>1917258</v>
      </c>
      <c r="B2090" s="563" t="s">
        <v>16705</v>
      </c>
      <c r="C2090" s="562" t="s">
        <v>164</v>
      </c>
      <c r="D2090" s="564">
        <v>14.45</v>
      </c>
    </row>
    <row r="2091" spans="1:4" ht="25.5">
      <c r="A2091" s="562">
        <v>1917259</v>
      </c>
      <c r="B2091" s="563" t="s">
        <v>16706</v>
      </c>
      <c r="C2091" s="562" t="s">
        <v>164</v>
      </c>
      <c r="D2091" s="564">
        <v>18.079999999999998</v>
      </c>
    </row>
    <row r="2092" spans="1:4" ht="25.5">
      <c r="A2092" s="562">
        <v>1917250</v>
      </c>
      <c r="B2092" s="563" t="s">
        <v>16707</v>
      </c>
      <c r="C2092" s="562" t="s">
        <v>164</v>
      </c>
      <c r="D2092" s="564">
        <v>7.24</v>
      </c>
    </row>
    <row r="2093" spans="1:4" ht="25.5">
      <c r="A2093" s="562">
        <v>1917251</v>
      </c>
      <c r="B2093" s="563" t="s">
        <v>16708</v>
      </c>
      <c r="C2093" s="562" t="s">
        <v>164</v>
      </c>
      <c r="D2093" s="564">
        <v>7.67</v>
      </c>
    </row>
    <row r="2094" spans="1:4" ht="25.5">
      <c r="A2094" s="562">
        <v>1917252</v>
      </c>
      <c r="B2094" s="563" t="s">
        <v>16709</v>
      </c>
      <c r="C2094" s="562" t="s">
        <v>164</v>
      </c>
      <c r="D2094" s="564">
        <v>8.58</v>
      </c>
    </row>
    <row r="2095" spans="1:4" ht="25.5">
      <c r="A2095" s="562">
        <v>1917726</v>
      </c>
      <c r="B2095" s="563" t="s">
        <v>16710</v>
      </c>
      <c r="C2095" s="562" t="s">
        <v>164</v>
      </c>
      <c r="D2095" s="564">
        <v>7.07</v>
      </c>
    </row>
    <row r="2096" spans="1:4" ht="25.5">
      <c r="A2096" s="562">
        <v>1917335</v>
      </c>
      <c r="B2096" s="563" t="s">
        <v>16711</v>
      </c>
      <c r="C2096" s="562" t="s">
        <v>164</v>
      </c>
      <c r="D2096" s="564">
        <v>7.23</v>
      </c>
    </row>
    <row r="2097" spans="1:4" ht="25.5">
      <c r="A2097" s="562">
        <v>1917336</v>
      </c>
      <c r="B2097" s="563" t="s">
        <v>16712</v>
      </c>
      <c r="C2097" s="562" t="s">
        <v>164</v>
      </c>
      <c r="D2097" s="564">
        <v>8.11</v>
      </c>
    </row>
    <row r="2098" spans="1:4" ht="25.5">
      <c r="A2098" s="562">
        <v>1917337</v>
      </c>
      <c r="B2098" s="563" t="s">
        <v>16713</v>
      </c>
      <c r="C2098" s="562" t="s">
        <v>164</v>
      </c>
      <c r="D2098" s="564">
        <v>8.85</v>
      </c>
    </row>
    <row r="2099" spans="1:4" ht="25.5">
      <c r="A2099" s="562">
        <v>1917338</v>
      </c>
      <c r="B2099" s="563" t="s">
        <v>16714</v>
      </c>
      <c r="C2099" s="562" t="s">
        <v>164</v>
      </c>
      <c r="D2099" s="564">
        <v>9.7899999999999991</v>
      </c>
    </row>
    <row r="2100" spans="1:4" ht="25.5">
      <c r="A2100" s="562">
        <v>1917339</v>
      </c>
      <c r="B2100" s="563" t="s">
        <v>16715</v>
      </c>
      <c r="C2100" s="562" t="s">
        <v>164</v>
      </c>
      <c r="D2100" s="564">
        <v>10.94</v>
      </c>
    </row>
    <row r="2101" spans="1:4" ht="25.5">
      <c r="A2101" s="562">
        <v>1917340</v>
      </c>
      <c r="B2101" s="563" t="s">
        <v>16716</v>
      </c>
      <c r="C2101" s="562" t="s">
        <v>164</v>
      </c>
      <c r="D2101" s="564">
        <v>12.77</v>
      </c>
    </row>
    <row r="2102" spans="1:4" ht="25.5">
      <c r="A2102" s="562">
        <v>1917341</v>
      </c>
      <c r="B2102" s="563" t="s">
        <v>16717</v>
      </c>
      <c r="C2102" s="562" t="s">
        <v>164</v>
      </c>
      <c r="D2102" s="564">
        <v>16.28</v>
      </c>
    </row>
    <row r="2103" spans="1:4" ht="25.5">
      <c r="A2103" s="562">
        <v>1917342</v>
      </c>
      <c r="B2103" s="563" t="s">
        <v>16718</v>
      </c>
      <c r="C2103" s="562" t="s">
        <v>164</v>
      </c>
      <c r="D2103" s="564">
        <v>20.36</v>
      </c>
    </row>
    <row r="2104" spans="1:4" ht="25.5">
      <c r="A2104" s="562">
        <v>1917343</v>
      </c>
      <c r="B2104" s="563" t="s">
        <v>16719</v>
      </c>
      <c r="C2104" s="562" t="s">
        <v>164</v>
      </c>
      <c r="D2104" s="564">
        <v>25.55</v>
      </c>
    </row>
    <row r="2105" spans="1:4" ht="25.5">
      <c r="A2105" s="562">
        <v>1917344</v>
      </c>
      <c r="B2105" s="563" t="s">
        <v>16720</v>
      </c>
      <c r="C2105" s="562" t="s">
        <v>164</v>
      </c>
      <c r="D2105" s="564">
        <v>31.04</v>
      </c>
    </row>
    <row r="2106" spans="1:4" ht="25.5">
      <c r="A2106" s="562">
        <v>1917345</v>
      </c>
      <c r="B2106" s="563" t="s">
        <v>16721</v>
      </c>
      <c r="C2106" s="562" t="s">
        <v>164</v>
      </c>
      <c r="D2106" s="564">
        <v>38.68</v>
      </c>
    </row>
    <row r="2107" spans="1:4" ht="25.5">
      <c r="A2107" s="562">
        <v>1917346</v>
      </c>
      <c r="B2107" s="563" t="s">
        <v>16722</v>
      </c>
      <c r="C2107" s="562" t="s">
        <v>164</v>
      </c>
      <c r="D2107" s="564">
        <v>46.28</v>
      </c>
    </row>
    <row r="2108" spans="1:4" ht="25.5">
      <c r="A2108" s="562">
        <v>1917347</v>
      </c>
      <c r="B2108" s="563" t="s">
        <v>16723</v>
      </c>
      <c r="C2108" s="562" t="s">
        <v>164</v>
      </c>
      <c r="D2108" s="564">
        <v>57.16</v>
      </c>
    </row>
    <row r="2109" spans="1:4" ht="25.5">
      <c r="A2109" s="562">
        <v>1917332</v>
      </c>
      <c r="B2109" s="563" t="s">
        <v>16724</v>
      </c>
      <c r="C2109" s="562" t="s">
        <v>164</v>
      </c>
      <c r="D2109" s="564">
        <v>5.99</v>
      </c>
    </row>
    <row r="2110" spans="1:4" ht="25.5">
      <c r="A2110" s="562">
        <v>1917333</v>
      </c>
      <c r="B2110" s="563" t="s">
        <v>16725</v>
      </c>
      <c r="C2110" s="562" t="s">
        <v>164</v>
      </c>
      <c r="D2110" s="564">
        <v>6.35</v>
      </c>
    </row>
    <row r="2111" spans="1:4" ht="25.5">
      <c r="A2111" s="562">
        <v>1917334</v>
      </c>
      <c r="B2111" s="563" t="s">
        <v>16726</v>
      </c>
      <c r="C2111" s="562" t="s">
        <v>164</v>
      </c>
      <c r="D2111" s="564">
        <v>6.72</v>
      </c>
    </row>
    <row r="2112" spans="1:4" ht="25.5">
      <c r="A2112" s="562">
        <v>1917331</v>
      </c>
      <c r="B2112" s="563" t="s">
        <v>16727</v>
      </c>
      <c r="C2112" s="562" t="s">
        <v>164</v>
      </c>
      <c r="D2112" s="564">
        <v>5.54</v>
      </c>
    </row>
    <row r="2113" spans="1:4" ht="25.5">
      <c r="A2113" s="562">
        <v>1917443</v>
      </c>
      <c r="B2113" s="563" t="s">
        <v>16728</v>
      </c>
      <c r="C2113" s="562" t="s">
        <v>164</v>
      </c>
      <c r="D2113" s="564">
        <v>8.2899999999999991</v>
      </c>
    </row>
    <row r="2114" spans="1:4" ht="25.5">
      <c r="A2114" s="562">
        <v>1917444</v>
      </c>
      <c r="B2114" s="563" t="s">
        <v>16729</v>
      </c>
      <c r="C2114" s="562" t="s">
        <v>164</v>
      </c>
      <c r="D2114" s="564">
        <v>8.93</v>
      </c>
    </row>
    <row r="2115" spans="1:4" ht="25.5">
      <c r="A2115" s="562">
        <v>1917445</v>
      </c>
      <c r="B2115" s="563" t="s">
        <v>16730</v>
      </c>
      <c r="C2115" s="562" t="s">
        <v>164</v>
      </c>
      <c r="D2115" s="564">
        <v>9.64</v>
      </c>
    </row>
    <row r="2116" spans="1:4" ht="25.5">
      <c r="A2116" s="562">
        <v>1917446</v>
      </c>
      <c r="B2116" s="563" t="s">
        <v>16731</v>
      </c>
      <c r="C2116" s="562" t="s">
        <v>164</v>
      </c>
      <c r="D2116" s="564">
        <v>10.36</v>
      </c>
    </row>
    <row r="2117" spans="1:4" ht="25.5">
      <c r="A2117" s="562">
        <v>1917447</v>
      </c>
      <c r="B2117" s="563" t="s">
        <v>16732</v>
      </c>
      <c r="C2117" s="562" t="s">
        <v>164</v>
      </c>
      <c r="D2117" s="564">
        <v>11.43</v>
      </c>
    </row>
    <row r="2118" spans="1:4" ht="25.5">
      <c r="A2118" s="562">
        <v>1917448</v>
      </c>
      <c r="B2118" s="563" t="s">
        <v>16733</v>
      </c>
      <c r="C2118" s="562" t="s">
        <v>164</v>
      </c>
      <c r="D2118" s="564">
        <v>12.4</v>
      </c>
    </row>
    <row r="2119" spans="1:4" ht="25.5">
      <c r="A2119" s="562">
        <v>1917449</v>
      </c>
      <c r="B2119" s="563" t="s">
        <v>16734</v>
      </c>
      <c r="C2119" s="562" t="s">
        <v>164</v>
      </c>
      <c r="D2119" s="564">
        <v>13.69</v>
      </c>
    </row>
    <row r="2120" spans="1:4" ht="25.5">
      <c r="A2120" s="562">
        <v>1917450</v>
      </c>
      <c r="B2120" s="563" t="s">
        <v>16735</v>
      </c>
      <c r="C2120" s="562" t="s">
        <v>164</v>
      </c>
      <c r="D2120" s="564">
        <v>15.27</v>
      </c>
    </row>
    <row r="2121" spans="1:4" ht="25.5">
      <c r="A2121" s="562">
        <v>1917451</v>
      </c>
      <c r="B2121" s="563" t="s">
        <v>16736</v>
      </c>
      <c r="C2121" s="562" t="s">
        <v>164</v>
      </c>
      <c r="D2121" s="564">
        <v>18.77</v>
      </c>
    </row>
    <row r="2122" spans="1:4" ht="25.5">
      <c r="A2122" s="562">
        <v>1917452</v>
      </c>
      <c r="B2122" s="563" t="s">
        <v>16737</v>
      </c>
      <c r="C2122" s="562" t="s">
        <v>164</v>
      </c>
      <c r="D2122" s="564">
        <v>22.26</v>
      </c>
    </row>
    <row r="2123" spans="1:4" ht="25.5">
      <c r="A2123" s="562">
        <v>1917453</v>
      </c>
      <c r="B2123" s="563" t="s">
        <v>16738</v>
      </c>
      <c r="C2123" s="562" t="s">
        <v>164</v>
      </c>
      <c r="D2123" s="564">
        <v>26.5</v>
      </c>
    </row>
    <row r="2124" spans="1:4" ht="25.5">
      <c r="A2124" s="562">
        <v>1917454</v>
      </c>
      <c r="B2124" s="563" t="s">
        <v>16739</v>
      </c>
      <c r="C2124" s="562" t="s">
        <v>164</v>
      </c>
      <c r="D2124" s="564">
        <v>31.15</v>
      </c>
    </row>
    <row r="2125" spans="1:4" ht="25.5">
      <c r="A2125" s="562">
        <v>1917455</v>
      </c>
      <c r="B2125" s="563" t="s">
        <v>16740</v>
      </c>
      <c r="C2125" s="562" t="s">
        <v>164</v>
      </c>
      <c r="D2125" s="564">
        <v>37.049999999999997</v>
      </c>
    </row>
    <row r="2126" spans="1:4" ht="25.5">
      <c r="A2126" s="562">
        <v>1917456</v>
      </c>
      <c r="B2126" s="563" t="s">
        <v>16741</v>
      </c>
      <c r="C2126" s="562" t="s">
        <v>164</v>
      </c>
      <c r="D2126" s="564">
        <v>43.49</v>
      </c>
    </row>
    <row r="2127" spans="1:4" ht="25.5">
      <c r="A2127" s="562">
        <v>1917457</v>
      </c>
      <c r="B2127" s="563" t="s">
        <v>16742</v>
      </c>
      <c r="C2127" s="562" t="s">
        <v>164</v>
      </c>
      <c r="D2127" s="564">
        <v>49.25</v>
      </c>
    </row>
    <row r="2128" spans="1:4" ht="25.5">
      <c r="A2128" s="562">
        <v>1917458</v>
      </c>
      <c r="B2128" s="563" t="s">
        <v>16743</v>
      </c>
      <c r="C2128" s="562" t="s">
        <v>164</v>
      </c>
      <c r="D2128" s="564">
        <v>56.9</v>
      </c>
    </row>
    <row r="2129" spans="1:4" ht="25.5">
      <c r="A2129" s="562">
        <v>1917459</v>
      </c>
      <c r="B2129" s="563" t="s">
        <v>16744</v>
      </c>
      <c r="C2129" s="562" t="s">
        <v>164</v>
      </c>
      <c r="D2129" s="564">
        <v>59.8</v>
      </c>
    </row>
    <row r="2130" spans="1:4" ht="25.5">
      <c r="A2130" s="562">
        <v>1917440</v>
      </c>
      <c r="B2130" s="563" t="s">
        <v>16745</v>
      </c>
      <c r="C2130" s="562" t="s">
        <v>164</v>
      </c>
      <c r="D2130" s="564">
        <v>5.95</v>
      </c>
    </row>
    <row r="2131" spans="1:4" ht="25.5">
      <c r="A2131" s="562">
        <v>1917441</v>
      </c>
      <c r="B2131" s="563" t="s">
        <v>16746</v>
      </c>
      <c r="C2131" s="562" t="s">
        <v>164</v>
      </c>
      <c r="D2131" s="564">
        <v>6.66</v>
      </c>
    </row>
    <row r="2132" spans="1:4" ht="25.5">
      <c r="A2132" s="562">
        <v>1917442</v>
      </c>
      <c r="B2132" s="563" t="s">
        <v>16747</v>
      </c>
      <c r="C2132" s="562" t="s">
        <v>164</v>
      </c>
      <c r="D2132" s="564">
        <v>7.36</v>
      </c>
    </row>
    <row r="2133" spans="1:4" ht="25.5">
      <c r="A2133" s="562">
        <v>1917734</v>
      </c>
      <c r="B2133" s="563" t="s">
        <v>16748</v>
      </c>
      <c r="C2133" s="562" t="s">
        <v>164</v>
      </c>
      <c r="D2133" s="564">
        <v>5.48</v>
      </c>
    </row>
    <row r="2134" spans="1:4">
      <c r="A2134" s="562">
        <v>1917055</v>
      </c>
      <c r="B2134" s="563" t="s">
        <v>16749</v>
      </c>
      <c r="C2134" s="562" t="s">
        <v>164</v>
      </c>
      <c r="D2134" s="564">
        <v>26.25</v>
      </c>
    </row>
    <row r="2135" spans="1:4">
      <c r="A2135" s="562">
        <v>1917056</v>
      </c>
      <c r="B2135" s="563" t="s">
        <v>16750</v>
      </c>
      <c r="C2135" s="562" t="s">
        <v>164</v>
      </c>
      <c r="D2135" s="564">
        <v>26.74</v>
      </c>
    </row>
    <row r="2136" spans="1:4">
      <c r="A2136" s="562">
        <v>1917057</v>
      </c>
      <c r="B2136" s="563" t="s">
        <v>16751</v>
      </c>
      <c r="C2136" s="562" t="s">
        <v>164</v>
      </c>
      <c r="D2136" s="564">
        <v>27.24</v>
      </c>
    </row>
    <row r="2137" spans="1:4">
      <c r="A2137" s="562">
        <v>1917058</v>
      </c>
      <c r="B2137" s="563" t="s">
        <v>16752</v>
      </c>
      <c r="C2137" s="562" t="s">
        <v>164</v>
      </c>
      <c r="D2137" s="564">
        <v>27.77</v>
      </c>
    </row>
    <row r="2138" spans="1:4">
      <c r="A2138" s="562">
        <v>1917059</v>
      </c>
      <c r="B2138" s="563" t="s">
        <v>16753</v>
      </c>
      <c r="C2138" s="562" t="s">
        <v>164</v>
      </c>
      <c r="D2138" s="564">
        <v>28.32</v>
      </c>
    </row>
    <row r="2139" spans="1:4">
      <c r="A2139" s="562">
        <v>1917060</v>
      </c>
      <c r="B2139" s="563" t="s">
        <v>16754</v>
      </c>
      <c r="C2139" s="562" t="s">
        <v>164</v>
      </c>
      <c r="D2139" s="564">
        <v>28.62</v>
      </c>
    </row>
    <row r="2140" spans="1:4">
      <c r="A2140" s="562">
        <v>1901536</v>
      </c>
      <c r="B2140" s="563" t="s">
        <v>16755</v>
      </c>
      <c r="C2140" s="562" t="s">
        <v>164</v>
      </c>
      <c r="D2140" s="564">
        <v>14.44</v>
      </c>
    </row>
    <row r="2141" spans="1:4">
      <c r="A2141" s="562">
        <v>1901537</v>
      </c>
      <c r="B2141" s="563" t="s">
        <v>16756</v>
      </c>
      <c r="C2141" s="562" t="s">
        <v>164</v>
      </c>
      <c r="D2141" s="564">
        <v>14.55</v>
      </c>
    </row>
    <row r="2142" spans="1:4">
      <c r="A2142" s="562">
        <v>1901538</v>
      </c>
      <c r="B2142" s="563" t="s">
        <v>16757</v>
      </c>
      <c r="C2142" s="562" t="s">
        <v>164</v>
      </c>
      <c r="D2142" s="564">
        <v>14.68</v>
      </c>
    </row>
    <row r="2143" spans="1:4">
      <c r="A2143" s="562">
        <v>1901539</v>
      </c>
      <c r="B2143" s="563" t="s">
        <v>16758</v>
      </c>
      <c r="C2143" s="562" t="s">
        <v>164</v>
      </c>
      <c r="D2143" s="564">
        <v>14.8</v>
      </c>
    </row>
    <row r="2144" spans="1:4">
      <c r="A2144" s="562">
        <v>1901540</v>
      </c>
      <c r="B2144" s="563" t="s">
        <v>16759</v>
      </c>
      <c r="C2144" s="562" t="s">
        <v>164</v>
      </c>
      <c r="D2144" s="564">
        <v>14.94</v>
      </c>
    </row>
    <row r="2145" spans="1:4">
      <c r="A2145" s="562">
        <v>1901535</v>
      </c>
      <c r="B2145" s="563" t="s">
        <v>16760</v>
      </c>
      <c r="C2145" s="562" t="s">
        <v>164</v>
      </c>
      <c r="D2145" s="564">
        <v>15.01</v>
      </c>
    </row>
    <row r="2146" spans="1:4">
      <c r="A2146" s="562">
        <v>1901542</v>
      </c>
      <c r="B2146" s="563" t="s">
        <v>16761</v>
      </c>
      <c r="C2146" s="562" t="s">
        <v>164</v>
      </c>
      <c r="D2146" s="564">
        <v>18.829999999999998</v>
      </c>
    </row>
    <row r="2147" spans="1:4">
      <c r="A2147" s="562">
        <v>1901543</v>
      </c>
      <c r="B2147" s="563" t="s">
        <v>16762</v>
      </c>
      <c r="C2147" s="562" t="s">
        <v>164</v>
      </c>
      <c r="D2147" s="564">
        <v>18.940000000000001</v>
      </c>
    </row>
    <row r="2148" spans="1:4">
      <c r="A2148" s="562">
        <v>1901544</v>
      </c>
      <c r="B2148" s="563" t="s">
        <v>16763</v>
      </c>
      <c r="C2148" s="562" t="s">
        <v>164</v>
      </c>
      <c r="D2148" s="564">
        <v>19.059999999999999</v>
      </c>
    </row>
    <row r="2149" spans="1:4">
      <c r="A2149" s="562">
        <v>1901545</v>
      </c>
      <c r="B2149" s="563" t="s">
        <v>16764</v>
      </c>
      <c r="C2149" s="562" t="s">
        <v>164</v>
      </c>
      <c r="D2149" s="564">
        <v>19.18</v>
      </c>
    </row>
    <row r="2150" spans="1:4">
      <c r="A2150" s="562">
        <v>1901546</v>
      </c>
      <c r="B2150" s="563" t="s">
        <v>16765</v>
      </c>
      <c r="C2150" s="562" t="s">
        <v>164</v>
      </c>
      <c r="D2150" s="564">
        <v>19.309999999999999</v>
      </c>
    </row>
    <row r="2151" spans="1:4">
      <c r="A2151" s="562">
        <v>1901541</v>
      </c>
      <c r="B2151" s="563" t="s">
        <v>16766</v>
      </c>
      <c r="C2151" s="562" t="s">
        <v>164</v>
      </c>
      <c r="D2151" s="564">
        <v>19.37</v>
      </c>
    </row>
    <row r="2152" spans="1:4">
      <c r="A2152" s="562">
        <v>1917091</v>
      </c>
      <c r="B2152" s="563" t="s">
        <v>16767</v>
      </c>
      <c r="C2152" s="562" t="s">
        <v>164</v>
      </c>
      <c r="D2152" s="564">
        <v>17.28</v>
      </c>
    </row>
    <row r="2153" spans="1:4">
      <c r="A2153" s="562">
        <v>1917092</v>
      </c>
      <c r="B2153" s="563" t="s">
        <v>16768</v>
      </c>
      <c r="C2153" s="562" t="s">
        <v>164</v>
      </c>
      <c r="D2153" s="564">
        <v>17.57</v>
      </c>
    </row>
    <row r="2154" spans="1:4">
      <c r="A2154" s="562">
        <v>1917093</v>
      </c>
      <c r="B2154" s="563" t="s">
        <v>16769</v>
      </c>
      <c r="C2154" s="562" t="s">
        <v>164</v>
      </c>
      <c r="D2154" s="564">
        <v>17.86</v>
      </c>
    </row>
    <row r="2155" spans="1:4">
      <c r="A2155" s="562">
        <v>1917094</v>
      </c>
      <c r="B2155" s="563" t="s">
        <v>16770</v>
      </c>
      <c r="C2155" s="562" t="s">
        <v>164</v>
      </c>
      <c r="D2155" s="564">
        <v>18.16</v>
      </c>
    </row>
    <row r="2156" spans="1:4">
      <c r="A2156" s="562">
        <v>1917095</v>
      </c>
      <c r="B2156" s="563" t="s">
        <v>16771</v>
      </c>
      <c r="C2156" s="562" t="s">
        <v>164</v>
      </c>
      <c r="D2156" s="564">
        <v>18.489999999999998</v>
      </c>
    </row>
    <row r="2157" spans="1:4">
      <c r="A2157" s="562">
        <v>1917096</v>
      </c>
      <c r="B2157" s="563" t="s">
        <v>16772</v>
      </c>
      <c r="C2157" s="562" t="s">
        <v>164</v>
      </c>
      <c r="D2157" s="564">
        <v>18.66</v>
      </c>
    </row>
    <row r="2158" spans="1:4">
      <c r="A2158" s="562">
        <v>1901548</v>
      </c>
      <c r="B2158" s="563" t="s">
        <v>16773</v>
      </c>
      <c r="C2158" s="562" t="s">
        <v>164</v>
      </c>
      <c r="D2158" s="564">
        <v>23.35</v>
      </c>
    </row>
    <row r="2159" spans="1:4">
      <c r="A2159" s="562">
        <v>1901549</v>
      </c>
      <c r="B2159" s="563" t="s">
        <v>16774</v>
      </c>
      <c r="C2159" s="562" t="s">
        <v>164</v>
      </c>
      <c r="D2159" s="564">
        <v>23.45</v>
      </c>
    </row>
    <row r="2160" spans="1:4">
      <c r="A2160" s="562">
        <v>1901550</v>
      </c>
      <c r="B2160" s="563" t="s">
        <v>16775</v>
      </c>
      <c r="C2160" s="562" t="s">
        <v>164</v>
      </c>
      <c r="D2160" s="564">
        <v>23.56</v>
      </c>
    </row>
    <row r="2161" spans="1:4">
      <c r="A2161" s="562">
        <v>1901551</v>
      </c>
      <c r="B2161" s="563" t="s">
        <v>16776</v>
      </c>
      <c r="C2161" s="562" t="s">
        <v>164</v>
      </c>
      <c r="D2161" s="564">
        <v>23.68</v>
      </c>
    </row>
    <row r="2162" spans="1:4">
      <c r="A2162" s="562">
        <v>1901552</v>
      </c>
      <c r="B2162" s="563" t="s">
        <v>16777</v>
      </c>
      <c r="C2162" s="562" t="s">
        <v>164</v>
      </c>
      <c r="D2162" s="564">
        <v>23.8</v>
      </c>
    </row>
    <row r="2163" spans="1:4">
      <c r="A2163" s="562">
        <v>1901547</v>
      </c>
      <c r="B2163" s="563" t="s">
        <v>16778</v>
      </c>
      <c r="C2163" s="562" t="s">
        <v>164</v>
      </c>
      <c r="D2163" s="564">
        <v>23.87</v>
      </c>
    </row>
    <row r="2164" spans="1:4">
      <c r="A2164" s="562">
        <v>1917127</v>
      </c>
      <c r="B2164" s="563" t="s">
        <v>16779</v>
      </c>
      <c r="C2164" s="562" t="s">
        <v>164</v>
      </c>
      <c r="D2164" s="564">
        <v>15.74</v>
      </c>
    </row>
    <row r="2165" spans="1:4">
      <c r="A2165" s="562">
        <v>1917128</v>
      </c>
      <c r="B2165" s="563" t="s">
        <v>16780</v>
      </c>
      <c r="C2165" s="562" t="s">
        <v>164</v>
      </c>
      <c r="D2165" s="564">
        <v>15.96</v>
      </c>
    </row>
    <row r="2166" spans="1:4">
      <c r="A2166" s="562">
        <v>1917129</v>
      </c>
      <c r="B2166" s="563" t="s">
        <v>16781</v>
      </c>
      <c r="C2166" s="562" t="s">
        <v>164</v>
      </c>
      <c r="D2166" s="564">
        <v>16.18</v>
      </c>
    </row>
    <row r="2167" spans="1:4">
      <c r="A2167" s="562">
        <v>1917130</v>
      </c>
      <c r="B2167" s="563" t="s">
        <v>16782</v>
      </c>
      <c r="C2167" s="562" t="s">
        <v>164</v>
      </c>
      <c r="D2167" s="564">
        <v>16.420000000000002</v>
      </c>
    </row>
    <row r="2168" spans="1:4">
      <c r="A2168" s="562">
        <v>1917131</v>
      </c>
      <c r="B2168" s="563" t="s">
        <v>16783</v>
      </c>
      <c r="C2168" s="562" t="s">
        <v>164</v>
      </c>
      <c r="D2168" s="564">
        <v>16.670000000000002</v>
      </c>
    </row>
    <row r="2169" spans="1:4">
      <c r="A2169" s="562">
        <v>1917132</v>
      </c>
      <c r="B2169" s="563" t="s">
        <v>16784</v>
      </c>
      <c r="C2169" s="562" t="s">
        <v>164</v>
      </c>
      <c r="D2169" s="564">
        <v>16.809999999999999</v>
      </c>
    </row>
    <row r="2170" spans="1:4">
      <c r="A2170" s="562">
        <v>1917163</v>
      </c>
      <c r="B2170" s="563" t="s">
        <v>16785</v>
      </c>
      <c r="C2170" s="562" t="s">
        <v>164</v>
      </c>
      <c r="D2170" s="564">
        <v>14.59</v>
      </c>
    </row>
    <row r="2171" spans="1:4">
      <c r="A2171" s="562">
        <v>1917164</v>
      </c>
      <c r="B2171" s="563" t="s">
        <v>16786</v>
      </c>
      <c r="C2171" s="562" t="s">
        <v>164</v>
      </c>
      <c r="D2171" s="564">
        <v>14.78</v>
      </c>
    </row>
    <row r="2172" spans="1:4">
      <c r="A2172" s="562">
        <v>1917165</v>
      </c>
      <c r="B2172" s="563" t="s">
        <v>16787</v>
      </c>
      <c r="C2172" s="562" t="s">
        <v>164</v>
      </c>
      <c r="D2172" s="564">
        <v>14.98</v>
      </c>
    </row>
    <row r="2173" spans="1:4">
      <c r="A2173" s="562">
        <v>1917166</v>
      </c>
      <c r="B2173" s="563" t="s">
        <v>16788</v>
      </c>
      <c r="C2173" s="562" t="s">
        <v>164</v>
      </c>
      <c r="D2173" s="564">
        <v>15.18</v>
      </c>
    </row>
    <row r="2174" spans="1:4">
      <c r="A2174" s="562">
        <v>1917167</v>
      </c>
      <c r="B2174" s="563" t="s">
        <v>16789</v>
      </c>
      <c r="C2174" s="562" t="s">
        <v>164</v>
      </c>
      <c r="D2174" s="564">
        <v>15.4</v>
      </c>
    </row>
    <row r="2175" spans="1:4">
      <c r="A2175" s="562">
        <v>1917168</v>
      </c>
      <c r="B2175" s="563" t="s">
        <v>16790</v>
      </c>
      <c r="C2175" s="562" t="s">
        <v>164</v>
      </c>
      <c r="D2175" s="564">
        <v>15.51</v>
      </c>
    </row>
    <row r="2176" spans="1:4">
      <c r="A2176" s="562">
        <v>1917199</v>
      </c>
      <c r="B2176" s="563" t="s">
        <v>16791</v>
      </c>
      <c r="C2176" s="562" t="s">
        <v>164</v>
      </c>
      <c r="D2176" s="564">
        <v>15.9</v>
      </c>
    </row>
    <row r="2177" spans="1:4">
      <c r="A2177" s="562">
        <v>1917200</v>
      </c>
      <c r="B2177" s="563" t="s">
        <v>16792</v>
      </c>
      <c r="C2177" s="562" t="s">
        <v>164</v>
      </c>
      <c r="D2177" s="564">
        <v>16.07</v>
      </c>
    </row>
    <row r="2178" spans="1:4">
      <c r="A2178" s="562">
        <v>1917201</v>
      </c>
      <c r="B2178" s="563" t="s">
        <v>16793</v>
      </c>
      <c r="C2178" s="562" t="s">
        <v>164</v>
      </c>
      <c r="D2178" s="564">
        <v>16.239999999999998</v>
      </c>
    </row>
    <row r="2179" spans="1:4">
      <c r="A2179" s="562">
        <v>1917202</v>
      </c>
      <c r="B2179" s="563" t="s">
        <v>16794</v>
      </c>
      <c r="C2179" s="562" t="s">
        <v>164</v>
      </c>
      <c r="D2179" s="564">
        <v>16.420000000000002</v>
      </c>
    </row>
    <row r="2180" spans="1:4">
      <c r="A2180" s="562">
        <v>1917203</v>
      </c>
      <c r="B2180" s="563" t="s">
        <v>16795</v>
      </c>
      <c r="C2180" s="562" t="s">
        <v>164</v>
      </c>
      <c r="D2180" s="564">
        <v>16.61</v>
      </c>
    </row>
    <row r="2181" spans="1:4">
      <c r="A2181" s="562">
        <v>1917204</v>
      </c>
      <c r="B2181" s="563" t="s">
        <v>16796</v>
      </c>
      <c r="C2181" s="562" t="s">
        <v>164</v>
      </c>
      <c r="D2181" s="564">
        <v>16.71</v>
      </c>
    </row>
    <row r="2182" spans="1:4">
      <c r="A2182" s="562">
        <v>1917019</v>
      </c>
      <c r="B2182" s="563" t="s">
        <v>16797</v>
      </c>
      <c r="C2182" s="562" t="s">
        <v>164</v>
      </c>
      <c r="D2182" s="564">
        <v>36.6</v>
      </c>
    </row>
    <row r="2183" spans="1:4">
      <c r="A2183" s="562">
        <v>1917020</v>
      </c>
      <c r="B2183" s="563" t="s">
        <v>16798</v>
      </c>
      <c r="C2183" s="562" t="s">
        <v>164</v>
      </c>
      <c r="D2183" s="564">
        <v>37.32</v>
      </c>
    </row>
    <row r="2184" spans="1:4">
      <c r="A2184" s="562">
        <v>1917021</v>
      </c>
      <c r="B2184" s="563" t="s">
        <v>16799</v>
      </c>
      <c r="C2184" s="562" t="s">
        <v>164</v>
      </c>
      <c r="D2184" s="564">
        <v>38.049999999999997</v>
      </c>
    </row>
    <row r="2185" spans="1:4">
      <c r="A2185" s="562">
        <v>1917022</v>
      </c>
      <c r="B2185" s="563" t="s">
        <v>16800</v>
      </c>
      <c r="C2185" s="562" t="s">
        <v>164</v>
      </c>
      <c r="D2185" s="564">
        <v>38.83</v>
      </c>
    </row>
    <row r="2186" spans="1:4">
      <c r="A2186" s="562">
        <v>1917023</v>
      </c>
      <c r="B2186" s="563" t="s">
        <v>16801</v>
      </c>
      <c r="C2186" s="562" t="s">
        <v>164</v>
      </c>
      <c r="D2186" s="564">
        <v>39.64</v>
      </c>
    </row>
    <row r="2187" spans="1:4">
      <c r="A2187" s="562">
        <v>1917024</v>
      </c>
      <c r="B2187" s="563" t="s">
        <v>16802</v>
      </c>
      <c r="C2187" s="562" t="s">
        <v>164</v>
      </c>
      <c r="D2187" s="564">
        <v>40.07</v>
      </c>
    </row>
    <row r="2188" spans="1:4" ht="25.5">
      <c r="A2188" s="562">
        <v>1917541</v>
      </c>
      <c r="B2188" s="563" t="s">
        <v>16803</v>
      </c>
      <c r="C2188" s="562" t="s">
        <v>164</v>
      </c>
      <c r="D2188" s="564">
        <v>7.2</v>
      </c>
    </row>
    <row r="2189" spans="1:4" ht="25.5">
      <c r="A2189" s="562">
        <v>1917542</v>
      </c>
      <c r="B2189" s="563" t="s">
        <v>16804</v>
      </c>
      <c r="C2189" s="562" t="s">
        <v>164</v>
      </c>
      <c r="D2189" s="564">
        <v>7.92</v>
      </c>
    </row>
    <row r="2190" spans="1:4" ht="25.5">
      <c r="A2190" s="562">
        <v>1917543</v>
      </c>
      <c r="B2190" s="563" t="s">
        <v>16805</v>
      </c>
      <c r="C2190" s="562" t="s">
        <v>164</v>
      </c>
      <c r="D2190" s="564">
        <v>8.27</v>
      </c>
    </row>
    <row r="2191" spans="1:4" ht="25.5">
      <c r="A2191" s="562">
        <v>1917544</v>
      </c>
      <c r="B2191" s="563" t="s">
        <v>16806</v>
      </c>
      <c r="C2191" s="562" t="s">
        <v>164</v>
      </c>
      <c r="D2191" s="564">
        <v>8.6300000000000008</v>
      </c>
    </row>
    <row r="2192" spans="1:4" ht="25.5">
      <c r="A2192" s="562">
        <v>1917545</v>
      </c>
      <c r="B2192" s="563" t="s">
        <v>16807</v>
      </c>
      <c r="C2192" s="562" t="s">
        <v>164</v>
      </c>
      <c r="D2192" s="564">
        <v>9.09</v>
      </c>
    </row>
    <row r="2193" spans="1:4" ht="25.5">
      <c r="A2193" s="562">
        <v>1917546</v>
      </c>
      <c r="B2193" s="563" t="s">
        <v>16808</v>
      </c>
      <c r="C2193" s="562" t="s">
        <v>164</v>
      </c>
      <c r="D2193" s="564">
        <v>9.48</v>
      </c>
    </row>
    <row r="2194" spans="1:4" ht="25.5">
      <c r="A2194" s="562">
        <v>1917547</v>
      </c>
      <c r="B2194" s="563" t="s">
        <v>16809</v>
      </c>
      <c r="C2194" s="562" t="s">
        <v>164</v>
      </c>
      <c r="D2194" s="564">
        <v>10.26</v>
      </c>
    </row>
    <row r="2195" spans="1:4" ht="25.5">
      <c r="A2195" s="562">
        <v>1917548</v>
      </c>
      <c r="B2195" s="563" t="s">
        <v>16810</v>
      </c>
      <c r="C2195" s="562" t="s">
        <v>164</v>
      </c>
      <c r="D2195" s="564">
        <v>10.76</v>
      </c>
    </row>
    <row r="2196" spans="1:4" ht="25.5">
      <c r="A2196" s="562">
        <v>1917549</v>
      </c>
      <c r="B2196" s="563" t="s">
        <v>16811</v>
      </c>
      <c r="C2196" s="562" t="s">
        <v>164</v>
      </c>
      <c r="D2196" s="564">
        <v>11.29</v>
      </c>
    </row>
    <row r="2197" spans="1:4" ht="25.5">
      <c r="A2197" s="562">
        <v>1917550</v>
      </c>
      <c r="B2197" s="563" t="s">
        <v>16812</v>
      </c>
      <c r="C2197" s="562" t="s">
        <v>164</v>
      </c>
      <c r="D2197" s="564">
        <v>11.86</v>
      </c>
    </row>
    <row r="2198" spans="1:4" ht="25.5">
      <c r="A2198" s="562">
        <v>1917551</v>
      </c>
      <c r="B2198" s="563" t="s">
        <v>16813</v>
      </c>
      <c r="C2198" s="562" t="s">
        <v>164</v>
      </c>
      <c r="D2198" s="564">
        <v>12.75</v>
      </c>
    </row>
    <row r="2199" spans="1:4" ht="25.5">
      <c r="A2199" s="562">
        <v>1917552</v>
      </c>
      <c r="B2199" s="563" t="s">
        <v>16814</v>
      </c>
      <c r="C2199" s="562" t="s">
        <v>164</v>
      </c>
      <c r="D2199" s="564">
        <v>13.38</v>
      </c>
    </row>
    <row r="2200" spans="1:4" ht="25.5">
      <c r="A2200" s="562">
        <v>1917553</v>
      </c>
      <c r="B2200" s="563" t="s">
        <v>16815</v>
      </c>
      <c r="C2200" s="562" t="s">
        <v>164</v>
      </c>
      <c r="D2200" s="564">
        <v>13.27</v>
      </c>
    </row>
    <row r="2201" spans="1:4" ht="25.5">
      <c r="A2201" s="562">
        <v>1917554</v>
      </c>
      <c r="B2201" s="563" t="s">
        <v>16816</v>
      </c>
      <c r="C2201" s="562" t="s">
        <v>164</v>
      </c>
      <c r="D2201" s="564">
        <v>14.57</v>
      </c>
    </row>
    <row r="2202" spans="1:4" ht="25.5">
      <c r="A2202" s="562">
        <v>1917555</v>
      </c>
      <c r="B2202" s="563" t="s">
        <v>16817</v>
      </c>
      <c r="C2202" s="562" t="s">
        <v>164</v>
      </c>
      <c r="D2202" s="564">
        <v>15.24</v>
      </c>
    </row>
    <row r="2203" spans="1:4" ht="25.5">
      <c r="A2203" s="562">
        <v>1917556</v>
      </c>
      <c r="B2203" s="563" t="s">
        <v>16818</v>
      </c>
      <c r="C2203" s="562" t="s">
        <v>164</v>
      </c>
      <c r="D2203" s="564">
        <v>16.329999999999998</v>
      </c>
    </row>
    <row r="2204" spans="1:4" ht="25.5">
      <c r="A2204" s="562">
        <v>1917557</v>
      </c>
      <c r="B2204" s="563" t="s">
        <v>16819</v>
      </c>
      <c r="C2204" s="562" t="s">
        <v>164</v>
      </c>
      <c r="D2204" s="564">
        <v>17.079999999999998</v>
      </c>
    </row>
    <row r="2205" spans="1:4" ht="25.5">
      <c r="A2205" s="562">
        <v>1917558</v>
      </c>
      <c r="B2205" s="563" t="s">
        <v>16820</v>
      </c>
      <c r="C2205" s="562" t="s">
        <v>164</v>
      </c>
      <c r="D2205" s="564">
        <v>18.2</v>
      </c>
    </row>
    <row r="2206" spans="1:4" ht="25.5">
      <c r="A2206" s="562">
        <v>1917559</v>
      </c>
      <c r="B2206" s="563" t="s">
        <v>16821</v>
      </c>
      <c r="C2206" s="562" t="s">
        <v>164</v>
      </c>
      <c r="D2206" s="564">
        <v>20.12</v>
      </c>
    </row>
    <row r="2207" spans="1:4" ht="25.5">
      <c r="A2207" s="562">
        <v>1917560</v>
      </c>
      <c r="B2207" s="563" t="s">
        <v>16822</v>
      </c>
      <c r="C2207" s="562" t="s">
        <v>164</v>
      </c>
      <c r="D2207" s="564">
        <v>22.53</v>
      </c>
    </row>
    <row r="2208" spans="1:4" ht="25.5">
      <c r="A2208" s="562">
        <v>1917561</v>
      </c>
      <c r="B2208" s="563" t="s">
        <v>16823</v>
      </c>
      <c r="C2208" s="562" t="s">
        <v>164</v>
      </c>
      <c r="D2208" s="564">
        <v>24.95</v>
      </c>
    </row>
    <row r="2209" spans="1:4" ht="25.5">
      <c r="A2209" s="562">
        <v>1917562</v>
      </c>
      <c r="B2209" s="563" t="s">
        <v>16824</v>
      </c>
      <c r="C2209" s="562" t="s">
        <v>164</v>
      </c>
      <c r="D2209" s="564">
        <v>27.72</v>
      </c>
    </row>
    <row r="2210" spans="1:4" ht="25.5">
      <c r="A2210" s="562">
        <v>1917563</v>
      </c>
      <c r="B2210" s="563" t="s">
        <v>16825</v>
      </c>
      <c r="C2210" s="562" t="s">
        <v>164</v>
      </c>
      <c r="D2210" s="564">
        <v>30.25</v>
      </c>
    </row>
    <row r="2211" spans="1:4" ht="25.5">
      <c r="A2211" s="562">
        <v>1917564</v>
      </c>
      <c r="B2211" s="563" t="s">
        <v>16826</v>
      </c>
      <c r="C2211" s="562" t="s">
        <v>164</v>
      </c>
      <c r="D2211" s="564">
        <v>32.99</v>
      </c>
    </row>
    <row r="2212" spans="1:4" ht="25.5">
      <c r="A2212" s="562">
        <v>1917565</v>
      </c>
      <c r="B2212" s="563" t="s">
        <v>16827</v>
      </c>
      <c r="C2212" s="562" t="s">
        <v>164</v>
      </c>
      <c r="D2212" s="564">
        <v>36.590000000000003</v>
      </c>
    </row>
    <row r="2213" spans="1:4" ht="25.5">
      <c r="A2213" s="562">
        <v>1917538</v>
      </c>
      <c r="B2213" s="563" t="s">
        <v>16828</v>
      </c>
      <c r="C2213" s="562" t="s">
        <v>164</v>
      </c>
      <c r="D2213" s="564">
        <v>6.12</v>
      </c>
    </row>
    <row r="2214" spans="1:4" ht="25.5">
      <c r="A2214" s="562">
        <v>1917566</v>
      </c>
      <c r="B2214" s="563" t="s">
        <v>16829</v>
      </c>
      <c r="C2214" s="562" t="s">
        <v>164</v>
      </c>
      <c r="D2214" s="564">
        <v>40.299999999999997</v>
      </c>
    </row>
    <row r="2215" spans="1:4" ht="25.5">
      <c r="A2215" s="562">
        <v>1917567</v>
      </c>
      <c r="B2215" s="563" t="s">
        <v>16830</v>
      </c>
      <c r="C2215" s="562" t="s">
        <v>164</v>
      </c>
      <c r="D2215" s="564">
        <v>44.21</v>
      </c>
    </row>
    <row r="2216" spans="1:4" ht="25.5">
      <c r="A2216" s="562">
        <v>1917568</v>
      </c>
      <c r="B2216" s="563" t="s">
        <v>16831</v>
      </c>
      <c r="C2216" s="562" t="s">
        <v>164</v>
      </c>
      <c r="D2216" s="564">
        <v>47.95</v>
      </c>
    </row>
    <row r="2217" spans="1:4" ht="25.5">
      <c r="A2217" s="562">
        <v>1917569</v>
      </c>
      <c r="B2217" s="563" t="s">
        <v>16832</v>
      </c>
      <c r="C2217" s="562" t="s">
        <v>164</v>
      </c>
      <c r="D2217" s="564">
        <v>52.55</v>
      </c>
    </row>
    <row r="2218" spans="1:4" ht="25.5">
      <c r="A2218" s="562">
        <v>1917570</v>
      </c>
      <c r="B2218" s="563" t="s">
        <v>16833</v>
      </c>
      <c r="C2218" s="562" t="s">
        <v>164</v>
      </c>
      <c r="D2218" s="564">
        <v>56.81</v>
      </c>
    </row>
    <row r="2219" spans="1:4" ht="25.5">
      <c r="A2219" s="562">
        <v>1917571</v>
      </c>
      <c r="B2219" s="563" t="s">
        <v>16834</v>
      </c>
      <c r="C2219" s="562" t="s">
        <v>164</v>
      </c>
      <c r="D2219" s="564">
        <v>61.88</v>
      </c>
    </row>
    <row r="2220" spans="1:4" ht="25.5">
      <c r="A2220" s="562">
        <v>1917572</v>
      </c>
      <c r="B2220" s="563" t="s">
        <v>16835</v>
      </c>
      <c r="C2220" s="562" t="s">
        <v>164</v>
      </c>
      <c r="D2220" s="564">
        <v>67.52</v>
      </c>
    </row>
    <row r="2221" spans="1:4" ht="25.5">
      <c r="A2221" s="562">
        <v>1917573</v>
      </c>
      <c r="B2221" s="563" t="s">
        <v>16836</v>
      </c>
      <c r="C2221" s="562" t="s">
        <v>164</v>
      </c>
      <c r="D2221" s="564">
        <v>73.680000000000007</v>
      </c>
    </row>
    <row r="2222" spans="1:4" ht="25.5">
      <c r="A2222" s="562">
        <v>1917574</v>
      </c>
      <c r="B2222" s="563" t="s">
        <v>16837</v>
      </c>
      <c r="C2222" s="562" t="s">
        <v>164</v>
      </c>
      <c r="D2222" s="564">
        <v>79.239999999999995</v>
      </c>
    </row>
    <row r="2223" spans="1:4" ht="25.5">
      <c r="A2223" s="562">
        <v>1917539</v>
      </c>
      <c r="B2223" s="563" t="s">
        <v>16838</v>
      </c>
      <c r="C2223" s="562" t="s">
        <v>164</v>
      </c>
      <c r="D2223" s="564">
        <v>6.45</v>
      </c>
    </row>
    <row r="2224" spans="1:4" ht="25.5">
      <c r="A2224" s="562">
        <v>1917540</v>
      </c>
      <c r="B2224" s="563" t="s">
        <v>16839</v>
      </c>
      <c r="C2224" s="562" t="s">
        <v>164</v>
      </c>
      <c r="D2224" s="564">
        <v>6.86</v>
      </c>
    </row>
    <row r="2225" spans="1:4" ht="25.5">
      <c r="A2225" s="562">
        <v>1917738</v>
      </c>
      <c r="B2225" s="563" t="s">
        <v>16840</v>
      </c>
      <c r="C2225" s="562" t="s">
        <v>164</v>
      </c>
      <c r="D2225" s="564">
        <v>6.02</v>
      </c>
    </row>
    <row r="2226" spans="1:4" ht="25.5">
      <c r="A2226" s="562">
        <v>1917238</v>
      </c>
      <c r="B2226" s="563" t="s">
        <v>16841</v>
      </c>
      <c r="C2226" s="562" t="s">
        <v>164</v>
      </c>
      <c r="D2226" s="564">
        <v>8.59</v>
      </c>
    </row>
    <row r="2227" spans="1:4" ht="25.5">
      <c r="A2227" s="562">
        <v>1917239</v>
      </c>
      <c r="B2227" s="563" t="s">
        <v>16842</v>
      </c>
      <c r="C2227" s="562" t="s">
        <v>164</v>
      </c>
      <c r="D2227" s="564">
        <v>9.32</v>
      </c>
    </row>
    <row r="2228" spans="1:4" ht="25.5">
      <c r="A2228" s="562">
        <v>1917240</v>
      </c>
      <c r="B2228" s="563" t="s">
        <v>16843</v>
      </c>
      <c r="C2228" s="562" t="s">
        <v>164</v>
      </c>
      <c r="D2228" s="564">
        <v>9.9600000000000009</v>
      </c>
    </row>
    <row r="2229" spans="1:4" ht="25.5">
      <c r="A2229" s="562">
        <v>1917241</v>
      </c>
      <c r="B2229" s="563" t="s">
        <v>16844</v>
      </c>
      <c r="C2229" s="562" t="s">
        <v>164</v>
      </c>
      <c r="D2229" s="564">
        <v>10.55</v>
      </c>
    </row>
    <row r="2230" spans="1:4" ht="25.5">
      <c r="A2230" s="562">
        <v>1917242</v>
      </c>
      <c r="B2230" s="563" t="s">
        <v>16845</v>
      </c>
      <c r="C2230" s="562" t="s">
        <v>164</v>
      </c>
      <c r="D2230" s="564">
        <v>11.12</v>
      </c>
    </row>
    <row r="2231" spans="1:4" ht="25.5">
      <c r="A2231" s="562">
        <v>1917243</v>
      </c>
      <c r="B2231" s="563" t="s">
        <v>16846</v>
      </c>
      <c r="C2231" s="562" t="s">
        <v>164</v>
      </c>
      <c r="D2231" s="564">
        <v>11.67</v>
      </c>
    </row>
    <row r="2232" spans="1:4" ht="25.5">
      <c r="A2232" s="562">
        <v>1917244</v>
      </c>
      <c r="B2232" s="563" t="s">
        <v>16847</v>
      </c>
      <c r="C2232" s="562" t="s">
        <v>164</v>
      </c>
      <c r="D2232" s="564">
        <v>12.35</v>
      </c>
    </row>
    <row r="2233" spans="1:4" ht="25.5">
      <c r="A2233" s="562">
        <v>1917245</v>
      </c>
      <c r="B2233" s="563" t="s">
        <v>16848</v>
      </c>
      <c r="C2233" s="562" t="s">
        <v>164</v>
      </c>
      <c r="D2233" s="564">
        <v>13</v>
      </c>
    </row>
    <row r="2234" spans="1:4" ht="25.5">
      <c r="A2234" s="562">
        <v>1917246</v>
      </c>
      <c r="B2234" s="563" t="s">
        <v>16849</v>
      </c>
      <c r="C2234" s="562" t="s">
        <v>164</v>
      </c>
      <c r="D2234" s="564">
        <v>13.7</v>
      </c>
    </row>
    <row r="2235" spans="1:4" ht="25.5">
      <c r="A2235" s="562">
        <v>1917247</v>
      </c>
      <c r="B2235" s="563" t="s">
        <v>16850</v>
      </c>
      <c r="C2235" s="562" t="s">
        <v>164</v>
      </c>
      <c r="D2235" s="564">
        <v>14.86</v>
      </c>
    </row>
    <row r="2236" spans="1:4" ht="25.5">
      <c r="A2236" s="562">
        <v>1917248</v>
      </c>
      <c r="B2236" s="563" t="s">
        <v>16851</v>
      </c>
      <c r="C2236" s="562" t="s">
        <v>164</v>
      </c>
      <c r="D2236" s="564">
        <v>16.95</v>
      </c>
    </row>
    <row r="2237" spans="1:4" ht="25.5">
      <c r="A2237" s="562">
        <v>1917249</v>
      </c>
      <c r="B2237" s="563" t="s">
        <v>16852</v>
      </c>
      <c r="C2237" s="562" t="s">
        <v>164</v>
      </c>
      <c r="D2237" s="564">
        <v>20.399999999999999</v>
      </c>
    </row>
    <row r="2238" spans="1:4" ht="25.5">
      <c r="A2238" s="562">
        <v>1917235</v>
      </c>
      <c r="B2238" s="563" t="s">
        <v>16853</v>
      </c>
      <c r="C2238" s="562" t="s">
        <v>164</v>
      </c>
      <c r="D2238" s="564">
        <v>6.83</v>
      </c>
    </row>
    <row r="2239" spans="1:4" ht="25.5">
      <c r="A2239" s="562">
        <v>1917236</v>
      </c>
      <c r="B2239" s="563" t="s">
        <v>16854</v>
      </c>
      <c r="C2239" s="562" t="s">
        <v>164</v>
      </c>
      <c r="D2239" s="564">
        <v>7.29</v>
      </c>
    </row>
    <row r="2240" spans="1:4" ht="25.5">
      <c r="A2240" s="562">
        <v>1917237</v>
      </c>
      <c r="B2240" s="563" t="s">
        <v>16855</v>
      </c>
      <c r="C2240" s="562" t="s">
        <v>164</v>
      </c>
      <c r="D2240" s="564">
        <v>7.86</v>
      </c>
    </row>
    <row r="2241" spans="1:4" ht="25.5">
      <c r="A2241" s="562">
        <v>1917725</v>
      </c>
      <c r="B2241" s="563" t="s">
        <v>16856</v>
      </c>
      <c r="C2241" s="562" t="s">
        <v>164</v>
      </c>
      <c r="D2241" s="564">
        <v>6.64</v>
      </c>
    </row>
    <row r="2242" spans="1:4" ht="25.5">
      <c r="A2242" s="562">
        <v>1917311</v>
      </c>
      <c r="B2242" s="563" t="s">
        <v>16857</v>
      </c>
      <c r="C2242" s="562" t="s">
        <v>164</v>
      </c>
      <c r="D2242" s="564">
        <v>6.86</v>
      </c>
    </row>
    <row r="2243" spans="1:4" ht="25.5">
      <c r="A2243" s="562">
        <v>1917312</v>
      </c>
      <c r="B2243" s="563" t="s">
        <v>16858</v>
      </c>
      <c r="C2243" s="562" t="s">
        <v>164</v>
      </c>
      <c r="D2243" s="564">
        <v>7.64</v>
      </c>
    </row>
    <row r="2244" spans="1:4" ht="25.5">
      <c r="A2244" s="562">
        <v>1917313</v>
      </c>
      <c r="B2244" s="563" t="s">
        <v>16859</v>
      </c>
      <c r="C2244" s="562" t="s">
        <v>164</v>
      </c>
      <c r="D2244" s="564">
        <v>8.1999999999999993</v>
      </c>
    </row>
    <row r="2245" spans="1:4" ht="25.5">
      <c r="A2245" s="562">
        <v>1917314</v>
      </c>
      <c r="B2245" s="563" t="s">
        <v>16860</v>
      </c>
      <c r="C2245" s="562" t="s">
        <v>164</v>
      </c>
      <c r="D2245" s="564">
        <v>8.7200000000000006</v>
      </c>
    </row>
    <row r="2246" spans="1:4" ht="25.5">
      <c r="A2246" s="562">
        <v>1917315</v>
      </c>
      <c r="B2246" s="563" t="s">
        <v>16861</v>
      </c>
      <c r="C2246" s="562" t="s">
        <v>164</v>
      </c>
      <c r="D2246" s="564">
        <v>9.36</v>
      </c>
    </row>
    <row r="2247" spans="1:4" ht="25.5">
      <c r="A2247" s="562">
        <v>1917316</v>
      </c>
      <c r="B2247" s="563" t="s">
        <v>16862</v>
      </c>
      <c r="C2247" s="562" t="s">
        <v>164</v>
      </c>
      <c r="D2247" s="564">
        <v>10</v>
      </c>
    </row>
    <row r="2248" spans="1:4" ht="25.5">
      <c r="A2248" s="562">
        <v>1917317</v>
      </c>
      <c r="B2248" s="563" t="s">
        <v>16863</v>
      </c>
      <c r="C2248" s="562" t="s">
        <v>164</v>
      </c>
      <c r="D2248" s="564">
        <v>10.94</v>
      </c>
    </row>
    <row r="2249" spans="1:4" ht="25.5">
      <c r="A2249" s="562">
        <v>1917318</v>
      </c>
      <c r="B2249" s="563" t="s">
        <v>16864</v>
      </c>
      <c r="C2249" s="562" t="s">
        <v>164</v>
      </c>
      <c r="D2249" s="564">
        <v>11.82</v>
      </c>
    </row>
    <row r="2250" spans="1:4" ht="25.5">
      <c r="A2250" s="562">
        <v>1917319</v>
      </c>
      <c r="B2250" s="563" t="s">
        <v>16865</v>
      </c>
      <c r="C2250" s="562" t="s">
        <v>164</v>
      </c>
      <c r="D2250" s="564">
        <v>12.66</v>
      </c>
    </row>
    <row r="2251" spans="1:4" ht="25.5">
      <c r="A2251" s="562">
        <v>1917320</v>
      </c>
      <c r="B2251" s="563" t="s">
        <v>16866</v>
      </c>
      <c r="C2251" s="562" t="s">
        <v>164</v>
      </c>
      <c r="D2251" s="564">
        <v>13.55</v>
      </c>
    </row>
    <row r="2252" spans="1:4" ht="25.5">
      <c r="A2252" s="562">
        <v>1917321</v>
      </c>
      <c r="B2252" s="563" t="s">
        <v>16867</v>
      </c>
      <c r="C2252" s="562" t="s">
        <v>164</v>
      </c>
      <c r="D2252" s="564">
        <v>16.63</v>
      </c>
    </row>
    <row r="2253" spans="1:4" ht="25.5">
      <c r="A2253" s="562">
        <v>1917322</v>
      </c>
      <c r="B2253" s="563" t="s">
        <v>16868</v>
      </c>
      <c r="C2253" s="562" t="s">
        <v>164</v>
      </c>
      <c r="D2253" s="564">
        <v>19.350000000000001</v>
      </c>
    </row>
    <row r="2254" spans="1:4" ht="25.5">
      <c r="A2254" s="562">
        <v>1917323</v>
      </c>
      <c r="B2254" s="563" t="s">
        <v>16869</v>
      </c>
      <c r="C2254" s="562" t="s">
        <v>164</v>
      </c>
      <c r="D2254" s="564">
        <v>22.87</v>
      </c>
    </row>
    <row r="2255" spans="1:4" ht="25.5">
      <c r="A2255" s="562">
        <v>1917324</v>
      </c>
      <c r="B2255" s="563" t="s">
        <v>16870</v>
      </c>
      <c r="C2255" s="562" t="s">
        <v>164</v>
      </c>
      <c r="D2255" s="564">
        <v>26.56</v>
      </c>
    </row>
    <row r="2256" spans="1:4" ht="25.5">
      <c r="A2256" s="562">
        <v>1917325</v>
      </c>
      <c r="B2256" s="563" t="s">
        <v>16871</v>
      </c>
      <c r="C2256" s="562" t="s">
        <v>164</v>
      </c>
      <c r="D2256" s="564">
        <v>30.94</v>
      </c>
    </row>
    <row r="2257" spans="1:4" ht="25.5">
      <c r="A2257" s="562">
        <v>1917326</v>
      </c>
      <c r="B2257" s="563" t="s">
        <v>16872</v>
      </c>
      <c r="C2257" s="562" t="s">
        <v>164</v>
      </c>
      <c r="D2257" s="564">
        <v>36.799999999999997</v>
      </c>
    </row>
    <row r="2258" spans="1:4" ht="25.5">
      <c r="A2258" s="562">
        <v>1917327</v>
      </c>
      <c r="B2258" s="563" t="s">
        <v>16873</v>
      </c>
      <c r="C2258" s="562" t="s">
        <v>164</v>
      </c>
      <c r="D2258" s="564">
        <v>42.84</v>
      </c>
    </row>
    <row r="2259" spans="1:4" ht="25.5">
      <c r="A2259" s="562">
        <v>1917328</v>
      </c>
      <c r="B2259" s="563" t="s">
        <v>16874</v>
      </c>
      <c r="C2259" s="562" t="s">
        <v>164</v>
      </c>
      <c r="D2259" s="564">
        <v>49.77</v>
      </c>
    </row>
    <row r="2260" spans="1:4" ht="25.5">
      <c r="A2260" s="562">
        <v>1917329</v>
      </c>
      <c r="B2260" s="563" t="s">
        <v>16875</v>
      </c>
      <c r="C2260" s="562" t="s">
        <v>164</v>
      </c>
      <c r="D2260" s="564">
        <v>54.49</v>
      </c>
    </row>
    <row r="2261" spans="1:4" ht="25.5">
      <c r="A2261" s="562">
        <v>1917330</v>
      </c>
      <c r="B2261" s="563" t="s">
        <v>16876</v>
      </c>
      <c r="C2261" s="562" t="s">
        <v>164</v>
      </c>
      <c r="D2261" s="564">
        <v>60.24</v>
      </c>
    </row>
    <row r="2262" spans="1:4" ht="25.5">
      <c r="A2262" s="562">
        <v>1917308</v>
      </c>
      <c r="B2262" s="563" t="s">
        <v>16877</v>
      </c>
      <c r="C2262" s="562" t="s">
        <v>164</v>
      </c>
      <c r="D2262" s="564">
        <v>5.7</v>
      </c>
    </row>
    <row r="2263" spans="1:4" ht="25.5">
      <c r="A2263" s="562">
        <v>1917309</v>
      </c>
      <c r="B2263" s="563" t="s">
        <v>16878</v>
      </c>
      <c r="C2263" s="562" t="s">
        <v>164</v>
      </c>
      <c r="D2263" s="564">
        <v>6.02</v>
      </c>
    </row>
    <row r="2264" spans="1:4" ht="25.5">
      <c r="A2264" s="562">
        <v>1917310</v>
      </c>
      <c r="B2264" s="563" t="s">
        <v>16879</v>
      </c>
      <c r="C2264" s="562" t="s">
        <v>164</v>
      </c>
      <c r="D2264" s="564">
        <v>6.37</v>
      </c>
    </row>
    <row r="2265" spans="1:4" ht="25.5">
      <c r="A2265" s="562">
        <v>1917730</v>
      </c>
      <c r="B2265" s="563" t="s">
        <v>16880</v>
      </c>
      <c r="C2265" s="562" t="s">
        <v>164</v>
      </c>
      <c r="D2265" s="564">
        <v>5.62</v>
      </c>
    </row>
    <row r="2266" spans="1:4" ht="25.5">
      <c r="A2266" s="562">
        <v>1917415</v>
      </c>
      <c r="B2266" s="563" t="s">
        <v>16881</v>
      </c>
      <c r="C2266" s="562" t="s">
        <v>164</v>
      </c>
      <c r="D2266" s="564">
        <v>7.15</v>
      </c>
    </row>
    <row r="2267" spans="1:4" ht="25.5">
      <c r="A2267" s="562">
        <v>1917416</v>
      </c>
      <c r="B2267" s="563" t="s">
        <v>16882</v>
      </c>
      <c r="C2267" s="562" t="s">
        <v>164</v>
      </c>
      <c r="D2267" s="564">
        <v>7.91</v>
      </c>
    </row>
    <row r="2268" spans="1:4" ht="25.5">
      <c r="A2268" s="562">
        <v>1917417</v>
      </c>
      <c r="B2268" s="563" t="s">
        <v>16883</v>
      </c>
      <c r="C2268" s="562" t="s">
        <v>164</v>
      </c>
      <c r="D2268" s="564">
        <v>8.44</v>
      </c>
    </row>
    <row r="2269" spans="1:4" ht="25.5">
      <c r="A2269" s="562">
        <v>1917418</v>
      </c>
      <c r="B2269" s="563" t="s">
        <v>16884</v>
      </c>
      <c r="C2269" s="562" t="s">
        <v>164</v>
      </c>
      <c r="D2269" s="564">
        <v>8.94</v>
      </c>
    </row>
    <row r="2270" spans="1:4" ht="25.5">
      <c r="A2270" s="562">
        <v>1917419</v>
      </c>
      <c r="B2270" s="563" t="s">
        <v>16885</v>
      </c>
      <c r="C2270" s="562" t="s">
        <v>164</v>
      </c>
      <c r="D2270" s="564">
        <v>9.3699999999999992</v>
      </c>
    </row>
    <row r="2271" spans="1:4" ht="25.5">
      <c r="A2271" s="562">
        <v>1917420</v>
      </c>
      <c r="B2271" s="563" t="s">
        <v>16886</v>
      </c>
      <c r="C2271" s="562" t="s">
        <v>164</v>
      </c>
      <c r="D2271" s="564">
        <v>9.9</v>
      </c>
    </row>
    <row r="2272" spans="1:4" ht="25.5">
      <c r="A2272" s="562">
        <v>1917421</v>
      </c>
      <c r="B2272" s="563" t="s">
        <v>16887</v>
      </c>
      <c r="C2272" s="562" t="s">
        <v>164</v>
      </c>
      <c r="D2272" s="564">
        <v>10.7</v>
      </c>
    </row>
    <row r="2273" spans="1:4" ht="25.5">
      <c r="A2273" s="562">
        <v>1917422</v>
      </c>
      <c r="B2273" s="563" t="s">
        <v>16888</v>
      </c>
      <c r="C2273" s="562" t="s">
        <v>164</v>
      </c>
      <c r="D2273" s="564">
        <v>11.2</v>
      </c>
    </row>
    <row r="2274" spans="1:4" ht="25.5">
      <c r="A2274" s="562">
        <v>1917423</v>
      </c>
      <c r="B2274" s="563" t="s">
        <v>16889</v>
      </c>
      <c r="C2274" s="562" t="s">
        <v>164</v>
      </c>
      <c r="D2274" s="564">
        <v>11.71</v>
      </c>
    </row>
    <row r="2275" spans="1:4" ht="25.5">
      <c r="A2275" s="562">
        <v>1917424</v>
      </c>
      <c r="B2275" s="563" t="s">
        <v>16890</v>
      </c>
      <c r="C2275" s="562" t="s">
        <v>164</v>
      </c>
      <c r="D2275" s="564">
        <v>12.23</v>
      </c>
    </row>
    <row r="2276" spans="1:4" ht="25.5">
      <c r="A2276" s="562">
        <v>1917425</v>
      </c>
      <c r="B2276" s="563" t="s">
        <v>16891</v>
      </c>
      <c r="C2276" s="562" t="s">
        <v>164</v>
      </c>
      <c r="D2276" s="564">
        <v>13.25</v>
      </c>
    </row>
    <row r="2277" spans="1:4" ht="25.5">
      <c r="A2277" s="562">
        <v>1917426</v>
      </c>
      <c r="B2277" s="563" t="s">
        <v>16892</v>
      </c>
      <c r="C2277" s="562" t="s">
        <v>164</v>
      </c>
      <c r="D2277" s="564">
        <v>14.41</v>
      </c>
    </row>
    <row r="2278" spans="1:4" ht="25.5">
      <c r="A2278" s="562">
        <v>1917427</v>
      </c>
      <c r="B2278" s="563" t="s">
        <v>16893</v>
      </c>
      <c r="C2278" s="562" t="s">
        <v>164</v>
      </c>
      <c r="D2278" s="564">
        <v>16.559999999999999</v>
      </c>
    </row>
    <row r="2279" spans="1:4" ht="25.5">
      <c r="A2279" s="562">
        <v>1917428</v>
      </c>
      <c r="B2279" s="563" t="s">
        <v>16894</v>
      </c>
      <c r="C2279" s="562" t="s">
        <v>164</v>
      </c>
      <c r="D2279" s="564">
        <v>19.079999999999998</v>
      </c>
    </row>
    <row r="2280" spans="1:4" ht="25.5">
      <c r="A2280" s="562">
        <v>1917429</v>
      </c>
      <c r="B2280" s="563" t="s">
        <v>16895</v>
      </c>
      <c r="C2280" s="562" t="s">
        <v>164</v>
      </c>
      <c r="D2280" s="564">
        <v>21.73</v>
      </c>
    </row>
    <row r="2281" spans="1:4" ht="25.5">
      <c r="A2281" s="562">
        <v>1917430</v>
      </c>
      <c r="B2281" s="563" t="s">
        <v>16896</v>
      </c>
      <c r="C2281" s="562" t="s">
        <v>164</v>
      </c>
      <c r="D2281" s="564">
        <v>25.2</v>
      </c>
    </row>
    <row r="2282" spans="1:4" ht="25.5">
      <c r="A2282" s="562">
        <v>1917431</v>
      </c>
      <c r="B2282" s="563" t="s">
        <v>16897</v>
      </c>
      <c r="C2282" s="562" t="s">
        <v>164</v>
      </c>
      <c r="D2282" s="564">
        <v>28.3</v>
      </c>
    </row>
    <row r="2283" spans="1:4" ht="25.5">
      <c r="A2283" s="562">
        <v>1917432</v>
      </c>
      <c r="B2283" s="563" t="s">
        <v>16898</v>
      </c>
      <c r="C2283" s="562" t="s">
        <v>164</v>
      </c>
      <c r="D2283" s="564">
        <v>32.32</v>
      </c>
    </row>
    <row r="2284" spans="1:4" ht="25.5">
      <c r="A2284" s="562">
        <v>1917433</v>
      </c>
      <c r="B2284" s="563" t="s">
        <v>16899</v>
      </c>
      <c r="C2284" s="562" t="s">
        <v>164</v>
      </c>
      <c r="D2284" s="564">
        <v>36.44</v>
      </c>
    </row>
    <row r="2285" spans="1:4" ht="25.5">
      <c r="A2285" s="562">
        <v>1917434</v>
      </c>
      <c r="B2285" s="563" t="s">
        <v>16900</v>
      </c>
      <c r="C2285" s="562" t="s">
        <v>164</v>
      </c>
      <c r="D2285" s="564">
        <v>41.27</v>
      </c>
    </row>
    <row r="2286" spans="1:4" ht="25.5">
      <c r="A2286" s="562">
        <v>1917435</v>
      </c>
      <c r="B2286" s="563" t="s">
        <v>16901</v>
      </c>
      <c r="C2286" s="562" t="s">
        <v>164</v>
      </c>
      <c r="D2286" s="564">
        <v>47.15</v>
      </c>
    </row>
    <row r="2287" spans="1:4" ht="25.5">
      <c r="A2287" s="562">
        <v>1917436</v>
      </c>
      <c r="B2287" s="563" t="s">
        <v>16902</v>
      </c>
      <c r="C2287" s="562" t="s">
        <v>164</v>
      </c>
      <c r="D2287" s="564">
        <v>52.46</v>
      </c>
    </row>
    <row r="2288" spans="1:4" ht="25.5">
      <c r="A2288" s="562">
        <v>1917437</v>
      </c>
      <c r="B2288" s="563" t="s">
        <v>16903</v>
      </c>
      <c r="C2288" s="562" t="s">
        <v>164</v>
      </c>
      <c r="D2288" s="564">
        <v>59.27</v>
      </c>
    </row>
    <row r="2289" spans="1:4" ht="25.5">
      <c r="A2289" s="562">
        <v>1917438</v>
      </c>
      <c r="B2289" s="563" t="s">
        <v>16904</v>
      </c>
      <c r="C2289" s="562" t="s">
        <v>164</v>
      </c>
      <c r="D2289" s="564">
        <v>63.99</v>
      </c>
    </row>
    <row r="2290" spans="1:4" ht="25.5">
      <c r="A2290" s="562">
        <v>1917439</v>
      </c>
      <c r="B2290" s="563" t="s">
        <v>16905</v>
      </c>
      <c r="C2290" s="562" t="s">
        <v>164</v>
      </c>
      <c r="D2290" s="564">
        <v>68.08</v>
      </c>
    </row>
    <row r="2291" spans="1:4" ht="25.5">
      <c r="A2291" s="562">
        <v>1917412</v>
      </c>
      <c r="B2291" s="563" t="s">
        <v>16906</v>
      </c>
      <c r="C2291" s="562" t="s">
        <v>164</v>
      </c>
      <c r="D2291" s="564">
        <v>5.5</v>
      </c>
    </row>
    <row r="2292" spans="1:4" ht="25.5">
      <c r="A2292" s="562">
        <v>1917413</v>
      </c>
      <c r="B2292" s="563" t="s">
        <v>16907</v>
      </c>
      <c r="C2292" s="562" t="s">
        <v>164</v>
      </c>
      <c r="D2292" s="564">
        <v>6.1</v>
      </c>
    </row>
    <row r="2293" spans="1:4" ht="25.5">
      <c r="A2293" s="562">
        <v>1917414</v>
      </c>
      <c r="B2293" s="563" t="s">
        <v>16908</v>
      </c>
      <c r="C2293" s="562" t="s">
        <v>164</v>
      </c>
      <c r="D2293" s="564">
        <v>6.69</v>
      </c>
    </row>
    <row r="2294" spans="1:4" ht="25.5">
      <c r="A2294" s="562">
        <v>1917733</v>
      </c>
      <c r="B2294" s="563" t="s">
        <v>16909</v>
      </c>
      <c r="C2294" s="562" t="s">
        <v>164</v>
      </c>
      <c r="D2294" s="564">
        <v>5.1100000000000003</v>
      </c>
    </row>
    <row r="2295" spans="1:4">
      <c r="A2295" s="562">
        <v>1917049</v>
      </c>
      <c r="B2295" s="563" t="s">
        <v>16910</v>
      </c>
      <c r="C2295" s="562" t="s">
        <v>164</v>
      </c>
      <c r="D2295" s="564">
        <v>27.12</v>
      </c>
    </row>
    <row r="2296" spans="1:4">
      <c r="A2296" s="562">
        <v>1917050</v>
      </c>
      <c r="B2296" s="563" t="s">
        <v>16911</v>
      </c>
      <c r="C2296" s="562" t="s">
        <v>164</v>
      </c>
      <c r="D2296" s="564">
        <v>27.62</v>
      </c>
    </row>
    <row r="2297" spans="1:4">
      <c r="A2297" s="562">
        <v>1917051</v>
      </c>
      <c r="B2297" s="563" t="s">
        <v>16912</v>
      </c>
      <c r="C2297" s="562" t="s">
        <v>164</v>
      </c>
      <c r="D2297" s="564">
        <v>28.13</v>
      </c>
    </row>
    <row r="2298" spans="1:4">
      <c r="A2298" s="562">
        <v>1917052</v>
      </c>
      <c r="B2298" s="563" t="s">
        <v>16913</v>
      </c>
      <c r="C2298" s="562" t="s">
        <v>164</v>
      </c>
      <c r="D2298" s="564">
        <v>28.66</v>
      </c>
    </row>
    <row r="2299" spans="1:4">
      <c r="A2299" s="562">
        <v>1917053</v>
      </c>
      <c r="B2299" s="563" t="s">
        <v>16914</v>
      </c>
      <c r="C2299" s="562" t="s">
        <v>164</v>
      </c>
      <c r="D2299" s="564">
        <v>29.22</v>
      </c>
    </row>
    <row r="2300" spans="1:4">
      <c r="A2300" s="562">
        <v>1917054</v>
      </c>
      <c r="B2300" s="563" t="s">
        <v>16915</v>
      </c>
      <c r="C2300" s="562" t="s">
        <v>164</v>
      </c>
      <c r="D2300" s="564">
        <v>29.52</v>
      </c>
    </row>
    <row r="2301" spans="1:4">
      <c r="A2301" s="562">
        <v>1901553</v>
      </c>
      <c r="B2301" s="563" t="s">
        <v>16916</v>
      </c>
      <c r="C2301" s="562" t="s">
        <v>164</v>
      </c>
      <c r="D2301" s="564">
        <v>14.99</v>
      </c>
    </row>
    <row r="2302" spans="1:4">
      <c r="A2302" s="562">
        <v>1901554</v>
      </c>
      <c r="B2302" s="563" t="s">
        <v>16917</v>
      </c>
      <c r="C2302" s="562" t="s">
        <v>164</v>
      </c>
      <c r="D2302" s="564">
        <v>15.11</v>
      </c>
    </row>
    <row r="2303" spans="1:4">
      <c r="A2303" s="562">
        <v>1901555</v>
      </c>
      <c r="B2303" s="563" t="s">
        <v>16918</v>
      </c>
      <c r="C2303" s="562" t="s">
        <v>164</v>
      </c>
      <c r="D2303" s="564">
        <v>15.23</v>
      </c>
    </row>
    <row r="2304" spans="1:4">
      <c r="A2304" s="562">
        <v>1901556</v>
      </c>
      <c r="B2304" s="563" t="s">
        <v>16919</v>
      </c>
      <c r="C2304" s="562" t="s">
        <v>164</v>
      </c>
      <c r="D2304" s="564">
        <v>15.36</v>
      </c>
    </row>
    <row r="2305" spans="1:4">
      <c r="A2305" s="562">
        <v>1901557</v>
      </c>
      <c r="B2305" s="563" t="s">
        <v>16920</v>
      </c>
      <c r="C2305" s="562" t="s">
        <v>164</v>
      </c>
      <c r="D2305" s="564">
        <v>15.5</v>
      </c>
    </row>
    <row r="2306" spans="1:4">
      <c r="A2306" s="562">
        <v>1901558</v>
      </c>
      <c r="B2306" s="563" t="s">
        <v>16921</v>
      </c>
      <c r="C2306" s="562" t="s">
        <v>164</v>
      </c>
      <c r="D2306" s="564">
        <v>15.57</v>
      </c>
    </row>
    <row r="2307" spans="1:4">
      <c r="A2307" s="562">
        <v>1901560</v>
      </c>
      <c r="B2307" s="563" t="s">
        <v>16922</v>
      </c>
      <c r="C2307" s="562" t="s">
        <v>164</v>
      </c>
      <c r="D2307" s="564">
        <v>19.59</v>
      </c>
    </row>
    <row r="2308" spans="1:4">
      <c r="A2308" s="562">
        <v>1901561</v>
      </c>
      <c r="B2308" s="563" t="s">
        <v>16923</v>
      </c>
      <c r="C2308" s="562" t="s">
        <v>164</v>
      </c>
      <c r="D2308" s="564">
        <v>19.7</v>
      </c>
    </row>
    <row r="2309" spans="1:4">
      <c r="A2309" s="562">
        <v>1901562</v>
      </c>
      <c r="B2309" s="563" t="s">
        <v>16924</v>
      </c>
      <c r="C2309" s="562" t="s">
        <v>164</v>
      </c>
      <c r="D2309" s="564">
        <v>19.82</v>
      </c>
    </row>
    <row r="2310" spans="1:4">
      <c r="A2310" s="562">
        <v>1901563</v>
      </c>
      <c r="B2310" s="563" t="s">
        <v>16925</v>
      </c>
      <c r="C2310" s="562" t="s">
        <v>164</v>
      </c>
      <c r="D2310" s="564">
        <v>19.940000000000001</v>
      </c>
    </row>
    <row r="2311" spans="1:4">
      <c r="A2311" s="562">
        <v>1901564</v>
      </c>
      <c r="B2311" s="563" t="s">
        <v>16926</v>
      </c>
      <c r="C2311" s="562" t="s">
        <v>164</v>
      </c>
      <c r="D2311" s="564">
        <v>20.07</v>
      </c>
    </row>
    <row r="2312" spans="1:4">
      <c r="A2312" s="562">
        <v>1901559</v>
      </c>
      <c r="B2312" s="563" t="s">
        <v>16927</v>
      </c>
      <c r="C2312" s="562" t="s">
        <v>164</v>
      </c>
      <c r="D2312" s="564">
        <v>20.14</v>
      </c>
    </row>
    <row r="2313" spans="1:4">
      <c r="A2313" s="562">
        <v>1917085</v>
      </c>
      <c r="B2313" s="563" t="s">
        <v>16928</v>
      </c>
      <c r="C2313" s="562" t="s">
        <v>164</v>
      </c>
      <c r="D2313" s="564">
        <v>17.87</v>
      </c>
    </row>
    <row r="2314" spans="1:4">
      <c r="A2314" s="562">
        <v>1917086</v>
      </c>
      <c r="B2314" s="563" t="s">
        <v>16929</v>
      </c>
      <c r="C2314" s="562" t="s">
        <v>164</v>
      </c>
      <c r="D2314" s="564">
        <v>18.16</v>
      </c>
    </row>
    <row r="2315" spans="1:4">
      <c r="A2315" s="562">
        <v>1917087</v>
      </c>
      <c r="B2315" s="563" t="s">
        <v>16930</v>
      </c>
      <c r="C2315" s="562" t="s">
        <v>164</v>
      </c>
      <c r="D2315" s="564">
        <v>18.45</v>
      </c>
    </row>
    <row r="2316" spans="1:4">
      <c r="A2316" s="562">
        <v>1917088</v>
      </c>
      <c r="B2316" s="563" t="s">
        <v>16931</v>
      </c>
      <c r="C2316" s="562" t="s">
        <v>164</v>
      </c>
      <c r="D2316" s="564">
        <v>18.760000000000002</v>
      </c>
    </row>
    <row r="2317" spans="1:4">
      <c r="A2317" s="562">
        <v>1917089</v>
      </c>
      <c r="B2317" s="563" t="s">
        <v>16932</v>
      </c>
      <c r="C2317" s="562" t="s">
        <v>164</v>
      </c>
      <c r="D2317" s="564">
        <v>19.09</v>
      </c>
    </row>
    <row r="2318" spans="1:4">
      <c r="A2318" s="562">
        <v>1917090</v>
      </c>
      <c r="B2318" s="563" t="s">
        <v>16933</v>
      </c>
      <c r="C2318" s="562" t="s">
        <v>164</v>
      </c>
      <c r="D2318" s="564">
        <v>19.260000000000002</v>
      </c>
    </row>
    <row r="2319" spans="1:4">
      <c r="A2319" s="562">
        <v>1901566</v>
      </c>
      <c r="B2319" s="563" t="s">
        <v>16934</v>
      </c>
      <c r="C2319" s="562" t="s">
        <v>164</v>
      </c>
      <c r="D2319" s="564">
        <v>24.31</v>
      </c>
    </row>
    <row r="2320" spans="1:4">
      <c r="A2320" s="562">
        <v>1901567</v>
      </c>
      <c r="B2320" s="563" t="s">
        <v>16935</v>
      </c>
      <c r="C2320" s="562" t="s">
        <v>164</v>
      </c>
      <c r="D2320" s="564">
        <v>24.42</v>
      </c>
    </row>
    <row r="2321" spans="1:4">
      <c r="A2321" s="562">
        <v>1901568</v>
      </c>
      <c r="B2321" s="563" t="s">
        <v>16936</v>
      </c>
      <c r="C2321" s="562" t="s">
        <v>164</v>
      </c>
      <c r="D2321" s="564">
        <v>24.53</v>
      </c>
    </row>
    <row r="2322" spans="1:4">
      <c r="A2322" s="562">
        <v>1901569</v>
      </c>
      <c r="B2322" s="563" t="s">
        <v>16937</v>
      </c>
      <c r="C2322" s="562" t="s">
        <v>164</v>
      </c>
      <c r="D2322" s="564">
        <v>24.65</v>
      </c>
    </row>
    <row r="2323" spans="1:4">
      <c r="A2323" s="562">
        <v>1901570</v>
      </c>
      <c r="B2323" s="563" t="s">
        <v>16938</v>
      </c>
      <c r="C2323" s="562" t="s">
        <v>164</v>
      </c>
      <c r="D2323" s="564">
        <v>24.77</v>
      </c>
    </row>
    <row r="2324" spans="1:4">
      <c r="A2324" s="562">
        <v>1901565</v>
      </c>
      <c r="B2324" s="563" t="s">
        <v>16939</v>
      </c>
      <c r="C2324" s="562" t="s">
        <v>164</v>
      </c>
      <c r="D2324" s="564">
        <v>24.84</v>
      </c>
    </row>
    <row r="2325" spans="1:4">
      <c r="A2325" s="562">
        <v>1917121</v>
      </c>
      <c r="B2325" s="563" t="s">
        <v>16940</v>
      </c>
      <c r="C2325" s="562" t="s">
        <v>164</v>
      </c>
      <c r="D2325" s="564">
        <v>16.29</v>
      </c>
    </row>
    <row r="2326" spans="1:4">
      <c r="A2326" s="562">
        <v>1917122</v>
      </c>
      <c r="B2326" s="563" t="s">
        <v>16941</v>
      </c>
      <c r="C2326" s="562" t="s">
        <v>164</v>
      </c>
      <c r="D2326" s="564">
        <v>16.510000000000002</v>
      </c>
    </row>
    <row r="2327" spans="1:4">
      <c r="A2327" s="562">
        <v>1917123</v>
      </c>
      <c r="B2327" s="563" t="s">
        <v>16942</v>
      </c>
      <c r="C2327" s="562" t="s">
        <v>164</v>
      </c>
      <c r="D2327" s="564">
        <v>16.739999999999998</v>
      </c>
    </row>
    <row r="2328" spans="1:4">
      <c r="A2328" s="562">
        <v>1917124</v>
      </c>
      <c r="B2328" s="563" t="s">
        <v>16943</v>
      </c>
      <c r="C2328" s="562" t="s">
        <v>164</v>
      </c>
      <c r="D2328" s="564">
        <v>16.98</v>
      </c>
    </row>
    <row r="2329" spans="1:4">
      <c r="A2329" s="562">
        <v>1917125</v>
      </c>
      <c r="B2329" s="563" t="s">
        <v>16944</v>
      </c>
      <c r="C2329" s="562" t="s">
        <v>164</v>
      </c>
      <c r="D2329" s="564">
        <v>17.23</v>
      </c>
    </row>
    <row r="2330" spans="1:4">
      <c r="A2330" s="562">
        <v>1917126</v>
      </c>
      <c r="B2330" s="563" t="s">
        <v>16945</v>
      </c>
      <c r="C2330" s="562" t="s">
        <v>164</v>
      </c>
      <c r="D2330" s="564">
        <v>17.37</v>
      </c>
    </row>
    <row r="2331" spans="1:4">
      <c r="A2331" s="562">
        <v>1917157</v>
      </c>
      <c r="B2331" s="563" t="s">
        <v>16946</v>
      </c>
      <c r="C2331" s="562" t="s">
        <v>164</v>
      </c>
      <c r="D2331" s="564">
        <v>15.11</v>
      </c>
    </row>
    <row r="2332" spans="1:4">
      <c r="A2332" s="562">
        <v>1917158</v>
      </c>
      <c r="B2332" s="563" t="s">
        <v>16947</v>
      </c>
      <c r="C2332" s="562" t="s">
        <v>164</v>
      </c>
      <c r="D2332" s="564">
        <v>15.3</v>
      </c>
    </row>
    <row r="2333" spans="1:4">
      <c r="A2333" s="562">
        <v>1917159</v>
      </c>
      <c r="B2333" s="563" t="s">
        <v>16948</v>
      </c>
      <c r="C2333" s="562" t="s">
        <v>164</v>
      </c>
      <c r="D2333" s="564">
        <v>15.5</v>
      </c>
    </row>
    <row r="2334" spans="1:4">
      <c r="A2334" s="562">
        <v>1917160</v>
      </c>
      <c r="B2334" s="563" t="s">
        <v>16949</v>
      </c>
      <c r="C2334" s="562" t="s">
        <v>164</v>
      </c>
      <c r="D2334" s="564">
        <v>15.7</v>
      </c>
    </row>
    <row r="2335" spans="1:4">
      <c r="A2335" s="562">
        <v>1917161</v>
      </c>
      <c r="B2335" s="563" t="s">
        <v>16950</v>
      </c>
      <c r="C2335" s="562" t="s">
        <v>164</v>
      </c>
      <c r="D2335" s="564">
        <v>15.92</v>
      </c>
    </row>
    <row r="2336" spans="1:4">
      <c r="A2336" s="562">
        <v>1917162</v>
      </c>
      <c r="B2336" s="563" t="s">
        <v>16951</v>
      </c>
      <c r="C2336" s="562" t="s">
        <v>164</v>
      </c>
      <c r="D2336" s="564">
        <v>16.04</v>
      </c>
    </row>
    <row r="2337" spans="1:4">
      <c r="A2337" s="562">
        <v>1917193</v>
      </c>
      <c r="B2337" s="563" t="s">
        <v>16952</v>
      </c>
      <c r="C2337" s="562" t="s">
        <v>164</v>
      </c>
      <c r="D2337" s="564">
        <v>16.5</v>
      </c>
    </row>
    <row r="2338" spans="1:4">
      <c r="A2338" s="562">
        <v>1917194</v>
      </c>
      <c r="B2338" s="563" t="s">
        <v>16953</v>
      </c>
      <c r="C2338" s="562" t="s">
        <v>164</v>
      </c>
      <c r="D2338" s="564">
        <v>16.66</v>
      </c>
    </row>
    <row r="2339" spans="1:4">
      <c r="A2339" s="562">
        <v>1917195</v>
      </c>
      <c r="B2339" s="563" t="s">
        <v>16954</v>
      </c>
      <c r="C2339" s="562" t="s">
        <v>164</v>
      </c>
      <c r="D2339" s="564">
        <v>16.829999999999998</v>
      </c>
    </row>
    <row r="2340" spans="1:4">
      <c r="A2340" s="562">
        <v>1917196</v>
      </c>
      <c r="B2340" s="563" t="s">
        <v>16955</v>
      </c>
      <c r="C2340" s="562" t="s">
        <v>164</v>
      </c>
      <c r="D2340" s="564">
        <v>17.010000000000002</v>
      </c>
    </row>
    <row r="2341" spans="1:4">
      <c r="A2341" s="562">
        <v>1917197</v>
      </c>
      <c r="B2341" s="563" t="s">
        <v>16956</v>
      </c>
      <c r="C2341" s="562" t="s">
        <v>164</v>
      </c>
      <c r="D2341" s="564">
        <v>17.21</v>
      </c>
    </row>
    <row r="2342" spans="1:4">
      <c r="A2342" s="562">
        <v>1917198</v>
      </c>
      <c r="B2342" s="563" t="s">
        <v>16957</v>
      </c>
      <c r="C2342" s="562" t="s">
        <v>164</v>
      </c>
      <c r="D2342" s="564">
        <v>17.309999999999999</v>
      </c>
    </row>
    <row r="2343" spans="1:4">
      <c r="A2343" s="562">
        <v>1917013</v>
      </c>
      <c r="B2343" s="563" t="s">
        <v>16958</v>
      </c>
      <c r="C2343" s="562" t="s">
        <v>164</v>
      </c>
      <c r="D2343" s="564">
        <v>37.840000000000003</v>
      </c>
    </row>
    <row r="2344" spans="1:4">
      <c r="A2344" s="562">
        <v>1917014</v>
      </c>
      <c r="B2344" s="563" t="s">
        <v>16959</v>
      </c>
      <c r="C2344" s="562" t="s">
        <v>164</v>
      </c>
      <c r="D2344" s="564">
        <v>38.57</v>
      </c>
    </row>
    <row r="2345" spans="1:4">
      <c r="A2345" s="562">
        <v>1917015</v>
      </c>
      <c r="B2345" s="563" t="s">
        <v>16960</v>
      </c>
      <c r="C2345" s="562" t="s">
        <v>164</v>
      </c>
      <c r="D2345" s="564">
        <v>39.31</v>
      </c>
    </row>
    <row r="2346" spans="1:4">
      <c r="A2346" s="562">
        <v>1917016</v>
      </c>
      <c r="B2346" s="563" t="s">
        <v>16961</v>
      </c>
      <c r="C2346" s="562" t="s">
        <v>164</v>
      </c>
      <c r="D2346" s="564">
        <v>40.090000000000003</v>
      </c>
    </row>
    <row r="2347" spans="1:4">
      <c r="A2347" s="562">
        <v>1917017</v>
      </c>
      <c r="B2347" s="563" t="s">
        <v>16962</v>
      </c>
      <c r="C2347" s="562" t="s">
        <v>164</v>
      </c>
      <c r="D2347" s="564">
        <v>40.92</v>
      </c>
    </row>
    <row r="2348" spans="1:4">
      <c r="A2348" s="562">
        <v>1917018</v>
      </c>
      <c r="B2348" s="563" t="s">
        <v>16963</v>
      </c>
      <c r="C2348" s="562" t="s">
        <v>164</v>
      </c>
      <c r="D2348" s="564">
        <v>41.35</v>
      </c>
    </row>
    <row r="2349" spans="1:4" ht="25.5">
      <c r="A2349" s="562">
        <v>1917623</v>
      </c>
      <c r="B2349" s="563" t="s">
        <v>16964</v>
      </c>
      <c r="C2349" s="562" t="s">
        <v>164</v>
      </c>
      <c r="D2349" s="564">
        <v>25.41</v>
      </c>
    </row>
    <row r="2350" spans="1:4" ht="25.5">
      <c r="A2350" s="562">
        <v>1917624</v>
      </c>
      <c r="B2350" s="563" t="s">
        <v>16965</v>
      </c>
      <c r="C2350" s="562" t="s">
        <v>164</v>
      </c>
      <c r="D2350" s="564">
        <v>32.15</v>
      </c>
    </row>
    <row r="2351" spans="1:4" ht="25.5">
      <c r="A2351" s="562">
        <v>1917625</v>
      </c>
      <c r="B2351" s="563" t="s">
        <v>16966</v>
      </c>
      <c r="C2351" s="562" t="s">
        <v>164</v>
      </c>
      <c r="D2351" s="564">
        <v>40.35</v>
      </c>
    </row>
    <row r="2352" spans="1:4" ht="25.5">
      <c r="A2352" s="562">
        <v>1917626</v>
      </c>
      <c r="B2352" s="563" t="s">
        <v>16967</v>
      </c>
      <c r="C2352" s="562" t="s">
        <v>164</v>
      </c>
      <c r="D2352" s="564">
        <v>49.5</v>
      </c>
    </row>
    <row r="2353" spans="1:4" ht="25.5">
      <c r="A2353" s="562">
        <v>1917627</v>
      </c>
      <c r="B2353" s="563" t="s">
        <v>16968</v>
      </c>
      <c r="C2353" s="562" t="s">
        <v>164</v>
      </c>
      <c r="D2353" s="564">
        <v>59.65</v>
      </c>
    </row>
    <row r="2354" spans="1:4" ht="25.5">
      <c r="A2354" s="562">
        <v>1917628</v>
      </c>
      <c r="B2354" s="563" t="s">
        <v>16969</v>
      </c>
      <c r="C2354" s="562" t="s">
        <v>164</v>
      </c>
      <c r="D2354" s="564">
        <v>69.81</v>
      </c>
    </row>
    <row r="2355" spans="1:4" ht="25.5">
      <c r="A2355" s="562">
        <v>1917620</v>
      </c>
      <c r="B2355" s="563" t="s">
        <v>16970</v>
      </c>
      <c r="C2355" s="562" t="s">
        <v>164</v>
      </c>
      <c r="D2355" s="564">
        <v>11.9</v>
      </c>
    </row>
    <row r="2356" spans="1:4" ht="25.5">
      <c r="A2356" s="562">
        <v>1917621</v>
      </c>
      <c r="B2356" s="563" t="s">
        <v>16971</v>
      </c>
      <c r="C2356" s="562" t="s">
        <v>164</v>
      </c>
      <c r="D2356" s="564">
        <v>13.75</v>
      </c>
    </row>
    <row r="2357" spans="1:4" ht="25.5">
      <c r="A2357" s="562">
        <v>1917622</v>
      </c>
      <c r="B2357" s="563" t="s">
        <v>16972</v>
      </c>
      <c r="C2357" s="562" t="s">
        <v>164</v>
      </c>
      <c r="D2357" s="564">
        <v>17.079999999999998</v>
      </c>
    </row>
    <row r="2358" spans="1:4" ht="25.5">
      <c r="A2358" s="562">
        <v>1917741</v>
      </c>
      <c r="B2358" s="563" t="s">
        <v>16973</v>
      </c>
      <c r="C2358" s="562" t="s">
        <v>164</v>
      </c>
      <c r="D2358" s="564">
        <v>10.97</v>
      </c>
    </row>
    <row r="2359" spans="1:4" ht="25.5">
      <c r="A2359" s="562">
        <v>1917269</v>
      </c>
      <c r="B2359" s="563" t="s">
        <v>16974</v>
      </c>
      <c r="C2359" s="562" t="s">
        <v>164</v>
      </c>
      <c r="D2359" s="564">
        <v>28.31</v>
      </c>
    </row>
    <row r="2360" spans="1:4" ht="25.5">
      <c r="A2360" s="562">
        <v>1917270</v>
      </c>
      <c r="B2360" s="563" t="s">
        <v>16975</v>
      </c>
      <c r="C2360" s="562" t="s">
        <v>164</v>
      </c>
      <c r="D2360" s="564">
        <v>38.22</v>
      </c>
    </row>
    <row r="2361" spans="1:4" ht="25.5">
      <c r="A2361" s="562">
        <v>1917266</v>
      </c>
      <c r="B2361" s="563" t="s">
        <v>16976</v>
      </c>
      <c r="C2361" s="562" t="s">
        <v>164</v>
      </c>
      <c r="D2361" s="564">
        <v>9.26</v>
      </c>
    </row>
    <row r="2362" spans="1:4" ht="25.5">
      <c r="A2362" s="562">
        <v>1917267</v>
      </c>
      <c r="B2362" s="563" t="s">
        <v>16977</v>
      </c>
      <c r="C2362" s="562" t="s">
        <v>164</v>
      </c>
      <c r="D2362" s="564">
        <v>13.48</v>
      </c>
    </row>
    <row r="2363" spans="1:4" ht="25.5">
      <c r="A2363" s="562">
        <v>1917268</v>
      </c>
      <c r="B2363" s="563" t="s">
        <v>16978</v>
      </c>
      <c r="C2363" s="562" t="s">
        <v>164</v>
      </c>
      <c r="D2363" s="564">
        <v>20.5</v>
      </c>
    </row>
    <row r="2364" spans="1:4" ht="25.5">
      <c r="A2364" s="562">
        <v>1917728</v>
      </c>
      <c r="B2364" s="563" t="s">
        <v>16979</v>
      </c>
      <c r="C2364" s="562" t="s">
        <v>164</v>
      </c>
      <c r="D2364" s="564">
        <v>8.5399999999999991</v>
      </c>
    </row>
    <row r="2365" spans="1:4" ht="25.5">
      <c r="A2365" s="562">
        <v>1917358</v>
      </c>
      <c r="B2365" s="563" t="s">
        <v>16980</v>
      </c>
      <c r="C2365" s="562" t="s">
        <v>164</v>
      </c>
      <c r="D2365" s="564">
        <v>8.9700000000000006</v>
      </c>
    </row>
    <row r="2366" spans="1:4" ht="25.5">
      <c r="A2366" s="562">
        <v>1917362</v>
      </c>
      <c r="B2366" s="563" t="s">
        <v>16981</v>
      </c>
      <c r="C2366" s="562" t="s">
        <v>164</v>
      </c>
      <c r="D2366" s="564">
        <v>43.47</v>
      </c>
    </row>
    <row r="2367" spans="1:4" ht="25.5">
      <c r="A2367" s="562">
        <v>1917363</v>
      </c>
      <c r="B2367" s="563" t="s">
        <v>16982</v>
      </c>
      <c r="C2367" s="562" t="s">
        <v>164</v>
      </c>
      <c r="D2367" s="564">
        <v>53</v>
      </c>
    </row>
    <row r="2368" spans="1:4" ht="25.5">
      <c r="A2368" s="562">
        <v>1917359</v>
      </c>
      <c r="B2368" s="563" t="s">
        <v>16983</v>
      </c>
      <c r="C2368" s="562" t="s">
        <v>164</v>
      </c>
      <c r="D2368" s="564">
        <v>12.64</v>
      </c>
    </row>
    <row r="2369" spans="1:4" ht="25.5">
      <c r="A2369" s="562">
        <v>1917360</v>
      </c>
      <c r="B2369" s="563" t="s">
        <v>16984</v>
      </c>
      <c r="C2369" s="562" t="s">
        <v>164</v>
      </c>
      <c r="D2369" s="564">
        <v>20.77</v>
      </c>
    </row>
    <row r="2370" spans="1:4" ht="25.5">
      <c r="A2370" s="562">
        <v>1917361</v>
      </c>
      <c r="B2370" s="563" t="s">
        <v>16985</v>
      </c>
      <c r="C2370" s="562" t="s">
        <v>164</v>
      </c>
      <c r="D2370" s="564">
        <v>31.09</v>
      </c>
    </row>
    <row r="2371" spans="1:4" ht="25.5">
      <c r="A2371" s="562">
        <v>1917476</v>
      </c>
      <c r="B2371" s="563" t="s">
        <v>16986</v>
      </c>
      <c r="C2371" s="562" t="s">
        <v>164</v>
      </c>
      <c r="D2371" s="564">
        <v>34.14</v>
      </c>
    </row>
    <row r="2372" spans="1:4" ht="25.5">
      <c r="A2372" s="562">
        <v>1917477</v>
      </c>
      <c r="B2372" s="563" t="s">
        <v>16987</v>
      </c>
      <c r="C2372" s="562" t="s">
        <v>164</v>
      </c>
      <c r="D2372" s="564">
        <v>44.08</v>
      </c>
    </row>
    <row r="2373" spans="1:4" ht="25.5">
      <c r="A2373" s="562">
        <v>1917478</v>
      </c>
      <c r="B2373" s="563" t="s">
        <v>16988</v>
      </c>
      <c r="C2373" s="562" t="s">
        <v>164</v>
      </c>
      <c r="D2373" s="564">
        <v>56.67</v>
      </c>
    </row>
    <row r="2374" spans="1:4" ht="25.5">
      <c r="A2374" s="562">
        <v>1917479</v>
      </c>
      <c r="B2374" s="563" t="s">
        <v>16989</v>
      </c>
      <c r="C2374" s="562" t="s">
        <v>164</v>
      </c>
      <c r="D2374" s="564">
        <v>61.54</v>
      </c>
    </row>
    <row r="2375" spans="1:4" ht="25.5">
      <c r="A2375" s="562">
        <v>1917473</v>
      </c>
      <c r="B2375" s="563" t="s">
        <v>16990</v>
      </c>
      <c r="C2375" s="562" t="s">
        <v>164</v>
      </c>
      <c r="D2375" s="564">
        <v>15.65</v>
      </c>
    </row>
    <row r="2376" spans="1:4" ht="25.5">
      <c r="A2376" s="562">
        <v>1917474</v>
      </c>
      <c r="B2376" s="563" t="s">
        <v>16991</v>
      </c>
      <c r="C2376" s="562" t="s">
        <v>164</v>
      </c>
      <c r="D2376" s="564">
        <v>20.09</v>
      </c>
    </row>
    <row r="2377" spans="1:4" ht="25.5">
      <c r="A2377" s="562">
        <v>1917475</v>
      </c>
      <c r="B2377" s="563" t="s">
        <v>16992</v>
      </c>
      <c r="C2377" s="562" t="s">
        <v>164</v>
      </c>
      <c r="D2377" s="564">
        <v>25.66</v>
      </c>
    </row>
    <row r="2378" spans="1:4" ht="25.5">
      <c r="A2378" s="562">
        <v>1917736</v>
      </c>
      <c r="B2378" s="563" t="s">
        <v>16993</v>
      </c>
      <c r="C2378" s="562" t="s">
        <v>164</v>
      </c>
      <c r="D2378" s="564">
        <v>11.1</v>
      </c>
    </row>
    <row r="2379" spans="1:4">
      <c r="A2379" s="562">
        <v>1917067</v>
      </c>
      <c r="B2379" s="563" t="s">
        <v>16994</v>
      </c>
      <c r="C2379" s="562" t="s">
        <v>164</v>
      </c>
      <c r="D2379" s="564">
        <v>25.34</v>
      </c>
    </row>
    <row r="2380" spans="1:4">
      <c r="A2380" s="562">
        <v>1917068</v>
      </c>
      <c r="B2380" s="563" t="s">
        <v>16995</v>
      </c>
      <c r="C2380" s="562" t="s">
        <v>164</v>
      </c>
      <c r="D2380" s="564">
        <v>25.85</v>
      </c>
    </row>
    <row r="2381" spans="1:4">
      <c r="A2381" s="562">
        <v>1917069</v>
      </c>
      <c r="B2381" s="563" t="s">
        <v>16996</v>
      </c>
      <c r="C2381" s="562" t="s">
        <v>164</v>
      </c>
      <c r="D2381" s="564">
        <v>26.36</v>
      </c>
    </row>
    <row r="2382" spans="1:4">
      <c r="A2382" s="562">
        <v>1917070</v>
      </c>
      <c r="B2382" s="563" t="s">
        <v>16997</v>
      </c>
      <c r="C2382" s="562" t="s">
        <v>164</v>
      </c>
      <c r="D2382" s="564">
        <v>26.91</v>
      </c>
    </row>
    <row r="2383" spans="1:4">
      <c r="A2383" s="562">
        <v>1917071</v>
      </c>
      <c r="B2383" s="563" t="s">
        <v>16998</v>
      </c>
      <c r="C2383" s="562" t="s">
        <v>164</v>
      </c>
      <c r="D2383" s="564">
        <v>27.48</v>
      </c>
    </row>
    <row r="2384" spans="1:4">
      <c r="A2384" s="562">
        <v>1917072</v>
      </c>
      <c r="B2384" s="563" t="s">
        <v>16999</v>
      </c>
      <c r="C2384" s="562" t="s">
        <v>164</v>
      </c>
      <c r="D2384" s="564">
        <v>27.79</v>
      </c>
    </row>
    <row r="2385" spans="1:4">
      <c r="A2385" s="562">
        <v>1901572</v>
      </c>
      <c r="B2385" s="563" t="s">
        <v>17000</v>
      </c>
      <c r="C2385" s="562" t="s">
        <v>164</v>
      </c>
      <c r="D2385" s="564">
        <v>13.72</v>
      </c>
    </row>
    <row r="2386" spans="1:4">
      <c r="A2386" s="562">
        <v>1901573</v>
      </c>
      <c r="B2386" s="563" t="s">
        <v>17001</v>
      </c>
      <c r="C2386" s="562" t="s">
        <v>164</v>
      </c>
      <c r="D2386" s="564">
        <v>13.84</v>
      </c>
    </row>
    <row r="2387" spans="1:4">
      <c r="A2387" s="562">
        <v>1901574</v>
      </c>
      <c r="B2387" s="563" t="s">
        <v>17002</v>
      </c>
      <c r="C2387" s="562" t="s">
        <v>164</v>
      </c>
      <c r="D2387" s="564">
        <v>13.97</v>
      </c>
    </row>
    <row r="2388" spans="1:4">
      <c r="A2388" s="562">
        <v>1901575</v>
      </c>
      <c r="B2388" s="563" t="s">
        <v>17003</v>
      </c>
      <c r="C2388" s="562" t="s">
        <v>164</v>
      </c>
      <c r="D2388" s="564">
        <v>14.1</v>
      </c>
    </row>
    <row r="2389" spans="1:4">
      <c r="A2389" s="562">
        <v>1901576</v>
      </c>
      <c r="B2389" s="563" t="s">
        <v>17004</v>
      </c>
      <c r="C2389" s="562" t="s">
        <v>164</v>
      </c>
      <c r="D2389" s="564">
        <v>14.24</v>
      </c>
    </row>
    <row r="2390" spans="1:4">
      <c r="A2390" s="562">
        <v>1901571</v>
      </c>
      <c r="B2390" s="563" t="s">
        <v>17005</v>
      </c>
      <c r="C2390" s="562" t="s">
        <v>164</v>
      </c>
      <c r="D2390" s="564">
        <v>14.31</v>
      </c>
    </row>
    <row r="2391" spans="1:4">
      <c r="A2391" s="562">
        <v>1901578</v>
      </c>
      <c r="B2391" s="563" t="s">
        <v>17006</v>
      </c>
      <c r="C2391" s="562" t="s">
        <v>164</v>
      </c>
      <c r="D2391" s="564">
        <v>17.77</v>
      </c>
    </row>
    <row r="2392" spans="1:4">
      <c r="A2392" s="562">
        <v>1901579</v>
      </c>
      <c r="B2392" s="563" t="s">
        <v>17007</v>
      </c>
      <c r="C2392" s="562" t="s">
        <v>164</v>
      </c>
      <c r="D2392" s="564">
        <v>17.89</v>
      </c>
    </row>
    <row r="2393" spans="1:4">
      <c r="A2393" s="562">
        <v>1901580</v>
      </c>
      <c r="B2393" s="563" t="s">
        <v>17008</v>
      </c>
      <c r="C2393" s="562" t="s">
        <v>164</v>
      </c>
      <c r="D2393" s="564">
        <v>18</v>
      </c>
    </row>
    <row r="2394" spans="1:4">
      <c r="A2394" s="562">
        <v>1901581</v>
      </c>
      <c r="B2394" s="563" t="s">
        <v>17009</v>
      </c>
      <c r="C2394" s="562" t="s">
        <v>164</v>
      </c>
      <c r="D2394" s="564">
        <v>18.13</v>
      </c>
    </row>
    <row r="2395" spans="1:4">
      <c r="A2395" s="562">
        <v>1901582</v>
      </c>
      <c r="B2395" s="563" t="s">
        <v>17010</v>
      </c>
      <c r="C2395" s="562" t="s">
        <v>164</v>
      </c>
      <c r="D2395" s="564">
        <v>18.260000000000002</v>
      </c>
    </row>
    <row r="2396" spans="1:4">
      <c r="A2396" s="562">
        <v>1901577</v>
      </c>
      <c r="B2396" s="563" t="s">
        <v>17011</v>
      </c>
      <c r="C2396" s="562" t="s">
        <v>164</v>
      </c>
      <c r="D2396" s="564">
        <v>18.329999999999998</v>
      </c>
    </row>
    <row r="2397" spans="1:4">
      <c r="A2397" s="562">
        <v>1917103</v>
      </c>
      <c r="B2397" s="563" t="s">
        <v>17012</v>
      </c>
      <c r="C2397" s="562" t="s">
        <v>164</v>
      </c>
      <c r="D2397" s="564">
        <v>16.649999999999999</v>
      </c>
    </row>
    <row r="2398" spans="1:4">
      <c r="A2398" s="562">
        <v>1917104</v>
      </c>
      <c r="B2398" s="563" t="s">
        <v>17013</v>
      </c>
      <c r="C2398" s="562" t="s">
        <v>164</v>
      </c>
      <c r="D2398" s="564">
        <v>16.95</v>
      </c>
    </row>
    <row r="2399" spans="1:4">
      <c r="A2399" s="562">
        <v>1917105</v>
      </c>
      <c r="B2399" s="563" t="s">
        <v>17014</v>
      </c>
      <c r="C2399" s="562" t="s">
        <v>164</v>
      </c>
      <c r="D2399" s="564">
        <v>17.25</v>
      </c>
    </row>
    <row r="2400" spans="1:4">
      <c r="A2400" s="562">
        <v>1917106</v>
      </c>
      <c r="B2400" s="563" t="s">
        <v>17015</v>
      </c>
      <c r="C2400" s="562" t="s">
        <v>164</v>
      </c>
      <c r="D2400" s="564">
        <v>17.559999999999999</v>
      </c>
    </row>
    <row r="2401" spans="1:4">
      <c r="A2401" s="562">
        <v>1917107</v>
      </c>
      <c r="B2401" s="563" t="s">
        <v>17016</v>
      </c>
      <c r="C2401" s="562" t="s">
        <v>164</v>
      </c>
      <c r="D2401" s="564">
        <v>17.899999999999999</v>
      </c>
    </row>
    <row r="2402" spans="1:4">
      <c r="A2402" s="562">
        <v>1917108</v>
      </c>
      <c r="B2402" s="563" t="s">
        <v>17017</v>
      </c>
      <c r="C2402" s="562" t="s">
        <v>164</v>
      </c>
      <c r="D2402" s="564">
        <v>18.079999999999998</v>
      </c>
    </row>
    <row r="2403" spans="1:4">
      <c r="A2403" s="562">
        <v>1901583</v>
      </c>
      <c r="B2403" s="563" t="s">
        <v>17018</v>
      </c>
      <c r="C2403" s="562" t="s">
        <v>164</v>
      </c>
      <c r="D2403" s="564">
        <v>21.95</v>
      </c>
    </row>
    <row r="2404" spans="1:4">
      <c r="A2404" s="562">
        <v>1901584</v>
      </c>
      <c r="B2404" s="563" t="s">
        <v>17019</v>
      </c>
      <c r="C2404" s="562" t="s">
        <v>164</v>
      </c>
      <c r="D2404" s="564">
        <v>22.06</v>
      </c>
    </row>
    <row r="2405" spans="1:4">
      <c r="A2405" s="562">
        <v>1901585</v>
      </c>
      <c r="B2405" s="563" t="s">
        <v>17020</v>
      </c>
      <c r="C2405" s="562" t="s">
        <v>164</v>
      </c>
      <c r="D2405" s="564">
        <v>22.17</v>
      </c>
    </row>
    <row r="2406" spans="1:4">
      <c r="A2406" s="562">
        <v>1901586</v>
      </c>
      <c r="B2406" s="563" t="s">
        <v>17021</v>
      </c>
      <c r="C2406" s="562" t="s">
        <v>164</v>
      </c>
      <c r="D2406" s="564">
        <v>22.29</v>
      </c>
    </row>
    <row r="2407" spans="1:4">
      <c r="A2407" s="562">
        <v>1901587</v>
      </c>
      <c r="B2407" s="563" t="s">
        <v>17022</v>
      </c>
      <c r="C2407" s="562" t="s">
        <v>164</v>
      </c>
      <c r="D2407" s="564">
        <v>22.42</v>
      </c>
    </row>
    <row r="2408" spans="1:4">
      <c r="A2408" s="562">
        <v>1901588</v>
      </c>
      <c r="B2408" s="563" t="s">
        <v>17023</v>
      </c>
      <c r="C2408" s="562" t="s">
        <v>164</v>
      </c>
      <c r="D2408" s="564">
        <v>22.49</v>
      </c>
    </row>
    <row r="2409" spans="1:4">
      <c r="A2409" s="562">
        <v>1917139</v>
      </c>
      <c r="B2409" s="563" t="s">
        <v>17024</v>
      </c>
      <c r="C2409" s="562" t="s">
        <v>164</v>
      </c>
      <c r="D2409" s="564">
        <v>15.1</v>
      </c>
    </row>
    <row r="2410" spans="1:4">
      <c r="A2410" s="562">
        <v>1917140</v>
      </c>
      <c r="B2410" s="563" t="s">
        <v>17025</v>
      </c>
      <c r="C2410" s="562" t="s">
        <v>164</v>
      </c>
      <c r="D2410" s="564">
        <v>15.33</v>
      </c>
    </row>
    <row r="2411" spans="1:4">
      <c r="A2411" s="562">
        <v>1917141</v>
      </c>
      <c r="B2411" s="563" t="s">
        <v>17026</v>
      </c>
      <c r="C2411" s="562" t="s">
        <v>164</v>
      </c>
      <c r="D2411" s="564">
        <v>15.56</v>
      </c>
    </row>
    <row r="2412" spans="1:4">
      <c r="A2412" s="562">
        <v>1917142</v>
      </c>
      <c r="B2412" s="563" t="s">
        <v>17027</v>
      </c>
      <c r="C2412" s="562" t="s">
        <v>164</v>
      </c>
      <c r="D2412" s="564">
        <v>15.81</v>
      </c>
    </row>
    <row r="2413" spans="1:4">
      <c r="A2413" s="562">
        <v>1917143</v>
      </c>
      <c r="B2413" s="563" t="s">
        <v>17028</v>
      </c>
      <c r="C2413" s="562" t="s">
        <v>164</v>
      </c>
      <c r="D2413" s="564">
        <v>16.07</v>
      </c>
    </row>
    <row r="2414" spans="1:4">
      <c r="A2414" s="562">
        <v>1917144</v>
      </c>
      <c r="B2414" s="563" t="s">
        <v>17029</v>
      </c>
      <c r="C2414" s="562" t="s">
        <v>164</v>
      </c>
      <c r="D2414" s="564">
        <v>16.21</v>
      </c>
    </row>
    <row r="2415" spans="1:4">
      <c r="A2415" s="562">
        <v>1917175</v>
      </c>
      <c r="B2415" s="563" t="s">
        <v>17030</v>
      </c>
      <c r="C2415" s="562" t="s">
        <v>164</v>
      </c>
      <c r="D2415" s="564">
        <v>13.98</v>
      </c>
    </row>
    <row r="2416" spans="1:4">
      <c r="A2416" s="562">
        <v>1917176</v>
      </c>
      <c r="B2416" s="563" t="s">
        <v>17031</v>
      </c>
      <c r="C2416" s="562" t="s">
        <v>164</v>
      </c>
      <c r="D2416" s="564">
        <v>14.18</v>
      </c>
    </row>
    <row r="2417" spans="1:4">
      <c r="A2417" s="562">
        <v>1917177</v>
      </c>
      <c r="B2417" s="563" t="s">
        <v>17032</v>
      </c>
      <c r="C2417" s="562" t="s">
        <v>164</v>
      </c>
      <c r="D2417" s="564">
        <v>14.38</v>
      </c>
    </row>
    <row r="2418" spans="1:4">
      <c r="A2418" s="562">
        <v>1917178</v>
      </c>
      <c r="B2418" s="563" t="s">
        <v>17033</v>
      </c>
      <c r="C2418" s="562" t="s">
        <v>164</v>
      </c>
      <c r="D2418" s="564">
        <v>14.59</v>
      </c>
    </row>
    <row r="2419" spans="1:4">
      <c r="A2419" s="562">
        <v>1917179</v>
      </c>
      <c r="B2419" s="563" t="s">
        <v>17034</v>
      </c>
      <c r="C2419" s="562" t="s">
        <v>164</v>
      </c>
      <c r="D2419" s="564">
        <v>14.81</v>
      </c>
    </row>
    <row r="2420" spans="1:4">
      <c r="A2420" s="562">
        <v>1917180</v>
      </c>
      <c r="B2420" s="563" t="s">
        <v>17035</v>
      </c>
      <c r="C2420" s="562" t="s">
        <v>164</v>
      </c>
      <c r="D2420" s="564">
        <v>14.94</v>
      </c>
    </row>
    <row r="2421" spans="1:4">
      <c r="A2421" s="562">
        <v>1917211</v>
      </c>
      <c r="B2421" s="563" t="s">
        <v>17036</v>
      </c>
      <c r="C2421" s="562" t="s">
        <v>164</v>
      </c>
      <c r="D2421" s="564">
        <v>15.16</v>
      </c>
    </row>
    <row r="2422" spans="1:4">
      <c r="A2422" s="562">
        <v>1917212</v>
      </c>
      <c r="B2422" s="563" t="s">
        <v>17037</v>
      </c>
      <c r="C2422" s="562" t="s">
        <v>164</v>
      </c>
      <c r="D2422" s="564">
        <v>15.33</v>
      </c>
    </row>
    <row r="2423" spans="1:4">
      <c r="A2423" s="562">
        <v>1917213</v>
      </c>
      <c r="B2423" s="563" t="s">
        <v>17038</v>
      </c>
      <c r="C2423" s="562" t="s">
        <v>164</v>
      </c>
      <c r="D2423" s="564">
        <v>15.51</v>
      </c>
    </row>
    <row r="2424" spans="1:4">
      <c r="A2424" s="562">
        <v>1917214</v>
      </c>
      <c r="B2424" s="563" t="s">
        <v>17039</v>
      </c>
      <c r="C2424" s="562" t="s">
        <v>164</v>
      </c>
      <c r="D2424" s="564">
        <v>15.69</v>
      </c>
    </row>
    <row r="2425" spans="1:4">
      <c r="A2425" s="562">
        <v>1917215</v>
      </c>
      <c r="B2425" s="563" t="s">
        <v>17040</v>
      </c>
      <c r="C2425" s="562" t="s">
        <v>164</v>
      </c>
      <c r="D2425" s="564">
        <v>15.89</v>
      </c>
    </row>
    <row r="2426" spans="1:4">
      <c r="A2426" s="562">
        <v>1917216</v>
      </c>
      <c r="B2426" s="563" t="s">
        <v>17041</v>
      </c>
      <c r="C2426" s="562" t="s">
        <v>164</v>
      </c>
      <c r="D2426" s="564">
        <v>15.99</v>
      </c>
    </row>
    <row r="2427" spans="1:4">
      <c r="A2427" s="562">
        <v>1917031</v>
      </c>
      <c r="B2427" s="563" t="s">
        <v>17042</v>
      </c>
      <c r="C2427" s="562" t="s">
        <v>164</v>
      </c>
      <c r="D2427" s="564">
        <v>35.25</v>
      </c>
    </row>
    <row r="2428" spans="1:4">
      <c r="A2428" s="562">
        <v>1917032</v>
      </c>
      <c r="B2428" s="563" t="s">
        <v>17043</v>
      </c>
      <c r="C2428" s="562" t="s">
        <v>164</v>
      </c>
      <c r="D2428" s="564">
        <v>35.99</v>
      </c>
    </row>
    <row r="2429" spans="1:4">
      <c r="A2429" s="562">
        <v>1917033</v>
      </c>
      <c r="B2429" s="563" t="s">
        <v>17044</v>
      </c>
      <c r="C2429" s="562" t="s">
        <v>164</v>
      </c>
      <c r="D2429" s="564">
        <v>36.75</v>
      </c>
    </row>
    <row r="2430" spans="1:4">
      <c r="A2430" s="562">
        <v>1917034</v>
      </c>
      <c r="B2430" s="563" t="s">
        <v>17045</v>
      </c>
      <c r="C2430" s="562" t="s">
        <v>164</v>
      </c>
      <c r="D2430" s="564">
        <v>37.549999999999997</v>
      </c>
    </row>
    <row r="2431" spans="1:4">
      <c r="A2431" s="562">
        <v>1917035</v>
      </c>
      <c r="B2431" s="563" t="s">
        <v>17046</v>
      </c>
      <c r="C2431" s="562" t="s">
        <v>164</v>
      </c>
      <c r="D2431" s="564">
        <v>38.4</v>
      </c>
    </row>
    <row r="2432" spans="1:4">
      <c r="A2432" s="562">
        <v>1917036</v>
      </c>
      <c r="B2432" s="563" t="s">
        <v>17047</v>
      </c>
      <c r="C2432" s="562" t="s">
        <v>164</v>
      </c>
      <c r="D2432" s="564">
        <v>38.840000000000003</v>
      </c>
    </row>
    <row r="2433" spans="1:4" ht="25.5">
      <c r="A2433" s="562">
        <v>1917605</v>
      </c>
      <c r="B2433" s="563" t="s">
        <v>17048</v>
      </c>
      <c r="C2433" s="562" t="s">
        <v>164</v>
      </c>
      <c r="D2433" s="564">
        <v>10.83</v>
      </c>
    </row>
    <row r="2434" spans="1:4" ht="25.5">
      <c r="A2434" s="562">
        <v>1917606</v>
      </c>
      <c r="B2434" s="563" t="s">
        <v>17049</v>
      </c>
      <c r="C2434" s="562" t="s">
        <v>164</v>
      </c>
      <c r="D2434" s="564">
        <v>11.61</v>
      </c>
    </row>
    <row r="2435" spans="1:4" ht="25.5">
      <c r="A2435" s="562">
        <v>1917607</v>
      </c>
      <c r="B2435" s="563" t="s">
        <v>17050</v>
      </c>
      <c r="C2435" s="562" t="s">
        <v>164</v>
      </c>
      <c r="D2435" s="564">
        <v>12.39</v>
      </c>
    </row>
    <row r="2436" spans="1:4" ht="25.5">
      <c r="A2436" s="562">
        <v>1917608</v>
      </c>
      <c r="B2436" s="563" t="s">
        <v>17051</v>
      </c>
      <c r="C2436" s="562" t="s">
        <v>164</v>
      </c>
      <c r="D2436" s="564">
        <v>13.73</v>
      </c>
    </row>
    <row r="2437" spans="1:4" ht="25.5">
      <c r="A2437" s="562">
        <v>1917609</v>
      </c>
      <c r="B2437" s="563" t="s">
        <v>17052</v>
      </c>
      <c r="C2437" s="562" t="s">
        <v>164</v>
      </c>
      <c r="D2437" s="564">
        <v>15.7</v>
      </c>
    </row>
    <row r="2438" spans="1:4" ht="25.5">
      <c r="A2438" s="562">
        <v>1917610</v>
      </c>
      <c r="B2438" s="563" t="s">
        <v>17053</v>
      </c>
      <c r="C2438" s="562" t="s">
        <v>164</v>
      </c>
      <c r="D2438" s="564">
        <v>18.739999999999998</v>
      </c>
    </row>
    <row r="2439" spans="1:4" ht="25.5">
      <c r="A2439" s="562">
        <v>1917611</v>
      </c>
      <c r="B2439" s="563" t="s">
        <v>17054</v>
      </c>
      <c r="C2439" s="562" t="s">
        <v>164</v>
      </c>
      <c r="D2439" s="564">
        <v>22.14</v>
      </c>
    </row>
    <row r="2440" spans="1:4" ht="25.5">
      <c r="A2440" s="562">
        <v>1917612</v>
      </c>
      <c r="B2440" s="563" t="s">
        <v>17055</v>
      </c>
      <c r="C2440" s="562" t="s">
        <v>164</v>
      </c>
      <c r="D2440" s="564">
        <v>26.13</v>
      </c>
    </row>
    <row r="2441" spans="1:4" ht="25.5">
      <c r="A2441" s="562">
        <v>1917613</v>
      </c>
      <c r="B2441" s="563" t="s">
        <v>17056</v>
      </c>
      <c r="C2441" s="562" t="s">
        <v>164</v>
      </c>
      <c r="D2441" s="564">
        <v>30.63</v>
      </c>
    </row>
    <row r="2442" spans="1:4" ht="25.5">
      <c r="A2442" s="562">
        <v>1917614</v>
      </c>
      <c r="B2442" s="563" t="s">
        <v>17057</v>
      </c>
      <c r="C2442" s="562" t="s">
        <v>164</v>
      </c>
      <c r="D2442" s="564">
        <v>35.590000000000003</v>
      </c>
    </row>
    <row r="2443" spans="1:4" ht="25.5">
      <c r="A2443" s="562">
        <v>1917615</v>
      </c>
      <c r="B2443" s="563" t="s">
        <v>17058</v>
      </c>
      <c r="C2443" s="562" t="s">
        <v>164</v>
      </c>
      <c r="D2443" s="564">
        <v>41.14</v>
      </c>
    </row>
    <row r="2444" spans="1:4" ht="25.5">
      <c r="A2444" s="562">
        <v>1917616</v>
      </c>
      <c r="B2444" s="563" t="s">
        <v>17059</v>
      </c>
      <c r="C2444" s="562" t="s">
        <v>164</v>
      </c>
      <c r="D2444" s="564">
        <v>47.91</v>
      </c>
    </row>
    <row r="2445" spans="1:4" ht="25.5">
      <c r="A2445" s="562">
        <v>1917617</v>
      </c>
      <c r="B2445" s="563" t="s">
        <v>17060</v>
      </c>
      <c r="C2445" s="562" t="s">
        <v>164</v>
      </c>
      <c r="D2445" s="564">
        <v>53.89</v>
      </c>
    </row>
    <row r="2446" spans="1:4" ht="25.5">
      <c r="A2446" s="562">
        <v>1917618</v>
      </c>
      <c r="B2446" s="563" t="s">
        <v>17061</v>
      </c>
      <c r="C2446" s="562" t="s">
        <v>164</v>
      </c>
      <c r="D2446" s="564">
        <v>61.68</v>
      </c>
    </row>
    <row r="2447" spans="1:4" ht="25.5">
      <c r="A2447" s="562">
        <v>1917619</v>
      </c>
      <c r="B2447" s="563" t="s">
        <v>17062</v>
      </c>
      <c r="C2447" s="562" t="s">
        <v>164</v>
      </c>
      <c r="D2447" s="564">
        <v>66.86</v>
      </c>
    </row>
    <row r="2448" spans="1:4" ht="25.5">
      <c r="A2448" s="562">
        <v>1917602</v>
      </c>
      <c r="B2448" s="563" t="s">
        <v>17063</v>
      </c>
      <c r="C2448" s="562" t="s">
        <v>164</v>
      </c>
      <c r="D2448" s="564">
        <v>8.2100000000000009</v>
      </c>
    </row>
    <row r="2449" spans="1:4" ht="25.5">
      <c r="A2449" s="562">
        <v>1917603</v>
      </c>
      <c r="B2449" s="563" t="s">
        <v>17064</v>
      </c>
      <c r="C2449" s="562" t="s">
        <v>164</v>
      </c>
      <c r="D2449" s="564">
        <v>9.0399999999999991</v>
      </c>
    </row>
    <row r="2450" spans="1:4" ht="25.5">
      <c r="A2450" s="562">
        <v>1917604</v>
      </c>
      <c r="B2450" s="563" t="s">
        <v>17065</v>
      </c>
      <c r="C2450" s="562" t="s">
        <v>164</v>
      </c>
      <c r="D2450" s="564">
        <v>9.75</v>
      </c>
    </row>
    <row r="2451" spans="1:4" ht="25.5">
      <c r="A2451" s="562">
        <v>1917740</v>
      </c>
      <c r="B2451" s="563" t="s">
        <v>17066</v>
      </c>
      <c r="C2451" s="562" t="s">
        <v>164</v>
      </c>
      <c r="D2451" s="564">
        <v>7.88</v>
      </c>
    </row>
    <row r="2452" spans="1:4" ht="25.5">
      <c r="A2452" s="562">
        <v>1917263</v>
      </c>
      <c r="B2452" s="563" t="s">
        <v>17067</v>
      </c>
      <c r="C2452" s="562" t="s">
        <v>164</v>
      </c>
      <c r="D2452" s="564">
        <v>12.96</v>
      </c>
    </row>
    <row r="2453" spans="1:4" ht="25.5">
      <c r="A2453" s="562">
        <v>1917264</v>
      </c>
      <c r="B2453" s="563" t="s">
        <v>17068</v>
      </c>
      <c r="C2453" s="562" t="s">
        <v>164</v>
      </c>
      <c r="D2453" s="564">
        <v>16.11</v>
      </c>
    </row>
    <row r="2454" spans="1:4" ht="25.5">
      <c r="A2454" s="562">
        <v>1917265</v>
      </c>
      <c r="B2454" s="563" t="s">
        <v>17069</v>
      </c>
      <c r="C2454" s="562" t="s">
        <v>164</v>
      </c>
      <c r="D2454" s="564">
        <v>20.92</v>
      </c>
    </row>
    <row r="2455" spans="1:4" ht="25.5">
      <c r="A2455" s="562">
        <v>1917260</v>
      </c>
      <c r="B2455" s="563" t="s">
        <v>17070</v>
      </c>
      <c r="C2455" s="562" t="s">
        <v>164</v>
      </c>
      <c r="D2455" s="564">
        <v>7.93</v>
      </c>
    </row>
    <row r="2456" spans="1:4" ht="25.5">
      <c r="A2456" s="562">
        <v>1917261</v>
      </c>
      <c r="B2456" s="563" t="s">
        <v>17071</v>
      </c>
      <c r="C2456" s="562" t="s">
        <v>164</v>
      </c>
      <c r="D2456" s="564">
        <v>8.83</v>
      </c>
    </row>
    <row r="2457" spans="1:4" ht="25.5">
      <c r="A2457" s="562">
        <v>1917262</v>
      </c>
      <c r="B2457" s="563" t="s">
        <v>17072</v>
      </c>
      <c r="C2457" s="562" t="s">
        <v>164</v>
      </c>
      <c r="D2457" s="564">
        <v>10.45</v>
      </c>
    </row>
    <row r="2458" spans="1:4" ht="25.5">
      <c r="A2458" s="562">
        <v>1917727</v>
      </c>
      <c r="B2458" s="563" t="s">
        <v>17073</v>
      </c>
      <c r="C2458" s="562" t="s">
        <v>164</v>
      </c>
      <c r="D2458" s="564">
        <v>7.67</v>
      </c>
    </row>
    <row r="2459" spans="1:4" ht="25.5">
      <c r="A2459" s="562">
        <v>1917351</v>
      </c>
      <c r="B2459" s="563" t="s">
        <v>17074</v>
      </c>
      <c r="C2459" s="562" t="s">
        <v>164</v>
      </c>
      <c r="D2459" s="564">
        <v>11.5</v>
      </c>
    </row>
    <row r="2460" spans="1:4" ht="25.5">
      <c r="A2460" s="562">
        <v>1917352</v>
      </c>
      <c r="B2460" s="563" t="s">
        <v>17075</v>
      </c>
      <c r="C2460" s="562" t="s">
        <v>164</v>
      </c>
      <c r="D2460" s="564">
        <v>15.31</v>
      </c>
    </row>
    <row r="2461" spans="1:4" ht="25.5">
      <c r="A2461" s="562">
        <v>1917353</v>
      </c>
      <c r="B2461" s="563" t="s">
        <v>17076</v>
      </c>
      <c r="C2461" s="562" t="s">
        <v>164</v>
      </c>
      <c r="D2461" s="564">
        <v>19.79</v>
      </c>
    </row>
    <row r="2462" spans="1:4" ht="25.5">
      <c r="A2462" s="562">
        <v>1917354</v>
      </c>
      <c r="B2462" s="563" t="s">
        <v>17077</v>
      </c>
      <c r="C2462" s="562" t="s">
        <v>164</v>
      </c>
      <c r="D2462" s="564">
        <v>25.74</v>
      </c>
    </row>
    <row r="2463" spans="1:4" ht="25.5">
      <c r="A2463" s="562">
        <v>1917355</v>
      </c>
      <c r="B2463" s="563" t="s">
        <v>17078</v>
      </c>
      <c r="C2463" s="562" t="s">
        <v>164</v>
      </c>
      <c r="D2463" s="564">
        <v>33.340000000000003</v>
      </c>
    </row>
    <row r="2464" spans="1:4" ht="25.5">
      <c r="A2464" s="562">
        <v>1917356</v>
      </c>
      <c r="B2464" s="563" t="s">
        <v>17079</v>
      </c>
      <c r="C2464" s="562" t="s">
        <v>164</v>
      </c>
      <c r="D2464" s="564">
        <v>40.97</v>
      </c>
    </row>
    <row r="2465" spans="1:4" ht="25.5">
      <c r="A2465" s="562">
        <v>1917357</v>
      </c>
      <c r="B2465" s="563" t="s">
        <v>17080</v>
      </c>
      <c r="C2465" s="562" t="s">
        <v>164</v>
      </c>
      <c r="D2465" s="564">
        <v>46.86</v>
      </c>
    </row>
    <row r="2466" spans="1:4" ht="25.5">
      <c r="A2466" s="562">
        <v>1917348</v>
      </c>
      <c r="B2466" s="563" t="s">
        <v>17081</v>
      </c>
      <c r="C2466" s="562" t="s">
        <v>164</v>
      </c>
      <c r="D2466" s="564">
        <v>7.06</v>
      </c>
    </row>
    <row r="2467" spans="1:4" ht="25.5">
      <c r="A2467" s="562">
        <v>1917349</v>
      </c>
      <c r="B2467" s="563" t="s">
        <v>17082</v>
      </c>
      <c r="C2467" s="562" t="s">
        <v>164</v>
      </c>
      <c r="D2467" s="564">
        <v>7.59</v>
      </c>
    </row>
    <row r="2468" spans="1:4" ht="25.5">
      <c r="A2468" s="562">
        <v>1917350</v>
      </c>
      <c r="B2468" s="563" t="s">
        <v>17083</v>
      </c>
      <c r="C2468" s="562" t="s">
        <v>164</v>
      </c>
      <c r="D2468" s="564">
        <v>8.6</v>
      </c>
    </row>
    <row r="2469" spans="1:4" ht="25.5">
      <c r="A2469" s="562">
        <v>1917731</v>
      </c>
      <c r="B2469" s="563" t="s">
        <v>17084</v>
      </c>
      <c r="C2469" s="562" t="s">
        <v>164</v>
      </c>
      <c r="D2469" s="564">
        <v>6.91</v>
      </c>
    </row>
    <row r="2470" spans="1:4" ht="25.5">
      <c r="A2470" s="562">
        <v>1917463</v>
      </c>
      <c r="B2470" s="563" t="s">
        <v>17085</v>
      </c>
      <c r="C2470" s="562" t="s">
        <v>164</v>
      </c>
      <c r="D2470" s="564">
        <v>12.32</v>
      </c>
    </row>
    <row r="2471" spans="1:4" ht="25.5">
      <c r="A2471" s="562">
        <v>1917464</v>
      </c>
      <c r="B2471" s="563" t="s">
        <v>17086</v>
      </c>
      <c r="C2471" s="562" t="s">
        <v>164</v>
      </c>
      <c r="D2471" s="564">
        <v>14.27</v>
      </c>
    </row>
    <row r="2472" spans="1:4" ht="25.5">
      <c r="A2472" s="562">
        <v>1917465</v>
      </c>
      <c r="B2472" s="563" t="s">
        <v>17087</v>
      </c>
      <c r="C2472" s="562" t="s">
        <v>164</v>
      </c>
      <c r="D2472" s="564">
        <v>16.46</v>
      </c>
    </row>
    <row r="2473" spans="1:4" ht="25.5">
      <c r="A2473" s="562">
        <v>1917466</v>
      </c>
      <c r="B2473" s="563" t="s">
        <v>17088</v>
      </c>
      <c r="C2473" s="562" t="s">
        <v>164</v>
      </c>
      <c r="D2473" s="564">
        <v>19.579999999999998</v>
      </c>
    </row>
    <row r="2474" spans="1:4" ht="25.5">
      <c r="A2474" s="562">
        <v>1917467</v>
      </c>
      <c r="B2474" s="563" t="s">
        <v>17089</v>
      </c>
      <c r="C2474" s="562" t="s">
        <v>164</v>
      </c>
      <c r="D2474" s="564">
        <v>24.41</v>
      </c>
    </row>
    <row r="2475" spans="1:4" ht="25.5">
      <c r="A2475" s="562">
        <v>1917468</v>
      </c>
      <c r="B2475" s="563" t="s">
        <v>17090</v>
      </c>
      <c r="C2475" s="562" t="s">
        <v>164</v>
      </c>
      <c r="D2475" s="564">
        <v>29.93</v>
      </c>
    </row>
    <row r="2476" spans="1:4" ht="25.5">
      <c r="A2476" s="562">
        <v>1917469</v>
      </c>
      <c r="B2476" s="563" t="s">
        <v>17091</v>
      </c>
      <c r="C2476" s="562" t="s">
        <v>164</v>
      </c>
      <c r="D2476" s="564">
        <v>36.01</v>
      </c>
    </row>
    <row r="2477" spans="1:4" ht="25.5">
      <c r="A2477" s="562">
        <v>1917470</v>
      </c>
      <c r="B2477" s="563" t="s">
        <v>17092</v>
      </c>
      <c r="C2477" s="562" t="s">
        <v>164</v>
      </c>
      <c r="D2477" s="564">
        <v>43.04</v>
      </c>
    </row>
    <row r="2478" spans="1:4" ht="25.5">
      <c r="A2478" s="562">
        <v>1917471</v>
      </c>
      <c r="B2478" s="563" t="s">
        <v>17093</v>
      </c>
      <c r="C2478" s="562" t="s">
        <v>164</v>
      </c>
      <c r="D2478" s="564">
        <v>51.45</v>
      </c>
    </row>
    <row r="2479" spans="1:4" ht="25.5">
      <c r="A2479" s="562">
        <v>1917472</v>
      </c>
      <c r="B2479" s="563" t="s">
        <v>17094</v>
      </c>
      <c r="C2479" s="562" t="s">
        <v>164</v>
      </c>
      <c r="D2479" s="564">
        <v>55.03</v>
      </c>
    </row>
    <row r="2480" spans="1:4" ht="25.5">
      <c r="A2480" s="562">
        <v>1917460</v>
      </c>
      <c r="B2480" s="563" t="s">
        <v>17095</v>
      </c>
      <c r="C2480" s="562" t="s">
        <v>164</v>
      </c>
      <c r="D2480" s="564">
        <v>7.25</v>
      </c>
    </row>
    <row r="2481" spans="1:4" ht="25.5">
      <c r="A2481" s="562">
        <v>1917461</v>
      </c>
      <c r="B2481" s="563" t="s">
        <v>17096</v>
      </c>
      <c r="C2481" s="562" t="s">
        <v>164</v>
      </c>
      <c r="D2481" s="564">
        <v>8.5500000000000007</v>
      </c>
    </row>
    <row r="2482" spans="1:4" ht="25.5">
      <c r="A2482" s="562">
        <v>1917462</v>
      </c>
      <c r="B2482" s="563" t="s">
        <v>17097</v>
      </c>
      <c r="C2482" s="562" t="s">
        <v>164</v>
      </c>
      <c r="D2482" s="564">
        <v>10.15</v>
      </c>
    </row>
    <row r="2483" spans="1:4" ht="25.5">
      <c r="A2483" s="562">
        <v>1917735</v>
      </c>
      <c r="B2483" s="563" t="s">
        <v>17098</v>
      </c>
      <c r="C2483" s="562" t="s">
        <v>164</v>
      </c>
      <c r="D2483" s="564">
        <v>6.41</v>
      </c>
    </row>
    <row r="2484" spans="1:4">
      <c r="A2484" s="562">
        <v>1917061</v>
      </c>
      <c r="B2484" s="563" t="s">
        <v>17099</v>
      </c>
      <c r="C2484" s="562" t="s">
        <v>164</v>
      </c>
      <c r="D2484" s="564">
        <v>25.62</v>
      </c>
    </row>
    <row r="2485" spans="1:4">
      <c r="A2485" s="562">
        <v>1917062</v>
      </c>
      <c r="B2485" s="563" t="s">
        <v>17100</v>
      </c>
      <c r="C2485" s="562" t="s">
        <v>164</v>
      </c>
      <c r="D2485" s="564">
        <v>26.12</v>
      </c>
    </row>
    <row r="2486" spans="1:4">
      <c r="A2486" s="562">
        <v>1917063</v>
      </c>
      <c r="B2486" s="563" t="s">
        <v>17101</v>
      </c>
      <c r="C2486" s="562" t="s">
        <v>164</v>
      </c>
      <c r="D2486" s="564">
        <v>26.63</v>
      </c>
    </row>
    <row r="2487" spans="1:4">
      <c r="A2487" s="562">
        <v>1917064</v>
      </c>
      <c r="B2487" s="563" t="s">
        <v>17102</v>
      </c>
      <c r="C2487" s="562" t="s">
        <v>164</v>
      </c>
      <c r="D2487" s="564">
        <v>27.16</v>
      </c>
    </row>
    <row r="2488" spans="1:4">
      <c r="A2488" s="562">
        <v>1917065</v>
      </c>
      <c r="B2488" s="563" t="s">
        <v>17103</v>
      </c>
      <c r="C2488" s="562" t="s">
        <v>164</v>
      </c>
      <c r="D2488" s="564">
        <v>27.73</v>
      </c>
    </row>
    <row r="2489" spans="1:4">
      <c r="A2489" s="562">
        <v>1917066</v>
      </c>
      <c r="B2489" s="563" t="s">
        <v>17104</v>
      </c>
      <c r="C2489" s="562" t="s">
        <v>164</v>
      </c>
      <c r="D2489" s="564">
        <v>28.03</v>
      </c>
    </row>
    <row r="2490" spans="1:4">
      <c r="A2490" s="562">
        <v>1901590</v>
      </c>
      <c r="B2490" s="563" t="s">
        <v>17105</v>
      </c>
      <c r="C2490" s="562" t="s">
        <v>164</v>
      </c>
      <c r="D2490" s="564">
        <v>13.97</v>
      </c>
    </row>
    <row r="2491" spans="1:4">
      <c r="A2491" s="562">
        <v>1901591</v>
      </c>
      <c r="B2491" s="563" t="s">
        <v>17106</v>
      </c>
      <c r="C2491" s="562" t="s">
        <v>164</v>
      </c>
      <c r="D2491" s="564">
        <v>14.09</v>
      </c>
    </row>
    <row r="2492" spans="1:4">
      <c r="A2492" s="562">
        <v>1901592</v>
      </c>
      <c r="B2492" s="563" t="s">
        <v>17107</v>
      </c>
      <c r="C2492" s="562" t="s">
        <v>164</v>
      </c>
      <c r="D2492" s="564">
        <v>14.21</v>
      </c>
    </row>
    <row r="2493" spans="1:4">
      <c r="A2493" s="562">
        <v>1901593</v>
      </c>
      <c r="B2493" s="563" t="s">
        <v>17108</v>
      </c>
      <c r="C2493" s="562" t="s">
        <v>164</v>
      </c>
      <c r="D2493" s="564">
        <v>14.34</v>
      </c>
    </row>
    <row r="2494" spans="1:4">
      <c r="A2494" s="562">
        <v>1901594</v>
      </c>
      <c r="B2494" s="563" t="s">
        <v>17109</v>
      </c>
      <c r="C2494" s="562" t="s">
        <v>164</v>
      </c>
      <c r="D2494" s="564">
        <v>14.48</v>
      </c>
    </row>
    <row r="2495" spans="1:4">
      <c r="A2495" s="562">
        <v>1901589</v>
      </c>
      <c r="B2495" s="563" t="s">
        <v>17110</v>
      </c>
      <c r="C2495" s="562" t="s">
        <v>164</v>
      </c>
      <c r="D2495" s="564">
        <v>14.55</v>
      </c>
    </row>
    <row r="2496" spans="1:4">
      <c r="A2496" s="562">
        <v>1901596</v>
      </c>
      <c r="B2496" s="563" t="s">
        <v>17111</v>
      </c>
      <c r="C2496" s="562" t="s">
        <v>164</v>
      </c>
      <c r="D2496" s="564">
        <v>18.149999999999999</v>
      </c>
    </row>
    <row r="2497" spans="1:4">
      <c r="A2497" s="562">
        <v>1901597</v>
      </c>
      <c r="B2497" s="563" t="s">
        <v>17112</v>
      </c>
      <c r="C2497" s="562" t="s">
        <v>164</v>
      </c>
      <c r="D2497" s="564">
        <v>18.260000000000002</v>
      </c>
    </row>
    <row r="2498" spans="1:4">
      <c r="A2498" s="562">
        <v>1901598</v>
      </c>
      <c r="B2498" s="563" t="s">
        <v>17113</v>
      </c>
      <c r="C2498" s="562" t="s">
        <v>164</v>
      </c>
      <c r="D2498" s="564">
        <v>18.38</v>
      </c>
    </row>
    <row r="2499" spans="1:4">
      <c r="A2499" s="562">
        <v>1901599</v>
      </c>
      <c r="B2499" s="563" t="s">
        <v>17114</v>
      </c>
      <c r="C2499" s="562" t="s">
        <v>164</v>
      </c>
      <c r="D2499" s="564">
        <v>18.5</v>
      </c>
    </row>
    <row r="2500" spans="1:4">
      <c r="A2500" s="562">
        <v>1901600</v>
      </c>
      <c r="B2500" s="563" t="s">
        <v>17115</v>
      </c>
      <c r="C2500" s="562" t="s">
        <v>164</v>
      </c>
      <c r="D2500" s="564">
        <v>18.63</v>
      </c>
    </row>
    <row r="2501" spans="1:4">
      <c r="A2501" s="562">
        <v>1901595</v>
      </c>
      <c r="B2501" s="563" t="s">
        <v>17116</v>
      </c>
      <c r="C2501" s="562" t="s">
        <v>164</v>
      </c>
      <c r="D2501" s="564">
        <v>18.7</v>
      </c>
    </row>
    <row r="2502" spans="1:4">
      <c r="A2502" s="562">
        <v>1917097</v>
      </c>
      <c r="B2502" s="563" t="s">
        <v>17117</v>
      </c>
      <c r="C2502" s="562" t="s">
        <v>164</v>
      </c>
      <c r="D2502" s="564">
        <v>16.86</v>
      </c>
    </row>
    <row r="2503" spans="1:4">
      <c r="A2503" s="562">
        <v>1917098</v>
      </c>
      <c r="B2503" s="563" t="s">
        <v>17118</v>
      </c>
      <c r="C2503" s="562" t="s">
        <v>164</v>
      </c>
      <c r="D2503" s="564">
        <v>17.149999999999999</v>
      </c>
    </row>
    <row r="2504" spans="1:4">
      <c r="A2504" s="562">
        <v>1917099</v>
      </c>
      <c r="B2504" s="563" t="s">
        <v>17119</v>
      </c>
      <c r="C2504" s="562" t="s">
        <v>164</v>
      </c>
      <c r="D2504" s="564">
        <v>17.440000000000001</v>
      </c>
    </row>
    <row r="2505" spans="1:4">
      <c r="A2505" s="562">
        <v>1917100</v>
      </c>
      <c r="B2505" s="563" t="s">
        <v>17120</v>
      </c>
      <c r="C2505" s="562" t="s">
        <v>164</v>
      </c>
      <c r="D2505" s="564">
        <v>17.75</v>
      </c>
    </row>
    <row r="2506" spans="1:4">
      <c r="A2506" s="562">
        <v>1917101</v>
      </c>
      <c r="B2506" s="563" t="s">
        <v>17121</v>
      </c>
      <c r="C2506" s="562" t="s">
        <v>164</v>
      </c>
      <c r="D2506" s="564">
        <v>18.079999999999998</v>
      </c>
    </row>
    <row r="2507" spans="1:4">
      <c r="A2507" s="562">
        <v>1917102</v>
      </c>
      <c r="B2507" s="563" t="s">
        <v>17122</v>
      </c>
      <c r="C2507" s="562" t="s">
        <v>164</v>
      </c>
      <c r="D2507" s="564">
        <v>18.260000000000002</v>
      </c>
    </row>
    <row r="2508" spans="1:4">
      <c r="A2508" s="562">
        <v>1901601</v>
      </c>
      <c r="B2508" s="563" t="s">
        <v>17123</v>
      </c>
      <c r="C2508" s="562" t="s">
        <v>164</v>
      </c>
      <c r="D2508" s="564">
        <v>22.45</v>
      </c>
    </row>
    <row r="2509" spans="1:4">
      <c r="A2509" s="562">
        <v>1901602</v>
      </c>
      <c r="B2509" s="563" t="s">
        <v>17124</v>
      </c>
      <c r="C2509" s="562" t="s">
        <v>164</v>
      </c>
      <c r="D2509" s="564">
        <v>22.56</v>
      </c>
    </row>
    <row r="2510" spans="1:4">
      <c r="A2510" s="562">
        <v>1901603</v>
      </c>
      <c r="B2510" s="563" t="s">
        <v>17125</v>
      </c>
      <c r="C2510" s="562" t="s">
        <v>164</v>
      </c>
      <c r="D2510" s="564">
        <v>22.68</v>
      </c>
    </row>
    <row r="2511" spans="1:4">
      <c r="A2511" s="562">
        <v>1901604</v>
      </c>
      <c r="B2511" s="563" t="s">
        <v>17126</v>
      </c>
      <c r="C2511" s="562" t="s">
        <v>164</v>
      </c>
      <c r="D2511" s="564">
        <v>22.79</v>
      </c>
    </row>
    <row r="2512" spans="1:4">
      <c r="A2512" s="562">
        <v>1901605</v>
      </c>
      <c r="B2512" s="563" t="s">
        <v>17127</v>
      </c>
      <c r="C2512" s="562" t="s">
        <v>164</v>
      </c>
      <c r="D2512" s="564">
        <v>22.92</v>
      </c>
    </row>
    <row r="2513" spans="1:4">
      <c r="A2513" s="562">
        <v>1901606</v>
      </c>
      <c r="B2513" s="563" t="s">
        <v>17128</v>
      </c>
      <c r="C2513" s="562" t="s">
        <v>164</v>
      </c>
      <c r="D2513" s="564">
        <v>22.99</v>
      </c>
    </row>
    <row r="2514" spans="1:4">
      <c r="A2514" s="562">
        <v>1917133</v>
      </c>
      <c r="B2514" s="563" t="s">
        <v>17129</v>
      </c>
      <c r="C2514" s="562" t="s">
        <v>164</v>
      </c>
      <c r="D2514" s="564">
        <v>15.31</v>
      </c>
    </row>
    <row r="2515" spans="1:4">
      <c r="A2515" s="562">
        <v>1917134</v>
      </c>
      <c r="B2515" s="563" t="s">
        <v>17130</v>
      </c>
      <c r="C2515" s="562" t="s">
        <v>164</v>
      </c>
      <c r="D2515" s="564">
        <v>15.54</v>
      </c>
    </row>
    <row r="2516" spans="1:4">
      <c r="A2516" s="562">
        <v>1917135</v>
      </c>
      <c r="B2516" s="563" t="s">
        <v>17131</v>
      </c>
      <c r="C2516" s="562" t="s">
        <v>164</v>
      </c>
      <c r="D2516" s="564">
        <v>15.77</v>
      </c>
    </row>
    <row r="2517" spans="1:4">
      <c r="A2517" s="562">
        <v>1917136</v>
      </c>
      <c r="B2517" s="563" t="s">
        <v>17132</v>
      </c>
      <c r="C2517" s="562" t="s">
        <v>164</v>
      </c>
      <c r="D2517" s="564">
        <v>16.010000000000002</v>
      </c>
    </row>
    <row r="2518" spans="1:4">
      <c r="A2518" s="562">
        <v>1917137</v>
      </c>
      <c r="B2518" s="563" t="s">
        <v>17133</v>
      </c>
      <c r="C2518" s="562" t="s">
        <v>164</v>
      </c>
      <c r="D2518" s="564">
        <v>16.260000000000002</v>
      </c>
    </row>
    <row r="2519" spans="1:4">
      <c r="A2519" s="562">
        <v>1917138</v>
      </c>
      <c r="B2519" s="563" t="s">
        <v>17134</v>
      </c>
      <c r="C2519" s="562" t="s">
        <v>164</v>
      </c>
      <c r="D2519" s="564">
        <v>16.399999999999999</v>
      </c>
    </row>
    <row r="2520" spans="1:4">
      <c r="A2520" s="562">
        <v>1917169</v>
      </c>
      <c r="B2520" s="563" t="s">
        <v>17135</v>
      </c>
      <c r="C2520" s="562" t="s">
        <v>164</v>
      </c>
      <c r="D2520" s="564">
        <v>14.19</v>
      </c>
    </row>
    <row r="2521" spans="1:4">
      <c r="A2521" s="562">
        <v>1917170</v>
      </c>
      <c r="B2521" s="563" t="s">
        <v>17136</v>
      </c>
      <c r="C2521" s="562" t="s">
        <v>164</v>
      </c>
      <c r="D2521" s="564">
        <v>14.38</v>
      </c>
    </row>
    <row r="2522" spans="1:4">
      <c r="A2522" s="562">
        <v>1917171</v>
      </c>
      <c r="B2522" s="563" t="s">
        <v>17137</v>
      </c>
      <c r="C2522" s="562" t="s">
        <v>164</v>
      </c>
      <c r="D2522" s="564">
        <v>14.58</v>
      </c>
    </row>
    <row r="2523" spans="1:4">
      <c r="A2523" s="562">
        <v>1917172</v>
      </c>
      <c r="B2523" s="563" t="s">
        <v>17138</v>
      </c>
      <c r="C2523" s="562" t="s">
        <v>164</v>
      </c>
      <c r="D2523" s="564">
        <v>14.78</v>
      </c>
    </row>
    <row r="2524" spans="1:4">
      <c r="A2524" s="562">
        <v>1917173</v>
      </c>
      <c r="B2524" s="563" t="s">
        <v>17139</v>
      </c>
      <c r="C2524" s="562" t="s">
        <v>164</v>
      </c>
      <c r="D2524" s="564">
        <v>15</v>
      </c>
    </row>
    <row r="2525" spans="1:4">
      <c r="A2525" s="562">
        <v>1917174</v>
      </c>
      <c r="B2525" s="563" t="s">
        <v>17140</v>
      </c>
      <c r="C2525" s="562" t="s">
        <v>164</v>
      </c>
      <c r="D2525" s="564">
        <v>15.12</v>
      </c>
    </row>
    <row r="2526" spans="1:4">
      <c r="A2526" s="562">
        <v>1917205</v>
      </c>
      <c r="B2526" s="563" t="s">
        <v>17141</v>
      </c>
      <c r="C2526" s="562" t="s">
        <v>164</v>
      </c>
      <c r="D2526" s="564">
        <v>15.42</v>
      </c>
    </row>
    <row r="2527" spans="1:4">
      <c r="A2527" s="562">
        <v>1917206</v>
      </c>
      <c r="B2527" s="563" t="s">
        <v>17142</v>
      </c>
      <c r="C2527" s="562" t="s">
        <v>164</v>
      </c>
      <c r="D2527" s="564">
        <v>15.58</v>
      </c>
    </row>
    <row r="2528" spans="1:4">
      <c r="A2528" s="562">
        <v>1917207</v>
      </c>
      <c r="B2528" s="563" t="s">
        <v>17143</v>
      </c>
      <c r="C2528" s="562" t="s">
        <v>164</v>
      </c>
      <c r="D2528" s="564">
        <v>15.76</v>
      </c>
    </row>
    <row r="2529" spans="1:4">
      <c r="A2529" s="562">
        <v>1917208</v>
      </c>
      <c r="B2529" s="563" t="s">
        <v>17144</v>
      </c>
      <c r="C2529" s="562" t="s">
        <v>164</v>
      </c>
      <c r="D2529" s="564">
        <v>15.94</v>
      </c>
    </row>
    <row r="2530" spans="1:4">
      <c r="A2530" s="562">
        <v>1917209</v>
      </c>
      <c r="B2530" s="563" t="s">
        <v>17145</v>
      </c>
      <c r="C2530" s="562" t="s">
        <v>164</v>
      </c>
      <c r="D2530" s="564">
        <v>16.13</v>
      </c>
    </row>
    <row r="2531" spans="1:4">
      <c r="A2531" s="562">
        <v>1917210</v>
      </c>
      <c r="B2531" s="563" t="s">
        <v>17146</v>
      </c>
      <c r="C2531" s="562" t="s">
        <v>164</v>
      </c>
      <c r="D2531" s="564">
        <v>16.23</v>
      </c>
    </row>
    <row r="2532" spans="1:4">
      <c r="A2532" s="562">
        <v>1917025</v>
      </c>
      <c r="B2532" s="563" t="s">
        <v>17147</v>
      </c>
      <c r="C2532" s="562" t="s">
        <v>164</v>
      </c>
      <c r="D2532" s="564">
        <v>35.68</v>
      </c>
    </row>
    <row r="2533" spans="1:4">
      <c r="A2533" s="562">
        <v>1917026</v>
      </c>
      <c r="B2533" s="563" t="s">
        <v>17148</v>
      </c>
      <c r="C2533" s="562" t="s">
        <v>164</v>
      </c>
      <c r="D2533" s="564">
        <v>36.409999999999997</v>
      </c>
    </row>
    <row r="2534" spans="1:4">
      <c r="A2534" s="562">
        <v>1917027</v>
      </c>
      <c r="B2534" s="563" t="s">
        <v>17149</v>
      </c>
      <c r="C2534" s="562" t="s">
        <v>164</v>
      </c>
      <c r="D2534" s="564">
        <v>37.159999999999997</v>
      </c>
    </row>
    <row r="2535" spans="1:4">
      <c r="A2535" s="562">
        <v>1917028</v>
      </c>
      <c r="B2535" s="563" t="s">
        <v>17150</v>
      </c>
      <c r="C2535" s="562" t="s">
        <v>164</v>
      </c>
      <c r="D2535" s="564">
        <v>37.94</v>
      </c>
    </row>
    <row r="2536" spans="1:4">
      <c r="A2536" s="562">
        <v>1917029</v>
      </c>
      <c r="B2536" s="563" t="s">
        <v>17151</v>
      </c>
      <c r="C2536" s="562" t="s">
        <v>164</v>
      </c>
      <c r="D2536" s="564">
        <v>38.770000000000003</v>
      </c>
    </row>
    <row r="2537" spans="1:4">
      <c r="A2537" s="562">
        <v>1917030</v>
      </c>
      <c r="B2537" s="563" t="s">
        <v>17152</v>
      </c>
      <c r="C2537" s="562" t="s">
        <v>164</v>
      </c>
      <c r="D2537" s="564">
        <v>39.21</v>
      </c>
    </row>
    <row r="2538" spans="1:4" ht="25.5">
      <c r="A2538" s="562">
        <v>1917629</v>
      </c>
      <c r="B2538" s="563" t="s">
        <v>17153</v>
      </c>
      <c r="C2538" s="562" t="s">
        <v>164</v>
      </c>
      <c r="D2538" s="564">
        <v>18.28</v>
      </c>
    </row>
    <row r="2539" spans="1:4" ht="25.5">
      <c r="A2539" s="562">
        <v>1917633</v>
      </c>
      <c r="B2539" s="563" t="s">
        <v>17154</v>
      </c>
      <c r="C2539" s="562" t="s">
        <v>164</v>
      </c>
      <c r="D2539" s="564">
        <v>20.04</v>
      </c>
    </row>
    <row r="2540" spans="1:4" ht="25.5">
      <c r="A2540" s="562">
        <v>1917634</v>
      </c>
      <c r="B2540" s="563" t="s">
        <v>17155</v>
      </c>
      <c r="C2540" s="562" t="s">
        <v>164</v>
      </c>
      <c r="D2540" s="564">
        <v>20.36</v>
      </c>
    </row>
    <row r="2541" spans="1:4" ht="25.5">
      <c r="A2541" s="562">
        <v>1917635</v>
      </c>
      <c r="B2541" s="563" t="s">
        <v>17156</v>
      </c>
      <c r="C2541" s="562" t="s">
        <v>164</v>
      </c>
      <c r="D2541" s="564">
        <v>20.68</v>
      </c>
    </row>
    <row r="2542" spans="1:4" ht="25.5">
      <c r="A2542" s="562">
        <v>1917636</v>
      </c>
      <c r="B2542" s="563" t="s">
        <v>17157</v>
      </c>
      <c r="C2542" s="562" t="s">
        <v>164</v>
      </c>
      <c r="D2542" s="564">
        <v>22.6</v>
      </c>
    </row>
    <row r="2543" spans="1:4" ht="25.5">
      <c r="A2543" s="562">
        <v>1917637</v>
      </c>
      <c r="B2543" s="563" t="s">
        <v>17158</v>
      </c>
      <c r="C2543" s="562" t="s">
        <v>164</v>
      </c>
      <c r="D2543" s="564">
        <v>23.03</v>
      </c>
    </row>
    <row r="2544" spans="1:4" ht="25.5">
      <c r="A2544" s="562">
        <v>1917638</v>
      </c>
      <c r="B2544" s="563" t="s">
        <v>17159</v>
      </c>
      <c r="C2544" s="562" t="s">
        <v>164</v>
      </c>
      <c r="D2544" s="564">
        <v>23.45</v>
      </c>
    </row>
    <row r="2545" spans="1:4" ht="25.5">
      <c r="A2545" s="562">
        <v>1917630</v>
      </c>
      <c r="B2545" s="563" t="s">
        <v>17160</v>
      </c>
      <c r="C2545" s="562" t="s">
        <v>164</v>
      </c>
      <c r="D2545" s="564">
        <v>18.84</v>
      </c>
    </row>
    <row r="2546" spans="1:4" ht="25.5">
      <c r="A2546" s="562">
        <v>1917631</v>
      </c>
      <c r="B2546" s="563" t="s">
        <v>17161</v>
      </c>
      <c r="C2546" s="562" t="s">
        <v>164</v>
      </c>
      <c r="D2546" s="564">
        <v>19.32</v>
      </c>
    </row>
    <row r="2547" spans="1:4" ht="25.5">
      <c r="A2547" s="562">
        <v>1917632</v>
      </c>
      <c r="B2547" s="563" t="s">
        <v>17162</v>
      </c>
      <c r="C2547" s="562" t="s">
        <v>164</v>
      </c>
      <c r="D2547" s="564">
        <v>19.64</v>
      </c>
    </row>
    <row r="2548" spans="1:4" ht="25.5">
      <c r="A2548" s="562">
        <v>1917639</v>
      </c>
      <c r="B2548" s="563" t="s">
        <v>17163</v>
      </c>
      <c r="C2548" s="562" t="s">
        <v>164</v>
      </c>
      <c r="D2548" s="564">
        <v>23.67</v>
      </c>
    </row>
    <row r="2549" spans="1:4" ht="25.5">
      <c r="A2549" s="562">
        <v>1917646</v>
      </c>
      <c r="B2549" s="563" t="s">
        <v>17164</v>
      </c>
      <c r="C2549" s="562" t="s">
        <v>164</v>
      </c>
      <c r="D2549" s="564">
        <v>21.48</v>
      </c>
    </row>
    <row r="2550" spans="1:4" ht="25.5">
      <c r="A2550" s="562">
        <v>1917647</v>
      </c>
      <c r="B2550" s="563" t="s">
        <v>17165</v>
      </c>
      <c r="C2550" s="562" t="s">
        <v>164</v>
      </c>
      <c r="D2550" s="564">
        <v>21.79</v>
      </c>
    </row>
    <row r="2551" spans="1:4" ht="25.5">
      <c r="A2551" s="562">
        <v>1917648</v>
      </c>
      <c r="B2551" s="563" t="s">
        <v>17166</v>
      </c>
      <c r="C2551" s="562" t="s">
        <v>164</v>
      </c>
      <c r="D2551" s="564">
        <v>22.02</v>
      </c>
    </row>
    <row r="2552" spans="1:4" ht="25.5">
      <c r="A2552" s="562">
        <v>1917649</v>
      </c>
      <c r="B2552" s="563" t="s">
        <v>17167</v>
      </c>
      <c r="C2552" s="562" t="s">
        <v>164</v>
      </c>
      <c r="D2552" s="564">
        <v>22.33</v>
      </c>
    </row>
    <row r="2553" spans="1:4" ht="25.5">
      <c r="A2553" s="562">
        <v>1917650</v>
      </c>
      <c r="B2553" s="563" t="s">
        <v>17168</v>
      </c>
      <c r="C2553" s="562" t="s">
        <v>164</v>
      </c>
      <c r="D2553" s="564">
        <v>22.63</v>
      </c>
    </row>
    <row r="2554" spans="1:4" ht="25.5">
      <c r="A2554" s="562">
        <v>1917651</v>
      </c>
      <c r="B2554" s="563" t="s">
        <v>17169</v>
      </c>
      <c r="C2554" s="562" t="s">
        <v>164</v>
      </c>
      <c r="D2554" s="564">
        <v>23.1</v>
      </c>
    </row>
    <row r="2555" spans="1:4" ht="25.5">
      <c r="A2555" s="562">
        <v>1917652</v>
      </c>
      <c r="B2555" s="563" t="s">
        <v>17170</v>
      </c>
      <c r="C2555" s="562" t="s">
        <v>164</v>
      </c>
      <c r="D2555" s="564">
        <v>25.6</v>
      </c>
    </row>
    <row r="2556" spans="1:4" ht="25.5">
      <c r="A2556" s="562">
        <v>1917642</v>
      </c>
      <c r="B2556" s="563" t="s">
        <v>17171</v>
      </c>
      <c r="C2556" s="562" t="s">
        <v>164</v>
      </c>
      <c r="D2556" s="564">
        <v>20.170000000000002</v>
      </c>
    </row>
    <row r="2557" spans="1:4" ht="25.5">
      <c r="A2557" s="562">
        <v>1917643</v>
      </c>
      <c r="B2557" s="563" t="s">
        <v>17172</v>
      </c>
      <c r="C2557" s="562" t="s">
        <v>164</v>
      </c>
      <c r="D2557" s="564">
        <v>20.56</v>
      </c>
    </row>
    <row r="2558" spans="1:4" ht="25.5">
      <c r="A2558" s="562">
        <v>1917641</v>
      </c>
      <c r="B2558" s="563" t="s">
        <v>17173</v>
      </c>
      <c r="C2558" s="562" t="s">
        <v>164</v>
      </c>
      <c r="D2558" s="564">
        <v>18.059999999999999</v>
      </c>
    </row>
    <row r="2559" spans="1:4" ht="25.5">
      <c r="A2559" s="562">
        <v>1917644</v>
      </c>
      <c r="B2559" s="563" t="s">
        <v>17174</v>
      </c>
      <c r="C2559" s="562" t="s">
        <v>164</v>
      </c>
      <c r="D2559" s="564">
        <v>20.94</v>
      </c>
    </row>
    <row r="2560" spans="1:4" ht="25.5">
      <c r="A2560" s="562">
        <v>1917645</v>
      </c>
      <c r="B2560" s="563" t="s">
        <v>17175</v>
      </c>
      <c r="C2560" s="562" t="s">
        <v>164</v>
      </c>
      <c r="D2560" s="564">
        <v>21.17</v>
      </c>
    </row>
    <row r="2561" spans="1:4" ht="25.5">
      <c r="A2561" s="562">
        <v>1917653</v>
      </c>
      <c r="B2561" s="563" t="s">
        <v>17176</v>
      </c>
      <c r="C2561" s="562" t="s">
        <v>164</v>
      </c>
      <c r="D2561" s="564">
        <v>25.94</v>
      </c>
    </row>
    <row r="2562" spans="1:4" ht="25.5">
      <c r="A2562" s="562">
        <v>1917659</v>
      </c>
      <c r="B2562" s="563" t="s">
        <v>17177</v>
      </c>
      <c r="C2562" s="562" t="s">
        <v>164</v>
      </c>
      <c r="D2562" s="564">
        <v>20.63</v>
      </c>
    </row>
    <row r="2563" spans="1:4" ht="25.5">
      <c r="A2563" s="562">
        <v>1917660</v>
      </c>
      <c r="B2563" s="563" t="s">
        <v>17178</v>
      </c>
      <c r="C2563" s="562" t="s">
        <v>164</v>
      </c>
      <c r="D2563" s="564">
        <v>20.79</v>
      </c>
    </row>
    <row r="2564" spans="1:4" ht="25.5">
      <c r="A2564" s="562">
        <v>1917661</v>
      </c>
      <c r="B2564" s="563" t="s">
        <v>17179</v>
      </c>
      <c r="C2564" s="562" t="s">
        <v>164</v>
      </c>
      <c r="D2564" s="564">
        <v>20.94</v>
      </c>
    </row>
    <row r="2565" spans="1:4" ht="25.5">
      <c r="A2565" s="562">
        <v>1917662</v>
      </c>
      <c r="B2565" s="563" t="s">
        <v>17180</v>
      </c>
      <c r="C2565" s="562" t="s">
        <v>164</v>
      </c>
      <c r="D2565" s="564">
        <v>21.1</v>
      </c>
    </row>
    <row r="2566" spans="1:4" ht="25.5">
      <c r="A2566" s="562">
        <v>1917663</v>
      </c>
      <c r="B2566" s="563" t="s">
        <v>17181</v>
      </c>
      <c r="C2566" s="562" t="s">
        <v>164</v>
      </c>
      <c r="D2566" s="564">
        <v>21.33</v>
      </c>
    </row>
    <row r="2567" spans="1:4" ht="25.5">
      <c r="A2567" s="562">
        <v>1917664</v>
      </c>
      <c r="B2567" s="563" t="s">
        <v>17182</v>
      </c>
      <c r="C2567" s="562" t="s">
        <v>164</v>
      </c>
      <c r="D2567" s="564">
        <v>21.63</v>
      </c>
    </row>
    <row r="2568" spans="1:4" ht="25.5">
      <c r="A2568" s="562">
        <v>1917665</v>
      </c>
      <c r="B2568" s="563" t="s">
        <v>17183</v>
      </c>
      <c r="C2568" s="562" t="s">
        <v>164</v>
      </c>
      <c r="D2568" s="564">
        <v>22.1</v>
      </c>
    </row>
    <row r="2569" spans="1:4" ht="25.5">
      <c r="A2569" s="562">
        <v>1917655</v>
      </c>
      <c r="B2569" s="563" t="s">
        <v>17184</v>
      </c>
      <c r="C2569" s="562" t="s">
        <v>164</v>
      </c>
      <c r="D2569" s="564">
        <v>18.059999999999999</v>
      </c>
    </row>
    <row r="2570" spans="1:4" ht="25.5">
      <c r="A2570" s="562">
        <v>1917656</v>
      </c>
      <c r="B2570" s="563" t="s">
        <v>17185</v>
      </c>
      <c r="C2570" s="562" t="s">
        <v>164</v>
      </c>
      <c r="D2570" s="564">
        <v>20.02</v>
      </c>
    </row>
    <row r="2571" spans="1:4" ht="25.5">
      <c r="A2571" s="562">
        <v>1917654</v>
      </c>
      <c r="B2571" s="563" t="s">
        <v>17186</v>
      </c>
      <c r="C2571" s="562" t="s">
        <v>164</v>
      </c>
      <c r="D2571" s="564">
        <v>17.79</v>
      </c>
    </row>
    <row r="2572" spans="1:4" ht="25.5">
      <c r="A2572" s="562">
        <v>1917657</v>
      </c>
      <c r="B2572" s="563" t="s">
        <v>17187</v>
      </c>
      <c r="C2572" s="562" t="s">
        <v>164</v>
      </c>
      <c r="D2572" s="564">
        <v>20.25</v>
      </c>
    </row>
    <row r="2573" spans="1:4" ht="25.5">
      <c r="A2573" s="562">
        <v>1917658</v>
      </c>
      <c r="B2573" s="563" t="s">
        <v>17188</v>
      </c>
      <c r="C2573" s="562" t="s">
        <v>164</v>
      </c>
      <c r="D2573" s="564">
        <v>20.399999999999999</v>
      </c>
    </row>
    <row r="2574" spans="1:4" ht="25.5">
      <c r="A2574" s="562">
        <v>1917666</v>
      </c>
      <c r="B2574" s="563" t="s">
        <v>17189</v>
      </c>
      <c r="C2574" s="562" t="s">
        <v>164</v>
      </c>
      <c r="D2574" s="564">
        <v>22.4</v>
      </c>
    </row>
    <row r="2575" spans="1:4" ht="25.5">
      <c r="A2575" s="562">
        <v>1917672</v>
      </c>
      <c r="B2575" s="563" t="s">
        <v>17190</v>
      </c>
      <c r="C2575" s="562" t="s">
        <v>164</v>
      </c>
      <c r="D2575" s="564">
        <v>20.56</v>
      </c>
    </row>
    <row r="2576" spans="1:4" ht="25.5">
      <c r="A2576" s="562">
        <v>1917673</v>
      </c>
      <c r="B2576" s="563" t="s">
        <v>17191</v>
      </c>
      <c r="C2576" s="562" t="s">
        <v>164</v>
      </c>
      <c r="D2576" s="564">
        <v>20.79</v>
      </c>
    </row>
    <row r="2577" spans="1:4" ht="25.5">
      <c r="A2577" s="562">
        <v>1917674</v>
      </c>
      <c r="B2577" s="563" t="s">
        <v>17192</v>
      </c>
      <c r="C2577" s="562" t="s">
        <v>164</v>
      </c>
      <c r="D2577" s="564">
        <v>20.94</v>
      </c>
    </row>
    <row r="2578" spans="1:4" ht="25.5">
      <c r="A2578" s="562">
        <v>1917675</v>
      </c>
      <c r="B2578" s="563" t="s">
        <v>17193</v>
      </c>
      <c r="C2578" s="562" t="s">
        <v>164</v>
      </c>
      <c r="D2578" s="564">
        <v>21.1</v>
      </c>
    </row>
    <row r="2579" spans="1:4" ht="25.5">
      <c r="A2579" s="562">
        <v>1917676</v>
      </c>
      <c r="B2579" s="563" t="s">
        <v>17194</v>
      </c>
      <c r="C2579" s="562" t="s">
        <v>164</v>
      </c>
      <c r="D2579" s="564">
        <v>21.25</v>
      </c>
    </row>
    <row r="2580" spans="1:4" ht="25.5">
      <c r="A2580" s="562">
        <v>1917677</v>
      </c>
      <c r="B2580" s="563" t="s">
        <v>17195</v>
      </c>
      <c r="C2580" s="562" t="s">
        <v>164</v>
      </c>
      <c r="D2580" s="564">
        <v>21.56</v>
      </c>
    </row>
    <row r="2581" spans="1:4" ht="25.5">
      <c r="A2581" s="562">
        <v>1917678</v>
      </c>
      <c r="B2581" s="563" t="s">
        <v>17196</v>
      </c>
      <c r="C2581" s="562" t="s">
        <v>164</v>
      </c>
      <c r="D2581" s="564">
        <v>22.02</v>
      </c>
    </row>
    <row r="2582" spans="1:4" ht="25.5">
      <c r="A2582" s="562">
        <v>1917668</v>
      </c>
      <c r="B2582" s="563" t="s">
        <v>17197</v>
      </c>
      <c r="C2582" s="562" t="s">
        <v>164</v>
      </c>
      <c r="D2582" s="564">
        <v>19.86</v>
      </c>
    </row>
    <row r="2583" spans="1:4" ht="25.5">
      <c r="A2583" s="562">
        <v>1917669</v>
      </c>
      <c r="B2583" s="563" t="s">
        <v>17198</v>
      </c>
      <c r="C2583" s="562" t="s">
        <v>164</v>
      </c>
      <c r="D2583" s="564">
        <v>20.02</v>
      </c>
    </row>
    <row r="2584" spans="1:4" ht="25.5">
      <c r="A2584" s="562">
        <v>1917667</v>
      </c>
      <c r="B2584" s="563" t="s">
        <v>17199</v>
      </c>
      <c r="C2584" s="562" t="s">
        <v>164</v>
      </c>
      <c r="D2584" s="564">
        <v>17.87</v>
      </c>
    </row>
    <row r="2585" spans="1:4" ht="25.5">
      <c r="A2585" s="562">
        <v>1917670</v>
      </c>
      <c r="B2585" s="563" t="s">
        <v>17200</v>
      </c>
      <c r="C2585" s="562" t="s">
        <v>164</v>
      </c>
      <c r="D2585" s="564">
        <v>20.25</v>
      </c>
    </row>
    <row r="2586" spans="1:4" ht="25.5">
      <c r="A2586" s="562">
        <v>1917671</v>
      </c>
      <c r="B2586" s="563" t="s">
        <v>17201</v>
      </c>
      <c r="C2586" s="562" t="s">
        <v>164</v>
      </c>
      <c r="D2586" s="564">
        <v>20.399999999999999</v>
      </c>
    </row>
    <row r="2587" spans="1:4" ht="25.5">
      <c r="A2587" s="562">
        <v>1917679</v>
      </c>
      <c r="B2587" s="563" t="s">
        <v>17202</v>
      </c>
      <c r="C2587" s="562" t="s">
        <v>164</v>
      </c>
      <c r="D2587" s="564">
        <v>22.25</v>
      </c>
    </row>
    <row r="2588" spans="1:4">
      <c r="A2588" s="562">
        <v>1917640</v>
      </c>
      <c r="B2588" s="563" t="s">
        <v>17203</v>
      </c>
      <c r="C2588" s="562" t="s">
        <v>164</v>
      </c>
      <c r="D2588" s="564">
        <v>9.85</v>
      </c>
    </row>
    <row r="2589" spans="1:4" ht="25.5">
      <c r="A2589" s="562">
        <v>1917686</v>
      </c>
      <c r="B2589" s="563" t="s">
        <v>17204</v>
      </c>
      <c r="C2589" s="562" t="s">
        <v>164</v>
      </c>
      <c r="D2589" s="564">
        <v>11.34</v>
      </c>
    </row>
    <row r="2590" spans="1:4" ht="25.5">
      <c r="A2590" s="562">
        <v>1917687</v>
      </c>
      <c r="B2590" s="563" t="s">
        <v>17205</v>
      </c>
      <c r="C2590" s="562" t="s">
        <v>164</v>
      </c>
      <c r="D2590" s="564">
        <v>11.65</v>
      </c>
    </row>
    <row r="2591" spans="1:4" ht="25.5">
      <c r="A2591" s="562">
        <v>1917688</v>
      </c>
      <c r="B2591" s="563" t="s">
        <v>17206</v>
      </c>
      <c r="C2591" s="562" t="s">
        <v>164</v>
      </c>
      <c r="D2591" s="564">
        <v>12.77</v>
      </c>
    </row>
    <row r="2592" spans="1:4" ht="25.5">
      <c r="A2592" s="562">
        <v>1917689</v>
      </c>
      <c r="B2592" s="563" t="s">
        <v>17207</v>
      </c>
      <c r="C2592" s="562" t="s">
        <v>164</v>
      </c>
      <c r="D2592" s="564">
        <v>13.1</v>
      </c>
    </row>
    <row r="2593" spans="1:4" ht="25.5">
      <c r="A2593" s="562">
        <v>1917690</v>
      </c>
      <c r="B2593" s="563" t="s">
        <v>17208</v>
      </c>
      <c r="C2593" s="562" t="s">
        <v>164</v>
      </c>
      <c r="D2593" s="564">
        <v>13.34</v>
      </c>
    </row>
    <row r="2594" spans="1:4" ht="25.5">
      <c r="A2594" s="562">
        <v>1917691</v>
      </c>
      <c r="B2594" s="563" t="s">
        <v>17209</v>
      </c>
      <c r="C2594" s="562" t="s">
        <v>164</v>
      </c>
      <c r="D2594" s="564">
        <v>13.82</v>
      </c>
    </row>
    <row r="2595" spans="1:4" ht="25.5">
      <c r="A2595" s="562">
        <v>1917692</v>
      </c>
      <c r="B2595" s="563" t="s">
        <v>17210</v>
      </c>
      <c r="C2595" s="562" t="s">
        <v>164</v>
      </c>
      <c r="D2595" s="564">
        <v>15.53</v>
      </c>
    </row>
    <row r="2596" spans="1:4" ht="25.5">
      <c r="A2596" s="562">
        <v>1917682</v>
      </c>
      <c r="B2596" s="563" t="s">
        <v>17211</v>
      </c>
      <c r="C2596" s="562" t="s">
        <v>164</v>
      </c>
      <c r="D2596" s="564">
        <v>10.08</v>
      </c>
    </row>
    <row r="2597" spans="1:4" ht="25.5">
      <c r="A2597" s="562">
        <v>1917693</v>
      </c>
      <c r="B2597" s="563" t="s">
        <v>17212</v>
      </c>
      <c r="C2597" s="562" t="s">
        <v>164</v>
      </c>
      <c r="D2597" s="564">
        <v>15.93</v>
      </c>
    </row>
    <row r="2598" spans="1:4" ht="25.5">
      <c r="A2598" s="562">
        <v>1917683</v>
      </c>
      <c r="B2598" s="563" t="s">
        <v>17213</v>
      </c>
      <c r="C2598" s="562" t="s">
        <v>164</v>
      </c>
      <c r="D2598" s="564">
        <v>10.44</v>
      </c>
    </row>
    <row r="2599" spans="1:4" ht="25.5">
      <c r="A2599" s="562">
        <v>1917681</v>
      </c>
      <c r="B2599" s="563" t="s">
        <v>17214</v>
      </c>
      <c r="C2599" s="562" t="s">
        <v>164</v>
      </c>
      <c r="D2599" s="564">
        <v>8.7100000000000009</v>
      </c>
    </row>
    <row r="2600" spans="1:4" ht="25.5">
      <c r="A2600" s="562">
        <v>1917684</v>
      </c>
      <c r="B2600" s="563" t="s">
        <v>17215</v>
      </c>
      <c r="C2600" s="562" t="s">
        <v>164</v>
      </c>
      <c r="D2600" s="564">
        <v>10.74</v>
      </c>
    </row>
    <row r="2601" spans="1:4" ht="25.5">
      <c r="A2601" s="562">
        <v>1917685</v>
      </c>
      <c r="B2601" s="563" t="s">
        <v>17216</v>
      </c>
      <c r="C2601" s="562" t="s">
        <v>164</v>
      </c>
      <c r="D2601" s="564">
        <v>11.04</v>
      </c>
    </row>
    <row r="2602" spans="1:4" ht="25.5">
      <c r="A2602" s="562">
        <v>1917699</v>
      </c>
      <c r="B2602" s="563" t="s">
        <v>17217</v>
      </c>
      <c r="C2602" s="562" t="s">
        <v>164</v>
      </c>
      <c r="D2602" s="564">
        <v>10.44</v>
      </c>
    </row>
    <row r="2603" spans="1:4" ht="25.5">
      <c r="A2603" s="562">
        <v>1917700</v>
      </c>
      <c r="B2603" s="563" t="s">
        <v>17218</v>
      </c>
      <c r="C2603" s="562" t="s">
        <v>164</v>
      </c>
      <c r="D2603" s="564">
        <v>10.62</v>
      </c>
    </row>
    <row r="2604" spans="1:4" ht="25.5">
      <c r="A2604" s="562">
        <v>1917701</v>
      </c>
      <c r="B2604" s="563" t="s">
        <v>17219</v>
      </c>
      <c r="C2604" s="562" t="s">
        <v>164</v>
      </c>
      <c r="D2604" s="564">
        <v>10.8</v>
      </c>
    </row>
    <row r="2605" spans="1:4" ht="25.5">
      <c r="A2605" s="562">
        <v>1917702</v>
      </c>
      <c r="B2605" s="563" t="s">
        <v>17220</v>
      </c>
      <c r="C2605" s="562" t="s">
        <v>164</v>
      </c>
      <c r="D2605" s="564">
        <v>10.98</v>
      </c>
    </row>
    <row r="2606" spans="1:4" ht="25.5">
      <c r="A2606" s="562">
        <v>1917703</v>
      </c>
      <c r="B2606" s="563" t="s">
        <v>17221</v>
      </c>
      <c r="C2606" s="562" t="s">
        <v>164</v>
      </c>
      <c r="D2606" s="564">
        <v>11.16</v>
      </c>
    </row>
    <row r="2607" spans="1:4" ht="25.5">
      <c r="A2607" s="562">
        <v>1917704</v>
      </c>
      <c r="B2607" s="563" t="s">
        <v>17222</v>
      </c>
      <c r="C2607" s="562" t="s">
        <v>164</v>
      </c>
      <c r="D2607" s="564">
        <v>11.46</v>
      </c>
    </row>
    <row r="2608" spans="1:4" ht="25.5">
      <c r="A2608" s="562">
        <v>1917705</v>
      </c>
      <c r="B2608" s="563" t="s">
        <v>17223</v>
      </c>
      <c r="C2608" s="562" t="s">
        <v>164</v>
      </c>
      <c r="D2608" s="564">
        <v>12.85</v>
      </c>
    </row>
    <row r="2609" spans="1:4" ht="25.5">
      <c r="A2609" s="562">
        <v>1917695</v>
      </c>
      <c r="B2609" s="563" t="s">
        <v>17224</v>
      </c>
      <c r="C2609" s="562" t="s">
        <v>164</v>
      </c>
      <c r="D2609" s="564">
        <v>8.7100000000000009</v>
      </c>
    </row>
    <row r="2610" spans="1:4" ht="25.5">
      <c r="A2610" s="562">
        <v>1917706</v>
      </c>
      <c r="B2610" s="563" t="s">
        <v>17225</v>
      </c>
      <c r="C2610" s="562" t="s">
        <v>164</v>
      </c>
      <c r="D2610" s="564">
        <v>13.18</v>
      </c>
    </row>
    <row r="2611" spans="1:4" ht="25.5">
      <c r="A2611" s="562">
        <v>1917696</v>
      </c>
      <c r="B2611" s="563" t="s">
        <v>17226</v>
      </c>
      <c r="C2611" s="562" t="s">
        <v>164</v>
      </c>
      <c r="D2611" s="564">
        <v>9.83</v>
      </c>
    </row>
    <row r="2612" spans="1:4" ht="25.5">
      <c r="A2612" s="562">
        <v>1917694</v>
      </c>
      <c r="B2612" s="563" t="s">
        <v>17227</v>
      </c>
      <c r="C2612" s="562" t="s">
        <v>164</v>
      </c>
      <c r="D2612" s="564">
        <v>8.42</v>
      </c>
    </row>
    <row r="2613" spans="1:4" ht="25.5">
      <c r="A2613" s="562">
        <v>1917697</v>
      </c>
      <c r="B2613" s="563" t="s">
        <v>17228</v>
      </c>
      <c r="C2613" s="562" t="s">
        <v>164</v>
      </c>
      <c r="D2613" s="564">
        <v>10.08</v>
      </c>
    </row>
    <row r="2614" spans="1:4" ht="25.5">
      <c r="A2614" s="562">
        <v>1917698</v>
      </c>
      <c r="B2614" s="563" t="s">
        <v>17229</v>
      </c>
      <c r="C2614" s="562" t="s">
        <v>164</v>
      </c>
      <c r="D2614" s="564">
        <v>10.26</v>
      </c>
    </row>
    <row r="2615" spans="1:4" ht="25.5">
      <c r="A2615" s="562">
        <v>1917712</v>
      </c>
      <c r="B2615" s="563" t="s">
        <v>17230</v>
      </c>
      <c r="C2615" s="562" t="s">
        <v>164</v>
      </c>
      <c r="D2615" s="564">
        <v>10.44</v>
      </c>
    </row>
    <row r="2616" spans="1:4" ht="25.5">
      <c r="A2616" s="562">
        <v>1917713</v>
      </c>
      <c r="B2616" s="563" t="s">
        <v>17231</v>
      </c>
      <c r="C2616" s="562" t="s">
        <v>164</v>
      </c>
      <c r="D2616" s="564">
        <v>10.62</v>
      </c>
    </row>
    <row r="2617" spans="1:4" ht="25.5">
      <c r="A2617" s="562">
        <v>1917714</v>
      </c>
      <c r="B2617" s="563" t="s">
        <v>17232</v>
      </c>
      <c r="C2617" s="562" t="s">
        <v>164</v>
      </c>
      <c r="D2617" s="564">
        <v>10.8</v>
      </c>
    </row>
    <row r="2618" spans="1:4" ht="25.5">
      <c r="A2618" s="562">
        <v>1917715</v>
      </c>
      <c r="B2618" s="563" t="s">
        <v>17233</v>
      </c>
      <c r="C2618" s="562" t="s">
        <v>164</v>
      </c>
      <c r="D2618" s="564">
        <v>10.92</v>
      </c>
    </row>
    <row r="2619" spans="1:4" ht="25.5">
      <c r="A2619" s="562">
        <v>1917716</v>
      </c>
      <c r="B2619" s="563" t="s">
        <v>17234</v>
      </c>
      <c r="C2619" s="562" t="s">
        <v>164</v>
      </c>
      <c r="D2619" s="564">
        <v>11.1</v>
      </c>
    </row>
    <row r="2620" spans="1:4" ht="25.5">
      <c r="A2620" s="562">
        <v>1917717</v>
      </c>
      <c r="B2620" s="563" t="s">
        <v>17235</v>
      </c>
      <c r="C2620" s="562" t="s">
        <v>164</v>
      </c>
      <c r="D2620" s="564">
        <v>11.4</v>
      </c>
    </row>
    <row r="2621" spans="1:4" ht="25.5">
      <c r="A2621" s="562">
        <v>1917718</v>
      </c>
      <c r="B2621" s="563" t="s">
        <v>17236</v>
      </c>
      <c r="C2621" s="562" t="s">
        <v>164</v>
      </c>
      <c r="D2621" s="564">
        <v>12.69</v>
      </c>
    </row>
    <row r="2622" spans="1:4" ht="25.5">
      <c r="A2622" s="562">
        <v>1917708</v>
      </c>
      <c r="B2622" s="563" t="s">
        <v>17237</v>
      </c>
      <c r="C2622" s="562" t="s">
        <v>164</v>
      </c>
      <c r="D2622" s="564">
        <v>9.65</v>
      </c>
    </row>
    <row r="2623" spans="1:4" ht="25.5">
      <c r="A2623" s="562">
        <v>1917719</v>
      </c>
      <c r="B2623" s="563" t="s">
        <v>17238</v>
      </c>
      <c r="C2623" s="562" t="s">
        <v>164</v>
      </c>
      <c r="D2623" s="564">
        <v>13.01</v>
      </c>
    </row>
    <row r="2624" spans="1:4" ht="25.5">
      <c r="A2624" s="562">
        <v>1917709</v>
      </c>
      <c r="B2624" s="563" t="s">
        <v>17239</v>
      </c>
      <c r="C2624" s="562" t="s">
        <v>164</v>
      </c>
      <c r="D2624" s="564">
        <v>9.89</v>
      </c>
    </row>
    <row r="2625" spans="1:4" ht="25.5">
      <c r="A2625" s="562">
        <v>1917707</v>
      </c>
      <c r="B2625" s="563" t="s">
        <v>17240</v>
      </c>
      <c r="C2625" s="562" t="s">
        <v>164</v>
      </c>
      <c r="D2625" s="564">
        <v>8.5500000000000007</v>
      </c>
    </row>
    <row r="2626" spans="1:4" ht="25.5">
      <c r="A2626" s="562">
        <v>1917710</v>
      </c>
      <c r="B2626" s="563" t="s">
        <v>17241</v>
      </c>
      <c r="C2626" s="562" t="s">
        <v>164</v>
      </c>
      <c r="D2626" s="564">
        <v>10.08</v>
      </c>
    </row>
    <row r="2627" spans="1:4" ht="25.5">
      <c r="A2627" s="562">
        <v>1917711</v>
      </c>
      <c r="B2627" s="563" t="s">
        <v>17242</v>
      </c>
      <c r="C2627" s="562" t="s">
        <v>164</v>
      </c>
      <c r="D2627" s="564">
        <v>10.26</v>
      </c>
    </row>
    <row r="2628" spans="1:4">
      <c r="A2628" s="562">
        <v>1917680</v>
      </c>
      <c r="B2628" s="563" t="s">
        <v>17243</v>
      </c>
      <c r="C2628" s="562" t="s">
        <v>164</v>
      </c>
      <c r="D2628" s="564">
        <v>2.95</v>
      </c>
    </row>
    <row r="2629" spans="1:4" ht="25.5">
      <c r="A2629" s="562">
        <v>1901607</v>
      </c>
      <c r="B2629" s="563" t="s">
        <v>17244</v>
      </c>
      <c r="C2629" s="562" t="s">
        <v>164</v>
      </c>
      <c r="D2629" s="564">
        <v>15.19</v>
      </c>
    </row>
    <row r="2630" spans="1:4" ht="25.5">
      <c r="A2630" s="562">
        <v>1901611</v>
      </c>
      <c r="B2630" s="563" t="s">
        <v>17245</v>
      </c>
      <c r="C2630" s="562" t="s">
        <v>164</v>
      </c>
      <c r="D2630" s="564">
        <v>18.97</v>
      </c>
    </row>
    <row r="2631" spans="1:4" ht="25.5">
      <c r="A2631" s="562">
        <v>1901612</v>
      </c>
      <c r="B2631" s="563" t="s">
        <v>17246</v>
      </c>
      <c r="C2631" s="562" t="s">
        <v>164</v>
      </c>
      <c r="D2631" s="564">
        <v>19.41</v>
      </c>
    </row>
    <row r="2632" spans="1:4" ht="25.5">
      <c r="A2632" s="562">
        <v>1901613</v>
      </c>
      <c r="B2632" s="563" t="s">
        <v>17247</v>
      </c>
      <c r="C2632" s="562" t="s">
        <v>164</v>
      </c>
      <c r="D2632" s="564">
        <v>19.739999999999998</v>
      </c>
    </row>
    <row r="2633" spans="1:4" ht="25.5">
      <c r="A2633" s="562">
        <v>1901614</v>
      </c>
      <c r="B2633" s="563" t="s">
        <v>17248</v>
      </c>
      <c r="C2633" s="562" t="s">
        <v>164</v>
      </c>
      <c r="D2633" s="564">
        <v>20.07</v>
      </c>
    </row>
    <row r="2634" spans="1:4" ht="25.5">
      <c r="A2634" s="562">
        <v>1901615</v>
      </c>
      <c r="B2634" s="563" t="s">
        <v>17249</v>
      </c>
      <c r="C2634" s="562" t="s">
        <v>164</v>
      </c>
      <c r="D2634" s="564">
        <v>20.51</v>
      </c>
    </row>
    <row r="2635" spans="1:4" ht="25.5">
      <c r="A2635" s="562">
        <v>1901616</v>
      </c>
      <c r="B2635" s="563" t="s">
        <v>17250</v>
      </c>
      <c r="C2635" s="562" t="s">
        <v>164</v>
      </c>
      <c r="D2635" s="564">
        <v>20.84</v>
      </c>
    </row>
    <row r="2636" spans="1:4" ht="25.5">
      <c r="A2636" s="562">
        <v>1901608</v>
      </c>
      <c r="B2636" s="563" t="s">
        <v>17251</v>
      </c>
      <c r="C2636" s="562" t="s">
        <v>164</v>
      </c>
      <c r="D2636" s="564">
        <v>15.7</v>
      </c>
    </row>
    <row r="2637" spans="1:4" ht="25.5">
      <c r="A2637" s="562">
        <v>1901609</v>
      </c>
      <c r="B2637" s="563" t="s">
        <v>17252</v>
      </c>
      <c r="C2637" s="562" t="s">
        <v>164</v>
      </c>
      <c r="D2637" s="564">
        <v>16.14</v>
      </c>
    </row>
    <row r="2638" spans="1:4" ht="25.5">
      <c r="A2638" s="562">
        <v>1901610</v>
      </c>
      <c r="B2638" s="563" t="s">
        <v>17253</v>
      </c>
      <c r="C2638" s="562" t="s">
        <v>164</v>
      </c>
      <c r="D2638" s="564">
        <v>18.64</v>
      </c>
    </row>
    <row r="2639" spans="1:4" ht="25.5">
      <c r="A2639" s="562">
        <v>1901617</v>
      </c>
      <c r="B2639" s="563" t="s">
        <v>17254</v>
      </c>
      <c r="C2639" s="562" t="s">
        <v>164</v>
      </c>
      <c r="D2639" s="564">
        <v>21.06</v>
      </c>
    </row>
    <row r="2640" spans="1:4">
      <c r="A2640" s="562">
        <v>1917037</v>
      </c>
      <c r="B2640" s="563" t="s">
        <v>17255</v>
      </c>
      <c r="C2640" s="562" t="s">
        <v>164</v>
      </c>
      <c r="D2640" s="564">
        <v>42.64</v>
      </c>
    </row>
    <row r="2641" spans="1:4">
      <c r="A2641" s="562">
        <v>1917038</v>
      </c>
      <c r="B2641" s="563" t="s">
        <v>17256</v>
      </c>
      <c r="C2641" s="562" t="s">
        <v>164</v>
      </c>
      <c r="D2641" s="564">
        <v>44.08</v>
      </c>
    </row>
    <row r="2642" spans="1:4">
      <c r="A2642" s="562">
        <v>1917039</v>
      </c>
      <c r="B2642" s="563" t="s">
        <v>17257</v>
      </c>
      <c r="C2642" s="562" t="s">
        <v>164</v>
      </c>
      <c r="D2642" s="564">
        <v>45.56</v>
      </c>
    </row>
    <row r="2643" spans="1:4">
      <c r="A2643" s="562">
        <v>1917040</v>
      </c>
      <c r="B2643" s="563" t="s">
        <v>17258</v>
      </c>
      <c r="C2643" s="562" t="s">
        <v>164</v>
      </c>
      <c r="D2643" s="564">
        <v>47.1</v>
      </c>
    </row>
    <row r="2644" spans="1:4">
      <c r="A2644" s="562">
        <v>1917041</v>
      </c>
      <c r="B2644" s="563" t="s">
        <v>17259</v>
      </c>
      <c r="C2644" s="562" t="s">
        <v>164</v>
      </c>
      <c r="D2644" s="564">
        <v>48.74</v>
      </c>
    </row>
    <row r="2645" spans="1:4">
      <c r="A2645" s="562">
        <v>1917042</v>
      </c>
      <c r="B2645" s="563" t="s">
        <v>17260</v>
      </c>
      <c r="C2645" s="562" t="s">
        <v>164</v>
      </c>
      <c r="D2645" s="564">
        <v>49.6</v>
      </c>
    </row>
    <row r="2646" spans="1:4">
      <c r="A2646" s="562">
        <v>1901619</v>
      </c>
      <c r="B2646" s="563" t="s">
        <v>17261</v>
      </c>
      <c r="C2646" s="562" t="s">
        <v>164</v>
      </c>
      <c r="D2646" s="564">
        <v>19.329999999999998</v>
      </c>
    </row>
    <row r="2647" spans="1:4">
      <c r="A2647" s="562">
        <v>1901620</v>
      </c>
      <c r="B2647" s="563" t="s">
        <v>17262</v>
      </c>
      <c r="C2647" s="562" t="s">
        <v>164</v>
      </c>
      <c r="D2647" s="564">
        <v>19.68</v>
      </c>
    </row>
    <row r="2648" spans="1:4">
      <c r="A2648" s="562">
        <v>1901621</v>
      </c>
      <c r="B2648" s="563" t="s">
        <v>17263</v>
      </c>
      <c r="C2648" s="562" t="s">
        <v>164</v>
      </c>
      <c r="D2648" s="564">
        <v>20.04</v>
      </c>
    </row>
    <row r="2649" spans="1:4">
      <c r="A2649" s="562">
        <v>1901622</v>
      </c>
      <c r="B2649" s="563" t="s">
        <v>17264</v>
      </c>
      <c r="C2649" s="562" t="s">
        <v>164</v>
      </c>
      <c r="D2649" s="564">
        <v>20.41</v>
      </c>
    </row>
    <row r="2650" spans="1:4">
      <c r="A2650" s="562">
        <v>1901623</v>
      </c>
      <c r="B2650" s="563" t="s">
        <v>17265</v>
      </c>
      <c r="C2650" s="562" t="s">
        <v>164</v>
      </c>
      <c r="D2650" s="564">
        <v>20.81</v>
      </c>
    </row>
    <row r="2651" spans="1:4">
      <c r="A2651" s="562">
        <v>1901618</v>
      </c>
      <c r="B2651" s="563" t="s">
        <v>17266</v>
      </c>
      <c r="C2651" s="562" t="s">
        <v>164</v>
      </c>
      <c r="D2651" s="564">
        <v>21.03</v>
      </c>
    </row>
    <row r="2652" spans="1:4">
      <c r="A2652" s="562">
        <v>1901625</v>
      </c>
      <c r="B2652" s="563" t="s">
        <v>17267</v>
      </c>
      <c r="C2652" s="562" t="s">
        <v>164</v>
      </c>
      <c r="D2652" s="564">
        <v>22.93</v>
      </c>
    </row>
    <row r="2653" spans="1:4">
      <c r="A2653" s="562">
        <v>1901626</v>
      </c>
      <c r="B2653" s="563" t="s">
        <v>17268</v>
      </c>
      <c r="C2653" s="562" t="s">
        <v>164</v>
      </c>
      <c r="D2653" s="564">
        <v>23.25</v>
      </c>
    </row>
    <row r="2654" spans="1:4">
      <c r="A2654" s="562">
        <v>1901627</v>
      </c>
      <c r="B2654" s="563" t="s">
        <v>17269</v>
      </c>
      <c r="C2654" s="562" t="s">
        <v>164</v>
      </c>
      <c r="D2654" s="564">
        <v>23.59</v>
      </c>
    </row>
    <row r="2655" spans="1:4">
      <c r="A2655" s="562">
        <v>1901628</v>
      </c>
      <c r="B2655" s="563" t="s">
        <v>17270</v>
      </c>
      <c r="C2655" s="562" t="s">
        <v>164</v>
      </c>
      <c r="D2655" s="564">
        <v>23.94</v>
      </c>
    </row>
    <row r="2656" spans="1:4">
      <c r="A2656" s="562">
        <v>1901629</v>
      </c>
      <c r="B2656" s="563" t="s">
        <v>17271</v>
      </c>
      <c r="C2656" s="562" t="s">
        <v>164</v>
      </c>
      <c r="D2656" s="564">
        <v>24.32</v>
      </c>
    </row>
    <row r="2657" spans="1:4">
      <c r="A2657" s="562">
        <v>1901624</v>
      </c>
      <c r="B2657" s="563" t="s">
        <v>17272</v>
      </c>
      <c r="C2657" s="562" t="s">
        <v>164</v>
      </c>
      <c r="D2657" s="564">
        <v>24.52</v>
      </c>
    </row>
    <row r="2658" spans="1:4">
      <c r="A2658" s="562">
        <v>1917073</v>
      </c>
      <c r="B2658" s="563" t="s">
        <v>17273</v>
      </c>
      <c r="C2658" s="562" t="s">
        <v>164</v>
      </c>
      <c r="D2658" s="564">
        <v>27.54</v>
      </c>
    </row>
    <row r="2659" spans="1:4">
      <c r="A2659" s="562">
        <v>1917074</v>
      </c>
      <c r="B2659" s="563" t="s">
        <v>17274</v>
      </c>
      <c r="C2659" s="562" t="s">
        <v>164</v>
      </c>
      <c r="D2659" s="564">
        <v>28.37</v>
      </c>
    </row>
    <row r="2660" spans="1:4">
      <c r="A2660" s="562">
        <v>1917075</v>
      </c>
      <c r="B2660" s="563" t="s">
        <v>17275</v>
      </c>
      <c r="C2660" s="562" t="s">
        <v>164</v>
      </c>
      <c r="D2660" s="564">
        <v>29.23</v>
      </c>
    </row>
    <row r="2661" spans="1:4">
      <c r="A2661" s="562">
        <v>1917076</v>
      </c>
      <c r="B2661" s="563" t="s">
        <v>17276</v>
      </c>
      <c r="C2661" s="562" t="s">
        <v>164</v>
      </c>
      <c r="D2661" s="564">
        <v>30.12</v>
      </c>
    </row>
    <row r="2662" spans="1:4">
      <c r="A2662" s="562">
        <v>1917077</v>
      </c>
      <c r="B2662" s="563" t="s">
        <v>17277</v>
      </c>
      <c r="C2662" s="562" t="s">
        <v>164</v>
      </c>
      <c r="D2662" s="564">
        <v>31.08</v>
      </c>
    </row>
    <row r="2663" spans="1:4">
      <c r="A2663" s="562">
        <v>1917078</v>
      </c>
      <c r="B2663" s="563" t="s">
        <v>17278</v>
      </c>
      <c r="C2663" s="562" t="s">
        <v>164</v>
      </c>
      <c r="D2663" s="564">
        <v>31.58</v>
      </c>
    </row>
    <row r="2664" spans="1:4">
      <c r="A2664" s="562">
        <v>1901631</v>
      </c>
      <c r="B2664" s="563" t="s">
        <v>17279</v>
      </c>
      <c r="C2664" s="562" t="s">
        <v>164</v>
      </c>
      <c r="D2664" s="564">
        <v>26.84</v>
      </c>
    </row>
    <row r="2665" spans="1:4">
      <c r="A2665" s="562">
        <v>1901632</v>
      </c>
      <c r="B2665" s="563" t="s">
        <v>17280</v>
      </c>
      <c r="C2665" s="562" t="s">
        <v>164</v>
      </c>
      <c r="D2665" s="564">
        <v>27.15</v>
      </c>
    </row>
    <row r="2666" spans="1:4">
      <c r="A2666" s="562">
        <v>1901633</v>
      </c>
      <c r="B2666" s="563" t="s">
        <v>17281</v>
      </c>
      <c r="C2666" s="562" t="s">
        <v>164</v>
      </c>
      <c r="D2666" s="564">
        <v>27.48</v>
      </c>
    </row>
    <row r="2667" spans="1:4">
      <c r="A2667" s="562">
        <v>1901634</v>
      </c>
      <c r="B2667" s="563" t="s">
        <v>17282</v>
      </c>
      <c r="C2667" s="562" t="s">
        <v>164</v>
      </c>
      <c r="D2667" s="564">
        <v>27.82</v>
      </c>
    </row>
    <row r="2668" spans="1:4">
      <c r="A2668" s="562">
        <v>1901635</v>
      </c>
      <c r="B2668" s="563" t="s">
        <v>17283</v>
      </c>
      <c r="C2668" s="562" t="s">
        <v>164</v>
      </c>
      <c r="D2668" s="564">
        <v>28.18</v>
      </c>
    </row>
    <row r="2669" spans="1:4">
      <c r="A2669" s="562">
        <v>1901630</v>
      </c>
      <c r="B2669" s="563" t="s">
        <v>17284</v>
      </c>
      <c r="C2669" s="562" t="s">
        <v>164</v>
      </c>
      <c r="D2669" s="564">
        <v>28.37</v>
      </c>
    </row>
    <row r="2670" spans="1:4">
      <c r="A2670" s="562">
        <v>1917109</v>
      </c>
      <c r="B2670" s="563" t="s">
        <v>17285</v>
      </c>
      <c r="C2670" s="562" t="s">
        <v>164</v>
      </c>
      <c r="D2670" s="564">
        <v>23.94</v>
      </c>
    </row>
    <row r="2671" spans="1:4">
      <c r="A2671" s="562">
        <v>1917110</v>
      </c>
      <c r="B2671" s="563" t="s">
        <v>17286</v>
      </c>
      <c r="C2671" s="562" t="s">
        <v>164</v>
      </c>
      <c r="D2671" s="564">
        <v>24.58</v>
      </c>
    </row>
    <row r="2672" spans="1:4">
      <c r="A2672" s="562">
        <v>1917111</v>
      </c>
      <c r="B2672" s="563" t="s">
        <v>17287</v>
      </c>
      <c r="C2672" s="562" t="s">
        <v>164</v>
      </c>
      <c r="D2672" s="564">
        <v>25.25</v>
      </c>
    </row>
    <row r="2673" spans="1:4">
      <c r="A2673" s="562">
        <v>1917112</v>
      </c>
      <c r="B2673" s="563" t="s">
        <v>17288</v>
      </c>
      <c r="C2673" s="562" t="s">
        <v>164</v>
      </c>
      <c r="D2673" s="564">
        <v>25.95</v>
      </c>
    </row>
    <row r="2674" spans="1:4">
      <c r="A2674" s="562">
        <v>1917113</v>
      </c>
      <c r="B2674" s="563" t="s">
        <v>17289</v>
      </c>
      <c r="C2674" s="562" t="s">
        <v>164</v>
      </c>
      <c r="D2674" s="564">
        <v>26.69</v>
      </c>
    </row>
    <row r="2675" spans="1:4">
      <c r="A2675" s="562">
        <v>1917114</v>
      </c>
      <c r="B2675" s="563" t="s">
        <v>17290</v>
      </c>
      <c r="C2675" s="562" t="s">
        <v>164</v>
      </c>
      <c r="D2675" s="564">
        <v>27.08</v>
      </c>
    </row>
    <row r="2676" spans="1:4">
      <c r="A2676" s="562">
        <v>1917145</v>
      </c>
      <c r="B2676" s="563" t="s">
        <v>17291</v>
      </c>
      <c r="C2676" s="562" t="s">
        <v>164</v>
      </c>
      <c r="D2676" s="564">
        <v>21.79</v>
      </c>
    </row>
    <row r="2677" spans="1:4">
      <c r="A2677" s="562">
        <v>1917146</v>
      </c>
      <c r="B2677" s="563" t="s">
        <v>17292</v>
      </c>
      <c r="C2677" s="562" t="s">
        <v>164</v>
      </c>
      <c r="D2677" s="564">
        <v>22.34</v>
      </c>
    </row>
    <row r="2678" spans="1:4">
      <c r="A2678" s="562">
        <v>1917147</v>
      </c>
      <c r="B2678" s="563" t="s">
        <v>17293</v>
      </c>
      <c r="C2678" s="562" t="s">
        <v>164</v>
      </c>
      <c r="D2678" s="564">
        <v>22.91</v>
      </c>
    </row>
    <row r="2679" spans="1:4">
      <c r="A2679" s="562">
        <v>1917148</v>
      </c>
      <c r="B2679" s="563" t="s">
        <v>17294</v>
      </c>
      <c r="C2679" s="562" t="s">
        <v>164</v>
      </c>
      <c r="D2679" s="564">
        <v>23.51</v>
      </c>
    </row>
    <row r="2680" spans="1:4">
      <c r="A2680" s="562">
        <v>1917149</v>
      </c>
      <c r="B2680" s="563" t="s">
        <v>17295</v>
      </c>
      <c r="C2680" s="562" t="s">
        <v>164</v>
      </c>
      <c r="D2680" s="564">
        <v>24.15</v>
      </c>
    </row>
    <row r="2681" spans="1:4">
      <c r="A2681" s="562">
        <v>1917150</v>
      </c>
      <c r="B2681" s="563" t="s">
        <v>17296</v>
      </c>
      <c r="C2681" s="562" t="s">
        <v>164</v>
      </c>
      <c r="D2681" s="564">
        <v>24.49</v>
      </c>
    </row>
    <row r="2682" spans="1:4">
      <c r="A2682" s="562">
        <v>1917181</v>
      </c>
      <c r="B2682" s="563" t="s">
        <v>17297</v>
      </c>
      <c r="C2682" s="562" t="s">
        <v>164</v>
      </c>
      <c r="D2682" s="564">
        <v>22.22</v>
      </c>
    </row>
    <row r="2683" spans="1:4">
      <c r="A2683" s="562">
        <v>1917182</v>
      </c>
      <c r="B2683" s="563" t="s">
        <v>17298</v>
      </c>
      <c r="C2683" s="562" t="s">
        <v>164</v>
      </c>
      <c r="D2683" s="564">
        <v>22.71</v>
      </c>
    </row>
    <row r="2684" spans="1:4">
      <c r="A2684" s="562">
        <v>1917183</v>
      </c>
      <c r="B2684" s="563" t="s">
        <v>17299</v>
      </c>
      <c r="C2684" s="562" t="s">
        <v>164</v>
      </c>
      <c r="D2684" s="564">
        <v>23.21</v>
      </c>
    </row>
    <row r="2685" spans="1:4">
      <c r="A2685" s="562">
        <v>1917184</v>
      </c>
      <c r="B2685" s="563" t="s">
        <v>17300</v>
      </c>
      <c r="C2685" s="562" t="s">
        <v>164</v>
      </c>
      <c r="D2685" s="564">
        <v>23.73</v>
      </c>
    </row>
    <row r="2686" spans="1:4">
      <c r="A2686" s="562">
        <v>1917185</v>
      </c>
      <c r="B2686" s="563" t="s">
        <v>17301</v>
      </c>
      <c r="C2686" s="562" t="s">
        <v>164</v>
      </c>
      <c r="D2686" s="564">
        <v>24.29</v>
      </c>
    </row>
    <row r="2687" spans="1:4">
      <c r="A2687" s="562">
        <v>1917186</v>
      </c>
      <c r="B2687" s="563" t="s">
        <v>17302</v>
      </c>
      <c r="C2687" s="562" t="s">
        <v>164</v>
      </c>
      <c r="D2687" s="564">
        <v>24.58</v>
      </c>
    </row>
    <row r="2688" spans="1:4">
      <c r="A2688" s="562">
        <v>1917001</v>
      </c>
      <c r="B2688" s="563" t="s">
        <v>17303</v>
      </c>
      <c r="C2688" s="562" t="s">
        <v>164</v>
      </c>
      <c r="D2688" s="564">
        <v>58</v>
      </c>
    </row>
    <row r="2689" spans="1:4">
      <c r="A2689" s="562">
        <v>1917002</v>
      </c>
      <c r="B2689" s="563" t="s">
        <v>17304</v>
      </c>
      <c r="C2689" s="562" t="s">
        <v>164</v>
      </c>
      <c r="D2689" s="564">
        <v>60.12</v>
      </c>
    </row>
    <row r="2690" spans="1:4">
      <c r="A2690" s="562">
        <v>1917003</v>
      </c>
      <c r="B2690" s="563" t="s">
        <v>17305</v>
      </c>
      <c r="C2690" s="562" t="s">
        <v>164</v>
      </c>
      <c r="D2690" s="564">
        <v>62.28</v>
      </c>
    </row>
    <row r="2691" spans="1:4">
      <c r="A2691" s="562">
        <v>1917004</v>
      </c>
      <c r="B2691" s="563" t="s">
        <v>17306</v>
      </c>
      <c r="C2691" s="562" t="s">
        <v>164</v>
      </c>
      <c r="D2691" s="564">
        <v>64.55</v>
      </c>
    </row>
    <row r="2692" spans="1:4">
      <c r="A2692" s="562">
        <v>1917005</v>
      </c>
      <c r="B2692" s="563" t="s">
        <v>17307</v>
      </c>
      <c r="C2692" s="562" t="s">
        <v>164</v>
      </c>
      <c r="D2692" s="564">
        <v>66.95</v>
      </c>
    </row>
    <row r="2693" spans="1:4">
      <c r="A2693" s="562">
        <v>1917006</v>
      </c>
      <c r="B2693" s="563" t="s">
        <v>17308</v>
      </c>
      <c r="C2693" s="562" t="s">
        <v>164</v>
      </c>
      <c r="D2693" s="564">
        <v>68.23</v>
      </c>
    </row>
    <row r="2694" spans="1:4">
      <c r="A2694" s="562">
        <v>2009619</v>
      </c>
      <c r="B2694" s="563" t="s">
        <v>17309</v>
      </c>
      <c r="C2694" s="562" t="s">
        <v>16090</v>
      </c>
      <c r="D2694" s="564">
        <v>161.85</v>
      </c>
    </row>
    <row r="2695" spans="1:4">
      <c r="A2695" s="562">
        <v>2009618</v>
      </c>
      <c r="B2695" s="563" t="s">
        <v>17310</v>
      </c>
      <c r="C2695" s="562" t="s">
        <v>16090</v>
      </c>
      <c r="D2695" s="564">
        <v>159.81</v>
      </c>
    </row>
    <row r="2696" spans="1:4">
      <c r="A2696" s="562">
        <v>2003866</v>
      </c>
      <c r="B2696" s="563" t="s">
        <v>17311</v>
      </c>
      <c r="C2696" s="562" t="s">
        <v>16090</v>
      </c>
      <c r="D2696" s="564">
        <v>7.51</v>
      </c>
    </row>
    <row r="2697" spans="1:4">
      <c r="A2697" s="562">
        <v>2003867</v>
      </c>
      <c r="B2697" s="563" t="s">
        <v>17312</v>
      </c>
      <c r="C2697" s="562" t="s">
        <v>16090</v>
      </c>
      <c r="D2697" s="564">
        <v>16.850000000000001</v>
      </c>
    </row>
    <row r="2698" spans="1:4">
      <c r="A2698" s="562">
        <v>2003622</v>
      </c>
      <c r="B2698" s="563" t="s">
        <v>17313</v>
      </c>
      <c r="C2698" s="562" t="s">
        <v>220</v>
      </c>
      <c r="D2698" s="564">
        <v>2721.21</v>
      </c>
    </row>
    <row r="2699" spans="1:4">
      <c r="A2699" s="562">
        <v>2003621</v>
      </c>
      <c r="B2699" s="563" t="s">
        <v>17314</v>
      </c>
      <c r="C2699" s="562" t="s">
        <v>220</v>
      </c>
      <c r="D2699" s="564">
        <v>2603.63</v>
      </c>
    </row>
    <row r="2700" spans="1:4">
      <c r="A2700" s="562">
        <v>2003624</v>
      </c>
      <c r="B2700" s="563" t="s">
        <v>17315</v>
      </c>
      <c r="C2700" s="562" t="s">
        <v>220</v>
      </c>
      <c r="D2700" s="564">
        <v>3242.35</v>
      </c>
    </row>
    <row r="2701" spans="1:4">
      <c r="A2701" s="562">
        <v>2003623</v>
      </c>
      <c r="B2701" s="563" t="s">
        <v>17316</v>
      </c>
      <c r="C2701" s="562" t="s">
        <v>220</v>
      </c>
      <c r="D2701" s="564">
        <v>3111.93</v>
      </c>
    </row>
    <row r="2702" spans="1:4">
      <c r="A2702" s="562">
        <v>2003634</v>
      </c>
      <c r="B2702" s="563" t="s">
        <v>17317</v>
      </c>
      <c r="C2702" s="562" t="s">
        <v>220</v>
      </c>
      <c r="D2702" s="564">
        <v>2142</v>
      </c>
    </row>
    <row r="2703" spans="1:4">
      <c r="A2703" s="562">
        <v>2003633</v>
      </c>
      <c r="B2703" s="563" t="s">
        <v>17318</v>
      </c>
      <c r="C2703" s="562" t="s">
        <v>220</v>
      </c>
      <c r="D2703" s="564">
        <v>2024.41</v>
      </c>
    </row>
    <row r="2704" spans="1:4">
      <c r="A2704" s="562">
        <v>2003636</v>
      </c>
      <c r="B2704" s="563" t="s">
        <v>17319</v>
      </c>
      <c r="C2704" s="562" t="s">
        <v>220</v>
      </c>
      <c r="D2704" s="564">
        <v>2663.14</v>
      </c>
    </row>
    <row r="2705" spans="1:4">
      <c r="A2705" s="562">
        <v>2003635</v>
      </c>
      <c r="B2705" s="563" t="s">
        <v>17320</v>
      </c>
      <c r="C2705" s="562" t="s">
        <v>220</v>
      </c>
      <c r="D2705" s="564">
        <v>2532.7199999999998</v>
      </c>
    </row>
    <row r="2706" spans="1:4">
      <c r="A2706" s="562">
        <v>2003638</v>
      </c>
      <c r="B2706" s="563" t="s">
        <v>17321</v>
      </c>
      <c r="C2706" s="562" t="s">
        <v>220</v>
      </c>
      <c r="D2706" s="564">
        <v>3189.45</v>
      </c>
    </row>
    <row r="2707" spans="1:4">
      <c r="A2707" s="562">
        <v>2003637</v>
      </c>
      <c r="B2707" s="563" t="s">
        <v>17322</v>
      </c>
      <c r="C2707" s="562" t="s">
        <v>220</v>
      </c>
      <c r="D2707" s="564">
        <v>3044.88</v>
      </c>
    </row>
    <row r="2708" spans="1:4">
      <c r="A2708" s="562">
        <v>2003640</v>
      </c>
      <c r="B2708" s="563" t="s">
        <v>17323</v>
      </c>
      <c r="C2708" s="562" t="s">
        <v>220</v>
      </c>
      <c r="D2708" s="564">
        <v>3710.59</v>
      </c>
    </row>
    <row r="2709" spans="1:4">
      <c r="A2709" s="562">
        <v>2003639</v>
      </c>
      <c r="B2709" s="563" t="s">
        <v>17324</v>
      </c>
      <c r="C2709" s="562" t="s">
        <v>220</v>
      </c>
      <c r="D2709" s="564">
        <v>3553.18</v>
      </c>
    </row>
    <row r="2710" spans="1:4">
      <c r="A2710" s="562">
        <v>2003618</v>
      </c>
      <c r="B2710" s="563" t="s">
        <v>17325</v>
      </c>
      <c r="C2710" s="562" t="s">
        <v>220</v>
      </c>
      <c r="D2710" s="564">
        <v>1190.5999999999999</v>
      </c>
    </row>
    <row r="2711" spans="1:4">
      <c r="A2711" s="562">
        <v>2003617</v>
      </c>
      <c r="B2711" s="563" t="s">
        <v>17326</v>
      </c>
      <c r="C2711" s="562" t="s">
        <v>220</v>
      </c>
      <c r="D2711" s="564">
        <v>1125.92</v>
      </c>
    </row>
    <row r="2712" spans="1:4">
      <c r="A2712" s="562">
        <v>2003620</v>
      </c>
      <c r="B2712" s="563" t="s">
        <v>17327</v>
      </c>
      <c r="C2712" s="562" t="s">
        <v>220</v>
      </c>
      <c r="D2712" s="564">
        <v>1508.79</v>
      </c>
    </row>
    <row r="2713" spans="1:4">
      <c r="A2713" s="562">
        <v>2003619</v>
      </c>
      <c r="B2713" s="563" t="s">
        <v>17328</v>
      </c>
      <c r="C2713" s="562" t="s">
        <v>220</v>
      </c>
      <c r="D2713" s="564">
        <v>1436.34</v>
      </c>
    </row>
    <row r="2714" spans="1:4">
      <c r="A2714" s="562">
        <v>2003626</v>
      </c>
      <c r="B2714" s="563" t="s">
        <v>17329</v>
      </c>
      <c r="C2714" s="562" t="s">
        <v>220</v>
      </c>
      <c r="D2714" s="564">
        <v>1123.76</v>
      </c>
    </row>
    <row r="2715" spans="1:4">
      <c r="A2715" s="562">
        <v>2003625</v>
      </c>
      <c r="B2715" s="563" t="s">
        <v>17330</v>
      </c>
      <c r="C2715" s="562" t="s">
        <v>220</v>
      </c>
      <c r="D2715" s="564">
        <v>1059.08</v>
      </c>
    </row>
    <row r="2716" spans="1:4">
      <c r="A2716" s="562">
        <v>2003628</v>
      </c>
      <c r="B2716" s="563" t="s">
        <v>17331</v>
      </c>
      <c r="C2716" s="562" t="s">
        <v>220</v>
      </c>
      <c r="D2716" s="564">
        <v>1441.95</v>
      </c>
    </row>
    <row r="2717" spans="1:4">
      <c r="A2717" s="562">
        <v>2003627</v>
      </c>
      <c r="B2717" s="563" t="s">
        <v>17332</v>
      </c>
      <c r="C2717" s="562" t="s">
        <v>220</v>
      </c>
      <c r="D2717" s="564">
        <v>1369.5</v>
      </c>
    </row>
    <row r="2718" spans="1:4">
      <c r="A2718" s="562">
        <v>2003630</v>
      </c>
      <c r="B2718" s="563" t="s">
        <v>17333</v>
      </c>
      <c r="C2718" s="562" t="s">
        <v>220</v>
      </c>
      <c r="D2718" s="564">
        <v>1760.14</v>
      </c>
    </row>
    <row r="2719" spans="1:4">
      <c r="A2719" s="562">
        <v>2003629</v>
      </c>
      <c r="B2719" s="563" t="s">
        <v>17334</v>
      </c>
      <c r="C2719" s="562" t="s">
        <v>220</v>
      </c>
      <c r="D2719" s="564">
        <v>1679.92</v>
      </c>
    </row>
    <row r="2720" spans="1:4">
      <c r="A2720" s="562">
        <v>2003632</v>
      </c>
      <c r="B2720" s="563" t="s">
        <v>17335</v>
      </c>
      <c r="C2720" s="562" t="s">
        <v>220</v>
      </c>
      <c r="D2720" s="564">
        <v>2078.3200000000002</v>
      </c>
    </row>
    <row r="2721" spans="1:4">
      <c r="A2721" s="562">
        <v>2003631</v>
      </c>
      <c r="B2721" s="563" t="s">
        <v>17336</v>
      </c>
      <c r="C2721" s="562" t="s">
        <v>220</v>
      </c>
      <c r="D2721" s="564">
        <v>1990.33</v>
      </c>
    </row>
    <row r="2722" spans="1:4">
      <c r="A2722" s="562">
        <v>2003599</v>
      </c>
      <c r="B2722" s="563" t="s">
        <v>17337</v>
      </c>
      <c r="C2722" s="562" t="s">
        <v>220</v>
      </c>
      <c r="D2722" s="564">
        <v>226.89</v>
      </c>
    </row>
    <row r="2723" spans="1:4">
      <c r="A2723" s="562">
        <v>2003598</v>
      </c>
      <c r="B2723" s="563" t="s">
        <v>17338</v>
      </c>
      <c r="C2723" s="562" t="s">
        <v>220</v>
      </c>
      <c r="D2723" s="564">
        <v>202.15</v>
      </c>
    </row>
    <row r="2724" spans="1:4">
      <c r="A2724" s="562">
        <v>2003919</v>
      </c>
      <c r="B2724" s="563" t="s">
        <v>17339</v>
      </c>
      <c r="C2724" s="562" t="s">
        <v>220</v>
      </c>
      <c r="D2724" s="564">
        <v>226.89</v>
      </c>
    </row>
    <row r="2725" spans="1:4">
      <c r="A2725" s="562">
        <v>2003918</v>
      </c>
      <c r="B2725" s="563" t="s">
        <v>17340</v>
      </c>
      <c r="C2725" s="562" t="s">
        <v>220</v>
      </c>
      <c r="D2725" s="564">
        <v>202.15</v>
      </c>
    </row>
    <row r="2726" spans="1:4">
      <c r="A2726" s="562">
        <v>2003601</v>
      </c>
      <c r="B2726" s="563" t="s">
        <v>17341</v>
      </c>
      <c r="C2726" s="562" t="s">
        <v>220</v>
      </c>
      <c r="D2726" s="564">
        <v>284.61</v>
      </c>
    </row>
    <row r="2727" spans="1:4">
      <c r="A2727" s="562">
        <v>2003600</v>
      </c>
      <c r="B2727" s="563" t="s">
        <v>17342</v>
      </c>
      <c r="C2727" s="562" t="s">
        <v>220</v>
      </c>
      <c r="D2727" s="564">
        <v>252.26</v>
      </c>
    </row>
    <row r="2728" spans="1:4">
      <c r="A2728" s="562">
        <v>2003921</v>
      </c>
      <c r="B2728" s="563" t="s">
        <v>17343</v>
      </c>
      <c r="C2728" s="562" t="s">
        <v>220</v>
      </c>
      <c r="D2728" s="564">
        <v>284.61</v>
      </c>
    </row>
    <row r="2729" spans="1:4">
      <c r="A2729" s="562">
        <v>2003920</v>
      </c>
      <c r="B2729" s="563" t="s">
        <v>17344</v>
      </c>
      <c r="C2729" s="562" t="s">
        <v>220</v>
      </c>
      <c r="D2729" s="564">
        <v>252.26</v>
      </c>
    </row>
    <row r="2730" spans="1:4">
      <c r="A2730" s="562">
        <v>2003616</v>
      </c>
      <c r="B2730" s="563" t="s">
        <v>17345</v>
      </c>
      <c r="C2730" s="562" t="s">
        <v>220</v>
      </c>
      <c r="D2730" s="564">
        <v>24.89</v>
      </c>
    </row>
    <row r="2731" spans="1:4">
      <c r="A2731" s="562">
        <v>2003615</v>
      </c>
      <c r="B2731" s="563" t="s">
        <v>17346</v>
      </c>
      <c r="C2731" s="562" t="s">
        <v>220</v>
      </c>
      <c r="D2731" s="564">
        <v>21.4</v>
      </c>
    </row>
    <row r="2732" spans="1:4">
      <c r="A2732" s="562">
        <v>2003927</v>
      </c>
      <c r="B2732" s="563" t="s">
        <v>17347</v>
      </c>
      <c r="C2732" s="562" t="s">
        <v>220</v>
      </c>
      <c r="D2732" s="564">
        <v>26.13</v>
      </c>
    </row>
    <row r="2733" spans="1:4">
      <c r="A2733" s="562">
        <v>2003926</v>
      </c>
      <c r="B2733" s="563" t="s">
        <v>17348</v>
      </c>
      <c r="C2733" s="562" t="s">
        <v>220</v>
      </c>
      <c r="D2733" s="564">
        <v>22.64</v>
      </c>
    </row>
    <row r="2734" spans="1:4">
      <c r="A2734" s="562">
        <v>2003613</v>
      </c>
      <c r="B2734" s="563" t="s">
        <v>17349</v>
      </c>
      <c r="C2734" s="562" t="s">
        <v>220</v>
      </c>
      <c r="D2734" s="564">
        <v>162.41999999999999</v>
      </c>
    </row>
    <row r="2735" spans="1:4">
      <c r="A2735" s="562">
        <v>2003612</v>
      </c>
      <c r="B2735" s="563" t="s">
        <v>17350</v>
      </c>
      <c r="C2735" s="562" t="s">
        <v>220</v>
      </c>
      <c r="D2735" s="564">
        <v>147.21</v>
      </c>
    </row>
    <row r="2736" spans="1:4">
      <c r="A2736" s="562">
        <v>2003477</v>
      </c>
      <c r="B2736" s="563" t="s">
        <v>21729</v>
      </c>
      <c r="C2736" s="562" t="s">
        <v>220</v>
      </c>
      <c r="D2736" s="564">
        <v>5049.28</v>
      </c>
    </row>
    <row r="2737" spans="1:4">
      <c r="A2737" s="562">
        <v>2003476</v>
      </c>
      <c r="B2737" s="563" t="s">
        <v>21730</v>
      </c>
      <c r="C2737" s="562" t="s">
        <v>220</v>
      </c>
      <c r="D2737" s="564">
        <v>4632.92</v>
      </c>
    </row>
    <row r="2738" spans="1:4">
      <c r="A2738" s="562">
        <v>2003517</v>
      </c>
      <c r="B2738" s="563" t="s">
        <v>21731</v>
      </c>
      <c r="C2738" s="562" t="s">
        <v>220</v>
      </c>
      <c r="D2738" s="564">
        <v>5260.37</v>
      </c>
    </row>
    <row r="2739" spans="1:4">
      <c r="A2739" s="562">
        <v>2003516</v>
      </c>
      <c r="B2739" s="563" t="s">
        <v>21732</v>
      </c>
      <c r="C2739" s="562" t="s">
        <v>220</v>
      </c>
      <c r="D2739" s="564">
        <v>4855.6499999999996</v>
      </c>
    </row>
    <row r="2740" spans="1:4">
      <c r="A2740" s="562">
        <v>2003479</v>
      </c>
      <c r="B2740" s="563" t="s">
        <v>21733</v>
      </c>
      <c r="C2740" s="562" t="s">
        <v>220</v>
      </c>
      <c r="D2740" s="564">
        <v>5016.2299999999996</v>
      </c>
    </row>
    <row r="2741" spans="1:4">
      <c r="A2741" s="562">
        <v>2003478</v>
      </c>
      <c r="B2741" s="563" t="s">
        <v>21734</v>
      </c>
      <c r="C2741" s="562" t="s">
        <v>220</v>
      </c>
      <c r="D2741" s="564">
        <v>4606.84</v>
      </c>
    </row>
    <row r="2742" spans="1:4">
      <c r="A2742" s="562">
        <v>2003519</v>
      </c>
      <c r="B2742" s="563" t="s">
        <v>21735</v>
      </c>
      <c r="C2742" s="562" t="s">
        <v>220</v>
      </c>
      <c r="D2742" s="564">
        <v>5227.32</v>
      </c>
    </row>
    <row r="2743" spans="1:4">
      <c r="A2743" s="562">
        <v>2003518</v>
      </c>
      <c r="B2743" s="563" t="s">
        <v>21736</v>
      </c>
      <c r="C2743" s="562" t="s">
        <v>220</v>
      </c>
      <c r="D2743" s="564">
        <v>4829.58</v>
      </c>
    </row>
    <row r="2744" spans="1:4">
      <c r="A2744" s="562">
        <v>2003489</v>
      </c>
      <c r="B2744" s="563" t="s">
        <v>21737</v>
      </c>
      <c r="C2744" s="562" t="s">
        <v>220</v>
      </c>
      <c r="D2744" s="564">
        <v>6125.71</v>
      </c>
    </row>
    <row r="2745" spans="1:4">
      <c r="A2745" s="562">
        <v>2003488</v>
      </c>
      <c r="B2745" s="563" t="s">
        <v>21738</v>
      </c>
      <c r="C2745" s="562" t="s">
        <v>220</v>
      </c>
      <c r="D2745" s="564">
        <v>5622.15</v>
      </c>
    </row>
    <row r="2746" spans="1:4">
      <c r="A2746" s="562">
        <v>2003529</v>
      </c>
      <c r="B2746" s="563" t="s">
        <v>21739</v>
      </c>
      <c r="C2746" s="562" t="s">
        <v>220</v>
      </c>
      <c r="D2746" s="564">
        <v>6336.8</v>
      </c>
    </row>
    <row r="2747" spans="1:4">
      <c r="A2747" s="562">
        <v>2003528</v>
      </c>
      <c r="B2747" s="563" t="s">
        <v>21740</v>
      </c>
      <c r="C2747" s="562" t="s">
        <v>220</v>
      </c>
      <c r="D2747" s="564">
        <v>5844.88</v>
      </c>
    </row>
    <row r="2748" spans="1:4">
      <c r="A2748" s="562">
        <v>2003491</v>
      </c>
      <c r="B2748" s="563" t="s">
        <v>21741</v>
      </c>
      <c r="C2748" s="562" t="s">
        <v>220</v>
      </c>
      <c r="D2748" s="564">
        <v>6962.96</v>
      </c>
    </row>
    <row r="2749" spans="1:4">
      <c r="A2749" s="562">
        <v>2003490</v>
      </c>
      <c r="B2749" s="563" t="s">
        <v>21742</v>
      </c>
      <c r="C2749" s="562" t="s">
        <v>220</v>
      </c>
      <c r="D2749" s="564">
        <v>6386.58</v>
      </c>
    </row>
    <row r="2750" spans="1:4">
      <c r="A2750" s="562">
        <v>2003531</v>
      </c>
      <c r="B2750" s="563" t="s">
        <v>21743</v>
      </c>
      <c r="C2750" s="562" t="s">
        <v>220</v>
      </c>
      <c r="D2750" s="564">
        <v>7207.53</v>
      </c>
    </row>
    <row r="2751" spans="1:4">
      <c r="A2751" s="562">
        <v>2003530</v>
      </c>
      <c r="B2751" s="563" t="s">
        <v>21744</v>
      </c>
      <c r="C2751" s="562" t="s">
        <v>220</v>
      </c>
      <c r="D2751" s="564">
        <v>6645.62</v>
      </c>
    </row>
    <row r="2752" spans="1:4">
      <c r="A2752" s="562">
        <v>2003485</v>
      </c>
      <c r="B2752" s="563" t="s">
        <v>21745</v>
      </c>
      <c r="C2752" s="562" t="s">
        <v>220</v>
      </c>
      <c r="D2752" s="564">
        <v>6201.26</v>
      </c>
    </row>
    <row r="2753" spans="1:4">
      <c r="A2753" s="562">
        <v>2003484</v>
      </c>
      <c r="B2753" s="563" t="s">
        <v>21746</v>
      </c>
      <c r="C2753" s="562" t="s">
        <v>220</v>
      </c>
      <c r="D2753" s="564">
        <v>5681.75</v>
      </c>
    </row>
    <row r="2754" spans="1:4">
      <c r="A2754" s="562">
        <v>2003525</v>
      </c>
      <c r="B2754" s="563" t="s">
        <v>21747</v>
      </c>
      <c r="C2754" s="562" t="s">
        <v>220</v>
      </c>
      <c r="D2754" s="564">
        <v>6412.35</v>
      </c>
    </row>
    <row r="2755" spans="1:4">
      <c r="A2755" s="562">
        <v>2003524</v>
      </c>
      <c r="B2755" s="563" t="s">
        <v>21748</v>
      </c>
      <c r="C2755" s="562" t="s">
        <v>220</v>
      </c>
      <c r="D2755" s="564">
        <v>5904.49</v>
      </c>
    </row>
    <row r="2756" spans="1:4">
      <c r="A2756" s="562">
        <v>2003487</v>
      </c>
      <c r="B2756" s="563" t="s">
        <v>21749</v>
      </c>
      <c r="C2756" s="562" t="s">
        <v>220</v>
      </c>
      <c r="D2756" s="564">
        <v>6168.21</v>
      </c>
    </row>
    <row r="2757" spans="1:4">
      <c r="A2757" s="562">
        <v>2003486</v>
      </c>
      <c r="B2757" s="563" t="s">
        <v>21750</v>
      </c>
      <c r="C2757" s="562" t="s">
        <v>220</v>
      </c>
      <c r="D2757" s="564">
        <v>5655.67</v>
      </c>
    </row>
    <row r="2758" spans="1:4">
      <c r="A2758" s="562">
        <v>2003527</v>
      </c>
      <c r="B2758" s="563" t="s">
        <v>21751</v>
      </c>
      <c r="C2758" s="562" t="s">
        <v>220</v>
      </c>
      <c r="D2758" s="564">
        <v>6379.3</v>
      </c>
    </row>
    <row r="2759" spans="1:4">
      <c r="A2759" s="562">
        <v>2003526</v>
      </c>
      <c r="B2759" s="563" t="s">
        <v>21752</v>
      </c>
      <c r="C2759" s="562" t="s">
        <v>220</v>
      </c>
      <c r="D2759" s="564">
        <v>5878.41</v>
      </c>
    </row>
    <row r="2760" spans="1:4">
      <c r="A2760" s="562">
        <v>2003497</v>
      </c>
      <c r="B2760" s="563" t="s">
        <v>21753</v>
      </c>
      <c r="C2760" s="562" t="s">
        <v>220</v>
      </c>
      <c r="D2760" s="564">
        <v>7232.19</v>
      </c>
    </row>
    <row r="2761" spans="1:4">
      <c r="A2761" s="562">
        <v>2003496</v>
      </c>
      <c r="B2761" s="563" t="s">
        <v>21754</v>
      </c>
      <c r="C2761" s="562" t="s">
        <v>220</v>
      </c>
      <c r="D2761" s="564">
        <v>6644.6</v>
      </c>
    </row>
    <row r="2762" spans="1:4">
      <c r="A2762" s="562">
        <v>2003537</v>
      </c>
      <c r="B2762" s="563" t="s">
        <v>21755</v>
      </c>
      <c r="C2762" s="562" t="s">
        <v>220</v>
      </c>
      <c r="D2762" s="564">
        <v>7443.28</v>
      </c>
    </row>
    <row r="2763" spans="1:4">
      <c r="A2763" s="562">
        <v>2003536</v>
      </c>
      <c r="B2763" s="563" t="s">
        <v>21756</v>
      </c>
      <c r="C2763" s="562" t="s">
        <v>220</v>
      </c>
      <c r="D2763" s="564">
        <v>6867.34</v>
      </c>
    </row>
    <row r="2764" spans="1:4">
      <c r="A2764" s="562">
        <v>2003499</v>
      </c>
      <c r="B2764" s="563" t="s">
        <v>21757</v>
      </c>
      <c r="C2764" s="562" t="s">
        <v>220</v>
      </c>
      <c r="D2764" s="564">
        <v>8205.82</v>
      </c>
    </row>
    <row r="2765" spans="1:4">
      <c r="A2765" s="562">
        <v>2003498</v>
      </c>
      <c r="B2765" s="563" t="s">
        <v>21758</v>
      </c>
      <c r="C2765" s="562" t="s">
        <v>220</v>
      </c>
      <c r="D2765" s="564">
        <v>7534.31</v>
      </c>
    </row>
    <row r="2766" spans="1:4">
      <c r="A2766" s="562">
        <v>2003539</v>
      </c>
      <c r="B2766" s="563" t="s">
        <v>21759</v>
      </c>
      <c r="C2766" s="562" t="s">
        <v>220</v>
      </c>
      <c r="D2766" s="564">
        <v>8450.3799999999992</v>
      </c>
    </row>
    <row r="2767" spans="1:4">
      <c r="A2767" s="562">
        <v>2003538</v>
      </c>
      <c r="B2767" s="563" t="s">
        <v>21760</v>
      </c>
      <c r="C2767" s="562" t="s">
        <v>220</v>
      </c>
      <c r="D2767" s="564">
        <v>7793.35</v>
      </c>
    </row>
    <row r="2768" spans="1:4">
      <c r="A2768" s="562">
        <v>2003493</v>
      </c>
      <c r="B2768" s="563" t="s">
        <v>21761</v>
      </c>
      <c r="C2768" s="562" t="s">
        <v>220</v>
      </c>
      <c r="D2768" s="564">
        <v>7307.74</v>
      </c>
    </row>
    <row r="2769" spans="1:4">
      <c r="A2769" s="562">
        <v>2003492</v>
      </c>
      <c r="B2769" s="563" t="s">
        <v>21762</v>
      </c>
      <c r="C2769" s="562" t="s">
        <v>220</v>
      </c>
      <c r="D2769" s="564">
        <v>6704.2</v>
      </c>
    </row>
    <row r="2770" spans="1:4">
      <c r="A2770" s="562">
        <v>2003533</v>
      </c>
      <c r="B2770" s="563" t="s">
        <v>21763</v>
      </c>
      <c r="C2770" s="562" t="s">
        <v>220</v>
      </c>
      <c r="D2770" s="564">
        <v>7518.83</v>
      </c>
    </row>
    <row r="2771" spans="1:4">
      <c r="A2771" s="562">
        <v>2003532</v>
      </c>
      <c r="B2771" s="563" t="s">
        <v>21764</v>
      </c>
      <c r="C2771" s="562" t="s">
        <v>220</v>
      </c>
      <c r="D2771" s="564">
        <v>6926.94</v>
      </c>
    </row>
    <row r="2772" spans="1:4">
      <c r="A2772" s="562">
        <v>2003495</v>
      </c>
      <c r="B2772" s="563" t="s">
        <v>21765</v>
      </c>
      <c r="C2772" s="562" t="s">
        <v>220</v>
      </c>
      <c r="D2772" s="564">
        <v>7274.69</v>
      </c>
    </row>
    <row r="2773" spans="1:4">
      <c r="A2773" s="562">
        <v>2003494</v>
      </c>
      <c r="B2773" s="563" t="s">
        <v>21766</v>
      </c>
      <c r="C2773" s="562" t="s">
        <v>220</v>
      </c>
      <c r="D2773" s="564">
        <v>6678.13</v>
      </c>
    </row>
    <row r="2774" spans="1:4">
      <c r="A2774" s="562">
        <v>2003535</v>
      </c>
      <c r="B2774" s="563" t="s">
        <v>21767</v>
      </c>
      <c r="C2774" s="562" t="s">
        <v>220</v>
      </c>
      <c r="D2774" s="564">
        <v>7485.78</v>
      </c>
    </row>
    <row r="2775" spans="1:4">
      <c r="A2775" s="562">
        <v>2003534</v>
      </c>
      <c r="B2775" s="563" t="s">
        <v>21768</v>
      </c>
      <c r="C2775" s="562" t="s">
        <v>220</v>
      </c>
      <c r="D2775" s="564">
        <v>6900.86</v>
      </c>
    </row>
    <row r="2776" spans="1:4">
      <c r="A2776" s="562">
        <v>2003505</v>
      </c>
      <c r="B2776" s="563" t="s">
        <v>21769</v>
      </c>
      <c r="C2776" s="562" t="s">
        <v>220</v>
      </c>
      <c r="D2776" s="564">
        <v>8271.64</v>
      </c>
    </row>
    <row r="2777" spans="1:4">
      <c r="A2777" s="562">
        <v>2003504</v>
      </c>
      <c r="B2777" s="563" t="s">
        <v>21770</v>
      </c>
      <c r="C2777" s="562" t="s">
        <v>220</v>
      </c>
      <c r="D2777" s="564">
        <v>7600.03</v>
      </c>
    </row>
    <row r="2778" spans="1:4">
      <c r="A2778" s="562">
        <v>2003545</v>
      </c>
      <c r="B2778" s="563" t="s">
        <v>21771</v>
      </c>
      <c r="C2778" s="562" t="s">
        <v>220</v>
      </c>
      <c r="D2778" s="564">
        <v>8482.73</v>
      </c>
    </row>
    <row r="2779" spans="1:4">
      <c r="A2779" s="562">
        <v>2003544</v>
      </c>
      <c r="B2779" s="563" t="s">
        <v>21772</v>
      </c>
      <c r="C2779" s="562" t="s">
        <v>220</v>
      </c>
      <c r="D2779" s="564">
        <v>7822.76</v>
      </c>
    </row>
    <row r="2780" spans="1:4">
      <c r="A2780" s="562">
        <v>2003507</v>
      </c>
      <c r="B2780" s="563" t="s">
        <v>21773</v>
      </c>
      <c r="C2780" s="562" t="s">
        <v>220</v>
      </c>
      <c r="D2780" s="564">
        <v>9376.91</v>
      </c>
    </row>
    <row r="2781" spans="1:4">
      <c r="A2781" s="562">
        <v>2003506</v>
      </c>
      <c r="B2781" s="563" t="s">
        <v>21774</v>
      </c>
      <c r="C2781" s="562" t="s">
        <v>220</v>
      </c>
      <c r="D2781" s="564">
        <v>8610.2800000000007</v>
      </c>
    </row>
    <row r="2782" spans="1:4">
      <c r="A2782" s="562">
        <v>2003547</v>
      </c>
      <c r="B2782" s="563" t="s">
        <v>21775</v>
      </c>
      <c r="C2782" s="562" t="s">
        <v>220</v>
      </c>
      <c r="D2782" s="564">
        <v>9621.48</v>
      </c>
    </row>
    <row r="2783" spans="1:4">
      <c r="A2783" s="562">
        <v>2003546</v>
      </c>
      <c r="B2783" s="563" t="s">
        <v>21776</v>
      </c>
      <c r="C2783" s="562" t="s">
        <v>220</v>
      </c>
      <c r="D2783" s="564">
        <v>8869.32</v>
      </c>
    </row>
    <row r="2784" spans="1:4">
      <c r="A2784" s="562">
        <v>2003501</v>
      </c>
      <c r="B2784" s="563" t="s">
        <v>21777</v>
      </c>
      <c r="C2784" s="562" t="s">
        <v>220</v>
      </c>
      <c r="D2784" s="564">
        <v>8347.19</v>
      </c>
    </row>
    <row r="2785" spans="1:4">
      <c r="A2785" s="562">
        <v>2003500</v>
      </c>
      <c r="B2785" s="563" t="s">
        <v>21778</v>
      </c>
      <c r="C2785" s="562" t="s">
        <v>220</v>
      </c>
      <c r="D2785" s="564">
        <v>7659.63</v>
      </c>
    </row>
    <row r="2786" spans="1:4">
      <c r="A2786" s="562">
        <v>2003541</v>
      </c>
      <c r="B2786" s="563" t="s">
        <v>21779</v>
      </c>
      <c r="C2786" s="562" t="s">
        <v>220</v>
      </c>
      <c r="D2786" s="564">
        <v>8558.2800000000007</v>
      </c>
    </row>
    <row r="2787" spans="1:4">
      <c r="A2787" s="562">
        <v>2003540</v>
      </c>
      <c r="B2787" s="563" t="s">
        <v>21780</v>
      </c>
      <c r="C2787" s="562" t="s">
        <v>220</v>
      </c>
      <c r="D2787" s="564">
        <v>7882.36</v>
      </c>
    </row>
    <row r="2788" spans="1:4">
      <c r="A2788" s="562">
        <v>2003503</v>
      </c>
      <c r="B2788" s="563" t="s">
        <v>21781</v>
      </c>
      <c r="C2788" s="562" t="s">
        <v>220</v>
      </c>
      <c r="D2788" s="564">
        <v>8314.14</v>
      </c>
    </row>
    <row r="2789" spans="1:4">
      <c r="A2789" s="562">
        <v>2003502</v>
      </c>
      <c r="B2789" s="563" t="s">
        <v>21782</v>
      </c>
      <c r="C2789" s="562" t="s">
        <v>220</v>
      </c>
      <c r="D2789" s="564">
        <v>7633.55</v>
      </c>
    </row>
    <row r="2790" spans="1:4">
      <c r="A2790" s="562">
        <v>2003543</v>
      </c>
      <c r="B2790" s="563" t="s">
        <v>21783</v>
      </c>
      <c r="C2790" s="562" t="s">
        <v>220</v>
      </c>
      <c r="D2790" s="564">
        <v>8525.23</v>
      </c>
    </row>
    <row r="2791" spans="1:4">
      <c r="A2791" s="562">
        <v>2003542</v>
      </c>
      <c r="B2791" s="563" t="s">
        <v>21784</v>
      </c>
      <c r="C2791" s="562" t="s">
        <v>220</v>
      </c>
      <c r="D2791" s="564">
        <v>7856.29</v>
      </c>
    </row>
    <row r="2792" spans="1:4">
      <c r="A2792" s="562">
        <v>2003513</v>
      </c>
      <c r="B2792" s="563" t="s">
        <v>21785</v>
      </c>
      <c r="C2792" s="562" t="s">
        <v>220</v>
      </c>
      <c r="D2792" s="564">
        <v>9378.1200000000008</v>
      </c>
    </row>
    <row r="2793" spans="1:4">
      <c r="A2793" s="562">
        <v>2003512</v>
      </c>
      <c r="B2793" s="563" t="s">
        <v>21786</v>
      </c>
      <c r="C2793" s="562" t="s">
        <v>220</v>
      </c>
      <c r="D2793" s="564">
        <v>8622.48</v>
      </c>
    </row>
    <row r="2794" spans="1:4">
      <c r="A2794" s="562">
        <v>2003553</v>
      </c>
      <c r="B2794" s="563" t="s">
        <v>21787</v>
      </c>
      <c r="C2794" s="562" t="s">
        <v>220</v>
      </c>
      <c r="D2794" s="564">
        <v>9589.2000000000007</v>
      </c>
    </row>
    <row r="2795" spans="1:4">
      <c r="A2795" s="562">
        <v>2003552</v>
      </c>
      <c r="B2795" s="563" t="s">
        <v>21788</v>
      </c>
      <c r="C2795" s="562" t="s">
        <v>220</v>
      </c>
      <c r="D2795" s="564">
        <v>8845.2199999999993</v>
      </c>
    </row>
    <row r="2796" spans="1:4">
      <c r="A2796" s="562">
        <v>2003515</v>
      </c>
      <c r="B2796" s="563" t="s">
        <v>21789</v>
      </c>
      <c r="C2796" s="562" t="s">
        <v>220</v>
      </c>
      <c r="D2796" s="564">
        <v>10619.76</v>
      </c>
    </row>
    <row r="2797" spans="1:4">
      <c r="A2797" s="562">
        <v>2003514</v>
      </c>
      <c r="B2797" s="563" t="s">
        <v>21790</v>
      </c>
      <c r="C2797" s="562" t="s">
        <v>220</v>
      </c>
      <c r="D2797" s="564">
        <v>9758.01</v>
      </c>
    </row>
    <row r="2798" spans="1:4">
      <c r="A2798" s="562">
        <v>2003555</v>
      </c>
      <c r="B2798" s="563" t="s">
        <v>21791</v>
      </c>
      <c r="C2798" s="562" t="s">
        <v>220</v>
      </c>
      <c r="D2798" s="564">
        <v>10864.33</v>
      </c>
    </row>
    <row r="2799" spans="1:4">
      <c r="A2799" s="562">
        <v>2003554</v>
      </c>
      <c r="B2799" s="563" t="s">
        <v>21792</v>
      </c>
      <c r="C2799" s="562" t="s">
        <v>220</v>
      </c>
      <c r="D2799" s="564">
        <v>10017.049999999999</v>
      </c>
    </row>
    <row r="2800" spans="1:4">
      <c r="A2800" s="562">
        <v>2003509</v>
      </c>
      <c r="B2800" s="563" t="s">
        <v>21793</v>
      </c>
      <c r="C2800" s="562" t="s">
        <v>220</v>
      </c>
      <c r="D2800" s="564">
        <v>9453.67</v>
      </c>
    </row>
    <row r="2801" spans="1:4">
      <c r="A2801" s="562">
        <v>2003508</v>
      </c>
      <c r="B2801" s="563" t="s">
        <v>21794</v>
      </c>
      <c r="C2801" s="562" t="s">
        <v>220</v>
      </c>
      <c r="D2801" s="564">
        <v>8682.08</v>
      </c>
    </row>
    <row r="2802" spans="1:4">
      <c r="A2802" s="562">
        <v>2003549</v>
      </c>
      <c r="B2802" s="563" t="s">
        <v>21795</v>
      </c>
      <c r="C2802" s="562" t="s">
        <v>220</v>
      </c>
      <c r="D2802" s="564">
        <v>9664.75</v>
      </c>
    </row>
    <row r="2803" spans="1:4">
      <c r="A2803" s="562">
        <v>2003548</v>
      </c>
      <c r="B2803" s="563" t="s">
        <v>21796</v>
      </c>
      <c r="C2803" s="562" t="s">
        <v>220</v>
      </c>
      <c r="D2803" s="564">
        <v>8904.82</v>
      </c>
    </row>
    <row r="2804" spans="1:4">
      <c r="A2804" s="562">
        <v>2003511</v>
      </c>
      <c r="B2804" s="563" t="s">
        <v>21797</v>
      </c>
      <c r="C2804" s="562" t="s">
        <v>220</v>
      </c>
      <c r="D2804" s="564">
        <v>9420.61</v>
      </c>
    </row>
    <row r="2805" spans="1:4">
      <c r="A2805" s="562">
        <v>2003510</v>
      </c>
      <c r="B2805" s="563" t="s">
        <v>21798</v>
      </c>
      <c r="C2805" s="562" t="s">
        <v>220</v>
      </c>
      <c r="D2805" s="564">
        <v>8656.01</v>
      </c>
    </row>
    <row r="2806" spans="1:4">
      <c r="A2806" s="562">
        <v>2003551</v>
      </c>
      <c r="B2806" s="563" t="s">
        <v>21799</v>
      </c>
      <c r="C2806" s="562" t="s">
        <v>220</v>
      </c>
      <c r="D2806" s="564">
        <v>9631.7000000000007</v>
      </c>
    </row>
    <row r="2807" spans="1:4">
      <c r="A2807" s="562">
        <v>2003550</v>
      </c>
      <c r="B2807" s="563" t="s">
        <v>21800</v>
      </c>
      <c r="C2807" s="562" t="s">
        <v>220</v>
      </c>
      <c r="D2807" s="564">
        <v>8878.74</v>
      </c>
    </row>
    <row r="2808" spans="1:4">
      <c r="A2808" s="562">
        <v>2003728</v>
      </c>
      <c r="B2808" s="563" t="s">
        <v>17351</v>
      </c>
      <c r="C2808" s="562" t="s">
        <v>220</v>
      </c>
      <c r="D2808" s="564">
        <v>4187.4799999999996</v>
      </c>
    </row>
    <row r="2809" spans="1:4">
      <c r="A2809" s="562">
        <v>2003727</v>
      </c>
      <c r="B2809" s="563" t="s">
        <v>17352</v>
      </c>
      <c r="C2809" s="562" t="s">
        <v>220</v>
      </c>
      <c r="D2809" s="564">
        <v>3829.2</v>
      </c>
    </row>
    <row r="2810" spans="1:4">
      <c r="A2810" s="562">
        <v>2003730</v>
      </c>
      <c r="B2810" s="563" t="s">
        <v>17353</v>
      </c>
      <c r="C2810" s="562" t="s">
        <v>220</v>
      </c>
      <c r="D2810" s="564">
        <v>4138.42</v>
      </c>
    </row>
    <row r="2811" spans="1:4">
      <c r="A2811" s="562">
        <v>2003729</v>
      </c>
      <c r="B2811" s="563" t="s">
        <v>17354</v>
      </c>
      <c r="C2811" s="562" t="s">
        <v>220</v>
      </c>
      <c r="D2811" s="564">
        <v>3795.99</v>
      </c>
    </row>
    <row r="2812" spans="1:4">
      <c r="A2812" s="562">
        <v>2003732</v>
      </c>
      <c r="B2812" s="563" t="s">
        <v>17355</v>
      </c>
      <c r="C2812" s="562" t="s">
        <v>220</v>
      </c>
      <c r="D2812" s="564">
        <v>4094.27</v>
      </c>
    </row>
    <row r="2813" spans="1:4">
      <c r="A2813" s="562">
        <v>2003731</v>
      </c>
      <c r="B2813" s="563" t="s">
        <v>17356</v>
      </c>
      <c r="C2813" s="562" t="s">
        <v>220</v>
      </c>
      <c r="D2813" s="564">
        <v>3766.1</v>
      </c>
    </row>
    <row r="2814" spans="1:4">
      <c r="A2814" s="562">
        <v>2003734</v>
      </c>
      <c r="B2814" s="563" t="s">
        <v>17357</v>
      </c>
      <c r="C2814" s="562" t="s">
        <v>220</v>
      </c>
      <c r="D2814" s="564">
        <v>4040.3</v>
      </c>
    </row>
    <row r="2815" spans="1:4">
      <c r="A2815" s="562">
        <v>2003733</v>
      </c>
      <c r="B2815" s="563" t="s">
        <v>17358</v>
      </c>
      <c r="C2815" s="562" t="s">
        <v>220</v>
      </c>
      <c r="D2815" s="564">
        <v>3729.58</v>
      </c>
    </row>
    <row r="2816" spans="1:4">
      <c r="A2816" s="562">
        <v>2003736</v>
      </c>
      <c r="B2816" s="563" t="s">
        <v>17359</v>
      </c>
      <c r="C2816" s="562" t="s">
        <v>220</v>
      </c>
      <c r="D2816" s="564">
        <v>5537.55</v>
      </c>
    </row>
    <row r="2817" spans="1:4">
      <c r="A2817" s="562">
        <v>2003735</v>
      </c>
      <c r="B2817" s="563" t="s">
        <v>17360</v>
      </c>
      <c r="C2817" s="562" t="s">
        <v>220</v>
      </c>
      <c r="D2817" s="564">
        <v>5092.07</v>
      </c>
    </row>
    <row r="2818" spans="1:4">
      <c r="A2818" s="562">
        <v>2003738</v>
      </c>
      <c r="B2818" s="563" t="s">
        <v>17361</v>
      </c>
      <c r="C2818" s="562" t="s">
        <v>220</v>
      </c>
      <c r="D2818" s="564">
        <v>5488.49</v>
      </c>
    </row>
    <row r="2819" spans="1:4">
      <c r="A2819" s="562">
        <v>2003737</v>
      </c>
      <c r="B2819" s="563" t="s">
        <v>17362</v>
      </c>
      <c r="C2819" s="562" t="s">
        <v>220</v>
      </c>
      <c r="D2819" s="564">
        <v>5058.87</v>
      </c>
    </row>
    <row r="2820" spans="1:4">
      <c r="A2820" s="562">
        <v>2003740</v>
      </c>
      <c r="B2820" s="563" t="s">
        <v>17363</v>
      </c>
      <c r="C2820" s="562" t="s">
        <v>220</v>
      </c>
      <c r="D2820" s="564">
        <v>5444.34</v>
      </c>
    </row>
    <row r="2821" spans="1:4">
      <c r="A2821" s="562">
        <v>2003739</v>
      </c>
      <c r="B2821" s="563" t="s">
        <v>17364</v>
      </c>
      <c r="C2821" s="562" t="s">
        <v>220</v>
      </c>
      <c r="D2821" s="564">
        <v>5028.9799999999996</v>
      </c>
    </row>
    <row r="2822" spans="1:4">
      <c r="A2822" s="562">
        <v>2003742</v>
      </c>
      <c r="B2822" s="563" t="s">
        <v>17365</v>
      </c>
      <c r="C2822" s="562" t="s">
        <v>220</v>
      </c>
      <c r="D2822" s="564">
        <v>5586.61</v>
      </c>
    </row>
    <row r="2823" spans="1:4">
      <c r="A2823" s="562">
        <v>2003741</v>
      </c>
      <c r="B2823" s="563" t="s">
        <v>17366</v>
      </c>
      <c r="C2823" s="562" t="s">
        <v>220</v>
      </c>
      <c r="D2823" s="564">
        <v>5125.28</v>
      </c>
    </row>
    <row r="2824" spans="1:4">
      <c r="A2824" s="562">
        <v>2003744</v>
      </c>
      <c r="B2824" s="563" t="s">
        <v>17367</v>
      </c>
      <c r="C2824" s="562" t="s">
        <v>220</v>
      </c>
      <c r="D2824" s="564">
        <v>6663.52</v>
      </c>
    </row>
    <row r="2825" spans="1:4">
      <c r="A2825" s="562">
        <v>2003743</v>
      </c>
      <c r="B2825" s="563" t="s">
        <v>17368</v>
      </c>
      <c r="C2825" s="562" t="s">
        <v>220</v>
      </c>
      <c r="D2825" s="564">
        <v>6130.84</v>
      </c>
    </row>
    <row r="2826" spans="1:4">
      <c r="A2826" s="562">
        <v>2003746</v>
      </c>
      <c r="B2826" s="563" t="s">
        <v>17369</v>
      </c>
      <c r="C2826" s="562" t="s">
        <v>220</v>
      </c>
      <c r="D2826" s="564">
        <v>6614.46</v>
      </c>
    </row>
    <row r="2827" spans="1:4">
      <c r="A2827" s="562">
        <v>2003745</v>
      </c>
      <c r="B2827" s="563" t="s">
        <v>17370</v>
      </c>
      <c r="C2827" s="562" t="s">
        <v>220</v>
      </c>
      <c r="D2827" s="564">
        <v>6097.64</v>
      </c>
    </row>
    <row r="2828" spans="1:4">
      <c r="A2828" s="562">
        <v>2003748</v>
      </c>
      <c r="B2828" s="563" t="s">
        <v>17371</v>
      </c>
      <c r="C2828" s="562" t="s">
        <v>220</v>
      </c>
      <c r="D2828" s="564">
        <v>6570.3</v>
      </c>
    </row>
    <row r="2829" spans="1:4">
      <c r="A2829" s="562">
        <v>2003747</v>
      </c>
      <c r="B2829" s="563" t="s">
        <v>17372</v>
      </c>
      <c r="C2829" s="562" t="s">
        <v>220</v>
      </c>
      <c r="D2829" s="564">
        <v>6067.75</v>
      </c>
    </row>
    <row r="2830" spans="1:4">
      <c r="A2830" s="562">
        <v>2003750</v>
      </c>
      <c r="B2830" s="563" t="s">
        <v>17373</v>
      </c>
      <c r="C2830" s="562" t="s">
        <v>220</v>
      </c>
      <c r="D2830" s="564">
        <v>6516.34</v>
      </c>
    </row>
    <row r="2831" spans="1:4">
      <c r="A2831" s="562">
        <v>2003749</v>
      </c>
      <c r="B2831" s="563" t="s">
        <v>17374</v>
      </c>
      <c r="C2831" s="562" t="s">
        <v>220</v>
      </c>
      <c r="D2831" s="564">
        <v>6031.22</v>
      </c>
    </row>
    <row r="2832" spans="1:4">
      <c r="A2832" s="562">
        <v>2003752</v>
      </c>
      <c r="B2832" s="563" t="s">
        <v>17375</v>
      </c>
      <c r="C2832" s="562" t="s">
        <v>220</v>
      </c>
      <c r="D2832" s="564">
        <v>8088.29</v>
      </c>
    </row>
    <row r="2833" spans="1:4">
      <c r="A2833" s="562">
        <v>2003751</v>
      </c>
      <c r="B2833" s="563" t="s">
        <v>17376</v>
      </c>
      <c r="C2833" s="562" t="s">
        <v>220</v>
      </c>
      <c r="D2833" s="564">
        <v>7468.42</v>
      </c>
    </row>
    <row r="2834" spans="1:4">
      <c r="A2834" s="562">
        <v>2003754</v>
      </c>
      <c r="B2834" s="563" t="s">
        <v>17377</v>
      </c>
      <c r="C2834" s="562" t="s">
        <v>220</v>
      </c>
      <c r="D2834" s="564">
        <v>8039.23</v>
      </c>
    </row>
    <row r="2835" spans="1:4">
      <c r="A2835" s="562">
        <v>2003753</v>
      </c>
      <c r="B2835" s="563" t="s">
        <v>17378</v>
      </c>
      <c r="C2835" s="562" t="s">
        <v>220</v>
      </c>
      <c r="D2835" s="564">
        <v>7435.21</v>
      </c>
    </row>
    <row r="2836" spans="1:4">
      <c r="A2836" s="562">
        <v>2003756</v>
      </c>
      <c r="B2836" s="563" t="s">
        <v>17379</v>
      </c>
      <c r="C2836" s="562" t="s">
        <v>220</v>
      </c>
      <c r="D2836" s="564">
        <v>7995.07</v>
      </c>
    </row>
    <row r="2837" spans="1:4">
      <c r="A2837" s="562">
        <v>2003755</v>
      </c>
      <c r="B2837" s="563" t="s">
        <v>17380</v>
      </c>
      <c r="C2837" s="562" t="s">
        <v>220</v>
      </c>
      <c r="D2837" s="564">
        <v>7405.33</v>
      </c>
    </row>
    <row r="2838" spans="1:4">
      <c r="A2838" s="562">
        <v>2003758</v>
      </c>
      <c r="B2838" s="563" t="s">
        <v>17381</v>
      </c>
      <c r="C2838" s="562" t="s">
        <v>220</v>
      </c>
      <c r="D2838" s="564">
        <v>7941.11</v>
      </c>
    </row>
    <row r="2839" spans="1:4">
      <c r="A2839" s="562">
        <v>2003757</v>
      </c>
      <c r="B2839" s="563" t="s">
        <v>17382</v>
      </c>
      <c r="C2839" s="562" t="s">
        <v>220</v>
      </c>
      <c r="D2839" s="564">
        <v>7368.8</v>
      </c>
    </row>
    <row r="2840" spans="1:4">
      <c r="A2840" s="562">
        <v>2003760</v>
      </c>
      <c r="B2840" s="563" t="s">
        <v>17383</v>
      </c>
      <c r="C2840" s="562" t="s">
        <v>220</v>
      </c>
      <c r="D2840" s="564">
        <v>8194.69</v>
      </c>
    </row>
    <row r="2841" spans="1:4">
      <c r="A2841" s="562">
        <v>2003759</v>
      </c>
      <c r="B2841" s="563" t="s">
        <v>17384</v>
      </c>
      <c r="C2841" s="562" t="s">
        <v>220</v>
      </c>
      <c r="D2841" s="564">
        <v>7836.41</v>
      </c>
    </row>
    <row r="2842" spans="1:4">
      <c r="A2842" s="562">
        <v>2003762</v>
      </c>
      <c r="B2842" s="563" t="s">
        <v>17385</v>
      </c>
      <c r="C2842" s="562" t="s">
        <v>220</v>
      </c>
      <c r="D2842" s="564">
        <v>9224.9500000000007</v>
      </c>
    </row>
    <row r="2843" spans="1:4">
      <c r="A2843" s="562">
        <v>2003761</v>
      </c>
      <c r="B2843" s="563" t="s">
        <v>17386</v>
      </c>
      <c r="C2843" s="562" t="s">
        <v>220</v>
      </c>
      <c r="D2843" s="564">
        <v>8533.74</v>
      </c>
    </row>
    <row r="2844" spans="1:4">
      <c r="A2844" s="562">
        <v>2003764</v>
      </c>
      <c r="B2844" s="563" t="s">
        <v>17387</v>
      </c>
      <c r="C2844" s="562" t="s">
        <v>220</v>
      </c>
      <c r="D2844" s="564">
        <v>9180.7999999999993</v>
      </c>
    </row>
    <row r="2845" spans="1:4">
      <c r="A2845" s="562">
        <v>2003763</v>
      </c>
      <c r="B2845" s="563" t="s">
        <v>17388</v>
      </c>
      <c r="C2845" s="562" t="s">
        <v>220</v>
      </c>
      <c r="D2845" s="564">
        <v>8503.86</v>
      </c>
    </row>
    <row r="2846" spans="1:4">
      <c r="A2846" s="562">
        <v>2003766</v>
      </c>
      <c r="B2846" s="563" t="s">
        <v>17389</v>
      </c>
      <c r="C2846" s="562" t="s">
        <v>220</v>
      </c>
      <c r="D2846" s="564">
        <v>9126.83</v>
      </c>
    </row>
    <row r="2847" spans="1:4">
      <c r="A2847" s="562">
        <v>2003765</v>
      </c>
      <c r="B2847" s="563" t="s">
        <v>17390</v>
      </c>
      <c r="C2847" s="562" t="s">
        <v>220</v>
      </c>
      <c r="D2847" s="564">
        <v>8467.33</v>
      </c>
    </row>
    <row r="2848" spans="1:4">
      <c r="A2848" s="562">
        <v>2003642</v>
      </c>
      <c r="B2848" s="563" t="s">
        <v>17391</v>
      </c>
      <c r="C2848" s="562" t="s">
        <v>220</v>
      </c>
      <c r="D2848" s="564">
        <v>1765.1</v>
      </c>
    </row>
    <row r="2849" spans="1:4">
      <c r="A2849" s="562">
        <v>2003641</v>
      </c>
      <c r="B2849" s="563" t="s">
        <v>17392</v>
      </c>
      <c r="C2849" s="562" t="s">
        <v>220</v>
      </c>
      <c r="D2849" s="564">
        <v>1541.57</v>
      </c>
    </row>
    <row r="2850" spans="1:4">
      <c r="A2850" s="562">
        <v>2003644</v>
      </c>
      <c r="B2850" s="563" t="s">
        <v>17393</v>
      </c>
      <c r="C2850" s="562" t="s">
        <v>220</v>
      </c>
      <c r="D2850" s="564">
        <v>1735.67</v>
      </c>
    </row>
    <row r="2851" spans="1:4">
      <c r="A2851" s="562">
        <v>2003643</v>
      </c>
      <c r="B2851" s="563" t="s">
        <v>17394</v>
      </c>
      <c r="C2851" s="562" t="s">
        <v>220</v>
      </c>
      <c r="D2851" s="564">
        <v>1521.65</v>
      </c>
    </row>
    <row r="2852" spans="1:4">
      <c r="A2852" s="562">
        <v>2003646</v>
      </c>
      <c r="B2852" s="563" t="s">
        <v>17395</v>
      </c>
      <c r="C2852" s="562" t="s">
        <v>220</v>
      </c>
      <c r="D2852" s="564">
        <v>2373.16</v>
      </c>
    </row>
    <row r="2853" spans="1:4">
      <c r="A2853" s="562">
        <v>2003645</v>
      </c>
      <c r="B2853" s="563" t="s">
        <v>17396</v>
      </c>
      <c r="C2853" s="562" t="s">
        <v>220</v>
      </c>
      <c r="D2853" s="564">
        <v>2065.6</v>
      </c>
    </row>
    <row r="2854" spans="1:4">
      <c r="A2854" s="562">
        <v>2003648</v>
      </c>
      <c r="B2854" s="563" t="s">
        <v>17397</v>
      </c>
      <c r="C2854" s="562" t="s">
        <v>220</v>
      </c>
      <c r="D2854" s="564">
        <v>3060.08</v>
      </c>
    </row>
    <row r="2855" spans="1:4">
      <c r="A2855" s="562">
        <v>2003647</v>
      </c>
      <c r="B2855" s="563" t="s">
        <v>17398</v>
      </c>
      <c r="C2855" s="562" t="s">
        <v>220</v>
      </c>
      <c r="D2855" s="564">
        <v>2673.26</v>
      </c>
    </row>
    <row r="2856" spans="1:4">
      <c r="A2856" s="562">
        <v>2003650</v>
      </c>
      <c r="B2856" s="563" t="s">
        <v>17399</v>
      </c>
      <c r="C2856" s="562" t="s">
        <v>220</v>
      </c>
      <c r="D2856" s="564">
        <v>3642.65</v>
      </c>
    </row>
    <row r="2857" spans="1:4">
      <c r="A2857" s="562">
        <v>2003649</v>
      </c>
      <c r="B2857" s="563" t="s">
        <v>17400</v>
      </c>
      <c r="C2857" s="562" t="s">
        <v>220</v>
      </c>
      <c r="D2857" s="564">
        <v>3195.59</v>
      </c>
    </row>
    <row r="2858" spans="1:4">
      <c r="A2858" s="562">
        <v>2003652</v>
      </c>
      <c r="B2858" s="563" t="s">
        <v>17401</v>
      </c>
      <c r="C2858" s="562" t="s">
        <v>220</v>
      </c>
      <c r="D2858" s="564">
        <v>4680.62</v>
      </c>
    </row>
    <row r="2859" spans="1:4">
      <c r="A2859" s="562">
        <v>2003651</v>
      </c>
      <c r="B2859" s="563" t="s">
        <v>17402</v>
      </c>
      <c r="C2859" s="562" t="s">
        <v>220</v>
      </c>
      <c r="D2859" s="564">
        <v>4140.0200000000004</v>
      </c>
    </row>
    <row r="2860" spans="1:4">
      <c r="A2860" s="562">
        <v>2003654</v>
      </c>
      <c r="B2860" s="563" t="s">
        <v>17403</v>
      </c>
      <c r="C2860" s="562" t="s">
        <v>220</v>
      </c>
      <c r="D2860" s="564">
        <v>2111.14</v>
      </c>
    </row>
    <row r="2861" spans="1:4">
      <c r="A2861" s="562">
        <v>2003653</v>
      </c>
      <c r="B2861" s="563" t="s">
        <v>17404</v>
      </c>
      <c r="C2861" s="562" t="s">
        <v>220</v>
      </c>
      <c r="D2861" s="564">
        <v>1844.8</v>
      </c>
    </row>
    <row r="2862" spans="1:4">
      <c r="A2862" s="562">
        <v>2003656</v>
      </c>
      <c r="B2862" s="563" t="s">
        <v>17405</v>
      </c>
      <c r="C2862" s="562" t="s">
        <v>220</v>
      </c>
      <c r="D2862" s="564">
        <v>2076.79</v>
      </c>
    </row>
    <row r="2863" spans="1:4">
      <c r="A2863" s="562">
        <v>2003655</v>
      </c>
      <c r="B2863" s="563" t="s">
        <v>17406</v>
      </c>
      <c r="C2863" s="562" t="s">
        <v>220</v>
      </c>
      <c r="D2863" s="564">
        <v>1821.55</v>
      </c>
    </row>
    <row r="2864" spans="1:4">
      <c r="A2864" s="562">
        <v>2003658</v>
      </c>
      <c r="B2864" s="563" t="s">
        <v>17407</v>
      </c>
      <c r="C2864" s="562" t="s">
        <v>220</v>
      </c>
      <c r="D2864" s="564">
        <v>2769.98</v>
      </c>
    </row>
    <row r="2865" spans="1:4">
      <c r="A2865" s="562">
        <v>2003657</v>
      </c>
      <c r="B2865" s="563" t="s">
        <v>17408</v>
      </c>
      <c r="C2865" s="562" t="s">
        <v>220</v>
      </c>
      <c r="D2865" s="564">
        <v>2410.11</v>
      </c>
    </row>
    <row r="2866" spans="1:4">
      <c r="A2866" s="562">
        <v>2003660</v>
      </c>
      <c r="B2866" s="563" t="s">
        <v>17409</v>
      </c>
      <c r="C2866" s="562" t="s">
        <v>220</v>
      </c>
      <c r="D2866" s="564">
        <v>3483.8</v>
      </c>
    </row>
    <row r="2867" spans="1:4">
      <c r="A2867" s="562">
        <v>2003659</v>
      </c>
      <c r="B2867" s="563" t="s">
        <v>17410</v>
      </c>
      <c r="C2867" s="562" t="s">
        <v>220</v>
      </c>
      <c r="D2867" s="564">
        <v>3041.49</v>
      </c>
    </row>
    <row r="2868" spans="1:4">
      <c r="A2868" s="562">
        <v>2003662</v>
      </c>
      <c r="B2868" s="563" t="s">
        <v>17411</v>
      </c>
      <c r="C2868" s="562" t="s">
        <v>220</v>
      </c>
      <c r="D2868" s="564">
        <v>4098.18</v>
      </c>
    </row>
    <row r="2869" spans="1:4">
      <c r="A2869" s="562">
        <v>2003661</v>
      </c>
      <c r="B2869" s="563" t="s">
        <v>17412</v>
      </c>
      <c r="C2869" s="562" t="s">
        <v>220</v>
      </c>
      <c r="D2869" s="564">
        <v>3590.87</v>
      </c>
    </row>
    <row r="2870" spans="1:4">
      <c r="A2870" s="562">
        <v>2003664</v>
      </c>
      <c r="B2870" s="563" t="s">
        <v>17413</v>
      </c>
      <c r="C2870" s="562" t="s">
        <v>220</v>
      </c>
      <c r="D2870" s="564">
        <v>5062.87</v>
      </c>
    </row>
    <row r="2871" spans="1:4">
      <c r="A2871" s="562">
        <v>2003663</v>
      </c>
      <c r="B2871" s="563" t="s">
        <v>17414</v>
      </c>
      <c r="C2871" s="562" t="s">
        <v>220</v>
      </c>
      <c r="D2871" s="564">
        <v>4457.2700000000004</v>
      </c>
    </row>
    <row r="2872" spans="1:4">
      <c r="A2872" s="562">
        <v>2003666</v>
      </c>
      <c r="B2872" s="563" t="s">
        <v>17415</v>
      </c>
      <c r="C2872" s="562" t="s">
        <v>220</v>
      </c>
      <c r="D2872" s="564">
        <v>2462.0700000000002</v>
      </c>
    </row>
    <row r="2873" spans="1:4">
      <c r="A2873" s="562">
        <v>2003665</v>
      </c>
      <c r="B2873" s="563" t="s">
        <v>17416</v>
      </c>
      <c r="C2873" s="562" t="s">
        <v>220</v>
      </c>
      <c r="D2873" s="564">
        <v>2151.34</v>
      </c>
    </row>
    <row r="2874" spans="1:4">
      <c r="A2874" s="562">
        <v>2003668</v>
      </c>
      <c r="B2874" s="563" t="s">
        <v>17417</v>
      </c>
      <c r="C2874" s="562" t="s">
        <v>220</v>
      </c>
      <c r="D2874" s="564">
        <v>2432.64</v>
      </c>
    </row>
    <row r="2875" spans="1:4">
      <c r="A2875" s="562">
        <v>2003667</v>
      </c>
      <c r="B2875" s="563" t="s">
        <v>17418</v>
      </c>
      <c r="C2875" s="562" t="s">
        <v>220</v>
      </c>
      <c r="D2875" s="564">
        <v>2131.42</v>
      </c>
    </row>
    <row r="2876" spans="1:4">
      <c r="A2876" s="562">
        <v>2003670</v>
      </c>
      <c r="B2876" s="563" t="s">
        <v>17419</v>
      </c>
      <c r="C2876" s="562" t="s">
        <v>220</v>
      </c>
      <c r="D2876" s="564">
        <v>3181.52</v>
      </c>
    </row>
    <row r="2877" spans="1:4">
      <c r="A2877" s="562">
        <v>2003669</v>
      </c>
      <c r="B2877" s="563" t="s">
        <v>17420</v>
      </c>
      <c r="C2877" s="562" t="s">
        <v>220</v>
      </c>
      <c r="D2877" s="564">
        <v>2764.58</v>
      </c>
    </row>
    <row r="2878" spans="1:4">
      <c r="A2878" s="562">
        <v>2003672</v>
      </c>
      <c r="B2878" s="563" t="s">
        <v>17421</v>
      </c>
      <c r="C2878" s="562" t="s">
        <v>220</v>
      </c>
      <c r="D2878" s="564">
        <v>3932.05</v>
      </c>
    </row>
    <row r="2879" spans="1:4">
      <c r="A2879" s="562">
        <v>2003671</v>
      </c>
      <c r="B2879" s="563" t="s">
        <v>17422</v>
      </c>
      <c r="C2879" s="562" t="s">
        <v>220</v>
      </c>
      <c r="D2879" s="564">
        <v>3426.33</v>
      </c>
    </row>
    <row r="2880" spans="1:4">
      <c r="A2880" s="562">
        <v>2003674</v>
      </c>
      <c r="B2880" s="563" t="s">
        <v>17423</v>
      </c>
      <c r="C2880" s="562" t="s">
        <v>220</v>
      </c>
      <c r="D2880" s="564">
        <v>4573.33</v>
      </c>
    </row>
    <row r="2881" spans="1:4">
      <c r="A2881" s="562">
        <v>2003673</v>
      </c>
      <c r="B2881" s="563" t="s">
        <v>17424</v>
      </c>
      <c r="C2881" s="562" t="s">
        <v>220</v>
      </c>
      <c r="D2881" s="564">
        <v>3999.43</v>
      </c>
    </row>
    <row r="2882" spans="1:4">
      <c r="A2882" s="562">
        <v>2003676</v>
      </c>
      <c r="B2882" s="563" t="s">
        <v>17425</v>
      </c>
      <c r="C2882" s="562" t="s">
        <v>220</v>
      </c>
      <c r="D2882" s="564">
        <v>5588.18</v>
      </c>
    </row>
    <row r="2883" spans="1:4">
      <c r="A2883" s="562">
        <v>2003675</v>
      </c>
      <c r="B2883" s="563" t="s">
        <v>17426</v>
      </c>
      <c r="C2883" s="562" t="s">
        <v>220</v>
      </c>
      <c r="D2883" s="564">
        <v>4908.07</v>
      </c>
    </row>
    <row r="2884" spans="1:4">
      <c r="A2884" s="562">
        <v>2003854</v>
      </c>
      <c r="B2884" s="563" t="s">
        <v>17427</v>
      </c>
      <c r="C2884" s="562" t="s">
        <v>164</v>
      </c>
      <c r="D2884" s="564">
        <v>147.09</v>
      </c>
    </row>
    <row r="2885" spans="1:4">
      <c r="A2885" s="562">
        <v>2003855</v>
      </c>
      <c r="B2885" s="563" t="s">
        <v>17428</v>
      </c>
      <c r="C2885" s="562" t="s">
        <v>164</v>
      </c>
      <c r="D2885" s="564">
        <v>21</v>
      </c>
    </row>
    <row r="2886" spans="1:4">
      <c r="A2886" s="562">
        <v>2003856</v>
      </c>
      <c r="B2886" s="563" t="s">
        <v>362</v>
      </c>
      <c r="C2886" s="562" t="s">
        <v>164</v>
      </c>
      <c r="D2886" s="564">
        <v>188.06</v>
      </c>
    </row>
    <row r="2887" spans="1:4">
      <c r="A2887" s="562">
        <v>2003857</v>
      </c>
      <c r="B2887" s="563" t="s">
        <v>17429</v>
      </c>
      <c r="C2887" s="562" t="s">
        <v>164</v>
      </c>
      <c r="D2887" s="564">
        <v>73.37</v>
      </c>
    </row>
    <row r="2888" spans="1:4" ht="25.5">
      <c r="A2888" s="562">
        <v>2019782</v>
      </c>
      <c r="B2888" s="563" t="s">
        <v>17430</v>
      </c>
      <c r="C2888" s="562" t="s">
        <v>14735</v>
      </c>
      <c r="D2888" s="564">
        <v>1204.52</v>
      </c>
    </row>
    <row r="2889" spans="1:4" ht="25.5">
      <c r="A2889" s="562">
        <v>2019783</v>
      </c>
      <c r="B2889" s="563" t="s">
        <v>17431</v>
      </c>
      <c r="C2889" s="562" t="s">
        <v>14735</v>
      </c>
      <c r="D2889" s="564">
        <v>1880.72</v>
      </c>
    </row>
    <row r="2890" spans="1:4" ht="25.5">
      <c r="A2890" s="562">
        <v>2019784</v>
      </c>
      <c r="B2890" s="563" t="s">
        <v>17432</v>
      </c>
      <c r="C2890" s="562" t="s">
        <v>14735</v>
      </c>
      <c r="D2890" s="564">
        <v>2424.08</v>
      </c>
    </row>
    <row r="2891" spans="1:4" ht="25.5">
      <c r="A2891" s="562">
        <v>2019785</v>
      </c>
      <c r="B2891" s="563" t="s">
        <v>17433</v>
      </c>
      <c r="C2891" s="562" t="s">
        <v>14735</v>
      </c>
      <c r="D2891" s="564">
        <v>3222.36</v>
      </c>
    </row>
    <row r="2892" spans="1:4" ht="25.5">
      <c r="A2892" s="562">
        <v>2019776</v>
      </c>
      <c r="B2892" s="563" t="s">
        <v>17434</v>
      </c>
      <c r="C2892" s="562" t="s">
        <v>14735</v>
      </c>
      <c r="D2892" s="564">
        <v>545.38</v>
      </c>
    </row>
    <row r="2893" spans="1:4" ht="25.5">
      <c r="A2893" s="562">
        <v>2019777</v>
      </c>
      <c r="B2893" s="563" t="s">
        <v>17435</v>
      </c>
      <c r="C2893" s="562" t="s">
        <v>14735</v>
      </c>
      <c r="D2893" s="564">
        <v>1403.66</v>
      </c>
    </row>
    <row r="2894" spans="1:4" ht="25.5">
      <c r="A2894" s="562">
        <v>2019778</v>
      </c>
      <c r="B2894" s="563" t="s">
        <v>17436</v>
      </c>
      <c r="C2894" s="562" t="s">
        <v>14735</v>
      </c>
      <c r="D2894" s="564">
        <v>2354.91</v>
      </c>
    </row>
    <row r="2895" spans="1:4" ht="25.5">
      <c r="A2895" s="562">
        <v>2019779</v>
      </c>
      <c r="B2895" s="563" t="s">
        <v>17437</v>
      </c>
      <c r="C2895" s="562" t="s">
        <v>14735</v>
      </c>
      <c r="D2895" s="564">
        <v>834.03</v>
      </c>
    </row>
    <row r="2896" spans="1:4" ht="25.5">
      <c r="A2896" s="562">
        <v>2019780</v>
      </c>
      <c r="B2896" s="563" t="s">
        <v>17438</v>
      </c>
      <c r="C2896" s="562" t="s">
        <v>14735</v>
      </c>
      <c r="D2896" s="564">
        <v>1017.28</v>
      </c>
    </row>
    <row r="2897" spans="1:4" ht="25.5">
      <c r="A2897" s="562">
        <v>2019781</v>
      </c>
      <c r="B2897" s="563" t="s">
        <v>17439</v>
      </c>
      <c r="C2897" s="562" t="s">
        <v>14735</v>
      </c>
      <c r="D2897" s="564">
        <v>1279.74</v>
      </c>
    </row>
    <row r="2898" spans="1:4" ht="25.5">
      <c r="A2898" s="562">
        <v>2019773</v>
      </c>
      <c r="B2898" s="563" t="s">
        <v>17440</v>
      </c>
      <c r="C2898" s="562" t="s">
        <v>14735</v>
      </c>
      <c r="D2898" s="564">
        <v>366.31</v>
      </c>
    </row>
    <row r="2899" spans="1:4" ht="25.5">
      <c r="A2899" s="562">
        <v>2019774</v>
      </c>
      <c r="B2899" s="563" t="s">
        <v>17441</v>
      </c>
      <c r="C2899" s="562" t="s">
        <v>14735</v>
      </c>
      <c r="D2899" s="564">
        <v>392.12</v>
      </c>
    </row>
    <row r="2900" spans="1:4" ht="25.5">
      <c r="A2900" s="562">
        <v>2019775</v>
      </c>
      <c r="B2900" s="563" t="s">
        <v>17442</v>
      </c>
      <c r="C2900" s="562" t="s">
        <v>14735</v>
      </c>
      <c r="D2900" s="564">
        <v>339.79</v>
      </c>
    </row>
    <row r="2901" spans="1:4" ht="25.5">
      <c r="A2901" s="562">
        <v>2019755</v>
      </c>
      <c r="B2901" s="563" t="s">
        <v>17443</v>
      </c>
      <c r="C2901" s="562" t="s">
        <v>14735</v>
      </c>
      <c r="D2901" s="564">
        <v>431.26</v>
      </c>
    </row>
    <row r="2902" spans="1:4" ht="25.5">
      <c r="A2902" s="562">
        <v>2019764</v>
      </c>
      <c r="B2902" s="563" t="s">
        <v>17444</v>
      </c>
      <c r="C2902" s="562" t="s">
        <v>14735</v>
      </c>
      <c r="D2902" s="564">
        <v>460.46</v>
      </c>
    </row>
    <row r="2903" spans="1:4" ht="25.5">
      <c r="A2903" s="562">
        <v>2019756</v>
      </c>
      <c r="B2903" s="563" t="s">
        <v>17445</v>
      </c>
      <c r="C2903" s="562" t="s">
        <v>14735</v>
      </c>
      <c r="D2903" s="564">
        <v>768.87</v>
      </c>
    </row>
    <row r="2904" spans="1:4" ht="25.5">
      <c r="A2904" s="562">
        <v>2019765</v>
      </c>
      <c r="B2904" s="563" t="s">
        <v>17446</v>
      </c>
      <c r="C2904" s="562" t="s">
        <v>14735</v>
      </c>
      <c r="D2904" s="564">
        <v>798.07</v>
      </c>
    </row>
    <row r="2905" spans="1:4" ht="25.5">
      <c r="A2905" s="562">
        <v>2019757</v>
      </c>
      <c r="B2905" s="563" t="s">
        <v>17447</v>
      </c>
      <c r="C2905" s="562" t="s">
        <v>14735</v>
      </c>
      <c r="D2905" s="564">
        <v>812.8</v>
      </c>
    </row>
    <row r="2906" spans="1:4" ht="25.5">
      <c r="A2906" s="562">
        <v>2019766</v>
      </c>
      <c r="B2906" s="563" t="s">
        <v>17448</v>
      </c>
      <c r="C2906" s="562" t="s">
        <v>14735</v>
      </c>
      <c r="D2906" s="564">
        <v>879.58</v>
      </c>
    </row>
    <row r="2907" spans="1:4" ht="25.5">
      <c r="A2907" s="562">
        <v>2019758</v>
      </c>
      <c r="B2907" s="563" t="s">
        <v>17449</v>
      </c>
      <c r="C2907" s="562" t="s">
        <v>14735</v>
      </c>
      <c r="D2907" s="564">
        <v>853.67</v>
      </c>
    </row>
    <row r="2908" spans="1:4" ht="25.5">
      <c r="A2908" s="562">
        <v>2019767</v>
      </c>
      <c r="B2908" s="563" t="s">
        <v>17450</v>
      </c>
      <c r="C2908" s="562" t="s">
        <v>14735</v>
      </c>
      <c r="D2908" s="564">
        <v>920.96</v>
      </c>
    </row>
    <row r="2909" spans="1:4" ht="25.5">
      <c r="A2909" s="562">
        <v>2019759</v>
      </c>
      <c r="B2909" s="563" t="s">
        <v>17451</v>
      </c>
      <c r="C2909" s="562" t="s">
        <v>14735</v>
      </c>
      <c r="D2909" s="564">
        <v>956.81</v>
      </c>
    </row>
    <row r="2910" spans="1:4" ht="25.5">
      <c r="A2910" s="562">
        <v>2019768</v>
      </c>
      <c r="B2910" s="563" t="s">
        <v>17452</v>
      </c>
      <c r="C2910" s="562" t="s">
        <v>14735</v>
      </c>
      <c r="D2910" s="564">
        <v>1034.31</v>
      </c>
    </row>
    <row r="2911" spans="1:4" ht="25.5">
      <c r="A2911" s="562">
        <v>2019760</v>
      </c>
      <c r="B2911" s="563" t="s">
        <v>17453</v>
      </c>
      <c r="C2911" s="562" t="s">
        <v>14735</v>
      </c>
      <c r="D2911" s="564">
        <v>1176.03</v>
      </c>
    </row>
    <row r="2912" spans="1:4" ht="25.5">
      <c r="A2912" s="562">
        <v>2019769</v>
      </c>
      <c r="B2912" s="563" t="s">
        <v>17454</v>
      </c>
      <c r="C2912" s="562" t="s">
        <v>14735</v>
      </c>
      <c r="D2912" s="564">
        <v>1263.73</v>
      </c>
    </row>
    <row r="2913" spans="1:4" ht="25.5">
      <c r="A2913" s="562">
        <v>2019761</v>
      </c>
      <c r="B2913" s="563" t="s">
        <v>17455</v>
      </c>
      <c r="C2913" s="562" t="s">
        <v>14735</v>
      </c>
      <c r="D2913" s="564">
        <v>1192.21</v>
      </c>
    </row>
    <row r="2914" spans="1:4" ht="25.5">
      <c r="A2914" s="562">
        <v>2019770</v>
      </c>
      <c r="B2914" s="563" t="s">
        <v>17456</v>
      </c>
      <c r="C2914" s="562" t="s">
        <v>14735</v>
      </c>
      <c r="D2914" s="564">
        <v>1264.6099999999999</v>
      </c>
    </row>
    <row r="2915" spans="1:4" ht="25.5">
      <c r="A2915" s="562">
        <v>2019762</v>
      </c>
      <c r="B2915" s="563" t="s">
        <v>17457</v>
      </c>
      <c r="C2915" s="562" t="s">
        <v>14735</v>
      </c>
      <c r="D2915" s="564">
        <v>1334.36</v>
      </c>
    </row>
    <row r="2916" spans="1:4" ht="25.5">
      <c r="A2916" s="562">
        <v>2019771</v>
      </c>
      <c r="B2916" s="563" t="s">
        <v>17458</v>
      </c>
      <c r="C2916" s="562" t="s">
        <v>14735</v>
      </c>
      <c r="D2916" s="564">
        <v>1427.17</v>
      </c>
    </row>
    <row r="2917" spans="1:4" ht="25.5">
      <c r="A2917" s="562">
        <v>2019763</v>
      </c>
      <c r="B2917" s="563" t="s">
        <v>17459</v>
      </c>
      <c r="C2917" s="562" t="s">
        <v>14735</v>
      </c>
      <c r="D2917" s="564">
        <v>4513.7299999999996</v>
      </c>
    </row>
    <row r="2918" spans="1:4" ht="25.5">
      <c r="A2918" s="562">
        <v>2019772</v>
      </c>
      <c r="B2918" s="563" t="s">
        <v>17460</v>
      </c>
      <c r="C2918" s="562" t="s">
        <v>14735</v>
      </c>
      <c r="D2918" s="564">
        <v>4605</v>
      </c>
    </row>
    <row r="2919" spans="1:4">
      <c r="A2919" s="562">
        <v>2003811</v>
      </c>
      <c r="B2919" s="563" t="s">
        <v>17461</v>
      </c>
      <c r="C2919" s="562" t="s">
        <v>14735</v>
      </c>
      <c r="D2919" s="564">
        <v>148.37</v>
      </c>
    </row>
    <row r="2920" spans="1:4">
      <c r="A2920" s="562">
        <v>2003812</v>
      </c>
      <c r="B2920" s="563" t="s">
        <v>17462</v>
      </c>
      <c r="C2920" s="562" t="s">
        <v>14735</v>
      </c>
      <c r="D2920" s="564">
        <v>175.86</v>
      </c>
    </row>
    <row r="2921" spans="1:4">
      <c r="A2921" s="562">
        <v>2003813</v>
      </c>
      <c r="B2921" s="563" t="s">
        <v>17463</v>
      </c>
      <c r="C2921" s="562" t="s">
        <v>14735</v>
      </c>
      <c r="D2921" s="564">
        <v>209.46</v>
      </c>
    </row>
    <row r="2922" spans="1:4">
      <c r="A2922" s="562">
        <v>2003814</v>
      </c>
      <c r="B2922" s="563" t="s">
        <v>17464</v>
      </c>
      <c r="C2922" s="562" t="s">
        <v>14735</v>
      </c>
      <c r="D2922" s="564">
        <v>238.98</v>
      </c>
    </row>
    <row r="2923" spans="1:4">
      <c r="A2923" s="562">
        <v>2003815</v>
      </c>
      <c r="B2923" s="563" t="s">
        <v>17465</v>
      </c>
      <c r="C2923" s="562" t="s">
        <v>14735</v>
      </c>
      <c r="D2923" s="564">
        <v>268.51</v>
      </c>
    </row>
    <row r="2924" spans="1:4">
      <c r="A2924" s="562">
        <v>2003816</v>
      </c>
      <c r="B2924" s="563" t="s">
        <v>17466</v>
      </c>
      <c r="C2924" s="562" t="s">
        <v>14735</v>
      </c>
      <c r="D2924" s="564">
        <v>331.63</v>
      </c>
    </row>
    <row r="2925" spans="1:4">
      <c r="A2925" s="562">
        <v>2003817</v>
      </c>
      <c r="B2925" s="563" t="s">
        <v>17467</v>
      </c>
      <c r="C2925" s="562" t="s">
        <v>14735</v>
      </c>
      <c r="D2925" s="564">
        <v>388.64</v>
      </c>
    </row>
    <row r="2926" spans="1:4">
      <c r="A2926" s="562">
        <v>2003799</v>
      </c>
      <c r="B2926" s="563" t="s">
        <v>17468</v>
      </c>
      <c r="C2926" s="562" t="s">
        <v>14735</v>
      </c>
      <c r="D2926" s="564">
        <v>72.650000000000006</v>
      </c>
    </row>
    <row r="2927" spans="1:4">
      <c r="A2927" s="562">
        <v>2003798</v>
      </c>
      <c r="B2927" s="563" t="s">
        <v>17469</v>
      </c>
      <c r="C2927" s="562" t="s">
        <v>14735</v>
      </c>
      <c r="D2927" s="564">
        <v>62.91</v>
      </c>
    </row>
    <row r="2928" spans="1:4">
      <c r="A2928" s="562">
        <v>2003801</v>
      </c>
      <c r="B2928" s="563" t="s">
        <v>17470</v>
      </c>
      <c r="C2928" s="562" t="s">
        <v>14735</v>
      </c>
      <c r="D2928" s="564">
        <v>91.36</v>
      </c>
    </row>
    <row r="2929" spans="1:4">
      <c r="A2929" s="562">
        <v>2003800</v>
      </c>
      <c r="B2929" s="563" t="s">
        <v>17471</v>
      </c>
      <c r="C2929" s="562" t="s">
        <v>14735</v>
      </c>
      <c r="D2929" s="564">
        <v>77.62</v>
      </c>
    </row>
    <row r="2930" spans="1:4">
      <c r="A2930" s="562">
        <v>2003714</v>
      </c>
      <c r="B2930" s="563" t="s">
        <v>17472</v>
      </c>
      <c r="C2930" s="562" t="s">
        <v>220</v>
      </c>
      <c r="D2930" s="564">
        <v>1690.69</v>
      </c>
    </row>
    <row r="2931" spans="1:4">
      <c r="A2931" s="562">
        <v>2003713</v>
      </c>
      <c r="B2931" s="563" t="s">
        <v>17473</v>
      </c>
      <c r="C2931" s="562" t="s">
        <v>220</v>
      </c>
      <c r="D2931" s="564">
        <v>1644.64</v>
      </c>
    </row>
    <row r="2932" spans="1:4">
      <c r="A2932" s="562">
        <v>2003716</v>
      </c>
      <c r="B2932" s="563" t="s">
        <v>17474</v>
      </c>
      <c r="C2932" s="562" t="s">
        <v>220</v>
      </c>
      <c r="D2932" s="564">
        <v>2014.61</v>
      </c>
    </row>
    <row r="2933" spans="1:4">
      <c r="A2933" s="562">
        <v>2003715</v>
      </c>
      <c r="B2933" s="563" t="s">
        <v>17475</v>
      </c>
      <c r="C2933" s="562" t="s">
        <v>220</v>
      </c>
      <c r="D2933" s="564">
        <v>1961.26</v>
      </c>
    </row>
    <row r="2934" spans="1:4">
      <c r="A2934" s="562">
        <v>2003718</v>
      </c>
      <c r="B2934" s="563" t="s">
        <v>17476</v>
      </c>
      <c r="C2934" s="562" t="s">
        <v>220</v>
      </c>
      <c r="D2934" s="564">
        <v>2331.73</v>
      </c>
    </row>
    <row r="2935" spans="1:4">
      <c r="A2935" s="562">
        <v>2003717</v>
      </c>
      <c r="B2935" s="563" t="s">
        <v>17477</v>
      </c>
      <c r="C2935" s="562" t="s">
        <v>220</v>
      </c>
      <c r="D2935" s="564">
        <v>2272.42</v>
      </c>
    </row>
    <row r="2936" spans="1:4">
      <c r="A2936" s="562">
        <v>2003720</v>
      </c>
      <c r="B2936" s="563" t="s">
        <v>17478</v>
      </c>
      <c r="C2936" s="562" t="s">
        <v>220</v>
      </c>
      <c r="D2936" s="564">
        <v>2655.61</v>
      </c>
    </row>
    <row r="2937" spans="1:4">
      <c r="A2937" s="562">
        <v>2003719</v>
      </c>
      <c r="B2937" s="563" t="s">
        <v>17479</v>
      </c>
      <c r="C2937" s="562" t="s">
        <v>220</v>
      </c>
      <c r="D2937" s="564">
        <v>2589</v>
      </c>
    </row>
    <row r="2938" spans="1:4">
      <c r="A2938" s="562">
        <v>2003722</v>
      </c>
      <c r="B2938" s="563" t="s">
        <v>17480</v>
      </c>
      <c r="C2938" s="562" t="s">
        <v>220</v>
      </c>
      <c r="D2938" s="564">
        <v>2972.73</v>
      </c>
    </row>
    <row r="2939" spans="1:4">
      <c r="A2939" s="562">
        <v>2003721</v>
      </c>
      <c r="B2939" s="563" t="s">
        <v>17481</v>
      </c>
      <c r="C2939" s="562" t="s">
        <v>220</v>
      </c>
      <c r="D2939" s="564">
        <v>2900.16</v>
      </c>
    </row>
    <row r="2940" spans="1:4">
      <c r="A2940" s="562">
        <v>2003724</v>
      </c>
      <c r="B2940" s="563" t="s">
        <v>17482</v>
      </c>
      <c r="C2940" s="562" t="s">
        <v>220</v>
      </c>
      <c r="D2940" s="564">
        <v>3296.65</v>
      </c>
    </row>
    <row r="2941" spans="1:4">
      <c r="A2941" s="562">
        <v>2003723</v>
      </c>
      <c r="B2941" s="563" t="s">
        <v>17483</v>
      </c>
      <c r="C2941" s="562" t="s">
        <v>220</v>
      </c>
      <c r="D2941" s="564">
        <v>3216.77</v>
      </c>
    </row>
    <row r="2942" spans="1:4">
      <c r="A2942" s="562">
        <v>2003726</v>
      </c>
      <c r="B2942" s="563" t="s">
        <v>17484</v>
      </c>
      <c r="C2942" s="562" t="s">
        <v>220</v>
      </c>
      <c r="D2942" s="564">
        <v>3613.77</v>
      </c>
    </row>
    <row r="2943" spans="1:4">
      <c r="A2943" s="562">
        <v>2003725</v>
      </c>
      <c r="B2943" s="563" t="s">
        <v>17485</v>
      </c>
      <c r="C2943" s="562" t="s">
        <v>220</v>
      </c>
      <c r="D2943" s="564">
        <v>3527.93</v>
      </c>
    </row>
    <row r="2944" spans="1:4">
      <c r="A2944" s="562">
        <v>2003859</v>
      </c>
      <c r="B2944" s="563" t="s">
        <v>17486</v>
      </c>
      <c r="C2944" s="562" t="s">
        <v>164</v>
      </c>
      <c r="D2944" s="564">
        <v>68.09</v>
      </c>
    </row>
    <row r="2945" spans="1:4">
      <c r="A2945" s="562">
        <v>2003861</v>
      </c>
      <c r="B2945" s="563" t="s">
        <v>17487</v>
      </c>
      <c r="C2945" s="562" t="s">
        <v>14735</v>
      </c>
      <c r="D2945" s="564">
        <v>33.979999999999997</v>
      </c>
    </row>
    <row r="2946" spans="1:4">
      <c r="A2946" s="562">
        <v>2003862</v>
      </c>
      <c r="B2946" s="563" t="s">
        <v>17488</v>
      </c>
      <c r="C2946" s="562" t="s">
        <v>14735</v>
      </c>
      <c r="D2946" s="564">
        <v>30.38</v>
      </c>
    </row>
    <row r="2947" spans="1:4">
      <c r="A2947" s="562">
        <v>2003411</v>
      </c>
      <c r="B2947" s="563" t="s">
        <v>21801</v>
      </c>
      <c r="C2947" s="562" t="s">
        <v>14735</v>
      </c>
      <c r="D2947" s="564">
        <v>842.75</v>
      </c>
    </row>
    <row r="2948" spans="1:4">
      <c r="A2948" s="562">
        <v>2003410</v>
      </c>
      <c r="B2948" s="563" t="s">
        <v>21802</v>
      </c>
      <c r="C2948" s="562" t="s">
        <v>14735</v>
      </c>
      <c r="D2948" s="564">
        <v>776.01</v>
      </c>
    </row>
    <row r="2949" spans="1:4">
      <c r="A2949" s="562">
        <v>2003415</v>
      </c>
      <c r="B2949" s="563" t="s">
        <v>21803</v>
      </c>
      <c r="C2949" s="562" t="s">
        <v>14735</v>
      </c>
      <c r="D2949" s="564">
        <v>927.18</v>
      </c>
    </row>
    <row r="2950" spans="1:4">
      <c r="A2950" s="562">
        <v>2003414</v>
      </c>
      <c r="B2950" s="563" t="s">
        <v>21804</v>
      </c>
      <c r="C2950" s="562" t="s">
        <v>14735</v>
      </c>
      <c r="D2950" s="564">
        <v>853.26</v>
      </c>
    </row>
    <row r="2951" spans="1:4">
      <c r="A2951" s="562">
        <v>2003419</v>
      </c>
      <c r="B2951" s="563" t="s">
        <v>21805</v>
      </c>
      <c r="C2951" s="562" t="s">
        <v>14735</v>
      </c>
      <c r="D2951" s="564">
        <v>1125.32</v>
      </c>
    </row>
    <row r="2952" spans="1:4">
      <c r="A2952" s="562">
        <v>2003418</v>
      </c>
      <c r="B2952" s="563" t="s">
        <v>21806</v>
      </c>
      <c r="C2952" s="562" t="s">
        <v>14735</v>
      </c>
      <c r="D2952" s="564">
        <v>1032.49</v>
      </c>
    </row>
    <row r="2953" spans="1:4">
      <c r="A2953" s="562">
        <v>2003423</v>
      </c>
      <c r="B2953" s="563" t="s">
        <v>21807</v>
      </c>
      <c r="C2953" s="562" t="s">
        <v>14735</v>
      </c>
      <c r="D2953" s="564">
        <v>1292.76</v>
      </c>
    </row>
    <row r="2954" spans="1:4">
      <c r="A2954" s="562">
        <v>2003422</v>
      </c>
      <c r="B2954" s="563" t="s">
        <v>21808</v>
      </c>
      <c r="C2954" s="562" t="s">
        <v>14735</v>
      </c>
      <c r="D2954" s="564">
        <v>1186.69</v>
      </c>
    </row>
    <row r="2955" spans="1:4">
      <c r="A2955" s="562">
        <v>2003427</v>
      </c>
      <c r="B2955" s="563" t="s">
        <v>21809</v>
      </c>
      <c r="C2955" s="562" t="s">
        <v>14735</v>
      </c>
      <c r="D2955" s="564">
        <v>1542.17</v>
      </c>
    </row>
    <row r="2956" spans="1:4">
      <c r="A2956" s="562">
        <v>2003426</v>
      </c>
      <c r="B2956" s="563" t="s">
        <v>21810</v>
      </c>
      <c r="C2956" s="562" t="s">
        <v>14735</v>
      </c>
      <c r="D2956" s="564">
        <v>1415.64</v>
      </c>
    </row>
    <row r="2957" spans="1:4">
      <c r="A2957" s="562">
        <v>2003431</v>
      </c>
      <c r="B2957" s="563" t="s">
        <v>21811</v>
      </c>
      <c r="C2957" s="562" t="s">
        <v>14735</v>
      </c>
      <c r="D2957" s="564">
        <v>1702.39</v>
      </c>
    </row>
    <row r="2958" spans="1:4">
      <c r="A2958" s="562">
        <v>2003430</v>
      </c>
      <c r="B2958" s="563" t="s">
        <v>21812</v>
      </c>
      <c r="C2958" s="562" t="s">
        <v>14735</v>
      </c>
      <c r="D2958" s="564">
        <v>1552.86</v>
      </c>
    </row>
    <row r="2959" spans="1:4">
      <c r="A2959" s="562">
        <v>2003435</v>
      </c>
      <c r="B2959" s="563" t="s">
        <v>21813</v>
      </c>
      <c r="C2959" s="562" t="s">
        <v>14735</v>
      </c>
      <c r="D2959" s="564">
        <v>1974.37</v>
      </c>
    </row>
    <row r="2960" spans="1:4">
      <c r="A2960" s="562">
        <v>2003434</v>
      </c>
      <c r="B2960" s="563" t="s">
        <v>21814</v>
      </c>
      <c r="C2960" s="562" t="s">
        <v>14735</v>
      </c>
      <c r="D2960" s="564">
        <v>1802.13</v>
      </c>
    </row>
    <row r="2961" spans="1:4">
      <c r="A2961" s="562">
        <v>2003439</v>
      </c>
      <c r="B2961" s="563" t="s">
        <v>21815</v>
      </c>
      <c r="C2961" s="562" t="s">
        <v>14735</v>
      </c>
      <c r="D2961" s="564">
        <v>2316.4699999999998</v>
      </c>
    </row>
    <row r="2962" spans="1:4">
      <c r="A2962" s="562">
        <v>2003438</v>
      </c>
      <c r="B2962" s="563" t="s">
        <v>21816</v>
      </c>
      <c r="C2962" s="562" t="s">
        <v>14735</v>
      </c>
      <c r="D2962" s="564">
        <v>2115.88</v>
      </c>
    </row>
    <row r="2963" spans="1:4">
      <c r="A2963" s="562">
        <v>2003167</v>
      </c>
      <c r="B2963" s="563" t="s">
        <v>21817</v>
      </c>
      <c r="C2963" s="562" t="s">
        <v>14735</v>
      </c>
      <c r="D2963" s="564">
        <v>2264.66</v>
      </c>
    </row>
    <row r="2964" spans="1:4">
      <c r="A2964" s="562">
        <v>2003168</v>
      </c>
      <c r="B2964" s="563" t="s">
        <v>21818</v>
      </c>
      <c r="C2964" s="562" t="s">
        <v>14735</v>
      </c>
      <c r="D2964" s="564">
        <v>2058.46</v>
      </c>
    </row>
    <row r="2965" spans="1:4">
      <c r="A2965" s="562">
        <v>2003407</v>
      </c>
      <c r="B2965" s="563" t="s">
        <v>21819</v>
      </c>
      <c r="C2965" s="562" t="s">
        <v>14735</v>
      </c>
      <c r="D2965" s="564">
        <v>720.83</v>
      </c>
    </row>
    <row r="2966" spans="1:4">
      <c r="A2966" s="562">
        <v>2003406</v>
      </c>
      <c r="B2966" s="563" t="s">
        <v>21820</v>
      </c>
      <c r="C2966" s="562" t="s">
        <v>14735</v>
      </c>
      <c r="D2966" s="564">
        <v>669.18</v>
      </c>
    </row>
    <row r="2967" spans="1:4">
      <c r="A2967" s="562">
        <v>2003169</v>
      </c>
      <c r="B2967" s="563" t="s">
        <v>21821</v>
      </c>
      <c r="C2967" s="562" t="s">
        <v>14735</v>
      </c>
      <c r="D2967" s="564">
        <v>2939.27</v>
      </c>
    </row>
    <row r="2968" spans="1:4">
      <c r="A2968" s="562">
        <v>2003170</v>
      </c>
      <c r="B2968" s="563" t="s">
        <v>21822</v>
      </c>
      <c r="C2968" s="562" t="s">
        <v>14735</v>
      </c>
      <c r="D2968" s="564">
        <v>2675.19</v>
      </c>
    </row>
    <row r="2969" spans="1:4">
      <c r="A2969" s="562">
        <v>2003389</v>
      </c>
      <c r="B2969" s="563" t="s">
        <v>21823</v>
      </c>
      <c r="C2969" s="562" t="s">
        <v>14735</v>
      </c>
      <c r="D2969" s="564">
        <v>265.47000000000003</v>
      </c>
    </row>
    <row r="2970" spans="1:4">
      <c r="A2970" s="562">
        <v>2003388</v>
      </c>
      <c r="B2970" s="563" t="s">
        <v>21824</v>
      </c>
      <c r="C2970" s="562" t="s">
        <v>14735</v>
      </c>
      <c r="D2970" s="564">
        <v>243.4</v>
      </c>
    </row>
    <row r="2971" spans="1:4">
      <c r="A2971" s="562">
        <v>2003393</v>
      </c>
      <c r="B2971" s="563" t="s">
        <v>21825</v>
      </c>
      <c r="C2971" s="562" t="s">
        <v>14735</v>
      </c>
      <c r="D2971" s="564">
        <v>389.85</v>
      </c>
    </row>
    <row r="2972" spans="1:4">
      <c r="A2972" s="562">
        <v>2003392</v>
      </c>
      <c r="B2972" s="563" t="s">
        <v>21826</v>
      </c>
      <c r="C2972" s="562" t="s">
        <v>14735</v>
      </c>
      <c r="D2972" s="564">
        <v>359.71</v>
      </c>
    </row>
    <row r="2973" spans="1:4">
      <c r="A2973" s="562">
        <v>2003173</v>
      </c>
      <c r="B2973" s="563" t="s">
        <v>21827</v>
      </c>
      <c r="C2973" s="562" t="s">
        <v>14735</v>
      </c>
      <c r="D2973" s="564">
        <v>939.78</v>
      </c>
    </row>
    <row r="2974" spans="1:4">
      <c r="A2974" s="562">
        <v>2003174</v>
      </c>
      <c r="B2974" s="563" t="s">
        <v>21828</v>
      </c>
      <c r="C2974" s="562" t="s">
        <v>14735</v>
      </c>
      <c r="D2974" s="564">
        <v>871.01</v>
      </c>
    </row>
    <row r="2975" spans="1:4">
      <c r="A2975" s="562">
        <v>2003171</v>
      </c>
      <c r="B2975" s="563" t="s">
        <v>21829</v>
      </c>
      <c r="C2975" s="562" t="s">
        <v>14735</v>
      </c>
      <c r="D2975" s="564">
        <v>648.54</v>
      </c>
    </row>
    <row r="2976" spans="1:4">
      <c r="A2976" s="562">
        <v>2003172</v>
      </c>
      <c r="B2976" s="563" t="s">
        <v>21830</v>
      </c>
      <c r="C2976" s="562" t="s">
        <v>14735</v>
      </c>
      <c r="D2976" s="564">
        <v>605.48</v>
      </c>
    </row>
    <row r="2977" spans="1:4">
      <c r="A2977" s="562">
        <v>2003399</v>
      </c>
      <c r="B2977" s="563" t="s">
        <v>21831</v>
      </c>
      <c r="C2977" s="562" t="s">
        <v>14735</v>
      </c>
      <c r="D2977" s="564">
        <v>657.4</v>
      </c>
    </row>
    <row r="2978" spans="1:4">
      <c r="A2978" s="562">
        <v>2003398</v>
      </c>
      <c r="B2978" s="563" t="s">
        <v>21832</v>
      </c>
      <c r="C2978" s="562" t="s">
        <v>14735</v>
      </c>
      <c r="D2978" s="564">
        <v>610.63</v>
      </c>
    </row>
    <row r="2979" spans="1:4">
      <c r="A2979" s="562">
        <v>2003403</v>
      </c>
      <c r="B2979" s="563" t="s">
        <v>21833</v>
      </c>
      <c r="C2979" s="562" t="s">
        <v>14735</v>
      </c>
      <c r="D2979" s="564">
        <v>803.73</v>
      </c>
    </row>
    <row r="2980" spans="1:4">
      <c r="A2980" s="562">
        <v>2003402</v>
      </c>
      <c r="B2980" s="563" t="s">
        <v>21834</v>
      </c>
      <c r="C2980" s="562" t="s">
        <v>14735</v>
      </c>
      <c r="D2980" s="564">
        <v>745.94</v>
      </c>
    </row>
    <row r="2981" spans="1:4">
      <c r="A2981" s="562">
        <v>2003452</v>
      </c>
      <c r="B2981" s="563" t="s">
        <v>21835</v>
      </c>
      <c r="C2981" s="562" t="s">
        <v>220</v>
      </c>
      <c r="D2981" s="564">
        <v>852.39</v>
      </c>
    </row>
    <row r="2982" spans="1:4">
      <c r="A2982" s="562">
        <v>2003453</v>
      </c>
      <c r="B2982" s="563" t="s">
        <v>21836</v>
      </c>
      <c r="C2982" s="562" t="s">
        <v>220</v>
      </c>
      <c r="D2982" s="564">
        <v>1050.5899999999999</v>
      </c>
    </row>
    <row r="2983" spans="1:4">
      <c r="A2983" s="562">
        <v>2003454</v>
      </c>
      <c r="B2983" s="563" t="s">
        <v>21837</v>
      </c>
      <c r="C2983" s="562" t="s">
        <v>220</v>
      </c>
      <c r="D2983" s="564">
        <v>1196.29</v>
      </c>
    </row>
    <row r="2984" spans="1:4">
      <c r="A2984" s="562">
        <v>2003455</v>
      </c>
      <c r="B2984" s="563" t="s">
        <v>21838</v>
      </c>
      <c r="C2984" s="562" t="s">
        <v>220</v>
      </c>
      <c r="D2984" s="564">
        <v>1499.78</v>
      </c>
    </row>
    <row r="2985" spans="1:4">
      <c r="A2985" s="562">
        <v>2003456</v>
      </c>
      <c r="B2985" s="563" t="s">
        <v>21839</v>
      </c>
      <c r="C2985" s="562" t="s">
        <v>220</v>
      </c>
      <c r="D2985" s="564">
        <v>1582.52</v>
      </c>
    </row>
    <row r="2986" spans="1:4">
      <c r="A2986" s="562">
        <v>2003457</v>
      </c>
      <c r="B2986" s="563" t="s">
        <v>21840</v>
      </c>
      <c r="C2986" s="562" t="s">
        <v>220</v>
      </c>
      <c r="D2986" s="564">
        <v>2009.93</v>
      </c>
    </row>
    <row r="2987" spans="1:4">
      <c r="A2987" s="562">
        <v>2003462</v>
      </c>
      <c r="B2987" s="563" t="s">
        <v>21841</v>
      </c>
      <c r="C2987" s="562" t="s">
        <v>220</v>
      </c>
      <c r="D2987" s="564">
        <v>2028.98</v>
      </c>
    </row>
    <row r="2988" spans="1:4">
      <c r="A2988" s="562">
        <v>2003463</v>
      </c>
      <c r="B2988" s="563" t="s">
        <v>21842</v>
      </c>
      <c r="C2988" s="562" t="s">
        <v>220</v>
      </c>
      <c r="D2988" s="564">
        <v>2610.9699999999998</v>
      </c>
    </row>
    <row r="2989" spans="1:4">
      <c r="A2989" s="562">
        <v>2003468</v>
      </c>
      <c r="B2989" s="563" t="s">
        <v>21843</v>
      </c>
      <c r="C2989" s="562" t="s">
        <v>220</v>
      </c>
      <c r="D2989" s="564">
        <v>2506.06</v>
      </c>
    </row>
    <row r="2990" spans="1:4">
      <c r="A2990" s="562">
        <v>2003469</v>
      </c>
      <c r="B2990" s="563" t="s">
        <v>21844</v>
      </c>
      <c r="C2990" s="562" t="s">
        <v>220</v>
      </c>
      <c r="D2990" s="564">
        <v>3253.16</v>
      </c>
    </row>
    <row r="2991" spans="1:4">
      <c r="A2991" s="562">
        <v>2003458</v>
      </c>
      <c r="B2991" s="563" t="s">
        <v>21845</v>
      </c>
      <c r="C2991" s="562" t="s">
        <v>220</v>
      </c>
      <c r="D2991" s="564">
        <v>2008.54</v>
      </c>
    </row>
    <row r="2992" spans="1:4">
      <c r="A2992" s="562">
        <v>2003459</v>
      </c>
      <c r="B2992" s="563" t="s">
        <v>21846</v>
      </c>
      <c r="C2992" s="562" t="s">
        <v>220</v>
      </c>
      <c r="D2992" s="564">
        <v>2577</v>
      </c>
    </row>
    <row r="2993" spans="1:4">
      <c r="A2993" s="562">
        <v>2003464</v>
      </c>
      <c r="B2993" s="563" t="s">
        <v>21847</v>
      </c>
      <c r="C2993" s="562" t="s">
        <v>220</v>
      </c>
      <c r="D2993" s="564">
        <v>2613.7600000000002</v>
      </c>
    </row>
    <row r="2994" spans="1:4">
      <c r="A2994" s="562">
        <v>2003465</v>
      </c>
      <c r="B2994" s="563" t="s">
        <v>21848</v>
      </c>
      <c r="C2994" s="562" t="s">
        <v>220</v>
      </c>
      <c r="D2994" s="564">
        <v>3397.2</v>
      </c>
    </row>
    <row r="2995" spans="1:4">
      <c r="A2995" s="562">
        <v>2003470</v>
      </c>
      <c r="B2995" s="563" t="s">
        <v>21849</v>
      </c>
      <c r="C2995" s="562" t="s">
        <v>220</v>
      </c>
      <c r="D2995" s="564">
        <v>3220.99</v>
      </c>
    </row>
    <row r="2996" spans="1:4">
      <c r="A2996" s="562">
        <v>2003471</v>
      </c>
      <c r="B2996" s="563" t="s">
        <v>21850</v>
      </c>
      <c r="C2996" s="562" t="s">
        <v>220</v>
      </c>
      <c r="D2996" s="564">
        <v>4220.22</v>
      </c>
    </row>
    <row r="2997" spans="1:4">
      <c r="A2997" s="562">
        <v>2003460</v>
      </c>
      <c r="B2997" s="563" t="s">
        <v>21851</v>
      </c>
      <c r="C2997" s="562" t="s">
        <v>220</v>
      </c>
      <c r="D2997" s="564">
        <v>3015.64</v>
      </c>
    </row>
    <row r="2998" spans="1:4">
      <c r="A2998" s="562">
        <v>2003461</v>
      </c>
      <c r="B2998" s="563" t="s">
        <v>21852</v>
      </c>
      <c r="C2998" s="562" t="s">
        <v>220</v>
      </c>
      <c r="D2998" s="564">
        <v>3934.8</v>
      </c>
    </row>
    <row r="2999" spans="1:4">
      <c r="A2999" s="562">
        <v>2003466</v>
      </c>
      <c r="B2999" s="563" t="s">
        <v>21853</v>
      </c>
      <c r="C2999" s="562" t="s">
        <v>220</v>
      </c>
      <c r="D2999" s="564">
        <v>3854.1</v>
      </c>
    </row>
    <row r="3000" spans="1:4">
      <c r="A3000" s="562">
        <v>2003467</v>
      </c>
      <c r="B3000" s="563" t="s">
        <v>21854</v>
      </c>
      <c r="C3000" s="562" t="s">
        <v>220</v>
      </c>
      <c r="D3000" s="564">
        <v>5079.08</v>
      </c>
    </row>
    <row r="3001" spans="1:4">
      <c r="A3001" s="562">
        <v>2003472</v>
      </c>
      <c r="B3001" s="563" t="s">
        <v>21855</v>
      </c>
      <c r="C3001" s="562" t="s">
        <v>220</v>
      </c>
      <c r="D3001" s="564">
        <v>4756.22</v>
      </c>
    </row>
    <row r="3002" spans="1:4">
      <c r="A3002" s="562">
        <v>2003473</v>
      </c>
      <c r="B3002" s="563" t="s">
        <v>21856</v>
      </c>
      <c r="C3002" s="562" t="s">
        <v>220</v>
      </c>
      <c r="D3002" s="564">
        <v>6311.01</v>
      </c>
    </row>
    <row r="3003" spans="1:4">
      <c r="A3003" s="562">
        <v>2003176</v>
      </c>
      <c r="B3003" s="563" t="s">
        <v>21857</v>
      </c>
      <c r="C3003" s="562" t="s">
        <v>220</v>
      </c>
      <c r="D3003" s="564">
        <v>623.39</v>
      </c>
    </row>
    <row r="3004" spans="1:4">
      <c r="A3004" s="562">
        <v>2003175</v>
      </c>
      <c r="B3004" s="563" t="s">
        <v>21858</v>
      </c>
      <c r="C3004" s="562" t="s">
        <v>220</v>
      </c>
      <c r="D3004" s="564">
        <v>743.67</v>
      </c>
    </row>
    <row r="3005" spans="1:4">
      <c r="A3005" s="562">
        <v>2003201</v>
      </c>
      <c r="B3005" s="563" t="s">
        <v>21859</v>
      </c>
      <c r="C3005" s="562" t="s">
        <v>220</v>
      </c>
      <c r="D3005" s="564">
        <v>711.01</v>
      </c>
    </row>
    <row r="3006" spans="1:4">
      <c r="A3006" s="562">
        <v>2003202</v>
      </c>
      <c r="B3006" s="563" t="s">
        <v>21860</v>
      </c>
      <c r="C3006" s="562" t="s">
        <v>220</v>
      </c>
      <c r="D3006" s="564">
        <v>635.28</v>
      </c>
    </row>
    <row r="3007" spans="1:4">
      <c r="A3007" s="562">
        <v>2003178</v>
      </c>
      <c r="B3007" s="563" t="s">
        <v>21861</v>
      </c>
      <c r="C3007" s="562" t="s">
        <v>220</v>
      </c>
      <c r="D3007" s="564">
        <v>393.94</v>
      </c>
    </row>
    <row r="3008" spans="1:4">
      <c r="A3008" s="562">
        <v>2003177</v>
      </c>
      <c r="B3008" s="563" t="s">
        <v>21862</v>
      </c>
      <c r="C3008" s="562" t="s">
        <v>220</v>
      </c>
      <c r="D3008" s="564">
        <v>458.61</v>
      </c>
    </row>
    <row r="3009" spans="1:4">
      <c r="A3009" s="562">
        <v>2003203</v>
      </c>
      <c r="B3009" s="563" t="s">
        <v>21863</v>
      </c>
      <c r="C3009" s="562" t="s">
        <v>220</v>
      </c>
      <c r="D3009" s="564">
        <v>510.1</v>
      </c>
    </row>
    <row r="3010" spans="1:4">
      <c r="A3010" s="562">
        <v>2003204</v>
      </c>
      <c r="B3010" s="563" t="s">
        <v>21864</v>
      </c>
      <c r="C3010" s="562" t="s">
        <v>220</v>
      </c>
      <c r="D3010" s="564">
        <v>456.66</v>
      </c>
    </row>
    <row r="3011" spans="1:4">
      <c r="A3011" s="562">
        <v>2003180</v>
      </c>
      <c r="B3011" s="563" t="s">
        <v>21865</v>
      </c>
      <c r="C3011" s="562" t="s">
        <v>220</v>
      </c>
      <c r="D3011" s="564">
        <v>622.16</v>
      </c>
    </row>
    <row r="3012" spans="1:4">
      <c r="A3012" s="562">
        <v>2003179</v>
      </c>
      <c r="B3012" s="563" t="s">
        <v>21866</v>
      </c>
      <c r="C3012" s="562" t="s">
        <v>220</v>
      </c>
      <c r="D3012" s="564">
        <v>741.93</v>
      </c>
    </row>
    <row r="3013" spans="1:4">
      <c r="A3013" s="562">
        <v>2003205</v>
      </c>
      <c r="B3013" s="563" t="s">
        <v>21867</v>
      </c>
      <c r="C3013" s="562" t="s">
        <v>220</v>
      </c>
      <c r="D3013" s="564">
        <v>1689.22</v>
      </c>
    </row>
    <row r="3014" spans="1:4">
      <c r="A3014" s="562">
        <v>2003206</v>
      </c>
      <c r="B3014" s="563" t="s">
        <v>21868</v>
      </c>
      <c r="C3014" s="562" t="s">
        <v>220</v>
      </c>
      <c r="D3014" s="564">
        <v>1553.64</v>
      </c>
    </row>
    <row r="3015" spans="1:4">
      <c r="A3015" s="562">
        <v>2003182</v>
      </c>
      <c r="B3015" s="563" t="s">
        <v>21869</v>
      </c>
      <c r="C3015" s="562" t="s">
        <v>220</v>
      </c>
      <c r="D3015" s="564">
        <v>770.97</v>
      </c>
    </row>
    <row r="3016" spans="1:4">
      <c r="A3016" s="562">
        <v>2003181</v>
      </c>
      <c r="B3016" s="563" t="s">
        <v>21870</v>
      </c>
      <c r="C3016" s="562" t="s">
        <v>220</v>
      </c>
      <c r="D3016" s="564">
        <v>936.69</v>
      </c>
    </row>
    <row r="3017" spans="1:4">
      <c r="A3017" s="562">
        <v>2003207</v>
      </c>
      <c r="B3017" s="563" t="s">
        <v>21871</v>
      </c>
      <c r="C3017" s="562" t="s">
        <v>220</v>
      </c>
      <c r="D3017" s="564">
        <v>1934.69</v>
      </c>
    </row>
    <row r="3018" spans="1:4">
      <c r="A3018" s="562">
        <v>2003208</v>
      </c>
      <c r="B3018" s="563" t="s">
        <v>21872</v>
      </c>
      <c r="C3018" s="562" t="s">
        <v>220</v>
      </c>
      <c r="D3018" s="564">
        <v>1777</v>
      </c>
    </row>
    <row r="3019" spans="1:4">
      <c r="A3019" s="562">
        <v>2003184</v>
      </c>
      <c r="B3019" s="563" t="s">
        <v>21873</v>
      </c>
      <c r="C3019" s="562" t="s">
        <v>220</v>
      </c>
      <c r="D3019" s="564">
        <v>1002.45</v>
      </c>
    </row>
    <row r="3020" spans="1:4">
      <c r="A3020" s="562">
        <v>2003183</v>
      </c>
      <c r="B3020" s="563" t="s">
        <v>21874</v>
      </c>
      <c r="C3020" s="562" t="s">
        <v>220</v>
      </c>
      <c r="D3020" s="564">
        <v>1232.48</v>
      </c>
    </row>
    <row r="3021" spans="1:4">
      <c r="A3021" s="562">
        <v>2003209</v>
      </c>
      <c r="B3021" s="563" t="s">
        <v>21875</v>
      </c>
      <c r="C3021" s="562" t="s">
        <v>220</v>
      </c>
      <c r="D3021" s="564">
        <v>2991.48</v>
      </c>
    </row>
    <row r="3022" spans="1:4">
      <c r="A3022" s="562">
        <v>2003210</v>
      </c>
      <c r="B3022" s="563" t="s">
        <v>21876</v>
      </c>
      <c r="C3022" s="562" t="s">
        <v>220</v>
      </c>
      <c r="D3022" s="564">
        <v>2738.42</v>
      </c>
    </row>
    <row r="3023" spans="1:4">
      <c r="A3023" s="562">
        <v>2003186</v>
      </c>
      <c r="B3023" s="563" t="s">
        <v>21877</v>
      </c>
      <c r="C3023" s="562" t="s">
        <v>220</v>
      </c>
      <c r="D3023" s="564">
        <v>1290.1600000000001</v>
      </c>
    </row>
    <row r="3024" spans="1:4">
      <c r="A3024" s="562">
        <v>2003185</v>
      </c>
      <c r="B3024" s="563" t="s">
        <v>21878</v>
      </c>
      <c r="C3024" s="562" t="s">
        <v>220</v>
      </c>
      <c r="D3024" s="564">
        <v>1609.38</v>
      </c>
    </row>
    <row r="3025" spans="1:4">
      <c r="A3025" s="562">
        <v>2003211</v>
      </c>
      <c r="B3025" s="563" t="s">
        <v>21879</v>
      </c>
      <c r="C3025" s="562" t="s">
        <v>220</v>
      </c>
      <c r="D3025" s="564">
        <v>3785.08</v>
      </c>
    </row>
    <row r="3026" spans="1:4">
      <c r="A3026" s="562">
        <v>2003212</v>
      </c>
      <c r="B3026" s="563" t="s">
        <v>21880</v>
      </c>
      <c r="C3026" s="562" t="s">
        <v>220</v>
      </c>
      <c r="D3026" s="564">
        <v>3452.84</v>
      </c>
    </row>
    <row r="3027" spans="1:4">
      <c r="A3027" s="562">
        <v>2003188</v>
      </c>
      <c r="B3027" s="563" t="s">
        <v>21881</v>
      </c>
      <c r="C3027" s="562" t="s">
        <v>220</v>
      </c>
      <c r="D3027" s="564">
        <v>1593.75</v>
      </c>
    </row>
    <row r="3028" spans="1:4">
      <c r="A3028" s="562">
        <v>2003187</v>
      </c>
      <c r="B3028" s="563" t="s">
        <v>21882</v>
      </c>
      <c r="C3028" s="562" t="s">
        <v>220</v>
      </c>
      <c r="D3028" s="564">
        <v>2007.59</v>
      </c>
    </row>
    <row r="3029" spans="1:4">
      <c r="A3029" s="562">
        <v>2003213</v>
      </c>
      <c r="B3029" s="563" t="s">
        <v>21883</v>
      </c>
      <c r="C3029" s="562" t="s">
        <v>220</v>
      </c>
      <c r="D3029" s="564">
        <v>5466.77</v>
      </c>
    </row>
    <row r="3030" spans="1:4">
      <c r="A3030" s="562">
        <v>2003214</v>
      </c>
      <c r="B3030" s="563" t="s">
        <v>21884</v>
      </c>
      <c r="C3030" s="562" t="s">
        <v>220</v>
      </c>
      <c r="D3030" s="564">
        <v>4964.1499999999996</v>
      </c>
    </row>
    <row r="3031" spans="1:4">
      <c r="A3031" s="562">
        <v>2003190</v>
      </c>
      <c r="B3031" s="563" t="s">
        <v>21885</v>
      </c>
      <c r="C3031" s="562" t="s">
        <v>220</v>
      </c>
      <c r="D3031" s="564">
        <v>1987.55</v>
      </c>
    </row>
    <row r="3032" spans="1:4">
      <c r="A3032" s="562">
        <v>2003189</v>
      </c>
      <c r="B3032" s="563" t="s">
        <v>21886</v>
      </c>
      <c r="C3032" s="562" t="s">
        <v>220</v>
      </c>
      <c r="D3032" s="564">
        <v>2528.86</v>
      </c>
    </row>
    <row r="3033" spans="1:4">
      <c r="A3033" s="562">
        <v>2003215</v>
      </c>
      <c r="B3033" s="563" t="s">
        <v>21887</v>
      </c>
      <c r="C3033" s="562" t="s">
        <v>220</v>
      </c>
      <c r="D3033" s="564">
        <v>9021.7199999999993</v>
      </c>
    </row>
    <row r="3034" spans="1:4">
      <c r="A3034" s="562">
        <v>2003216</v>
      </c>
      <c r="B3034" s="563" t="s">
        <v>21888</v>
      </c>
      <c r="C3034" s="562" t="s">
        <v>220</v>
      </c>
      <c r="D3034" s="564">
        <v>8156.44</v>
      </c>
    </row>
    <row r="3035" spans="1:4">
      <c r="A3035" s="562">
        <v>2003192</v>
      </c>
      <c r="B3035" s="563" t="s">
        <v>21889</v>
      </c>
      <c r="C3035" s="562" t="s">
        <v>220</v>
      </c>
      <c r="D3035" s="564">
        <v>2151.08</v>
      </c>
    </row>
    <row r="3036" spans="1:4">
      <c r="A3036" s="562">
        <v>2003191</v>
      </c>
      <c r="B3036" s="563" t="s">
        <v>21890</v>
      </c>
      <c r="C3036" s="562" t="s">
        <v>220</v>
      </c>
      <c r="D3036" s="564">
        <v>2743.97</v>
      </c>
    </row>
    <row r="3037" spans="1:4">
      <c r="A3037" s="562">
        <v>2003217</v>
      </c>
      <c r="B3037" s="563" t="s">
        <v>21891</v>
      </c>
      <c r="C3037" s="562" t="s">
        <v>220</v>
      </c>
      <c r="D3037" s="564">
        <v>6268.21</v>
      </c>
    </row>
    <row r="3038" spans="1:4">
      <c r="A3038" s="562">
        <v>2003218</v>
      </c>
      <c r="B3038" s="563" t="s">
        <v>21892</v>
      </c>
      <c r="C3038" s="562" t="s">
        <v>220</v>
      </c>
      <c r="D3038" s="564">
        <v>5666.39</v>
      </c>
    </row>
    <row r="3039" spans="1:4">
      <c r="A3039" s="562">
        <v>2003194</v>
      </c>
      <c r="B3039" s="563" t="s">
        <v>21893</v>
      </c>
      <c r="C3039" s="562" t="s">
        <v>220</v>
      </c>
      <c r="D3039" s="564">
        <v>2622.73</v>
      </c>
    </row>
    <row r="3040" spans="1:4">
      <c r="A3040" s="562">
        <v>2003193</v>
      </c>
      <c r="B3040" s="563" t="s">
        <v>21894</v>
      </c>
      <c r="C3040" s="562" t="s">
        <v>220</v>
      </c>
      <c r="D3040" s="564">
        <v>3371.86</v>
      </c>
    </row>
    <row r="3041" spans="1:4">
      <c r="A3041" s="562">
        <v>2003219</v>
      </c>
      <c r="B3041" s="563" t="s">
        <v>21895</v>
      </c>
      <c r="C3041" s="562" t="s">
        <v>220</v>
      </c>
      <c r="D3041" s="564">
        <v>8483.1</v>
      </c>
    </row>
    <row r="3042" spans="1:4">
      <c r="A3042" s="562">
        <v>2003220</v>
      </c>
      <c r="B3042" s="563" t="s">
        <v>21896</v>
      </c>
      <c r="C3042" s="562" t="s">
        <v>220</v>
      </c>
      <c r="D3042" s="564">
        <v>7636.78</v>
      </c>
    </row>
    <row r="3043" spans="1:4">
      <c r="A3043" s="562">
        <v>2003196</v>
      </c>
      <c r="B3043" s="563" t="s">
        <v>21897</v>
      </c>
      <c r="C3043" s="562" t="s">
        <v>220</v>
      </c>
      <c r="D3043" s="564">
        <v>3232.19</v>
      </c>
    </row>
    <row r="3044" spans="1:4">
      <c r="A3044" s="562">
        <v>2003195</v>
      </c>
      <c r="B3044" s="563" t="s">
        <v>21898</v>
      </c>
      <c r="C3044" s="562" t="s">
        <v>220</v>
      </c>
      <c r="D3044" s="564">
        <v>4186.2700000000004</v>
      </c>
    </row>
    <row r="3045" spans="1:4">
      <c r="A3045" s="562">
        <v>2003221</v>
      </c>
      <c r="B3045" s="563" t="s">
        <v>21899</v>
      </c>
      <c r="C3045" s="562" t="s">
        <v>220</v>
      </c>
      <c r="D3045" s="564">
        <v>12787.16</v>
      </c>
    </row>
    <row r="3046" spans="1:4">
      <c r="A3046" s="562">
        <v>2003222</v>
      </c>
      <c r="B3046" s="563" t="s">
        <v>21900</v>
      </c>
      <c r="C3046" s="562" t="s">
        <v>220</v>
      </c>
      <c r="D3046" s="564">
        <v>11456.96</v>
      </c>
    </row>
    <row r="3047" spans="1:4">
      <c r="A3047" s="562">
        <v>2003198</v>
      </c>
      <c r="B3047" s="563" t="s">
        <v>21901</v>
      </c>
      <c r="C3047" s="562" t="s">
        <v>220</v>
      </c>
      <c r="D3047" s="564">
        <v>3013.11</v>
      </c>
    </row>
    <row r="3048" spans="1:4">
      <c r="A3048" s="562">
        <v>2003197</v>
      </c>
      <c r="B3048" s="563" t="s">
        <v>21902</v>
      </c>
      <c r="C3048" s="562" t="s">
        <v>220</v>
      </c>
      <c r="D3048" s="564">
        <v>3878.95</v>
      </c>
    </row>
    <row r="3049" spans="1:4">
      <c r="A3049" s="562">
        <v>2003223</v>
      </c>
      <c r="B3049" s="563" t="s">
        <v>21903</v>
      </c>
      <c r="C3049" s="562" t="s">
        <v>220</v>
      </c>
      <c r="D3049" s="564">
        <v>8714.89</v>
      </c>
    </row>
    <row r="3050" spans="1:4">
      <c r="A3050" s="562">
        <v>2003224</v>
      </c>
      <c r="B3050" s="563" t="s">
        <v>21904</v>
      </c>
      <c r="C3050" s="562" t="s">
        <v>220</v>
      </c>
      <c r="D3050" s="564">
        <v>7861.31</v>
      </c>
    </row>
    <row r="3051" spans="1:4">
      <c r="A3051" s="562">
        <v>2003200</v>
      </c>
      <c r="B3051" s="563" t="s">
        <v>21905</v>
      </c>
      <c r="C3051" s="562" t="s">
        <v>220</v>
      </c>
      <c r="D3051" s="564">
        <v>3510.52</v>
      </c>
    </row>
    <row r="3052" spans="1:4">
      <c r="A3052" s="562">
        <v>2003199</v>
      </c>
      <c r="B3052" s="563" t="s">
        <v>21906</v>
      </c>
      <c r="C3052" s="562" t="s">
        <v>220</v>
      </c>
      <c r="D3052" s="564">
        <v>4581.72</v>
      </c>
    </row>
    <row r="3053" spans="1:4">
      <c r="A3053" s="562">
        <v>2003225</v>
      </c>
      <c r="B3053" s="563" t="s">
        <v>21907</v>
      </c>
      <c r="C3053" s="562" t="s">
        <v>220</v>
      </c>
      <c r="D3053" s="564">
        <v>12460.21</v>
      </c>
    </row>
    <row r="3054" spans="1:4">
      <c r="A3054" s="562">
        <v>2003226</v>
      </c>
      <c r="B3054" s="563" t="s">
        <v>21908</v>
      </c>
      <c r="C3054" s="562" t="s">
        <v>220</v>
      </c>
      <c r="D3054" s="564">
        <v>11175.94</v>
      </c>
    </row>
    <row r="3055" spans="1:4">
      <c r="A3055" s="562">
        <v>2003238</v>
      </c>
      <c r="B3055" s="563" t="s">
        <v>21909</v>
      </c>
      <c r="C3055" s="562" t="s">
        <v>220</v>
      </c>
      <c r="D3055" s="564">
        <v>735.2</v>
      </c>
    </row>
    <row r="3056" spans="1:4">
      <c r="A3056" s="562">
        <v>2003237</v>
      </c>
      <c r="B3056" s="563" t="s">
        <v>21910</v>
      </c>
      <c r="C3056" s="562" t="s">
        <v>220</v>
      </c>
      <c r="D3056" s="564">
        <v>880.76</v>
      </c>
    </row>
    <row r="3057" spans="1:4">
      <c r="A3057" s="562">
        <v>2003236</v>
      </c>
      <c r="B3057" s="563" t="s">
        <v>21911</v>
      </c>
      <c r="C3057" s="562" t="s">
        <v>220</v>
      </c>
      <c r="D3057" s="564">
        <v>817.34</v>
      </c>
    </row>
    <row r="3058" spans="1:4">
      <c r="A3058" s="562">
        <v>2003235</v>
      </c>
      <c r="B3058" s="563" t="s">
        <v>21912</v>
      </c>
      <c r="C3058" s="562" t="s">
        <v>220</v>
      </c>
      <c r="D3058" s="564">
        <v>984.56</v>
      </c>
    </row>
    <row r="3059" spans="1:4">
      <c r="A3059" s="562">
        <v>2003234</v>
      </c>
      <c r="B3059" s="563" t="s">
        <v>21913</v>
      </c>
      <c r="C3059" s="562" t="s">
        <v>220</v>
      </c>
      <c r="D3059" s="564">
        <v>954.64</v>
      </c>
    </row>
    <row r="3060" spans="1:4">
      <c r="A3060" s="562">
        <v>2003233</v>
      </c>
      <c r="B3060" s="563" t="s">
        <v>21914</v>
      </c>
      <c r="C3060" s="562" t="s">
        <v>220</v>
      </c>
      <c r="D3060" s="564">
        <v>1161.04</v>
      </c>
    </row>
    <row r="3061" spans="1:4">
      <c r="A3061" s="562">
        <v>2003232</v>
      </c>
      <c r="B3061" s="563" t="s">
        <v>21915</v>
      </c>
      <c r="C3061" s="562" t="s">
        <v>220</v>
      </c>
      <c r="D3061" s="564">
        <v>1004.15</v>
      </c>
    </row>
    <row r="3062" spans="1:4">
      <c r="A3062" s="562">
        <v>2003231</v>
      </c>
      <c r="B3062" s="563" t="s">
        <v>21916</v>
      </c>
      <c r="C3062" s="562" t="s">
        <v>220</v>
      </c>
      <c r="D3062" s="564">
        <v>1222.3800000000001</v>
      </c>
    </row>
    <row r="3063" spans="1:4">
      <c r="A3063" s="562">
        <v>2003230</v>
      </c>
      <c r="B3063" s="563" t="s">
        <v>21917</v>
      </c>
      <c r="C3063" s="562" t="s">
        <v>220</v>
      </c>
      <c r="D3063" s="564">
        <v>1309.17</v>
      </c>
    </row>
    <row r="3064" spans="1:4">
      <c r="A3064" s="562">
        <v>2003229</v>
      </c>
      <c r="B3064" s="563" t="s">
        <v>21918</v>
      </c>
      <c r="C3064" s="562" t="s">
        <v>220</v>
      </c>
      <c r="D3064" s="564">
        <v>1614.23</v>
      </c>
    </row>
    <row r="3065" spans="1:4">
      <c r="A3065" s="562">
        <v>2003228</v>
      </c>
      <c r="B3065" s="563" t="s">
        <v>21919</v>
      </c>
      <c r="C3065" s="562" t="s">
        <v>220</v>
      </c>
      <c r="D3065" s="564">
        <v>1449.93</v>
      </c>
    </row>
    <row r="3066" spans="1:4">
      <c r="A3066" s="562">
        <v>2003227</v>
      </c>
      <c r="B3066" s="563" t="s">
        <v>21920</v>
      </c>
      <c r="C3066" s="562" t="s">
        <v>220</v>
      </c>
      <c r="D3066" s="564">
        <v>1798.91</v>
      </c>
    </row>
    <row r="3067" spans="1:4">
      <c r="A3067" s="562">
        <v>2003248</v>
      </c>
      <c r="B3067" s="563" t="s">
        <v>21921</v>
      </c>
      <c r="C3067" s="562" t="s">
        <v>220</v>
      </c>
      <c r="D3067" s="564">
        <v>380.3</v>
      </c>
    </row>
    <row r="3068" spans="1:4">
      <c r="A3068" s="562">
        <v>2003247</v>
      </c>
      <c r="B3068" s="563" t="s">
        <v>21922</v>
      </c>
      <c r="C3068" s="562" t="s">
        <v>220</v>
      </c>
      <c r="D3068" s="564">
        <v>442.7</v>
      </c>
    </row>
    <row r="3069" spans="1:4">
      <c r="A3069" s="562">
        <v>2003246</v>
      </c>
      <c r="B3069" s="563" t="s">
        <v>21923</v>
      </c>
      <c r="C3069" s="562" t="s">
        <v>220</v>
      </c>
      <c r="D3069" s="564">
        <v>483.65</v>
      </c>
    </row>
    <row r="3070" spans="1:4">
      <c r="A3070" s="562">
        <v>2003245</v>
      </c>
      <c r="B3070" s="563" t="s">
        <v>21924</v>
      </c>
      <c r="C3070" s="562" t="s">
        <v>220</v>
      </c>
      <c r="D3070" s="564">
        <v>567.47</v>
      </c>
    </row>
    <row r="3071" spans="1:4">
      <c r="A3071" s="562">
        <v>2003244</v>
      </c>
      <c r="B3071" s="563" t="s">
        <v>21925</v>
      </c>
      <c r="C3071" s="562" t="s">
        <v>220</v>
      </c>
      <c r="D3071" s="564">
        <v>545.92999999999995</v>
      </c>
    </row>
    <row r="3072" spans="1:4">
      <c r="A3072" s="562">
        <v>2003243</v>
      </c>
      <c r="B3072" s="563" t="s">
        <v>21926</v>
      </c>
      <c r="C3072" s="562" t="s">
        <v>220</v>
      </c>
      <c r="D3072" s="564">
        <v>643.85</v>
      </c>
    </row>
    <row r="3073" spans="1:4">
      <c r="A3073" s="562">
        <v>2003242</v>
      </c>
      <c r="B3073" s="563" t="s">
        <v>21927</v>
      </c>
      <c r="C3073" s="562" t="s">
        <v>220</v>
      </c>
      <c r="D3073" s="564">
        <v>618.09</v>
      </c>
    </row>
    <row r="3074" spans="1:4">
      <c r="A3074" s="562">
        <v>2003241</v>
      </c>
      <c r="B3074" s="563" t="s">
        <v>21928</v>
      </c>
      <c r="C3074" s="562" t="s">
        <v>220</v>
      </c>
      <c r="D3074" s="564">
        <v>734.27</v>
      </c>
    </row>
    <row r="3075" spans="1:4">
      <c r="A3075" s="562">
        <v>2003240</v>
      </c>
      <c r="B3075" s="563" t="s">
        <v>21929</v>
      </c>
      <c r="C3075" s="562" t="s">
        <v>220</v>
      </c>
      <c r="D3075" s="564">
        <v>642.64</v>
      </c>
    </row>
    <row r="3076" spans="1:4">
      <c r="A3076" s="562">
        <v>2003239</v>
      </c>
      <c r="B3076" s="563" t="s">
        <v>21930</v>
      </c>
      <c r="C3076" s="562" t="s">
        <v>220</v>
      </c>
      <c r="D3076" s="564">
        <v>767.59</v>
      </c>
    </row>
    <row r="3077" spans="1:4" ht="25.5">
      <c r="A3077" s="562">
        <v>2004516</v>
      </c>
      <c r="B3077" s="563" t="s">
        <v>17489</v>
      </c>
      <c r="C3077" s="562" t="s">
        <v>14735</v>
      </c>
      <c r="D3077" s="564">
        <v>38.51</v>
      </c>
    </row>
    <row r="3078" spans="1:4" ht="25.5">
      <c r="A3078" s="562">
        <v>2004517</v>
      </c>
      <c r="B3078" s="563" t="s">
        <v>17490</v>
      </c>
      <c r="C3078" s="562" t="s">
        <v>14735</v>
      </c>
      <c r="D3078" s="564">
        <v>74.33</v>
      </c>
    </row>
    <row r="3079" spans="1:4">
      <c r="A3079" s="562">
        <v>2007971</v>
      </c>
      <c r="B3079" s="563" t="s">
        <v>17491</v>
      </c>
      <c r="C3079" s="562" t="s">
        <v>14735</v>
      </c>
      <c r="D3079" s="564">
        <v>93.79</v>
      </c>
    </row>
    <row r="3080" spans="1:4">
      <c r="A3080" s="562">
        <v>2008091</v>
      </c>
      <c r="B3080" s="563" t="s">
        <v>17492</v>
      </c>
      <c r="C3080" s="562" t="s">
        <v>14735</v>
      </c>
      <c r="D3080" s="564">
        <v>105.63</v>
      </c>
    </row>
    <row r="3081" spans="1:4">
      <c r="A3081" s="562">
        <v>2006408</v>
      </c>
      <c r="B3081" s="563" t="s">
        <v>17493</v>
      </c>
      <c r="C3081" s="562" t="s">
        <v>14735</v>
      </c>
      <c r="D3081" s="564">
        <v>83.77</v>
      </c>
    </row>
    <row r="3082" spans="1:4">
      <c r="A3082" s="562">
        <v>2015642</v>
      </c>
      <c r="B3082" s="563" t="s">
        <v>17494</v>
      </c>
      <c r="C3082" s="562" t="s">
        <v>14735</v>
      </c>
      <c r="D3082" s="564">
        <v>141.58000000000001</v>
      </c>
    </row>
    <row r="3083" spans="1:4">
      <c r="A3083" s="562">
        <v>2015641</v>
      </c>
      <c r="B3083" s="563" t="s">
        <v>17495</v>
      </c>
      <c r="C3083" s="562" t="s">
        <v>14735</v>
      </c>
      <c r="D3083" s="564">
        <v>122.75</v>
      </c>
    </row>
    <row r="3084" spans="1:4">
      <c r="A3084" s="562">
        <v>2004509</v>
      </c>
      <c r="B3084" s="563" t="s">
        <v>17496</v>
      </c>
      <c r="C3084" s="562" t="s">
        <v>14735</v>
      </c>
      <c r="D3084" s="564">
        <v>38.049999999999997</v>
      </c>
    </row>
    <row r="3085" spans="1:4">
      <c r="A3085" s="562">
        <v>2004510</v>
      </c>
      <c r="B3085" s="563" t="s">
        <v>17497</v>
      </c>
      <c r="C3085" s="562" t="s">
        <v>14735</v>
      </c>
      <c r="D3085" s="564">
        <v>46.75</v>
      </c>
    </row>
    <row r="3086" spans="1:4">
      <c r="A3086" s="562">
        <v>2004511</v>
      </c>
      <c r="B3086" s="563" t="s">
        <v>17498</v>
      </c>
      <c r="C3086" s="562" t="s">
        <v>14735</v>
      </c>
      <c r="D3086" s="564">
        <v>64.13</v>
      </c>
    </row>
    <row r="3087" spans="1:4">
      <c r="A3087" s="562">
        <v>2004512</v>
      </c>
      <c r="B3087" s="563" t="s">
        <v>17499</v>
      </c>
      <c r="C3087" s="562" t="s">
        <v>14735</v>
      </c>
      <c r="D3087" s="564">
        <v>85.85</v>
      </c>
    </row>
    <row r="3088" spans="1:4">
      <c r="A3088" s="562">
        <v>2003843</v>
      </c>
      <c r="B3088" s="563" t="s">
        <v>17500</v>
      </c>
      <c r="C3088" s="562" t="s">
        <v>14735</v>
      </c>
      <c r="D3088" s="564">
        <v>382.43</v>
      </c>
    </row>
    <row r="3089" spans="1:4">
      <c r="A3089" s="562">
        <v>2003915</v>
      </c>
      <c r="B3089" s="563" t="s">
        <v>17501</v>
      </c>
      <c r="C3089" s="562" t="s">
        <v>14735</v>
      </c>
      <c r="D3089" s="564">
        <v>128.5</v>
      </c>
    </row>
    <row r="3090" spans="1:4">
      <c r="A3090" s="562">
        <v>2003914</v>
      </c>
      <c r="B3090" s="563" t="s">
        <v>17502</v>
      </c>
      <c r="C3090" s="562" t="s">
        <v>14735</v>
      </c>
      <c r="D3090" s="564">
        <v>110.5</v>
      </c>
    </row>
    <row r="3091" spans="1:4">
      <c r="A3091" s="562">
        <v>2003589</v>
      </c>
      <c r="B3091" s="563" t="s">
        <v>17503</v>
      </c>
      <c r="C3091" s="562" t="s">
        <v>14735</v>
      </c>
      <c r="D3091" s="564">
        <v>132.18</v>
      </c>
    </row>
    <row r="3092" spans="1:4">
      <c r="A3092" s="562">
        <v>2003588</v>
      </c>
      <c r="B3092" s="563" t="s">
        <v>17504</v>
      </c>
      <c r="C3092" s="562" t="s">
        <v>14735</v>
      </c>
      <c r="D3092" s="564">
        <v>117.8</v>
      </c>
    </row>
    <row r="3093" spans="1:4">
      <c r="A3093" s="562">
        <v>2003917</v>
      </c>
      <c r="B3093" s="563" t="s">
        <v>17505</v>
      </c>
      <c r="C3093" s="562" t="s">
        <v>14735</v>
      </c>
      <c r="D3093" s="564">
        <v>141.86000000000001</v>
      </c>
    </row>
    <row r="3094" spans="1:4">
      <c r="A3094" s="562">
        <v>2003916</v>
      </c>
      <c r="B3094" s="563" t="s">
        <v>17506</v>
      </c>
      <c r="C3094" s="562" t="s">
        <v>14735</v>
      </c>
      <c r="D3094" s="564">
        <v>123.86</v>
      </c>
    </row>
    <row r="3095" spans="1:4">
      <c r="A3095" s="562">
        <v>2003591</v>
      </c>
      <c r="B3095" s="563" t="s">
        <v>17507</v>
      </c>
      <c r="C3095" s="562" t="s">
        <v>14735</v>
      </c>
      <c r="D3095" s="564">
        <v>145.54</v>
      </c>
    </row>
    <row r="3096" spans="1:4">
      <c r="A3096" s="562">
        <v>2003590</v>
      </c>
      <c r="B3096" s="563" t="s">
        <v>17508</v>
      </c>
      <c r="C3096" s="562" t="s">
        <v>14735</v>
      </c>
      <c r="D3096" s="564">
        <v>131.16</v>
      </c>
    </row>
    <row r="3097" spans="1:4">
      <c r="A3097" s="562">
        <v>2003593</v>
      </c>
      <c r="B3097" s="563" t="s">
        <v>17509</v>
      </c>
      <c r="C3097" s="562" t="s">
        <v>14735</v>
      </c>
      <c r="D3097" s="564">
        <v>91.18</v>
      </c>
    </row>
    <row r="3098" spans="1:4">
      <c r="A3098" s="562">
        <v>2003592</v>
      </c>
      <c r="B3098" s="563" t="s">
        <v>17510</v>
      </c>
      <c r="C3098" s="562" t="s">
        <v>14735</v>
      </c>
      <c r="D3098" s="564">
        <v>70.63</v>
      </c>
    </row>
    <row r="3099" spans="1:4">
      <c r="A3099" s="562">
        <v>2003595</v>
      </c>
      <c r="B3099" s="563" t="s">
        <v>17511</v>
      </c>
      <c r="C3099" s="562" t="s">
        <v>14735</v>
      </c>
      <c r="D3099" s="564">
        <v>77.819999999999993</v>
      </c>
    </row>
    <row r="3100" spans="1:4">
      <c r="A3100" s="562">
        <v>2003594</v>
      </c>
      <c r="B3100" s="563" t="s">
        <v>17512</v>
      </c>
      <c r="C3100" s="562" t="s">
        <v>14735</v>
      </c>
      <c r="D3100" s="564">
        <v>57.27</v>
      </c>
    </row>
    <row r="3101" spans="1:4">
      <c r="A3101" s="562">
        <v>2003597</v>
      </c>
      <c r="B3101" s="563" t="s">
        <v>17513</v>
      </c>
      <c r="C3101" s="562" t="s">
        <v>14735</v>
      </c>
      <c r="D3101" s="564">
        <v>122.88</v>
      </c>
    </row>
    <row r="3102" spans="1:4">
      <c r="A3102" s="562">
        <v>2003596</v>
      </c>
      <c r="B3102" s="563" t="s">
        <v>17514</v>
      </c>
      <c r="C3102" s="562" t="s">
        <v>14735</v>
      </c>
      <c r="D3102" s="564">
        <v>104</v>
      </c>
    </row>
    <row r="3103" spans="1:4">
      <c r="A3103" s="562">
        <v>2003572</v>
      </c>
      <c r="B3103" s="563" t="s">
        <v>17515</v>
      </c>
      <c r="C3103" s="562" t="s">
        <v>14735</v>
      </c>
      <c r="D3103" s="564">
        <v>134.25</v>
      </c>
    </row>
    <row r="3104" spans="1:4">
      <c r="A3104" s="562">
        <v>2003580</v>
      </c>
      <c r="B3104" s="563" t="s">
        <v>17516</v>
      </c>
      <c r="C3104" s="562" t="s">
        <v>14735</v>
      </c>
      <c r="D3104" s="564">
        <v>74.36</v>
      </c>
    </row>
    <row r="3105" spans="1:4">
      <c r="A3105" s="562">
        <v>2003573</v>
      </c>
      <c r="B3105" s="563" t="s">
        <v>17517</v>
      </c>
      <c r="C3105" s="562" t="s">
        <v>14735</v>
      </c>
      <c r="D3105" s="564">
        <v>140.72999999999999</v>
      </c>
    </row>
    <row r="3106" spans="1:4">
      <c r="A3106" s="562">
        <v>2003581</v>
      </c>
      <c r="B3106" s="563" t="s">
        <v>17518</v>
      </c>
      <c r="C3106" s="562" t="s">
        <v>14735</v>
      </c>
      <c r="D3106" s="564">
        <v>71.489999999999995</v>
      </c>
    </row>
    <row r="3107" spans="1:4" ht="25.5">
      <c r="A3107" s="562">
        <v>2003561</v>
      </c>
      <c r="B3107" s="563" t="s">
        <v>17519</v>
      </c>
      <c r="C3107" s="562" t="s">
        <v>14735</v>
      </c>
      <c r="D3107" s="564">
        <v>225.01</v>
      </c>
    </row>
    <row r="3108" spans="1:4" ht="25.5">
      <c r="A3108" s="562">
        <v>2003560</v>
      </c>
      <c r="B3108" s="563" t="s">
        <v>17520</v>
      </c>
      <c r="C3108" s="562" t="s">
        <v>14735</v>
      </c>
      <c r="D3108" s="564">
        <v>138.86000000000001</v>
      </c>
    </row>
    <row r="3109" spans="1:4" ht="25.5">
      <c r="A3109" s="562">
        <v>2003574</v>
      </c>
      <c r="B3109" s="563" t="s">
        <v>17521</v>
      </c>
      <c r="C3109" s="562" t="s">
        <v>14735</v>
      </c>
      <c r="D3109" s="564">
        <v>198.81</v>
      </c>
    </row>
    <row r="3110" spans="1:4" ht="25.5">
      <c r="A3110" s="562">
        <v>2003582</v>
      </c>
      <c r="B3110" s="563" t="s">
        <v>17522</v>
      </c>
      <c r="C3110" s="562" t="s">
        <v>14735</v>
      </c>
      <c r="D3110" s="564">
        <v>136.65</v>
      </c>
    </row>
    <row r="3111" spans="1:4" ht="25.5">
      <c r="A3111" s="562">
        <v>2003563</v>
      </c>
      <c r="B3111" s="563" t="s">
        <v>17523</v>
      </c>
      <c r="C3111" s="562" t="s">
        <v>14735</v>
      </c>
      <c r="D3111" s="564">
        <v>234.49</v>
      </c>
    </row>
    <row r="3112" spans="1:4" ht="25.5">
      <c r="A3112" s="562">
        <v>2003562</v>
      </c>
      <c r="B3112" s="563" t="s">
        <v>17524</v>
      </c>
      <c r="C3112" s="562" t="s">
        <v>14735</v>
      </c>
      <c r="D3112" s="564">
        <v>134.31</v>
      </c>
    </row>
    <row r="3113" spans="1:4" ht="25.5">
      <c r="A3113" s="562">
        <v>2003575</v>
      </c>
      <c r="B3113" s="563" t="s">
        <v>17525</v>
      </c>
      <c r="C3113" s="562" t="s">
        <v>14735</v>
      </c>
      <c r="D3113" s="564">
        <v>205.45</v>
      </c>
    </row>
    <row r="3114" spans="1:4" ht="25.5">
      <c r="A3114" s="562">
        <v>2003583</v>
      </c>
      <c r="B3114" s="563" t="s">
        <v>17526</v>
      </c>
      <c r="C3114" s="562" t="s">
        <v>14735</v>
      </c>
      <c r="D3114" s="564">
        <v>133.46</v>
      </c>
    </row>
    <row r="3115" spans="1:4">
      <c r="A3115" s="562">
        <v>2003565</v>
      </c>
      <c r="B3115" s="563" t="s">
        <v>17527</v>
      </c>
      <c r="C3115" s="562" t="s">
        <v>14735</v>
      </c>
      <c r="D3115" s="564">
        <v>153.69999999999999</v>
      </c>
    </row>
    <row r="3116" spans="1:4">
      <c r="A3116" s="562">
        <v>2003564</v>
      </c>
      <c r="B3116" s="563" t="s">
        <v>17528</v>
      </c>
      <c r="C3116" s="562" t="s">
        <v>14735</v>
      </c>
      <c r="D3116" s="564">
        <v>90</v>
      </c>
    </row>
    <row r="3117" spans="1:4">
      <c r="A3117" s="562">
        <v>2003567</v>
      </c>
      <c r="B3117" s="563" t="s">
        <v>17529</v>
      </c>
      <c r="C3117" s="562" t="s">
        <v>14735</v>
      </c>
      <c r="D3117" s="564">
        <v>172.49</v>
      </c>
    </row>
    <row r="3118" spans="1:4">
      <c r="A3118" s="562">
        <v>2003566</v>
      </c>
      <c r="B3118" s="563" t="s">
        <v>17530</v>
      </c>
      <c r="C3118" s="562" t="s">
        <v>14735</v>
      </c>
      <c r="D3118" s="564">
        <v>95.42</v>
      </c>
    </row>
    <row r="3119" spans="1:4">
      <c r="A3119" s="562">
        <v>2003569</v>
      </c>
      <c r="B3119" s="563" t="s">
        <v>17531</v>
      </c>
      <c r="C3119" s="562" t="s">
        <v>14735</v>
      </c>
      <c r="D3119" s="564">
        <v>204.08</v>
      </c>
    </row>
    <row r="3120" spans="1:4">
      <c r="A3120" s="562">
        <v>2003568</v>
      </c>
      <c r="B3120" s="563" t="s">
        <v>17532</v>
      </c>
      <c r="C3120" s="562" t="s">
        <v>14735</v>
      </c>
      <c r="D3120" s="564">
        <v>142.93</v>
      </c>
    </row>
    <row r="3121" spans="1:4">
      <c r="A3121" s="562">
        <v>2003578</v>
      </c>
      <c r="B3121" s="563" t="s">
        <v>17533</v>
      </c>
      <c r="C3121" s="562" t="s">
        <v>14735</v>
      </c>
      <c r="D3121" s="564">
        <v>192.73</v>
      </c>
    </row>
    <row r="3122" spans="1:4">
      <c r="A3122" s="562">
        <v>2003586</v>
      </c>
      <c r="B3122" s="563" t="s">
        <v>17534</v>
      </c>
      <c r="C3122" s="562" t="s">
        <v>14735</v>
      </c>
      <c r="D3122" s="564">
        <v>142.16</v>
      </c>
    </row>
    <row r="3123" spans="1:4">
      <c r="A3123" s="562">
        <v>2003571</v>
      </c>
      <c r="B3123" s="563" t="s">
        <v>17535</v>
      </c>
      <c r="C3123" s="562" t="s">
        <v>14735</v>
      </c>
      <c r="D3123" s="564">
        <v>222.86</v>
      </c>
    </row>
    <row r="3124" spans="1:4">
      <c r="A3124" s="562">
        <v>2003570</v>
      </c>
      <c r="B3124" s="563" t="s">
        <v>17536</v>
      </c>
      <c r="C3124" s="562" t="s">
        <v>14735</v>
      </c>
      <c r="D3124" s="564">
        <v>148.35</v>
      </c>
    </row>
    <row r="3125" spans="1:4">
      <c r="A3125" s="562">
        <v>2003579</v>
      </c>
      <c r="B3125" s="563" t="s">
        <v>17537</v>
      </c>
      <c r="C3125" s="562" t="s">
        <v>14735</v>
      </c>
      <c r="D3125" s="564">
        <v>208.14</v>
      </c>
    </row>
    <row r="3126" spans="1:4">
      <c r="A3126" s="562">
        <v>2003587</v>
      </c>
      <c r="B3126" s="563" t="s">
        <v>17538</v>
      </c>
      <c r="C3126" s="562" t="s">
        <v>14735</v>
      </c>
      <c r="D3126" s="564">
        <v>147.29</v>
      </c>
    </row>
    <row r="3127" spans="1:4">
      <c r="A3127" s="562">
        <v>2004506</v>
      </c>
      <c r="B3127" s="563" t="s">
        <v>17539</v>
      </c>
      <c r="C3127" s="562" t="s">
        <v>14735</v>
      </c>
      <c r="D3127" s="564">
        <v>73.02</v>
      </c>
    </row>
    <row r="3128" spans="1:4">
      <c r="A3128" s="562">
        <v>2004507</v>
      </c>
      <c r="B3128" s="563" t="s">
        <v>17540</v>
      </c>
      <c r="C3128" s="562" t="s">
        <v>14735</v>
      </c>
      <c r="D3128" s="564">
        <v>99.27</v>
      </c>
    </row>
    <row r="3129" spans="1:4">
      <c r="A3129" s="562">
        <v>2003614</v>
      </c>
      <c r="B3129" s="563" t="s">
        <v>17541</v>
      </c>
      <c r="C3129" s="562" t="s">
        <v>14735</v>
      </c>
      <c r="D3129" s="564">
        <v>171.62</v>
      </c>
    </row>
    <row r="3130" spans="1:4">
      <c r="A3130" s="562">
        <v>2003865</v>
      </c>
      <c r="B3130" s="563" t="s">
        <v>17542</v>
      </c>
      <c r="C3130" s="562" t="s">
        <v>14735</v>
      </c>
      <c r="D3130" s="564">
        <v>191.51</v>
      </c>
    </row>
    <row r="3131" spans="1:4">
      <c r="A3131" s="562">
        <v>2003923</v>
      </c>
      <c r="B3131" s="563" t="s">
        <v>17543</v>
      </c>
      <c r="C3131" s="562" t="s">
        <v>14735</v>
      </c>
      <c r="D3131" s="564">
        <v>63.33</v>
      </c>
    </row>
    <row r="3132" spans="1:4">
      <c r="A3132" s="562">
        <v>2003922</v>
      </c>
      <c r="B3132" s="563" t="s">
        <v>17544</v>
      </c>
      <c r="C3132" s="562" t="s">
        <v>14735</v>
      </c>
      <c r="D3132" s="564">
        <v>41.01</v>
      </c>
    </row>
    <row r="3133" spans="1:4">
      <c r="A3133" s="562">
        <v>2003605</v>
      </c>
      <c r="B3133" s="563" t="s">
        <v>17545</v>
      </c>
      <c r="C3133" s="562" t="s">
        <v>14735</v>
      </c>
      <c r="D3133" s="564">
        <v>45.51</v>
      </c>
    </row>
    <row r="3134" spans="1:4">
      <c r="A3134" s="562">
        <v>2003604</v>
      </c>
      <c r="B3134" s="563" t="s">
        <v>17546</v>
      </c>
      <c r="C3134" s="562" t="s">
        <v>14735</v>
      </c>
      <c r="D3134" s="564">
        <v>26.8</v>
      </c>
    </row>
    <row r="3135" spans="1:4">
      <c r="A3135" s="562">
        <v>2003607</v>
      </c>
      <c r="B3135" s="563" t="s">
        <v>17547</v>
      </c>
      <c r="C3135" s="562" t="s">
        <v>14735</v>
      </c>
      <c r="D3135" s="564">
        <v>44.98</v>
      </c>
    </row>
    <row r="3136" spans="1:4">
      <c r="A3136" s="562">
        <v>2003606</v>
      </c>
      <c r="B3136" s="563" t="s">
        <v>17548</v>
      </c>
      <c r="C3136" s="562" t="s">
        <v>14735</v>
      </c>
      <c r="D3136" s="564">
        <v>28.54</v>
      </c>
    </row>
    <row r="3137" spans="1:4">
      <c r="A3137" s="562">
        <v>2003609</v>
      </c>
      <c r="B3137" s="563" t="s">
        <v>17549</v>
      </c>
      <c r="C3137" s="562" t="s">
        <v>14735</v>
      </c>
      <c r="D3137" s="564">
        <v>30.62</v>
      </c>
    </row>
    <row r="3138" spans="1:4">
      <c r="A3138" s="562">
        <v>2003608</v>
      </c>
      <c r="B3138" s="563" t="s">
        <v>17550</v>
      </c>
      <c r="C3138" s="562" t="s">
        <v>14735</v>
      </c>
      <c r="D3138" s="564">
        <v>14.18</v>
      </c>
    </row>
    <row r="3139" spans="1:4">
      <c r="A3139" s="562">
        <v>2003925</v>
      </c>
      <c r="B3139" s="563" t="s">
        <v>17551</v>
      </c>
      <c r="C3139" s="562" t="s">
        <v>14735</v>
      </c>
      <c r="D3139" s="564">
        <v>86.04</v>
      </c>
    </row>
    <row r="3140" spans="1:4">
      <c r="A3140" s="562">
        <v>2003924</v>
      </c>
      <c r="B3140" s="563" t="s">
        <v>17552</v>
      </c>
      <c r="C3140" s="562" t="s">
        <v>14735</v>
      </c>
      <c r="D3140" s="564">
        <v>65.989999999999995</v>
      </c>
    </row>
    <row r="3141" spans="1:4">
      <c r="A3141" s="562">
        <v>2003611</v>
      </c>
      <c r="B3141" s="563" t="s">
        <v>17553</v>
      </c>
      <c r="C3141" s="562" t="s">
        <v>14735</v>
      </c>
      <c r="D3141" s="564">
        <v>68.22</v>
      </c>
    </row>
    <row r="3142" spans="1:4">
      <c r="A3142" s="562">
        <v>2003610</v>
      </c>
      <c r="B3142" s="563" t="s">
        <v>17554</v>
      </c>
      <c r="C3142" s="562" t="s">
        <v>14735</v>
      </c>
      <c r="D3142" s="564">
        <v>51.78</v>
      </c>
    </row>
    <row r="3143" spans="1:4">
      <c r="A3143" s="562">
        <v>2003820</v>
      </c>
      <c r="B3143" s="563" t="s">
        <v>17555</v>
      </c>
      <c r="C3143" s="562" t="s">
        <v>220</v>
      </c>
      <c r="D3143" s="564">
        <v>23.84</v>
      </c>
    </row>
    <row r="3144" spans="1:4">
      <c r="A3144" s="562">
        <v>2003821</v>
      </c>
      <c r="B3144" s="563" t="s">
        <v>17556</v>
      </c>
      <c r="C3144" s="562" t="s">
        <v>220</v>
      </c>
      <c r="D3144" s="564">
        <v>20.5</v>
      </c>
    </row>
    <row r="3145" spans="1:4">
      <c r="A3145" s="562">
        <v>2003842</v>
      </c>
      <c r="B3145" s="563" t="s">
        <v>17557</v>
      </c>
      <c r="C3145" s="562" t="s">
        <v>14743</v>
      </c>
      <c r="D3145" s="564">
        <v>87.35</v>
      </c>
    </row>
    <row r="3146" spans="1:4">
      <c r="A3146" s="562">
        <v>2003103</v>
      </c>
      <c r="B3146" s="563" t="s">
        <v>21931</v>
      </c>
      <c r="C3146" s="562" t="s">
        <v>220</v>
      </c>
      <c r="D3146" s="564">
        <v>213.12</v>
      </c>
    </row>
    <row r="3147" spans="1:4">
      <c r="A3147" s="562">
        <v>2003104</v>
      </c>
      <c r="B3147" s="563" t="s">
        <v>21932</v>
      </c>
      <c r="C3147" s="562" t="s">
        <v>220</v>
      </c>
      <c r="D3147" s="564">
        <v>184.73</v>
      </c>
    </row>
    <row r="3148" spans="1:4">
      <c r="A3148" s="562">
        <v>2003115</v>
      </c>
      <c r="B3148" s="563" t="s">
        <v>21933</v>
      </c>
      <c r="C3148" s="562" t="s">
        <v>220</v>
      </c>
      <c r="D3148" s="564">
        <v>314.58</v>
      </c>
    </row>
    <row r="3149" spans="1:4">
      <c r="A3149" s="562">
        <v>2003116</v>
      </c>
      <c r="B3149" s="563" t="s">
        <v>21934</v>
      </c>
      <c r="C3149" s="562" t="s">
        <v>220</v>
      </c>
      <c r="D3149" s="564">
        <v>271.04000000000002</v>
      </c>
    </row>
    <row r="3150" spans="1:4">
      <c r="A3150" s="562">
        <v>2003105</v>
      </c>
      <c r="B3150" s="563" t="s">
        <v>21935</v>
      </c>
      <c r="C3150" s="562" t="s">
        <v>220</v>
      </c>
      <c r="D3150" s="564">
        <v>226.16</v>
      </c>
    </row>
    <row r="3151" spans="1:4">
      <c r="A3151" s="562">
        <v>2003106</v>
      </c>
      <c r="B3151" s="563" t="s">
        <v>21936</v>
      </c>
      <c r="C3151" s="562" t="s">
        <v>220</v>
      </c>
      <c r="D3151" s="564">
        <v>196.56</v>
      </c>
    </row>
    <row r="3152" spans="1:4">
      <c r="A3152" s="562">
        <v>2003117</v>
      </c>
      <c r="B3152" s="563" t="s">
        <v>21937</v>
      </c>
      <c r="C3152" s="562" t="s">
        <v>220</v>
      </c>
      <c r="D3152" s="564">
        <v>332.98</v>
      </c>
    </row>
    <row r="3153" spans="1:4">
      <c r="A3153" s="562">
        <v>2003118</v>
      </c>
      <c r="B3153" s="563" t="s">
        <v>21938</v>
      </c>
      <c r="C3153" s="562" t="s">
        <v>220</v>
      </c>
      <c r="D3153" s="564">
        <v>287.75</v>
      </c>
    </row>
    <row r="3154" spans="1:4">
      <c r="A3154" s="562">
        <v>2003107</v>
      </c>
      <c r="B3154" s="563" t="s">
        <v>21939</v>
      </c>
      <c r="C3154" s="562" t="s">
        <v>220</v>
      </c>
      <c r="D3154" s="564">
        <v>199.48</v>
      </c>
    </row>
    <row r="3155" spans="1:4">
      <c r="A3155" s="562">
        <v>2003108</v>
      </c>
      <c r="B3155" s="563" t="s">
        <v>21940</v>
      </c>
      <c r="C3155" s="562" t="s">
        <v>220</v>
      </c>
      <c r="D3155" s="564">
        <v>174.23</v>
      </c>
    </row>
    <row r="3156" spans="1:4">
      <c r="A3156" s="562">
        <v>2003119</v>
      </c>
      <c r="B3156" s="563" t="s">
        <v>21941</v>
      </c>
      <c r="C3156" s="562" t="s">
        <v>220</v>
      </c>
      <c r="D3156" s="564">
        <v>289.49</v>
      </c>
    </row>
    <row r="3157" spans="1:4">
      <c r="A3157" s="562">
        <v>2003120</v>
      </c>
      <c r="B3157" s="563" t="s">
        <v>21942</v>
      </c>
      <c r="C3157" s="562" t="s">
        <v>220</v>
      </c>
      <c r="D3157" s="564">
        <v>252.17</v>
      </c>
    </row>
    <row r="3158" spans="1:4">
      <c r="A3158" s="562">
        <v>2003109</v>
      </c>
      <c r="B3158" s="563" t="s">
        <v>21943</v>
      </c>
      <c r="C3158" s="562" t="s">
        <v>220</v>
      </c>
      <c r="D3158" s="564">
        <v>210.31</v>
      </c>
    </row>
    <row r="3159" spans="1:4">
      <c r="A3159" s="562">
        <v>2003110</v>
      </c>
      <c r="B3159" s="563" t="s">
        <v>21944</v>
      </c>
      <c r="C3159" s="562" t="s">
        <v>220</v>
      </c>
      <c r="D3159" s="564">
        <v>184.15</v>
      </c>
    </row>
    <row r="3160" spans="1:4">
      <c r="A3160" s="562">
        <v>2003121</v>
      </c>
      <c r="B3160" s="563" t="s">
        <v>21945</v>
      </c>
      <c r="C3160" s="562" t="s">
        <v>220</v>
      </c>
      <c r="D3160" s="564">
        <v>304.86</v>
      </c>
    </row>
    <row r="3161" spans="1:4">
      <c r="A3161" s="562">
        <v>2003122</v>
      </c>
      <c r="B3161" s="563" t="s">
        <v>21946</v>
      </c>
      <c r="C3161" s="562" t="s">
        <v>220</v>
      </c>
      <c r="D3161" s="564">
        <v>266.27</v>
      </c>
    </row>
    <row r="3162" spans="1:4">
      <c r="A3162" s="562">
        <v>2003111</v>
      </c>
      <c r="B3162" s="563" t="s">
        <v>21947</v>
      </c>
      <c r="C3162" s="562" t="s">
        <v>220</v>
      </c>
      <c r="D3162" s="564">
        <v>223.23</v>
      </c>
    </row>
    <row r="3163" spans="1:4">
      <c r="A3163" s="562">
        <v>2003112</v>
      </c>
      <c r="B3163" s="563" t="s">
        <v>21948</v>
      </c>
      <c r="C3163" s="562" t="s">
        <v>220</v>
      </c>
      <c r="D3163" s="564">
        <v>196.01</v>
      </c>
    </row>
    <row r="3164" spans="1:4">
      <c r="A3164" s="562">
        <v>2003123</v>
      </c>
      <c r="B3164" s="563" t="s">
        <v>21949</v>
      </c>
      <c r="C3164" s="562" t="s">
        <v>220</v>
      </c>
      <c r="D3164" s="564">
        <v>323.36</v>
      </c>
    </row>
    <row r="3165" spans="1:4">
      <c r="A3165" s="562">
        <v>2003124</v>
      </c>
      <c r="B3165" s="563" t="s">
        <v>21950</v>
      </c>
      <c r="C3165" s="562" t="s">
        <v>220</v>
      </c>
      <c r="D3165" s="564">
        <v>283.23</v>
      </c>
    </row>
    <row r="3166" spans="1:4">
      <c r="A3166" s="562">
        <v>2003113</v>
      </c>
      <c r="B3166" s="563" t="s">
        <v>21951</v>
      </c>
      <c r="C3166" s="562" t="s">
        <v>220</v>
      </c>
      <c r="D3166" s="564">
        <v>234.06</v>
      </c>
    </row>
    <row r="3167" spans="1:4">
      <c r="A3167" s="562">
        <v>2003114</v>
      </c>
      <c r="B3167" s="563" t="s">
        <v>21952</v>
      </c>
      <c r="C3167" s="562" t="s">
        <v>220</v>
      </c>
      <c r="D3167" s="564">
        <v>205.93</v>
      </c>
    </row>
    <row r="3168" spans="1:4">
      <c r="A3168" s="562">
        <v>2003125</v>
      </c>
      <c r="B3168" s="563" t="s">
        <v>21953</v>
      </c>
      <c r="C3168" s="562" t="s">
        <v>220</v>
      </c>
      <c r="D3168" s="564">
        <v>338.73</v>
      </c>
    </row>
    <row r="3169" spans="1:4">
      <c r="A3169" s="562">
        <v>2003126</v>
      </c>
      <c r="B3169" s="563" t="s">
        <v>21954</v>
      </c>
      <c r="C3169" s="562" t="s">
        <v>220</v>
      </c>
      <c r="D3169" s="564">
        <v>297.33</v>
      </c>
    </row>
    <row r="3170" spans="1:4">
      <c r="A3170" s="562">
        <v>2003127</v>
      </c>
      <c r="B3170" s="563" t="s">
        <v>21955</v>
      </c>
      <c r="C3170" s="562" t="s">
        <v>220</v>
      </c>
      <c r="D3170" s="564">
        <v>897.18</v>
      </c>
    </row>
    <row r="3171" spans="1:4">
      <c r="A3171" s="562">
        <v>2003128</v>
      </c>
      <c r="B3171" s="563" t="s">
        <v>21956</v>
      </c>
      <c r="C3171" s="562" t="s">
        <v>220</v>
      </c>
      <c r="D3171" s="564">
        <v>757.32</v>
      </c>
    </row>
    <row r="3172" spans="1:4">
      <c r="A3172" s="562">
        <v>2003147</v>
      </c>
      <c r="B3172" s="563" t="s">
        <v>21957</v>
      </c>
      <c r="C3172" s="562" t="s">
        <v>220</v>
      </c>
      <c r="D3172" s="564">
        <v>1231.18</v>
      </c>
    </row>
    <row r="3173" spans="1:4">
      <c r="A3173" s="562">
        <v>2003148</v>
      </c>
      <c r="B3173" s="563" t="s">
        <v>21958</v>
      </c>
      <c r="C3173" s="562" t="s">
        <v>220</v>
      </c>
      <c r="D3173" s="564">
        <v>1030.4000000000001</v>
      </c>
    </row>
    <row r="3174" spans="1:4">
      <c r="A3174" s="562">
        <v>2003129</v>
      </c>
      <c r="B3174" s="563" t="s">
        <v>21959</v>
      </c>
      <c r="C3174" s="562" t="s">
        <v>220</v>
      </c>
      <c r="D3174" s="564">
        <v>902.95</v>
      </c>
    </row>
    <row r="3175" spans="1:4">
      <c r="A3175" s="562">
        <v>2003130</v>
      </c>
      <c r="B3175" s="563" t="s">
        <v>21960</v>
      </c>
      <c r="C3175" s="562" t="s">
        <v>220</v>
      </c>
      <c r="D3175" s="564">
        <v>761.65</v>
      </c>
    </row>
    <row r="3176" spans="1:4">
      <c r="A3176" s="562">
        <v>2003149</v>
      </c>
      <c r="B3176" s="563" t="s">
        <v>21961</v>
      </c>
      <c r="C3176" s="562" t="s">
        <v>220</v>
      </c>
      <c r="D3176" s="564">
        <v>1241.27</v>
      </c>
    </row>
    <row r="3177" spans="1:4">
      <c r="A3177" s="562">
        <v>2003150</v>
      </c>
      <c r="B3177" s="563" t="s">
        <v>21962</v>
      </c>
      <c r="C3177" s="562" t="s">
        <v>220</v>
      </c>
      <c r="D3177" s="564">
        <v>1037.96</v>
      </c>
    </row>
    <row r="3178" spans="1:4">
      <c r="A3178" s="562">
        <v>2003131</v>
      </c>
      <c r="B3178" s="563" t="s">
        <v>21963</v>
      </c>
      <c r="C3178" s="562" t="s">
        <v>220</v>
      </c>
      <c r="D3178" s="564">
        <v>920.53</v>
      </c>
    </row>
    <row r="3179" spans="1:4">
      <c r="A3179" s="562">
        <v>2003132</v>
      </c>
      <c r="B3179" s="563" t="s">
        <v>21964</v>
      </c>
      <c r="C3179" s="562" t="s">
        <v>220</v>
      </c>
      <c r="D3179" s="564">
        <v>774.84</v>
      </c>
    </row>
    <row r="3180" spans="1:4">
      <c r="A3180" s="562">
        <v>2003151</v>
      </c>
      <c r="B3180" s="563" t="s">
        <v>21965</v>
      </c>
      <c r="C3180" s="562" t="s">
        <v>220</v>
      </c>
      <c r="D3180" s="564">
        <v>1271.97</v>
      </c>
    </row>
    <row r="3181" spans="1:4">
      <c r="A3181" s="562">
        <v>2003152</v>
      </c>
      <c r="B3181" s="563" t="s">
        <v>21966</v>
      </c>
      <c r="C3181" s="562" t="s">
        <v>220</v>
      </c>
      <c r="D3181" s="564">
        <v>1060.99</v>
      </c>
    </row>
    <row r="3182" spans="1:4">
      <c r="A3182" s="562">
        <v>2003133</v>
      </c>
      <c r="B3182" s="563" t="s">
        <v>21967</v>
      </c>
      <c r="C3182" s="562" t="s">
        <v>220</v>
      </c>
      <c r="D3182" s="564">
        <v>924.07</v>
      </c>
    </row>
    <row r="3183" spans="1:4">
      <c r="A3183" s="562">
        <v>2003134</v>
      </c>
      <c r="B3183" s="563" t="s">
        <v>21968</v>
      </c>
      <c r="C3183" s="562" t="s">
        <v>220</v>
      </c>
      <c r="D3183" s="564">
        <v>777.49</v>
      </c>
    </row>
    <row r="3184" spans="1:4">
      <c r="A3184" s="562">
        <v>2003153</v>
      </c>
      <c r="B3184" s="563" t="s">
        <v>21969</v>
      </c>
      <c r="C3184" s="562" t="s">
        <v>220</v>
      </c>
      <c r="D3184" s="564">
        <v>1278.1199999999999</v>
      </c>
    </row>
    <row r="3185" spans="1:4">
      <c r="A3185" s="562">
        <v>2003154</v>
      </c>
      <c r="B3185" s="563" t="s">
        <v>21970</v>
      </c>
      <c r="C3185" s="562" t="s">
        <v>220</v>
      </c>
      <c r="D3185" s="564">
        <v>1065.6099999999999</v>
      </c>
    </row>
    <row r="3186" spans="1:4">
      <c r="A3186" s="562">
        <v>2003135</v>
      </c>
      <c r="B3186" s="563" t="s">
        <v>21971</v>
      </c>
      <c r="C3186" s="562" t="s">
        <v>220</v>
      </c>
      <c r="D3186" s="564">
        <v>932</v>
      </c>
    </row>
    <row r="3187" spans="1:4">
      <c r="A3187" s="562">
        <v>2003136</v>
      </c>
      <c r="B3187" s="563" t="s">
        <v>21972</v>
      </c>
      <c r="C3187" s="562" t="s">
        <v>220</v>
      </c>
      <c r="D3187" s="564">
        <v>783.44</v>
      </c>
    </row>
    <row r="3188" spans="1:4">
      <c r="A3188" s="562">
        <v>2003155</v>
      </c>
      <c r="B3188" s="563" t="s">
        <v>21973</v>
      </c>
      <c r="C3188" s="562" t="s">
        <v>220</v>
      </c>
      <c r="D3188" s="564">
        <v>1292.02</v>
      </c>
    </row>
    <row r="3189" spans="1:4">
      <c r="A3189" s="562">
        <v>2003156</v>
      </c>
      <c r="B3189" s="563" t="s">
        <v>21974</v>
      </c>
      <c r="C3189" s="562" t="s">
        <v>220</v>
      </c>
      <c r="D3189" s="564">
        <v>1076.03</v>
      </c>
    </row>
    <row r="3190" spans="1:4">
      <c r="A3190" s="562">
        <v>2003137</v>
      </c>
      <c r="B3190" s="563" t="s">
        <v>21975</v>
      </c>
      <c r="C3190" s="562" t="s">
        <v>220</v>
      </c>
      <c r="D3190" s="564">
        <v>1206.58</v>
      </c>
    </row>
    <row r="3191" spans="1:4">
      <c r="A3191" s="562">
        <v>2003138</v>
      </c>
      <c r="B3191" s="563" t="s">
        <v>21976</v>
      </c>
      <c r="C3191" s="562" t="s">
        <v>220</v>
      </c>
      <c r="D3191" s="564">
        <v>1044.1300000000001</v>
      </c>
    </row>
    <row r="3192" spans="1:4">
      <c r="A3192" s="562">
        <v>2003157</v>
      </c>
      <c r="B3192" s="563" t="s">
        <v>21977</v>
      </c>
      <c r="C3192" s="562" t="s">
        <v>220</v>
      </c>
      <c r="D3192" s="564">
        <v>1630.32</v>
      </c>
    </row>
    <row r="3193" spans="1:4">
      <c r="A3193" s="562">
        <v>2003158</v>
      </c>
      <c r="B3193" s="563" t="s">
        <v>21978</v>
      </c>
      <c r="C3193" s="562" t="s">
        <v>220</v>
      </c>
      <c r="D3193" s="564">
        <v>1400.43</v>
      </c>
    </row>
    <row r="3194" spans="1:4">
      <c r="A3194" s="562">
        <v>2003139</v>
      </c>
      <c r="B3194" s="563" t="s">
        <v>21979</v>
      </c>
      <c r="C3194" s="562" t="s">
        <v>220</v>
      </c>
      <c r="D3194" s="564">
        <v>1212.3499999999999</v>
      </c>
    </row>
    <row r="3195" spans="1:4">
      <c r="A3195" s="562">
        <v>2003140</v>
      </c>
      <c r="B3195" s="563" t="s">
        <v>21980</v>
      </c>
      <c r="C3195" s="562" t="s">
        <v>220</v>
      </c>
      <c r="D3195" s="564">
        <v>1048.46</v>
      </c>
    </row>
    <row r="3196" spans="1:4">
      <c r="A3196" s="562">
        <v>2003159</v>
      </c>
      <c r="B3196" s="563" t="s">
        <v>21981</v>
      </c>
      <c r="C3196" s="562" t="s">
        <v>220</v>
      </c>
      <c r="D3196" s="564">
        <v>1640.41</v>
      </c>
    </row>
    <row r="3197" spans="1:4">
      <c r="A3197" s="562">
        <v>2003160</v>
      </c>
      <c r="B3197" s="563" t="s">
        <v>21982</v>
      </c>
      <c r="C3197" s="562" t="s">
        <v>220</v>
      </c>
      <c r="D3197" s="564">
        <v>1408</v>
      </c>
    </row>
    <row r="3198" spans="1:4">
      <c r="A3198" s="562">
        <v>2003141</v>
      </c>
      <c r="B3198" s="563" t="s">
        <v>21983</v>
      </c>
      <c r="C3198" s="562" t="s">
        <v>220</v>
      </c>
      <c r="D3198" s="564">
        <v>1229.93</v>
      </c>
    </row>
    <row r="3199" spans="1:4">
      <c r="A3199" s="562">
        <v>2003142</v>
      </c>
      <c r="B3199" s="563" t="s">
        <v>21984</v>
      </c>
      <c r="C3199" s="562" t="s">
        <v>220</v>
      </c>
      <c r="D3199" s="564">
        <v>1061.6400000000001</v>
      </c>
    </row>
    <row r="3200" spans="1:4">
      <c r="A3200" s="562">
        <v>2003161</v>
      </c>
      <c r="B3200" s="563" t="s">
        <v>21985</v>
      </c>
      <c r="C3200" s="562" t="s">
        <v>220</v>
      </c>
      <c r="D3200" s="564">
        <v>1671.11</v>
      </c>
    </row>
    <row r="3201" spans="1:4">
      <c r="A3201" s="562">
        <v>2003162</v>
      </c>
      <c r="B3201" s="563" t="s">
        <v>21986</v>
      </c>
      <c r="C3201" s="562" t="s">
        <v>220</v>
      </c>
      <c r="D3201" s="564">
        <v>1431.03</v>
      </c>
    </row>
    <row r="3202" spans="1:4">
      <c r="A3202" s="562">
        <v>2003143</v>
      </c>
      <c r="B3202" s="563" t="s">
        <v>21987</v>
      </c>
      <c r="C3202" s="562" t="s">
        <v>220</v>
      </c>
      <c r="D3202" s="564">
        <v>1233.47</v>
      </c>
    </row>
    <row r="3203" spans="1:4">
      <c r="A3203" s="562">
        <v>2003144</v>
      </c>
      <c r="B3203" s="563" t="s">
        <v>21988</v>
      </c>
      <c r="C3203" s="562" t="s">
        <v>220</v>
      </c>
      <c r="D3203" s="564">
        <v>1064.3</v>
      </c>
    </row>
    <row r="3204" spans="1:4">
      <c r="A3204" s="562">
        <v>2003163</v>
      </c>
      <c r="B3204" s="563" t="s">
        <v>21989</v>
      </c>
      <c r="C3204" s="562" t="s">
        <v>220</v>
      </c>
      <c r="D3204" s="564">
        <v>1677.27</v>
      </c>
    </row>
    <row r="3205" spans="1:4">
      <c r="A3205" s="562">
        <v>2003164</v>
      </c>
      <c r="B3205" s="563" t="s">
        <v>21990</v>
      </c>
      <c r="C3205" s="562" t="s">
        <v>220</v>
      </c>
      <c r="D3205" s="564">
        <v>1435.64</v>
      </c>
    </row>
    <row r="3206" spans="1:4">
      <c r="A3206" s="562">
        <v>2003145</v>
      </c>
      <c r="B3206" s="563" t="s">
        <v>21991</v>
      </c>
      <c r="C3206" s="562" t="s">
        <v>220</v>
      </c>
      <c r="D3206" s="564">
        <v>1241.4100000000001</v>
      </c>
    </row>
    <row r="3207" spans="1:4">
      <c r="A3207" s="562">
        <v>2003146</v>
      </c>
      <c r="B3207" s="563" t="s">
        <v>21992</v>
      </c>
      <c r="C3207" s="562" t="s">
        <v>220</v>
      </c>
      <c r="D3207" s="564">
        <v>1070.26</v>
      </c>
    </row>
    <row r="3208" spans="1:4">
      <c r="A3208" s="562">
        <v>2003165</v>
      </c>
      <c r="B3208" s="563" t="s">
        <v>21993</v>
      </c>
      <c r="C3208" s="562" t="s">
        <v>220</v>
      </c>
      <c r="D3208" s="564">
        <v>1691.16</v>
      </c>
    </row>
    <row r="3209" spans="1:4">
      <c r="A3209" s="562">
        <v>2003166</v>
      </c>
      <c r="B3209" s="563" t="s">
        <v>21994</v>
      </c>
      <c r="C3209" s="562" t="s">
        <v>220</v>
      </c>
      <c r="D3209" s="564">
        <v>1446.07</v>
      </c>
    </row>
    <row r="3210" spans="1:4">
      <c r="A3210" s="562">
        <v>2003819</v>
      </c>
      <c r="B3210" s="563" t="s">
        <v>17558</v>
      </c>
      <c r="C3210" s="562" t="s">
        <v>14735</v>
      </c>
      <c r="D3210" s="564">
        <v>8.9600000000000009</v>
      </c>
    </row>
    <row r="3211" spans="1:4">
      <c r="A3211" s="562">
        <v>2004504</v>
      </c>
      <c r="B3211" s="563" t="s">
        <v>17559</v>
      </c>
      <c r="C3211" s="562" t="s">
        <v>164</v>
      </c>
      <c r="D3211" s="564">
        <v>20.98</v>
      </c>
    </row>
    <row r="3212" spans="1:4" ht="25.5">
      <c r="A3212" s="562">
        <v>2004519</v>
      </c>
      <c r="B3212" s="563" t="s">
        <v>17560</v>
      </c>
      <c r="C3212" s="562" t="s">
        <v>164</v>
      </c>
      <c r="D3212" s="564">
        <v>28.69</v>
      </c>
    </row>
    <row r="3213" spans="1:4" ht="25.5">
      <c r="A3213" s="562">
        <v>2004520</v>
      </c>
      <c r="B3213" s="563" t="s">
        <v>17561</v>
      </c>
      <c r="C3213" s="562" t="s">
        <v>164</v>
      </c>
      <c r="D3213" s="564">
        <v>23.67</v>
      </c>
    </row>
    <row r="3214" spans="1:4" ht="25.5">
      <c r="A3214" s="562">
        <v>2004521</v>
      </c>
      <c r="B3214" s="563" t="s">
        <v>17562</v>
      </c>
      <c r="C3214" s="562" t="s">
        <v>164</v>
      </c>
      <c r="D3214" s="564">
        <v>16.190000000000001</v>
      </c>
    </row>
    <row r="3215" spans="1:4" ht="25.5">
      <c r="A3215" s="562">
        <v>2004522</v>
      </c>
      <c r="B3215" s="563" t="s">
        <v>17563</v>
      </c>
      <c r="C3215" s="562" t="s">
        <v>164</v>
      </c>
      <c r="D3215" s="564">
        <v>11.83</v>
      </c>
    </row>
    <row r="3216" spans="1:4" ht="25.5">
      <c r="A3216" s="562">
        <v>2004518</v>
      </c>
      <c r="B3216" s="563" t="s">
        <v>17564</v>
      </c>
      <c r="C3216" s="562" t="s">
        <v>164</v>
      </c>
      <c r="D3216" s="564">
        <v>49.83</v>
      </c>
    </row>
    <row r="3217" spans="1:4">
      <c r="A3217" s="562">
        <v>2003864</v>
      </c>
      <c r="B3217" s="563" t="s">
        <v>17565</v>
      </c>
      <c r="C3217" s="562" t="s">
        <v>17566</v>
      </c>
      <c r="D3217" s="564">
        <v>14.29</v>
      </c>
    </row>
    <row r="3218" spans="1:4">
      <c r="A3218" s="562">
        <v>2003863</v>
      </c>
      <c r="B3218" s="563" t="s">
        <v>17567</v>
      </c>
      <c r="C3218" s="562" t="s">
        <v>17566</v>
      </c>
      <c r="D3218" s="564">
        <v>25.36</v>
      </c>
    </row>
    <row r="3219" spans="1:4">
      <c r="A3219" s="562">
        <v>2004508</v>
      </c>
      <c r="B3219" s="563" t="s">
        <v>17568</v>
      </c>
      <c r="C3219" s="562" t="s">
        <v>14735</v>
      </c>
      <c r="D3219" s="564">
        <v>12.52</v>
      </c>
    </row>
    <row r="3220" spans="1:4">
      <c r="A3220" s="562">
        <v>2003316</v>
      </c>
      <c r="B3220" s="563" t="s">
        <v>17569</v>
      </c>
      <c r="C3220" s="562" t="s">
        <v>220</v>
      </c>
      <c r="D3220" s="564">
        <v>106.54</v>
      </c>
    </row>
    <row r="3221" spans="1:4">
      <c r="A3221" s="562">
        <v>2003317</v>
      </c>
      <c r="B3221" s="563" t="s">
        <v>17570</v>
      </c>
      <c r="C3221" s="562" t="s">
        <v>220</v>
      </c>
      <c r="D3221" s="564">
        <v>100.74</v>
      </c>
    </row>
    <row r="3222" spans="1:4">
      <c r="A3222" s="562">
        <v>2003767</v>
      </c>
      <c r="B3222" s="563" t="s">
        <v>188</v>
      </c>
      <c r="C3222" s="562" t="s">
        <v>164</v>
      </c>
      <c r="D3222" s="564">
        <v>132.44</v>
      </c>
    </row>
    <row r="3223" spans="1:4">
      <c r="A3223" s="562">
        <v>2003844</v>
      </c>
      <c r="B3223" s="563" t="s">
        <v>17571</v>
      </c>
      <c r="C3223" s="562" t="s">
        <v>164</v>
      </c>
      <c r="D3223" s="564">
        <v>128.35</v>
      </c>
    </row>
    <row r="3224" spans="1:4">
      <c r="A3224" s="562">
        <v>2003576</v>
      </c>
      <c r="B3224" s="563" t="s">
        <v>17572</v>
      </c>
      <c r="C3224" s="562" t="s">
        <v>164</v>
      </c>
      <c r="D3224" s="564">
        <v>17.809999999999999</v>
      </c>
    </row>
    <row r="3225" spans="1:4">
      <c r="A3225" s="562">
        <v>2003858</v>
      </c>
      <c r="B3225" s="563" t="s">
        <v>17573</v>
      </c>
      <c r="C3225" s="562" t="s">
        <v>164</v>
      </c>
      <c r="D3225" s="564">
        <v>13.73</v>
      </c>
    </row>
    <row r="3226" spans="1:4">
      <c r="A3226" s="562">
        <v>2003850</v>
      </c>
      <c r="B3226" s="563" t="s">
        <v>17574</v>
      </c>
      <c r="C3226" s="562" t="s">
        <v>164</v>
      </c>
      <c r="D3226" s="564">
        <v>186.06</v>
      </c>
    </row>
    <row r="3227" spans="1:4">
      <c r="A3227" s="562">
        <v>2003849</v>
      </c>
      <c r="B3227" s="563" t="s">
        <v>17575</v>
      </c>
      <c r="C3227" s="562" t="s">
        <v>164</v>
      </c>
      <c r="D3227" s="564">
        <v>79.75</v>
      </c>
    </row>
    <row r="3228" spans="1:4">
      <c r="A3228" s="562">
        <v>2003868</v>
      </c>
      <c r="B3228" s="563" t="s">
        <v>17576</v>
      </c>
      <c r="C3228" s="562" t="s">
        <v>164</v>
      </c>
      <c r="D3228" s="564">
        <v>171.34</v>
      </c>
    </row>
    <row r="3229" spans="1:4">
      <c r="A3229" s="562">
        <v>2003369</v>
      </c>
      <c r="B3229" s="563" t="s">
        <v>17577</v>
      </c>
      <c r="C3229" s="562" t="s">
        <v>14735</v>
      </c>
      <c r="D3229" s="564">
        <v>119</v>
      </c>
    </row>
    <row r="3230" spans="1:4">
      <c r="A3230" s="562">
        <v>2003368</v>
      </c>
      <c r="B3230" s="563" t="s">
        <v>17578</v>
      </c>
      <c r="C3230" s="562" t="s">
        <v>14735</v>
      </c>
      <c r="D3230" s="564">
        <v>102.74</v>
      </c>
    </row>
    <row r="3231" spans="1:4">
      <c r="A3231" s="562">
        <v>2003939</v>
      </c>
      <c r="B3231" s="563" t="s">
        <v>17579</v>
      </c>
      <c r="C3231" s="562" t="s">
        <v>14735</v>
      </c>
      <c r="D3231" s="564">
        <v>72.84</v>
      </c>
    </row>
    <row r="3232" spans="1:4">
      <c r="A3232" s="562">
        <v>2003940</v>
      </c>
      <c r="B3232" s="563" t="s">
        <v>17580</v>
      </c>
      <c r="C3232" s="562" t="s">
        <v>14735</v>
      </c>
      <c r="D3232" s="564">
        <v>56.53</v>
      </c>
    </row>
    <row r="3233" spans="1:4">
      <c r="A3233" s="562">
        <v>2003371</v>
      </c>
      <c r="B3233" s="563" t="s">
        <v>17581</v>
      </c>
      <c r="C3233" s="562" t="s">
        <v>14735</v>
      </c>
      <c r="D3233" s="564">
        <v>86.92</v>
      </c>
    </row>
    <row r="3234" spans="1:4">
      <c r="A3234" s="562">
        <v>2003370</v>
      </c>
      <c r="B3234" s="563" t="s">
        <v>17582</v>
      </c>
      <c r="C3234" s="562" t="s">
        <v>14735</v>
      </c>
      <c r="D3234" s="564">
        <v>73.180000000000007</v>
      </c>
    </row>
    <row r="3235" spans="1:4">
      <c r="A3235" s="562">
        <v>2003941</v>
      </c>
      <c r="B3235" s="563" t="s">
        <v>17583</v>
      </c>
      <c r="C3235" s="562" t="s">
        <v>14735</v>
      </c>
      <c r="D3235" s="564">
        <v>62.44</v>
      </c>
    </row>
    <row r="3236" spans="1:4">
      <c r="A3236" s="562">
        <v>2003942</v>
      </c>
      <c r="B3236" s="563" t="s">
        <v>17584</v>
      </c>
      <c r="C3236" s="562" t="s">
        <v>14735</v>
      </c>
      <c r="D3236" s="564">
        <v>48.67</v>
      </c>
    </row>
    <row r="3237" spans="1:4">
      <c r="A3237" s="562">
        <v>2003373</v>
      </c>
      <c r="B3237" s="563" t="s">
        <v>17585</v>
      </c>
      <c r="C3237" s="562" t="s">
        <v>14735</v>
      </c>
      <c r="D3237" s="564">
        <v>70.42</v>
      </c>
    </row>
    <row r="3238" spans="1:4">
      <c r="A3238" s="562">
        <v>2003372</v>
      </c>
      <c r="B3238" s="563" t="s">
        <v>17586</v>
      </c>
      <c r="C3238" s="562" t="s">
        <v>14735</v>
      </c>
      <c r="D3238" s="564">
        <v>63.75</v>
      </c>
    </row>
    <row r="3239" spans="1:4">
      <c r="A3239" s="562">
        <v>2003943</v>
      </c>
      <c r="B3239" s="563" t="s">
        <v>17587</v>
      </c>
      <c r="C3239" s="562" t="s">
        <v>14735</v>
      </c>
      <c r="D3239" s="564">
        <v>29.25</v>
      </c>
    </row>
    <row r="3240" spans="1:4">
      <c r="A3240" s="562">
        <v>2003944</v>
      </c>
      <c r="B3240" s="563" t="s">
        <v>17588</v>
      </c>
      <c r="C3240" s="562" t="s">
        <v>14735</v>
      </c>
      <c r="D3240" s="564">
        <v>22.57</v>
      </c>
    </row>
    <row r="3241" spans="1:4">
      <c r="A3241" s="562">
        <v>2003375</v>
      </c>
      <c r="B3241" s="563" t="s">
        <v>17589</v>
      </c>
      <c r="C3241" s="562" t="s">
        <v>14735</v>
      </c>
      <c r="D3241" s="564">
        <v>45.13</v>
      </c>
    </row>
    <row r="3242" spans="1:4">
      <c r="A3242" s="562">
        <v>2003374</v>
      </c>
      <c r="B3242" s="563" t="s">
        <v>17590</v>
      </c>
      <c r="C3242" s="562" t="s">
        <v>14735</v>
      </c>
      <c r="D3242" s="564">
        <v>40.21</v>
      </c>
    </row>
    <row r="3243" spans="1:4">
      <c r="A3243" s="562">
        <v>2003945</v>
      </c>
      <c r="B3243" s="563" t="s">
        <v>17591</v>
      </c>
      <c r="C3243" s="562" t="s">
        <v>14735</v>
      </c>
      <c r="D3243" s="564">
        <v>21.99</v>
      </c>
    </row>
    <row r="3244" spans="1:4">
      <c r="A3244" s="562">
        <v>2003946</v>
      </c>
      <c r="B3244" s="563" t="s">
        <v>17592</v>
      </c>
      <c r="C3244" s="562" t="s">
        <v>14735</v>
      </c>
      <c r="D3244" s="564">
        <v>17.079999999999998</v>
      </c>
    </row>
    <row r="3245" spans="1:4">
      <c r="A3245" s="562">
        <v>2003377</v>
      </c>
      <c r="B3245" s="563" t="s">
        <v>17593</v>
      </c>
      <c r="C3245" s="562" t="s">
        <v>14735</v>
      </c>
      <c r="D3245" s="564">
        <v>61.43</v>
      </c>
    </row>
    <row r="3246" spans="1:4">
      <c r="A3246" s="562">
        <v>2003376</v>
      </c>
      <c r="B3246" s="563" t="s">
        <v>17594</v>
      </c>
      <c r="C3246" s="562" t="s">
        <v>14735</v>
      </c>
      <c r="D3246" s="564">
        <v>56.12</v>
      </c>
    </row>
    <row r="3247" spans="1:4">
      <c r="A3247" s="562">
        <v>2003947</v>
      </c>
      <c r="B3247" s="563" t="s">
        <v>17595</v>
      </c>
      <c r="C3247" s="562" t="s">
        <v>14735</v>
      </c>
      <c r="D3247" s="564">
        <v>22.91</v>
      </c>
    </row>
    <row r="3248" spans="1:4">
      <c r="A3248" s="562">
        <v>2003948</v>
      </c>
      <c r="B3248" s="563" t="s">
        <v>17596</v>
      </c>
      <c r="C3248" s="562" t="s">
        <v>14735</v>
      </c>
      <c r="D3248" s="564">
        <v>17.600000000000001</v>
      </c>
    </row>
    <row r="3249" spans="1:4">
      <c r="A3249" s="562">
        <v>2003379</v>
      </c>
      <c r="B3249" s="563" t="s">
        <v>17597</v>
      </c>
      <c r="C3249" s="562" t="s">
        <v>14735</v>
      </c>
      <c r="D3249" s="564">
        <v>35.24</v>
      </c>
    </row>
    <row r="3250" spans="1:4">
      <c r="A3250" s="562">
        <v>2003378</v>
      </c>
      <c r="B3250" s="563" t="s">
        <v>17598</v>
      </c>
      <c r="C3250" s="562" t="s">
        <v>14735</v>
      </c>
      <c r="D3250" s="564">
        <v>31.66</v>
      </c>
    </row>
    <row r="3251" spans="1:4">
      <c r="A3251" s="562">
        <v>2003949</v>
      </c>
      <c r="B3251" s="563" t="s">
        <v>17599</v>
      </c>
      <c r="C3251" s="562" t="s">
        <v>14735</v>
      </c>
      <c r="D3251" s="564">
        <v>15.79</v>
      </c>
    </row>
    <row r="3252" spans="1:4">
      <c r="A3252" s="562">
        <v>2003950</v>
      </c>
      <c r="B3252" s="563" t="s">
        <v>17600</v>
      </c>
      <c r="C3252" s="562" t="s">
        <v>14735</v>
      </c>
      <c r="D3252" s="564">
        <v>12.21</v>
      </c>
    </row>
    <row r="3253" spans="1:4">
      <c r="A3253" s="562">
        <v>2003381</v>
      </c>
      <c r="B3253" s="563" t="s">
        <v>17601</v>
      </c>
      <c r="C3253" s="562" t="s">
        <v>14735</v>
      </c>
      <c r="D3253" s="564">
        <v>58.99</v>
      </c>
    </row>
    <row r="3254" spans="1:4">
      <c r="A3254" s="562">
        <v>2003380</v>
      </c>
      <c r="B3254" s="563" t="s">
        <v>17602</v>
      </c>
      <c r="C3254" s="562" t="s">
        <v>14735</v>
      </c>
      <c r="D3254" s="564">
        <v>52.86</v>
      </c>
    </row>
    <row r="3255" spans="1:4">
      <c r="A3255" s="562">
        <v>2003951</v>
      </c>
      <c r="B3255" s="563" t="s">
        <v>17603</v>
      </c>
      <c r="C3255" s="562" t="s">
        <v>14735</v>
      </c>
      <c r="D3255" s="564">
        <v>26.81</v>
      </c>
    </row>
    <row r="3256" spans="1:4">
      <c r="A3256" s="562">
        <v>2003952</v>
      </c>
      <c r="B3256" s="563" t="s">
        <v>17604</v>
      </c>
      <c r="C3256" s="562" t="s">
        <v>14735</v>
      </c>
      <c r="D3256" s="564">
        <v>20.67</v>
      </c>
    </row>
    <row r="3257" spans="1:4">
      <c r="A3257" s="562">
        <v>2003383</v>
      </c>
      <c r="B3257" s="563" t="s">
        <v>17605</v>
      </c>
      <c r="C3257" s="562" t="s">
        <v>14735</v>
      </c>
      <c r="D3257" s="564">
        <v>98.61</v>
      </c>
    </row>
    <row r="3258" spans="1:4">
      <c r="A3258" s="562">
        <v>2003382</v>
      </c>
      <c r="B3258" s="563" t="s">
        <v>17606</v>
      </c>
      <c r="C3258" s="562" t="s">
        <v>14735</v>
      </c>
      <c r="D3258" s="564">
        <v>87.17</v>
      </c>
    </row>
    <row r="3259" spans="1:4">
      <c r="A3259" s="562">
        <v>2003953</v>
      </c>
      <c r="B3259" s="563" t="s">
        <v>17607</v>
      </c>
      <c r="C3259" s="562" t="s">
        <v>14735</v>
      </c>
      <c r="D3259" s="564">
        <v>48.39</v>
      </c>
    </row>
    <row r="3260" spans="1:4">
      <c r="A3260" s="562">
        <v>2003954</v>
      </c>
      <c r="B3260" s="563" t="s">
        <v>17608</v>
      </c>
      <c r="C3260" s="562" t="s">
        <v>14735</v>
      </c>
      <c r="D3260" s="564">
        <v>36.92</v>
      </c>
    </row>
    <row r="3261" spans="1:4">
      <c r="A3261" s="562">
        <v>2004514</v>
      </c>
      <c r="B3261" s="563" t="s">
        <v>17609</v>
      </c>
      <c r="C3261" s="562" t="s">
        <v>14735</v>
      </c>
      <c r="D3261" s="564">
        <v>17.239999999999998</v>
      </c>
    </row>
    <row r="3262" spans="1:4">
      <c r="A3262" s="562">
        <v>2004515</v>
      </c>
      <c r="B3262" s="563" t="s">
        <v>17610</v>
      </c>
      <c r="C3262" s="562" t="s">
        <v>14735</v>
      </c>
      <c r="D3262" s="564">
        <v>41.66</v>
      </c>
    </row>
    <row r="3263" spans="1:4">
      <c r="A3263" s="562">
        <v>2005759</v>
      </c>
      <c r="B3263" s="563" t="s">
        <v>17611</v>
      </c>
      <c r="C3263" s="562" t="s">
        <v>14735</v>
      </c>
      <c r="D3263" s="564">
        <v>67.77</v>
      </c>
    </row>
    <row r="3264" spans="1:4">
      <c r="A3264" s="562">
        <v>2005764</v>
      </c>
      <c r="B3264" s="563" t="s">
        <v>17612</v>
      </c>
      <c r="C3264" s="562" t="s">
        <v>14735</v>
      </c>
      <c r="D3264" s="564">
        <v>87.66</v>
      </c>
    </row>
    <row r="3265" spans="1:4">
      <c r="A3265" s="562">
        <v>2003678</v>
      </c>
      <c r="B3265" s="563" t="s">
        <v>17613</v>
      </c>
      <c r="C3265" s="562" t="s">
        <v>220</v>
      </c>
      <c r="D3265" s="564">
        <v>2364.11</v>
      </c>
    </row>
    <row r="3266" spans="1:4">
      <c r="A3266" s="562">
        <v>2003677</v>
      </c>
      <c r="B3266" s="563" t="s">
        <v>17614</v>
      </c>
      <c r="C3266" s="562" t="s">
        <v>220</v>
      </c>
      <c r="D3266" s="564">
        <v>2088.2600000000002</v>
      </c>
    </row>
    <row r="3267" spans="1:4">
      <c r="A3267" s="562">
        <v>2003680</v>
      </c>
      <c r="B3267" s="563" t="s">
        <v>17615</v>
      </c>
      <c r="C3267" s="562" t="s">
        <v>220</v>
      </c>
      <c r="D3267" s="564">
        <v>2329.7600000000002</v>
      </c>
    </row>
    <row r="3268" spans="1:4">
      <c r="A3268" s="562">
        <v>2003679</v>
      </c>
      <c r="B3268" s="563" t="s">
        <v>17616</v>
      </c>
      <c r="C3268" s="562" t="s">
        <v>220</v>
      </c>
      <c r="D3268" s="564">
        <v>2065.0100000000002</v>
      </c>
    </row>
    <row r="3269" spans="1:4">
      <c r="A3269" s="562">
        <v>2003682</v>
      </c>
      <c r="B3269" s="563" t="s">
        <v>17617</v>
      </c>
      <c r="C3269" s="562" t="s">
        <v>220</v>
      </c>
      <c r="D3269" s="564">
        <v>2672.5</v>
      </c>
    </row>
    <row r="3270" spans="1:4">
      <c r="A3270" s="562">
        <v>2003681</v>
      </c>
      <c r="B3270" s="563" t="s">
        <v>17618</v>
      </c>
      <c r="C3270" s="562" t="s">
        <v>220</v>
      </c>
      <c r="D3270" s="564">
        <v>2342.75</v>
      </c>
    </row>
    <row r="3271" spans="1:4">
      <c r="A3271" s="562">
        <v>2003684</v>
      </c>
      <c r="B3271" s="563" t="s">
        <v>17619</v>
      </c>
      <c r="C3271" s="562" t="s">
        <v>220</v>
      </c>
      <c r="D3271" s="564">
        <v>3197.27</v>
      </c>
    </row>
    <row r="3272" spans="1:4">
      <c r="A3272" s="562">
        <v>2003683</v>
      </c>
      <c r="B3272" s="563" t="s">
        <v>17620</v>
      </c>
      <c r="C3272" s="562" t="s">
        <v>220</v>
      </c>
      <c r="D3272" s="564">
        <v>2804.11</v>
      </c>
    </row>
    <row r="3273" spans="1:4">
      <c r="A3273" s="562">
        <v>2003686</v>
      </c>
      <c r="B3273" s="563" t="s">
        <v>17621</v>
      </c>
      <c r="C3273" s="562" t="s">
        <v>220</v>
      </c>
      <c r="D3273" s="564">
        <v>3775.44</v>
      </c>
    </row>
    <row r="3274" spans="1:4">
      <c r="A3274" s="562">
        <v>2003685</v>
      </c>
      <c r="B3274" s="563" t="s">
        <v>17622</v>
      </c>
      <c r="C3274" s="562" t="s">
        <v>220</v>
      </c>
      <c r="D3274" s="564">
        <v>3317.28</v>
      </c>
    </row>
    <row r="3275" spans="1:4">
      <c r="A3275" s="562">
        <v>2003688</v>
      </c>
      <c r="B3275" s="563" t="s">
        <v>17623</v>
      </c>
      <c r="C3275" s="562" t="s">
        <v>220</v>
      </c>
      <c r="D3275" s="564">
        <v>4713.9799999999996</v>
      </c>
    </row>
    <row r="3276" spans="1:4">
      <c r="A3276" s="562">
        <v>2003687</v>
      </c>
      <c r="B3276" s="563" t="s">
        <v>17624</v>
      </c>
      <c r="C3276" s="562" t="s">
        <v>220</v>
      </c>
      <c r="D3276" s="564">
        <v>4159.1099999999997</v>
      </c>
    </row>
    <row r="3277" spans="1:4">
      <c r="A3277" s="562">
        <v>2003690</v>
      </c>
      <c r="B3277" s="563" t="s">
        <v>17625</v>
      </c>
      <c r="C3277" s="562" t="s">
        <v>220</v>
      </c>
      <c r="D3277" s="564">
        <v>2745.58</v>
      </c>
    </row>
    <row r="3278" spans="1:4">
      <c r="A3278" s="562">
        <v>2003689</v>
      </c>
      <c r="B3278" s="563" t="s">
        <v>17626</v>
      </c>
      <c r="C3278" s="562" t="s">
        <v>220</v>
      </c>
      <c r="D3278" s="564">
        <v>2423.75</v>
      </c>
    </row>
    <row r="3279" spans="1:4">
      <c r="A3279" s="562">
        <v>2003692</v>
      </c>
      <c r="B3279" s="563" t="s">
        <v>17627</v>
      </c>
      <c r="C3279" s="562" t="s">
        <v>220</v>
      </c>
      <c r="D3279" s="564">
        <v>2716.14</v>
      </c>
    </row>
    <row r="3280" spans="1:4">
      <c r="A3280" s="562">
        <v>2003691</v>
      </c>
      <c r="B3280" s="563" t="s">
        <v>17628</v>
      </c>
      <c r="C3280" s="562" t="s">
        <v>220</v>
      </c>
      <c r="D3280" s="564">
        <v>2403.83</v>
      </c>
    </row>
    <row r="3281" spans="1:4">
      <c r="A3281" s="562">
        <v>2003694</v>
      </c>
      <c r="B3281" s="563" t="s">
        <v>17629</v>
      </c>
      <c r="C3281" s="562" t="s">
        <v>220</v>
      </c>
      <c r="D3281" s="564">
        <v>3082.77</v>
      </c>
    </row>
    <row r="3282" spans="1:4">
      <c r="A3282" s="562">
        <v>2003693</v>
      </c>
      <c r="B3282" s="563" t="s">
        <v>17630</v>
      </c>
      <c r="C3282" s="562" t="s">
        <v>220</v>
      </c>
      <c r="D3282" s="564">
        <v>2699.12</v>
      </c>
    </row>
    <row r="3283" spans="1:4">
      <c r="A3283" s="562">
        <v>2003696</v>
      </c>
      <c r="B3283" s="563" t="s">
        <v>17631</v>
      </c>
      <c r="C3283" s="562" t="s">
        <v>220</v>
      </c>
      <c r="D3283" s="564">
        <v>3453.34</v>
      </c>
    </row>
    <row r="3284" spans="1:4">
      <c r="A3284" s="562">
        <v>2003695</v>
      </c>
      <c r="B3284" s="563" t="s">
        <v>17632</v>
      </c>
      <c r="C3284" s="562" t="s">
        <v>220</v>
      </c>
      <c r="D3284" s="564">
        <v>3003.1</v>
      </c>
    </row>
    <row r="3285" spans="1:4">
      <c r="A3285" s="562">
        <v>2003698</v>
      </c>
      <c r="B3285" s="563" t="s">
        <v>17633</v>
      </c>
      <c r="C3285" s="562" t="s">
        <v>220</v>
      </c>
      <c r="D3285" s="564">
        <v>4230.97</v>
      </c>
    </row>
    <row r="3286" spans="1:4">
      <c r="A3286" s="562">
        <v>2003697</v>
      </c>
      <c r="B3286" s="563" t="s">
        <v>17634</v>
      </c>
      <c r="C3286" s="562" t="s">
        <v>220</v>
      </c>
      <c r="D3286" s="564">
        <v>3712.56</v>
      </c>
    </row>
    <row r="3287" spans="1:4">
      <c r="A3287" s="562">
        <v>2003700</v>
      </c>
      <c r="B3287" s="563" t="s">
        <v>17635</v>
      </c>
      <c r="C3287" s="562" t="s">
        <v>220</v>
      </c>
      <c r="D3287" s="564">
        <v>5214.75</v>
      </c>
    </row>
    <row r="3288" spans="1:4">
      <c r="A3288" s="562">
        <v>2003699</v>
      </c>
      <c r="B3288" s="563" t="s">
        <v>17636</v>
      </c>
      <c r="C3288" s="562" t="s">
        <v>220</v>
      </c>
      <c r="D3288" s="564">
        <v>4593.3</v>
      </c>
    </row>
    <row r="3289" spans="1:4">
      <c r="A3289" s="562">
        <v>2003702</v>
      </c>
      <c r="B3289" s="563" t="s">
        <v>17637</v>
      </c>
      <c r="C3289" s="562" t="s">
        <v>220</v>
      </c>
      <c r="D3289" s="564">
        <v>3146.67</v>
      </c>
    </row>
    <row r="3290" spans="1:4">
      <c r="A3290" s="562">
        <v>2003701</v>
      </c>
      <c r="B3290" s="563" t="s">
        <v>17638</v>
      </c>
      <c r="C3290" s="562" t="s">
        <v>220</v>
      </c>
      <c r="D3290" s="564">
        <v>2772.53</v>
      </c>
    </row>
    <row r="3291" spans="1:4">
      <c r="A3291" s="562">
        <v>2003704</v>
      </c>
      <c r="B3291" s="563" t="s">
        <v>17639</v>
      </c>
      <c r="C3291" s="562" t="s">
        <v>220</v>
      </c>
      <c r="D3291" s="564">
        <v>3117.23</v>
      </c>
    </row>
    <row r="3292" spans="1:4">
      <c r="A3292" s="562">
        <v>2003703</v>
      </c>
      <c r="B3292" s="563" t="s">
        <v>17640</v>
      </c>
      <c r="C3292" s="562" t="s">
        <v>220</v>
      </c>
      <c r="D3292" s="564">
        <v>2752.61</v>
      </c>
    </row>
    <row r="3293" spans="1:4">
      <c r="A3293" s="562">
        <v>2003706</v>
      </c>
      <c r="B3293" s="563" t="s">
        <v>17641</v>
      </c>
      <c r="C3293" s="562" t="s">
        <v>220</v>
      </c>
      <c r="D3293" s="564">
        <v>3512.66</v>
      </c>
    </row>
    <row r="3294" spans="1:4">
      <c r="A3294" s="562">
        <v>2003705</v>
      </c>
      <c r="B3294" s="563" t="s">
        <v>17642</v>
      </c>
      <c r="C3294" s="562" t="s">
        <v>220</v>
      </c>
      <c r="D3294" s="564">
        <v>3068.77</v>
      </c>
    </row>
    <row r="3295" spans="1:4">
      <c r="A3295" s="562">
        <v>2003708</v>
      </c>
      <c r="B3295" s="563" t="s">
        <v>17643</v>
      </c>
      <c r="C3295" s="562" t="s">
        <v>220</v>
      </c>
      <c r="D3295" s="564">
        <v>4074.15</v>
      </c>
    </row>
    <row r="3296" spans="1:4">
      <c r="A3296" s="562">
        <v>2003707</v>
      </c>
      <c r="B3296" s="563" t="s">
        <v>17644</v>
      </c>
      <c r="C3296" s="562" t="s">
        <v>220</v>
      </c>
      <c r="D3296" s="564">
        <v>3560.5</v>
      </c>
    </row>
    <row r="3297" spans="1:4">
      <c r="A3297" s="562">
        <v>2003710</v>
      </c>
      <c r="B3297" s="563" t="s">
        <v>17645</v>
      </c>
      <c r="C3297" s="562" t="s">
        <v>220</v>
      </c>
      <c r="D3297" s="564">
        <v>4706.1099999999997</v>
      </c>
    </row>
    <row r="3298" spans="1:4">
      <c r="A3298" s="562">
        <v>2003709</v>
      </c>
      <c r="B3298" s="563" t="s">
        <v>17646</v>
      </c>
      <c r="C3298" s="562" t="s">
        <v>220</v>
      </c>
      <c r="D3298" s="564">
        <v>4121.12</v>
      </c>
    </row>
    <row r="3299" spans="1:4">
      <c r="A3299" s="562">
        <v>2003712</v>
      </c>
      <c r="B3299" s="563" t="s">
        <v>17647</v>
      </c>
      <c r="C3299" s="562" t="s">
        <v>220</v>
      </c>
      <c r="D3299" s="564">
        <v>5735.15</v>
      </c>
    </row>
    <row r="3300" spans="1:4">
      <c r="A3300" s="562">
        <v>2003711</v>
      </c>
      <c r="B3300" s="563" t="s">
        <v>17648</v>
      </c>
      <c r="C3300" s="562" t="s">
        <v>220</v>
      </c>
      <c r="D3300" s="564">
        <v>5040.7700000000004</v>
      </c>
    </row>
    <row r="3301" spans="1:4">
      <c r="A3301" s="562">
        <v>2004505</v>
      </c>
      <c r="B3301" s="563" t="s">
        <v>17649</v>
      </c>
      <c r="C3301" s="562" t="s">
        <v>164</v>
      </c>
      <c r="D3301" s="564">
        <v>25.86</v>
      </c>
    </row>
    <row r="3302" spans="1:4">
      <c r="A3302" s="562">
        <v>2003353</v>
      </c>
      <c r="B3302" s="563" t="s">
        <v>17650</v>
      </c>
      <c r="C3302" s="562" t="s">
        <v>14735</v>
      </c>
      <c r="D3302" s="564">
        <v>72.349999999999994</v>
      </c>
    </row>
    <row r="3303" spans="1:4">
      <c r="A3303" s="562">
        <v>2003352</v>
      </c>
      <c r="B3303" s="563" t="s">
        <v>17651</v>
      </c>
      <c r="C3303" s="562" t="s">
        <v>14735</v>
      </c>
      <c r="D3303" s="564">
        <v>50.3</v>
      </c>
    </row>
    <row r="3304" spans="1:4" ht="25.5">
      <c r="A3304" s="562">
        <v>2003979</v>
      </c>
      <c r="B3304" s="563" t="s">
        <v>17652</v>
      </c>
      <c r="C3304" s="562" t="s">
        <v>14735</v>
      </c>
      <c r="D3304" s="564">
        <v>88.03</v>
      </c>
    </row>
    <row r="3305" spans="1:4" ht="25.5">
      <c r="A3305" s="562">
        <v>2003980</v>
      </c>
      <c r="B3305" s="563" t="s">
        <v>17653</v>
      </c>
      <c r="C3305" s="562" t="s">
        <v>14735</v>
      </c>
      <c r="D3305" s="564">
        <v>65.92</v>
      </c>
    </row>
    <row r="3306" spans="1:4">
      <c r="A3306" s="562">
        <v>2003355</v>
      </c>
      <c r="B3306" s="563" t="s">
        <v>17654</v>
      </c>
      <c r="C3306" s="562" t="s">
        <v>14735</v>
      </c>
      <c r="D3306" s="564">
        <v>97.36</v>
      </c>
    </row>
    <row r="3307" spans="1:4">
      <c r="A3307" s="562">
        <v>2003354</v>
      </c>
      <c r="B3307" s="563" t="s">
        <v>17655</v>
      </c>
      <c r="C3307" s="562" t="s">
        <v>14735</v>
      </c>
      <c r="D3307" s="564">
        <v>67.64</v>
      </c>
    </row>
    <row r="3308" spans="1:4" ht="25.5">
      <c r="A3308" s="562">
        <v>2003981</v>
      </c>
      <c r="B3308" s="563" t="s">
        <v>17656</v>
      </c>
      <c r="C3308" s="562" t="s">
        <v>14735</v>
      </c>
      <c r="D3308" s="564">
        <v>118.62</v>
      </c>
    </row>
    <row r="3309" spans="1:4" ht="25.5">
      <c r="A3309" s="562">
        <v>2003982</v>
      </c>
      <c r="B3309" s="563" t="s">
        <v>17657</v>
      </c>
      <c r="C3309" s="562" t="s">
        <v>14735</v>
      </c>
      <c r="D3309" s="564">
        <v>88.82</v>
      </c>
    </row>
    <row r="3310" spans="1:4">
      <c r="A3310" s="562">
        <v>2003345</v>
      </c>
      <c r="B3310" s="563" t="s">
        <v>17658</v>
      </c>
      <c r="C3310" s="562" t="s">
        <v>14735</v>
      </c>
      <c r="D3310" s="564">
        <v>60.98</v>
      </c>
    </row>
    <row r="3311" spans="1:4">
      <c r="A3311" s="562">
        <v>2003344</v>
      </c>
      <c r="B3311" s="563" t="s">
        <v>17659</v>
      </c>
      <c r="C3311" s="562" t="s">
        <v>14735</v>
      </c>
      <c r="D3311" s="564">
        <v>45.93</v>
      </c>
    </row>
    <row r="3312" spans="1:4" ht="25.5">
      <c r="A3312" s="562">
        <v>2003973</v>
      </c>
      <c r="B3312" s="563" t="s">
        <v>17660</v>
      </c>
      <c r="C3312" s="562" t="s">
        <v>14735</v>
      </c>
      <c r="D3312" s="564">
        <v>71.849999999999994</v>
      </c>
    </row>
    <row r="3313" spans="1:4" ht="25.5">
      <c r="A3313" s="562">
        <v>2003974</v>
      </c>
      <c r="B3313" s="563" t="s">
        <v>17661</v>
      </c>
      <c r="C3313" s="562" t="s">
        <v>14735</v>
      </c>
      <c r="D3313" s="564">
        <v>56.75</v>
      </c>
    </row>
    <row r="3314" spans="1:4">
      <c r="A3314" s="562">
        <v>2003343</v>
      </c>
      <c r="B3314" s="563" t="s">
        <v>17662</v>
      </c>
      <c r="C3314" s="562" t="s">
        <v>14735</v>
      </c>
      <c r="D3314" s="564">
        <v>82.75</v>
      </c>
    </row>
    <row r="3315" spans="1:4">
      <c r="A3315" s="562">
        <v>2003342</v>
      </c>
      <c r="B3315" s="563" t="s">
        <v>17663</v>
      </c>
      <c r="C3315" s="562" t="s">
        <v>14735</v>
      </c>
      <c r="D3315" s="564">
        <v>61.64</v>
      </c>
    </row>
    <row r="3316" spans="1:4" ht="25.5">
      <c r="A3316" s="562">
        <v>2003971</v>
      </c>
      <c r="B3316" s="563" t="s">
        <v>17664</v>
      </c>
      <c r="C3316" s="562" t="s">
        <v>14735</v>
      </c>
      <c r="D3316" s="564">
        <v>98.18</v>
      </c>
    </row>
    <row r="3317" spans="1:4" ht="25.5">
      <c r="A3317" s="562">
        <v>2003972</v>
      </c>
      <c r="B3317" s="563" t="s">
        <v>17665</v>
      </c>
      <c r="C3317" s="562" t="s">
        <v>14735</v>
      </c>
      <c r="D3317" s="564">
        <v>77.010000000000005</v>
      </c>
    </row>
    <row r="3318" spans="1:4">
      <c r="A3318" s="562">
        <v>2003347</v>
      </c>
      <c r="B3318" s="563" t="s">
        <v>17666</v>
      </c>
      <c r="C3318" s="562" t="s">
        <v>14735</v>
      </c>
      <c r="D3318" s="564">
        <v>18.66</v>
      </c>
    </row>
    <row r="3319" spans="1:4">
      <c r="A3319" s="562">
        <v>2003346</v>
      </c>
      <c r="B3319" s="563" t="s">
        <v>17667</v>
      </c>
      <c r="C3319" s="562" t="s">
        <v>14735</v>
      </c>
      <c r="D3319" s="564">
        <v>26.26</v>
      </c>
    </row>
    <row r="3320" spans="1:4">
      <c r="A3320" s="562">
        <v>2003933</v>
      </c>
      <c r="B3320" s="563" t="s">
        <v>17668</v>
      </c>
      <c r="C3320" s="562" t="s">
        <v>14735</v>
      </c>
      <c r="D3320" s="564">
        <v>9.1300000000000008</v>
      </c>
    </row>
    <row r="3321" spans="1:4">
      <c r="A3321" s="562">
        <v>2003932</v>
      </c>
      <c r="B3321" s="563" t="s">
        <v>17669</v>
      </c>
      <c r="C3321" s="562" t="s">
        <v>14735</v>
      </c>
      <c r="D3321" s="564">
        <v>11.98</v>
      </c>
    </row>
    <row r="3322" spans="1:4">
      <c r="A3322" s="562">
        <v>2003349</v>
      </c>
      <c r="B3322" s="563" t="s">
        <v>17670</v>
      </c>
      <c r="C3322" s="562" t="s">
        <v>14735</v>
      </c>
      <c r="D3322" s="564">
        <v>55.73</v>
      </c>
    </row>
    <row r="3323" spans="1:4">
      <c r="A3323" s="562">
        <v>2003348</v>
      </c>
      <c r="B3323" s="563" t="s">
        <v>17671</v>
      </c>
      <c r="C3323" s="562" t="s">
        <v>14735</v>
      </c>
      <c r="D3323" s="564">
        <v>39</v>
      </c>
    </row>
    <row r="3324" spans="1:4" ht="25.5">
      <c r="A3324" s="562">
        <v>2003975</v>
      </c>
      <c r="B3324" s="563" t="s">
        <v>17672</v>
      </c>
      <c r="C3324" s="562" t="s">
        <v>14735</v>
      </c>
      <c r="D3324" s="564">
        <v>66.75</v>
      </c>
    </row>
    <row r="3325" spans="1:4" ht="25.5">
      <c r="A3325" s="562">
        <v>2003976</v>
      </c>
      <c r="B3325" s="563" t="s">
        <v>17673</v>
      </c>
      <c r="C3325" s="562" t="s">
        <v>14735</v>
      </c>
      <c r="D3325" s="564">
        <v>49.98</v>
      </c>
    </row>
    <row r="3326" spans="1:4">
      <c r="A3326" s="562">
        <v>2003351</v>
      </c>
      <c r="B3326" s="563" t="s">
        <v>17674</v>
      </c>
      <c r="C3326" s="562" t="s">
        <v>14735</v>
      </c>
      <c r="D3326" s="564">
        <v>74.459999999999994</v>
      </c>
    </row>
    <row r="3327" spans="1:4">
      <c r="A3327" s="562">
        <v>2003350</v>
      </c>
      <c r="B3327" s="563" t="s">
        <v>17675</v>
      </c>
      <c r="C3327" s="562" t="s">
        <v>14735</v>
      </c>
      <c r="D3327" s="564">
        <v>52.06</v>
      </c>
    </row>
    <row r="3328" spans="1:4" ht="25.5">
      <c r="A3328" s="562">
        <v>2003977</v>
      </c>
      <c r="B3328" s="563" t="s">
        <v>17676</v>
      </c>
      <c r="C3328" s="562" t="s">
        <v>14735</v>
      </c>
      <c r="D3328" s="564">
        <v>89.42</v>
      </c>
    </row>
    <row r="3329" spans="1:4" ht="25.5">
      <c r="A3329" s="562">
        <v>2003978</v>
      </c>
      <c r="B3329" s="563" t="s">
        <v>17677</v>
      </c>
      <c r="C3329" s="562" t="s">
        <v>14735</v>
      </c>
      <c r="D3329" s="564">
        <v>66.959999999999994</v>
      </c>
    </row>
    <row r="3330" spans="1:4">
      <c r="A3330" s="562">
        <v>2003291</v>
      </c>
      <c r="B3330" s="563" t="s">
        <v>17678</v>
      </c>
      <c r="C3330" s="562" t="s">
        <v>14735</v>
      </c>
      <c r="D3330" s="564">
        <v>13.9</v>
      </c>
    </row>
    <row r="3331" spans="1:4">
      <c r="A3331" s="562">
        <v>2003292</v>
      </c>
      <c r="B3331" s="563" t="s">
        <v>17679</v>
      </c>
      <c r="C3331" s="562" t="s">
        <v>14735</v>
      </c>
      <c r="D3331" s="564">
        <v>19.46</v>
      </c>
    </row>
    <row r="3332" spans="1:4">
      <c r="A3332" s="562">
        <v>2003293</v>
      </c>
      <c r="B3332" s="563" t="s">
        <v>17680</v>
      </c>
      <c r="C3332" s="562" t="s">
        <v>14735</v>
      </c>
      <c r="D3332" s="564">
        <v>25.64</v>
      </c>
    </row>
    <row r="3333" spans="1:4">
      <c r="A3333" s="562">
        <v>2003294</v>
      </c>
      <c r="B3333" s="563" t="s">
        <v>17681</v>
      </c>
      <c r="C3333" s="562" t="s">
        <v>14735</v>
      </c>
      <c r="D3333" s="564">
        <v>38.450000000000003</v>
      </c>
    </row>
    <row r="3334" spans="1:4">
      <c r="A3334" s="562">
        <v>2003257</v>
      </c>
      <c r="B3334" s="563" t="s">
        <v>17682</v>
      </c>
      <c r="C3334" s="562" t="s">
        <v>14735</v>
      </c>
      <c r="D3334" s="564">
        <v>62.81</v>
      </c>
    </row>
    <row r="3335" spans="1:4">
      <c r="A3335" s="562">
        <v>2003258</v>
      </c>
      <c r="B3335" s="563" t="s">
        <v>17683</v>
      </c>
      <c r="C3335" s="562" t="s">
        <v>14735</v>
      </c>
      <c r="D3335" s="564">
        <v>47.8</v>
      </c>
    </row>
    <row r="3336" spans="1:4" ht="25.5">
      <c r="A3336" s="562">
        <v>2003259</v>
      </c>
      <c r="B3336" s="563" t="s">
        <v>17684</v>
      </c>
      <c r="C3336" s="562" t="s">
        <v>14735</v>
      </c>
      <c r="D3336" s="564">
        <v>72.98</v>
      </c>
    </row>
    <row r="3337" spans="1:4" ht="25.5">
      <c r="A3337" s="562">
        <v>2003260</v>
      </c>
      <c r="B3337" s="563" t="s">
        <v>17685</v>
      </c>
      <c r="C3337" s="562" t="s">
        <v>14735</v>
      </c>
      <c r="D3337" s="564">
        <v>57.93</v>
      </c>
    </row>
    <row r="3338" spans="1:4">
      <c r="A3338" s="562">
        <v>2003281</v>
      </c>
      <c r="B3338" s="563" t="s">
        <v>17686</v>
      </c>
      <c r="C3338" s="562" t="s">
        <v>14735</v>
      </c>
      <c r="D3338" s="564">
        <v>62.79</v>
      </c>
    </row>
    <row r="3339" spans="1:4">
      <c r="A3339" s="562">
        <v>2003282</v>
      </c>
      <c r="B3339" s="563" t="s">
        <v>17687</v>
      </c>
      <c r="C3339" s="562" t="s">
        <v>14735</v>
      </c>
      <c r="D3339" s="564">
        <v>47.43</v>
      </c>
    </row>
    <row r="3340" spans="1:4" ht="25.5">
      <c r="A3340" s="562">
        <v>2003283</v>
      </c>
      <c r="B3340" s="563" t="s">
        <v>17688</v>
      </c>
      <c r="C3340" s="562" t="s">
        <v>14735</v>
      </c>
      <c r="D3340" s="564">
        <v>73.2</v>
      </c>
    </row>
    <row r="3341" spans="1:4" ht="25.5">
      <c r="A3341" s="562">
        <v>2003284</v>
      </c>
      <c r="B3341" s="563" t="s">
        <v>17689</v>
      </c>
      <c r="C3341" s="562" t="s">
        <v>14735</v>
      </c>
      <c r="D3341" s="564">
        <v>57.8</v>
      </c>
    </row>
    <row r="3342" spans="1:4">
      <c r="A3342" s="562">
        <v>2003327</v>
      </c>
      <c r="B3342" s="563" t="s">
        <v>17690</v>
      </c>
      <c r="C3342" s="562" t="s">
        <v>14735</v>
      </c>
      <c r="D3342" s="564">
        <v>71.36</v>
      </c>
    </row>
    <row r="3343" spans="1:4">
      <c r="A3343" s="562">
        <v>2003326</v>
      </c>
      <c r="B3343" s="563" t="s">
        <v>17691</v>
      </c>
      <c r="C3343" s="562" t="s">
        <v>14735</v>
      </c>
      <c r="D3343" s="564">
        <v>53.95</v>
      </c>
    </row>
    <row r="3344" spans="1:4" ht="25.5">
      <c r="A3344" s="562">
        <v>2003963</v>
      </c>
      <c r="B3344" s="563" t="s">
        <v>17692</v>
      </c>
      <c r="C3344" s="562" t="s">
        <v>14735</v>
      </c>
      <c r="D3344" s="564">
        <v>83.18</v>
      </c>
    </row>
    <row r="3345" spans="1:4" ht="25.5">
      <c r="A3345" s="562">
        <v>2003964</v>
      </c>
      <c r="B3345" s="563" t="s">
        <v>17693</v>
      </c>
      <c r="C3345" s="562" t="s">
        <v>14735</v>
      </c>
      <c r="D3345" s="564">
        <v>65.72</v>
      </c>
    </row>
    <row r="3346" spans="1:4">
      <c r="A3346" s="562">
        <v>2003319</v>
      </c>
      <c r="B3346" s="563" t="s">
        <v>17694</v>
      </c>
      <c r="C3346" s="562" t="s">
        <v>14735</v>
      </c>
      <c r="D3346" s="564">
        <v>76.099999999999994</v>
      </c>
    </row>
    <row r="3347" spans="1:4">
      <c r="A3347" s="562">
        <v>2003318</v>
      </c>
      <c r="B3347" s="563" t="s">
        <v>17695</v>
      </c>
      <c r="C3347" s="562" t="s">
        <v>14735</v>
      </c>
      <c r="D3347" s="564">
        <v>57.57</v>
      </c>
    </row>
    <row r="3348" spans="1:4" ht="25.5">
      <c r="A3348" s="562">
        <v>2003955</v>
      </c>
      <c r="B3348" s="563" t="s">
        <v>17696</v>
      </c>
      <c r="C3348" s="562" t="s">
        <v>14735</v>
      </c>
      <c r="D3348" s="564">
        <v>88.71</v>
      </c>
    </row>
    <row r="3349" spans="1:4" ht="25.5">
      <c r="A3349" s="562">
        <v>2003956</v>
      </c>
      <c r="B3349" s="563" t="s">
        <v>17697</v>
      </c>
      <c r="C3349" s="562" t="s">
        <v>14735</v>
      </c>
      <c r="D3349" s="564">
        <v>70.13</v>
      </c>
    </row>
    <row r="3350" spans="1:4">
      <c r="A3350" s="562">
        <v>2003277</v>
      </c>
      <c r="B3350" s="563" t="s">
        <v>17698</v>
      </c>
      <c r="C3350" s="562" t="s">
        <v>14735</v>
      </c>
      <c r="D3350" s="564">
        <v>78.34</v>
      </c>
    </row>
    <row r="3351" spans="1:4">
      <c r="A3351" s="562">
        <v>2003278</v>
      </c>
      <c r="B3351" s="563" t="s">
        <v>17699</v>
      </c>
      <c r="C3351" s="562" t="s">
        <v>14735</v>
      </c>
      <c r="D3351" s="564">
        <v>59.29</v>
      </c>
    </row>
    <row r="3352" spans="1:4" ht="25.5">
      <c r="A3352" s="562">
        <v>2003279</v>
      </c>
      <c r="B3352" s="563" t="s">
        <v>17700</v>
      </c>
      <c r="C3352" s="562" t="s">
        <v>14735</v>
      </c>
      <c r="D3352" s="564">
        <v>91.32</v>
      </c>
    </row>
    <row r="3353" spans="1:4" ht="25.5">
      <c r="A3353" s="562">
        <v>2003280</v>
      </c>
      <c r="B3353" s="563" t="s">
        <v>17701</v>
      </c>
      <c r="C3353" s="562" t="s">
        <v>14735</v>
      </c>
      <c r="D3353" s="564">
        <v>72.209999999999994</v>
      </c>
    </row>
    <row r="3354" spans="1:4">
      <c r="A3354" s="562">
        <v>2003253</v>
      </c>
      <c r="B3354" s="563" t="s">
        <v>17702</v>
      </c>
      <c r="C3354" s="562" t="s">
        <v>14735</v>
      </c>
      <c r="D3354" s="564">
        <v>89.41</v>
      </c>
    </row>
    <row r="3355" spans="1:4">
      <c r="A3355" s="562">
        <v>2003254</v>
      </c>
      <c r="B3355" s="563" t="s">
        <v>17703</v>
      </c>
      <c r="C3355" s="562" t="s">
        <v>14735</v>
      </c>
      <c r="D3355" s="564">
        <v>67.38</v>
      </c>
    </row>
    <row r="3356" spans="1:4" ht="25.5">
      <c r="A3356" s="562">
        <v>2003255</v>
      </c>
      <c r="B3356" s="563" t="s">
        <v>17704</v>
      </c>
      <c r="C3356" s="562" t="s">
        <v>14735</v>
      </c>
      <c r="D3356" s="564">
        <v>104.45</v>
      </c>
    </row>
    <row r="3357" spans="1:4" ht="25.5">
      <c r="A3357" s="562">
        <v>2003256</v>
      </c>
      <c r="B3357" s="563" t="s">
        <v>17705</v>
      </c>
      <c r="C3357" s="562" t="s">
        <v>14735</v>
      </c>
      <c r="D3357" s="564">
        <v>82.36</v>
      </c>
    </row>
    <row r="3358" spans="1:4">
      <c r="A3358" s="562">
        <v>2003273</v>
      </c>
      <c r="B3358" s="563" t="s">
        <v>17706</v>
      </c>
      <c r="C3358" s="562" t="s">
        <v>14735</v>
      </c>
      <c r="D3358" s="564">
        <v>91.79</v>
      </c>
    </row>
    <row r="3359" spans="1:4">
      <c r="A3359" s="562">
        <v>2003274</v>
      </c>
      <c r="B3359" s="563" t="s">
        <v>17707</v>
      </c>
      <c r="C3359" s="562" t="s">
        <v>14735</v>
      </c>
      <c r="D3359" s="564">
        <v>69.19</v>
      </c>
    </row>
    <row r="3360" spans="1:4" ht="25.5">
      <c r="A3360" s="562">
        <v>2003275</v>
      </c>
      <c r="B3360" s="563" t="s">
        <v>17708</v>
      </c>
      <c r="C3360" s="562" t="s">
        <v>14735</v>
      </c>
      <c r="D3360" s="564">
        <v>107.24</v>
      </c>
    </row>
    <row r="3361" spans="1:4" ht="25.5">
      <c r="A3361" s="562">
        <v>2003276</v>
      </c>
      <c r="B3361" s="563" t="s">
        <v>17709</v>
      </c>
      <c r="C3361" s="562" t="s">
        <v>14735</v>
      </c>
      <c r="D3361" s="564">
        <v>84.57</v>
      </c>
    </row>
    <row r="3362" spans="1:4">
      <c r="A3362" s="562">
        <v>2003269</v>
      </c>
      <c r="B3362" s="563" t="s">
        <v>17710</v>
      </c>
      <c r="C3362" s="562" t="s">
        <v>14735</v>
      </c>
      <c r="D3362" s="564">
        <v>48.61</v>
      </c>
    </row>
    <row r="3363" spans="1:4">
      <c r="A3363" s="562">
        <v>2003270</v>
      </c>
      <c r="B3363" s="563" t="s">
        <v>17711</v>
      </c>
      <c r="C3363" s="562" t="s">
        <v>14735</v>
      </c>
      <c r="D3363" s="564">
        <v>37.06</v>
      </c>
    </row>
    <row r="3364" spans="1:4" ht="25.5">
      <c r="A3364" s="562">
        <v>2003271</v>
      </c>
      <c r="B3364" s="563" t="s">
        <v>17712</v>
      </c>
      <c r="C3364" s="562" t="s">
        <v>14735</v>
      </c>
      <c r="D3364" s="564">
        <v>56.38</v>
      </c>
    </row>
    <row r="3365" spans="1:4" ht="25.5">
      <c r="A3365" s="562">
        <v>2003272</v>
      </c>
      <c r="B3365" s="563" t="s">
        <v>17713</v>
      </c>
      <c r="C3365" s="562" t="s">
        <v>14735</v>
      </c>
      <c r="D3365" s="564">
        <v>44.8</v>
      </c>
    </row>
    <row r="3366" spans="1:4">
      <c r="A3366" s="562">
        <v>2003261</v>
      </c>
      <c r="B3366" s="563" t="s">
        <v>17714</v>
      </c>
      <c r="C3366" s="562" t="s">
        <v>14735</v>
      </c>
      <c r="D3366" s="564">
        <v>51.01</v>
      </c>
    </row>
    <row r="3367" spans="1:4">
      <c r="A3367" s="562">
        <v>2003262</v>
      </c>
      <c r="B3367" s="563" t="s">
        <v>17715</v>
      </c>
      <c r="C3367" s="562" t="s">
        <v>14735</v>
      </c>
      <c r="D3367" s="564">
        <v>38.9</v>
      </c>
    </row>
    <row r="3368" spans="1:4" ht="25.5">
      <c r="A3368" s="562">
        <v>2003263</v>
      </c>
      <c r="B3368" s="563" t="s">
        <v>17716</v>
      </c>
      <c r="C3368" s="562" t="s">
        <v>14735</v>
      </c>
      <c r="D3368" s="564">
        <v>59.16</v>
      </c>
    </row>
    <row r="3369" spans="1:4" ht="25.5">
      <c r="A3369" s="562">
        <v>2003264</v>
      </c>
      <c r="B3369" s="563" t="s">
        <v>17717</v>
      </c>
      <c r="C3369" s="562" t="s">
        <v>14735</v>
      </c>
      <c r="D3369" s="564">
        <v>47.02</v>
      </c>
    </row>
    <row r="3370" spans="1:4">
      <c r="A3370" s="562">
        <v>2003285</v>
      </c>
      <c r="B3370" s="563" t="s">
        <v>17718</v>
      </c>
      <c r="C3370" s="562" t="s">
        <v>14735</v>
      </c>
      <c r="D3370" s="564">
        <v>52.67</v>
      </c>
    </row>
    <row r="3371" spans="1:4">
      <c r="A3371" s="562">
        <v>2003286</v>
      </c>
      <c r="B3371" s="563" t="s">
        <v>17719</v>
      </c>
      <c r="C3371" s="562" t="s">
        <v>14735</v>
      </c>
      <c r="D3371" s="564">
        <v>40.19</v>
      </c>
    </row>
    <row r="3372" spans="1:4" ht="25.5">
      <c r="A3372" s="562">
        <v>2003287</v>
      </c>
      <c r="B3372" s="563" t="s">
        <v>17720</v>
      </c>
      <c r="C3372" s="562" t="s">
        <v>14735</v>
      </c>
      <c r="D3372" s="564">
        <v>61.08</v>
      </c>
    </row>
    <row r="3373" spans="1:4" ht="25.5">
      <c r="A3373" s="562">
        <v>2003288</v>
      </c>
      <c r="B3373" s="563" t="s">
        <v>17721</v>
      </c>
      <c r="C3373" s="562" t="s">
        <v>14735</v>
      </c>
      <c r="D3373" s="564">
        <v>48.57</v>
      </c>
    </row>
    <row r="3374" spans="1:4">
      <c r="A3374" s="562">
        <v>2003265</v>
      </c>
      <c r="B3374" s="563" t="s">
        <v>17722</v>
      </c>
      <c r="C3374" s="562" t="s">
        <v>14735</v>
      </c>
      <c r="D3374" s="564">
        <v>59.18</v>
      </c>
    </row>
    <row r="3375" spans="1:4">
      <c r="A3375" s="562">
        <v>2003266</v>
      </c>
      <c r="B3375" s="563" t="s">
        <v>17723</v>
      </c>
      <c r="C3375" s="562" t="s">
        <v>14735</v>
      </c>
      <c r="D3375" s="564">
        <v>45.01</v>
      </c>
    </row>
    <row r="3376" spans="1:4" ht="25.5">
      <c r="A3376" s="562">
        <v>2003267</v>
      </c>
      <c r="B3376" s="563" t="s">
        <v>17724</v>
      </c>
      <c r="C3376" s="562" t="s">
        <v>14735</v>
      </c>
      <c r="D3376" s="564">
        <v>68.760000000000005</v>
      </c>
    </row>
    <row r="3377" spans="1:4" ht="25.5">
      <c r="A3377" s="562">
        <v>2003268</v>
      </c>
      <c r="B3377" s="563" t="s">
        <v>17725</v>
      </c>
      <c r="C3377" s="562" t="s">
        <v>14735</v>
      </c>
      <c r="D3377" s="564">
        <v>54.56</v>
      </c>
    </row>
    <row r="3378" spans="1:4">
      <c r="A3378" s="562">
        <v>2003289</v>
      </c>
      <c r="B3378" s="563" t="s">
        <v>17726</v>
      </c>
      <c r="C3378" s="562" t="s">
        <v>14735</v>
      </c>
      <c r="D3378" s="564">
        <v>24.09</v>
      </c>
    </row>
    <row r="3379" spans="1:4">
      <c r="A3379" s="562">
        <v>2003338</v>
      </c>
      <c r="B3379" s="563" t="s">
        <v>17727</v>
      </c>
      <c r="C3379" s="562" t="s">
        <v>14735</v>
      </c>
      <c r="D3379" s="564">
        <v>30.22</v>
      </c>
    </row>
    <row r="3380" spans="1:4">
      <c r="A3380" s="562">
        <v>2003290</v>
      </c>
      <c r="B3380" s="563" t="s">
        <v>17728</v>
      </c>
      <c r="C3380" s="562" t="s">
        <v>14735</v>
      </c>
      <c r="D3380" s="564">
        <v>19.829999999999998</v>
      </c>
    </row>
    <row r="3381" spans="1:4">
      <c r="A3381" s="562">
        <v>2003300</v>
      </c>
      <c r="B3381" s="563" t="s">
        <v>17729</v>
      </c>
      <c r="C3381" s="562" t="s">
        <v>14735</v>
      </c>
      <c r="D3381" s="564">
        <v>10.31</v>
      </c>
    </row>
    <row r="3382" spans="1:4">
      <c r="A3382" s="562">
        <v>2003299</v>
      </c>
      <c r="B3382" s="563" t="s">
        <v>17730</v>
      </c>
      <c r="C3382" s="562" t="s">
        <v>14735</v>
      </c>
      <c r="D3382" s="564">
        <v>13.01</v>
      </c>
    </row>
    <row r="3383" spans="1:4">
      <c r="A3383" s="562">
        <v>2003301</v>
      </c>
      <c r="B3383" s="563" t="s">
        <v>17731</v>
      </c>
      <c r="C3383" s="562" t="s">
        <v>14735</v>
      </c>
      <c r="D3383" s="564">
        <v>8.9</v>
      </c>
    </row>
    <row r="3384" spans="1:4">
      <c r="A3384" s="562">
        <v>2004513</v>
      </c>
      <c r="B3384" s="563" t="s">
        <v>17732</v>
      </c>
      <c r="C3384" s="562" t="s">
        <v>14735</v>
      </c>
      <c r="D3384" s="564">
        <v>0.19</v>
      </c>
    </row>
    <row r="3385" spans="1:4">
      <c r="A3385" s="562">
        <v>2003365</v>
      </c>
      <c r="B3385" s="563" t="s">
        <v>21995</v>
      </c>
      <c r="C3385" s="562" t="s">
        <v>14735</v>
      </c>
      <c r="D3385" s="564">
        <v>1129.69</v>
      </c>
    </row>
    <row r="3386" spans="1:4">
      <c r="A3386" s="562">
        <v>2003364</v>
      </c>
      <c r="B3386" s="563" t="s">
        <v>21996</v>
      </c>
      <c r="C3386" s="562" t="s">
        <v>14735</v>
      </c>
      <c r="D3386" s="564">
        <v>970.2</v>
      </c>
    </row>
    <row r="3387" spans="1:4">
      <c r="A3387" s="562">
        <v>2003097</v>
      </c>
      <c r="B3387" s="563" t="s">
        <v>21997</v>
      </c>
      <c r="C3387" s="562" t="s">
        <v>14735</v>
      </c>
      <c r="D3387" s="564">
        <v>1184.05</v>
      </c>
    </row>
    <row r="3388" spans="1:4">
      <c r="A3388" s="562">
        <v>2003098</v>
      </c>
      <c r="B3388" s="563" t="s">
        <v>21998</v>
      </c>
      <c r="C3388" s="562" t="s">
        <v>14735</v>
      </c>
      <c r="D3388" s="564">
        <v>1020.18</v>
      </c>
    </row>
    <row r="3389" spans="1:4">
      <c r="A3389" s="562">
        <v>2003363</v>
      </c>
      <c r="B3389" s="563" t="s">
        <v>21999</v>
      </c>
      <c r="C3389" s="562" t="s">
        <v>14735</v>
      </c>
      <c r="D3389" s="564">
        <v>1225.77</v>
      </c>
    </row>
    <row r="3390" spans="1:4">
      <c r="A3390" s="562">
        <v>2003362</v>
      </c>
      <c r="B3390" s="563" t="s">
        <v>22000</v>
      </c>
      <c r="C3390" s="562" t="s">
        <v>14735</v>
      </c>
      <c r="D3390" s="564">
        <v>1061.24</v>
      </c>
    </row>
    <row r="3391" spans="1:4">
      <c r="A3391" s="562">
        <v>2003099</v>
      </c>
      <c r="B3391" s="563" t="s">
        <v>22001</v>
      </c>
      <c r="C3391" s="562" t="s">
        <v>14735</v>
      </c>
      <c r="D3391" s="564">
        <v>1284.6500000000001</v>
      </c>
    </row>
    <row r="3392" spans="1:4">
      <c r="A3392" s="562">
        <v>2003100</v>
      </c>
      <c r="B3392" s="563" t="s">
        <v>22002</v>
      </c>
      <c r="C3392" s="562" t="s">
        <v>14735</v>
      </c>
      <c r="D3392" s="564">
        <v>1114.4100000000001</v>
      </c>
    </row>
    <row r="3393" spans="1:4">
      <c r="A3393" s="562">
        <v>2003361</v>
      </c>
      <c r="B3393" s="563" t="s">
        <v>22003</v>
      </c>
      <c r="C3393" s="562" t="s">
        <v>14735</v>
      </c>
      <c r="D3393" s="564">
        <v>1463.77</v>
      </c>
    </row>
    <row r="3394" spans="1:4">
      <c r="A3394" s="562">
        <v>2003360</v>
      </c>
      <c r="B3394" s="563" t="s">
        <v>22004</v>
      </c>
      <c r="C3394" s="562" t="s">
        <v>14735</v>
      </c>
      <c r="D3394" s="564">
        <v>1286.98</v>
      </c>
    </row>
    <row r="3395" spans="1:4">
      <c r="A3395" s="562">
        <v>2003101</v>
      </c>
      <c r="B3395" s="563" t="s">
        <v>22005</v>
      </c>
      <c r="C3395" s="562" t="s">
        <v>14735</v>
      </c>
      <c r="D3395" s="564">
        <v>1636.61</v>
      </c>
    </row>
    <row r="3396" spans="1:4">
      <c r="A3396" s="562">
        <v>2003102</v>
      </c>
      <c r="B3396" s="563" t="s">
        <v>22006</v>
      </c>
      <c r="C3396" s="562" t="s">
        <v>14735</v>
      </c>
      <c r="D3396" s="564">
        <v>1447.56</v>
      </c>
    </row>
    <row r="3397" spans="1:4">
      <c r="A3397" s="562">
        <v>2003869</v>
      </c>
      <c r="B3397" s="563" t="s">
        <v>17733</v>
      </c>
      <c r="C3397" s="562" t="s">
        <v>14735</v>
      </c>
      <c r="D3397" s="564">
        <v>195.58</v>
      </c>
    </row>
    <row r="3398" spans="1:4">
      <c r="A3398" s="562">
        <v>2003822</v>
      </c>
      <c r="B3398" s="563" t="s">
        <v>17734</v>
      </c>
      <c r="C3398" s="562" t="s">
        <v>14735</v>
      </c>
      <c r="D3398" s="564">
        <v>234.78</v>
      </c>
    </row>
    <row r="3399" spans="1:4">
      <c r="A3399" s="562">
        <v>2003826</v>
      </c>
      <c r="B3399" s="563" t="s">
        <v>17735</v>
      </c>
      <c r="C3399" s="562" t="s">
        <v>14735</v>
      </c>
      <c r="D3399" s="564">
        <v>414.78</v>
      </c>
    </row>
    <row r="3400" spans="1:4">
      <c r="A3400" s="562">
        <v>2003830</v>
      </c>
      <c r="B3400" s="563" t="s">
        <v>17736</v>
      </c>
      <c r="C3400" s="562" t="s">
        <v>14735</v>
      </c>
      <c r="D3400" s="564">
        <v>490.35</v>
      </c>
    </row>
    <row r="3401" spans="1:4">
      <c r="A3401" s="562">
        <v>2003834</v>
      </c>
      <c r="B3401" s="563" t="s">
        <v>17737</v>
      </c>
      <c r="C3401" s="562" t="s">
        <v>14735</v>
      </c>
      <c r="D3401" s="564">
        <v>724.52</v>
      </c>
    </row>
    <row r="3402" spans="1:4">
      <c r="A3402" s="562">
        <v>2003838</v>
      </c>
      <c r="B3402" s="563" t="s">
        <v>17738</v>
      </c>
      <c r="C3402" s="562" t="s">
        <v>14735</v>
      </c>
      <c r="D3402" s="564">
        <v>1235.83</v>
      </c>
    </row>
    <row r="3403" spans="1:4">
      <c r="A3403" s="562">
        <v>2003768</v>
      </c>
      <c r="B3403" s="563" t="s">
        <v>17739</v>
      </c>
      <c r="C3403" s="562" t="s">
        <v>14735</v>
      </c>
      <c r="D3403" s="564">
        <v>191.88</v>
      </c>
    </row>
    <row r="3404" spans="1:4" ht="25.5">
      <c r="A3404" s="562">
        <v>2003873</v>
      </c>
      <c r="B3404" s="563" t="s">
        <v>17740</v>
      </c>
      <c r="C3404" s="562" t="s">
        <v>14735</v>
      </c>
      <c r="D3404" s="564">
        <v>169.93</v>
      </c>
    </row>
    <row r="3405" spans="1:4">
      <c r="A3405" s="562">
        <v>2003772</v>
      </c>
      <c r="B3405" s="563" t="s">
        <v>17741</v>
      </c>
      <c r="C3405" s="562" t="s">
        <v>14735</v>
      </c>
      <c r="D3405" s="564">
        <v>280.48</v>
      </c>
    </row>
    <row r="3406" spans="1:4" ht="25.5">
      <c r="A3406" s="562">
        <v>2003877</v>
      </c>
      <c r="B3406" s="563" t="s">
        <v>17742</v>
      </c>
      <c r="C3406" s="562" t="s">
        <v>14735</v>
      </c>
      <c r="D3406" s="564">
        <v>245.69</v>
      </c>
    </row>
    <row r="3407" spans="1:4">
      <c r="A3407" s="562">
        <v>2003776</v>
      </c>
      <c r="B3407" s="563" t="s">
        <v>17743</v>
      </c>
      <c r="C3407" s="562" t="s">
        <v>14735</v>
      </c>
      <c r="D3407" s="564">
        <v>449.76</v>
      </c>
    </row>
    <row r="3408" spans="1:4" ht="25.5">
      <c r="A3408" s="562">
        <v>2003881</v>
      </c>
      <c r="B3408" s="563" t="s">
        <v>17744</v>
      </c>
      <c r="C3408" s="562" t="s">
        <v>14735</v>
      </c>
      <c r="D3408" s="564">
        <v>402.09</v>
      </c>
    </row>
    <row r="3409" spans="1:4">
      <c r="A3409" s="562">
        <v>2003780</v>
      </c>
      <c r="B3409" s="563" t="s">
        <v>17745</v>
      </c>
      <c r="C3409" s="562" t="s">
        <v>14735</v>
      </c>
      <c r="D3409" s="564">
        <v>599.77</v>
      </c>
    </row>
    <row r="3410" spans="1:4" ht="25.5">
      <c r="A3410" s="562">
        <v>2003885</v>
      </c>
      <c r="B3410" s="563" t="s">
        <v>17746</v>
      </c>
      <c r="C3410" s="562" t="s">
        <v>14735</v>
      </c>
      <c r="D3410" s="564">
        <v>530.12</v>
      </c>
    </row>
    <row r="3411" spans="1:4">
      <c r="A3411" s="562">
        <v>2003784</v>
      </c>
      <c r="B3411" s="563" t="s">
        <v>17747</v>
      </c>
      <c r="C3411" s="562" t="s">
        <v>14735</v>
      </c>
      <c r="D3411" s="564">
        <v>928.8</v>
      </c>
    </row>
    <row r="3412" spans="1:4" ht="25.5">
      <c r="A3412" s="562">
        <v>2003889</v>
      </c>
      <c r="B3412" s="563" t="s">
        <v>17748</v>
      </c>
      <c r="C3412" s="562" t="s">
        <v>14735</v>
      </c>
      <c r="D3412" s="564">
        <v>819.8</v>
      </c>
    </row>
    <row r="3413" spans="1:4">
      <c r="A3413" s="562">
        <v>2003870</v>
      </c>
      <c r="B3413" s="563" t="s">
        <v>17749</v>
      </c>
      <c r="C3413" s="562" t="s">
        <v>14735</v>
      </c>
      <c r="D3413" s="564">
        <v>222.06</v>
      </c>
    </row>
    <row r="3414" spans="1:4">
      <c r="A3414" s="562">
        <v>2003823</v>
      </c>
      <c r="B3414" s="563" t="s">
        <v>17750</v>
      </c>
      <c r="C3414" s="562" t="s">
        <v>14735</v>
      </c>
      <c r="D3414" s="564">
        <v>283.05</v>
      </c>
    </row>
    <row r="3415" spans="1:4">
      <c r="A3415" s="562">
        <v>2003827</v>
      </c>
      <c r="B3415" s="563" t="s">
        <v>17751</v>
      </c>
      <c r="C3415" s="562" t="s">
        <v>14735</v>
      </c>
      <c r="D3415" s="564">
        <v>459.42</v>
      </c>
    </row>
    <row r="3416" spans="1:4">
      <c r="A3416" s="562">
        <v>2003831</v>
      </c>
      <c r="B3416" s="563" t="s">
        <v>17752</v>
      </c>
      <c r="C3416" s="562" t="s">
        <v>14735</v>
      </c>
      <c r="D3416" s="564">
        <v>631.83000000000004</v>
      </c>
    </row>
    <row r="3417" spans="1:4">
      <c r="A3417" s="562">
        <v>2003835</v>
      </c>
      <c r="B3417" s="563" t="s">
        <v>17753</v>
      </c>
      <c r="C3417" s="562" t="s">
        <v>14735</v>
      </c>
      <c r="D3417" s="564">
        <v>796.48</v>
      </c>
    </row>
    <row r="3418" spans="1:4">
      <c r="A3418" s="562">
        <v>2003839</v>
      </c>
      <c r="B3418" s="563" t="s">
        <v>17754</v>
      </c>
      <c r="C3418" s="562" t="s">
        <v>14735</v>
      </c>
      <c r="D3418" s="564">
        <v>1264.44</v>
      </c>
    </row>
    <row r="3419" spans="1:4">
      <c r="A3419" s="562">
        <v>2003769</v>
      </c>
      <c r="B3419" s="563" t="s">
        <v>17755</v>
      </c>
      <c r="C3419" s="562" t="s">
        <v>14735</v>
      </c>
      <c r="D3419" s="564">
        <v>205.04</v>
      </c>
    </row>
    <row r="3420" spans="1:4" ht="25.5">
      <c r="A3420" s="562">
        <v>2003874</v>
      </c>
      <c r="B3420" s="563" t="s">
        <v>17756</v>
      </c>
      <c r="C3420" s="562" t="s">
        <v>14735</v>
      </c>
      <c r="D3420" s="564">
        <v>183.11</v>
      </c>
    </row>
    <row r="3421" spans="1:4">
      <c r="A3421" s="562">
        <v>2003773</v>
      </c>
      <c r="B3421" s="563" t="s">
        <v>17757</v>
      </c>
      <c r="C3421" s="562" t="s">
        <v>14735</v>
      </c>
      <c r="D3421" s="564">
        <v>333.12</v>
      </c>
    </row>
    <row r="3422" spans="1:4" ht="25.5">
      <c r="A3422" s="562">
        <v>2003878</v>
      </c>
      <c r="B3422" s="563" t="s">
        <v>17758</v>
      </c>
      <c r="C3422" s="562" t="s">
        <v>14735</v>
      </c>
      <c r="D3422" s="564">
        <v>298.41000000000003</v>
      </c>
    </row>
    <row r="3423" spans="1:4">
      <c r="A3423" s="562">
        <v>2003777</v>
      </c>
      <c r="B3423" s="563" t="s">
        <v>17759</v>
      </c>
      <c r="C3423" s="562" t="s">
        <v>14735</v>
      </c>
      <c r="D3423" s="564">
        <v>502.4</v>
      </c>
    </row>
    <row r="3424" spans="1:4" ht="25.5">
      <c r="A3424" s="562">
        <v>2003882</v>
      </c>
      <c r="B3424" s="563" t="s">
        <v>17760</v>
      </c>
      <c r="C3424" s="562" t="s">
        <v>14735</v>
      </c>
      <c r="D3424" s="564">
        <v>454.81</v>
      </c>
    </row>
    <row r="3425" spans="1:4">
      <c r="A3425" s="562">
        <v>2003781</v>
      </c>
      <c r="B3425" s="563" t="s">
        <v>17761</v>
      </c>
      <c r="C3425" s="562" t="s">
        <v>14735</v>
      </c>
      <c r="D3425" s="564">
        <v>718.21</v>
      </c>
    </row>
    <row r="3426" spans="1:4" ht="25.5">
      <c r="A3426" s="562">
        <v>2003886</v>
      </c>
      <c r="B3426" s="563" t="s">
        <v>17762</v>
      </c>
      <c r="C3426" s="562" t="s">
        <v>14735</v>
      </c>
      <c r="D3426" s="564">
        <v>648.74</v>
      </c>
    </row>
    <row r="3427" spans="1:4">
      <c r="A3427" s="562">
        <v>2003785</v>
      </c>
      <c r="B3427" s="563" t="s">
        <v>17763</v>
      </c>
      <c r="C3427" s="562" t="s">
        <v>14735</v>
      </c>
      <c r="D3427" s="564">
        <v>1113.04</v>
      </c>
    </row>
    <row r="3428" spans="1:4" ht="25.5">
      <c r="A3428" s="562">
        <v>2003890</v>
      </c>
      <c r="B3428" s="563" t="s">
        <v>17764</v>
      </c>
      <c r="C3428" s="562" t="s">
        <v>14735</v>
      </c>
      <c r="D3428" s="564">
        <v>1004.32</v>
      </c>
    </row>
    <row r="3429" spans="1:4">
      <c r="A3429" s="562">
        <v>2003871</v>
      </c>
      <c r="B3429" s="563" t="s">
        <v>17765</v>
      </c>
      <c r="C3429" s="562" t="s">
        <v>14735</v>
      </c>
      <c r="D3429" s="564">
        <v>287.58</v>
      </c>
    </row>
    <row r="3430" spans="1:4">
      <c r="A3430" s="562">
        <v>2003824</v>
      </c>
      <c r="B3430" s="563" t="s">
        <v>17766</v>
      </c>
      <c r="C3430" s="562" t="s">
        <v>14735</v>
      </c>
      <c r="D3430" s="564">
        <v>388.74</v>
      </c>
    </row>
    <row r="3431" spans="1:4">
      <c r="A3431" s="562">
        <v>2003828</v>
      </c>
      <c r="B3431" s="563" t="s">
        <v>17767</v>
      </c>
      <c r="C3431" s="562" t="s">
        <v>14735</v>
      </c>
      <c r="D3431" s="564">
        <v>483.09</v>
      </c>
    </row>
    <row r="3432" spans="1:4">
      <c r="A3432" s="562">
        <v>2003832</v>
      </c>
      <c r="B3432" s="563" t="s">
        <v>17768</v>
      </c>
      <c r="C3432" s="562" t="s">
        <v>14735</v>
      </c>
      <c r="D3432" s="564">
        <v>723.84</v>
      </c>
    </row>
    <row r="3433" spans="1:4">
      <c r="A3433" s="562">
        <v>2003836</v>
      </c>
      <c r="B3433" s="563" t="s">
        <v>17769</v>
      </c>
      <c r="C3433" s="562" t="s">
        <v>14735</v>
      </c>
      <c r="D3433" s="564">
        <v>1003.06</v>
      </c>
    </row>
    <row r="3434" spans="1:4">
      <c r="A3434" s="562">
        <v>2003840</v>
      </c>
      <c r="B3434" s="563" t="s">
        <v>17770</v>
      </c>
      <c r="C3434" s="562" t="s">
        <v>14735</v>
      </c>
      <c r="D3434" s="564">
        <v>1376.08</v>
      </c>
    </row>
    <row r="3435" spans="1:4">
      <c r="A3435" s="562">
        <v>2003770</v>
      </c>
      <c r="B3435" s="563" t="s">
        <v>17771</v>
      </c>
      <c r="C3435" s="562" t="s">
        <v>14735</v>
      </c>
      <c r="D3435" s="564">
        <v>270.83999999999997</v>
      </c>
    </row>
    <row r="3436" spans="1:4" ht="25.5">
      <c r="A3436" s="562">
        <v>2003875</v>
      </c>
      <c r="B3436" s="563" t="s">
        <v>17772</v>
      </c>
      <c r="C3436" s="562" t="s">
        <v>14735</v>
      </c>
      <c r="D3436" s="564">
        <v>249.01</v>
      </c>
    </row>
    <row r="3437" spans="1:4">
      <c r="A3437" s="562">
        <v>2003774</v>
      </c>
      <c r="B3437" s="563" t="s">
        <v>17773</v>
      </c>
      <c r="C3437" s="562" t="s">
        <v>14735</v>
      </c>
      <c r="D3437" s="564">
        <v>438.52</v>
      </c>
    </row>
    <row r="3438" spans="1:4" ht="25.5">
      <c r="A3438" s="562">
        <v>2003879</v>
      </c>
      <c r="B3438" s="563" t="s">
        <v>17774</v>
      </c>
      <c r="C3438" s="562" t="s">
        <v>14735</v>
      </c>
      <c r="D3438" s="564">
        <v>399.68</v>
      </c>
    </row>
    <row r="3439" spans="1:4">
      <c r="A3439" s="562">
        <v>2003778</v>
      </c>
      <c r="B3439" s="563" t="s">
        <v>17775</v>
      </c>
      <c r="C3439" s="562" t="s">
        <v>14735</v>
      </c>
      <c r="D3439" s="564">
        <v>609.45000000000005</v>
      </c>
    </row>
    <row r="3440" spans="1:4" ht="25.5">
      <c r="A3440" s="562">
        <v>2003883</v>
      </c>
      <c r="B3440" s="563" t="s">
        <v>17776</v>
      </c>
      <c r="C3440" s="562" t="s">
        <v>14735</v>
      </c>
      <c r="D3440" s="564">
        <v>548.70000000000005</v>
      </c>
    </row>
    <row r="3441" spans="1:4">
      <c r="A3441" s="562">
        <v>2003782</v>
      </c>
      <c r="B3441" s="563" t="s">
        <v>17777</v>
      </c>
      <c r="C3441" s="562" t="s">
        <v>14735</v>
      </c>
      <c r="D3441" s="564">
        <v>909.96</v>
      </c>
    </row>
    <row r="3442" spans="1:4" ht="25.5">
      <c r="A3442" s="562">
        <v>2003887</v>
      </c>
      <c r="B3442" s="563" t="s">
        <v>17778</v>
      </c>
      <c r="C3442" s="562" t="s">
        <v>14735</v>
      </c>
      <c r="D3442" s="564">
        <v>817.14</v>
      </c>
    </row>
    <row r="3443" spans="1:4">
      <c r="A3443" s="562">
        <v>2003786</v>
      </c>
      <c r="B3443" s="563" t="s">
        <v>17779</v>
      </c>
      <c r="C3443" s="562" t="s">
        <v>14735</v>
      </c>
      <c r="D3443" s="564">
        <v>1421.73</v>
      </c>
    </row>
    <row r="3444" spans="1:4" ht="25.5">
      <c r="A3444" s="562">
        <v>2003891</v>
      </c>
      <c r="B3444" s="563" t="s">
        <v>17780</v>
      </c>
      <c r="C3444" s="562" t="s">
        <v>14735</v>
      </c>
      <c r="D3444" s="564">
        <v>1277.6400000000001</v>
      </c>
    </row>
    <row r="3445" spans="1:4">
      <c r="A3445" s="562">
        <v>2003872</v>
      </c>
      <c r="B3445" s="563" t="s">
        <v>17781</v>
      </c>
      <c r="C3445" s="562" t="s">
        <v>14735</v>
      </c>
      <c r="D3445" s="564">
        <v>314.72000000000003</v>
      </c>
    </row>
    <row r="3446" spans="1:4">
      <c r="A3446" s="562">
        <v>2003825</v>
      </c>
      <c r="B3446" s="563" t="s">
        <v>17782</v>
      </c>
      <c r="C3446" s="562" t="s">
        <v>14735</v>
      </c>
      <c r="D3446" s="564">
        <v>399.87</v>
      </c>
    </row>
    <row r="3447" spans="1:4">
      <c r="A3447" s="562">
        <v>2003829</v>
      </c>
      <c r="B3447" s="563" t="s">
        <v>17783</v>
      </c>
      <c r="C3447" s="562" t="s">
        <v>14735</v>
      </c>
      <c r="D3447" s="564">
        <v>553.29</v>
      </c>
    </row>
    <row r="3448" spans="1:4">
      <c r="A3448" s="562">
        <v>2003833</v>
      </c>
      <c r="B3448" s="563" t="s">
        <v>17784</v>
      </c>
      <c r="C3448" s="562" t="s">
        <v>14735</v>
      </c>
      <c r="D3448" s="564">
        <v>757.46</v>
      </c>
    </row>
    <row r="3449" spans="1:4">
      <c r="A3449" s="562">
        <v>2003837</v>
      </c>
      <c r="B3449" s="563" t="s">
        <v>17785</v>
      </c>
      <c r="C3449" s="562" t="s">
        <v>14735</v>
      </c>
      <c r="D3449" s="564">
        <v>1093.96</v>
      </c>
    </row>
    <row r="3450" spans="1:4">
      <c r="A3450" s="562">
        <v>2003841</v>
      </c>
      <c r="B3450" s="563" t="s">
        <v>17786</v>
      </c>
      <c r="C3450" s="562" t="s">
        <v>14735</v>
      </c>
      <c r="D3450" s="564">
        <v>1502.8</v>
      </c>
    </row>
    <row r="3451" spans="1:4">
      <c r="A3451" s="562">
        <v>2003771</v>
      </c>
      <c r="B3451" s="563" t="s">
        <v>17787</v>
      </c>
      <c r="C3451" s="562" t="s">
        <v>14735</v>
      </c>
      <c r="D3451" s="564">
        <v>323.62</v>
      </c>
    </row>
    <row r="3452" spans="1:4" ht="25.5">
      <c r="A3452" s="562">
        <v>2003876</v>
      </c>
      <c r="B3452" s="563" t="s">
        <v>17788</v>
      </c>
      <c r="C3452" s="562" t="s">
        <v>14735</v>
      </c>
      <c r="D3452" s="564">
        <v>297.61</v>
      </c>
    </row>
    <row r="3453" spans="1:4">
      <c r="A3453" s="562">
        <v>2003775</v>
      </c>
      <c r="B3453" s="563" t="s">
        <v>17789</v>
      </c>
      <c r="C3453" s="562" t="s">
        <v>14735</v>
      </c>
      <c r="D3453" s="564">
        <v>503.66</v>
      </c>
    </row>
    <row r="3454" spans="1:4" ht="25.5">
      <c r="A3454" s="562">
        <v>2003880</v>
      </c>
      <c r="B3454" s="563" t="s">
        <v>17790</v>
      </c>
      <c r="C3454" s="562" t="s">
        <v>14735</v>
      </c>
      <c r="D3454" s="564">
        <v>456.64</v>
      </c>
    </row>
    <row r="3455" spans="1:4">
      <c r="A3455" s="562">
        <v>2003779</v>
      </c>
      <c r="B3455" s="563" t="s">
        <v>17791</v>
      </c>
      <c r="C3455" s="562" t="s">
        <v>14735</v>
      </c>
      <c r="D3455" s="564">
        <v>746.86</v>
      </c>
    </row>
    <row r="3456" spans="1:4" ht="25.5">
      <c r="A3456" s="562">
        <v>2003884</v>
      </c>
      <c r="B3456" s="563" t="s">
        <v>17792</v>
      </c>
      <c r="C3456" s="562" t="s">
        <v>14735</v>
      </c>
      <c r="D3456" s="564">
        <v>675.96</v>
      </c>
    </row>
    <row r="3457" spans="1:4">
      <c r="A3457" s="562">
        <v>2003783</v>
      </c>
      <c r="B3457" s="563" t="s">
        <v>17793</v>
      </c>
      <c r="C3457" s="562" t="s">
        <v>14735</v>
      </c>
      <c r="D3457" s="564">
        <v>1067.9000000000001</v>
      </c>
    </row>
    <row r="3458" spans="1:4" ht="25.5">
      <c r="A3458" s="562">
        <v>2003888</v>
      </c>
      <c r="B3458" s="563" t="s">
        <v>17794</v>
      </c>
      <c r="C3458" s="562" t="s">
        <v>14735</v>
      </c>
      <c r="D3458" s="564">
        <v>962.6</v>
      </c>
    </row>
    <row r="3459" spans="1:4">
      <c r="A3459" s="562">
        <v>2003787</v>
      </c>
      <c r="B3459" s="563" t="s">
        <v>17795</v>
      </c>
      <c r="C3459" s="562" t="s">
        <v>14735</v>
      </c>
      <c r="D3459" s="564">
        <v>1661.85</v>
      </c>
    </row>
    <row r="3460" spans="1:4" ht="25.5">
      <c r="A3460" s="562">
        <v>2003892</v>
      </c>
      <c r="B3460" s="563" t="s">
        <v>17796</v>
      </c>
      <c r="C3460" s="562" t="s">
        <v>14735</v>
      </c>
      <c r="D3460" s="564">
        <v>1512.85</v>
      </c>
    </row>
    <row r="3461" spans="1:4">
      <c r="A3461" s="562">
        <v>2003851</v>
      </c>
      <c r="B3461" s="563" t="s">
        <v>17797</v>
      </c>
      <c r="C3461" s="562" t="s">
        <v>14735</v>
      </c>
      <c r="D3461" s="564">
        <v>104.32</v>
      </c>
    </row>
    <row r="3462" spans="1:4">
      <c r="A3462" s="562">
        <v>2003935</v>
      </c>
      <c r="B3462" s="563" t="s">
        <v>17798</v>
      </c>
      <c r="C3462" s="562" t="s">
        <v>14735</v>
      </c>
      <c r="D3462" s="564">
        <v>12.94</v>
      </c>
    </row>
    <row r="3463" spans="1:4">
      <c r="A3463" s="562">
        <v>2003934</v>
      </c>
      <c r="B3463" s="563" t="s">
        <v>17799</v>
      </c>
      <c r="C3463" s="562" t="s">
        <v>14735</v>
      </c>
      <c r="D3463" s="564">
        <v>17.690000000000001</v>
      </c>
    </row>
    <row r="3464" spans="1:4">
      <c r="A3464" s="562">
        <v>2003990</v>
      </c>
      <c r="B3464" s="563" t="s">
        <v>17800</v>
      </c>
      <c r="C3464" s="562" t="s">
        <v>14735</v>
      </c>
      <c r="D3464" s="564">
        <v>1371.71</v>
      </c>
    </row>
    <row r="3465" spans="1:4">
      <c r="A3465" s="562">
        <v>2003991</v>
      </c>
      <c r="B3465" s="563" t="s">
        <v>17801</v>
      </c>
      <c r="C3465" s="562" t="s">
        <v>14735</v>
      </c>
      <c r="D3465" s="564">
        <v>1405.77</v>
      </c>
    </row>
    <row r="3466" spans="1:4">
      <c r="A3466" s="562">
        <v>2003992</v>
      </c>
      <c r="B3466" s="563" t="s">
        <v>17802</v>
      </c>
      <c r="C3466" s="562" t="s">
        <v>14735</v>
      </c>
      <c r="D3466" s="564">
        <v>1828.82</v>
      </c>
    </row>
    <row r="3467" spans="1:4">
      <c r="A3467" s="562">
        <v>2003993</v>
      </c>
      <c r="B3467" s="563" t="s">
        <v>17803</v>
      </c>
      <c r="C3467" s="562" t="s">
        <v>14735</v>
      </c>
      <c r="D3467" s="564">
        <v>3539.45</v>
      </c>
    </row>
    <row r="3468" spans="1:4">
      <c r="A3468" s="562">
        <v>2003983</v>
      </c>
      <c r="B3468" s="563" t="s">
        <v>17804</v>
      </c>
      <c r="C3468" s="562" t="s">
        <v>14735</v>
      </c>
      <c r="D3468" s="564">
        <v>200.88</v>
      </c>
    </row>
    <row r="3469" spans="1:4">
      <c r="A3469" s="562">
        <v>2003984</v>
      </c>
      <c r="B3469" s="563" t="s">
        <v>17805</v>
      </c>
      <c r="C3469" s="562" t="s">
        <v>14735</v>
      </c>
      <c r="D3469" s="564">
        <v>283.89</v>
      </c>
    </row>
    <row r="3470" spans="1:4">
      <c r="A3470" s="562">
        <v>2003985</v>
      </c>
      <c r="B3470" s="563" t="s">
        <v>17806</v>
      </c>
      <c r="C3470" s="562" t="s">
        <v>14735</v>
      </c>
      <c r="D3470" s="564">
        <v>360.7</v>
      </c>
    </row>
    <row r="3471" spans="1:4">
      <c r="A3471" s="562">
        <v>2003986</v>
      </c>
      <c r="B3471" s="563" t="s">
        <v>17807</v>
      </c>
      <c r="C3471" s="562" t="s">
        <v>14735</v>
      </c>
      <c r="D3471" s="564">
        <v>497.98</v>
      </c>
    </row>
    <row r="3472" spans="1:4">
      <c r="A3472" s="562">
        <v>2003987</v>
      </c>
      <c r="B3472" s="563" t="s">
        <v>17808</v>
      </c>
      <c r="C3472" s="562" t="s">
        <v>14735</v>
      </c>
      <c r="D3472" s="564">
        <v>732.87</v>
      </c>
    </row>
    <row r="3473" spans="1:4">
      <c r="A3473" s="562">
        <v>2003988</v>
      </c>
      <c r="B3473" s="563" t="s">
        <v>17809</v>
      </c>
      <c r="C3473" s="562" t="s">
        <v>14735</v>
      </c>
      <c r="D3473" s="564">
        <v>772.04</v>
      </c>
    </row>
    <row r="3474" spans="1:4">
      <c r="A3474" s="562">
        <v>2003989</v>
      </c>
      <c r="B3474" s="563" t="s">
        <v>17810</v>
      </c>
      <c r="C3474" s="562" t="s">
        <v>14735</v>
      </c>
      <c r="D3474" s="564">
        <v>1346.29</v>
      </c>
    </row>
    <row r="3475" spans="1:4">
      <c r="A3475" s="562">
        <v>2003298</v>
      </c>
      <c r="B3475" s="563" t="s">
        <v>17811</v>
      </c>
      <c r="C3475" s="562" t="s">
        <v>14735</v>
      </c>
      <c r="D3475" s="564">
        <v>16.57</v>
      </c>
    </row>
    <row r="3476" spans="1:4">
      <c r="A3476" s="562">
        <v>2003297</v>
      </c>
      <c r="B3476" s="563" t="s">
        <v>17812</v>
      </c>
      <c r="C3476" s="562" t="s">
        <v>14735</v>
      </c>
      <c r="D3476" s="564">
        <v>20.6</v>
      </c>
    </row>
    <row r="3477" spans="1:4">
      <c r="A3477" s="562">
        <v>2003315</v>
      </c>
      <c r="B3477" s="563" t="s">
        <v>17813</v>
      </c>
      <c r="C3477" s="562" t="s">
        <v>14735</v>
      </c>
      <c r="D3477" s="564">
        <v>108.88</v>
      </c>
    </row>
    <row r="3478" spans="1:4" ht="25.5">
      <c r="A3478" s="562">
        <v>2003314</v>
      </c>
      <c r="B3478" s="563" t="s">
        <v>17814</v>
      </c>
      <c r="C3478" s="562" t="s">
        <v>14735</v>
      </c>
      <c r="D3478" s="564">
        <v>88.64</v>
      </c>
    </row>
    <row r="3479" spans="1:4">
      <c r="A3479" s="562">
        <v>2003313</v>
      </c>
      <c r="B3479" s="563" t="s">
        <v>17815</v>
      </c>
      <c r="C3479" s="562" t="s">
        <v>14735</v>
      </c>
      <c r="D3479" s="564">
        <v>136.47999999999999</v>
      </c>
    </row>
    <row r="3480" spans="1:4" ht="25.5">
      <c r="A3480" s="562">
        <v>2003312</v>
      </c>
      <c r="B3480" s="563" t="s">
        <v>17816</v>
      </c>
      <c r="C3480" s="562" t="s">
        <v>14735</v>
      </c>
      <c r="D3480" s="564">
        <v>111.16</v>
      </c>
    </row>
    <row r="3481" spans="1:4">
      <c r="A3481" s="562">
        <v>2003311</v>
      </c>
      <c r="B3481" s="563" t="s">
        <v>17817</v>
      </c>
      <c r="C3481" s="562" t="s">
        <v>14735</v>
      </c>
      <c r="D3481" s="564">
        <v>52.59</v>
      </c>
    </row>
    <row r="3482" spans="1:4">
      <c r="A3482" s="562">
        <v>2003310</v>
      </c>
      <c r="B3482" s="563" t="s">
        <v>17818</v>
      </c>
      <c r="C3482" s="562" t="s">
        <v>14735</v>
      </c>
      <c r="D3482" s="564">
        <v>66.569999999999993</v>
      </c>
    </row>
    <row r="3483" spans="1:4">
      <c r="A3483" s="562">
        <v>2003296</v>
      </c>
      <c r="B3483" s="563" t="s">
        <v>17819</v>
      </c>
      <c r="C3483" s="562" t="s">
        <v>14735</v>
      </c>
      <c r="D3483" s="564">
        <v>16.57</v>
      </c>
    </row>
    <row r="3484" spans="1:4">
      <c r="A3484" s="562">
        <v>2003295</v>
      </c>
      <c r="B3484" s="563" t="s">
        <v>17820</v>
      </c>
      <c r="C3484" s="562" t="s">
        <v>14735</v>
      </c>
      <c r="D3484" s="564">
        <v>20.6</v>
      </c>
    </row>
    <row r="3485" spans="1:4">
      <c r="A3485" s="562">
        <v>2003309</v>
      </c>
      <c r="B3485" s="563" t="s">
        <v>17821</v>
      </c>
      <c r="C3485" s="562" t="s">
        <v>14735</v>
      </c>
      <c r="D3485" s="564">
        <v>108.88</v>
      </c>
    </row>
    <row r="3486" spans="1:4" ht="25.5">
      <c r="A3486" s="562">
        <v>2003308</v>
      </c>
      <c r="B3486" s="563" t="s">
        <v>17822</v>
      </c>
      <c r="C3486" s="562" t="s">
        <v>14735</v>
      </c>
      <c r="D3486" s="564">
        <v>88.64</v>
      </c>
    </row>
    <row r="3487" spans="1:4">
      <c r="A3487" s="562">
        <v>2003307</v>
      </c>
      <c r="B3487" s="563" t="s">
        <v>17823</v>
      </c>
      <c r="C3487" s="562" t="s">
        <v>14735</v>
      </c>
      <c r="D3487" s="564">
        <v>136.47999999999999</v>
      </c>
    </row>
    <row r="3488" spans="1:4" ht="25.5">
      <c r="A3488" s="562">
        <v>2003306</v>
      </c>
      <c r="B3488" s="563" t="s">
        <v>17824</v>
      </c>
      <c r="C3488" s="562" t="s">
        <v>14735</v>
      </c>
      <c r="D3488" s="564">
        <v>111.16</v>
      </c>
    </row>
    <row r="3489" spans="1:4">
      <c r="A3489" s="562">
        <v>2003305</v>
      </c>
      <c r="B3489" s="563" t="s">
        <v>17825</v>
      </c>
      <c r="C3489" s="562" t="s">
        <v>14735</v>
      </c>
      <c r="D3489" s="564">
        <v>52.59</v>
      </c>
    </row>
    <row r="3490" spans="1:4">
      <c r="A3490" s="562">
        <v>2003304</v>
      </c>
      <c r="B3490" s="563" t="s">
        <v>17826</v>
      </c>
      <c r="C3490" s="562" t="s">
        <v>14735</v>
      </c>
      <c r="D3490" s="564">
        <v>66.569999999999993</v>
      </c>
    </row>
    <row r="3491" spans="1:4" ht="25.5">
      <c r="A3491" s="562">
        <v>2105846</v>
      </c>
      <c r="B3491" s="563" t="s">
        <v>17827</v>
      </c>
      <c r="C3491" s="562" t="s">
        <v>16090</v>
      </c>
      <c r="D3491" s="564">
        <v>543.72</v>
      </c>
    </row>
    <row r="3492" spans="1:4" ht="25.5">
      <c r="A3492" s="562">
        <v>2105929</v>
      </c>
      <c r="B3492" s="563" t="s">
        <v>17828</v>
      </c>
      <c r="C3492" s="562" t="s">
        <v>16090</v>
      </c>
      <c r="D3492" s="564">
        <v>604.80999999999995</v>
      </c>
    </row>
    <row r="3493" spans="1:4" ht="25.5">
      <c r="A3493" s="562">
        <v>2105933</v>
      </c>
      <c r="B3493" s="563" t="s">
        <v>17829</v>
      </c>
      <c r="C3493" s="562" t="s">
        <v>16090</v>
      </c>
      <c r="D3493" s="564">
        <v>665.91</v>
      </c>
    </row>
    <row r="3494" spans="1:4" ht="25.5">
      <c r="A3494" s="562">
        <v>2106293</v>
      </c>
      <c r="B3494" s="563" t="s">
        <v>17830</v>
      </c>
      <c r="C3494" s="562" t="s">
        <v>16090</v>
      </c>
      <c r="D3494" s="564">
        <v>242.77</v>
      </c>
    </row>
    <row r="3495" spans="1:4">
      <c r="A3495" s="562">
        <v>2108165</v>
      </c>
      <c r="B3495" s="563" t="s">
        <v>17831</v>
      </c>
      <c r="C3495" s="562" t="s">
        <v>164</v>
      </c>
      <c r="D3495" s="564">
        <v>37.31</v>
      </c>
    </row>
    <row r="3496" spans="1:4">
      <c r="A3496" s="562">
        <v>2108166</v>
      </c>
      <c r="B3496" s="563" t="s">
        <v>17832</v>
      </c>
      <c r="C3496" s="562" t="s">
        <v>164</v>
      </c>
      <c r="D3496" s="564">
        <v>26.85</v>
      </c>
    </row>
    <row r="3497" spans="1:4">
      <c r="A3497" s="562">
        <v>2108167</v>
      </c>
      <c r="B3497" s="563" t="s">
        <v>17833</v>
      </c>
      <c r="C3497" s="562" t="s">
        <v>164</v>
      </c>
      <c r="D3497" s="564">
        <v>24.36</v>
      </c>
    </row>
    <row r="3498" spans="1:4">
      <c r="A3498" s="562">
        <v>2108168</v>
      </c>
      <c r="B3498" s="563" t="s">
        <v>17834</v>
      </c>
      <c r="C3498" s="562" t="s">
        <v>164</v>
      </c>
      <c r="D3498" s="564">
        <v>24.18</v>
      </c>
    </row>
    <row r="3499" spans="1:4">
      <c r="A3499" s="562">
        <v>2108169</v>
      </c>
      <c r="B3499" s="563" t="s">
        <v>17835</v>
      </c>
      <c r="C3499" s="562" t="s">
        <v>164</v>
      </c>
      <c r="D3499" s="564">
        <v>55.63</v>
      </c>
    </row>
    <row r="3500" spans="1:4">
      <c r="A3500" s="562">
        <v>2108170</v>
      </c>
      <c r="B3500" s="563" t="s">
        <v>17836</v>
      </c>
      <c r="C3500" s="562" t="s">
        <v>164</v>
      </c>
      <c r="D3500" s="564">
        <v>41</v>
      </c>
    </row>
    <row r="3501" spans="1:4">
      <c r="A3501" s="562">
        <v>2108171</v>
      </c>
      <c r="B3501" s="563" t="s">
        <v>17837</v>
      </c>
      <c r="C3501" s="562" t="s">
        <v>164</v>
      </c>
      <c r="D3501" s="564">
        <v>38.18</v>
      </c>
    </row>
    <row r="3502" spans="1:4">
      <c r="A3502" s="562">
        <v>2108172</v>
      </c>
      <c r="B3502" s="563" t="s">
        <v>17838</v>
      </c>
      <c r="C3502" s="562" t="s">
        <v>164</v>
      </c>
      <c r="D3502" s="564">
        <v>39.450000000000003</v>
      </c>
    </row>
    <row r="3503" spans="1:4" ht="25.5">
      <c r="A3503" s="562">
        <v>2106292</v>
      </c>
      <c r="B3503" s="563" t="s">
        <v>17839</v>
      </c>
      <c r="C3503" s="562" t="s">
        <v>16090</v>
      </c>
      <c r="D3503" s="564">
        <v>178.07</v>
      </c>
    </row>
    <row r="3504" spans="1:4" ht="25.5">
      <c r="A3504" s="562">
        <v>2106291</v>
      </c>
      <c r="B3504" s="563" t="s">
        <v>17840</v>
      </c>
      <c r="C3504" s="562" t="s">
        <v>16090</v>
      </c>
      <c r="D3504" s="564">
        <v>247.2</v>
      </c>
    </row>
    <row r="3505" spans="1:4" ht="25.5">
      <c r="A3505" s="562">
        <v>2106235</v>
      </c>
      <c r="B3505" s="563" t="s">
        <v>17841</v>
      </c>
      <c r="C3505" s="562" t="s">
        <v>164</v>
      </c>
      <c r="D3505" s="564">
        <v>3.52</v>
      </c>
    </row>
    <row r="3506" spans="1:4" ht="25.5">
      <c r="A3506" s="562">
        <v>2106232</v>
      </c>
      <c r="B3506" s="563" t="s">
        <v>17842</v>
      </c>
      <c r="C3506" s="562" t="s">
        <v>220</v>
      </c>
      <c r="D3506" s="564">
        <v>17.920000000000002</v>
      </c>
    </row>
    <row r="3507" spans="1:4" ht="25.5">
      <c r="A3507" s="562">
        <v>2106233</v>
      </c>
      <c r="B3507" s="563" t="s">
        <v>17843</v>
      </c>
      <c r="C3507" s="562" t="s">
        <v>220</v>
      </c>
      <c r="D3507" s="564">
        <v>16.97</v>
      </c>
    </row>
    <row r="3508" spans="1:4">
      <c r="A3508" s="562">
        <v>2105605</v>
      </c>
      <c r="B3508" s="563" t="s">
        <v>17844</v>
      </c>
      <c r="C3508" s="562" t="s">
        <v>164</v>
      </c>
      <c r="D3508" s="564">
        <v>58.11</v>
      </c>
    </row>
    <row r="3509" spans="1:4">
      <c r="A3509" s="562">
        <v>2106298</v>
      </c>
      <c r="B3509" s="563" t="s">
        <v>17845</v>
      </c>
      <c r="C3509" s="562" t="s">
        <v>14735</v>
      </c>
      <c r="D3509" s="564">
        <v>39.96</v>
      </c>
    </row>
    <row r="3510" spans="1:4">
      <c r="A3510" s="562">
        <v>2106295</v>
      </c>
      <c r="B3510" s="563" t="s">
        <v>17846</v>
      </c>
      <c r="C3510" s="562" t="s">
        <v>14735</v>
      </c>
      <c r="D3510" s="564">
        <v>20.079999999999998</v>
      </c>
    </row>
    <row r="3511" spans="1:4">
      <c r="A3511" s="562">
        <v>2106294</v>
      </c>
      <c r="B3511" s="563" t="s">
        <v>17847</v>
      </c>
      <c r="C3511" s="562" t="s">
        <v>14735</v>
      </c>
      <c r="D3511" s="564">
        <v>23.84</v>
      </c>
    </row>
    <row r="3512" spans="1:4">
      <c r="A3512" s="562">
        <v>2106297</v>
      </c>
      <c r="B3512" s="563" t="s">
        <v>17848</v>
      </c>
      <c r="C3512" s="562" t="s">
        <v>14735</v>
      </c>
      <c r="D3512" s="564">
        <v>32.950000000000003</v>
      </c>
    </row>
    <row r="3513" spans="1:4">
      <c r="A3513" s="562">
        <v>2106296</v>
      </c>
      <c r="B3513" s="563" t="s">
        <v>17849</v>
      </c>
      <c r="C3513" s="562" t="s">
        <v>14735</v>
      </c>
      <c r="D3513" s="564">
        <v>51.17</v>
      </c>
    </row>
    <row r="3514" spans="1:4">
      <c r="A3514" s="562">
        <v>2306076</v>
      </c>
      <c r="B3514" s="563" t="s">
        <v>17850</v>
      </c>
      <c r="C3514" s="562" t="s">
        <v>14743</v>
      </c>
      <c r="D3514" s="564">
        <v>13.07</v>
      </c>
    </row>
    <row r="3515" spans="1:4">
      <c r="A3515" s="562">
        <v>2306247</v>
      </c>
      <c r="B3515" s="563" t="s">
        <v>17851</v>
      </c>
      <c r="C3515" s="562" t="s">
        <v>164</v>
      </c>
      <c r="D3515" s="564">
        <v>287.25</v>
      </c>
    </row>
    <row r="3516" spans="1:4">
      <c r="A3516" s="562">
        <v>2306248</v>
      </c>
      <c r="B3516" s="563" t="s">
        <v>17852</v>
      </c>
      <c r="C3516" s="562" t="s">
        <v>164</v>
      </c>
      <c r="D3516" s="564">
        <v>652.74</v>
      </c>
    </row>
    <row r="3517" spans="1:4" ht="25.5">
      <c r="A3517" s="562">
        <v>2306279</v>
      </c>
      <c r="B3517" s="563" t="s">
        <v>17853</v>
      </c>
      <c r="C3517" s="562" t="s">
        <v>164</v>
      </c>
      <c r="D3517" s="564">
        <v>96.99</v>
      </c>
    </row>
    <row r="3518" spans="1:4">
      <c r="A3518" s="562">
        <v>2306651</v>
      </c>
      <c r="B3518" s="563" t="s">
        <v>17854</v>
      </c>
      <c r="C3518" s="562" t="s">
        <v>14735</v>
      </c>
      <c r="D3518" s="564">
        <v>7518.62</v>
      </c>
    </row>
    <row r="3519" spans="1:4">
      <c r="A3519" s="562">
        <v>2306678</v>
      </c>
      <c r="B3519" s="563" t="s">
        <v>17855</v>
      </c>
      <c r="C3519" s="562" t="s">
        <v>14735</v>
      </c>
      <c r="D3519" s="564">
        <v>7130.43</v>
      </c>
    </row>
    <row r="3520" spans="1:4">
      <c r="A3520" s="562">
        <v>2306652</v>
      </c>
      <c r="B3520" s="563" t="s">
        <v>17856</v>
      </c>
      <c r="C3520" s="562" t="s">
        <v>14735</v>
      </c>
      <c r="D3520" s="564">
        <v>7591.69</v>
      </c>
    </row>
    <row r="3521" spans="1:4">
      <c r="A3521" s="562">
        <v>2306679</v>
      </c>
      <c r="B3521" s="563" t="s">
        <v>17857</v>
      </c>
      <c r="C3521" s="562" t="s">
        <v>14735</v>
      </c>
      <c r="D3521" s="564">
        <v>7189.13</v>
      </c>
    </row>
    <row r="3522" spans="1:4">
      <c r="A3522" s="562">
        <v>2306653</v>
      </c>
      <c r="B3522" s="563" t="s">
        <v>17858</v>
      </c>
      <c r="C3522" s="562" t="s">
        <v>14735</v>
      </c>
      <c r="D3522" s="564">
        <v>7667.83</v>
      </c>
    </row>
    <row r="3523" spans="1:4">
      <c r="A3523" s="562">
        <v>2306680</v>
      </c>
      <c r="B3523" s="563" t="s">
        <v>17859</v>
      </c>
      <c r="C3523" s="562" t="s">
        <v>14735</v>
      </c>
      <c r="D3523" s="564">
        <v>7249.79</v>
      </c>
    </row>
    <row r="3524" spans="1:4">
      <c r="A3524" s="562">
        <v>2306654</v>
      </c>
      <c r="B3524" s="563" t="s">
        <v>17860</v>
      </c>
      <c r="C3524" s="562" t="s">
        <v>14735</v>
      </c>
      <c r="D3524" s="564">
        <v>7743.43</v>
      </c>
    </row>
    <row r="3525" spans="1:4">
      <c r="A3525" s="562">
        <v>2306681</v>
      </c>
      <c r="B3525" s="563" t="s">
        <v>17861</v>
      </c>
      <c r="C3525" s="562" t="s">
        <v>14735</v>
      </c>
      <c r="D3525" s="564">
        <v>7308.66</v>
      </c>
    </row>
    <row r="3526" spans="1:4">
      <c r="A3526" s="562">
        <v>2306655</v>
      </c>
      <c r="B3526" s="563" t="s">
        <v>17862</v>
      </c>
      <c r="C3526" s="562" t="s">
        <v>14735</v>
      </c>
      <c r="D3526" s="564">
        <v>7820.59</v>
      </c>
    </row>
    <row r="3527" spans="1:4">
      <c r="A3527" s="562">
        <v>2306682</v>
      </c>
      <c r="B3527" s="563" t="s">
        <v>17863</v>
      </c>
      <c r="C3527" s="562" t="s">
        <v>14735</v>
      </c>
      <c r="D3527" s="564">
        <v>7367.71</v>
      </c>
    </row>
    <row r="3528" spans="1:4">
      <c r="A3528" s="562">
        <v>2306656</v>
      </c>
      <c r="B3528" s="563" t="s">
        <v>17864</v>
      </c>
      <c r="C3528" s="562" t="s">
        <v>14735</v>
      </c>
      <c r="D3528" s="564">
        <v>10746.64</v>
      </c>
    </row>
    <row r="3529" spans="1:4">
      <c r="A3529" s="562">
        <v>2306683</v>
      </c>
      <c r="B3529" s="563" t="s">
        <v>17865</v>
      </c>
      <c r="C3529" s="562" t="s">
        <v>14735</v>
      </c>
      <c r="D3529" s="564">
        <v>10344.08</v>
      </c>
    </row>
    <row r="3530" spans="1:4">
      <c r="A3530" s="562">
        <v>2306657</v>
      </c>
      <c r="B3530" s="563" t="s">
        <v>17866</v>
      </c>
      <c r="C3530" s="562" t="s">
        <v>14735</v>
      </c>
      <c r="D3530" s="564">
        <v>10895.1</v>
      </c>
    </row>
    <row r="3531" spans="1:4">
      <c r="A3531" s="562">
        <v>2306684</v>
      </c>
      <c r="B3531" s="563" t="s">
        <v>17867</v>
      </c>
      <c r="C3531" s="562" t="s">
        <v>14735</v>
      </c>
      <c r="D3531" s="564">
        <v>10477.049999999999</v>
      </c>
    </row>
    <row r="3532" spans="1:4">
      <c r="A3532" s="562">
        <v>2306658</v>
      </c>
      <c r="B3532" s="563" t="s">
        <v>17868</v>
      </c>
      <c r="C3532" s="562" t="s">
        <v>14735</v>
      </c>
      <c r="D3532" s="564">
        <v>11040.75</v>
      </c>
    </row>
    <row r="3533" spans="1:4">
      <c r="A3533" s="562">
        <v>2306685</v>
      </c>
      <c r="B3533" s="563" t="s">
        <v>17869</v>
      </c>
      <c r="C3533" s="562" t="s">
        <v>14735</v>
      </c>
      <c r="D3533" s="564">
        <v>10605.98</v>
      </c>
    </row>
    <row r="3534" spans="1:4">
      <c r="A3534" s="562">
        <v>2306659</v>
      </c>
      <c r="B3534" s="563" t="s">
        <v>17870</v>
      </c>
      <c r="C3534" s="562" t="s">
        <v>14735</v>
      </c>
      <c r="D3534" s="564">
        <v>11192.03</v>
      </c>
    </row>
    <row r="3535" spans="1:4">
      <c r="A3535" s="562">
        <v>2306686</v>
      </c>
      <c r="B3535" s="563" t="s">
        <v>17871</v>
      </c>
      <c r="C3535" s="562" t="s">
        <v>14735</v>
      </c>
      <c r="D3535" s="564">
        <v>10739.15</v>
      </c>
    </row>
    <row r="3536" spans="1:4">
      <c r="A3536" s="562">
        <v>2306637</v>
      </c>
      <c r="B3536" s="563" t="s">
        <v>17872</v>
      </c>
      <c r="C3536" s="562" t="s">
        <v>14735</v>
      </c>
      <c r="D3536" s="564">
        <v>2597.75</v>
      </c>
    </row>
    <row r="3537" spans="1:4">
      <c r="A3537" s="562">
        <v>2306664</v>
      </c>
      <c r="B3537" s="563" t="s">
        <v>17873</v>
      </c>
      <c r="C3537" s="562" t="s">
        <v>14735</v>
      </c>
      <c r="D3537" s="564">
        <v>2258.09</v>
      </c>
    </row>
    <row r="3538" spans="1:4">
      <c r="A3538" s="562">
        <v>2306732</v>
      </c>
      <c r="B3538" s="563" t="s">
        <v>17874</v>
      </c>
      <c r="C3538" s="562" t="s">
        <v>14735</v>
      </c>
      <c r="D3538" s="564">
        <v>1126.04</v>
      </c>
    </row>
    <row r="3539" spans="1:4">
      <c r="A3539" s="562">
        <v>2306733</v>
      </c>
      <c r="B3539" s="563" t="s">
        <v>17875</v>
      </c>
      <c r="C3539" s="562" t="s">
        <v>14735</v>
      </c>
      <c r="D3539" s="564">
        <v>840.01</v>
      </c>
    </row>
    <row r="3540" spans="1:4">
      <c r="A3540" s="562">
        <v>2306734</v>
      </c>
      <c r="B3540" s="563" t="s">
        <v>17876</v>
      </c>
      <c r="C3540" s="562" t="s">
        <v>14735</v>
      </c>
      <c r="D3540" s="564">
        <v>1338.29</v>
      </c>
    </row>
    <row r="3541" spans="1:4">
      <c r="A3541" s="562">
        <v>2306735</v>
      </c>
      <c r="B3541" s="563" t="s">
        <v>17877</v>
      </c>
      <c r="C3541" s="562" t="s">
        <v>14735</v>
      </c>
      <c r="D3541" s="564">
        <v>1044.53</v>
      </c>
    </row>
    <row r="3542" spans="1:4">
      <c r="A3542" s="562">
        <v>2306633</v>
      </c>
      <c r="B3542" s="563" t="s">
        <v>17878</v>
      </c>
      <c r="C3542" s="562" t="s">
        <v>14735</v>
      </c>
      <c r="D3542" s="564">
        <v>1503.57</v>
      </c>
    </row>
    <row r="3543" spans="1:4">
      <c r="A3543" s="562">
        <v>2306660</v>
      </c>
      <c r="B3543" s="563" t="s">
        <v>17879</v>
      </c>
      <c r="C3543" s="562" t="s">
        <v>14735</v>
      </c>
      <c r="D3543" s="564">
        <v>1201.6400000000001</v>
      </c>
    </row>
    <row r="3544" spans="1:4">
      <c r="A3544" s="562">
        <v>2306634</v>
      </c>
      <c r="B3544" s="563" t="s">
        <v>17880</v>
      </c>
      <c r="C3544" s="562" t="s">
        <v>14735</v>
      </c>
      <c r="D3544" s="564">
        <v>1726.71</v>
      </c>
    </row>
    <row r="3545" spans="1:4">
      <c r="A3545" s="562">
        <v>2306661</v>
      </c>
      <c r="B3545" s="563" t="s">
        <v>17881</v>
      </c>
      <c r="C3545" s="562" t="s">
        <v>14735</v>
      </c>
      <c r="D3545" s="564">
        <v>1416.16</v>
      </c>
    </row>
    <row r="3546" spans="1:4">
      <c r="A3546" s="562">
        <v>2306635</v>
      </c>
      <c r="B3546" s="563" t="s">
        <v>17882</v>
      </c>
      <c r="C3546" s="562" t="s">
        <v>14735</v>
      </c>
      <c r="D3546" s="564">
        <v>2049.4699999999998</v>
      </c>
    </row>
    <row r="3547" spans="1:4">
      <c r="A3547" s="562">
        <v>2306662</v>
      </c>
      <c r="B3547" s="563" t="s">
        <v>17883</v>
      </c>
      <c r="C3547" s="562" t="s">
        <v>14735</v>
      </c>
      <c r="D3547" s="564">
        <v>1729.78</v>
      </c>
    </row>
    <row r="3548" spans="1:4">
      <c r="A3548" s="562">
        <v>2306636</v>
      </c>
      <c r="B3548" s="563" t="s">
        <v>17884</v>
      </c>
      <c r="C3548" s="562" t="s">
        <v>14735</v>
      </c>
      <c r="D3548" s="564">
        <v>2074.66</v>
      </c>
    </row>
    <row r="3549" spans="1:4">
      <c r="A3549" s="562">
        <v>2306663</v>
      </c>
      <c r="B3549" s="563" t="s">
        <v>17885</v>
      </c>
      <c r="C3549" s="562" t="s">
        <v>14735</v>
      </c>
      <c r="D3549" s="564">
        <v>1745.29</v>
      </c>
    </row>
    <row r="3550" spans="1:4">
      <c r="A3550" s="562">
        <v>2306641</v>
      </c>
      <c r="B3550" s="563" t="s">
        <v>17886</v>
      </c>
      <c r="C3550" s="562" t="s">
        <v>14735</v>
      </c>
      <c r="D3550" s="564">
        <v>3258.41</v>
      </c>
    </row>
    <row r="3551" spans="1:4">
      <c r="A3551" s="562">
        <v>2306668</v>
      </c>
      <c r="B3551" s="563" t="s">
        <v>17887</v>
      </c>
      <c r="C3551" s="562" t="s">
        <v>14735</v>
      </c>
      <c r="D3551" s="564">
        <v>2918.75</v>
      </c>
    </row>
    <row r="3552" spans="1:4">
      <c r="A3552" s="562">
        <v>2306642</v>
      </c>
      <c r="B3552" s="563" t="s">
        <v>17888</v>
      </c>
      <c r="C3552" s="562" t="s">
        <v>14735</v>
      </c>
      <c r="D3552" s="564">
        <v>3292.78</v>
      </c>
    </row>
    <row r="3553" spans="1:4">
      <c r="A3553" s="562">
        <v>2306669</v>
      </c>
      <c r="B3553" s="563" t="s">
        <v>17889</v>
      </c>
      <c r="C3553" s="562" t="s">
        <v>14735</v>
      </c>
      <c r="D3553" s="564">
        <v>2942.16</v>
      </c>
    </row>
    <row r="3554" spans="1:4">
      <c r="A3554" s="562">
        <v>2306643</v>
      </c>
      <c r="B3554" s="563" t="s">
        <v>17890</v>
      </c>
      <c r="C3554" s="562" t="s">
        <v>14735</v>
      </c>
      <c r="D3554" s="564">
        <v>3327.48</v>
      </c>
    </row>
    <row r="3555" spans="1:4">
      <c r="A3555" s="562">
        <v>2306670</v>
      </c>
      <c r="B3555" s="563" t="s">
        <v>17891</v>
      </c>
      <c r="C3555" s="562" t="s">
        <v>14735</v>
      </c>
      <c r="D3555" s="564">
        <v>2965.17</v>
      </c>
    </row>
    <row r="3556" spans="1:4">
      <c r="A3556" s="562">
        <v>2306638</v>
      </c>
      <c r="B3556" s="563" t="s">
        <v>17892</v>
      </c>
      <c r="C3556" s="562" t="s">
        <v>14735</v>
      </c>
      <c r="D3556" s="564">
        <v>2149.09</v>
      </c>
    </row>
    <row r="3557" spans="1:4">
      <c r="A3557" s="562">
        <v>2306665</v>
      </c>
      <c r="B3557" s="563" t="s">
        <v>17893</v>
      </c>
      <c r="C3557" s="562" t="s">
        <v>14735</v>
      </c>
      <c r="D3557" s="564">
        <v>1838.54</v>
      </c>
    </row>
    <row r="3558" spans="1:4">
      <c r="A3558" s="562">
        <v>2306639</v>
      </c>
      <c r="B3558" s="563" t="s">
        <v>17894</v>
      </c>
      <c r="C3558" s="562" t="s">
        <v>14735</v>
      </c>
      <c r="D3558" s="564">
        <v>2560.23</v>
      </c>
    </row>
    <row r="3559" spans="1:4">
      <c r="A3559" s="562">
        <v>2306666</v>
      </c>
      <c r="B3559" s="563" t="s">
        <v>17895</v>
      </c>
      <c r="C3559" s="562" t="s">
        <v>14735</v>
      </c>
      <c r="D3559" s="564">
        <v>2240.5500000000002</v>
      </c>
    </row>
    <row r="3560" spans="1:4">
      <c r="A3560" s="562">
        <v>2306640</v>
      </c>
      <c r="B3560" s="563" t="s">
        <v>17896</v>
      </c>
      <c r="C3560" s="562" t="s">
        <v>14735</v>
      </c>
      <c r="D3560" s="564">
        <v>2593.2399999999998</v>
      </c>
    </row>
    <row r="3561" spans="1:4">
      <c r="A3561" s="562">
        <v>2306667</v>
      </c>
      <c r="B3561" s="563" t="s">
        <v>17897</v>
      </c>
      <c r="C3561" s="562" t="s">
        <v>14735</v>
      </c>
      <c r="D3561" s="564">
        <v>2263.87</v>
      </c>
    </row>
    <row r="3562" spans="1:4">
      <c r="A3562" s="562">
        <v>2306645</v>
      </c>
      <c r="B3562" s="563" t="s">
        <v>17898</v>
      </c>
      <c r="C3562" s="562" t="s">
        <v>14735</v>
      </c>
      <c r="D3562" s="564">
        <v>3889.57</v>
      </c>
    </row>
    <row r="3563" spans="1:4">
      <c r="A3563" s="562">
        <v>2306672</v>
      </c>
      <c r="B3563" s="563" t="s">
        <v>17899</v>
      </c>
      <c r="C3563" s="562" t="s">
        <v>14735</v>
      </c>
      <c r="D3563" s="564">
        <v>3549.91</v>
      </c>
    </row>
    <row r="3564" spans="1:4">
      <c r="A3564" s="562">
        <v>2306646</v>
      </c>
      <c r="B3564" s="563" t="s">
        <v>17900</v>
      </c>
      <c r="C3564" s="562" t="s">
        <v>14735</v>
      </c>
      <c r="D3564" s="564">
        <v>3934.06</v>
      </c>
    </row>
    <row r="3565" spans="1:4">
      <c r="A3565" s="562">
        <v>2306673</v>
      </c>
      <c r="B3565" s="563" t="s">
        <v>17901</v>
      </c>
      <c r="C3565" s="562" t="s">
        <v>14735</v>
      </c>
      <c r="D3565" s="564">
        <v>3583.44</v>
      </c>
    </row>
    <row r="3566" spans="1:4">
      <c r="A3566" s="562">
        <v>2306647</v>
      </c>
      <c r="B3566" s="563" t="s">
        <v>17902</v>
      </c>
      <c r="C3566" s="562" t="s">
        <v>14735</v>
      </c>
      <c r="D3566" s="564">
        <v>3978.43</v>
      </c>
    </row>
    <row r="3567" spans="1:4">
      <c r="A3567" s="562">
        <v>2306674</v>
      </c>
      <c r="B3567" s="563" t="s">
        <v>17903</v>
      </c>
      <c r="C3567" s="562" t="s">
        <v>14735</v>
      </c>
      <c r="D3567" s="564">
        <v>3616.12</v>
      </c>
    </row>
    <row r="3568" spans="1:4">
      <c r="A3568" s="562">
        <v>2306648</v>
      </c>
      <c r="B3568" s="563" t="s">
        <v>17904</v>
      </c>
      <c r="C3568" s="562" t="s">
        <v>14735</v>
      </c>
      <c r="D3568" s="564">
        <v>5524.62</v>
      </c>
    </row>
    <row r="3569" spans="1:4">
      <c r="A3569" s="562">
        <v>2306675</v>
      </c>
      <c r="B3569" s="563" t="s">
        <v>17905</v>
      </c>
      <c r="C3569" s="562" t="s">
        <v>14735</v>
      </c>
      <c r="D3569" s="564">
        <v>5149.82</v>
      </c>
    </row>
    <row r="3570" spans="1:4">
      <c r="A3570" s="562">
        <v>2306649</v>
      </c>
      <c r="B3570" s="563" t="s">
        <v>17906</v>
      </c>
      <c r="C3570" s="562" t="s">
        <v>14735</v>
      </c>
      <c r="D3570" s="564">
        <v>5571.79</v>
      </c>
    </row>
    <row r="3571" spans="1:4">
      <c r="A3571" s="562">
        <v>2306676</v>
      </c>
      <c r="B3571" s="563" t="s">
        <v>17907</v>
      </c>
      <c r="C3571" s="562" t="s">
        <v>14735</v>
      </c>
      <c r="D3571" s="564">
        <v>5183.6000000000004</v>
      </c>
    </row>
    <row r="3572" spans="1:4">
      <c r="A3572" s="562">
        <v>2306650</v>
      </c>
      <c r="B3572" s="563" t="s">
        <v>17908</v>
      </c>
      <c r="C3572" s="562" t="s">
        <v>14735</v>
      </c>
      <c r="D3572" s="564">
        <v>5618.98</v>
      </c>
    </row>
    <row r="3573" spans="1:4">
      <c r="A3573" s="562">
        <v>2306677</v>
      </c>
      <c r="B3573" s="563" t="s">
        <v>17909</v>
      </c>
      <c r="C3573" s="562" t="s">
        <v>14735</v>
      </c>
      <c r="D3573" s="564">
        <v>5216.42</v>
      </c>
    </row>
    <row r="3574" spans="1:4">
      <c r="A3574" s="562">
        <v>2306644</v>
      </c>
      <c r="B3574" s="563" t="s">
        <v>17910</v>
      </c>
      <c r="C3574" s="562" t="s">
        <v>14735</v>
      </c>
      <c r="D3574" s="564">
        <v>3096.18</v>
      </c>
    </row>
    <row r="3575" spans="1:4">
      <c r="A3575" s="562">
        <v>2306671</v>
      </c>
      <c r="B3575" s="563" t="s">
        <v>17911</v>
      </c>
      <c r="C3575" s="562" t="s">
        <v>14735</v>
      </c>
      <c r="D3575" s="564">
        <v>2766.81</v>
      </c>
    </row>
    <row r="3576" spans="1:4">
      <c r="A3576" s="562">
        <v>2306141</v>
      </c>
      <c r="B3576" s="563" t="s">
        <v>17912</v>
      </c>
      <c r="C3576" s="562" t="s">
        <v>14735</v>
      </c>
      <c r="D3576" s="564">
        <v>102.53</v>
      </c>
    </row>
    <row r="3577" spans="1:4">
      <c r="A3577" s="562">
        <v>2306145</v>
      </c>
      <c r="B3577" s="563" t="s">
        <v>17913</v>
      </c>
      <c r="C3577" s="562" t="s">
        <v>14735</v>
      </c>
      <c r="D3577" s="564">
        <v>80.67</v>
      </c>
    </row>
    <row r="3578" spans="1:4">
      <c r="A3578" s="562">
        <v>2306142</v>
      </c>
      <c r="B3578" s="563" t="s">
        <v>17914</v>
      </c>
      <c r="C3578" s="562" t="s">
        <v>14735</v>
      </c>
      <c r="D3578" s="564">
        <v>123.73</v>
      </c>
    </row>
    <row r="3579" spans="1:4">
      <c r="A3579" s="562">
        <v>2306146</v>
      </c>
      <c r="B3579" s="563" t="s">
        <v>17915</v>
      </c>
      <c r="C3579" s="562" t="s">
        <v>14735</v>
      </c>
      <c r="D3579" s="564">
        <v>92.25</v>
      </c>
    </row>
    <row r="3580" spans="1:4">
      <c r="A3580" s="562">
        <v>2306143</v>
      </c>
      <c r="B3580" s="563" t="s">
        <v>17916</v>
      </c>
      <c r="C3580" s="562" t="s">
        <v>14735</v>
      </c>
      <c r="D3580" s="564">
        <v>148.26</v>
      </c>
    </row>
    <row r="3581" spans="1:4">
      <c r="A3581" s="562">
        <v>2306147</v>
      </c>
      <c r="B3581" s="563" t="s">
        <v>17917</v>
      </c>
      <c r="C3581" s="562" t="s">
        <v>14735</v>
      </c>
      <c r="D3581" s="564">
        <v>105.4</v>
      </c>
    </row>
    <row r="3582" spans="1:4">
      <c r="A3582" s="562">
        <v>2306144</v>
      </c>
      <c r="B3582" s="563" t="s">
        <v>17918</v>
      </c>
      <c r="C3582" s="562" t="s">
        <v>14735</v>
      </c>
      <c r="D3582" s="564">
        <v>177.6</v>
      </c>
    </row>
    <row r="3583" spans="1:4">
      <c r="A3583" s="562">
        <v>2306148</v>
      </c>
      <c r="B3583" s="563" t="s">
        <v>17919</v>
      </c>
      <c r="C3583" s="562" t="s">
        <v>14735</v>
      </c>
      <c r="D3583" s="564">
        <v>121.62</v>
      </c>
    </row>
    <row r="3584" spans="1:4">
      <c r="A3584" s="562">
        <v>2306624</v>
      </c>
      <c r="B3584" s="563" t="s">
        <v>17920</v>
      </c>
      <c r="C3584" s="562" t="s">
        <v>14735</v>
      </c>
      <c r="D3584" s="564">
        <v>7083.85</v>
      </c>
    </row>
    <row r="3585" spans="1:4">
      <c r="A3585" s="562">
        <v>2306625</v>
      </c>
      <c r="B3585" s="563" t="s">
        <v>17921</v>
      </c>
      <c r="C3585" s="562" t="s">
        <v>14735</v>
      </c>
      <c r="D3585" s="564">
        <v>7140.25</v>
      </c>
    </row>
    <row r="3586" spans="1:4">
      <c r="A3586" s="562">
        <v>2306626</v>
      </c>
      <c r="B3586" s="563" t="s">
        <v>17922</v>
      </c>
      <c r="C3586" s="562" t="s">
        <v>14735</v>
      </c>
      <c r="D3586" s="564">
        <v>7198.49</v>
      </c>
    </row>
    <row r="3587" spans="1:4">
      <c r="A3587" s="562">
        <v>2306627</v>
      </c>
      <c r="B3587" s="563" t="s">
        <v>17923</v>
      </c>
      <c r="C3587" s="562" t="s">
        <v>14735</v>
      </c>
      <c r="D3587" s="564">
        <v>7254.9</v>
      </c>
    </row>
    <row r="3588" spans="1:4">
      <c r="A3588" s="562">
        <v>2306628</v>
      </c>
      <c r="B3588" s="563" t="s">
        <v>17924</v>
      </c>
      <c r="C3588" s="562" t="s">
        <v>14735</v>
      </c>
      <c r="D3588" s="564">
        <v>7311.37</v>
      </c>
    </row>
    <row r="3589" spans="1:4">
      <c r="A3589" s="562">
        <v>2306629</v>
      </c>
      <c r="B3589" s="563" t="s">
        <v>17925</v>
      </c>
      <c r="C3589" s="562" t="s">
        <v>14735</v>
      </c>
      <c r="D3589" s="564">
        <v>10286.799999999999</v>
      </c>
    </row>
    <row r="3590" spans="1:4">
      <c r="A3590" s="562">
        <v>2306630</v>
      </c>
      <c r="B3590" s="563" t="s">
        <v>17926</v>
      </c>
      <c r="C3590" s="562" t="s">
        <v>14735</v>
      </c>
      <c r="D3590" s="564">
        <v>10416.81</v>
      </c>
    </row>
    <row r="3591" spans="1:4">
      <c r="A3591" s="562">
        <v>2306631</v>
      </c>
      <c r="B3591" s="563" t="s">
        <v>17927</v>
      </c>
      <c r="C3591" s="562" t="s">
        <v>14735</v>
      </c>
      <c r="D3591" s="564">
        <v>10542.73</v>
      </c>
    </row>
    <row r="3592" spans="1:4">
      <c r="A3592" s="562">
        <v>2306632</v>
      </c>
      <c r="B3592" s="563" t="s">
        <v>17928</v>
      </c>
      <c r="C3592" s="562" t="s">
        <v>14735</v>
      </c>
      <c r="D3592" s="564">
        <v>10672.73</v>
      </c>
    </row>
    <row r="3593" spans="1:4">
      <c r="A3593" s="562">
        <v>2306610</v>
      </c>
      <c r="B3593" s="563" t="s">
        <v>17929</v>
      </c>
      <c r="C3593" s="562" t="s">
        <v>14735</v>
      </c>
      <c r="D3593" s="564">
        <v>2228.02</v>
      </c>
    </row>
    <row r="3594" spans="1:4">
      <c r="A3594" s="562">
        <v>2306604</v>
      </c>
      <c r="B3594" s="563" t="s">
        <v>17930</v>
      </c>
      <c r="C3594" s="562" t="s">
        <v>14735</v>
      </c>
      <c r="D3594" s="564">
        <v>816.76</v>
      </c>
    </row>
    <row r="3595" spans="1:4">
      <c r="A3595" s="562">
        <v>2306605</v>
      </c>
      <c r="B3595" s="563" t="s">
        <v>17931</v>
      </c>
      <c r="C3595" s="562" t="s">
        <v>14735</v>
      </c>
      <c r="D3595" s="564">
        <v>1020.24</v>
      </c>
    </row>
    <row r="3596" spans="1:4">
      <c r="A3596" s="562">
        <v>2306606</v>
      </c>
      <c r="B3596" s="563" t="s">
        <v>17932</v>
      </c>
      <c r="C3596" s="562" t="s">
        <v>14735</v>
      </c>
      <c r="D3596" s="564">
        <v>1176.28</v>
      </c>
    </row>
    <row r="3597" spans="1:4">
      <c r="A3597" s="562">
        <v>2306607</v>
      </c>
      <c r="B3597" s="563" t="s">
        <v>17933</v>
      </c>
      <c r="C3597" s="562" t="s">
        <v>14735</v>
      </c>
      <c r="D3597" s="564">
        <v>1389.67</v>
      </c>
    </row>
    <row r="3598" spans="1:4">
      <c r="A3598" s="562">
        <v>2306608</v>
      </c>
      <c r="B3598" s="563" t="s">
        <v>17934</v>
      </c>
      <c r="C3598" s="562" t="s">
        <v>14735</v>
      </c>
      <c r="D3598" s="564">
        <v>1702.15</v>
      </c>
    </row>
    <row r="3599" spans="1:4">
      <c r="A3599" s="562">
        <v>2306609</v>
      </c>
      <c r="B3599" s="563" t="s">
        <v>17935</v>
      </c>
      <c r="C3599" s="562" t="s">
        <v>14735</v>
      </c>
      <c r="D3599" s="564">
        <v>1716.45</v>
      </c>
    </row>
    <row r="3600" spans="1:4">
      <c r="A3600" s="562">
        <v>2306614</v>
      </c>
      <c r="B3600" s="563" t="s">
        <v>17936</v>
      </c>
      <c r="C3600" s="562" t="s">
        <v>14735</v>
      </c>
      <c r="D3600" s="564">
        <v>2886.77</v>
      </c>
    </row>
    <row r="3601" spans="1:4">
      <c r="A3601" s="562">
        <v>2306615</v>
      </c>
      <c r="B3601" s="563" t="s">
        <v>17937</v>
      </c>
      <c r="C3601" s="562" t="s">
        <v>14735</v>
      </c>
      <c r="D3601" s="564">
        <v>2908.69</v>
      </c>
    </row>
    <row r="3602" spans="1:4">
      <c r="A3602" s="562">
        <v>2306616</v>
      </c>
      <c r="B3602" s="563" t="s">
        <v>17938</v>
      </c>
      <c r="C3602" s="562" t="s">
        <v>14735</v>
      </c>
      <c r="D3602" s="564">
        <v>2930.19</v>
      </c>
    </row>
    <row r="3603" spans="1:4">
      <c r="A3603" s="562">
        <v>2306611</v>
      </c>
      <c r="B3603" s="563" t="s">
        <v>17939</v>
      </c>
      <c r="C3603" s="562" t="s">
        <v>14735</v>
      </c>
      <c r="D3603" s="564">
        <v>1810.71</v>
      </c>
    </row>
    <row r="3604" spans="1:4">
      <c r="A3604" s="562">
        <v>2306612</v>
      </c>
      <c r="B3604" s="563" t="s">
        <v>17940</v>
      </c>
      <c r="C3604" s="562" t="s">
        <v>14735</v>
      </c>
      <c r="D3604" s="564">
        <v>2211.39</v>
      </c>
    </row>
    <row r="3605" spans="1:4">
      <c r="A3605" s="562">
        <v>2306613</v>
      </c>
      <c r="B3605" s="563" t="s">
        <v>17941</v>
      </c>
      <c r="C3605" s="562" t="s">
        <v>14735</v>
      </c>
      <c r="D3605" s="564">
        <v>2233.31</v>
      </c>
    </row>
    <row r="3606" spans="1:4">
      <c r="A3606" s="562">
        <v>2306618</v>
      </c>
      <c r="B3606" s="563" t="s">
        <v>17942</v>
      </c>
      <c r="C3606" s="562" t="s">
        <v>14735</v>
      </c>
      <c r="D3606" s="564">
        <v>3516.09</v>
      </c>
    </row>
    <row r="3607" spans="1:4">
      <c r="A3607" s="562">
        <v>2306619</v>
      </c>
      <c r="B3607" s="563" t="s">
        <v>17943</v>
      </c>
      <c r="C3607" s="562" t="s">
        <v>14735</v>
      </c>
      <c r="D3607" s="564">
        <v>3547.95</v>
      </c>
    </row>
    <row r="3608" spans="1:4">
      <c r="A3608" s="562">
        <v>2306620</v>
      </c>
      <c r="B3608" s="563" t="s">
        <v>17944</v>
      </c>
      <c r="C3608" s="562" t="s">
        <v>14735</v>
      </c>
      <c r="D3608" s="564">
        <v>3578.94</v>
      </c>
    </row>
    <row r="3609" spans="1:4">
      <c r="A3609" s="562">
        <v>2306621</v>
      </c>
      <c r="B3609" s="563" t="s">
        <v>17945</v>
      </c>
      <c r="C3609" s="562" t="s">
        <v>14735</v>
      </c>
      <c r="D3609" s="564">
        <v>5110.88</v>
      </c>
    </row>
    <row r="3610" spans="1:4">
      <c r="A3610" s="562">
        <v>2306622</v>
      </c>
      <c r="B3610" s="563" t="s">
        <v>17946</v>
      </c>
      <c r="C3610" s="562" t="s">
        <v>14735</v>
      </c>
      <c r="D3610" s="564">
        <v>5142.8100000000004</v>
      </c>
    </row>
    <row r="3611" spans="1:4">
      <c r="A3611" s="562">
        <v>2306623</v>
      </c>
      <c r="B3611" s="563" t="s">
        <v>17947</v>
      </c>
      <c r="C3611" s="562" t="s">
        <v>14735</v>
      </c>
      <c r="D3611" s="564">
        <v>5173.7299999999996</v>
      </c>
    </row>
    <row r="3612" spans="1:4">
      <c r="A3612" s="562">
        <v>2306617</v>
      </c>
      <c r="B3612" s="563" t="s">
        <v>17948</v>
      </c>
      <c r="C3612" s="562" t="s">
        <v>14735</v>
      </c>
      <c r="D3612" s="564">
        <v>2734.59</v>
      </c>
    </row>
    <row r="3613" spans="1:4">
      <c r="A3613" s="562">
        <v>2306014</v>
      </c>
      <c r="B3613" s="563" t="s">
        <v>17949</v>
      </c>
      <c r="C3613" s="562" t="s">
        <v>14743</v>
      </c>
      <c r="D3613" s="564">
        <v>16.37</v>
      </c>
    </row>
    <row r="3614" spans="1:4" ht="25.5">
      <c r="A3614" s="562">
        <v>2306700</v>
      </c>
      <c r="B3614" s="563" t="s">
        <v>17950</v>
      </c>
      <c r="C3614" s="562" t="s">
        <v>14735</v>
      </c>
      <c r="D3614" s="564">
        <v>2500.34</v>
      </c>
    </row>
    <row r="3615" spans="1:4" ht="25.5">
      <c r="A3615" s="562">
        <v>2306703</v>
      </c>
      <c r="B3615" s="563" t="s">
        <v>17951</v>
      </c>
      <c r="C3615" s="562" t="s">
        <v>14735</v>
      </c>
      <c r="D3615" s="564">
        <v>2589.75</v>
      </c>
    </row>
    <row r="3616" spans="1:4" ht="25.5">
      <c r="A3616" s="562">
        <v>2306706</v>
      </c>
      <c r="B3616" s="563" t="s">
        <v>17952</v>
      </c>
      <c r="C3616" s="562" t="s">
        <v>14735</v>
      </c>
      <c r="D3616" s="564">
        <v>2726.4</v>
      </c>
    </row>
    <row r="3617" spans="1:4" ht="25.5">
      <c r="A3617" s="562">
        <v>2306709</v>
      </c>
      <c r="B3617" s="563" t="s">
        <v>17953</v>
      </c>
      <c r="C3617" s="562" t="s">
        <v>14735</v>
      </c>
      <c r="D3617" s="564">
        <v>2937.49</v>
      </c>
    </row>
    <row r="3618" spans="1:4" ht="25.5">
      <c r="A3618" s="562">
        <v>2306712</v>
      </c>
      <c r="B3618" s="563" t="s">
        <v>17954</v>
      </c>
      <c r="C3618" s="562" t="s">
        <v>14735</v>
      </c>
      <c r="D3618" s="564">
        <v>3039.11</v>
      </c>
    </row>
    <row r="3619" spans="1:4" ht="25.5">
      <c r="A3619" s="562">
        <v>2306715</v>
      </c>
      <c r="B3619" s="563" t="s">
        <v>17955</v>
      </c>
      <c r="C3619" s="562" t="s">
        <v>14735</v>
      </c>
      <c r="D3619" s="564">
        <v>3173.81</v>
      </c>
    </row>
    <row r="3620" spans="1:4" ht="25.5">
      <c r="A3620" s="562">
        <v>2306718</v>
      </c>
      <c r="B3620" s="563" t="s">
        <v>17956</v>
      </c>
      <c r="C3620" s="562" t="s">
        <v>14735</v>
      </c>
      <c r="D3620" s="564">
        <v>3377.75</v>
      </c>
    </row>
    <row r="3621" spans="1:4" ht="25.5">
      <c r="A3621" s="562">
        <v>2306721</v>
      </c>
      <c r="B3621" s="563" t="s">
        <v>17957</v>
      </c>
      <c r="C3621" s="562" t="s">
        <v>14735</v>
      </c>
      <c r="D3621" s="564">
        <v>3473.87</v>
      </c>
    </row>
    <row r="3622" spans="1:4" ht="25.5">
      <c r="A3622" s="562">
        <v>2306724</v>
      </c>
      <c r="B3622" s="563" t="s">
        <v>17958</v>
      </c>
      <c r="C3622" s="562" t="s">
        <v>14735</v>
      </c>
      <c r="D3622" s="564">
        <v>3658.32</v>
      </c>
    </row>
    <row r="3623" spans="1:4" ht="25.5">
      <c r="A3623" s="562">
        <v>2306688</v>
      </c>
      <c r="B3623" s="563" t="s">
        <v>17959</v>
      </c>
      <c r="C3623" s="562" t="s">
        <v>14735</v>
      </c>
      <c r="D3623" s="564">
        <v>1986.38</v>
      </c>
    </row>
    <row r="3624" spans="1:4" ht="25.5">
      <c r="A3624" s="562">
        <v>2306691</v>
      </c>
      <c r="B3624" s="563" t="s">
        <v>17960</v>
      </c>
      <c r="C3624" s="562" t="s">
        <v>14735</v>
      </c>
      <c r="D3624" s="564">
        <v>2096.19</v>
      </c>
    </row>
    <row r="3625" spans="1:4" ht="25.5">
      <c r="A3625" s="562">
        <v>2306694</v>
      </c>
      <c r="B3625" s="563" t="s">
        <v>17961</v>
      </c>
      <c r="C3625" s="562" t="s">
        <v>14735</v>
      </c>
      <c r="D3625" s="564">
        <v>2245.6</v>
      </c>
    </row>
    <row r="3626" spans="1:4" ht="25.5">
      <c r="A3626" s="562">
        <v>2306697</v>
      </c>
      <c r="B3626" s="563" t="s">
        <v>17962</v>
      </c>
      <c r="C3626" s="562" t="s">
        <v>14735</v>
      </c>
      <c r="D3626" s="564">
        <v>2349.13</v>
      </c>
    </row>
    <row r="3627" spans="1:4" ht="25.5">
      <c r="A3627" s="562">
        <v>2306701</v>
      </c>
      <c r="B3627" s="563" t="s">
        <v>17963</v>
      </c>
      <c r="C3627" s="562" t="s">
        <v>14735</v>
      </c>
      <c r="D3627" s="564">
        <v>4773.72</v>
      </c>
    </row>
    <row r="3628" spans="1:4" ht="25.5">
      <c r="A3628" s="562">
        <v>2306704</v>
      </c>
      <c r="B3628" s="563" t="s">
        <v>17964</v>
      </c>
      <c r="C3628" s="562" t="s">
        <v>14735</v>
      </c>
      <c r="D3628" s="564">
        <v>5066.84</v>
      </c>
    </row>
    <row r="3629" spans="1:4" ht="25.5">
      <c r="A3629" s="562">
        <v>2306707</v>
      </c>
      <c r="B3629" s="563" t="s">
        <v>17965</v>
      </c>
      <c r="C3629" s="562" t="s">
        <v>14735</v>
      </c>
      <c r="D3629" s="564">
        <v>5265.27</v>
      </c>
    </row>
    <row r="3630" spans="1:4" ht="25.5">
      <c r="A3630" s="562">
        <v>2306710</v>
      </c>
      <c r="B3630" s="563" t="s">
        <v>17966</v>
      </c>
      <c r="C3630" s="562" t="s">
        <v>14735</v>
      </c>
      <c r="D3630" s="564">
        <v>5529.18</v>
      </c>
    </row>
    <row r="3631" spans="1:4" ht="25.5">
      <c r="A3631" s="562">
        <v>2306713</v>
      </c>
      <c r="B3631" s="563" t="s">
        <v>17967</v>
      </c>
      <c r="C3631" s="562" t="s">
        <v>14735</v>
      </c>
      <c r="D3631" s="564">
        <v>5675.5</v>
      </c>
    </row>
    <row r="3632" spans="1:4" ht="25.5">
      <c r="A3632" s="562">
        <v>2306716</v>
      </c>
      <c r="B3632" s="563" t="s">
        <v>17968</v>
      </c>
      <c r="C3632" s="562" t="s">
        <v>14735</v>
      </c>
      <c r="D3632" s="564">
        <v>6002.38</v>
      </c>
    </row>
    <row r="3633" spans="1:4" ht="25.5">
      <c r="A3633" s="562">
        <v>2306719</v>
      </c>
      <c r="B3633" s="563" t="s">
        <v>17969</v>
      </c>
      <c r="C3633" s="562" t="s">
        <v>14735</v>
      </c>
      <c r="D3633" s="564">
        <v>6525.42</v>
      </c>
    </row>
    <row r="3634" spans="1:4" ht="25.5">
      <c r="A3634" s="562">
        <v>2306722</v>
      </c>
      <c r="B3634" s="563" t="s">
        <v>17970</v>
      </c>
      <c r="C3634" s="562" t="s">
        <v>14735</v>
      </c>
      <c r="D3634" s="564">
        <v>6813.61</v>
      </c>
    </row>
    <row r="3635" spans="1:4" ht="25.5">
      <c r="A3635" s="562">
        <v>2306725</v>
      </c>
      <c r="B3635" s="563" t="s">
        <v>17971</v>
      </c>
      <c r="C3635" s="562" t="s">
        <v>14735</v>
      </c>
      <c r="D3635" s="564">
        <v>7138.56</v>
      </c>
    </row>
    <row r="3636" spans="1:4" ht="25.5">
      <c r="A3636" s="562">
        <v>2306689</v>
      </c>
      <c r="B3636" s="563" t="s">
        <v>17972</v>
      </c>
      <c r="C3636" s="562" t="s">
        <v>14735</v>
      </c>
      <c r="D3636" s="564">
        <v>3778.79</v>
      </c>
    </row>
    <row r="3637" spans="1:4" ht="25.5">
      <c r="A3637" s="562">
        <v>2306692</v>
      </c>
      <c r="B3637" s="563" t="s">
        <v>17973</v>
      </c>
      <c r="C3637" s="562" t="s">
        <v>14735</v>
      </c>
      <c r="D3637" s="564">
        <v>3978.2</v>
      </c>
    </row>
    <row r="3638" spans="1:4" ht="25.5">
      <c r="A3638" s="562">
        <v>2306695</v>
      </c>
      <c r="B3638" s="563" t="s">
        <v>17974</v>
      </c>
      <c r="C3638" s="562" t="s">
        <v>14735</v>
      </c>
      <c r="D3638" s="564">
        <v>4183.3900000000003</v>
      </c>
    </row>
    <row r="3639" spans="1:4" ht="25.5">
      <c r="A3639" s="562">
        <v>2306698</v>
      </c>
      <c r="B3639" s="563" t="s">
        <v>17975</v>
      </c>
      <c r="C3639" s="562" t="s">
        <v>14735</v>
      </c>
      <c r="D3639" s="564">
        <v>4426.7</v>
      </c>
    </row>
    <row r="3640" spans="1:4">
      <c r="A3640" s="562">
        <v>2306699</v>
      </c>
      <c r="B3640" s="563" t="s">
        <v>17976</v>
      </c>
      <c r="C3640" s="562" t="s">
        <v>14735</v>
      </c>
      <c r="D3640" s="564">
        <v>386.31</v>
      </c>
    </row>
    <row r="3641" spans="1:4">
      <c r="A3641" s="562">
        <v>2306702</v>
      </c>
      <c r="B3641" s="563" t="s">
        <v>17977</v>
      </c>
      <c r="C3641" s="562" t="s">
        <v>14735</v>
      </c>
      <c r="D3641" s="564">
        <v>399.3</v>
      </c>
    </row>
    <row r="3642" spans="1:4">
      <c r="A3642" s="562">
        <v>2306705</v>
      </c>
      <c r="B3642" s="563" t="s">
        <v>17978</v>
      </c>
      <c r="C3642" s="562" t="s">
        <v>14735</v>
      </c>
      <c r="D3642" s="564">
        <v>420.5</v>
      </c>
    </row>
    <row r="3643" spans="1:4">
      <c r="A3643" s="562">
        <v>2306708</v>
      </c>
      <c r="B3643" s="563" t="s">
        <v>17979</v>
      </c>
      <c r="C3643" s="562" t="s">
        <v>14735</v>
      </c>
      <c r="D3643" s="564">
        <v>435.93</v>
      </c>
    </row>
    <row r="3644" spans="1:4">
      <c r="A3644" s="562">
        <v>2306711</v>
      </c>
      <c r="B3644" s="563" t="s">
        <v>17980</v>
      </c>
      <c r="C3644" s="562" t="s">
        <v>14735</v>
      </c>
      <c r="D3644" s="564">
        <v>452.54</v>
      </c>
    </row>
    <row r="3645" spans="1:4">
      <c r="A3645" s="562">
        <v>2306714</v>
      </c>
      <c r="B3645" s="563" t="s">
        <v>17981</v>
      </c>
      <c r="C3645" s="562" t="s">
        <v>14735</v>
      </c>
      <c r="D3645" s="564">
        <v>470.46</v>
      </c>
    </row>
    <row r="3646" spans="1:4">
      <c r="A3646" s="562">
        <v>2306717</v>
      </c>
      <c r="B3646" s="563" t="s">
        <v>17982</v>
      </c>
      <c r="C3646" s="562" t="s">
        <v>14735</v>
      </c>
      <c r="D3646" s="564">
        <v>491.13</v>
      </c>
    </row>
    <row r="3647" spans="1:4">
      <c r="A3647" s="562">
        <v>2306720</v>
      </c>
      <c r="B3647" s="563" t="s">
        <v>17983</v>
      </c>
      <c r="C3647" s="562" t="s">
        <v>14735</v>
      </c>
      <c r="D3647" s="564">
        <v>512.30999999999995</v>
      </c>
    </row>
    <row r="3648" spans="1:4">
      <c r="A3648" s="562">
        <v>2306723</v>
      </c>
      <c r="B3648" s="563" t="s">
        <v>17984</v>
      </c>
      <c r="C3648" s="562" t="s">
        <v>14735</v>
      </c>
      <c r="D3648" s="564">
        <v>523.6</v>
      </c>
    </row>
    <row r="3649" spans="1:4">
      <c r="A3649" s="562">
        <v>2306687</v>
      </c>
      <c r="B3649" s="563" t="s">
        <v>17985</v>
      </c>
      <c r="C3649" s="562" t="s">
        <v>14735</v>
      </c>
      <c r="D3649" s="564">
        <v>321.60000000000002</v>
      </c>
    </row>
    <row r="3650" spans="1:4">
      <c r="A3650" s="562">
        <v>2306690</v>
      </c>
      <c r="B3650" s="563" t="s">
        <v>17986</v>
      </c>
      <c r="C3650" s="562" t="s">
        <v>14735</v>
      </c>
      <c r="D3650" s="564">
        <v>336.4</v>
      </c>
    </row>
    <row r="3651" spans="1:4">
      <c r="A3651" s="562">
        <v>2306693</v>
      </c>
      <c r="B3651" s="563" t="s">
        <v>17987</v>
      </c>
      <c r="C3651" s="562" t="s">
        <v>14735</v>
      </c>
      <c r="D3651" s="564">
        <v>351.32</v>
      </c>
    </row>
    <row r="3652" spans="1:4">
      <c r="A3652" s="562">
        <v>2306696</v>
      </c>
      <c r="B3652" s="563" t="s">
        <v>17988</v>
      </c>
      <c r="C3652" s="562" t="s">
        <v>14735</v>
      </c>
      <c r="D3652" s="564">
        <v>367.63</v>
      </c>
    </row>
    <row r="3653" spans="1:4">
      <c r="A3653" s="562">
        <v>2306239</v>
      </c>
      <c r="B3653" s="563" t="s">
        <v>17989</v>
      </c>
      <c r="C3653" s="562" t="s">
        <v>164</v>
      </c>
      <c r="D3653" s="564">
        <v>359.14</v>
      </c>
    </row>
    <row r="3654" spans="1:4">
      <c r="A3654" s="562">
        <v>2306090</v>
      </c>
      <c r="B3654" s="563" t="s">
        <v>17990</v>
      </c>
      <c r="C3654" s="562" t="s">
        <v>14735</v>
      </c>
      <c r="D3654" s="564">
        <v>60</v>
      </c>
    </row>
    <row r="3655" spans="1:4">
      <c r="A3655" s="562">
        <v>2306091</v>
      </c>
      <c r="B3655" s="563" t="s">
        <v>17991</v>
      </c>
      <c r="C3655" s="562" t="s">
        <v>14735</v>
      </c>
      <c r="D3655" s="564">
        <v>80</v>
      </c>
    </row>
    <row r="3656" spans="1:4">
      <c r="A3656" s="562">
        <v>2306072</v>
      </c>
      <c r="B3656" s="563" t="s">
        <v>17992</v>
      </c>
      <c r="C3656" s="562" t="s">
        <v>164</v>
      </c>
      <c r="D3656" s="564">
        <v>1252.6400000000001</v>
      </c>
    </row>
    <row r="3657" spans="1:4">
      <c r="A3657" s="562">
        <v>2306133</v>
      </c>
      <c r="B3657" s="563" t="s">
        <v>17993</v>
      </c>
      <c r="C3657" s="562" t="s">
        <v>14735</v>
      </c>
      <c r="D3657" s="564">
        <v>478.02</v>
      </c>
    </row>
    <row r="3658" spans="1:4">
      <c r="A3658" s="562">
        <v>2306114</v>
      </c>
      <c r="B3658" s="563" t="s">
        <v>17994</v>
      </c>
      <c r="C3658" s="562" t="s">
        <v>14735</v>
      </c>
      <c r="D3658" s="564">
        <v>302.86</v>
      </c>
    </row>
    <row r="3659" spans="1:4">
      <c r="A3659" s="562">
        <v>2306115</v>
      </c>
      <c r="B3659" s="563" t="s">
        <v>17995</v>
      </c>
      <c r="C3659" s="562" t="s">
        <v>14735</v>
      </c>
      <c r="D3659" s="564">
        <v>432.37</v>
      </c>
    </row>
    <row r="3660" spans="1:4">
      <c r="A3660" s="562">
        <v>2306116</v>
      </c>
      <c r="B3660" s="563" t="s">
        <v>17996</v>
      </c>
      <c r="C3660" s="562" t="s">
        <v>14735</v>
      </c>
      <c r="D3660" s="564">
        <v>511.7</v>
      </c>
    </row>
    <row r="3661" spans="1:4">
      <c r="A3661" s="562">
        <v>2306118</v>
      </c>
      <c r="B3661" s="563" t="s">
        <v>17997</v>
      </c>
      <c r="C3661" s="562" t="s">
        <v>14735</v>
      </c>
      <c r="D3661" s="564">
        <v>638.07000000000005</v>
      </c>
    </row>
    <row r="3662" spans="1:4">
      <c r="A3662" s="562">
        <v>2306122</v>
      </c>
      <c r="B3662" s="563" t="s">
        <v>17998</v>
      </c>
      <c r="C3662" s="562" t="s">
        <v>14735</v>
      </c>
      <c r="D3662" s="564">
        <v>752.61</v>
      </c>
    </row>
    <row r="3663" spans="1:4">
      <c r="A3663" s="562">
        <v>2306078</v>
      </c>
      <c r="B3663" s="563" t="s">
        <v>17999</v>
      </c>
      <c r="C3663" s="562" t="s">
        <v>14735</v>
      </c>
      <c r="D3663" s="564">
        <v>217.06</v>
      </c>
    </row>
    <row r="3664" spans="1:4">
      <c r="A3664" s="562">
        <v>2306080</v>
      </c>
      <c r="B3664" s="563" t="s">
        <v>18000</v>
      </c>
      <c r="C3664" s="562" t="s">
        <v>14735</v>
      </c>
      <c r="D3664" s="564">
        <v>236.79</v>
      </c>
    </row>
    <row r="3665" spans="1:4">
      <c r="A3665" s="562">
        <v>2306082</v>
      </c>
      <c r="B3665" s="563" t="s">
        <v>18001</v>
      </c>
      <c r="C3665" s="562" t="s">
        <v>14735</v>
      </c>
      <c r="D3665" s="564">
        <v>260.47000000000003</v>
      </c>
    </row>
    <row r="3666" spans="1:4">
      <c r="A3666" s="562">
        <v>2306084</v>
      </c>
      <c r="B3666" s="563" t="s">
        <v>18002</v>
      </c>
      <c r="C3666" s="562" t="s">
        <v>14735</v>
      </c>
      <c r="D3666" s="564">
        <v>302.87</v>
      </c>
    </row>
    <row r="3667" spans="1:4">
      <c r="A3667" s="562">
        <v>2306086</v>
      </c>
      <c r="B3667" s="563" t="s">
        <v>18003</v>
      </c>
      <c r="C3667" s="562" t="s">
        <v>14735</v>
      </c>
      <c r="D3667" s="564">
        <v>372.1</v>
      </c>
    </row>
    <row r="3668" spans="1:4">
      <c r="A3668" s="562">
        <v>2309088</v>
      </c>
      <c r="B3668" s="563" t="s">
        <v>18004</v>
      </c>
      <c r="C3668" s="562" t="s">
        <v>14735</v>
      </c>
      <c r="D3668" s="564">
        <v>520.94000000000005</v>
      </c>
    </row>
    <row r="3669" spans="1:4">
      <c r="A3669" s="562">
        <v>2306074</v>
      </c>
      <c r="B3669" s="563" t="s">
        <v>18005</v>
      </c>
      <c r="C3669" s="562" t="s">
        <v>164</v>
      </c>
      <c r="D3669" s="564">
        <v>345.35</v>
      </c>
    </row>
    <row r="3670" spans="1:4">
      <c r="A3670" s="562">
        <v>2306095</v>
      </c>
      <c r="B3670" s="563" t="s">
        <v>18006</v>
      </c>
      <c r="C3670" s="562" t="s">
        <v>164</v>
      </c>
      <c r="D3670" s="564">
        <v>414.09</v>
      </c>
    </row>
    <row r="3671" spans="1:4">
      <c r="A3671" s="562">
        <v>2306132</v>
      </c>
      <c r="B3671" s="563" t="s">
        <v>18007</v>
      </c>
      <c r="C3671" s="562" t="s">
        <v>14735</v>
      </c>
      <c r="D3671" s="564">
        <v>313.14999999999998</v>
      </c>
    </row>
    <row r="3672" spans="1:4">
      <c r="A3672" s="562">
        <v>2306015</v>
      </c>
      <c r="B3672" s="563" t="s">
        <v>18008</v>
      </c>
      <c r="C3672" s="562" t="s">
        <v>14743</v>
      </c>
      <c r="D3672" s="564">
        <v>17.18</v>
      </c>
    </row>
    <row r="3673" spans="1:4">
      <c r="A3673" s="562">
        <v>2306019</v>
      </c>
      <c r="B3673" s="563" t="s">
        <v>18009</v>
      </c>
      <c r="C3673" s="562" t="s">
        <v>14743</v>
      </c>
      <c r="D3673" s="564">
        <v>17.829999999999998</v>
      </c>
    </row>
    <row r="3674" spans="1:4">
      <c r="A3674" s="562">
        <v>2306018</v>
      </c>
      <c r="B3674" s="563" t="s">
        <v>18010</v>
      </c>
      <c r="C3674" s="562" t="s">
        <v>14743</v>
      </c>
      <c r="D3674" s="564">
        <v>3.16</v>
      </c>
    </row>
    <row r="3675" spans="1:4">
      <c r="A3675" s="562">
        <v>2306016</v>
      </c>
      <c r="B3675" s="563" t="s">
        <v>18011</v>
      </c>
      <c r="C3675" s="562" t="s">
        <v>14743</v>
      </c>
      <c r="D3675" s="564">
        <v>2.17</v>
      </c>
    </row>
    <row r="3676" spans="1:4" ht="25.5">
      <c r="A3676" s="562">
        <v>2305999</v>
      </c>
      <c r="B3676" s="563" t="s">
        <v>18012</v>
      </c>
      <c r="C3676" s="562" t="s">
        <v>14735</v>
      </c>
      <c r="D3676" s="564">
        <v>349.28</v>
      </c>
    </row>
    <row r="3677" spans="1:4" ht="25.5">
      <c r="A3677" s="562">
        <v>2306000</v>
      </c>
      <c r="B3677" s="563" t="s">
        <v>18013</v>
      </c>
      <c r="C3677" s="562" t="s">
        <v>14735</v>
      </c>
      <c r="D3677" s="564">
        <v>538.89</v>
      </c>
    </row>
    <row r="3678" spans="1:4" ht="25.5">
      <c r="A3678" s="562">
        <v>2306001</v>
      </c>
      <c r="B3678" s="563" t="s">
        <v>18014</v>
      </c>
      <c r="C3678" s="562" t="s">
        <v>14735</v>
      </c>
      <c r="D3678" s="564">
        <v>675.27</v>
      </c>
    </row>
    <row r="3679" spans="1:4" ht="25.5">
      <c r="A3679" s="562">
        <v>2306002</v>
      </c>
      <c r="B3679" s="563" t="s">
        <v>18015</v>
      </c>
      <c r="C3679" s="562" t="s">
        <v>14735</v>
      </c>
      <c r="D3679" s="564">
        <v>905.07</v>
      </c>
    </row>
    <row r="3680" spans="1:4" ht="25.5">
      <c r="A3680" s="562">
        <v>2306003</v>
      </c>
      <c r="B3680" s="563" t="s">
        <v>18016</v>
      </c>
      <c r="C3680" s="562" t="s">
        <v>14735</v>
      </c>
      <c r="D3680" s="564">
        <v>988.77</v>
      </c>
    </row>
    <row r="3681" spans="1:4" ht="25.5">
      <c r="A3681" s="562">
        <v>2305997</v>
      </c>
      <c r="B3681" s="563" t="s">
        <v>18017</v>
      </c>
      <c r="C3681" s="562" t="s">
        <v>14735</v>
      </c>
      <c r="D3681" s="564">
        <v>258.14999999999998</v>
      </c>
    </row>
    <row r="3682" spans="1:4" ht="25.5">
      <c r="A3682" s="562">
        <v>2305998</v>
      </c>
      <c r="B3682" s="563" t="s">
        <v>18018</v>
      </c>
      <c r="C3682" s="562" t="s">
        <v>14735</v>
      </c>
      <c r="D3682" s="564">
        <v>337.98</v>
      </c>
    </row>
    <row r="3683" spans="1:4">
      <c r="A3683" s="562">
        <v>2306101</v>
      </c>
      <c r="B3683" s="563" t="s">
        <v>18019</v>
      </c>
      <c r="C3683" s="562" t="s">
        <v>14735</v>
      </c>
      <c r="D3683" s="564">
        <v>90.67</v>
      </c>
    </row>
    <row r="3684" spans="1:4">
      <c r="A3684" s="562">
        <v>2306102</v>
      </c>
      <c r="B3684" s="563" t="s">
        <v>18020</v>
      </c>
      <c r="C3684" s="562" t="s">
        <v>14735</v>
      </c>
      <c r="D3684" s="564">
        <v>96.22</v>
      </c>
    </row>
    <row r="3685" spans="1:4">
      <c r="A3685" s="562">
        <v>2306103</v>
      </c>
      <c r="B3685" s="563" t="s">
        <v>18021</v>
      </c>
      <c r="C3685" s="562" t="s">
        <v>14735</v>
      </c>
      <c r="D3685" s="564">
        <v>106.48</v>
      </c>
    </row>
    <row r="3686" spans="1:4">
      <c r="A3686" s="562">
        <v>2306104</v>
      </c>
      <c r="B3686" s="563" t="s">
        <v>18022</v>
      </c>
      <c r="C3686" s="562" t="s">
        <v>14735</v>
      </c>
      <c r="D3686" s="564">
        <v>112.59</v>
      </c>
    </row>
    <row r="3687" spans="1:4">
      <c r="A3687" s="562">
        <v>2306105</v>
      </c>
      <c r="B3687" s="563" t="s">
        <v>18023</v>
      </c>
      <c r="C3687" s="562" t="s">
        <v>14735</v>
      </c>
      <c r="D3687" s="564">
        <v>119.39</v>
      </c>
    </row>
    <row r="3688" spans="1:4">
      <c r="A3688" s="562">
        <v>2306106</v>
      </c>
      <c r="B3688" s="563" t="s">
        <v>18024</v>
      </c>
      <c r="C3688" s="562" t="s">
        <v>14735</v>
      </c>
      <c r="D3688" s="564">
        <v>129.29</v>
      </c>
    </row>
    <row r="3689" spans="1:4">
      <c r="A3689" s="562">
        <v>2306107</v>
      </c>
      <c r="B3689" s="563" t="s">
        <v>18025</v>
      </c>
      <c r="C3689" s="562" t="s">
        <v>14735</v>
      </c>
      <c r="D3689" s="564">
        <v>133.05000000000001</v>
      </c>
    </row>
    <row r="3690" spans="1:4">
      <c r="A3690" s="562">
        <v>2306269</v>
      </c>
      <c r="B3690" s="563" t="s">
        <v>18026</v>
      </c>
      <c r="C3690" s="562" t="s">
        <v>14735</v>
      </c>
      <c r="D3690" s="564">
        <v>148.41</v>
      </c>
    </row>
    <row r="3691" spans="1:4">
      <c r="A3691" s="562">
        <v>2306270</v>
      </c>
      <c r="B3691" s="563" t="s">
        <v>18027</v>
      </c>
      <c r="C3691" s="562" t="s">
        <v>14735</v>
      </c>
      <c r="D3691" s="564">
        <v>165.39</v>
      </c>
    </row>
    <row r="3692" spans="1:4">
      <c r="A3692" s="562">
        <v>2306271</v>
      </c>
      <c r="B3692" s="563" t="s">
        <v>18028</v>
      </c>
      <c r="C3692" s="562" t="s">
        <v>14735</v>
      </c>
      <c r="D3692" s="564">
        <v>180.53</v>
      </c>
    </row>
    <row r="3693" spans="1:4">
      <c r="A3693" s="562">
        <v>2306272</v>
      </c>
      <c r="B3693" s="563" t="s">
        <v>18029</v>
      </c>
      <c r="C3693" s="562" t="s">
        <v>14735</v>
      </c>
      <c r="D3693" s="564">
        <v>190.53</v>
      </c>
    </row>
    <row r="3694" spans="1:4">
      <c r="A3694" s="562">
        <v>2306273</v>
      </c>
      <c r="B3694" s="563" t="s">
        <v>18030</v>
      </c>
      <c r="C3694" s="562" t="s">
        <v>14735</v>
      </c>
      <c r="D3694" s="564">
        <v>213.23</v>
      </c>
    </row>
    <row r="3695" spans="1:4">
      <c r="A3695" s="562">
        <v>2306274</v>
      </c>
      <c r="B3695" s="563" t="s">
        <v>18031</v>
      </c>
      <c r="C3695" s="562" t="s">
        <v>14735</v>
      </c>
      <c r="D3695" s="564">
        <v>227.77</v>
      </c>
    </row>
    <row r="3696" spans="1:4">
      <c r="A3696" s="562">
        <v>2306275</v>
      </c>
      <c r="B3696" s="563" t="s">
        <v>18032</v>
      </c>
      <c r="C3696" s="562" t="s">
        <v>14735</v>
      </c>
      <c r="D3696" s="564">
        <v>260.95999999999998</v>
      </c>
    </row>
    <row r="3697" spans="1:4" ht="25.5">
      <c r="A3697" s="562">
        <v>2306100</v>
      </c>
      <c r="B3697" s="563" t="s">
        <v>18033</v>
      </c>
      <c r="C3697" s="562" t="s">
        <v>14735</v>
      </c>
      <c r="D3697" s="564">
        <v>367.4</v>
      </c>
    </row>
    <row r="3698" spans="1:4" ht="25.5">
      <c r="A3698" s="562">
        <v>2306004</v>
      </c>
      <c r="B3698" s="563" t="s">
        <v>18034</v>
      </c>
      <c r="C3698" s="562" t="s">
        <v>14735</v>
      </c>
      <c r="D3698" s="564">
        <v>134.99</v>
      </c>
    </row>
    <row r="3699" spans="1:4" ht="25.5">
      <c r="A3699" s="562">
        <v>2306097</v>
      </c>
      <c r="B3699" s="563" t="s">
        <v>18035</v>
      </c>
      <c r="C3699" s="562" t="s">
        <v>14735</v>
      </c>
      <c r="D3699" s="564">
        <v>164.17</v>
      </c>
    </row>
    <row r="3700" spans="1:4" ht="25.5">
      <c r="A3700" s="562">
        <v>2306098</v>
      </c>
      <c r="B3700" s="563" t="s">
        <v>18036</v>
      </c>
      <c r="C3700" s="562" t="s">
        <v>14735</v>
      </c>
      <c r="D3700" s="564">
        <v>224.41</v>
      </c>
    </row>
    <row r="3701" spans="1:4" ht="25.5">
      <c r="A3701" s="562">
        <v>2306007</v>
      </c>
      <c r="B3701" s="563" t="s">
        <v>18037</v>
      </c>
      <c r="C3701" s="562" t="s">
        <v>14735</v>
      </c>
      <c r="D3701" s="564">
        <v>320.02999999999997</v>
      </c>
    </row>
    <row r="3702" spans="1:4">
      <c r="A3702" s="562">
        <v>2306067</v>
      </c>
      <c r="B3702" s="563" t="s">
        <v>18038</v>
      </c>
      <c r="C3702" s="562" t="s">
        <v>14735</v>
      </c>
      <c r="D3702" s="564">
        <v>622.73</v>
      </c>
    </row>
    <row r="3703" spans="1:4">
      <c r="A3703" s="562">
        <v>2306068</v>
      </c>
      <c r="B3703" s="563" t="s">
        <v>18039</v>
      </c>
      <c r="C3703" s="562" t="s">
        <v>14735</v>
      </c>
      <c r="D3703" s="564">
        <v>783.19</v>
      </c>
    </row>
    <row r="3704" spans="1:4">
      <c r="A3704" s="562">
        <v>2306069</v>
      </c>
      <c r="B3704" s="563" t="s">
        <v>18040</v>
      </c>
      <c r="C3704" s="562" t="s">
        <v>14735</v>
      </c>
      <c r="D3704" s="564">
        <v>1057.42</v>
      </c>
    </row>
    <row r="3705" spans="1:4">
      <c r="A3705" s="562">
        <v>2306070</v>
      </c>
      <c r="B3705" s="563" t="s">
        <v>18041</v>
      </c>
      <c r="C3705" s="562" t="s">
        <v>14735</v>
      </c>
      <c r="D3705" s="564">
        <v>1599.01</v>
      </c>
    </row>
    <row r="3706" spans="1:4">
      <c r="A3706" s="562">
        <v>2306071</v>
      </c>
      <c r="B3706" s="563" t="s">
        <v>18042</v>
      </c>
      <c r="C3706" s="562" t="s">
        <v>14735</v>
      </c>
      <c r="D3706" s="564">
        <v>2405.9499999999998</v>
      </c>
    </row>
    <row r="3707" spans="1:4">
      <c r="A3707" s="562">
        <v>2306181</v>
      </c>
      <c r="B3707" s="563" t="s">
        <v>18043</v>
      </c>
      <c r="C3707" s="562" t="s">
        <v>14735</v>
      </c>
      <c r="D3707" s="564">
        <v>2427.1</v>
      </c>
    </row>
    <row r="3708" spans="1:4">
      <c r="A3708" s="562">
        <v>2306062</v>
      </c>
      <c r="B3708" s="563" t="s">
        <v>18044</v>
      </c>
      <c r="C3708" s="562" t="s">
        <v>14735</v>
      </c>
      <c r="D3708" s="564">
        <v>115.35</v>
      </c>
    </row>
    <row r="3709" spans="1:4">
      <c r="A3709" s="562">
        <v>2306063</v>
      </c>
      <c r="B3709" s="563" t="s">
        <v>18045</v>
      </c>
      <c r="C3709" s="562" t="s">
        <v>14735</v>
      </c>
      <c r="D3709" s="564">
        <v>137.02000000000001</v>
      </c>
    </row>
    <row r="3710" spans="1:4">
      <c r="A3710" s="562">
        <v>2306064</v>
      </c>
      <c r="B3710" s="563" t="s">
        <v>18046</v>
      </c>
      <c r="C3710" s="562" t="s">
        <v>14735</v>
      </c>
      <c r="D3710" s="564">
        <v>166.53</v>
      </c>
    </row>
    <row r="3711" spans="1:4">
      <c r="A3711" s="562">
        <v>2306065</v>
      </c>
      <c r="B3711" s="563" t="s">
        <v>18047</v>
      </c>
      <c r="C3711" s="562" t="s">
        <v>14735</v>
      </c>
      <c r="D3711" s="564">
        <v>213.09</v>
      </c>
    </row>
    <row r="3712" spans="1:4">
      <c r="A3712" s="562">
        <v>2306066</v>
      </c>
      <c r="B3712" s="563" t="s">
        <v>18048</v>
      </c>
      <c r="C3712" s="562" t="s">
        <v>14735</v>
      </c>
      <c r="D3712" s="564">
        <v>295.8</v>
      </c>
    </row>
    <row r="3713" spans="1:4">
      <c r="A3713" s="562">
        <v>2306180</v>
      </c>
      <c r="B3713" s="563" t="s">
        <v>18049</v>
      </c>
      <c r="C3713" s="562" t="s">
        <v>14735</v>
      </c>
      <c r="D3713" s="564">
        <v>329.93</v>
      </c>
    </row>
    <row r="3714" spans="1:4">
      <c r="A3714" s="562">
        <v>2306009</v>
      </c>
      <c r="B3714" s="563" t="s">
        <v>18050</v>
      </c>
      <c r="C3714" s="562" t="s">
        <v>14735</v>
      </c>
      <c r="D3714" s="564">
        <v>24.41</v>
      </c>
    </row>
    <row r="3715" spans="1:4">
      <c r="A3715" s="562">
        <v>2306010</v>
      </c>
      <c r="B3715" s="563" t="s">
        <v>18051</v>
      </c>
      <c r="C3715" s="562" t="s">
        <v>14735</v>
      </c>
      <c r="D3715" s="564">
        <v>30.42</v>
      </c>
    </row>
    <row r="3716" spans="1:4">
      <c r="A3716" s="562">
        <v>2306011</v>
      </c>
      <c r="B3716" s="563" t="s">
        <v>18052</v>
      </c>
      <c r="C3716" s="562" t="s">
        <v>14735</v>
      </c>
      <c r="D3716" s="564">
        <v>34.65</v>
      </c>
    </row>
    <row r="3717" spans="1:4">
      <c r="A3717" s="562">
        <v>2306012</v>
      </c>
      <c r="B3717" s="563" t="s">
        <v>18053</v>
      </c>
      <c r="C3717" s="562" t="s">
        <v>14735</v>
      </c>
      <c r="D3717" s="564">
        <v>40.56</v>
      </c>
    </row>
    <row r="3718" spans="1:4">
      <c r="A3718" s="562">
        <v>2306108</v>
      </c>
      <c r="B3718" s="563" t="s">
        <v>18054</v>
      </c>
      <c r="C3718" s="562" t="s">
        <v>14735</v>
      </c>
      <c r="D3718" s="564">
        <v>169.3</v>
      </c>
    </row>
    <row r="3719" spans="1:4">
      <c r="A3719" s="562">
        <v>2306110</v>
      </c>
      <c r="B3719" s="563" t="s">
        <v>18055</v>
      </c>
      <c r="C3719" s="562" t="s">
        <v>14735</v>
      </c>
      <c r="D3719" s="564">
        <v>234.65</v>
      </c>
    </row>
    <row r="3720" spans="1:4">
      <c r="A3720" s="562">
        <v>2306111</v>
      </c>
      <c r="B3720" s="563" t="s">
        <v>18056</v>
      </c>
      <c r="C3720" s="562" t="s">
        <v>14735</v>
      </c>
      <c r="D3720" s="564">
        <v>274.17</v>
      </c>
    </row>
    <row r="3721" spans="1:4">
      <c r="A3721" s="562">
        <v>2306112</v>
      </c>
      <c r="B3721" s="563" t="s">
        <v>18057</v>
      </c>
      <c r="C3721" s="562" t="s">
        <v>14735</v>
      </c>
      <c r="D3721" s="564">
        <v>337.48</v>
      </c>
    </row>
    <row r="3722" spans="1:4">
      <c r="A3722" s="562">
        <v>2306113</v>
      </c>
      <c r="B3722" s="563" t="s">
        <v>18058</v>
      </c>
      <c r="C3722" s="562" t="s">
        <v>14735</v>
      </c>
      <c r="D3722" s="564">
        <v>394.98</v>
      </c>
    </row>
    <row r="3723" spans="1:4">
      <c r="A3723" s="562">
        <v>2306123</v>
      </c>
      <c r="B3723" s="563" t="s">
        <v>18059</v>
      </c>
      <c r="C3723" s="562" t="s">
        <v>14735</v>
      </c>
      <c r="D3723" s="564">
        <v>435.39</v>
      </c>
    </row>
    <row r="3724" spans="1:4">
      <c r="A3724" s="562">
        <v>2306124</v>
      </c>
      <c r="B3724" s="563" t="s">
        <v>18060</v>
      </c>
      <c r="C3724" s="562" t="s">
        <v>14735</v>
      </c>
      <c r="D3724" s="564">
        <v>628.65</v>
      </c>
    </row>
    <row r="3725" spans="1:4">
      <c r="A3725" s="562">
        <v>2306125</v>
      </c>
      <c r="B3725" s="563" t="s">
        <v>18061</v>
      </c>
      <c r="C3725" s="562" t="s">
        <v>14735</v>
      </c>
      <c r="D3725" s="564">
        <v>746.93</v>
      </c>
    </row>
    <row r="3726" spans="1:4">
      <c r="A3726" s="562">
        <v>2306126</v>
      </c>
      <c r="B3726" s="563" t="s">
        <v>18062</v>
      </c>
      <c r="C3726" s="562" t="s">
        <v>14735</v>
      </c>
      <c r="D3726" s="564">
        <v>935.49</v>
      </c>
    </row>
    <row r="3727" spans="1:4">
      <c r="A3727" s="562">
        <v>2306127</v>
      </c>
      <c r="B3727" s="563" t="s">
        <v>18063</v>
      </c>
      <c r="C3727" s="562" t="s">
        <v>14735</v>
      </c>
      <c r="D3727" s="564">
        <v>1106.22</v>
      </c>
    </row>
    <row r="3728" spans="1:4">
      <c r="A3728" s="562">
        <v>2306300</v>
      </c>
      <c r="B3728" s="563" t="s">
        <v>18064</v>
      </c>
      <c r="C3728" s="562" t="s">
        <v>14735</v>
      </c>
      <c r="D3728" s="564">
        <v>35.21</v>
      </c>
    </row>
    <row r="3729" spans="1:4">
      <c r="A3729" s="562">
        <v>2306301</v>
      </c>
      <c r="B3729" s="563" t="s">
        <v>18065</v>
      </c>
      <c r="C3729" s="562" t="s">
        <v>14735</v>
      </c>
      <c r="D3729" s="564">
        <v>38.11</v>
      </c>
    </row>
    <row r="3730" spans="1:4">
      <c r="A3730" s="562">
        <v>2306302</v>
      </c>
      <c r="B3730" s="563" t="s">
        <v>18066</v>
      </c>
      <c r="C3730" s="562" t="s">
        <v>14735</v>
      </c>
      <c r="D3730" s="564">
        <v>45.55</v>
      </c>
    </row>
    <row r="3731" spans="1:4">
      <c r="A3731" s="562">
        <v>2306303</v>
      </c>
      <c r="B3731" s="563" t="s">
        <v>18067</v>
      </c>
      <c r="C3731" s="562" t="s">
        <v>14735</v>
      </c>
      <c r="D3731" s="564">
        <v>49.53</v>
      </c>
    </row>
    <row r="3732" spans="1:4">
      <c r="A3732" s="562">
        <v>2306304</v>
      </c>
      <c r="B3732" s="563" t="s">
        <v>18068</v>
      </c>
      <c r="C3732" s="562" t="s">
        <v>14735</v>
      </c>
      <c r="D3732" s="564">
        <v>53.07</v>
      </c>
    </row>
    <row r="3733" spans="1:4">
      <c r="A3733" s="562">
        <v>2306305</v>
      </c>
      <c r="B3733" s="563" t="s">
        <v>18069</v>
      </c>
      <c r="C3733" s="562" t="s">
        <v>14735</v>
      </c>
      <c r="D3733" s="564">
        <v>59.99</v>
      </c>
    </row>
    <row r="3734" spans="1:4">
      <c r="A3734" s="562">
        <v>2306306</v>
      </c>
      <c r="B3734" s="563" t="s">
        <v>18070</v>
      </c>
      <c r="C3734" s="562" t="s">
        <v>14735</v>
      </c>
      <c r="D3734" s="564">
        <v>61.48</v>
      </c>
    </row>
    <row r="3735" spans="1:4">
      <c r="A3735" s="562">
        <v>2306307</v>
      </c>
      <c r="B3735" s="563" t="s">
        <v>18071</v>
      </c>
      <c r="C3735" s="562" t="s">
        <v>14735</v>
      </c>
      <c r="D3735" s="564">
        <v>71.540000000000006</v>
      </c>
    </row>
    <row r="3736" spans="1:4">
      <c r="A3736" s="562">
        <v>2306308</v>
      </c>
      <c r="B3736" s="563" t="s">
        <v>18072</v>
      </c>
      <c r="C3736" s="562" t="s">
        <v>14735</v>
      </c>
      <c r="D3736" s="564">
        <v>80.89</v>
      </c>
    </row>
    <row r="3737" spans="1:4">
      <c r="A3737" s="562">
        <v>2306309</v>
      </c>
      <c r="B3737" s="563" t="s">
        <v>18073</v>
      </c>
      <c r="C3737" s="562" t="s">
        <v>14735</v>
      </c>
      <c r="D3737" s="564">
        <v>91.63</v>
      </c>
    </row>
    <row r="3738" spans="1:4">
      <c r="A3738" s="562">
        <v>2306310</v>
      </c>
      <c r="B3738" s="563" t="s">
        <v>18074</v>
      </c>
      <c r="C3738" s="562" t="s">
        <v>14735</v>
      </c>
      <c r="D3738" s="564">
        <v>97.07</v>
      </c>
    </row>
    <row r="3739" spans="1:4">
      <c r="A3739" s="562">
        <v>2306311</v>
      </c>
      <c r="B3739" s="563" t="s">
        <v>18075</v>
      </c>
      <c r="C3739" s="562" t="s">
        <v>14735</v>
      </c>
      <c r="D3739" s="564">
        <v>112.83</v>
      </c>
    </row>
    <row r="3740" spans="1:4">
      <c r="A3740" s="562">
        <v>2306312</v>
      </c>
      <c r="B3740" s="563" t="s">
        <v>18076</v>
      </c>
      <c r="C3740" s="562" t="s">
        <v>14735</v>
      </c>
      <c r="D3740" s="564">
        <v>122.19</v>
      </c>
    </row>
    <row r="3741" spans="1:4">
      <c r="A3741" s="562">
        <v>2306313</v>
      </c>
      <c r="B3741" s="563" t="s">
        <v>18077</v>
      </c>
      <c r="C3741" s="562" t="s">
        <v>14735</v>
      </c>
      <c r="D3741" s="564">
        <v>147.71</v>
      </c>
    </row>
    <row r="3742" spans="1:4">
      <c r="A3742" s="562">
        <v>2306013</v>
      </c>
      <c r="B3742" s="563" t="s">
        <v>18078</v>
      </c>
      <c r="C3742" s="562" t="s">
        <v>14743</v>
      </c>
      <c r="D3742" s="564">
        <v>15.97</v>
      </c>
    </row>
    <row r="3743" spans="1:4">
      <c r="A3743" s="562">
        <v>2306243</v>
      </c>
      <c r="B3743" s="563" t="s">
        <v>18079</v>
      </c>
      <c r="C3743" s="562" t="s">
        <v>14735</v>
      </c>
      <c r="D3743" s="564">
        <v>631.24</v>
      </c>
    </row>
    <row r="3744" spans="1:4">
      <c r="A3744" s="562">
        <v>2408149</v>
      </c>
      <c r="B3744" s="563" t="s">
        <v>20908</v>
      </c>
      <c r="C3744" s="562" t="s">
        <v>14743</v>
      </c>
      <c r="D3744" s="564">
        <v>20.07</v>
      </c>
    </row>
    <row r="3745" spans="1:4">
      <c r="A3745" s="562">
        <v>2407972</v>
      </c>
      <c r="B3745" s="563" t="s">
        <v>18080</v>
      </c>
      <c r="C3745" s="562" t="s">
        <v>14743</v>
      </c>
      <c r="D3745" s="564">
        <v>74.97</v>
      </c>
    </row>
    <row r="3746" spans="1:4">
      <c r="A3746" s="562">
        <v>2407973</v>
      </c>
      <c r="B3746" s="563" t="s">
        <v>22007</v>
      </c>
      <c r="C3746" s="562" t="s">
        <v>16090</v>
      </c>
      <c r="D3746" s="564">
        <v>58.3</v>
      </c>
    </row>
    <row r="3747" spans="1:4">
      <c r="A3747" s="562">
        <v>2408075</v>
      </c>
      <c r="B3747" s="563" t="s">
        <v>18081</v>
      </c>
      <c r="C3747" s="562" t="s">
        <v>16090</v>
      </c>
      <c r="D3747" s="564">
        <v>8.66</v>
      </c>
    </row>
    <row r="3748" spans="1:4">
      <c r="A3748" s="562">
        <v>2408069</v>
      </c>
      <c r="B3748" s="563" t="s">
        <v>22008</v>
      </c>
      <c r="C3748" s="562" t="s">
        <v>16090</v>
      </c>
      <c r="D3748" s="564">
        <v>6.16</v>
      </c>
    </row>
    <row r="3749" spans="1:4">
      <c r="A3749" s="562">
        <v>2419790</v>
      </c>
      <c r="B3749" s="563" t="s">
        <v>22009</v>
      </c>
      <c r="C3749" s="562" t="s">
        <v>16090</v>
      </c>
      <c r="D3749" s="564">
        <v>11.13</v>
      </c>
    </row>
    <row r="3750" spans="1:4">
      <c r="A3750" s="562">
        <v>2407976</v>
      </c>
      <c r="B3750" s="563" t="s">
        <v>22010</v>
      </c>
      <c r="C3750" s="562" t="s">
        <v>16090</v>
      </c>
      <c r="D3750" s="564">
        <v>12.89</v>
      </c>
    </row>
    <row r="3751" spans="1:4">
      <c r="A3751" s="562">
        <v>2408068</v>
      </c>
      <c r="B3751" s="563" t="s">
        <v>22011</v>
      </c>
      <c r="C3751" s="562" t="s">
        <v>16090</v>
      </c>
      <c r="D3751" s="564">
        <v>17.34</v>
      </c>
    </row>
    <row r="3752" spans="1:4">
      <c r="A3752" s="562">
        <v>2419705</v>
      </c>
      <c r="B3752" s="563" t="s">
        <v>22012</v>
      </c>
      <c r="C3752" s="562" t="s">
        <v>16090</v>
      </c>
      <c r="D3752" s="564">
        <v>10.33</v>
      </c>
    </row>
    <row r="3753" spans="1:4">
      <c r="A3753" s="562">
        <v>2419704</v>
      </c>
      <c r="B3753" s="563" t="s">
        <v>22013</v>
      </c>
      <c r="C3753" s="562" t="s">
        <v>16090</v>
      </c>
      <c r="D3753" s="564">
        <v>31.15</v>
      </c>
    </row>
    <row r="3754" spans="1:4">
      <c r="A3754" s="562">
        <v>2407981</v>
      </c>
      <c r="B3754" s="563" t="s">
        <v>22014</v>
      </c>
      <c r="C3754" s="562" t="s">
        <v>16090</v>
      </c>
      <c r="D3754" s="564">
        <v>17.579999999999998</v>
      </c>
    </row>
    <row r="3755" spans="1:4">
      <c r="A3755" s="562">
        <v>2407982</v>
      </c>
      <c r="B3755" s="563" t="s">
        <v>22015</v>
      </c>
      <c r="C3755" s="562" t="s">
        <v>16090</v>
      </c>
      <c r="D3755" s="564">
        <v>38.76</v>
      </c>
    </row>
    <row r="3756" spans="1:4" ht="25.5">
      <c r="A3756" s="562">
        <v>2419703</v>
      </c>
      <c r="B3756" s="563" t="s">
        <v>22016</v>
      </c>
      <c r="C3756" s="562" t="s">
        <v>16090</v>
      </c>
      <c r="D3756" s="564">
        <v>14.34</v>
      </c>
    </row>
    <row r="3757" spans="1:4">
      <c r="A3757" s="562">
        <v>2408080</v>
      </c>
      <c r="B3757" s="563" t="s">
        <v>22017</v>
      </c>
      <c r="C3757" s="562" t="s">
        <v>16090</v>
      </c>
      <c r="D3757" s="564">
        <v>8.3000000000000007</v>
      </c>
    </row>
    <row r="3758" spans="1:4">
      <c r="A3758" s="562">
        <v>2408078</v>
      </c>
      <c r="B3758" s="563" t="s">
        <v>22018</v>
      </c>
      <c r="C3758" s="562" t="s">
        <v>16090</v>
      </c>
      <c r="D3758" s="564">
        <v>3.52</v>
      </c>
    </row>
    <row r="3759" spans="1:4" ht="25.5">
      <c r="A3759" s="562">
        <v>2407979</v>
      </c>
      <c r="B3759" s="563" t="s">
        <v>22019</v>
      </c>
      <c r="C3759" s="562" t="s">
        <v>16090</v>
      </c>
      <c r="D3759" s="564">
        <v>13.26</v>
      </c>
    </row>
    <row r="3760" spans="1:4" ht="25.5">
      <c r="A3760" s="562">
        <v>2407980</v>
      </c>
      <c r="B3760" s="563" t="s">
        <v>22020</v>
      </c>
      <c r="C3760" s="562" t="s">
        <v>16090</v>
      </c>
      <c r="D3760" s="564">
        <v>13.29</v>
      </c>
    </row>
    <row r="3761" spans="1:4">
      <c r="A3761" s="562">
        <v>2408077</v>
      </c>
      <c r="B3761" s="563" t="s">
        <v>22021</v>
      </c>
      <c r="C3761" s="562" t="s">
        <v>16090</v>
      </c>
      <c r="D3761" s="564">
        <v>6.45</v>
      </c>
    </row>
    <row r="3762" spans="1:4" ht="25.5">
      <c r="A3762" s="562">
        <v>2407983</v>
      </c>
      <c r="B3762" s="563" t="s">
        <v>22022</v>
      </c>
      <c r="C3762" s="562" t="s">
        <v>16090</v>
      </c>
      <c r="D3762" s="564">
        <v>7.66</v>
      </c>
    </row>
    <row r="3763" spans="1:4" ht="25.5">
      <c r="A3763" s="562">
        <v>2407977</v>
      </c>
      <c r="B3763" s="563" t="s">
        <v>22023</v>
      </c>
      <c r="C3763" s="562" t="s">
        <v>16090</v>
      </c>
      <c r="D3763" s="564">
        <v>14.81</v>
      </c>
    </row>
    <row r="3764" spans="1:4" ht="25.5">
      <c r="A3764" s="562">
        <v>2407978</v>
      </c>
      <c r="B3764" s="563" t="s">
        <v>22024</v>
      </c>
      <c r="C3764" s="562" t="s">
        <v>16090</v>
      </c>
      <c r="D3764" s="564">
        <v>14.84</v>
      </c>
    </row>
    <row r="3765" spans="1:4">
      <c r="A3765" s="562">
        <v>2408079</v>
      </c>
      <c r="B3765" s="563" t="s">
        <v>22025</v>
      </c>
      <c r="C3765" s="562" t="s">
        <v>16090</v>
      </c>
      <c r="D3765" s="564">
        <v>49.12</v>
      </c>
    </row>
    <row r="3766" spans="1:4">
      <c r="A3766" s="562">
        <v>2408076</v>
      </c>
      <c r="B3766" s="563" t="s">
        <v>18082</v>
      </c>
      <c r="C3766" s="562" t="s">
        <v>16090</v>
      </c>
      <c r="D3766" s="564">
        <v>20.16</v>
      </c>
    </row>
    <row r="3767" spans="1:4">
      <c r="A3767" s="562">
        <v>2408057</v>
      </c>
      <c r="B3767" s="563" t="s">
        <v>18083</v>
      </c>
      <c r="C3767" s="562" t="s">
        <v>14743</v>
      </c>
      <c r="D3767" s="564">
        <v>105.18</v>
      </c>
    </row>
    <row r="3768" spans="1:4">
      <c r="A3768" s="562">
        <v>2408058</v>
      </c>
      <c r="B3768" s="563" t="s">
        <v>18084</v>
      </c>
      <c r="C3768" s="562" t="s">
        <v>14743</v>
      </c>
      <c r="D3768" s="564">
        <v>69.61</v>
      </c>
    </row>
    <row r="3769" spans="1:4">
      <c r="A3769" s="562">
        <v>2407988</v>
      </c>
      <c r="B3769" s="563" t="s">
        <v>40234</v>
      </c>
      <c r="C3769" s="562" t="s">
        <v>14743</v>
      </c>
      <c r="D3769" s="564">
        <v>143.21</v>
      </c>
    </row>
    <row r="3770" spans="1:4">
      <c r="A3770" s="562">
        <v>2407974</v>
      </c>
      <c r="B3770" s="563" t="s">
        <v>22026</v>
      </c>
      <c r="C3770" s="562" t="s">
        <v>16090</v>
      </c>
      <c r="D3770" s="564">
        <v>382.37</v>
      </c>
    </row>
    <row r="3771" spans="1:4">
      <c r="A3771" s="562">
        <v>2407975</v>
      </c>
      <c r="B3771" s="563" t="s">
        <v>22027</v>
      </c>
      <c r="C3771" s="562" t="s">
        <v>16090</v>
      </c>
      <c r="D3771" s="564">
        <v>388.42</v>
      </c>
    </row>
    <row r="3772" spans="1:4">
      <c r="A3772" s="562">
        <v>2419789</v>
      </c>
      <c r="B3772" s="563" t="s">
        <v>18085</v>
      </c>
      <c r="C3772" s="562" t="s">
        <v>16090</v>
      </c>
      <c r="D3772" s="564">
        <v>39.54</v>
      </c>
    </row>
    <row r="3773" spans="1:4">
      <c r="A3773" s="562">
        <v>2607183</v>
      </c>
      <c r="B3773" s="563" t="s">
        <v>18086</v>
      </c>
      <c r="C3773" s="562" t="s">
        <v>220</v>
      </c>
      <c r="D3773" s="564">
        <v>446.48</v>
      </c>
    </row>
    <row r="3774" spans="1:4">
      <c r="A3774" s="562">
        <v>2607226</v>
      </c>
      <c r="B3774" s="563" t="s">
        <v>18087</v>
      </c>
      <c r="C3774" s="562" t="s">
        <v>220</v>
      </c>
      <c r="D3774" s="564">
        <v>553471.35</v>
      </c>
    </row>
    <row r="3775" spans="1:4">
      <c r="A3775" s="562">
        <v>2607209</v>
      </c>
      <c r="B3775" s="563" t="s">
        <v>18088</v>
      </c>
      <c r="C3775" s="562" t="s">
        <v>220</v>
      </c>
      <c r="D3775" s="564">
        <v>481207.88</v>
      </c>
    </row>
    <row r="3776" spans="1:4">
      <c r="A3776" s="562">
        <v>2607161</v>
      </c>
      <c r="B3776" s="563" t="s">
        <v>18089</v>
      </c>
      <c r="C3776" s="562" t="s">
        <v>220</v>
      </c>
      <c r="D3776" s="564">
        <v>664666.53</v>
      </c>
    </row>
    <row r="3777" spans="1:4">
      <c r="A3777" s="562">
        <v>2607148</v>
      </c>
      <c r="B3777" s="563" t="s">
        <v>18090</v>
      </c>
      <c r="C3777" s="562" t="s">
        <v>220</v>
      </c>
      <c r="D3777" s="564">
        <v>701042.69</v>
      </c>
    </row>
    <row r="3778" spans="1:4">
      <c r="A3778" s="562">
        <v>2607213</v>
      </c>
      <c r="B3778" s="563" t="s">
        <v>18091</v>
      </c>
      <c r="C3778" s="562" t="s">
        <v>220</v>
      </c>
      <c r="D3778" s="564">
        <v>609405.59</v>
      </c>
    </row>
    <row r="3779" spans="1:4">
      <c r="A3779" s="562">
        <v>2607165</v>
      </c>
      <c r="B3779" s="563" t="s">
        <v>18092</v>
      </c>
      <c r="C3779" s="562" t="s">
        <v>220</v>
      </c>
      <c r="D3779" s="564">
        <v>842221.74</v>
      </c>
    </row>
    <row r="3780" spans="1:4">
      <c r="A3780" s="562">
        <v>2607152</v>
      </c>
      <c r="B3780" s="563" t="s">
        <v>18093</v>
      </c>
      <c r="C3780" s="562" t="s">
        <v>220</v>
      </c>
      <c r="D3780" s="564">
        <v>835516.3</v>
      </c>
    </row>
    <row r="3781" spans="1:4">
      <c r="A3781" s="562">
        <v>2607217</v>
      </c>
      <c r="B3781" s="563" t="s">
        <v>18094</v>
      </c>
      <c r="C3781" s="562" t="s">
        <v>220</v>
      </c>
      <c r="D3781" s="564">
        <v>726894.35</v>
      </c>
    </row>
    <row r="3782" spans="1:4">
      <c r="A3782" s="562">
        <v>2607169</v>
      </c>
      <c r="B3782" s="563" t="s">
        <v>18095</v>
      </c>
      <c r="C3782" s="562" t="s">
        <v>220</v>
      </c>
      <c r="D3782" s="564">
        <v>1004456</v>
      </c>
    </row>
    <row r="3783" spans="1:4">
      <c r="A3783" s="562">
        <v>2607156</v>
      </c>
      <c r="B3783" s="563" t="s">
        <v>18096</v>
      </c>
      <c r="C3783" s="562" t="s">
        <v>220</v>
      </c>
      <c r="D3783" s="564">
        <v>738096.42</v>
      </c>
    </row>
    <row r="3784" spans="1:4">
      <c r="A3784" s="562">
        <v>2607221</v>
      </c>
      <c r="B3784" s="563" t="s">
        <v>18097</v>
      </c>
      <c r="C3784" s="562" t="s">
        <v>220</v>
      </c>
      <c r="D3784" s="564">
        <v>641528.48</v>
      </c>
    </row>
    <row r="3785" spans="1:4">
      <c r="A3785" s="562">
        <v>2607173</v>
      </c>
      <c r="B3785" s="563" t="s">
        <v>18098</v>
      </c>
      <c r="C3785" s="562" t="s">
        <v>220</v>
      </c>
      <c r="D3785" s="564">
        <v>886577.64</v>
      </c>
    </row>
    <row r="3786" spans="1:4">
      <c r="A3786" s="562">
        <v>2607227</v>
      </c>
      <c r="B3786" s="563" t="s">
        <v>18099</v>
      </c>
      <c r="C3786" s="562" t="s">
        <v>220</v>
      </c>
      <c r="D3786" s="564">
        <v>609008.03</v>
      </c>
    </row>
    <row r="3787" spans="1:4">
      <c r="A3787" s="562">
        <v>2607210</v>
      </c>
      <c r="B3787" s="563" t="s">
        <v>18100</v>
      </c>
      <c r="C3787" s="562" t="s">
        <v>220</v>
      </c>
      <c r="D3787" s="564">
        <v>529470.51</v>
      </c>
    </row>
    <row r="3788" spans="1:4">
      <c r="A3788" s="562">
        <v>2607162</v>
      </c>
      <c r="B3788" s="563" t="s">
        <v>18101</v>
      </c>
      <c r="C3788" s="562" t="s">
        <v>220</v>
      </c>
      <c r="D3788" s="564">
        <v>731439.93</v>
      </c>
    </row>
    <row r="3789" spans="1:4">
      <c r="A3789" s="562">
        <v>2607149</v>
      </c>
      <c r="B3789" s="563" t="s">
        <v>18102</v>
      </c>
      <c r="C3789" s="562" t="s">
        <v>220</v>
      </c>
      <c r="D3789" s="564">
        <v>771386.63</v>
      </c>
    </row>
    <row r="3790" spans="1:4">
      <c r="A3790" s="562">
        <v>2607214</v>
      </c>
      <c r="B3790" s="563" t="s">
        <v>18103</v>
      </c>
      <c r="C3790" s="562" t="s">
        <v>220</v>
      </c>
      <c r="D3790" s="564">
        <v>670525.43999999994</v>
      </c>
    </row>
    <row r="3791" spans="1:4">
      <c r="A3791" s="562">
        <v>2607166</v>
      </c>
      <c r="B3791" s="563" t="s">
        <v>18104</v>
      </c>
      <c r="C3791" s="562" t="s">
        <v>220</v>
      </c>
      <c r="D3791" s="564">
        <v>926832.5</v>
      </c>
    </row>
    <row r="3792" spans="1:4">
      <c r="A3792" s="562">
        <v>2607153</v>
      </c>
      <c r="B3792" s="563" t="s">
        <v>18105</v>
      </c>
      <c r="C3792" s="562" t="s">
        <v>220</v>
      </c>
      <c r="D3792" s="564">
        <v>919267.87</v>
      </c>
    </row>
    <row r="3793" spans="1:4">
      <c r="A3793" s="562">
        <v>2607218</v>
      </c>
      <c r="B3793" s="563" t="s">
        <v>18106</v>
      </c>
      <c r="C3793" s="562" t="s">
        <v>220</v>
      </c>
      <c r="D3793" s="564">
        <v>799784.04</v>
      </c>
    </row>
    <row r="3794" spans="1:4">
      <c r="A3794" s="562">
        <v>2607170</v>
      </c>
      <c r="B3794" s="563" t="s">
        <v>18107</v>
      </c>
      <c r="C3794" s="562" t="s">
        <v>220</v>
      </c>
      <c r="D3794" s="564">
        <v>1105333.33</v>
      </c>
    </row>
    <row r="3795" spans="1:4">
      <c r="A3795" s="562">
        <v>2607157</v>
      </c>
      <c r="B3795" s="563" t="s">
        <v>18108</v>
      </c>
      <c r="C3795" s="562" t="s">
        <v>220</v>
      </c>
      <c r="D3795" s="564">
        <v>812171.7</v>
      </c>
    </row>
    <row r="3796" spans="1:4">
      <c r="A3796" s="562">
        <v>2607222</v>
      </c>
      <c r="B3796" s="563" t="s">
        <v>18109</v>
      </c>
      <c r="C3796" s="562" t="s">
        <v>220</v>
      </c>
      <c r="D3796" s="564">
        <v>705870.38</v>
      </c>
    </row>
    <row r="3797" spans="1:4">
      <c r="A3797" s="562">
        <v>2607174</v>
      </c>
      <c r="B3797" s="563" t="s">
        <v>18110</v>
      </c>
      <c r="C3797" s="562" t="s">
        <v>220</v>
      </c>
      <c r="D3797" s="564">
        <v>975644.01</v>
      </c>
    </row>
    <row r="3798" spans="1:4">
      <c r="A3798" s="562">
        <v>2607228</v>
      </c>
      <c r="B3798" s="563" t="s">
        <v>18111</v>
      </c>
      <c r="C3798" s="562" t="s">
        <v>220</v>
      </c>
      <c r="D3798" s="564">
        <v>670060.07999999996</v>
      </c>
    </row>
    <row r="3799" spans="1:4">
      <c r="A3799" s="562">
        <v>2607211</v>
      </c>
      <c r="B3799" s="563" t="s">
        <v>18112</v>
      </c>
      <c r="C3799" s="562" t="s">
        <v>220</v>
      </c>
      <c r="D3799" s="564">
        <v>582530.5</v>
      </c>
    </row>
    <row r="3800" spans="1:4">
      <c r="A3800" s="562">
        <v>2607163</v>
      </c>
      <c r="B3800" s="563" t="s">
        <v>18113</v>
      </c>
      <c r="C3800" s="562" t="s">
        <v>220</v>
      </c>
      <c r="D3800" s="564">
        <v>804828.87</v>
      </c>
    </row>
    <row r="3801" spans="1:4">
      <c r="A3801" s="562">
        <v>2607150</v>
      </c>
      <c r="B3801" s="563" t="s">
        <v>18114</v>
      </c>
      <c r="C3801" s="562" t="s">
        <v>220</v>
      </c>
      <c r="D3801" s="564">
        <v>848809.23</v>
      </c>
    </row>
    <row r="3802" spans="1:4">
      <c r="A3802" s="562">
        <v>2607215</v>
      </c>
      <c r="B3802" s="563" t="s">
        <v>18115</v>
      </c>
      <c r="C3802" s="562" t="s">
        <v>220</v>
      </c>
      <c r="D3802" s="564">
        <v>737721.31</v>
      </c>
    </row>
    <row r="3803" spans="1:4">
      <c r="A3803" s="562">
        <v>2607167</v>
      </c>
      <c r="B3803" s="563" t="s">
        <v>18116</v>
      </c>
      <c r="C3803" s="562" t="s">
        <v>220</v>
      </c>
      <c r="D3803" s="564">
        <v>1019826.34</v>
      </c>
    </row>
    <row r="3804" spans="1:4">
      <c r="A3804" s="562">
        <v>2607154</v>
      </c>
      <c r="B3804" s="563" t="s">
        <v>18117</v>
      </c>
      <c r="C3804" s="562" t="s">
        <v>220</v>
      </c>
      <c r="D3804" s="564">
        <v>1011354.59</v>
      </c>
    </row>
    <row r="3805" spans="1:4">
      <c r="A3805" s="562">
        <v>2607219</v>
      </c>
      <c r="B3805" s="563" t="s">
        <v>18118</v>
      </c>
      <c r="C3805" s="562" t="s">
        <v>220</v>
      </c>
      <c r="D3805" s="564">
        <v>879922.28</v>
      </c>
    </row>
    <row r="3806" spans="1:4">
      <c r="A3806" s="562">
        <v>2607171</v>
      </c>
      <c r="B3806" s="563" t="s">
        <v>18119</v>
      </c>
      <c r="C3806" s="562" t="s">
        <v>220</v>
      </c>
      <c r="D3806" s="564">
        <v>1216211.8899999999</v>
      </c>
    </row>
    <row r="3807" spans="1:4">
      <c r="A3807" s="562">
        <v>2607158</v>
      </c>
      <c r="B3807" s="563" t="s">
        <v>18120</v>
      </c>
      <c r="C3807" s="562" t="s">
        <v>220</v>
      </c>
      <c r="D3807" s="564">
        <v>893601.69</v>
      </c>
    </row>
    <row r="3808" spans="1:4">
      <c r="A3808" s="562">
        <v>2607223</v>
      </c>
      <c r="B3808" s="563" t="s">
        <v>18121</v>
      </c>
      <c r="C3808" s="562" t="s">
        <v>220</v>
      </c>
      <c r="D3808" s="564">
        <v>776608.72</v>
      </c>
    </row>
    <row r="3809" spans="1:4">
      <c r="A3809" s="562">
        <v>2607175</v>
      </c>
      <c r="B3809" s="563" t="s">
        <v>18122</v>
      </c>
      <c r="C3809" s="562" t="s">
        <v>220</v>
      </c>
      <c r="D3809" s="564">
        <v>1073535.71</v>
      </c>
    </row>
    <row r="3810" spans="1:4">
      <c r="A3810" s="562">
        <v>2607151</v>
      </c>
      <c r="B3810" s="563" t="s">
        <v>18123</v>
      </c>
      <c r="C3810" s="562" t="s">
        <v>220</v>
      </c>
      <c r="D3810" s="564">
        <v>1019227.4</v>
      </c>
    </row>
    <row r="3811" spans="1:4">
      <c r="A3811" s="562">
        <v>2607216</v>
      </c>
      <c r="B3811" s="563" t="s">
        <v>18124</v>
      </c>
      <c r="C3811" s="562" t="s">
        <v>220</v>
      </c>
      <c r="D3811" s="564">
        <v>885838.9</v>
      </c>
    </row>
    <row r="3812" spans="1:4">
      <c r="A3812" s="562">
        <v>2607168</v>
      </c>
      <c r="B3812" s="563" t="s">
        <v>18125</v>
      </c>
      <c r="C3812" s="562" t="s">
        <v>220</v>
      </c>
      <c r="D3812" s="564">
        <v>1225034.31</v>
      </c>
    </row>
    <row r="3813" spans="1:4">
      <c r="A3813" s="562">
        <v>2607155</v>
      </c>
      <c r="B3813" s="563" t="s">
        <v>18126</v>
      </c>
      <c r="C3813" s="562" t="s">
        <v>220</v>
      </c>
      <c r="D3813" s="564">
        <v>1214264.95</v>
      </c>
    </row>
    <row r="3814" spans="1:4">
      <c r="A3814" s="562">
        <v>2607220</v>
      </c>
      <c r="B3814" s="563" t="s">
        <v>18127</v>
      </c>
      <c r="C3814" s="562" t="s">
        <v>220</v>
      </c>
      <c r="D3814" s="564">
        <v>1056546.69</v>
      </c>
    </row>
    <row r="3815" spans="1:4">
      <c r="A3815" s="562">
        <v>2607172</v>
      </c>
      <c r="B3815" s="563" t="s">
        <v>18128</v>
      </c>
      <c r="C3815" s="562" t="s">
        <v>220</v>
      </c>
      <c r="D3815" s="564">
        <v>1460836.22</v>
      </c>
    </row>
    <row r="3816" spans="1:4">
      <c r="A3816" s="562">
        <v>2607159</v>
      </c>
      <c r="B3816" s="563" t="s">
        <v>18129</v>
      </c>
      <c r="C3816" s="562" t="s">
        <v>220</v>
      </c>
      <c r="D3816" s="564">
        <v>1073172.3400000001</v>
      </c>
    </row>
    <row r="3817" spans="1:4">
      <c r="A3817" s="562">
        <v>2607224</v>
      </c>
      <c r="B3817" s="563" t="s">
        <v>18130</v>
      </c>
      <c r="C3817" s="562" t="s">
        <v>220</v>
      </c>
      <c r="D3817" s="564">
        <v>932535.89</v>
      </c>
    </row>
    <row r="3818" spans="1:4">
      <c r="A3818" s="562">
        <v>2607176</v>
      </c>
      <c r="B3818" s="563" t="s">
        <v>18131</v>
      </c>
      <c r="C3818" s="562" t="s">
        <v>220</v>
      </c>
      <c r="D3818" s="564">
        <v>1289550.51</v>
      </c>
    </row>
    <row r="3819" spans="1:4">
      <c r="A3819" s="562">
        <v>2607225</v>
      </c>
      <c r="B3819" s="563" t="s">
        <v>18132</v>
      </c>
      <c r="C3819" s="562" t="s">
        <v>220</v>
      </c>
      <c r="D3819" s="564">
        <v>502949.43</v>
      </c>
    </row>
    <row r="3820" spans="1:4">
      <c r="A3820" s="562">
        <v>2607208</v>
      </c>
      <c r="B3820" s="563" t="s">
        <v>18133</v>
      </c>
      <c r="C3820" s="562" t="s">
        <v>220</v>
      </c>
      <c r="D3820" s="564">
        <v>437307.63</v>
      </c>
    </row>
    <row r="3821" spans="1:4">
      <c r="A3821" s="562">
        <v>2607160</v>
      </c>
      <c r="B3821" s="563" t="s">
        <v>18134</v>
      </c>
      <c r="C3821" s="562" t="s">
        <v>220</v>
      </c>
      <c r="D3821" s="564">
        <v>603907.81999999995</v>
      </c>
    </row>
    <row r="3822" spans="1:4">
      <c r="A3822" s="562">
        <v>2607229</v>
      </c>
      <c r="B3822" s="563" t="s">
        <v>18135</v>
      </c>
      <c r="C3822" s="562" t="s">
        <v>220</v>
      </c>
      <c r="D3822" s="564">
        <v>637004.76</v>
      </c>
    </row>
    <row r="3823" spans="1:4">
      <c r="A3823" s="562">
        <v>2607212</v>
      </c>
      <c r="B3823" s="563" t="s">
        <v>18136</v>
      </c>
      <c r="C3823" s="562" t="s">
        <v>220</v>
      </c>
      <c r="D3823" s="564">
        <v>553809.84</v>
      </c>
    </row>
    <row r="3824" spans="1:4">
      <c r="A3824" s="562">
        <v>2607164</v>
      </c>
      <c r="B3824" s="563" t="s">
        <v>18137</v>
      </c>
      <c r="C3824" s="562" t="s">
        <v>220</v>
      </c>
      <c r="D3824" s="564">
        <v>765232.78</v>
      </c>
    </row>
    <row r="3825" spans="1:4">
      <c r="A3825" s="562">
        <v>2607207</v>
      </c>
      <c r="B3825" s="563" t="s">
        <v>18138</v>
      </c>
      <c r="C3825" s="562" t="s">
        <v>164</v>
      </c>
      <c r="D3825" s="564">
        <v>195.08</v>
      </c>
    </row>
    <row r="3826" spans="1:4">
      <c r="A3826" s="562">
        <v>2607206</v>
      </c>
      <c r="B3826" s="563" t="s">
        <v>18139</v>
      </c>
      <c r="C3826" s="562" t="s">
        <v>164</v>
      </c>
      <c r="D3826" s="564">
        <v>187.96</v>
      </c>
    </row>
    <row r="3827" spans="1:4" ht="25.5">
      <c r="A3827" s="562">
        <v>2607344</v>
      </c>
      <c r="B3827" s="563" t="s">
        <v>18140</v>
      </c>
      <c r="C3827" s="562" t="s">
        <v>220</v>
      </c>
      <c r="D3827" s="564">
        <v>347.98</v>
      </c>
    </row>
    <row r="3828" spans="1:4" ht="25.5">
      <c r="A3828" s="562">
        <v>2607339</v>
      </c>
      <c r="B3828" s="563" t="s">
        <v>18141</v>
      </c>
      <c r="C3828" s="562" t="s">
        <v>220</v>
      </c>
      <c r="D3828" s="564">
        <v>239.06</v>
      </c>
    </row>
    <row r="3829" spans="1:4" ht="25.5">
      <c r="A3829" s="562">
        <v>2607349</v>
      </c>
      <c r="B3829" s="563" t="s">
        <v>18142</v>
      </c>
      <c r="C3829" s="562" t="s">
        <v>220</v>
      </c>
      <c r="D3829" s="564">
        <v>531.12</v>
      </c>
    </row>
    <row r="3830" spans="1:4" ht="25.5">
      <c r="A3830" s="562">
        <v>2607345</v>
      </c>
      <c r="B3830" s="563" t="s">
        <v>18143</v>
      </c>
      <c r="C3830" s="562" t="s">
        <v>220</v>
      </c>
      <c r="D3830" s="564">
        <v>397.07</v>
      </c>
    </row>
    <row r="3831" spans="1:4" ht="25.5">
      <c r="A3831" s="562">
        <v>2607340</v>
      </c>
      <c r="B3831" s="563" t="s">
        <v>18144</v>
      </c>
      <c r="C3831" s="562" t="s">
        <v>220</v>
      </c>
      <c r="D3831" s="564">
        <v>272.89999999999998</v>
      </c>
    </row>
    <row r="3832" spans="1:4" ht="25.5">
      <c r="A3832" s="562">
        <v>2607350</v>
      </c>
      <c r="B3832" s="563" t="s">
        <v>18145</v>
      </c>
      <c r="C3832" s="562" t="s">
        <v>220</v>
      </c>
      <c r="D3832" s="564">
        <v>606.67999999999995</v>
      </c>
    </row>
    <row r="3833" spans="1:4" ht="25.5">
      <c r="A3833" s="562">
        <v>2607346</v>
      </c>
      <c r="B3833" s="563" t="s">
        <v>18146</v>
      </c>
      <c r="C3833" s="562" t="s">
        <v>220</v>
      </c>
      <c r="D3833" s="564">
        <v>461.19</v>
      </c>
    </row>
    <row r="3834" spans="1:4" ht="25.5">
      <c r="A3834" s="562">
        <v>2607341</v>
      </c>
      <c r="B3834" s="563" t="s">
        <v>18147</v>
      </c>
      <c r="C3834" s="562" t="s">
        <v>220</v>
      </c>
      <c r="D3834" s="564">
        <v>321.95</v>
      </c>
    </row>
    <row r="3835" spans="1:4" ht="25.5">
      <c r="A3835" s="562">
        <v>2607351</v>
      </c>
      <c r="B3835" s="563" t="s">
        <v>18148</v>
      </c>
      <c r="C3835" s="562" t="s">
        <v>220</v>
      </c>
      <c r="D3835" s="564">
        <v>704.72</v>
      </c>
    </row>
    <row r="3836" spans="1:4" ht="25.5">
      <c r="A3836" s="562">
        <v>2607347</v>
      </c>
      <c r="B3836" s="563" t="s">
        <v>18149</v>
      </c>
      <c r="C3836" s="562" t="s">
        <v>220</v>
      </c>
      <c r="D3836" s="564">
        <v>608.49</v>
      </c>
    </row>
    <row r="3837" spans="1:4" ht="25.5">
      <c r="A3837" s="562">
        <v>2607342</v>
      </c>
      <c r="B3837" s="563" t="s">
        <v>18150</v>
      </c>
      <c r="C3837" s="562" t="s">
        <v>220</v>
      </c>
      <c r="D3837" s="564">
        <v>397.07</v>
      </c>
    </row>
    <row r="3838" spans="1:4" ht="25.5">
      <c r="A3838" s="562">
        <v>2607352</v>
      </c>
      <c r="B3838" s="563" t="s">
        <v>18151</v>
      </c>
      <c r="C3838" s="562" t="s">
        <v>220</v>
      </c>
      <c r="D3838" s="564">
        <v>927.23</v>
      </c>
    </row>
    <row r="3839" spans="1:4">
      <c r="A3839" s="562">
        <v>2607343</v>
      </c>
      <c r="B3839" s="563" t="s">
        <v>18152</v>
      </c>
      <c r="C3839" s="562" t="s">
        <v>220</v>
      </c>
      <c r="D3839" s="564">
        <v>279.33</v>
      </c>
    </row>
    <row r="3840" spans="1:4">
      <c r="A3840" s="562">
        <v>2607338</v>
      </c>
      <c r="B3840" s="563" t="s">
        <v>18153</v>
      </c>
      <c r="C3840" s="562" t="s">
        <v>220</v>
      </c>
      <c r="D3840" s="564">
        <v>204.36</v>
      </c>
    </row>
    <row r="3841" spans="1:4">
      <c r="A3841" s="562">
        <v>2607348</v>
      </c>
      <c r="B3841" s="563" t="s">
        <v>18154</v>
      </c>
      <c r="C3841" s="562" t="s">
        <v>220</v>
      </c>
      <c r="D3841" s="564">
        <v>426.7</v>
      </c>
    </row>
    <row r="3842" spans="1:4">
      <c r="A3842" s="562">
        <v>2607329</v>
      </c>
      <c r="B3842" s="563" t="s">
        <v>18155</v>
      </c>
      <c r="C3842" s="562" t="s">
        <v>220</v>
      </c>
      <c r="D3842" s="564">
        <v>742.33</v>
      </c>
    </row>
    <row r="3843" spans="1:4" ht="25.5">
      <c r="A3843" s="562">
        <v>2607324</v>
      </c>
      <c r="B3843" s="563" t="s">
        <v>18156</v>
      </c>
      <c r="C3843" s="562" t="s">
        <v>220</v>
      </c>
      <c r="D3843" s="564">
        <v>506.81</v>
      </c>
    </row>
    <row r="3844" spans="1:4">
      <c r="A3844" s="562">
        <v>2607334</v>
      </c>
      <c r="B3844" s="563" t="s">
        <v>18157</v>
      </c>
      <c r="C3844" s="562" t="s">
        <v>220</v>
      </c>
      <c r="D3844" s="564">
        <v>1076.29</v>
      </c>
    </row>
    <row r="3845" spans="1:4">
      <c r="A3845" s="562">
        <v>2607330</v>
      </c>
      <c r="B3845" s="563" t="s">
        <v>18158</v>
      </c>
      <c r="C3845" s="562" t="s">
        <v>220</v>
      </c>
      <c r="D3845" s="564">
        <v>848.85</v>
      </c>
    </row>
    <row r="3846" spans="1:4" ht="25.5">
      <c r="A3846" s="562">
        <v>2607325</v>
      </c>
      <c r="B3846" s="563" t="s">
        <v>18159</v>
      </c>
      <c r="C3846" s="562" t="s">
        <v>220</v>
      </c>
      <c r="D3846" s="564">
        <v>582.03</v>
      </c>
    </row>
    <row r="3847" spans="1:4">
      <c r="A3847" s="562">
        <v>2607335</v>
      </c>
      <c r="B3847" s="563" t="s">
        <v>18160</v>
      </c>
      <c r="C3847" s="562" t="s">
        <v>220</v>
      </c>
      <c r="D3847" s="564">
        <v>1229.8599999999999</v>
      </c>
    </row>
    <row r="3848" spans="1:4">
      <c r="A3848" s="562">
        <v>2607331</v>
      </c>
      <c r="B3848" s="563" t="s">
        <v>18161</v>
      </c>
      <c r="C3848" s="562" t="s">
        <v>220</v>
      </c>
      <c r="D3848" s="564">
        <v>986.82</v>
      </c>
    </row>
    <row r="3849" spans="1:4" ht="25.5">
      <c r="A3849" s="562">
        <v>2607326</v>
      </c>
      <c r="B3849" s="563" t="s">
        <v>18162</v>
      </c>
      <c r="C3849" s="562" t="s">
        <v>220</v>
      </c>
      <c r="D3849" s="564">
        <v>688.54</v>
      </c>
    </row>
    <row r="3850" spans="1:4">
      <c r="A3850" s="562">
        <v>2607336</v>
      </c>
      <c r="B3850" s="563" t="s">
        <v>18163</v>
      </c>
      <c r="C3850" s="562" t="s">
        <v>220</v>
      </c>
      <c r="D3850" s="564">
        <v>1430.6</v>
      </c>
    </row>
    <row r="3851" spans="1:4">
      <c r="A3851" s="562">
        <v>2607332</v>
      </c>
      <c r="B3851" s="563" t="s">
        <v>18164</v>
      </c>
      <c r="C3851" s="562" t="s">
        <v>220</v>
      </c>
      <c r="D3851" s="564">
        <v>1306.44</v>
      </c>
    </row>
    <row r="3852" spans="1:4" ht="25.5">
      <c r="A3852" s="562">
        <v>2607327</v>
      </c>
      <c r="B3852" s="563" t="s">
        <v>18165</v>
      </c>
      <c r="C3852" s="562" t="s">
        <v>220</v>
      </c>
      <c r="D3852" s="564">
        <v>848.85</v>
      </c>
    </row>
    <row r="3853" spans="1:4">
      <c r="A3853" s="562">
        <v>2607337</v>
      </c>
      <c r="B3853" s="563" t="s">
        <v>18166</v>
      </c>
      <c r="C3853" s="562" t="s">
        <v>220</v>
      </c>
      <c r="D3853" s="564">
        <v>1891.45</v>
      </c>
    </row>
    <row r="3854" spans="1:4">
      <c r="A3854" s="562">
        <v>2607328</v>
      </c>
      <c r="B3854" s="563" t="s">
        <v>18167</v>
      </c>
      <c r="C3854" s="562" t="s">
        <v>220</v>
      </c>
      <c r="D3854" s="564">
        <v>595.48</v>
      </c>
    </row>
    <row r="3855" spans="1:4">
      <c r="A3855" s="562">
        <v>2607323</v>
      </c>
      <c r="B3855" s="563" t="s">
        <v>18168</v>
      </c>
      <c r="C3855" s="562" t="s">
        <v>220</v>
      </c>
      <c r="D3855" s="564">
        <v>435.09</v>
      </c>
    </row>
    <row r="3856" spans="1:4">
      <c r="A3856" s="562">
        <v>2607333</v>
      </c>
      <c r="B3856" s="563" t="s">
        <v>18169</v>
      </c>
      <c r="C3856" s="562" t="s">
        <v>220</v>
      </c>
      <c r="D3856" s="564">
        <v>862.21</v>
      </c>
    </row>
    <row r="3857" spans="1:4">
      <c r="A3857" s="562">
        <v>2607106</v>
      </c>
      <c r="B3857" s="563" t="s">
        <v>18170</v>
      </c>
      <c r="C3857" s="562" t="s">
        <v>18171</v>
      </c>
      <c r="D3857" s="564">
        <v>66313.179999999993</v>
      </c>
    </row>
    <row r="3858" spans="1:4">
      <c r="A3858" s="562">
        <v>2607102</v>
      </c>
      <c r="B3858" s="563" t="s">
        <v>18172</v>
      </c>
      <c r="C3858" s="562" t="s">
        <v>18171</v>
      </c>
      <c r="D3858" s="564">
        <v>33790.559999999998</v>
      </c>
    </row>
    <row r="3859" spans="1:4">
      <c r="A3859" s="562">
        <v>2607261</v>
      </c>
      <c r="B3859" s="563" t="s">
        <v>18173</v>
      </c>
      <c r="C3859" s="562" t="s">
        <v>18171</v>
      </c>
      <c r="D3859" s="564">
        <v>87739.06</v>
      </c>
    </row>
    <row r="3860" spans="1:4">
      <c r="A3860" s="562">
        <v>2607107</v>
      </c>
      <c r="B3860" s="563" t="s">
        <v>18174</v>
      </c>
      <c r="C3860" s="562" t="s">
        <v>18171</v>
      </c>
      <c r="D3860" s="564">
        <v>74754.44</v>
      </c>
    </row>
    <row r="3861" spans="1:4">
      <c r="A3861" s="562">
        <v>2607103</v>
      </c>
      <c r="B3861" s="563" t="s">
        <v>18175</v>
      </c>
      <c r="C3861" s="562" t="s">
        <v>18171</v>
      </c>
      <c r="D3861" s="564">
        <v>38698.870000000003</v>
      </c>
    </row>
    <row r="3862" spans="1:4">
      <c r="A3862" s="562">
        <v>2607262</v>
      </c>
      <c r="B3862" s="563" t="s">
        <v>18176</v>
      </c>
      <c r="C3862" s="562" t="s">
        <v>18171</v>
      </c>
      <c r="D3862" s="564">
        <v>98900.65</v>
      </c>
    </row>
    <row r="3863" spans="1:4">
      <c r="A3863" s="562">
        <v>2607108</v>
      </c>
      <c r="B3863" s="563" t="s">
        <v>18177</v>
      </c>
      <c r="C3863" s="562" t="s">
        <v>18171</v>
      </c>
      <c r="D3863" s="564">
        <v>87815.53</v>
      </c>
    </row>
    <row r="3864" spans="1:4">
      <c r="A3864" s="562">
        <v>2607104</v>
      </c>
      <c r="B3864" s="563" t="s">
        <v>18178</v>
      </c>
      <c r="C3864" s="562" t="s">
        <v>18171</v>
      </c>
      <c r="D3864" s="564">
        <v>47131.22</v>
      </c>
    </row>
    <row r="3865" spans="1:4">
      <c r="A3865" s="562">
        <v>2607263</v>
      </c>
      <c r="B3865" s="563" t="s">
        <v>18179</v>
      </c>
      <c r="C3865" s="562" t="s">
        <v>18171</v>
      </c>
      <c r="D3865" s="564">
        <v>116184.75</v>
      </c>
    </row>
    <row r="3866" spans="1:4">
      <c r="A3866" s="562">
        <v>2607109</v>
      </c>
      <c r="B3866" s="563" t="s">
        <v>18180</v>
      </c>
      <c r="C3866" s="562" t="s">
        <v>18171</v>
      </c>
      <c r="D3866" s="564">
        <v>115755.81</v>
      </c>
    </row>
    <row r="3867" spans="1:4">
      <c r="A3867" s="562">
        <v>2607105</v>
      </c>
      <c r="B3867" s="563" t="s">
        <v>18181</v>
      </c>
      <c r="C3867" s="562" t="s">
        <v>18171</v>
      </c>
      <c r="D3867" s="564">
        <v>59225.57</v>
      </c>
    </row>
    <row r="3868" spans="1:4">
      <c r="A3868" s="562">
        <v>2607264</v>
      </c>
      <c r="B3868" s="563" t="s">
        <v>18182</v>
      </c>
      <c r="C3868" s="562" t="s">
        <v>18171</v>
      </c>
      <c r="D3868" s="564">
        <v>153153.93</v>
      </c>
    </row>
    <row r="3869" spans="1:4">
      <c r="A3869" s="562">
        <v>2607093</v>
      </c>
      <c r="B3869" s="563" t="s">
        <v>18183</v>
      </c>
      <c r="C3869" s="562" t="s">
        <v>18171</v>
      </c>
      <c r="D3869" s="564">
        <v>50473.19</v>
      </c>
    </row>
    <row r="3870" spans="1:4">
      <c r="A3870" s="562">
        <v>2607088</v>
      </c>
      <c r="B3870" s="563" t="s">
        <v>18184</v>
      </c>
      <c r="C3870" s="562" t="s">
        <v>18171</v>
      </c>
      <c r="D3870" s="564">
        <v>20869.45</v>
      </c>
    </row>
    <row r="3871" spans="1:4">
      <c r="A3871" s="562">
        <v>2607098</v>
      </c>
      <c r="B3871" s="563" t="s">
        <v>18185</v>
      </c>
      <c r="C3871" s="562" t="s">
        <v>18171</v>
      </c>
      <c r="D3871" s="564">
        <v>50924.28</v>
      </c>
    </row>
    <row r="3872" spans="1:4">
      <c r="A3872" s="562">
        <v>2607094</v>
      </c>
      <c r="B3872" s="563" t="s">
        <v>18186</v>
      </c>
      <c r="C3872" s="562" t="s">
        <v>18171</v>
      </c>
      <c r="D3872" s="564">
        <v>56893.37</v>
      </c>
    </row>
    <row r="3873" spans="1:4">
      <c r="A3873" s="562">
        <v>2607089</v>
      </c>
      <c r="B3873" s="563" t="s">
        <v>18187</v>
      </c>
      <c r="C3873" s="562" t="s">
        <v>18171</v>
      </c>
      <c r="D3873" s="564">
        <v>23892.11</v>
      </c>
    </row>
    <row r="3874" spans="1:4">
      <c r="A3874" s="562">
        <v>2607099</v>
      </c>
      <c r="B3874" s="563" t="s">
        <v>18188</v>
      </c>
      <c r="C3874" s="562" t="s">
        <v>18171</v>
      </c>
      <c r="D3874" s="564">
        <v>57407.28</v>
      </c>
    </row>
    <row r="3875" spans="1:4">
      <c r="A3875" s="562">
        <v>2607095</v>
      </c>
      <c r="B3875" s="563" t="s">
        <v>18189</v>
      </c>
      <c r="C3875" s="562" t="s">
        <v>18171</v>
      </c>
      <c r="D3875" s="564">
        <v>66829.710000000006</v>
      </c>
    </row>
    <row r="3876" spans="1:4">
      <c r="A3876" s="562">
        <v>2607090</v>
      </c>
      <c r="B3876" s="563" t="s">
        <v>18190</v>
      </c>
      <c r="C3876" s="562" t="s">
        <v>18171</v>
      </c>
      <c r="D3876" s="564">
        <v>29087.89</v>
      </c>
    </row>
    <row r="3877" spans="1:4">
      <c r="A3877" s="562">
        <v>2607260</v>
      </c>
      <c r="B3877" s="563" t="s">
        <v>18191</v>
      </c>
      <c r="C3877" s="562" t="s">
        <v>18171</v>
      </c>
      <c r="D3877" s="564">
        <v>67426.559999999998</v>
      </c>
    </row>
    <row r="3878" spans="1:4">
      <c r="A3878" s="562">
        <v>2607096</v>
      </c>
      <c r="B3878" s="563" t="s">
        <v>18192</v>
      </c>
      <c r="C3878" s="562" t="s">
        <v>18171</v>
      </c>
      <c r="D3878" s="564">
        <v>88099.21</v>
      </c>
    </row>
    <row r="3879" spans="1:4">
      <c r="A3879" s="562">
        <v>2607091</v>
      </c>
      <c r="B3879" s="563" t="s">
        <v>18193</v>
      </c>
      <c r="C3879" s="562" t="s">
        <v>18171</v>
      </c>
      <c r="D3879" s="564">
        <v>36542.15</v>
      </c>
    </row>
    <row r="3880" spans="1:4">
      <c r="A3880" s="562">
        <v>2607101</v>
      </c>
      <c r="B3880" s="563" t="s">
        <v>18194</v>
      </c>
      <c r="C3880" s="562" t="s">
        <v>18171</v>
      </c>
      <c r="D3880" s="564">
        <v>88885.86</v>
      </c>
    </row>
    <row r="3881" spans="1:4">
      <c r="A3881" s="562">
        <v>2607092</v>
      </c>
      <c r="B3881" s="563" t="s">
        <v>18195</v>
      </c>
      <c r="C3881" s="562" t="s">
        <v>18171</v>
      </c>
      <c r="D3881" s="564">
        <v>40164.019999999997</v>
      </c>
    </row>
    <row r="3882" spans="1:4">
      <c r="A3882" s="562">
        <v>2607087</v>
      </c>
      <c r="B3882" s="563" t="s">
        <v>18196</v>
      </c>
      <c r="C3882" s="562" t="s">
        <v>18171</v>
      </c>
      <c r="D3882" s="564">
        <v>17420.810000000001</v>
      </c>
    </row>
    <row r="3883" spans="1:4">
      <c r="A3883" s="562">
        <v>2607097</v>
      </c>
      <c r="B3883" s="563" t="s">
        <v>18197</v>
      </c>
      <c r="C3883" s="562" t="s">
        <v>18171</v>
      </c>
      <c r="D3883" s="564">
        <v>40525.17</v>
      </c>
    </row>
    <row r="3884" spans="1:4">
      <c r="A3884" s="562">
        <v>2607198</v>
      </c>
      <c r="B3884" s="563" t="s">
        <v>18198</v>
      </c>
      <c r="C3884" s="562" t="s">
        <v>220</v>
      </c>
      <c r="D3884" s="564">
        <v>446.48</v>
      </c>
    </row>
    <row r="3885" spans="1:4">
      <c r="A3885" s="562">
        <v>2809170</v>
      </c>
      <c r="B3885" s="563" t="s">
        <v>18199</v>
      </c>
      <c r="C3885" s="562" t="s">
        <v>220</v>
      </c>
      <c r="D3885" s="564">
        <v>2244.58</v>
      </c>
    </row>
    <row r="3886" spans="1:4">
      <c r="A3886" s="562">
        <v>2809183</v>
      </c>
      <c r="B3886" s="563" t="s">
        <v>18200</v>
      </c>
      <c r="C3886" s="562" t="s">
        <v>220</v>
      </c>
      <c r="D3886" s="564">
        <v>3267.66</v>
      </c>
    </row>
    <row r="3887" spans="1:4">
      <c r="A3887" s="562">
        <v>2809174</v>
      </c>
      <c r="B3887" s="563" t="s">
        <v>18201</v>
      </c>
      <c r="C3887" s="562" t="s">
        <v>220</v>
      </c>
      <c r="D3887" s="564">
        <v>2344.75</v>
      </c>
    </row>
    <row r="3888" spans="1:4">
      <c r="A3888" s="562">
        <v>2809196</v>
      </c>
      <c r="B3888" s="563" t="s">
        <v>18202</v>
      </c>
      <c r="C3888" s="562" t="s">
        <v>220</v>
      </c>
      <c r="D3888" s="564">
        <v>3415.78</v>
      </c>
    </row>
    <row r="3889" spans="1:4">
      <c r="A3889" s="562">
        <v>2809187</v>
      </c>
      <c r="B3889" s="563" t="s">
        <v>18203</v>
      </c>
      <c r="C3889" s="562" t="s">
        <v>220</v>
      </c>
      <c r="D3889" s="564">
        <v>3419.75</v>
      </c>
    </row>
    <row r="3890" spans="1:4">
      <c r="A3890" s="562">
        <v>2809178</v>
      </c>
      <c r="B3890" s="563" t="s">
        <v>18204</v>
      </c>
      <c r="C3890" s="562" t="s">
        <v>220</v>
      </c>
      <c r="D3890" s="564">
        <v>2494.86</v>
      </c>
    </row>
    <row r="3891" spans="1:4">
      <c r="A3891" s="562">
        <v>2809200</v>
      </c>
      <c r="B3891" s="563" t="s">
        <v>18205</v>
      </c>
      <c r="C3891" s="562" t="s">
        <v>220</v>
      </c>
      <c r="D3891" s="564">
        <v>3574.18</v>
      </c>
    </row>
    <row r="3892" spans="1:4">
      <c r="A3892" s="562">
        <v>2809191</v>
      </c>
      <c r="B3892" s="563" t="s">
        <v>18206</v>
      </c>
      <c r="C3892" s="562" t="s">
        <v>220</v>
      </c>
      <c r="D3892" s="564">
        <v>3559.22</v>
      </c>
    </row>
    <row r="3893" spans="1:4">
      <c r="A3893" s="562">
        <v>2809204</v>
      </c>
      <c r="B3893" s="563" t="s">
        <v>18207</v>
      </c>
      <c r="C3893" s="562" t="s">
        <v>220</v>
      </c>
      <c r="D3893" s="564">
        <v>3719.2</v>
      </c>
    </row>
    <row r="3894" spans="1:4">
      <c r="A3894" s="562">
        <v>2809171</v>
      </c>
      <c r="B3894" s="563" t="s">
        <v>18208</v>
      </c>
      <c r="C3894" s="562" t="s">
        <v>220</v>
      </c>
      <c r="D3894" s="564">
        <v>2535.6</v>
      </c>
    </row>
    <row r="3895" spans="1:4">
      <c r="A3895" s="562">
        <v>2809184</v>
      </c>
      <c r="B3895" s="563" t="s">
        <v>18209</v>
      </c>
      <c r="C3895" s="562" t="s">
        <v>220</v>
      </c>
      <c r="D3895" s="564">
        <v>3690.06</v>
      </c>
    </row>
    <row r="3896" spans="1:4">
      <c r="A3896" s="562">
        <v>2809175</v>
      </c>
      <c r="B3896" s="563" t="s">
        <v>18210</v>
      </c>
      <c r="C3896" s="562" t="s">
        <v>220</v>
      </c>
      <c r="D3896" s="564">
        <v>2645.78</v>
      </c>
    </row>
    <row r="3897" spans="1:4">
      <c r="A3897" s="562">
        <v>2809197</v>
      </c>
      <c r="B3897" s="563" t="s">
        <v>18211</v>
      </c>
      <c r="C3897" s="562" t="s">
        <v>220</v>
      </c>
      <c r="D3897" s="564">
        <v>3853.62</v>
      </c>
    </row>
    <row r="3898" spans="1:4">
      <c r="A3898" s="562">
        <v>2809188</v>
      </c>
      <c r="B3898" s="563" t="s">
        <v>18212</v>
      </c>
      <c r="C3898" s="562" t="s">
        <v>220</v>
      </c>
      <c r="D3898" s="564">
        <v>3857.36</v>
      </c>
    </row>
    <row r="3899" spans="1:4">
      <c r="A3899" s="562">
        <v>2809179</v>
      </c>
      <c r="B3899" s="563" t="s">
        <v>18213</v>
      </c>
      <c r="C3899" s="562" t="s">
        <v>220</v>
      </c>
      <c r="D3899" s="564">
        <v>2810.9</v>
      </c>
    </row>
    <row r="3900" spans="1:4">
      <c r="A3900" s="562">
        <v>2809201</v>
      </c>
      <c r="B3900" s="563" t="s">
        <v>18214</v>
      </c>
      <c r="C3900" s="562" t="s">
        <v>220</v>
      </c>
      <c r="D3900" s="564">
        <v>4027.87</v>
      </c>
    </row>
    <row r="3901" spans="1:4">
      <c r="A3901" s="562">
        <v>2809192</v>
      </c>
      <c r="B3901" s="563" t="s">
        <v>18215</v>
      </c>
      <c r="C3901" s="562" t="s">
        <v>220</v>
      </c>
      <c r="D3901" s="564">
        <v>4010.78</v>
      </c>
    </row>
    <row r="3902" spans="1:4">
      <c r="A3902" s="562">
        <v>2809205</v>
      </c>
      <c r="B3902" s="563" t="s">
        <v>18216</v>
      </c>
      <c r="C3902" s="562" t="s">
        <v>220</v>
      </c>
      <c r="D3902" s="564">
        <v>4187.3900000000003</v>
      </c>
    </row>
    <row r="3903" spans="1:4">
      <c r="A3903" s="562">
        <v>2809172</v>
      </c>
      <c r="B3903" s="563" t="s">
        <v>18217</v>
      </c>
      <c r="C3903" s="562" t="s">
        <v>220</v>
      </c>
      <c r="D3903" s="564">
        <v>2967.42</v>
      </c>
    </row>
    <row r="3904" spans="1:4">
      <c r="A3904" s="562">
        <v>2809185</v>
      </c>
      <c r="B3904" s="563" t="s">
        <v>18218</v>
      </c>
      <c r="C3904" s="562" t="s">
        <v>220</v>
      </c>
      <c r="D3904" s="564">
        <v>4253.2299999999996</v>
      </c>
    </row>
    <row r="3905" spans="1:4">
      <c r="A3905" s="562">
        <v>2809176</v>
      </c>
      <c r="B3905" s="563" t="s">
        <v>18219</v>
      </c>
      <c r="C3905" s="562" t="s">
        <v>220</v>
      </c>
      <c r="D3905" s="564">
        <v>3088.62</v>
      </c>
    </row>
    <row r="3906" spans="1:4">
      <c r="A3906" s="562">
        <v>2809198</v>
      </c>
      <c r="B3906" s="563" t="s">
        <v>18220</v>
      </c>
      <c r="C3906" s="562" t="s">
        <v>220</v>
      </c>
      <c r="D3906" s="564">
        <v>4436.3500000000004</v>
      </c>
    </row>
    <row r="3907" spans="1:4">
      <c r="A3907" s="562">
        <v>2809189</v>
      </c>
      <c r="B3907" s="563" t="s">
        <v>18221</v>
      </c>
      <c r="C3907" s="562" t="s">
        <v>220</v>
      </c>
      <c r="D3907" s="564">
        <v>4437.25</v>
      </c>
    </row>
    <row r="3908" spans="1:4">
      <c r="A3908" s="562">
        <v>2809180</v>
      </c>
      <c r="B3908" s="563" t="s">
        <v>18222</v>
      </c>
      <c r="C3908" s="562" t="s">
        <v>220</v>
      </c>
      <c r="D3908" s="564">
        <v>3270.25</v>
      </c>
    </row>
    <row r="3909" spans="1:4">
      <c r="A3909" s="562">
        <v>2809202</v>
      </c>
      <c r="B3909" s="563" t="s">
        <v>18223</v>
      </c>
      <c r="C3909" s="562" t="s">
        <v>220</v>
      </c>
      <c r="D3909" s="564">
        <v>4628.0200000000004</v>
      </c>
    </row>
    <row r="3910" spans="1:4">
      <c r="A3910" s="562">
        <v>2809193</v>
      </c>
      <c r="B3910" s="563" t="s">
        <v>18224</v>
      </c>
      <c r="C3910" s="562" t="s">
        <v>220</v>
      </c>
      <c r="D3910" s="564">
        <v>4606.0200000000004</v>
      </c>
    </row>
    <row r="3911" spans="1:4">
      <c r="A3911" s="562">
        <v>2809206</v>
      </c>
      <c r="B3911" s="563" t="s">
        <v>18225</v>
      </c>
      <c r="C3911" s="562" t="s">
        <v>220</v>
      </c>
      <c r="D3911" s="564">
        <v>4803.49</v>
      </c>
    </row>
    <row r="3912" spans="1:4">
      <c r="A3912" s="562">
        <v>2809190</v>
      </c>
      <c r="B3912" s="563" t="s">
        <v>18226</v>
      </c>
      <c r="C3912" s="562" t="s">
        <v>220</v>
      </c>
      <c r="D3912" s="564">
        <v>5755.51</v>
      </c>
    </row>
    <row r="3913" spans="1:4">
      <c r="A3913" s="562">
        <v>2809181</v>
      </c>
      <c r="B3913" s="563" t="s">
        <v>18227</v>
      </c>
      <c r="C3913" s="562" t="s">
        <v>220</v>
      </c>
      <c r="D3913" s="564">
        <v>4023.85</v>
      </c>
    </row>
    <row r="3914" spans="1:4">
      <c r="A3914" s="562">
        <v>2809203</v>
      </c>
      <c r="B3914" s="563" t="s">
        <v>18228</v>
      </c>
      <c r="C3914" s="562" t="s">
        <v>220</v>
      </c>
      <c r="D3914" s="564">
        <v>5986.46</v>
      </c>
    </row>
    <row r="3915" spans="1:4">
      <c r="A3915" s="562">
        <v>2809194</v>
      </c>
      <c r="B3915" s="563" t="s">
        <v>18229</v>
      </c>
      <c r="C3915" s="562" t="s">
        <v>220</v>
      </c>
      <c r="D3915" s="564">
        <v>5958.03</v>
      </c>
    </row>
    <row r="3916" spans="1:4">
      <c r="A3916" s="562">
        <v>2809207</v>
      </c>
      <c r="B3916" s="563" t="s">
        <v>18230</v>
      </c>
      <c r="C3916" s="562" t="s">
        <v>220</v>
      </c>
      <c r="D3916" s="564">
        <v>6197.03</v>
      </c>
    </row>
    <row r="3917" spans="1:4">
      <c r="A3917" s="562">
        <v>2809169</v>
      </c>
      <c r="B3917" s="563" t="s">
        <v>18231</v>
      </c>
      <c r="C3917" s="562" t="s">
        <v>220</v>
      </c>
      <c r="D3917" s="564">
        <v>1926.82</v>
      </c>
    </row>
    <row r="3918" spans="1:4">
      <c r="A3918" s="562">
        <v>2809182</v>
      </c>
      <c r="B3918" s="563" t="s">
        <v>18232</v>
      </c>
      <c r="C3918" s="562" t="s">
        <v>220</v>
      </c>
      <c r="D3918" s="564">
        <v>2683.92</v>
      </c>
    </row>
    <row r="3919" spans="1:4">
      <c r="A3919" s="562">
        <v>2809173</v>
      </c>
      <c r="B3919" s="563" t="s">
        <v>18233</v>
      </c>
      <c r="C3919" s="562" t="s">
        <v>220</v>
      </c>
      <c r="D3919" s="564">
        <v>2017.88</v>
      </c>
    </row>
    <row r="3920" spans="1:4">
      <c r="A3920" s="562">
        <v>2809195</v>
      </c>
      <c r="B3920" s="563" t="s">
        <v>18234</v>
      </c>
      <c r="C3920" s="562" t="s">
        <v>220</v>
      </c>
      <c r="D3920" s="564">
        <v>2795.23</v>
      </c>
    </row>
    <row r="3921" spans="1:4">
      <c r="A3921" s="562">
        <v>2809186</v>
      </c>
      <c r="B3921" s="563" t="s">
        <v>18235</v>
      </c>
      <c r="C3921" s="562" t="s">
        <v>220</v>
      </c>
      <c r="D3921" s="564">
        <v>2822.19</v>
      </c>
    </row>
    <row r="3922" spans="1:4">
      <c r="A3922" s="562">
        <v>2809177</v>
      </c>
      <c r="B3922" s="563" t="s">
        <v>18236</v>
      </c>
      <c r="C3922" s="562" t="s">
        <v>220</v>
      </c>
      <c r="D3922" s="564">
        <v>2154.34</v>
      </c>
    </row>
    <row r="3923" spans="1:4">
      <c r="A3923" s="562">
        <v>2809199</v>
      </c>
      <c r="B3923" s="563" t="s">
        <v>18237</v>
      </c>
      <c r="C3923" s="562" t="s">
        <v>220</v>
      </c>
      <c r="D3923" s="564">
        <v>2939.24</v>
      </c>
    </row>
    <row r="3924" spans="1:4" ht="25.5">
      <c r="A3924" s="562">
        <v>2809219</v>
      </c>
      <c r="B3924" s="563" t="s">
        <v>18238</v>
      </c>
      <c r="C3924" s="562" t="s">
        <v>16447</v>
      </c>
      <c r="D3924" s="564">
        <v>28271.51</v>
      </c>
    </row>
    <row r="3925" spans="1:4" ht="25.5">
      <c r="A3925" s="562">
        <v>2809220</v>
      </c>
      <c r="B3925" s="563" t="s">
        <v>18239</v>
      </c>
      <c r="C3925" s="562" t="s">
        <v>16447</v>
      </c>
      <c r="D3925" s="564">
        <v>29863.62</v>
      </c>
    </row>
    <row r="3926" spans="1:4" ht="25.5">
      <c r="A3926" s="562">
        <v>2809221</v>
      </c>
      <c r="B3926" s="563" t="s">
        <v>18240</v>
      </c>
      <c r="C3926" s="562" t="s">
        <v>16447</v>
      </c>
      <c r="D3926" s="564">
        <v>30641.13</v>
      </c>
    </row>
    <row r="3927" spans="1:4" ht="25.5">
      <c r="A3927" s="562">
        <v>2809163</v>
      </c>
      <c r="B3927" s="563" t="s">
        <v>18241</v>
      </c>
      <c r="C3927" s="562" t="s">
        <v>16447</v>
      </c>
      <c r="D3927" s="564">
        <v>29541.59</v>
      </c>
    </row>
    <row r="3928" spans="1:4" ht="25.5">
      <c r="A3928" s="562">
        <v>2809164</v>
      </c>
      <c r="B3928" s="563" t="s">
        <v>18242</v>
      </c>
      <c r="C3928" s="562" t="s">
        <v>16447</v>
      </c>
      <c r="D3928" s="564">
        <v>31192.07</v>
      </c>
    </row>
    <row r="3929" spans="1:4" ht="25.5">
      <c r="A3929" s="562">
        <v>2809165</v>
      </c>
      <c r="B3929" s="563" t="s">
        <v>18243</v>
      </c>
      <c r="C3929" s="562" t="s">
        <v>16447</v>
      </c>
      <c r="D3929" s="564">
        <v>31991.360000000001</v>
      </c>
    </row>
    <row r="3930" spans="1:4" ht="25.5">
      <c r="A3930" s="562">
        <v>2809216</v>
      </c>
      <c r="B3930" s="563" t="s">
        <v>18244</v>
      </c>
      <c r="C3930" s="562" t="s">
        <v>16447</v>
      </c>
      <c r="D3930" s="564">
        <v>26432.93</v>
      </c>
    </row>
    <row r="3931" spans="1:4" ht="25.5">
      <c r="A3931" s="562">
        <v>2809217</v>
      </c>
      <c r="B3931" s="563" t="s">
        <v>18245</v>
      </c>
      <c r="C3931" s="562" t="s">
        <v>16447</v>
      </c>
      <c r="D3931" s="564">
        <v>26837.39</v>
      </c>
    </row>
    <row r="3932" spans="1:4" ht="25.5">
      <c r="A3932" s="562">
        <v>2809218</v>
      </c>
      <c r="B3932" s="563" t="s">
        <v>18246</v>
      </c>
      <c r="C3932" s="562" t="s">
        <v>16447</v>
      </c>
      <c r="D3932" s="564">
        <v>28405.74</v>
      </c>
    </row>
    <row r="3933" spans="1:4" ht="25.5">
      <c r="A3933" s="562">
        <v>2809160</v>
      </c>
      <c r="B3933" s="563" t="s">
        <v>18247</v>
      </c>
      <c r="C3933" s="562" t="s">
        <v>16447</v>
      </c>
      <c r="D3933" s="564">
        <v>27631.38</v>
      </c>
    </row>
    <row r="3934" spans="1:4" ht="25.5">
      <c r="A3934" s="562">
        <v>2809161</v>
      </c>
      <c r="B3934" s="563" t="s">
        <v>18248</v>
      </c>
      <c r="C3934" s="562" t="s">
        <v>16447</v>
      </c>
      <c r="D3934" s="564">
        <v>28038.75</v>
      </c>
    </row>
    <row r="3935" spans="1:4" ht="25.5">
      <c r="A3935" s="562">
        <v>2809162</v>
      </c>
      <c r="B3935" s="563" t="s">
        <v>18249</v>
      </c>
      <c r="C3935" s="562" t="s">
        <v>16447</v>
      </c>
      <c r="D3935" s="564">
        <v>29665</v>
      </c>
    </row>
    <row r="3936" spans="1:4" ht="25.5">
      <c r="A3936" s="562">
        <v>2809222</v>
      </c>
      <c r="B3936" s="563" t="s">
        <v>18250</v>
      </c>
      <c r="C3936" s="562" t="s">
        <v>16447</v>
      </c>
      <c r="D3936" s="564">
        <v>25177.1</v>
      </c>
    </row>
    <row r="3937" spans="1:4" ht="25.5">
      <c r="A3937" s="562">
        <v>2809223</v>
      </c>
      <c r="B3937" s="563" t="s">
        <v>18251</v>
      </c>
      <c r="C3937" s="562" t="s">
        <v>16447</v>
      </c>
      <c r="D3937" s="564">
        <v>32405.64</v>
      </c>
    </row>
    <row r="3938" spans="1:4" ht="25.5">
      <c r="A3938" s="562">
        <v>2809224</v>
      </c>
      <c r="B3938" s="563" t="s">
        <v>18252</v>
      </c>
      <c r="C3938" s="562" t="s">
        <v>16447</v>
      </c>
      <c r="D3938" s="564">
        <v>33571.919999999998</v>
      </c>
    </row>
    <row r="3939" spans="1:4" ht="25.5">
      <c r="A3939" s="562">
        <v>2809166</v>
      </c>
      <c r="B3939" s="563" t="s">
        <v>18253</v>
      </c>
      <c r="C3939" s="562" t="s">
        <v>16447</v>
      </c>
      <c r="D3939" s="564">
        <v>26227.51</v>
      </c>
    </row>
    <row r="3940" spans="1:4" ht="25.5">
      <c r="A3940" s="562">
        <v>2809167</v>
      </c>
      <c r="B3940" s="563" t="s">
        <v>18254</v>
      </c>
      <c r="C3940" s="562" t="s">
        <v>16447</v>
      </c>
      <c r="D3940" s="564">
        <v>33809.050000000003</v>
      </c>
    </row>
    <row r="3941" spans="1:4" ht="25.5">
      <c r="A3941" s="562">
        <v>2809168</v>
      </c>
      <c r="B3941" s="563" t="s">
        <v>18255</v>
      </c>
      <c r="C3941" s="562" t="s">
        <v>16447</v>
      </c>
      <c r="D3941" s="564">
        <v>35007.980000000003</v>
      </c>
    </row>
    <row r="3942" spans="1:4">
      <c r="A3942" s="562">
        <v>2809158</v>
      </c>
      <c r="B3942" s="563" t="s">
        <v>22028</v>
      </c>
      <c r="C3942" s="562" t="s">
        <v>220</v>
      </c>
      <c r="D3942" s="564">
        <v>14.19</v>
      </c>
    </row>
    <row r="3943" spans="1:4">
      <c r="A3943" s="562">
        <v>2809159</v>
      </c>
      <c r="B3943" s="563" t="s">
        <v>22029</v>
      </c>
      <c r="C3943" s="562" t="s">
        <v>220</v>
      </c>
      <c r="D3943" s="564">
        <v>10.7</v>
      </c>
    </row>
    <row r="3944" spans="1:4">
      <c r="A3944" s="562">
        <v>2909152</v>
      </c>
      <c r="B3944" s="563" t="s">
        <v>18256</v>
      </c>
      <c r="C3944" s="562" t="s">
        <v>16447</v>
      </c>
      <c r="D3944" s="564">
        <v>129.93</v>
      </c>
    </row>
    <row r="3945" spans="1:4">
      <c r="A3945" s="562">
        <v>2909153</v>
      </c>
      <c r="B3945" s="563" t="s">
        <v>18257</v>
      </c>
      <c r="C3945" s="562" t="s">
        <v>16447</v>
      </c>
      <c r="D3945" s="564">
        <v>249.18</v>
      </c>
    </row>
    <row r="3946" spans="1:4">
      <c r="A3946" s="562">
        <v>2909151</v>
      </c>
      <c r="B3946" s="563" t="s">
        <v>18258</v>
      </c>
      <c r="C3946" s="562" t="s">
        <v>16447</v>
      </c>
      <c r="D3946" s="564">
        <v>78.260000000000005</v>
      </c>
    </row>
    <row r="3947" spans="1:4">
      <c r="A3947" s="562">
        <v>2909145</v>
      </c>
      <c r="B3947" s="563" t="s">
        <v>18259</v>
      </c>
      <c r="C3947" s="562" t="s">
        <v>220</v>
      </c>
      <c r="D3947" s="564">
        <v>14.88</v>
      </c>
    </row>
    <row r="3948" spans="1:4" ht="25.5">
      <c r="A3948" s="562">
        <v>2909379</v>
      </c>
      <c r="B3948" s="563" t="s">
        <v>18260</v>
      </c>
      <c r="C3948" s="562" t="s">
        <v>16447</v>
      </c>
      <c r="D3948" s="564">
        <v>8563.9699999999993</v>
      </c>
    </row>
    <row r="3949" spans="1:4" ht="25.5">
      <c r="A3949" s="562">
        <v>2909381</v>
      </c>
      <c r="B3949" s="563" t="s">
        <v>18261</v>
      </c>
      <c r="C3949" s="562" t="s">
        <v>16447</v>
      </c>
      <c r="D3949" s="564">
        <v>8961.42</v>
      </c>
    </row>
    <row r="3950" spans="1:4" ht="25.5">
      <c r="A3950" s="562">
        <v>2909388</v>
      </c>
      <c r="B3950" s="563" t="s">
        <v>22030</v>
      </c>
      <c r="C3950" s="562" t="s">
        <v>16447</v>
      </c>
      <c r="D3950" s="564">
        <v>9442.31</v>
      </c>
    </row>
    <row r="3951" spans="1:4" ht="25.5">
      <c r="A3951" s="562">
        <v>2909380</v>
      </c>
      <c r="B3951" s="563" t="s">
        <v>18262</v>
      </c>
      <c r="C3951" s="562" t="s">
        <v>16447</v>
      </c>
      <c r="D3951" s="564">
        <v>12554.55</v>
      </c>
    </row>
    <row r="3952" spans="1:4" ht="25.5">
      <c r="A3952" s="562">
        <v>2909382</v>
      </c>
      <c r="B3952" s="563" t="s">
        <v>18263</v>
      </c>
      <c r="C3952" s="562" t="s">
        <v>16447</v>
      </c>
      <c r="D3952" s="564">
        <v>13149.48</v>
      </c>
    </row>
    <row r="3953" spans="1:4" ht="25.5">
      <c r="A3953" s="562">
        <v>2909387</v>
      </c>
      <c r="B3953" s="563" t="s">
        <v>22031</v>
      </c>
      <c r="C3953" s="562" t="s">
        <v>16447</v>
      </c>
      <c r="D3953" s="564">
        <v>13873.97</v>
      </c>
    </row>
    <row r="3954" spans="1:4" ht="25.5">
      <c r="A3954" s="562">
        <v>2909375</v>
      </c>
      <c r="B3954" s="563" t="s">
        <v>18264</v>
      </c>
      <c r="C3954" s="562" t="s">
        <v>16447</v>
      </c>
      <c r="D3954" s="564">
        <v>13280.07</v>
      </c>
    </row>
    <row r="3955" spans="1:4" ht="25.5">
      <c r="A3955" s="562">
        <v>2909377</v>
      </c>
      <c r="B3955" s="563" t="s">
        <v>18265</v>
      </c>
      <c r="C3955" s="562" t="s">
        <v>16447</v>
      </c>
      <c r="D3955" s="564">
        <v>13900.25</v>
      </c>
    </row>
    <row r="3956" spans="1:4" ht="25.5">
      <c r="A3956" s="562">
        <v>2909386</v>
      </c>
      <c r="B3956" s="563" t="s">
        <v>22032</v>
      </c>
      <c r="C3956" s="562" t="s">
        <v>16447</v>
      </c>
      <c r="D3956" s="564">
        <v>14648.16</v>
      </c>
    </row>
    <row r="3957" spans="1:4" ht="25.5">
      <c r="A3957" s="562">
        <v>2909376</v>
      </c>
      <c r="B3957" s="563" t="s">
        <v>18266</v>
      </c>
      <c r="C3957" s="562" t="s">
        <v>16447</v>
      </c>
      <c r="D3957" s="564">
        <v>19505.29</v>
      </c>
    </row>
    <row r="3958" spans="1:4" ht="25.5">
      <c r="A3958" s="562">
        <v>2909378</v>
      </c>
      <c r="B3958" s="563" t="s">
        <v>18267</v>
      </c>
      <c r="C3958" s="562" t="s">
        <v>16447</v>
      </c>
      <c r="D3958" s="564">
        <v>20443.04</v>
      </c>
    </row>
    <row r="3959" spans="1:4" ht="25.5">
      <c r="A3959" s="562">
        <v>2909385</v>
      </c>
      <c r="B3959" s="563" t="s">
        <v>22033</v>
      </c>
      <c r="C3959" s="562" t="s">
        <v>16447</v>
      </c>
      <c r="D3959" s="564">
        <v>21558.48</v>
      </c>
    </row>
    <row r="3960" spans="1:4" ht="25.5">
      <c r="A3960" s="562">
        <v>2909383</v>
      </c>
      <c r="B3960" s="563" t="s">
        <v>18268</v>
      </c>
      <c r="C3960" s="562" t="s">
        <v>16447</v>
      </c>
      <c r="D3960" s="564">
        <v>6732.15</v>
      </c>
    </row>
    <row r="3961" spans="1:4" ht="25.5">
      <c r="A3961" s="562">
        <v>2909384</v>
      </c>
      <c r="B3961" s="563" t="s">
        <v>18269</v>
      </c>
      <c r="C3961" s="562" t="s">
        <v>16447</v>
      </c>
      <c r="D3961" s="564">
        <v>7067.37</v>
      </c>
    </row>
    <row r="3962" spans="1:4">
      <c r="A3962" s="562">
        <v>2909148</v>
      </c>
      <c r="B3962" s="563" t="s">
        <v>18270</v>
      </c>
      <c r="C3962" s="562" t="s">
        <v>16447</v>
      </c>
      <c r="D3962" s="564">
        <v>475.34</v>
      </c>
    </row>
    <row r="3963" spans="1:4">
      <c r="A3963" s="562">
        <v>2909389</v>
      </c>
      <c r="B3963" s="563" t="s">
        <v>22034</v>
      </c>
      <c r="C3963" s="562" t="s">
        <v>16447</v>
      </c>
      <c r="D3963" s="564">
        <v>4830.42</v>
      </c>
    </row>
    <row r="3964" spans="1:4">
      <c r="A3964" s="562">
        <v>2909390</v>
      </c>
      <c r="B3964" s="563" t="s">
        <v>22035</v>
      </c>
      <c r="C3964" s="562" t="s">
        <v>16447</v>
      </c>
      <c r="D3964" s="564">
        <v>3401.72</v>
      </c>
    </row>
    <row r="3965" spans="1:4">
      <c r="A3965" s="562">
        <v>2909391</v>
      </c>
      <c r="B3965" s="563" t="s">
        <v>22036</v>
      </c>
      <c r="C3965" s="562" t="s">
        <v>16447</v>
      </c>
      <c r="D3965" s="564">
        <v>5796.88</v>
      </c>
    </row>
    <row r="3966" spans="1:4" ht="25.5">
      <c r="A3966" s="562">
        <v>3009336</v>
      </c>
      <c r="B3966" s="563" t="s">
        <v>18271</v>
      </c>
      <c r="C3966" s="562" t="s">
        <v>220</v>
      </c>
      <c r="D3966" s="564">
        <v>132.57</v>
      </c>
    </row>
    <row r="3967" spans="1:4" ht="25.5">
      <c r="A3967" s="562">
        <v>3009337</v>
      </c>
      <c r="B3967" s="563" t="s">
        <v>18272</v>
      </c>
      <c r="C3967" s="562" t="s">
        <v>220</v>
      </c>
      <c r="D3967" s="564">
        <v>136.15</v>
      </c>
    </row>
    <row r="3968" spans="1:4" ht="25.5">
      <c r="A3968" s="562">
        <v>3009340</v>
      </c>
      <c r="B3968" s="563" t="s">
        <v>18273</v>
      </c>
      <c r="C3968" s="562" t="s">
        <v>220</v>
      </c>
      <c r="D3968" s="564">
        <v>255.44</v>
      </c>
    </row>
    <row r="3969" spans="1:4" ht="25.5">
      <c r="A3969" s="562">
        <v>3009341</v>
      </c>
      <c r="B3969" s="563" t="s">
        <v>18274</v>
      </c>
      <c r="C3969" s="562" t="s">
        <v>220</v>
      </c>
      <c r="D3969" s="564">
        <v>262.58</v>
      </c>
    </row>
    <row r="3970" spans="1:4" ht="25.5">
      <c r="A3970" s="562">
        <v>3009344</v>
      </c>
      <c r="B3970" s="563" t="s">
        <v>18275</v>
      </c>
      <c r="C3970" s="562" t="s">
        <v>220</v>
      </c>
      <c r="D3970" s="564">
        <v>133.13999999999999</v>
      </c>
    </row>
    <row r="3971" spans="1:4" ht="25.5">
      <c r="A3971" s="562">
        <v>3009345</v>
      </c>
      <c r="B3971" s="563" t="s">
        <v>18276</v>
      </c>
      <c r="C3971" s="562" t="s">
        <v>220</v>
      </c>
      <c r="D3971" s="564">
        <v>136.71</v>
      </c>
    </row>
    <row r="3972" spans="1:4" ht="25.5">
      <c r="A3972" s="562">
        <v>3009348</v>
      </c>
      <c r="B3972" s="563" t="s">
        <v>18277</v>
      </c>
      <c r="C3972" s="562" t="s">
        <v>220</v>
      </c>
      <c r="D3972" s="564">
        <v>255.51</v>
      </c>
    </row>
    <row r="3973" spans="1:4" ht="25.5">
      <c r="A3973" s="562">
        <v>3009349</v>
      </c>
      <c r="B3973" s="563" t="s">
        <v>18278</v>
      </c>
      <c r="C3973" s="562" t="s">
        <v>220</v>
      </c>
      <c r="D3973" s="564">
        <v>262.64999999999998</v>
      </c>
    </row>
    <row r="3974" spans="1:4" ht="25.5">
      <c r="A3974" s="562">
        <v>3009338</v>
      </c>
      <c r="B3974" s="563" t="s">
        <v>18279</v>
      </c>
      <c r="C3974" s="562" t="s">
        <v>220</v>
      </c>
      <c r="D3974" s="564">
        <v>132.57</v>
      </c>
    </row>
    <row r="3975" spans="1:4" ht="25.5">
      <c r="A3975" s="562">
        <v>3009339</v>
      </c>
      <c r="B3975" s="563" t="s">
        <v>18280</v>
      </c>
      <c r="C3975" s="562" t="s">
        <v>220</v>
      </c>
      <c r="D3975" s="564">
        <v>136.15</v>
      </c>
    </row>
    <row r="3976" spans="1:4" ht="25.5">
      <c r="A3976" s="562">
        <v>3009342</v>
      </c>
      <c r="B3976" s="563" t="s">
        <v>18281</v>
      </c>
      <c r="C3976" s="562" t="s">
        <v>220</v>
      </c>
      <c r="D3976" s="564">
        <v>255.44</v>
      </c>
    </row>
    <row r="3977" spans="1:4" ht="25.5">
      <c r="A3977" s="562">
        <v>3009343</v>
      </c>
      <c r="B3977" s="563" t="s">
        <v>18282</v>
      </c>
      <c r="C3977" s="562" t="s">
        <v>220</v>
      </c>
      <c r="D3977" s="564">
        <v>262.58</v>
      </c>
    </row>
    <row r="3978" spans="1:4" ht="25.5">
      <c r="A3978" s="562">
        <v>3009346</v>
      </c>
      <c r="B3978" s="563" t="s">
        <v>18283</v>
      </c>
      <c r="C3978" s="562" t="s">
        <v>220</v>
      </c>
      <c r="D3978" s="564">
        <v>133.13999999999999</v>
      </c>
    </row>
    <row r="3979" spans="1:4" ht="25.5">
      <c r="A3979" s="562">
        <v>3009347</v>
      </c>
      <c r="B3979" s="563" t="s">
        <v>18284</v>
      </c>
      <c r="C3979" s="562" t="s">
        <v>220</v>
      </c>
      <c r="D3979" s="564">
        <v>136.71</v>
      </c>
    </row>
    <row r="3980" spans="1:4" ht="25.5">
      <c r="A3980" s="562">
        <v>3009350</v>
      </c>
      <c r="B3980" s="563" t="s">
        <v>18285</v>
      </c>
      <c r="C3980" s="562" t="s">
        <v>220</v>
      </c>
      <c r="D3980" s="564">
        <v>255.51</v>
      </c>
    </row>
    <row r="3981" spans="1:4" ht="25.5">
      <c r="A3981" s="562">
        <v>3009351</v>
      </c>
      <c r="B3981" s="563" t="s">
        <v>18286</v>
      </c>
      <c r="C3981" s="562" t="s">
        <v>220</v>
      </c>
      <c r="D3981" s="564">
        <v>262.64999999999998</v>
      </c>
    </row>
    <row r="3982" spans="1:4">
      <c r="A3982" s="562">
        <v>3009080</v>
      </c>
      <c r="B3982" s="563" t="s">
        <v>18287</v>
      </c>
      <c r="C3982" s="562" t="s">
        <v>220</v>
      </c>
      <c r="D3982" s="564">
        <v>0.2</v>
      </c>
    </row>
    <row r="3983" spans="1:4">
      <c r="A3983" s="562">
        <v>3009075</v>
      </c>
      <c r="B3983" s="563" t="s">
        <v>18288</v>
      </c>
      <c r="C3983" s="562" t="s">
        <v>220</v>
      </c>
      <c r="D3983" s="564">
        <v>55.28</v>
      </c>
    </row>
    <row r="3984" spans="1:4">
      <c r="A3984" s="562">
        <v>3009076</v>
      </c>
      <c r="B3984" s="563" t="s">
        <v>18289</v>
      </c>
      <c r="C3984" s="562" t="s">
        <v>220</v>
      </c>
      <c r="D3984" s="564">
        <v>57.09</v>
      </c>
    </row>
    <row r="3985" spans="1:4">
      <c r="A3985" s="562">
        <v>3009077</v>
      </c>
      <c r="B3985" s="563" t="s">
        <v>18290</v>
      </c>
      <c r="C3985" s="562" t="s">
        <v>220</v>
      </c>
      <c r="D3985" s="564">
        <v>60.26</v>
      </c>
    </row>
    <row r="3986" spans="1:4">
      <c r="A3986" s="562">
        <v>3009078</v>
      </c>
      <c r="B3986" s="563" t="s">
        <v>18291</v>
      </c>
      <c r="C3986" s="562" t="s">
        <v>220</v>
      </c>
      <c r="D3986" s="564">
        <v>62.72</v>
      </c>
    </row>
    <row r="3987" spans="1:4">
      <c r="A3987" s="562">
        <v>3009087</v>
      </c>
      <c r="B3987" s="563" t="s">
        <v>18292</v>
      </c>
      <c r="C3987" s="562" t="s">
        <v>220</v>
      </c>
      <c r="D3987" s="564">
        <v>0.12</v>
      </c>
    </row>
    <row r="3988" spans="1:4" ht="25.5">
      <c r="A3988" s="562">
        <v>3009085</v>
      </c>
      <c r="B3988" s="563" t="s">
        <v>18293</v>
      </c>
      <c r="C3988" s="562" t="s">
        <v>14735</v>
      </c>
      <c r="D3988" s="564">
        <v>1028.98</v>
      </c>
    </row>
    <row r="3989" spans="1:4" ht="25.5">
      <c r="A3989" s="562">
        <v>3009086</v>
      </c>
      <c r="B3989" s="563" t="s">
        <v>18294</v>
      </c>
      <c r="C3989" s="562" t="s">
        <v>14735</v>
      </c>
      <c r="D3989" s="564">
        <v>1378.64</v>
      </c>
    </row>
    <row r="3990" spans="1:4" ht="25.5">
      <c r="A3990" s="562">
        <v>3009089</v>
      </c>
      <c r="B3990" s="563" t="s">
        <v>18295</v>
      </c>
      <c r="C3990" s="562" t="s">
        <v>14735</v>
      </c>
      <c r="D3990" s="564">
        <v>1678.34</v>
      </c>
    </row>
    <row r="3991" spans="1:4" ht="25.5">
      <c r="A3991" s="562">
        <v>3009090</v>
      </c>
      <c r="B3991" s="563" t="s">
        <v>18296</v>
      </c>
      <c r="C3991" s="562" t="s">
        <v>14735</v>
      </c>
      <c r="D3991" s="564">
        <v>1514.96</v>
      </c>
    </row>
    <row r="3992" spans="1:4">
      <c r="A3992" s="562">
        <v>3009004</v>
      </c>
      <c r="B3992" s="563" t="s">
        <v>18297</v>
      </c>
      <c r="C3992" s="562" t="s">
        <v>220</v>
      </c>
      <c r="D3992" s="564">
        <v>366.27</v>
      </c>
    </row>
    <row r="3993" spans="1:4">
      <c r="A3993" s="562">
        <v>3009002</v>
      </c>
      <c r="B3993" s="563" t="s">
        <v>18298</v>
      </c>
      <c r="C3993" s="562" t="s">
        <v>220</v>
      </c>
      <c r="D3993" s="564">
        <v>280.56</v>
      </c>
    </row>
    <row r="3994" spans="1:4">
      <c r="A3994" s="562">
        <v>3009006</v>
      </c>
      <c r="B3994" s="563" t="s">
        <v>18299</v>
      </c>
      <c r="C3994" s="562" t="s">
        <v>220</v>
      </c>
      <c r="D3994" s="564">
        <v>484.94</v>
      </c>
    </row>
    <row r="3995" spans="1:4" ht="25.5">
      <c r="A3995" s="562">
        <v>3009280</v>
      </c>
      <c r="B3995" s="563" t="s">
        <v>18300</v>
      </c>
      <c r="C3995" s="562" t="s">
        <v>16447</v>
      </c>
      <c r="D3995" s="564">
        <v>636318.29</v>
      </c>
    </row>
    <row r="3996" spans="1:4" ht="25.5">
      <c r="A3996" s="562">
        <v>3009281</v>
      </c>
      <c r="B3996" s="563" t="s">
        <v>18301</v>
      </c>
      <c r="C3996" s="562" t="s">
        <v>16447</v>
      </c>
      <c r="D3996" s="564">
        <v>629683.73</v>
      </c>
    </row>
    <row r="3997" spans="1:4" ht="25.5">
      <c r="A3997" s="562">
        <v>3009061</v>
      </c>
      <c r="B3997" s="563" t="s">
        <v>18302</v>
      </c>
      <c r="C3997" s="562" t="s">
        <v>16447</v>
      </c>
      <c r="D3997" s="564">
        <v>668001.84</v>
      </c>
    </row>
    <row r="3998" spans="1:4" ht="25.5">
      <c r="A3998" s="562">
        <v>3009062</v>
      </c>
      <c r="B3998" s="563" t="s">
        <v>18303</v>
      </c>
      <c r="C3998" s="562" t="s">
        <v>16447</v>
      </c>
      <c r="D3998" s="564">
        <v>661035.63</v>
      </c>
    </row>
    <row r="3999" spans="1:4" ht="25.5">
      <c r="A3999" s="562">
        <v>3009278</v>
      </c>
      <c r="B3999" s="563" t="s">
        <v>18304</v>
      </c>
      <c r="C3999" s="562" t="s">
        <v>16447</v>
      </c>
      <c r="D3999" s="564">
        <v>488136.26</v>
      </c>
    </row>
    <row r="4000" spans="1:4" ht="25.5">
      <c r="A4000" s="562">
        <v>3009279</v>
      </c>
      <c r="B4000" s="563" t="s">
        <v>18305</v>
      </c>
      <c r="C4000" s="562" t="s">
        <v>16447</v>
      </c>
      <c r="D4000" s="564">
        <v>483673.59</v>
      </c>
    </row>
    <row r="4001" spans="1:4" ht="25.5">
      <c r="A4001" s="562">
        <v>3009059</v>
      </c>
      <c r="B4001" s="563" t="s">
        <v>18306</v>
      </c>
      <c r="C4001" s="562" t="s">
        <v>16447</v>
      </c>
      <c r="D4001" s="564">
        <v>512441.81</v>
      </c>
    </row>
    <row r="4002" spans="1:4" ht="25.5">
      <c r="A4002" s="562">
        <v>3009060</v>
      </c>
      <c r="B4002" s="563" t="s">
        <v>18307</v>
      </c>
      <c r="C4002" s="562" t="s">
        <v>16447</v>
      </c>
      <c r="D4002" s="564">
        <v>507755.64</v>
      </c>
    </row>
    <row r="4003" spans="1:4" ht="25.5">
      <c r="A4003" s="562">
        <v>3009282</v>
      </c>
      <c r="B4003" s="563" t="s">
        <v>18308</v>
      </c>
      <c r="C4003" s="562" t="s">
        <v>16447</v>
      </c>
      <c r="D4003" s="564">
        <v>834133.13</v>
      </c>
    </row>
    <row r="4004" spans="1:4" ht="25.5">
      <c r="A4004" s="562">
        <v>3009283</v>
      </c>
      <c r="B4004" s="563" t="s">
        <v>18309</v>
      </c>
      <c r="C4004" s="562" t="s">
        <v>16447</v>
      </c>
      <c r="D4004" s="564">
        <v>827497.67</v>
      </c>
    </row>
    <row r="4005" spans="1:4" ht="25.5">
      <c r="A4005" s="562">
        <v>3009063</v>
      </c>
      <c r="B4005" s="563" t="s">
        <v>18310</v>
      </c>
      <c r="C4005" s="562" t="s">
        <v>16447</v>
      </c>
      <c r="D4005" s="564">
        <v>875665.88</v>
      </c>
    </row>
    <row r="4006" spans="1:4" ht="25.5">
      <c r="A4006" s="562">
        <v>3009064</v>
      </c>
      <c r="B4006" s="563" t="s">
        <v>18311</v>
      </c>
      <c r="C4006" s="562" t="s">
        <v>16447</v>
      </c>
      <c r="D4006" s="564">
        <v>868698.74</v>
      </c>
    </row>
    <row r="4007" spans="1:4" ht="25.5">
      <c r="A4007" s="562">
        <v>3009081</v>
      </c>
      <c r="B4007" s="563" t="s">
        <v>18312</v>
      </c>
      <c r="C4007" s="562" t="s">
        <v>220</v>
      </c>
      <c r="D4007" s="564">
        <v>753.76</v>
      </c>
    </row>
    <row r="4008" spans="1:4" ht="25.5">
      <c r="A4008" s="562">
        <v>3009082</v>
      </c>
      <c r="B4008" s="563" t="s">
        <v>18313</v>
      </c>
      <c r="C4008" s="562" t="s">
        <v>220</v>
      </c>
      <c r="D4008" s="564">
        <v>807.02</v>
      </c>
    </row>
    <row r="4009" spans="1:4" ht="25.5">
      <c r="A4009" s="562">
        <v>3009083</v>
      </c>
      <c r="B4009" s="563" t="s">
        <v>18314</v>
      </c>
      <c r="C4009" s="562" t="s">
        <v>220</v>
      </c>
      <c r="D4009" s="564">
        <v>854.17</v>
      </c>
    </row>
    <row r="4010" spans="1:4" ht="25.5">
      <c r="A4010" s="562">
        <v>3009084</v>
      </c>
      <c r="B4010" s="563" t="s">
        <v>18315</v>
      </c>
      <c r="C4010" s="562" t="s">
        <v>220</v>
      </c>
      <c r="D4010" s="564">
        <v>845.68</v>
      </c>
    </row>
    <row r="4011" spans="1:4">
      <c r="A4011" s="562">
        <v>3009070</v>
      </c>
      <c r="B4011" s="563" t="s">
        <v>18316</v>
      </c>
      <c r="C4011" s="562" t="s">
        <v>220</v>
      </c>
      <c r="D4011" s="564">
        <v>505.46</v>
      </c>
    </row>
    <row r="4012" spans="1:4" ht="25.5">
      <c r="A4012" s="562">
        <v>3009285</v>
      </c>
      <c r="B4012" s="563" t="s">
        <v>18317</v>
      </c>
      <c r="C4012" s="562" t="s">
        <v>16447</v>
      </c>
      <c r="D4012" s="564">
        <v>813788.2</v>
      </c>
    </row>
    <row r="4013" spans="1:4" ht="25.5">
      <c r="A4013" s="562">
        <v>3009072</v>
      </c>
      <c r="B4013" s="563" t="s">
        <v>18318</v>
      </c>
      <c r="C4013" s="562" t="s">
        <v>16447</v>
      </c>
      <c r="D4013" s="564">
        <v>854307.98</v>
      </c>
    </row>
    <row r="4014" spans="1:4">
      <c r="A4014" s="562">
        <v>3009069</v>
      </c>
      <c r="B4014" s="563" t="s">
        <v>18319</v>
      </c>
      <c r="C4014" s="562" t="s">
        <v>220</v>
      </c>
      <c r="D4014" s="564">
        <v>253.36</v>
      </c>
    </row>
    <row r="4015" spans="1:4">
      <c r="A4015" s="562">
        <v>3009284</v>
      </c>
      <c r="B4015" s="563" t="s">
        <v>18320</v>
      </c>
      <c r="C4015" s="562" t="s">
        <v>16447</v>
      </c>
      <c r="D4015" s="564">
        <v>400145.58</v>
      </c>
    </row>
    <row r="4016" spans="1:4">
      <c r="A4016" s="562">
        <v>3009071</v>
      </c>
      <c r="B4016" s="563" t="s">
        <v>18321</v>
      </c>
      <c r="C4016" s="562" t="s">
        <v>16447</v>
      </c>
      <c r="D4016" s="564">
        <v>420070.07</v>
      </c>
    </row>
    <row r="4017" spans="1:4">
      <c r="A4017" s="562">
        <v>3009091</v>
      </c>
      <c r="B4017" s="563" t="s">
        <v>18322</v>
      </c>
      <c r="C4017" s="562" t="s">
        <v>164</v>
      </c>
      <c r="D4017" s="564">
        <v>205.36</v>
      </c>
    </row>
    <row r="4018" spans="1:4">
      <c r="A4018" s="562">
        <v>3009058</v>
      </c>
      <c r="B4018" s="563" t="s">
        <v>18323</v>
      </c>
      <c r="C4018" s="562" t="s">
        <v>220</v>
      </c>
      <c r="D4018" s="564">
        <v>91520.71</v>
      </c>
    </row>
    <row r="4019" spans="1:4">
      <c r="A4019" s="562">
        <v>3009229</v>
      </c>
      <c r="B4019" s="563" t="s">
        <v>18324</v>
      </c>
      <c r="C4019" s="562" t="s">
        <v>16447</v>
      </c>
      <c r="D4019" s="564">
        <v>252.47</v>
      </c>
    </row>
    <row r="4020" spans="1:4">
      <c r="A4020" s="562">
        <v>3009132</v>
      </c>
      <c r="B4020" s="563" t="s">
        <v>18325</v>
      </c>
      <c r="C4020" s="562" t="s">
        <v>16447</v>
      </c>
      <c r="D4020" s="564">
        <v>1783.19</v>
      </c>
    </row>
    <row r="4021" spans="1:4">
      <c r="A4021" s="562">
        <v>3009133</v>
      </c>
      <c r="B4021" s="563" t="s">
        <v>18326</v>
      </c>
      <c r="C4021" s="562" t="s">
        <v>16447</v>
      </c>
      <c r="D4021" s="564">
        <v>2091.23</v>
      </c>
    </row>
    <row r="4022" spans="1:4">
      <c r="A4022" s="562">
        <v>3009321</v>
      </c>
      <c r="B4022" s="563" t="s">
        <v>18327</v>
      </c>
      <c r="C4022" s="562" t="s">
        <v>220</v>
      </c>
      <c r="D4022" s="564">
        <v>1605.37</v>
      </c>
    </row>
    <row r="4023" spans="1:4">
      <c r="A4023" s="562">
        <v>3009322</v>
      </c>
      <c r="B4023" s="563" t="s">
        <v>18328</v>
      </c>
      <c r="C4023" s="562" t="s">
        <v>220</v>
      </c>
      <c r="D4023" s="564">
        <v>1600.4</v>
      </c>
    </row>
    <row r="4024" spans="1:4">
      <c r="A4024" s="562">
        <v>3009323</v>
      </c>
      <c r="B4024" s="563" t="s">
        <v>18329</v>
      </c>
      <c r="C4024" s="562" t="s">
        <v>220</v>
      </c>
      <c r="D4024" s="564">
        <v>1670.77</v>
      </c>
    </row>
    <row r="4025" spans="1:4">
      <c r="A4025" s="562">
        <v>3009324</v>
      </c>
      <c r="B4025" s="563" t="s">
        <v>18330</v>
      </c>
      <c r="C4025" s="562" t="s">
        <v>220</v>
      </c>
      <c r="D4025" s="564">
        <v>1618.14</v>
      </c>
    </row>
    <row r="4026" spans="1:4" ht="25.5">
      <c r="A4026" s="562">
        <v>3009096</v>
      </c>
      <c r="B4026" s="563" t="s">
        <v>18331</v>
      </c>
      <c r="C4026" s="562" t="s">
        <v>220</v>
      </c>
      <c r="D4026" s="564">
        <v>278.23</v>
      </c>
    </row>
    <row r="4027" spans="1:4" ht="25.5">
      <c r="A4027" s="562">
        <v>3009330</v>
      </c>
      <c r="B4027" s="563" t="s">
        <v>18332</v>
      </c>
      <c r="C4027" s="562" t="s">
        <v>220</v>
      </c>
      <c r="D4027" s="564">
        <v>229.57</v>
      </c>
    </row>
    <row r="4028" spans="1:4" ht="25.5">
      <c r="A4028" s="562">
        <v>3009326</v>
      </c>
      <c r="B4028" s="563" t="s">
        <v>18333</v>
      </c>
      <c r="C4028" s="562" t="s">
        <v>220</v>
      </c>
      <c r="D4028" s="564">
        <v>235.73</v>
      </c>
    </row>
    <row r="4029" spans="1:4" ht="25.5">
      <c r="A4029" s="562">
        <v>3009234</v>
      </c>
      <c r="B4029" s="563" t="s">
        <v>18334</v>
      </c>
      <c r="C4029" s="562" t="s">
        <v>16447</v>
      </c>
      <c r="D4029" s="564">
        <v>1068385.71</v>
      </c>
    </row>
    <row r="4030" spans="1:4" ht="25.5">
      <c r="A4030" s="562">
        <v>3009022</v>
      </c>
      <c r="B4030" s="563" t="s">
        <v>18335</v>
      </c>
      <c r="C4030" s="562" t="s">
        <v>16447</v>
      </c>
      <c r="D4030" s="564">
        <v>1074235.95</v>
      </c>
    </row>
    <row r="4031" spans="1:4" ht="25.5">
      <c r="A4031" s="562">
        <v>3009230</v>
      </c>
      <c r="B4031" s="563" t="s">
        <v>18336</v>
      </c>
      <c r="C4031" s="562" t="s">
        <v>16447</v>
      </c>
      <c r="D4031" s="564">
        <v>1602801.98</v>
      </c>
    </row>
    <row r="4032" spans="1:4" ht="25.5">
      <c r="A4032" s="562">
        <v>3009018</v>
      </c>
      <c r="B4032" s="563" t="s">
        <v>18337</v>
      </c>
      <c r="C4032" s="562" t="s">
        <v>16447</v>
      </c>
      <c r="D4032" s="564">
        <v>1611577.35</v>
      </c>
    </row>
    <row r="4033" spans="1:4" ht="25.5">
      <c r="A4033" s="562">
        <v>3009288</v>
      </c>
      <c r="B4033" s="563" t="s">
        <v>18338</v>
      </c>
      <c r="C4033" s="562" t="s">
        <v>16447</v>
      </c>
      <c r="D4033" s="564">
        <v>1330310.95</v>
      </c>
    </row>
    <row r="4034" spans="1:4" ht="25.5">
      <c r="A4034" s="562">
        <v>3009013</v>
      </c>
      <c r="B4034" s="563" t="s">
        <v>18339</v>
      </c>
      <c r="C4034" s="562" t="s">
        <v>16447</v>
      </c>
      <c r="D4034" s="564">
        <v>1348905.57</v>
      </c>
    </row>
    <row r="4035" spans="1:4" ht="25.5">
      <c r="A4035" s="562">
        <v>3009292</v>
      </c>
      <c r="B4035" s="563" t="s">
        <v>18340</v>
      </c>
      <c r="C4035" s="562" t="s">
        <v>16447</v>
      </c>
      <c r="D4035" s="564">
        <v>1995469.84</v>
      </c>
    </row>
    <row r="4036" spans="1:4" ht="25.5">
      <c r="A4036" s="562">
        <v>3009225</v>
      </c>
      <c r="B4036" s="563" t="s">
        <v>18341</v>
      </c>
      <c r="C4036" s="562" t="s">
        <v>16447</v>
      </c>
      <c r="D4036" s="564">
        <v>2023361.98</v>
      </c>
    </row>
    <row r="4037" spans="1:4" ht="25.5">
      <c r="A4037" s="562">
        <v>3009100</v>
      </c>
      <c r="B4037" s="563" t="s">
        <v>18342</v>
      </c>
      <c r="C4037" s="562" t="s">
        <v>220</v>
      </c>
      <c r="D4037" s="564">
        <v>49052.15</v>
      </c>
    </row>
    <row r="4038" spans="1:4" ht="25.5">
      <c r="A4038" s="562">
        <v>3009238</v>
      </c>
      <c r="B4038" s="563" t="s">
        <v>18343</v>
      </c>
      <c r="C4038" s="562" t="s">
        <v>16447</v>
      </c>
      <c r="D4038" s="564">
        <v>955857.84</v>
      </c>
    </row>
    <row r="4039" spans="1:4" ht="25.5">
      <c r="A4039" s="562">
        <v>3009304</v>
      </c>
      <c r="B4039" s="563" t="s">
        <v>18344</v>
      </c>
      <c r="C4039" s="562" t="s">
        <v>16447</v>
      </c>
      <c r="D4039" s="564">
        <v>1433660.39</v>
      </c>
    </row>
    <row r="4040" spans="1:4" ht="25.5">
      <c r="A4040" s="562">
        <v>3009030</v>
      </c>
      <c r="B4040" s="563" t="s">
        <v>18345</v>
      </c>
      <c r="C4040" s="562" t="s">
        <v>16447</v>
      </c>
      <c r="D4040" s="564">
        <v>1442424.83</v>
      </c>
    </row>
    <row r="4041" spans="1:4" ht="25.5">
      <c r="A4041" s="562">
        <v>3009254</v>
      </c>
      <c r="B4041" s="563" t="s">
        <v>18346</v>
      </c>
      <c r="C4041" s="562" t="s">
        <v>16447</v>
      </c>
      <c r="D4041" s="564">
        <v>1426080.89</v>
      </c>
    </row>
    <row r="4042" spans="1:4" ht="25.5">
      <c r="A4042" s="562">
        <v>3009262</v>
      </c>
      <c r="B4042" s="563" t="s">
        <v>18347</v>
      </c>
      <c r="C4042" s="562" t="s">
        <v>16447</v>
      </c>
      <c r="D4042" s="564">
        <v>1215717.06</v>
      </c>
    </row>
    <row r="4043" spans="1:4" ht="25.5">
      <c r="A4043" s="562">
        <v>3009034</v>
      </c>
      <c r="B4043" s="563" t="s">
        <v>18348</v>
      </c>
      <c r="C4043" s="562" t="s">
        <v>16447</v>
      </c>
      <c r="D4043" s="564">
        <v>1455723.25</v>
      </c>
    </row>
    <row r="4044" spans="1:4" ht="25.5">
      <c r="A4044" s="562">
        <v>3009042</v>
      </c>
      <c r="B4044" s="563" t="s">
        <v>18349</v>
      </c>
      <c r="C4044" s="562" t="s">
        <v>16447</v>
      </c>
      <c r="D4044" s="564">
        <v>1234885.17</v>
      </c>
    </row>
    <row r="4045" spans="1:4" ht="25.5">
      <c r="A4045" s="562">
        <v>3009270</v>
      </c>
      <c r="B4045" s="563" t="s">
        <v>18350</v>
      </c>
      <c r="C4045" s="562" t="s">
        <v>16447</v>
      </c>
      <c r="D4045" s="564">
        <v>2140073.34</v>
      </c>
    </row>
    <row r="4046" spans="1:4" ht="25.5">
      <c r="A4046" s="562">
        <v>3009050</v>
      </c>
      <c r="B4046" s="563" t="s">
        <v>18351</v>
      </c>
      <c r="C4046" s="562" t="s">
        <v>16447</v>
      </c>
      <c r="D4046" s="564">
        <v>2184591.2000000002</v>
      </c>
    </row>
    <row r="4047" spans="1:4" ht="25.5">
      <c r="A4047" s="562">
        <v>3009101</v>
      </c>
      <c r="B4047" s="563" t="s">
        <v>18352</v>
      </c>
      <c r="C4047" s="562" t="s">
        <v>220</v>
      </c>
      <c r="D4047" s="564">
        <v>98382.54</v>
      </c>
    </row>
    <row r="4048" spans="1:4" ht="25.5">
      <c r="A4048" s="562">
        <v>3009246</v>
      </c>
      <c r="B4048" s="563" t="s">
        <v>18353</v>
      </c>
      <c r="C4048" s="562" t="s">
        <v>16447</v>
      </c>
      <c r="D4048" s="564">
        <v>950070.47</v>
      </c>
    </row>
    <row r="4049" spans="1:4" ht="25.5">
      <c r="A4049" s="562">
        <v>3009208</v>
      </c>
      <c r="B4049" s="563" t="s">
        <v>18354</v>
      </c>
      <c r="C4049" s="562" t="s">
        <v>16447</v>
      </c>
      <c r="D4049" s="564">
        <v>955913.71</v>
      </c>
    </row>
    <row r="4050" spans="1:4" ht="25.5">
      <c r="A4050" s="562">
        <v>3009308</v>
      </c>
      <c r="B4050" s="563" t="s">
        <v>18355</v>
      </c>
      <c r="C4050" s="562" t="s">
        <v>16447</v>
      </c>
      <c r="D4050" s="564">
        <v>1424979.96</v>
      </c>
    </row>
    <row r="4051" spans="1:4" ht="25.5">
      <c r="A4051" s="562">
        <v>3009212</v>
      </c>
      <c r="B4051" s="563" t="s">
        <v>18356</v>
      </c>
      <c r="C4051" s="562" t="s">
        <v>16447</v>
      </c>
      <c r="D4051" s="564">
        <v>1433744.82</v>
      </c>
    </row>
    <row r="4052" spans="1:4" ht="25.5">
      <c r="A4052" s="562">
        <v>3009258</v>
      </c>
      <c r="B4052" s="563" t="s">
        <v>18357</v>
      </c>
      <c r="C4052" s="562" t="s">
        <v>16447</v>
      </c>
      <c r="D4052" s="564">
        <v>1420375.42</v>
      </c>
    </row>
    <row r="4053" spans="1:4" ht="25.5">
      <c r="A4053" s="562">
        <v>3009266</v>
      </c>
      <c r="B4053" s="563" t="s">
        <v>18358</v>
      </c>
      <c r="C4053" s="562" t="s">
        <v>16447</v>
      </c>
      <c r="D4053" s="564">
        <v>1210011.58</v>
      </c>
    </row>
    <row r="4054" spans="1:4" ht="25.5">
      <c r="A4054" s="562">
        <v>3009038</v>
      </c>
      <c r="B4054" s="563" t="s">
        <v>18359</v>
      </c>
      <c r="C4054" s="562" t="s">
        <v>16447</v>
      </c>
      <c r="D4054" s="564">
        <v>1450017.77</v>
      </c>
    </row>
    <row r="4055" spans="1:4" ht="25.5">
      <c r="A4055" s="562">
        <v>3009046</v>
      </c>
      <c r="B4055" s="563" t="s">
        <v>18360</v>
      </c>
      <c r="C4055" s="562" t="s">
        <v>16447</v>
      </c>
      <c r="D4055" s="564">
        <v>1229179.69</v>
      </c>
    </row>
    <row r="4056" spans="1:4" ht="25.5">
      <c r="A4056" s="562">
        <v>3009274</v>
      </c>
      <c r="B4056" s="563" t="s">
        <v>18361</v>
      </c>
      <c r="C4056" s="562" t="s">
        <v>16447</v>
      </c>
      <c r="D4056" s="564">
        <v>2131515.87</v>
      </c>
    </row>
    <row r="4057" spans="1:4" ht="25.5">
      <c r="A4057" s="562">
        <v>3009054</v>
      </c>
      <c r="B4057" s="563" t="s">
        <v>18362</v>
      </c>
      <c r="C4057" s="562" t="s">
        <v>16447</v>
      </c>
      <c r="D4057" s="564">
        <v>2176033.7200000002</v>
      </c>
    </row>
    <row r="4058" spans="1:4" ht="25.5">
      <c r="A4058" s="562">
        <v>3009235</v>
      </c>
      <c r="B4058" s="563" t="s">
        <v>18363</v>
      </c>
      <c r="C4058" s="562" t="s">
        <v>16447</v>
      </c>
      <c r="D4058" s="564">
        <v>1418696.19</v>
      </c>
    </row>
    <row r="4059" spans="1:4" ht="25.5">
      <c r="A4059" s="562">
        <v>3009023</v>
      </c>
      <c r="B4059" s="563" t="s">
        <v>18364</v>
      </c>
      <c r="C4059" s="562" t="s">
        <v>16447</v>
      </c>
      <c r="D4059" s="564">
        <v>1424248.78</v>
      </c>
    </row>
    <row r="4060" spans="1:4" ht="25.5">
      <c r="A4060" s="562">
        <v>3009231</v>
      </c>
      <c r="B4060" s="563" t="s">
        <v>18365</v>
      </c>
      <c r="C4060" s="562" t="s">
        <v>16447</v>
      </c>
      <c r="D4060" s="564">
        <v>2125555.79</v>
      </c>
    </row>
    <row r="4061" spans="1:4" ht="25.5">
      <c r="A4061" s="562">
        <v>3009019</v>
      </c>
      <c r="B4061" s="563" t="s">
        <v>18366</v>
      </c>
      <c r="C4061" s="562" t="s">
        <v>16447</v>
      </c>
      <c r="D4061" s="564">
        <v>2137266.33</v>
      </c>
    </row>
    <row r="4062" spans="1:4" ht="25.5">
      <c r="A4062" s="562">
        <v>3009289</v>
      </c>
      <c r="B4062" s="563" t="s">
        <v>18367</v>
      </c>
      <c r="C4062" s="562" t="s">
        <v>16447</v>
      </c>
      <c r="D4062" s="564">
        <v>1769011.32</v>
      </c>
    </row>
    <row r="4063" spans="1:4" ht="25.5">
      <c r="A4063" s="562">
        <v>3009014</v>
      </c>
      <c r="B4063" s="563" t="s">
        <v>18368</v>
      </c>
      <c r="C4063" s="562" t="s">
        <v>16447</v>
      </c>
      <c r="D4063" s="564">
        <v>1792420.62</v>
      </c>
    </row>
    <row r="4064" spans="1:4" ht="25.5">
      <c r="A4064" s="562">
        <v>3009293</v>
      </c>
      <c r="B4064" s="563" t="s">
        <v>18369</v>
      </c>
      <c r="C4064" s="562" t="s">
        <v>16447</v>
      </c>
      <c r="D4064" s="564">
        <v>2653520.5299999998</v>
      </c>
    </row>
    <row r="4065" spans="1:4" ht="25.5">
      <c r="A4065" s="562">
        <v>3009226</v>
      </c>
      <c r="B4065" s="563" t="s">
        <v>18370</v>
      </c>
      <c r="C4065" s="562" t="s">
        <v>16447</v>
      </c>
      <c r="D4065" s="564">
        <v>2688634.84</v>
      </c>
    </row>
    <row r="4066" spans="1:4" ht="25.5">
      <c r="A4066" s="562">
        <v>3009102</v>
      </c>
      <c r="B4066" s="563" t="s">
        <v>18371</v>
      </c>
      <c r="C4066" s="562" t="s">
        <v>220</v>
      </c>
      <c r="D4066" s="564">
        <v>68684.679999999993</v>
      </c>
    </row>
    <row r="4067" spans="1:4" ht="25.5">
      <c r="A4067" s="562">
        <v>3009297</v>
      </c>
      <c r="B4067" s="563" t="s">
        <v>18372</v>
      </c>
      <c r="C4067" s="562" t="s">
        <v>16447</v>
      </c>
      <c r="D4067" s="564">
        <v>1285222.3600000001</v>
      </c>
    </row>
    <row r="4068" spans="1:4" ht="25.5">
      <c r="A4068" s="562">
        <v>3009027</v>
      </c>
      <c r="B4068" s="563" t="s">
        <v>18373</v>
      </c>
      <c r="C4068" s="562" t="s">
        <v>16447</v>
      </c>
      <c r="D4068" s="564">
        <v>1291065.48</v>
      </c>
    </row>
    <row r="4069" spans="1:4" ht="25.5">
      <c r="A4069" s="562">
        <v>3009305</v>
      </c>
      <c r="B4069" s="563" t="s">
        <v>18374</v>
      </c>
      <c r="C4069" s="562" t="s">
        <v>16447</v>
      </c>
      <c r="D4069" s="564">
        <v>1927707.07</v>
      </c>
    </row>
    <row r="4070" spans="1:4" ht="25.5">
      <c r="A4070" s="562">
        <v>3009031</v>
      </c>
      <c r="B4070" s="563" t="s">
        <v>18375</v>
      </c>
      <c r="C4070" s="562" t="s">
        <v>16447</v>
      </c>
      <c r="D4070" s="564">
        <v>1936471.51</v>
      </c>
    </row>
    <row r="4071" spans="1:4" ht="25.5">
      <c r="A4071" s="562">
        <v>3009255</v>
      </c>
      <c r="B4071" s="563" t="s">
        <v>18376</v>
      </c>
      <c r="C4071" s="562" t="s">
        <v>16447</v>
      </c>
      <c r="D4071" s="564">
        <v>1800253.7</v>
      </c>
    </row>
    <row r="4072" spans="1:4" ht="25.5">
      <c r="A4072" s="562">
        <v>3009263</v>
      </c>
      <c r="B4072" s="563" t="s">
        <v>18377</v>
      </c>
      <c r="C4072" s="562" t="s">
        <v>16447</v>
      </c>
      <c r="D4072" s="564">
        <v>1633856.98</v>
      </c>
    </row>
    <row r="4073" spans="1:4" ht="25.5">
      <c r="A4073" s="562">
        <v>3009035</v>
      </c>
      <c r="B4073" s="563" t="s">
        <v>18378</v>
      </c>
      <c r="C4073" s="562" t="s">
        <v>16447</v>
      </c>
      <c r="D4073" s="564">
        <v>1832127.07</v>
      </c>
    </row>
    <row r="4074" spans="1:4" ht="25.5">
      <c r="A4074" s="562">
        <v>3009043</v>
      </c>
      <c r="B4074" s="563" t="s">
        <v>18379</v>
      </c>
      <c r="C4074" s="562" t="s">
        <v>16447</v>
      </c>
      <c r="D4074" s="564">
        <v>1657445.22</v>
      </c>
    </row>
    <row r="4075" spans="1:4" ht="25.5">
      <c r="A4075" s="562">
        <v>3009271</v>
      </c>
      <c r="B4075" s="563" t="s">
        <v>18380</v>
      </c>
      <c r="C4075" s="562" t="s">
        <v>16447</v>
      </c>
      <c r="D4075" s="564">
        <v>2701332.46</v>
      </c>
    </row>
    <row r="4076" spans="1:4" ht="25.5">
      <c r="A4076" s="562">
        <v>3009051</v>
      </c>
      <c r="B4076" s="563" t="s">
        <v>18381</v>
      </c>
      <c r="C4076" s="562" t="s">
        <v>16447</v>
      </c>
      <c r="D4076" s="564">
        <v>2749196.82</v>
      </c>
    </row>
    <row r="4077" spans="1:4" ht="25.5">
      <c r="A4077" s="562">
        <v>3009103</v>
      </c>
      <c r="B4077" s="563" t="s">
        <v>18382</v>
      </c>
      <c r="C4077" s="562" t="s">
        <v>220</v>
      </c>
      <c r="D4077" s="564">
        <v>137647.57999999999</v>
      </c>
    </row>
    <row r="4078" spans="1:4" ht="25.5">
      <c r="A4078" s="562">
        <v>3009247</v>
      </c>
      <c r="B4078" s="563" t="s">
        <v>18383</v>
      </c>
      <c r="C4078" s="562" t="s">
        <v>16447</v>
      </c>
      <c r="D4078" s="564">
        <v>1278357.26</v>
      </c>
    </row>
    <row r="4079" spans="1:4" ht="25.5">
      <c r="A4079" s="562">
        <v>3009209</v>
      </c>
      <c r="B4079" s="563" t="s">
        <v>18384</v>
      </c>
      <c r="C4079" s="562" t="s">
        <v>16447</v>
      </c>
      <c r="D4079" s="564">
        <v>1284200.5</v>
      </c>
    </row>
    <row r="4080" spans="1:4" ht="25.5">
      <c r="A4080" s="562">
        <v>3009309</v>
      </c>
      <c r="B4080" s="563" t="s">
        <v>18385</v>
      </c>
      <c r="C4080" s="562" t="s">
        <v>16447</v>
      </c>
      <c r="D4080" s="564">
        <v>1917410.34</v>
      </c>
    </row>
    <row r="4081" spans="1:4" ht="25.5">
      <c r="A4081" s="562">
        <v>3009213</v>
      </c>
      <c r="B4081" s="563" t="s">
        <v>18386</v>
      </c>
      <c r="C4081" s="562" t="s">
        <v>16447</v>
      </c>
      <c r="D4081" s="564">
        <v>1926175.2</v>
      </c>
    </row>
    <row r="4082" spans="1:4" ht="25.5">
      <c r="A4082" s="562">
        <v>3009259</v>
      </c>
      <c r="B4082" s="563" t="s">
        <v>18387</v>
      </c>
      <c r="C4082" s="562" t="s">
        <v>16447</v>
      </c>
      <c r="D4082" s="564">
        <v>1793470.5</v>
      </c>
    </row>
    <row r="4083" spans="1:4" ht="25.5">
      <c r="A4083" s="562">
        <v>3009267</v>
      </c>
      <c r="B4083" s="563" t="s">
        <v>18388</v>
      </c>
      <c r="C4083" s="562" t="s">
        <v>16447</v>
      </c>
      <c r="D4083" s="564">
        <v>1627073.78</v>
      </c>
    </row>
    <row r="4084" spans="1:4" ht="25.5">
      <c r="A4084" s="562">
        <v>3009039</v>
      </c>
      <c r="B4084" s="563" t="s">
        <v>18389</v>
      </c>
      <c r="C4084" s="562" t="s">
        <v>16447</v>
      </c>
      <c r="D4084" s="564">
        <v>1825343.86</v>
      </c>
    </row>
    <row r="4085" spans="1:4" ht="25.5">
      <c r="A4085" s="562">
        <v>3009047</v>
      </c>
      <c r="B4085" s="563" t="s">
        <v>18390</v>
      </c>
      <c r="C4085" s="562" t="s">
        <v>16447</v>
      </c>
      <c r="D4085" s="564">
        <v>1650662.02</v>
      </c>
    </row>
    <row r="4086" spans="1:4" ht="25.5">
      <c r="A4086" s="562">
        <v>3009275</v>
      </c>
      <c r="B4086" s="563" t="s">
        <v>18391</v>
      </c>
      <c r="C4086" s="562" t="s">
        <v>16447</v>
      </c>
      <c r="D4086" s="564">
        <v>2691158.69</v>
      </c>
    </row>
    <row r="4087" spans="1:4" ht="25.5">
      <c r="A4087" s="562">
        <v>3009055</v>
      </c>
      <c r="B4087" s="563" t="s">
        <v>18392</v>
      </c>
      <c r="C4087" s="562" t="s">
        <v>16447</v>
      </c>
      <c r="D4087" s="564">
        <v>2739023.05</v>
      </c>
    </row>
    <row r="4088" spans="1:4" ht="25.5">
      <c r="A4088" s="562">
        <v>3009236</v>
      </c>
      <c r="B4088" s="563" t="s">
        <v>18393</v>
      </c>
      <c r="C4088" s="562" t="s">
        <v>16447</v>
      </c>
      <c r="D4088" s="564">
        <v>1720480.41</v>
      </c>
    </row>
    <row r="4089" spans="1:4" ht="25.5">
      <c r="A4089" s="562">
        <v>3009024</v>
      </c>
      <c r="B4089" s="563" t="s">
        <v>18394</v>
      </c>
      <c r="C4089" s="562" t="s">
        <v>16447</v>
      </c>
      <c r="D4089" s="564">
        <v>1723841.97</v>
      </c>
    </row>
    <row r="4090" spans="1:4" ht="25.5">
      <c r="A4090" s="562">
        <v>3009232</v>
      </c>
      <c r="B4090" s="563" t="s">
        <v>18395</v>
      </c>
      <c r="C4090" s="562" t="s">
        <v>16447</v>
      </c>
      <c r="D4090" s="564">
        <v>2575243.23</v>
      </c>
    </row>
    <row r="4091" spans="1:4" ht="25.5">
      <c r="A4091" s="562">
        <v>3009020</v>
      </c>
      <c r="B4091" s="563" t="s">
        <v>18396</v>
      </c>
      <c r="C4091" s="562" t="s">
        <v>16447</v>
      </c>
      <c r="D4091" s="564">
        <v>2583497.71</v>
      </c>
    </row>
    <row r="4092" spans="1:4" ht="25.5">
      <c r="A4092" s="562">
        <v>3009290</v>
      </c>
      <c r="B4092" s="563" t="s">
        <v>18397</v>
      </c>
      <c r="C4092" s="562" t="s">
        <v>16447</v>
      </c>
      <c r="D4092" s="564">
        <v>2147212.88</v>
      </c>
    </row>
    <row r="4093" spans="1:4" ht="25.5">
      <c r="A4093" s="562">
        <v>3009015</v>
      </c>
      <c r="B4093" s="563" t="s">
        <v>18398</v>
      </c>
      <c r="C4093" s="562" t="s">
        <v>16447</v>
      </c>
      <c r="D4093" s="564">
        <v>2174536.09</v>
      </c>
    </row>
    <row r="4094" spans="1:4" ht="25.5">
      <c r="A4094" s="562">
        <v>3009294</v>
      </c>
      <c r="B4094" s="563" t="s">
        <v>18399</v>
      </c>
      <c r="C4094" s="562" t="s">
        <v>16447</v>
      </c>
      <c r="D4094" s="564">
        <v>3220822.87</v>
      </c>
    </row>
    <row r="4095" spans="1:4" ht="25.5">
      <c r="A4095" s="562">
        <v>3009227</v>
      </c>
      <c r="B4095" s="563" t="s">
        <v>18400</v>
      </c>
      <c r="C4095" s="562" t="s">
        <v>16447</v>
      </c>
      <c r="D4095" s="564">
        <v>3261808.05</v>
      </c>
    </row>
    <row r="4096" spans="1:4" ht="25.5">
      <c r="A4096" s="562">
        <v>3009104</v>
      </c>
      <c r="B4096" s="563" t="s">
        <v>18401</v>
      </c>
      <c r="C4096" s="562" t="s">
        <v>220</v>
      </c>
      <c r="D4096" s="564">
        <v>85149.119999999995</v>
      </c>
    </row>
    <row r="4097" spans="1:4" ht="25.5">
      <c r="A4097" s="562">
        <v>3009240</v>
      </c>
      <c r="B4097" s="563" t="s">
        <v>18402</v>
      </c>
      <c r="C4097" s="562" t="s">
        <v>16447</v>
      </c>
      <c r="D4097" s="564">
        <v>1562065.85</v>
      </c>
    </row>
    <row r="4098" spans="1:4" ht="25.5">
      <c r="A4098" s="562">
        <v>3009028</v>
      </c>
      <c r="B4098" s="563" t="s">
        <v>18403</v>
      </c>
      <c r="C4098" s="562" t="s">
        <v>16447</v>
      </c>
      <c r="D4098" s="564">
        <v>1567908.97</v>
      </c>
    </row>
    <row r="4099" spans="1:4" ht="25.5">
      <c r="A4099" s="562">
        <v>3009306</v>
      </c>
      <c r="B4099" s="563" t="s">
        <v>18404</v>
      </c>
      <c r="C4099" s="562" t="s">
        <v>16447</v>
      </c>
      <c r="D4099" s="564">
        <v>2342972.23</v>
      </c>
    </row>
    <row r="4100" spans="1:4" ht="25.5">
      <c r="A4100" s="562">
        <v>3009032</v>
      </c>
      <c r="B4100" s="563" t="s">
        <v>18405</v>
      </c>
      <c r="C4100" s="562" t="s">
        <v>16447</v>
      </c>
      <c r="D4100" s="564">
        <v>2351736.67</v>
      </c>
    </row>
    <row r="4101" spans="1:4" ht="25.5">
      <c r="A4101" s="562">
        <v>3009256</v>
      </c>
      <c r="B4101" s="563" t="s">
        <v>18406</v>
      </c>
      <c r="C4101" s="562" t="s">
        <v>16447</v>
      </c>
      <c r="D4101" s="564">
        <v>2106717.77</v>
      </c>
    </row>
    <row r="4102" spans="1:4" ht="25.5">
      <c r="A4102" s="562">
        <v>3009264</v>
      </c>
      <c r="B4102" s="563" t="s">
        <v>18407</v>
      </c>
      <c r="C4102" s="562" t="s">
        <v>16447</v>
      </c>
      <c r="D4102" s="564">
        <v>1989308.84</v>
      </c>
    </row>
    <row r="4103" spans="1:4" ht="25.5">
      <c r="A4103" s="562">
        <v>3009036</v>
      </c>
      <c r="B4103" s="563" t="s">
        <v>18408</v>
      </c>
      <c r="C4103" s="562" t="s">
        <v>16447</v>
      </c>
      <c r="D4103" s="564">
        <v>2140065.9500000002</v>
      </c>
    </row>
    <row r="4104" spans="1:4" ht="25.5">
      <c r="A4104" s="562">
        <v>3009044</v>
      </c>
      <c r="B4104" s="563" t="s">
        <v>18409</v>
      </c>
      <c r="C4104" s="562" t="s">
        <v>16447</v>
      </c>
      <c r="D4104" s="564">
        <v>2016811</v>
      </c>
    </row>
    <row r="4105" spans="1:4" ht="25.5">
      <c r="A4105" s="562">
        <v>3009272</v>
      </c>
      <c r="B4105" s="563" t="s">
        <v>18410</v>
      </c>
      <c r="C4105" s="562" t="s">
        <v>16447</v>
      </c>
      <c r="D4105" s="564">
        <v>3161028.48</v>
      </c>
    </row>
    <row r="4106" spans="1:4" ht="25.5">
      <c r="A4106" s="562">
        <v>3009052</v>
      </c>
      <c r="B4106" s="563" t="s">
        <v>18411</v>
      </c>
      <c r="C4106" s="562" t="s">
        <v>16447</v>
      </c>
      <c r="D4106" s="564">
        <v>3211105.06</v>
      </c>
    </row>
    <row r="4107" spans="1:4" ht="25.5">
      <c r="A4107" s="562">
        <v>3009105</v>
      </c>
      <c r="B4107" s="563" t="s">
        <v>18412</v>
      </c>
      <c r="C4107" s="562" t="s">
        <v>220</v>
      </c>
      <c r="D4107" s="564">
        <v>170576.47</v>
      </c>
    </row>
    <row r="4108" spans="1:4" ht="25.5">
      <c r="A4108" s="562">
        <v>3009248</v>
      </c>
      <c r="B4108" s="563" t="s">
        <v>18413</v>
      </c>
      <c r="C4108" s="562" t="s">
        <v>16447</v>
      </c>
      <c r="D4108" s="564">
        <v>1553987.57</v>
      </c>
    </row>
    <row r="4109" spans="1:4" ht="25.5">
      <c r="A4109" s="562">
        <v>3009210</v>
      </c>
      <c r="B4109" s="563" t="s">
        <v>18414</v>
      </c>
      <c r="C4109" s="562" t="s">
        <v>16447</v>
      </c>
      <c r="D4109" s="564">
        <v>1559830.81</v>
      </c>
    </row>
    <row r="4110" spans="1:4" ht="25.5">
      <c r="A4110" s="562">
        <v>3009310</v>
      </c>
      <c r="B4110" s="563" t="s">
        <v>18415</v>
      </c>
      <c r="C4110" s="562" t="s">
        <v>16447</v>
      </c>
      <c r="D4110" s="564">
        <v>2330855.98</v>
      </c>
    </row>
    <row r="4111" spans="1:4" ht="25.5">
      <c r="A4111" s="562">
        <v>3009214</v>
      </c>
      <c r="B4111" s="563" t="s">
        <v>18416</v>
      </c>
      <c r="C4111" s="562" t="s">
        <v>16447</v>
      </c>
      <c r="D4111" s="564">
        <v>2339620.84</v>
      </c>
    </row>
    <row r="4112" spans="1:4" ht="25.5">
      <c r="A4112" s="562">
        <v>3009260</v>
      </c>
      <c r="B4112" s="563" t="s">
        <v>18417</v>
      </c>
      <c r="C4112" s="562" t="s">
        <v>16447</v>
      </c>
      <c r="D4112" s="564">
        <v>2098721.38</v>
      </c>
    </row>
    <row r="4113" spans="1:4" ht="25.5">
      <c r="A4113" s="562">
        <v>3009268</v>
      </c>
      <c r="B4113" s="563" t="s">
        <v>18418</v>
      </c>
      <c r="C4113" s="562" t="s">
        <v>16447</v>
      </c>
      <c r="D4113" s="564">
        <v>1981312.45</v>
      </c>
    </row>
    <row r="4114" spans="1:4" ht="25.5">
      <c r="A4114" s="562">
        <v>3009040</v>
      </c>
      <c r="B4114" s="563" t="s">
        <v>18419</v>
      </c>
      <c r="C4114" s="562" t="s">
        <v>16447</v>
      </c>
      <c r="D4114" s="564">
        <v>2132069.56</v>
      </c>
    </row>
    <row r="4115" spans="1:4" ht="25.5">
      <c r="A4115" s="562">
        <v>3009048</v>
      </c>
      <c r="B4115" s="563" t="s">
        <v>18420</v>
      </c>
      <c r="C4115" s="562" t="s">
        <v>16447</v>
      </c>
      <c r="D4115" s="564">
        <v>2008814.61</v>
      </c>
    </row>
    <row r="4116" spans="1:4" ht="25.5">
      <c r="A4116" s="562">
        <v>3009276</v>
      </c>
      <c r="B4116" s="563" t="s">
        <v>18421</v>
      </c>
      <c r="C4116" s="562" t="s">
        <v>16447</v>
      </c>
      <c r="D4116" s="564">
        <v>3149035.18</v>
      </c>
    </row>
    <row r="4117" spans="1:4" ht="25.5">
      <c r="A4117" s="562">
        <v>3009056</v>
      </c>
      <c r="B4117" s="563" t="s">
        <v>18422</v>
      </c>
      <c r="C4117" s="562" t="s">
        <v>16447</v>
      </c>
      <c r="D4117" s="564">
        <v>3199111.76</v>
      </c>
    </row>
    <row r="4118" spans="1:4" ht="25.5">
      <c r="A4118" s="562">
        <v>3009237</v>
      </c>
      <c r="B4118" s="563" t="s">
        <v>18423</v>
      </c>
      <c r="C4118" s="562" t="s">
        <v>16447</v>
      </c>
      <c r="D4118" s="564">
        <v>1557168.83</v>
      </c>
    </row>
    <row r="4119" spans="1:4" ht="25.5">
      <c r="A4119" s="562">
        <v>3009025</v>
      </c>
      <c r="B4119" s="563" t="s">
        <v>18424</v>
      </c>
      <c r="C4119" s="562" t="s">
        <v>16447</v>
      </c>
      <c r="D4119" s="564">
        <v>1560679.22</v>
      </c>
    </row>
    <row r="4120" spans="1:4" ht="25.5">
      <c r="A4120" s="562">
        <v>3009319</v>
      </c>
      <c r="B4120" s="563" t="s">
        <v>18425</v>
      </c>
      <c r="C4120" s="562" t="s">
        <v>16447</v>
      </c>
      <c r="D4120" s="564">
        <v>2333136.63</v>
      </c>
    </row>
    <row r="4121" spans="1:4" ht="25.5">
      <c r="A4121" s="562">
        <v>3009021</v>
      </c>
      <c r="B4121" s="563" t="s">
        <v>18426</v>
      </c>
      <c r="C4121" s="562" t="s">
        <v>16447</v>
      </c>
      <c r="D4121" s="564">
        <v>2338827.98</v>
      </c>
    </row>
    <row r="4122" spans="1:4" ht="25.5">
      <c r="A4122" s="562">
        <v>3009291</v>
      </c>
      <c r="B4122" s="563" t="s">
        <v>18427</v>
      </c>
      <c r="C4122" s="562" t="s">
        <v>16447</v>
      </c>
      <c r="D4122" s="564">
        <v>1969739.07</v>
      </c>
    </row>
    <row r="4123" spans="1:4" ht="25.5">
      <c r="A4123" s="562">
        <v>3009016</v>
      </c>
      <c r="B4123" s="563" t="s">
        <v>18428</v>
      </c>
      <c r="C4123" s="562" t="s">
        <v>16447</v>
      </c>
      <c r="D4123" s="564">
        <v>1996357.15</v>
      </c>
    </row>
    <row r="4124" spans="1:4" ht="25.5">
      <c r="A4124" s="562">
        <v>3009295</v>
      </c>
      <c r="B4124" s="563" t="s">
        <v>18429</v>
      </c>
      <c r="C4124" s="562" t="s">
        <v>16447</v>
      </c>
      <c r="D4124" s="564">
        <v>2954612.16</v>
      </c>
    </row>
    <row r="4125" spans="1:4" ht="25.5">
      <c r="A4125" s="562">
        <v>3009228</v>
      </c>
      <c r="B4125" s="563" t="s">
        <v>18430</v>
      </c>
      <c r="C4125" s="562" t="s">
        <v>16447</v>
      </c>
      <c r="D4125" s="564">
        <v>2994539.64</v>
      </c>
    </row>
    <row r="4126" spans="1:4" ht="25.5">
      <c r="A4126" s="562">
        <v>3009106</v>
      </c>
      <c r="B4126" s="563" t="s">
        <v>18431</v>
      </c>
      <c r="C4126" s="562" t="s">
        <v>220</v>
      </c>
      <c r="D4126" s="564">
        <v>76317.009999999995</v>
      </c>
    </row>
    <row r="4127" spans="1:4" ht="25.5">
      <c r="A4127" s="562">
        <v>3009299</v>
      </c>
      <c r="B4127" s="563" t="s">
        <v>18432</v>
      </c>
      <c r="C4127" s="562" t="s">
        <v>16447</v>
      </c>
      <c r="D4127" s="564">
        <v>1413310.94</v>
      </c>
    </row>
    <row r="4128" spans="1:4" ht="25.5">
      <c r="A4128" s="562">
        <v>3009029</v>
      </c>
      <c r="B4128" s="563" t="s">
        <v>18433</v>
      </c>
      <c r="C4128" s="562" t="s">
        <v>16447</v>
      </c>
      <c r="D4128" s="564">
        <v>1419154.06</v>
      </c>
    </row>
    <row r="4129" spans="1:4" ht="25.5">
      <c r="A4129" s="562">
        <v>3009245</v>
      </c>
      <c r="B4129" s="563" t="s">
        <v>18434</v>
      </c>
      <c r="C4129" s="562" t="s">
        <v>16447</v>
      </c>
      <c r="D4129" s="564">
        <v>2119839.91</v>
      </c>
    </row>
    <row r="4130" spans="1:4" ht="25.5">
      <c r="A4130" s="562">
        <v>3009033</v>
      </c>
      <c r="B4130" s="563" t="s">
        <v>18435</v>
      </c>
      <c r="C4130" s="562" t="s">
        <v>16447</v>
      </c>
      <c r="D4130" s="564">
        <v>2128604.35</v>
      </c>
    </row>
    <row r="4131" spans="1:4" ht="25.5">
      <c r="A4131" s="562">
        <v>3009257</v>
      </c>
      <c r="B4131" s="563" t="s">
        <v>18436</v>
      </c>
      <c r="C4131" s="562" t="s">
        <v>16447</v>
      </c>
      <c r="D4131" s="564">
        <v>1935454.87</v>
      </c>
    </row>
    <row r="4132" spans="1:4" ht="25.5">
      <c r="A4132" s="562">
        <v>3009265</v>
      </c>
      <c r="B4132" s="563" t="s">
        <v>18437</v>
      </c>
      <c r="C4132" s="562" t="s">
        <v>16447</v>
      </c>
      <c r="D4132" s="564">
        <v>1826391.71</v>
      </c>
    </row>
    <row r="4133" spans="1:4" ht="25.5">
      <c r="A4133" s="562">
        <v>3009037</v>
      </c>
      <c r="B4133" s="563" t="s">
        <v>18438</v>
      </c>
      <c r="C4133" s="562" t="s">
        <v>16447</v>
      </c>
      <c r="D4133" s="564">
        <v>1967682.37</v>
      </c>
    </row>
    <row r="4134" spans="1:4" ht="25.5">
      <c r="A4134" s="562">
        <v>3009045</v>
      </c>
      <c r="B4134" s="563" t="s">
        <v>18439</v>
      </c>
      <c r="C4134" s="562" t="s">
        <v>16447</v>
      </c>
      <c r="D4134" s="564">
        <v>1853188.73</v>
      </c>
    </row>
    <row r="4135" spans="1:4" ht="25.5">
      <c r="A4135" s="562">
        <v>3009273</v>
      </c>
      <c r="B4135" s="563" t="s">
        <v>18440</v>
      </c>
      <c r="C4135" s="562" t="s">
        <v>16447</v>
      </c>
      <c r="D4135" s="564">
        <v>2904134.18</v>
      </c>
    </row>
    <row r="4136" spans="1:4" ht="25.5">
      <c r="A4136" s="562">
        <v>3009053</v>
      </c>
      <c r="B4136" s="563" t="s">
        <v>18441</v>
      </c>
      <c r="C4136" s="562" t="s">
        <v>16447</v>
      </c>
      <c r="D4136" s="564">
        <v>2952529.74</v>
      </c>
    </row>
    <row r="4137" spans="1:4" ht="25.5">
      <c r="A4137" s="562">
        <v>3009107</v>
      </c>
      <c r="B4137" s="563" t="s">
        <v>18442</v>
      </c>
      <c r="C4137" s="562" t="s">
        <v>220</v>
      </c>
      <c r="D4137" s="564">
        <v>152912.26</v>
      </c>
    </row>
    <row r="4138" spans="1:4" ht="25.5">
      <c r="A4138" s="562">
        <v>3009249</v>
      </c>
      <c r="B4138" s="563" t="s">
        <v>18443</v>
      </c>
      <c r="C4138" s="562" t="s">
        <v>16447</v>
      </c>
      <c r="D4138" s="564">
        <v>1406009.39</v>
      </c>
    </row>
    <row r="4139" spans="1:4" ht="25.5">
      <c r="A4139" s="562">
        <v>3009211</v>
      </c>
      <c r="B4139" s="563" t="s">
        <v>18444</v>
      </c>
      <c r="C4139" s="562" t="s">
        <v>16447</v>
      </c>
      <c r="D4139" s="564">
        <v>1411852.63</v>
      </c>
    </row>
    <row r="4140" spans="1:4" ht="25.5">
      <c r="A4140" s="562">
        <v>3009253</v>
      </c>
      <c r="B4140" s="563" t="s">
        <v>18445</v>
      </c>
      <c r="C4140" s="562" t="s">
        <v>16447</v>
      </c>
      <c r="D4140" s="564">
        <v>2108888.61</v>
      </c>
    </row>
    <row r="4141" spans="1:4" ht="25.5">
      <c r="A4141" s="562">
        <v>3009215</v>
      </c>
      <c r="B4141" s="563" t="s">
        <v>18446</v>
      </c>
      <c r="C4141" s="562" t="s">
        <v>16447</v>
      </c>
      <c r="D4141" s="564">
        <v>2117653.4700000002</v>
      </c>
    </row>
    <row r="4142" spans="1:4" ht="25.5">
      <c r="A4142" s="562">
        <v>3009261</v>
      </c>
      <c r="B4142" s="563" t="s">
        <v>18447</v>
      </c>
      <c r="C4142" s="562" t="s">
        <v>16447</v>
      </c>
      <c r="D4142" s="564">
        <v>1928235.21</v>
      </c>
    </row>
    <row r="4143" spans="1:4" ht="25.5">
      <c r="A4143" s="562">
        <v>3009269</v>
      </c>
      <c r="B4143" s="563" t="s">
        <v>18448</v>
      </c>
      <c r="C4143" s="562" t="s">
        <v>16447</v>
      </c>
      <c r="D4143" s="564">
        <v>1819172.05</v>
      </c>
    </row>
    <row r="4144" spans="1:4" ht="25.5">
      <c r="A4144" s="562">
        <v>3009041</v>
      </c>
      <c r="B4144" s="563" t="s">
        <v>18449</v>
      </c>
      <c r="C4144" s="562" t="s">
        <v>16447</v>
      </c>
      <c r="D4144" s="564">
        <v>1960462.71</v>
      </c>
    </row>
    <row r="4145" spans="1:4" ht="25.5">
      <c r="A4145" s="562">
        <v>3009049</v>
      </c>
      <c r="B4145" s="563" t="s">
        <v>18450</v>
      </c>
      <c r="C4145" s="562" t="s">
        <v>16447</v>
      </c>
      <c r="D4145" s="564">
        <v>1845969.07</v>
      </c>
    </row>
    <row r="4146" spans="1:4" ht="25.5">
      <c r="A4146" s="562">
        <v>3009277</v>
      </c>
      <c r="B4146" s="563" t="s">
        <v>18451</v>
      </c>
      <c r="C4146" s="562" t="s">
        <v>16447</v>
      </c>
      <c r="D4146" s="564">
        <v>2893305.83</v>
      </c>
    </row>
    <row r="4147" spans="1:4" ht="25.5">
      <c r="A4147" s="562">
        <v>3009057</v>
      </c>
      <c r="B4147" s="563" t="s">
        <v>18452</v>
      </c>
      <c r="C4147" s="562" t="s">
        <v>16447</v>
      </c>
      <c r="D4147" s="564">
        <v>2941701.4</v>
      </c>
    </row>
    <row r="4148" spans="1:4">
      <c r="A4148" s="562">
        <v>3108073</v>
      </c>
      <c r="B4148" s="563" t="s">
        <v>18453</v>
      </c>
      <c r="C4148" s="562" t="s">
        <v>16090</v>
      </c>
      <c r="D4148" s="564">
        <v>302.99</v>
      </c>
    </row>
    <row r="4149" spans="1:4">
      <c r="A4149" s="562">
        <v>3107965</v>
      </c>
      <c r="B4149" s="563" t="s">
        <v>18454</v>
      </c>
      <c r="C4149" s="562" t="s">
        <v>16090</v>
      </c>
      <c r="D4149" s="564">
        <v>497.27</v>
      </c>
    </row>
    <row r="4150" spans="1:4">
      <c r="A4150" s="562">
        <v>3105941</v>
      </c>
      <c r="B4150" s="563" t="s">
        <v>18455</v>
      </c>
      <c r="C4150" s="562" t="s">
        <v>16090</v>
      </c>
      <c r="D4150" s="564">
        <v>31.12</v>
      </c>
    </row>
    <row r="4151" spans="1:4" ht="25.5">
      <c r="A4151" s="562">
        <v>3108150</v>
      </c>
      <c r="B4151" s="563" t="s">
        <v>18456</v>
      </c>
      <c r="C4151" s="562" t="s">
        <v>16090</v>
      </c>
      <c r="D4151" s="564">
        <v>19.899999999999999</v>
      </c>
    </row>
    <row r="4152" spans="1:4">
      <c r="A4152" s="562">
        <v>3108071</v>
      </c>
      <c r="B4152" s="563" t="s">
        <v>18457</v>
      </c>
      <c r="C4152" s="562" t="s">
        <v>16090</v>
      </c>
      <c r="D4152" s="564">
        <v>13.97</v>
      </c>
    </row>
    <row r="4153" spans="1:4" ht="25.5">
      <c r="A4153" s="562">
        <v>3107967</v>
      </c>
      <c r="B4153" s="563" t="s">
        <v>18458</v>
      </c>
      <c r="C4153" s="562" t="s">
        <v>16090</v>
      </c>
      <c r="D4153" s="564">
        <v>10.87</v>
      </c>
    </row>
    <row r="4154" spans="1:4">
      <c r="A4154" s="562">
        <v>3107966</v>
      </c>
      <c r="B4154" s="563" t="s">
        <v>18459</v>
      </c>
      <c r="C4154" s="562" t="s">
        <v>16090</v>
      </c>
      <c r="D4154" s="564">
        <v>28.06</v>
      </c>
    </row>
    <row r="4155" spans="1:4" ht="25.5">
      <c r="A4155" s="562">
        <v>3108072</v>
      </c>
      <c r="B4155" s="563" t="s">
        <v>18460</v>
      </c>
      <c r="C4155" s="562" t="s">
        <v>16090</v>
      </c>
      <c r="D4155" s="564">
        <v>16</v>
      </c>
    </row>
    <row r="4156" spans="1:4" ht="25.5">
      <c r="A4156" s="562">
        <v>3117750</v>
      </c>
      <c r="B4156" s="563" t="s">
        <v>18461</v>
      </c>
      <c r="C4156" s="562" t="s">
        <v>16090</v>
      </c>
      <c r="D4156" s="564">
        <v>18.75</v>
      </c>
    </row>
    <row r="4157" spans="1:4">
      <c r="A4157" s="562">
        <v>3117749</v>
      </c>
      <c r="B4157" s="563" t="s">
        <v>18462</v>
      </c>
      <c r="C4157" s="562" t="s">
        <v>16090</v>
      </c>
      <c r="D4157" s="564">
        <v>11.66</v>
      </c>
    </row>
    <row r="4158" spans="1:4">
      <c r="A4158" s="562">
        <v>3107964</v>
      </c>
      <c r="B4158" s="563" t="s">
        <v>22037</v>
      </c>
      <c r="C4158" s="562" t="s">
        <v>16090</v>
      </c>
      <c r="D4158" s="564">
        <v>15.93</v>
      </c>
    </row>
    <row r="4159" spans="1:4">
      <c r="A4159" s="562">
        <v>3106551</v>
      </c>
      <c r="B4159" s="563" t="s">
        <v>18463</v>
      </c>
      <c r="C4159" s="562" t="s">
        <v>16090</v>
      </c>
      <c r="D4159" s="564">
        <v>11.78</v>
      </c>
    </row>
    <row r="4160" spans="1:4" ht="25.5">
      <c r="A4160" s="562">
        <v>3106427</v>
      </c>
      <c r="B4160" s="563" t="s">
        <v>18464</v>
      </c>
      <c r="C4160" s="562" t="s">
        <v>16090</v>
      </c>
      <c r="D4160" s="564">
        <v>40.18</v>
      </c>
    </row>
    <row r="4161" spans="1:4">
      <c r="A4161" s="562">
        <v>3106552</v>
      </c>
      <c r="B4161" s="563" t="s">
        <v>18465</v>
      </c>
      <c r="C4161" s="562" t="s">
        <v>16090</v>
      </c>
      <c r="D4161" s="564">
        <v>11.1</v>
      </c>
    </row>
    <row r="4162" spans="1:4">
      <c r="A4162" s="562">
        <v>3107969</v>
      </c>
      <c r="B4162" s="563" t="s">
        <v>18466</v>
      </c>
      <c r="C4162" s="562" t="s">
        <v>16090</v>
      </c>
      <c r="D4162" s="564">
        <v>126.89</v>
      </c>
    </row>
    <row r="4163" spans="1:4">
      <c r="A4163" s="562">
        <v>3107970</v>
      </c>
      <c r="B4163" s="563" t="s">
        <v>18467</v>
      </c>
      <c r="C4163" s="562" t="s">
        <v>16090</v>
      </c>
      <c r="D4163" s="564">
        <v>119.28</v>
      </c>
    </row>
    <row r="4164" spans="1:4">
      <c r="A4164" s="562">
        <v>3108007</v>
      </c>
      <c r="B4164" s="563" t="s">
        <v>18468</v>
      </c>
      <c r="C4164" s="562" t="s">
        <v>16090</v>
      </c>
      <c r="D4164" s="564">
        <v>138.68</v>
      </c>
    </row>
    <row r="4165" spans="1:4">
      <c r="A4165" s="562">
        <v>3108008</v>
      </c>
      <c r="B4165" s="563" t="s">
        <v>18469</v>
      </c>
      <c r="C4165" s="562" t="s">
        <v>16090</v>
      </c>
      <c r="D4165" s="564">
        <v>94.2</v>
      </c>
    </row>
    <row r="4166" spans="1:4">
      <c r="A4166" s="562">
        <v>3108009</v>
      </c>
      <c r="B4166" s="563" t="s">
        <v>18470</v>
      </c>
      <c r="C4166" s="562" t="s">
        <v>16090</v>
      </c>
      <c r="D4166" s="564">
        <v>81.09</v>
      </c>
    </row>
    <row r="4167" spans="1:4">
      <c r="A4167" s="562">
        <v>3108011</v>
      </c>
      <c r="B4167" s="563" t="s">
        <v>18471</v>
      </c>
      <c r="C4167" s="562" t="s">
        <v>16090</v>
      </c>
      <c r="D4167" s="564">
        <v>147.18</v>
      </c>
    </row>
    <row r="4168" spans="1:4">
      <c r="A4168" s="562">
        <v>3108012</v>
      </c>
      <c r="B4168" s="563" t="s">
        <v>18472</v>
      </c>
      <c r="C4168" s="562" t="s">
        <v>16090</v>
      </c>
      <c r="D4168" s="564">
        <v>98.66</v>
      </c>
    </row>
    <row r="4169" spans="1:4">
      <c r="A4169" s="562">
        <v>3108013</v>
      </c>
      <c r="B4169" s="563" t="s">
        <v>18473</v>
      </c>
      <c r="C4169" s="562" t="s">
        <v>16090</v>
      </c>
      <c r="D4169" s="564">
        <v>84.22</v>
      </c>
    </row>
    <row r="4170" spans="1:4">
      <c r="A4170" s="562">
        <v>3108015</v>
      </c>
      <c r="B4170" s="563" t="s">
        <v>18474</v>
      </c>
      <c r="C4170" s="562" t="s">
        <v>16090</v>
      </c>
      <c r="D4170" s="564">
        <v>152.76</v>
      </c>
    </row>
    <row r="4171" spans="1:4">
      <c r="A4171" s="562">
        <v>3108016</v>
      </c>
      <c r="B4171" s="563" t="s">
        <v>18475</v>
      </c>
      <c r="C4171" s="562" t="s">
        <v>16090</v>
      </c>
      <c r="D4171" s="564">
        <v>101.59</v>
      </c>
    </row>
    <row r="4172" spans="1:4">
      <c r="A4172" s="562">
        <v>3108017</v>
      </c>
      <c r="B4172" s="563" t="s">
        <v>18476</v>
      </c>
      <c r="C4172" s="562" t="s">
        <v>16090</v>
      </c>
      <c r="D4172" s="564">
        <v>86.27</v>
      </c>
    </row>
    <row r="4173" spans="1:4">
      <c r="A4173" s="562">
        <v>3107995</v>
      </c>
      <c r="B4173" s="563" t="s">
        <v>18477</v>
      </c>
      <c r="C4173" s="562" t="s">
        <v>16090</v>
      </c>
      <c r="D4173" s="564">
        <v>125.33</v>
      </c>
    </row>
    <row r="4174" spans="1:4">
      <c r="A4174" s="562">
        <v>3107996</v>
      </c>
      <c r="B4174" s="563" t="s">
        <v>18478</v>
      </c>
      <c r="C4174" s="562" t="s">
        <v>16090</v>
      </c>
      <c r="D4174" s="564">
        <v>87.23</v>
      </c>
    </row>
    <row r="4175" spans="1:4">
      <c r="A4175" s="562">
        <v>3107997</v>
      </c>
      <c r="B4175" s="563" t="s">
        <v>18479</v>
      </c>
      <c r="C4175" s="562" t="s">
        <v>16090</v>
      </c>
      <c r="D4175" s="564">
        <v>76.239999999999995</v>
      </c>
    </row>
    <row r="4176" spans="1:4">
      <c r="A4176" s="562">
        <v>3107999</v>
      </c>
      <c r="B4176" s="563" t="s">
        <v>18480</v>
      </c>
      <c r="C4176" s="562" t="s">
        <v>16090</v>
      </c>
      <c r="D4176" s="564">
        <v>134.82</v>
      </c>
    </row>
    <row r="4177" spans="1:4">
      <c r="A4177" s="562">
        <v>3108000</v>
      </c>
      <c r="B4177" s="563" t="s">
        <v>18481</v>
      </c>
      <c r="C4177" s="562" t="s">
        <v>16090</v>
      </c>
      <c r="D4177" s="564">
        <v>92.21</v>
      </c>
    </row>
    <row r="4178" spans="1:4">
      <c r="A4178" s="562">
        <v>3108001</v>
      </c>
      <c r="B4178" s="563" t="s">
        <v>18482</v>
      </c>
      <c r="C4178" s="562" t="s">
        <v>16090</v>
      </c>
      <c r="D4178" s="564">
        <v>79.73</v>
      </c>
    </row>
    <row r="4179" spans="1:4">
      <c r="A4179" s="562">
        <v>3108003</v>
      </c>
      <c r="B4179" s="563" t="s">
        <v>18483</v>
      </c>
      <c r="C4179" s="562" t="s">
        <v>16090</v>
      </c>
      <c r="D4179" s="564">
        <v>137.53</v>
      </c>
    </row>
    <row r="4180" spans="1:4">
      <c r="A4180" s="562">
        <v>3108004</v>
      </c>
      <c r="B4180" s="563" t="s">
        <v>18484</v>
      </c>
      <c r="C4180" s="562" t="s">
        <v>16090</v>
      </c>
      <c r="D4180" s="564">
        <v>93.63</v>
      </c>
    </row>
    <row r="4181" spans="1:4">
      <c r="A4181" s="562">
        <v>3108005</v>
      </c>
      <c r="B4181" s="563" t="s">
        <v>18485</v>
      </c>
      <c r="C4181" s="562" t="s">
        <v>16090</v>
      </c>
      <c r="D4181" s="564">
        <v>80.73</v>
      </c>
    </row>
    <row r="4182" spans="1:4">
      <c r="A4182" s="562">
        <v>3106119</v>
      </c>
      <c r="B4182" s="563" t="s">
        <v>18486</v>
      </c>
      <c r="C4182" s="562" t="s">
        <v>16090</v>
      </c>
      <c r="D4182" s="564">
        <v>171.1</v>
      </c>
    </row>
    <row r="4183" spans="1:4">
      <c r="A4183" s="562">
        <v>3106120</v>
      </c>
      <c r="B4183" s="563" t="s">
        <v>18487</v>
      </c>
      <c r="C4183" s="562" t="s">
        <v>16090</v>
      </c>
      <c r="D4183" s="564">
        <v>118.89</v>
      </c>
    </row>
    <row r="4184" spans="1:4">
      <c r="A4184" s="562">
        <v>3106121</v>
      </c>
      <c r="B4184" s="563" t="s">
        <v>18488</v>
      </c>
      <c r="C4184" s="562" t="s">
        <v>16090</v>
      </c>
      <c r="D4184" s="564">
        <v>103.55</v>
      </c>
    </row>
    <row r="4185" spans="1:4">
      <c r="A4185" s="562">
        <v>3103302</v>
      </c>
      <c r="B4185" s="563" t="s">
        <v>18489</v>
      </c>
      <c r="C4185" s="562" t="s">
        <v>16090</v>
      </c>
      <c r="D4185" s="564">
        <v>85.43</v>
      </c>
    </row>
    <row r="4186" spans="1:4">
      <c r="A4186" s="562">
        <v>3103303</v>
      </c>
      <c r="B4186" s="563" t="s">
        <v>18490</v>
      </c>
      <c r="C4186" s="562" t="s">
        <v>16090</v>
      </c>
      <c r="D4186" s="564">
        <v>45.56</v>
      </c>
    </row>
    <row r="4187" spans="1:4" ht="25.5">
      <c r="A4187" s="562">
        <v>3106759</v>
      </c>
      <c r="B4187" s="563" t="s">
        <v>18491</v>
      </c>
      <c r="C4187" s="562" t="s">
        <v>16090</v>
      </c>
      <c r="D4187" s="564">
        <v>118.11</v>
      </c>
    </row>
    <row r="4188" spans="1:4">
      <c r="A4188" s="562">
        <v>3108023</v>
      </c>
      <c r="B4188" s="563" t="s">
        <v>18492</v>
      </c>
      <c r="C4188" s="562" t="s">
        <v>14735</v>
      </c>
      <c r="D4188" s="564">
        <v>6.38</v>
      </c>
    </row>
    <row r="4189" spans="1:4">
      <c r="A4189" s="562">
        <v>3108018</v>
      </c>
      <c r="B4189" s="563" t="s">
        <v>18493</v>
      </c>
      <c r="C4189" s="562" t="s">
        <v>14735</v>
      </c>
      <c r="D4189" s="564">
        <v>4.6500000000000004</v>
      </c>
    </row>
    <row r="4190" spans="1:4">
      <c r="A4190" s="562">
        <v>3108022</v>
      </c>
      <c r="B4190" s="563" t="s">
        <v>18494</v>
      </c>
      <c r="C4190" s="562" t="s">
        <v>14735</v>
      </c>
      <c r="D4190" s="564">
        <v>5.22</v>
      </c>
    </row>
    <row r="4191" spans="1:4">
      <c r="A4191" s="562">
        <v>3205864</v>
      </c>
      <c r="B4191" s="563" t="s">
        <v>18495</v>
      </c>
      <c r="C4191" s="562" t="s">
        <v>164</v>
      </c>
      <c r="D4191" s="564">
        <v>921.38</v>
      </c>
    </row>
    <row r="4192" spans="1:4">
      <c r="A4192" s="562">
        <v>3205863</v>
      </c>
      <c r="B4192" s="563" t="s">
        <v>18496</v>
      </c>
      <c r="C4192" s="562" t="s">
        <v>164</v>
      </c>
      <c r="D4192" s="564">
        <v>799.14</v>
      </c>
    </row>
    <row r="4193" spans="1:4">
      <c r="A4193" s="562">
        <v>3205868</v>
      </c>
      <c r="B4193" s="563" t="s">
        <v>18497</v>
      </c>
      <c r="C4193" s="562" t="s">
        <v>164</v>
      </c>
      <c r="D4193" s="564">
        <v>781.5</v>
      </c>
    </row>
    <row r="4194" spans="1:4">
      <c r="A4194" s="562">
        <v>3205867</v>
      </c>
      <c r="B4194" s="563" t="s">
        <v>18498</v>
      </c>
      <c r="C4194" s="562" t="s">
        <v>164</v>
      </c>
      <c r="D4194" s="564">
        <v>659.26</v>
      </c>
    </row>
    <row r="4195" spans="1:4">
      <c r="A4195" s="562">
        <v>3205866</v>
      </c>
      <c r="B4195" s="563" t="s">
        <v>18499</v>
      </c>
      <c r="C4195" s="562" t="s">
        <v>164</v>
      </c>
      <c r="D4195" s="564">
        <v>726.94</v>
      </c>
    </row>
    <row r="4196" spans="1:4">
      <c r="A4196" s="562">
        <v>3205865</v>
      </c>
      <c r="B4196" s="563" t="s">
        <v>18500</v>
      </c>
      <c r="C4196" s="562" t="s">
        <v>164</v>
      </c>
      <c r="D4196" s="564">
        <v>604.70000000000005</v>
      </c>
    </row>
    <row r="4197" spans="1:4">
      <c r="A4197" s="562">
        <v>3205870</v>
      </c>
      <c r="B4197" s="563" t="s">
        <v>18501</v>
      </c>
      <c r="C4197" s="562" t="s">
        <v>164</v>
      </c>
      <c r="D4197" s="564">
        <v>667.71</v>
      </c>
    </row>
    <row r="4198" spans="1:4">
      <c r="A4198" s="562">
        <v>3205869</v>
      </c>
      <c r="B4198" s="563" t="s">
        <v>18502</v>
      </c>
      <c r="C4198" s="562" t="s">
        <v>164</v>
      </c>
      <c r="D4198" s="564">
        <v>545.48</v>
      </c>
    </row>
    <row r="4199" spans="1:4">
      <c r="A4199" s="562">
        <v>3205872</v>
      </c>
      <c r="B4199" s="563" t="s">
        <v>18503</v>
      </c>
      <c r="C4199" s="562" t="s">
        <v>16090</v>
      </c>
      <c r="D4199" s="564">
        <v>221.19</v>
      </c>
    </row>
    <row r="4200" spans="1:4">
      <c r="A4200" s="562">
        <v>3205871</v>
      </c>
      <c r="B4200" s="563" t="s">
        <v>18504</v>
      </c>
      <c r="C4200" s="562" t="s">
        <v>16090</v>
      </c>
      <c r="D4200" s="564">
        <v>200.41</v>
      </c>
    </row>
    <row r="4201" spans="1:4">
      <c r="A4201" s="562">
        <v>3205874</v>
      </c>
      <c r="B4201" s="563" t="s">
        <v>18505</v>
      </c>
      <c r="C4201" s="562" t="s">
        <v>16090</v>
      </c>
      <c r="D4201" s="564">
        <v>251.66</v>
      </c>
    </row>
    <row r="4202" spans="1:4">
      <c r="A4202" s="562">
        <v>3205873</v>
      </c>
      <c r="B4202" s="563" t="s">
        <v>18506</v>
      </c>
      <c r="C4202" s="562" t="s">
        <v>16090</v>
      </c>
      <c r="D4202" s="564">
        <v>223.55</v>
      </c>
    </row>
    <row r="4203" spans="1:4">
      <c r="A4203" s="562">
        <v>3205876</v>
      </c>
      <c r="B4203" s="563" t="s">
        <v>18507</v>
      </c>
      <c r="C4203" s="562" t="s">
        <v>16090</v>
      </c>
      <c r="D4203" s="564">
        <v>295.7</v>
      </c>
    </row>
    <row r="4204" spans="1:4">
      <c r="A4204" s="562">
        <v>3205875</v>
      </c>
      <c r="B4204" s="563" t="s">
        <v>18508</v>
      </c>
      <c r="C4204" s="562" t="s">
        <v>16090</v>
      </c>
      <c r="D4204" s="564">
        <v>259.02999999999997</v>
      </c>
    </row>
    <row r="4205" spans="1:4">
      <c r="A4205" s="562">
        <v>3205862</v>
      </c>
      <c r="B4205" s="563" t="s">
        <v>18509</v>
      </c>
      <c r="C4205" s="562" t="s">
        <v>164</v>
      </c>
      <c r="D4205" s="564">
        <v>730.95</v>
      </c>
    </row>
    <row r="4206" spans="1:4">
      <c r="A4206" s="562">
        <v>3205861</v>
      </c>
      <c r="B4206" s="563" t="s">
        <v>18510</v>
      </c>
      <c r="C4206" s="562" t="s">
        <v>164</v>
      </c>
      <c r="D4206" s="564">
        <v>608.72</v>
      </c>
    </row>
    <row r="4207" spans="1:4" ht="25.5">
      <c r="A4207" s="562">
        <v>3606579</v>
      </c>
      <c r="B4207" s="563" t="s">
        <v>18511</v>
      </c>
      <c r="C4207" s="562" t="s">
        <v>164</v>
      </c>
      <c r="D4207" s="564">
        <v>30.53</v>
      </c>
    </row>
    <row r="4208" spans="1:4" ht="25.5">
      <c r="A4208" s="562">
        <v>3606583</v>
      </c>
      <c r="B4208" s="563" t="s">
        <v>18512</v>
      </c>
      <c r="C4208" s="562" t="s">
        <v>164</v>
      </c>
      <c r="D4208" s="564">
        <v>31.87</v>
      </c>
    </row>
    <row r="4209" spans="1:4" ht="25.5">
      <c r="A4209" s="562">
        <v>3606584</v>
      </c>
      <c r="B4209" s="563" t="s">
        <v>18513</v>
      </c>
      <c r="C4209" s="562" t="s">
        <v>164</v>
      </c>
      <c r="D4209" s="564">
        <v>32.07</v>
      </c>
    </row>
    <row r="4210" spans="1:4" ht="25.5">
      <c r="A4210" s="562">
        <v>3606585</v>
      </c>
      <c r="B4210" s="563" t="s">
        <v>18514</v>
      </c>
      <c r="C4210" s="562" t="s">
        <v>164</v>
      </c>
      <c r="D4210" s="564">
        <v>32.26</v>
      </c>
    </row>
    <row r="4211" spans="1:4" ht="25.5">
      <c r="A4211" s="562">
        <v>3606586</v>
      </c>
      <c r="B4211" s="563" t="s">
        <v>18515</v>
      </c>
      <c r="C4211" s="562" t="s">
        <v>164</v>
      </c>
      <c r="D4211" s="564">
        <v>32.64</v>
      </c>
    </row>
    <row r="4212" spans="1:4" ht="25.5">
      <c r="A4212" s="562">
        <v>3606587</v>
      </c>
      <c r="B4212" s="563" t="s">
        <v>18516</v>
      </c>
      <c r="C4212" s="562" t="s">
        <v>164</v>
      </c>
      <c r="D4212" s="564">
        <v>33.03</v>
      </c>
    </row>
    <row r="4213" spans="1:4" ht="25.5">
      <c r="A4213" s="562">
        <v>3606588</v>
      </c>
      <c r="B4213" s="563" t="s">
        <v>18517</v>
      </c>
      <c r="C4213" s="562" t="s">
        <v>164</v>
      </c>
      <c r="D4213" s="564">
        <v>33.22</v>
      </c>
    </row>
    <row r="4214" spans="1:4">
      <c r="A4214" s="562">
        <v>3606589</v>
      </c>
      <c r="B4214" s="563" t="s">
        <v>18518</v>
      </c>
      <c r="C4214" s="562" t="s">
        <v>164</v>
      </c>
      <c r="D4214" s="564">
        <v>33.409999999999997</v>
      </c>
    </row>
    <row r="4215" spans="1:4" ht="25.5">
      <c r="A4215" s="562">
        <v>3606580</v>
      </c>
      <c r="B4215" s="563" t="s">
        <v>18519</v>
      </c>
      <c r="C4215" s="562" t="s">
        <v>164</v>
      </c>
      <c r="D4215" s="564">
        <v>30.91</v>
      </c>
    </row>
    <row r="4216" spans="1:4" ht="25.5">
      <c r="A4216" s="562">
        <v>3606581</v>
      </c>
      <c r="B4216" s="563" t="s">
        <v>18520</v>
      </c>
      <c r="C4216" s="562" t="s">
        <v>164</v>
      </c>
      <c r="D4216" s="564">
        <v>31.3</v>
      </c>
    </row>
    <row r="4217" spans="1:4" ht="25.5">
      <c r="A4217" s="562">
        <v>3606582</v>
      </c>
      <c r="B4217" s="563" t="s">
        <v>18521</v>
      </c>
      <c r="C4217" s="562" t="s">
        <v>164</v>
      </c>
      <c r="D4217" s="564">
        <v>31.49</v>
      </c>
    </row>
    <row r="4218" spans="1:4" ht="25.5">
      <c r="A4218" s="562">
        <v>3606527</v>
      </c>
      <c r="B4218" s="563" t="s">
        <v>18522</v>
      </c>
      <c r="C4218" s="562" t="s">
        <v>164</v>
      </c>
      <c r="D4218" s="564">
        <v>55.56</v>
      </c>
    </row>
    <row r="4219" spans="1:4" ht="25.5">
      <c r="A4219" s="562">
        <v>3606528</v>
      </c>
      <c r="B4219" s="563" t="s">
        <v>18523</v>
      </c>
      <c r="C4219" s="562" t="s">
        <v>164</v>
      </c>
      <c r="D4219" s="564">
        <v>56.23</v>
      </c>
    </row>
    <row r="4220" spans="1:4" ht="25.5">
      <c r="A4220" s="562">
        <v>3606529</v>
      </c>
      <c r="B4220" s="563" t="s">
        <v>18524</v>
      </c>
      <c r="C4220" s="562" t="s">
        <v>164</v>
      </c>
      <c r="D4220" s="564">
        <v>59.54</v>
      </c>
    </row>
    <row r="4221" spans="1:4" ht="25.5">
      <c r="A4221" s="562">
        <v>3606530</v>
      </c>
      <c r="B4221" s="563" t="s">
        <v>18525</v>
      </c>
      <c r="C4221" s="562" t="s">
        <v>164</v>
      </c>
      <c r="D4221" s="564">
        <v>60.21</v>
      </c>
    </row>
    <row r="4222" spans="1:4" ht="25.5">
      <c r="A4222" s="562">
        <v>3606531</v>
      </c>
      <c r="B4222" s="563" t="s">
        <v>18526</v>
      </c>
      <c r="C4222" s="562" t="s">
        <v>164</v>
      </c>
      <c r="D4222" s="564">
        <v>60.87</v>
      </c>
    </row>
    <row r="4223" spans="1:4" ht="25.5">
      <c r="A4223" s="562">
        <v>3606532</v>
      </c>
      <c r="B4223" s="563" t="s">
        <v>18527</v>
      </c>
      <c r="C4223" s="562" t="s">
        <v>164</v>
      </c>
      <c r="D4223" s="564">
        <v>62.03</v>
      </c>
    </row>
    <row r="4224" spans="1:4" ht="25.5">
      <c r="A4224" s="562">
        <v>3606533</v>
      </c>
      <c r="B4224" s="563" t="s">
        <v>18528</v>
      </c>
      <c r="C4224" s="562" t="s">
        <v>164</v>
      </c>
      <c r="D4224" s="564">
        <v>64.02</v>
      </c>
    </row>
    <row r="4225" spans="1:4" ht="25.5">
      <c r="A4225" s="562">
        <v>3606534</v>
      </c>
      <c r="B4225" s="563" t="s">
        <v>18529</v>
      </c>
      <c r="C4225" s="562" t="s">
        <v>164</v>
      </c>
      <c r="D4225" s="564">
        <v>67.72</v>
      </c>
    </row>
    <row r="4226" spans="1:4" ht="25.5">
      <c r="A4226" s="562">
        <v>3606535</v>
      </c>
      <c r="B4226" s="563" t="s">
        <v>18530</v>
      </c>
      <c r="C4226" s="562" t="s">
        <v>164</v>
      </c>
      <c r="D4226" s="564">
        <v>53.35</v>
      </c>
    </row>
    <row r="4227" spans="1:4" ht="25.5">
      <c r="A4227" s="562">
        <v>3606536</v>
      </c>
      <c r="B4227" s="563" t="s">
        <v>18531</v>
      </c>
      <c r="C4227" s="562" t="s">
        <v>164</v>
      </c>
      <c r="D4227" s="564">
        <v>53.8</v>
      </c>
    </row>
    <row r="4228" spans="1:4" ht="25.5">
      <c r="A4228" s="562">
        <v>3606537</v>
      </c>
      <c r="B4228" s="563" t="s">
        <v>18532</v>
      </c>
      <c r="C4228" s="562" t="s">
        <v>164</v>
      </c>
      <c r="D4228" s="564">
        <v>54.24</v>
      </c>
    </row>
    <row r="4229" spans="1:4" ht="25.5">
      <c r="A4229" s="562">
        <v>3606538</v>
      </c>
      <c r="B4229" s="563" t="s">
        <v>18533</v>
      </c>
      <c r="C4229" s="562" t="s">
        <v>164</v>
      </c>
      <c r="D4229" s="564">
        <v>54.68</v>
      </c>
    </row>
    <row r="4230" spans="1:4" ht="25.5">
      <c r="A4230" s="562">
        <v>3606539</v>
      </c>
      <c r="B4230" s="563" t="s">
        <v>18534</v>
      </c>
      <c r="C4230" s="562" t="s">
        <v>164</v>
      </c>
      <c r="D4230" s="564">
        <v>55.12</v>
      </c>
    </row>
    <row r="4231" spans="1:4" ht="25.5">
      <c r="A4231" s="562">
        <v>3606540</v>
      </c>
      <c r="B4231" s="563" t="s">
        <v>18535</v>
      </c>
      <c r="C4231" s="562" t="s">
        <v>164</v>
      </c>
      <c r="D4231" s="564">
        <v>55.89</v>
      </c>
    </row>
    <row r="4232" spans="1:4" ht="25.5">
      <c r="A4232" s="562">
        <v>3606541</v>
      </c>
      <c r="B4232" s="563" t="s">
        <v>18536</v>
      </c>
      <c r="C4232" s="562" t="s">
        <v>164</v>
      </c>
      <c r="D4232" s="564">
        <v>59.71</v>
      </c>
    </row>
    <row r="4233" spans="1:4" ht="25.5">
      <c r="A4233" s="562">
        <v>3606542</v>
      </c>
      <c r="B4233" s="563" t="s">
        <v>18537</v>
      </c>
      <c r="C4233" s="562" t="s">
        <v>164</v>
      </c>
      <c r="D4233" s="564">
        <v>60.37</v>
      </c>
    </row>
    <row r="4234" spans="1:4" ht="25.5">
      <c r="A4234" s="562">
        <v>3606543</v>
      </c>
      <c r="B4234" s="563" t="s">
        <v>18538</v>
      </c>
      <c r="C4234" s="562" t="s">
        <v>164</v>
      </c>
      <c r="D4234" s="564">
        <v>51.74</v>
      </c>
    </row>
    <row r="4235" spans="1:4" ht="25.5">
      <c r="A4235" s="562">
        <v>3606544</v>
      </c>
      <c r="B4235" s="563" t="s">
        <v>18539</v>
      </c>
      <c r="C4235" s="562" t="s">
        <v>164</v>
      </c>
      <c r="D4235" s="564">
        <v>52.19</v>
      </c>
    </row>
    <row r="4236" spans="1:4" ht="25.5">
      <c r="A4236" s="562">
        <v>3606545</v>
      </c>
      <c r="B4236" s="563" t="s">
        <v>18540</v>
      </c>
      <c r="C4236" s="562" t="s">
        <v>164</v>
      </c>
      <c r="D4236" s="564">
        <v>52.52</v>
      </c>
    </row>
    <row r="4237" spans="1:4" ht="25.5">
      <c r="A4237" s="562">
        <v>3606546</v>
      </c>
      <c r="B4237" s="563" t="s">
        <v>18541</v>
      </c>
      <c r="C4237" s="562" t="s">
        <v>164</v>
      </c>
      <c r="D4237" s="564">
        <v>52.85</v>
      </c>
    </row>
    <row r="4238" spans="1:4" ht="25.5">
      <c r="A4238" s="562">
        <v>3606547</v>
      </c>
      <c r="B4238" s="563" t="s">
        <v>18542</v>
      </c>
      <c r="C4238" s="562" t="s">
        <v>164</v>
      </c>
      <c r="D4238" s="564">
        <v>53.29</v>
      </c>
    </row>
    <row r="4239" spans="1:4" ht="25.5">
      <c r="A4239" s="562">
        <v>3606548</v>
      </c>
      <c r="B4239" s="563" t="s">
        <v>18543</v>
      </c>
      <c r="C4239" s="562" t="s">
        <v>164</v>
      </c>
      <c r="D4239" s="564">
        <v>53.95</v>
      </c>
    </row>
    <row r="4240" spans="1:4" ht="25.5">
      <c r="A4240" s="562">
        <v>3606549</v>
      </c>
      <c r="B4240" s="563" t="s">
        <v>18544</v>
      </c>
      <c r="C4240" s="562" t="s">
        <v>164</v>
      </c>
      <c r="D4240" s="564">
        <v>54.95</v>
      </c>
    </row>
    <row r="4241" spans="1:4" ht="25.5">
      <c r="A4241" s="562">
        <v>3606550</v>
      </c>
      <c r="B4241" s="563" t="s">
        <v>18545</v>
      </c>
      <c r="C4241" s="562" t="s">
        <v>164</v>
      </c>
      <c r="D4241" s="564">
        <v>55.5</v>
      </c>
    </row>
    <row r="4242" spans="1:4" ht="25.5">
      <c r="A4242" s="562">
        <v>3606500</v>
      </c>
      <c r="B4242" s="563" t="s">
        <v>18546</v>
      </c>
      <c r="C4242" s="562" t="s">
        <v>164</v>
      </c>
      <c r="D4242" s="564">
        <v>50.01</v>
      </c>
    </row>
    <row r="4243" spans="1:4" ht="25.5">
      <c r="A4243" s="562">
        <v>3606501</v>
      </c>
      <c r="B4243" s="563" t="s">
        <v>18547</v>
      </c>
      <c r="C4243" s="562" t="s">
        <v>164</v>
      </c>
      <c r="D4243" s="564">
        <v>53.16</v>
      </c>
    </row>
    <row r="4244" spans="1:4" ht="25.5">
      <c r="A4244" s="562">
        <v>3606502</v>
      </c>
      <c r="B4244" s="563" t="s">
        <v>18548</v>
      </c>
      <c r="C4244" s="562" t="s">
        <v>164</v>
      </c>
      <c r="D4244" s="564">
        <v>53.99</v>
      </c>
    </row>
    <row r="4245" spans="1:4" ht="25.5">
      <c r="A4245" s="562">
        <v>3606503</v>
      </c>
      <c r="B4245" s="563" t="s">
        <v>18549</v>
      </c>
      <c r="C4245" s="562" t="s">
        <v>164</v>
      </c>
      <c r="D4245" s="564">
        <v>54.65</v>
      </c>
    </row>
    <row r="4246" spans="1:4" ht="25.5">
      <c r="A4246" s="562">
        <v>3606504</v>
      </c>
      <c r="B4246" s="563" t="s">
        <v>18550</v>
      </c>
      <c r="C4246" s="562" t="s">
        <v>164</v>
      </c>
      <c r="D4246" s="564">
        <v>55.32</v>
      </c>
    </row>
    <row r="4247" spans="1:4" ht="25.5">
      <c r="A4247" s="562">
        <v>3606505</v>
      </c>
      <c r="B4247" s="563" t="s">
        <v>18551</v>
      </c>
      <c r="C4247" s="562" t="s">
        <v>164</v>
      </c>
      <c r="D4247" s="564">
        <v>56.48</v>
      </c>
    </row>
    <row r="4248" spans="1:4" ht="25.5">
      <c r="A4248" s="562">
        <v>3606506</v>
      </c>
      <c r="B4248" s="563" t="s">
        <v>18552</v>
      </c>
      <c r="C4248" s="562" t="s">
        <v>164</v>
      </c>
      <c r="D4248" s="564">
        <v>58.46</v>
      </c>
    </row>
    <row r="4249" spans="1:4" ht="25.5">
      <c r="A4249" s="562">
        <v>3606507</v>
      </c>
      <c r="B4249" s="563" t="s">
        <v>18553</v>
      </c>
      <c r="C4249" s="562" t="s">
        <v>164</v>
      </c>
      <c r="D4249" s="564">
        <v>62.06</v>
      </c>
    </row>
    <row r="4250" spans="1:4" ht="25.5">
      <c r="A4250" s="562">
        <v>3606509</v>
      </c>
      <c r="B4250" s="563" t="s">
        <v>18554</v>
      </c>
      <c r="C4250" s="562" t="s">
        <v>164</v>
      </c>
      <c r="D4250" s="564">
        <v>47.8</v>
      </c>
    </row>
    <row r="4251" spans="1:4" ht="25.5">
      <c r="A4251" s="562">
        <v>3606510</v>
      </c>
      <c r="B4251" s="563" t="s">
        <v>18555</v>
      </c>
      <c r="C4251" s="562" t="s">
        <v>164</v>
      </c>
      <c r="D4251" s="564">
        <v>48.24</v>
      </c>
    </row>
    <row r="4252" spans="1:4" ht="25.5">
      <c r="A4252" s="562">
        <v>3606511</v>
      </c>
      <c r="B4252" s="563" t="s">
        <v>18556</v>
      </c>
      <c r="C4252" s="562" t="s">
        <v>164</v>
      </c>
      <c r="D4252" s="564">
        <v>48.69</v>
      </c>
    </row>
    <row r="4253" spans="1:4" ht="25.5">
      <c r="A4253" s="562">
        <v>3606512</v>
      </c>
      <c r="B4253" s="563" t="s">
        <v>18557</v>
      </c>
      <c r="C4253" s="562" t="s">
        <v>164</v>
      </c>
      <c r="D4253" s="564">
        <v>49.13</v>
      </c>
    </row>
    <row r="4254" spans="1:4" ht="25.5">
      <c r="A4254" s="562">
        <v>3606513</v>
      </c>
      <c r="B4254" s="563" t="s">
        <v>18558</v>
      </c>
      <c r="C4254" s="562" t="s">
        <v>164</v>
      </c>
      <c r="D4254" s="564">
        <v>49.57</v>
      </c>
    </row>
    <row r="4255" spans="1:4" ht="25.5">
      <c r="A4255" s="562">
        <v>3606514</v>
      </c>
      <c r="B4255" s="563" t="s">
        <v>18559</v>
      </c>
      <c r="C4255" s="562" t="s">
        <v>164</v>
      </c>
      <c r="D4255" s="564">
        <v>50.34</v>
      </c>
    </row>
    <row r="4256" spans="1:4" ht="25.5">
      <c r="A4256" s="562">
        <v>3606515</v>
      </c>
      <c r="B4256" s="563" t="s">
        <v>18560</v>
      </c>
      <c r="C4256" s="562" t="s">
        <v>164</v>
      </c>
      <c r="D4256" s="564">
        <v>54.16</v>
      </c>
    </row>
    <row r="4257" spans="1:4" ht="25.5">
      <c r="A4257" s="562">
        <v>3606516</v>
      </c>
      <c r="B4257" s="563" t="s">
        <v>18561</v>
      </c>
      <c r="C4257" s="562" t="s">
        <v>164</v>
      </c>
      <c r="D4257" s="564">
        <v>54.82</v>
      </c>
    </row>
    <row r="4258" spans="1:4" ht="25.5">
      <c r="A4258" s="562">
        <v>3606518</v>
      </c>
      <c r="B4258" s="563" t="s">
        <v>18562</v>
      </c>
      <c r="C4258" s="562" t="s">
        <v>164</v>
      </c>
      <c r="D4258" s="564">
        <v>46.35</v>
      </c>
    </row>
    <row r="4259" spans="1:4" ht="25.5">
      <c r="A4259" s="562">
        <v>3606519</v>
      </c>
      <c r="B4259" s="563" t="s">
        <v>18563</v>
      </c>
      <c r="C4259" s="562" t="s">
        <v>164</v>
      </c>
      <c r="D4259" s="564">
        <v>46.79</v>
      </c>
    </row>
    <row r="4260" spans="1:4" ht="25.5">
      <c r="A4260" s="562">
        <v>3606520</v>
      </c>
      <c r="B4260" s="563" t="s">
        <v>18564</v>
      </c>
      <c r="C4260" s="562" t="s">
        <v>164</v>
      </c>
      <c r="D4260" s="564">
        <v>47.12</v>
      </c>
    </row>
    <row r="4261" spans="1:4" ht="25.5">
      <c r="A4261" s="562">
        <v>3606521</v>
      </c>
      <c r="B4261" s="563" t="s">
        <v>18565</v>
      </c>
      <c r="C4261" s="562" t="s">
        <v>164</v>
      </c>
      <c r="D4261" s="564">
        <v>47.45</v>
      </c>
    </row>
    <row r="4262" spans="1:4" ht="25.5">
      <c r="A4262" s="562">
        <v>3606522</v>
      </c>
      <c r="B4262" s="563" t="s">
        <v>18566</v>
      </c>
      <c r="C4262" s="562" t="s">
        <v>164</v>
      </c>
      <c r="D4262" s="564">
        <v>47.78</v>
      </c>
    </row>
    <row r="4263" spans="1:4" ht="25.5">
      <c r="A4263" s="562">
        <v>3606523</v>
      </c>
      <c r="B4263" s="563" t="s">
        <v>18567</v>
      </c>
      <c r="C4263" s="562" t="s">
        <v>164</v>
      </c>
      <c r="D4263" s="564">
        <v>48.45</v>
      </c>
    </row>
    <row r="4264" spans="1:4" ht="25.5">
      <c r="A4264" s="562">
        <v>3606524</v>
      </c>
      <c r="B4264" s="563" t="s">
        <v>18568</v>
      </c>
      <c r="C4264" s="562" t="s">
        <v>164</v>
      </c>
      <c r="D4264" s="564">
        <v>49.55</v>
      </c>
    </row>
    <row r="4265" spans="1:4" ht="25.5">
      <c r="A4265" s="562">
        <v>3606525</v>
      </c>
      <c r="B4265" s="563" t="s">
        <v>18569</v>
      </c>
      <c r="C4265" s="562" t="s">
        <v>164</v>
      </c>
      <c r="D4265" s="564">
        <v>52.55</v>
      </c>
    </row>
    <row r="4266" spans="1:4">
      <c r="A4266" s="562">
        <v>3606577</v>
      </c>
      <c r="B4266" s="563" t="s">
        <v>18570</v>
      </c>
      <c r="C4266" s="562" t="s">
        <v>164</v>
      </c>
      <c r="D4266" s="564">
        <v>15.15</v>
      </c>
    </row>
    <row r="4267" spans="1:4">
      <c r="A4267" s="562">
        <v>3606576</v>
      </c>
      <c r="B4267" s="563" t="s">
        <v>18571</v>
      </c>
      <c r="C4267" s="562" t="s">
        <v>164</v>
      </c>
      <c r="D4267" s="564">
        <v>5</v>
      </c>
    </row>
    <row r="4268" spans="1:4">
      <c r="A4268" s="562">
        <v>3606561</v>
      </c>
      <c r="B4268" s="563" t="s">
        <v>18572</v>
      </c>
      <c r="C4268" s="562" t="s">
        <v>220</v>
      </c>
      <c r="D4268" s="564">
        <v>2301.2600000000002</v>
      </c>
    </row>
    <row r="4269" spans="1:4">
      <c r="A4269" s="562">
        <v>3606556</v>
      </c>
      <c r="B4269" s="563" t="s">
        <v>18573</v>
      </c>
      <c r="C4269" s="562" t="s">
        <v>220</v>
      </c>
      <c r="D4269" s="564">
        <v>1638.38</v>
      </c>
    </row>
    <row r="4270" spans="1:4">
      <c r="A4270" s="562">
        <v>3606562</v>
      </c>
      <c r="B4270" s="563" t="s">
        <v>18574</v>
      </c>
      <c r="C4270" s="562" t="s">
        <v>220</v>
      </c>
      <c r="D4270" s="564">
        <v>2516.92</v>
      </c>
    </row>
    <row r="4271" spans="1:4">
      <c r="A4271" s="562">
        <v>3606557</v>
      </c>
      <c r="B4271" s="563" t="s">
        <v>18575</v>
      </c>
      <c r="C4271" s="562" t="s">
        <v>220</v>
      </c>
      <c r="D4271" s="564">
        <v>1787.75</v>
      </c>
    </row>
    <row r="4272" spans="1:4">
      <c r="A4272" s="562">
        <v>3606563</v>
      </c>
      <c r="B4272" s="563" t="s">
        <v>18576</v>
      </c>
      <c r="C4272" s="562" t="s">
        <v>220</v>
      </c>
      <c r="D4272" s="564">
        <v>2741.81</v>
      </c>
    </row>
    <row r="4273" spans="1:4">
      <c r="A4273" s="562">
        <v>3606558</v>
      </c>
      <c r="B4273" s="563" t="s">
        <v>18577</v>
      </c>
      <c r="C4273" s="562" t="s">
        <v>220</v>
      </c>
      <c r="D4273" s="564">
        <v>1946.36</v>
      </c>
    </row>
    <row r="4274" spans="1:4">
      <c r="A4274" s="562">
        <v>3606559</v>
      </c>
      <c r="B4274" s="563" t="s">
        <v>18578</v>
      </c>
      <c r="C4274" s="562" t="s">
        <v>220</v>
      </c>
      <c r="D4274" s="564">
        <v>1841.73</v>
      </c>
    </row>
    <row r="4275" spans="1:4">
      <c r="A4275" s="562">
        <v>3606554</v>
      </c>
      <c r="B4275" s="563" t="s">
        <v>18579</v>
      </c>
      <c r="C4275" s="562" t="s">
        <v>220</v>
      </c>
      <c r="D4275" s="564">
        <v>1311.42</v>
      </c>
    </row>
    <row r="4276" spans="1:4">
      <c r="A4276" s="562">
        <v>3606560</v>
      </c>
      <c r="B4276" s="563" t="s">
        <v>18580</v>
      </c>
      <c r="C4276" s="562" t="s">
        <v>220</v>
      </c>
      <c r="D4276" s="564">
        <v>2058.29</v>
      </c>
    </row>
    <row r="4277" spans="1:4">
      <c r="A4277" s="562">
        <v>3606555</v>
      </c>
      <c r="B4277" s="563" t="s">
        <v>18581</v>
      </c>
      <c r="C4277" s="562" t="s">
        <v>220</v>
      </c>
      <c r="D4277" s="564">
        <v>1461.7</v>
      </c>
    </row>
    <row r="4278" spans="1:4">
      <c r="A4278" s="562">
        <v>3606571</v>
      </c>
      <c r="B4278" s="563" t="s">
        <v>18582</v>
      </c>
      <c r="C4278" s="562" t="s">
        <v>220</v>
      </c>
      <c r="D4278" s="564">
        <v>2268.62</v>
      </c>
    </row>
    <row r="4279" spans="1:4">
      <c r="A4279" s="562">
        <v>3606566</v>
      </c>
      <c r="B4279" s="563" t="s">
        <v>18583</v>
      </c>
      <c r="C4279" s="562" t="s">
        <v>220</v>
      </c>
      <c r="D4279" s="564">
        <v>1605.74</v>
      </c>
    </row>
    <row r="4280" spans="1:4">
      <c r="A4280" s="562">
        <v>3606572</v>
      </c>
      <c r="B4280" s="563" t="s">
        <v>18584</v>
      </c>
      <c r="C4280" s="562" t="s">
        <v>220</v>
      </c>
      <c r="D4280" s="564">
        <v>2487.39</v>
      </c>
    </row>
    <row r="4281" spans="1:4">
      <c r="A4281" s="562">
        <v>3606567</v>
      </c>
      <c r="B4281" s="563" t="s">
        <v>18585</v>
      </c>
      <c r="C4281" s="562" t="s">
        <v>220</v>
      </c>
      <c r="D4281" s="564">
        <v>1758.22</v>
      </c>
    </row>
    <row r="4282" spans="1:4">
      <c r="A4282" s="562">
        <v>3606573</v>
      </c>
      <c r="B4282" s="563" t="s">
        <v>18586</v>
      </c>
      <c r="C4282" s="562" t="s">
        <v>220</v>
      </c>
      <c r="D4282" s="564">
        <v>2705.69</v>
      </c>
    </row>
    <row r="4283" spans="1:4">
      <c r="A4283" s="562">
        <v>3606568</v>
      </c>
      <c r="B4283" s="563" t="s">
        <v>18587</v>
      </c>
      <c r="C4283" s="562" t="s">
        <v>220</v>
      </c>
      <c r="D4283" s="564">
        <v>1910.24</v>
      </c>
    </row>
    <row r="4284" spans="1:4">
      <c r="A4284" s="562">
        <v>3606569</v>
      </c>
      <c r="B4284" s="563" t="s">
        <v>18588</v>
      </c>
      <c r="C4284" s="562" t="s">
        <v>220</v>
      </c>
      <c r="D4284" s="564">
        <v>1829.43</v>
      </c>
    </row>
    <row r="4285" spans="1:4">
      <c r="A4285" s="562">
        <v>3606564</v>
      </c>
      <c r="B4285" s="563" t="s">
        <v>18589</v>
      </c>
      <c r="C4285" s="562" t="s">
        <v>220</v>
      </c>
      <c r="D4285" s="564">
        <v>1299.1300000000001</v>
      </c>
    </row>
    <row r="4286" spans="1:4">
      <c r="A4286" s="562">
        <v>3606570</v>
      </c>
      <c r="B4286" s="563" t="s">
        <v>18590</v>
      </c>
      <c r="C4286" s="562" t="s">
        <v>220</v>
      </c>
      <c r="D4286" s="564">
        <v>2049.33</v>
      </c>
    </row>
    <row r="4287" spans="1:4">
      <c r="A4287" s="562">
        <v>3606565</v>
      </c>
      <c r="B4287" s="563" t="s">
        <v>18591</v>
      </c>
      <c r="C4287" s="562" t="s">
        <v>220</v>
      </c>
      <c r="D4287" s="564">
        <v>1452.74</v>
      </c>
    </row>
    <row r="4288" spans="1:4">
      <c r="A4288" s="562">
        <v>3606578</v>
      </c>
      <c r="B4288" s="563" t="s">
        <v>18592</v>
      </c>
      <c r="C4288" s="562" t="s">
        <v>220</v>
      </c>
      <c r="D4288" s="564">
        <v>165.02</v>
      </c>
    </row>
    <row r="4289" spans="1:4">
      <c r="A4289" s="562">
        <v>3606575</v>
      </c>
      <c r="B4289" s="563" t="s">
        <v>18593</v>
      </c>
      <c r="C4289" s="562" t="s">
        <v>164</v>
      </c>
      <c r="D4289" s="564">
        <v>2.41</v>
      </c>
    </row>
    <row r="4290" spans="1:4">
      <c r="A4290" s="562">
        <v>3606574</v>
      </c>
      <c r="B4290" s="563" t="s">
        <v>18594</v>
      </c>
      <c r="C4290" s="562" t="s">
        <v>164</v>
      </c>
      <c r="D4290" s="564">
        <v>1.2</v>
      </c>
    </row>
    <row r="4291" spans="1:4">
      <c r="A4291" s="562">
        <v>3713603</v>
      </c>
      <c r="B4291" s="563" t="s">
        <v>18595</v>
      </c>
      <c r="C4291" s="562" t="s">
        <v>14735</v>
      </c>
      <c r="D4291" s="564">
        <v>1084.93</v>
      </c>
    </row>
    <row r="4292" spans="1:4">
      <c r="A4292" s="562">
        <v>3713601</v>
      </c>
      <c r="B4292" s="563" t="s">
        <v>18596</v>
      </c>
      <c r="C4292" s="562" t="s">
        <v>14735</v>
      </c>
      <c r="D4292" s="564">
        <v>888.69</v>
      </c>
    </row>
    <row r="4293" spans="1:4">
      <c r="A4293" s="562">
        <v>3713607</v>
      </c>
      <c r="B4293" s="563" t="s">
        <v>18597</v>
      </c>
      <c r="C4293" s="562" t="s">
        <v>14735</v>
      </c>
      <c r="D4293" s="564">
        <v>539.69000000000005</v>
      </c>
    </row>
    <row r="4294" spans="1:4">
      <c r="A4294" s="562">
        <v>3713605</v>
      </c>
      <c r="B4294" s="563" t="s">
        <v>18598</v>
      </c>
      <c r="C4294" s="562" t="s">
        <v>14735</v>
      </c>
      <c r="D4294" s="564">
        <v>382.83</v>
      </c>
    </row>
    <row r="4295" spans="1:4">
      <c r="A4295" s="562">
        <v>3719530</v>
      </c>
      <c r="B4295" s="563" t="s">
        <v>18599</v>
      </c>
      <c r="C4295" s="562" t="s">
        <v>14735</v>
      </c>
      <c r="D4295" s="564">
        <v>338.15</v>
      </c>
    </row>
    <row r="4296" spans="1:4">
      <c r="A4296" s="562">
        <v>3713828</v>
      </c>
      <c r="B4296" s="563" t="s">
        <v>18600</v>
      </c>
      <c r="C4296" s="562" t="s">
        <v>14735</v>
      </c>
      <c r="D4296" s="564">
        <v>252.53</v>
      </c>
    </row>
    <row r="4297" spans="1:4">
      <c r="A4297" s="562">
        <v>3713875</v>
      </c>
      <c r="B4297" s="563" t="s">
        <v>18601</v>
      </c>
      <c r="C4297" s="562" t="s">
        <v>14735</v>
      </c>
      <c r="D4297" s="564">
        <v>72.260000000000005</v>
      </c>
    </row>
    <row r="4298" spans="1:4">
      <c r="A4298" s="562">
        <v>3713619</v>
      </c>
      <c r="B4298" s="563" t="s">
        <v>18602</v>
      </c>
      <c r="C4298" s="562" t="s">
        <v>14735</v>
      </c>
      <c r="D4298" s="564">
        <v>72.709999999999994</v>
      </c>
    </row>
    <row r="4299" spans="1:4">
      <c r="A4299" s="562">
        <v>3713876</v>
      </c>
      <c r="B4299" s="563" t="s">
        <v>18603</v>
      </c>
      <c r="C4299" s="562" t="s">
        <v>14735</v>
      </c>
      <c r="D4299" s="564">
        <v>102.98</v>
      </c>
    </row>
    <row r="4300" spans="1:4">
      <c r="A4300" s="562">
        <v>3713827</v>
      </c>
      <c r="B4300" s="563" t="s">
        <v>18604</v>
      </c>
      <c r="C4300" s="562" t="s">
        <v>14735</v>
      </c>
      <c r="D4300" s="564">
        <v>101.12</v>
      </c>
    </row>
    <row r="4301" spans="1:4">
      <c r="A4301" s="562">
        <v>3713904</v>
      </c>
      <c r="B4301" s="563" t="s">
        <v>18605</v>
      </c>
      <c r="C4301" s="562" t="s">
        <v>14735</v>
      </c>
      <c r="D4301" s="564">
        <v>292.43</v>
      </c>
    </row>
    <row r="4302" spans="1:4">
      <c r="A4302" s="562">
        <v>3719529</v>
      </c>
      <c r="B4302" s="563" t="s">
        <v>18606</v>
      </c>
      <c r="C4302" s="562" t="s">
        <v>14735</v>
      </c>
      <c r="D4302" s="564">
        <v>213.5</v>
      </c>
    </row>
    <row r="4303" spans="1:4">
      <c r="A4303" s="562">
        <v>3713878</v>
      </c>
      <c r="B4303" s="563" t="s">
        <v>18607</v>
      </c>
      <c r="C4303" s="562" t="s">
        <v>14735</v>
      </c>
      <c r="D4303" s="564">
        <v>71.84</v>
      </c>
    </row>
    <row r="4304" spans="1:4">
      <c r="A4304" s="562">
        <v>3713617</v>
      </c>
      <c r="B4304" s="563" t="s">
        <v>18608</v>
      </c>
      <c r="C4304" s="562" t="s">
        <v>14735</v>
      </c>
      <c r="D4304" s="564">
        <v>72.069999999999993</v>
      </c>
    </row>
    <row r="4305" spans="1:4">
      <c r="A4305" s="562">
        <v>3713879</v>
      </c>
      <c r="B4305" s="563" t="s">
        <v>18609</v>
      </c>
      <c r="C4305" s="562" t="s">
        <v>14735</v>
      </c>
      <c r="D4305" s="564">
        <v>91.73</v>
      </c>
    </row>
    <row r="4306" spans="1:4">
      <c r="A4306" s="562">
        <v>3713826</v>
      </c>
      <c r="B4306" s="563" t="s">
        <v>18610</v>
      </c>
      <c r="C4306" s="562" t="s">
        <v>14735</v>
      </c>
      <c r="D4306" s="564">
        <v>87.19</v>
      </c>
    </row>
    <row r="4307" spans="1:4" ht="25.5">
      <c r="A4307" s="562">
        <v>3713610</v>
      </c>
      <c r="B4307" s="563" t="s">
        <v>18611</v>
      </c>
      <c r="C4307" s="562" t="s">
        <v>14735</v>
      </c>
      <c r="D4307" s="564">
        <v>39.33</v>
      </c>
    </row>
    <row r="4308" spans="1:4" ht="25.5">
      <c r="A4308" s="562">
        <v>3713609</v>
      </c>
      <c r="B4308" s="563" t="s">
        <v>18612</v>
      </c>
      <c r="C4308" s="562" t="s">
        <v>14735</v>
      </c>
      <c r="D4308" s="564">
        <v>37.6</v>
      </c>
    </row>
    <row r="4309" spans="1:4" ht="25.5">
      <c r="A4309" s="562">
        <v>3713612</v>
      </c>
      <c r="B4309" s="563" t="s">
        <v>18613</v>
      </c>
      <c r="C4309" s="562" t="s">
        <v>14735</v>
      </c>
      <c r="D4309" s="564">
        <v>33.020000000000003</v>
      </c>
    </row>
    <row r="4310" spans="1:4" ht="25.5">
      <c r="A4310" s="562">
        <v>3713611</v>
      </c>
      <c r="B4310" s="563" t="s">
        <v>18614</v>
      </c>
      <c r="C4310" s="562" t="s">
        <v>14735</v>
      </c>
      <c r="D4310" s="564">
        <v>32.270000000000003</v>
      </c>
    </row>
    <row r="4311" spans="1:4">
      <c r="A4311" s="562">
        <v>3713608</v>
      </c>
      <c r="B4311" s="563" t="s">
        <v>18615</v>
      </c>
      <c r="C4311" s="562" t="s">
        <v>14735</v>
      </c>
      <c r="D4311" s="564">
        <v>27.25</v>
      </c>
    </row>
    <row r="4312" spans="1:4">
      <c r="A4312" s="562">
        <v>3713613</v>
      </c>
      <c r="B4312" s="563" t="s">
        <v>18616</v>
      </c>
      <c r="C4312" s="562" t="s">
        <v>14735</v>
      </c>
      <c r="D4312" s="564">
        <v>25.24</v>
      </c>
    </row>
    <row r="4313" spans="1:4">
      <c r="A4313" s="562">
        <v>3713822</v>
      </c>
      <c r="B4313" s="563" t="s">
        <v>18617</v>
      </c>
      <c r="C4313" s="562" t="s">
        <v>14735</v>
      </c>
      <c r="D4313" s="564">
        <v>330.81</v>
      </c>
    </row>
    <row r="4314" spans="1:4">
      <c r="A4314" s="562">
        <v>3713824</v>
      </c>
      <c r="B4314" s="563" t="s">
        <v>18618</v>
      </c>
      <c r="C4314" s="562" t="s">
        <v>14735</v>
      </c>
      <c r="D4314" s="564">
        <v>245.18</v>
      </c>
    </row>
    <row r="4315" spans="1:4">
      <c r="A4315" s="562">
        <v>3713825</v>
      </c>
      <c r="B4315" s="563" t="s">
        <v>18619</v>
      </c>
      <c r="C4315" s="562" t="s">
        <v>14735</v>
      </c>
      <c r="D4315" s="564">
        <v>285.08999999999997</v>
      </c>
    </row>
    <row r="4316" spans="1:4">
      <c r="A4316" s="562">
        <v>3713823</v>
      </c>
      <c r="B4316" s="563" t="s">
        <v>18620</v>
      </c>
      <c r="C4316" s="562" t="s">
        <v>14735</v>
      </c>
      <c r="D4316" s="564">
        <v>206.16</v>
      </c>
    </row>
    <row r="4317" spans="1:4">
      <c r="A4317" s="562">
        <v>3713602</v>
      </c>
      <c r="B4317" s="563" t="s">
        <v>18621</v>
      </c>
      <c r="C4317" s="562" t="s">
        <v>14735</v>
      </c>
      <c r="D4317" s="564">
        <v>991.47</v>
      </c>
    </row>
    <row r="4318" spans="1:4">
      <c r="A4318" s="562">
        <v>3713600</v>
      </c>
      <c r="B4318" s="563" t="s">
        <v>18622</v>
      </c>
      <c r="C4318" s="562" t="s">
        <v>14735</v>
      </c>
      <c r="D4318" s="564">
        <v>811.32</v>
      </c>
    </row>
    <row r="4319" spans="1:4">
      <c r="A4319" s="562">
        <v>3713606</v>
      </c>
      <c r="B4319" s="563" t="s">
        <v>18623</v>
      </c>
      <c r="C4319" s="562" t="s">
        <v>14735</v>
      </c>
      <c r="D4319" s="564">
        <v>446.23</v>
      </c>
    </row>
    <row r="4320" spans="1:4">
      <c r="A4320" s="562">
        <v>3713604</v>
      </c>
      <c r="B4320" s="563" t="s">
        <v>18624</v>
      </c>
      <c r="C4320" s="562" t="s">
        <v>14735</v>
      </c>
      <c r="D4320" s="564">
        <v>318.81</v>
      </c>
    </row>
    <row r="4321" spans="1:4">
      <c r="A4321" s="562">
        <v>3716129</v>
      </c>
      <c r="B4321" s="563" t="s">
        <v>18625</v>
      </c>
      <c r="C4321" s="562" t="s">
        <v>220</v>
      </c>
      <c r="D4321" s="564">
        <v>51.55</v>
      </c>
    </row>
    <row r="4322" spans="1:4">
      <c r="A4322" s="562">
        <v>3716128</v>
      </c>
      <c r="B4322" s="563" t="s">
        <v>18626</v>
      </c>
      <c r="C4322" s="562" t="s">
        <v>220</v>
      </c>
      <c r="D4322" s="564">
        <v>44.23</v>
      </c>
    </row>
    <row r="4323" spans="1:4">
      <c r="A4323" s="562">
        <v>3716133</v>
      </c>
      <c r="B4323" s="563" t="s">
        <v>18627</v>
      </c>
      <c r="C4323" s="562" t="s">
        <v>220</v>
      </c>
      <c r="D4323" s="564">
        <v>30.15</v>
      </c>
    </row>
    <row r="4324" spans="1:4">
      <c r="A4324" s="562">
        <v>3716132</v>
      </c>
      <c r="B4324" s="563" t="s">
        <v>18628</v>
      </c>
      <c r="C4324" s="562" t="s">
        <v>220</v>
      </c>
      <c r="D4324" s="564">
        <v>26.97</v>
      </c>
    </row>
    <row r="4325" spans="1:4">
      <c r="A4325" s="562">
        <v>3716131</v>
      </c>
      <c r="B4325" s="563" t="s">
        <v>18629</v>
      </c>
      <c r="C4325" s="562" t="s">
        <v>220</v>
      </c>
      <c r="D4325" s="564">
        <v>33.28</v>
      </c>
    </row>
    <row r="4326" spans="1:4">
      <c r="A4326" s="562">
        <v>3716130</v>
      </c>
      <c r="B4326" s="563" t="s">
        <v>18630</v>
      </c>
      <c r="C4326" s="562" t="s">
        <v>220</v>
      </c>
      <c r="D4326" s="564">
        <v>29.52</v>
      </c>
    </row>
    <row r="4327" spans="1:4">
      <c r="A4327" s="562">
        <v>3716135</v>
      </c>
      <c r="B4327" s="563" t="s">
        <v>18631</v>
      </c>
      <c r="C4327" s="562" t="s">
        <v>220</v>
      </c>
      <c r="D4327" s="564">
        <v>20.71</v>
      </c>
    </row>
    <row r="4328" spans="1:4">
      <c r="A4328" s="562">
        <v>3716134</v>
      </c>
      <c r="B4328" s="563" t="s">
        <v>18632</v>
      </c>
      <c r="C4328" s="562" t="s">
        <v>220</v>
      </c>
      <c r="D4328" s="564">
        <v>19.079999999999998</v>
      </c>
    </row>
    <row r="4329" spans="1:4" ht="25.5">
      <c r="A4329" s="562">
        <v>3713698</v>
      </c>
      <c r="B4329" s="563" t="s">
        <v>18633</v>
      </c>
      <c r="C4329" s="562" t="s">
        <v>220</v>
      </c>
      <c r="D4329" s="564">
        <v>340897.94</v>
      </c>
    </row>
    <row r="4330" spans="1:4" ht="25.5">
      <c r="A4330" s="562">
        <v>3713699</v>
      </c>
      <c r="B4330" s="563" t="s">
        <v>18634</v>
      </c>
      <c r="C4330" s="562" t="s">
        <v>220</v>
      </c>
      <c r="D4330" s="564">
        <v>343174.35</v>
      </c>
    </row>
    <row r="4331" spans="1:4" ht="25.5">
      <c r="A4331" s="562">
        <v>3713700</v>
      </c>
      <c r="B4331" s="563" t="s">
        <v>18635</v>
      </c>
      <c r="C4331" s="562" t="s">
        <v>220</v>
      </c>
      <c r="D4331" s="564">
        <v>344729</v>
      </c>
    </row>
    <row r="4332" spans="1:4" ht="25.5">
      <c r="A4332" s="562">
        <v>3713701</v>
      </c>
      <c r="B4332" s="563" t="s">
        <v>18636</v>
      </c>
      <c r="C4332" s="562" t="s">
        <v>220</v>
      </c>
      <c r="D4332" s="564">
        <v>353606.6</v>
      </c>
    </row>
    <row r="4333" spans="1:4" ht="25.5">
      <c r="A4333" s="562">
        <v>3713702</v>
      </c>
      <c r="B4333" s="563" t="s">
        <v>18637</v>
      </c>
      <c r="C4333" s="562" t="s">
        <v>220</v>
      </c>
      <c r="D4333" s="564">
        <v>362333.76</v>
      </c>
    </row>
    <row r="4334" spans="1:4" ht="25.5">
      <c r="A4334" s="562">
        <v>3713693</v>
      </c>
      <c r="B4334" s="563" t="s">
        <v>18638</v>
      </c>
      <c r="C4334" s="562" t="s">
        <v>220</v>
      </c>
      <c r="D4334" s="564">
        <v>275740.15000000002</v>
      </c>
    </row>
    <row r="4335" spans="1:4" ht="25.5">
      <c r="A4335" s="562">
        <v>3713694</v>
      </c>
      <c r="B4335" s="563" t="s">
        <v>18639</v>
      </c>
      <c r="C4335" s="562" t="s">
        <v>220</v>
      </c>
      <c r="D4335" s="564">
        <v>289834.84999999998</v>
      </c>
    </row>
    <row r="4336" spans="1:4" ht="25.5">
      <c r="A4336" s="562">
        <v>3713695</v>
      </c>
      <c r="B4336" s="563" t="s">
        <v>18640</v>
      </c>
      <c r="C4336" s="562" t="s">
        <v>220</v>
      </c>
      <c r="D4336" s="564">
        <v>308337.65000000002</v>
      </c>
    </row>
    <row r="4337" spans="1:4" ht="25.5">
      <c r="A4337" s="562">
        <v>3713696</v>
      </c>
      <c r="B4337" s="563" t="s">
        <v>18641</v>
      </c>
      <c r="C4337" s="562" t="s">
        <v>220</v>
      </c>
      <c r="D4337" s="564">
        <v>321878.15000000002</v>
      </c>
    </row>
    <row r="4338" spans="1:4" ht="25.5">
      <c r="A4338" s="562">
        <v>3713697</v>
      </c>
      <c r="B4338" s="563" t="s">
        <v>18642</v>
      </c>
      <c r="C4338" s="562" t="s">
        <v>220</v>
      </c>
      <c r="D4338" s="564">
        <v>334647.8</v>
      </c>
    </row>
    <row r="4339" spans="1:4" ht="25.5">
      <c r="A4339" s="562">
        <v>3713692</v>
      </c>
      <c r="B4339" s="563" t="s">
        <v>18643</v>
      </c>
      <c r="C4339" s="562" t="s">
        <v>220</v>
      </c>
      <c r="D4339" s="564">
        <v>234002.31</v>
      </c>
    </row>
    <row r="4340" spans="1:4" ht="25.5">
      <c r="A4340" s="562">
        <v>3713691</v>
      </c>
      <c r="B4340" s="563" t="s">
        <v>18644</v>
      </c>
      <c r="C4340" s="562" t="s">
        <v>220</v>
      </c>
      <c r="D4340" s="564">
        <v>224905.1</v>
      </c>
    </row>
    <row r="4341" spans="1:4">
      <c r="A4341" s="562">
        <v>3713873</v>
      </c>
      <c r="B4341" s="563" t="s">
        <v>18645</v>
      </c>
      <c r="C4341" s="562" t="s">
        <v>220</v>
      </c>
      <c r="D4341" s="564">
        <v>6830.1</v>
      </c>
    </row>
    <row r="4342" spans="1:4">
      <c r="A4342" s="562">
        <v>3713705</v>
      </c>
      <c r="B4342" s="563" t="s">
        <v>18646</v>
      </c>
      <c r="C4342" s="562" t="s">
        <v>14735</v>
      </c>
      <c r="D4342" s="564">
        <v>26.8</v>
      </c>
    </row>
    <row r="4343" spans="1:4">
      <c r="A4343" s="562">
        <v>3713902</v>
      </c>
      <c r="B4343" s="563" t="s">
        <v>18647</v>
      </c>
      <c r="C4343" s="562" t="s">
        <v>220</v>
      </c>
      <c r="D4343" s="564">
        <v>14637.99</v>
      </c>
    </row>
    <row r="4344" spans="1:4">
      <c r="A4344" s="562">
        <v>3713689</v>
      </c>
      <c r="B4344" s="563" t="s">
        <v>18648</v>
      </c>
      <c r="C4344" s="562" t="s">
        <v>220</v>
      </c>
      <c r="D4344" s="564">
        <v>440.4</v>
      </c>
    </row>
    <row r="4345" spans="1:4">
      <c r="A4345" s="562">
        <v>3713690</v>
      </c>
      <c r="B4345" s="563" t="s">
        <v>18649</v>
      </c>
      <c r="C4345" s="562" t="s">
        <v>220</v>
      </c>
      <c r="D4345" s="564">
        <v>524.59</v>
      </c>
    </row>
    <row r="4346" spans="1:4">
      <c r="A4346" s="562">
        <v>3713897</v>
      </c>
      <c r="B4346" s="563" t="s">
        <v>18650</v>
      </c>
      <c r="C4346" s="562" t="s">
        <v>14735</v>
      </c>
      <c r="D4346" s="564">
        <v>314.05</v>
      </c>
    </row>
    <row r="4347" spans="1:4">
      <c r="A4347" s="562">
        <v>3713893</v>
      </c>
      <c r="B4347" s="563" t="s">
        <v>18651</v>
      </c>
      <c r="C4347" s="562" t="s">
        <v>14735</v>
      </c>
      <c r="D4347" s="564">
        <v>318.33999999999997</v>
      </c>
    </row>
    <row r="4348" spans="1:4">
      <c r="A4348" s="562">
        <v>3713898</v>
      </c>
      <c r="B4348" s="563" t="s">
        <v>18652</v>
      </c>
      <c r="C4348" s="562" t="s">
        <v>14735</v>
      </c>
      <c r="D4348" s="564">
        <v>337.92</v>
      </c>
    </row>
    <row r="4349" spans="1:4" ht="25.5">
      <c r="A4349" s="562">
        <v>3713894</v>
      </c>
      <c r="B4349" s="563" t="s">
        <v>18653</v>
      </c>
      <c r="C4349" s="562" t="s">
        <v>14735</v>
      </c>
      <c r="D4349" s="564">
        <v>339.26</v>
      </c>
    </row>
    <row r="4350" spans="1:4">
      <c r="A4350" s="562">
        <v>3713895</v>
      </c>
      <c r="B4350" s="563" t="s">
        <v>18654</v>
      </c>
      <c r="C4350" s="562" t="s">
        <v>14735</v>
      </c>
      <c r="D4350" s="564">
        <v>291.93</v>
      </c>
    </row>
    <row r="4351" spans="1:4">
      <c r="A4351" s="562">
        <v>3713891</v>
      </c>
      <c r="B4351" s="563" t="s">
        <v>18655</v>
      </c>
      <c r="C4351" s="562" t="s">
        <v>14735</v>
      </c>
      <c r="D4351" s="564">
        <v>290.61</v>
      </c>
    </row>
    <row r="4352" spans="1:4">
      <c r="A4352" s="562">
        <v>3713896</v>
      </c>
      <c r="B4352" s="563" t="s">
        <v>18656</v>
      </c>
      <c r="C4352" s="562" t="s">
        <v>14735</v>
      </c>
      <c r="D4352" s="564">
        <v>307.89</v>
      </c>
    </row>
    <row r="4353" spans="1:4" ht="25.5">
      <c r="A4353" s="562">
        <v>3713892</v>
      </c>
      <c r="B4353" s="563" t="s">
        <v>18657</v>
      </c>
      <c r="C4353" s="562" t="s">
        <v>14735</v>
      </c>
      <c r="D4353" s="564">
        <v>301.89</v>
      </c>
    </row>
    <row r="4354" spans="1:4">
      <c r="A4354" s="562">
        <v>3806412</v>
      </c>
      <c r="B4354" s="563" t="s">
        <v>18658</v>
      </c>
      <c r="C4354" s="562" t="s">
        <v>220</v>
      </c>
      <c r="D4354" s="564">
        <v>73.48</v>
      </c>
    </row>
    <row r="4355" spans="1:4">
      <c r="A4355" s="562">
        <v>3806413</v>
      </c>
      <c r="B4355" s="563" t="s">
        <v>18659</v>
      </c>
      <c r="C4355" s="562" t="s">
        <v>16090</v>
      </c>
      <c r="D4355" s="564">
        <v>27.48</v>
      </c>
    </row>
    <row r="4356" spans="1:4">
      <c r="A4356" s="562">
        <v>3816190</v>
      </c>
      <c r="B4356" s="563" t="s">
        <v>40235</v>
      </c>
      <c r="C4356" s="562" t="s">
        <v>20591</v>
      </c>
      <c r="D4356" s="564">
        <v>200067.43</v>
      </c>
    </row>
    <row r="4357" spans="1:4">
      <c r="A4357" s="562">
        <v>3816192</v>
      </c>
      <c r="B4357" s="563" t="s">
        <v>40236</v>
      </c>
      <c r="C4357" s="562" t="s">
        <v>20591</v>
      </c>
      <c r="D4357" s="564">
        <v>210329.79</v>
      </c>
    </row>
    <row r="4358" spans="1:4">
      <c r="A4358" s="562">
        <v>3816193</v>
      </c>
      <c r="B4358" s="563" t="s">
        <v>40237</v>
      </c>
      <c r="C4358" s="562" t="s">
        <v>20591</v>
      </c>
      <c r="D4358" s="564">
        <v>284153.89</v>
      </c>
    </row>
    <row r="4359" spans="1:4">
      <c r="A4359" s="562">
        <v>3816191</v>
      </c>
      <c r="B4359" s="563" t="s">
        <v>40238</v>
      </c>
      <c r="C4359" s="562" t="s">
        <v>20591</v>
      </c>
      <c r="D4359" s="564">
        <v>40487.279999999999</v>
      </c>
    </row>
    <row r="4360" spans="1:4">
      <c r="A4360" s="562">
        <v>3807863</v>
      </c>
      <c r="B4360" s="563" t="s">
        <v>18660</v>
      </c>
      <c r="C4360" s="562" t="s">
        <v>220</v>
      </c>
      <c r="D4360" s="564">
        <v>8.75</v>
      </c>
    </row>
    <row r="4361" spans="1:4">
      <c r="A4361" s="562">
        <v>3807864</v>
      </c>
      <c r="B4361" s="563" t="s">
        <v>18661</v>
      </c>
      <c r="C4361" s="562" t="s">
        <v>220</v>
      </c>
      <c r="D4361" s="564">
        <v>12.94</v>
      </c>
    </row>
    <row r="4362" spans="1:4">
      <c r="A4362" s="562">
        <v>3807865</v>
      </c>
      <c r="B4362" s="563" t="s">
        <v>18662</v>
      </c>
      <c r="C4362" s="562" t="s">
        <v>220</v>
      </c>
      <c r="D4362" s="564">
        <v>16.84</v>
      </c>
    </row>
    <row r="4363" spans="1:4">
      <c r="A4363" s="562">
        <v>3807861</v>
      </c>
      <c r="B4363" s="563" t="s">
        <v>18663</v>
      </c>
      <c r="C4363" s="562" t="s">
        <v>220</v>
      </c>
      <c r="D4363" s="564">
        <v>3.46</v>
      </c>
    </row>
    <row r="4364" spans="1:4">
      <c r="A4364" s="562">
        <v>3807862</v>
      </c>
      <c r="B4364" s="563" t="s">
        <v>18664</v>
      </c>
      <c r="C4364" s="562" t="s">
        <v>220</v>
      </c>
      <c r="D4364" s="564">
        <v>4.25</v>
      </c>
    </row>
    <row r="4365" spans="1:4">
      <c r="A4365" s="562">
        <v>3807752</v>
      </c>
      <c r="B4365" s="563" t="s">
        <v>18665</v>
      </c>
      <c r="C4365" s="562" t="s">
        <v>14735</v>
      </c>
      <c r="D4365" s="564">
        <v>11.53</v>
      </c>
    </row>
    <row r="4366" spans="1:4">
      <c r="A4366" s="562">
        <v>3807753</v>
      </c>
      <c r="B4366" s="563" t="s">
        <v>18666</v>
      </c>
      <c r="C4366" s="562" t="s">
        <v>14735</v>
      </c>
      <c r="D4366" s="564">
        <v>16.61</v>
      </c>
    </row>
    <row r="4367" spans="1:4">
      <c r="A4367" s="562">
        <v>3807750</v>
      </c>
      <c r="B4367" s="563" t="s">
        <v>18667</v>
      </c>
      <c r="C4367" s="562" t="s">
        <v>14735</v>
      </c>
      <c r="D4367" s="564">
        <v>6.75</v>
      </c>
    </row>
    <row r="4368" spans="1:4">
      <c r="A4368" s="562">
        <v>3807751</v>
      </c>
      <c r="B4368" s="563" t="s">
        <v>18668</v>
      </c>
      <c r="C4368" s="562" t="s">
        <v>14735</v>
      </c>
      <c r="D4368" s="564">
        <v>8.85</v>
      </c>
    </row>
    <row r="4369" spans="1:4">
      <c r="A4369" s="562">
        <v>3806415</v>
      </c>
      <c r="B4369" s="563" t="s">
        <v>18669</v>
      </c>
      <c r="C4369" s="562" t="s">
        <v>164</v>
      </c>
      <c r="D4369" s="564">
        <v>735.33</v>
      </c>
    </row>
    <row r="4370" spans="1:4">
      <c r="A4370" s="562">
        <v>3806416</v>
      </c>
      <c r="B4370" s="563" t="s">
        <v>18670</v>
      </c>
      <c r="C4370" s="562" t="s">
        <v>220</v>
      </c>
      <c r="D4370" s="564">
        <v>92.05</v>
      </c>
    </row>
    <row r="4371" spans="1:4">
      <c r="A4371" s="562">
        <v>3806419</v>
      </c>
      <c r="B4371" s="563" t="s">
        <v>18671</v>
      </c>
      <c r="C4371" s="562" t="s">
        <v>220</v>
      </c>
      <c r="D4371" s="564">
        <v>124.29</v>
      </c>
    </row>
    <row r="4372" spans="1:4">
      <c r="A4372" s="562">
        <v>3806417</v>
      </c>
      <c r="B4372" s="563" t="s">
        <v>18672</v>
      </c>
      <c r="C4372" s="562" t="s">
        <v>220</v>
      </c>
      <c r="D4372" s="564">
        <v>103.35</v>
      </c>
    </row>
    <row r="4373" spans="1:4">
      <c r="A4373" s="562">
        <v>3806418</v>
      </c>
      <c r="B4373" s="563" t="s">
        <v>18673</v>
      </c>
      <c r="C4373" s="562" t="s">
        <v>220</v>
      </c>
      <c r="D4373" s="564">
        <v>123.08</v>
      </c>
    </row>
    <row r="4374" spans="1:4">
      <c r="A4374" s="562">
        <v>3808207</v>
      </c>
      <c r="B4374" s="563" t="s">
        <v>18674</v>
      </c>
      <c r="C4374" s="562" t="s">
        <v>14735</v>
      </c>
      <c r="D4374" s="564">
        <v>177.66</v>
      </c>
    </row>
    <row r="4375" spans="1:4">
      <c r="A4375" s="562">
        <v>3806400</v>
      </c>
      <c r="B4375" s="563" t="s">
        <v>18675</v>
      </c>
      <c r="C4375" s="562" t="s">
        <v>220</v>
      </c>
      <c r="D4375" s="564">
        <v>171915.36</v>
      </c>
    </row>
    <row r="4376" spans="1:4">
      <c r="A4376" s="562">
        <v>3806399</v>
      </c>
      <c r="B4376" s="563" t="s">
        <v>18676</v>
      </c>
      <c r="C4376" s="562" t="s">
        <v>220</v>
      </c>
      <c r="D4376" s="564">
        <v>244373.01</v>
      </c>
    </row>
    <row r="4377" spans="1:4">
      <c r="A4377" s="562">
        <v>3806387</v>
      </c>
      <c r="B4377" s="563" t="s">
        <v>18677</v>
      </c>
      <c r="C4377" s="562" t="s">
        <v>220</v>
      </c>
      <c r="D4377" s="564">
        <v>305315.31</v>
      </c>
    </row>
    <row r="4378" spans="1:4">
      <c r="A4378" s="562">
        <v>3806397</v>
      </c>
      <c r="B4378" s="563" t="s">
        <v>18678</v>
      </c>
      <c r="C4378" s="562" t="s">
        <v>220</v>
      </c>
      <c r="D4378" s="564">
        <v>410064.53</v>
      </c>
    </row>
    <row r="4379" spans="1:4">
      <c r="A4379" s="562">
        <v>3806396</v>
      </c>
      <c r="B4379" s="563" t="s">
        <v>18679</v>
      </c>
      <c r="C4379" s="562" t="s">
        <v>220</v>
      </c>
      <c r="D4379" s="564">
        <v>472564.85</v>
      </c>
    </row>
    <row r="4380" spans="1:4">
      <c r="A4380" s="562">
        <v>3816194</v>
      </c>
      <c r="B4380" s="563" t="s">
        <v>31241</v>
      </c>
      <c r="C4380" s="562" t="s">
        <v>220</v>
      </c>
      <c r="D4380" s="564">
        <v>12376.17</v>
      </c>
    </row>
    <row r="4381" spans="1:4">
      <c r="A4381" s="562">
        <v>3816195</v>
      </c>
      <c r="B4381" s="563" t="s">
        <v>31242</v>
      </c>
      <c r="C4381" s="562" t="s">
        <v>17566</v>
      </c>
      <c r="D4381" s="564">
        <v>170.97</v>
      </c>
    </row>
    <row r="4382" spans="1:4">
      <c r="A4382" s="562">
        <v>3816118</v>
      </c>
      <c r="B4382" s="563" t="s">
        <v>18680</v>
      </c>
      <c r="C4382" s="562" t="s">
        <v>14735</v>
      </c>
      <c r="D4382" s="564">
        <v>101.84</v>
      </c>
    </row>
    <row r="4383" spans="1:4">
      <c r="A4383" s="562">
        <v>3816117</v>
      </c>
      <c r="B4383" s="563" t="s">
        <v>18681</v>
      </c>
      <c r="C4383" s="562" t="s">
        <v>14735</v>
      </c>
      <c r="D4383" s="564">
        <v>93.2</v>
      </c>
    </row>
    <row r="4384" spans="1:4">
      <c r="A4384" s="562">
        <v>3806386</v>
      </c>
      <c r="B4384" s="563" t="s">
        <v>18682</v>
      </c>
      <c r="C4384" s="562" t="s">
        <v>14735</v>
      </c>
      <c r="D4384" s="564">
        <v>765.87</v>
      </c>
    </row>
    <row r="4385" spans="1:4">
      <c r="A4385" s="562">
        <v>3816196</v>
      </c>
      <c r="B4385" s="563" t="s">
        <v>18683</v>
      </c>
      <c r="C4385" s="562" t="s">
        <v>164</v>
      </c>
      <c r="D4385" s="564">
        <v>999.63</v>
      </c>
    </row>
    <row r="4386" spans="1:4">
      <c r="A4386" s="562">
        <v>3806426</v>
      </c>
      <c r="B4386" s="563" t="s">
        <v>18684</v>
      </c>
      <c r="C4386" s="562" t="s">
        <v>18685</v>
      </c>
      <c r="D4386" s="564">
        <v>66.36</v>
      </c>
    </row>
    <row r="4387" spans="1:4">
      <c r="A4387" s="562">
        <v>3806401</v>
      </c>
      <c r="B4387" s="563" t="s">
        <v>18686</v>
      </c>
      <c r="C4387" s="562" t="s">
        <v>220</v>
      </c>
      <c r="D4387" s="564">
        <v>14746.4</v>
      </c>
    </row>
    <row r="4388" spans="1:4">
      <c r="A4388" s="562">
        <v>3806423</v>
      </c>
      <c r="B4388" s="563" t="s">
        <v>18687</v>
      </c>
      <c r="C4388" s="562" t="s">
        <v>220</v>
      </c>
      <c r="D4388" s="564">
        <v>8555.94</v>
      </c>
    </row>
    <row r="4389" spans="1:4">
      <c r="A4389" s="562">
        <v>3806421</v>
      </c>
      <c r="B4389" s="563" t="s">
        <v>18688</v>
      </c>
      <c r="C4389" s="562" t="s">
        <v>220</v>
      </c>
      <c r="D4389" s="564">
        <v>4825.74</v>
      </c>
    </row>
    <row r="4390" spans="1:4">
      <c r="A4390" s="562">
        <v>3806422</v>
      </c>
      <c r="B4390" s="563" t="s">
        <v>18689</v>
      </c>
      <c r="C4390" s="562" t="s">
        <v>220</v>
      </c>
      <c r="D4390" s="564">
        <v>7700.36</v>
      </c>
    </row>
    <row r="4391" spans="1:4">
      <c r="A4391" s="562">
        <v>3806425</v>
      </c>
      <c r="B4391" s="563" t="s">
        <v>18690</v>
      </c>
      <c r="C4391" s="562" t="s">
        <v>220</v>
      </c>
      <c r="D4391" s="564">
        <v>3494.76</v>
      </c>
    </row>
    <row r="4392" spans="1:4">
      <c r="A4392" s="562">
        <v>3806424</v>
      </c>
      <c r="B4392" s="563" t="s">
        <v>18691</v>
      </c>
      <c r="C4392" s="562" t="s">
        <v>220</v>
      </c>
      <c r="D4392" s="564">
        <v>5972.57</v>
      </c>
    </row>
    <row r="4393" spans="1:4">
      <c r="A4393" s="562">
        <v>3806420</v>
      </c>
      <c r="B4393" s="563" t="s">
        <v>18692</v>
      </c>
      <c r="C4393" s="562" t="s">
        <v>220</v>
      </c>
      <c r="D4393" s="564">
        <v>4222.53</v>
      </c>
    </row>
    <row r="4394" spans="1:4">
      <c r="A4394" s="562">
        <v>3806405</v>
      </c>
      <c r="B4394" s="563" t="s">
        <v>18693</v>
      </c>
      <c r="C4394" s="562" t="s">
        <v>220</v>
      </c>
      <c r="D4394" s="564">
        <v>173.49</v>
      </c>
    </row>
    <row r="4395" spans="1:4">
      <c r="A4395" s="562">
        <v>3806404</v>
      </c>
      <c r="B4395" s="563" t="s">
        <v>18694</v>
      </c>
      <c r="C4395" s="562" t="s">
        <v>164</v>
      </c>
      <c r="D4395" s="564">
        <v>145.25</v>
      </c>
    </row>
    <row r="4396" spans="1:4">
      <c r="A4396" s="562">
        <v>3806406</v>
      </c>
      <c r="B4396" s="563" t="s">
        <v>18695</v>
      </c>
      <c r="C4396" s="562" t="s">
        <v>14735</v>
      </c>
      <c r="D4396" s="564">
        <v>7.36</v>
      </c>
    </row>
    <row r="4397" spans="1:4">
      <c r="A4397" s="562">
        <v>3806403</v>
      </c>
      <c r="B4397" s="563" t="s">
        <v>18696</v>
      </c>
      <c r="C4397" s="562" t="s">
        <v>16090</v>
      </c>
      <c r="D4397" s="564">
        <v>9.81</v>
      </c>
    </row>
    <row r="4398" spans="1:4">
      <c r="A4398" s="562">
        <v>3806402</v>
      </c>
      <c r="B4398" s="563" t="s">
        <v>18697</v>
      </c>
      <c r="C4398" s="562" t="s">
        <v>16090</v>
      </c>
      <c r="D4398" s="564">
        <v>2.94</v>
      </c>
    </row>
    <row r="4399" spans="1:4" ht="25.5">
      <c r="A4399" s="562">
        <v>3806407</v>
      </c>
      <c r="B4399" s="563" t="s">
        <v>18698</v>
      </c>
      <c r="C4399" s="562" t="s">
        <v>14735</v>
      </c>
      <c r="D4399" s="564">
        <v>188.51</v>
      </c>
    </row>
    <row r="4400" spans="1:4">
      <c r="A4400" s="562">
        <v>3808043</v>
      </c>
      <c r="B4400" s="563" t="s">
        <v>18699</v>
      </c>
      <c r="C4400" s="562" t="s">
        <v>16090</v>
      </c>
      <c r="D4400" s="564">
        <v>5.96</v>
      </c>
    </row>
    <row r="4401" spans="1:4">
      <c r="A4401" s="562">
        <v>3806431</v>
      </c>
      <c r="B4401" s="563" t="s">
        <v>18700</v>
      </c>
      <c r="C4401" s="562" t="s">
        <v>220</v>
      </c>
      <c r="D4401" s="564">
        <v>6339.31</v>
      </c>
    </row>
    <row r="4402" spans="1:4">
      <c r="A4402" s="562">
        <v>3806432</v>
      </c>
      <c r="B4402" s="563" t="s">
        <v>18701</v>
      </c>
      <c r="C4402" s="562" t="s">
        <v>220</v>
      </c>
      <c r="D4402" s="564">
        <v>3363.71</v>
      </c>
    </row>
    <row r="4403" spans="1:4" ht="25.5">
      <c r="A4403" s="562">
        <v>3806429</v>
      </c>
      <c r="B4403" s="563" t="s">
        <v>18702</v>
      </c>
      <c r="C4403" s="562" t="s">
        <v>164</v>
      </c>
      <c r="D4403" s="564">
        <v>20.6</v>
      </c>
    </row>
    <row r="4404" spans="1:4" ht="25.5">
      <c r="A4404" s="562">
        <v>3806430</v>
      </c>
      <c r="B4404" s="563" t="s">
        <v>18703</v>
      </c>
      <c r="C4404" s="562" t="s">
        <v>164</v>
      </c>
      <c r="D4404" s="564">
        <v>12.96</v>
      </c>
    </row>
    <row r="4405" spans="1:4" ht="25.5">
      <c r="A4405" s="562">
        <v>3806428</v>
      </c>
      <c r="B4405" s="563" t="s">
        <v>18704</v>
      </c>
      <c r="C4405" s="562" t="s">
        <v>164</v>
      </c>
      <c r="D4405" s="564">
        <v>47.5</v>
      </c>
    </row>
    <row r="4406" spans="1:4">
      <c r="A4406" s="562">
        <v>3816198</v>
      </c>
      <c r="B4406" s="563" t="s">
        <v>18705</v>
      </c>
      <c r="C4406" s="562" t="s">
        <v>164</v>
      </c>
      <c r="D4406" s="564">
        <v>71.36</v>
      </c>
    </row>
    <row r="4407" spans="1:4">
      <c r="A4407" s="562">
        <v>3816197</v>
      </c>
      <c r="B4407" s="563" t="s">
        <v>18706</v>
      </c>
      <c r="C4407" s="562" t="s">
        <v>164</v>
      </c>
      <c r="D4407" s="564">
        <v>64.11</v>
      </c>
    </row>
    <row r="4408" spans="1:4" ht="25.5">
      <c r="A4408" s="562">
        <v>3806410</v>
      </c>
      <c r="B4408" s="563" t="s">
        <v>18707</v>
      </c>
      <c r="C4408" s="562" t="s">
        <v>16090</v>
      </c>
      <c r="D4408" s="564">
        <v>67.400000000000006</v>
      </c>
    </row>
    <row r="4409" spans="1:4">
      <c r="A4409" s="562">
        <v>3806411</v>
      </c>
      <c r="B4409" s="563" t="s">
        <v>18708</v>
      </c>
      <c r="C4409" s="562" t="s">
        <v>17566</v>
      </c>
      <c r="D4409" s="564">
        <v>1214.31</v>
      </c>
    </row>
    <row r="4410" spans="1:4">
      <c r="A4410" s="562">
        <v>3815644</v>
      </c>
      <c r="B4410" s="563" t="s">
        <v>18709</v>
      </c>
      <c r="C4410" s="562" t="s">
        <v>220</v>
      </c>
      <c r="D4410" s="564">
        <v>100.79</v>
      </c>
    </row>
    <row r="4411" spans="1:4">
      <c r="A4411" s="562">
        <v>3815643</v>
      </c>
      <c r="B4411" s="563" t="s">
        <v>18710</v>
      </c>
      <c r="C4411" s="562" t="s">
        <v>220</v>
      </c>
      <c r="D4411" s="564">
        <v>91</v>
      </c>
    </row>
    <row r="4412" spans="1:4">
      <c r="A4412" s="562">
        <v>3815706</v>
      </c>
      <c r="B4412" s="563" t="s">
        <v>18711</v>
      </c>
      <c r="C4412" s="562" t="s">
        <v>14735</v>
      </c>
      <c r="D4412" s="564">
        <v>142.30000000000001</v>
      </c>
    </row>
    <row r="4413" spans="1:4">
      <c r="A4413" s="562">
        <v>3815597</v>
      </c>
      <c r="B4413" s="563" t="s">
        <v>18712</v>
      </c>
      <c r="C4413" s="562" t="s">
        <v>14735</v>
      </c>
      <c r="D4413" s="564">
        <v>133.66</v>
      </c>
    </row>
    <row r="4414" spans="1:4">
      <c r="A4414" s="562">
        <v>3815600</v>
      </c>
      <c r="B4414" s="563" t="s">
        <v>18713</v>
      </c>
      <c r="C4414" s="562" t="s">
        <v>16090</v>
      </c>
      <c r="D4414" s="564">
        <v>76.849999999999994</v>
      </c>
    </row>
    <row r="4415" spans="1:4">
      <c r="A4415" s="562">
        <v>3815601</v>
      </c>
      <c r="B4415" s="563" t="s">
        <v>18714</v>
      </c>
      <c r="C4415" s="562" t="s">
        <v>16090</v>
      </c>
      <c r="D4415" s="564">
        <v>70.59</v>
      </c>
    </row>
    <row r="4416" spans="1:4">
      <c r="A4416" s="562">
        <v>3815599</v>
      </c>
      <c r="B4416" s="563" t="s">
        <v>18715</v>
      </c>
      <c r="C4416" s="562" t="s">
        <v>16090</v>
      </c>
      <c r="D4416" s="564">
        <v>29.62</v>
      </c>
    </row>
    <row r="4417" spans="1:4">
      <c r="A4417" s="562">
        <v>3806414</v>
      </c>
      <c r="B4417" s="563" t="s">
        <v>18716</v>
      </c>
      <c r="C4417" s="562" t="s">
        <v>164</v>
      </c>
      <c r="D4417" s="564">
        <v>890.31</v>
      </c>
    </row>
    <row r="4418" spans="1:4">
      <c r="A4418" s="562">
        <v>3806409</v>
      </c>
      <c r="B4418" s="563" t="s">
        <v>18717</v>
      </c>
      <c r="C4418" s="562" t="s">
        <v>14735</v>
      </c>
      <c r="D4418" s="564">
        <v>70.760000000000005</v>
      </c>
    </row>
    <row r="4419" spans="1:4">
      <c r="A4419" s="562">
        <v>3815602</v>
      </c>
      <c r="B4419" s="563" t="s">
        <v>18718</v>
      </c>
      <c r="C4419" s="562" t="s">
        <v>14735</v>
      </c>
      <c r="D4419" s="564">
        <v>35.700000000000003</v>
      </c>
    </row>
    <row r="4420" spans="1:4">
      <c r="A4420" s="562">
        <v>4011444</v>
      </c>
      <c r="B4420" s="563" t="s">
        <v>18719</v>
      </c>
      <c r="C4420" s="562" t="s">
        <v>18685</v>
      </c>
      <c r="D4420" s="564">
        <v>213.23</v>
      </c>
    </row>
    <row r="4421" spans="1:4">
      <c r="A4421" s="562">
        <v>4011443</v>
      </c>
      <c r="B4421" s="563" t="s">
        <v>18720</v>
      </c>
      <c r="C4421" s="562" t="s">
        <v>18685</v>
      </c>
      <c r="D4421" s="564">
        <v>139.88</v>
      </c>
    </row>
    <row r="4422" spans="1:4">
      <c r="A4422" s="562">
        <v>4011446</v>
      </c>
      <c r="B4422" s="563" t="s">
        <v>18721</v>
      </c>
      <c r="C4422" s="562" t="s">
        <v>18685</v>
      </c>
      <c r="D4422" s="564">
        <v>202.36</v>
      </c>
    </row>
    <row r="4423" spans="1:4">
      <c r="A4423" s="562">
        <v>4011445</v>
      </c>
      <c r="B4423" s="563" t="s">
        <v>18722</v>
      </c>
      <c r="C4423" s="562" t="s">
        <v>18685</v>
      </c>
      <c r="D4423" s="564">
        <v>127.41</v>
      </c>
    </row>
    <row r="4424" spans="1:4">
      <c r="A4424" s="562">
        <v>4011448</v>
      </c>
      <c r="B4424" s="563" t="s">
        <v>18723</v>
      </c>
      <c r="C4424" s="562" t="s">
        <v>18685</v>
      </c>
      <c r="D4424" s="564">
        <v>205.31</v>
      </c>
    </row>
    <row r="4425" spans="1:4">
      <c r="A4425" s="562">
        <v>4011447</v>
      </c>
      <c r="B4425" s="563" t="s">
        <v>18724</v>
      </c>
      <c r="C4425" s="562" t="s">
        <v>18685</v>
      </c>
      <c r="D4425" s="564">
        <v>128.24</v>
      </c>
    </row>
    <row r="4426" spans="1:4">
      <c r="A4426" s="562">
        <v>4011450</v>
      </c>
      <c r="B4426" s="563" t="s">
        <v>18725</v>
      </c>
      <c r="C4426" s="562" t="s">
        <v>18685</v>
      </c>
      <c r="D4426" s="564">
        <v>211.41</v>
      </c>
    </row>
    <row r="4427" spans="1:4">
      <c r="A4427" s="562">
        <v>4011449</v>
      </c>
      <c r="B4427" s="563" t="s">
        <v>18726</v>
      </c>
      <c r="C4427" s="562" t="s">
        <v>18685</v>
      </c>
      <c r="D4427" s="564">
        <v>135.72</v>
      </c>
    </row>
    <row r="4428" spans="1:4">
      <c r="A4428" s="562">
        <v>4011452</v>
      </c>
      <c r="B4428" s="563" t="s">
        <v>18727</v>
      </c>
      <c r="C4428" s="562" t="s">
        <v>18685</v>
      </c>
      <c r="D4428" s="564">
        <v>215.38</v>
      </c>
    </row>
    <row r="4429" spans="1:4">
      <c r="A4429" s="562">
        <v>4011451</v>
      </c>
      <c r="B4429" s="563" t="s">
        <v>18728</v>
      </c>
      <c r="C4429" s="562" t="s">
        <v>18685</v>
      </c>
      <c r="D4429" s="564">
        <v>140.65</v>
      </c>
    </row>
    <row r="4430" spans="1:4">
      <c r="A4430" s="562">
        <v>4011219</v>
      </c>
      <c r="B4430" s="563" t="s">
        <v>24940</v>
      </c>
      <c r="C4430" s="562" t="s">
        <v>164</v>
      </c>
      <c r="D4430" s="564">
        <v>17.14</v>
      </c>
    </row>
    <row r="4431" spans="1:4">
      <c r="A4431" s="562">
        <v>4011291</v>
      </c>
      <c r="B4431" s="563" t="s">
        <v>24941</v>
      </c>
      <c r="C4431" s="562" t="s">
        <v>164</v>
      </c>
      <c r="D4431" s="564">
        <v>66.98</v>
      </c>
    </row>
    <row r="4432" spans="1:4">
      <c r="A4432" s="562">
        <v>4011287</v>
      </c>
      <c r="B4432" s="563" t="s">
        <v>24942</v>
      </c>
      <c r="C4432" s="562" t="s">
        <v>164</v>
      </c>
      <c r="D4432" s="564">
        <v>57.89</v>
      </c>
    </row>
    <row r="4433" spans="1:4">
      <c r="A4433" s="562">
        <v>4011305</v>
      </c>
      <c r="B4433" s="563" t="s">
        <v>24943</v>
      </c>
      <c r="C4433" s="562" t="s">
        <v>164</v>
      </c>
      <c r="D4433" s="564">
        <v>98.06</v>
      </c>
    </row>
    <row r="4434" spans="1:4">
      <c r="A4434" s="562">
        <v>4011221</v>
      </c>
      <c r="B4434" s="563" t="s">
        <v>24944</v>
      </c>
      <c r="C4434" s="562" t="s">
        <v>164</v>
      </c>
      <c r="D4434" s="564">
        <v>18.03</v>
      </c>
    </row>
    <row r="4435" spans="1:4" ht="25.5">
      <c r="A4435" s="562">
        <v>4011226</v>
      </c>
      <c r="B4435" s="563" t="s">
        <v>24945</v>
      </c>
      <c r="C4435" s="562" t="s">
        <v>164</v>
      </c>
      <c r="D4435" s="564">
        <v>41.34</v>
      </c>
    </row>
    <row r="4436" spans="1:4">
      <c r="A4436" s="562">
        <v>4011276</v>
      </c>
      <c r="B4436" s="563" t="s">
        <v>24946</v>
      </c>
      <c r="C4436" s="562" t="s">
        <v>164</v>
      </c>
      <c r="D4436" s="564">
        <v>276.58999999999997</v>
      </c>
    </row>
    <row r="4437" spans="1:4">
      <c r="A4437" s="562">
        <v>4011275</v>
      </c>
      <c r="B4437" s="563" t="s">
        <v>24947</v>
      </c>
      <c r="C4437" s="562" t="s">
        <v>164</v>
      </c>
      <c r="D4437" s="564">
        <v>120.65</v>
      </c>
    </row>
    <row r="4438" spans="1:4">
      <c r="A4438" s="562">
        <v>4011549</v>
      </c>
      <c r="B4438" s="563" t="s">
        <v>24948</v>
      </c>
      <c r="C4438" s="562" t="s">
        <v>164</v>
      </c>
      <c r="D4438" s="564">
        <v>277.95</v>
      </c>
    </row>
    <row r="4439" spans="1:4">
      <c r="A4439" s="562">
        <v>4011548</v>
      </c>
      <c r="B4439" s="563" t="s">
        <v>24949</v>
      </c>
      <c r="C4439" s="562" t="s">
        <v>164</v>
      </c>
      <c r="D4439" s="564">
        <v>122.01</v>
      </c>
    </row>
    <row r="4440" spans="1:4">
      <c r="A4440" s="562">
        <v>4011278</v>
      </c>
      <c r="B4440" s="563" t="s">
        <v>24950</v>
      </c>
      <c r="C4440" s="562" t="s">
        <v>164</v>
      </c>
      <c r="D4440" s="564">
        <v>316.99</v>
      </c>
    </row>
    <row r="4441" spans="1:4">
      <c r="A4441" s="562">
        <v>4011277</v>
      </c>
      <c r="B4441" s="563" t="s">
        <v>24951</v>
      </c>
      <c r="C4441" s="562" t="s">
        <v>164</v>
      </c>
      <c r="D4441" s="564">
        <v>162.29</v>
      </c>
    </row>
    <row r="4442" spans="1:4" ht="25.5">
      <c r="A4442" s="562">
        <v>4011561</v>
      </c>
      <c r="B4442" s="563" t="s">
        <v>24952</v>
      </c>
      <c r="C4442" s="562" t="s">
        <v>164</v>
      </c>
      <c r="D4442" s="564">
        <v>318.36</v>
      </c>
    </row>
    <row r="4443" spans="1:4" ht="25.5">
      <c r="A4443" s="562">
        <v>4011560</v>
      </c>
      <c r="B4443" s="563" t="s">
        <v>24953</v>
      </c>
      <c r="C4443" s="562" t="s">
        <v>164</v>
      </c>
      <c r="D4443" s="564">
        <v>163.66</v>
      </c>
    </row>
    <row r="4444" spans="1:4">
      <c r="A4444" s="562">
        <v>4011282</v>
      </c>
      <c r="B4444" s="563" t="s">
        <v>24954</v>
      </c>
      <c r="C4444" s="562" t="s">
        <v>164</v>
      </c>
      <c r="D4444" s="564">
        <v>236.22</v>
      </c>
    </row>
    <row r="4445" spans="1:4">
      <c r="A4445" s="562">
        <v>4011281</v>
      </c>
      <c r="B4445" s="563" t="s">
        <v>24955</v>
      </c>
      <c r="C4445" s="562" t="s">
        <v>164</v>
      </c>
      <c r="D4445" s="564">
        <v>106.69</v>
      </c>
    </row>
    <row r="4446" spans="1:4">
      <c r="A4446" s="562">
        <v>4011279</v>
      </c>
      <c r="B4446" s="563" t="s">
        <v>24956</v>
      </c>
      <c r="C4446" s="562" t="s">
        <v>164</v>
      </c>
      <c r="D4446" s="564">
        <v>226.5</v>
      </c>
    </row>
    <row r="4447" spans="1:4">
      <c r="A4447" s="562">
        <v>4011280</v>
      </c>
      <c r="B4447" s="563" t="s">
        <v>24957</v>
      </c>
      <c r="C4447" s="562" t="s">
        <v>164</v>
      </c>
      <c r="D4447" s="564">
        <v>96.97</v>
      </c>
    </row>
    <row r="4448" spans="1:4">
      <c r="A4448" s="562">
        <v>4011314</v>
      </c>
      <c r="B4448" s="563" t="s">
        <v>24958</v>
      </c>
      <c r="C4448" s="562" t="s">
        <v>164</v>
      </c>
      <c r="D4448" s="564">
        <v>105.86</v>
      </c>
    </row>
    <row r="4449" spans="1:4">
      <c r="A4449" s="562">
        <v>4011315</v>
      </c>
      <c r="B4449" s="563" t="s">
        <v>24959</v>
      </c>
      <c r="C4449" s="562" t="s">
        <v>164</v>
      </c>
      <c r="D4449" s="564">
        <v>106.79</v>
      </c>
    </row>
    <row r="4450" spans="1:4" ht="25.5">
      <c r="A4450" s="562">
        <v>4011316</v>
      </c>
      <c r="B4450" s="563" t="s">
        <v>24960</v>
      </c>
      <c r="C4450" s="562" t="s">
        <v>164</v>
      </c>
      <c r="D4450" s="564">
        <v>138.5</v>
      </c>
    </row>
    <row r="4451" spans="1:4" ht="25.5">
      <c r="A4451" s="562">
        <v>4011317</v>
      </c>
      <c r="B4451" s="563" t="s">
        <v>24961</v>
      </c>
      <c r="C4451" s="562" t="s">
        <v>164</v>
      </c>
      <c r="D4451" s="564">
        <v>96.77</v>
      </c>
    </row>
    <row r="4452" spans="1:4" ht="25.5">
      <c r="A4452" s="562">
        <v>4011318</v>
      </c>
      <c r="B4452" s="563" t="s">
        <v>24962</v>
      </c>
      <c r="C4452" s="562" t="s">
        <v>164</v>
      </c>
      <c r="D4452" s="564">
        <v>101.78</v>
      </c>
    </row>
    <row r="4453" spans="1:4" ht="25.5">
      <c r="A4453" s="562">
        <v>4011319</v>
      </c>
      <c r="B4453" s="563" t="s">
        <v>24963</v>
      </c>
      <c r="C4453" s="562" t="s">
        <v>164</v>
      </c>
      <c r="D4453" s="564">
        <v>58.77</v>
      </c>
    </row>
    <row r="4454" spans="1:4" ht="25.5">
      <c r="A4454" s="562">
        <v>4011320</v>
      </c>
      <c r="B4454" s="563" t="s">
        <v>24964</v>
      </c>
      <c r="C4454" s="562" t="s">
        <v>164</v>
      </c>
      <c r="D4454" s="564">
        <v>84.31</v>
      </c>
    </row>
    <row r="4455" spans="1:4" ht="25.5">
      <c r="A4455" s="562">
        <v>4011321</v>
      </c>
      <c r="B4455" s="563" t="s">
        <v>24965</v>
      </c>
      <c r="C4455" s="562" t="s">
        <v>164</v>
      </c>
      <c r="D4455" s="564">
        <v>41.29</v>
      </c>
    </row>
    <row r="4456" spans="1:4" ht="25.5">
      <c r="A4456" s="562">
        <v>4011327</v>
      </c>
      <c r="B4456" s="563" t="s">
        <v>24966</v>
      </c>
      <c r="C4456" s="562" t="s">
        <v>164</v>
      </c>
      <c r="D4456" s="564">
        <v>46.71</v>
      </c>
    </row>
    <row r="4457" spans="1:4" ht="25.5">
      <c r="A4457" s="562">
        <v>4011325</v>
      </c>
      <c r="B4457" s="563" t="s">
        <v>24967</v>
      </c>
      <c r="C4457" s="562" t="s">
        <v>164</v>
      </c>
      <c r="D4457" s="564">
        <v>29.16</v>
      </c>
    </row>
    <row r="4458" spans="1:4">
      <c r="A4458" s="562">
        <v>4011454</v>
      </c>
      <c r="B4458" s="563" t="s">
        <v>24968</v>
      </c>
      <c r="C4458" s="562" t="s">
        <v>18685</v>
      </c>
      <c r="D4458" s="564">
        <v>210.51</v>
      </c>
    </row>
    <row r="4459" spans="1:4">
      <c r="A4459" s="562">
        <v>4011453</v>
      </c>
      <c r="B4459" s="563" t="s">
        <v>24969</v>
      </c>
      <c r="C4459" s="562" t="s">
        <v>18685</v>
      </c>
      <c r="D4459" s="564">
        <v>143.51</v>
      </c>
    </row>
    <row r="4460" spans="1:4">
      <c r="A4460" s="562">
        <v>4011455</v>
      </c>
      <c r="B4460" s="563" t="s">
        <v>24970</v>
      </c>
      <c r="C4460" s="562" t="s">
        <v>18685</v>
      </c>
      <c r="D4460" s="564">
        <v>21.66</v>
      </c>
    </row>
    <row r="4461" spans="1:4">
      <c r="A4461" s="562">
        <v>4011459</v>
      </c>
      <c r="B4461" s="563" t="s">
        <v>24971</v>
      </c>
      <c r="C4461" s="562" t="s">
        <v>18685</v>
      </c>
      <c r="D4461" s="564">
        <v>210.13</v>
      </c>
    </row>
    <row r="4462" spans="1:4">
      <c r="A4462" s="562">
        <v>4011458</v>
      </c>
      <c r="B4462" s="563" t="s">
        <v>24972</v>
      </c>
      <c r="C4462" s="562" t="s">
        <v>18685</v>
      </c>
      <c r="D4462" s="564">
        <v>143.71</v>
      </c>
    </row>
    <row r="4463" spans="1:4">
      <c r="A4463" s="562">
        <v>4011494</v>
      </c>
      <c r="B4463" s="563" t="s">
        <v>24973</v>
      </c>
      <c r="C4463" s="562" t="s">
        <v>18685</v>
      </c>
      <c r="D4463" s="564">
        <v>22.23</v>
      </c>
    </row>
    <row r="4464" spans="1:4">
      <c r="A4464" s="562">
        <v>4011463</v>
      </c>
      <c r="B4464" s="563" t="s">
        <v>24974</v>
      </c>
      <c r="C4464" s="562" t="s">
        <v>18685</v>
      </c>
      <c r="D4464" s="564">
        <v>209.12</v>
      </c>
    </row>
    <row r="4465" spans="1:4">
      <c r="A4465" s="562">
        <v>4011462</v>
      </c>
      <c r="B4465" s="563" t="s">
        <v>24975</v>
      </c>
      <c r="C4465" s="562" t="s">
        <v>18685</v>
      </c>
      <c r="D4465" s="564">
        <v>143.32</v>
      </c>
    </row>
    <row r="4466" spans="1:4">
      <c r="A4466" s="562">
        <v>4011464</v>
      </c>
      <c r="B4466" s="563" t="s">
        <v>24976</v>
      </c>
      <c r="C4466" s="562" t="s">
        <v>18685</v>
      </c>
      <c r="D4466" s="564">
        <v>22.23</v>
      </c>
    </row>
    <row r="4467" spans="1:4">
      <c r="A4467" s="562">
        <v>4011495</v>
      </c>
      <c r="B4467" s="563" t="s">
        <v>24977</v>
      </c>
      <c r="C4467" s="562" t="s">
        <v>18685</v>
      </c>
      <c r="D4467" s="564">
        <v>207.3</v>
      </c>
    </row>
    <row r="4468" spans="1:4">
      <c r="A4468" s="562">
        <v>4011496</v>
      </c>
      <c r="B4468" s="563" t="s">
        <v>24978</v>
      </c>
      <c r="C4468" s="562" t="s">
        <v>18685</v>
      </c>
      <c r="D4468" s="564">
        <v>143.35</v>
      </c>
    </row>
    <row r="4469" spans="1:4">
      <c r="A4469" s="562">
        <v>4011497</v>
      </c>
      <c r="B4469" s="563" t="s">
        <v>24979</v>
      </c>
      <c r="C4469" s="562" t="s">
        <v>18685</v>
      </c>
      <c r="D4469" s="564">
        <v>22.23</v>
      </c>
    </row>
    <row r="4470" spans="1:4">
      <c r="A4470" s="562">
        <v>4011457</v>
      </c>
      <c r="B4470" s="563" t="s">
        <v>18729</v>
      </c>
      <c r="C4470" s="562" t="s">
        <v>18685</v>
      </c>
      <c r="D4470" s="564">
        <v>223.93</v>
      </c>
    </row>
    <row r="4471" spans="1:4">
      <c r="A4471" s="562">
        <v>4011456</v>
      </c>
      <c r="B4471" s="563" t="s">
        <v>18730</v>
      </c>
      <c r="C4471" s="562" t="s">
        <v>18685</v>
      </c>
      <c r="D4471" s="564">
        <v>150.30000000000001</v>
      </c>
    </row>
    <row r="4472" spans="1:4">
      <c r="A4472" s="562">
        <v>4011461</v>
      </c>
      <c r="B4472" s="563" t="s">
        <v>18731</v>
      </c>
      <c r="C4472" s="562" t="s">
        <v>18685</v>
      </c>
      <c r="D4472" s="564">
        <v>225.28</v>
      </c>
    </row>
    <row r="4473" spans="1:4">
      <c r="A4473" s="562">
        <v>4011460</v>
      </c>
      <c r="B4473" s="563" t="s">
        <v>18732</v>
      </c>
      <c r="C4473" s="562" t="s">
        <v>18685</v>
      </c>
      <c r="D4473" s="564">
        <v>153.38</v>
      </c>
    </row>
    <row r="4474" spans="1:4">
      <c r="A4474" s="562">
        <v>4011466</v>
      </c>
      <c r="B4474" s="563" t="s">
        <v>18733</v>
      </c>
      <c r="C4474" s="562" t="s">
        <v>18685</v>
      </c>
      <c r="D4474" s="564">
        <v>229.22</v>
      </c>
    </row>
    <row r="4475" spans="1:4">
      <c r="A4475" s="562">
        <v>4011465</v>
      </c>
      <c r="B4475" s="563" t="s">
        <v>18734</v>
      </c>
      <c r="C4475" s="562" t="s">
        <v>18685</v>
      </c>
      <c r="D4475" s="564">
        <v>156.74</v>
      </c>
    </row>
    <row r="4476" spans="1:4">
      <c r="A4476" s="562">
        <v>4011469</v>
      </c>
      <c r="B4476" s="563" t="s">
        <v>18735</v>
      </c>
      <c r="C4476" s="562" t="s">
        <v>18685</v>
      </c>
      <c r="D4476" s="564">
        <v>265.93</v>
      </c>
    </row>
    <row r="4477" spans="1:4">
      <c r="A4477" s="562">
        <v>4011473</v>
      </c>
      <c r="B4477" s="563" t="s">
        <v>18736</v>
      </c>
      <c r="C4477" s="562" t="s">
        <v>18685</v>
      </c>
      <c r="D4477" s="564">
        <v>202.79</v>
      </c>
    </row>
    <row r="4478" spans="1:4">
      <c r="A4478" s="562">
        <v>4011470</v>
      </c>
      <c r="B4478" s="563" t="s">
        <v>18737</v>
      </c>
      <c r="C4478" s="562" t="s">
        <v>18685</v>
      </c>
      <c r="D4478" s="564">
        <v>269.91000000000003</v>
      </c>
    </row>
    <row r="4479" spans="1:4">
      <c r="A4479" s="562">
        <v>4011474</v>
      </c>
      <c r="B4479" s="563" t="s">
        <v>18738</v>
      </c>
      <c r="C4479" s="562" t="s">
        <v>18685</v>
      </c>
      <c r="D4479" s="564">
        <v>207.29</v>
      </c>
    </row>
    <row r="4480" spans="1:4">
      <c r="A4480" s="562">
        <v>4011471</v>
      </c>
      <c r="B4480" s="563" t="s">
        <v>18739</v>
      </c>
      <c r="C4480" s="562" t="s">
        <v>18685</v>
      </c>
      <c r="D4480" s="564">
        <v>270.81</v>
      </c>
    </row>
    <row r="4481" spans="1:4">
      <c r="A4481" s="562">
        <v>4011475</v>
      </c>
      <c r="B4481" s="563" t="s">
        <v>18740</v>
      </c>
      <c r="C4481" s="562" t="s">
        <v>18685</v>
      </c>
      <c r="D4481" s="564">
        <v>209.53</v>
      </c>
    </row>
    <row r="4482" spans="1:4">
      <c r="A4482" s="562">
        <v>4011472</v>
      </c>
      <c r="B4482" s="563" t="s">
        <v>18741</v>
      </c>
      <c r="C4482" s="562" t="s">
        <v>18685</v>
      </c>
      <c r="D4482" s="564">
        <v>269.75</v>
      </c>
    </row>
    <row r="4483" spans="1:4">
      <c r="A4483" s="562">
        <v>4011476</v>
      </c>
      <c r="B4483" s="563" t="s">
        <v>18742</v>
      </c>
      <c r="C4483" s="562" t="s">
        <v>18685</v>
      </c>
      <c r="D4483" s="564">
        <v>202.66</v>
      </c>
    </row>
    <row r="4484" spans="1:4">
      <c r="A4484" s="562">
        <v>4011478</v>
      </c>
      <c r="B4484" s="563" t="s">
        <v>18743</v>
      </c>
      <c r="C4484" s="562" t="s">
        <v>18685</v>
      </c>
      <c r="D4484" s="564">
        <v>190.61</v>
      </c>
    </row>
    <row r="4485" spans="1:4">
      <c r="A4485" s="562">
        <v>4011477</v>
      </c>
      <c r="B4485" s="563" t="s">
        <v>18744</v>
      </c>
      <c r="C4485" s="562" t="s">
        <v>18685</v>
      </c>
      <c r="D4485" s="564">
        <v>148.96</v>
      </c>
    </row>
    <row r="4486" spans="1:4">
      <c r="A4486" s="562">
        <v>4011539</v>
      </c>
      <c r="B4486" s="563" t="s">
        <v>22038</v>
      </c>
      <c r="C4486" s="562" t="s">
        <v>16090</v>
      </c>
      <c r="D4486" s="564">
        <v>0.32</v>
      </c>
    </row>
    <row r="4487" spans="1:4">
      <c r="A4487" s="562">
        <v>4011538</v>
      </c>
      <c r="B4487" s="563" t="s">
        <v>18745</v>
      </c>
      <c r="C4487" s="562" t="s">
        <v>16090</v>
      </c>
      <c r="D4487" s="564">
        <v>0.49</v>
      </c>
    </row>
    <row r="4488" spans="1:4">
      <c r="A4488" s="562">
        <v>4011236</v>
      </c>
      <c r="B4488" s="563" t="s">
        <v>40239</v>
      </c>
      <c r="C4488" s="562" t="s">
        <v>16090</v>
      </c>
      <c r="D4488" s="564">
        <v>2.5099999999999998</v>
      </c>
    </row>
    <row r="4489" spans="1:4">
      <c r="A4489" s="562">
        <v>4011237</v>
      </c>
      <c r="B4489" s="563" t="s">
        <v>40240</v>
      </c>
      <c r="C4489" s="562" t="s">
        <v>16090</v>
      </c>
      <c r="D4489" s="564">
        <v>2.5099999999999998</v>
      </c>
    </row>
    <row r="4490" spans="1:4" ht="25.5">
      <c r="A4490" s="562">
        <v>4011243</v>
      </c>
      <c r="B4490" s="563" t="s">
        <v>40241</v>
      </c>
      <c r="C4490" s="562" t="s">
        <v>16090</v>
      </c>
      <c r="D4490" s="564">
        <v>13.4</v>
      </c>
    </row>
    <row r="4491" spans="1:4">
      <c r="A4491" s="562">
        <v>4016096</v>
      </c>
      <c r="B4491" s="563" t="s">
        <v>18746</v>
      </c>
      <c r="C4491" s="562" t="s">
        <v>164</v>
      </c>
      <c r="D4491" s="564">
        <v>1.66</v>
      </c>
    </row>
    <row r="4492" spans="1:4">
      <c r="A4492" s="562">
        <v>4016008</v>
      </c>
      <c r="B4492" s="563" t="s">
        <v>18747</v>
      </c>
      <c r="C4492" s="562" t="s">
        <v>164</v>
      </c>
      <c r="D4492" s="564">
        <v>6.04</v>
      </c>
    </row>
    <row r="4493" spans="1:4">
      <c r="A4493" s="562">
        <v>4016007</v>
      </c>
      <c r="B4493" s="563" t="s">
        <v>18748</v>
      </c>
      <c r="C4493" s="562" t="s">
        <v>164</v>
      </c>
      <c r="D4493" s="564">
        <v>7.7</v>
      </c>
    </row>
    <row r="4494" spans="1:4">
      <c r="A4494" s="562">
        <v>4015612</v>
      </c>
      <c r="B4494" s="563" t="s">
        <v>24980</v>
      </c>
      <c r="C4494" s="562" t="s">
        <v>164</v>
      </c>
      <c r="D4494" s="564">
        <v>15.67</v>
      </c>
    </row>
    <row r="4495" spans="1:4" ht="25.5">
      <c r="A4495" s="562">
        <v>4011562</v>
      </c>
      <c r="B4495" s="563" t="s">
        <v>18749</v>
      </c>
      <c r="C4495" s="562" t="s">
        <v>16090</v>
      </c>
      <c r="D4495" s="564">
        <v>43.06</v>
      </c>
    </row>
    <row r="4496" spans="1:4">
      <c r="A4496" s="562">
        <v>4011241</v>
      </c>
      <c r="B4496" s="563" t="s">
        <v>40242</v>
      </c>
      <c r="C4496" s="562" t="s">
        <v>16090</v>
      </c>
      <c r="D4496" s="564">
        <v>7.95</v>
      </c>
    </row>
    <row r="4497" spans="1:4">
      <c r="A4497" s="562">
        <v>4011351</v>
      </c>
      <c r="B4497" s="563" t="s">
        <v>18750</v>
      </c>
      <c r="C4497" s="562" t="s">
        <v>16090</v>
      </c>
      <c r="D4497" s="564">
        <v>0.56999999999999995</v>
      </c>
    </row>
    <row r="4498" spans="1:4">
      <c r="A4498" s="562">
        <v>4011352</v>
      </c>
      <c r="B4498" s="563" t="s">
        <v>18751</v>
      </c>
      <c r="C4498" s="562" t="s">
        <v>16090</v>
      </c>
      <c r="D4498" s="564">
        <v>0.62</v>
      </c>
    </row>
    <row r="4499" spans="1:4">
      <c r="A4499" s="562">
        <v>4011402</v>
      </c>
      <c r="B4499" s="563" t="s">
        <v>18752</v>
      </c>
      <c r="C4499" s="562" t="s">
        <v>16090</v>
      </c>
      <c r="D4499" s="564">
        <v>1.0900000000000001</v>
      </c>
    </row>
    <row r="4500" spans="1:4">
      <c r="A4500" s="562">
        <v>4011401</v>
      </c>
      <c r="B4500" s="563" t="s">
        <v>18753</v>
      </c>
      <c r="C4500" s="562" t="s">
        <v>16090</v>
      </c>
      <c r="D4500" s="564">
        <v>0.75</v>
      </c>
    </row>
    <row r="4501" spans="1:4">
      <c r="A4501" s="562">
        <v>4011404</v>
      </c>
      <c r="B4501" s="563" t="s">
        <v>18754</v>
      </c>
      <c r="C4501" s="562" t="s">
        <v>16090</v>
      </c>
      <c r="D4501" s="564">
        <v>0.76</v>
      </c>
    </row>
    <row r="4502" spans="1:4">
      <c r="A4502" s="562">
        <v>4011403</v>
      </c>
      <c r="B4502" s="563" t="s">
        <v>18755</v>
      </c>
      <c r="C4502" s="562" t="s">
        <v>16090</v>
      </c>
      <c r="D4502" s="564">
        <v>0.52</v>
      </c>
    </row>
    <row r="4503" spans="1:4">
      <c r="A4503" s="562">
        <v>4011406</v>
      </c>
      <c r="B4503" s="563" t="s">
        <v>18756</v>
      </c>
      <c r="C4503" s="562" t="s">
        <v>16090</v>
      </c>
      <c r="D4503" s="564">
        <v>1.42</v>
      </c>
    </row>
    <row r="4504" spans="1:4">
      <c r="A4504" s="562">
        <v>4011405</v>
      </c>
      <c r="B4504" s="563" t="s">
        <v>18757</v>
      </c>
      <c r="C4504" s="562" t="s">
        <v>16090</v>
      </c>
      <c r="D4504" s="564">
        <v>0.98</v>
      </c>
    </row>
    <row r="4505" spans="1:4">
      <c r="A4505" s="562">
        <v>4011392</v>
      </c>
      <c r="B4505" s="563" t="s">
        <v>18758</v>
      </c>
      <c r="C4505" s="562" t="s">
        <v>164</v>
      </c>
      <c r="D4505" s="564">
        <v>276.29000000000002</v>
      </c>
    </row>
    <row r="4506" spans="1:4">
      <c r="A4506" s="562">
        <v>4011391</v>
      </c>
      <c r="B4506" s="563" t="s">
        <v>18759</v>
      </c>
      <c r="C4506" s="562" t="s">
        <v>164</v>
      </c>
      <c r="D4506" s="564">
        <v>149.59</v>
      </c>
    </row>
    <row r="4507" spans="1:4">
      <c r="A4507" s="562">
        <v>4011394</v>
      </c>
      <c r="B4507" s="563" t="s">
        <v>18760</v>
      </c>
      <c r="C4507" s="562" t="s">
        <v>164</v>
      </c>
      <c r="D4507" s="564">
        <v>277.23</v>
      </c>
    </row>
    <row r="4508" spans="1:4">
      <c r="A4508" s="562">
        <v>4011393</v>
      </c>
      <c r="B4508" s="563" t="s">
        <v>18761</v>
      </c>
      <c r="C4508" s="562" t="s">
        <v>164</v>
      </c>
      <c r="D4508" s="564">
        <v>150.54</v>
      </c>
    </row>
    <row r="4509" spans="1:4">
      <c r="A4509" s="562">
        <v>4011396</v>
      </c>
      <c r="B4509" s="563" t="s">
        <v>18762</v>
      </c>
      <c r="C4509" s="562" t="s">
        <v>164</v>
      </c>
      <c r="D4509" s="564">
        <v>283.76</v>
      </c>
    </row>
    <row r="4510" spans="1:4">
      <c r="A4510" s="562">
        <v>4011395</v>
      </c>
      <c r="B4510" s="563" t="s">
        <v>18763</v>
      </c>
      <c r="C4510" s="562" t="s">
        <v>164</v>
      </c>
      <c r="D4510" s="564">
        <v>151.6</v>
      </c>
    </row>
    <row r="4511" spans="1:4">
      <c r="A4511" s="562">
        <v>4011398</v>
      </c>
      <c r="B4511" s="563" t="s">
        <v>18764</v>
      </c>
      <c r="C4511" s="562" t="s">
        <v>164</v>
      </c>
      <c r="D4511" s="564">
        <v>287.25</v>
      </c>
    </row>
    <row r="4512" spans="1:4">
      <c r="A4512" s="562">
        <v>4011397</v>
      </c>
      <c r="B4512" s="563" t="s">
        <v>18765</v>
      </c>
      <c r="C4512" s="562" t="s">
        <v>164</v>
      </c>
      <c r="D4512" s="564">
        <v>152.05000000000001</v>
      </c>
    </row>
    <row r="4513" spans="1:4">
      <c r="A4513" s="562">
        <v>4011400</v>
      </c>
      <c r="B4513" s="563" t="s">
        <v>18766</v>
      </c>
      <c r="C4513" s="562" t="s">
        <v>164</v>
      </c>
      <c r="D4513" s="564">
        <v>302.79000000000002</v>
      </c>
    </row>
    <row r="4514" spans="1:4">
      <c r="A4514" s="562">
        <v>4011399</v>
      </c>
      <c r="B4514" s="563" t="s">
        <v>18767</v>
      </c>
      <c r="C4514" s="562" t="s">
        <v>164</v>
      </c>
      <c r="D4514" s="564">
        <v>179.23</v>
      </c>
    </row>
    <row r="4515" spans="1:4">
      <c r="A4515" s="562">
        <v>4011490</v>
      </c>
      <c r="B4515" s="563" t="s">
        <v>18768</v>
      </c>
      <c r="C4515" s="562" t="s">
        <v>16090</v>
      </c>
      <c r="D4515" s="564">
        <v>5.21</v>
      </c>
    </row>
    <row r="4516" spans="1:4">
      <c r="A4516" s="562">
        <v>4011536</v>
      </c>
      <c r="B4516" s="563" t="s">
        <v>18769</v>
      </c>
      <c r="C4516" s="562" t="s">
        <v>16090</v>
      </c>
      <c r="D4516" s="564">
        <v>2.12</v>
      </c>
    </row>
    <row r="4517" spans="1:4">
      <c r="A4517" s="562">
        <v>4011415</v>
      </c>
      <c r="B4517" s="563" t="s">
        <v>18770</v>
      </c>
      <c r="C4517" s="562" t="s">
        <v>18685</v>
      </c>
      <c r="D4517" s="564">
        <v>213.17</v>
      </c>
    </row>
    <row r="4518" spans="1:4">
      <c r="A4518" s="562">
        <v>4011416</v>
      </c>
      <c r="B4518" s="563" t="s">
        <v>18771</v>
      </c>
      <c r="C4518" s="562" t="s">
        <v>18685</v>
      </c>
      <c r="D4518" s="564">
        <v>152.41</v>
      </c>
    </row>
    <row r="4519" spans="1:4">
      <c r="A4519" s="562">
        <v>4011408</v>
      </c>
      <c r="B4519" s="563" t="s">
        <v>18772</v>
      </c>
      <c r="C4519" s="562" t="s">
        <v>16090</v>
      </c>
      <c r="D4519" s="564">
        <v>2.92</v>
      </c>
    </row>
    <row r="4520" spans="1:4">
      <c r="A4520" s="562">
        <v>4011407</v>
      </c>
      <c r="B4520" s="563" t="s">
        <v>18773</v>
      </c>
      <c r="C4520" s="562" t="s">
        <v>16090</v>
      </c>
      <c r="D4520" s="564">
        <v>2.15</v>
      </c>
    </row>
    <row r="4521" spans="1:4">
      <c r="A4521" s="562">
        <v>4011410</v>
      </c>
      <c r="B4521" s="563" t="s">
        <v>18774</v>
      </c>
      <c r="C4521" s="562" t="s">
        <v>16090</v>
      </c>
      <c r="D4521" s="564">
        <v>5.66</v>
      </c>
    </row>
    <row r="4522" spans="1:4">
      <c r="A4522" s="562">
        <v>4011409</v>
      </c>
      <c r="B4522" s="563" t="s">
        <v>18775</v>
      </c>
      <c r="C4522" s="562" t="s">
        <v>16090</v>
      </c>
      <c r="D4522" s="564">
        <v>4.2</v>
      </c>
    </row>
    <row r="4523" spans="1:4">
      <c r="A4523" s="562">
        <v>4011412</v>
      </c>
      <c r="B4523" s="563" t="s">
        <v>18776</v>
      </c>
      <c r="C4523" s="562" t="s">
        <v>16090</v>
      </c>
      <c r="D4523" s="564">
        <v>7.55</v>
      </c>
    </row>
    <row r="4524" spans="1:4">
      <c r="A4524" s="562">
        <v>4011411</v>
      </c>
      <c r="B4524" s="563" t="s">
        <v>18777</v>
      </c>
      <c r="C4524" s="562" t="s">
        <v>16090</v>
      </c>
      <c r="D4524" s="564">
        <v>5.61</v>
      </c>
    </row>
    <row r="4525" spans="1:4">
      <c r="A4525" s="562">
        <v>4011520</v>
      </c>
      <c r="B4525" s="563" t="s">
        <v>18778</v>
      </c>
      <c r="C4525" s="562" t="s">
        <v>164</v>
      </c>
      <c r="D4525" s="564">
        <v>594.24</v>
      </c>
    </row>
    <row r="4526" spans="1:4">
      <c r="A4526" s="562">
        <v>4011507</v>
      </c>
      <c r="B4526" s="563" t="s">
        <v>18779</v>
      </c>
      <c r="C4526" s="562" t="s">
        <v>164</v>
      </c>
      <c r="D4526" s="564">
        <v>442.77</v>
      </c>
    </row>
    <row r="4527" spans="1:4">
      <c r="A4527" s="562">
        <v>4011535</v>
      </c>
      <c r="B4527" s="563" t="s">
        <v>18780</v>
      </c>
      <c r="C4527" s="562" t="s">
        <v>164</v>
      </c>
      <c r="D4527" s="564">
        <v>426.37</v>
      </c>
    </row>
    <row r="4528" spans="1:4">
      <c r="A4528" s="562">
        <v>4011534</v>
      </c>
      <c r="B4528" s="563" t="s">
        <v>18781</v>
      </c>
      <c r="C4528" s="562" t="s">
        <v>164</v>
      </c>
      <c r="D4528" s="564">
        <v>286.58999999999997</v>
      </c>
    </row>
    <row r="4529" spans="1:4">
      <c r="A4529" s="562">
        <v>4011533</v>
      </c>
      <c r="B4529" s="563" t="s">
        <v>18782</v>
      </c>
      <c r="C4529" s="562" t="s">
        <v>164</v>
      </c>
      <c r="D4529" s="564">
        <v>441.74</v>
      </c>
    </row>
    <row r="4530" spans="1:4">
      <c r="A4530" s="562">
        <v>4011532</v>
      </c>
      <c r="B4530" s="563" t="s">
        <v>18783</v>
      </c>
      <c r="C4530" s="562" t="s">
        <v>164</v>
      </c>
      <c r="D4530" s="564">
        <v>301.95999999999998</v>
      </c>
    </row>
    <row r="4531" spans="1:4">
      <c r="A4531" s="562">
        <v>4011492</v>
      </c>
      <c r="B4531" s="563" t="s">
        <v>18784</v>
      </c>
      <c r="C4531" s="562" t="s">
        <v>164</v>
      </c>
      <c r="D4531" s="564">
        <v>372.79</v>
      </c>
    </row>
    <row r="4532" spans="1:4">
      <c r="A4532" s="562">
        <v>4011491</v>
      </c>
      <c r="B4532" s="563" t="s">
        <v>18785</v>
      </c>
      <c r="C4532" s="562" t="s">
        <v>164</v>
      </c>
      <c r="D4532" s="564">
        <v>222.93</v>
      </c>
    </row>
    <row r="4533" spans="1:4">
      <c r="A4533" s="562">
        <v>4011353</v>
      </c>
      <c r="B4533" s="563" t="s">
        <v>18786</v>
      </c>
      <c r="C4533" s="562" t="s">
        <v>16090</v>
      </c>
      <c r="D4533" s="564">
        <v>0.43</v>
      </c>
    </row>
    <row r="4534" spans="1:4">
      <c r="A4534" s="562">
        <v>4011354</v>
      </c>
      <c r="B4534" s="563" t="s">
        <v>18787</v>
      </c>
      <c r="C4534" s="562" t="s">
        <v>16090</v>
      </c>
      <c r="D4534" s="564">
        <v>0.43</v>
      </c>
    </row>
    <row r="4535" spans="1:4">
      <c r="A4535" s="562">
        <v>4011418</v>
      </c>
      <c r="B4535" s="563" t="s">
        <v>18788</v>
      </c>
      <c r="C4535" s="562" t="s">
        <v>164</v>
      </c>
      <c r="D4535" s="564">
        <v>388.98</v>
      </c>
    </row>
    <row r="4536" spans="1:4">
      <c r="A4536" s="562">
        <v>4011417</v>
      </c>
      <c r="B4536" s="563" t="s">
        <v>18789</v>
      </c>
      <c r="C4536" s="562" t="s">
        <v>164</v>
      </c>
      <c r="D4536" s="564">
        <v>221.27</v>
      </c>
    </row>
    <row r="4537" spans="1:4">
      <c r="A4537" s="562">
        <v>4011420</v>
      </c>
      <c r="B4537" s="563" t="s">
        <v>18790</v>
      </c>
      <c r="C4537" s="562" t="s">
        <v>164</v>
      </c>
      <c r="D4537" s="564">
        <v>394.97</v>
      </c>
    </row>
    <row r="4538" spans="1:4">
      <c r="A4538" s="562">
        <v>4011419</v>
      </c>
      <c r="B4538" s="563" t="s">
        <v>18791</v>
      </c>
      <c r="C4538" s="562" t="s">
        <v>164</v>
      </c>
      <c r="D4538" s="564">
        <v>218.13</v>
      </c>
    </row>
    <row r="4539" spans="1:4">
      <c r="A4539" s="562">
        <v>4011422</v>
      </c>
      <c r="B4539" s="563" t="s">
        <v>18792</v>
      </c>
      <c r="C4539" s="562" t="s">
        <v>164</v>
      </c>
      <c r="D4539" s="564">
        <v>402.03</v>
      </c>
    </row>
    <row r="4540" spans="1:4">
      <c r="A4540" s="562">
        <v>4011421</v>
      </c>
      <c r="B4540" s="563" t="s">
        <v>18793</v>
      </c>
      <c r="C4540" s="562" t="s">
        <v>164</v>
      </c>
      <c r="D4540" s="564">
        <v>234.2</v>
      </c>
    </row>
    <row r="4541" spans="1:4">
      <c r="A4541" s="562">
        <v>4011424</v>
      </c>
      <c r="B4541" s="563" t="s">
        <v>18794</v>
      </c>
      <c r="C4541" s="562" t="s">
        <v>164</v>
      </c>
      <c r="D4541" s="564">
        <v>408.86</v>
      </c>
    </row>
    <row r="4542" spans="1:4">
      <c r="A4542" s="562">
        <v>4011423</v>
      </c>
      <c r="B4542" s="563" t="s">
        <v>18795</v>
      </c>
      <c r="C4542" s="562" t="s">
        <v>164</v>
      </c>
      <c r="D4542" s="564">
        <v>231.06</v>
      </c>
    </row>
    <row r="4543" spans="1:4">
      <c r="A4543" s="562">
        <v>4011426</v>
      </c>
      <c r="B4543" s="563" t="s">
        <v>18796</v>
      </c>
      <c r="C4543" s="562" t="s">
        <v>164</v>
      </c>
      <c r="D4543" s="564">
        <v>388.98</v>
      </c>
    </row>
    <row r="4544" spans="1:4">
      <c r="A4544" s="562">
        <v>4011425</v>
      </c>
      <c r="B4544" s="563" t="s">
        <v>18797</v>
      </c>
      <c r="C4544" s="562" t="s">
        <v>164</v>
      </c>
      <c r="D4544" s="564">
        <v>221.27</v>
      </c>
    </row>
    <row r="4545" spans="1:4">
      <c r="A4545" s="562">
        <v>4011428</v>
      </c>
      <c r="B4545" s="563" t="s">
        <v>18798</v>
      </c>
      <c r="C4545" s="562" t="s">
        <v>164</v>
      </c>
      <c r="D4545" s="564">
        <v>394.97</v>
      </c>
    </row>
    <row r="4546" spans="1:4">
      <c r="A4546" s="562">
        <v>4011427</v>
      </c>
      <c r="B4546" s="563" t="s">
        <v>18799</v>
      </c>
      <c r="C4546" s="562" t="s">
        <v>164</v>
      </c>
      <c r="D4546" s="564">
        <v>218.13</v>
      </c>
    </row>
    <row r="4547" spans="1:4">
      <c r="A4547" s="562">
        <v>4011430</v>
      </c>
      <c r="B4547" s="563" t="s">
        <v>18800</v>
      </c>
      <c r="C4547" s="562" t="s">
        <v>164</v>
      </c>
      <c r="D4547" s="564">
        <v>400.66</v>
      </c>
    </row>
    <row r="4548" spans="1:4">
      <c r="A4548" s="562">
        <v>4011429</v>
      </c>
      <c r="B4548" s="563" t="s">
        <v>18801</v>
      </c>
      <c r="C4548" s="562" t="s">
        <v>164</v>
      </c>
      <c r="D4548" s="564">
        <v>233.63</v>
      </c>
    </row>
    <row r="4549" spans="1:4">
      <c r="A4549" s="562">
        <v>4011432</v>
      </c>
      <c r="B4549" s="563" t="s">
        <v>18802</v>
      </c>
      <c r="C4549" s="562" t="s">
        <v>164</v>
      </c>
      <c r="D4549" s="564">
        <v>407.45</v>
      </c>
    </row>
    <row r="4550" spans="1:4">
      <c r="A4550" s="562">
        <v>4011431</v>
      </c>
      <c r="B4550" s="563" t="s">
        <v>18803</v>
      </c>
      <c r="C4550" s="562" t="s">
        <v>164</v>
      </c>
      <c r="D4550" s="564">
        <v>230.5</v>
      </c>
    </row>
    <row r="4551" spans="1:4">
      <c r="A4551" s="562">
        <v>4011434</v>
      </c>
      <c r="B4551" s="563" t="s">
        <v>18804</v>
      </c>
      <c r="C4551" s="562" t="s">
        <v>18685</v>
      </c>
      <c r="D4551" s="564">
        <v>225.25</v>
      </c>
    </row>
    <row r="4552" spans="1:4">
      <c r="A4552" s="562">
        <v>4011433</v>
      </c>
      <c r="B4552" s="563" t="s">
        <v>18805</v>
      </c>
      <c r="C4552" s="562" t="s">
        <v>18685</v>
      </c>
      <c r="D4552" s="564">
        <v>149.29</v>
      </c>
    </row>
    <row r="4553" spans="1:4">
      <c r="A4553" s="562">
        <v>4011436</v>
      </c>
      <c r="B4553" s="563" t="s">
        <v>18806</v>
      </c>
      <c r="C4553" s="562" t="s">
        <v>18685</v>
      </c>
      <c r="D4553" s="564">
        <v>216.85</v>
      </c>
    </row>
    <row r="4554" spans="1:4">
      <c r="A4554" s="562">
        <v>4011435</v>
      </c>
      <c r="B4554" s="563" t="s">
        <v>18807</v>
      </c>
      <c r="C4554" s="562" t="s">
        <v>18685</v>
      </c>
      <c r="D4554" s="564">
        <v>139.05000000000001</v>
      </c>
    </row>
    <row r="4555" spans="1:4">
      <c r="A4555" s="562">
        <v>4011438</v>
      </c>
      <c r="B4555" s="563" t="s">
        <v>18808</v>
      </c>
      <c r="C4555" s="562" t="s">
        <v>18685</v>
      </c>
      <c r="D4555" s="564">
        <v>224</v>
      </c>
    </row>
    <row r="4556" spans="1:4">
      <c r="A4556" s="562">
        <v>4011437</v>
      </c>
      <c r="B4556" s="563" t="s">
        <v>18809</v>
      </c>
      <c r="C4556" s="562" t="s">
        <v>18685</v>
      </c>
      <c r="D4556" s="564">
        <v>147.75</v>
      </c>
    </row>
    <row r="4557" spans="1:4">
      <c r="A4557" s="562">
        <v>4011440</v>
      </c>
      <c r="B4557" s="563" t="s">
        <v>18810</v>
      </c>
      <c r="C4557" s="562" t="s">
        <v>18685</v>
      </c>
      <c r="D4557" s="564">
        <v>229.65</v>
      </c>
    </row>
    <row r="4558" spans="1:4">
      <c r="A4558" s="562">
        <v>4011439</v>
      </c>
      <c r="B4558" s="563" t="s">
        <v>18811</v>
      </c>
      <c r="C4558" s="562" t="s">
        <v>18685</v>
      </c>
      <c r="D4558" s="564">
        <v>153.9</v>
      </c>
    </row>
    <row r="4559" spans="1:4">
      <c r="A4559" s="562">
        <v>4011442</v>
      </c>
      <c r="B4559" s="563" t="s">
        <v>18812</v>
      </c>
      <c r="C4559" s="562" t="s">
        <v>18685</v>
      </c>
      <c r="D4559" s="564">
        <v>227.75</v>
      </c>
    </row>
    <row r="4560" spans="1:4">
      <c r="A4560" s="562">
        <v>4011441</v>
      </c>
      <c r="B4560" s="563" t="s">
        <v>18813</v>
      </c>
      <c r="C4560" s="562" t="s">
        <v>18685</v>
      </c>
      <c r="D4560" s="564">
        <v>153.49</v>
      </c>
    </row>
    <row r="4561" spans="1:4">
      <c r="A4561" s="562">
        <v>4011482</v>
      </c>
      <c r="B4561" s="563" t="s">
        <v>24981</v>
      </c>
      <c r="C4561" s="562" t="s">
        <v>164</v>
      </c>
      <c r="D4561" s="564">
        <v>95.35</v>
      </c>
    </row>
    <row r="4562" spans="1:4" ht="25.5">
      <c r="A4562" s="562">
        <v>4011486</v>
      </c>
      <c r="B4562" s="563" t="s">
        <v>24982</v>
      </c>
      <c r="C4562" s="562" t="s">
        <v>164</v>
      </c>
      <c r="D4562" s="564">
        <v>141.16</v>
      </c>
    </row>
    <row r="4563" spans="1:4" ht="25.5">
      <c r="A4563" s="562">
        <v>4011485</v>
      </c>
      <c r="B4563" s="563" t="s">
        <v>24983</v>
      </c>
      <c r="C4563" s="562" t="s">
        <v>164</v>
      </c>
      <c r="D4563" s="564">
        <v>115.1</v>
      </c>
    </row>
    <row r="4564" spans="1:4">
      <c r="A4564" s="562">
        <v>4011484</v>
      </c>
      <c r="B4564" s="563" t="s">
        <v>24984</v>
      </c>
      <c r="C4564" s="562" t="s">
        <v>164</v>
      </c>
      <c r="D4564" s="564">
        <v>104.48</v>
      </c>
    </row>
    <row r="4565" spans="1:4">
      <c r="A4565" s="562">
        <v>4011483</v>
      </c>
      <c r="B4565" s="563" t="s">
        <v>24985</v>
      </c>
      <c r="C4565" s="562" t="s">
        <v>164</v>
      </c>
      <c r="D4565" s="564">
        <v>78.42</v>
      </c>
    </row>
    <row r="4566" spans="1:4" ht="25.5">
      <c r="A4566" s="562">
        <v>4011488</v>
      </c>
      <c r="B4566" s="563" t="s">
        <v>24986</v>
      </c>
      <c r="C4566" s="562" t="s">
        <v>164</v>
      </c>
      <c r="D4566" s="564">
        <v>80.02</v>
      </c>
    </row>
    <row r="4567" spans="1:4" ht="25.5">
      <c r="A4567" s="562">
        <v>4011487</v>
      </c>
      <c r="B4567" s="563" t="s">
        <v>24987</v>
      </c>
      <c r="C4567" s="562" t="s">
        <v>164</v>
      </c>
      <c r="D4567" s="564">
        <v>114.44</v>
      </c>
    </row>
    <row r="4568" spans="1:4" ht="25.5">
      <c r="A4568" s="562">
        <v>4011489</v>
      </c>
      <c r="B4568" s="563" t="s">
        <v>24988</v>
      </c>
      <c r="C4568" s="562" t="s">
        <v>164</v>
      </c>
      <c r="D4568" s="564">
        <v>191.1</v>
      </c>
    </row>
    <row r="4569" spans="1:4" ht="25.5">
      <c r="A4569" s="562">
        <v>4011493</v>
      </c>
      <c r="B4569" s="563" t="s">
        <v>24989</v>
      </c>
      <c r="C4569" s="562" t="s">
        <v>164</v>
      </c>
      <c r="D4569" s="564">
        <v>139.38999999999999</v>
      </c>
    </row>
    <row r="4570" spans="1:4">
      <c r="A4570" s="562">
        <v>4011481</v>
      </c>
      <c r="B4570" s="563" t="s">
        <v>24990</v>
      </c>
      <c r="C4570" s="562" t="s">
        <v>164</v>
      </c>
      <c r="D4570" s="564">
        <v>58.68</v>
      </c>
    </row>
    <row r="4571" spans="1:4">
      <c r="A4571" s="562">
        <v>4011347</v>
      </c>
      <c r="B4571" s="563" t="s">
        <v>24991</v>
      </c>
      <c r="C4571" s="562" t="s">
        <v>164</v>
      </c>
      <c r="D4571" s="564">
        <v>78.06</v>
      </c>
    </row>
    <row r="4572" spans="1:4">
      <c r="A4572" s="562">
        <v>4011342</v>
      </c>
      <c r="B4572" s="563" t="s">
        <v>24992</v>
      </c>
      <c r="C4572" s="562" t="s">
        <v>164</v>
      </c>
      <c r="D4572" s="564">
        <v>115.8</v>
      </c>
    </row>
    <row r="4573" spans="1:4">
      <c r="A4573" s="562">
        <v>4011344</v>
      </c>
      <c r="B4573" s="563" t="s">
        <v>24993</v>
      </c>
      <c r="C4573" s="562" t="s">
        <v>164</v>
      </c>
      <c r="D4573" s="564">
        <v>72.78</v>
      </c>
    </row>
    <row r="4574" spans="1:4">
      <c r="A4574" s="562">
        <v>4011341</v>
      </c>
      <c r="B4574" s="563" t="s">
        <v>24994</v>
      </c>
      <c r="C4574" s="562" t="s">
        <v>164</v>
      </c>
      <c r="D4574" s="564">
        <v>18.18</v>
      </c>
    </row>
    <row r="4575" spans="1:4">
      <c r="A4575" s="562">
        <v>4011346</v>
      </c>
      <c r="B4575" s="563" t="s">
        <v>24995</v>
      </c>
      <c r="C4575" s="562" t="s">
        <v>164</v>
      </c>
      <c r="D4575" s="564">
        <v>13.88</v>
      </c>
    </row>
    <row r="4576" spans="1:4">
      <c r="A4576" s="562">
        <v>4011211</v>
      </c>
      <c r="B4576" s="563" t="s">
        <v>24996</v>
      </c>
      <c r="C4576" s="562" t="s">
        <v>164</v>
      </c>
      <c r="D4576" s="564">
        <v>15.67</v>
      </c>
    </row>
    <row r="4577" spans="1:4">
      <c r="A4577" s="562">
        <v>4011304</v>
      </c>
      <c r="B4577" s="563" t="s">
        <v>24997</v>
      </c>
      <c r="C4577" s="562" t="s">
        <v>164</v>
      </c>
      <c r="D4577" s="564">
        <v>64.11</v>
      </c>
    </row>
    <row r="4578" spans="1:4">
      <c r="A4578" s="562">
        <v>4011209</v>
      </c>
      <c r="B4578" s="563" t="s">
        <v>24998</v>
      </c>
      <c r="C4578" s="562" t="s">
        <v>16090</v>
      </c>
      <c r="D4578" s="564">
        <v>1.86</v>
      </c>
    </row>
    <row r="4579" spans="1:4">
      <c r="A4579" s="562">
        <v>4011210</v>
      </c>
      <c r="B4579" s="563" t="s">
        <v>24999</v>
      </c>
      <c r="C4579" s="562" t="s">
        <v>16090</v>
      </c>
      <c r="D4579" s="564">
        <v>2.15</v>
      </c>
    </row>
    <row r="4580" spans="1:4">
      <c r="A4580" s="562">
        <v>4011537</v>
      </c>
      <c r="B4580" s="563" t="s">
        <v>18814</v>
      </c>
      <c r="C4580" s="562" t="s">
        <v>14735</v>
      </c>
      <c r="D4580" s="564">
        <v>22.45</v>
      </c>
    </row>
    <row r="4581" spans="1:4">
      <c r="A4581" s="562">
        <v>4011218</v>
      </c>
      <c r="B4581" s="563" t="s">
        <v>18815</v>
      </c>
      <c r="C4581" s="562" t="s">
        <v>164</v>
      </c>
      <c r="D4581" s="564">
        <v>506.22</v>
      </c>
    </row>
    <row r="4582" spans="1:4">
      <c r="A4582" s="562">
        <v>4011217</v>
      </c>
      <c r="B4582" s="563" t="s">
        <v>18816</v>
      </c>
      <c r="C4582" s="562" t="s">
        <v>164</v>
      </c>
      <c r="D4582" s="564">
        <v>341.49</v>
      </c>
    </row>
    <row r="4583" spans="1:4">
      <c r="A4583" s="562">
        <v>4011214</v>
      </c>
      <c r="B4583" s="563" t="s">
        <v>18817</v>
      </c>
      <c r="C4583" s="562" t="s">
        <v>164</v>
      </c>
      <c r="D4583" s="564">
        <v>332.62</v>
      </c>
    </row>
    <row r="4584" spans="1:4">
      <c r="A4584" s="562">
        <v>4011213</v>
      </c>
      <c r="B4584" s="563" t="s">
        <v>18818</v>
      </c>
      <c r="C4584" s="562" t="s">
        <v>164</v>
      </c>
      <c r="D4584" s="564">
        <v>175.95</v>
      </c>
    </row>
    <row r="4585" spans="1:4">
      <c r="A4585" s="562">
        <v>4011227</v>
      </c>
      <c r="B4585" s="563" t="s">
        <v>25000</v>
      </c>
      <c r="C4585" s="562" t="s">
        <v>164</v>
      </c>
      <c r="D4585" s="564">
        <v>15.67</v>
      </c>
    </row>
    <row r="4586" spans="1:4">
      <c r="A4586" s="562">
        <v>4011302</v>
      </c>
      <c r="B4586" s="563" t="s">
        <v>25001</v>
      </c>
      <c r="C4586" s="562" t="s">
        <v>164</v>
      </c>
      <c r="D4586" s="564">
        <v>64.11</v>
      </c>
    </row>
    <row r="4587" spans="1:4">
      <c r="A4587" s="562">
        <v>4011300</v>
      </c>
      <c r="B4587" s="563" t="s">
        <v>25002</v>
      </c>
      <c r="C4587" s="562" t="s">
        <v>164</v>
      </c>
      <c r="D4587" s="564">
        <v>57.47</v>
      </c>
    </row>
    <row r="4588" spans="1:4">
      <c r="A4588" s="562">
        <v>4011306</v>
      </c>
      <c r="B4588" s="563" t="s">
        <v>25003</v>
      </c>
      <c r="C4588" s="562" t="s">
        <v>164</v>
      </c>
      <c r="D4588" s="564">
        <v>95.69</v>
      </c>
    </row>
    <row r="4589" spans="1:4">
      <c r="A4589" s="562">
        <v>4011228</v>
      </c>
      <c r="B4589" s="563" t="s">
        <v>25004</v>
      </c>
      <c r="C4589" s="562" t="s">
        <v>164</v>
      </c>
      <c r="D4589" s="564">
        <v>17.61</v>
      </c>
    </row>
    <row r="4590" spans="1:4" ht="25.5">
      <c r="A4590" s="562">
        <v>4011229</v>
      </c>
      <c r="B4590" s="563" t="s">
        <v>25005</v>
      </c>
      <c r="C4590" s="562" t="s">
        <v>164</v>
      </c>
      <c r="D4590" s="564">
        <v>38.47</v>
      </c>
    </row>
    <row r="4591" spans="1:4">
      <c r="A4591" s="562">
        <v>4011372</v>
      </c>
      <c r="B4591" s="563" t="s">
        <v>18819</v>
      </c>
      <c r="C4591" s="562" t="s">
        <v>16090</v>
      </c>
      <c r="D4591" s="564">
        <v>7.77</v>
      </c>
    </row>
    <row r="4592" spans="1:4">
      <c r="A4592" s="562">
        <v>4011371</v>
      </c>
      <c r="B4592" s="563" t="s">
        <v>18820</v>
      </c>
      <c r="C4592" s="562" t="s">
        <v>16090</v>
      </c>
      <c r="D4592" s="564">
        <v>5.27</v>
      </c>
    </row>
    <row r="4593" spans="1:4">
      <c r="A4593" s="562">
        <v>4011378</v>
      </c>
      <c r="B4593" s="563" t="s">
        <v>18821</v>
      </c>
      <c r="C4593" s="562" t="s">
        <v>16090</v>
      </c>
      <c r="D4593" s="564">
        <v>7.77</v>
      </c>
    </row>
    <row r="4594" spans="1:4">
      <c r="A4594" s="562">
        <v>4011377</v>
      </c>
      <c r="B4594" s="563" t="s">
        <v>18822</v>
      </c>
      <c r="C4594" s="562" t="s">
        <v>16090</v>
      </c>
      <c r="D4594" s="564">
        <v>5.27</v>
      </c>
    </row>
    <row r="4595" spans="1:4">
      <c r="A4595" s="562">
        <v>4011368</v>
      </c>
      <c r="B4595" s="563" t="s">
        <v>18823</v>
      </c>
      <c r="C4595" s="562" t="s">
        <v>16090</v>
      </c>
      <c r="D4595" s="564">
        <v>6.07</v>
      </c>
    </row>
    <row r="4596" spans="1:4">
      <c r="A4596" s="562">
        <v>4011367</v>
      </c>
      <c r="B4596" s="563" t="s">
        <v>18824</v>
      </c>
      <c r="C4596" s="562" t="s">
        <v>16090</v>
      </c>
      <c r="D4596" s="564">
        <v>3.57</v>
      </c>
    </row>
    <row r="4597" spans="1:4">
      <c r="A4597" s="562">
        <v>4011374</v>
      </c>
      <c r="B4597" s="563" t="s">
        <v>18825</v>
      </c>
      <c r="C4597" s="562" t="s">
        <v>16090</v>
      </c>
      <c r="D4597" s="564">
        <v>6.07</v>
      </c>
    </row>
    <row r="4598" spans="1:4">
      <c r="A4598" s="562">
        <v>4011373</v>
      </c>
      <c r="B4598" s="563" t="s">
        <v>18826</v>
      </c>
      <c r="C4598" s="562" t="s">
        <v>16090</v>
      </c>
      <c r="D4598" s="564">
        <v>3.57</v>
      </c>
    </row>
    <row r="4599" spans="1:4">
      <c r="A4599" s="562">
        <v>4011370</v>
      </c>
      <c r="B4599" s="563" t="s">
        <v>18827</v>
      </c>
      <c r="C4599" s="562" t="s">
        <v>16090</v>
      </c>
      <c r="D4599" s="564">
        <v>6.99</v>
      </c>
    </row>
    <row r="4600" spans="1:4">
      <c r="A4600" s="562">
        <v>4011369</v>
      </c>
      <c r="B4600" s="563" t="s">
        <v>18828</v>
      </c>
      <c r="C4600" s="562" t="s">
        <v>16090</v>
      </c>
      <c r="D4600" s="564">
        <v>4.5</v>
      </c>
    </row>
    <row r="4601" spans="1:4">
      <c r="A4601" s="562">
        <v>4011376</v>
      </c>
      <c r="B4601" s="563" t="s">
        <v>18829</v>
      </c>
      <c r="C4601" s="562" t="s">
        <v>16090</v>
      </c>
      <c r="D4601" s="564">
        <v>6.99</v>
      </c>
    </row>
    <row r="4602" spans="1:4">
      <c r="A4602" s="562">
        <v>4011375</v>
      </c>
      <c r="B4602" s="563" t="s">
        <v>18830</v>
      </c>
      <c r="C4602" s="562" t="s">
        <v>16090</v>
      </c>
      <c r="D4602" s="564">
        <v>4.5</v>
      </c>
    </row>
    <row r="4603" spans="1:4">
      <c r="A4603" s="562">
        <v>4011360</v>
      </c>
      <c r="B4603" s="563" t="s">
        <v>18831</v>
      </c>
      <c r="C4603" s="562" t="s">
        <v>16090</v>
      </c>
      <c r="D4603" s="564">
        <v>2.81</v>
      </c>
    </row>
    <row r="4604" spans="1:4">
      <c r="A4604" s="562">
        <v>4011359</v>
      </c>
      <c r="B4604" s="563" t="s">
        <v>18832</v>
      </c>
      <c r="C4604" s="562" t="s">
        <v>16090</v>
      </c>
      <c r="D4604" s="564">
        <v>1.97</v>
      </c>
    </row>
    <row r="4605" spans="1:4">
      <c r="A4605" s="562">
        <v>4011366</v>
      </c>
      <c r="B4605" s="563" t="s">
        <v>18833</v>
      </c>
      <c r="C4605" s="562" t="s">
        <v>16090</v>
      </c>
      <c r="D4605" s="564">
        <v>2.81</v>
      </c>
    </row>
    <row r="4606" spans="1:4">
      <c r="A4606" s="562">
        <v>4011365</v>
      </c>
      <c r="B4606" s="563" t="s">
        <v>18834</v>
      </c>
      <c r="C4606" s="562" t="s">
        <v>16090</v>
      </c>
      <c r="D4606" s="564">
        <v>1.97</v>
      </c>
    </row>
    <row r="4607" spans="1:4">
      <c r="A4607" s="562">
        <v>4011356</v>
      </c>
      <c r="B4607" s="563" t="s">
        <v>18835</v>
      </c>
      <c r="C4607" s="562" t="s">
        <v>16090</v>
      </c>
      <c r="D4607" s="564">
        <v>2.11</v>
      </c>
    </row>
    <row r="4608" spans="1:4">
      <c r="A4608" s="562">
        <v>4011355</v>
      </c>
      <c r="B4608" s="563" t="s">
        <v>18836</v>
      </c>
      <c r="C4608" s="562" t="s">
        <v>16090</v>
      </c>
      <c r="D4608" s="564">
        <v>1.26</v>
      </c>
    </row>
    <row r="4609" spans="1:4">
      <c r="A4609" s="562">
        <v>4011362</v>
      </c>
      <c r="B4609" s="563" t="s">
        <v>18837</v>
      </c>
      <c r="C4609" s="562" t="s">
        <v>16090</v>
      </c>
      <c r="D4609" s="564">
        <v>2.11</v>
      </c>
    </row>
    <row r="4610" spans="1:4">
      <c r="A4610" s="562">
        <v>4011361</v>
      </c>
      <c r="B4610" s="563" t="s">
        <v>18838</v>
      </c>
      <c r="C4610" s="562" t="s">
        <v>16090</v>
      </c>
      <c r="D4610" s="564">
        <v>1.26</v>
      </c>
    </row>
    <row r="4611" spans="1:4">
      <c r="A4611" s="562">
        <v>4011358</v>
      </c>
      <c r="B4611" s="563" t="s">
        <v>18839</v>
      </c>
      <c r="C4611" s="562" t="s">
        <v>16090</v>
      </c>
      <c r="D4611" s="564">
        <v>2.48</v>
      </c>
    </row>
    <row r="4612" spans="1:4">
      <c r="A4612" s="562">
        <v>4011357</v>
      </c>
      <c r="B4612" s="563" t="s">
        <v>18840</v>
      </c>
      <c r="C4612" s="562" t="s">
        <v>16090</v>
      </c>
      <c r="D4612" s="564">
        <v>1.63</v>
      </c>
    </row>
    <row r="4613" spans="1:4">
      <c r="A4613" s="562">
        <v>4011364</v>
      </c>
      <c r="B4613" s="563" t="s">
        <v>18841</v>
      </c>
      <c r="C4613" s="562" t="s">
        <v>16090</v>
      </c>
      <c r="D4613" s="564">
        <v>2.48</v>
      </c>
    </row>
    <row r="4614" spans="1:4">
      <c r="A4614" s="562">
        <v>4011363</v>
      </c>
      <c r="B4614" s="563" t="s">
        <v>18842</v>
      </c>
      <c r="C4614" s="562" t="s">
        <v>16090</v>
      </c>
      <c r="D4614" s="564">
        <v>1.63</v>
      </c>
    </row>
    <row r="4615" spans="1:4">
      <c r="A4615" s="562">
        <v>4011384</v>
      </c>
      <c r="B4615" s="563" t="s">
        <v>18843</v>
      </c>
      <c r="C4615" s="562" t="s">
        <v>16090</v>
      </c>
      <c r="D4615" s="564">
        <v>8.49</v>
      </c>
    </row>
    <row r="4616" spans="1:4">
      <c r="A4616" s="562">
        <v>4011383</v>
      </c>
      <c r="B4616" s="563" t="s">
        <v>18844</v>
      </c>
      <c r="C4616" s="562" t="s">
        <v>16090</v>
      </c>
      <c r="D4616" s="564">
        <v>5.69</v>
      </c>
    </row>
    <row r="4617" spans="1:4">
      <c r="A4617" s="562">
        <v>4011390</v>
      </c>
      <c r="B4617" s="563" t="s">
        <v>18845</v>
      </c>
      <c r="C4617" s="562" t="s">
        <v>16090</v>
      </c>
      <c r="D4617" s="564">
        <v>8.49</v>
      </c>
    </row>
    <row r="4618" spans="1:4">
      <c r="A4618" s="562">
        <v>4011389</v>
      </c>
      <c r="B4618" s="563" t="s">
        <v>18846</v>
      </c>
      <c r="C4618" s="562" t="s">
        <v>16090</v>
      </c>
      <c r="D4618" s="564">
        <v>5.69</v>
      </c>
    </row>
    <row r="4619" spans="1:4">
      <c r="A4619" s="562">
        <v>4011380</v>
      </c>
      <c r="B4619" s="563" t="s">
        <v>18847</v>
      </c>
      <c r="C4619" s="562" t="s">
        <v>16090</v>
      </c>
      <c r="D4619" s="564">
        <v>6.79</v>
      </c>
    </row>
    <row r="4620" spans="1:4">
      <c r="A4620" s="562">
        <v>4011379</v>
      </c>
      <c r="B4620" s="563" t="s">
        <v>18848</v>
      </c>
      <c r="C4620" s="562" t="s">
        <v>16090</v>
      </c>
      <c r="D4620" s="564">
        <v>3.99</v>
      </c>
    </row>
    <row r="4621" spans="1:4">
      <c r="A4621" s="562">
        <v>4011386</v>
      </c>
      <c r="B4621" s="563" t="s">
        <v>18849</v>
      </c>
      <c r="C4621" s="562" t="s">
        <v>16090</v>
      </c>
      <c r="D4621" s="564">
        <v>6.79</v>
      </c>
    </row>
    <row r="4622" spans="1:4">
      <c r="A4622" s="562">
        <v>4011385</v>
      </c>
      <c r="B4622" s="563" t="s">
        <v>18850</v>
      </c>
      <c r="C4622" s="562" t="s">
        <v>16090</v>
      </c>
      <c r="D4622" s="564">
        <v>3.99</v>
      </c>
    </row>
    <row r="4623" spans="1:4">
      <c r="A4623" s="562">
        <v>4011382</v>
      </c>
      <c r="B4623" s="563" t="s">
        <v>18851</v>
      </c>
      <c r="C4623" s="562" t="s">
        <v>16090</v>
      </c>
      <c r="D4623" s="564">
        <v>7.71</v>
      </c>
    </row>
    <row r="4624" spans="1:4">
      <c r="A4624" s="562">
        <v>4011381</v>
      </c>
      <c r="B4624" s="563" t="s">
        <v>18852</v>
      </c>
      <c r="C4624" s="562" t="s">
        <v>16090</v>
      </c>
      <c r="D4624" s="564">
        <v>4.91</v>
      </c>
    </row>
    <row r="4625" spans="1:4">
      <c r="A4625" s="562">
        <v>4011388</v>
      </c>
      <c r="B4625" s="563" t="s">
        <v>18853</v>
      </c>
      <c r="C4625" s="562" t="s">
        <v>16090</v>
      </c>
      <c r="D4625" s="564">
        <v>7.71</v>
      </c>
    </row>
    <row r="4626" spans="1:4">
      <c r="A4626" s="562">
        <v>4011387</v>
      </c>
      <c r="B4626" s="563" t="s">
        <v>18854</v>
      </c>
      <c r="C4626" s="562" t="s">
        <v>16090</v>
      </c>
      <c r="D4626" s="564">
        <v>4.91</v>
      </c>
    </row>
    <row r="4627" spans="1:4">
      <c r="A4627" s="562">
        <v>4011242</v>
      </c>
      <c r="B4627" s="563" t="s">
        <v>40243</v>
      </c>
      <c r="C4627" s="562" t="s">
        <v>16090</v>
      </c>
      <c r="D4627" s="564">
        <v>0.39</v>
      </c>
    </row>
    <row r="4628" spans="1:4">
      <c r="A4628" s="562">
        <v>4011212</v>
      </c>
      <c r="B4628" s="563" t="s">
        <v>18855</v>
      </c>
      <c r="C4628" s="562" t="s">
        <v>16090</v>
      </c>
      <c r="D4628" s="564">
        <v>0.08</v>
      </c>
    </row>
    <row r="4629" spans="1:4">
      <c r="A4629" s="562">
        <v>4208197</v>
      </c>
      <c r="B4629" s="563" t="s">
        <v>18856</v>
      </c>
      <c r="C4629" s="562" t="s">
        <v>220</v>
      </c>
      <c r="D4629" s="564">
        <v>14677.29</v>
      </c>
    </row>
    <row r="4630" spans="1:4">
      <c r="A4630" s="562">
        <v>4208158</v>
      </c>
      <c r="B4630" s="563" t="s">
        <v>18857</v>
      </c>
      <c r="C4630" s="562" t="s">
        <v>220</v>
      </c>
      <c r="D4630" s="564">
        <v>19322.05</v>
      </c>
    </row>
    <row r="4631" spans="1:4">
      <c r="A4631" s="562">
        <v>4208198</v>
      </c>
      <c r="B4631" s="563" t="s">
        <v>18858</v>
      </c>
      <c r="C4631" s="562" t="s">
        <v>220</v>
      </c>
      <c r="D4631" s="564">
        <v>22061.06</v>
      </c>
    </row>
    <row r="4632" spans="1:4">
      <c r="A4632" s="562">
        <v>4208159</v>
      </c>
      <c r="B4632" s="563" t="s">
        <v>18859</v>
      </c>
      <c r="C4632" s="562" t="s">
        <v>220</v>
      </c>
      <c r="D4632" s="564">
        <v>32848.879999999997</v>
      </c>
    </row>
    <row r="4633" spans="1:4">
      <c r="A4633" s="562">
        <v>4208160</v>
      </c>
      <c r="B4633" s="563" t="s">
        <v>18860</v>
      </c>
      <c r="C4633" s="562" t="s">
        <v>220</v>
      </c>
      <c r="D4633" s="564">
        <v>36536.300000000003</v>
      </c>
    </row>
    <row r="4634" spans="1:4">
      <c r="A4634" s="562">
        <v>4208199</v>
      </c>
      <c r="B4634" s="563" t="s">
        <v>18861</v>
      </c>
      <c r="C4634" s="562" t="s">
        <v>220</v>
      </c>
      <c r="D4634" s="564">
        <v>42214.73</v>
      </c>
    </row>
    <row r="4635" spans="1:4">
      <c r="A4635" s="562">
        <v>4208161</v>
      </c>
      <c r="B4635" s="563" t="s">
        <v>18862</v>
      </c>
      <c r="C4635" s="562" t="s">
        <v>220</v>
      </c>
      <c r="D4635" s="564">
        <v>53156.65</v>
      </c>
    </row>
    <row r="4636" spans="1:4">
      <c r="A4636" s="562">
        <v>4208162</v>
      </c>
      <c r="B4636" s="563" t="s">
        <v>18863</v>
      </c>
      <c r="C4636" s="562" t="s">
        <v>220</v>
      </c>
      <c r="D4636" s="564">
        <v>58607.61</v>
      </c>
    </row>
    <row r="4637" spans="1:4">
      <c r="A4637" s="562">
        <v>4208163</v>
      </c>
      <c r="B4637" s="563" t="s">
        <v>18864</v>
      </c>
      <c r="C4637" s="562" t="s">
        <v>220</v>
      </c>
      <c r="D4637" s="564">
        <v>69814.3</v>
      </c>
    </row>
    <row r="4638" spans="1:4">
      <c r="A4638" s="562">
        <v>4208200</v>
      </c>
      <c r="B4638" s="563" t="s">
        <v>18865</v>
      </c>
      <c r="C4638" s="562" t="s">
        <v>220</v>
      </c>
      <c r="D4638" s="564">
        <v>81139.11</v>
      </c>
    </row>
    <row r="4639" spans="1:4">
      <c r="A4639" s="562">
        <v>4208164</v>
      </c>
      <c r="B4639" s="563" t="s">
        <v>18866</v>
      </c>
      <c r="C4639" s="562" t="s">
        <v>220</v>
      </c>
      <c r="D4639" s="564">
        <v>86441.21</v>
      </c>
    </row>
    <row r="4640" spans="1:4">
      <c r="A4640" s="562">
        <v>4208201</v>
      </c>
      <c r="B4640" s="563" t="s">
        <v>18867</v>
      </c>
      <c r="C4640" s="562" t="s">
        <v>220</v>
      </c>
      <c r="D4640" s="564">
        <v>25657.29</v>
      </c>
    </row>
    <row r="4641" spans="1:4">
      <c r="A4641" s="562">
        <v>4208151</v>
      </c>
      <c r="B4641" s="563" t="s">
        <v>18868</v>
      </c>
      <c r="C4641" s="562" t="s">
        <v>220</v>
      </c>
      <c r="D4641" s="564">
        <v>33561.360000000001</v>
      </c>
    </row>
    <row r="4642" spans="1:4">
      <c r="A4642" s="562">
        <v>4208202</v>
      </c>
      <c r="B4642" s="563" t="s">
        <v>18869</v>
      </c>
      <c r="C4642" s="562" t="s">
        <v>220</v>
      </c>
      <c r="D4642" s="564">
        <v>34464.339999999997</v>
      </c>
    </row>
    <row r="4643" spans="1:4">
      <c r="A4643" s="562">
        <v>4208152</v>
      </c>
      <c r="B4643" s="563" t="s">
        <v>18870</v>
      </c>
      <c r="C4643" s="562" t="s">
        <v>220</v>
      </c>
      <c r="D4643" s="564">
        <v>49420.73</v>
      </c>
    </row>
    <row r="4644" spans="1:4">
      <c r="A4644" s="562">
        <v>4208153</v>
      </c>
      <c r="B4644" s="563" t="s">
        <v>18871</v>
      </c>
      <c r="C4644" s="562" t="s">
        <v>220</v>
      </c>
      <c r="D4644" s="564">
        <v>62503.5</v>
      </c>
    </row>
    <row r="4645" spans="1:4">
      <c r="A4645" s="562">
        <v>4208203</v>
      </c>
      <c r="B4645" s="563" t="s">
        <v>18872</v>
      </c>
      <c r="C4645" s="562" t="s">
        <v>220</v>
      </c>
      <c r="D4645" s="564">
        <v>74100.460000000006</v>
      </c>
    </row>
    <row r="4646" spans="1:4">
      <c r="A4646" s="562">
        <v>4208154</v>
      </c>
      <c r="B4646" s="563" t="s">
        <v>18873</v>
      </c>
      <c r="C4646" s="562" t="s">
        <v>220</v>
      </c>
      <c r="D4646" s="564">
        <v>92215.07</v>
      </c>
    </row>
    <row r="4647" spans="1:4">
      <c r="A4647" s="562">
        <v>4208155</v>
      </c>
      <c r="B4647" s="563" t="s">
        <v>18874</v>
      </c>
      <c r="C4647" s="562" t="s">
        <v>220</v>
      </c>
      <c r="D4647" s="564">
        <v>102379.71</v>
      </c>
    </row>
    <row r="4648" spans="1:4">
      <c r="A4648" s="562">
        <v>4208156</v>
      </c>
      <c r="B4648" s="563" t="s">
        <v>18875</v>
      </c>
      <c r="C4648" s="562" t="s">
        <v>220</v>
      </c>
      <c r="D4648" s="564">
        <v>121782.28</v>
      </c>
    </row>
    <row r="4649" spans="1:4">
      <c r="A4649" s="562">
        <v>4208204</v>
      </c>
      <c r="B4649" s="563" t="s">
        <v>18876</v>
      </c>
      <c r="C4649" s="562" t="s">
        <v>220</v>
      </c>
      <c r="D4649" s="564">
        <v>141498.32999999999</v>
      </c>
    </row>
    <row r="4650" spans="1:4">
      <c r="A4650" s="562">
        <v>4208157</v>
      </c>
      <c r="B4650" s="563" t="s">
        <v>18877</v>
      </c>
      <c r="C4650" s="562" t="s">
        <v>220</v>
      </c>
      <c r="D4650" s="564">
        <v>151090.15</v>
      </c>
    </row>
    <row r="4651" spans="1:4">
      <c r="A4651" s="562">
        <v>4208127</v>
      </c>
      <c r="B4651" s="563" t="s">
        <v>18878</v>
      </c>
      <c r="C4651" s="562" t="s">
        <v>14743</v>
      </c>
      <c r="D4651" s="564">
        <v>28.36</v>
      </c>
    </row>
    <row r="4652" spans="1:4" ht="25.5">
      <c r="A4652" s="562">
        <v>4208196</v>
      </c>
      <c r="B4652" s="563" t="s">
        <v>18879</v>
      </c>
      <c r="C4652" s="562" t="s">
        <v>220</v>
      </c>
      <c r="D4652" s="564">
        <v>2845.81</v>
      </c>
    </row>
    <row r="4653" spans="1:4">
      <c r="A4653" s="562">
        <v>4208209</v>
      </c>
      <c r="B4653" s="563" t="s">
        <v>18880</v>
      </c>
      <c r="C4653" s="562" t="s">
        <v>220</v>
      </c>
      <c r="D4653" s="564">
        <v>14007.52</v>
      </c>
    </row>
    <row r="4654" spans="1:4">
      <c r="A4654" s="562">
        <v>4208206</v>
      </c>
      <c r="B4654" s="563" t="s">
        <v>18881</v>
      </c>
      <c r="C4654" s="562" t="s">
        <v>17566</v>
      </c>
      <c r="D4654" s="564">
        <v>129.59</v>
      </c>
    </row>
    <row r="4655" spans="1:4">
      <c r="A4655" s="562">
        <v>4208210</v>
      </c>
      <c r="B4655" s="563" t="s">
        <v>18882</v>
      </c>
      <c r="C4655" s="562" t="s">
        <v>220</v>
      </c>
      <c r="D4655" s="564">
        <v>31415.61</v>
      </c>
    </row>
    <row r="4656" spans="1:4">
      <c r="A4656" s="562">
        <v>4208195</v>
      </c>
      <c r="B4656" s="563" t="s">
        <v>18883</v>
      </c>
      <c r="C4656" s="562" t="s">
        <v>220</v>
      </c>
      <c r="D4656" s="564">
        <v>13134.31</v>
      </c>
    </row>
    <row r="4657" spans="1:4">
      <c r="A4657" s="562">
        <v>4208208</v>
      </c>
      <c r="B4657" s="563" t="s">
        <v>18884</v>
      </c>
      <c r="C4657" s="562" t="s">
        <v>17566</v>
      </c>
      <c r="D4657" s="564">
        <v>536.92999999999995</v>
      </c>
    </row>
    <row r="4658" spans="1:4">
      <c r="A4658" s="562">
        <v>4208135</v>
      </c>
      <c r="B4658" s="563" t="s">
        <v>18885</v>
      </c>
      <c r="C4658" s="562" t="s">
        <v>14735</v>
      </c>
      <c r="D4658" s="564">
        <v>1606.83</v>
      </c>
    </row>
    <row r="4659" spans="1:4">
      <c r="A4659" s="562">
        <v>4208136</v>
      </c>
      <c r="B4659" s="563" t="s">
        <v>18886</v>
      </c>
      <c r="C4659" s="562" t="s">
        <v>14735</v>
      </c>
      <c r="D4659" s="564">
        <v>1812.14</v>
      </c>
    </row>
    <row r="4660" spans="1:4">
      <c r="A4660" s="562">
        <v>4208137</v>
      </c>
      <c r="B4660" s="563" t="s">
        <v>18887</v>
      </c>
      <c r="C4660" s="562" t="s">
        <v>14735</v>
      </c>
      <c r="D4660" s="564">
        <v>2098.27</v>
      </c>
    </row>
    <row r="4661" spans="1:4">
      <c r="A4661" s="562">
        <v>4208138</v>
      </c>
      <c r="B4661" s="563" t="s">
        <v>18888</v>
      </c>
      <c r="C4661" s="562" t="s">
        <v>14735</v>
      </c>
      <c r="D4661" s="564">
        <v>2356.94</v>
      </c>
    </row>
    <row r="4662" spans="1:4">
      <c r="A4662" s="562">
        <v>4208139</v>
      </c>
      <c r="B4662" s="563" t="s">
        <v>18889</v>
      </c>
      <c r="C4662" s="562" t="s">
        <v>14735</v>
      </c>
      <c r="D4662" s="564">
        <v>2359</v>
      </c>
    </row>
    <row r="4663" spans="1:4">
      <c r="A4663" s="562">
        <v>4208140</v>
      </c>
      <c r="B4663" s="563" t="s">
        <v>18890</v>
      </c>
      <c r="C4663" s="562" t="s">
        <v>14735</v>
      </c>
      <c r="D4663" s="564">
        <v>2933.33</v>
      </c>
    </row>
    <row r="4664" spans="1:4">
      <c r="A4664" s="562">
        <v>4208141</v>
      </c>
      <c r="B4664" s="563" t="s">
        <v>18891</v>
      </c>
      <c r="C4664" s="562" t="s">
        <v>14735</v>
      </c>
      <c r="D4664" s="564">
        <v>2939.49</v>
      </c>
    </row>
    <row r="4665" spans="1:4">
      <c r="A4665" s="562">
        <v>4208212</v>
      </c>
      <c r="B4665" s="563" t="s">
        <v>18892</v>
      </c>
      <c r="C4665" s="562" t="s">
        <v>14735</v>
      </c>
      <c r="D4665" s="564">
        <v>2941.61</v>
      </c>
    </row>
    <row r="4666" spans="1:4">
      <c r="A4666" s="562">
        <v>4208213</v>
      </c>
      <c r="B4666" s="563" t="s">
        <v>18893</v>
      </c>
      <c r="C4666" s="562" t="s">
        <v>14735</v>
      </c>
      <c r="D4666" s="564">
        <v>3383.89</v>
      </c>
    </row>
    <row r="4667" spans="1:4">
      <c r="A4667" s="562">
        <v>4208214</v>
      </c>
      <c r="B4667" s="563" t="s">
        <v>18894</v>
      </c>
      <c r="C4667" s="562" t="s">
        <v>14735</v>
      </c>
      <c r="D4667" s="564">
        <v>3825.95</v>
      </c>
    </row>
    <row r="4668" spans="1:4">
      <c r="A4668" s="562">
        <v>4208215</v>
      </c>
      <c r="B4668" s="563" t="s">
        <v>18895</v>
      </c>
      <c r="C4668" s="562" t="s">
        <v>14735</v>
      </c>
      <c r="D4668" s="564">
        <v>3828.12</v>
      </c>
    </row>
    <row r="4669" spans="1:4">
      <c r="A4669" s="562">
        <v>4208216</v>
      </c>
      <c r="B4669" s="563" t="s">
        <v>18896</v>
      </c>
      <c r="C4669" s="562" t="s">
        <v>14735</v>
      </c>
      <c r="D4669" s="564">
        <v>2620.0500000000002</v>
      </c>
    </row>
    <row r="4670" spans="1:4">
      <c r="A4670" s="562">
        <v>4208217</v>
      </c>
      <c r="B4670" s="563" t="s">
        <v>18897</v>
      </c>
      <c r="C4670" s="562" t="s">
        <v>14735</v>
      </c>
      <c r="D4670" s="564">
        <v>3025.85</v>
      </c>
    </row>
    <row r="4671" spans="1:4">
      <c r="A4671" s="562">
        <v>4208218</v>
      </c>
      <c r="B4671" s="563" t="s">
        <v>18898</v>
      </c>
      <c r="C4671" s="562" t="s">
        <v>14735</v>
      </c>
      <c r="D4671" s="564">
        <v>3953.52</v>
      </c>
    </row>
    <row r="4672" spans="1:4">
      <c r="A4672" s="562">
        <v>4208219</v>
      </c>
      <c r="B4672" s="563" t="s">
        <v>18899</v>
      </c>
      <c r="C4672" s="562" t="s">
        <v>14735</v>
      </c>
      <c r="D4672" s="564">
        <v>5092.8900000000003</v>
      </c>
    </row>
    <row r="4673" spans="1:4">
      <c r="A4673" s="562">
        <v>4208220</v>
      </c>
      <c r="B4673" s="563" t="s">
        <v>18900</v>
      </c>
      <c r="C4673" s="562" t="s">
        <v>14735</v>
      </c>
      <c r="D4673" s="564">
        <v>5396.98</v>
      </c>
    </row>
    <row r="4674" spans="1:4">
      <c r="A4674" s="562">
        <v>4208221</v>
      </c>
      <c r="B4674" s="563" t="s">
        <v>18901</v>
      </c>
      <c r="C4674" s="562" t="s">
        <v>14735</v>
      </c>
      <c r="D4674" s="564">
        <v>7110.19</v>
      </c>
    </row>
    <row r="4675" spans="1:4">
      <c r="A4675" s="562">
        <v>4208222</v>
      </c>
      <c r="B4675" s="563" t="s">
        <v>18902</v>
      </c>
      <c r="C4675" s="562" t="s">
        <v>14735</v>
      </c>
      <c r="D4675" s="564">
        <v>8976.41</v>
      </c>
    </row>
    <row r="4676" spans="1:4">
      <c r="A4676" s="562">
        <v>4208223</v>
      </c>
      <c r="B4676" s="563" t="s">
        <v>18903</v>
      </c>
      <c r="C4676" s="562" t="s">
        <v>14735</v>
      </c>
      <c r="D4676" s="564">
        <v>8979.59</v>
      </c>
    </row>
    <row r="4677" spans="1:4">
      <c r="A4677" s="562">
        <v>4208224</v>
      </c>
      <c r="B4677" s="563" t="s">
        <v>18904</v>
      </c>
      <c r="C4677" s="562" t="s">
        <v>14735</v>
      </c>
      <c r="D4677" s="564">
        <v>10443.35</v>
      </c>
    </row>
    <row r="4678" spans="1:4">
      <c r="A4678" s="562">
        <v>4208225</v>
      </c>
      <c r="B4678" s="563" t="s">
        <v>18905</v>
      </c>
      <c r="C4678" s="562" t="s">
        <v>14735</v>
      </c>
      <c r="D4678" s="564">
        <v>11907.64</v>
      </c>
    </row>
    <row r="4679" spans="1:4">
      <c r="A4679" s="562">
        <v>4208226</v>
      </c>
      <c r="B4679" s="563" t="s">
        <v>18906</v>
      </c>
      <c r="C4679" s="562" t="s">
        <v>14735</v>
      </c>
      <c r="D4679" s="564">
        <v>11910.81</v>
      </c>
    </row>
    <row r="4680" spans="1:4">
      <c r="A4680" s="562">
        <v>4208227</v>
      </c>
      <c r="B4680" s="563" t="s">
        <v>18907</v>
      </c>
      <c r="C4680" s="562" t="s">
        <v>14735</v>
      </c>
      <c r="D4680" s="564">
        <v>1233.24</v>
      </c>
    </row>
    <row r="4681" spans="1:4">
      <c r="A4681" s="562">
        <v>4208228</v>
      </c>
      <c r="B4681" s="563" t="s">
        <v>18908</v>
      </c>
      <c r="C4681" s="562" t="s">
        <v>14735</v>
      </c>
      <c r="D4681" s="564">
        <v>1409.14</v>
      </c>
    </row>
    <row r="4682" spans="1:4">
      <c r="A4682" s="562">
        <v>4208229</v>
      </c>
      <c r="B4682" s="563" t="s">
        <v>18909</v>
      </c>
      <c r="C4682" s="562" t="s">
        <v>14735</v>
      </c>
      <c r="D4682" s="564">
        <v>1835.79</v>
      </c>
    </row>
    <row r="4683" spans="1:4">
      <c r="A4683" s="562">
        <v>4208230</v>
      </c>
      <c r="B4683" s="563" t="s">
        <v>18910</v>
      </c>
      <c r="C4683" s="562" t="s">
        <v>14735</v>
      </c>
      <c r="D4683" s="564">
        <v>2362.48</v>
      </c>
    </row>
    <row r="4684" spans="1:4">
      <c r="A4684" s="562">
        <v>4208231</v>
      </c>
      <c r="B4684" s="563" t="s">
        <v>18911</v>
      </c>
      <c r="C4684" s="562" t="s">
        <v>14735</v>
      </c>
      <c r="D4684" s="564">
        <v>2508.36</v>
      </c>
    </row>
    <row r="4685" spans="1:4">
      <c r="A4685" s="562">
        <v>4208232</v>
      </c>
      <c r="B4685" s="563" t="s">
        <v>18912</v>
      </c>
      <c r="C4685" s="562" t="s">
        <v>14735</v>
      </c>
      <c r="D4685" s="564">
        <v>3287.44</v>
      </c>
    </row>
    <row r="4686" spans="1:4">
      <c r="A4686" s="562">
        <v>4208233</v>
      </c>
      <c r="B4686" s="563" t="s">
        <v>18913</v>
      </c>
      <c r="C4686" s="562" t="s">
        <v>14735</v>
      </c>
      <c r="D4686" s="564">
        <v>4126.26</v>
      </c>
    </row>
    <row r="4687" spans="1:4">
      <c r="A4687" s="562">
        <v>4208234</v>
      </c>
      <c r="B4687" s="563" t="s">
        <v>18914</v>
      </c>
      <c r="C4687" s="562" t="s">
        <v>14735</v>
      </c>
      <c r="D4687" s="564">
        <v>4129.22</v>
      </c>
    </row>
    <row r="4688" spans="1:4">
      <c r="A4688" s="562">
        <v>4208235</v>
      </c>
      <c r="B4688" s="563" t="s">
        <v>18915</v>
      </c>
      <c r="C4688" s="562" t="s">
        <v>14735</v>
      </c>
      <c r="D4688" s="564">
        <v>4824.2</v>
      </c>
    </row>
    <row r="4689" spans="1:4">
      <c r="A4689" s="562">
        <v>4208236</v>
      </c>
      <c r="B4689" s="563" t="s">
        <v>18916</v>
      </c>
      <c r="C4689" s="562" t="s">
        <v>14735</v>
      </c>
      <c r="D4689" s="564">
        <v>5519.72</v>
      </c>
    </row>
    <row r="4690" spans="1:4">
      <c r="A4690" s="562">
        <v>4208237</v>
      </c>
      <c r="B4690" s="563" t="s">
        <v>18917</v>
      </c>
      <c r="C4690" s="562" t="s">
        <v>14735</v>
      </c>
      <c r="D4690" s="564">
        <v>5522.77</v>
      </c>
    </row>
    <row r="4691" spans="1:4">
      <c r="A4691" s="562">
        <v>4208128</v>
      </c>
      <c r="B4691" s="563" t="s">
        <v>18918</v>
      </c>
      <c r="C4691" s="562" t="s">
        <v>14735</v>
      </c>
      <c r="D4691" s="564">
        <v>165.66</v>
      </c>
    </row>
    <row r="4692" spans="1:4">
      <c r="A4692" s="562">
        <v>4208129</v>
      </c>
      <c r="B4692" s="563" t="s">
        <v>18919</v>
      </c>
      <c r="C4692" s="562" t="s">
        <v>14735</v>
      </c>
      <c r="D4692" s="564">
        <v>202.63</v>
      </c>
    </row>
    <row r="4693" spans="1:4">
      <c r="A4693" s="562">
        <v>4208130</v>
      </c>
      <c r="B4693" s="563" t="s">
        <v>18920</v>
      </c>
      <c r="C4693" s="562" t="s">
        <v>14735</v>
      </c>
      <c r="D4693" s="564">
        <v>236.13</v>
      </c>
    </row>
    <row r="4694" spans="1:4">
      <c r="A4694" s="562">
        <v>4208131</v>
      </c>
      <c r="B4694" s="563" t="s">
        <v>18921</v>
      </c>
      <c r="C4694" s="562" t="s">
        <v>14735</v>
      </c>
      <c r="D4694" s="564">
        <v>276.63</v>
      </c>
    </row>
    <row r="4695" spans="1:4">
      <c r="A4695" s="562">
        <v>4208132</v>
      </c>
      <c r="B4695" s="563" t="s">
        <v>18922</v>
      </c>
      <c r="C4695" s="562" t="s">
        <v>14735</v>
      </c>
      <c r="D4695" s="564">
        <v>319.52999999999997</v>
      </c>
    </row>
    <row r="4696" spans="1:4">
      <c r="A4696" s="562">
        <v>4208133</v>
      </c>
      <c r="B4696" s="563" t="s">
        <v>18923</v>
      </c>
      <c r="C4696" s="562" t="s">
        <v>14735</v>
      </c>
      <c r="D4696" s="564">
        <v>374.2</v>
      </c>
    </row>
    <row r="4697" spans="1:4">
      <c r="A4697" s="562">
        <v>4208134</v>
      </c>
      <c r="B4697" s="563" t="s">
        <v>18924</v>
      </c>
      <c r="C4697" s="562" t="s">
        <v>14735</v>
      </c>
      <c r="D4697" s="564">
        <v>435.76</v>
      </c>
    </row>
    <row r="4698" spans="1:4">
      <c r="A4698" s="562">
        <v>4208238</v>
      </c>
      <c r="B4698" s="563" t="s">
        <v>18925</v>
      </c>
      <c r="C4698" s="562" t="s">
        <v>14735</v>
      </c>
      <c r="D4698" s="564">
        <v>465.51</v>
      </c>
    </row>
    <row r="4699" spans="1:4">
      <c r="A4699" s="562">
        <v>4208239</v>
      </c>
      <c r="B4699" s="563" t="s">
        <v>18926</v>
      </c>
      <c r="C4699" s="562" t="s">
        <v>14735</v>
      </c>
      <c r="D4699" s="564">
        <v>568.62</v>
      </c>
    </row>
    <row r="4700" spans="1:4">
      <c r="A4700" s="562">
        <v>4413920</v>
      </c>
      <c r="B4700" s="563" t="s">
        <v>18927</v>
      </c>
      <c r="C4700" s="562" t="s">
        <v>16090</v>
      </c>
      <c r="D4700" s="564">
        <v>0.55000000000000004</v>
      </c>
    </row>
    <row r="4701" spans="1:4">
      <c r="A4701" s="562">
        <v>4413024</v>
      </c>
      <c r="B4701" s="563" t="s">
        <v>18928</v>
      </c>
      <c r="C4701" s="562" t="s">
        <v>16090</v>
      </c>
      <c r="D4701" s="564">
        <v>0.44</v>
      </c>
    </row>
    <row r="4702" spans="1:4">
      <c r="A4702" s="562">
        <v>4413022</v>
      </c>
      <c r="B4702" s="563" t="s">
        <v>18929</v>
      </c>
      <c r="C4702" s="562" t="s">
        <v>16090</v>
      </c>
      <c r="D4702" s="564">
        <v>0.62</v>
      </c>
    </row>
    <row r="4703" spans="1:4">
      <c r="A4703" s="562">
        <v>4413020</v>
      </c>
      <c r="B4703" s="563" t="s">
        <v>18930</v>
      </c>
      <c r="C4703" s="562" t="s">
        <v>14735</v>
      </c>
      <c r="D4703" s="564">
        <v>44.09</v>
      </c>
    </row>
    <row r="4704" spans="1:4" ht="25.5">
      <c r="A4704" s="562">
        <v>4413013</v>
      </c>
      <c r="B4704" s="563" t="s">
        <v>18931</v>
      </c>
      <c r="C4704" s="562" t="s">
        <v>14735</v>
      </c>
      <c r="D4704" s="564">
        <v>92.17</v>
      </c>
    </row>
    <row r="4705" spans="1:4">
      <c r="A4705" s="562">
        <v>4413019</v>
      </c>
      <c r="B4705" s="563" t="s">
        <v>18932</v>
      </c>
      <c r="C4705" s="562" t="s">
        <v>14735</v>
      </c>
      <c r="D4705" s="564">
        <v>39.049999999999997</v>
      </c>
    </row>
    <row r="4706" spans="1:4">
      <c r="A4706" s="562">
        <v>4413026</v>
      </c>
      <c r="B4706" s="563" t="s">
        <v>18933</v>
      </c>
      <c r="C4706" s="562" t="s">
        <v>16090</v>
      </c>
      <c r="D4706" s="564">
        <v>297.39999999999998</v>
      </c>
    </row>
    <row r="4707" spans="1:4">
      <c r="A4707" s="562">
        <v>4413996</v>
      </c>
      <c r="B4707" s="563" t="s">
        <v>18934</v>
      </c>
      <c r="C4707" s="562" t="s">
        <v>16090</v>
      </c>
      <c r="D4707" s="564">
        <v>12.43</v>
      </c>
    </row>
    <row r="4708" spans="1:4">
      <c r="A4708" s="562">
        <v>4413942</v>
      </c>
      <c r="B4708" s="563" t="s">
        <v>18935</v>
      </c>
      <c r="C4708" s="562" t="s">
        <v>164</v>
      </c>
      <c r="D4708" s="564">
        <v>2.77</v>
      </c>
    </row>
    <row r="4709" spans="1:4">
      <c r="A4709" s="562">
        <v>4413018</v>
      </c>
      <c r="B4709" s="563" t="s">
        <v>18936</v>
      </c>
      <c r="C4709" s="562" t="s">
        <v>14743</v>
      </c>
      <c r="D4709" s="564">
        <v>12.78</v>
      </c>
    </row>
    <row r="4710" spans="1:4">
      <c r="A4710" s="562">
        <v>4413905</v>
      </c>
      <c r="B4710" s="563" t="s">
        <v>18937</v>
      </c>
      <c r="C4710" s="562" t="s">
        <v>16090</v>
      </c>
      <c r="D4710" s="564">
        <v>6.93</v>
      </c>
    </row>
    <row r="4711" spans="1:4">
      <c r="A4711" s="562">
        <v>4413987</v>
      </c>
      <c r="B4711" s="563" t="s">
        <v>18938</v>
      </c>
      <c r="C4711" s="562" t="s">
        <v>16090</v>
      </c>
      <c r="D4711" s="564">
        <v>0.39</v>
      </c>
    </row>
    <row r="4712" spans="1:4">
      <c r="A4712" s="562">
        <v>4413995</v>
      </c>
      <c r="B4712" s="563" t="s">
        <v>18939</v>
      </c>
      <c r="C4712" s="562" t="s">
        <v>16090</v>
      </c>
      <c r="D4712" s="564">
        <v>3.94</v>
      </c>
    </row>
    <row r="4713" spans="1:4" ht="25.5">
      <c r="A4713" s="562">
        <v>4413994</v>
      </c>
      <c r="B4713" s="563" t="s">
        <v>18940</v>
      </c>
      <c r="C4713" s="562" t="s">
        <v>14735</v>
      </c>
      <c r="D4713" s="564">
        <v>660.54</v>
      </c>
    </row>
    <row r="4714" spans="1:4">
      <c r="A4714" s="562">
        <v>4413200</v>
      </c>
      <c r="B4714" s="563" t="s">
        <v>18941</v>
      </c>
      <c r="C4714" s="562" t="s">
        <v>16090</v>
      </c>
      <c r="D4714" s="564">
        <v>19.75</v>
      </c>
    </row>
    <row r="4715" spans="1:4">
      <c r="A4715" s="562">
        <v>4413990</v>
      </c>
      <c r="B4715" s="563" t="s">
        <v>18942</v>
      </c>
      <c r="C4715" s="562" t="s">
        <v>220</v>
      </c>
      <c r="D4715" s="564">
        <v>39.049999999999997</v>
      </c>
    </row>
    <row r="4716" spans="1:4">
      <c r="A4716" s="562">
        <v>4413989</v>
      </c>
      <c r="B4716" s="563" t="s">
        <v>18943</v>
      </c>
      <c r="C4716" s="562" t="s">
        <v>220</v>
      </c>
      <c r="D4716" s="564">
        <v>44.09</v>
      </c>
    </row>
    <row r="4717" spans="1:4">
      <c r="A4717" s="562">
        <v>4413951</v>
      </c>
      <c r="B4717" s="563" t="s">
        <v>18944</v>
      </c>
      <c r="C4717" s="562" t="s">
        <v>220</v>
      </c>
      <c r="D4717" s="564">
        <v>51.15</v>
      </c>
    </row>
    <row r="4718" spans="1:4">
      <c r="A4718" s="562">
        <v>4413950</v>
      </c>
      <c r="B4718" s="563" t="s">
        <v>18945</v>
      </c>
      <c r="C4718" s="562" t="s">
        <v>220</v>
      </c>
      <c r="D4718" s="564">
        <v>108.87</v>
      </c>
    </row>
    <row r="4719" spans="1:4">
      <c r="A4719" s="562">
        <v>4413949</v>
      </c>
      <c r="B4719" s="563" t="s">
        <v>18946</v>
      </c>
      <c r="C4719" s="562" t="s">
        <v>220</v>
      </c>
      <c r="D4719" s="564">
        <v>235.65</v>
      </c>
    </row>
    <row r="4720" spans="1:4">
      <c r="A4720" s="562">
        <v>4413948</v>
      </c>
      <c r="B4720" s="563" t="s">
        <v>18947</v>
      </c>
      <c r="C4720" s="562" t="s">
        <v>220</v>
      </c>
      <c r="D4720" s="564">
        <v>56.73</v>
      </c>
    </row>
    <row r="4721" spans="1:4">
      <c r="A4721" s="562">
        <v>4413947</v>
      </c>
      <c r="B4721" s="563" t="s">
        <v>18948</v>
      </c>
      <c r="C4721" s="562" t="s">
        <v>220</v>
      </c>
      <c r="D4721" s="564">
        <v>86.06</v>
      </c>
    </row>
    <row r="4722" spans="1:4">
      <c r="A4722" s="562">
        <v>4413946</v>
      </c>
      <c r="B4722" s="563" t="s">
        <v>18949</v>
      </c>
      <c r="C4722" s="562" t="s">
        <v>220</v>
      </c>
      <c r="D4722" s="564">
        <v>127.76</v>
      </c>
    </row>
    <row r="4723" spans="1:4">
      <c r="A4723" s="562">
        <v>4413952</v>
      </c>
      <c r="B4723" s="563" t="s">
        <v>18950</v>
      </c>
      <c r="C4723" s="562" t="s">
        <v>16090</v>
      </c>
      <c r="D4723" s="564">
        <v>76.98</v>
      </c>
    </row>
    <row r="4724" spans="1:4">
      <c r="A4724" s="562">
        <v>4413012</v>
      </c>
      <c r="B4724" s="563" t="s">
        <v>18951</v>
      </c>
      <c r="C4724" s="562" t="s">
        <v>164</v>
      </c>
      <c r="D4724" s="564">
        <v>484.5</v>
      </c>
    </row>
    <row r="4725" spans="1:4">
      <c r="A4725" s="562">
        <v>4413014</v>
      </c>
      <c r="B4725" s="563" t="s">
        <v>18952</v>
      </c>
      <c r="C4725" s="562" t="s">
        <v>16090</v>
      </c>
      <c r="D4725" s="564">
        <v>19.489999999999998</v>
      </c>
    </row>
    <row r="4726" spans="1:4" ht="25.5">
      <c r="A4726" s="562">
        <v>4413016</v>
      </c>
      <c r="B4726" s="563" t="s">
        <v>18953</v>
      </c>
      <c r="C4726" s="562" t="s">
        <v>16090</v>
      </c>
      <c r="D4726" s="564">
        <v>11.33</v>
      </c>
    </row>
    <row r="4727" spans="1:4">
      <c r="A4727" s="562">
        <v>4413984</v>
      </c>
      <c r="B4727" s="563" t="s">
        <v>18954</v>
      </c>
      <c r="C4727" s="562" t="s">
        <v>164</v>
      </c>
      <c r="D4727" s="564">
        <v>4.33</v>
      </c>
    </row>
    <row r="4728" spans="1:4">
      <c r="A4728" s="562">
        <v>4413986</v>
      </c>
      <c r="B4728" s="563" t="s">
        <v>18955</v>
      </c>
      <c r="C4728" s="562" t="s">
        <v>16090</v>
      </c>
      <c r="D4728" s="564">
        <v>0.08</v>
      </c>
    </row>
    <row r="4729" spans="1:4">
      <c r="A4729" s="562">
        <v>4413985</v>
      </c>
      <c r="B4729" s="563" t="s">
        <v>18956</v>
      </c>
      <c r="C4729" s="562" t="s">
        <v>16090</v>
      </c>
      <c r="D4729" s="564">
        <v>29.88</v>
      </c>
    </row>
    <row r="4730" spans="1:4">
      <c r="A4730" s="562">
        <v>4413017</v>
      </c>
      <c r="B4730" s="563" t="s">
        <v>18957</v>
      </c>
      <c r="C4730" s="562" t="s">
        <v>14735</v>
      </c>
      <c r="D4730" s="564">
        <v>64.849999999999994</v>
      </c>
    </row>
    <row r="4731" spans="1:4">
      <c r="A4731" s="562">
        <v>4415673</v>
      </c>
      <c r="B4731" s="563" t="s">
        <v>18958</v>
      </c>
      <c r="C4731" s="562" t="s">
        <v>16090</v>
      </c>
      <c r="D4731" s="564">
        <v>10.82</v>
      </c>
    </row>
    <row r="4732" spans="1:4">
      <c r="A4732" s="562">
        <v>4415684</v>
      </c>
      <c r="B4732" s="563" t="s">
        <v>18959</v>
      </c>
      <c r="C4732" s="562" t="s">
        <v>16090</v>
      </c>
      <c r="D4732" s="564">
        <v>6.01</v>
      </c>
    </row>
    <row r="4733" spans="1:4">
      <c r="A4733" s="562">
        <v>4413993</v>
      </c>
      <c r="B4733" s="563" t="s">
        <v>18960</v>
      </c>
      <c r="C4733" s="562" t="s">
        <v>16090</v>
      </c>
      <c r="D4733" s="564">
        <v>0.57999999999999996</v>
      </c>
    </row>
    <row r="4734" spans="1:4">
      <c r="A4734" s="562">
        <v>4507754</v>
      </c>
      <c r="B4734" s="563" t="s">
        <v>18961</v>
      </c>
      <c r="C4734" s="562" t="s">
        <v>220</v>
      </c>
      <c r="D4734" s="564">
        <v>835.8</v>
      </c>
    </row>
    <row r="4735" spans="1:4">
      <c r="A4735" s="562">
        <v>4507738</v>
      </c>
      <c r="B4735" s="563" t="s">
        <v>18962</v>
      </c>
      <c r="C4735" s="562" t="s">
        <v>220</v>
      </c>
      <c r="D4735" s="564">
        <v>1079.32</v>
      </c>
    </row>
    <row r="4736" spans="1:4">
      <c r="A4736" s="562">
        <v>4507755</v>
      </c>
      <c r="B4736" s="563" t="s">
        <v>18963</v>
      </c>
      <c r="C4736" s="562" t="s">
        <v>220</v>
      </c>
      <c r="D4736" s="564">
        <v>997.07</v>
      </c>
    </row>
    <row r="4737" spans="1:4">
      <c r="A4737" s="562">
        <v>4507756</v>
      </c>
      <c r="B4737" s="563" t="s">
        <v>18964</v>
      </c>
      <c r="C4737" s="562" t="s">
        <v>220</v>
      </c>
      <c r="D4737" s="564">
        <v>1195.99</v>
      </c>
    </row>
    <row r="4738" spans="1:4">
      <c r="A4738" s="562">
        <v>4507757</v>
      </c>
      <c r="B4738" s="563" t="s">
        <v>18965</v>
      </c>
      <c r="C4738" s="562" t="s">
        <v>220</v>
      </c>
      <c r="D4738" s="564">
        <v>1526.3</v>
      </c>
    </row>
    <row r="4739" spans="1:4">
      <c r="A4739" s="562">
        <v>4507758</v>
      </c>
      <c r="B4739" s="563" t="s">
        <v>18966</v>
      </c>
      <c r="C4739" s="562" t="s">
        <v>220</v>
      </c>
      <c r="D4739" s="564">
        <v>1624.33</v>
      </c>
    </row>
    <row r="4740" spans="1:4">
      <c r="A4740" s="562">
        <v>4507759</v>
      </c>
      <c r="B4740" s="563" t="s">
        <v>18967</v>
      </c>
      <c r="C4740" s="562" t="s">
        <v>220</v>
      </c>
      <c r="D4740" s="564">
        <v>1832.82</v>
      </c>
    </row>
    <row r="4741" spans="1:4">
      <c r="A4741" s="562">
        <v>4507760</v>
      </c>
      <c r="B4741" s="563" t="s">
        <v>18968</v>
      </c>
      <c r="C4741" s="562" t="s">
        <v>220</v>
      </c>
      <c r="D4741" s="564">
        <v>2150.56</v>
      </c>
    </row>
    <row r="4742" spans="1:4">
      <c r="A4742" s="562">
        <v>4507761</v>
      </c>
      <c r="B4742" s="563" t="s">
        <v>18969</v>
      </c>
      <c r="C4742" s="562" t="s">
        <v>220</v>
      </c>
      <c r="D4742" s="564">
        <v>2413.4699999999998</v>
      </c>
    </row>
    <row r="4743" spans="1:4">
      <c r="A4743" s="562">
        <v>4507762</v>
      </c>
      <c r="B4743" s="563" t="s">
        <v>18970</v>
      </c>
      <c r="C4743" s="562" t="s">
        <v>220</v>
      </c>
      <c r="D4743" s="564">
        <v>2634.61</v>
      </c>
    </row>
    <row r="4744" spans="1:4">
      <c r="A4744" s="562">
        <v>4507763</v>
      </c>
      <c r="B4744" s="563" t="s">
        <v>18971</v>
      </c>
      <c r="C4744" s="562" t="s">
        <v>220</v>
      </c>
      <c r="D4744" s="564">
        <v>2935.99</v>
      </c>
    </row>
    <row r="4745" spans="1:4">
      <c r="A4745" s="562">
        <v>4507764</v>
      </c>
      <c r="B4745" s="563" t="s">
        <v>18972</v>
      </c>
      <c r="C4745" s="562" t="s">
        <v>220</v>
      </c>
      <c r="D4745" s="564">
        <v>3482.82</v>
      </c>
    </row>
    <row r="4746" spans="1:4">
      <c r="A4746" s="562">
        <v>4507765</v>
      </c>
      <c r="B4746" s="563" t="s">
        <v>18973</v>
      </c>
      <c r="C4746" s="562" t="s">
        <v>220</v>
      </c>
      <c r="D4746" s="564">
        <v>3001.81</v>
      </c>
    </row>
    <row r="4747" spans="1:4">
      <c r="A4747" s="562">
        <v>4508192</v>
      </c>
      <c r="B4747" s="563" t="s">
        <v>18974</v>
      </c>
      <c r="C4747" s="562" t="s">
        <v>220</v>
      </c>
      <c r="D4747" s="564">
        <v>4675.8999999999996</v>
      </c>
    </row>
    <row r="4748" spans="1:4">
      <c r="A4748" s="562">
        <v>4507766</v>
      </c>
      <c r="B4748" s="563" t="s">
        <v>18975</v>
      </c>
      <c r="C4748" s="562" t="s">
        <v>220</v>
      </c>
      <c r="D4748" s="564">
        <v>388.6</v>
      </c>
    </row>
    <row r="4749" spans="1:4">
      <c r="A4749" s="562">
        <v>4507767</v>
      </c>
      <c r="B4749" s="563" t="s">
        <v>18976</v>
      </c>
      <c r="C4749" s="562" t="s">
        <v>220</v>
      </c>
      <c r="D4749" s="564">
        <v>617.15</v>
      </c>
    </row>
    <row r="4750" spans="1:4">
      <c r="A4750" s="562">
        <v>4507768</v>
      </c>
      <c r="B4750" s="563" t="s">
        <v>18977</v>
      </c>
      <c r="C4750" s="562" t="s">
        <v>220</v>
      </c>
      <c r="D4750" s="564">
        <v>521.69000000000005</v>
      </c>
    </row>
    <row r="4751" spans="1:4">
      <c r="A4751" s="562">
        <v>4507769</v>
      </c>
      <c r="B4751" s="563" t="s">
        <v>18978</v>
      </c>
      <c r="C4751" s="562" t="s">
        <v>220</v>
      </c>
      <c r="D4751" s="564">
        <v>622.23</v>
      </c>
    </row>
    <row r="4752" spans="1:4">
      <c r="A4752" s="562">
        <v>4507770</v>
      </c>
      <c r="B4752" s="563" t="s">
        <v>18979</v>
      </c>
      <c r="C4752" s="562" t="s">
        <v>220</v>
      </c>
      <c r="D4752" s="564">
        <v>568.01</v>
      </c>
    </row>
    <row r="4753" spans="1:4">
      <c r="A4753" s="562">
        <v>4507771</v>
      </c>
      <c r="B4753" s="563" t="s">
        <v>18980</v>
      </c>
      <c r="C4753" s="562" t="s">
        <v>220</v>
      </c>
      <c r="D4753" s="564">
        <v>701.28</v>
      </c>
    </row>
    <row r="4754" spans="1:4">
      <c r="A4754" s="562">
        <v>4507772</v>
      </c>
      <c r="B4754" s="563" t="s">
        <v>18981</v>
      </c>
      <c r="C4754" s="562" t="s">
        <v>220</v>
      </c>
      <c r="D4754" s="564">
        <v>709.51</v>
      </c>
    </row>
    <row r="4755" spans="1:4">
      <c r="A4755" s="562">
        <v>4508193</v>
      </c>
      <c r="B4755" s="563" t="s">
        <v>18982</v>
      </c>
      <c r="C4755" s="562" t="s">
        <v>220</v>
      </c>
      <c r="D4755" s="564">
        <v>980.21</v>
      </c>
    </row>
    <row r="4756" spans="1:4">
      <c r="A4756" s="562">
        <v>4507773</v>
      </c>
      <c r="B4756" s="563" t="s">
        <v>18983</v>
      </c>
      <c r="C4756" s="562" t="s">
        <v>220</v>
      </c>
      <c r="D4756" s="564">
        <v>787.34</v>
      </c>
    </row>
    <row r="4757" spans="1:4">
      <c r="A4757" s="562">
        <v>4507774</v>
      </c>
      <c r="B4757" s="563" t="s">
        <v>18984</v>
      </c>
      <c r="C4757" s="562" t="s">
        <v>220</v>
      </c>
      <c r="D4757" s="564">
        <v>1009.21</v>
      </c>
    </row>
    <row r="4758" spans="1:4">
      <c r="A4758" s="562">
        <v>4507775</v>
      </c>
      <c r="B4758" s="563" t="s">
        <v>18985</v>
      </c>
      <c r="C4758" s="562" t="s">
        <v>220</v>
      </c>
      <c r="D4758" s="564">
        <v>98.69</v>
      </c>
    </row>
    <row r="4759" spans="1:4">
      <c r="A4759" s="562">
        <v>4507776</v>
      </c>
      <c r="B4759" s="563" t="s">
        <v>18986</v>
      </c>
      <c r="C4759" s="562" t="s">
        <v>220</v>
      </c>
      <c r="D4759" s="564">
        <v>116.32</v>
      </c>
    </row>
    <row r="4760" spans="1:4">
      <c r="A4760" s="562">
        <v>4507783</v>
      </c>
      <c r="B4760" s="563" t="s">
        <v>18987</v>
      </c>
      <c r="C4760" s="562" t="s">
        <v>220</v>
      </c>
      <c r="D4760" s="564">
        <v>81.709999999999994</v>
      </c>
    </row>
    <row r="4761" spans="1:4">
      <c r="A4761" s="562">
        <v>4507784</v>
      </c>
      <c r="B4761" s="563" t="s">
        <v>18988</v>
      </c>
      <c r="C4761" s="562" t="s">
        <v>220</v>
      </c>
      <c r="D4761" s="564">
        <v>114</v>
      </c>
    </row>
    <row r="4762" spans="1:4">
      <c r="A4762" s="562">
        <v>4507777</v>
      </c>
      <c r="B4762" s="563" t="s">
        <v>18989</v>
      </c>
      <c r="C4762" s="562" t="s">
        <v>220</v>
      </c>
      <c r="D4762" s="564">
        <v>184.14</v>
      </c>
    </row>
    <row r="4763" spans="1:4">
      <c r="A4763" s="562">
        <v>4507778</v>
      </c>
      <c r="B4763" s="563" t="s">
        <v>18990</v>
      </c>
      <c r="C4763" s="562" t="s">
        <v>220</v>
      </c>
      <c r="D4763" s="564">
        <v>235.08</v>
      </c>
    </row>
    <row r="4764" spans="1:4">
      <c r="A4764" s="562">
        <v>4507779</v>
      </c>
      <c r="B4764" s="563" t="s">
        <v>18991</v>
      </c>
      <c r="C4764" s="562" t="s">
        <v>220</v>
      </c>
      <c r="D4764" s="564">
        <v>237.14</v>
      </c>
    </row>
    <row r="4765" spans="1:4">
      <c r="A4765" s="562">
        <v>4507780</v>
      </c>
      <c r="B4765" s="563" t="s">
        <v>18992</v>
      </c>
      <c r="C4765" s="562" t="s">
        <v>220</v>
      </c>
      <c r="D4765" s="564">
        <v>344.04</v>
      </c>
    </row>
    <row r="4766" spans="1:4">
      <c r="A4766" s="562">
        <v>4507781</v>
      </c>
      <c r="B4766" s="563" t="s">
        <v>18993</v>
      </c>
      <c r="C4766" s="562" t="s">
        <v>220</v>
      </c>
      <c r="D4766" s="564">
        <v>305.45999999999998</v>
      </c>
    </row>
    <row r="4767" spans="1:4">
      <c r="A4767" s="562">
        <v>4507782</v>
      </c>
      <c r="B4767" s="563" t="s">
        <v>18994</v>
      </c>
      <c r="C4767" s="562" t="s">
        <v>220</v>
      </c>
      <c r="D4767" s="564">
        <v>355.63</v>
      </c>
    </row>
    <row r="4768" spans="1:4">
      <c r="A4768" s="562">
        <v>4507785</v>
      </c>
      <c r="B4768" s="563" t="s">
        <v>18995</v>
      </c>
      <c r="C4768" s="562" t="s">
        <v>220</v>
      </c>
      <c r="D4768" s="564">
        <v>135.78</v>
      </c>
    </row>
    <row r="4769" spans="1:4">
      <c r="A4769" s="562">
        <v>4508194</v>
      </c>
      <c r="B4769" s="563" t="s">
        <v>18996</v>
      </c>
      <c r="C4769" s="562" t="s">
        <v>220</v>
      </c>
      <c r="D4769" s="564">
        <v>152.35</v>
      </c>
    </row>
    <row r="4770" spans="1:4">
      <c r="A4770" s="562">
        <v>4507786</v>
      </c>
      <c r="B4770" s="563" t="s">
        <v>18997</v>
      </c>
      <c r="C4770" s="562" t="s">
        <v>220</v>
      </c>
      <c r="D4770" s="564">
        <v>159.58000000000001</v>
      </c>
    </row>
    <row r="4771" spans="1:4">
      <c r="A4771" s="562">
        <v>4507787</v>
      </c>
      <c r="B4771" s="563" t="s">
        <v>18998</v>
      </c>
      <c r="C4771" s="562" t="s">
        <v>220</v>
      </c>
      <c r="D4771" s="564">
        <v>146.37</v>
      </c>
    </row>
    <row r="4772" spans="1:4">
      <c r="A4772" s="562">
        <v>4507788</v>
      </c>
      <c r="B4772" s="563" t="s">
        <v>18999</v>
      </c>
      <c r="C4772" s="562" t="s">
        <v>220</v>
      </c>
      <c r="D4772" s="564">
        <v>210.12</v>
      </c>
    </row>
    <row r="4773" spans="1:4">
      <c r="A4773" s="562">
        <v>4507789</v>
      </c>
      <c r="B4773" s="563" t="s">
        <v>19000</v>
      </c>
      <c r="C4773" s="562" t="s">
        <v>220</v>
      </c>
      <c r="D4773" s="564">
        <v>228.25</v>
      </c>
    </row>
    <row r="4774" spans="1:4">
      <c r="A4774" s="562">
        <v>4507790</v>
      </c>
      <c r="B4774" s="563" t="s">
        <v>19001</v>
      </c>
      <c r="C4774" s="562" t="s">
        <v>220</v>
      </c>
      <c r="D4774" s="564">
        <v>259.56</v>
      </c>
    </row>
    <row r="4775" spans="1:4">
      <c r="A4775" s="562">
        <v>4507791</v>
      </c>
      <c r="B4775" s="563" t="s">
        <v>19002</v>
      </c>
      <c r="C4775" s="562" t="s">
        <v>220</v>
      </c>
      <c r="D4775" s="564">
        <v>252.56</v>
      </c>
    </row>
    <row r="4776" spans="1:4">
      <c r="A4776" s="562">
        <v>4507792</v>
      </c>
      <c r="B4776" s="563" t="s">
        <v>19003</v>
      </c>
      <c r="C4776" s="562" t="s">
        <v>220</v>
      </c>
      <c r="D4776" s="564">
        <v>295.92</v>
      </c>
    </row>
    <row r="4777" spans="1:4">
      <c r="A4777" s="562">
        <v>4507793</v>
      </c>
      <c r="B4777" s="563" t="s">
        <v>19004</v>
      </c>
      <c r="C4777" s="562" t="s">
        <v>220</v>
      </c>
      <c r="D4777" s="564">
        <v>296.14</v>
      </c>
    </row>
    <row r="4778" spans="1:4">
      <c r="A4778" s="562">
        <v>4507794</v>
      </c>
      <c r="B4778" s="563" t="s">
        <v>19005</v>
      </c>
      <c r="C4778" s="562" t="s">
        <v>220</v>
      </c>
      <c r="D4778" s="564">
        <v>359.74</v>
      </c>
    </row>
    <row r="4779" spans="1:4">
      <c r="A4779" s="562">
        <v>4507795</v>
      </c>
      <c r="B4779" s="563" t="s">
        <v>19006</v>
      </c>
      <c r="C4779" s="562" t="s">
        <v>220</v>
      </c>
      <c r="D4779" s="564">
        <v>361.68</v>
      </c>
    </row>
    <row r="4780" spans="1:4">
      <c r="A4780" s="562">
        <v>4507796</v>
      </c>
      <c r="B4780" s="563" t="s">
        <v>19007</v>
      </c>
      <c r="C4780" s="562" t="s">
        <v>220</v>
      </c>
      <c r="D4780" s="564">
        <v>410.91</v>
      </c>
    </row>
    <row r="4781" spans="1:4">
      <c r="A4781" s="562">
        <v>4508190</v>
      </c>
      <c r="B4781" s="563" t="s">
        <v>19008</v>
      </c>
      <c r="C4781" s="562" t="s">
        <v>220</v>
      </c>
      <c r="D4781" s="564">
        <v>414.16</v>
      </c>
    </row>
    <row r="4782" spans="1:4">
      <c r="A4782" s="562">
        <v>4507797</v>
      </c>
      <c r="B4782" s="563" t="s">
        <v>19009</v>
      </c>
      <c r="C4782" s="562" t="s">
        <v>220</v>
      </c>
      <c r="D4782" s="564">
        <v>66.06</v>
      </c>
    </row>
    <row r="4783" spans="1:4">
      <c r="A4783" s="562">
        <v>4507798</v>
      </c>
      <c r="B4783" s="563" t="s">
        <v>19010</v>
      </c>
      <c r="C4783" s="562" t="s">
        <v>220</v>
      </c>
      <c r="D4783" s="564">
        <v>65.739999999999995</v>
      </c>
    </row>
    <row r="4784" spans="1:4">
      <c r="A4784" s="562">
        <v>4507799</v>
      </c>
      <c r="B4784" s="563" t="s">
        <v>19011</v>
      </c>
      <c r="C4784" s="562" t="s">
        <v>220</v>
      </c>
      <c r="D4784" s="564">
        <v>90.49</v>
      </c>
    </row>
    <row r="4785" spans="1:4">
      <c r="A4785" s="562">
        <v>4507800</v>
      </c>
      <c r="B4785" s="563" t="s">
        <v>19012</v>
      </c>
      <c r="C4785" s="562" t="s">
        <v>220</v>
      </c>
      <c r="D4785" s="564">
        <v>82.05</v>
      </c>
    </row>
    <row r="4786" spans="1:4">
      <c r="A4786" s="562">
        <v>4507801</v>
      </c>
      <c r="B4786" s="563" t="s">
        <v>19013</v>
      </c>
      <c r="C4786" s="562" t="s">
        <v>220</v>
      </c>
      <c r="D4786" s="564">
        <v>109.76</v>
      </c>
    </row>
    <row r="4787" spans="1:4">
      <c r="A4787" s="562">
        <v>4507802</v>
      </c>
      <c r="B4787" s="563" t="s">
        <v>19014</v>
      </c>
      <c r="C4787" s="562" t="s">
        <v>220</v>
      </c>
      <c r="D4787" s="564">
        <v>109.87</v>
      </c>
    </row>
    <row r="4788" spans="1:4">
      <c r="A4788" s="562">
        <v>4507803</v>
      </c>
      <c r="B4788" s="563" t="s">
        <v>19015</v>
      </c>
      <c r="C4788" s="562" t="s">
        <v>220</v>
      </c>
      <c r="D4788" s="564">
        <v>110.28</v>
      </c>
    </row>
    <row r="4789" spans="1:4">
      <c r="A4789" s="562">
        <v>4508191</v>
      </c>
      <c r="B4789" s="563" t="s">
        <v>19016</v>
      </c>
      <c r="C4789" s="562" t="s">
        <v>220</v>
      </c>
      <c r="D4789" s="564">
        <v>110.39</v>
      </c>
    </row>
    <row r="4790" spans="1:4">
      <c r="A4790" s="562">
        <v>4507804</v>
      </c>
      <c r="B4790" s="563" t="s">
        <v>19017</v>
      </c>
      <c r="C4790" s="562" t="s">
        <v>220</v>
      </c>
      <c r="D4790" s="564">
        <v>135.19</v>
      </c>
    </row>
    <row r="4791" spans="1:4">
      <c r="A4791" s="562">
        <v>4507805</v>
      </c>
      <c r="B4791" s="563" t="s">
        <v>19018</v>
      </c>
      <c r="C4791" s="562" t="s">
        <v>220</v>
      </c>
      <c r="D4791" s="564">
        <v>135.30000000000001</v>
      </c>
    </row>
    <row r="4792" spans="1:4">
      <c r="A4792" s="562">
        <v>4507806</v>
      </c>
      <c r="B4792" s="563" t="s">
        <v>19019</v>
      </c>
      <c r="C4792" s="562" t="s">
        <v>220</v>
      </c>
      <c r="D4792" s="564">
        <v>28.43</v>
      </c>
    </row>
    <row r="4793" spans="1:4">
      <c r="A4793" s="562">
        <v>4507807</v>
      </c>
      <c r="B4793" s="563" t="s">
        <v>19020</v>
      </c>
      <c r="C4793" s="562" t="s">
        <v>220</v>
      </c>
      <c r="D4793" s="564">
        <v>37.299999999999997</v>
      </c>
    </row>
    <row r="4794" spans="1:4">
      <c r="A4794" s="562">
        <v>4507866</v>
      </c>
      <c r="B4794" s="563" t="s">
        <v>19021</v>
      </c>
      <c r="C4794" s="562" t="s">
        <v>220</v>
      </c>
      <c r="D4794" s="564">
        <v>75.760000000000005</v>
      </c>
    </row>
    <row r="4795" spans="1:4">
      <c r="A4795" s="562">
        <v>4507867</v>
      </c>
      <c r="B4795" s="563" t="s">
        <v>19022</v>
      </c>
      <c r="C4795" s="562" t="s">
        <v>220</v>
      </c>
      <c r="D4795" s="564">
        <v>108.05</v>
      </c>
    </row>
    <row r="4796" spans="1:4">
      <c r="A4796" s="562">
        <v>4507808</v>
      </c>
      <c r="B4796" s="563" t="s">
        <v>19023</v>
      </c>
      <c r="C4796" s="562" t="s">
        <v>220</v>
      </c>
      <c r="D4796" s="564">
        <v>34.64</v>
      </c>
    </row>
    <row r="4797" spans="1:4">
      <c r="A4797" s="562">
        <v>4507809</v>
      </c>
      <c r="B4797" s="563" t="s">
        <v>19024</v>
      </c>
      <c r="C4797" s="562" t="s">
        <v>220</v>
      </c>
      <c r="D4797" s="564">
        <v>44.3</v>
      </c>
    </row>
    <row r="4798" spans="1:4">
      <c r="A4798" s="562">
        <v>4507810</v>
      </c>
      <c r="B4798" s="563" t="s">
        <v>19025</v>
      </c>
      <c r="C4798" s="562" t="s">
        <v>220</v>
      </c>
      <c r="D4798" s="564">
        <v>64.61</v>
      </c>
    </row>
    <row r="4799" spans="1:4">
      <c r="A4799" s="562">
        <v>4507811</v>
      </c>
      <c r="B4799" s="563" t="s">
        <v>19026</v>
      </c>
      <c r="C4799" s="562" t="s">
        <v>220</v>
      </c>
      <c r="D4799" s="564">
        <v>65.790000000000006</v>
      </c>
    </row>
    <row r="4800" spans="1:4">
      <c r="A4800" s="562">
        <v>4507812</v>
      </c>
      <c r="B4800" s="563" t="s">
        <v>19027</v>
      </c>
      <c r="C4800" s="562" t="s">
        <v>220</v>
      </c>
      <c r="D4800" s="564">
        <v>70.260000000000005</v>
      </c>
    </row>
    <row r="4801" spans="1:4">
      <c r="A4801" s="562">
        <v>4507813</v>
      </c>
      <c r="B4801" s="563" t="s">
        <v>19028</v>
      </c>
      <c r="C4801" s="562" t="s">
        <v>220</v>
      </c>
      <c r="D4801" s="564">
        <v>68.03</v>
      </c>
    </row>
    <row r="4802" spans="1:4" ht="25.5">
      <c r="A4802" s="562">
        <v>4507851</v>
      </c>
      <c r="B4802" s="563" t="s">
        <v>19029</v>
      </c>
      <c r="C4802" s="562" t="s">
        <v>14735</v>
      </c>
      <c r="D4802" s="564">
        <v>24.89</v>
      </c>
    </row>
    <row r="4803" spans="1:4" ht="25.5">
      <c r="A4803" s="562">
        <v>4507852</v>
      </c>
      <c r="B4803" s="563" t="s">
        <v>19030</v>
      </c>
      <c r="C4803" s="562" t="s">
        <v>14735</v>
      </c>
      <c r="D4803" s="564">
        <v>24.75</v>
      </c>
    </row>
    <row r="4804" spans="1:4" ht="25.5">
      <c r="A4804" s="562">
        <v>4507853</v>
      </c>
      <c r="B4804" s="563" t="s">
        <v>19031</v>
      </c>
      <c r="C4804" s="562" t="s">
        <v>14735</v>
      </c>
      <c r="D4804" s="564">
        <v>28.55</v>
      </c>
    </row>
    <row r="4805" spans="1:4" ht="25.5">
      <c r="A4805" s="562">
        <v>4507854</v>
      </c>
      <c r="B4805" s="563" t="s">
        <v>19032</v>
      </c>
      <c r="C4805" s="562" t="s">
        <v>14735</v>
      </c>
      <c r="D4805" s="564">
        <v>29.38</v>
      </c>
    </row>
    <row r="4806" spans="1:4" ht="25.5">
      <c r="A4806" s="562">
        <v>4507855</v>
      </c>
      <c r="B4806" s="563" t="s">
        <v>19033</v>
      </c>
      <c r="C4806" s="562" t="s">
        <v>14735</v>
      </c>
      <c r="D4806" s="564">
        <v>25.34</v>
      </c>
    </row>
    <row r="4807" spans="1:4" ht="25.5">
      <c r="A4807" s="562">
        <v>4507856</v>
      </c>
      <c r="B4807" s="563" t="s">
        <v>19034</v>
      </c>
      <c r="C4807" s="562" t="s">
        <v>14735</v>
      </c>
      <c r="D4807" s="564">
        <v>25.14</v>
      </c>
    </row>
    <row r="4808" spans="1:4" ht="25.5">
      <c r="A4808" s="562">
        <v>4507857</v>
      </c>
      <c r="B4808" s="563" t="s">
        <v>19035</v>
      </c>
      <c r="C4808" s="562" t="s">
        <v>14735</v>
      </c>
      <c r="D4808" s="564">
        <v>30.66</v>
      </c>
    </row>
    <row r="4809" spans="1:4" ht="25.5">
      <c r="A4809" s="562">
        <v>4507858</v>
      </c>
      <c r="B4809" s="563" t="s">
        <v>19036</v>
      </c>
      <c r="C4809" s="562" t="s">
        <v>14735</v>
      </c>
      <c r="D4809" s="564">
        <v>32.79</v>
      </c>
    </row>
    <row r="4810" spans="1:4">
      <c r="A4810" s="562">
        <v>4508177</v>
      </c>
      <c r="B4810" s="563" t="s">
        <v>19037</v>
      </c>
      <c r="C4810" s="562" t="s">
        <v>14735</v>
      </c>
      <c r="D4810" s="564">
        <v>58.42</v>
      </c>
    </row>
    <row r="4811" spans="1:4">
      <c r="A4811" s="562">
        <v>4508178</v>
      </c>
      <c r="B4811" s="563" t="s">
        <v>19038</v>
      </c>
      <c r="C4811" s="562" t="s">
        <v>14735</v>
      </c>
      <c r="D4811" s="564">
        <v>58.22</v>
      </c>
    </row>
    <row r="4812" spans="1:4">
      <c r="A4812" s="562">
        <v>4507821</v>
      </c>
      <c r="B4812" s="563" t="s">
        <v>19039</v>
      </c>
      <c r="C4812" s="562" t="s">
        <v>14735</v>
      </c>
      <c r="D4812" s="564">
        <v>57.83</v>
      </c>
    </row>
    <row r="4813" spans="1:4">
      <c r="A4813" s="562">
        <v>4507822</v>
      </c>
      <c r="B4813" s="563" t="s">
        <v>19040</v>
      </c>
      <c r="C4813" s="562" t="s">
        <v>14735</v>
      </c>
      <c r="D4813" s="564">
        <v>57.64</v>
      </c>
    </row>
    <row r="4814" spans="1:4">
      <c r="A4814" s="562">
        <v>4507823</v>
      </c>
      <c r="B4814" s="563" t="s">
        <v>19041</v>
      </c>
      <c r="C4814" s="562" t="s">
        <v>14735</v>
      </c>
      <c r="D4814" s="564">
        <v>58.43</v>
      </c>
    </row>
    <row r="4815" spans="1:4">
      <c r="A4815" s="562">
        <v>4508188</v>
      </c>
      <c r="B4815" s="563" t="s">
        <v>19042</v>
      </c>
      <c r="C4815" s="562" t="s">
        <v>14735</v>
      </c>
      <c r="D4815" s="564">
        <v>58.3</v>
      </c>
    </row>
    <row r="4816" spans="1:4">
      <c r="A4816" s="562">
        <v>4507824</v>
      </c>
      <c r="B4816" s="563" t="s">
        <v>19043</v>
      </c>
      <c r="C4816" s="562" t="s">
        <v>14735</v>
      </c>
      <c r="D4816" s="564">
        <v>63.6</v>
      </c>
    </row>
    <row r="4817" spans="1:4">
      <c r="A4817" s="562">
        <v>4507825</v>
      </c>
      <c r="B4817" s="563" t="s">
        <v>19044</v>
      </c>
      <c r="C4817" s="562" t="s">
        <v>14735</v>
      </c>
      <c r="D4817" s="564">
        <v>63.83</v>
      </c>
    </row>
    <row r="4818" spans="1:4">
      <c r="A4818" s="562">
        <v>4507826</v>
      </c>
      <c r="B4818" s="563" t="s">
        <v>19045</v>
      </c>
      <c r="C4818" s="562" t="s">
        <v>14735</v>
      </c>
      <c r="D4818" s="564">
        <v>67.8</v>
      </c>
    </row>
    <row r="4819" spans="1:4">
      <c r="A4819" s="562">
        <v>4508179</v>
      </c>
      <c r="B4819" s="563" t="s">
        <v>19046</v>
      </c>
      <c r="C4819" s="562" t="s">
        <v>14735</v>
      </c>
      <c r="D4819" s="564">
        <v>67.599999999999994</v>
      </c>
    </row>
    <row r="4820" spans="1:4">
      <c r="A4820" s="562">
        <v>4507827</v>
      </c>
      <c r="B4820" s="563" t="s">
        <v>19047</v>
      </c>
      <c r="C4820" s="562" t="s">
        <v>14735</v>
      </c>
      <c r="D4820" s="564">
        <v>70.97</v>
      </c>
    </row>
    <row r="4821" spans="1:4">
      <c r="A4821" s="562">
        <v>4508180</v>
      </c>
      <c r="B4821" s="563" t="s">
        <v>19048</v>
      </c>
      <c r="C4821" s="562" t="s">
        <v>14735</v>
      </c>
      <c r="D4821" s="564">
        <v>24.85</v>
      </c>
    </row>
    <row r="4822" spans="1:4">
      <c r="A4822" s="562">
        <v>4507739</v>
      </c>
      <c r="B4822" s="563" t="s">
        <v>19049</v>
      </c>
      <c r="C4822" s="562" t="s">
        <v>14735</v>
      </c>
      <c r="D4822" s="564">
        <v>26.08</v>
      </c>
    </row>
    <row r="4823" spans="1:4">
      <c r="A4823" s="562">
        <v>4508181</v>
      </c>
      <c r="B4823" s="563" t="s">
        <v>19050</v>
      </c>
      <c r="C4823" s="562" t="s">
        <v>14735</v>
      </c>
      <c r="D4823" s="564">
        <v>26.06</v>
      </c>
    </row>
    <row r="4824" spans="1:4">
      <c r="A4824" s="562">
        <v>4508125</v>
      </c>
      <c r="B4824" s="563" t="s">
        <v>19051</v>
      </c>
      <c r="C4824" s="562" t="s">
        <v>14735</v>
      </c>
      <c r="D4824" s="564">
        <v>27.94</v>
      </c>
    </row>
    <row r="4825" spans="1:4">
      <c r="A4825" s="562">
        <v>4507828</v>
      </c>
      <c r="B4825" s="563" t="s">
        <v>19052</v>
      </c>
      <c r="C4825" s="562" t="s">
        <v>14735</v>
      </c>
      <c r="D4825" s="564">
        <v>27.98</v>
      </c>
    </row>
    <row r="4826" spans="1:4">
      <c r="A4826" s="562">
        <v>4507829</v>
      </c>
      <c r="B4826" s="563" t="s">
        <v>19053</v>
      </c>
      <c r="C4826" s="562" t="s">
        <v>14735</v>
      </c>
      <c r="D4826" s="564">
        <v>30.03</v>
      </c>
    </row>
    <row r="4827" spans="1:4">
      <c r="A4827" s="562">
        <v>4508182</v>
      </c>
      <c r="B4827" s="563" t="s">
        <v>19054</v>
      </c>
      <c r="C4827" s="562" t="s">
        <v>14735</v>
      </c>
      <c r="D4827" s="564">
        <v>30.13</v>
      </c>
    </row>
    <row r="4828" spans="1:4">
      <c r="A4828" s="562">
        <v>4508092</v>
      </c>
      <c r="B4828" s="563" t="s">
        <v>19055</v>
      </c>
      <c r="C4828" s="562" t="s">
        <v>14735</v>
      </c>
      <c r="D4828" s="564">
        <v>31.94</v>
      </c>
    </row>
    <row r="4829" spans="1:4">
      <c r="A4829" s="562">
        <v>4507830</v>
      </c>
      <c r="B4829" s="563" t="s">
        <v>19056</v>
      </c>
      <c r="C4829" s="562" t="s">
        <v>14735</v>
      </c>
      <c r="D4829" s="564">
        <v>32.090000000000003</v>
      </c>
    </row>
    <row r="4830" spans="1:4">
      <c r="A4830" s="562">
        <v>4508183</v>
      </c>
      <c r="B4830" s="563" t="s">
        <v>19057</v>
      </c>
      <c r="C4830" s="562" t="s">
        <v>14735</v>
      </c>
      <c r="D4830" s="564">
        <v>36.81</v>
      </c>
    </row>
    <row r="4831" spans="1:4">
      <c r="A4831" s="562">
        <v>4507831</v>
      </c>
      <c r="B4831" s="563" t="s">
        <v>19058</v>
      </c>
      <c r="C4831" s="562" t="s">
        <v>14735</v>
      </c>
      <c r="D4831" s="564">
        <v>34.24</v>
      </c>
    </row>
    <row r="4832" spans="1:4">
      <c r="A4832" s="562">
        <v>4507832</v>
      </c>
      <c r="B4832" s="563" t="s">
        <v>19059</v>
      </c>
      <c r="C4832" s="562" t="s">
        <v>14735</v>
      </c>
      <c r="D4832" s="564">
        <v>37.49</v>
      </c>
    </row>
    <row r="4833" spans="1:4">
      <c r="A4833" s="562">
        <v>4507833</v>
      </c>
      <c r="B4833" s="563" t="s">
        <v>19060</v>
      </c>
      <c r="C4833" s="562" t="s">
        <v>14735</v>
      </c>
      <c r="D4833" s="564">
        <v>37.44</v>
      </c>
    </row>
    <row r="4834" spans="1:4">
      <c r="A4834" s="562">
        <v>4507834</v>
      </c>
      <c r="B4834" s="563" t="s">
        <v>19061</v>
      </c>
      <c r="C4834" s="562" t="s">
        <v>14735</v>
      </c>
      <c r="D4834" s="564">
        <v>39.299999999999997</v>
      </c>
    </row>
    <row r="4835" spans="1:4">
      <c r="A4835" s="562">
        <v>4508184</v>
      </c>
      <c r="B4835" s="563" t="s">
        <v>19062</v>
      </c>
      <c r="C4835" s="562" t="s">
        <v>14735</v>
      </c>
      <c r="D4835" s="564">
        <v>39.159999999999997</v>
      </c>
    </row>
    <row r="4836" spans="1:4">
      <c r="A4836" s="562">
        <v>4507835</v>
      </c>
      <c r="B4836" s="563" t="s">
        <v>19063</v>
      </c>
      <c r="C4836" s="562" t="s">
        <v>14735</v>
      </c>
      <c r="D4836" s="564">
        <v>39.03</v>
      </c>
    </row>
    <row r="4837" spans="1:4">
      <c r="A4837" s="562">
        <v>4508174</v>
      </c>
      <c r="B4837" s="563" t="s">
        <v>19064</v>
      </c>
      <c r="C4837" s="562" t="s">
        <v>14735</v>
      </c>
      <c r="D4837" s="564">
        <v>39.299999999999997</v>
      </c>
    </row>
    <row r="4838" spans="1:4">
      <c r="A4838" s="562">
        <v>4507836</v>
      </c>
      <c r="B4838" s="563" t="s">
        <v>19065</v>
      </c>
      <c r="C4838" s="562" t="s">
        <v>14735</v>
      </c>
      <c r="D4838" s="564">
        <v>39.1</v>
      </c>
    </row>
    <row r="4839" spans="1:4">
      <c r="A4839" s="562">
        <v>4507837</v>
      </c>
      <c r="B4839" s="563" t="s">
        <v>19066</v>
      </c>
      <c r="C4839" s="562" t="s">
        <v>14735</v>
      </c>
      <c r="D4839" s="564">
        <v>41.27</v>
      </c>
    </row>
    <row r="4840" spans="1:4">
      <c r="A4840" s="562">
        <v>4507838</v>
      </c>
      <c r="B4840" s="563" t="s">
        <v>19067</v>
      </c>
      <c r="C4840" s="562" t="s">
        <v>14735</v>
      </c>
      <c r="D4840" s="564">
        <v>41.55</v>
      </c>
    </row>
    <row r="4841" spans="1:4">
      <c r="A4841" s="562">
        <v>4507839</v>
      </c>
      <c r="B4841" s="563" t="s">
        <v>19068</v>
      </c>
      <c r="C4841" s="562" t="s">
        <v>14735</v>
      </c>
      <c r="D4841" s="564">
        <v>43.13</v>
      </c>
    </row>
    <row r="4842" spans="1:4">
      <c r="A4842" s="562">
        <v>4508175</v>
      </c>
      <c r="B4842" s="563" t="s">
        <v>19069</v>
      </c>
      <c r="C4842" s="562" t="s">
        <v>14735</v>
      </c>
      <c r="D4842" s="564">
        <v>42.94</v>
      </c>
    </row>
    <row r="4843" spans="1:4">
      <c r="A4843" s="562">
        <v>4507840</v>
      </c>
      <c r="B4843" s="563" t="s">
        <v>19070</v>
      </c>
      <c r="C4843" s="562" t="s">
        <v>14735</v>
      </c>
      <c r="D4843" s="564">
        <v>42.91</v>
      </c>
    </row>
    <row r="4844" spans="1:4">
      <c r="A4844" s="562">
        <v>4507841</v>
      </c>
      <c r="B4844" s="563" t="s">
        <v>19071</v>
      </c>
      <c r="C4844" s="562" t="s">
        <v>14735</v>
      </c>
      <c r="D4844" s="564">
        <v>42.63</v>
      </c>
    </row>
    <row r="4845" spans="1:4">
      <c r="A4845" s="562">
        <v>4507842</v>
      </c>
      <c r="B4845" s="563" t="s">
        <v>19072</v>
      </c>
      <c r="C4845" s="562" t="s">
        <v>14735</v>
      </c>
      <c r="D4845" s="564">
        <v>46.23</v>
      </c>
    </row>
    <row r="4846" spans="1:4">
      <c r="A4846" s="562">
        <v>4508185</v>
      </c>
      <c r="B4846" s="563" t="s">
        <v>19073</v>
      </c>
      <c r="C4846" s="562" t="s">
        <v>14735</v>
      </c>
      <c r="D4846" s="564">
        <v>45.98</v>
      </c>
    </row>
    <row r="4847" spans="1:4">
      <c r="A4847" s="562">
        <v>4507843</v>
      </c>
      <c r="B4847" s="563" t="s">
        <v>19074</v>
      </c>
      <c r="C4847" s="562" t="s">
        <v>14735</v>
      </c>
      <c r="D4847" s="564">
        <v>45.84</v>
      </c>
    </row>
    <row r="4848" spans="1:4">
      <c r="A4848" s="562">
        <v>4507844</v>
      </c>
      <c r="B4848" s="563" t="s">
        <v>19075</v>
      </c>
      <c r="C4848" s="562" t="s">
        <v>14735</v>
      </c>
      <c r="D4848" s="564">
        <v>48.48</v>
      </c>
    </row>
    <row r="4849" spans="1:4">
      <c r="A4849" s="562">
        <v>4508186</v>
      </c>
      <c r="B4849" s="563" t="s">
        <v>19076</v>
      </c>
      <c r="C4849" s="562" t="s">
        <v>14735</v>
      </c>
      <c r="D4849" s="564">
        <v>48.54</v>
      </c>
    </row>
    <row r="4850" spans="1:4">
      <c r="A4850" s="562">
        <v>4508187</v>
      </c>
      <c r="B4850" s="563" t="s">
        <v>19077</v>
      </c>
      <c r="C4850" s="562" t="s">
        <v>14735</v>
      </c>
      <c r="D4850" s="564">
        <v>48.41</v>
      </c>
    </row>
    <row r="4851" spans="1:4">
      <c r="A4851" s="562">
        <v>4507845</v>
      </c>
      <c r="B4851" s="563" t="s">
        <v>19078</v>
      </c>
      <c r="C4851" s="562" t="s">
        <v>14735</v>
      </c>
      <c r="D4851" s="564">
        <v>48.13</v>
      </c>
    </row>
    <row r="4852" spans="1:4">
      <c r="A4852" s="562">
        <v>4507846</v>
      </c>
      <c r="B4852" s="563" t="s">
        <v>19079</v>
      </c>
      <c r="C4852" s="562" t="s">
        <v>14735</v>
      </c>
      <c r="D4852" s="564">
        <v>47.99</v>
      </c>
    </row>
    <row r="4853" spans="1:4">
      <c r="A4853" s="562">
        <v>4507847</v>
      </c>
      <c r="B4853" s="563" t="s">
        <v>19080</v>
      </c>
      <c r="C4853" s="562" t="s">
        <v>14735</v>
      </c>
      <c r="D4853" s="564">
        <v>52.93</v>
      </c>
    </row>
    <row r="4854" spans="1:4">
      <c r="A4854" s="562">
        <v>4507848</v>
      </c>
      <c r="B4854" s="563" t="s">
        <v>19081</v>
      </c>
      <c r="C4854" s="562" t="s">
        <v>14735</v>
      </c>
      <c r="D4854" s="564">
        <v>52.54</v>
      </c>
    </row>
    <row r="4855" spans="1:4">
      <c r="A4855" s="562">
        <v>4507849</v>
      </c>
      <c r="B4855" s="563" t="s">
        <v>19082</v>
      </c>
      <c r="C4855" s="562" t="s">
        <v>14735</v>
      </c>
      <c r="D4855" s="564">
        <v>52.37</v>
      </c>
    </row>
    <row r="4856" spans="1:4">
      <c r="A4856" s="562">
        <v>4508176</v>
      </c>
      <c r="B4856" s="563" t="s">
        <v>19083</v>
      </c>
      <c r="C4856" s="562" t="s">
        <v>14735</v>
      </c>
      <c r="D4856" s="564">
        <v>51.68</v>
      </c>
    </row>
    <row r="4857" spans="1:4">
      <c r="A4857" s="562">
        <v>4507850</v>
      </c>
      <c r="B4857" s="563" t="s">
        <v>19084</v>
      </c>
      <c r="C4857" s="562" t="s">
        <v>14735</v>
      </c>
      <c r="D4857" s="564">
        <v>51.48</v>
      </c>
    </row>
    <row r="4858" spans="1:4">
      <c r="A4858" s="562">
        <v>4507956</v>
      </c>
      <c r="B4858" s="563" t="s">
        <v>19085</v>
      </c>
      <c r="C4858" s="562" t="s">
        <v>14743</v>
      </c>
      <c r="D4858" s="564">
        <v>9.33</v>
      </c>
    </row>
    <row r="4859" spans="1:4">
      <c r="A4859" s="562">
        <v>4507957</v>
      </c>
      <c r="B4859" s="563" t="s">
        <v>19086</v>
      </c>
      <c r="C4859" s="562" t="s">
        <v>14743</v>
      </c>
      <c r="D4859" s="564">
        <v>9.31</v>
      </c>
    </row>
    <row r="4860" spans="1:4">
      <c r="A4860" s="562">
        <v>4507958</v>
      </c>
      <c r="B4860" s="563" t="s">
        <v>19087</v>
      </c>
      <c r="C4860" s="562" t="s">
        <v>14743</v>
      </c>
      <c r="D4860" s="564">
        <v>13.77</v>
      </c>
    </row>
    <row r="4861" spans="1:4">
      <c r="A4861" s="562">
        <v>4507959</v>
      </c>
      <c r="B4861" s="563" t="s">
        <v>19088</v>
      </c>
      <c r="C4861" s="562" t="s">
        <v>14743</v>
      </c>
      <c r="D4861" s="564">
        <v>13.77</v>
      </c>
    </row>
    <row r="4862" spans="1:4">
      <c r="A4862" s="562">
        <v>4516138</v>
      </c>
      <c r="B4862" s="563" t="s">
        <v>19089</v>
      </c>
      <c r="C4862" s="562" t="s">
        <v>14743</v>
      </c>
      <c r="D4862" s="564">
        <v>10.97</v>
      </c>
    </row>
    <row r="4863" spans="1:4">
      <c r="A4863" s="562">
        <v>4516137</v>
      </c>
      <c r="B4863" s="563" t="s">
        <v>19090</v>
      </c>
      <c r="C4863" s="562" t="s">
        <v>16090</v>
      </c>
      <c r="D4863" s="564">
        <v>154.04</v>
      </c>
    </row>
    <row r="4864" spans="1:4">
      <c r="A4864" s="562">
        <v>4805755</v>
      </c>
      <c r="B4864" s="563" t="s">
        <v>19091</v>
      </c>
      <c r="C4864" s="562" t="s">
        <v>164</v>
      </c>
      <c r="D4864" s="564">
        <v>44.82</v>
      </c>
    </row>
    <row r="4865" spans="1:4">
      <c r="A4865" s="562">
        <v>4805756</v>
      </c>
      <c r="B4865" s="563" t="s">
        <v>19092</v>
      </c>
      <c r="C4865" s="562" t="s">
        <v>16090</v>
      </c>
      <c r="D4865" s="564">
        <v>6.72</v>
      </c>
    </row>
    <row r="4866" spans="1:4">
      <c r="A4866" s="562">
        <v>4816020</v>
      </c>
      <c r="B4866" s="563" t="s">
        <v>19093</v>
      </c>
      <c r="C4866" s="562" t="s">
        <v>164</v>
      </c>
      <c r="D4866" s="564">
        <v>13.85</v>
      </c>
    </row>
    <row r="4867" spans="1:4">
      <c r="A4867" s="562">
        <v>4816019</v>
      </c>
      <c r="B4867" s="563" t="s">
        <v>19094</v>
      </c>
      <c r="C4867" s="562" t="s">
        <v>164</v>
      </c>
      <c r="D4867" s="564">
        <v>8.49</v>
      </c>
    </row>
    <row r="4868" spans="1:4">
      <c r="A4868" s="562">
        <v>4816018</v>
      </c>
      <c r="B4868" s="563" t="s">
        <v>19095</v>
      </c>
      <c r="C4868" s="562" t="s">
        <v>164</v>
      </c>
      <c r="D4868" s="564">
        <v>7.02</v>
      </c>
    </row>
    <row r="4869" spans="1:4">
      <c r="A4869" s="562">
        <v>4816012</v>
      </c>
      <c r="B4869" s="563" t="s">
        <v>19096</v>
      </c>
      <c r="C4869" s="562" t="s">
        <v>164</v>
      </c>
      <c r="D4869" s="564">
        <v>56.09</v>
      </c>
    </row>
    <row r="4870" spans="1:4">
      <c r="A4870" s="562">
        <v>4815805</v>
      </c>
      <c r="B4870" s="563" t="s">
        <v>19097</v>
      </c>
      <c r="C4870" s="562" t="s">
        <v>16090</v>
      </c>
      <c r="D4870" s="564">
        <v>15</v>
      </c>
    </row>
    <row r="4871" spans="1:4">
      <c r="A4871" s="562">
        <v>4815802</v>
      </c>
      <c r="B4871" s="563" t="s">
        <v>19098</v>
      </c>
      <c r="C4871" s="562" t="s">
        <v>16090</v>
      </c>
      <c r="D4871" s="564">
        <v>22.15</v>
      </c>
    </row>
    <row r="4872" spans="1:4">
      <c r="A4872" s="562">
        <v>4805754</v>
      </c>
      <c r="B4872" s="563" t="s">
        <v>19099</v>
      </c>
      <c r="C4872" s="562" t="s">
        <v>164</v>
      </c>
      <c r="D4872" s="564">
        <v>9.11</v>
      </c>
    </row>
    <row r="4873" spans="1:4">
      <c r="A4873" s="562">
        <v>4816145</v>
      </c>
      <c r="B4873" s="563" t="s">
        <v>19100</v>
      </c>
      <c r="C4873" s="562" t="s">
        <v>14735</v>
      </c>
      <c r="D4873" s="564">
        <v>31.52</v>
      </c>
    </row>
    <row r="4874" spans="1:4">
      <c r="A4874" s="562">
        <v>4816144</v>
      </c>
      <c r="B4874" s="563" t="s">
        <v>19101</v>
      </c>
      <c r="C4874" s="562" t="s">
        <v>14735</v>
      </c>
      <c r="D4874" s="564">
        <v>28.94</v>
      </c>
    </row>
    <row r="4875" spans="1:4">
      <c r="A4875" s="562">
        <v>4816147</v>
      </c>
      <c r="B4875" s="563" t="s">
        <v>19102</v>
      </c>
      <c r="C4875" s="562" t="s">
        <v>14735</v>
      </c>
      <c r="D4875" s="564">
        <v>43.78</v>
      </c>
    </row>
    <row r="4876" spans="1:4">
      <c r="A4876" s="562">
        <v>4816146</v>
      </c>
      <c r="B4876" s="563" t="s">
        <v>19103</v>
      </c>
      <c r="C4876" s="562" t="s">
        <v>14735</v>
      </c>
      <c r="D4876" s="564">
        <v>39.14</v>
      </c>
    </row>
    <row r="4877" spans="1:4">
      <c r="A4877" s="562">
        <v>4816121</v>
      </c>
      <c r="B4877" s="563" t="s">
        <v>19104</v>
      </c>
      <c r="C4877" s="562" t="s">
        <v>14735</v>
      </c>
      <c r="D4877" s="564">
        <v>34.49</v>
      </c>
    </row>
    <row r="4878" spans="1:4">
      <c r="A4878" s="562">
        <v>4816120</v>
      </c>
      <c r="B4878" s="563" t="s">
        <v>19105</v>
      </c>
      <c r="C4878" s="562" t="s">
        <v>14735</v>
      </c>
      <c r="D4878" s="564">
        <v>30.88</v>
      </c>
    </row>
    <row r="4879" spans="1:4">
      <c r="A4879" s="562">
        <v>4816123</v>
      </c>
      <c r="B4879" s="563" t="s">
        <v>19106</v>
      </c>
      <c r="C4879" s="562" t="s">
        <v>14735</v>
      </c>
      <c r="D4879" s="564">
        <v>46.32</v>
      </c>
    </row>
    <row r="4880" spans="1:4">
      <c r="A4880" s="562">
        <v>4816122</v>
      </c>
      <c r="B4880" s="563" t="s">
        <v>19107</v>
      </c>
      <c r="C4880" s="562" t="s">
        <v>14735</v>
      </c>
      <c r="D4880" s="564">
        <v>41.16</v>
      </c>
    </row>
    <row r="4881" spans="1:4">
      <c r="A4881" s="562">
        <v>4816125</v>
      </c>
      <c r="B4881" s="563" t="s">
        <v>19108</v>
      </c>
      <c r="C4881" s="562" t="s">
        <v>14735</v>
      </c>
      <c r="D4881" s="564">
        <v>65.94</v>
      </c>
    </row>
    <row r="4882" spans="1:4">
      <c r="A4882" s="562">
        <v>4816124</v>
      </c>
      <c r="B4882" s="563" t="s">
        <v>19109</v>
      </c>
      <c r="C4882" s="562" t="s">
        <v>14735</v>
      </c>
      <c r="D4882" s="564">
        <v>56.65</v>
      </c>
    </row>
    <row r="4883" spans="1:4">
      <c r="A4883" s="562">
        <v>4816022</v>
      </c>
      <c r="B4883" s="563" t="s">
        <v>19110</v>
      </c>
      <c r="C4883" s="562" t="s">
        <v>14735</v>
      </c>
      <c r="D4883" s="564">
        <v>88.58</v>
      </c>
    </row>
    <row r="4884" spans="1:4">
      <c r="A4884" s="562">
        <v>4816021</v>
      </c>
      <c r="B4884" s="563" t="s">
        <v>19111</v>
      </c>
      <c r="C4884" s="562" t="s">
        <v>14735</v>
      </c>
      <c r="D4884" s="564">
        <v>74.12</v>
      </c>
    </row>
    <row r="4885" spans="1:4">
      <c r="A4885" s="562">
        <v>4816106</v>
      </c>
      <c r="B4885" s="563" t="s">
        <v>19112</v>
      </c>
      <c r="C4885" s="562" t="s">
        <v>14735</v>
      </c>
      <c r="D4885" s="564">
        <v>35.97</v>
      </c>
    </row>
    <row r="4886" spans="1:4">
      <c r="A4886" s="562">
        <v>4816105</v>
      </c>
      <c r="B4886" s="563" t="s">
        <v>19113</v>
      </c>
      <c r="C4886" s="562" t="s">
        <v>14735</v>
      </c>
      <c r="D4886" s="564">
        <v>32.36</v>
      </c>
    </row>
    <row r="4887" spans="1:4">
      <c r="A4887" s="562">
        <v>4816108</v>
      </c>
      <c r="B4887" s="563" t="s">
        <v>19114</v>
      </c>
      <c r="C4887" s="562" t="s">
        <v>14735</v>
      </c>
      <c r="D4887" s="564">
        <v>47.81</v>
      </c>
    </row>
    <row r="4888" spans="1:4">
      <c r="A4888" s="562">
        <v>4816107</v>
      </c>
      <c r="B4888" s="563" t="s">
        <v>19115</v>
      </c>
      <c r="C4888" s="562" t="s">
        <v>14735</v>
      </c>
      <c r="D4888" s="564">
        <v>42.65</v>
      </c>
    </row>
    <row r="4889" spans="1:4">
      <c r="A4889" s="562">
        <v>4816110</v>
      </c>
      <c r="B4889" s="563" t="s">
        <v>19116</v>
      </c>
      <c r="C4889" s="562" t="s">
        <v>14735</v>
      </c>
      <c r="D4889" s="564">
        <v>67.42</v>
      </c>
    </row>
    <row r="4890" spans="1:4">
      <c r="A4890" s="562">
        <v>4816109</v>
      </c>
      <c r="B4890" s="563" t="s">
        <v>19117</v>
      </c>
      <c r="C4890" s="562" t="s">
        <v>14735</v>
      </c>
      <c r="D4890" s="564">
        <v>58.14</v>
      </c>
    </row>
    <row r="4891" spans="1:4">
      <c r="A4891" s="562">
        <v>4816100</v>
      </c>
      <c r="B4891" s="563" t="s">
        <v>19118</v>
      </c>
      <c r="C4891" s="562" t="s">
        <v>14735</v>
      </c>
      <c r="D4891" s="564">
        <v>35.56</v>
      </c>
    </row>
    <row r="4892" spans="1:4">
      <c r="A4892" s="562">
        <v>4816099</v>
      </c>
      <c r="B4892" s="563" t="s">
        <v>19119</v>
      </c>
      <c r="C4892" s="562" t="s">
        <v>14735</v>
      </c>
      <c r="D4892" s="564">
        <v>33.04</v>
      </c>
    </row>
    <row r="4893" spans="1:4">
      <c r="A4893" s="562">
        <v>4816102</v>
      </c>
      <c r="B4893" s="563" t="s">
        <v>19120</v>
      </c>
      <c r="C4893" s="562" t="s">
        <v>14735</v>
      </c>
      <c r="D4893" s="564">
        <v>46.33</v>
      </c>
    </row>
    <row r="4894" spans="1:4">
      <c r="A4894" s="562">
        <v>4816101</v>
      </c>
      <c r="B4894" s="563" t="s">
        <v>19121</v>
      </c>
      <c r="C4894" s="562" t="s">
        <v>14735</v>
      </c>
      <c r="D4894" s="564">
        <v>43.62</v>
      </c>
    </row>
    <row r="4895" spans="1:4">
      <c r="A4895" s="562">
        <v>4816104</v>
      </c>
      <c r="B4895" s="563" t="s">
        <v>19122</v>
      </c>
      <c r="C4895" s="562" t="s">
        <v>14735</v>
      </c>
      <c r="D4895" s="564">
        <v>65.67</v>
      </c>
    </row>
    <row r="4896" spans="1:4">
      <c r="A4896" s="562">
        <v>4816103</v>
      </c>
      <c r="B4896" s="563" t="s">
        <v>19123</v>
      </c>
      <c r="C4896" s="562" t="s">
        <v>14735</v>
      </c>
      <c r="D4896" s="564">
        <v>59.19</v>
      </c>
    </row>
    <row r="4897" spans="1:4">
      <c r="A4897" s="562">
        <v>4815804</v>
      </c>
      <c r="B4897" s="563" t="s">
        <v>19124</v>
      </c>
      <c r="C4897" s="562" t="s">
        <v>220</v>
      </c>
      <c r="D4897" s="564">
        <v>0.64</v>
      </c>
    </row>
    <row r="4898" spans="1:4">
      <c r="A4898" s="562">
        <v>4816002</v>
      </c>
      <c r="B4898" s="563" t="s">
        <v>19125</v>
      </c>
      <c r="C4898" s="562" t="s">
        <v>164</v>
      </c>
      <c r="D4898" s="564">
        <v>1560.13</v>
      </c>
    </row>
    <row r="4899" spans="1:4">
      <c r="A4899" s="562">
        <v>4805765</v>
      </c>
      <c r="B4899" s="563" t="s">
        <v>19126</v>
      </c>
      <c r="C4899" s="562" t="s">
        <v>164</v>
      </c>
      <c r="D4899" s="564">
        <v>200.15</v>
      </c>
    </row>
    <row r="4900" spans="1:4">
      <c r="A4900" s="562">
        <v>4816000</v>
      </c>
      <c r="B4900" s="563" t="s">
        <v>19127</v>
      </c>
      <c r="C4900" s="562" t="s">
        <v>164</v>
      </c>
      <c r="D4900" s="564">
        <v>617.05999999999995</v>
      </c>
    </row>
    <row r="4901" spans="1:4">
      <c r="A4901" s="562">
        <v>4816001</v>
      </c>
      <c r="B4901" s="563" t="s">
        <v>19128</v>
      </c>
      <c r="C4901" s="562" t="s">
        <v>164</v>
      </c>
      <c r="D4901" s="564">
        <v>962.97</v>
      </c>
    </row>
    <row r="4902" spans="1:4">
      <c r="A4902" s="562">
        <v>4805749</v>
      </c>
      <c r="B4902" s="563" t="s">
        <v>19129</v>
      </c>
      <c r="C4902" s="562" t="s">
        <v>164</v>
      </c>
      <c r="D4902" s="564">
        <v>99.6</v>
      </c>
    </row>
    <row r="4903" spans="1:4">
      <c r="A4903" s="562">
        <v>4805751</v>
      </c>
      <c r="B4903" s="563" t="s">
        <v>19130</v>
      </c>
      <c r="C4903" s="562" t="s">
        <v>164</v>
      </c>
      <c r="D4903" s="564">
        <v>74.7</v>
      </c>
    </row>
    <row r="4904" spans="1:4">
      <c r="A4904" s="562">
        <v>4805752</v>
      </c>
      <c r="B4904" s="563" t="s">
        <v>19131</v>
      </c>
      <c r="C4904" s="562" t="s">
        <v>164</v>
      </c>
      <c r="D4904" s="564">
        <v>89.64</v>
      </c>
    </row>
    <row r="4905" spans="1:4">
      <c r="A4905" s="562">
        <v>4805753</v>
      </c>
      <c r="B4905" s="563" t="s">
        <v>19132</v>
      </c>
      <c r="C4905" s="562" t="s">
        <v>164</v>
      </c>
      <c r="D4905" s="564">
        <v>104.58</v>
      </c>
    </row>
    <row r="4906" spans="1:4">
      <c r="A4906" s="562">
        <v>4805750</v>
      </c>
      <c r="B4906" s="563" t="s">
        <v>19133</v>
      </c>
      <c r="C4906" s="562" t="s">
        <v>164</v>
      </c>
      <c r="D4906" s="564">
        <v>59.76</v>
      </c>
    </row>
    <row r="4907" spans="1:4">
      <c r="A4907" s="562">
        <v>4805767</v>
      </c>
      <c r="B4907" s="563" t="s">
        <v>19134</v>
      </c>
      <c r="C4907" s="562" t="s">
        <v>164</v>
      </c>
      <c r="D4907" s="564">
        <v>104.58</v>
      </c>
    </row>
    <row r="4908" spans="1:4">
      <c r="A4908" s="562">
        <v>4805769</v>
      </c>
      <c r="B4908" s="563" t="s">
        <v>19135</v>
      </c>
      <c r="C4908" s="562" t="s">
        <v>164</v>
      </c>
      <c r="D4908" s="564">
        <v>124.5</v>
      </c>
    </row>
    <row r="4909" spans="1:4">
      <c r="A4909" s="562">
        <v>4805770</v>
      </c>
      <c r="B4909" s="563" t="s">
        <v>19136</v>
      </c>
      <c r="C4909" s="562" t="s">
        <v>164</v>
      </c>
      <c r="D4909" s="564">
        <v>144.41</v>
      </c>
    </row>
    <row r="4910" spans="1:4">
      <c r="A4910" s="562">
        <v>4805760</v>
      </c>
      <c r="B4910" s="563" t="s">
        <v>19137</v>
      </c>
      <c r="C4910" s="562" t="s">
        <v>164</v>
      </c>
      <c r="D4910" s="564">
        <v>84.66</v>
      </c>
    </row>
    <row r="4911" spans="1:4">
      <c r="A4911" s="562">
        <v>4805757</v>
      </c>
      <c r="B4911" s="563" t="s">
        <v>19138</v>
      </c>
      <c r="C4911" s="562" t="s">
        <v>164</v>
      </c>
      <c r="D4911" s="564">
        <v>7.25</v>
      </c>
    </row>
    <row r="4912" spans="1:4">
      <c r="A4912" s="562">
        <v>4805762</v>
      </c>
      <c r="B4912" s="563" t="s">
        <v>19139</v>
      </c>
      <c r="C4912" s="562" t="s">
        <v>164</v>
      </c>
      <c r="D4912" s="564">
        <v>9.07</v>
      </c>
    </row>
    <row r="4913" spans="1:4">
      <c r="A4913" s="562">
        <v>4806395</v>
      </c>
      <c r="B4913" s="563" t="s">
        <v>19140</v>
      </c>
      <c r="C4913" s="562" t="s">
        <v>220</v>
      </c>
      <c r="D4913" s="564">
        <v>6.76</v>
      </c>
    </row>
    <row r="4914" spans="1:4">
      <c r="A4914" s="562">
        <v>4816003</v>
      </c>
      <c r="B4914" s="563" t="s">
        <v>19141</v>
      </c>
      <c r="C4914" s="562" t="s">
        <v>14735</v>
      </c>
      <c r="D4914" s="564">
        <v>43.29</v>
      </c>
    </row>
    <row r="4915" spans="1:4">
      <c r="A4915" s="562">
        <v>4816017</v>
      </c>
      <c r="B4915" s="563" t="s">
        <v>19142</v>
      </c>
      <c r="C4915" s="562" t="s">
        <v>164</v>
      </c>
      <c r="D4915" s="564">
        <v>22.38</v>
      </c>
    </row>
    <row r="4916" spans="1:4">
      <c r="A4916" s="562">
        <v>4816023</v>
      </c>
      <c r="B4916" s="563" t="s">
        <v>19143</v>
      </c>
      <c r="C4916" s="562" t="s">
        <v>17566</v>
      </c>
      <c r="D4916" s="564">
        <v>283.7</v>
      </c>
    </row>
    <row r="4917" spans="1:4">
      <c r="A4917" s="562">
        <v>4816025</v>
      </c>
      <c r="B4917" s="563" t="s">
        <v>19144</v>
      </c>
      <c r="C4917" s="562" t="s">
        <v>17566</v>
      </c>
      <c r="D4917" s="564">
        <v>533.19000000000005</v>
      </c>
    </row>
    <row r="4918" spans="1:4">
      <c r="A4918" s="562">
        <v>4816024</v>
      </c>
      <c r="B4918" s="563" t="s">
        <v>19145</v>
      </c>
      <c r="C4918" s="562" t="s">
        <v>17566</v>
      </c>
      <c r="D4918" s="564">
        <v>361.63</v>
      </c>
    </row>
    <row r="4919" spans="1:4">
      <c r="A4919" s="562">
        <v>4816005</v>
      </c>
      <c r="B4919" s="563" t="s">
        <v>19146</v>
      </c>
      <c r="C4919" s="562" t="s">
        <v>164</v>
      </c>
      <c r="D4919" s="564">
        <v>111.53</v>
      </c>
    </row>
    <row r="4920" spans="1:4">
      <c r="A4920" s="562">
        <v>4800400</v>
      </c>
      <c r="B4920" s="563" t="s">
        <v>19147</v>
      </c>
      <c r="C4920" s="562" t="s">
        <v>16090</v>
      </c>
      <c r="D4920" s="564">
        <v>6.95</v>
      </c>
    </row>
    <row r="4921" spans="1:4">
      <c r="A4921" s="562">
        <v>4816016</v>
      </c>
      <c r="B4921" s="563" t="s">
        <v>19148</v>
      </c>
      <c r="C4921" s="562" t="s">
        <v>164</v>
      </c>
      <c r="D4921" s="564">
        <v>42.54</v>
      </c>
    </row>
    <row r="4922" spans="1:4">
      <c r="A4922" s="562">
        <v>4800412</v>
      </c>
      <c r="B4922" s="563" t="s">
        <v>19149</v>
      </c>
      <c r="C4922" s="562" t="s">
        <v>16090</v>
      </c>
      <c r="D4922" s="564">
        <v>5.98</v>
      </c>
    </row>
    <row r="4923" spans="1:4">
      <c r="A4923" s="562">
        <v>4815671</v>
      </c>
      <c r="B4923" s="563" t="s">
        <v>19150</v>
      </c>
      <c r="C4923" s="562" t="s">
        <v>164</v>
      </c>
      <c r="D4923" s="564">
        <v>23.27</v>
      </c>
    </row>
    <row r="4924" spans="1:4">
      <c r="A4924" s="562">
        <v>4815803</v>
      </c>
      <c r="B4924" s="563" t="s">
        <v>19151</v>
      </c>
      <c r="C4924" s="562" t="s">
        <v>14735</v>
      </c>
      <c r="D4924" s="564">
        <v>9.26</v>
      </c>
    </row>
    <row r="4925" spans="1:4">
      <c r="A4925" s="562">
        <v>4816011</v>
      </c>
      <c r="B4925" s="563" t="s">
        <v>19152</v>
      </c>
      <c r="C4925" s="562" t="s">
        <v>164</v>
      </c>
      <c r="D4925" s="564">
        <v>1976.05</v>
      </c>
    </row>
    <row r="4926" spans="1:4">
      <c r="A4926" s="562">
        <v>4816014</v>
      </c>
      <c r="B4926" s="563" t="s">
        <v>19153</v>
      </c>
      <c r="C4926" s="562" t="s">
        <v>164</v>
      </c>
      <c r="D4926" s="564">
        <v>48.16</v>
      </c>
    </row>
    <row r="4927" spans="1:4">
      <c r="A4927" s="562">
        <v>4816010</v>
      </c>
      <c r="B4927" s="563" t="s">
        <v>19154</v>
      </c>
      <c r="C4927" s="562" t="s">
        <v>164</v>
      </c>
      <c r="D4927" s="564">
        <v>39.380000000000003</v>
      </c>
    </row>
    <row r="4928" spans="1:4">
      <c r="A4928" s="562">
        <v>4816015</v>
      </c>
      <c r="B4928" s="563" t="s">
        <v>19155</v>
      </c>
      <c r="C4928" s="562" t="s">
        <v>164</v>
      </c>
      <c r="D4928" s="564">
        <v>24.22</v>
      </c>
    </row>
    <row r="4929" spans="1:4">
      <c r="A4929" s="562">
        <v>4816119</v>
      </c>
      <c r="B4929" s="563" t="s">
        <v>19156</v>
      </c>
      <c r="C4929" s="562" t="s">
        <v>164</v>
      </c>
      <c r="D4929" s="564">
        <v>50.94</v>
      </c>
    </row>
    <row r="4930" spans="1:4">
      <c r="A4930" s="562">
        <v>4816004</v>
      </c>
      <c r="B4930" s="563" t="s">
        <v>19157</v>
      </c>
      <c r="C4930" s="562" t="s">
        <v>14735</v>
      </c>
      <c r="D4930" s="564">
        <v>47.42</v>
      </c>
    </row>
    <row r="4931" spans="1:4">
      <c r="A4931" s="562">
        <v>4915652</v>
      </c>
      <c r="B4931" s="563" t="s">
        <v>19158</v>
      </c>
      <c r="C4931" s="562" t="s">
        <v>220</v>
      </c>
      <c r="D4931" s="564">
        <v>8.07</v>
      </c>
    </row>
    <row r="4932" spans="1:4">
      <c r="A4932" s="562">
        <v>4915651</v>
      </c>
      <c r="B4932" s="563" t="s">
        <v>19159</v>
      </c>
      <c r="C4932" s="562" t="s">
        <v>220</v>
      </c>
      <c r="D4932" s="564">
        <v>11.48</v>
      </c>
    </row>
    <row r="4933" spans="1:4">
      <c r="A4933" s="562">
        <v>4915723</v>
      </c>
      <c r="B4933" s="563" t="s">
        <v>19160</v>
      </c>
      <c r="C4933" s="562" t="s">
        <v>16090</v>
      </c>
      <c r="D4933" s="564">
        <v>4.16</v>
      </c>
    </row>
    <row r="4934" spans="1:4">
      <c r="A4934" s="562">
        <v>4915724</v>
      </c>
      <c r="B4934" s="563" t="s">
        <v>19161</v>
      </c>
      <c r="C4934" s="562" t="s">
        <v>16090</v>
      </c>
      <c r="D4934" s="564">
        <v>2.21</v>
      </c>
    </row>
    <row r="4935" spans="1:4">
      <c r="A4935" s="562">
        <v>4915637</v>
      </c>
      <c r="B4935" s="563" t="s">
        <v>19162</v>
      </c>
      <c r="C4935" s="562" t="s">
        <v>16090</v>
      </c>
      <c r="D4935" s="564">
        <v>1.23</v>
      </c>
    </row>
    <row r="4936" spans="1:4">
      <c r="A4936" s="562">
        <v>4915779</v>
      </c>
      <c r="B4936" s="563" t="s">
        <v>19163</v>
      </c>
      <c r="C4936" s="562" t="s">
        <v>16090</v>
      </c>
      <c r="D4936" s="564">
        <v>0.87</v>
      </c>
    </row>
    <row r="4937" spans="1:4">
      <c r="A4937" s="562">
        <v>4915638</v>
      </c>
      <c r="B4937" s="563" t="s">
        <v>19164</v>
      </c>
      <c r="C4937" s="562" t="s">
        <v>16090</v>
      </c>
      <c r="D4937" s="564">
        <v>0.99</v>
      </c>
    </row>
    <row r="4938" spans="1:4">
      <c r="A4938" s="562">
        <v>4915636</v>
      </c>
      <c r="B4938" s="563" t="s">
        <v>19165</v>
      </c>
      <c r="C4938" s="562" t="s">
        <v>16090</v>
      </c>
      <c r="D4938" s="564">
        <v>1.34</v>
      </c>
    </row>
    <row r="4939" spans="1:4">
      <c r="A4939" s="562">
        <v>4915744</v>
      </c>
      <c r="B4939" s="563" t="s">
        <v>19166</v>
      </c>
      <c r="C4939" s="562" t="s">
        <v>16090</v>
      </c>
      <c r="D4939" s="564">
        <v>0.99</v>
      </c>
    </row>
    <row r="4940" spans="1:4">
      <c r="A4940" s="562">
        <v>4915700</v>
      </c>
      <c r="B4940" s="563" t="s">
        <v>19167</v>
      </c>
      <c r="C4940" s="562" t="s">
        <v>16090</v>
      </c>
      <c r="D4940" s="564">
        <v>1.38</v>
      </c>
    </row>
    <row r="4941" spans="1:4">
      <c r="A4941" s="562">
        <v>4915590</v>
      </c>
      <c r="B4941" s="563" t="s">
        <v>19168</v>
      </c>
      <c r="C4941" s="562" t="s">
        <v>16090</v>
      </c>
      <c r="D4941" s="564">
        <v>0.99</v>
      </c>
    </row>
    <row r="4942" spans="1:4">
      <c r="A4942" s="562">
        <v>4915591</v>
      </c>
      <c r="B4942" s="563" t="s">
        <v>19169</v>
      </c>
      <c r="C4942" s="562" t="s">
        <v>16090</v>
      </c>
      <c r="D4942" s="564">
        <v>1.1200000000000001</v>
      </c>
    </row>
    <row r="4943" spans="1:4">
      <c r="A4943" s="562">
        <v>4915701</v>
      </c>
      <c r="B4943" s="563" t="s">
        <v>19170</v>
      </c>
      <c r="C4943" s="562" t="s">
        <v>16090</v>
      </c>
      <c r="D4943" s="564">
        <v>1.48</v>
      </c>
    </row>
    <row r="4944" spans="1:4">
      <c r="A4944" s="562">
        <v>4915703</v>
      </c>
      <c r="B4944" s="563" t="s">
        <v>19171</v>
      </c>
      <c r="C4944" s="562" t="s">
        <v>164</v>
      </c>
      <c r="D4944" s="564">
        <v>142.91</v>
      </c>
    </row>
    <row r="4945" spans="1:4">
      <c r="A4945" s="562">
        <v>4915705</v>
      </c>
      <c r="B4945" s="563" t="s">
        <v>20909</v>
      </c>
      <c r="C4945" s="562" t="s">
        <v>164</v>
      </c>
      <c r="D4945" s="564">
        <v>182.97</v>
      </c>
    </row>
    <row r="4946" spans="1:4">
      <c r="A4946" s="562">
        <v>4915743</v>
      </c>
      <c r="B4946" s="563" t="s">
        <v>19172</v>
      </c>
      <c r="C4946" s="562" t="s">
        <v>16090</v>
      </c>
      <c r="D4946" s="564">
        <v>0.11</v>
      </c>
    </row>
    <row r="4947" spans="1:4">
      <c r="A4947" s="562">
        <v>4915768</v>
      </c>
      <c r="B4947" s="563" t="s">
        <v>19173</v>
      </c>
      <c r="C4947" s="562" t="s">
        <v>164</v>
      </c>
      <c r="D4947" s="564">
        <v>17.239999999999998</v>
      </c>
    </row>
    <row r="4948" spans="1:4">
      <c r="A4948" s="562">
        <v>4915713</v>
      </c>
      <c r="B4948" s="563" t="s">
        <v>19174</v>
      </c>
      <c r="C4948" s="562" t="s">
        <v>164</v>
      </c>
      <c r="D4948" s="564">
        <v>89.22</v>
      </c>
    </row>
    <row r="4949" spans="1:4">
      <c r="A4949" s="562">
        <v>4915655</v>
      </c>
      <c r="B4949" s="563" t="s">
        <v>20910</v>
      </c>
      <c r="C4949" s="562" t="s">
        <v>164</v>
      </c>
      <c r="D4949" s="564">
        <v>113.49</v>
      </c>
    </row>
    <row r="4950" spans="1:4">
      <c r="A4950" s="562">
        <v>4915656</v>
      </c>
      <c r="B4950" s="563" t="s">
        <v>20911</v>
      </c>
      <c r="C4950" s="562" t="s">
        <v>164</v>
      </c>
      <c r="D4950" s="564">
        <v>89.93</v>
      </c>
    </row>
    <row r="4951" spans="1:4">
      <c r="A4951" s="562">
        <v>4915657</v>
      </c>
      <c r="B4951" s="563" t="s">
        <v>20912</v>
      </c>
      <c r="C4951" s="562" t="s">
        <v>164</v>
      </c>
      <c r="D4951" s="564">
        <v>76</v>
      </c>
    </row>
    <row r="4952" spans="1:4">
      <c r="A4952" s="562">
        <v>4915658</v>
      </c>
      <c r="B4952" s="563" t="s">
        <v>20913</v>
      </c>
      <c r="C4952" s="562" t="s">
        <v>164</v>
      </c>
      <c r="D4952" s="564">
        <v>66.98</v>
      </c>
    </row>
    <row r="4953" spans="1:4">
      <c r="A4953" s="562">
        <v>4915659</v>
      </c>
      <c r="B4953" s="563" t="s">
        <v>20914</v>
      </c>
      <c r="C4953" s="562" t="s">
        <v>164</v>
      </c>
      <c r="D4953" s="564">
        <v>60.77</v>
      </c>
    </row>
    <row r="4954" spans="1:4">
      <c r="A4954" s="562">
        <v>4915660</v>
      </c>
      <c r="B4954" s="563" t="s">
        <v>20915</v>
      </c>
      <c r="C4954" s="562" t="s">
        <v>164</v>
      </c>
      <c r="D4954" s="564">
        <v>56.41</v>
      </c>
    </row>
    <row r="4955" spans="1:4">
      <c r="A4955" s="562">
        <v>4915661</v>
      </c>
      <c r="B4955" s="563" t="s">
        <v>20916</v>
      </c>
      <c r="C4955" s="562" t="s">
        <v>164</v>
      </c>
      <c r="D4955" s="564">
        <v>162.15</v>
      </c>
    </row>
    <row r="4956" spans="1:4">
      <c r="A4956" s="562">
        <v>4915662</v>
      </c>
      <c r="B4956" s="563" t="s">
        <v>20917</v>
      </c>
      <c r="C4956" s="562" t="s">
        <v>164</v>
      </c>
      <c r="D4956" s="564">
        <v>129.46</v>
      </c>
    </row>
    <row r="4957" spans="1:4">
      <c r="A4957" s="562">
        <v>4915663</v>
      </c>
      <c r="B4957" s="563" t="s">
        <v>20918</v>
      </c>
      <c r="C4957" s="562" t="s">
        <v>164</v>
      </c>
      <c r="D4957" s="564">
        <v>108.7</v>
      </c>
    </row>
    <row r="4958" spans="1:4">
      <c r="A4958" s="562">
        <v>4915664</v>
      </c>
      <c r="B4958" s="563" t="s">
        <v>20919</v>
      </c>
      <c r="C4958" s="562" t="s">
        <v>164</v>
      </c>
      <c r="D4958" s="564">
        <v>96.55</v>
      </c>
    </row>
    <row r="4959" spans="1:4">
      <c r="A4959" s="562">
        <v>4915665</v>
      </c>
      <c r="B4959" s="563" t="s">
        <v>20920</v>
      </c>
      <c r="C4959" s="562" t="s">
        <v>164</v>
      </c>
      <c r="D4959" s="564">
        <v>88.33</v>
      </c>
    </row>
    <row r="4960" spans="1:4">
      <c r="A4960" s="562">
        <v>4915666</v>
      </c>
      <c r="B4960" s="563" t="s">
        <v>20921</v>
      </c>
      <c r="C4960" s="562" t="s">
        <v>164</v>
      </c>
      <c r="D4960" s="564">
        <v>82.54</v>
      </c>
    </row>
    <row r="4961" spans="1:4" ht="25.5">
      <c r="A4961" s="562">
        <v>4915650</v>
      </c>
      <c r="B4961" s="563" t="s">
        <v>19175</v>
      </c>
      <c r="C4961" s="562" t="s">
        <v>14743</v>
      </c>
      <c r="D4961" s="564">
        <v>311.57</v>
      </c>
    </row>
    <row r="4962" spans="1:4" ht="25.5">
      <c r="A4962" s="562">
        <v>4915645</v>
      </c>
      <c r="B4962" s="563" t="s">
        <v>19176</v>
      </c>
      <c r="C4962" s="562" t="s">
        <v>14743</v>
      </c>
      <c r="D4962" s="564">
        <v>212.18</v>
      </c>
    </row>
    <row r="4963" spans="1:4">
      <c r="A4963" s="562">
        <v>4915712</v>
      </c>
      <c r="B4963" s="563" t="s">
        <v>19177</v>
      </c>
      <c r="C4963" s="562" t="s">
        <v>164</v>
      </c>
      <c r="D4963" s="564">
        <v>29.74</v>
      </c>
    </row>
    <row r="4964" spans="1:4">
      <c r="A4964" s="562">
        <v>4915711</v>
      </c>
      <c r="B4964" s="563" t="s">
        <v>19178</v>
      </c>
      <c r="C4964" s="562" t="s">
        <v>14735</v>
      </c>
      <c r="D4964" s="564">
        <v>1.98</v>
      </c>
    </row>
    <row r="4965" spans="1:4">
      <c r="A4965" s="562">
        <v>4915718</v>
      </c>
      <c r="B4965" s="563" t="s">
        <v>31243</v>
      </c>
      <c r="C4965" s="562" t="s">
        <v>16090</v>
      </c>
      <c r="D4965" s="564">
        <v>11.42</v>
      </c>
    </row>
    <row r="4966" spans="1:4" ht="25.5">
      <c r="A4966" s="562">
        <v>4915790</v>
      </c>
      <c r="B4966" s="563" t="s">
        <v>19179</v>
      </c>
      <c r="C4966" s="562" t="s">
        <v>18685</v>
      </c>
      <c r="D4966" s="564">
        <v>268.95</v>
      </c>
    </row>
    <row r="4967" spans="1:4">
      <c r="A4967" s="562">
        <v>4915793</v>
      </c>
      <c r="B4967" s="563" t="s">
        <v>19180</v>
      </c>
      <c r="C4967" s="562" t="s">
        <v>18685</v>
      </c>
      <c r="D4967" s="564">
        <v>208.02</v>
      </c>
    </row>
    <row r="4968" spans="1:4">
      <c r="A4968" s="562">
        <v>4915792</v>
      </c>
      <c r="B4968" s="563" t="s">
        <v>19181</v>
      </c>
      <c r="C4968" s="562" t="s">
        <v>18685</v>
      </c>
      <c r="D4968" s="564">
        <v>85.21</v>
      </c>
    </row>
    <row r="4969" spans="1:4">
      <c r="A4969" s="562">
        <v>4915672</v>
      </c>
      <c r="B4969" s="563" t="s">
        <v>19182</v>
      </c>
      <c r="C4969" s="562" t="s">
        <v>14735</v>
      </c>
      <c r="D4969" s="564">
        <v>5.95</v>
      </c>
    </row>
    <row r="4970" spans="1:4">
      <c r="A4970" s="562">
        <v>4915708</v>
      </c>
      <c r="B4970" s="563" t="s">
        <v>19183</v>
      </c>
      <c r="C4970" s="562" t="s">
        <v>14735</v>
      </c>
      <c r="D4970" s="564">
        <v>0.99</v>
      </c>
    </row>
    <row r="4971" spans="1:4">
      <c r="A4971" s="562">
        <v>4915710</v>
      </c>
      <c r="B4971" s="563" t="s">
        <v>19184</v>
      </c>
      <c r="C4971" s="562" t="s">
        <v>14735</v>
      </c>
      <c r="D4971" s="564">
        <v>5.95</v>
      </c>
    </row>
    <row r="4972" spans="1:4">
      <c r="A4972" s="562">
        <v>4915709</v>
      </c>
      <c r="B4972" s="563" t="s">
        <v>19185</v>
      </c>
      <c r="C4972" s="562" t="s">
        <v>14735</v>
      </c>
      <c r="D4972" s="564">
        <v>1.49</v>
      </c>
    </row>
    <row r="4973" spans="1:4">
      <c r="A4973" s="562">
        <v>4915686</v>
      </c>
      <c r="B4973" s="563" t="s">
        <v>19186</v>
      </c>
      <c r="C4973" s="562" t="s">
        <v>220</v>
      </c>
      <c r="D4973" s="564">
        <v>5.95</v>
      </c>
    </row>
    <row r="4974" spans="1:4">
      <c r="A4974" s="562">
        <v>4915687</v>
      </c>
      <c r="B4974" s="563" t="s">
        <v>19187</v>
      </c>
      <c r="C4974" s="562" t="s">
        <v>220</v>
      </c>
      <c r="D4974" s="564">
        <v>3.72</v>
      </c>
    </row>
    <row r="4975" spans="1:4">
      <c r="A4975" s="562">
        <v>4915634</v>
      </c>
      <c r="B4975" s="563" t="s">
        <v>19188</v>
      </c>
      <c r="C4975" s="562" t="s">
        <v>14735</v>
      </c>
      <c r="D4975" s="564">
        <v>73.77</v>
      </c>
    </row>
    <row r="4976" spans="1:4">
      <c r="A4976" s="562">
        <v>4915633</v>
      </c>
      <c r="B4976" s="563" t="s">
        <v>19189</v>
      </c>
      <c r="C4976" s="562" t="s">
        <v>14735</v>
      </c>
      <c r="D4976" s="564">
        <v>24.33</v>
      </c>
    </row>
    <row r="4977" spans="1:4" ht="25.5">
      <c r="A4977" s="562">
        <v>4915714</v>
      </c>
      <c r="B4977" s="563" t="s">
        <v>19190</v>
      </c>
      <c r="C4977" s="562" t="s">
        <v>14735</v>
      </c>
      <c r="D4977" s="564">
        <v>3.18</v>
      </c>
    </row>
    <row r="4978" spans="1:4">
      <c r="A4978" s="562">
        <v>4915507</v>
      </c>
      <c r="B4978" s="563" t="s">
        <v>31244</v>
      </c>
      <c r="C4978" s="562" t="s">
        <v>14735</v>
      </c>
      <c r="D4978" s="564">
        <v>67.900000000000006</v>
      </c>
    </row>
    <row r="4979" spans="1:4">
      <c r="A4979" s="562">
        <v>4915587</v>
      </c>
      <c r="B4979" s="563" t="s">
        <v>31245</v>
      </c>
      <c r="C4979" s="562" t="s">
        <v>14735</v>
      </c>
      <c r="D4979" s="564">
        <v>47.82</v>
      </c>
    </row>
    <row r="4980" spans="1:4">
      <c r="A4980" s="562">
        <v>4915759</v>
      </c>
      <c r="B4980" s="563" t="s">
        <v>19191</v>
      </c>
      <c r="C4980" s="562" t="s">
        <v>220</v>
      </c>
      <c r="D4980" s="564">
        <v>9.98</v>
      </c>
    </row>
    <row r="4981" spans="1:4">
      <c r="A4981" s="562">
        <v>4915758</v>
      </c>
      <c r="B4981" s="563" t="s">
        <v>19192</v>
      </c>
      <c r="C4981" s="562" t="s">
        <v>14735</v>
      </c>
      <c r="D4981" s="564">
        <v>5.97</v>
      </c>
    </row>
    <row r="4982" spans="1:4">
      <c r="A4982" s="562">
        <v>4915640</v>
      </c>
      <c r="B4982" s="563" t="s">
        <v>19193</v>
      </c>
      <c r="C4982" s="562" t="s">
        <v>164</v>
      </c>
      <c r="D4982" s="564">
        <v>29.74</v>
      </c>
    </row>
    <row r="4983" spans="1:4">
      <c r="A4983" s="562">
        <v>4915639</v>
      </c>
      <c r="B4983" s="563" t="s">
        <v>19194</v>
      </c>
      <c r="C4983" s="562" t="s">
        <v>16090</v>
      </c>
      <c r="D4983" s="564">
        <v>5.95</v>
      </c>
    </row>
    <row r="4984" spans="1:4">
      <c r="A4984" s="562">
        <v>4915508</v>
      </c>
      <c r="B4984" s="563" t="s">
        <v>31246</v>
      </c>
      <c r="C4984" s="562" t="s">
        <v>16090</v>
      </c>
      <c r="D4984" s="564">
        <v>67.930000000000007</v>
      </c>
    </row>
    <row r="4985" spans="1:4">
      <c r="A4985" s="562">
        <v>4915588</v>
      </c>
      <c r="B4985" s="563" t="s">
        <v>31247</v>
      </c>
      <c r="C4985" s="562" t="s">
        <v>16090</v>
      </c>
      <c r="D4985" s="564">
        <v>47.85</v>
      </c>
    </row>
    <row r="4986" spans="1:4" ht="25.5">
      <c r="A4986" s="562">
        <v>4915695</v>
      </c>
      <c r="B4986" s="563" t="s">
        <v>19195</v>
      </c>
      <c r="C4986" s="562" t="s">
        <v>14735</v>
      </c>
      <c r="D4986" s="564">
        <v>8.11</v>
      </c>
    </row>
    <row r="4987" spans="1:4" ht="25.5">
      <c r="A4987" s="562">
        <v>4915696</v>
      </c>
      <c r="B4987" s="563" t="s">
        <v>19196</v>
      </c>
      <c r="C4987" s="562" t="s">
        <v>14735</v>
      </c>
      <c r="D4987" s="564">
        <v>8.11</v>
      </c>
    </row>
    <row r="4988" spans="1:4" ht="25.5">
      <c r="A4988" s="562">
        <v>4915694</v>
      </c>
      <c r="B4988" s="563" t="s">
        <v>19197</v>
      </c>
      <c r="C4988" s="562" t="s">
        <v>14735</v>
      </c>
      <c r="D4988" s="564">
        <v>33.25</v>
      </c>
    </row>
    <row r="4989" spans="1:4">
      <c r="A4989" s="562">
        <v>4915654</v>
      </c>
      <c r="B4989" s="563" t="s">
        <v>19198</v>
      </c>
      <c r="C4989" s="562" t="s">
        <v>16090</v>
      </c>
      <c r="D4989" s="564">
        <v>13.7</v>
      </c>
    </row>
    <row r="4990" spans="1:4">
      <c r="A4990" s="562">
        <v>4900001</v>
      </c>
      <c r="B4990" s="563" t="s">
        <v>19199</v>
      </c>
      <c r="C4990" s="562" t="s">
        <v>164</v>
      </c>
      <c r="D4990" s="564">
        <v>0</v>
      </c>
    </row>
    <row r="4991" spans="1:4">
      <c r="A4991" s="562">
        <v>4915801</v>
      </c>
      <c r="B4991" s="563" t="s">
        <v>19200</v>
      </c>
      <c r="C4991" s="562" t="s">
        <v>164</v>
      </c>
      <c r="D4991" s="564">
        <v>0</v>
      </c>
    </row>
    <row r="4992" spans="1:4">
      <c r="A4992" s="562">
        <v>4916290</v>
      </c>
      <c r="B4992" s="563" t="s">
        <v>19201</v>
      </c>
      <c r="C4992" s="562" t="s">
        <v>164</v>
      </c>
      <c r="D4992" s="564">
        <v>422.58</v>
      </c>
    </row>
    <row r="4993" spans="1:4">
      <c r="A4993" s="562">
        <v>4915765</v>
      </c>
      <c r="B4993" s="563" t="s">
        <v>19202</v>
      </c>
      <c r="C4993" s="562" t="s">
        <v>164</v>
      </c>
      <c r="D4993" s="564">
        <v>198.39</v>
      </c>
    </row>
    <row r="4994" spans="1:4">
      <c r="A4994" s="562">
        <v>4915766</v>
      </c>
      <c r="B4994" s="563" t="s">
        <v>19203</v>
      </c>
      <c r="C4994" s="562" t="s">
        <v>164</v>
      </c>
      <c r="D4994" s="564">
        <v>116.45</v>
      </c>
    </row>
    <row r="4995" spans="1:4">
      <c r="A4995" s="562">
        <v>4915764</v>
      </c>
      <c r="B4995" s="563" t="s">
        <v>19204</v>
      </c>
      <c r="C4995" s="562" t="s">
        <v>164</v>
      </c>
      <c r="D4995" s="564">
        <v>357.1</v>
      </c>
    </row>
    <row r="4996" spans="1:4">
      <c r="A4996" s="562">
        <v>4915767</v>
      </c>
      <c r="B4996" s="563" t="s">
        <v>19205</v>
      </c>
      <c r="C4996" s="562" t="s">
        <v>164</v>
      </c>
      <c r="D4996" s="564">
        <v>76.52</v>
      </c>
    </row>
    <row r="4997" spans="1:4">
      <c r="A4997" s="562">
        <v>4915777</v>
      </c>
      <c r="B4997" s="563" t="s">
        <v>19206</v>
      </c>
      <c r="C4997" s="562" t="s">
        <v>14735</v>
      </c>
      <c r="D4997" s="564">
        <v>18.11</v>
      </c>
    </row>
    <row r="4998" spans="1:4">
      <c r="A4998" s="562">
        <v>4915618</v>
      </c>
      <c r="B4998" s="563" t="s">
        <v>25006</v>
      </c>
      <c r="C4998" s="562" t="s">
        <v>16090</v>
      </c>
      <c r="D4998" s="564">
        <v>4.79</v>
      </c>
    </row>
    <row r="4999" spans="1:4">
      <c r="A4999" s="562">
        <v>4915774</v>
      </c>
      <c r="B4999" s="563" t="s">
        <v>19207</v>
      </c>
      <c r="C4999" s="562" t="s">
        <v>164</v>
      </c>
      <c r="D4999" s="564">
        <v>30.97</v>
      </c>
    </row>
    <row r="5000" spans="1:4">
      <c r="A5000" s="562">
        <v>4915719</v>
      </c>
      <c r="B5000" s="563" t="s">
        <v>19208</v>
      </c>
      <c r="C5000" s="562" t="s">
        <v>16090</v>
      </c>
      <c r="D5000" s="564">
        <v>43.26</v>
      </c>
    </row>
    <row r="5001" spans="1:4">
      <c r="A5001" s="562">
        <v>4915611</v>
      </c>
      <c r="B5001" s="563" t="s">
        <v>25007</v>
      </c>
      <c r="C5001" s="562" t="s">
        <v>164</v>
      </c>
      <c r="D5001" s="564">
        <v>12.11</v>
      </c>
    </row>
    <row r="5002" spans="1:4">
      <c r="A5002" s="562">
        <v>4915733</v>
      </c>
      <c r="B5002" s="563" t="s">
        <v>19209</v>
      </c>
      <c r="C5002" s="562" t="s">
        <v>164</v>
      </c>
      <c r="D5002" s="564">
        <v>52.21</v>
      </c>
    </row>
    <row r="5003" spans="1:4">
      <c r="A5003" s="562">
        <v>4915734</v>
      </c>
      <c r="B5003" s="563" t="s">
        <v>19210</v>
      </c>
      <c r="C5003" s="562" t="s">
        <v>164</v>
      </c>
      <c r="D5003" s="564">
        <v>14.85</v>
      </c>
    </row>
    <row r="5004" spans="1:4">
      <c r="A5004" s="562">
        <v>4915727</v>
      </c>
      <c r="B5004" s="563" t="s">
        <v>19211</v>
      </c>
      <c r="C5004" s="562" t="s">
        <v>14735</v>
      </c>
      <c r="D5004" s="564">
        <v>13.04</v>
      </c>
    </row>
    <row r="5005" spans="1:4">
      <c r="A5005" s="562">
        <v>4915726</v>
      </c>
      <c r="B5005" s="563" t="s">
        <v>19212</v>
      </c>
      <c r="C5005" s="562" t="s">
        <v>14735</v>
      </c>
      <c r="D5005" s="564">
        <v>27.95</v>
      </c>
    </row>
    <row r="5006" spans="1:4">
      <c r="A5006" s="562">
        <v>4915594</v>
      </c>
      <c r="B5006" s="563" t="s">
        <v>19213</v>
      </c>
      <c r="C5006" s="562" t="s">
        <v>14735</v>
      </c>
      <c r="D5006" s="564">
        <v>26.23</v>
      </c>
    </row>
    <row r="5007" spans="1:4">
      <c r="A5007" s="562">
        <v>4915729</v>
      </c>
      <c r="B5007" s="563" t="s">
        <v>19214</v>
      </c>
      <c r="C5007" s="562" t="s">
        <v>14735</v>
      </c>
      <c r="D5007" s="564">
        <v>22.24</v>
      </c>
    </row>
    <row r="5008" spans="1:4">
      <c r="A5008" s="562">
        <v>4915596</v>
      </c>
      <c r="B5008" s="563" t="s">
        <v>19215</v>
      </c>
      <c r="C5008" s="562" t="s">
        <v>14735</v>
      </c>
      <c r="D5008" s="564">
        <v>21.5</v>
      </c>
    </row>
    <row r="5009" spans="1:4">
      <c r="A5009" s="562">
        <v>4915732</v>
      </c>
      <c r="B5009" s="563" t="s">
        <v>19216</v>
      </c>
      <c r="C5009" s="562" t="s">
        <v>14735</v>
      </c>
      <c r="D5009" s="564">
        <v>9.83</v>
      </c>
    </row>
    <row r="5010" spans="1:4">
      <c r="A5010" s="562">
        <v>4915731</v>
      </c>
      <c r="B5010" s="563" t="s">
        <v>19217</v>
      </c>
      <c r="C5010" s="562" t="s">
        <v>14735</v>
      </c>
      <c r="D5010" s="564">
        <v>22.07</v>
      </c>
    </row>
    <row r="5011" spans="1:4">
      <c r="A5011" s="562">
        <v>4915725</v>
      </c>
      <c r="B5011" s="563" t="s">
        <v>19218</v>
      </c>
      <c r="C5011" s="562" t="s">
        <v>14735</v>
      </c>
      <c r="D5011" s="564">
        <v>33.69</v>
      </c>
    </row>
    <row r="5012" spans="1:4">
      <c r="A5012" s="562">
        <v>4915593</v>
      </c>
      <c r="B5012" s="563" t="s">
        <v>19219</v>
      </c>
      <c r="C5012" s="562" t="s">
        <v>14735</v>
      </c>
      <c r="D5012" s="564">
        <v>31.97</v>
      </c>
    </row>
    <row r="5013" spans="1:4">
      <c r="A5013" s="562">
        <v>4915728</v>
      </c>
      <c r="B5013" s="563" t="s">
        <v>19220</v>
      </c>
      <c r="C5013" s="562" t="s">
        <v>14735</v>
      </c>
      <c r="D5013" s="564">
        <v>34.909999999999997</v>
      </c>
    </row>
    <row r="5014" spans="1:4">
      <c r="A5014" s="562">
        <v>4915595</v>
      </c>
      <c r="B5014" s="563" t="s">
        <v>19221</v>
      </c>
      <c r="C5014" s="562" t="s">
        <v>14735</v>
      </c>
      <c r="D5014" s="564">
        <v>34.17</v>
      </c>
    </row>
    <row r="5015" spans="1:4">
      <c r="A5015" s="562">
        <v>4915730</v>
      </c>
      <c r="B5015" s="563" t="s">
        <v>19222</v>
      </c>
      <c r="C5015" s="562" t="s">
        <v>14735</v>
      </c>
      <c r="D5015" s="564">
        <v>30.88</v>
      </c>
    </row>
    <row r="5016" spans="1:4">
      <c r="A5016" s="562">
        <v>4915598</v>
      </c>
      <c r="B5016" s="563" t="s">
        <v>19223</v>
      </c>
      <c r="C5016" s="562" t="s">
        <v>16090</v>
      </c>
      <c r="D5016" s="564">
        <v>0.12</v>
      </c>
    </row>
    <row r="5017" spans="1:4">
      <c r="A5017" s="562">
        <v>4915748</v>
      </c>
      <c r="B5017" s="563" t="s">
        <v>19224</v>
      </c>
      <c r="C5017" s="562" t="s">
        <v>16090</v>
      </c>
      <c r="D5017" s="564">
        <v>242.1</v>
      </c>
    </row>
    <row r="5018" spans="1:4">
      <c r="A5018" s="562">
        <v>4915608</v>
      </c>
      <c r="B5018" s="563" t="s">
        <v>19225</v>
      </c>
      <c r="C5018" s="562" t="s">
        <v>16090</v>
      </c>
      <c r="D5018" s="564">
        <v>3.49</v>
      </c>
    </row>
    <row r="5019" spans="1:4">
      <c r="A5019" s="562">
        <v>4915613</v>
      </c>
      <c r="B5019" s="563" t="s">
        <v>19226</v>
      </c>
      <c r="C5019" s="562" t="s">
        <v>16090</v>
      </c>
      <c r="D5019" s="564">
        <v>0.28000000000000003</v>
      </c>
    </row>
    <row r="5020" spans="1:4">
      <c r="A5020" s="562">
        <v>4915692</v>
      </c>
      <c r="B5020" s="563" t="s">
        <v>19227</v>
      </c>
      <c r="C5020" s="562" t="s">
        <v>164</v>
      </c>
      <c r="D5020" s="564">
        <v>511.21</v>
      </c>
    </row>
    <row r="5021" spans="1:4">
      <c r="A5021" s="562">
        <v>4915746</v>
      </c>
      <c r="B5021" s="563" t="s">
        <v>19228</v>
      </c>
      <c r="C5021" s="562" t="s">
        <v>164</v>
      </c>
      <c r="D5021" s="564">
        <v>368.44</v>
      </c>
    </row>
    <row r="5022" spans="1:4">
      <c r="A5022" s="562">
        <v>4915630</v>
      </c>
      <c r="B5022" s="563" t="s">
        <v>19229</v>
      </c>
      <c r="C5022" s="562" t="s">
        <v>164</v>
      </c>
      <c r="D5022" s="564">
        <v>511.21</v>
      </c>
    </row>
    <row r="5023" spans="1:4">
      <c r="A5023" s="562">
        <v>4915631</v>
      </c>
      <c r="B5023" s="563" t="s">
        <v>19230</v>
      </c>
      <c r="C5023" s="562" t="s">
        <v>164</v>
      </c>
      <c r="D5023" s="564">
        <v>368.44</v>
      </c>
    </row>
    <row r="5024" spans="1:4">
      <c r="A5024" s="562">
        <v>4915785</v>
      </c>
      <c r="B5024" s="563" t="s">
        <v>19231</v>
      </c>
      <c r="C5024" s="562" t="s">
        <v>18685</v>
      </c>
      <c r="D5024" s="564">
        <v>433.88</v>
      </c>
    </row>
    <row r="5025" spans="1:4">
      <c r="A5025" s="562">
        <v>4915786</v>
      </c>
      <c r="B5025" s="563" t="s">
        <v>19232</v>
      </c>
      <c r="C5025" s="562" t="s">
        <v>18685</v>
      </c>
      <c r="D5025" s="564">
        <v>227.37</v>
      </c>
    </row>
    <row r="5026" spans="1:4">
      <c r="A5026" s="562">
        <v>4915795</v>
      </c>
      <c r="B5026" s="563" t="s">
        <v>19233</v>
      </c>
      <c r="C5026" s="562" t="s">
        <v>18685</v>
      </c>
      <c r="D5026" s="564">
        <v>417.38</v>
      </c>
    </row>
    <row r="5027" spans="1:4">
      <c r="A5027" s="562">
        <v>4915800</v>
      </c>
      <c r="B5027" s="563" t="s">
        <v>19234</v>
      </c>
      <c r="C5027" s="562" t="s">
        <v>18685</v>
      </c>
      <c r="D5027" s="564">
        <v>57.08</v>
      </c>
    </row>
    <row r="5028" spans="1:4">
      <c r="A5028" s="562">
        <v>4915799</v>
      </c>
      <c r="B5028" s="563" t="s">
        <v>19235</v>
      </c>
      <c r="C5028" s="562" t="s">
        <v>18685</v>
      </c>
      <c r="D5028" s="564">
        <v>43.17</v>
      </c>
    </row>
    <row r="5029" spans="1:4">
      <c r="A5029" s="562">
        <v>4915698</v>
      </c>
      <c r="B5029" s="563" t="s">
        <v>19236</v>
      </c>
      <c r="C5029" s="562" t="s">
        <v>18685</v>
      </c>
      <c r="D5029" s="564">
        <v>21.28</v>
      </c>
    </row>
    <row r="5030" spans="1:4">
      <c r="A5030" s="562">
        <v>4915794</v>
      </c>
      <c r="B5030" s="563" t="s">
        <v>19237</v>
      </c>
      <c r="C5030" s="562" t="s">
        <v>18685</v>
      </c>
      <c r="D5030" s="564">
        <v>691.94</v>
      </c>
    </row>
    <row r="5031" spans="1:4" ht="25.5">
      <c r="A5031" s="562">
        <v>4915789</v>
      </c>
      <c r="B5031" s="563" t="s">
        <v>19238</v>
      </c>
      <c r="C5031" s="562" t="s">
        <v>220</v>
      </c>
      <c r="D5031" s="564">
        <v>2210.6999999999998</v>
      </c>
    </row>
    <row r="5032" spans="1:4">
      <c r="A5032" s="562">
        <v>4915798</v>
      </c>
      <c r="B5032" s="563" t="s">
        <v>19239</v>
      </c>
      <c r="C5032" s="562" t="s">
        <v>220</v>
      </c>
      <c r="D5032" s="564">
        <v>1839.36</v>
      </c>
    </row>
    <row r="5033" spans="1:4" ht="25.5">
      <c r="A5033" s="562">
        <v>4915788</v>
      </c>
      <c r="B5033" s="563" t="s">
        <v>19240</v>
      </c>
      <c r="C5033" s="562" t="s">
        <v>220</v>
      </c>
      <c r="D5033" s="564">
        <v>2004.82</v>
      </c>
    </row>
    <row r="5034" spans="1:4">
      <c r="A5034" s="562">
        <v>4915797</v>
      </c>
      <c r="B5034" s="563" t="s">
        <v>19241</v>
      </c>
      <c r="C5034" s="562" t="s">
        <v>220</v>
      </c>
      <c r="D5034" s="564">
        <v>1088.23</v>
      </c>
    </row>
    <row r="5035" spans="1:4" ht="25.5">
      <c r="A5035" s="562">
        <v>4915787</v>
      </c>
      <c r="B5035" s="563" t="s">
        <v>19242</v>
      </c>
      <c r="C5035" s="562" t="s">
        <v>220</v>
      </c>
      <c r="D5035" s="564">
        <v>994.6</v>
      </c>
    </row>
    <row r="5036" spans="1:4">
      <c r="A5036" s="562">
        <v>4915796</v>
      </c>
      <c r="B5036" s="563" t="s">
        <v>19243</v>
      </c>
      <c r="C5036" s="562" t="s">
        <v>220</v>
      </c>
      <c r="D5036" s="564">
        <v>401.33</v>
      </c>
    </row>
    <row r="5037" spans="1:4">
      <c r="A5037" s="562">
        <v>4915760</v>
      </c>
      <c r="B5037" s="563" t="s">
        <v>19244</v>
      </c>
      <c r="C5037" s="562" t="s">
        <v>16090</v>
      </c>
      <c r="D5037" s="564">
        <v>23.74</v>
      </c>
    </row>
    <row r="5038" spans="1:4">
      <c r="A5038" s="562">
        <v>4915699</v>
      </c>
      <c r="B5038" s="563" t="s">
        <v>19245</v>
      </c>
      <c r="C5038" s="562" t="s">
        <v>18685</v>
      </c>
      <c r="D5038" s="564">
        <v>33.14</v>
      </c>
    </row>
    <row r="5039" spans="1:4">
      <c r="A5039" s="562">
        <v>4915736</v>
      </c>
      <c r="B5039" s="563" t="s">
        <v>19246</v>
      </c>
      <c r="C5039" s="562" t="s">
        <v>164</v>
      </c>
      <c r="D5039" s="564">
        <v>22.27</v>
      </c>
    </row>
    <row r="5040" spans="1:4">
      <c r="A5040" s="562">
        <v>4915735</v>
      </c>
      <c r="B5040" s="563" t="s">
        <v>19247</v>
      </c>
      <c r="C5040" s="562" t="s">
        <v>164</v>
      </c>
      <c r="D5040" s="564">
        <v>17.82</v>
      </c>
    </row>
    <row r="5041" spans="1:4">
      <c r="A5041" s="562">
        <v>4915670</v>
      </c>
      <c r="B5041" s="563" t="s">
        <v>19248</v>
      </c>
      <c r="C5041" s="562" t="s">
        <v>164</v>
      </c>
      <c r="D5041" s="564">
        <v>248.47</v>
      </c>
    </row>
    <row r="5042" spans="1:4">
      <c r="A5042" s="562">
        <v>4915668</v>
      </c>
      <c r="B5042" s="563" t="s">
        <v>19249</v>
      </c>
      <c r="C5042" s="562" t="s">
        <v>164</v>
      </c>
      <c r="D5042" s="564">
        <v>395.91</v>
      </c>
    </row>
    <row r="5043" spans="1:4">
      <c r="A5043" s="562">
        <v>4915761</v>
      </c>
      <c r="B5043" s="563" t="s">
        <v>19250</v>
      </c>
      <c r="C5043" s="562" t="s">
        <v>16090</v>
      </c>
      <c r="D5043" s="564">
        <v>5.94</v>
      </c>
    </row>
    <row r="5044" spans="1:4">
      <c r="A5044" s="562">
        <v>4915762</v>
      </c>
      <c r="B5044" s="563" t="s">
        <v>19251</v>
      </c>
      <c r="C5044" s="562" t="s">
        <v>14735</v>
      </c>
      <c r="D5044" s="564">
        <v>2.97</v>
      </c>
    </row>
    <row r="5045" spans="1:4">
      <c r="A5045" s="562">
        <v>4915738</v>
      </c>
      <c r="B5045" s="563" t="s">
        <v>19252</v>
      </c>
      <c r="C5045" s="562" t="s">
        <v>164</v>
      </c>
      <c r="D5045" s="564">
        <v>6.3</v>
      </c>
    </row>
    <row r="5046" spans="1:4">
      <c r="A5046" s="562">
        <v>4915737</v>
      </c>
      <c r="B5046" s="563" t="s">
        <v>19253</v>
      </c>
      <c r="C5046" s="562" t="s">
        <v>164</v>
      </c>
      <c r="D5046" s="564">
        <v>5.24</v>
      </c>
    </row>
    <row r="5047" spans="1:4">
      <c r="A5047" s="562">
        <v>4915669</v>
      </c>
      <c r="B5047" s="563" t="s">
        <v>19254</v>
      </c>
      <c r="C5047" s="562" t="s">
        <v>164</v>
      </c>
      <c r="D5047" s="564">
        <v>8.5</v>
      </c>
    </row>
    <row r="5048" spans="1:4">
      <c r="A5048" s="562">
        <v>4915667</v>
      </c>
      <c r="B5048" s="563" t="s">
        <v>19255</v>
      </c>
      <c r="C5048" s="562" t="s">
        <v>164</v>
      </c>
      <c r="D5048" s="564">
        <v>13.73</v>
      </c>
    </row>
    <row r="5049" spans="1:4">
      <c r="A5049" s="562">
        <v>4915632</v>
      </c>
      <c r="B5049" s="563" t="s">
        <v>19256</v>
      </c>
      <c r="C5049" s="562" t="s">
        <v>164</v>
      </c>
      <c r="D5049" s="564">
        <v>496</v>
      </c>
    </row>
    <row r="5050" spans="1:4">
      <c r="A5050" s="562">
        <v>4915753</v>
      </c>
      <c r="B5050" s="563" t="s">
        <v>19257</v>
      </c>
      <c r="C5050" s="562" t="s">
        <v>164</v>
      </c>
      <c r="D5050" s="564">
        <v>1476.97</v>
      </c>
    </row>
    <row r="5051" spans="1:4">
      <c r="A5051" s="562">
        <v>4915776</v>
      </c>
      <c r="B5051" s="563" t="s">
        <v>19258</v>
      </c>
      <c r="C5051" s="562" t="s">
        <v>19259</v>
      </c>
      <c r="D5051" s="564">
        <v>972.1</v>
      </c>
    </row>
    <row r="5052" spans="1:4">
      <c r="A5052" s="562">
        <v>4915740</v>
      </c>
      <c r="B5052" s="563" t="s">
        <v>19260</v>
      </c>
      <c r="C5052" s="562" t="s">
        <v>19259</v>
      </c>
      <c r="D5052" s="564">
        <v>2474.66</v>
      </c>
    </row>
    <row r="5053" spans="1:4">
      <c r="A5053" s="562">
        <v>4915741</v>
      </c>
      <c r="B5053" s="563" t="s">
        <v>19261</v>
      </c>
      <c r="C5053" s="562" t="s">
        <v>19259</v>
      </c>
      <c r="D5053" s="564">
        <v>5939.18</v>
      </c>
    </row>
    <row r="5054" spans="1:4">
      <c r="A5054" s="562">
        <v>4915775</v>
      </c>
      <c r="B5054" s="563" t="s">
        <v>19262</v>
      </c>
      <c r="C5054" s="562" t="s">
        <v>19259</v>
      </c>
      <c r="D5054" s="564">
        <v>940.91</v>
      </c>
    </row>
    <row r="5055" spans="1:4">
      <c r="A5055" s="562">
        <v>4915742</v>
      </c>
      <c r="B5055" s="563" t="s">
        <v>19263</v>
      </c>
      <c r="C5055" s="562" t="s">
        <v>19259</v>
      </c>
      <c r="D5055" s="564">
        <v>544.53</v>
      </c>
    </row>
    <row r="5056" spans="1:4">
      <c r="A5056" s="562">
        <v>4915626</v>
      </c>
      <c r="B5056" s="563" t="s">
        <v>19264</v>
      </c>
      <c r="C5056" s="562" t="s">
        <v>14735</v>
      </c>
      <c r="D5056" s="564">
        <v>3.04</v>
      </c>
    </row>
    <row r="5057" spans="1:4" ht="25.5">
      <c r="A5057" s="562">
        <v>4915653</v>
      </c>
      <c r="B5057" s="563" t="s">
        <v>19265</v>
      </c>
      <c r="C5057" s="562" t="s">
        <v>14743</v>
      </c>
      <c r="D5057" s="564">
        <v>73.010000000000005</v>
      </c>
    </row>
    <row r="5058" spans="1:4">
      <c r="A5058" s="562">
        <v>4915623</v>
      </c>
      <c r="B5058" s="563" t="s">
        <v>19266</v>
      </c>
      <c r="C5058" s="562" t="s">
        <v>164</v>
      </c>
      <c r="D5058" s="564">
        <v>71.89</v>
      </c>
    </row>
    <row r="5059" spans="1:4">
      <c r="A5059" s="562">
        <v>4915625</v>
      </c>
      <c r="B5059" s="563" t="s">
        <v>19267</v>
      </c>
      <c r="C5059" s="562" t="s">
        <v>164</v>
      </c>
      <c r="D5059" s="564">
        <v>44.03</v>
      </c>
    </row>
    <row r="5060" spans="1:4">
      <c r="A5060" s="562">
        <v>4915621</v>
      </c>
      <c r="B5060" s="563" t="s">
        <v>19268</v>
      </c>
      <c r="C5060" s="562" t="s">
        <v>164</v>
      </c>
      <c r="D5060" s="564">
        <v>5.21</v>
      </c>
    </row>
    <row r="5061" spans="1:4">
      <c r="A5061" s="562">
        <v>4915720</v>
      </c>
      <c r="B5061" s="563" t="s">
        <v>19269</v>
      </c>
      <c r="C5061" s="562" t="s">
        <v>220</v>
      </c>
      <c r="D5061" s="564">
        <v>35.82</v>
      </c>
    </row>
    <row r="5062" spans="1:4">
      <c r="A5062" s="562">
        <v>4915592</v>
      </c>
      <c r="B5062" s="563" t="s">
        <v>19270</v>
      </c>
      <c r="C5062" s="562" t="s">
        <v>220</v>
      </c>
      <c r="D5062" s="564">
        <v>34.94</v>
      </c>
    </row>
    <row r="5063" spans="1:4">
      <c r="A5063" s="562">
        <v>4913703</v>
      </c>
      <c r="B5063" s="563" t="s">
        <v>19271</v>
      </c>
      <c r="C5063" s="562" t="s">
        <v>220</v>
      </c>
      <c r="D5063" s="564">
        <v>5569.26</v>
      </c>
    </row>
    <row r="5064" spans="1:4">
      <c r="A5064" s="562">
        <v>4913704</v>
      </c>
      <c r="B5064" s="563" t="s">
        <v>19272</v>
      </c>
      <c r="C5064" s="562" t="s">
        <v>220</v>
      </c>
      <c r="D5064" s="564">
        <v>5449.3</v>
      </c>
    </row>
    <row r="5065" spans="1:4">
      <c r="A5065" s="562">
        <v>4915757</v>
      </c>
      <c r="B5065" s="563" t="s">
        <v>19273</v>
      </c>
      <c r="C5065" s="562" t="s">
        <v>164</v>
      </c>
      <c r="D5065" s="564">
        <v>557.07000000000005</v>
      </c>
    </row>
    <row r="5066" spans="1:4">
      <c r="A5066" s="562">
        <v>4915678</v>
      </c>
      <c r="B5066" s="563" t="s">
        <v>19274</v>
      </c>
      <c r="C5066" s="562" t="s">
        <v>164</v>
      </c>
      <c r="D5066" s="564">
        <v>515.74</v>
      </c>
    </row>
    <row r="5067" spans="1:4">
      <c r="A5067" s="562">
        <v>4919547</v>
      </c>
      <c r="B5067" s="563" t="s">
        <v>19275</v>
      </c>
      <c r="C5067" s="562" t="s">
        <v>220</v>
      </c>
      <c r="D5067" s="564">
        <v>491.29</v>
      </c>
    </row>
    <row r="5068" spans="1:4">
      <c r="A5068" s="562">
        <v>4915716</v>
      </c>
      <c r="B5068" s="563" t="s">
        <v>19276</v>
      </c>
      <c r="C5068" s="562" t="s">
        <v>16090</v>
      </c>
      <c r="D5068" s="564">
        <v>11.69</v>
      </c>
    </row>
    <row r="5069" spans="1:4">
      <c r="A5069" s="562">
        <v>4915750</v>
      </c>
      <c r="B5069" s="563" t="s">
        <v>19277</v>
      </c>
      <c r="C5069" s="562" t="s">
        <v>14735</v>
      </c>
      <c r="D5069" s="564">
        <v>217.44</v>
      </c>
    </row>
    <row r="5070" spans="1:4">
      <c r="A5070" s="562">
        <v>4915769</v>
      </c>
      <c r="B5070" s="563" t="s">
        <v>19278</v>
      </c>
      <c r="C5070" s="562" t="s">
        <v>164</v>
      </c>
      <c r="D5070" s="564">
        <v>34.39</v>
      </c>
    </row>
    <row r="5071" spans="1:4" ht="25.5">
      <c r="A5071" s="562">
        <v>5213836</v>
      </c>
      <c r="B5071" s="563" t="s">
        <v>19279</v>
      </c>
      <c r="C5071" s="562" t="s">
        <v>19280</v>
      </c>
      <c r="D5071" s="564">
        <v>1.19</v>
      </c>
    </row>
    <row r="5072" spans="1:4">
      <c r="A5072" s="562">
        <v>5213368</v>
      </c>
      <c r="B5072" s="563" t="s">
        <v>19281</v>
      </c>
      <c r="C5072" s="562" t="s">
        <v>220</v>
      </c>
      <c r="D5072" s="564">
        <v>21</v>
      </c>
    </row>
    <row r="5073" spans="1:4">
      <c r="A5073" s="562">
        <v>5213367</v>
      </c>
      <c r="B5073" s="563" t="s">
        <v>19282</v>
      </c>
      <c r="C5073" s="562" t="s">
        <v>220</v>
      </c>
      <c r="D5073" s="564">
        <v>19.510000000000002</v>
      </c>
    </row>
    <row r="5074" spans="1:4">
      <c r="A5074" s="562">
        <v>5213385</v>
      </c>
      <c r="B5074" s="563" t="s">
        <v>19283</v>
      </c>
      <c r="C5074" s="562" t="s">
        <v>220</v>
      </c>
      <c r="D5074" s="564">
        <v>362.26</v>
      </c>
    </row>
    <row r="5075" spans="1:4" ht="25.5">
      <c r="A5075" s="562">
        <v>5213343</v>
      </c>
      <c r="B5075" s="563" t="s">
        <v>19284</v>
      </c>
      <c r="C5075" s="562" t="s">
        <v>19280</v>
      </c>
      <c r="D5075" s="564">
        <v>4.13</v>
      </c>
    </row>
    <row r="5076" spans="1:4">
      <c r="A5076" s="562">
        <v>5213390</v>
      </c>
      <c r="B5076" s="563" t="s">
        <v>19285</v>
      </c>
      <c r="C5076" s="562" t="s">
        <v>14735</v>
      </c>
      <c r="D5076" s="564">
        <v>309.5</v>
      </c>
    </row>
    <row r="5077" spans="1:4" ht="25.5">
      <c r="A5077" s="562">
        <v>5213344</v>
      </c>
      <c r="B5077" s="563" t="s">
        <v>19286</v>
      </c>
      <c r="C5077" s="562" t="s">
        <v>19287</v>
      </c>
      <c r="D5077" s="564">
        <v>3.6</v>
      </c>
    </row>
    <row r="5078" spans="1:4">
      <c r="A5078" s="562">
        <v>5213386</v>
      </c>
      <c r="B5078" s="563" t="s">
        <v>19288</v>
      </c>
      <c r="C5078" s="562" t="s">
        <v>220</v>
      </c>
      <c r="D5078" s="564">
        <v>610.03</v>
      </c>
    </row>
    <row r="5079" spans="1:4" ht="25.5">
      <c r="A5079" s="562">
        <v>5213345</v>
      </c>
      <c r="B5079" s="563" t="s">
        <v>19289</v>
      </c>
      <c r="C5079" s="562" t="s">
        <v>19280</v>
      </c>
      <c r="D5079" s="564">
        <v>6.17</v>
      </c>
    </row>
    <row r="5080" spans="1:4">
      <c r="A5080" s="562">
        <v>5213387</v>
      </c>
      <c r="B5080" s="563" t="s">
        <v>19290</v>
      </c>
      <c r="C5080" s="562" t="s">
        <v>220</v>
      </c>
      <c r="D5080" s="564">
        <v>879.67</v>
      </c>
    </row>
    <row r="5081" spans="1:4" ht="25.5">
      <c r="A5081" s="562">
        <v>5213346</v>
      </c>
      <c r="B5081" s="563" t="s">
        <v>19291</v>
      </c>
      <c r="C5081" s="562" t="s">
        <v>19280</v>
      </c>
      <c r="D5081" s="564">
        <v>8.67</v>
      </c>
    </row>
    <row r="5082" spans="1:4" ht="25.5">
      <c r="A5082" s="562">
        <v>5213843</v>
      </c>
      <c r="B5082" s="563" t="s">
        <v>19292</v>
      </c>
      <c r="C5082" s="562" t="s">
        <v>19287</v>
      </c>
      <c r="D5082" s="564">
        <v>1.07</v>
      </c>
    </row>
    <row r="5083" spans="1:4" ht="25.5">
      <c r="A5083" s="562">
        <v>5213833</v>
      </c>
      <c r="B5083" s="563" t="s">
        <v>19293</v>
      </c>
      <c r="C5083" s="562" t="s">
        <v>19280</v>
      </c>
      <c r="D5083" s="564">
        <v>12.53</v>
      </c>
    </row>
    <row r="5084" spans="1:4" ht="25.5">
      <c r="A5084" s="562">
        <v>5213834</v>
      </c>
      <c r="B5084" s="563" t="s">
        <v>19294</v>
      </c>
      <c r="C5084" s="562" t="s">
        <v>19280</v>
      </c>
      <c r="D5084" s="564">
        <v>8.2899999999999991</v>
      </c>
    </row>
    <row r="5085" spans="1:4">
      <c r="A5085" s="562">
        <v>5219544</v>
      </c>
      <c r="B5085" s="563" t="s">
        <v>19295</v>
      </c>
      <c r="C5085" s="562" t="s">
        <v>220</v>
      </c>
      <c r="D5085" s="564">
        <v>258.64999999999998</v>
      </c>
    </row>
    <row r="5086" spans="1:4" ht="25.5">
      <c r="A5086" s="562">
        <v>5213383</v>
      </c>
      <c r="B5086" s="563" t="s">
        <v>19296</v>
      </c>
      <c r="C5086" s="562" t="s">
        <v>19280</v>
      </c>
      <c r="D5086" s="564">
        <v>0.83</v>
      </c>
    </row>
    <row r="5087" spans="1:4" ht="25.5">
      <c r="A5087" s="562">
        <v>5213380</v>
      </c>
      <c r="B5087" s="563" t="s">
        <v>19297</v>
      </c>
      <c r="C5087" s="562" t="s">
        <v>19280</v>
      </c>
      <c r="D5087" s="564">
        <v>1.8</v>
      </c>
    </row>
    <row r="5088" spans="1:4" ht="25.5">
      <c r="A5088" s="562">
        <v>5213838</v>
      </c>
      <c r="B5088" s="563" t="s">
        <v>19298</v>
      </c>
      <c r="C5088" s="562" t="s">
        <v>19280</v>
      </c>
      <c r="D5088" s="564">
        <v>5.59</v>
      </c>
    </row>
    <row r="5089" spans="1:4">
      <c r="A5089" s="562">
        <v>5213837</v>
      </c>
      <c r="B5089" s="563" t="s">
        <v>19299</v>
      </c>
      <c r="C5089" s="562" t="s">
        <v>220</v>
      </c>
      <c r="D5089" s="564">
        <v>159.86000000000001</v>
      </c>
    </row>
    <row r="5090" spans="1:4">
      <c r="A5090" s="562">
        <v>5213835</v>
      </c>
      <c r="B5090" s="563" t="s">
        <v>19300</v>
      </c>
      <c r="C5090" s="562" t="s">
        <v>19280</v>
      </c>
      <c r="D5090" s="564">
        <v>0.76</v>
      </c>
    </row>
    <row r="5091" spans="1:4">
      <c r="A5091" s="562">
        <v>5213839</v>
      </c>
      <c r="B5091" s="563" t="s">
        <v>19301</v>
      </c>
      <c r="C5091" s="562" t="s">
        <v>16090</v>
      </c>
      <c r="D5091" s="564">
        <v>348.54</v>
      </c>
    </row>
    <row r="5092" spans="1:4" ht="25.5">
      <c r="A5092" s="562">
        <v>5213347</v>
      </c>
      <c r="B5092" s="563" t="s">
        <v>19302</v>
      </c>
      <c r="C5092" s="562" t="s">
        <v>19303</v>
      </c>
      <c r="D5092" s="564">
        <v>9.02</v>
      </c>
    </row>
    <row r="5093" spans="1:4">
      <c r="A5093" s="562">
        <v>5213840</v>
      </c>
      <c r="B5093" s="563" t="s">
        <v>19304</v>
      </c>
      <c r="C5093" s="562" t="s">
        <v>16090</v>
      </c>
      <c r="D5093" s="564">
        <v>33.65</v>
      </c>
    </row>
    <row r="5094" spans="1:4" ht="25.5">
      <c r="A5094" s="562">
        <v>5213349</v>
      </c>
      <c r="B5094" s="563" t="s">
        <v>19305</v>
      </c>
      <c r="C5094" s="562" t="s">
        <v>19303</v>
      </c>
      <c r="D5094" s="564">
        <v>0.72</v>
      </c>
    </row>
    <row r="5095" spans="1:4">
      <c r="A5095" s="562">
        <v>5213841</v>
      </c>
      <c r="B5095" s="563" t="s">
        <v>19306</v>
      </c>
      <c r="C5095" s="562" t="s">
        <v>16090</v>
      </c>
      <c r="D5095" s="564">
        <v>66.88</v>
      </c>
    </row>
    <row r="5096" spans="1:4" ht="25.5">
      <c r="A5096" s="562">
        <v>5213348</v>
      </c>
      <c r="B5096" s="563" t="s">
        <v>19307</v>
      </c>
      <c r="C5096" s="562" t="s">
        <v>19303</v>
      </c>
      <c r="D5096" s="564">
        <v>0.84</v>
      </c>
    </row>
    <row r="5097" spans="1:4">
      <c r="A5097" s="562">
        <v>5216116</v>
      </c>
      <c r="B5097" s="563" t="s">
        <v>19308</v>
      </c>
      <c r="C5097" s="562" t="s">
        <v>220</v>
      </c>
      <c r="D5097" s="564">
        <v>17.88</v>
      </c>
    </row>
    <row r="5098" spans="1:4">
      <c r="A5098" s="562">
        <v>5216115</v>
      </c>
      <c r="B5098" s="563" t="s">
        <v>19309</v>
      </c>
      <c r="C5098" s="562" t="s">
        <v>220</v>
      </c>
      <c r="D5098" s="564">
        <v>16.989999999999998</v>
      </c>
    </row>
    <row r="5099" spans="1:4">
      <c r="A5099" s="562">
        <v>5213842</v>
      </c>
      <c r="B5099" s="563" t="s">
        <v>19310</v>
      </c>
      <c r="C5099" s="562" t="s">
        <v>14735</v>
      </c>
      <c r="D5099" s="564">
        <v>0.15</v>
      </c>
    </row>
    <row r="5100" spans="1:4">
      <c r="A5100" s="562">
        <v>5213358</v>
      </c>
      <c r="B5100" s="563" t="s">
        <v>19311</v>
      </c>
      <c r="C5100" s="562" t="s">
        <v>16090</v>
      </c>
      <c r="D5100" s="564">
        <v>190.74</v>
      </c>
    </row>
    <row r="5101" spans="1:4" ht="25.5">
      <c r="A5101" s="562">
        <v>5213848</v>
      </c>
      <c r="B5101" s="563" t="s">
        <v>19312</v>
      </c>
      <c r="C5101" s="562" t="s">
        <v>19280</v>
      </c>
      <c r="D5101" s="564">
        <v>0.97</v>
      </c>
    </row>
    <row r="5102" spans="1:4">
      <c r="A5102" s="562">
        <v>5214012</v>
      </c>
      <c r="B5102" s="563" t="s">
        <v>19313</v>
      </c>
      <c r="C5102" s="562" t="s">
        <v>16090</v>
      </c>
      <c r="D5102" s="564">
        <v>19.78</v>
      </c>
    </row>
    <row r="5103" spans="1:4">
      <c r="A5103" s="562">
        <v>5213356</v>
      </c>
      <c r="B5103" s="563" t="s">
        <v>19314</v>
      </c>
      <c r="C5103" s="562" t="s">
        <v>16090</v>
      </c>
      <c r="D5103" s="564">
        <v>27.19</v>
      </c>
    </row>
    <row r="5104" spans="1:4">
      <c r="A5104" s="562">
        <v>5214011</v>
      </c>
      <c r="B5104" s="563" t="s">
        <v>19315</v>
      </c>
      <c r="C5104" s="562" t="s">
        <v>16090</v>
      </c>
      <c r="D5104" s="564">
        <v>12.44</v>
      </c>
    </row>
    <row r="5105" spans="1:4">
      <c r="A5105" s="562">
        <v>5213354</v>
      </c>
      <c r="B5105" s="563" t="s">
        <v>19316</v>
      </c>
      <c r="C5105" s="562" t="s">
        <v>16090</v>
      </c>
      <c r="D5105" s="564">
        <v>14.84</v>
      </c>
    </row>
    <row r="5106" spans="1:4">
      <c r="A5106" s="562">
        <v>5213355</v>
      </c>
      <c r="B5106" s="563" t="s">
        <v>19317</v>
      </c>
      <c r="C5106" s="562" t="s">
        <v>16090</v>
      </c>
      <c r="D5106" s="564">
        <v>17.28</v>
      </c>
    </row>
    <row r="5107" spans="1:4">
      <c r="A5107" s="562">
        <v>5213850</v>
      </c>
      <c r="B5107" s="563" t="s">
        <v>19318</v>
      </c>
      <c r="C5107" s="562" t="s">
        <v>17566</v>
      </c>
      <c r="D5107" s="564">
        <v>29.7</v>
      </c>
    </row>
    <row r="5108" spans="1:4">
      <c r="A5108" s="562">
        <v>5213846</v>
      </c>
      <c r="B5108" s="563" t="s">
        <v>19319</v>
      </c>
      <c r="C5108" s="562" t="s">
        <v>17566</v>
      </c>
      <c r="D5108" s="564">
        <v>6.5</v>
      </c>
    </row>
    <row r="5109" spans="1:4">
      <c r="A5109" s="562">
        <v>5213847</v>
      </c>
      <c r="B5109" s="563" t="s">
        <v>19320</v>
      </c>
      <c r="C5109" s="562" t="s">
        <v>17566</v>
      </c>
      <c r="D5109" s="564">
        <v>109.59</v>
      </c>
    </row>
    <row r="5110" spans="1:4">
      <c r="A5110" s="562">
        <v>5213845</v>
      </c>
      <c r="B5110" s="563" t="s">
        <v>19321</v>
      </c>
      <c r="C5110" s="562" t="s">
        <v>17566</v>
      </c>
      <c r="D5110" s="564">
        <v>27.28</v>
      </c>
    </row>
    <row r="5111" spans="1:4">
      <c r="A5111" s="562">
        <v>5213412</v>
      </c>
      <c r="B5111" s="563" t="s">
        <v>19322</v>
      </c>
      <c r="C5111" s="562" t="s">
        <v>16090</v>
      </c>
      <c r="D5111" s="564">
        <v>125.19</v>
      </c>
    </row>
    <row r="5112" spans="1:4">
      <c r="A5112" s="562">
        <v>5213411</v>
      </c>
      <c r="B5112" s="563" t="s">
        <v>19323</v>
      </c>
      <c r="C5112" s="562" t="s">
        <v>16090</v>
      </c>
      <c r="D5112" s="564">
        <v>217.95</v>
      </c>
    </row>
    <row r="5113" spans="1:4">
      <c r="A5113" s="562">
        <v>5214009</v>
      </c>
      <c r="B5113" s="563" t="s">
        <v>19324</v>
      </c>
      <c r="C5113" s="562" t="s">
        <v>16090</v>
      </c>
      <c r="D5113" s="564">
        <v>125.19</v>
      </c>
    </row>
    <row r="5114" spans="1:4">
      <c r="A5114" s="562">
        <v>5214010</v>
      </c>
      <c r="B5114" s="563" t="s">
        <v>19325</v>
      </c>
      <c r="C5114" s="562" t="s">
        <v>16090</v>
      </c>
      <c r="D5114" s="564">
        <v>226.01</v>
      </c>
    </row>
    <row r="5115" spans="1:4">
      <c r="A5115" s="562">
        <v>5213413</v>
      </c>
      <c r="B5115" s="563" t="s">
        <v>19326</v>
      </c>
      <c r="C5115" s="562" t="s">
        <v>16090</v>
      </c>
      <c r="D5115" s="564">
        <v>68.760000000000005</v>
      </c>
    </row>
    <row r="5116" spans="1:4">
      <c r="A5116" s="562">
        <v>5213410</v>
      </c>
      <c r="B5116" s="563" t="s">
        <v>19327</v>
      </c>
      <c r="C5116" s="562" t="s">
        <v>16090</v>
      </c>
      <c r="D5116" s="564">
        <v>153.24</v>
      </c>
    </row>
    <row r="5117" spans="1:4">
      <c r="A5117" s="562">
        <v>5214004</v>
      </c>
      <c r="B5117" s="563" t="s">
        <v>19328</v>
      </c>
      <c r="C5117" s="562" t="s">
        <v>16090</v>
      </c>
      <c r="D5117" s="564">
        <v>179.12</v>
      </c>
    </row>
    <row r="5118" spans="1:4">
      <c r="A5118" s="562">
        <v>5214005</v>
      </c>
      <c r="B5118" s="563" t="s">
        <v>19329</v>
      </c>
      <c r="C5118" s="562" t="s">
        <v>16090</v>
      </c>
      <c r="D5118" s="564">
        <v>163.18</v>
      </c>
    </row>
    <row r="5119" spans="1:4">
      <c r="A5119" s="562">
        <v>5214006</v>
      </c>
      <c r="B5119" s="563" t="s">
        <v>19330</v>
      </c>
      <c r="C5119" s="562" t="s">
        <v>16090</v>
      </c>
      <c r="D5119" s="564">
        <v>113.73</v>
      </c>
    </row>
    <row r="5120" spans="1:4">
      <c r="A5120" s="562">
        <v>5214007</v>
      </c>
      <c r="B5120" s="563" t="s">
        <v>19331</v>
      </c>
      <c r="C5120" s="562" t="s">
        <v>16090</v>
      </c>
      <c r="D5120" s="564">
        <v>100.79</v>
      </c>
    </row>
    <row r="5121" spans="1:4">
      <c r="A5121" s="562">
        <v>5214008</v>
      </c>
      <c r="B5121" s="563" t="s">
        <v>19332</v>
      </c>
      <c r="C5121" s="562" t="s">
        <v>16090</v>
      </c>
      <c r="D5121" s="564">
        <v>99.41</v>
      </c>
    </row>
    <row r="5122" spans="1:4">
      <c r="A5122" s="562">
        <v>5213408</v>
      </c>
      <c r="B5122" s="563" t="s">
        <v>19333</v>
      </c>
      <c r="C5122" s="562" t="s">
        <v>16090</v>
      </c>
      <c r="D5122" s="564">
        <v>47.44</v>
      </c>
    </row>
    <row r="5123" spans="1:4">
      <c r="A5123" s="562">
        <v>5213400</v>
      </c>
      <c r="B5123" s="563" t="s">
        <v>19334</v>
      </c>
      <c r="C5123" s="562" t="s">
        <v>16090</v>
      </c>
      <c r="D5123" s="564">
        <v>20.14</v>
      </c>
    </row>
    <row r="5124" spans="1:4">
      <c r="A5124" s="562">
        <v>5213401</v>
      </c>
      <c r="B5124" s="563" t="s">
        <v>19335</v>
      </c>
      <c r="C5124" s="562" t="s">
        <v>16090</v>
      </c>
      <c r="D5124" s="564">
        <v>27.6</v>
      </c>
    </row>
    <row r="5125" spans="1:4">
      <c r="A5125" s="562">
        <v>5214001</v>
      </c>
      <c r="B5125" s="563" t="s">
        <v>19336</v>
      </c>
      <c r="C5125" s="562" t="s">
        <v>16090</v>
      </c>
      <c r="D5125" s="564">
        <v>12.77</v>
      </c>
    </row>
    <row r="5126" spans="1:4">
      <c r="A5126" s="562">
        <v>5213402</v>
      </c>
      <c r="B5126" s="563" t="s">
        <v>19337</v>
      </c>
      <c r="C5126" s="562" t="s">
        <v>16090</v>
      </c>
      <c r="D5126" s="564">
        <v>15.2</v>
      </c>
    </row>
    <row r="5127" spans="1:4">
      <c r="A5127" s="562">
        <v>5213403</v>
      </c>
      <c r="B5127" s="563" t="s">
        <v>19338</v>
      </c>
      <c r="C5127" s="562" t="s">
        <v>16090</v>
      </c>
      <c r="D5127" s="564">
        <v>17.66</v>
      </c>
    </row>
    <row r="5128" spans="1:4">
      <c r="A5128" s="562">
        <v>5214003</v>
      </c>
      <c r="B5128" s="563" t="s">
        <v>19339</v>
      </c>
      <c r="C5128" s="562" t="s">
        <v>16090</v>
      </c>
      <c r="D5128" s="564">
        <v>60.61</v>
      </c>
    </row>
    <row r="5129" spans="1:4">
      <c r="A5129" s="562">
        <v>5213409</v>
      </c>
      <c r="B5129" s="563" t="s">
        <v>19340</v>
      </c>
      <c r="C5129" s="562" t="s">
        <v>16090</v>
      </c>
      <c r="D5129" s="564">
        <v>95.27</v>
      </c>
    </row>
    <row r="5130" spans="1:4">
      <c r="A5130" s="562">
        <v>5213404</v>
      </c>
      <c r="B5130" s="563" t="s">
        <v>19341</v>
      </c>
      <c r="C5130" s="562" t="s">
        <v>16090</v>
      </c>
      <c r="D5130" s="564">
        <v>37.01</v>
      </c>
    </row>
    <row r="5131" spans="1:4">
      <c r="A5131" s="562">
        <v>5213405</v>
      </c>
      <c r="B5131" s="563" t="s">
        <v>19342</v>
      </c>
      <c r="C5131" s="562" t="s">
        <v>16090</v>
      </c>
      <c r="D5131" s="564">
        <v>43.84</v>
      </c>
    </row>
    <row r="5132" spans="1:4">
      <c r="A5132" s="562">
        <v>5214002</v>
      </c>
      <c r="B5132" s="563" t="s">
        <v>19343</v>
      </c>
      <c r="C5132" s="562" t="s">
        <v>16090</v>
      </c>
      <c r="D5132" s="564">
        <v>29.9</v>
      </c>
    </row>
    <row r="5133" spans="1:4">
      <c r="A5133" s="562">
        <v>5213406</v>
      </c>
      <c r="B5133" s="563" t="s">
        <v>19344</v>
      </c>
      <c r="C5133" s="562" t="s">
        <v>16090</v>
      </c>
      <c r="D5133" s="564">
        <v>32.07</v>
      </c>
    </row>
    <row r="5134" spans="1:4">
      <c r="A5134" s="562">
        <v>5213407</v>
      </c>
      <c r="B5134" s="563" t="s">
        <v>19345</v>
      </c>
      <c r="C5134" s="562" t="s">
        <v>16090</v>
      </c>
      <c r="D5134" s="564">
        <v>34.25</v>
      </c>
    </row>
    <row r="5135" spans="1:4">
      <c r="A5135" s="562">
        <v>5212552</v>
      </c>
      <c r="B5135" s="563" t="s">
        <v>19346</v>
      </c>
      <c r="C5135" s="562" t="s">
        <v>16090</v>
      </c>
      <c r="D5135" s="564">
        <v>16.72</v>
      </c>
    </row>
    <row r="5136" spans="1:4">
      <c r="A5136" s="562">
        <v>5213464</v>
      </c>
      <c r="B5136" s="563" t="s">
        <v>19347</v>
      </c>
      <c r="C5136" s="562" t="s">
        <v>220</v>
      </c>
      <c r="D5136" s="564">
        <v>283.13</v>
      </c>
    </row>
    <row r="5137" spans="1:4">
      <c r="A5137" s="562">
        <v>5213465</v>
      </c>
      <c r="B5137" s="563" t="s">
        <v>19348</v>
      </c>
      <c r="C5137" s="562" t="s">
        <v>220</v>
      </c>
      <c r="D5137" s="564">
        <v>478.98</v>
      </c>
    </row>
    <row r="5138" spans="1:4">
      <c r="A5138" s="562">
        <v>5213466</v>
      </c>
      <c r="B5138" s="563" t="s">
        <v>19349</v>
      </c>
      <c r="C5138" s="562" t="s">
        <v>220</v>
      </c>
      <c r="D5138" s="564">
        <v>667.92</v>
      </c>
    </row>
    <row r="5139" spans="1:4">
      <c r="A5139" s="562">
        <v>5213467</v>
      </c>
      <c r="B5139" s="563" t="s">
        <v>19350</v>
      </c>
      <c r="C5139" s="562" t="s">
        <v>220</v>
      </c>
      <c r="D5139" s="564">
        <v>1101.67</v>
      </c>
    </row>
    <row r="5140" spans="1:4">
      <c r="A5140" s="562">
        <v>5213468</v>
      </c>
      <c r="B5140" s="563" t="s">
        <v>19351</v>
      </c>
      <c r="C5140" s="562" t="s">
        <v>220</v>
      </c>
      <c r="D5140" s="564">
        <v>278.38</v>
      </c>
    </row>
    <row r="5141" spans="1:4">
      <c r="A5141" s="562">
        <v>5213469</v>
      </c>
      <c r="B5141" s="563" t="s">
        <v>19352</v>
      </c>
      <c r="C5141" s="562" t="s">
        <v>220</v>
      </c>
      <c r="D5141" s="564">
        <v>469.93</v>
      </c>
    </row>
    <row r="5142" spans="1:4">
      <c r="A5142" s="562">
        <v>5213470</v>
      </c>
      <c r="B5142" s="563" t="s">
        <v>19353</v>
      </c>
      <c r="C5142" s="562" t="s">
        <v>220</v>
      </c>
      <c r="D5142" s="564">
        <v>654.72</v>
      </c>
    </row>
    <row r="5143" spans="1:4">
      <c r="A5143" s="562">
        <v>5213471</v>
      </c>
      <c r="B5143" s="563" t="s">
        <v>19354</v>
      </c>
      <c r="C5143" s="562" t="s">
        <v>220</v>
      </c>
      <c r="D5143" s="564">
        <v>1082.67</v>
      </c>
    </row>
    <row r="5144" spans="1:4" ht="25.5">
      <c r="A5144" s="562">
        <v>5212560</v>
      </c>
      <c r="B5144" s="563" t="s">
        <v>19355</v>
      </c>
      <c r="C5144" s="562" t="s">
        <v>19280</v>
      </c>
      <c r="D5144" s="564">
        <v>4.3600000000000003</v>
      </c>
    </row>
    <row r="5145" spans="1:4">
      <c r="A5145" s="562">
        <v>5213472</v>
      </c>
      <c r="B5145" s="563" t="s">
        <v>19356</v>
      </c>
      <c r="C5145" s="562" t="s">
        <v>220</v>
      </c>
      <c r="D5145" s="564">
        <v>301.74</v>
      </c>
    </row>
    <row r="5146" spans="1:4">
      <c r="A5146" s="562">
        <v>5213473</v>
      </c>
      <c r="B5146" s="563" t="s">
        <v>19357</v>
      </c>
      <c r="C5146" s="562" t="s">
        <v>220</v>
      </c>
      <c r="D5146" s="564">
        <v>382.54</v>
      </c>
    </row>
    <row r="5147" spans="1:4">
      <c r="A5147" s="562">
        <v>5213474</v>
      </c>
      <c r="B5147" s="563" t="s">
        <v>19358</v>
      </c>
      <c r="C5147" s="562" t="s">
        <v>220</v>
      </c>
      <c r="D5147" s="564">
        <v>293.82</v>
      </c>
    </row>
    <row r="5148" spans="1:4">
      <c r="A5148" s="562">
        <v>5213475</v>
      </c>
      <c r="B5148" s="563" t="s">
        <v>19359</v>
      </c>
      <c r="C5148" s="562" t="s">
        <v>220</v>
      </c>
      <c r="D5148" s="564">
        <v>372.64</v>
      </c>
    </row>
    <row r="5149" spans="1:4">
      <c r="A5149" s="562">
        <v>5213440</v>
      </c>
      <c r="B5149" s="563" t="s">
        <v>19360</v>
      </c>
      <c r="C5149" s="562" t="s">
        <v>220</v>
      </c>
      <c r="D5149" s="564">
        <v>283.10000000000002</v>
      </c>
    </row>
    <row r="5150" spans="1:4">
      <c r="A5150" s="562">
        <v>5213441</v>
      </c>
      <c r="B5150" s="563" t="s">
        <v>19361</v>
      </c>
      <c r="C5150" s="562" t="s">
        <v>220</v>
      </c>
      <c r="D5150" s="564">
        <v>479.02</v>
      </c>
    </row>
    <row r="5151" spans="1:4">
      <c r="A5151" s="562">
        <v>5213442</v>
      </c>
      <c r="B5151" s="563" t="s">
        <v>19362</v>
      </c>
      <c r="C5151" s="562" t="s">
        <v>220</v>
      </c>
      <c r="D5151" s="564">
        <v>667.92</v>
      </c>
    </row>
    <row r="5152" spans="1:4">
      <c r="A5152" s="562">
        <v>5213443</v>
      </c>
      <c r="B5152" s="563" t="s">
        <v>19363</v>
      </c>
      <c r="C5152" s="562" t="s">
        <v>220</v>
      </c>
      <c r="D5152" s="564">
        <v>1101.69</v>
      </c>
    </row>
    <row r="5153" spans="1:4">
      <c r="A5153" s="562">
        <v>5213444</v>
      </c>
      <c r="B5153" s="563" t="s">
        <v>19364</v>
      </c>
      <c r="C5153" s="562" t="s">
        <v>220</v>
      </c>
      <c r="D5153" s="564">
        <v>283.16000000000003</v>
      </c>
    </row>
    <row r="5154" spans="1:4">
      <c r="A5154" s="562">
        <v>5213445</v>
      </c>
      <c r="B5154" s="563" t="s">
        <v>19365</v>
      </c>
      <c r="C5154" s="562" t="s">
        <v>220</v>
      </c>
      <c r="D5154" s="564">
        <v>478.94</v>
      </c>
    </row>
    <row r="5155" spans="1:4">
      <c r="A5155" s="562">
        <v>5213446</v>
      </c>
      <c r="B5155" s="563" t="s">
        <v>19366</v>
      </c>
      <c r="C5155" s="562" t="s">
        <v>220</v>
      </c>
      <c r="D5155" s="564">
        <v>667.92</v>
      </c>
    </row>
    <row r="5156" spans="1:4">
      <c r="A5156" s="562">
        <v>5213447</v>
      </c>
      <c r="B5156" s="563" t="s">
        <v>19367</v>
      </c>
      <c r="C5156" s="562" t="s">
        <v>220</v>
      </c>
      <c r="D5156" s="564">
        <v>1101.75</v>
      </c>
    </row>
    <row r="5157" spans="1:4">
      <c r="A5157" s="562">
        <v>5213448</v>
      </c>
      <c r="B5157" s="563" t="s">
        <v>19368</v>
      </c>
      <c r="C5157" s="562" t="s">
        <v>220</v>
      </c>
      <c r="D5157" s="564">
        <v>197.87</v>
      </c>
    </row>
    <row r="5158" spans="1:4">
      <c r="A5158" s="562">
        <v>5213449</v>
      </c>
      <c r="B5158" s="563" t="s">
        <v>19369</v>
      </c>
      <c r="C5158" s="562" t="s">
        <v>220</v>
      </c>
      <c r="D5158" s="564">
        <v>307.16000000000003</v>
      </c>
    </row>
    <row r="5159" spans="1:4">
      <c r="A5159" s="562">
        <v>5213450</v>
      </c>
      <c r="B5159" s="563" t="s">
        <v>19370</v>
      </c>
      <c r="C5159" s="562" t="s">
        <v>220</v>
      </c>
      <c r="D5159" s="564">
        <v>427.41</v>
      </c>
    </row>
    <row r="5160" spans="1:4">
      <c r="A5160" s="562">
        <v>5213451</v>
      </c>
      <c r="B5160" s="563" t="s">
        <v>19371</v>
      </c>
      <c r="C5160" s="562" t="s">
        <v>220</v>
      </c>
      <c r="D5160" s="564">
        <v>641.66</v>
      </c>
    </row>
    <row r="5161" spans="1:4">
      <c r="A5161" s="562">
        <v>5213452</v>
      </c>
      <c r="B5161" s="563" t="s">
        <v>19372</v>
      </c>
      <c r="C5161" s="562" t="s">
        <v>220</v>
      </c>
      <c r="D5161" s="564">
        <v>278.35000000000002</v>
      </c>
    </row>
    <row r="5162" spans="1:4">
      <c r="A5162" s="562">
        <v>5213453</v>
      </c>
      <c r="B5162" s="563" t="s">
        <v>19373</v>
      </c>
      <c r="C5162" s="562" t="s">
        <v>220</v>
      </c>
      <c r="D5162" s="564">
        <v>469.97</v>
      </c>
    </row>
    <row r="5163" spans="1:4">
      <c r="A5163" s="562">
        <v>5213454</v>
      </c>
      <c r="B5163" s="563" t="s">
        <v>19374</v>
      </c>
      <c r="C5163" s="562" t="s">
        <v>220</v>
      </c>
      <c r="D5163" s="564">
        <v>654.72</v>
      </c>
    </row>
    <row r="5164" spans="1:4">
      <c r="A5164" s="562">
        <v>5213455</v>
      </c>
      <c r="B5164" s="563" t="s">
        <v>19375</v>
      </c>
      <c r="C5164" s="562" t="s">
        <v>220</v>
      </c>
      <c r="D5164" s="564">
        <v>1082.69</v>
      </c>
    </row>
    <row r="5165" spans="1:4">
      <c r="A5165" s="562">
        <v>5213456</v>
      </c>
      <c r="B5165" s="563" t="s">
        <v>19376</v>
      </c>
      <c r="C5165" s="562" t="s">
        <v>220</v>
      </c>
      <c r="D5165" s="564">
        <v>278.39999999999998</v>
      </c>
    </row>
    <row r="5166" spans="1:4">
      <c r="A5166" s="562">
        <v>5213457</v>
      </c>
      <c r="B5166" s="563" t="s">
        <v>19377</v>
      </c>
      <c r="C5166" s="562" t="s">
        <v>220</v>
      </c>
      <c r="D5166" s="564">
        <v>469.89</v>
      </c>
    </row>
    <row r="5167" spans="1:4">
      <c r="A5167" s="562">
        <v>5213458</v>
      </c>
      <c r="B5167" s="563" t="s">
        <v>19378</v>
      </c>
      <c r="C5167" s="562" t="s">
        <v>220</v>
      </c>
      <c r="D5167" s="564">
        <v>654.72</v>
      </c>
    </row>
    <row r="5168" spans="1:4">
      <c r="A5168" s="562">
        <v>5213459</v>
      </c>
      <c r="B5168" s="563" t="s">
        <v>19379</v>
      </c>
      <c r="C5168" s="562" t="s">
        <v>220</v>
      </c>
      <c r="D5168" s="564">
        <v>1082.75</v>
      </c>
    </row>
    <row r="5169" spans="1:4">
      <c r="A5169" s="562">
        <v>5213460</v>
      </c>
      <c r="B5169" s="563" t="s">
        <v>19380</v>
      </c>
      <c r="C5169" s="562" t="s">
        <v>220</v>
      </c>
      <c r="D5169" s="564">
        <v>194.99</v>
      </c>
    </row>
    <row r="5170" spans="1:4">
      <c r="A5170" s="562">
        <v>5213461</v>
      </c>
      <c r="B5170" s="563" t="s">
        <v>19381</v>
      </c>
      <c r="C5170" s="562" t="s">
        <v>220</v>
      </c>
      <c r="D5170" s="564">
        <v>301.88</v>
      </c>
    </row>
    <row r="5171" spans="1:4">
      <c r="A5171" s="562">
        <v>5213462</v>
      </c>
      <c r="B5171" s="563" t="s">
        <v>19382</v>
      </c>
      <c r="C5171" s="562" t="s">
        <v>220</v>
      </c>
      <c r="D5171" s="564">
        <v>419.49</v>
      </c>
    </row>
    <row r="5172" spans="1:4">
      <c r="A5172" s="562">
        <v>5213463</v>
      </c>
      <c r="B5172" s="563" t="s">
        <v>19383</v>
      </c>
      <c r="C5172" s="562" t="s">
        <v>220</v>
      </c>
      <c r="D5172" s="564">
        <v>537.1</v>
      </c>
    </row>
    <row r="5173" spans="1:4" ht="25.5">
      <c r="A5173" s="562">
        <v>5212557</v>
      </c>
      <c r="B5173" s="563" t="s">
        <v>19384</v>
      </c>
      <c r="C5173" s="562" t="s">
        <v>19280</v>
      </c>
      <c r="D5173" s="564">
        <v>4.12</v>
      </c>
    </row>
    <row r="5174" spans="1:4" ht="25.5">
      <c r="A5174" s="562">
        <v>5212558</v>
      </c>
      <c r="B5174" s="563" t="s">
        <v>19385</v>
      </c>
      <c r="C5174" s="562" t="s">
        <v>19280</v>
      </c>
      <c r="D5174" s="564">
        <v>4.17</v>
      </c>
    </row>
    <row r="5175" spans="1:4" ht="25.5">
      <c r="A5175" s="562">
        <v>5212559</v>
      </c>
      <c r="B5175" s="563" t="s">
        <v>19386</v>
      </c>
      <c r="C5175" s="562" t="s">
        <v>19280</v>
      </c>
      <c r="D5175" s="564">
        <v>3.72</v>
      </c>
    </row>
    <row r="5176" spans="1:4">
      <c r="A5176" s="562">
        <v>5213477</v>
      </c>
      <c r="B5176" s="563" t="s">
        <v>19387</v>
      </c>
      <c r="C5176" s="562" t="s">
        <v>220</v>
      </c>
      <c r="D5176" s="564">
        <v>171.3</v>
      </c>
    </row>
    <row r="5177" spans="1:4">
      <c r="A5177" s="562">
        <v>5213476</v>
      </c>
      <c r="B5177" s="563" t="s">
        <v>19388</v>
      </c>
      <c r="C5177" s="562" t="s">
        <v>220</v>
      </c>
      <c r="D5177" s="564">
        <v>182.92</v>
      </c>
    </row>
    <row r="5178" spans="1:4">
      <c r="A5178" s="562">
        <v>5213479</v>
      </c>
      <c r="B5178" s="563" t="s">
        <v>19389</v>
      </c>
      <c r="C5178" s="562" t="s">
        <v>220</v>
      </c>
      <c r="D5178" s="564">
        <v>167.74</v>
      </c>
    </row>
    <row r="5179" spans="1:4">
      <c r="A5179" s="562">
        <v>5213478</v>
      </c>
      <c r="B5179" s="563" t="s">
        <v>19390</v>
      </c>
      <c r="C5179" s="562" t="s">
        <v>220</v>
      </c>
      <c r="D5179" s="564">
        <v>178.96</v>
      </c>
    </row>
    <row r="5180" spans="1:4">
      <c r="A5180" s="562">
        <v>5213489</v>
      </c>
      <c r="B5180" s="563" t="s">
        <v>19391</v>
      </c>
      <c r="C5180" s="562" t="s">
        <v>220</v>
      </c>
      <c r="D5180" s="564">
        <v>883.54</v>
      </c>
    </row>
    <row r="5181" spans="1:4">
      <c r="A5181" s="562">
        <v>5213498</v>
      </c>
      <c r="B5181" s="563" t="s">
        <v>19392</v>
      </c>
      <c r="C5181" s="562" t="s">
        <v>220</v>
      </c>
      <c r="D5181" s="564">
        <v>942.26</v>
      </c>
    </row>
    <row r="5182" spans="1:4">
      <c r="A5182" s="562">
        <v>5213365</v>
      </c>
      <c r="B5182" s="563" t="s">
        <v>19393</v>
      </c>
      <c r="C5182" s="562" t="s">
        <v>220</v>
      </c>
      <c r="D5182" s="564">
        <v>1071.4000000000001</v>
      </c>
    </row>
    <row r="5183" spans="1:4">
      <c r="A5183" s="562">
        <v>5213507</v>
      </c>
      <c r="B5183" s="563" t="s">
        <v>19394</v>
      </c>
      <c r="C5183" s="562" t="s">
        <v>220</v>
      </c>
      <c r="D5183" s="564">
        <v>1089.08</v>
      </c>
    </row>
    <row r="5184" spans="1:4">
      <c r="A5184" s="562">
        <v>5213372</v>
      </c>
      <c r="B5184" s="563" t="s">
        <v>19395</v>
      </c>
      <c r="C5184" s="562" t="s">
        <v>220</v>
      </c>
      <c r="D5184" s="564">
        <v>1218.21</v>
      </c>
    </row>
    <row r="5185" spans="1:4">
      <c r="A5185" s="562">
        <v>5213490</v>
      </c>
      <c r="B5185" s="563" t="s">
        <v>19396</v>
      </c>
      <c r="C5185" s="562" t="s">
        <v>220</v>
      </c>
      <c r="D5185" s="564">
        <v>1862.92</v>
      </c>
    </row>
    <row r="5186" spans="1:4">
      <c r="A5186" s="562">
        <v>5213499</v>
      </c>
      <c r="B5186" s="563" t="s">
        <v>19397</v>
      </c>
      <c r="C5186" s="562" t="s">
        <v>220</v>
      </c>
      <c r="D5186" s="564">
        <v>1995.05</v>
      </c>
    </row>
    <row r="5187" spans="1:4">
      <c r="A5187" s="562">
        <v>5213366</v>
      </c>
      <c r="B5187" s="563" t="s">
        <v>19398</v>
      </c>
      <c r="C5187" s="562" t="s">
        <v>220</v>
      </c>
      <c r="D5187" s="564">
        <v>2285.6</v>
      </c>
    </row>
    <row r="5188" spans="1:4">
      <c r="A5188" s="562">
        <v>5213508</v>
      </c>
      <c r="B5188" s="563" t="s">
        <v>19399</v>
      </c>
      <c r="C5188" s="562" t="s">
        <v>220</v>
      </c>
      <c r="D5188" s="564">
        <v>2325.39</v>
      </c>
    </row>
    <row r="5189" spans="1:4">
      <c r="A5189" s="562">
        <v>5213373</v>
      </c>
      <c r="B5189" s="563" t="s">
        <v>19400</v>
      </c>
      <c r="C5189" s="562" t="s">
        <v>220</v>
      </c>
      <c r="D5189" s="564">
        <v>2615.94</v>
      </c>
    </row>
    <row r="5190" spans="1:4">
      <c r="A5190" s="562">
        <v>5213491</v>
      </c>
      <c r="B5190" s="563" t="s">
        <v>19401</v>
      </c>
      <c r="C5190" s="562" t="s">
        <v>220</v>
      </c>
      <c r="D5190" s="564">
        <v>2450.5500000000002</v>
      </c>
    </row>
    <row r="5191" spans="1:4">
      <c r="A5191" s="562">
        <v>5213500</v>
      </c>
      <c r="B5191" s="563" t="s">
        <v>19402</v>
      </c>
      <c r="C5191" s="562" t="s">
        <v>220</v>
      </c>
      <c r="D5191" s="564">
        <v>2626.73</v>
      </c>
    </row>
    <row r="5192" spans="1:4">
      <c r="A5192" s="562">
        <v>5213369</v>
      </c>
      <c r="B5192" s="563" t="s">
        <v>19403</v>
      </c>
      <c r="C5192" s="562" t="s">
        <v>220</v>
      </c>
      <c r="D5192" s="564">
        <v>3014.12</v>
      </c>
    </row>
    <row r="5193" spans="1:4">
      <c r="A5193" s="562">
        <v>5213509</v>
      </c>
      <c r="B5193" s="563" t="s">
        <v>19404</v>
      </c>
      <c r="C5193" s="562" t="s">
        <v>220</v>
      </c>
      <c r="D5193" s="564">
        <v>3067.18</v>
      </c>
    </row>
    <row r="5194" spans="1:4">
      <c r="A5194" s="562">
        <v>5213374</v>
      </c>
      <c r="B5194" s="563" t="s">
        <v>19405</v>
      </c>
      <c r="C5194" s="562" t="s">
        <v>220</v>
      </c>
      <c r="D5194" s="564">
        <v>3454.57</v>
      </c>
    </row>
    <row r="5195" spans="1:4">
      <c r="A5195" s="562">
        <v>5213492</v>
      </c>
      <c r="B5195" s="563" t="s">
        <v>19406</v>
      </c>
      <c r="C5195" s="562" t="s">
        <v>220</v>
      </c>
      <c r="D5195" s="564">
        <v>3334.08</v>
      </c>
    </row>
    <row r="5196" spans="1:4">
      <c r="A5196" s="562">
        <v>5213501</v>
      </c>
      <c r="B5196" s="563" t="s">
        <v>19407</v>
      </c>
      <c r="C5196" s="562" t="s">
        <v>220</v>
      </c>
      <c r="D5196" s="564">
        <v>3568.99</v>
      </c>
    </row>
    <row r="5197" spans="1:4">
      <c r="A5197" s="562">
        <v>5213370</v>
      </c>
      <c r="B5197" s="563" t="s">
        <v>19408</v>
      </c>
      <c r="C5197" s="562" t="s">
        <v>220</v>
      </c>
      <c r="D5197" s="564">
        <v>4085.51</v>
      </c>
    </row>
    <row r="5198" spans="1:4">
      <c r="A5198" s="562">
        <v>5213510</v>
      </c>
      <c r="B5198" s="563" t="s">
        <v>19409</v>
      </c>
      <c r="C5198" s="562" t="s">
        <v>220</v>
      </c>
      <c r="D5198" s="564">
        <v>4156.26</v>
      </c>
    </row>
    <row r="5199" spans="1:4">
      <c r="A5199" s="562">
        <v>5213375</v>
      </c>
      <c r="B5199" s="563" t="s">
        <v>19410</v>
      </c>
      <c r="C5199" s="562" t="s">
        <v>220</v>
      </c>
      <c r="D5199" s="564">
        <v>4672.79</v>
      </c>
    </row>
    <row r="5200" spans="1:4">
      <c r="A5200" s="562">
        <v>5213494</v>
      </c>
      <c r="B5200" s="563" t="s">
        <v>19411</v>
      </c>
      <c r="C5200" s="562" t="s">
        <v>220</v>
      </c>
      <c r="D5200" s="564">
        <v>4901.09</v>
      </c>
    </row>
    <row r="5201" spans="1:4">
      <c r="A5201" s="562">
        <v>5213503</v>
      </c>
      <c r="B5201" s="563" t="s">
        <v>19412</v>
      </c>
      <c r="C5201" s="562" t="s">
        <v>220</v>
      </c>
      <c r="D5201" s="564">
        <v>5253.45</v>
      </c>
    </row>
    <row r="5202" spans="1:4">
      <c r="A5202" s="562">
        <v>5213371</v>
      </c>
      <c r="B5202" s="563" t="s">
        <v>19413</v>
      </c>
      <c r="C5202" s="562" t="s">
        <v>220</v>
      </c>
      <c r="D5202" s="564">
        <v>6028.24</v>
      </c>
    </row>
    <row r="5203" spans="1:4">
      <c r="A5203" s="562">
        <v>5213512</v>
      </c>
      <c r="B5203" s="563" t="s">
        <v>19414</v>
      </c>
      <c r="C5203" s="562" t="s">
        <v>220</v>
      </c>
      <c r="D5203" s="564">
        <v>6134.36</v>
      </c>
    </row>
    <row r="5204" spans="1:4">
      <c r="A5204" s="562">
        <v>5213376</v>
      </c>
      <c r="B5204" s="563" t="s">
        <v>19415</v>
      </c>
      <c r="C5204" s="562" t="s">
        <v>220</v>
      </c>
      <c r="D5204" s="564">
        <v>6909.15</v>
      </c>
    </row>
    <row r="5205" spans="1:4">
      <c r="A5205" s="562">
        <v>5213377</v>
      </c>
      <c r="B5205" s="563" t="s">
        <v>19416</v>
      </c>
      <c r="C5205" s="562" t="s">
        <v>16090</v>
      </c>
      <c r="D5205" s="564">
        <v>343.17</v>
      </c>
    </row>
    <row r="5206" spans="1:4">
      <c r="A5206" s="562">
        <v>5213570</v>
      </c>
      <c r="B5206" s="563" t="s">
        <v>19417</v>
      </c>
      <c r="C5206" s="562" t="s">
        <v>16090</v>
      </c>
      <c r="D5206" s="564">
        <v>458.44</v>
      </c>
    </row>
    <row r="5207" spans="1:4">
      <c r="A5207" s="562">
        <v>5213378</v>
      </c>
      <c r="B5207" s="563" t="s">
        <v>19418</v>
      </c>
      <c r="C5207" s="562" t="s">
        <v>16090</v>
      </c>
      <c r="D5207" s="564">
        <v>372.54</v>
      </c>
    </row>
    <row r="5208" spans="1:4">
      <c r="A5208" s="562">
        <v>5213571</v>
      </c>
      <c r="B5208" s="563" t="s">
        <v>19419</v>
      </c>
      <c r="C5208" s="562" t="s">
        <v>16090</v>
      </c>
      <c r="D5208" s="564">
        <v>487.8</v>
      </c>
    </row>
    <row r="5209" spans="1:4">
      <c r="A5209" s="562">
        <v>5213379</v>
      </c>
      <c r="B5209" s="563" t="s">
        <v>19420</v>
      </c>
      <c r="C5209" s="562" t="s">
        <v>16090</v>
      </c>
      <c r="D5209" s="564">
        <v>445.95</v>
      </c>
    </row>
    <row r="5210" spans="1:4">
      <c r="A5210" s="562">
        <v>5213572</v>
      </c>
      <c r="B5210" s="563" t="s">
        <v>19421</v>
      </c>
      <c r="C5210" s="562" t="s">
        <v>16090</v>
      </c>
      <c r="D5210" s="564">
        <v>561.21</v>
      </c>
    </row>
    <row r="5211" spans="1:4">
      <c r="A5211" s="562">
        <v>5212553</v>
      </c>
      <c r="B5211" s="563" t="s">
        <v>19422</v>
      </c>
      <c r="C5211" s="562" t="s">
        <v>16090</v>
      </c>
      <c r="D5211" s="564">
        <v>276.49</v>
      </c>
    </row>
    <row r="5212" spans="1:4">
      <c r="A5212" s="562">
        <v>5213416</v>
      </c>
      <c r="B5212" s="563" t="s">
        <v>19423</v>
      </c>
      <c r="C5212" s="562" t="s">
        <v>16090</v>
      </c>
      <c r="D5212" s="564">
        <v>391.75</v>
      </c>
    </row>
    <row r="5213" spans="1:4">
      <c r="A5213" s="562">
        <v>5212554</v>
      </c>
      <c r="B5213" s="563" t="s">
        <v>19424</v>
      </c>
      <c r="C5213" s="562" t="s">
        <v>16090</v>
      </c>
      <c r="D5213" s="564">
        <v>305.85000000000002</v>
      </c>
    </row>
    <row r="5214" spans="1:4">
      <c r="A5214" s="562">
        <v>5213417</v>
      </c>
      <c r="B5214" s="563" t="s">
        <v>19425</v>
      </c>
      <c r="C5214" s="562" t="s">
        <v>16090</v>
      </c>
      <c r="D5214" s="564">
        <v>421.12</v>
      </c>
    </row>
    <row r="5215" spans="1:4">
      <c r="A5215" s="562">
        <v>5213421</v>
      </c>
      <c r="B5215" s="563" t="s">
        <v>19426</v>
      </c>
      <c r="C5215" s="562" t="s">
        <v>16090</v>
      </c>
      <c r="D5215" s="564">
        <v>387.45</v>
      </c>
    </row>
    <row r="5216" spans="1:4">
      <c r="A5216" s="562">
        <v>5213414</v>
      </c>
      <c r="B5216" s="563" t="s">
        <v>19427</v>
      </c>
      <c r="C5216" s="562" t="s">
        <v>16090</v>
      </c>
      <c r="D5216" s="564">
        <v>601.23</v>
      </c>
    </row>
    <row r="5217" spans="1:4">
      <c r="A5217" s="562">
        <v>5213419</v>
      </c>
      <c r="B5217" s="563" t="s">
        <v>19428</v>
      </c>
      <c r="C5217" s="562" t="s">
        <v>16090</v>
      </c>
      <c r="D5217" s="564">
        <v>485.68</v>
      </c>
    </row>
    <row r="5218" spans="1:4">
      <c r="A5218" s="562">
        <v>5212555</v>
      </c>
      <c r="B5218" s="563" t="s">
        <v>19429</v>
      </c>
      <c r="C5218" s="562" t="s">
        <v>16090</v>
      </c>
      <c r="D5218" s="564">
        <v>379.26</v>
      </c>
    </row>
    <row r="5219" spans="1:4">
      <c r="A5219" s="562">
        <v>5213418</v>
      </c>
      <c r="B5219" s="563" t="s">
        <v>19430</v>
      </c>
      <c r="C5219" s="562" t="s">
        <v>16090</v>
      </c>
      <c r="D5219" s="564">
        <v>494.52</v>
      </c>
    </row>
    <row r="5220" spans="1:4">
      <c r="A5220" s="562">
        <v>5213415</v>
      </c>
      <c r="B5220" s="563" t="s">
        <v>19431</v>
      </c>
      <c r="C5220" s="562" t="s">
        <v>16090</v>
      </c>
      <c r="D5220" s="564">
        <v>718.74</v>
      </c>
    </row>
    <row r="5221" spans="1:4">
      <c r="A5221" s="562">
        <v>5213420</v>
      </c>
      <c r="B5221" s="563" t="s">
        <v>19432</v>
      </c>
      <c r="C5221" s="562" t="s">
        <v>16090</v>
      </c>
      <c r="D5221" s="564">
        <v>559.09</v>
      </c>
    </row>
    <row r="5222" spans="1:4">
      <c r="A5222" s="562">
        <v>5213543</v>
      </c>
      <c r="B5222" s="563" t="s">
        <v>19433</v>
      </c>
      <c r="C5222" s="562" t="s">
        <v>220</v>
      </c>
      <c r="D5222" s="564">
        <v>1157.8900000000001</v>
      </c>
    </row>
    <row r="5223" spans="1:4">
      <c r="A5223" s="562">
        <v>5213552</v>
      </c>
      <c r="B5223" s="563" t="s">
        <v>19434</v>
      </c>
      <c r="C5223" s="562" t="s">
        <v>220</v>
      </c>
      <c r="D5223" s="564">
        <v>1216.6099999999999</v>
      </c>
    </row>
    <row r="5224" spans="1:4">
      <c r="A5224" s="562">
        <v>5213561</v>
      </c>
      <c r="B5224" s="563" t="s">
        <v>19435</v>
      </c>
      <c r="C5224" s="562" t="s">
        <v>220</v>
      </c>
      <c r="D5224" s="564">
        <v>1363.43</v>
      </c>
    </row>
    <row r="5225" spans="1:4">
      <c r="A5225" s="562">
        <v>5213544</v>
      </c>
      <c r="B5225" s="563" t="s">
        <v>19436</v>
      </c>
      <c r="C5225" s="562" t="s">
        <v>220</v>
      </c>
      <c r="D5225" s="564">
        <v>2480.1999999999998</v>
      </c>
    </row>
    <row r="5226" spans="1:4">
      <c r="A5226" s="562">
        <v>5213553</v>
      </c>
      <c r="B5226" s="563" t="s">
        <v>19437</v>
      </c>
      <c r="C5226" s="562" t="s">
        <v>220</v>
      </c>
      <c r="D5226" s="564">
        <v>2612.34</v>
      </c>
    </row>
    <row r="5227" spans="1:4">
      <c r="A5227" s="562">
        <v>5213562</v>
      </c>
      <c r="B5227" s="563" t="s">
        <v>19438</v>
      </c>
      <c r="C5227" s="562" t="s">
        <v>220</v>
      </c>
      <c r="D5227" s="564">
        <v>2942.68</v>
      </c>
    </row>
    <row r="5228" spans="1:4">
      <c r="A5228" s="562">
        <v>5213545</v>
      </c>
      <c r="B5228" s="563" t="s">
        <v>19439</v>
      </c>
      <c r="C5228" s="562" t="s">
        <v>220</v>
      </c>
      <c r="D5228" s="564">
        <v>3273.59</v>
      </c>
    </row>
    <row r="5229" spans="1:4">
      <c r="A5229" s="562">
        <v>5213554</v>
      </c>
      <c r="B5229" s="563" t="s">
        <v>19440</v>
      </c>
      <c r="C5229" s="562" t="s">
        <v>220</v>
      </c>
      <c r="D5229" s="564">
        <v>3449.77</v>
      </c>
    </row>
    <row r="5230" spans="1:4">
      <c r="A5230" s="562">
        <v>5213563</v>
      </c>
      <c r="B5230" s="563" t="s">
        <v>19441</v>
      </c>
      <c r="C5230" s="562" t="s">
        <v>220</v>
      </c>
      <c r="D5230" s="564">
        <v>3890.22</v>
      </c>
    </row>
    <row r="5231" spans="1:4">
      <c r="A5231" s="562">
        <v>5213546</v>
      </c>
      <c r="B5231" s="563" t="s">
        <v>19442</v>
      </c>
      <c r="C5231" s="562" t="s">
        <v>220</v>
      </c>
      <c r="D5231" s="564">
        <v>4431.4799999999996</v>
      </c>
    </row>
    <row r="5232" spans="1:4">
      <c r="A5232" s="562">
        <v>5213555</v>
      </c>
      <c r="B5232" s="563" t="s">
        <v>19443</v>
      </c>
      <c r="C5232" s="562" t="s">
        <v>220</v>
      </c>
      <c r="D5232" s="564">
        <v>4666.38</v>
      </c>
    </row>
    <row r="5233" spans="1:4">
      <c r="A5233" s="562">
        <v>5213564</v>
      </c>
      <c r="B5233" s="563" t="s">
        <v>19444</v>
      </c>
      <c r="C5233" s="562" t="s">
        <v>220</v>
      </c>
      <c r="D5233" s="564">
        <v>5253.65</v>
      </c>
    </row>
    <row r="5234" spans="1:4">
      <c r="A5234" s="562">
        <v>5213548</v>
      </c>
      <c r="B5234" s="563" t="s">
        <v>19445</v>
      </c>
      <c r="C5234" s="562" t="s">
        <v>220</v>
      </c>
      <c r="D5234" s="564">
        <v>6547.18</v>
      </c>
    </row>
    <row r="5235" spans="1:4">
      <c r="A5235" s="562">
        <v>5213557</v>
      </c>
      <c r="B5235" s="563" t="s">
        <v>19446</v>
      </c>
      <c r="C5235" s="562" t="s">
        <v>220</v>
      </c>
      <c r="D5235" s="564">
        <v>6899.54</v>
      </c>
    </row>
    <row r="5236" spans="1:4">
      <c r="A5236" s="562">
        <v>5213566</v>
      </c>
      <c r="B5236" s="563" t="s">
        <v>19447</v>
      </c>
      <c r="C5236" s="562" t="s">
        <v>220</v>
      </c>
      <c r="D5236" s="564">
        <v>7780.45</v>
      </c>
    </row>
    <row r="5237" spans="1:4">
      <c r="A5237" s="562">
        <v>5213576</v>
      </c>
      <c r="B5237" s="563" t="s">
        <v>19448</v>
      </c>
      <c r="C5237" s="562" t="s">
        <v>16090</v>
      </c>
      <c r="D5237" s="564">
        <v>595.61</v>
      </c>
    </row>
    <row r="5238" spans="1:4">
      <c r="A5238" s="562">
        <v>5213577</v>
      </c>
      <c r="B5238" s="563" t="s">
        <v>19449</v>
      </c>
      <c r="C5238" s="562" t="s">
        <v>16090</v>
      </c>
      <c r="D5238" s="564">
        <v>624.98</v>
      </c>
    </row>
    <row r="5239" spans="1:4">
      <c r="A5239" s="562">
        <v>5213578</v>
      </c>
      <c r="B5239" s="563" t="s">
        <v>19450</v>
      </c>
      <c r="C5239" s="562" t="s">
        <v>16090</v>
      </c>
      <c r="D5239" s="564">
        <v>698.39</v>
      </c>
    </row>
    <row r="5240" spans="1:4">
      <c r="A5240" s="562">
        <v>5213425</v>
      </c>
      <c r="B5240" s="563" t="s">
        <v>19451</v>
      </c>
      <c r="C5240" s="562" t="s">
        <v>16090</v>
      </c>
      <c r="D5240" s="564">
        <v>568.79999999999995</v>
      </c>
    </row>
    <row r="5241" spans="1:4">
      <c r="A5241" s="562">
        <v>5213426</v>
      </c>
      <c r="B5241" s="563" t="s">
        <v>19452</v>
      </c>
      <c r="C5241" s="562" t="s">
        <v>16090</v>
      </c>
      <c r="D5241" s="564">
        <v>642.21</v>
      </c>
    </row>
    <row r="5242" spans="1:4">
      <c r="A5242" s="562">
        <v>5213427</v>
      </c>
      <c r="B5242" s="563" t="s">
        <v>19453</v>
      </c>
      <c r="C5242" s="562" t="s">
        <v>16090</v>
      </c>
      <c r="D5242" s="564">
        <v>706.78</v>
      </c>
    </row>
    <row r="5243" spans="1:4">
      <c r="A5243" s="562">
        <v>5213567</v>
      </c>
      <c r="B5243" s="563" t="s">
        <v>19454</v>
      </c>
      <c r="C5243" s="562" t="s">
        <v>16090</v>
      </c>
      <c r="D5243" s="564">
        <v>987.21</v>
      </c>
    </row>
    <row r="5244" spans="1:4" ht="25.5">
      <c r="A5244" s="562">
        <v>5213486</v>
      </c>
      <c r="B5244" s="563" t="s">
        <v>222</v>
      </c>
      <c r="C5244" s="562" t="s">
        <v>16090</v>
      </c>
      <c r="D5244" s="564">
        <v>935.58</v>
      </c>
    </row>
    <row r="5245" spans="1:4" ht="25.5">
      <c r="A5245" s="562">
        <v>5213487</v>
      </c>
      <c r="B5245" s="563" t="s">
        <v>19455</v>
      </c>
      <c r="C5245" s="562" t="s">
        <v>16090</v>
      </c>
      <c r="D5245" s="564">
        <v>1008.99</v>
      </c>
    </row>
    <row r="5246" spans="1:4" ht="25.5">
      <c r="A5246" s="562">
        <v>5213488</v>
      </c>
      <c r="B5246" s="563" t="s">
        <v>19456</v>
      </c>
      <c r="C5246" s="562" t="s">
        <v>16090</v>
      </c>
      <c r="D5246" s="564">
        <v>1073.55</v>
      </c>
    </row>
    <row r="5247" spans="1:4" ht="25.5">
      <c r="A5247" s="562">
        <v>5213568</v>
      </c>
      <c r="B5247" s="563" t="s">
        <v>19457</v>
      </c>
      <c r="C5247" s="562" t="s">
        <v>16090</v>
      </c>
      <c r="D5247" s="564">
        <v>1353.99</v>
      </c>
    </row>
    <row r="5248" spans="1:4">
      <c r="A5248" s="562">
        <v>5213483</v>
      </c>
      <c r="B5248" s="563" t="s">
        <v>19458</v>
      </c>
      <c r="C5248" s="562" t="s">
        <v>16090</v>
      </c>
      <c r="D5248" s="564">
        <v>1001.56</v>
      </c>
    </row>
    <row r="5249" spans="1:4">
      <c r="A5249" s="562">
        <v>5213484</v>
      </c>
      <c r="B5249" s="563" t="s">
        <v>19459</v>
      </c>
      <c r="C5249" s="562" t="s">
        <v>16090</v>
      </c>
      <c r="D5249" s="564">
        <v>1074.97</v>
      </c>
    </row>
    <row r="5250" spans="1:4">
      <c r="A5250" s="562">
        <v>5213485</v>
      </c>
      <c r="B5250" s="563" t="s">
        <v>19460</v>
      </c>
      <c r="C5250" s="562" t="s">
        <v>16090</v>
      </c>
      <c r="D5250" s="564">
        <v>1139.53</v>
      </c>
    </row>
    <row r="5251" spans="1:4">
      <c r="A5251" s="562">
        <v>5213434</v>
      </c>
      <c r="B5251" s="563" t="s">
        <v>19461</v>
      </c>
      <c r="C5251" s="562" t="s">
        <v>16090</v>
      </c>
      <c r="D5251" s="564">
        <v>634.79</v>
      </c>
    </row>
    <row r="5252" spans="1:4">
      <c r="A5252" s="562">
        <v>5213435</v>
      </c>
      <c r="B5252" s="563" t="s">
        <v>19462</v>
      </c>
      <c r="C5252" s="562" t="s">
        <v>16090</v>
      </c>
      <c r="D5252" s="564">
        <v>708.19</v>
      </c>
    </row>
    <row r="5253" spans="1:4">
      <c r="A5253" s="562">
        <v>5213436</v>
      </c>
      <c r="B5253" s="563" t="s">
        <v>19463</v>
      </c>
      <c r="C5253" s="562" t="s">
        <v>16090</v>
      </c>
      <c r="D5253" s="564">
        <v>772.76</v>
      </c>
    </row>
    <row r="5254" spans="1:4">
      <c r="A5254" s="562">
        <v>5213430</v>
      </c>
      <c r="B5254" s="563" t="s">
        <v>19464</v>
      </c>
      <c r="C5254" s="562" t="s">
        <v>16090</v>
      </c>
      <c r="D5254" s="564">
        <v>378.56</v>
      </c>
    </row>
    <row r="5255" spans="1:4">
      <c r="A5255" s="562">
        <v>5213431</v>
      </c>
      <c r="B5255" s="563" t="s">
        <v>19465</v>
      </c>
      <c r="C5255" s="562" t="s">
        <v>16090</v>
      </c>
      <c r="D5255" s="564">
        <v>407.92</v>
      </c>
    </row>
    <row r="5256" spans="1:4">
      <c r="A5256" s="562">
        <v>5213433</v>
      </c>
      <c r="B5256" s="563" t="s">
        <v>19466</v>
      </c>
      <c r="C5256" s="562" t="s">
        <v>16090</v>
      </c>
      <c r="D5256" s="564">
        <v>374.25</v>
      </c>
    </row>
    <row r="5257" spans="1:4">
      <c r="A5257" s="562">
        <v>5213428</v>
      </c>
      <c r="B5257" s="563" t="s">
        <v>19467</v>
      </c>
      <c r="C5257" s="562" t="s">
        <v>16090</v>
      </c>
      <c r="D5257" s="564">
        <v>588.03</v>
      </c>
    </row>
    <row r="5258" spans="1:4">
      <c r="A5258" s="562">
        <v>5213432</v>
      </c>
      <c r="B5258" s="563" t="s">
        <v>19468</v>
      </c>
      <c r="C5258" s="562" t="s">
        <v>16090</v>
      </c>
      <c r="D5258" s="564">
        <v>481.33</v>
      </c>
    </row>
    <row r="5259" spans="1:4">
      <c r="A5259" s="562">
        <v>5213429</v>
      </c>
      <c r="B5259" s="563" t="s">
        <v>19469</v>
      </c>
      <c r="C5259" s="562" t="s">
        <v>16090</v>
      </c>
      <c r="D5259" s="564">
        <v>705.54</v>
      </c>
    </row>
    <row r="5260" spans="1:4">
      <c r="A5260" s="562">
        <v>5213516</v>
      </c>
      <c r="B5260" s="563" t="s">
        <v>19470</v>
      </c>
      <c r="C5260" s="562" t="s">
        <v>220</v>
      </c>
      <c r="D5260" s="564">
        <v>857.14</v>
      </c>
    </row>
    <row r="5261" spans="1:4">
      <c r="A5261" s="562">
        <v>5213525</v>
      </c>
      <c r="B5261" s="563" t="s">
        <v>19471</v>
      </c>
      <c r="C5261" s="562" t="s">
        <v>220</v>
      </c>
      <c r="D5261" s="564">
        <v>915.87</v>
      </c>
    </row>
    <row r="5262" spans="1:4">
      <c r="A5262" s="562">
        <v>5213534</v>
      </c>
      <c r="B5262" s="563" t="s">
        <v>19472</v>
      </c>
      <c r="C5262" s="562" t="s">
        <v>220</v>
      </c>
      <c r="D5262" s="564">
        <v>1062.69</v>
      </c>
    </row>
    <row r="5263" spans="1:4">
      <c r="A5263" s="562">
        <v>5213517</v>
      </c>
      <c r="B5263" s="563" t="s">
        <v>19473</v>
      </c>
      <c r="C5263" s="562" t="s">
        <v>220</v>
      </c>
      <c r="D5263" s="564">
        <v>1803.53</v>
      </c>
    </row>
    <row r="5264" spans="1:4">
      <c r="A5264" s="562">
        <v>5213526</v>
      </c>
      <c r="B5264" s="563" t="s">
        <v>19474</v>
      </c>
      <c r="C5264" s="562" t="s">
        <v>220</v>
      </c>
      <c r="D5264" s="564">
        <v>1935.67</v>
      </c>
    </row>
    <row r="5265" spans="1:4">
      <c r="A5265" s="562">
        <v>5213535</v>
      </c>
      <c r="B5265" s="563" t="s">
        <v>19475</v>
      </c>
      <c r="C5265" s="562" t="s">
        <v>220</v>
      </c>
      <c r="D5265" s="564">
        <v>2266.0100000000002</v>
      </c>
    </row>
    <row r="5266" spans="1:4">
      <c r="A5266" s="562">
        <v>5213518</v>
      </c>
      <c r="B5266" s="563" t="s">
        <v>19476</v>
      </c>
      <c r="C5266" s="562" t="s">
        <v>220</v>
      </c>
      <c r="D5266" s="564">
        <v>2371.36</v>
      </c>
    </row>
    <row r="5267" spans="1:4">
      <c r="A5267" s="562">
        <v>5213527</v>
      </c>
      <c r="B5267" s="563" t="s">
        <v>19477</v>
      </c>
      <c r="C5267" s="562" t="s">
        <v>220</v>
      </c>
      <c r="D5267" s="564">
        <v>2547.54</v>
      </c>
    </row>
    <row r="5268" spans="1:4">
      <c r="A5268" s="562">
        <v>5213536</v>
      </c>
      <c r="B5268" s="563" t="s">
        <v>19478</v>
      </c>
      <c r="C5268" s="562" t="s">
        <v>220</v>
      </c>
      <c r="D5268" s="564">
        <v>2988</v>
      </c>
    </row>
    <row r="5269" spans="1:4">
      <c r="A5269" s="562">
        <v>5213519</v>
      </c>
      <c r="B5269" s="563" t="s">
        <v>19479</v>
      </c>
      <c r="C5269" s="562" t="s">
        <v>220</v>
      </c>
      <c r="D5269" s="564">
        <v>3228.51</v>
      </c>
    </row>
    <row r="5270" spans="1:4">
      <c r="A5270" s="562">
        <v>5213528</v>
      </c>
      <c r="B5270" s="563" t="s">
        <v>19480</v>
      </c>
      <c r="C5270" s="562" t="s">
        <v>220</v>
      </c>
      <c r="D5270" s="564">
        <v>3463.41</v>
      </c>
    </row>
    <row r="5271" spans="1:4">
      <c r="A5271" s="562">
        <v>5213537</v>
      </c>
      <c r="B5271" s="563" t="s">
        <v>19481</v>
      </c>
      <c r="C5271" s="562" t="s">
        <v>220</v>
      </c>
      <c r="D5271" s="564">
        <v>4050.69</v>
      </c>
    </row>
    <row r="5272" spans="1:4">
      <c r="A5272" s="562">
        <v>5213521</v>
      </c>
      <c r="B5272" s="563" t="s">
        <v>19482</v>
      </c>
      <c r="C5272" s="562" t="s">
        <v>220</v>
      </c>
      <c r="D5272" s="564">
        <v>4742.7299999999996</v>
      </c>
    </row>
    <row r="5273" spans="1:4">
      <c r="A5273" s="562">
        <v>5213530</v>
      </c>
      <c r="B5273" s="563" t="s">
        <v>19483</v>
      </c>
      <c r="C5273" s="562" t="s">
        <v>220</v>
      </c>
      <c r="D5273" s="564">
        <v>5095.09</v>
      </c>
    </row>
    <row r="5274" spans="1:4">
      <c r="A5274" s="562">
        <v>5213539</v>
      </c>
      <c r="B5274" s="563" t="s">
        <v>19484</v>
      </c>
      <c r="C5274" s="562" t="s">
        <v>220</v>
      </c>
      <c r="D5274" s="564">
        <v>5976</v>
      </c>
    </row>
    <row r="5275" spans="1:4">
      <c r="A5275" s="562">
        <v>5213573</v>
      </c>
      <c r="B5275" s="563" t="s">
        <v>19485</v>
      </c>
      <c r="C5275" s="562" t="s">
        <v>16090</v>
      </c>
      <c r="D5275" s="564">
        <v>445.24</v>
      </c>
    </row>
    <row r="5276" spans="1:4">
      <c r="A5276" s="562">
        <v>5213574</v>
      </c>
      <c r="B5276" s="563" t="s">
        <v>19486</v>
      </c>
      <c r="C5276" s="562" t="s">
        <v>16090</v>
      </c>
      <c r="D5276" s="564">
        <v>474.61</v>
      </c>
    </row>
    <row r="5277" spans="1:4">
      <c r="A5277" s="562">
        <v>5213575</v>
      </c>
      <c r="B5277" s="563" t="s">
        <v>19487</v>
      </c>
      <c r="C5277" s="562" t="s">
        <v>16090</v>
      </c>
      <c r="D5277" s="564">
        <v>548.02</v>
      </c>
    </row>
    <row r="5278" spans="1:4">
      <c r="A5278" s="562">
        <v>5213480</v>
      </c>
      <c r="B5278" s="563" t="s">
        <v>19488</v>
      </c>
      <c r="C5278" s="562" t="s">
        <v>16090</v>
      </c>
      <c r="D5278" s="564">
        <v>899.07</v>
      </c>
    </row>
    <row r="5279" spans="1:4">
      <c r="A5279" s="562">
        <v>5213481</v>
      </c>
      <c r="B5279" s="563" t="s">
        <v>19489</v>
      </c>
      <c r="C5279" s="562" t="s">
        <v>16090</v>
      </c>
      <c r="D5279" s="564">
        <v>972.48</v>
      </c>
    </row>
    <row r="5280" spans="1:4">
      <c r="A5280" s="562">
        <v>5213482</v>
      </c>
      <c r="B5280" s="563" t="s">
        <v>19490</v>
      </c>
      <c r="C5280" s="562" t="s">
        <v>16090</v>
      </c>
      <c r="D5280" s="564">
        <v>1037.05</v>
      </c>
    </row>
    <row r="5281" spans="1:4">
      <c r="A5281" s="562">
        <v>5213422</v>
      </c>
      <c r="B5281" s="563" t="s">
        <v>19491</v>
      </c>
      <c r="C5281" s="562" t="s">
        <v>16090</v>
      </c>
      <c r="D5281" s="564">
        <v>528.92999999999995</v>
      </c>
    </row>
    <row r="5282" spans="1:4">
      <c r="A5282" s="562">
        <v>5213423</v>
      </c>
      <c r="B5282" s="563" t="s">
        <v>19492</v>
      </c>
      <c r="C5282" s="562" t="s">
        <v>16090</v>
      </c>
      <c r="D5282" s="564">
        <v>558.29</v>
      </c>
    </row>
    <row r="5283" spans="1:4">
      <c r="A5283" s="562">
        <v>5213424</v>
      </c>
      <c r="B5283" s="563" t="s">
        <v>19493</v>
      </c>
      <c r="C5283" s="562" t="s">
        <v>16090</v>
      </c>
      <c r="D5283" s="564">
        <v>631.70000000000005</v>
      </c>
    </row>
    <row r="5284" spans="1:4">
      <c r="A5284" s="562">
        <v>5213437</v>
      </c>
      <c r="B5284" s="563" t="s">
        <v>19494</v>
      </c>
      <c r="C5284" s="562" t="s">
        <v>16090</v>
      </c>
      <c r="D5284" s="564">
        <v>532.29999999999995</v>
      </c>
    </row>
    <row r="5285" spans="1:4">
      <c r="A5285" s="562">
        <v>5213438</v>
      </c>
      <c r="B5285" s="563" t="s">
        <v>19495</v>
      </c>
      <c r="C5285" s="562" t="s">
        <v>16090</v>
      </c>
      <c r="D5285" s="564">
        <v>605.70000000000005</v>
      </c>
    </row>
    <row r="5286" spans="1:4">
      <c r="A5286" s="562">
        <v>5213439</v>
      </c>
      <c r="B5286" s="563" t="s">
        <v>19496</v>
      </c>
      <c r="C5286" s="562" t="s">
        <v>16090</v>
      </c>
      <c r="D5286" s="564">
        <v>670.27</v>
      </c>
    </row>
    <row r="5287" spans="1:4" ht="25.5">
      <c r="A5287" s="562">
        <v>5212556</v>
      </c>
      <c r="B5287" s="563" t="s">
        <v>19497</v>
      </c>
      <c r="C5287" s="562" t="s">
        <v>19280</v>
      </c>
      <c r="D5287" s="564">
        <v>2.1</v>
      </c>
    </row>
    <row r="5288" spans="1:4" ht="25.5">
      <c r="A5288" s="562">
        <v>5213649</v>
      </c>
      <c r="B5288" s="563" t="s">
        <v>19498</v>
      </c>
      <c r="C5288" s="562" t="s">
        <v>220</v>
      </c>
      <c r="D5288" s="564">
        <v>103610.17</v>
      </c>
    </row>
    <row r="5289" spans="1:4" ht="25.5">
      <c r="A5289" s="562">
        <v>5213591</v>
      </c>
      <c r="B5289" s="563" t="s">
        <v>19499</v>
      </c>
      <c r="C5289" s="562" t="s">
        <v>220</v>
      </c>
      <c r="D5289" s="564">
        <v>103610.17</v>
      </c>
    </row>
    <row r="5290" spans="1:4" ht="25.5">
      <c r="A5290" s="562">
        <v>5213718</v>
      </c>
      <c r="B5290" s="563" t="s">
        <v>19500</v>
      </c>
      <c r="C5290" s="562" t="s">
        <v>220</v>
      </c>
      <c r="D5290" s="564">
        <v>117016.46</v>
      </c>
    </row>
    <row r="5291" spans="1:4" ht="25.5">
      <c r="A5291" s="562">
        <v>5213741</v>
      </c>
      <c r="B5291" s="563" t="s">
        <v>19501</v>
      </c>
      <c r="C5291" s="562" t="s">
        <v>220</v>
      </c>
      <c r="D5291" s="564">
        <v>117016.46</v>
      </c>
    </row>
    <row r="5292" spans="1:4" ht="25.5">
      <c r="A5292" s="562">
        <v>5213776</v>
      </c>
      <c r="B5292" s="563" t="s">
        <v>19502</v>
      </c>
      <c r="C5292" s="562" t="s">
        <v>220</v>
      </c>
      <c r="D5292" s="564">
        <v>121341.39</v>
      </c>
    </row>
    <row r="5293" spans="1:4" ht="25.5">
      <c r="A5293" s="562">
        <v>5213799</v>
      </c>
      <c r="B5293" s="563" t="s">
        <v>19503</v>
      </c>
      <c r="C5293" s="562" t="s">
        <v>220</v>
      </c>
      <c r="D5293" s="564">
        <v>121341.39</v>
      </c>
    </row>
    <row r="5294" spans="1:4">
      <c r="A5294" s="562">
        <v>5213363</v>
      </c>
      <c r="B5294" s="563" t="s">
        <v>19504</v>
      </c>
      <c r="C5294" s="562" t="s">
        <v>16090</v>
      </c>
      <c r="D5294" s="564">
        <v>39.97</v>
      </c>
    </row>
    <row r="5295" spans="1:4">
      <c r="A5295" s="562">
        <v>5213667</v>
      </c>
      <c r="B5295" s="563" t="s">
        <v>19505</v>
      </c>
      <c r="C5295" s="562" t="s">
        <v>220</v>
      </c>
      <c r="D5295" s="564">
        <v>388.96</v>
      </c>
    </row>
    <row r="5296" spans="1:4">
      <c r="A5296" s="562">
        <v>5213683</v>
      </c>
      <c r="B5296" s="563" t="s">
        <v>19506</v>
      </c>
      <c r="C5296" s="562" t="s">
        <v>220</v>
      </c>
      <c r="D5296" s="564">
        <v>273.89999999999998</v>
      </c>
    </row>
    <row r="5297" spans="1:4">
      <c r="A5297" s="562">
        <v>5213660</v>
      </c>
      <c r="B5297" s="563" t="s">
        <v>19507</v>
      </c>
      <c r="C5297" s="562" t="s">
        <v>220</v>
      </c>
      <c r="D5297" s="564">
        <v>228.25</v>
      </c>
    </row>
    <row r="5298" spans="1:4">
      <c r="A5298" s="562">
        <v>5213364</v>
      </c>
      <c r="B5298" s="563" t="s">
        <v>19508</v>
      </c>
      <c r="C5298" s="562" t="s">
        <v>16090</v>
      </c>
      <c r="D5298" s="564">
        <v>25.03</v>
      </c>
    </row>
    <row r="5299" spans="1:4">
      <c r="A5299" s="562">
        <v>5213832</v>
      </c>
      <c r="B5299" s="563" t="s">
        <v>19509</v>
      </c>
      <c r="C5299" s="562" t="s">
        <v>16090</v>
      </c>
      <c r="D5299" s="564">
        <v>5.16</v>
      </c>
    </row>
    <row r="5300" spans="1:4">
      <c r="A5300" s="562">
        <v>5213830</v>
      </c>
      <c r="B5300" s="563" t="s">
        <v>19510</v>
      </c>
      <c r="C5300" s="562" t="s">
        <v>16090</v>
      </c>
      <c r="D5300" s="564">
        <v>5.09</v>
      </c>
    </row>
    <row r="5301" spans="1:4">
      <c r="A5301" s="562">
        <v>5213831</v>
      </c>
      <c r="B5301" s="563" t="s">
        <v>19511</v>
      </c>
      <c r="C5301" s="562" t="s">
        <v>16090</v>
      </c>
      <c r="D5301" s="564">
        <v>79.62</v>
      </c>
    </row>
    <row r="5302" spans="1:4">
      <c r="A5302" s="562">
        <v>5213849</v>
      </c>
      <c r="B5302" s="563" t="s">
        <v>19512</v>
      </c>
      <c r="C5302" s="562" t="s">
        <v>17566</v>
      </c>
      <c r="D5302" s="564">
        <v>4.42</v>
      </c>
    </row>
    <row r="5303" spans="1:4" ht="25.5">
      <c r="A5303" s="562">
        <v>5213636</v>
      </c>
      <c r="B5303" s="563" t="s">
        <v>19513</v>
      </c>
      <c r="C5303" s="562" t="s">
        <v>220</v>
      </c>
      <c r="D5303" s="564">
        <v>102201.57</v>
      </c>
    </row>
    <row r="5304" spans="1:4" ht="25.5">
      <c r="A5304" s="562">
        <v>5213642</v>
      </c>
      <c r="B5304" s="563" t="s">
        <v>19514</v>
      </c>
      <c r="C5304" s="562" t="s">
        <v>220</v>
      </c>
      <c r="D5304" s="564">
        <v>102201.57</v>
      </c>
    </row>
    <row r="5305" spans="1:4" ht="25.5">
      <c r="A5305" s="562">
        <v>5213757</v>
      </c>
      <c r="B5305" s="563" t="s">
        <v>19515</v>
      </c>
      <c r="C5305" s="562" t="s">
        <v>220</v>
      </c>
      <c r="D5305" s="564">
        <v>116696.76</v>
      </c>
    </row>
    <row r="5306" spans="1:4" ht="25.5">
      <c r="A5306" s="562">
        <v>5213763</v>
      </c>
      <c r="B5306" s="563" t="s">
        <v>19516</v>
      </c>
      <c r="C5306" s="562" t="s">
        <v>220</v>
      </c>
      <c r="D5306" s="564">
        <v>116696.76</v>
      </c>
    </row>
    <row r="5307" spans="1:4" ht="25.5">
      <c r="A5307" s="562">
        <v>5213815</v>
      </c>
      <c r="B5307" s="563" t="s">
        <v>19517</v>
      </c>
      <c r="C5307" s="562" t="s">
        <v>220</v>
      </c>
      <c r="D5307" s="564">
        <v>125529.98</v>
      </c>
    </row>
    <row r="5308" spans="1:4" ht="25.5">
      <c r="A5308" s="562">
        <v>5213821</v>
      </c>
      <c r="B5308" s="563" t="s">
        <v>19518</v>
      </c>
      <c r="C5308" s="562" t="s">
        <v>220</v>
      </c>
      <c r="D5308" s="564">
        <v>125529.98</v>
      </c>
    </row>
    <row r="5309" spans="1:4" ht="25.5">
      <c r="A5309" s="562">
        <v>5213630</v>
      </c>
      <c r="B5309" s="563" t="s">
        <v>19519</v>
      </c>
      <c r="C5309" s="562" t="s">
        <v>220</v>
      </c>
      <c r="D5309" s="564">
        <v>66280.2</v>
      </c>
    </row>
    <row r="5310" spans="1:4" ht="25.5">
      <c r="A5310" s="562">
        <v>5213584</v>
      </c>
      <c r="B5310" s="563" t="s">
        <v>19520</v>
      </c>
      <c r="C5310" s="562" t="s">
        <v>220</v>
      </c>
      <c r="D5310" s="564">
        <v>66280.2</v>
      </c>
    </row>
    <row r="5311" spans="1:4" ht="25.5">
      <c r="A5311" s="562">
        <v>5213711</v>
      </c>
      <c r="B5311" s="563" t="s">
        <v>19521</v>
      </c>
      <c r="C5311" s="562" t="s">
        <v>220</v>
      </c>
      <c r="D5311" s="564">
        <v>69397.33</v>
      </c>
    </row>
    <row r="5312" spans="1:4" ht="25.5">
      <c r="A5312" s="562">
        <v>5213734</v>
      </c>
      <c r="B5312" s="563" t="s">
        <v>19522</v>
      </c>
      <c r="C5312" s="562" t="s">
        <v>220</v>
      </c>
      <c r="D5312" s="564">
        <v>69397.33</v>
      </c>
    </row>
    <row r="5313" spans="1:4" ht="25.5">
      <c r="A5313" s="562">
        <v>5213769</v>
      </c>
      <c r="B5313" s="563" t="s">
        <v>19523</v>
      </c>
      <c r="C5313" s="562" t="s">
        <v>220</v>
      </c>
      <c r="D5313" s="564">
        <v>78772.31</v>
      </c>
    </row>
    <row r="5314" spans="1:4" ht="25.5">
      <c r="A5314" s="562">
        <v>5213792</v>
      </c>
      <c r="B5314" s="563" t="s">
        <v>19524</v>
      </c>
      <c r="C5314" s="562" t="s">
        <v>220</v>
      </c>
      <c r="D5314" s="564">
        <v>78772.31</v>
      </c>
    </row>
    <row r="5315" spans="1:4">
      <c r="A5315" s="562">
        <v>5213844</v>
      </c>
      <c r="B5315" s="563" t="s">
        <v>19525</v>
      </c>
      <c r="C5315" s="562" t="s">
        <v>17566</v>
      </c>
      <c r="D5315" s="564">
        <v>4.09</v>
      </c>
    </row>
    <row r="5316" spans="1:4">
      <c r="A5316" s="562">
        <v>5213869</v>
      </c>
      <c r="B5316" s="563" t="s">
        <v>19526</v>
      </c>
      <c r="C5316" s="562" t="s">
        <v>220</v>
      </c>
      <c r="D5316" s="564">
        <v>2724.8</v>
      </c>
    </row>
    <row r="5317" spans="1:4">
      <c r="A5317" s="562">
        <v>5213870</v>
      </c>
      <c r="B5317" s="563" t="s">
        <v>19527</v>
      </c>
      <c r="C5317" s="562" t="s">
        <v>220</v>
      </c>
      <c r="D5317" s="564">
        <v>3736.59</v>
      </c>
    </row>
    <row r="5318" spans="1:4">
      <c r="A5318" s="562">
        <v>5213871</v>
      </c>
      <c r="B5318" s="563" t="s">
        <v>19528</v>
      </c>
      <c r="C5318" s="562" t="s">
        <v>220</v>
      </c>
      <c r="D5318" s="564">
        <v>3832.05</v>
      </c>
    </row>
    <row r="5319" spans="1:4">
      <c r="A5319" s="562">
        <v>5213872</v>
      </c>
      <c r="B5319" s="563" t="s">
        <v>19529</v>
      </c>
      <c r="C5319" s="562" t="s">
        <v>220</v>
      </c>
      <c r="D5319" s="564">
        <v>6049.65</v>
      </c>
    </row>
    <row r="5320" spans="1:4">
      <c r="A5320" s="562">
        <v>5213867</v>
      </c>
      <c r="B5320" s="563" t="s">
        <v>19530</v>
      </c>
      <c r="C5320" s="562" t="s">
        <v>220</v>
      </c>
      <c r="D5320" s="564">
        <v>643.42999999999995</v>
      </c>
    </row>
    <row r="5321" spans="1:4" ht="25.5">
      <c r="A5321" s="562">
        <v>5213863</v>
      </c>
      <c r="B5321" s="563" t="s">
        <v>19531</v>
      </c>
      <c r="C5321" s="562" t="s">
        <v>220</v>
      </c>
      <c r="D5321" s="564">
        <v>514.33000000000004</v>
      </c>
    </row>
    <row r="5322" spans="1:4" ht="25.5">
      <c r="A5322" s="562">
        <v>5213864</v>
      </c>
      <c r="B5322" s="563" t="s">
        <v>19532</v>
      </c>
      <c r="C5322" s="562" t="s">
        <v>220</v>
      </c>
      <c r="D5322" s="564">
        <v>547.5</v>
      </c>
    </row>
    <row r="5323" spans="1:4" ht="25.5">
      <c r="A5323" s="562">
        <v>5213865</v>
      </c>
      <c r="B5323" s="563" t="s">
        <v>19533</v>
      </c>
      <c r="C5323" s="562" t="s">
        <v>220</v>
      </c>
      <c r="D5323" s="564">
        <v>580.9</v>
      </c>
    </row>
    <row r="5324" spans="1:4" ht="25.5">
      <c r="A5324" s="562">
        <v>5213866</v>
      </c>
      <c r="B5324" s="563" t="s">
        <v>19534</v>
      </c>
      <c r="C5324" s="562" t="s">
        <v>220</v>
      </c>
      <c r="D5324" s="564">
        <v>655.09</v>
      </c>
    </row>
    <row r="5325" spans="1:4">
      <c r="A5325" s="562">
        <v>5213855</v>
      </c>
      <c r="B5325" s="563" t="s">
        <v>19535</v>
      </c>
      <c r="C5325" s="562" t="s">
        <v>220</v>
      </c>
      <c r="D5325" s="564">
        <v>462.48</v>
      </c>
    </row>
    <row r="5326" spans="1:4">
      <c r="A5326" s="562">
        <v>5213856</v>
      </c>
      <c r="B5326" s="563" t="s">
        <v>19536</v>
      </c>
      <c r="C5326" s="562" t="s">
        <v>220</v>
      </c>
      <c r="D5326" s="564">
        <v>479.6</v>
      </c>
    </row>
    <row r="5327" spans="1:4">
      <c r="A5327" s="562">
        <v>5213857</v>
      </c>
      <c r="B5327" s="563" t="s">
        <v>19537</v>
      </c>
      <c r="C5327" s="562" t="s">
        <v>220</v>
      </c>
      <c r="D5327" s="564">
        <v>495.98</v>
      </c>
    </row>
    <row r="5328" spans="1:4">
      <c r="A5328" s="562">
        <v>5213858</v>
      </c>
      <c r="B5328" s="563" t="s">
        <v>19538</v>
      </c>
      <c r="C5328" s="562" t="s">
        <v>220</v>
      </c>
      <c r="D5328" s="564">
        <v>513.34</v>
      </c>
    </row>
    <row r="5329" spans="1:4">
      <c r="A5329" s="562">
        <v>5213859</v>
      </c>
      <c r="B5329" s="563" t="s">
        <v>19539</v>
      </c>
      <c r="C5329" s="562" t="s">
        <v>220</v>
      </c>
      <c r="D5329" s="564">
        <v>508.27</v>
      </c>
    </row>
    <row r="5330" spans="1:4">
      <c r="A5330" s="562">
        <v>5213860</v>
      </c>
      <c r="B5330" s="563" t="s">
        <v>19540</v>
      </c>
      <c r="C5330" s="562" t="s">
        <v>220</v>
      </c>
      <c r="D5330" s="564">
        <v>525.33000000000004</v>
      </c>
    </row>
    <row r="5331" spans="1:4">
      <c r="A5331" s="562">
        <v>5213861</v>
      </c>
      <c r="B5331" s="563" t="s">
        <v>19541</v>
      </c>
      <c r="C5331" s="562" t="s">
        <v>220</v>
      </c>
      <c r="D5331" s="564">
        <v>557.19000000000005</v>
      </c>
    </row>
    <row r="5332" spans="1:4">
      <c r="A5332" s="562">
        <v>5213862</v>
      </c>
      <c r="B5332" s="563" t="s">
        <v>19542</v>
      </c>
      <c r="C5332" s="562" t="s">
        <v>220</v>
      </c>
      <c r="D5332" s="564">
        <v>630.97</v>
      </c>
    </row>
    <row r="5333" spans="1:4">
      <c r="A5333" s="562">
        <v>5213868</v>
      </c>
      <c r="B5333" s="563" t="s">
        <v>19543</v>
      </c>
      <c r="C5333" s="562" t="s">
        <v>220</v>
      </c>
      <c r="D5333" s="564">
        <v>1264.46</v>
      </c>
    </row>
    <row r="5334" spans="1:4">
      <c r="A5334" s="562">
        <v>5219546</v>
      </c>
      <c r="B5334" s="563" t="s">
        <v>19544</v>
      </c>
      <c r="C5334" s="562" t="s">
        <v>220</v>
      </c>
      <c r="D5334" s="564">
        <v>375.83</v>
      </c>
    </row>
    <row r="5335" spans="1:4">
      <c r="A5335" s="562">
        <v>5216111</v>
      </c>
      <c r="B5335" s="563" t="s">
        <v>19545</v>
      </c>
      <c r="C5335" s="562" t="s">
        <v>220</v>
      </c>
      <c r="D5335" s="564">
        <v>144.94</v>
      </c>
    </row>
    <row r="5336" spans="1:4">
      <c r="A5336" s="562">
        <v>5213351</v>
      </c>
      <c r="B5336" s="563" t="s">
        <v>19546</v>
      </c>
      <c r="C5336" s="562" t="s">
        <v>220</v>
      </c>
      <c r="D5336" s="564">
        <v>652.49</v>
      </c>
    </row>
    <row r="5337" spans="1:4">
      <c r="A5337" s="562">
        <v>5213350</v>
      </c>
      <c r="B5337" s="563" t="s">
        <v>19547</v>
      </c>
      <c r="C5337" s="562" t="s">
        <v>220</v>
      </c>
      <c r="D5337" s="564">
        <v>1722.11</v>
      </c>
    </row>
    <row r="5338" spans="1:4">
      <c r="A5338" s="562">
        <v>5213352</v>
      </c>
      <c r="B5338" s="563" t="s">
        <v>19548</v>
      </c>
      <c r="C5338" s="562" t="s">
        <v>220</v>
      </c>
      <c r="D5338" s="564">
        <v>1035.56</v>
      </c>
    </row>
    <row r="5339" spans="1:4">
      <c r="A5339" s="562">
        <v>5213353</v>
      </c>
      <c r="B5339" s="563" t="s">
        <v>19549</v>
      </c>
      <c r="C5339" s="562" t="s">
        <v>220</v>
      </c>
      <c r="D5339" s="564">
        <v>2731.13</v>
      </c>
    </row>
    <row r="5340" spans="1:4">
      <c r="A5340" s="562">
        <v>5213360</v>
      </c>
      <c r="B5340" s="563" t="s">
        <v>19550</v>
      </c>
      <c r="C5340" s="562" t="s">
        <v>220</v>
      </c>
      <c r="D5340" s="564">
        <v>36.31</v>
      </c>
    </row>
    <row r="5341" spans="1:4">
      <c r="A5341" s="562">
        <v>5219605</v>
      </c>
      <c r="B5341" s="563" t="s">
        <v>19551</v>
      </c>
      <c r="C5341" s="562" t="s">
        <v>220</v>
      </c>
      <c r="D5341" s="564">
        <v>34.28</v>
      </c>
    </row>
    <row r="5342" spans="1:4">
      <c r="A5342" s="562">
        <v>5219606</v>
      </c>
      <c r="B5342" s="563" t="s">
        <v>19552</v>
      </c>
      <c r="C5342" s="562" t="s">
        <v>220</v>
      </c>
      <c r="D5342" s="564">
        <v>41.03</v>
      </c>
    </row>
    <row r="5343" spans="1:4">
      <c r="A5343" s="562">
        <v>5219607</v>
      </c>
      <c r="B5343" s="563" t="s">
        <v>19553</v>
      </c>
      <c r="C5343" s="562" t="s">
        <v>220</v>
      </c>
      <c r="D5343" s="564">
        <v>36.9</v>
      </c>
    </row>
    <row r="5344" spans="1:4">
      <c r="A5344" s="562">
        <v>5219608</v>
      </c>
      <c r="B5344" s="563" t="s">
        <v>19554</v>
      </c>
      <c r="C5344" s="562" t="s">
        <v>220</v>
      </c>
      <c r="D5344" s="564">
        <v>42.62</v>
      </c>
    </row>
    <row r="5345" spans="1:4">
      <c r="A5345" s="562">
        <v>5219609</v>
      </c>
      <c r="B5345" s="563" t="s">
        <v>19555</v>
      </c>
      <c r="C5345" s="562" t="s">
        <v>220</v>
      </c>
      <c r="D5345" s="564">
        <v>38.01</v>
      </c>
    </row>
    <row r="5346" spans="1:4">
      <c r="A5346" s="562">
        <v>5219610</v>
      </c>
      <c r="B5346" s="563" t="s">
        <v>19556</v>
      </c>
      <c r="C5346" s="562" t="s">
        <v>220</v>
      </c>
      <c r="D5346" s="564">
        <v>43.51</v>
      </c>
    </row>
    <row r="5347" spans="1:4">
      <c r="A5347" s="562">
        <v>5219611</v>
      </c>
      <c r="B5347" s="563" t="s">
        <v>19557</v>
      </c>
      <c r="C5347" s="562" t="s">
        <v>220</v>
      </c>
      <c r="D5347" s="564">
        <v>42.47</v>
      </c>
    </row>
    <row r="5348" spans="1:4">
      <c r="A5348" s="562">
        <v>5213359</v>
      </c>
      <c r="B5348" s="563" t="s">
        <v>19558</v>
      </c>
      <c r="C5348" s="562" t="s">
        <v>220</v>
      </c>
      <c r="D5348" s="564">
        <v>31.95</v>
      </c>
    </row>
    <row r="5349" spans="1:4">
      <c r="A5349" s="562">
        <v>5219612</v>
      </c>
      <c r="B5349" s="563" t="s">
        <v>19559</v>
      </c>
      <c r="C5349" s="562" t="s">
        <v>220</v>
      </c>
      <c r="D5349" s="564">
        <v>29.73</v>
      </c>
    </row>
    <row r="5350" spans="1:4">
      <c r="A5350" s="562">
        <v>5219613</v>
      </c>
      <c r="B5350" s="563" t="s">
        <v>19560</v>
      </c>
      <c r="C5350" s="562" t="s">
        <v>220</v>
      </c>
      <c r="D5350" s="564">
        <v>36.520000000000003</v>
      </c>
    </row>
    <row r="5351" spans="1:4">
      <c r="A5351" s="562">
        <v>5219614</v>
      </c>
      <c r="B5351" s="563" t="s">
        <v>19561</v>
      </c>
      <c r="C5351" s="562" t="s">
        <v>220</v>
      </c>
      <c r="D5351" s="564">
        <v>33.590000000000003</v>
      </c>
    </row>
    <row r="5352" spans="1:4">
      <c r="A5352" s="562">
        <v>5219615</v>
      </c>
      <c r="B5352" s="563" t="s">
        <v>19562</v>
      </c>
      <c r="C5352" s="562" t="s">
        <v>220</v>
      </c>
      <c r="D5352" s="564">
        <v>37.5</v>
      </c>
    </row>
    <row r="5353" spans="1:4">
      <c r="A5353" s="562">
        <v>5219616</v>
      </c>
      <c r="B5353" s="563" t="s">
        <v>19563</v>
      </c>
      <c r="C5353" s="562" t="s">
        <v>220</v>
      </c>
      <c r="D5353" s="564">
        <v>34.14</v>
      </c>
    </row>
    <row r="5354" spans="1:4">
      <c r="A5354" s="562">
        <v>5219617</v>
      </c>
      <c r="B5354" s="563" t="s">
        <v>19564</v>
      </c>
      <c r="C5354" s="562" t="s">
        <v>220</v>
      </c>
      <c r="D5354" s="564">
        <v>44.29</v>
      </c>
    </row>
    <row r="5355" spans="1:4">
      <c r="A5355" s="562">
        <v>5219618</v>
      </c>
      <c r="B5355" s="563" t="s">
        <v>19565</v>
      </c>
      <c r="C5355" s="562" t="s">
        <v>220</v>
      </c>
      <c r="D5355" s="564">
        <v>41.29</v>
      </c>
    </row>
    <row r="5356" spans="1:4">
      <c r="A5356" s="562">
        <v>5219619</v>
      </c>
      <c r="B5356" s="563" t="s">
        <v>19566</v>
      </c>
      <c r="C5356" s="562" t="s">
        <v>220</v>
      </c>
      <c r="D5356" s="564">
        <v>47.37</v>
      </c>
    </row>
    <row r="5357" spans="1:4">
      <c r="A5357" s="562">
        <v>5219620</v>
      </c>
      <c r="B5357" s="563" t="s">
        <v>19567</v>
      </c>
      <c r="C5357" s="562" t="s">
        <v>220</v>
      </c>
      <c r="D5357" s="564">
        <v>42.79</v>
      </c>
    </row>
    <row r="5358" spans="1:4">
      <c r="A5358" s="562">
        <v>5219621</v>
      </c>
      <c r="B5358" s="563" t="s">
        <v>19568</v>
      </c>
      <c r="C5358" s="562" t="s">
        <v>220</v>
      </c>
      <c r="D5358" s="564">
        <v>53.92</v>
      </c>
    </row>
    <row r="5359" spans="1:4">
      <c r="A5359" s="562">
        <v>5219622</v>
      </c>
      <c r="B5359" s="563" t="s">
        <v>19569</v>
      </c>
      <c r="C5359" s="562" t="s">
        <v>220</v>
      </c>
      <c r="D5359" s="564">
        <v>50.94</v>
      </c>
    </row>
    <row r="5360" spans="1:4">
      <c r="A5360" s="562">
        <v>5219623</v>
      </c>
      <c r="B5360" s="563" t="s">
        <v>19570</v>
      </c>
      <c r="C5360" s="562" t="s">
        <v>220</v>
      </c>
      <c r="D5360" s="564">
        <v>58.39</v>
      </c>
    </row>
    <row r="5361" spans="1:4">
      <c r="A5361" s="562">
        <v>5219624</v>
      </c>
      <c r="B5361" s="563" t="s">
        <v>19571</v>
      </c>
      <c r="C5361" s="562" t="s">
        <v>220</v>
      </c>
      <c r="D5361" s="564">
        <v>55.29</v>
      </c>
    </row>
    <row r="5362" spans="1:4">
      <c r="A5362" s="562">
        <v>5219625</v>
      </c>
      <c r="B5362" s="563" t="s">
        <v>19572</v>
      </c>
      <c r="C5362" s="562" t="s">
        <v>220</v>
      </c>
      <c r="D5362" s="564">
        <v>61.27</v>
      </c>
    </row>
    <row r="5363" spans="1:4">
      <c r="A5363" s="562">
        <v>5219626</v>
      </c>
      <c r="B5363" s="563" t="s">
        <v>19573</v>
      </c>
      <c r="C5363" s="562" t="s">
        <v>220</v>
      </c>
      <c r="D5363" s="564">
        <v>58.24</v>
      </c>
    </row>
    <row r="5364" spans="1:4">
      <c r="A5364" s="562">
        <v>5219627</v>
      </c>
      <c r="B5364" s="563" t="s">
        <v>19574</v>
      </c>
      <c r="C5364" s="562" t="s">
        <v>220</v>
      </c>
      <c r="D5364" s="564">
        <v>45.83</v>
      </c>
    </row>
    <row r="5365" spans="1:4">
      <c r="A5365" s="562">
        <v>5219628</v>
      </c>
      <c r="B5365" s="563" t="s">
        <v>19575</v>
      </c>
      <c r="C5365" s="562" t="s">
        <v>220</v>
      </c>
      <c r="D5365" s="564">
        <v>42.84</v>
      </c>
    </row>
    <row r="5366" spans="1:4">
      <c r="A5366" s="562">
        <v>5219629</v>
      </c>
      <c r="B5366" s="563" t="s">
        <v>19576</v>
      </c>
      <c r="C5366" s="562" t="s">
        <v>220</v>
      </c>
      <c r="D5366" s="564">
        <v>54.29</v>
      </c>
    </row>
    <row r="5367" spans="1:4">
      <c r="A5367" s="562">
        <v>5219630</v>
      </c>
      <c r="B5367" s="563" t="s">
        <v>19577</v>
      </c>
      <c r="C5367" s="562" t="s">
        <v>220</v>
      </c>
      <c r="D5367" s="564">
        <v>51.18</v>
      </c>
    </row>
    <row r="5368" spans="1:4">
      <c r="A5368" s="562">
        <v>5219631</v>
      </c>
      <c r="B5368" s="563" t="s">
        <v>19578</v>
      </c>
      <c r="C5368" s="562" t="s">
        <v>220</v>
      </c>
      <c r="D5368" s="564">
        <v>57.24</v>
      </c>
    </row>
    <row r="5369" spans="1:4">
      <c r="A5369" s="562">
        <v>5219632</v>
      </c>
      <c r="B5369" s="563" t="s">
        <v>19579</v>
      </c>
      <c r="C5369" s="562" t="s">
        <v>220</v>
      </c>
      <c r="D5369" s="564">
        <v>53.97</v>
      </c>
    </row>
    <row r="5370" spans="1:4">
      <c r="A5370" s="562">
        <v>5219633</v>
      </c>
      <c r="B5370" s="563" t="s">
        <v>19580</v>
      </c>
      <c r="C5370" s="562" t="s">
        <v>220</v>
      </c>
      <c r="D5370" s="564">
        <v>59.72</v>
      </c>
    </row>
    <row r="5371" spans="1:4">
      <c r="A5371" s="562">
        <v>5219634</v>
      </c>
      <c r="B5371" s="563" t="s">
        <v>19581</v>
      </c>
      <c r="C5371" s="562" t="s">
        <v>220</v>
      </c>
      <c r="D5371" s="564">
        <v>56.73</v>
      </c>
    </row>
    <row r="5372" spans="1:4">
      <c r="A5372" s="562">
        <v>5213395</v>
      </c>
      <c r="B5372" s="563" t="s">
        <v>19582</v>
      </c>
      <c r="C5372" s="562" t="s">
        <v>220</v>
      </c>
      <c r="D5372" s="564">
        <v>43.23</v>
      </c>
    </row>
    <row r="5373" spans="1:4">
      <c r="A5373" s="562">
        <v>5213394</v>
      </c>
      <c r="B5373" s="563" t="s">
        <v>19583</v>
      </c>
      <c r="C5373" s="562" t="s">
        <v>220</v>
      </c>
      <c r="D5373" s="564">
        <v>38.049999999999997</v>
      </c>
    </row>
    <row r="5374" spans="1:4">
      <c r="A5374" s="562">
        <v>5219635</v>
      </c>
      <c r="B5374" s="563" t="s">
        <v>19584</v>
      </c>
      <c r="C5374" s="562" t="s">
        <v>220</v>
      </c>
      <c r="D5374" s="564">
        <v>40.44</v>
      </c>
    </row>
    <row r="5375" spans="1:4">
      <c r="A5375" s="562">
        <v>5219636</v>
      </c>
      <c r="B5375" s="563" t="s">
        <v>19585</v>
      </c>
      <c r="C5375" s="562" t="s">
        <v>220</v>
      </c>
      <c r="D5375" s="564">
        <v>36.04</v>
      </c>
    </row>
    <row r="5376" spans="1:4">
      <c r="A5376" s="562">
        <v>5219637</v>
      </c>
      <c r="B5376" s="563" t="s">
        <v>19586</v>
      </c>
      <c r="C5376" s="562" t="s">
        <v>220</v>
      </c>
      <c r="D5376" s="564">
        <v>78.319999999999993</v>
      </c>
    </row>
    <row r="5377" spans="1:4">
      <c r="A5377" s="562">
        <v>5219638</v>
      </c>
      <c r="B5377" s="563" t="s">
        <v>19587</v>
      </c>
      <c r="C5377" s="562" t="s">
        <v>220</v>
      </c>
      <c r="D5377" s="564">
        <v>75.25</v>
      </c>
    </row>
    <row r="5378" spans="1:4">
      <c r="A5378" s="562">
        <v>5213393</v>
      </c>
      <c r="B5378" s="563" t="s">
        <v>19588</v>
      </c>
      <c r="C5378" s="562" t="s">
        <v>220</v>
      </c>
      <c r="D5378" s="564">
        <v>37.78</v>
      </c>
    </row>
    <row r="5379" spans="1:4">
      <c r="A5379" s="562">
        <v>5213392</v>
      </c>
      <c r="B5379" s="563" t="s">
        <v>19589</v>
      </c>
      <c r="C5379" s="562" t="s">
        <v>220</v>
      </c>
      <c r="D5379" s="564">
        <v>31.61</v>
      </c>
    </row>
    <row r="5380" spans="1:4">
      <c r="A5380" s="562">
        <v>5219639</v>
      </c>
      <c r="B5380" s="563" t="s">
        <v>19590</v>
      </c>
      <c r="C5380" s="562" t="s">
        <v>220</v>
      </c>
      <c r="D5380" s="564">
        <v>37.03</v>
      </c>
    </row>
    <row r="5381" spans="1:4">
      <c r="A5381" s="562">
        <v>5219640</v>
      </c>
      <c r="B5381" s="563" t="s">
        <v>19591</v>
      </c>
      <c r="C5381" s="562" t="s">
        <v>220</v>
      </c>
      <c r="D5381" s="564">
        <v>31.22</v>
      </c>
    </row>
    <row r="5382" spans="1:4">
      <c r="A5382" s="562">
        <v>5219641</v>
      </c>
      <c r="B5382" s="563" t="s">
        <v>19592</v>
      </c>
      <c r="C5382" s="562" t="s">
        <v>220</v>
      </c>
      <c r="D5382" s="564">
        <v>71.33</v>
      </c>
    </row>
    <row r="5383" spans="1:4">
      <c r="A5383" s="562">
        <v>5219642</v>
      </c>
      <c r="B5383" s="563" t="s">
        <v>19593</v>
      </c>
      <c r="C5383" s="562" t="s">
        <v>220</v>
      </c>
      <c r="D5383" s="564">
        <v>68.87</v>
      </c>
    </row>
    <row r="5384" spans="1:4">
      <c r="A5384" s="562">
        <v>5213362</v>
      </c>
      <c r="B5384" s="563" t="s">
        <v>19594</v>
      </c>
      <c r="C5384" s="562" t="s">
        <v>220</v>
      </c>
      <c r="D5384" s="564">
        <v>89.63</v>
      </c>
    </row>
    <row r="5385" spans="1:4">
      <c r="A5385" s="562">
        <v>5213361</v>
      </c>
      <c r="B5385" s="563" t="s">
        <v>19595</v>
      </c>
      <c r="C5385" s="562" t="s">
        <v>220</v>
      </c>
      <c r="D5385" s="564">
        <v>87.38</v>
      </c>
    </row>
    <row r="5386" spans="1:4">
      <c r="A5386" s="562">
        <v>5219643</v>
      </c>
      <c r="B5386" s="563" t="s">
        <v>19596</v>
      </c>
      <c r="C5386" s="562" t="s">
        <v>220</v>
      </c>
      <c r="D5386" s="564">
        <v>84.02</v>
      </c>
    </row>
    <row r="5387" spans="1:4">
      <c r="A5387" s="562">
        <v>5219644</v>
      </c>
      <c r="B5387" s="563" t="s">
        <v>19597</v>
      </c>
      <c r="C5387" s="562" t="s">
        <v>220</v>
      </c>
      <c r="D5387" s="564">
        <v>81.540000000000006</v>
      </c>
    </row>
    <row r="5388" spans="1:4">
      <c r="A5388" s="562">
        <v>5214000</v>
      </c>
      <c r="B5388" s="563" t="s">
        <v>19598</v>
      </c>
      <c r="C5388" s="562" t="s">
        <v>16090</v>
      </c>
      <c r="D5388" s="564">
        <v>340.18</v>
      </c>
    </row>
    <row r="5389" spans="1:4">
      <c r="A5389" s="562">
        <v>5301014</v>
      </c>
      <c r="B5389" s="563" t="s">
        <v>19599</v>
      </c>
      <c r="C5389" s="562" t="s">
        <v>16447</v>
      </c>
      <c r="D5389" s="564">
        <v>146.28</v>
      </c>
    </row>
    <row r="5390" spans="1:4">
      <c r="A5390" s="562">
        <v>5300995</v>
      </c>
      <c r="B5390" s="563" t="s">
        <v>19600</v>
      </c>
      <c r="C5390" s="562" t="s">
        <v>220</v>
      </c>
      <c r="D5390" s="564">
        <v>2667.36</v>
      </c>
    </row>
    <row r="5391" spans="1:4">
      <c r="A5391" s="562">
        <v>5300996</v>
      </c>
      <c r="B5391" s="563" t="s">
        <v>19601</v>
      </c>
      <c r="C5391" s="562" t="s">
        <v>220</v>
      </c>
      <c r="D5391" s="564">
        <v>3456.17</v>
      </c>
    </row>
    <row r="5392" spans="1:4">
      <c r="A5392" s="562">
        <v>5300998</v>
      </c>
      <c r="B5392" s="563" t="s">
        <v>19602</v>
      </c>
      <c r="C5392" s="562" t="s">
        <v>220</v>
      </c>
      <c r="D5392" s="564">
        <v>6897.56</v>
      </c>
    </row>
    <row r="5393" spans="1:4">
      <c r="A5393" s="562">
        <v>5300997</v>
      </c>
      <c r="B5393" s="563" t="s">
        <v>19603</v>
      </c>
      <c r="C5393" s="562" t="s">
        <v>220</v>
      </c>
      <c r="D5393" s="564">
        <v>5651.25</v>
      </c>
    </row>
    <row r="5394" spans="1:4">
      <c r="A5394" s="562">
        <v>5300999</v>
      </c>
      <c r="B5394" s="563" t="s">
        <v>19604</v>
      </c>
      <c r="C5394" s="562" t="s">
        <v>220</v>
      </c>
      <c r="D5394" s="564">
        <v>809.57</v>
      </c>
    </row>
    <row r="5395" spans="1:4">
      <c r="A5395" s="562">
        <v>5301000</v>
      </c>
      <c r="B5395" s="563" t="s">
        <v>19605</v>
      </c>
      <c r="C5395" s="562" t="s">
        <v>220</v>
      </c>
      <c r="D5395" s="564">
        <v>1217.3399999999999</v>
      </c>
    </row>
    <row r="5396" spans="1:4">
      <c r="A5396" s="562">
        <v>5301001</v>
      </c>
      <c r="B5396" s="563" t="s">
        <v>19606</v>
      </c>
      <c r="C5396" s="562" t="s">
        <v>220</v>
      </c>
      <c r="D5396" s="564">
        <v>561.17999999999995</v>
      </c>
    </row>
    <row r="5397" spans="1:4">
      <c r="A5397" s="562">
        <v>5301002</v>
      </c>
      <c r="B5397" s="563" t="s">
        <v>19607</v>
      </c>
      <c r="C5397" s="562" t="s">
        <v>220</v>
      </c>
      <c r="D5397" s="564">
        <v>364</v>
      </c>
    </row>
    <row r="5398" spans="1:4">
      <c r="A5398" s="562">
        <v>5301003</v>
      </c>
      <c r="B5398" s="563" t="s">
        <v>19608</v>
      </c>
      <c r="C5398" s="562" t="s">
        <v>220</v>
      </c>
      <c r="D5398" s="564">
        <v>351.06</v>
      </c>
    </row>
    <row r="5399" spans="1:4" ht="25.5">
      <c r="A5399" s="562">
        <v>5301064</v>
      </c>
      <c r="B5399" s="563" t="s">
        <v>19609</v>
      </c>
      <c r="C5399" s="562" t="s">
        <v>220</v>
      </c>
      <c r="D5399" s="564">
        <v>724.21</v>
      </c>
    </row>
    <row r="5400" spans="1:4" ht="25.5">
      <c r="A5400" s="562">
        <v>5301046</v>
      </c>
      <c r="B5400" s="563" t="s">
        <v>19610</v>
      </c>
      <c r="C5400" s="562" t="s">
        <v>220</v>
      </c>
      <c r="D5400" s="564">
        <v>1389.95</v>
      </c>
    </row>
    <row r="5401" spans="1:4" ht="25.5">
      <c r="A5401" s="562">
        <v>5301065</v>
      </c>
      <c r="B5401" s="563" t="s">
        <v>19611</v>
      </c>
      <c r="C5401" s="562" t="s">
        <v>220</v>
      </c>
      <c r="D5401" s="564">
        <v>1273.82</v>
      </c>
    </row>
    <row r="5402" spans="1:4" ht="25.5">
      <c r="A5402" s="562">
        <v>5301047</v>
      </c>
      <c r="B5402" s="563" t="s">
        <v>19612</v>
      </c>
      <c r="C5402" s="562" t="s">
        <v>220</v>
      </c>
      <c r="D5402" s="564">
        <v>2360.5700000000002</v>
      </c>
    </row>
    <row r="5403" spans="1:4" ht="25.5">
      <c r="A5403" s="562">
        <v>5301066</v>
      </c>
      <c r="B5403" s="563" t="s">
        <v>19613</v>
      </c>
      <c r="C5403" s="562" t="s">
        <v>220</v>
      </c>
      <c r="D5403" s="564">
        <v>1424.97</v>
      </c>
    </row>
    <row r="5404" spans="1:4" ht="25.5">
      <c r="A5404" s="562">
        <v>5301048</v>
      </c>
      <c r="B5404" s="563" t="s">
        <v>19614</v>
      </c>
      <c r="C5404" s="562" t="s">
        <v>220</v>
      </c>
      <c r="D5404" s="564">
        <v>2572.25</v>
      </c>
    </row>
    <row r="5405" spans="1:4" ht="25.5">
      <c r="A5405" s="562">
        <v>5301040</v>
      </c>
      <c r="B5405" s="563" t="s">
        <v>19615</v>
      </c>
      <c r="C5405" s="562" t="s">
        <v>220</v>
      </c>
      <c r="D5405" s="564">
        <v>2499.9699999999998</v>
      </c>
    </row>
    <row r="5406" spans="1:4" ht="25.5">
      <c r="A5406" s="562">
        <v>5301058</v>
      </c>
      <c r="B5406" s="563" t="s">
        <v>19616</v>
      </c>
      <c r="C5406" s="562" t="s">
        <v>220</v>
      </c>
      <c r="D5406" s="564">
        <v>1826.54</v>
      </c>
    </row>
    <row r="5407" spans="1:4" ht="25.5">
      <c r="A5407" s="562">
        <v>5301041</v>
      </c>
      <c r="B5407" s="563" t="s">
        <v>19617</v>
      </c>
      <c r="C5407" s="562" t="s">
        <v>220</v>
      </c>
      <c r="D5407" s="564">
        <v>5587.73</v>
      </c>
    </row>
    <row r="5408" spans="1:4" ht="25.5">
      <c r="A5408" s="562">
        <v>5301059</v>
      </c>
      <c r="B5408" s="563" t="s">
        <v>19618</v>
      </c>
      <c r="C5408" s="562" t="s">
        <v>220</v>
      </c>
      <c r="D5408" s="564">
        <v>4478.21</v>
      </c>
    </row>
    <row r="5409" spans="1:4" ht="25.5">
      <c r="A5409" s="562">
        <v>5301060</v>
      </c>
      <c r="B5409" s="563" t="s">
        <v>19619</v>
      </c>
      <c r="C5409" s="562" t="s">
        <v>220</v>
      </c>
      <c r="D5409" s="564">
        <v>4954.49</v>
      </c>
    </row>
    <row r="5410" spans="1:4" ht="25.5">
      <c r="A5410" s="562">
        <v>5301042</v>
      </c>
      <c r="B5410" s="563" t="s">
        <v>19620</v>
      </c>
      <c r="C5410" s="562" t="s">
        <v>220</v>
      </c>
      <c r="D5410" s="564">
        <v>6126.39</v>
      </c>
    </row>
    <row r="5411" spans="1:4" ht="25.5">
      <c r="A5411" s="562">
        <v>5301072</v>
      </c>
      <c r="B5411" s="563" t="s">
        <v>19621</v>
      </c>
      <c r="C5411" s="562" t="s">
        <v>220</v>
      </c>
      <c r="D5411" s="564">
        <v>5000.1400000000003</v>
      </c>
    </row>
    <row r="5412" spans="1:4" ht="25.5">
      <c r="A5412" s="562">
        <v>5301054</v>
      </c>
      <c r="B5412" s="563" t="s">
        <v>19622</v>
      </c>
      <c r="C5412" s="562" t="s">
        <v>220</v>
      </c>
      <c r="D5412" s="564">
        <v>5557.89</v>
      </c>
    </row>
    <row r="5413" spans="1:4" ht="25.5">
      <c r="A5413" s="562">
        <v>5301070</v>
      </c>
      <c r="B5413" s="563" t="s">
        <v>19623</v>
      </c>
      <c r="C5413" s="562" t="s">
        <v>220</v>
      </c>
      <c r="D5413" s="564">
        <v>2450.2399999999998</v>
      </c>
    </row>
    <row r="5414" spans="1:4" ht="25.5">
      <c r="A5414" s="562">
        <v>5301052</v>
      </c>
      <c r="B5414" s="563" t="s">
        <v>19624</v>
      </c>
      <c r="C5414" s="562" t="s">
        <v>220</v>
      </c>
      <c r="D5414" s="564">
        <v>2984.74</v>
      </c>
    </row>
    <row r="5415" spans="1:4" ht="25.5">
      <c r="A5415" s="562">
        <v>5301071</v>
      </c>
      <c r="B5415" s="563" t="s">
        <v>19625</v>
      </c>
      <c r="C5415" s="562" t="s">
        <v>220</v>
      </c>
      <c r="D5415" s="564">
        <v>3274.42</v>
      </c>
    </row>
    <row r="5416" spans="1:4" ht="25.5">
      <c r="A5416" s="562">
        <v>5301053</v>
      </c>
      <c r="B5416" s="563" t="s">
        <v>19626</v>
      </c>
      <c r="C5416" s="562" t="s">
        <v>220</v>
      </c>
      <c r="D5416" s="564">
        <v>3809.4</v>
      </c>
    </row>
    <row r="5417" spans="1:4" ht="25.5">
      <c r="A5417" s="562">
        <v>5301061</v>
      </c>
      <c r="B5417" s="563" t="s">
        <v>19627</v>
      </c>
      <c r="C5417" s="562" t="s">
        <v>220</v>
      </c>
      <c r="D5417" s="564">
        <v>227.38</v>
      </c>
    </row>
    <row r="5418" spans="1:4" ht="25.5">
      <c r="A5418" s="562">
        <v>5301043</v>
      </c>
      <c r="B5418" s="563" t="s">
        <v>19628</v>
      </c>
      <c r="C5418" s="562" t="s">
        <v>220</v>
      </c>
      <c r="D5418" s="564">
        <v>758.55</v>
      </c>
    </row>
    <row r="5419" spans="1:4" ht="25.5">
      <c r="A5419" s="562">
        <v>5301062</v>
      </c>
      <c r="B5419" s="563" t="s">
        <v>19629</v>
      </c>
      <c r="C5419" s="562" t="s">
        <v>220</v>
      </c>
      <c r="D5419" s="564">
        <v>383.2</v>
      </c>
    </row>
    <row r="5420" spans="1:4" ht="25.5">
      <c r="A5420" s="562">
        <v>5301044</v>
      </c>
      <c r="B5420" s="563" t="s">
        <v>19630</v>
      </c>
      <c r="C5420" s="562" t="s">
        <v>220</v>
      </c>
      <c r="D5420" s="564">
        <v>1135.0899999999999</v>
      </c>
    </row>
    <row r="5421" spans="1:4" ht="25.5">
      <c r="A5421" s="562">
        <v>5301063</v>
      </c>
      <c r="B5421" s="563" t="s">
        <v>19631</v>
      </c>
      <c r="C5421" s="562" t="s">
        <v>220</v>
      </c>
      <c r="D5421" s="564">
        <v>443.01</v>
      </c>
    </row>
    <row r="5422" spans="1:4" ht="25.5">
      <c r="A5422" s="562">
        <v>5301045</v>
      </c>
      <c r="B5422" s="563" t="s">
        <v>19632</v>
      </c>
      <c r="C5422" s="562" t="s">
        <v>220</v>
      </c>
      <c r="D5422" s="564">
        <v>1247.3</v>
      </c>
    </row>
    <row r="5423" spans="1:4" ht="25.5">
      <c r="A5423" s="562">
        <v>5301037</v>
      </c>
      <c r="B5423" s="563" t="s">
        <v>19633</v>
      </c>
      <c r="C5423" s="562" t="s">
        <v>220</v>
      </c>
      <c r="D5423" s="564">
        <v>1301.52</v>
      </c>
    </row>
    <row r="5424" spans="1:4" ht="25.5">
      <c r="A5424" s="562">
        <v>5301055</v>
      </c>
      <c r="B5424" s="563" t="s">
        <v>19634</v>
      </c>
      <c r="C5424" s="562" t="s">
        <v>220</v>
      </c>
      <c r="D5424" s="564">
        <v>766.4</v>
      </c>
    </row>
    <row r="5425" spans="1:4" ht="25.5">
      <c r="A5425" s="562">
        <v>5301038</v>
      </c>
      <c r="B5425" s="563" t="s">
        <v>19635</v>
      </c>
      <c r="C5425" s="562" t="s">
        <v>220</v>
      </c>
      <c r="D5425" s="564">
        <v>2723.96</v>
      </c>
    </row>
    <row r="5426" spans="1:4" ht="25.5">
      <c r="A5426" s="562">
        <v>5301056</v>
      </c>
      <c r="B5426" s="563" t="s">
        <v>19636</v>
      </c>
      <c r="C5426" s="562" t="s">
        <v>220</v>
      </c>
      <c r="D5426" s="564">
        <v>1960.29</v>
      </c>
    </row>
    <row r="5427" spans="1:4" ht="25.5">
      <c r="A5427" s="562">
        <v>5301057</v>
      </c>
      <c r="B5427" s="563" t="s">
        <v>19637</v>
      </c>
      <c r="C5427" s="562" t="s">
        <v>220</v>
      </c>
      <c r="D5427" s="564">
        <v>2179.58</v>
      </c>
    </row>
    <row r="5428" spans="1:4" ht="25.5">
      <c r="A5428" s="562">
        <v>5301039</v>
      </c>
      <c r="B5428" s="563" t="s">
        <v>19638</v>
      </c>
      <c r="C5428" s="562" t="s">
        <v>220</v>
      </c>
      <c r="D5428" s="564">
        <v>2997.24</v>
      </c>
    </row>
    <row r="5429" spans="1:4" ht="25.5">
      <c r="A5429" s="562">
        <v>5301069</v>
      </c>
      <c r="B5429" s="563" t="s">
        <v>19639</v>
      </c>
      <c r="C5429" s="562" t="s">
        <v>220</v>
      </c>
      <c r="D5429" s="564">
        <v>2216.8000000000002</v>
      </c>
    </row>
    <row r="5430" spans="1:4" ht="25.5">
      <c r="A5430" s="562">
        <v>5301051</v>
      </c>
      <c r="B5430" s="563" t="s">
        <v>19640</v>
      </c>
      <c r="C5430" s="562" t="s">
        <v>220</v>
      </c>
      <c r="D5430" s="564">
        <v>2678.55</v>
      </c>
    </row>
    <row r="5431" spans="1:4" ht="25.5">
      <c r="A5431" s="562">
        <v>5301067</v>
      </c>
      <c r="B5431" s="563" t="s">
        <v>19641</v>
      </c>
      <c r="C5431" s="562" t="s">
        <v>220</v>
      </c>
      <c r="D5431" s="564">
        <v>1088.67</v>
      </c>
    </row>
    <row r="5432" spans="1:4" ht="25.5">
      <c r="A5432" s="562">
        <v>5301049</v>
      </c>
      <c r="B5432" s="563" t="s">
        <v>19642</v>
      </c>
      <c r="C5432" s="562" t="s">
        <v>220</v>
      </c>
      <c r="D5432" s="564">
        <v>1549.33</v>
      </c>
    </row>
    <row r="5433" spans="1:4" ht="25.5">
      <c r="A5433" s="562">
        <v>5301068</v>
      </c>
      <c r="B5433" s="563" t="s">
        <v>19643</v>
      </c>
      <c r="C5433" s="562" t="s">
        <v>220</v>
      </c>
      <c r="D5433" s="564">
        <v>1377.89</v>
      </c>
    </row>
    <row r="5434" spans="1:4" ht="25.5">
      <c r="A5434" s="562">
        <v>5301050</v>
      </c>
      <c r="B5434" s="563" t="s">
        <v>19644</v>
      </c>
      <c r="C5434" s="562" t="s">
        <v>220</v>
      </c>
      <c r="D5434" s="564">
        <v>1838.8</v>
      </c>
    </row>
    <row r="5435" spans="1:4">
      <c r="A5435" s="562">
        <v>5301022</v>
      </c>
      <c r="B5435" s="563" t="s">
        <v>19645</v>
      </c>
      <c r="C5435" s="562" t="s">
        <v>220</v>
      </c>
      <c r="D5435" s="564">
        <v>791.29</v>
      </c>
    </row>
    <row r="5436" spans="1:4">
      <c r="A5436" s="562">
        <v>5301021</v>
      </c>
      <c r="B5436" s="563" t="s">
        <v>19646</v>
      </c>
      <c r="C5436" s="562" t="s">
        <v>220</v>
      </c>
      <c r="D5436" s="564">
        <v>477.33</v>
      </c>
    </row>
    <row r="5437" spans="1:4">
      <c r="A5437" s="562">
        <v>5301020</v>
      </c>
      <c r="B5437" s="563" t="s">
        <v>19647</v>
      </c>
      <c r="C5437" s="562" t="s">
        <v>14735</v>
      </c>
      <c r="D5437" s="564">
        <v>367.51</v>
      </c>
    </row>
    <row r="5438" spans="1:4">
      <c r="A5438" s="562">
        <v>5301018</v>
      </c>
      <c r="B5438" s="563" t="s">
        <v>19648</v>
      </c>
      <c r="C5438" s="562" t="s">
        <v>14735</v>
      </c>
      <c r="D5438" s="564">
        <v>78.010000000000005</v>
      </c>
    </row>
    <row r="5439" spans="1:4">
      <c r="A5439" s="562">
        <v>5301019</v>
      </c>
      <c r="B5439" s="563" t="s">
        <v>19649</v>
      </c>
      <c r="C5439" s="562" t="s">
        <v>14735</v>
      </c>
      <c r="D5439" s="564">
        <v>223.28</v>
      </c>
    </row>
    <row r="5440" spans="1:4" ht="25.5">
      <c r="A5440" s="562">
        <v>5301077</v>
      </c>
      <c r="B5440" s="563" t="s">
        <v>19650</v>
      </c>
      <c r="C5440" s="562" t="s">
        <v>220</v>
      </c>
      <c r="D5440" s="564">
        <v>4956.28</v>
      </c>
    </row>
    <row r="5441" spans="1:4" ht="25.5">
      <c r="A5441" s="562">
        <v>5301078</v>
      </c>
      <c r="B5441" s="563" t="s">
        <v>19651</v>
      </c>
      <c r="C5441" s="562" t="s">
        <v>220</v>
      </c>
      <c r="D5441" s="564">
        <v>7030.78</v>
      </c>
    </row>
    <row r="5442" spans="1:4" ht="25.5">
      <c r="A5442" s="562">
        <v>5301079</v>
      </c>
      <c r="B5442" s="563" t="s">
        <v>19652</v>
      </c>
      <c r="C5442" s="562" t="s">
        <v>220</v>
      </c>
      <c r="D5442" s="564">
        <v>9608.49</v>
      </c>
    </row>
    <row r="5443" spans="1:4" ht="25.5">
      <c r="A5443" s="562">
        <v>5301080</v>
      </c>
      <c r="B5443" s="563" t="s">
        <v>19653</v>
      </c>
      <c r="C5443" s="562" t="s">
        <v>220</v>
      </c>
      <c r="D5443" s="564">
        <v>10945.24</v>
      </c>
    </row>
    <row r="5444" spans="1:4" ht="25.5">
      <c r="A5444" s="562">
        <v>5301081</v>
      </c>
      <c r="B5444" s="563" t="s">
        <v>19654</v>
      </c>
      <c r="C5444" s="562" t="s">
        <v>220</v>
      </c>
      <c r="D5444" s="564">
        <v>13527.97</v>
      </c>
    </row>
    <row r="5445" spans="1:4">
      <c r="A5445" s="562">
        <v>5301023</v>
      </c>
      <c r="B5445" s="563" t="s">
        <v>19655</v>
      </c>
      <c r="C5445" s="562" t="s">
        <v>220</v>
      </c>
      <c r="D5445" s="564">
        <v>3733.55</v>
      </c>
    </row>
    <row r="5446" spans="1:4">
      <c r="A5446" s="562">
        <v>5301024</v>
      </c>
      <c r="B5446" s="563" t="s">
        <v>19656</v>
      </c>
      <c r="C5446" s="562" t="s">
        <v>220</v>
      </c>
      <c r="D5446" s="564">
        <v>5808.05</v>
      </c>
    </row>
    <row r="5447" spans="1:4">
      <c r="A5447" s="562">
        <v>5301025</v>
      </c>
      <c r="B5447" s="563" t="s">
        <v>19657</v>
      </c>
      <c r="C5447" s="562" t="s">
        <v>220</v>
      </c>
      <c r="D5447" s="564">
        <v>8385.76</v>
      </c>
    </row>
    <row r="5448" spans="1:4">
      <c r="A5448" s="562">
        <v>5301026</v>
      </c>
      <c r="B5448" s="563" t="s">
        <v>19658</v>
      </c>
      <c r="C5448" s="562" t="s">
        <v>220</v>
      </c>
      <c r="D5448" s="564">
        <v>9722.52</v>
      </c>
    </row>
    <row r="5449" spans="1:4">
      <c r="A5449" s="562">
        <v>5301027</v>
      </c>
      <c r="B5449" s="563" t="s">
        <v>19659</v>
      </c>
      <c r="C5449" s="562" t="s">
        <v>220</v>
      </c>
      <c r="D5449" s="564">
        <v>12305.24</v>
      </c>
    </row>
    <row r="5450" spans="1:4">
      <c r="A5450" s="562">
        <v>5301028</v>
      </c>
      <c r="B5450" s="563" t="s">
        <v>19660</v>
      </c>
      <c r="C5450" s="562" t="s">
        <v>220</v>
      </c>
      <c r="D5450" s="564">
        <v>3680.01</v>
      </c>
    </row>
    <row r="5451" spans="1:4" ht="25.5">
      <c r="A5451" s="562">
        <v>5301082</v>
      </c>
      <c r="B5451" s="563" t="s">
        <v>19661</v>
      </c>
      <c r="C5451" s="562" t="s">
        <v>220</v>
      </c>
      <c r="D5451" s="564">
        <v>4798.4399999999996</v>
      </c>
    </row>
    <row r="5452" spans="1:4">
      <c r="A5452" s="562">
        <v>5301029</v>
      </c>
      <c r="B5452" s="563" t="s">
        <v>19662</v>
      </c>
      <c r="C5452" s="562" t="s">
        <v>220</v>
      </c>
      <c r="D5452" s="564">
        <v>5754.52</v>
      </c>
    </row>
    <row r="5453" spans="1:4" ht="25.5">
      <c r="A5453" s="562">
        <v>5301083</v>
      </c>
      <c r="B5453" s="563" t="s">
        <v>19663</v>
      </c>
      <c r="C5453" s="562" t="s">
        <v>220</v>
      </c>
      <c r="D5453" s="564">
        <v>6872.95</v>
      </c>
    </row>
    <row r="5454" spans="1:4">
      <c r="A5454" s="562">
        <v>5301030</v>
      </c>
      <c r="B5454" s="563" t="s">
        <v>19664</v>
      </c>
      <c r="C5454" s="562" t="s">
        <v>220</v>
      </c>
      <c r="D5454" s="564">
        <v>8332.23</v>
      </c>
    </row>
    <row r="5455" spans="1:4" ht="25.5">
      <c r="A5455" s="562">
        <v>5301084</v>
      </c>
      <c r="B5455" s="563" t="s">
        <v>19665</v>
      </c>
      <c r="C5455" s="562" t="s">
        <v>220</v>
      </c>
      <c r="D5455" s="564">
        <v>9450.66</v>
      </c>
    </row>
    <row r="5456" spans="1:4">
      <c r="A5456" s="562">
        <v>5301031</v>
      </c>
      <c r="B5456" s="563" t="s">
        <v>19666</v>
      </c>
      <c r="C5456" s="562" t="s">
        <v>220</v>
      </c>
      <c r="D5456" s="564">
        <v>9668.98</v>
      </c>
    </row>
    <row r="5457" spans="1:4" ht="25.5">
      <c r="A5457" s="562">
        <v>5301085</v>
      </c>
      <c r="B5457" s="563" t="s">
        <v>19667</v>
      </c>
      <c r="C5457" s="562" t="s">
        <v>220</v>
      </c>
      <c r="D5457" s="564">
        <v>10787.41</v>
      </c>
    </row>
    <row r="5458" spans="1:4">
      <c r="A5458" s="562">
        <v>5301032</v>
      </c>
      <c r="B5458" s="563" t="s">
        <v>19668</v>
      </c>
      <c r="C5458" s="562" t="s">
        <v>220</v>
      </c>
      <c r="D5458" s="564">
        <v>12251.71</v>
      </c>
    </row>
    <row r="5459" spans="1:4" ht="25.5">
      <c r="A5459" s="562">
        <v>5301086</v>
      </c>
      <c r="B5459" s="563" t="s">
        <v>19669</v>
      </c>
      <c r="C5459" s="562" t="s">
        <v>220</v>
      </c>
      <c r="D5459" s="564">
        <v>13370.14</v>
      </c>
    </row>
    <row r="5460" spans="1:4">
      <c r="A5460" s="562">
        <v>5301033</v>
      </c>
      <c r="B5460" s="563" t="s">
        <v>19670</v>
      </c>
      <c r="C5460" s="562" t="s">
        <v>220</v>
      </c>
      <c r="D5460" s="564">
        <v>91.16</v>
      </c>
    </row>
    <row r="5461" spans="1:4">
      <c r="A5461" s="562">
        <v>5301034</v>
      </c>
      <c r="B5461" s="563" t="s">
        <v>19671</v>
      </c>
      <c r="C5461" s="562" t="s">
        <v>220</v>
      </c>
      <c r="D5461" s="564">
        <v>599.52</v>
      </c>
    </row>
    <row r="5462" spans="1:4">
      <c r="A5462" s="562">
        <v>5301073</v>
      </c>
      <c r="B5462" s="563" t="s">
        <v>19672</v>
      </c>
      <c r="C5462" s="562" t="s">
        <v>220</v>
      </c>
      <c r="D5462" s="564">
        <v>503.24</v>
      </c>
    </row>
    <row r="5463" spans="1:4">
      <c r="A5463" s="562">
        <v>5301074</v>
      </c>
      <c r="B5463" s="563" t="s">
        <v>19673</v>
      </c>
      <c r="C5463" s="562" t="s">
        <v>220</v>
      </c>
      <c r="D5463" s="564">
        <v>1701.72</v>
      </c>
    </row>
    <row r="5464" spans="1:4">
      <c r="A5464" s="562">
        <v>5301015</v>
      </c>
      <c r="B5464" s="563" t="s">
        <v>19674</v>
      </c>
      <c r="C5464" s="562" t="s">
        <v>220</v>
      </c>
      <c r="D5464" s="564">
        <v>1070.8900000000001</v>
      </c>
    </row>
    <row r="5465" spans="1:4">
      <c r="A5465" s="562">
        <v>5300992</v>
      </c>
      <c r="B5465" s="563" t="s">
        <v>22039</v>
      </c>
      <c r="C5465" s="562" t="s">
        <v>16090</v>
      </c>
      <c r="D5465" s="564">
        <v>10.26</v>
      </c>
    </row>
    <row r="5466" spans="1:4" ht="25.5">
      <c r="A5466" s="562">
        <v>5300994</v>
      </c>
      <c r="B5466" s="563" t="s">
        <v>22040</v>
      </c>
      <c r="C5466" s="562" t="s">
        <v>16090</v>
      </c>
      <c r="D5466" s="564">
        <v>9.57</v>
      </c>
    </row>
    <row r="5467" spans="1:4">
      <c r="A5467" s="562">
        <v>5300993</v>
      </c>
      <c r="B5467" s="563" t="s">
        <v>19675</v>
      </c>
      <c r="C5467" s="562" t="s">
        <v>16090</v>
      </c>
      <c r="D5467" s="564">
        <v>8.4700000000000006</v>
      </c>
    </row>
    <row r="5468" spans="1:4">
      <c r="A5468" s="562">
        <v>5301088</v>
      </c>
      <c r="B5468" s="563" t="s">
        <v>19676</v>
      </c>
      <c r="C5468" s="562" t="s">
        <v>220</v>
      </c>
      <c r="D5468" s="564">
        <v>366.96</v>
      </c>
    </row>
    <row r="5469" spans="1:4">
      <c r="A5469" s="562">
        <v>5301004</v>
      </c>
      <c r="B5469" s="563" t="s">
        <v>19677</v>
      </c>
      <c r="C5469" s="562" t="s">
        <v>220</v>
      </c>
      <c r="D5469" s="564">
        <v>522.73</v>
      </c>
    </row>
    <row r="5470" spans="1:4">
      <c r="A5470" s="562">
        <v>5301087</v>
      </c>
      <c r="B5470" s="563" t="s">
        <v>19678</v>
      </c>
      <c r="C5470" s="562" t="s">
        <v>220</v>
      </c>
      <c r="D5470" s="564">
        <v>215.23</v>
      </c>
    </row>
    <row r="5471" spans="1:4">
      <c r="A5471" s="562">
        <v>5301005</v>
      </c>
      <c r="B5471" s="563" t="s">
        <v>19679</v>
      </c>
      <c r="C5471" s="562" t="s">
        <v>220</v>
      </c>
      <c r="D5471" s="564">
        <v>319.01</v>
      </c>
    </row>
    <row r="5472" spans="1:4">
      <c r="A5472" s="562">
        <v>5301006</v>
      </c>
      <c r="B5472" s="563" t="s">
        <v>19680</v>
      </c>
      <c r="C5472" s="562" t="s">
        <v>220</v>
      </c>
      <c r="D5472" s="564">
        <v>390.72</v>
      </c>
    </row>
    <row r="5473" spans="1:4">
      <c r="A5473" s="562">
        <v>5301008</v>
      </c>
      <c r="B5473" s="563" t="s">
        <v>19681</v>
      </c>
      <c r="C5473" s="562" t="s">
        <v>220</v>
      </c>
      <c r="D5473" s="564">
        <v>696.96</v>
      </c>
    </row>
    <row r="5474" spans="1:4">
      <c r="A5474" s="562">
        <v>5301007</v>
      </c>
      <c r="B5474" s="563" t="s">
        <v>19682</v>
      </c>
      <c r="C5474" s="562" t="s">
        <v>220</v>
      </c>
      <c r="D5474" s="564">
        <v>637.5</v>
      </c>
    </row>
    <row r="5475" spans="1:4">
      <c r="A5475" s="562">
        <v>5301009</v>
      </c>
      <c r="B5475" s="563" t="s">
        <v>19683</v>
      </c>
      <c r="C5475" s="562" t="s">
        <v>220</v>
      </c>
      <c r="D5475" s="564">
        <v>197.6</v>
      </c>
    </row>
    <row r="5476" spans="1:4">
      <c r="A5476" s="562">
        <v>5301010</v>
      </c>
      <c r="B5476" s="563" t="s">
        <v>19684</v>
      </c>
      <c r="C5476" s="562" t="s">
        <v>220</v>
      </c>
      <c r="D5476" s="564">
        <v>294.02999999999997</v>
      </c>
    </row>
    <row r="5477" spans="1:4">
      <c r="A5477" s="562">
        <v>5301011</v>
      </c>
      <c r="B5477" s="563" t="s">
        <v>19685</v>
      </c>
      <c r="C5477" s="562" t="s">
        <v>220</v>
      </c>
      <c r="D5477" s="564">
        <v>256.36</v>
      </c>
    </row>
    <row r="5478" spans="1:4">
      <c r="A5478" s="562">
        <v>5301012</v>
      </c>
      <c r="B5478" s="563" t="s">
        <v>19686</v>
      </c>
      <c r="C5478" s="562" t="s">
        <v>220</v>
      </c>
      <c r="D5478" s="564">
        <v>183.4</v>
      </c>
    </row>
    <row r="5479" spans="1:4">
      <c r="A5479" s="562">
        <v>5301013</v>
      </c>
      <c r="B5479" s="563" t="s">
        <v>19687</v>
      </c>
      <c r="C5479" s="562" t="s">
        <v>220</v>
      </c>
      <c r="D5479" s="564">
        <v>160.19999999999999</v>
      </c>
    </row>
    <row r="5480" spans="1:4">
      <c r="A5480" s="562">
        <v>5301016</v>
      </c>
      <c r="B5480" s="563" t="s">
        <v>19688</v>
      </c>
      <c r="C5480" s="562" t="s">
        <v>220</v>
      </c>
      <c r="D5480" s="564">
        <v>1768.39</v>
      </c>
    </row>
    <row r="5481" spans="1:4">
      <c r="A5481" s="562">
        <v>5301017</v>
      </c>
      <c r="B5481" s="563" t="s">
        <v>19689</v>
      </c>
      <c r="C5481" s="562" t="s">
        <v>220</v>
      </c>
      <c r="D5481" s="564">
        <v>1295.8499999999999</v>
      </c>
    </row>
    <row r="5482" spans="1:4">
      <c r="A5482" s="562">
        <v>5301035</v>
      </c>
      <c r="B5482" s="563" t="s">
        <v>19690</v>
      </c>
      <c r="C5482" s="562" t="s">
        <v>220</v>
      </c>
      <c r="D5482" s="564">
        <v>134.07</v>
      </c>
    </row>
    <row r="5483" spans="1:4">
      <c r="A5483" s="562">
        <v>5301036</v>
      </c>
      <c r="B5483" s="563" t="s">
        <v>19691</v>
      </c>
      <c r="C5483" s="562" t="s">
        <v>220</v>
      </c>
      <c r="D5483" s="564">
        <v>1199.06</v>
      </c>
    </row>
    <row r="5484" spans="1:4">
      <c r="A5484" s="562">
        <v>5301075</v>
      </c>
      <c r="B5484" s="563" t="s">
        <v>19692</v>
      </c>
      <c r="C5484" s="562" t="s">
        <v>220</v>
      </c>
      <c r="D5484" s="564">
        <v>583.05999999999995</v>
      </c>
    </row>
    <row r="5485" spans="1:4">
      <c r="A5485" s="562">
        <v>5301076</v>
      </c>
      <c r="B5485" s="563" t="s">
        <v>19693</v>
      </c>
      <c r="C5485" s="562" t="s">
        <v>220</v>
      </c>
      <c r="D5485" s="564">
        <v>1883.49</v>
      </c>
    </row>
    <row r="5486" spans="1:4">
      <c r="A5486" s="562">
        <v>5405980</v>
      </c>
      <c r="B5486" s="563" t="s">
        <v>40244</v>
      </c>
      <c r="C5486" s="562" t="s">
        <v>164</v>
      </c>
      <c r="D5486" s="564">
        <v>11.52</v>
      </c>
    </row>
    <row r="5487" spans="1:4">
      <c r="A5487" s="562">
        <v>5405981</v>
      </c>
      <c r="B5487" s="563" t="s">
        <v>40245</v>
      </c>
      <c r="C5487" s="562" t="s">
        <v>164</v>
      </c>
      <c r="D5487" s="564">
        <v>11.52</v>
      </c>
    </row>
    <row r="5488" spans="1:4" ht="25.5">
      <c r="A5488" s="562">
        <v>5405975</v>
      </c>
      <c r="B5488" s="563" t="s">
        <v>40246</v>
      </c>
      <c r="C5488" s="562" t="s">
        <v>16090</v>
      </c>
      <c r="D5488" s="564">
        <v>41.34</v>
      </c>
    </row>
    <row r="5489" spans="1:4" ht="25.5">
      <c r="A5489" s="562">
        <v>5405970</v>
      </c>
      <c r="B5489" s="563" t="s">
        <v>40247</v>
      </c>
      <c r="C5489" s="562" t="s">
        <v>164</v>
      </c>
      <c r="D5489" s="564">
        <v>1530.52</v>
      </c>
    </row>
    <row r="5490" spans="1:4" ht="25.5">
      <c r="A5490" s="562">
        <v>5405972</v>
      </c>
      <c r="B5490" s="563" t="s">
        <v>40248</v>
      </c>
      <c r="C5490" s="562" t="s">
        <v>164</v>
      </c>
      <c r="D5490" s="564">
        <v>1374.44</v>
      </c>
    </row>
    <row r="5491" spans="1:4" ht="25.5">
      <c r="A5491" s="562">
        <v>5405971</v>
      </c>
      <c r="B5491" s="563" t="s">
        <v>40249</v>
      </c>
      <c r="C5491" s="562" t="s">
        <v>164</v>
      </c>
      <c r="D5491" s="564">
        <v>1698.11</v>
      </c>
    </row>
    <row r="5492" spans="1:4" ht="25.5">
      <c r="A5492" s="562">
        <v>5405973</v>
      </c>
      <c r="B5492" s="563" t="s">
        <v>40250</v>
      </c>
      <c r="C5492" s="562" t="s">
        <v>164</v>
      </c>
      <c r="D5492" s="564">
        <v>1542.03</v>
      </c>
    </row>
    <row r="5493" spans="1:4">
      <c r="A5493" s="562">
        <v>5406736</v>
      </c>
      <c r="B5493" s="563" t="s">
        <v>40251</v>
      </c>
      <c r="C5493" s="562" t="s">
        <v>164</v>
      </c>
      <c r="D5493" s="564">
        <v>1540.8</v>
      </c>
    </row>
    <row r="5494" spans="1:4" ht="25.5">
      <c r="A5494" s="562">
        <v>5406737</v>
      </c>
      <c r="B5494" s="563" t="s">
        <v>40252</v>
      </c>
      <c r="C5494" s="562" t="s">
        <v>164</v>
      </c>
      <c r="D5494" s="564">
        <v>1384.73</v>
      </c>
    </row>
    <row r="5495" spans="1:4" ht="25.5">
      <c r="A5495" s="562">
        <v>5405986</v>
      </c>
      <c r="B5495" s="563" t="s">
        <v>40253</v>
      </c>
      <c r="C5495" s="562" t="s">
        <v>16090</v>
      </c>
      <c r="D5495" s="564">
        <v>9.43</v>
      </c>
    </row>
    <row r="5496" spans="1:4">
      <c r="A5496" s="562">
        <v>5405976</v>
      </c>
      <c r="B5496" s="563" t="s">
        <v>40254</v>
      </c>
      <c r="C5496" s="562" t="s">
        <v>16090</v>
      </c>
      <c r="D5496" s="564">
        <v>141.75</v>
      </c>
    </row>
    <row r="5497" spans="1:4">
      <c r="A5497" s="562">
        <v>5406023</v>
      </c>
      <c r="B5497" s="563" t="s">
        <v>19694</v>
      </c>
      <c r="C5497" s="562" t="s">
        <v>16090</v>
      </c>
      <c r="D5497" s="564">
        <v>379.27</v>
      </c>
    </row>
    <row r="5498" spans="1:4" ht="25.5">
      <c r="A5498" s="562">
        <v>5406033</v>
      </c>
      <c r="B5498" s="563" t="s">
        <v>19695</v>
      </c>
      <c r="C5498" s="562" t="s">
        <v>16090</v>
      </c>
      <c r="D5498" s="564">
        <v>357.42</v>
      </c>
    </row>
    <row r="5499" spans="1:4">
      <c r="A5499" s="562">
        <v>5406024</v>
      </c>
      <c r="B5499" s="563" t="s">
        <v>19696</v>
      </c>
      <c r="C5499" s="562" t="s">
        <v>16090</v>
      </c>
      <c r="D5499" s="564">
        <v>402.74</v>
      </c>
    </row>
    <row r="5500" spans="1:4" ht="25.5">
      <c r="A5500" s="562">
        <v>5406034</v>
      </c>
      <c r="B5500" s="563" t="s">
        <v>19697</v>
      </c>
      <c r="C5500" s="562" t="s">
        <v>16090</v>
      </c>
      <c r="D5500" s="564">
        <v>380.88</v>
      </c>
    </row>
    <row r="5501" spans="1:4" ht="25.5">
      <c r="A5501" s="562">
        <v>5406031</v>
      </c>
      <c r="B5501" s="563" t="s">
        <v>19698</v>
      </c>
      <c r="C5501" s="562" t="s">
        <v>16090</v>
      </c>
      <c r="D5501" s="564">
        <v>360.25</v>
      </c>
    </row>
    <row r="5502" spans="1:4" ht="25.5">
      <c r="A5502" s="562">
        <v>5406041</v>
      </c>
      <c r="B5502" s="563" t="s">
        <v>19699</v>
      </c>
      <c r="C5502" s="562" t="s">
        <v>16090</v>
      </c>
      <c r="D5502" s="564">
        <v>338.4</v>
      </c>
    </row>
    <row r="5503" spans="1:4" ht="25.5">
      <c r="A5503" s="562">
        <v>5406032</v>
      </c>
      <c r="B5503" s="563" t="s">
        <v>19700</v>
      </c>
      <c r="C5503" s="562" t="s">
        <v>16090</v>
      </c>
      <c r="D5503" s="564">
        <v>383.71</v>
      </c>
    </row>
    <row r="5504" spans="1:4" ht="25.5">
      <c r="A5504" s="562">
        <v>5406042</v>
      </c>
      <c r="B5504" s="563" t="s">
        <v>19701</v>
      </c>
      <c r="C5504" s="562" t="s">
        <v>16090</v>
      </c>
      <c r="D5504" s="564">
        <v>361.86</v>
      </c>
    </row>
    <row r="5505" spans="1:4" ht="25.5">
      <c r="A5505" s="562">
        <v>5406025</v>
      </c>
      <c r="B5505" s="563" t="s">
        <v>19702</v>
      </c>
      <c r="C5505" s="562" t="s">
        <v>16090</v>
      </c>
      <c r="D5505" s="564">
        <v>365.32</v>
      </c>
    </row>
    <row r="5506" spans="1:4" ht="25.5">
      <c r="A5506" s="562">
        <v>5406035</v>
      </c>
      <c r="B5506" s="563" t="s">
        <v>19703</v>
      </c>
      <c r="C5506" s="562" t="s">
        <v>16090</v>
      </c>
      <c r="D5506" s="564">
        <v>343.47</v>
      </c>
    </row>
    <row r="5507" spans="1:4" ht="25.5">
      <c r="A5507" s="562">
        <v>5406026</v>
      </c>
      <c r="B5507" s="563" t="s">
        <v>19704</v>
      </c>
      <c r="C5507" s="562" t="s">
        <v>16090</v>
      </c>
      <c r="D5507" s="564">
        <v>388.78</v>
      </c>
    </row>
    <row r="5508" spans="1:4" ht="25.5">
      <c r="A5508" s="562">
        <v>5406036</v>
      </c>
      <c r="B5508" s="563" t="s">
        <v>19705</v>
      </c>
      <c r="C5508" s="562" t="s">
        <v>16090</v>
      </c>
      <c r="D5508" s="564">
        <v>366.93</v>
      </c>
    </row>
    <row r="5509" spans="1:4" ht="25.5">
      <c r="A5509" s="562">
        <v>5406027</v>
      </c>
      <c r="B5509" s="563" t="s">
        <v>19706</v>
      </c>
      <c r="C5509" s="562" t="s">
        <v>16090</v>
      </c>
      <c r="D5509" s="564">
        <v>362.66</v>
      </c>
    </row>
    <row r="5510" spans="1:4" ht="25.5">
      <c r="A5510" s="562">
        <v>5406037</v>
      </c>
      <c r="B5510" s="563" t="s">
        <v>19707</v>
      </c>
      <c r="C5510" s="562" t="s">
        <v>16090</v>
      </c>
      <c r="D5510" s="564">
        <v>340.81</v>
      </c>
    </row>
    <row r="5511" spans="1:4" ht="25.5">
      <c r="A5511" s="562">
        <v>5406028</v>
      </c>
      <c r="B5511" s="563" t="s">
        <v>19708</v>
      </c>
      <c r="C5511" s="562" t="s">
        <v>16090</v>
      </c>
      <c r="D5511" s="564">
        <v>386.12</v>
      </c>
    </row>
    <row r="5512" spans="1:4" ht="25.5">
      <c r="A5512" s="562">
        <v>5406038</v>
      </c>
      <c r="B5512" s="563" t="s">
        <v>19709</v>
      </c>
      <c r="C5512" s="562" t="s">
        <v>16090</v>
      </c>
      <c r="D5512" s="564">
        <v>364.27</v>
      </c>
    </row>
    <row r="5513" spans="1:4" ht="25.5">
      <c r="A5513" s="562">
        <v>5406029</v>
      </c>
      <c r="B5513" s="563" t="s">
        <v>19710</v>
      </c>
      <c r="C5513" s="562" t="s">
        <v>16090</v>
      </c>
      <c r="D5513" s="564">
        <v>361.19</v>
      </c>
    </row>
    <row r="5514" spans="1:4" ht="25.5">
      <c r="A5514" s="562">
        <v>5406039</v>
      </c>
      <c r="B5514" s="563" t="s">
        <v>19711</v>
      </c>
      <c r="C5514" s="562" t="s">
        <v>16090</v>
      </c>
      <c r="D5514" s="564">
        <v>339.33</v>
      </c>
    </row>
    <row r="5515" spans="1:4" ht="25.5">
      <c r="A5515" s="562">
        <v>5406030</v>
      </c>
      <c r="B5515" s="563" t="s">
        <v>19712</v>
      </c>
      <c r="C5515" s="562" t="s">
        <v>16090</v>
      </c>
      <c r="D5515" s="564">
        <v>384.65</v>
      </c>
    </row>
    <row r="5516" spans="1:4" ht="25.5">
      <c r="A5516" s="562">
        <v>5406040</v>
      </c>
      <c r="B5516" s="563" t="s">
        <v>19713</v>
      </c>
      <c r="C5516" s="562" t="s">
        <v>16090</v>
      </c>
      <c r="D5516" s="564">
        <v>362.8</v>
      </c>
    </row>
    <row r="5517" spans="1:4">
      <c r="A5517" s="562">
        <v>5406738</v>
      </c>
      <c r="B5517" s="563" t="s">
        <v>40255</v>
      </c>
      <c r="C5517" s="562" t="s">
        <v>16090</v>
      </c>
      <c r="D5517" s="564">
        <v>380.71</v>
      </c>
    </row>
    <row r="5518" spans="1:4">
      <c r="A5518" s="562">
        <v>5406739</v>
      </c>
      <c r="B5518" s="563" t="s">
        <v>40256</v>
      </c>
      <c r="C5518" s="562" t="s">
        <v>16090</v>
      </c>
      <c r="D5518" s="564">
        <v>358.86</v>
      </c>
    </row>
    <row r="5519" spans="1:4">
      <c r="A5519" s="562">
        <v>5406746</v>
      </c>
      <c r="B5519" s="563" t="s">
        <v>40257</v>
      </c>
      <c r="C5519" s="562" t="s">
        <v>16090</v>
      </c>
      <c r="D5519" s="564">
        <v>361.69</v>
      </c>
    </row>
    <row r="5520" spans="1:4" ht="25.5">
      <c r="A5520" s="562">
        <v>5406747</v>
      </c>
      <c r="B5520" s="563" t="s">
        <v>40258</v>
      </c>
      <c r="C5520" s="562" t="s">
        <v>16090</v>
      </c>
      <c r="D5520" s="564">
        <v>339.83</v>
      </c>
    </row>
    <row r="5521" spans="1:4">
      <c r="A5521" s="562">
        <v>5406740</v>
      </c>
      <c r="B5521" s="563" t="s">
        <v>40259</v>
      </c>
      <c r="C5521" s="562" t="s">
        <v>16090</v>
      </c>
      <c r="D5521" s="564">
        <v>366.76</v>
      </c>
    </row>
    <row r="5522" spans="1:4" ht="25.5">
      <c r="A5522" s="562">
        <v>5406741</v>
      </c>
      <c r="B5522" s="563" t="s">
        <v>40260</v>
      </c>
      <c r="C5522" s="562" t="s">
        <v>16090</v>
      </c>
      <c r="D5522" s="564">
        <v>344.91</v>
      </c>
    </row>
    <row r="5523" spans="1:4">
      <c r="A5523" s="562">
        <v>5406742</v>
      </c>
      <c r="B5523" s="563" t="s">
        <v>40261</v>
      </c>
      <c r="C5523" s="562" t="s">
        <v>16090</v>
      </c>
      <c r="D5523" s="564">
        <v>364.1</v>
      </c>
    </row>
    <row r="5524" spans="1:4" ht="25.5">
      <c r="A5524" s="562">
        <v>5406743</v>
      </c>
      <c r="B5524" s="563" t="s">
        <v>40262</v>
      </c>
      <c r="C5524" s="562" t="s">
        <v>16090</v>
      </c>
      <c r="D5524" s="564">
        <v>342.25</v>
      </c>
    </row>
    <row r="5525" spans="1:4">
      <c r="A5525" s="562">
        <v>5406744</v>
      </c>
      <c r="B5525" s="563" t="s">
        <v>40263</v>
      </c>
      <c r="C5525" s="562" t="s">
        <v>16090</v>
      </c>
      <c r="D5525" s="564">
        <v>362.63</v>
      </c>
    </row>
    <row r="5526" spans="1:4" ht="25.5">
      <c r="A5526" s="562">
        <v>5406745</v>
      </c>
      <c r="B5526" s="563" t="s">
        <v>40264</v>
      </c>
      <c r="C5526" s="562" t="s">
        <v>16090</v>
      </c>
      <c r="D5526" s="564">
        <v>340.77</v>
      </c>
    </row>
    <row r="5527" spans="1:4">
      <c r="A5527" s="562">
        <v>5405987</v>
      </c>
      <c r="B5527" s="563" t="s">
        <v>19714</v>
      </c>
      <c r="C5527" s="562" t="s">
        <v>220</v>
      </c>
      <c r="D5527" s="564">
        <v>9.86</v>
      </c>
    </row>
    <row r="5528" spans="1:4">
      <c r="A5528" s="562">
        <v>5405979</v>
      </c>
      <c r="B5528" s="563" t="s">
        <v>40265</v>
      </c>
      <c r="C5528" s="562" t="s">
        <v>16090</v>
      </c>
      <c r="D5528" s="564">
        <v>19.510000000000002</v>
      </c>
    </row>
    <row r="5529" spans="1:4">
      <c r="A5529" s="562">
        <v>5502806</v>
      </c>
      <c r="B5529" s="563" t="s">
        <v>19715</v>
      </c>
      <c r="C5529" s="562" t="s">
        <v>164</v>
      </c>
      <c r="D5529" s="564">
        <v>144.02000000000001</v>
      </c>
    </row>
    <row r="5530" spans="1:4">
      <c r="A5530" s="562">
        <v>5502807</v>
      </c>
      <c r="B5530" s="563" t="s">
        <v>19716</v>
      </c>
      <c r="C5530" s="562" t="s">
        <v>164</v>
      </c>
      <c r="D5530" s="564">
        <v>17.93</v>
      </c>
    </row>
    <row r="5531" spans="1:4">
      <c r="A5531" s="562">
        <v>5503041</v>
      </c>
      <c r="B5531" s="563" t="s">
        <v>19717</v>
      </c>
      <c r="C5531" s="562" t="s">
        <v>164</v>
      </c>
      <c r="D5531" s="564">
        <v>6.9</v>
      </c>
    </row>
    <row r="5532" spans="1:4">
      <c r="A5532" s="562">
        <v>5502978</v>
      </c>
      <c r="B5532" s="563" t="s">
        <v>19718</v>
      </c>
      <c r="C5532" s="562" t="s">
        <v>164</v>
      </c>
      <c r="D5532" s="564">
        <v>5.93</v>
      </c>
    </row>
    <row r="5533" spans="1:4">
      <c r="A5533" s="562">
        <v>5502822</v>
      </c>
      <c r="B5533" s="563" t="s">
        <v>19719</v>
      </c>
      <c r="C5533" s="562" t="s">
        <v>164</v>
      </c>
      <c r="D5533" s="564">
        <v>42.37</v>
      </c>
    </row>
    <row r="5534" spans="1:4">
      <c r="A5534" s="562">
        <v>5502979</v>
      </c>
      <c r="B5534" s="563" t="s">
        <v>19720</v>
      </c>
      <c r="C5534" s="562" t="s">
        <v>164</v>
      </c>
      <c r="D5534" s="564">
        <v>22.35</v>
      </c>
    </row>
    <row r="5535" spans="1:4">
      <c r="A5535" s="562">
        <v>5501700</v>
      </c>
      <c r="B5535" s="563" t="s">
        <v>19721</v>
      </c>
      <c r="C5535" s="562" t="s">
        <v>16090</v>
      </c>
      <c r="D5535" s="564">
        <v>0.76</v>
      </c>
    </row>
    <row r="5536" spans="1:4">
      <c r="A5536" s="562">
        <v>5500991</v>
      </c>
      <c r="B5536" s="563" t="s">
        <v>19722</v>
      </c>
      <c r="C5536" s="562" t="s">
        <v>164</v>
      </c>
      <c r="D5536" s="564">
        <v>197.14</v>
      </c>
    </row>
    <row r="5537" spans="1:4">
      <c r="A5537" s="562">
        <v>5515739</v>
      </c>
      <c r="B5537" s="563" t="s">
        <v>19723</v>
      </c>
      <c r="C5537" s="562" t="s">
        <v>164</v>
      </c>
      <c r="D5537" s="564">
        <v>45.55</v>
      </c>
    </row>
    <row r="5538" spans="1:4">
      <c r="A5538" s="562">
        <v>5505766</v>
      </c>
      <c r="B5538" s="563" t="s">
        <v>19724</v>
      </c>
      <c r="C5538" s="562" t="s">
        <v>164</v>
      </c>
      <c r="D5538" s="564">
        <v>393.92</v>
      </c>
    </row>
    <row r="5539" spans="1:4">
      <c r="A5539" s="562">
        <v>5501701</v>
      </c>
      <c r="B5539" s="563" t="s">
        <v>19725</v>
      </c>
      <c r="C5539" s="562" t="s">
        <v>220</v>
      </c>
      <c r="D5539" s="564">
        <v>56.4</v>
      </c>
    </row>
    <row r="5540" spans="1:4">
      <c r="A5540" s="562">
        <v>5501702</v>
      </c>
      <c r="B5540" s="563" t="s">
        <v>19726</v>
      </c>
      <c r="C5540" s="562" t="s">
        <v>220</v>
      </c>
      <c r="D5540" s="564">
        <v>141.01</v>
      </c>
    </row>
    <row r="5541" spans="1:4" ht="25.5">
      <c r="A5541" s="562">
        <v>5502972</v>
      </c>
      <c r="B5541" s="563" t="s">
        <v>19727</v>
      </c>
      <c r="C5541" s="562" t="s">
        <v>164</v>
      </c>
      <c r="D5541" s="564">
        <v>201</v>
      </c>
    </row>
    <row r="5542" spans="1:4" ht="25.5">
      <c r="A5542" s="562">
        <v>5502968</v>
      </c>
      <c r="B5542" s="563" t="s">
        <v>19728</v>
      </c>
      <c r="C5542" s="562" t="s">
        <v>164</v>
      </c>
      <c r="D5542" s="564">
        <v>22.63</v>
      </c>
    </row>
    <row r="5543" spans="1:4" ht="25.5">
      <c r="A5543" s="562">
        <v>5502969</v>
      </c>
      <c r="B5543" s="563" t="s">
        <v>19729</v>
      </c>
      <c r="C5543" s="562" t="s">
        <v>164</v>
      </c>
      <c r="D5543" s="564">
        <v>28.55</v>
      </c>
    </row>
    <row r="5544" spans="1:4" ht="25.5">
      <c r="A5544" s="562">
        <v>5502970</v>
      </c>
      <c r="B5544" s="563" t="s">
        <v>19730</v>
      </c>
      <c r="C5544" s="562" t="s">
        <v>164</v>
      </c>
      <c r="D5544" s="564">
        <v>52.32</v>
      </c>
    </row>
    <row r="5545" spans="1:4" ht="25.5">
      <c r="A5545" s="562">
        <v>5502971</v>
      </c>
      <c r="B5545" s="563" t="s">
        <v>19731</v>
      </c>
      <c r="C5545" s="562" t="s">
        <v>164</v>
      </c>
      <c r="D5545" s="564">
        <v>97.48</v>
      </c>
    </row>
    <row r="5546" spans="1:4">
      <c r="A5546" s="562">
        <v>5502663</v>
      </c>
      <c r="B5546" s="563" t="s">
        <v>19732</v>
      </c>
      <c r="C5546" s="562" t="s">
        <v>164</v>
      </c>
      <c r="D5546" s="564">
        <v>37.85</v>
      </c>
    </row>
    <row r="5547" spans="1:4">
      <c r="A5547" s="562">
        <v>5502993</v>
      </c>
      <c r="B5547" s="563" t="s">
        <v>19733</v>
      </c>
      <c r="C5547" s="562" t="s">
        <v>164</v>
      </c>
      <c r="D5547" s="564">
        <v>26.38</v>
      </c>
    </row>
    <row r="5548" spans="1:4" ht="25.5">
      <c r="A5548" s="562">
        <v>5502967</v>
      </c>
      <c r="B5548" s="563" t="s">
        <v>19734</v>
      </c>
      <c r="C5548" s="562" t="s">
        <v>164</v>
      </c>
      <c r="D5548" s="564">
        <v>111.22</v>
      </c>
    </row>
    <row r="5549" spans="1:4" ht="25.5">
      <c r="A5549" s="562">
        <v>5502963</v>
      </c>
      <c r="B5549" s="563" t="s">
        <v>19735</v>
      </c>
      <c r="C5549" s="562" t="s">
        <v>164</v>
      </c>
      <c r="D5549" s="564">
        <v>13.54</v>
      </c>
    </row>
    <row r="5550" spans="1:4" ht="25.5">
      <c r="A5550" s="562">
        <v>5502964</v>
      </c>
      <c r="B5550" s="563" t="s">
        <v>19736</v>
      </c>
      <c r="C5550" s="562" t="s">
        <v>164</v>
      </c>
      <c r="D5550" s="564">
        <v>16.97</v>
      </c>
    </row>
    <row r="5551" spans="1:4" ht="25.5">
      <c r="A5551" s="562">
        <v>5502965</v>
      </c>
      <c r="B5551" s="563" t="s">
        <v>19737</v>
      </c>
      <c r="C5551" s="562" t="s">
        <v>164</v>
      </c>
      <c r="D5551" s="564">
        <v>30.57</v>
      </c>
    </row>
    <row r="5552" spans="1:4" ht="25.5">
      <c r="A5552" s="562">
        <v>5502966</v>
      </c>
      <c r="B5552" s="563" t="s">
        <v>19738</v>
      </c>
      <c r="C5552" s="562" t="s">
        <v>164</v>
      </c>
      <c r="D5552" s="564">
        <v>56.07</v>
      </c>
    </row>
    <row r="5553" spans="1:4">
      <c r="A5553" s="562">
        <v>5501706</v>
      </c>
      <c r="B5553" s="563" t="s">
        <v>19739</v>
      </c>
      <c r="C5553" s="562" t="s">
        <v>164</v>
      </c>
      <c r="D5553" s="564">
        <v>7.66</v>
      </c>
    </row>
    <row r="5554" spans="1:4" ht="25.5">
      <c r="A5554" s="562">
        <v>5501880</v>
      </c>
      <c r="B5554" s="563" t="s">
        <v>19740</v>
      </c>
      <c r="C5554" s="562" t="s">
        <v>164</v>
      </c>
      <c r="D5554" s="564">
        <v>14.29</v>
      </c>
    </row>
    <row r="5555" spans="1:4" ht="25.5">
      <c r="A5555" s="562">
        <v>5502114</v>
      </c>
      <c r="B5555" s="563" t="s">
        <v>19741</v>
      </c>
      <c r="C5555" s="562" t="s">
        <v>164</v>
      </c>
      <c r="D5555" s="564">
        <v>8.7799999999999994</v>
      </c>
    </row>
    <row r="5556" spans="1:4" ht="25.5">
      <c r="A5556" s="562">
        <v>5501906</v>
      </c>
      <c r="B5556" s="563" t="s">
        <v>19742</v>
      </c>
      <c r="C5556" s="562" t="s">
        <v>164</v>
      </c>
      <c r="D5556" s="564">
        <v>12.92</v>
      </c>
    </row>
    <row r="5557" spans="1:4" ht="25.5">
      <c r="A5557" s="562">
        <v>5502140</v>
      </c>
      <c r="B5557" s="563" t="s">
        <v>19743</v>
      </c>
      <c r="C5557" s="562" t="s">
        <v>164</v>
      </c>
      <c r="D5557" s="564">
        <v>7.4</v>
      </c>
    </row>
    <row r="5558" spans="1:4" ht="25.5">
      <c r="A5558" s="562">
        <v>5501932</v>
      </c>
      <c r="B5558" s="563" t="s">
        <v>19744</v>
      </c>
      <c r="C5558" s="562" t="s">
        <v>164</v>
      </c>
      <c r="D5558" s="564">
        <v>12.92</v>
      </c>
    </row>
    <row r="5559" spans="1:4" ht="25.5">
      <c r="A5559" s="562">
        <v>5502166</v>
      </c>
      <c r="B5559" s="563" t="s">
        <v>19745</v>
      </c>
      <c r="C5559" s="562" t="s">
        <v>164</v>
      </c>
      <c r="D5559" s="564">
        <v>7.91</v>
      </c>
    </row>
    <row r="5560" spans="1:4" ht="25.5">
      <c r="A5560" s="562">
        <v>5501881</v>
      </c>
      <c r="B5560" s="563" t="s">
        <v>19746</v>
      </c>
      <c r="C5560" s="562" t="s">
        <v>164</v>
      </c>
      <c r="D5560" s="564">
        <v>14.57</v>
      </c>
    </row>
    <row r="5561" spans="1:4" ht="25.5">
      <c r="A5561" s="562">
        <v>5502115</v>
      </c>
      <c r="B5561" s="563" t="s">
        <v>19747</v>
      </c>
      <c r="C5561" s="562" t="s">
        <v>164</v>
      </c>
      <c r="D5561" s="564">
        <v>9.56</v>
      </c>
    </row>
    <row r="5562" spans="1:4" ht="25.5">
      <c r="A5562" s="562">
        <v>5501907</v>
      </c>
      <c r="B5562" s="563" t="s">
        <v>19748</v>
      </c>
      <c r="C5562" s="562" t="s">
        <v>164</v>
      </c>
      <c r="D5562" s="564">
        <v>13.11</v>
      </c>
    </row>
    <row r="5563" spans="1:4" ht="25.5">
      <c r="A5563" s="562">
        <v>5502141</v>
      </c>
      <c r="B5563" s="563" t="s">
        <v>19749</v>
      </c>
      <c r="C5563" s="562" t="s">
        <v>164</v>
      </c>
      <c r="D5563" s="564">
        <v>8.0500000000000007</v>
      </c>
    </row>
    <row r="5564" spans="1:4" ht="25.5">
      <c r="A5564" s="562">
        <v>5501933</v>
      </c>
      <c r="B5564" s="563" t="s">
        <v>19750</v>
      </c>
      <c r="C5564" s="562" t="s">
        <v>164</v>
      </c>
      <c r="D5564" s="564">
        <v>13.11</v>
      </c>
    </row>
    <row r="5565" spans="1:4" ht="25.5">
      <c r="A5565" s="562">
        <v>5502167</v>
      </c>
      <c r="B5565" s="563" t="s">
        <v>19751</v>
      </c>
      <c r="C5565" s="562" t="s">
        <v>164</v>
      </c>
      <c r="D5565" s="564">
        <v>8.0500000000000007</v>
      </c>
    </row>
    <row r="5566" spans="1:4" ht="25.5">
      <c r="A5566" s="562">
        <v>5501882</v>
      </c>
      <c r="B5566" s="563" t="s">
        <v>19752</v>
      </c>
      <c r="C5566" s="562" t="s">
        <v>164</v>
      </c>
      <c r="D5566" s="564">
        <v>14.85</v>
      </c>
    </row>
    <row r="5567" spans="1:4" ht="25.5">
      <c r="A5567" s="562">
        <v>5502116</v>
      </c>
      <c r="B5567" s="563" t="s">
        <v>19753</v>
      </c>
      <c r="C5567" s="562" t="s">
        <v>164</v>
      </c>
      <c r="D5567" s="564">
        <v>9.8000000000000007</v>
      </c>
    </row>
    <row r="5568" spans="1:4" ht="25.5">
      <c r="A5568" s="562">
        <v>5501908</v>
      </c>
      <c r="B5568" s="563" t="s">
        <v>19754</v>
      </c>
      <c r="C5568" s="562" t="s">
        <v>164</v>
      </c>
      <c r="D5568" s="564">
        <v>13.29</v>
      </c>
    </row>
    <row r="5569" spans="1:4" ht="25.5">
      <c r="A5569" s="562">
        <v>5502142</v>
      </c>
      <c r="B5569" s="563" t="s">
        <v>19755</v>
      </c>
      <c r="C5569" s="562" t="s">
        <v>164</v>
      </c>
      <c r="D5569" s="564">
        <v>8.25</v>
      </c>
    </row>
    <row r="5570" spans="1:4" ht="25.5">
      <c r="A5570" s="562">
        <v>5501934</v>
      </c>
      <c r="B5570" s="563" t="s">
        <v>19756</v>
      </c>
      <c r="C5570" s="562" t="s">
        <v>164</v>
      </c>
      <c r="D5570" s="564">
        <v>13.24</v>
      </c>
    </row>
    <row r="5571" spans="1:4" ht="25.5">
      <c r="A5571" s="562">
        <v>5502168</v>
      </c>
      <c r="B5571" s="563" t="s">
        <v>19757</v>
      </c>
      <c r="C5571" s="562" t="s">
        <v>164</v>
      </c>
      <c r="D5571" s="564">
        <v>8.1999999999999993</v>
      </c>
    </row>
    <row r="5572" spans="1:4" ht="25.5">
      <c r="A5572" s="562">
        <v>5501883</v>
      </c>
      <c r="B5572" s="563" t="s">
        <v>19758</v>
      </c>
      <c r="C5572" s="562" t="s">
        <v>164</v>
      </c>
      <c r="D5572" s="564">
        <v>15.12</v>
      </c>
    </row>
    <row r="5573" spans="1:4" ht="25.5">
      <c r="A5573" s="562">
        <v>5502117</v>
      </c>
      <c r="B5573" s="563" t="s">
        <v>19759</v>
      </c>
      <c r="C5573" s="562" t="s">
        <v>164</v>
      </c>
      <c r="D5573" s="564">
        <v>10.09</v>
      </c>
    </row>
    <row r="5574" spans="1:4" ht="25.5">
      <c r="A5574" s="562">
        <v>5501909</v>
      </c>
      <c r="B5574" s="563" t="s">
        <v>19760</v>
      </c>
      <c r="C5574" s="562" t="s">
        <v>164</v>
      </c>
      <c r="D5574" s="564">
        <v>13.47</v>
      </c>
    </row>
    <row r="5575" spans="1:4" ht="25.5">
      <c r="A5575" s="562">
        <v>5502143</v>
      </c>
      <c r="B5575" s="563" t="s">
        <v>19761</v>
      </c>
      <c r="C5575" s="562" t="s">
        <v>164</v>
      </c>
      <c r="D5575" s="564">
        <v>8.44</v>
      </c>
    </row>
    <row r="5576" spans="1:4" ht="25.5">
      <c r="A5576" s="562">
        <v>5501935</v>
      </c>
      <c r="B5576" s="563" t="s">
        <v>19762</v>
      </c>
      <c r="C5576" s="562" t="s">
        <v>164</v>
      </c>
      <c r="D5576" s="564">
        <v>13.43</v>
      </c>
    </row>
    <row r="5577" spans="1:4" ht="25.5">
      <c r="A5577" s="562">
        <v>5502169</v>
      </c>
      <c r="B5577" s="563" t="s">
        <v>19763</v>
      </c>
      <c r="C5577" s="562" t="s">
        <v>164</v>
      </c>
      <c r="D5577" s="564">
        <v>8.39</v>
      </c>
    </row>
    <row r="5578" spans="1:4" ht="25.5">
      <c r="A5578" s="562">
        <v>5501884</v>
      </c>
      <c r="B5578" s="563" t="s">
        <v>19764</v>
      </c>
      <c r="C5578" s="562" t="s">
        <v>164</v>
      </c>
      <c r="D5578" s="564">
        <v>15.85</v>
      </c>
    </row>
    <row r="5579" spans="1:4" ht="25.5">
      <c r="A5579" s="562">
        <v>5502118</v>
      </c>
      <c r="B5579" s="563" t="s">
        <v>19765</v>
      </c>
      <c r="C5579" s="562" t="s">
        <v>164</v>
      </c>
      <c r="D5579" s="564">
        <v>10.39</v>
      </c>
    </row>
    <row r="5580" spans="1:4" ht="25.5">
      <c r="A5580" s="562">
        <v>5501910</v>
      </c>
      <c r="B5580" s="563" t="s">
        <v>19766</v>
      </c>
      <c r="C5580" s="562" t="s">
        <v>164</v>
      </c>
      <c r="D5580" s="564">
        <v>13.66</v>
      </c>
    </row>
    <row r="5581" spans="1:4" ht="25.5">
      <c r="A5581" s="562">
        <v>5502144</v>
      </c>
      <c r="B5581" s="563" t="s">
        <v>19767</v>
      </c>
      <c r="C5581" s="562" t="s">
        <v>164</v>
      </c>
      <c r="D5581" s="564">
        <v>8.59</v>
      </c>
    </row>
    <row r="5582" spans="1:4" ht="25.5">
      <c r="A5582" s="562">
        <v>5501936</v>
      </c>
      <c r="B5582" s="563" t="s">
        <v>19768</v>
      </c>
      <c r="C5582" s="562" t="s">
        <v>164</v>
      </c>
      <c r="D5582" s="564">
        <v>13.57</v>
      </c>
    </row>
    <row r="5583" spans="1:4" ht="25.5">
      <c r="A5583" s="562">
        <v>5502170</v>
      </c>
      <c r="B5583" s="563" t="s">
        <v>19769</v>
      </c>
      <c r="C5583" s="562" t="s">
        <v>164</v>
      </c>
      <c r="D5583" s="564">
        <v>8.5399999999999991</v>
      </c>
    </row>
    <row r="5584" spans="1:4" ht="25.5">
      <c r="A5584" s="562">
        <v>5501885</v>
      </c>
      <c r="B5584" s="563" t="s">
        <v>19770</v>
      </c>
      <c r="C5584" s="562" t="s">
        <v>164</v>
      </c>
      <c r="D5584" s="564">
        <v>16.37</v>
      </c>
    </row>
    <row r="5585" spans="1:4" ht="25.5">
      <c r="A5585" s="562">
        <v>5502119</v>
      </c>
      <c r="B5585" s="563" t="s">
        <v>19771</v>
      </c>
      <c r="C5585" s="562" t="s">
        <v>164</v>
      </c>
      <c r="D5585" s="564">
        <v>11.36</v>
      </c>
    </row>
    <row r="5586" spans="1:4" ht="25.5">
      <c r="A5586" s="562">
        <v>5501911</v>
      </c>
      <c r="B5586" s="563" t="s">
        <v>19772</v>
      </c>
      <c r="C5586" s="562" t="s">
        <v>164</v>
      </c>
      <c r="D5586" s="564">
        <v>14.4</v>
      </c>
    </row>
    <row r="5587" spans="1:4" ht="25.5">
      <c r="A5587" s="562">
        <v>5502145</v>
      </c>
      <c r="B5587" s="563" t="s">
        <v>19773</v>
      </c>
      <c r="C5587" s="562" t="s">
        <v>164</v>
      </c>
      <c r="D5587" s="564">
        <v>8.93</v>
      </c>
    </row>
    <row r="5588" spans="1:4" ht="25.5">
      <c r="A5588" s="562">
        <v>5501937</v>
      </c>
      <c r="B5588" s="563" t="s">
        <v>19774</v>
      </c>
      <c r="C5588" s="562" t="s">
        <v>164</v>
      </c>
      <c r="D5588" s="564">
        <v>14.35</v>
      </c>
    </row>
    <row r="5589" spans="1:4" ht="25.5">
      <c r="A5589" s="562">
        <v>5502171</v>
      </c>
      <c r="B5589" s="563" t="s">
        <v>19775</v>
      </c>
      <c r="C5589" s="562" t="s">
        <v>164</v>
      </c>
      <c r="D5589" s="564">
        <v>8.83</v>
      </c>
    </row>
    <row r="5590" spans="1:4" ht="25.5">
      <c r="A5590" s="562">
        <v>5501886</v>
      </c>
      <c r="B5590" s="563" t="s">
        <v>19776</v>
      </c>
      <c r="C5590" s="562" t="s">
        <v>164</v>
      </c>
      <c r="D5590" s="564">
        <v>17.57</v>
      </c>
    </row>
    <row r="5591" spans="1:4" ht="25.5">
      <c r="A5591" s="562">
        <v>5502120</v>
      </c>
      <c r="B5591" s="563" t="s">
        <v>19777</v>
      </c>
      <c r="C5591" s="562" t="s">
        <v>164</v>
      </c>
      <c r="D5591" s="564">
        <v>12.59</v>
      </c>
    </row>
    <row r="5592" spans="1:4" ht="25.5">
      <c r="A5592" s="562">
        <v>5501912</v>
      </c>
      <c r="B5592" s="563" t="s">
        <v>19778</v>
      </c>
      <c r="C5592" s="562" t="s">
        <v>164</v>
      </c>
      <c r="D5592" s="564">
        <v>14.9</v>
      </c>
    </row>
    <row r="5593" spans="1:4" ht="25.5">
      <c r="A5593" s="562">
        <v>5502146</v>
      </c>
      <c r="B5593" s="563" t="s">
        <v>19779</v>
      </c>
      <c r="C5593" s="562" t="s">
        <v>164</v>
      </c>
      <c r="D5593" s="564">
        <v>9.92</v>
      </c>
    </row>
    <row r="5594" spans="1:4" ht="25.5">
      <c r="A5594" s="562">
        <v>5501938</v>
      </c>
      <c r="B5594" s="563" t="s">
        <v>19780</v>
      </c>
      <c r="C5594" s="562" t="s">
        <v>164</v>
      </c>
      <c r="D5594" s="564">
        <v>14.79</v>
      </c>
    </row>
    <row r="5595" spans="1:4" ht="25.5">
      <c r="A5595" s="562">
        <v>5502172</v>
      </c>
      <c r="B5595" s="563" t="s">
        <v>19781</v>
      </c>
      <c r="C5595" s="562" t="s">
        <v>164</v>
      </c>
      <c r="D5595" s="564">
        <v>9.8000000000000007</v>
      </c>
    </row>
    <row r="5596" spans="1:4" ht="25.5">
      <c r="A5596" s="562">
        <v>5501876</v>
      </c>
      <c r="B5596" s="563" t="s">
        <v>19782</v>
      </c>
      <c r="C5596" s="562" t="s">
        <v>164</v>
      </c>
      <c r="D5596" s="564">
        <v>12.08</v>
      </c>
    </row>
    <row r="5597" spans="1:4" ht="25.5">
      <c r="A5597" s="562">
        <v>5502110</v>
      </c>
      <c r="B5597" s="563" t="s">
        <v>19783</v>
      </c>
      <c r="C5597" s="562" t="s">
        <v>164</v>
      </c>
      <c r="D5597" s="564">
        <v>7.01</v>
      </c>
    </row>
    <row r="5598" spans="1:4" ht="25.5">
      <c r="A5598" s="562">
        <v>5501902</v>
      </c>
      <c r="B5598" s="563" t="s">
        <v>19784</v>
      </c>
      <c r="C5598" s="562" t="s">
        <v>164</v>
      </c>
      <c r="D5598" s="564">
        <v>11.64</v>
      </c>
    </row>
    <row r="5599" spans="1:4" ht="25.5">
      <c r="A5599" s="562">
        <v>5502136</v>
      </c>
      <c r="B5599" s="563" t="s">
        <v>19785</v>
      </c>
      <c r="C5599" s="562" t="s">
        <v>164</v>
      </c>
      <c r="D5599" s="564">
        <v>6.58</v>
      </c>
    </row>
    <row r="5600" spans="1:4" ht="25.5">
      <c r="A5600" s="562">
        <v>5501928</v>
      </c>
      <c r="B5600" s="563" t="s">
        <v>19786</v>
      </c>
      <c r="C5600" s="562" t="s">
        <v>164</v>
      </c>
      <c r="D5600" s="564">
        <v>11.71</v>
      </c>
    </row>
    <row r="5601" spans="1:4" ht="25.5">
      <c r="A5601" s="562">
        <v>5502162</v>
      </c>
      <c r="B5601" s="563" t="s">
        <v>19787</v>
      </c>
      <c r="C5601" s="562" t="s">
        <v>164</v>
      </c>
      <c r="D5601" s="564">
        <v>6.66</v>
      </c>
    </row>
    <row r="5602" spans="1:4" ht="25.5">
      <c r="A5602" s="562">
        <v>5501877</v>
      </c>
      <c r="B5602" s="563" t="s">
        <v>19788</v>
      </c>
      <c r="C5602" s="562" t="s">
        <v>164</v>
      </c>
      <c r="D5602" s="564">
        <v>12.92</v>
      </c>
    </row>
    <row r="5603" spans="1:4" ht="25.5">
      <c r="A5603" s="562">
        <v>5502111</v>
      </c>
      <c r="B5603" s="563" t="s">
        <v>19789</v>
      </c>
      <c r="C5603" s="562" t="s">
        <v>164</v>
      </c>
      <c r="D5603" s="564">
        <v>7.4</v>
      </c>
    </row>
    <row r="5604" spans="1:4" ht="25.5">
      <c r="A5604" s="562">
        <v>5501903</v>
      </c>
      <c r="B5604" s="563" t="s">
        <v>19790</v>
      </c>
      <c r="C5604" s="562" t="s">
        <v>164</v>
      </c>
      <c r="D5604" s="564">
        <v>11.9</v>
      </c>
    </row>
    <row r="5605" spans="1:4" ht="25.5">
      <c r="A5605" s="562">
        <v>5502137</v>
      </c>
      <c r="B5605" s="563" t="s">
        <v>19791</v>
      </c>
      <c r="C5605" s="562" t="s">
        <v>164</v>
      </c>
      <c r="D5605" s="564">
        <v>6.81</v>
      </c>
    </row>
    <row r="5606" spans="1:4" ht="25.5">
      <c r="A5606" s="562">
        <v>5501929</v>
      </c>
      <c r="B5606" s="563" t="s">
        <v>19792</v>
      </c>
      <c r="C5606" s="562" t="s">
        <v>164</v>
      </c>
      <c r="D5606" s="564">
        <v>11.94</v>
      </c>
    </row>
    <row r="5607" spans="1:4" ht="25.5">
      <c r="A5607" s="562">
        <v>5502163</v>
      </c>
      <c r="B5607" s="563" t="s">
        <v>19793</v>
      </c>
      <c r="C5607" s="562" t="s">
        <v>164</v>
      </c>
      <c r="D5607" s="564">
        <v>6.85</v>
      </c>
    </row>
    <row r="5608" spans="1:4" ht="25.5">
      <c r="A5608" s="562">
        <v>5501875</v>
      </c>
      <c r="B5608" s="563" t="s">
        <v>19794</v>
      </c>
      <c r="C5608" s="562" t="s">
        <v>164</v>
      </c>
      <c r="D5608" s="564">
        <v>11.64</v>
      </c>
    </row>
    <row r="5609" spans="1:4" ht="25.5">
      <c r="A5609" s="562">
        <v>5502109</v>
      </c>
      <c r="B5609" s="563" t="s">
        <v>19795</v>
      </c>
      <c r="C5609" s="562" t="s">
        <v>164</v>
      </c>
      <c r="D5609" s="564">
        <v>6.58</v>
      </c>
    </row>
    <row r="5610" spans="1:4" ht="25.5">
      <c r="A5610" s="562">
        <v>5501901</v>
      </c>
      <c r="B5610" s="563" t="s">
        <v>19796</v>
      </c>
      <c r="C5610" s="562" t="s">
        <v>164</v>
      </c>
      <c r="D5610" s="564">
        <v>10.9</v>
      </c>
    </row>
    <row r="5611" spans="1:4" ht="25.5">
      <c r="A5611" s="562">
        <v>5502135</v>
      </c>
      <c r="B5611" s="563" t="s">
        <v>19797</v>
      </c>
      <c r="C5611" s="562" t="s">
        <v>164</v>
      </c>
      <c r="D5611" s="564">
        <v>5.79</v>
      </c>
    </row>
    <row r="5612" spans="1:4" ht="25.5">
      <c r="A5612" s="562">
        <v>5501927</v>
      </c>
      <c r="B5612" s="563" t="s">
        <v>19798</v>
      </c>
      <c r="C5612" s="562" t="s">
        <v>164</v>
      </c>
      <c r="D5612" s="564">
        <v>11.46</v>
      </c>
    </row>
    <row r="5613" spans="1:4" ht="25.5">
      <c r="A5613" s="562">
        <v>5502161</v>
      </c>
      <c r="B5613" s="563" t="s">
        <v>19799</v>
      </c>
      <c r="C5613" s="562" t="s">
        <v>164</v>
      </c>
      <c r="D5613" s="564">
        <v>5.88</v>
      </c>
    </row>
    <row r="5614" spans="1:4" ht="25.5">
      <c r="A5614" s="562">
        <v>5501878</v>
      </c>
      <c r="B5614" s="563" t="s">
        <v>19800</v>
      </c>
      <c r="C5614" s="562" t="s">
        <v>164</v>
      </c>
      <c r="D5614" s="564">
        <v>13.24</v>
      </c>
    </row>
    <row r="5615" spans="1:4" ht="25.5">
      <c r="A5615" s="562">
        <v>5502112</v>
      </c>
      <c r="B5615" s="563" t="s">
        <v>19801</v>
      </c>
      <c r="C5615" s="562" t="s">
        <v>164</v>
      </c>
      <c r="D5615" s="564">
        <v>8.1999999999999993</v>
      </c>
    </row>
    <row r="5616" spans="1:4" ht="25.5">
      <c r="A5616" s="562">
        <v>5501904</v>
      </c>
      <c r="B5616" s="563" t="s">
        <v>19802</v>
      </c>
      <c r="C5616" s="562" t="s">
        <v>164</v>
      </c>
      <c r="D5616" s="564">
        <v>12.08</v>
      </c>
    </row>
    <row r="5617" spans="1:4" ht="25.5">
      <c r="A5617" s="562">
        <v>5502138</v>
      </c>
      <c r="B5617" s="563" t="s">
        <v>19803</v>
      </c>
      <c r="C5617" s="562" t="s">
        <v>164</v>
      </c>
      <c r="D5617" s="564">
        <v>7.05</v>
      </c>
    </row>
    <row r="5618" spans="1:4" ht="25.5">
      <c r="A5618" s="562">
        <v>5501930</v>
      </c>
      <c r="B5618" s="563" t="s">
        <v>19804</v>
      </c>
      <c r="C5618" s="562" t="s">
        <v>164</v>
      </c>
      <c r="D5618" s="564">
        <v>12.12</v>
      </c>
    </row>
    <row r="5619" spans="1:4" ht="25.5">
      <c r="A5619" s="562">
        <v>5502164</v>
      </c>
      <c r="B5619" s="563" t="s">
        <v>19805</v>
      </c>
      <c r="C5619" s="562" t="s">
        <v>164</v>
      </c>
      <c r="D5619" s="564">
        <v>7.05</v>
      </c>
    </row>
    <row r="5620" spans="1:4" ht="25.5">
      <c r="A5620" s="562">
        <v>5501879</v>
      </c>
      <c r="B5620" s="563" t="s">
        <v>19806</v>
      </c>
      <c r="C5620" s="562" t="s">
        <v>164</v>
      </c>
      <c r="D5620" s="564">
        <v>13.57</v>
      </c>
    </row>
    <row r="5621" spans="1:4" ht="25.5">
      <c r="A5621" s="562">
        <v>5502113</v>
      </c>
      <c r="B5621" s="563" t="s">
        <v>19807</v>
      </c>
      <c r="C5621" s="562" t="s">
        <v>164</v>
      </c>
      <c r="D5621" s="564">
        <v>8.49</v>
      </c>
    </row>
    <row r="5622" spans="1:4" ht="25.5">
      <c r="A5622" s="562">
        <v>5501905</v>
      </c>
      <c r="B5622" s="563" t="s">
        <v>19808</v>
      </c>
      <c r="C5622" s="562" t="s">
        <v>164</v>
      </c>
      <c r="D5622" s="564">
        <v>12.3</v>
      </c>
    </row>
    <row r="5623" spans="1:4" ht="25.5">
      <c r="A5623" s="562">
        <v>5502139</v>
      </c>
      <c r="B5623" s="563" t="s">
        <v>19809</v>
      </c>
      <c r="C5623" s="562" t="s">
        <v>164</v>
      </c>
      <c r="D5623" s="564">
        <v>7.24</v>
      </c>
    </row>
    <row r="5624" spans="1:4" ht="25.5">
      <c r="A5624" s="562">
        <v>5501931</v>
      </c>
      <c r="B5624" s="563" t="s">
        <v>19810</v>
      </c>
      <c r="C5624" s="562" t="s">
        <v>164</v>
      </c>
      <c r="D5624" s="564">
        <v>12.78</v>
      </c>
    </row>
    <row r="5625" spans="1:4" ht="25.5">
      <c r="A5625" s="562">
        <v>5502165</v>
      </c>
      <c r="B5625" s="563" t="s">
        <v>19811</v>
      </c>
      <c r="C5625" s="562" t="s">
        <v>164</v>
      </c>
      <c r="D5625" s="564">
        <v>7.24</v>
      </c>
    </row>
    <row r="5626" spans="1:4" ht="25.5">
      <c r="A5626" s="562">
        <v>5502825</v>
      </c>
      <c r="B5626" s="563" t="s">
        <v>19812</v>
      </c>
      <c r="C5626" s="562" t="s">
        <v>164</v>
      </c>
      <c r="D5626" s="564">
        <v>18.489999999999998</v>
      </c>
    </row>
    <row r="5627" spans="1:4" ht="25.5">
      <c r="A5627" s="562">
        <v>5502834</v>
      </c>
      <c r="B5627" s="563" t="s">
        <v>19813</v>
      </c>
      <c r="C5627" s="562" t="s">
        <v>164</v>
      </c>
      <c r="D5627" s="564">
        <v>13.06</v>
      </c>
    </row>
    <row r="5628" spans="1:4" ht="25.5">
      <c r="A5628" s="562">
        <v>5502826</v>
      </c>
      <c r="B5628" s="563" t="s">
        <v>19814</v>
      </c>
      <c r="C5628" s="562" t="s">
        <v>164</v>
      </c>
      <c r="D5628" s="564">
        <v>15.18</v>
      </c>
    </row>
    <row r="5629" spans="1:4" ht="25.5">
      <c r="A5629" s="562">
        <v>5502835</v>
      </c>
      <c r="B5629" s="563" t="s">
        <v>19815</v>
      </c>
      <c r="C5629" s="562" t="s">
        <v>164</v>
      </c>
      <c r="D5629" s="564">
        <v>10.210000000000001</v>
      </c>
    </row>
    <row r="5630" spans="1:4" ht="25.5">
      <c r="A5630" s="562">
        <v>5502827</v>
      </c>
      <c r="B5630" s="563" t="s">
        <v>19816</v>
      </c>
      <c r="C5630" s="562" t="s">
        <v>164</v>
      </c>
      <c r="D5630" s="564">
        <v>15.01</v>
      </c>
    </row>
    <row r="5631" spans="1:4" ht="25.5">
      <c r="A5631" s="562">
        <v>5502836</v>
      </c>
      <c r="B5631" s="563" t="s">
        <v>19817</v>
      </c>
      <c r="C5631" s="562" t="s">
        <v>164</v>
      </c>
      <c r="D5631" s="564">
        <v>10.029999999999999</v>
      </c>
    </row>
    <row r="5632" spans="1:4" ht="25.5">
      <c r="A5632" s="562">
        <v>5502356</v>
      </c>
      <c r="B5632" s="563" t="s">
        <v>19818</v>
      </c>
      <c r="C5632" s="562" t="s">
        <v>164</v>
      </c>
      <c r="D5632" s="564">
        <v>23.15</v>
      </c>
    </row>
    <row r="5633" spans="1:4" ht="25.5">
      <c r="A5633" s="562">
        <v>5502590</v>
      </c>
      <c r="B5633" s="563" t="s">
        <v>19819</v>
      </c>
      <c r="C5633" s="562" t="s">
        <v>164</v>
      </c>
      <c r="D5633" s="564">
        <v>12.12</v>
      </c>
    </row>
    <row r="5634" spans="1:4" ht="25.5">
      <c r="A5634" s="562">
        <v>5502382</v>
      </c>
      <c r="B5634" s="563" t="s">
        <v>19820</v>
      </c>
      <c r="C5634" s="562" t="s">
        <v>164</v>
      </c>
      <c r="D5634" s="564">
        <v>21.54</v>
      </c>
    </row>
    <row r="5635" spans="1:4" ht="25.5">
      <c r="A5635" s="562">
        <v>5502616</v>
      </c>
      <c r="B5635" s="563" t="s">
        <v>19821</v>
      </c>
      <c r="C5635" s="562" t="s">
        <v>164</v>
      </c>
      <c r="D5635" s="564">
        <v>10.33</v>
      </c>
    </row>
    <row r="5636" spans="1:4" ht="25.5">
      <c r="A5636" s="562">
        <v>5502408</v>
      </c>
      <c r="B5636" s="563" t="s">
        <v>19822</v>
      </c>
      <c r="C5636" s="562" t="s">
        <v>164</v>
      </c>
      <c r="D5636" s="564">
        <v>21.54</v>
      </c>
    </row>
    <row r="5637" spans="1:4" ht="25.5">
      <c r="A5637" s="562">
        <v>5502642</v>
      </c>
      <c r="B5637" s="563" t="s">
        <v>19823</v>
      </c>
      <c r="C5637" s="562" t="s">
        <v>164</v>
      </c>
      <c r="D5637" s="564">
        <v>10.28</v>
      </c>
    </row>
    <row r="5638" spans="1:4" ht="25.5">
      <c r="A5638" s="562">
        <v>5502357</v>
      </c>
      <c r="B5638" s="563" t="s">
        <v>19824</v>
      </c>
      <c r="C5638" s="562" t="s">
        <v>164</v>
      </c>
      <c r="D5638" s="564">
        <v>23.46</v>
      </c>
    </row>
    <row r="5639" spans="1:4" ht="25.5">
      <c r="A5639" s="562">
        <v>5502591</v>
      </c>
      <c r="B5639" s="563" t="s">
        <v>19825</v>
      </c>
      <c r="C5639" s="562" t="s">
        <v>164</v>
      </c>
      <c r="D5639" s="564">
        <v>12.46</v>
      </c>
    </row>
    <row r="5640" spans="1:4" ht="25.5">
      <c r="A5640" s="562">
        <v>5502383</v>
      </c>
      <c r="B5640" s="563" t="s">
        <v>19826</v>
      </c>
      <c r="C5640" s="562" t="s">
        <v>164</v>
      </c>
      <c r="D5640" s="564">
        <v>21.74</v>
      </c>
    </row>
    <row r="5641" spans="1:4" ht="25.5">
      <c r="A5641" s="562">
        <v>5502617</v>
      </c>
      <c r="B5641" s="563" t="s">
        <v>19827</v>
      </c>
      <c r="C5641" s="562" t="s">
        <v>164</v>
      </c>
      <c r="D5641" s="564">
        <v>10.49</v>
      </c>
    </row>
    <row r="5642" spans="1:4" ht="25.5">
      <c r="A5642" s="562">
        <v>5502409</v>
      </c>
      <c r="B5642" s="563" t="s">
        <v>19828</v>
      </c>
      <c r="C5642" s="562" t="s">
        <v>164</v>
      </c>
      <c r="D5642" s="564">
        <v>21.69</v>
      </c>
    </row>
    <row r="5643" spans="1:4" ht="25.5">
      <c r="A5643" s="562">
        <v>5502643</v>
      </c>
      <c r="B5643" s="563" t="s">
        <v>19829</v>
      </c>
      <c r="C5643" s="562" t="s">
        <v>164</v>
      </c>
      <c r="D5643" s="564">
        <v>10.49</v>
      </c>
    </row>
    <row r="5644" spans="1:4" ht="25.5">
      <c r="A5644" s="562">
        <v>5502358</v>
      </c>
      <c r="B5644" s="563" t="s">
        <v>19830</v>
      </c>
      <c r="C5644" s="562" t="s">
        <v>164</v>
      </c>
      <c r="D5644" s="564">
        <v>23.78</v>
      </c>
    </row>
    <row r="5645" spans="1:4" ht="25.5">
      <c r="A5645" s="562">
        <v>5502592</v>
      </c>
      <c r="B5645" s="563" t="s">
        <v>19831</v>
      </c>
      <c r="C5645" s="562" t="s">
        <v>164</v>
      </c>
      <c r="D5645" s="564">
        <v>12.74</v>
      </c>
    </row>
    <row r="5646" spans="1:4" ht="25.5">
      <c r="A5646" s="562">
        <v>5502384</v>
      </c>
      <c r="B5646" s="563" t="s">
        <v>19832</v>
      </c>
      <c r="C5646" s="562" t="s">
        <v>164</v>
      </c>
      <c r="D5646" s="564">
        <v>21.94</v>
      </c>
    </row>
    <row r="5647" spans="1:4" ht="25.5">
      <c r="A5647" s="562">
        <v>5502618</v>
      </c>
      <c r="B5647" s="563" t="s">
        <v>19833</v>
      </c>
      <c r="C5647" s="562" t="s">
        <v>164</v>
      </c>
      <c r="D5647" s="564">
        <v>11.57</v>
      </c>
    </row>
    <row r="5648" spans="1:4" ht="25.5">
      <c r="A5648" s="562">
        <v>5502410</v>
      </c>
      <c r="B5648" s="563" t="s">
        <v>19834</v>
      </c>
      <c r="C5648" s="562" t="s">
        <v>164</v>
      </c>
      <c r="D5648" s="564">
        <v>21.89</v>
      </c>
    </row>
    <row r="5649" spans="1:4" ht="25.5">
      <c r="A5649" s="562">
        <v>5502644</v>
      </c>
      <c r="B5649" s="563" t="s">
        <v>19835</v>
      </c>
      <c r="C5649" s="562" t="s">
        <v>164</v>
      </c>
      <c r="D5649" s="564">
        <v>11.51</v>
      </c>
    </row>
    <row r="5650" spans="1:4" ht="25.5">
      <c r="A5650" s="562">
        <v>5502359</v>
      </c>
      <c r="B5650" s="563" t="s">
        <v>19836</v>
      </c>
      <c r="C5650" s="562" t="s">
        <v>164</v>
      </c>
      <c r="D5650" s="564">
        <v>24.1</v>
      </c>
    </row>
    <row r="5651" spans="1:4" ht="25.5">
      <c r="A5651" s="562">
        <v>5502593</v>
      </c>
      <c r="B5651" s="563" t="s">
        <v>19837</v>
      </c>
      <c r="C5651" s="562" t="s">
        <v>164</v>
      </c>
      <c r="D5651" s="564">
        <v>13.08</v>
      </c>
    </row>
    <row r="5652" spans="1:4" ht="25.5">
      <c r="A5652" s="562">
        <v>5502385</v>
      </c>
      <c r="B5652" s="563" t="s">
        <v>19838</v>
      </c>
      <c r="C5652" s="562" t="s">
        <v>164</v>
      </c>
      <c r="D5652" s="564">
        <v>22.15</v>
      </c>
    </row>
    <row r="5653" spans="1:4" ht="25.5">
      <c r="A5653" s="562">
        <v>5502619</v>
      </c>
      <c r="B5653" s="563" t="s">
        <v>19839</v>
      </c>
      <c r="C5653" s="562" t="s">
        <v>164</v>
      </c>
      <c r="D5653" s="564">
        <v>11.78</v>
      </c>
    </row>
    <row r="5654" spans="1:4" ht="25.5">
      <c r="A5654" s="562">
        <v>5502411</v>
      </c>
      <c r="B5654" s="563" t="s">
        <v>19840</v>
      </c>
      <c r="C5654" s="562" t="s">
        <v>164</v>
      </c>
      <c r="D5654" s="564">
        <v>22.1</v>
      </c>
    </row>
    <row r="5655" spans="1:4" ht="25.5">
      <c r="A5655" s="562">
        <v>5502645</v>
      </c>
      <c r="B5655" s="563" t="s">
        <v>19841</v>
      </c>
      <c r="C5655" s="562" t="s">
        <v>164</v>
      </c>
      <c r="D5655" s="564">
        <v>11.71</v>
      </c>
    </row>
    <row r="5656" spans="1:4" ht="25.5">
      <c r="A5656" s="562">
        <v>5502360</v>
      </c>
      <c r="B5656" s="563" t="s">
        <v>19842</v>
      </c>
      <c r="C5656" s="562" t="s">
        <v>164</v>
      </c>
      <c r="D5656" s="564">
        <v>25.01</v>
      </c>
    </row>
    <row r="5657" spans="1:4" ht="25.5">
      <c r="A5657" s="562">
        <v>5502594</v>
      </c>
      <c r="B5657" s="563" t="s">
        <v>19843</v>
      </c>
      <c r="C5657" s="562" t="s">
        <v>164</v>
      </c>
      <c r="D5657" s="564">
        <v>14.25</v>
      </c>
    </row>
    <row r="5658" spans="1:4" ht="25.5">
      <c r="A5658" s="562">
        <v>5502386</v>
      </c>
      <c r="B5658" s="563" t="s">
        <v>19844</v>
      </c>
      <c r="C5658" s="562" t="s">
        <v>164</v>
      </c>
      <c r="D5658" s="564">
        <v>22.96</v>
      </c>
    </row>
    <row r="5659" spans="1:4" ht="25.5">
      <c r="A5659" s="562">
        <v>5502620</v>
      </c>
      <c r="B5659" s="563" t="s">
        <v>19845</v>
      </c>
      <c r="C5659" s="562" t="s">
        <v>164</v>
      </c>
      <c r="D5659" s="564">
        <v>11.92</v>
      </c>
    </row>
    <row r="5660" spans="1:4" ht="25.5">
      <c r="A5660" s="562">
        <v>5502412</v>
      </c>
      <c r="B5660" s="563" t="s">
        <v>19846</v>
      </c>
      <c r="C5660" s="562" t="s">
        <v>164</v>
      </c>
      <c r="D5660" s="564">
        <v>22.89</v>
      </c>
    </row>
    <row r="5661" spans="1:4" ht="25.5">
      <c r="A5661" s="562">
        <v>5502646</v>
      </c>
      <c r="B5661" s="563" t="s">
        <v>19847</v>
      </c>
      <c r="C5661" s="562" t="s">
        <v>164</v>
      </c>
      <c r="D5661" s="564">
        <v>11.85</v>
      </c>
    </row>
    <row r="5662" spans="1:4" ht="25.5">
      <c r="A5662" s="562">
        <v>5502361</v>
      </c>
      <c r="B5662" s="563" t="s">
        <v>19848</v>
      </c>
      <c r="C5662" s="562" t="s">
        <v>164</v>
      </c>
      <c r="D5662" s="564">
        <v>25.54</v>
      </c>
    </row>
    <row r="5663" spans="1:4" ht="25.5">
      <c r="A5663" s="562">
        <v>5502595</v>
      </c>
      <c r="B5663" s="563" t="s">
        <v>19849</v>
      </c>
      <c r="C5663" s="562" t="s">
        <v>164</v>
      </c>
      <c r="D5663" s="564">
        <v>14.77</v>
      </c>
    </row>
    <row r="5664" spans="1:4" ht="25.5">
      <c r="A5664" s="562">
        <v>5502387</v>
      </c>
      <c r="B5664" s="563" t="s">
        <v>19850</v>
      </c>
      <c r="C5664" s="562" t="s">
        <v>164</v>
      </c>
      <c r="D5664" s="564">
        <v>23.34</v>
      </c>
    </row>
    <row r="5665" spans="1:4" ht="25.5">
      <c r="A5665" s="562">
        <v>5502621</v>
      </c>
      <c r="B5665" s="563" t="s">
        <v>19851</v>
      </c>
      <c r="C5665" s="562" t="s">
        <v>164</v>
      </c>
      <c r="D5665" s="564">
        <v>12.33</v>
      </c>
    </row>
    <row r="5666" spans="1:4" ht="25.5">
      <c r="A5666" s="562">
        <v>5502413</v>
      </c>
      <c r="B5666" s="563" t="s">
        <v>19852</v>
      </c>
      <c r="C5666" s="562" t="s">
        <v>164</v>
      </c>
      <c r="D5666" s="564">
        <v>23.21</v>
      </c>
    </row>
    <row r="5667" spans="1:4" ht="25.5">
      <c r="A5667" s="562">
        <v>5502647</v>
      </c>
      <c r="B5667" s="563" t="s">
        <v>19853</v>
      </c>
      <c r="C5667" s="562" t="s">
        <v>164</v>
      </c>
      <c r="D5667" s="564">
        <v>12.19</v>
      </c>
    </row>
    <row r="5668" spans="1:4" ht="25.5">
      <c r="A5668" s="562">
        <v>5502362</v>
      </c>
      <c r="B5668" s="563" t="s">
        <v>19854</v>
      </c>
      <c r="C5668" s="562" t="s">
        <v>164</v>
      </c>
      <c r="D5668" s="564">
        <v>27.1</v>
      </c>
    </row>
    <row r="5669" spans="1:4" ht="25.5">
      <c r="A5669" s="562">
        <v>5502596</v>
      </c>
      <c r="B5669" s="563" t="s">
        <v>19855</v>
      </c>
      <c r="C5669" s="562" t="s">
        <v>164</v>
      </c>
      <c r="D5669" s="564">
        <v>15.62</v>
      </c>
    </row>
    <row r="5670" spans="1:4" ht="25.5">
      <c r="A5670" s="562">
        <v>5502388</v>
      </c>
      <c r="B5670" s="563" t="s">
        <v>19856</v>
      </c>
      <c r="C5670" s="562" t="s">
        <v>164</v>
      </c>
      <c r="D5670" s="564">
        <v>23.84</v>
      </c>
    </row>
    <row r="5671" spans="1:4" ht="25.5">
      <c r="A5671" s="562">
        <v>5502622</v>
      </c>
      <c r="B5671" s="563" t="s">
        <v>19857</v>
      </c>
      <c r="C5671" s="562" t="s">
        <v>164</v>
      </c>
      <c r="D5671" s="564">
        <v>12.87</v>
      </c>
    </row>
    <row r="5672" spans="1:4" ht="25.5">
      <c r="A5672" s="562">
        <v>5502414</v>
      </c>
      <c r="B5672" s="563" t="s">
        <v>19858</v>
      </c>
      <c r="C5672" s="562" t="s">
        <v>164</v>
      </c>
      <c r="D5672" s="564">
        <v>23.72</v>
      </c>
    </row>
    <row r="5673" spans="1:4" ht="25.5">
      <c r="A5673" s="562">
        <v>5502648</v>
      </c>
      <c r="B5673" s="563" t="s">
        <v>19859</v>
      </c>
      <c r="C5673" s="562" t="s">
        <v>164</v>
      </c>
      <c r="D5673" s="564">
        <v>12.74</v>
      </c>
    </row>
    <row r="5674" spans="1:4" ht="25.5">
      <c r="A5674" s="562">
        <v>5502352</v>
      </c>
      <c r="B5674" s="563" t="s">
        <v>19860</v>
      </c>
      <c r="C5674" s="562" t="s">
        <v>164</v>
      </c>
      <c r="D5674" s="564">
        <v>21.08</v>
      </c>
    </row>
    <row r="5675" spans="1:4" ht="25.5">
      <c r="A5675" s="562">
        <v>5502586</v>
      </c>
      <c r="B5675" s="563" t="s">
        <v>19861</v>
      </c>
      <c r="C5675" s="562" t="s">
        <v>164</v>
      </c>
      <c r="D5675" s="564">
        <v>9.8699999999999992</v>
      </c>
    </row>
    <row r="5676" spans="1:4" ht="25.5">
      <c r="A5676" s="562">
        <v>5502378</v>
      </c>
      <c r="B5676" s="563" t="s">
        <v>19862</v>
      </c>
      <c r="C5676" s="562" t="s">
        <v>164</v>
      </c>
      <c r="D5676" s="564">
        <v>19.96</v>
      </c>
    </row>
    <row r="5677" spans="1:4" ht="25.5">
      <c r="A5677" s="562">
        <v>5502612</v>
      </c>
      <c r="B5677" s="563" t="s">
        <v>19863</v>
      </c>
      <c r="C5677" s="562" t="s">
        <v>164</v>
      </c>
      <c r="D5677" s="564">
        <v>9.36</v>
      </c>
    </row>
    <row r="5678" spans="1:4" ht="25.5">
      <c r="A5678" s="562">
        <v>5502404</v>
      </c>
      <c r="B5678" s="563" t="s">
        <v>19864</v>
      </c>
      <c r="C5678" s="562" t="s">
        <v>164</v>
      </c>
      <c r="D5678" s="564">
        <v>20.03</v>
      </c>
    </row>
    <row r="5679" spans="1:4" ht="25.5">
      <c r="A5679" s="562">
        <v>5502638</v>
      </c>
      <c r="B5679" s="563" t="s">
        <v>19865</v>
      </c>
      <c r="C5679" s="562" t="s">
        <v>164</v>
      </c>
      <c r="D5679" s="564">
        <v>9.4600000000000009</v>
      </c>
    </row>
    <row r="5680" spans="1:4" ht="25.5">
      <c r="A5680" s="562">
        <v>5502353</v>
      </c>
      <c r="B5680" s="563" t="s">
        <v>19866</v>
      </c>
      <c r="C5680" s="562" t="s">
        <v>164</v>
      </c>
      <c r="D5680" s="564">
        <v>21.49</v>
      </c>
    </row>
    <row r="5681" spans="1:4" ht="25.5">
      <c r="A5681" s="562">
        <v>5502587</v>
      </c>
      <c r="B5681" s="563" t="s">
        <v>19867</v>
      </c>
      <c r="C5681" s="562" t="s">
        <v>164</v>
      </c>
      <c r="D5681" s="564">
        <v>10.28</v>
      </c>
    </row>
    <row r="5682" spans="1:4" ht="25.5">
      <c r="A5682" s="562">
        <v>5502379</v>
      </c>
      <c r="B5682" s="563" t="s">
        <v>19868</v>
      </c>
      <c r="C5682" s="562" t="s">
        <v>164</v>
      </c>
      <c r="D5682" s="564">
        <v>20.260000000000002</v>
      </c>
    </row>
    <row r="5683" spans="1:4" ht="25.5">
      <c r="A5683" s="562">
        <v>5502613</v>
      </c>
      <c r="B5683" s="563" t="s">
        <v>19869</v>
      </c>
      <c r="C5683" s="562" t="s">
        <v>164</v>
      </c>
      <c r="D5683" s="564">
        <v>9.66</v>
      </c>
    </row>
    <row r="5684" spans="1:4" ht="25.5">
      <c r="A5684" s="562">
        <v>5502405</v>
      </c>
      <c r="B5684" s="563" t="s">
        <v>19870</v>
      </c>
      <c r="C5684" s="562" t="s">
        <v>164</v>
      </c>
      <c r="D5684" s="564">
        <v>20.93</v>
      </c>
    </row>
    <row r="5685" spans="1:4" ht="25.5">
      <c r="A5685" s="562">
        <v>5502639</v>
      </c>
      <c r="B5685" s="563" t="s">
        <v>19871</v>
      </c>
      <c r="C5685" s="562" t="s">
        <v>164</v>
      </c>
      <c r="D5685" s="564">
        <v>9.7200000000000006</v>
      </c>
    </row>
    <row r="5686" spans="1:4" ht="25.5">
      <c r="A5686" s="562">
        <v>5502351</v>
      </c>
      <c r="B5686" s="563" t="s">
        <v>19872</v>
      </c>
      <c r="C5686" s="562" t="s">
        <v>164</v>
      </c>
      <c r="D5686" s="564">
        <v>19.96</v>
      </c>
    </row>
    <row r="5687" spans="1:4" ht="25.5">
      <c r="A5687" s="562">
        <v>5502585</v>
      </c>
      <c r="B5687" s="563" t="s">
        <v>19873</v>
      </c>
      <c r="C5687" s="562" t="s">
        <v>164</v>
      </c>
      <c r="D5687" s="564">
        <v>9.36</v>
      </c>
    </row>
    <row r="5688" spans="1:4" ht="25.5">
      <c r="A5688" s="562">
        <v>5502377</v>
      </c>
      <c r="B5688" s="563" t="s">
        <v>19874</v>
      </c>
      <c r="C5688" s="562" t="s">
        <v>164</v>
      </c>
      <c r="D5688" s="564">
        <v>19.649999999999999</v>
      </c>
    </row>
    <row r="5689" spans="1:4" ht="25.5">
      <c r="A5689" s="562">
        <v>5502611</v>
      </c>
      <c r="B5689" s="563" t="s">
        <v>19875</v>
      </c>
      <c r="C5689" s="562" t="s">
        <v>164</v>
      </c>
      <c r="D5689" s="564">
        <v>9.0500000000000007</v>
      </c>
    </row>
    <row r="5690" spans="1:4" ht="25.5">
      <c r="A5690" s="562">
        <v>5502403</v>
      </c>
      <c r="B5690" s="563" t="s">
        <v>19876</v>
      </c>
      <c r="C5690" s="562" t="s">
        <v>164</v>
      </c>
      <c r="D5690" s="564">
        <v>19.760000000000002</v>
      </c>
    </row>
    <row r="5691" spans="1:4" ht="25.5">
      <c r="A5691" s="562">
        <v>5502637</v>
      </c>
      <c r="B5691" s="563" t="s">
        <v>19877</v>
      </c>
      <c r="C5691" s="562" t="s">
        <v>164</v>
      </c>
      <c r="D5691" s="564">
        <v>9.15</v>
      </c>
    </row>
    <row r="5692" spans="1:4">
      <c r="A5692" s="562">
        <v>5502187</v>
      </c>
      <c r="B5692" s="563" t="s">
        <v>19878</v>
      </c>
      <c r="C5692" s="562" t="s">
        <v>164</v>
      </c>
      <c r="D5692" s="564">
        <v>10.28</v>
      </c>
    </row>
    <row r="5693" spans="1:4" ht="25.5">
      <c r="A5693" s="562">
        <v>5502354</v>
      </c>
      <c r="B5693" s="563" t="s">
        <v>19879</v>
      </c>
      <c r="C5693" s="562" t="s">
        <v>164</v>
      </c>
      <c r="D5693" s="564">
        <v>21.89</v>
      </c>
    </row>
    <row r="5694" spans="1:4" ht="25.5">
      <c r="A5694" s="562">
        <v>5502588</v>
      </c>
      <c r="B5694" s="563" t="s">
        <v>19880</v>
      </c>
      <c r="C5694" s="562" t="s">
        <v>164</v>
      </c>
      <c r="D5694" s="564">
        <v>11.51</v>
      </c>
    </row>
    <row r="5695" spans="1:4" ht="25.5">
      <c r="A5695" s="562">
        <v>5502380</v>
      </c>
      <c r="B5695" s="563" t="s">
        <v>19881</v>
      </c>
      <c r="C5695" s="562" t="s">
        <v>164</v>
      </c>
      <c r="D5695" s="564">
        <v>21.13</v>
      </c>
    </row>
    <row r="5696" spans="1:4" ht="25.5">
      <c r="A5696" s="562">
        <v>5502614</v>
      </c>
      <c r="B5696" s="563" t="s">
        <v>19882</v>
      </c>
      <c r="C5696" s="562" t="s">
        <v>164</v>
      </c>
      <c r="D5696" s="564">
        <v>9.8699999999999992</v>
      </c>
    </row>
    <row r="5697" spans="1:4" ht="25.5">
      <c r="A5697" s="562">
        <v>5502406</v>
      </c>
      <c r="B5697" s="563" t="s">
        <v>19883</v>
      </c>
      <c r="C5697" s="562" t="s">
        <v>164</v>
      </c>
      <c r="D5697" s="564">
        <v>21.13</v>
      </c>
    </row>
    <row r="5698" spans="1:4" ht="25.5">
      <c r="A5698" s="562">
        <v>5502640</v>
      </c>
      <c r="B5698" s="563" t="s">
        <v>19884</v>
      </c>
      <c r="C5698" s="562" t="s">
        <v>164</v>
      </c>
      <c r="D5698" s="564">
        <v>9.92</v>
      </c>
    </row>
    <row r="5699" spans="1:4" ht="25.5">
      <c r="A5699" s="562">
        <v>5502355</v>
      </c>
      <c r="B5699" s="563" t="s">
        <v>19885</v>
      </c>
      <c r="C5699" s="562" t="s">
        <v>164</v>
      </c>
      <c r="D5699" s="564">
        <v>22.2</v>
      </c>
    </row>
    <row r="5700" spans="1:4" ht="25.5">
      <c r="A5700" s="562">
        <v>5502589</v>
      </c>
      <c r="B5700" s="563" t="s">
        <v>19886</v>
      </c>
      <c r="C5700" s="562" t="s">
        <v>164</v>
      </c>
      <c r="D5700" s="564">
        <v>11.85</v>
      </c>
    </row>
    <row r="5701" spans="1:4" ht="25.5">
      <c r="A5701" s="562">
        <v>5502381</v>
      </c>
      <c r="B5701" s="563" t="s">
        <v>19887</v>
      </c>
      <c r="C5701" s="562" t="s">
        <v>164</v>
      </c>
      <c r="D5701" s="564">
        <v>21.33</v>
      </c>
    </row>
    <row r="5702" spans="1:4" ht="25.5">
      <c r="A5702" s="562">
        <v>5502615</v>
      </c>
      <c r="B5702" s="563" t="s">
        <v>19888</v>
      </c>
      <c r="C5702" s="562" t="s">
        <v>164</v>
      </c>
      <c r="D5702" s="564">
        <v>10.130000000000001</v>
      </c>
    </row>
    <row r="5703" spans="1:4" ht="25.5">
      <c r="A5703" s="562">
        <v>5502407</v>
      </c>
      <c r="B5703" s="563" t="s">
        <v>19889</v>
      </c>
      <c r="C5703" s="562" t="s">
        <v>164</v>
      </c>
      <c r="D5703" s="564">
        <v>21.33</v>
      </c>
    </row>
    <row r="5704" spans="1:4" ht="25.5">
      <c r="A5704" s="562">
        <v>5502641</v>
      </c>
      <c r="B5704" s="563" t="s">
        <v>19890</v>
      </c>
      <c r="C5704" s="562" t="s">
        <v>164</v>
      </c>
      <c r="D5704" s="564">
        <v>10.130000000000001</v>
      </c>
    </row>
    <row r="5705" spans="1:4" ht="25.5">
      <c r="A5705" s="562">
        <v>5502880</v>
      </c>
      <c r="B5705" s="563" t="s">
        <v>19891</v>
      </c>
      <c r="C5705" s="562" t="s">
        <v>164</v>
      </c>
      <c r="D5705" s="564">
        <v>16.93</v>
      </c>
    </row>
    <row r="5706" spans="1:4" ht="25.5">
      <c r="A5706" s="562">
        <v>5502857</v>
      </c>
      <c r="B5706" s="563" t="s">
        <v>19892</v>
      </c>
      <c r="C5706" s="562" t="s">
        <v>164</v>
      </c>
      <c r="D5706" s="564">
        <v>27.54</v>
      </c>
    </row>
    <row r="5707" spans="1:4" ht="25.5">
      <c r="A5707" s="562">
        <v>5502881</v>
      </c>
      <c r="B5707" s="563" t="s">
        <v>19893</v>
      </c>
      <c r="C5707" s="562" t="s">
        <v>164</v>
      </c>
      <c r="D5707" s="564">
        <v>13.15</v>
      </c>
    </row>
    <row r="5708" spans="1:4" ht="25.5">
      <c r="A5708" s="562">
        <v>5502859</v>
      </c>
      <c r="B5708" s="563" t="s">
        <v>19894</v>
      </c>
      <c r="C5708" s="562" t="s">
        <v>164</v>
      </c>
      <c r="D5708" s="564">
        <v>23.97</v>
      </c>
    </row>
    <row r="5709" spans="1:4" ht="25.5">
      <c r="A5709" s="562">
        <v>5502882</v>
      </c>
      <c r="B5709" s="563" t="s">
        <v>19895</v>
      </c>
      <c r="C5709" s="562" t="s">
        <v>164</v>
      </c>
      <c r="D5709" s="564">
        <v>13.01</v>
      </c>
    </row>
    <row r="5710" spans="1:4" ht="25.5">
      <c r="A5710" s="562">
        <v>5502858</v>
      </c>
      <c r="B5710" s="563" t="s">
        <v>19896</v>
      </c>
      <c r="C5710" s="562" t="s">
        <v>164</v>
      </c>
      <c r="D5710" s="564">
        <v>24.78</v>
      </c>
    </row>
    <row r="5711" spans="1:4" ht="25.5">
      <c r="A5711" s="562">
        <v>5502747</v>
      </c>
      <c r="B5711" s="563" t="s">
        <v>19897</v>
      </c>
      <c r="C5711" s="562" t="s">
        <v>164</v>
      </c>
      <c r="D5711" s="564">
        <v>51.27</v>
      </c>
    </row>
    <row r="5712" spans="1:4" ht="25.5">
      <c r="A5712" s="562">
        <v>5502773</v>
      </c>
      <c r="B5712" s="563" t="s">
        <v>19898</v>
      </c>
      <c r="C5712" s="562" t="s">
        <v>164</v>
      </c>
      <c r="D5712" s="564">
        <v>49.74</v>
      </c>
    </row>
    <row r="5713" spans="1:4" ht="25.5">
      <c r="A5713" s="562">
        <v>5502799</v>
      </c>
      <c r="B5713" s="563" t="s">
        <v>19899</v>
      </c>
      <c r="C5713" s="562" t="s">
        <v>164</v>
      </c>
      <c r="D5713" s="564">
        <v>45.64</v>
      </c>
    </row>
    <row r="5714" spans="1:4" ht="25.5">
      <c r="A5714" s="562">
        <v>5502748</v>
      </c>
      <c r="B5714" s="563" t="s">
        <v>19900</v>
      </c>
      <c r="C5714" s="562" t="s">
        <v>164</v>
      </c>
      <c r="D5714" s="564">
        <v>51.82</v>
      </c>
    </row>
    <row r="5715" spans="1:4" ht="25.5">
      <c r="A5715" s="562">
        <v>5502774</v>
      </c>
      <c r="B5715" s="563" t="s">
        <v>19901</v>
      </c>
      <c r="C5715" s="562" t="s">
        <v>164</v>
      </c>
      <c r="D5715" s="564">
        <v>50.07</v>
      </c>
    </row>
    <row r="5716" spans="1:4" ht="25.5">
      <c r="A5716" s="562">
        <v>5502800</v>
      </c>
      <c r="B5716" s="563" t="s">
        <v>19902</v>
      </c>
      <c r="C5716" s="562" t="s">
        <v>164</v>
      </c>
      <c r="D5716" s="564">
        <v>47.6</v>
      </c>
    </row>
    <row r="5717" spans="1:4" ht="25.5">
      <c r="A5717" s="562">
        <v>5502749</v>
      </c>
      <c r="B5717" s="563" t="s">
        <v>19903</v>
      </c>
      <c r="C5717" s="562" t="s">
        <v>164</v>
      </c>
      <c r="D5717" s="564">
        <v>52.26</v>
      </c>
    </row>
    <row r="5718" spans="1:4" ht="25.5">
      <c r="A5718" s="562">
        <v>5502775</v>
      </c>
      <c r="B5718" s="563" t="s">
        <v>19904</v>
      </c>
      <c r="C5718" s="562" t="s">
        <v>164</v>
      </c>
      <c r="D5718" s="564">
        <v>50.4</v>
      </c>
    </row>
    <row r="5719" spans="1:4" ht="25.5">
      <c r="A5719" s="562">
        <v>5502801</v>
      </c>
      <c r="B5719" s="563" t="s">
        <v>19905</v>
      </c>
      <c r="C5719" s="562" t="s">
        <v>164</v>
      </c>
      <c r="D5719" s="564">
        <v>47.92</v>
      </c>
    </row>
    <row r="5720" spans="1:4" ht="25.5">
      <c r="A5720" s="562">
        <v>5502750</v>
      </c>
      <c r="B5720" s="563" t="s">
        <v>19906</v>
      </c>
      <c r="C5720" s="562" t="s">
        <v>164</v>
      </c>
      <c r="D5720" s="564">
        <v>52.69</v>
      </c>
    </row>
    <row r="5721" spans="1:4" ht="25.5">
      <c r="A5721" s="562">
        <v>5502776</v>
      </c>
      <c r="B5721" s="563" t="s">
        <v>19907</v>
      </c>
      <c r="C5721" s="562" t="s">
        <v>164</v>
      </c>
      <c r="D5721" s="564">
        <v>50.73</v>
      </c>
    </row>
    <row r="5722" spans="1:4" ht="25.5">
      <c r="A5722" s="562">
        <v>5502802</v>
      </c>
      <c r="B5722" s="563" t="s">
        <v>19908</v>
      </c>
      <c r="C5722" s="562" t="s">
        <v>164</v>
      </c>
      <c r="D5722" s="564">
        <v>48.14</v>
      </c>
    </row>
    <row r="5723" spans="1:4" ht="25.5">
      <c r="A5723" s="562">
        <v>5502751</v>
      </c>
      <c r="B5723" s="563" t="s">
        <v>19909</v>
      </c>
      <c r="C5723" s="562" t="s">
        <v>164</v>
      </c>
      <c r="D5723" s="564">
        <v>55.2</v>
      </c>
    </row>
    <row r="5724" spans="1:4" ht="25.5">
      <c r="A5724" s="562">
        <v>5502777</v>
      </c>
      <c r="B5724" s="563" t="s">
        <v>19910</v>
      </c>
      <c r="C5724" s="562" t="s">
        <v>164</v>
      </c>
      <c r="D5724" s="564">
        <v>50.94</v>
      </c>
    </row>
    <row r="5725" spans="1:4" ht="25.5">
      <c r="A5725" s="562">
        <v>5502803</v>
      </c>
      <c r="B5725" s="563" t="s">
        <v>19911</v>
      </c>
      <c r="C5725" s="562" t="s">
        <v>164</v>
      </c>
      <c r="D5725" s="564">
        <v>48.47</v>
      </c>
    </row>
    <row r="5726" spans="1:4" ht="25.5">
      <c r="A5726" s="562">
        <v>5502752</v>
      </c>
      <c r="B5726" s="563" t="s">
        <v>19912</v>
      </c>
      <c r="C5726" s="562" t="s">
        <v>164</v>
      </c>
      <c r="D5726" s="564">
        <v>55.93</v>
      </c>
    </row>
    <row r="5727" spans="1:4" ht="25.5">
      <c r="A5727" s="562">
        <v>5502778</v>
      </c>
      <c r="B5727" s="563" t="s">
        <v>19913</v>
      </c>
      <c r="C5727" s="562" t="s">
        <v>164</v>
      </c>
      <c r="D5727" s="564">
        <v>51.6</v>
      </c>
    </row>
    <row r="5728" spans="1:4" ht="25.5">
      <c r="A5728" s="562">
        <v>5502804</v>
      </c>
      <c r="B5728" s="563" t="s">
        <v>19914</v>
      </c>
      <c r="C5728" s="562" t="s">
        <v>164</v>
      </c>
      <c r="D5728" s="564">
        <v>48.91</v>
      </c>
    </row>
    <row r="5729" spans="1:4" ht="25.5">
      <c r="A5729" s="562">
        <v>5502753</v>
      </c>
      <c r="B5729" s="563" t="s">
        <v>19915</v>
      </c>
      <c r="C5729" s="562" t="s">
        <v>164</v>
      </c>
      <c r="D5729" s="564">
        <v>57.39</v>
      </c>
    </row>
    <row r="5730" spans="1:4" ht="25.5">
      <c r="A5730" s="562">
        <v>5502779</v>
      </c>
      <c r="B5730" s="563" t="s">
        <v>19916</v>
      </c>
      <c r="C5730" s="562" t="s">
        <v>164</v>
      </c>
      <c r="D5730" s="564">
        <v>52.37</v>
      </c>
    </row>
    <row r="5731" spans="1:4" ht="25.5">
      <c r="A5731" s="562">
        <v>5502805</v>
      </c>
      <c r="B5731" s="563" t="s">
        <v>19917</v>
      </c>
      <c r="C5731" s="562" t="s">
        <v>164</v>
      </c>
      <c r="D5731" s="564">
        <v>49.67</v>
      </c>
    </row>
    <row r="5732" spans="1:4" ht="25.5">
      <c r="A5732" s="562">
        <v>5502743</v>
      </c>
      <c r="B5732" s="563" t="s">
        <v>19918</v>
      </c>
      <c r="C5732" s="562" t="s">
        <v>164</v>
      </c>
      <c r="D5732" s="564">
        <v>47.19</v>
      </c>
    </row>
    <row r="5733" spans="1:4" ht="25.5">
      <c r="A5733" s="562">
        <v>5502769</v>
      </c>
      <c r="B5733" s="563" t="s">
        <v>19919</v>
      </c>
      <c r="C5733" s="562" t="s">
        <v>164</v>
      </c>
      <c r="D5733" s="564">
        <v>46.39</v>
      </c>
    </row>
    <row r="5734" spans="1:4" ht="25.5">
      <c r="A5734" s="562">
        <v>5502795</v>
      </c>
      <c r="B5734" s="563" t="s">
        <v>19920</v>
      </c>
      <c r="C5734" s="562" t="s">
        <v>164</v>
      </c>
      <c r="D5734" s="564">
        <v>44.4</v>
      </c>
    </row>
    <row r="5735" spans="1:4" ht="25.5">
      <c r="A5735" s="562">
        <v>5502744</v>
      </c>
      <c r="B5735" s="563" t="s">
        <v>19921</v>
      </c>
      <c r="C5735" s="562" t="s">
        <v>164</v>
      </c>
      <c r="D5735" s="564">
        <v>49.74</v>
      </c>
    </row>
    <row r="5736" spans="1:4" ht="25.5">
      <c r="A5736" s="562">
        <v>5502770</v>
      </c>
      <c r="B5736" s="563" t="s">
        <v>19922</v>
      </c>
      <c r="C5736" s="562" t="s">
        <v>164</v>
      </c>
      <c r="D5736" s="564">
        <v>46.83</v>
      </c>
    </row>
    <row r="5737" spans="1:4" ht="25.5">
      <c r="A5737" s="562">
        <v>5502796</v>
      </c>
      <c r="B5737" s="563" t="s">
        <v>19923</v>
      </c>
      <c r="C5737" s="562" t="s">
        <v>164</v>
      </c>
      <c r="D5737" s="564">
        <v>44.77</v>
      </c>
    </row>
    <row r="5738" spans="1:4" ht="25.5">
      <c r="A5738" s="562">
        <v>5502742</v>
      </c>
      <c r="B5738" s="563" t="s">
        <v>19924</v>
      </c>
      <c r="C5738" s="562" t="s">
        <v>164</v>
      </c>
      <c r="D5738" s="564">
        <v>46.39</v>
      </c>
    </row>
    <row r="5739" spans="1:4" ht="25.5">
      <c r="A5739" s="562">
        <v>5502768</v>
      </c>
      <c r="B5739" s="563" t="s">
        <v>19925</v>
      </c>
      <c r="C5739" s="562" t="s">
        <v>164</v>
      </c>
      <c r="D5739" s="564">
        <v>45.88</v>
      </c>
    </row>
    <row r="5740" spans="1:4" ht="25.5">
      <c r="A5740" s="562">
        <v>5502794</v>
      </c>
      <c r="B5740" s="563" t="s">
        <v>19926</v>
      </c>
      <c r="C5740" s="562" t="s">
        <v>164</v>
      </c>
      <c r="D5740" s="564">
        <v>43.97</v>
      </c>
    </row>
    <row r="5741" spans="1:4" ht="25.5">
      <c r="A5741" s="562">
        <v>5502745</v>
      </c>
      <c r="B5741" s="563" t="s">
        <v>19927</v>
      </c>
      <c r="C5741" s="562" t="s">
        <v>164</v>
      </c>
      <c r="D5741" s="564">
        <v>50.29</v>
      </c>
    </row>
    <row r="5742" spans="1:4" ht="25.5">
      <c r="A5742" s="562">
        <v>5502771</v>
      </c>
      <c r="B5742" s="563" t="s">
        <v>19928</v>
      </c>
      <c r="C5742" s="562" t="s">
        <v>164</v>
      </c>
      <c r="D5742" s="564">
        <v>47.19</v>
      </c>
    </row>
    <row r="5743" spans="1:4" ht="25.5">
      <c r="A5743" s="562">
        <v>5502797</v>
      </c>
      <c r="B5743" s="563" t="s">
        <v>19929</v>
      </c>
      <c r="C5743" s="562" t="s">
        <v>164</v>
      </c>
      <c r="D5743" s="564">
        <v>45.13</v>
      </c>
    </row>
    <row r="5744" spans="1:4" ht="25.5">
      <c r="A5744" s="562">
        <v>5502746</v>
      </c>
      <c r="B5744" s="563" t="s">
        <v>19930</v>
      </c>
      <c r="C5744" s="562" t="s">
        <v>164</v>
      </c>
      <c r="D5744" s="564">
        <v>50.84</v>
      </c>
    </row>
    <row r="5745" spans="1:4" ht="25.5">
      <c r="A5745" s="562">
        <v>5502772</v>
      </c>
      <c r="B5745" s="563" t="s">
        <v>19931</v>
      </c>
      <c r="C5745" s="562" t="s">
        <v>164</v>
      </c>
      <c r="D5745" s="564">
        <v>47.56</v>
      </c>
    </row>
    <row r="5746" spans="1:4" ht="25.5">
      <c r="A5746" s="562">
        <v>5502798</v>
      </c>
      <c r="B5746" s="563" t="s">
        <v>19932</v>
      </c>
      <c r="C5746" s="562" t="s">
        <v>164</v>
      </c>
      <c r="D5746" s="564">
        <v>45.42</v>
      </c>
    </row>
    <row r="5747" spans="1:4" ht="25.5">
      <c r="A5747" s="562">
        <v>5502886</v>
      </c>
      <c r="B5747" s="563" t="s">
        <v>19933</v>
      </c>
      <c r="C5747" s="562" t="s">
        <v>164</v>
      </c>
      <c r="D5747" s="564">
        <v>58.12</v>
      </c>
    </row>
    <row r="5748" spans="1:4" ht="25.5">
      <c r="A5748" s="562">
        <v>5502887</v>
      </c>
      <c r="B5748" s="563" t="s">
        <v>19934</v>
      </c>
      <c r="C5748" s="562" t="s">
        <v>164</v>
      </c>
      <c r="D5748" s="564">
        <v>52.91</v>
      </c>
    </row>
    <row r="5749" spans="1:4" ht="25.5">
      <c r="A5749" s="562">
        <v>5502888</v>
      </c>
      <c r="B5749" s="563" t="s">
        <v>19935</v>
      </c>
      <c r="C5749" s="562" t="s">
        <v>164</v>
      </c>
      <c r="D5749" s="564">
        <v>50.11</v>
      </c>
    </row>
    <row r="5750" spans="1:4">
      <c r="A5750" s="562">
        <v>5502820</v>
      </c>
      <c r="B5750" s="563" t="s">
        <v>19936</v>
      </c>
      <c r="C5750" s="562" t="s">
        <v>164</v>
      </c>
      <c r="D5750" s="564">
        <v>8.1300000000000008</v>
      </c>
    </row>
    <row r="5751" spans="1:4" ht="25.5">
      <c r="A5751" s="562">
        <v>5502904</v>
      </c>
      <c r="B5751" s="563" t="s">
        <v>19937</v>
      </c>
      <c r="C5751" s="562" t="s">
        <v>164</v>
      </c>
      <c r="D5751" s="564">
        <v>22.67</v>
      </c>
    </row>
    <row r="5752" spans="1:4" ht="25.5">
      <c r="A5752" s="562">
        <v>5502930</v>
      </c>
      <c r="B5752" s="563" t="s">
        <v>19938</v>
      </c>
      <c r="C5752" s="562" t="s">
        <v>164</v>
      </c>
      <c r="D5752" s="564">
        <v>21.58</v>
      </c>
    </row>
    <row r="5753" spans="1:4" ht="25.5">
      <c r="A5753" s="562">
        <v>5502956</v>
      </c>
      <c r="B5753" s="563" t="s">
        <v>19939</v>
      </c>
      <c r="C5753" s="562" t="s">
        <v>164</v>
      </c>
      <c r="D5753" s="564">
        <v>21.18</v>
      </c>
    </row>
    <row r="5754" spans="1:4" ht="25.5">
      <c r="A5754" s="562">
        <v>5502905</v>
      </c>
      <c r="B5754" s="563" t="s">
        <v>19940</v>
      </c>
      <c r="C5754" s="562" t="s">
        <v>164</v>
      </c>
      <c r="D5754" s="564">
        <v>25.48</v>
      </c>
    </row>
    <row r="5755" spans="1:4" ht="25.5">
      <c r="A5755" s="562">
        <v>5502931</v>
      </c>
      <c r="B5755" s="563" t="s">
        <v>19941</v>
      </c>
      <c r="C5755" s="562" t="s">
        <v>164</v>
      </c>
      <c r="D5755" s="564">
        <v>21.77</v>
      </c>
    </row>
    <row r="5756" spans="1:4" ht="25.5">
      <c r="A5756" s="562">
        <v>5502957</v>
      </c>
      <c r="B5756" s="563" t="s">
        <v>19942</v>
      </c>
      <c r="C5756" s="562" t="s">
        <v>164</v>
      </c>
      <c r="D5756" s="564">
        <v>21.38</v>
      </c>
    </row>
    <row r="5757" spans="1:4" ht="25.5">
      <c r="A5757" s="562">
        <v>5502906</v>
      </c>
      <c r="B5757" s="563" t="s">
        <v>19943</v>
      </c>
      <c r="C5757" s="562" t="s">
        <v>164</v>
      </c>
      <c r="D5757" s="564">
        <v>25.78</v>
      </c>
    </row>
    <row r="5758" spans="1:4" ht="25.5">
      <c r="A5758" s="562">
        <v>5502932</v>
      </c>
      <c r="B5758" s="563" t="s">
        <v>19944</v>
      </c>
      <c r="C5758" s="562" t="s">
        <v>164</v>
      </c>
      <c r="D5758" s="564">
        <v>21.97</v>
      </c>
    </row>
    <row r="5759" spans="1:4" ht="25.5">
      <c r="A5759" s="562">
        <v>5502958</v>
      </c>
      <c r="B5759" s="563" t="s">
        <v>19945</v>
      </c>
      <c r="C5759" s="562" t="s">
        <v>164</v>
      </c>
      <c r="D5759" s="564">
        <v>21.58</v>
      </c>
    </row>
    <row r="5760" spans="1:4" ht="25.5">
      <c r="A5760" s="562">
        <v>5502907</v>
      </c>
      <c r="B5760" s="563" t="s">
        <v>19946</v>
      </c>
      <c r="C5760" s="562" t="s">
        <v>164</v>
      </c>
      <c r="D5760" s="564">
        <v>26.22</v>
      </c>
    </row>
    <row r="5761" spans="1:4" ht="25.5">
      <c r="A5761" s="562">
        <v>5502933</v>
      </c>
      <c r="B5761" s="563" t="s">
        <v>19947</v>
      </c>
      <c r="C5761" s="562" t="s">
        <v>164</v>
      </c>
      <c r="D5761" s="564">
        <v>22.27</v>
      </c>
    </row>
    <row r="5762" spans="1:4" ht="25.5">
      <c r="A5762" s="562">
        <v>5502959</v>
      </c>
      <c r="B5762" s="563" t="s">
        <v>19948</v>
      </c>
      <c r="C5762" s="562" t="s">
        <v>164</v>
      </c>
      <c r="D5762" s="564">
        <v>21.77</v>
      </c>
    </row>
    <row r="5763" spans="1:4" ht="25.5">
      <c r="A5763" s="562">
        <v>5502908</v>
      </c>
      <c r="B5763" s="563" t="s">
        <v>19949</v>
      </c>
      <c r="C5763" s="562" t="s">
        <v>164</v>
      </c>
      <c r="D5763" s="564">
        <v>26.52</v>
      </c>
    </row>
    <row r="5764" spans="1:4" ht="25.5">
      <c r="A5764" s="562">
        <v>5502934</v>
      </c>
      <c r="B5764" s="563" t="s">
        <v>19950</v>
      </c>
      <c r="C5764" s="562" t="s">
        <v>164</v>
      </c>
      <c r="D5764" s="564">
        <v>22.47</v>
      </c>
    </row>
    <row r="5765" spans="1:4" ht="25.5">
      <c r="A5765" s="562">
        <v>5502960</v>
      </c>
      <c r="B5765" s="563" t="s">
        <v>19951</v>
      </c>
      <c r="C5765" s="562" t="s">
        <v>164</v>
      </c>
      <c r="D5765" s="564">
        <v>21.87</v>
      </c>
    </row>
    <row r="5766" spans="1:4" ht="25.5">
      <c r="A5766" s="562">
        <v>5502909</v>
      </c>
      <c r="B5766" s="563" t="s">
        <v>19952</v>
      </c>
      <c r="C5766" s="562" t="s">
        <v>164</v>
      </c>
      <c r="D5766" s="564">
        <v>27.11</v>
      </c>
    </row>
    <row r="5767" spans="1:4" ht="25.5">
      <c r="A5767" s="562">
        <v>5502935</v>
      </c>
      <c r="B5767" s="563" t="s">
        <v>19953</v>
      </c>
      <c r="C5767" s="562" t="s">
        <v>164</v>
      </c>
      <c r="D5767" s="564">
        <v>22.86</v>
      </c>
    </row>
    <row r="5768" spans="1:4" ht="25.5">
      <c r="A5768" s="562">
        <v>5502961</v>
      </c>
      <c r="B5768" s="563" t="s">
        <v>19954</v>
      </c>
      <c r="C5768" s="562" t="s">
        <v>164</v>
      </c>
      <c r="D5768" s="564">
        <v>22.27</v>
      </c>
    </row>
    <row r="5769" spans="1:4" ht="25.5">
      <c r="A5769" s="562">
        <v>5502910</v>
      </c>
      <c r="B5769" s="563" t="s">
        <v>19955</v>
      </c>
      <c r="C5769" s="562" t="s">
        <v>164</v>
      </c>
      <c r="D5769" s="564">
        <v>28.15</v>
      </c>
    </row>
    <row r="5770" spans="1:4" ht="25.5">
      <c r="A5770" s="562">
        <v>5502936</v>
      </c>
      <c r="B5770" s="563" t="s">
        <v>19956</v>
      </c>
      <c r="C5770" s="562" t="s">
        <v>164</v>
      </c>
      <c r="D5770" s="564">
        <v>25.93</v>
      </c>
    </row>
    <row r="5771" spans="1:4" ht="25.5">
      <c r="A5771" s="562">
        <v>5502962</v>
      </c>
      <c r="B5771" s="563" t="s">
        <v>19957</v>
      </c>
      <c r="C5771" s="562" t="s">
        <v>164</v>
      </c>
      <c r="D5771" s="564">
        <v>22.76</v>
      </c>
    </row>
    <row r="5772" spans="1:4" ht="25.5">
      <c r="A5772" s="562">
        <v>5502900</v>
      </c>
      <c r="B5772" s="563" t="s">
        <v>19958</v>
      </c>
      <c r="C5772" s="562" t="s">
        <v>164</v>
      </c>
      <c r="D5772" s="564">
        <v>21.08</v>
      </c>
    </row>
    <row r="5773" spans="1:4" ht="25.5">
      <c r="A5773" s="562">
        <v>5502926</v>
      </c>
      <c r="B5773" s="563" t="s">
        <v>19959</v>
      </c>
      <c r="C5773" s="562" t="s">
        <v>164</v>
      </c>
      <c r="D5773" s="564">
        <v>20.49</v>
      </c>
    </row>
    <row r="5774" spans="1:4" ht="25.5">
      <c r="A5774" s="562">
        <v>5502952</v>
      </c>
      <c r="B5774" s="563" t="s">
        <v>19960</v>
      </c>
      <c r="C5774" s="562" t="s">
        <v>164</v>
      </c>
      <c r="D5774" s="564">
        <v>20.29</v>
      </c>
    </row>
    <row r="5775" spans="1:4" ht="25.5">
      <c r="A5775" s="562">
        <v>5502901</v>
      </c>
      <c r="B5775" s="563" t="s">
        <v>19961</v>
      </c>
      <c r="C5775" s="562" t="s">
        <v>164</v>
      </c>
      <c r="D5775" s="564">
        <v>21.48</v>
      </c>
    </row>
    <row r="5776" spans="1:4" ht="25.5">
      <c r="A5776" s="562">
        <v>5502927</v>
      </c>
      <c r="B5776" s="563" t="s">
        <v>19962</v>
      </c>
      <c r="C5776" s="562" t="s">
        <v>164</v>
      </c>
      <c r="D5776" s="564">
        <v>20.78</v>
      </c>
    </row>
    <row r="5777" spans="1:4" ht="25.5">
      <c r="A5777" s="562">
        <v>5502953</v>
      </c>
      <c r="B5777" s="563" t="s">
        <v>19963</v>
      </c>
      <c r="C5777" s="562" t="s">
        <v>164</v>
      </c>
      <c r="D5777" s="564">
        <v>20.59</v>
      </c>
    </row>
    <row r="5778" spans="1:4" ht="25.5">
      <c r="A5778" s="562">
        <v>5502899</v>
      </c>
      <c r="B5778" s="563" t="s">
        <v>19964</v>
      </c>
      <c r="C5778" s="562" t="s">
        <v>164</v>
      </c>
      <c r="D5778" s="564">
        <v>20.49</v>
      </c>
    </row>
    <row r="5779" spans="1:4" ht="25.5">
      <c r="A5779" s="562">
        <v>5502925</v>
      </c>
      <c r="B5779" s="563" t="s">
        <v>19965</v>
      </c>
      <c r="C5779" s="562" t="s">
        <v>164</v>
      </c>
      <c r="D5779" s="564">
        <v>20.190000000000001</v>
      </c>
    </row>
    <row r="5780" spans="1:4" ht="25.5">
      <c r="A5780" s="562">
        <v>5502951</v>
      </c>
      <c r="B5780" s="563" t="s">
        <v>19966</v>
      </c>
      <c r="C5780" s="562" t="s">
        <v>164</v>
      </c>
      <c r="D5780" s="564">
        <v>19.989999999999998</v>
      </c>
    </row>
    <row r="5781" spans="1:4" ht="25.5">
      <c r="A5781" s="562">
        <v>5502902</v>
      </c>
      <c r="B5781" s="563" t="s">
        <v>19967</v>
      </c>
      <c r="C5781" s="562" t="s">
        <v>164</v>
      </c>
      <c r="D5781" s="564">
        <v>21.97</v>
      </c>
    </row>
    <row r="5782" spans="1:4" ht="25.5">
      <c r="A5782" s="562">
        <v>5502928</v>
      </c>
      <c r="B5782" s="563" t="s">
        <v>19968</v>
      </c>
      <c r="C5782" s="562" t="s">
        <v>164</v>
      </c>
      <c r="D5782" s="564">
        <v>21.08</v>
      </c>
    </row>
    <row r="5783" spans="1:4" ht="25.5">
      <c r="A5783" s="562">
        <v>5502954</v>
      </c>
      <c r="B5783" s="563" t="s">
        <v>19969</v>
      </c>
      <c r="C5783" s="562" t="s">
        <v>164</v>
      </c>
      <c r="D5783" s="564">
        <v>20.78</v>
      </c>
    </row>
    <row r="5784" spans="1:4" ht="25.5">
      <c r="A5784" s="562">
        <v>5502903</v>
      </c>
      <c r="B5784" s="563" t="s">
        <v>19970</v>
      </c>
      <c r="C5784" s="562" t="s">
        <v>164</v>
      </c>
      <c r="D5784" s="564">
        <v>22.27</v>
      </c>
    </row>
    <row r="5785" spans="1:4" ht="25.5">
      <c r="A5785" s="562">
        <v>5502929</v>
      </c>
      <c r="B5785" s="563" t="s">
        <v>19971</v>
      </c>
      <c r="C5785" s="562" t="s">
        <v>164</v>
      </c>
      <c r="D5785" s="564">
        <v>21.28</v>
      </c>
    </row>
    <row r="5786" spans="1:4" ht="25.5">
      <c r="A5786" s="562">
        <v>5502955</v>
      </c>
      <c r="B5786" s="563" t="s">
        <v>19972</v>
      </c>
      <c r="C5786" s="562" t="s">
        <v>164</v>
      </c>
      <c r="D5786" s="564">
        <v>20.98</v>
      </c>
    </row>
    <row r="5787" spans="1:4" ht="25.5">
      <c r="A5787" s="562">
        <v>5502889</v>
      </c>
      <c r="B5787" s="563" t="s">
        <v>19973</v>
      </c>
      <c r="C5787" s="562" t="s">
        <v>164</v>
      </c>
      <c r="D5787" s="564">
        <v>28.6</v>
      </c>
    </row>
    <row r="5788" spans="1:4" ht="25.5">
      <c r="A5788" s="562">
        <v>5502996</v>
      </c>
      <c r="B5788" s="563" t="s">
        <v>19974</v>
      </c>
      <c r="C5788" s="562" t="s">
        <v>164</v>
      </c>
      <c r="D5788" s="564">
        <v>26.22</v>
      </c>
    </row>
    <row r="5789" spans="1:4" ht="25.5">
      <c r="A5789" s="562">
        <v>5502997</v>
      </c>
      <c r="B5789" s="563" t="s">
        <v>19975</v>
      </c>
      <c r="C5789" s="562" t="s">
        <v>164</v>
      </c>
      <c r="D5789" s="564">
        <v>25.48</v>
      </c>
    </row>
    <row r="5790" spans="1:4">
      <c r="A5790" s="562">
        <v>5501716</v>
      </c>
      <c r="B5790" s="563" t="s">
        <v>19976</v>
      </c>
      <c r="C5790" s="562" t="s">
        <v>164</v>
      </c>
      <c r="D5790" s="564">
        <v>24.03</v>
      </c>
    </row>
    <row r="5791" spans="1:4">
      <c r="A5791" s="562">
        <v>5501717</v>
      </c>
      <c r="B5791" s="563" t="s">
        <v>19977</v>
      </c>
      <c r="C5791" s="562" t="s">
        <v>164</v>
      </c>
      <c r="D5791" s="564">
        <v>27.02</v>
      </c>
    </row>
    <row r="5792" spans="1:4">
      <c r="A5792" s="562">
        <v>5501712</v>
      </c>
      <c r="B5792" s="563" t="s">
        <v>19978</v>
      </c>
      <c r="C5792" s="562" t="s">
        <v>164</v>
      </c>
      <c r="D5792" s="564">
        <v>14.24</v>
      </c>
    </row>
    <row r="5793" spans="1:4">
      <c r="A5793" s="562">
        <v>5501713</v>
      </c>
      <c r="B5793" s="563" t="s">
        <v>19979</v>
      </c>
      <c r="C5793" s="562" t="s">
        <v>164</v>
      </c>
      <c r="D5793" s="564">
        <v>15.62</v>
      </c>
    </row>
    <row r="5794" spans="1:4">
      <c r="A5794" s="562">
        <v>5501711</v>
      </c>
      <c r="B5794" s="563" t="s">
        <v>19980</v>
      </c>
      <c r="C5794" s="562" t="s">
        <v>164</v>
      </c>
      <c r="D5794" s="564">
        <v>11.51</v>
      </c>
    </row>
    <row r="5795" spans="1:4">
      <c r="A5795" s="562">
        <v>5501710</v>
      </c>
      <c r="B5795" s="563" t="s">
        <v>19981</v>
      </c>
      <c r="C5795" s="562" t="s">
        <v>164</v>
      </c>
      <c r="D5795" s="564">
        <v>3.92</v>
      </c>
    </row>
    <row r="5796" spans="1:4">
      <c r="A5796" s="562">
        <v>5501714</v>
      </c>
      <c r="B5796" s="563" t="s">
        <v>19982</v>
      </c>
      <c r="C5796" s="562" t="s">
        <v>164</v>
      </c>
      <c r="D5796" s="564">
        <v>18.32</v>
      </c>
    </row>
    <row r="5797" spans="1:4">
      <c r="A5797" s="562">
        <v>5501715</v>
      </c>
      <c r="B5797" s="563" t="s">
        <v>19983</v>
      </c>
      <c r="C5797" s="562" t="s">
        <v>164</v>
      </c>
      <c r="D5797" s="564">
        <v>21.04</v>
      </c>
    </row>
    <row r="5798" spans="1:4">
      <c r="A5798" s="562">
        <v>5502986</v>
      </c>
      <c r="B5798" s="563" t="s">
        <v>19984</v>
      </c>
      <c r="C5798" s="562" t="s">
        <v>164</v>
      </c>
      <c r="D5798" s="564">
        <v>4.7</v>
      </c>
    </row>
    <row r="5799" spans="1:4">
      <c r="A5799" s="562">
        <v>5502977</v>
      </c>
      <c r="B5799" s="563" t="s">
        <v>19985</v>
      </c>
      <c r="C5799" s="562" t="s">
        <v>164</v>
      </c>
      <c r="D5799" s="564">
        <v>8.7200000000000006</v>
      </c>
    </row>
    <row r="5800" spans="1:4">
      <c r="A5800" s="562">
        <v>5502985</v>
      </c>
      <c r="B5800" s="563" t="s">
        <v>19986</v>
      </c>
      <c r="C5800" s="562" t="s">
        <v>16090</v>
      </c>
      <c r="D5800" s="564">
        <v>0.83</v>
      </c>
    </row>
    <row r="5801" spans="1:4">
      <c r="A5801" s="562">
        <v>5503018</v>
      </c>
      <c r="B5801" s="563" t="s">
        <v>19987</v>
      </c>
      <c r="C5801" s="562" t="s">
        <v>16447</v>
      </c>
      <c r="D5801" s="564">
        <v>82.81</v>
      </c>
    </row>
    <row r="5802" spans="1:4">
      <c r="A5802" s="562">
        <v>5505768</v>
      </c>
      <c r="B5802" s="563" t="s">
        <v>19988</v>
      </c>
      <c r="C5802" s="562" t="s">
        <v>16090</v>
      </c>
      <c r="D5802" s="564">
        <v>92.74</v>
      </c>
    </row>
    <row r="5803" spans="1:4">
      <c r="A5803" s="562">
        <v>5503020</v>
      </c>
      <c r="B5803" s="563" t="s">
        <v>19989</v>
      </c>
      <c r="C5803" s="562" t="s">
        <v>16447</v>
      </c>
      <c r="D5803" s="564">
        <v>323.5</v>
      </c>
    </row>
    <row r="5804" spans="1:4" ht="25.5">
      <c r="A5804" s="562">
        <v>5605798</v>
      </c>
      <c r="B5804" s="563" t="s">
        <v>22041</v>
      </c>
      <c r="C5804" s="562" t="s">
        <v>14735</v>
      </c>
      <c r="D5804" s="564">
        <v>115.79</v>
      </c>
    </row>
    <row r="5805" spans="1:4" ht="25.5">
      <c r="A5805" s="562">
        <v>5605925</v>
      </c>
      <c r="B5805" s="563" t="s">
        <v>22042</v>
      </c>
      <c r="C5805" s="562" t="s">
        <v>14735</v>
      </c>
      <c r="D5805" s="564">
        <v>111.62</v>
      </c>
    </row>
    <row r="5806" spans="1:4" ht="25.5">
      <c r="A5806" s="562">
        <v>5605799</v>
      </c>
      <c r="B5806" s="563" t="s">
        <v>22043</v>
      </c>
      <c r="C5806" s="562" t="s">
        <v>14735</v>
      </c>
      <c r="D5806" s="564">
        <v>123.94</v>
      </c>
    </row>
    <row r="5807" spans="1:4" ht="25.5">
      <c r="A5807" s="562">
        <v>5605800</v>
      </c>
      <c r="B5807" s="563" t="s">
        <v>22044</v>
      </c>
      <c r="C5807" s="562" t="s">
        <v>14735</v>
      </c>
      <c r="D5807" s="564">
        <v>137.16</v>
      </c>
    </row>
    <row r="5808" spans="1:4" ht="25.5">
      <c r="A5808" s="562">
        <v>5613944</v>
      </c>
      <c r="B5808" s="563" t="s">
        <v>22045</v>
      </c>
      <c r="C5808" s="562" t="s">
        <v>14735</v>
      </c>
      <c r="D5808" s="564">
        <v>155.77000000000001</v>
      </c>
    </row>
    <row r="5809" spans="1:4">
      <c r="A5809" s="562">
        <v>5605894</v>
      </c>
      <c r="B5809" s="563" t="s">
        <v>19990</v>
      </c>
      <c r="C5809" s="562" t="s">
        <v>14735</v>
      </c>
      <c r="D5809" s="564">
        <v>59.39</v>
      </c>
    </row>
    <row r="5810" spans="1:4">
      <c r="A5810" s="562">
        <v>5605895</v>
      </c>
      <c r="B5810" s="563" t="s">
        <v>19991</v>
      </c>
      <c r="C5810" s="562" t="s">
        <v>14735</v>
      </c>
      <c r="D5810" s="564">
        <v>63.5</v>
      </c>
    </row>
    <row r="5811" spans="1:4">
      <c r="A5811" s="562">
        <v>5605896</v>
      </c>
      <c r="B5811" s="563" t="s">
        <v>19992</v>
      </c>
      <c r="C5811" s="562" t="s">
        <v>14735</v>
      </c>
      <c r="D5811" s="564">
        <v>69.680000000000007</v>
      </c>
    </row>
    <row r="5812" spans="1:4">
      <c r="A5812" s="562">
        <v>5605911</v>
      </c>
      <c r="B5812" s="563" t="s">
        <v>19993</v>
      </c>
      <c r="C5812" s="562" t="s">
        <v>14735</v>
      </c>
      <c r="D5812" s="564">
        <v>50.48</v>
      </c>
    </row>
    <row r="5813" spans="1:4">
      <c r="A5813" s="562">
        <v>5605912</v>
      </c>
      <c r="B5813" s="563" t="s">
        <v>19994</v>
      </c>
      <c r="C5813" s="562" t="s">
        <v>14735</v>
      </c>
      <c r="D5813" s="564">
        <v>82.96</v>
      </c>
    </row>
    <row r="5814" spans="1:4">
      <c r="A5814" s="562">
        <v>5605938</v>
      </c>
      <c r="B5814" s="563" t="s">
        <v>19995</v>
      </c>
      <c r="C5814" s="562" t="s">
        <v>14735</v>
      </c>
      <c r="D5814" s="564">
        <v>32.869999999999997</v>
      </c>
    </row>
    <row r="5815" spans="1:4">
      <c r="A5815" s="562">
        <v>5605939</v>
      </c>
      <c r="B5815" s="563" t="s">
        <v>19996</v>
      </c>
      <c r="C5815" s="562" t="s">
        <v>14735</v>
      </c>
      <c r="D5815" s="564">
        <v>39.49</v>
      </c>
    </row>
    <row r="5816" spans="1:4">
      <c r="A5816" s="562">
        <v>5605940</v>
      </c>
      <c r="B5816" s="563" t="s">
        <v>19997</v>
      </c>
      <c r="C5816" s="562" t="s">
        <v>14735</v>
      </c>
      <c r="D5816" s="564">
        <v>88.03</v>
      </c>
    </row>
    <row r="5817" spans="1:4">
      <c r="A5817" s="562">
        <v>5605942</v>
      </c>
      <c r="B5817" s="563" t="s">
        <v>19998</v>
      </c>
      <c r="C5817" s="562" t="s">
        <v>16090</v>
      </c>
      <c r="D5817" s="564">
        <v>51.24</v>
      </c>
    </row>
    <row r="5818" spans="1:4" ht="25.5">
      <c r="A5818" s="562">
        <v>5605955</v>
      </c>
      <c r="B5818" s="563" t="s">
        <v>19999</v>
      </c>
      <c r="C5818" s="562" t="s">
        <v>220</v>
      </c>
      <c r="D5818" s="564">
        <v>1091.05</v>
      </c>
    </row>
    <row r="5819" spans="1:4" ht="25.5">
      <c r="A5819" s="562">
        <v>5605956</v>
      </c>
      <c r="B5819" s="563" t="s">
        <v>20000</v>
      </c>
      <c r="C5819" s="562" t="s">
        <v>220</v>
      </c>
      <c r="D5819" s="564">
        <v>1258.1099999999999</v>
      </c>
    </row>
    <row r="5820" spans="1:4" ht="25.5">
      <c r="A5820" s="562">
        <v>5605953</v>
      </c>
      <c r="B5820" s="563" t="s">
        <v>20001</v>
      </c>
      <c r="C5820" s="562" t="s">
        <v>220</v>
      </c>
      <c r="D5820" s="564">
        <v>819.47</v>
      </c>
    </row>
    <row r="5821" spans="1:4" ht="25.5">
      <c r="A5821" s="562">
        <v>5605954</v>
      </c>
      <c r="B5821" s="563" t="s">
        <v>20002</v>
      </c>
      <c r="C5821" s="562" t="s">
        <v>220</v>
      </c>
      <c r="D5821" s="564">
        <v>926.51</v>
      </c>
    </row>
    <row r="5822" spans="1:4" ht="25.5">
      <c r="A5822" s="562">
        <v>5605909</v>
      </c>
      <c r="B5822" s="563" t="s">
        <v>20003</v>
      </c>
      <c r="C5822" s="562" t="s">
        <v>220</v>
      </c>
      <c r="D5822" s="564">
        <v>566.54</v>
      </c>
    </row>
    <row r="5823" spans="1:4" ht="25.5">
      <c r="A5823" s="562">
        <v>5605908</v>
      </c>
      <c r="B5823" s="563" t="s">
        <v>20004</v>
      </c>
      <c r="C5823" s="562" t="s">
        <v>220</v>
      </c>
      <c r="D5823" s="564">
        <v>566.54</v>
      </c>
    </row>
    <row r="5824" spans="1:4" ht="25.5">
      <c r="A5824" s="562">
        <v>5605907</v>
      </c>
      <c r="B5824" s="563" t="s">
        <v>20005</v>
      </c>
      <c r="C5824" s="562" t="s">
        <v>220</v>
      </c>
      <c r="D5824" s="564">
        <v>604.19000000000005</v>
      </c>
    </row>
    <row r="5825" spans="1:4" ht="25.5">
      <c r="A5825" s="562">
        <v>5605906</v>
      </c>
      <c r="B5825" s="563" t="s">
        <v>20006</v>
      </c>
      <c r="C5825" s="562" t="s">
        <v>220</v>
      </c>
      <c r="D5825" s="564">
        <v>733.28</v>
      </c>
    </row>
    <row r="5826" spans="1:4" ht="25.5">
      <c r="A5826" s="562">
        <v>5605905</v>
      </c>
      <c r="B5826" s="563" t="s">
        <v>20007</v>
      </c>
      <c r="C5826" s="562" t="s">
        <v>220</v>
      </c>
      <c r="D5826" s="564">
        <v>852.23</v>
      </c>
    </row>
    <row r="5827" spans="1:4" ht="25.5">
      <c r="A5827" s="562">
        <v>5605944</v>
      </c>
      <c r="B5827" s="563" t="s">
        <v>20008</v>
      </c>
      <c r="C5827" s="562" t="s">
        <v>220</v>
      </c>
      <c r="D5827" s="564">
        <v>503.78</v>
      </c>
    </row>
    <row r="5828" spans="1:4" ht="25.5">
      <c r="A5828" s="562">
        <v>5605910</v>
      </c>
      <c r="B5828" s="563" t="s">
        <v>22046</v>
      </c>
      <c r="C5828" s="562" t="s">
        <v>220</v>
      </c>
      <c r="D5828" s="564">
        <v>562.58000000000004</v>
      </c>
    </row>
    <row r="5829" spans="1:4" ht="25.5">
      <c r="A5829" s="562">
        <v>5605945</v>
      </c>
      <c r="B5829" s="563" t="s">
        <v>20009</v>
      </c>
      <c r="C5829" s="562" t="s">
        <v>220</v>
      </c>
      <c r="D5829" s="564">
        <v>588.03</v>
      </c>
    </row>
    <row r="5830" spans="1:4" ht="25.5">
      <c r="A5830" s="562">
        <v>5605946</v>
      </c>
      <c r="B5830" s="563" t="s">
        <v>20010</v>
      </c>
      <c r="C5830" s="562" t="s">
        <v>220</v>
      </c>
      <c r="D5830" s="564">
        <v>604.19000000000005</v>
      </c>
    </row>
    <row r="5831" spans="1:4" ht="25.5">
      <c r="A5831" s="562">
        <v>5605947</v>
      </c>
      <c r="B5831" s="563" t="s">
        <v>20011</v>
      </c>
      <c r="C5831" s="562" t="s">
        <v>220</v>
      </c>
      <c r="D5831" s="564">
        <v>679.58</v>
      </c>
    </row>
    <row r="5832" spans="1:4" ht="25.5">
      <c r="A5832" s="562">
        <v>5605948</v>
      </c>
      <c r="B5832" s="563" t="s">
        <v>20012</v>
      </c>
      <c r="C5832" s="562" t="s">
        <v>220</v>
      </c>
      <c r="D5832" s="564">
        <v>852.23</v>
      </c>
    </row>
    <row r="5833" spans="1:4" ht="25.5">
      <c r="A5833" s="562">
        <v>5605949</v>
      </c>
      <c r="B5833" s="563" t="s">
        <v>20013</v>
      </c>
      <c r="C5833" s="562" t="s">
        <v>220</v>
      </c>
      <c r="D5833" s="564">
        <v>1112.4100000000001</v>
      </c>
    </row>
    <row r="5834" spans="1:4" ht="25.5">
      <c r="A5834" s="562">
        <v>5605950</v>
      </c>
      <c r="B5834" s="563" t="s">
        <v>20014</v>
      </c>
      <c r="C5834" s="562" t="s">
        <v>220</v>
      </c>
      <c r="D5834" s="564">
        <v>1260.8</v>
      </c>
    </row>
    <row r="5835" spans="1:4" ht="25.5">
      <c r="A5835" s="562">
        <v>5605951</v>
      </c>
      <c r="B5835" s="563" t="s">
        <v>20015</v>
      </c>
      <c r="C5835" s="562" t="s">
        <v>220</v>
      </c>
      <c r="D5835" s="564">
        <v>2011.36</v>
      </c>
    </row>
    <row r="5836" spans="1:4" ht="25.5">
      <c r="A5836" s="562">
        <v>5605952</v>
      </c>
      <c r="B5836" s="563" t="s">
        <v>20016</v>
      </c>
      <c r="C5836" s="562" t="s">
        <v>220</v>
      </c>
      <c r="D5836" s="564">
        <v>3072.62</v>
      </c>
    </row>
    <row r="5837" spans="1:4" ht="25.5">
      <c r="A5837" s="562">
        <v>5605932</v>
      </c>
      <c r="B5837" s="563" t="s">
        <v>22047</v>
      </c>
      <c r="C5837" s="562" t="s">
        <v>14735</v>
      </c>
      <c r="D5837" s="564">
        <v>159.81</v>
      </c>
    </row>
    <row r="5838" spans="1:4" ht="25.5">
      <c r="A5838" s="562">
        <v>5605934</v>
      </c>
      <c r="B5838" s="563" t="s">
        <v>22048</v>
      </c>
      <c r="C5838" s="562" t="s">
        <v>14735</v>
      </c>
      <c r="D5838" s="564">
        <v>174.44</v>
      </c>
    </row>
    <row r="5839" spans="1:4" ht="25.5">
      <c r="A5839" s="562">
        <v>5605928</v>
      </c>
      <c r="B5839" s="563" t="s">
        <v>22049</v>
      </c>
      <c r="C5839" s="562" t="s">
        <v>14735</v>
      </c>
      <c r="D5839" s="564">
        <v>179.56</v>
      </c>
    </row>
    <row r="5840" spans="1:4" ht="25.5">
      <c r="A5840" s="562">
        <v>5605935</v>
      </c>
      <c r="B5840" s="563" t="s">
        <v>22050</v>
      </c>
      <c r="C5840" s="562" t="s">
        <v>14735</v>
      </c>
      <c r="D5840" s="564">
        <v>200.23</v>
      </c>
    </row>
    <row r="5841" spans="1:4" ht="25.5">
      <c r="A5841" s="562">
        <v>5605936</v>
      </c>
      <c r="B5841" s="563" t="s">
        <v>22051</v>
      </c>
      <c r="C5841" s="562" t="s">
        <v>14735</v>
      </c>
      <c r="D5841" s="564">
        <v>291.66000000000003</v>
      </c>
    </row>
    <row r="5842" spans="1:4" ht="25.5">
      <c r="A5842" s="562">
        <v>5605937</v>
      </c>
      <c r="B5842" s="563" t="s">
        <v>22052</v>
      </c>
      <c r="C5842" s="562" t="s">
        <v>14735</v>
      </c>
      <c r="D5842" s="564">
        <v>373.16</v>
      </c>
    </row>
    <row r="5843" spans="1:4" ht="25.5">
      <c r="A5843" s="562">
        <v>5605957</v>
      </c>
      <c r="B5843" s="563" t="s">
        <v>20017</v>
      </c>
      <c r="C5843" s="562" t="s">
        <v>14735</v>
      </c>
      <c r="D5843" s="564">
        <v>276.57</v>
      </c>
    </row>
    <row r="5844" spans="1:4" ht="25.5">
      <c r="A5844" s="562">
        <v>5605958</v>
      </c>
      <c r="B5844" s="563" t="s">
        <v>20018</v>
      </c>
      <c r="C5844" s="562" t="s">
        <v>14735</v>
      </c>
      <c r="D5844" s="564">
        <v>317.89</v>
      </c>
    </row>
    <row r="5845" spans="1:4" ht="25.5">
      <c r="A5845" s="562">
        <v>5605959</v>
      </c>
      <c r="B5845" s="563" t="s">
        <v>20019</v>
      </c>
      <c r="C5845" s="562" t="s">
        <v>14735</v>
      </c>
      <c r="D5845" s="564">
        <v>387.01</v>
      </c>
    </row>
    <row r="5846" spans="1:4" ht="25.5">
      <c r="A5846" s="562">
        <v>5605960</v>
      </c>
      <c r="B5846" s="563" t="s">
        <v>20020</v>
      </c>
      <c r="C5846" s="562" t="s">
        <v>14735</v>
      </c>
      <c r="D5846" s="564">
        <v>510.61</v>
      </c>
    </row>
    <row r="5847" spans="1:4" ht="25.5">
      <c r="A5847" s="562">
        <v>5605961</v>
      </c>
      <c r="B5847" s="563" t="s">
        <v>20021</v>
      </c>
      <c r="C5847" s="562" t="s">
        <v>14735</v>
      </c>
      <c r="D5847" s="564">
        <v>591.23</v>
      </c>
    </row>
    <row r="5848" spans="1:4" ht="25.5">
      <c r="A5848" s="562">
        <v>5605885</v>
      </c>
      <c r="B5848" s="563" t="s">
        <v>20022</v>
      </c>
      <c r="C5848" s="562" t="s">
        <v>14735</v>
      </c>
      <c r="D5848" s="564">
        <v>213.64</v>
      </c>
    </row>
    <row r="5849" spans="1:4" ht="25.5">
      <c r="A5849" s="562">
        <v>5605886</v>
      </c>
      <c r="B5849" s="563" t="s">
        <v>20023</v>
      </c>
      <c r="C5849" s="562" t="s">
        <v>14735</v>
      </c>
      <c r="D5849" s="564">
        <v>229.76</v>
      </c>
    </row>
    <row r="5850" spans="1:4">
      <c r="A5850" s="562">
        <v>5605883</v>
      </c>
      <c r="B5850" s="563" t="s">
        <v>20024</v>
      </c>
      <c r="C5850" s="562" t="s">
        <v>14735</v>
      </c>
      <c r="D5850" s="564">
        <v>177.21</v>
      </c>
    </row>
    <row r="5851" spans="1:4">
      <c r="A5851" s="562">
        <v>5605884</v>
      </c>
      <c r="B5851" s="563" t="s">
        <v>20025</v>
      </c>
      <c r="C5851" s="562" t="s">
        <v>14735</v>
      </c>
      <c r="D5851" s="564">
        <v>193.33</v>
      </c>
    </row>
    <row r="5852" spans="1:4" ht="25.5">
      <c r="A5852" s="562">
        <v>5605962</v>
      </c>
      <c r="B5852" s="563" t="s">
        <v>20026</v>
      </c>
      <c r="C5852" s="562" t="s">
        <v>14735</v>
      </c>
      <c r="D5852" s="564">
        <v>199.75</v>
      </c>
    </row>
    <row r="5853" spans="1:4" ht="25.5">
      <c r="A5853" s="562">
        <v>5605881</v>
      </c>
      <c r="B5853" s="563" t="s">
        <v>22053</v>
      </c>
      <c r="C5853" s="562" t="s">
        <v>14735</v>
      </c>
      <c r="D5853" s="564">
        <v>236.57</v>
      </c>
    </row>
    <row r="5854" spans="1:4" ht="25.5">
      <c r="A5854" s="562">
        <v>5605882</v>
      </c>
      <c r="B5854" s="563" t="s">
        <v>20027</v>
      </c>
      <c r="C5854" s="562" t="s">
        <v>14735</v>
      </c>
      <c r="D5854" s="564">
        <v>383.34</v>
      </c>
    </row>
    <row r="5855" spans="1:4" ht="25.5">
      <c r="A5855" s="562">
        <v>5605963</v>
      </c>
      <c r="B5855" s="563" t="s">
        <v>20028</v>
      </c>
      <c r="C5855" s="562" t="s">
        <v>14735</v>
      </c>
      <c r="D5855" s="564">
        <v>316.16000000000003</v>
      </c>
    </row>
    <row r="5856" spans="1:4" ht="25.5">
      <c r="A5856" s="562">
        <v>5605964</v>
      </c>
      <c r="B5856" s="563" t="s">
        <v>20029</v>
      </c>
      <c r="C5856" s="562" t="s">
        <v>14735</v>
      </c>
      <c r="D5856" s="564">
        <v>381.21</v>
      </c>
    </row>
    <row r="5857" spans="1:4" ht="25.5">
      <c r="A5857" s="562">
        <v>5605965</v>
      </c>
      <c r="B5857" s="563" t="s">
        <v>20030</v>
      </c>
      <c r="C5857" s="562" t="s">
        <v>14735</v>
      </c>
      <c r="D5857" s="564">
        <v>447.38</v>
      </c>
    </row>
    <row r="5858" spans="1:4" ht="25.5">
      <c r="A5858" s="562">
        <v>5605966</v>
      </c>
      <c r="B5858" s="563" t="s">
        <v>20031</v>
      </c>
      <c r="C5858" s="562" t="s">
        <v>14735</v>
      </c>
      <c r="D5858" s="564">
        <v>415.74</v>
      </c>
    </row>
    <row r="5859" spans="1:4" ht="25.5">
      <c r="A5859" s="562">
        <v>5605967</v>
      </c>
      <c r="B5859" s="563" t="s">
        <v>20032</v>
      </c>
      <c r="C5859" s="562" t="s">
        <v>14735</v>
      </c>
      <c r="D5859" s="564">
        <v>604.22</v>
      </c>
    </row>
    <row r="5860" spans="1:4" ht="25.5">
      <c r="A5860" s="562">
        <v>5605968</v>
      </c>
      <c r="B5860" s="563" t="s">
        <v>20033</v>
      </c>
      <c r="C5860" s="562" t="s">
        <v>14735</v>
      </c>
      <c r="D5860" s="564">
        <v>739.59</v>
      </c>
    </row>
    <row r="5861" spans="1:4" ht="25.5">
      <c r="A5861" s="562">
        <v>5605969</v>
      </c>
      <c r="B5861" s="563" t="s">
        <v>20034</v>
      </c>
      <c r="C5861" s="562" t="s">
        <v>14735</v>
      </c>
      <c r="D5861" s="564">
        <v>896.94</v>
      </c>
    </row>
    <row r="5862" spans="1:4" ht="25.5">
      <c r="A5862" s="562">
        <v>5909130</v>
      </c>
      <c r="B5862" s="563" t="s">
        <v>31248</v>
      </c>
      <c r="C5862" s="562" t="s">
        <v>18685</v>
      </c>
      <c r="D5862" s="564">
        <v>27.95</v>
      </c>
    </row>
    <row r="5863" spans="1:4" ht="25.5">
      <c r="A5863" s="562">
        <v>5914703</v>
      </c>
      <c r="B5863" s="563" t="s">
        <v>20035</v>
      </c>
      <c r="C5863" s="562" t="s">
        <v>18685</v>
      </c>
      <c r="D5863" s="564">
        <v>5.87</v>
      </c>
    </row>
    <row r="5864" spans="1:4" ht="25.5">
      <c r="A5864" s="562">
        <v>5914704</v>
      </c>
      <c r="B5864" s="563" t="s">
        <v>20036</v>
      </c>
      <c r="C5864" s="562" t="s">
        <v>18685</v>
      </c>
      <c r="D5864" s="564">
        <v>6.03</v>
      </c>
    </row>
    <row r="5865" spans="1:4" ht="25.5">
      <c r="A5865" s="562">
        <v>5914710</v>
      </c>
      <c r="B5865" s="563" t="s">
        <v>20037</v>
      </c>
      <c r="C5865" s="562" t="s">
        <v>18685</v>
      </c>
      <c r="D5865" s="564">
        <v>11.31</v>
      </c>
    </row>
    <row r="5866" spans="1:4" ht="25.5">
      <c r="A5866" s="562">
        <v>5914711</v>
      </c>
      <c r="B5866" s="563" t="s">
        <v>20038</v>
      </c>
      <c r="C5866" s="562" t="s">
        <v>18685</v>
      </c>
      <c r="D5866" s="564">
        <v>10.130000000000001</v>
      </c>
    </row>
    <row r="5867" spans="1:4" ht="25.5">
      <c r="A5867" s="562">
        <v>5914712</v>
      </c>
      <c r="B5867" s="563" t="s">
        <v>20039</v>
      </c>
      <c r="C5867" s="562" t="s">
        <v>18685</v>
      </c>
      <c r="D5867" s="564">
        <v>10.26</v>
      </c>
    </row>
    <row r="5868" spans="1:4" ht="25.5">
      <c r="A5868" s="562">
        <v>5915369</v>
      </c>
      <c r="B5868" s="563" t="s">
        <v>20040</v>
      </c>
      <c r="C5868" s="562" t="s">
        <v>220</v>
      </c>
      <c r="D5868" s="564">
        <v>6472.07</v>
      </c>
    </row>
    <row r="5869" spans="1:4" ht="25.5">
      <c r="A5869" s="562">
        <v>5915401</v>
      </c>
      <c r="B5869" s="563" t="s">
        <v>20041</v>
      </c>
      <c r="C5869" s="562" t="s">
        <v>220</v>
      </c>
      <c r="D5869" s="564">
        <v>5600.43</v>
      </c>
    </row>
    <row r="5870" spans="1:4" ht="25.5">
      <c r="A5870" s="562">
        <v>5915402</v>
      </c>
      <c r="B5870" s="563" t="s">
        <v>20042</v>
      </c>
      <c r="C5870" s="562" t="s">
        <v>220</v>
      </c>
      <c r="D5870" s="564">
        <v>3861.35</v>
      </c>
    </row>
    <row r="5871" spans="1:4" ht="25.5">
      <c r="A5871" s="562">
        <v>5915400</v>
      </c>
      <c r="B5871" s="563" t="s">
        <v>20043</v>
      </c>
      <c r="C5871" s="562" t="s">
        <v>220</v>
      </c>
      <c r="D5871" s="564">
        <v>3377.44</v>
      </c>
    </row>
    <row r="5872" spans="1:4" ht="25.5">
      <c r="A5872" s="562">
        <v>5914651</v>
      </c>
      <c r="B5872" s="563" t="s">
        <v>20044</v>
      </c>
      <c r="C5872" s="562" t="s">
        <v>18685</v>
      </c>
      <c r="D5872" s="564">
        <v>2.66</v>
      </c>
    </row>
    <row r="5873" spans="1:4" ht="25.5">
      <c r="A5873" s="562">
        <v>5914648</v>
      </c>
      <c r="B5873" s="563" t="s">
        <v>20045</v>
      </c>
      <c r="C5873" s="562" t="s">
        <v>18685</v>
      </c>
      <c r="D5873" s="564">
        <v>8.0500000000000007</v>
      </c>
    </row>
    <row r="5874" spans="1:4" ht="25.5">
      <c r="A5874" s="562">
        <v>5914647</v>
      </c>
      <c r="B5874" s="563" t="s">
        <v>20046</v>
      </c>
      <c r="C5874" s="562" t="s">
        <v>18685</v>
      </c>
      <c r="D5874" s="564">
        <v>1.86</v>
      </c>
    </row>
    <row r="5875" spans="1:4" ht="25.5">
      <c r="A5875" s="562">
        <v>5915411</v>
      </c>
      <c r="B5875" s="563" t="s">
        <v>20047</v>
      </c>
      <c r="C5875" s="562" t="s">
        <v>18685</v>
      </c>
      <c r="D5875" s="564">
        <v>3.83</v>
      </c>
    </row>
    <row r="5876" spans="1:4" ht="25.5">
      <c r="A5876" s="562">
        <v>5915409</v>
      </c>
      <c r="B5876" s="563" t="s">
        <v>20048</v>
      </c>
      <c r="C5876" s="562" t="s">
        <v>18685</v>
      </c>
      <c r="D5876" s="564">
        <v>9.2200000000000006</v>
      </c>
    </row>
    <row r="5877" spans="1:4" ht="25.5">
      <c r="A5877" s="562">
        <v>5915407</v>
      </c>
      <c r="B5877" s="563" t="s">
        <v>20049</v>
      </c>
      <c r="C5877" s="562" t="s">
        <v>18685</v>
      </c>
      <c r="D5877" s="564">
        <v>3.02</v>
      </c>
    </row>
    <row r="5878" spans="1:4" ht="25.5">
      <c r="A5878" s="562">
        <v>5914354</v>
      </c>
      <c r="B5878" s="563" t="s">
        <v>20050</v>
      </c>
      <c r="C5878" s="562" t="s">
        <v>18685</v>
      </c>
      <c r="D5878" s="564">
        <v>1.93</v>
      </c>
    </row>
    <row r="5879" spans="1:4" ht="25.5">
      <c r="A5879" s="562">
        <v>5915406</v>
      </c>
      <c r="B5879" s="563" t="s">
        <v>20051</v>
      </c>
      <c r="C5879" s="562" t="s">
        <v>18685</v>
      </c>
      <c r="D5879" s="564">
        <v>9.86</v>
      </c>
    </row>
    <row r="5880" spans="1:4" ht="25.5">
      <c r="A5880" s="562">
        <v>5914652</v>
      </c>
      <c r="B5880" s="563" t="s">
        <v>20052</v>
      </c>
      <c r="C5880" s="562" t="s">
        <v>18685</v>
      </c>
      <c r="D5880" s="564">
        <v>3.56</v>
      </c>
    </row>
    <row r="5881" spans="1:4" ht="25.5">
      <c r="A5881" s="562">
        <v>5915417</v>
      </c>
      <c r="B5881" s="563" t="s">
        <v>20053</v>
      </c>
      <c r="C5881" s="562" t="s">
        <v>18685</v>
      </c>
      <c r="D5881" s="564">
        <v>5.63</v>
      </c>
    </row>
    <row r="5882" spans="1:4" ht="25.5">
      <c r="A5882" s="562">
        <v>5915414</v>
      </c>
      <c r="B5882" s="563" t="s">
        <v>20054</v>
      </c>
      <c r="C5882" s="562" t="s">
        <v>18685</v>
      </c>
      <c r="D5882" s="564">
        <v>2.96</v>
      </c>
    </row>
    <row r="5883" spans="1:4" ht="25.5">
      <c r="A5883" s="562">
        <v>5914351</v>
      </c>
      <c r="B5883" s="563" t="s">
        <v>20055</v>
      </c>
      <c r="C5883" s="562" t="s">
        <v>18685</v>
      </c>
      <c r="D5883" s="564">
        <v>2.98</v>
      </c>
    </row>
    <row r="5884" spans="1:4" ht="25.5">
      <c r="A5884" s="562">
        <v>5914645</v>
      </c>
      <c r="B5884" s="563" t="s">
        <v>20056</v>
      </c>
      <c r="C5884" s="562" t="s">
        <v>18685</v>
      </c>
      <c r="D5884" s="564">
        <v>3.14</v>
      </c>
    </row>
    <row r="5885" spans="1:4" ht="25.5">
      <c r="A5885" s="562">
        <v>5914642</v>
      </c>
      <c r="B5885" s="563" t="s">
        <v>20057</v>
      </c>
      <c r="C5885" s="562" t="s">
        <v>18685</v>
      </c>
      <c r="D5885" s="564">
        <v>6.08</v>
      </c>
    </row>
    <row r="5886" spans="1:4" ht="25.5">
      <c r="A5886" s="562">
        <v>5914641</v>
      </c>
      <c r="B5886" s="563" t="s">
        <v>20058</v>
      </c>
      <c r="C5886" s="562" t="s">
        <v>18685</v>
      </c>
      <c r="D5886" s="564">
        <v>2.19</v>
      </c>
    </row>
    <row r="5887" spans="1:4" ht="25.5">
      <c r="A5887" s="562">
        <v>5915456</v>
      </c>
      <c r="B5887" s="563" t="s">
        <v>20059</v>
      </c>
      <c r="C5887" s="562" t="s">
        <v>18685</v>
      </c>
      <c r="D5887" s="564">
        <v>4.09</v>
      </c>
    </row>
    <row r="5888" spans="1:4" ht="25.5">
      <c r="A5888" s="562">
        <v>5915454</v>
      </c>
      <c r="B5888" s="563" t="s">
        <v>20060</v>
      </c>
      <c r="C5888" s="562" t="s">
        <v>18685</v>
      </c>
      <c r="D5888" s="564">
        <v>7.03</v>
      </c>
    </row>
    <row r="5889" spans="1:4" ht="25.5">
      <c r="A5889" s="562">
        <v>5915399</v>
      </c>
      <c r="B5889" s="563" t="s">
        <v>20061</v>
      </c>
      <c r="C5889" s="562" t="s">
        <v>18685</v>
      </c>
      <c r="D5889" s="564">
        <v>3.14</v>
      </c>
    </row>
    <row r="5890" spans="1:4" ht="25.5">
      <c r="A5890" s="562">
        <v>5914353</v>
      </c>
      <c r="B5890" s="563" t="s">
        <v>20062</v>
      </c>
      <c r="C5890" s="562" t="s">
        <v>18685</v>
      </c>
      <c r="D5890" s="564">
        <v>1.64</v>
      </c>
    </row>
    <row r="5891" spans="1:4" ht="25.5">
      <c r="A5891" s="562">
        <v>5915470</v>
      </c>
      <c r="B5891" s="563" t="s">
        <v>20063</v>
      </c>
      <c r="C5891" s="562" t="s">
        <v>18685</v>
      </c>
      <c r="D5891" s="564">
        <v>2.42</v>
      </c>
    </row>
    <row r="5892" spans="1:4" ht="25.5">
      <c r="A5892" s="562">
        <v>5915459</v>
      </c>
      <c r="B5892" s="563" t="s">
        <v>20064</v>
      </c>
      <c r="C5892" s="562" t="s">
        <v>18685</v>
      </c>
      <c r="D5892" s="564">
        <v>8.11</v>
      </c>
    </row>
    <row r="5893" spans="1:4">
      <c r="A5893" s="562">
        <v>5915476</v>
      </c>
      <c r="B5893" s="563" t="s">
        <v>20065</v>
      </c>
      <c r="C5893" s="562" t="s">
        <v>18685</v>
      </c>
      <c r="D5893" s="564">
        <v>33.94</v>
      </c>
    </row>
    <row r="5894" spans="1:4" ht="25.5">
      <c r="A5894" s="562">
        <v>5914702</v>
      </c>
      <c r="B5894" s="563" t="s">
        <v>20066</v>
      </c>
      <c r="C5894" s="562" t="s">
        <v>18685</v>
      </c>
      <c r="D5894" s="564">
        <v>15.26</v>
      </c>
    </row>
    <row r="5895" spans="1:4" ht="25.5">
      <c r="A5895" s="562">
        <v>5914701</v>
      </c>
      <c r="B5895" s="563" t="s">
        <v>20067</v>
      </c>
      <c r="C5895" s="562" t="s">
        <v>18685</v>
      </c>
      <c r="D5895" s="564">
        <v>15.81</v>
      </c>
    </row>
    <row r="5896" spans="1:4" ht="25.5">
      <c r="A5896" s="562">
        <v>5915018</v>
      </c>
      <c r="B5896" s="563" t="s">
        <v>31249</v>
      </c>
      <c r="C5896" s="562" t="s">
        <v>18685</v>
      </c>
      <c r="D5896" s="564">
        <v>8.98</v>
      </c>
    </row>
    <row r="5897" spans="1:4" ht="25.5">
      <c r="A5897" s="562">
        <v>5906592</v>
      </c>
      <c r="B5897" s="563" t="s">
        <v>31250</v>
      </c>
      <c r="C5897" s="562" t="s">
        <v>220</v>
      </c>
      <c r="D5897" s="564">
        <v>43.06</v>
      </c>
    </row>
    <row r="5898" spans="1:4" ht="25.5">
      <c r="A5898" s="562">
        <v>5906591</v>
      </c>
      <c r="B5898" s="563" t="s">
        <v>31251</v>
      </c>
      <c r="C5898" s="562" t="s">
        <v>220</v>
      </c>
      <c r="D5898" s="564">
        <v>41.21</v>
      </c>
    </row>
    <row r="5899" spans="1:4" ht="25.5">
      <c r="A5899" s="562">
        <v>5914653</v>
      </c>
      <c r="B5899" s="563" t="s">
        <v>20068</v>
      </c>
      <c r="C5899" s="562" t="s">
        <v>18685</v>
      </c>
      <c r="D5899" s="564">
        <v>3.78</v>
      </c>
    </row>
    <row r="5900" spans="1:4" ht="25.5">
      <c r="A5900" s="562">
        <v>5915405</v>
      </c>
      <c r="B5900" s="563" t="s">
        <v>20069</v>
      </c>
      <c r="C5900" s="562" t="s">
        <v>18685</v>
      </c>
      <c r="D5900" s="564">
        <v>5.71</v>
      </c>
    </row>
    <row r="5901" spans="1:4" ht="25.5">
      <c r="A5901" s="562">
        <v>5914657</v>
      </c>
      <c r="B5901" s="563" t="s">
        <v>20070</v>
      </c>
      <c r="C5901" s="562" t="s">
        <v>18685</v>
      </c>
      <c r="D5901" s="564">
        <v>19.14</v>
      </c>
    </row>
    <row r="5902" spans="1:4">
      <c r="A5902" s="562">
        <v>5914363</v>
      </c>
      <c r="B5902" s="563" t="s">
        <v>20071</v>
      </c>
      <c r="C5902" s="562" t="s">
        <v>18685</v>
      </c>
      <c r="D5902" s="564">
        <v>19.41</v>
      </c>
    </row>
    <row r="5903" spans="1:4" ht="25.5">
      <c r="A5903" s="562">
        <v>5914646</v>
      </c>
      <c r="B5903" s="563" t="s">
        <v>20072</v>
      </c>
      <c r="C5903" s="562" t="s">
        <v>18685</v>
      </c>
      <c r="D5903" s="564">
        <v>9.17</v>
      </c>
    </row>
    <row r="5904" spans="1:4" ht="25.5">
      <c r="A5904" s="562">
        <v>5919535</v>
      </c>
      <c r="B5904" s="563" t="s">
        <v>20073</v>
      </c>
      <c r="C5904" s="562" t="s">
        <v>18685</v>
      </c>
      <c r="D5904" s="564">
        <v>24.65</v>
      </c>
    </row>
    <row r="5905" spans="1:4" ht="25.5">
      <c r="A5905" s="562">
        <v>5919533</v>
      </c>
      <c r="B5905" s="563" t="s">
        <v>20074</v>
      </c>
      <c r="C5905" s="562" t="s">
        <v>18685</v>
      </c>
      <c r="D5905" s="564">
        <v>82.59</v>
      </c>
    </row>
    <row r="5906" spans="1:4" ht="25.5">
      <c r="A5906" s="562">
        <v>5919534</v>
      </c>
      <c r="B5906" s="563" t="s">
        <v>20075</v>
      </c>
      <c r="C5906" s="562" t="s">
        <v>18685</v>
      </c>
      <c r="D5906" s="564">
        <v>75.41</v>
      </c>
    </row>
    <row r="5907" spans="1:4">
      <c r="A5907" s="562">
        <v>5909007</v>
      </c>
      <c r="B5907" s="563" t="s">
        <v>20076</v>
      </c>
      <c r="C5907" s="562" t="s">
        <v>18685</v>
      </c>
      <c r="D5907" s="564">
        <v>22.8</v>
      </c>
    </row>
    <row r="5908" spans="1:4">
      <c r="A5908" s="562">
        <v>5919538</v>
      </c>
      <c r="B5908" s="563" t="s">
        <v>20077</v>
      </c>
      <c r="C5908" s="562" t="s">
        <v>18685</v>
      </c>
      <c r="D5908" s="564">
        <v>19.23</v>
      </c>
    </row>
    <row r="5909" spans="1:4" ht="25.5">
      <c r="A5909" s="562">
        <v>5919540</v>
      </c>
      <c r="B5909" s="563" t="s">
        <v>31252</v>
      </c>
      <c r="C5909" s="562" t="s">
        <v>18685</v>
      </c>
      <c r="D5909" s="564">
        <v>3.17</v>
      </c>
    </row>
    <row r="5910" spans="1:4" ht="25.5">
      <c r="A5910" s="562">
        <v>5914705</v>
      </c>
      <c r="B5910" s="563" t="s">
        <v>20078</v>
      </c>
      <c r="C5910" s="562" t="s">
        <v>18685</v>
      </c>
      <c r="D5910" s="564">
        <v>22.86</v>
      </c>
    </row>
    <row r="5911" spans="1:4" ht="25.5">
      <c r="A5911" s="562">
        <v>5914706</v>
      </c>
      <c r="B5911" s="563" t="s">
        <v>20079</v>
      </c>
      <c r="C5911" s="562" t="s">
        <v>18685</v>
      </c>
      <c r="D5911" s="564">
        <v>20.47</v>
      </c>
    </row>
    <row r="5912" spans="1:4" ht="25.5">
      <c r="A5912" s="562">
        <v>5914707</v>
      </c>
      <c r="B5912" s="563" t="s">
        <v>20080</v>
      </c>
      <c r="C5912" s="562" t="s">
        <v>18685</v>
      </c>
      <c r="D5912" s="564">
        <v>20.74</v>
      </c>
    </row>
    <row r="5913" spans="1:4" ht="25.5">
      <c r="A5913" s="562">
        <v>5914677</v>
      </c>
      <c r="B5913" s="563" t="s">
        <v>20081</v>
      </c>
      <c r="C5913" s="562" t="s">
        <v>18685</v>
      </c>
      <c r="D5913" s="564">
        <v>30.53</v>
      </c>
    </row>
    <row r="5914" spans="1:4" ht="25.5">
      <c r="A5914" s="562">
        <v>5914676</v>
      </c>
      <c r="B5914" s="563" t="s">
        <v>20082</v>
      </c>
      <c r="C5914" s="562" t="s">
        <v>18685</v>
      </c>
      <c r="D5914" s="564">
        <v>26.02</v>
      </c>
    </row>
    <row r="5915" spans="1:4" ht="25.5">
      <c r="A5915" s="562">
        <v>5915016</v>
      </c>
      <c r="B5915" s="563" t="s">
        <v>31253</v>
      </c>
      <c r="C5915" s="562" t="s">
        <v>18685</v>
      </c>
      <c r="D5915" s="564">
        <v>14.48</v>
      </c>
    </row>
    <row r="5916" spans="1:4" ht="25.5">
      <c r="A5916" s="562">
        <v>5915017</v>
      </c>
      <c r="B5916" s="563" t="s">
        <v>31254</v>
      </c>
      <c r="C5916" s="562" t="s">
        <v>18685</v>
      </c>
      <c r="D5916" s="564">
        <v>17.88</v>
      </c>
    </row>
    <row r="5917" spans="1:4" ht="25.5">
      <c r="A5917" s="562">
        <v>5914678</v>
      </c>
      <c r="B5917" s="563" t="s">
        <v>20083</v>
      </c>
      <c r="C5917" s="562" t="s">
        <v>18685</v>
      </c>
      <c r="D5917" s="564">
        <v>36.39</v>
      </c>
    </row>
    <row r="5918" spans="1:4" ht="25.5">
      <c r="A5918" s="562">
        <v>5914679</v>
      </c>
      <c r="B5918" s="563" t="s">
        <v>20084</v>
      </c>
      <c r="C5918" s="562" t="s">
        <v>18685</v>
      </c>
      <c r="D5918" s="564">
        <v>57.36</v>
      </c>
    </row>
    <row r="5919" spans="1:4" ht="25.5">
      <c r="A5919" s="562">
        <v>5914681</v>
      </c>
      <c r="B5919" s="563" t="s">
        <v>20085</v>
      </c>
      <c r="C5919" s="562" t="s">
        <v>18685</v>
      </c>
      <c r="D5919" s="564">
        <v>68.959999999999994</v>
      </c>
    </row>
    <row r="5920" spans="1:4" ht="25.5">
      <c r="A5920" s="562">
        <v>5914680</v>
      </c>
      <c r="B5920" s="563" t="s">
        <v>20086</v>
      </c>
      <c r="C5920" s="562" t="s">
        <v>18685</v>
      </c>
      <c r="D5920" s="564">
        <v>48.52</v>
      </c>
    </row>
    <row r="5921" spans="1:4" ht="25.5">
      <c r="A5921" s="562">
        <v>5915015</v>
      </c>
      <c r="B5921" s="563" t="s">
        <v>31255</v>
      </c>
      <c r="C5921" s="562" t="s">
        <v>18685</v>
      </c>
      <c r="D5921" s="564">
        <v>22.31</v>
      </c>
    </row>
    <row r="5922" spans="1:4" ht="25.5">
      <c r="A5922" s="562">
        <v>5915373</v>
      </c>
      <c r="B5922" s="563" t="s">
        <v>31256</v>
      </c>
      <c r="C5922" s="562" t="s">
        <v>18685</v>
      </c>
      <c r="D5922" s="564">
        <v>20.170000000000002</v>
      </c>
    </row>
    <row r="5923" spans="1:4" ht="25.5">
      <c r="A5923" s="562">
        <v>5914333</v>
      </c>
      <c r="B5923" s="563" t="s">
        <v>31257</v>
      </c>
      <c r="C5923" s="562" t="s">
        <v>18685</v>
      </c>
      <c r="D5923" s="564">
        <v>35.19</v>
      </c>
    </row>
    <row r="5924" spans="1:4">
      <c r="A5924" s="562">
        <v>5914655</v>
      </c>
      <c r="B5924" s="563" t="s">
        <v>20087</v>
      </c>
      <c r="C5924" s="562" t="s">
        <v>18685</v>
      </c>
      <c r="D5924" s="564">
        <v>37.71</v>
      </c>
    </row>
    <row r="5925" spans="1:4">
      <c r="A5925" s="562">
        <v>5915474</v>
      </c>
      <c r="B5925" s="563" t="s">
        <v>20088</v>
      </c>
      <c r="C5925" s="562" t="s">
        <v>18685</v>
      </c>
      <c r="D5925" s="564">
        <v>38.14</v>
      </c>
    </row>
    <row r="5926" spans="1:4">
      <c r="A5926" s="562">
        <v>5914654</v>
      </c>
      <c r="B5926" s="563" t="s">
        <v>20089</v>
      </c>
      <c r="C5926" s="562" t="s">
        <v>18685</v>
      </c>
      <c r="D5926" s="564">
        <v>31.5</v>
      </c>
    </row>
    <row r="5927" spans="1:4" ht="25.5">
      <c r="A5927" s="562">
        <v>5914686</v>
      </c>
      <c r="B5927" s="563" t="s">
        <v>20090</v>
      </c>
      <c r="C5927" s="562" t="s">
        <v>18685</v>
      </c>
      <c r="D5927" s="564">
        <v>25.56</v>
      </c>
    </row>
    <row r="5928" spans="1:4" ht="25.5">
      <c r="A5928" s="562">
        <v>5914685</v>
      </c>
      <c r="B5928" s="563" t="s">
        <v>20091</v>
      </c>
      <c r="C5928" s="562" t="s">
        <v>18685</v>
      </c>
      <c r="D5928" s="564">
        <v>26.02</v>
      </c>
    </row>
    <row r="5929" spans="1:4" ht="25.5">
      <c r="A5929" s="562">
        <v>5914682</v>
      </c>
      <c r="B5929" s="563" t="s">
        <v>20092</v>
      </c>
      <c r="C5929" s="562" t="s">
        <v>18685</v>
      </c>
      <c r="D5929" s="564">
        <v>33.39</v>
      </c>
    </row>
    <row r="5930" spans="1:4" ht="25.5">
      <c r="A5930" s="562">
        <v>5915019</v>
      </c>
      <c r="B5930" s="563" t="s">
        <v>31258</v>
      </c>
      <c r="C5930" s="562" t="s">
        <v>18685</v>
      </c>
      <c r="D5930" s="564">
        <v>14.82</v>
      </c>
    </row>
    <row r="5931" spans="1:4" ht="25.5">
      <c r="A5931" s="562">
        <v>5914683</v>
      </c>
      <c r="B5931" s="563" t="s">
        <v>20093</v>
      </c>
      <c r="C5931" s="562" t="s">
        <v>18685</v>
      </c>
      <c r="D5931" s="564">
        <v>37.92</v>
      </c>
    </row>
    <row r="5932" spans="1:4" ht="25.5">
      <c r="A5932" s="562">
        <v>5915020</v>
      </c>
      <c r="B5932" s="563" t="s">
        <v>31259</v>
      </c>
      <c r="C5932" s="562" t="s">
        <v>18685</v>
      </c>
      <c r="D5932" s="564">
        <v>17.04</v>
      </c>
    </row>
    <row r="5933" spans="1:4" ht="25.5">
      <c r="A5933" s="562">
        <v>5914684</v>
      </c>
      <c r="B5933" s="563" t="s">
        <v>20094</v>
      </c>
      <c r="C5933" s="562" t="s">
        <v>18685</v>
      </c>
      <c r="D5933" s="564">
        <v>28.93</v>
      </c>
    </row>
    <row r="5934" spans="1:4" ht="25.5">
      <c r="A5934" s="562">
        <v>5915021</v>
      </c>
      <c r="B5934" s="563" t="s">
        <v>31260</v>
      </c>
      <c r="C5934" s="562" t="s">
        <v>18685</v>
      </c>
      <c r="D5934" s="564">
        <v>12.84</v>
      </c>
    </row>
    <row r="5935" spans="1:4" ht="25.5">
      <c r="A5935" s="562">
        <v>5914675</v>
      </c>
      <c r="B5935" s="563" t="s">
        <v>20095</v>
      </c>
      <c r="C5935" s="562" t="s">
        <v>18685</v>
      </c>
      <c r="D5935" s="564">
        <v>3.24</v>
      </c>
    </row>
    <row r="5936" spans="1:4">
      <c r="A5936" s="562">
        <v>5915433</v>
      </c>
      <c r="B5936" s="563" t="s">
        <v>20096</v>
      </c>
      <c r="C5936" s="562" t="s">
        <v>18685</v>
      </c>
      <c r="D5936" s="564">
        <v>41.04</v>
      </c>
    </row>
    <row r="5937" spans="1:4" ht="25.5">
      <c r="A5937" s="562">
        <v>5914304</v>
      </c>
      <c r="B5937" s="563" t="s">
        <v>20922</v>
      </c>
      <c r="C5937" s="562" t="s">
        <v>18685</v>
      </c>
      <c r="D5937" s="564">
        <v>3.69</v>
      </c>
    </row>
    <row r="5938" spans="1:4" ht="25.5">
      <c r="A5938" s="562">
        <v>5914305</v>
      </c>
      <c r="B5938" s="563" t="s">
        <v>20923</v>
      </c>
      <c r="C5938" s="562" t="s">
        <v>18685</v>
      </c>
      <c r="D5938" s="564">
        <v>3.64</v>
      </c>
    </row>
    <row r="5939" spans="1:4" ht="25.5">
      <c r="A5939" s="562">
        <v>5915440</v>
      </c>
      <c r="B5939" s="563" t="s">
        <v>20924</v>
      </c>
      <c r="C5939" s="562" t="s">
        <v>18685</v>
      </c>
      <c r="D5939" s="564">
        <v>3.25</v>
      </c>
    </row>
    <row r="5940" spans="1:4" ht="25.5">
      <c r="A5940" s="562">
        <v>5914306</v>
      </c>
      <c r="B5940" s="563" t="s">
        <v>20925</v>
      </c>
      <c r="C5940" s="562" t="s">
        <v>18685</v>
      </c>
      <c r="D5940" s="564">
        <v>3.02</v>
      </c>
    </row>
    <row r="5941" spans="1:4" ht="25.5">
      <c r="A5941" s="562">
        <v>5914307</v>
      </c>
      <c r="B5941" s="563" t="s">
        <v>20926</v>
      </c>
      <c r="C5941" s="562" t="s">
        <v>18685</v>
      </c>
      <c r="D5941" s="564">
        <v>2.86</v>
      </c>
    </row>
    <row r="5942" spans="1:4" ht="25.5">
      <c r="A5942" s="562">
        <v>5914308</v>
      </c>
      <c r="B5942" s="563" t="s">
        <v>20927</v>
      </c>
      <c r="C5942" s="562" t="s">
        <v>18685</v>
      </c>
      <c r="D5942" s="564">
        <v>2.77</v>
      </c>
    </row>
    <row r="5943" spans="1:4" ht="25.5">
      <c r="A5943" s="562">
        <v>5914309</v>
      </c>
      <c r="B5943" s="563" t="s">
        <v>20928</v>
      </c>
      <c r="C5943" s="562" t="s">
        <v>18685</v>
      </c>
      <c r="D5943" s="564">
        <v>6.12</v>
      </c>
    </row>
    <row r="5944" spans="1:4" ht="25.5">
      <c r="A5944" s="562">
        <v>5914310</v>
      </c>
      <c r="B5944" s="563" t="s">
        <v>20929</v>
      </c>
      <c r="C5944" s="562" t="s">
        <v>18685</v>
      </c>
      <c r="D5944" s="564">
        <v>5.12</v>
      </c>
    </row>
    <row r="5945" spans="1:4" ht="25.5">
      <c r="A5945" s="562">
        <v>5914352</v>
      </c>
      <c r="B5945" s="563" t="s">
        <v>20930</v>
      </c>
      <c r="C5945" s="562" t="s">
        <v>18685</v>
      </c>
      <c r="D5945" s="564">
        <v>4.5599999999999996</v>
      </c>
    </row>
    <row r="5946" spans="1:4" ht="25.5">
      <c r="A5946" s="562">
        <v>5914311</v>
      </c>
      <c r="B5946" s="563" t="s">
        <v>20931</v>
      </c>
      <c r="C5946" s="562" t="s">
        <v>18685</v>
      </c>
      <c r="D5946" s="564">
        <v>4.1900000000000004</v>
      </c>
    </row>
    <row r="5947" spans="1:4" ht="25.5">
      <c r="A5947" s="562">
        <v>5914312</v>
      </c>
      <c r="B5947" s="563" t="s">
        <v>20932</v>
      </c>
      <c r="C5947" s="562" t="s">
        <v>18685</v>
      </c>
      <c r="D5947" s="564">
        <v>3.96</v>
      </c>
    </row>
    <row r="5948" spans="1:4" ht="25.5">
      <c r="A5948" s="562">
        <v>5914313</v>
      </c>
      <c r="B5948" s="563" t="s">
        <v>20933</v>
      </c>
      <c r="C5948" s="562" t="s">
        <v>18685</v>
      </c>
      <c r="D5948" s="564">
        <v>3.79</v>
      </c>
    </row>
    <row r="5949" spans="1:4" ht="25.5">
      <c r="A5949" s="562">
        <v>5914339</v>
      </c>
      <c r="B5949" s="563" t="s">
        <v>20934</v>
      </c>
      <c r="C5949" s="562" t="s">
        <v>18685</v>
      </c>
      <c r="D5949" s="564">
        <v>10.18</v>
      </c>
    </row>
    <row r="5950" spans="1:4" ht="25.5">
      <c r="A5950" s="562">
        <v>5914650</v>
      </c>
      <c r="B5950" s="563" t="s">
        <v>20097</v>
      </c>
      <c r="C5950" s="562" t="s">
        <v>18685</v>
      </c>
      <c r="D5950" s="564">
        <v>11.79</v>
      </c>
    </row>
    <row r="5951" spans="1:4" ht="25.5">
      <c r="A5951" s="562">
        <v>5914358</v>
      </c>
      <c r="B5951" s="563" t="s">
        <v>20098</v>
      </c>
      <c r="C5951" s="562" t="s">
        <v>18685</v>
      </c>
      <c r="D5951" s="564">
        <v>9.7899999999999991</v>
      </c>
    </row>
    <row r="5952" spans="1:4" ht="25.5">
      <c r="A5952" s="562">
        <v>5915421</v>
      </c>
      <c r="B5952" s="563" t="s">
        <v>20099</v>
      </c>
      <c r="C5952" s="562" t="s">
        <v>18685</v>
      </c>
      <c r="D5952" s="564">
        <v>28.1</v>
      </c>
    </row>
    <row r="5953" spans="1:4" ht="25.5">
      <c r="A5953" s="562">
        <v>5914649</v>
      </c>
      <c r="B5953" s="563" t="s">
        <v>20100</v>
      </c>
      <c r="C5953" s="562" t="s">
        <v>18685</v>
      </c>
      <c r="D5953" s="564">
        <v>8.19</v>
      </c>
    </row>
    <row r="5954" spans="1:4" ht="25.5">
      <c r="A5954" s="562">
        <v>5914643</v>
      </c>
      <c r="B5954" s="563" t="s">
        <v>20101</v>
      </c>
      <c r="C5954" s="562" t="s">
        <v>18685</v>
      </c>
      <c r="D5954" s="564">
        <v>5.87</v>
      </c>
    </row>
    <row r="5955" spans="1:4" ht="25.5">
      <c r="A5955" s="562">
        <v>5914328</v>
      </c>
      <c r="B5955" s="563" t="s">
        <v>20102</v>
      </c>
      <c r="C5955" s="562" t="s">
        <v>18685</v>
      </c>
      <c r="D5955" s="564">
        <v>30.47</v>
      </c>
    </row>
    <row r="5956" spans="1:4" ht="25.5">
      <c r="A5956" s="562">
        <v>5914610</v>
      </c>
      <c r="B5956" s="563" t="s">
        <v>20103</v>
      </c>
      <c r="C5956" s="562" t="s">
        <v>18685</v>
      </c>
      <c r="D5956" s="564">
        <v>30.88</v>
      </c>
    </row>
    <row r="5957" spans="1:4" ht="25.5">
      <c r="A5957" s="562">
        <v>5915408</v>
      </c>
      <c r="B5957" s="563" t="s">
        <v>20104</v>
      </c>
      <c r="C5957" s="562" t="s">
        <v>18685</v>
      </c>
      <c r="D5957" s="564">
        <v>5.9</v>
      </c>
    </row>
    <row r="5958" spans="1:4" ht="25.5">
      <c r="A5958" s="562">
        <v>5915306</v>
      </c>
      <c r="B5958" s="563" t="s">
        <v>31261</v>
      </c>
      <c r="C5958" s="562" t="s">
        <v>220</v>
      </c>
      <c r="D5958" s="564">
        <v>40.19</v>
      </c>
    </row>
    <row r="5959" spans="1:4" ht="25.5">
      <c r="A5959" s="562">
        <v>5914708</v>
      </c>
      <c r="B5959" s="563" t="s">
        <v>20105</v>
      </c>
      <c r="C5959" s="562" t="s">
        <v>18685</v>
      </c>
      <c r="D5959" s="564">
        <v>41.95</v>
      </c>
    </row>
    <row r="5960" spans="1:4" ht="25.5">
      <c r="A5960" s="562">
        <v>5914687</v>
      </c>
      <c r="B5960" s="563" t="s">
        <v>20106</v>
      </c>
      <c r="C5960" s="562" t="s">
        <v>18685</v>
      </c>
      <c r="D5960" s="564">
        <v>42.82</v>
      </c>
    </row>
    <row r="5961" spans="1:4" ht="25.5">
      <c r="A5961" s="562">
        <v>5914709</v>
      </c>
      <c r="B5961" s="563" t="s">
        <v>20107</v>
      </c>
      <c r="C5961" s="562" t="s">
        <v>18685</v>
      </c>
      <c r="D5961" s="564">
        <v>46.21</v>
      </c>
    </row>
    <row r="5962" spans="1:4" ht="25.5">
      <c r="A5962" s="562">
        <v>5914688</v>
      </c>
      <c r="B5962" s="563" t="s">
        <v>20108</v>
      </c>
      <c r="C5962" s="562" t="s">
        <v>18685</v>
      </c>
      <c r="D5962" s="564">
        <v>46.62</v>
      </c>
    </row>
    <row r="5963" spans="1:4" ht="25.5">
      <c r="A5963" s="562">
        <v>5914695</v>
      </c>
      <c r="B5963" s="563" t="s">
        <v>20109</v>
      </c>
      <c r="C5963" s="562" t="s">
        <v>18685</v>
      </c>
      <c r="D5963" s="564">
        <v>32.92</v>
      </c>
    </row>
    <row r="5964" spans="1:4" ht="25.5">
      <c r="A5964" s="562">
        <v>5914689</v>
      </c>
      <c r="B5964" s="563" t="s">
        <v>20110</v>
      </c>
      <c r="C5964" s="562" t="s">
        <v>18685</v>
      </c>
      <c r="D5964" s="564">
        <v>33.6</v>
      </c>
    </row>
    <row r="5965" spans="1:4" ht="25.5">
      <c r="A5965" s="562">
        <v>5914696</v>
      </c>
      <c r="B5965" s="563" t="s">
        <v>20111</v>
      </c>
      <c r="C5965" s="562" t="s">
        <v>18685</v>
      </c>
      <c r="D5965" s="564">
        <v>36.26</v>
      </c>
    </row>
    <row r="5966" spans="1:4" ht="25.5">
      <c r="A5966" s="562">
        <v>5914690</v>
      </c>
      <c r="B5966" s="563" t="s">
        <v>20112</v>
      </c>
      <c r="C5966" s="562" t="s">
        <v>18685</v>
      </c>
      <c r="D5966" s="564">
        <v>36.590000000000003</v>
      </c>
    </row>
    <row r="5967" spans="1:4" ht="25.5">
      <c r="A5967" s="562">
        <v>5914697</v>
      </c>
      <c r="B5967" s="563" t="s">
        <v>20113</v>
      </c>
      <c r="C5967" s="562" t="s">
        <v>18685</v>
      </c>
      <c r="D5967" s="564">
        <v>27.79</v>
      </c>
    </row>
    <row r="5968" spans="1:4" ht="25.5">
      <c r="A5968" s="562">
        <v>5914691</v>
      </c>
      <c r="B5968" s="563" t="s">
        <v>20114</v>
      </c>
      <c r="C5968" s="562" t="s">
        <v>18685</v>
      </c>
      <c r="D5968" s="564">
        <v>28.36</v>
      </c>
    </row>
    <row r="5969" spans="1:4" ht="25.5">
      <c r="A5969" s="562">
        <v>5914698</v>
      </c>
      <c r="B5969" s="563" t="s">
        <v>20115</v>
      </c>
      <c r="C5969" s="562" t="s">
        <v>18685</v>
      </c>
      <c r="D5969" s="564">
        <v>30.61</v>
      </c>
    </row>
    <row r="5970" spans="1:4" ht="25.5">
      <c r="A5970" s="562">
        <v>5914692</v>
      </c>
      <c r="B5970" s="563" t="s">
        <v>20116</v>
      </c>
      <c r="C5970" s="562" t="s">
        <v>18685</v>
      </c>
      <c r="D5970" s="564">
        <v>30.88</v>
      </c>
    </row>
    <row r="5971" spans="1:4" ht="25.5">
      <c r="A5971" s="562">
        <v>5914699</v>
      </c>
      <c r="B5971" s="563" t="s">
        <v>20117</v>
      </c>
      <c r="C5971" s="562" t="s">
        <v>18685</v>
      </c>
      <c r="D5971" s="564">
        <v>31.11</v>
      </c>
    </row>
    <row r="5972" spans="1:4" ht="25.5">
      <c r="A5972" s="562">
        <v>5914693</v>
      </c>
      <c r="B5972" s="563" t="s">
        <v>20118</v>
      </c>
      <c r="C5972" s="562" t="s">
        <v>18685</v>
      </c>
      <c r="D5972" s="564">
        <v>31.75</v>
      </c>
    </row>
    <row r="5973" spans="1:4" ht="25.5">
      <c r="A5973" s="562">
        <v>5914700</v>
      </c>
      <c r="B5973" s="563" t="s">
        <v>20119</v>
      </c>
      <c r="C5973" s="562" t="s">
        <v>18685</v>
      </c>
      <c r="D5973" s="564">
        <v>34.26</v>
      </c>
    </row>
    <row r="5974" spans="1:4" ht="25.5">
      <c r="A5974" s="562">
        <v>5914694</v>
      </c>
      <c r="B5974" s="563" t="s">
        <v>20120</v>
      </c>
      <c r="C5974" s="562" t="s">
        <v>18685</v>
      </c>
      <c r="D5974" s="564">
        <v>34.58</v>
      </c>
    </row>
    <row r="5975" spans="1:4" ht="25.5">
      <c r="A5975" s="562">
        <v>5915441</v>
      </c>
      <c r="B5975" s="563" t="s">
        <v>20121</v>
      </c>
      <c r="C5975" s="562" t="s">
        <v>18685</v>
      </c>
      <c r="D5975" s="564">
        <v>110.08</v>
      </c>
    </row>
    <row r="5976" spans="1:4">
      <c r="A5976" s="562">
        <v>5901639</v>
      </c>
      <c r="B5976" s="563" t="s">
        <v>20122</v>
      </c>
      <c r="C5976" s="562" t="s">
        <v>20123</v>
      </c>
      <c r="D5976" s="564">
        <v>0.94</v>
      </c>
    </row>
    <row r="5977" spans="1:4">
      <c r="A5977" s="562">
        <v>5901638</v>
      </c>
      <c r="B5977" s="563" t="s">
        <v>20124</v>
      </c>
      <c r="C5977" s="562" t="s">
        <v>20123</v>
      </c>
      <c r="D5977" s="564">
        <v>0.75</v>
      </c>
    </row>
    <row r="5978" spans="1:4">
      <c r="A5978" s="562">
        <v>5901640</v>
      </c>
      <c r="B5978" s="563" t="s">
        <v>20125</v>
      </c>
      <c r="C5978" s="562" t="s">
        <v>20123</v>
      </c>
      <c r="D5978" s="564">
        <v>0.69</v>
      </c>
    </row>
    <row r="5979" spans="1:4">
      <c r="A5979" s="562">
        <v>5914359</v>
      </c>
      <c r="B5979" s="563" t="s">
        <v>20126</v>
      </c>
      <c r="C5979" s="562" t="s">
        <v>20123</v>
      </c>
      <c r="D5979" s="564">
        <v>1.26</v>
      </c>
    </row>
    <row r="5980" spans="1:4">
      <c r="A5980" s="562">
        <v>5914374</v>
      </c>
      <c r="B5980" s="563" t="s">
        <v>20127</v>
      </c>
      <c r="C5980" s="562" t="s">
        <v>20123</v>
      </c>
      <c r="D5980" s="564">
        <v>1.01</v>
      </c>
    </row>
    <row r="5981" spans="1:4">
      <c r="A5981" s="562">
        <v>5914389</v>
      </c>
      <c r="B5981" s="563" t="s">
        <v>20128</v>
      </c>
      <c r="C5981" s="562" t="s">
        <v>20123</v>
      </c>
      <c r="D5981" s="564">
        <v>0.83</v>
      </c>
    </row>
    <row r="5982" spans="1:4">
      <c r="A5982" s="562">
        <v>5915319</v>
      </c>
      <c r="B5982" s="563" t="s">
        <v>20129</v>
      </c>
      <c r="C5982" s="562" t="s">
        <v>20123</v>
      </c>
      <c r="D5982" s="564">
        <v>0.94</v>
      </c>
    </row>
    <row r="5983" spans="1:4">
      <c r="A5983" s="562">
        <v>5915320</v>
      </c>
      <c r="B5983" s="563" t="s">
        <v>20130</v>
      </c>
      <c r="C5983" s="562" t="s">
        <v>20123</v>
      </c>
      <c r="D5983" s="564">
        <v>0.75</v>
      </c>
    </row>
    <row r="5984" spans="1:4">
      <c r="A5984" s="562">
        <v>5915321</v>
      </c>
      <c r="B5984" s="563" t="s">
        <v>20131</v>
      </c>
      <c r="C5984" s="562" t="s">
        <v>20123</v>
      </c>
      <c r="D5984" s="564">
        <v>0.69</v>
      </c>
    </row>
    <row r="5985" spans="1:4">
      <c r="A5985" s="562">
        <v>5914314</v>
      </c>
      <c r="B5985" s="563" t="s">
        <v>20132</v>
      </c>
      <c r="C5985" s="562" t="s">
        <v>20123</v>
      </c>
      <c r="D5985" s="564">
        <v>1.35</v>
      </c>
    </row>
    <row r="5986" spans="1:4">
      <c r="A5986" s="562">
        <v>5914329</v>
      </c>
      <c r="B5986" s="563" t="s">
        <v>20133</v>
      </c>
      <c r="C5986" s="562" t="s">
        <v>20123</v>
      </c>
      <c r="D5986" s="564">
        <v>1.08</v>
      </c>
    </row>
    <row r="5987" spans="1:4">
      <c r="A5987" s="562">
        <v>5914344</v>
      </c>
      <c r="B5987" s="563" t="s">
        <v>20134</v>
      </c>
      <c r="C5987" s="562" t="s">
        <v>20123</v>
      </c>
      <c r="D5987" s="564">
        <v>0.89</v>
      </c>
    </row>
    <row r="5988" spans="1:4">
      <c r="A5988" s="562">
        <v>5914539</v>
      </c>
      <c r="B5988" s="563" t="s">
        <v>20135</v>
      </c>
      <c r="C5988" s="562" t="s">
        <v>20123</v>
      </c>
      <c r="D5988" s="564">
        <v>1.23</v>
      </c>
    </row>
    <row r="5989" spans="1:4">
      <c r="A5989" s="562">
        <v>5914554</v>
      </c>
      <c r="B5989" s="563" t="s">
        <v>20136</v>
      </c>
      <c r="C5989" s="562" t="s">
        <v>20123</v>
      </c>
      <c r="D5989" s="564">
        <v>0.99</v>
      </c>
    </row>
    <row r="5990" spans="1:4">
      <c r="A5990" s="562">
        <v>5914569</v>
      </c>
      <c r="B5990" s="563" t="s">
        <v>20137</v>
      </c>
      <c r="C5990" s="562" t="s">
        <v>20123</v>
      </c>
      <c r="D5990" s="564">
        <v>0.81</v>
      </c>
    </row>
    <row r="5991" spans="1:4" ht="25.5">
      <c r="A5991" s="562">
        <v>5915012</v>
      </c>
      <c r="B5991" s="563" t="s">
        <v>31262</v>
      </c>
      <c r="C5991" s="562" t="s">
        <v>20123</v>
      </c>
      <c r="D5991" s="564">
        <v>2.04</v>
      </c>
    </row>
    <row r="5992" spans="1:4" ht="25.5">
      <c r="A5992" s="562">
        <v>5915013</v>
      </c>
      <c r="B5992" s="563" t="s">
        <v>31263</v>
      </c>
      <c r="C5992" s="562" t="s">
        <v>20123</v>
      </c>
      <c r="D5992" s="564">
        <v>1.64</v>
      </c>
    </row>
    <row r="5993" spans="1:4" ht="25.5">
      <c r="A5993" s="562">
        <v>5915014</v>
      </c>
      <c r="B5993" s="563" t="s">
        <v>31264</v>
      </c>
      <c r="C5993" s="562" t="s">
        <v>20123</v>
      </c>
      <c r="D5993" s="564">
        <v>1.35</v>
      </c>
    </row>
    <row r="5994" spans="1:4" ht="25.5">
      <c r="A5994" s="562">
        <v>5914584</v>
      </c>
      <c r="B5994" s="563" t="s">
        <v>31265</v>
      </c>
      <c r="C5994" s="562" t="s">
        <v>20123</v>
      </c>
      <c r="D5994" s="564">
        <v>2.84</v>
      </c>
    </row>
    <row r="5995" spans="1:4" ht="25.5">
      <c r="A5995" s="562">
        <v>5914599</v>
      </c>
      <c r="B5995" s="563" t="s">
        <v>31266</v>
      </c>
      <c r="C5995" s="562" t="s">
        <v>20123</v>
      </c>
      <c r="D5995" s="564">
        <v>2.2799999999999998</v>
      </c>
    </row>
    <row r="5996" spans="1:4" ht="25.5">
      <c r="A5996" s="562">
        <v>5914614</v>
      </c>
      <c r="B5996" s="563" t="s">
        <v>31267</v>
      </c>
      <c r="C5996" s="562" t="s">
        <v>20123</v>
      </c>
      <c r="D5996" s="564">
        <v>1.87</v>
      </c>
    </row>
    <row r="5997" spans="1:4" ht="25.5">
      <c r="A5997" s="562">
        <v>5914581</v>
      </c>
      <c r="B5997" s="563" t="s">
        <v>31268</v>
      </c>
      <c r="C5997" s="562" t="s">
        <v>20123</v>
      </c>
      <c r="D5997" s="564">
        <v>2.09</v>
      </c>
    </row>
    <row r="5998" spans="1:4" ht="25.5">
      <c r="A5998" s="562">
        <v>5914582</v>
      </c>
      <c r="B5998" s="563" t="s">
        <v>31269</v>
      </c>
      <c r="C5998" s="562" t="s">
        <v>20123</v>
      </c>
      <c r="D5998" s="564">
        <v>1.68</v>
      </c>
    </row>
    <row r="5999" spans="1:4" ht="25.5">
      <c r="A5999" s="562">
        <v>5914583</v>
      </c>
      <c r="B5999" s="563" t="s">
        <v>31270</v>
      </c>
      <c r="C5999" s="562" t="s">
        <v>20123</v>
      </c>
      <c r="D5999" s="564">
        <v>1.38</v>
      </c>
    </row>
    <row r="6000" spans="1:4">
      <c r="A6000" s="562">
        <v>5914449</v>
      </c>
      <c r="B6000" s="563" t="s">
        <v>20138</v>
      </c>
      <c r="C6000" s="562" t="s">
        <v>20123</v>
      </c>
      <c r="D6000" s="564">
        <v>1.1000000000000001</v>
      </c>
    </row>
    <row r="6001" spans="1:4">
      <c r="A6001" s="562">
        <v>5914464</v>
      </c>
      <c r="B6001" s="563" t="s">
        <v>20139</v>
      </c>
      <c r="C6001" s="562" t="s">
        <v>20123</v>
      </c>
      <c r="D6001" s="564">
        <v>0.88</v>
      </c>
    </row>
    <row r="6002" spans="1:4">
      <c r="A6002" s="562">
        <v>5914479</v>
      </c>
      <c r="B6002" s="563" t="s">
        <v>20140</v>
      </c>
      <c r="C6002" s="562" t="s">
        <v>20123</v>
      </c>
      <c r="D6002" s="564">
        <v>0.73</v>
      </c>
    </row>
    <row r="6003" spans="1:4">
      <c r="A6003" s="562">
        <v>5915322</v>
      </c>
      <c r="B6003" s="563" t="s">
        <v>20141</v>
      </c>
      <c r="C6003" s="562" t="s">
        <v>20123</v>
      </c>
      <c r="D6003" s="564">
        <v>2.1</v>
      </c>
    </row>
    <row r="6004" spans="1:4">
      <c r="A6004" s="562">
        <v>5915323</v>
      </c>
      <c r="B6004" s="563" t="s">
        <v>20142</v>
      </c>
      <c r="C6004" s="562" t="s">
        <v>20123</v>
      </c>
      <c r="D6004" s="564">
        <v>1.68</v>
      </c>
    </row>
    <row r="6005" spans="1:4">
      <c r="A6005" s="562">
        <v>5915324</v>
      </c>
      <c r="B6005" s="563" t="s">
        <v>20143</v>
      </c>
      <c r="C6005" s="562" t="s">
        <v>20123</v>
      </c>
      <c r="D6005" s="564">
        <v>1.38</v>
      </c>
    </row>
    <row r="6006" spans="1:4">
      <c r="A6006" s="562">
        <v>5914404</v>
      </c>
      <c r="B6006" s="563" t="s">
        <v>20144</v>
      </c>
      <c r="C6006" s="562" t="s">
        <v>20123</v>
      </c>
      <c r="D6006" s="564">
        <v>1.29</v>
      </c>
    </row>
    <row r="6007" spans="1:4">
      <c r="A6007" s="562">
        <v>5914419</v>
      </c>
      <c r="B6007" s="563" t="s">
        <v>20145</v>
      </c>
      <c r="C6007" s="562" t="s">
        <v>20123</v>
      </c>
      <c r="D6007" s="564">
        <v>1.03</v>
      </c>
    </row>
    <row r="6008" spans="1:4">
      <c r="A6008" s="562">
        <v>5914434</v>
      </c>
      <c r="B6008" s="563" t="s">
        <v>20146</v>
      </c>
      <c r="C6008" s="562" t="s">
        <v>20123</v>
      </c>
      <c r="D6008" s="564">
        <v>0.85</v>
      </c>
    </row>
    <row r="6009" spans="1:4">
      <c r="A6009" s="562">
        <v>5914635</v>
      </c>
      <c r="B6009" s="563" t="s">
        <v>31271</v>
      </c>
      <c r="C6009" s="562" t="s">
        <v>20123</v>
      </c>
      <c r="D6009" s="564">
        <v>1.28</v>
      </c>
    </row>
    <row r="6010" spans="1:4">
      <c r="A6010" s="562">
        <v>5914636</v>
      </c>
      <c r="B6010" s="563" t="s">
        <v>31272</v>
      </c>
      <c r="C6010" s="562" t="s">
        <v>20123</v>
      </c>
      <c r="D6010" s="564">
        <v>1.02</v>
      </c>
    </row>
    <row r="6011" spans="1:4">
      <c r="A6011" s="562">
        <v>5914637</v>
      </c>
      <c r="B6011" s="563" t="s">
        <v>31273</v>
      </c>
      <c r="C6011" s="562" t="s">
        <v>20123</v>
      </c>
      <c r="D6011" s="564">
        <v>0.84</v>
      </c>
    </row>
    <row r="6012" spans="1:4">
      <c r="A6012" s="562">
        <v>5914638</v>
      </c>
      <c r="B6012" s="563" t="s">
        <v>31274</v>
      </c>
      <c r="C6012" s="562" t="s">
        <v>20123</v>
      </c>
      <c r="D6012" s="564">
        <v>0.89</v>
      </c>
    </row>
    <row r="6013" spans="1:4">
      <c r="A6013" s="562">
        <v>5914639</v>
      </c>
      <c r="B6013" s="563" t="s">
        <v>31275</v>
      </c>
      <c r="C6013" s="562" t="s">
        <v>20123</v>
      </c>
      <c r="D6013" s="564">
        <v>0.71</v>
      </c>
    </row>
    <row r="6014" spans="1:4">
      <c r="A6014" s="562">
        <v>5914640</v>
      </c>
      <c r="B6014" s="563" t="s">
        <v>31276</v>
      </c>
      <c r="C6014" s="562" t="s">
        <v>20123</v>
      </c>
      <c r="D6014" s="564">
        <v>0.59</v>
      </c>
    </row>
    <row r="6015" spans="1:4">
      <c r="A6015" s="562">
        <v>5915466</v>
      </c>
      <c r="B6015" s="563" t="s">
        <v>20147</v>
      </c>
      <c r="C6015" s="562" t="s">
        <v>20123</v>
      </c>
      <c r="D6015" s="564">
        <v>2.19</v>
      </c>
    </row>
    <row r="6016" spans="1:4">
      <c r="A6016" s="562">
        <v>5915467</v>
      </c>
      <c r="B6016" s="563" t="s">
        <v>20148</v>
      </c>
      <c r="C6016" s="562" t="s">
        <v>20123</v>
      </c>
      <c r="D6016" s="564">
        <v>1.75</v>
      </c>
    </row>
    <row r="6017" spans="1:4">
      <c r="A6017" s="562">
        <v>5915468</v>
      </c>
      <c r="B6017" s="563" t="s">
        <v>20149</v>
      </c>
      <c r="C6017" s="562" t="s">
        <v>20123</v>
      </c>
      <c r="D6017" s="564">
        <v>1.44</v>
      </c>
    </row>
    <row r="6018" spans="1:4">
      <c r="A6018" s="562">
        <v>5914617</v>
      </c>
      <c r="B6018" s="563" t="s">
        <v>20150</v>
      </c>
      <c r="C6018" s="562" t="s">
        <v>20123</v>
      </c>
      <c r="D6018" s="564">
        <v>1.69</v>
      </c>
    </row>
    <row r="6019" spans="1:4">
      <c r="A6019" s="562">
        <v>5914618</v>
      </c>
      <c r="B6019" s="563" t="s">
        <v>20151</v>
      </c>
      <c r="C6019" s="562" t="s">
        <v>20123</v>
      </c>
      <c r="D6019" s="564">
        <v>1.35</v>
      </c>
    </row>
    <row r="6020" spans="1:4">
      <c r="A6020" s="562">
        <v>5914619</v>
      </c>
      <c r="B6020" s="563" t="s">
        <v>20152</v>
      </c>
      <c r="C6020" s="562" t="s">
        <v>20123</v>
      </c>
      <c r="D6020" s="564">
        <v>1.1100000000000001</v>
      </c>
    </row>
    <row r="6021" spans="1:4">
      <c r="A6021" s="562">
        <v>5915451</v>
      </c>
      <c r="B6021" s="563" t="s">
        <v>20153</v>
      </c>
      <c r="C6021" s="562" t="s">
        <v>20123</v>
      </c>
      <c r="D6021" s="564">
        <v>2.85</v>
      </c>
    </row>
    <row r="6022" spans="1:4">
      <c r="A6022" s="562">
        <v>5915452</v>
      </c>
      <c r="B6022" s="563" t="s">
        <v>20154</v>
      </c>
      <c r="C6022" s="562" t="s">
        <v>20123</v>
      </c>
      <c r="D6022" s="564">
        <v>2.2799999999999998</v>
      </c>
    </row>
    <row r="6023" spans="1:4">
      <c r="A6023" s="562">
        <v>5915453</v>
      </c>
      <c r="B6023" s="563" t="s">
        <v>20155</v>
      </c>
      <c r="C6023" s="562" t="s">
        <v>20123</v>
      </c>
      <c r="D6023" s="564">
        <v>1.88</v>
      </c>
    </row>
    <row r="6024" spans="1:4">
      <c r="A6024" s="562">
        <v>5915448</v>
      </c>
      <c r="B6024" s="563" t="s">
        <v>20156</v>
      </c>
      <c r="C6024" s="562" t="s">
        <v>20123</v>
      </c>
      <c r="D6024" s="564">
        <v>2.1800000000000002</v>
      </c>
    </row>
    <row r="6025" spans="1:4">
      <c r="A6025" s="562">
        <v>5915449</v>
      </c>
      <c r="B6025" s="563" t="s">
        <v>20157</v>
      </c>
      <c r="C6025" s="562" t="s">
        <v>20123</v>
      </c>
      <c r="D6025" s="564">
        <v>1.74</v>
      </c>
    </row>
    <row r="6026" spans="1:4">
      <c r="A6026" s="562">
        <v>5915450</v>
      </c>
      <c r="B6026" s="563" t="s">
        <v>20158</v>
      </c>
      <c r="C6026" s="562" t="s">
        <v>20123</v>
      </c>
      <c r="D6026" s="564">
        <v>1.44</v>
      </c>
    </row>
    <row r="6027" spans="1:4">
      <c r="A6027" s="562">
        <v>5901641</v>
      </c>
      <c r="B6027" s="563" t="s">
        <v>20159</v>
      </c>
      <c r="C6027" s="562" t="s">
        <v>20160</v>
      </c>
      <c r="D6027" s="564">
        <v>2.06</v>
      </c>
    </row>
    <row r="6028" spans="1:4">
      <c r="A6028" s="562">
        <v>5901642</v>
      </c>
      <c r="B6028" s="563" t="s">
        <v>20161</v>
      </c>
      <c r="C6028" s="562" t="s">
        <v>20160</v>
      </c>
      <c r="D6028" s="564">
        <v>0.51</v>
      </c>
    </row>
    <row r="6029" spans="1:4">
      <c r="A6029" s="562">
        <v>5901643</v>
      </c>
      <c r="B6029" s="563" t="s">
        <v>20162</v>
      </c>
      <c r="C6029" s="562" t="s">
        <v>20160</v>
      </c>
      <c r="D6029" s="564">
        <v>0.47</v>
      </c>
    </row>
    <row r="6030" spans="1:4">
      <c r="A6030" s="562">
        <v>5901644</v>
      </c>
      <c r="B6030" s="563" t="s">
        <v>20163</v>
      </c>
      <c r="C6030" s="562" t="s">
        <v>20160</v>
      </c>
      <c r="D6030" s="564">
        <v>1.2</v>
      </c>
    </row>
    <row r="6031" spans="1:4">
      <c r="A6031" s="562">
        <v>5901645</v>
      </c>
      <c r="B6031" s="563" t="s">
        <v>20164</v>
      </c>
      <c r="C6031" s="562" t="s">
        <v>20160</v>
      </c>
      <c r="D6031" s="564">
        <v>0.46</v>
      </c>
    </row>
    <row r="6032" spans="1:4">
      <c r="A6032" s="562">
        <v>5901646</v>
      </c>
      <c r="B6032" s="563" t="s">
        <v>20165</v>
      </c>
      <c r="C6032" s="562" t="s">
        <v>20160</v>
      </c>
      <c r="D6032" s="564">
        <v>0.94</v>
      </c>
    </row>
    <row r="6033" spans="1:4">
      <c r="A6033" s="562">
        <v>5901647</v>
      </c>
      <c r="B6033" s="563" t="s">
        <v>20166</v>
      </c>
      <c r="C6033" s="562" t="s">
        <v>20160</v>
      </c>
      <c r="D6033" s="564">
        <v>0.8</v>
      </c>
    </row>
    <row r="6034" spans="1:4">
      <c r="A6034" s="562">
        <v>5901648</v>
      </c>
      <c r="B6034" s="563" t="s">
        <v>20167</v>
      </c>
      <c r="C6034" s="562" t="s">
        <v>20160</v>
      </c>
      <c r="D6034" s="564">
        <v>0.7</v>
      </c>
    </row>
    <row r="6035" spans="1:4">
      <c r="A6035" s="562">
        <v>5901649</v>
      </c>
      <c r="B6035" s="563" t="s">
        <v>20168</v>
      </c>
      <c r="C6035" s="562" t="s">
        <v>20160</v>
      </c>
      <c r="D6035" s="564">
        <v>3.02</v>
      </c>
    </row>
    <row r="6036" spans="1:4">
      <c r="A6036" s="562">
        <v>5901650</v>
      </c>
      <c r="B6036" s="563" t="s">
        <v>20169</v>
      </c>
      <c r="C6036" s="562" t="s">
        <v>20160</v>
      </c>
      <c r="D6036" s="564">
        <v>2.0099999999999998</v>
      </c>
    </row>
    <row r="6037" spans="1:4">
      <c r="A6037" s="562">
        <v>5901651</v>
      </c>
      <c r="B6037" s="563" t="s">
        <v>20170</v>
      </c>
      <c r="C6037" s="562" t="s">
        <v>20160</v>
      </c>
      <c r="D6037" s="564">
        <v>0.49</v>
      </c>
    </row>
    <row r="6038" spans="1:4">
      <c r="A6038" s="562">
        <v>5901652</v>
      </c>
      <c r="B6038" s="563" t="s">
        <v>20171</v>
      </c>
      <c r="C6038" s="562" t="s">
        <v>20160</v>
      </c>
      <c r="D6038" s="564">
        <v>0.46</v>
      </c>
    </row>
    <row r="6039" spans="1:4">
      <c r="A6039" s="562">
        <v>5901653</v>
      </c>
      <c r="B6039" s="563" t="s">
        <v>20172</v>
      </c>
      <c r="C6039" s="562" t="s">
        <v>20160</v>
      </c>
      <c r="D6039" s="564">
        <v>1.17</v>
      </c>
    </row>
    <row r="6040" spans="1:4">
      <c r="A6040" s="562">
        <v>5901654</v>
      </c>
      <c r="B6040" s="563" t="s">
        <v>20173</v>
      </c>
      <c r="C6040" s="562" t="s">
        <v>20160</v>
      </c>
      <c r="D6040" s="564">
        <v>0.45</v>
      </c>
    </row>
    <row r="6041" spans="1:4">
      <c r="A6041" s="562">
        <v>5901655</v>
      </c>
      <c r="B6041" s="563" t="s">
        <v>20174</v>
      </c>
      <c r="C6041" s="562" t="s">
        <v>20160</v>
      </c>
      <c r="D6041" s="564">
        <v>0.91</v>
      </c>
    </row>
    <row r="6042" spans="1:4">
      <c r="A6042" s="562">
        <v>5901656</v>
      </c>
      <c r="B6042" s="563" t="s">
        <v>20175</v>
      </c>
      <c r="C6042" s="562" t="s">
        <v>20160</v>
      </c>
      <c r="D6042" s="564">
        <v>0.78</v>
      </c>
    </row>
    <row r="6043" spans="1:4">
      <c r="A6043" s="562">
        <v>5901657</v>
      </c>
      <c r="B6043" s="563" t="s">
        <v>20176</v>
      </c>
      <c r="C6043" s="562" t="s">
        <v>20160</v>
      </c>
      <c r="D6043" s="564">
        <v>0.69</v>
      </c>
    </row>
    <row r="6044" spans="1:4">
      <c r="A6044" s="562">
        <v>5901658</v>
      </c>
      <c r="B6044" s="563" t="s">
        <v>20177</v>
      </c>
      <c r="C6044" s="562" t="s">
        <v>20160</v>
      </c>
      <c r="D6044" s="564">
        <v>2.94</v>
      </c>
    </row>
    <row r="6045" spans="1:4">
      <c r="A6045" s="562">
        <v>5901659</v>
      </c>
      <c r="B6045" s="563" t="s">
        <v>20178</v>
      </c>
      <c r="C6045" s="562" t="s">
        <v>20160</v>
      </c>
      <c r="D6045" s="564">
        <v>2.0299999999999998</v>
      </c>
    </row>
    <row r="6046" spans="1:4">
      <c r="A6046" s="562">
        <v>5901660</v>
      </c>
      <c r="B6046" s="563" t="s">
        <v>20179</v>
      </c>
      <c r="C6046" s="562" t="s">
        <v>20160</v>
      </c>
      <c r="D6046" s="564">
        <v>0.5</v>
      </c>
    </row>
    <row r="6047" spans="1:4">
      <c r="A6047" s="562">
        <v>5901661</v>
      </c>
      <c r="B6047" s="563" t="s">
        <v>20180</v>
      </c>
      <c r="C6047" s="562" t="s">
        <v>20160</v>
      </c>
      <c r="D6047" s="564">
        <v>0.47</v>
      </c>
    </row>
    <row r="6048" spans="1:4">
      <c r="A6048" s="562">
        <v>5901662</v>
      </c>
      <c r="B6048" s="563" t="s">
        <v>20181</v>
      </c>
      <c r="C6048" s="562" t="s">
        <v>20160</v>
      </c>
      <c r="D6048" s="564">
        <v>1.18</v>
      </c>
    </row>
    <row r="6049" spans="1:4">
      <c r="A6049" s="562">
        <v>5901663</v>
      </c>
      <c r="B6049" s="563" t="s">
        <v>20182</v>
      </c>
      <c r="C6049" s="562" t="s">
        <v>20160</v>
      </c>
      <c r="D6049" s="564">
        <v>0.45</v>
      </c>
    </row>
    <row r="6050" spans="1:4">
      <c r="A6050" s="562">
        <v>5901664</v>
      </c>
      <c r="B6050" s="563" t="s">
        <v>20183</v>
      </c>
      <c r="C6050" s="562" t="s">
        <v>20160</v>
      </c>
      <c r="D6050" s="564">
        <v>0.92</v>
      </c>
    </row>
    <row r="6051" spans="1:4">
      <c r="A6051" s="562">
        <v>5901665</v>
      </c>
      <c r="B6051" s="563" t="s">
        <v>20184</v>
      </c>
      <c r="C6051" s="562" t="s">
        <v>20160</v>
      </c>
      <c r="D6051" s="564">
        <v>0.79</v>
      </c>
    </row>
    <row r="6052" spans="1:4">
      <c r="A6052" s="562">
        <v>5901666</v>
      </c>
      <c r="B6052" s="563" t="s">
        <v>20185</v>
      </c>
      <c r="C6052" s="562" t="s">
        <v>20160</v>
      </c>
      <c r="D6052" s="564">
        <v>0.69</v>
      </c>
    </row>
    <row r="6053" spans="1:4">
      <c r="A6053" s="562">
        <v>5901667</v>
      </c>
      <c r="B6053" s="563" t="s">
        <v>20186</v>
      </c>
      <c r="C6053" s="562" t="s">
        <v>20160</v>
      </c>
      <c r="D6053" s="564">
        <v>2.97</v>
      </c>
    </row>
    <row r="6054" spans="1:4" ht="25.5">
      <c r="A6054" s="562">
        <v>5914511</v>
      </c>
      <c r="B6054" s="563" t="s">
        <v>20187</v>
      </c>
      <c r="C6054" s="562" t="s">
        <v>20123</v>
      </c>
      <c r="D6054" s="564">
        <v>0.28000000000000003</v>
      </c>
    </row>
    <row r="6055" spans="1:4">
      <c r="A6055" s="562">
        <v>5914510</v>
      </c>
      <c r="B6055" s="563" t="s">
        <v>20188</v>
      </c>
      <c r="C6055" s="562" t="s">
        <v>20123</v>
      </c>
      <c r="D6055" s="564">
        <v>0.25</v>
      </c>
    </row>
    <row r="6056" spans="1:4" ht="25.5">
      <c r="A6056" s="562">
        <v>5906597</v>
      </c>
      <c r="B6056" s="563" t="s">
        <v>31277</v>
      </c>
      <c r="C6056" s="562" t="s">
        <v>20189</v>
      </c>
      <c r="D6056" s="564">
        <v>14.38</v>
      </c>
    </row>
    <row r="6057" spans="1:4" ht="25.5">
      <c r="A6057" s="562">
        <v>5906598</v>
      </c>
      <c r="B6057" s="563" t="s">
        <v>31278</v>
      </c>
      <c r="C6057" s="562" t="s">
        <v>20189</v>
      </c>
      <c r="D6057" s="564">
        <v>11.51</v>
      </c>
    </row>
    <row r="6058" spans="1:4" ht="25.5">
      <c r="A6058" s="562">
        <v>5906599</v>
      </c>
      <c r="B6058" s="563" t="s">
        <v>31279</v>
      </c>
      <c r="C6058" s="562" t="s">
        <v>20189</v>
      </c>
      <c r="D6058" s="564">
        <v>9.48</v>
      </c>
    </row>
    <row r="6059" spans="1:4" ht="25.5">
      <c r="A6059" s="562">
        <v>5906594</v>
      </c>
      <c r="B6059" s="563" t="s">
        <v>31280</v>
      </c>
      <c r="C6059" s="562" t="s">
        <v>20189</v>
      </c>
      <c r="D6059" s="564">
        <v>9.59</v>
      </c>
    </row>
    <row r="6060" spans="1:4" ht="25.5">
      <c r="A6060" s="562">
        <v>5906595</v>
      </c>
      <c r="B6060" s="563" t="s">
        <v>31281</v>
      </c>
      <c r="C6060" s="562" t="s">
        <v>20189</v>
      </c>
      <c r="D6060" s="564">
        <v>7.68</v>
      </c>
    </row>
    <row r="6061" spans="1:4" ht="25.5">
      <c r="A6061" s="562">
        <v>5906596</v>
      </c>
      <c r="B6061" s="563" t="s">
        <v>31282</v>
      </c>
      <c r="C6061" s="562" t="s">
        <v>20189</v>
      </c>
      <c r="D6061" s="564">
        <v>6.32</v>
      </c>
    </row>
    <row r="6062" spans="1:4">
      <c r="A6062" s="562">
        <v>5901668</v>
      </c>
      <c r="B6062" s="563" t="s">
        <v>20190</v>
      </c>
      <c r="C6062" s="562" t="s">
        <v>20160</v>
      </c>
      <c r="D6062" s="564">
        <v>2.08</v>
      </c>
    </row>
    <row r="6063" spans="1:4">
      <c r="A6063" s="562">
        <v>5901669</v>
      </c>
      <c r="B6063" s="563" t="s">
        <v>20191</v>
      </c>
      <c r="C6063" s="562" t="s">
        <v>20160</v>
      </c>
      <c r="D6063" s="564">
        <v>0.51</v>
      </c>
    </row>
    <row r="6064" spans="1:4">
      <c r="A6064" s="562">
        <v>5901670</v>
      </c>
      <c r="B6064" s="563" t="s">
        <v>20192</v>
      </c>
      <c r="C6064" s="562" t="s">
        <v>20160</v>
      </c>
      <c r="D6064" s="564">
        <v>0.48</v>
      </c>
    </row>
    <row r="6065" spans="1:4">
      <c r="A6065" s="562">
        <v>5901671</v>
      </c>
      <c r="B6065" s="563" t="s">
        <v>20193</v>
      </c>
      <c r="C6065" s="562" t="s">
        <v>20160</v>
      </c>
      <c r="D6065" s="564">
        <v>1.21</v>
      </c>
    </row>
    <row r="6066" spans="1:4">
      <c r="A6066" s="562">
        <v>5901672</v>
      </c>
      <c r="B6066" s="563" t="s">
        <v>20194</v>
      </c>
      <c r="C6066" s="562" t="s">
        <v>20160</v>
      </c>
      <c r="D6066" s="564">
        <v>0.46</v>
      </c>
    </row>
    <row r="6067" spans="1:4">
      <c r="A6067" s="562">
        <v>5901673</v>
      </c>
      <c r="B6067" s="563" t="s">
        <v>20195</v>
      </c>
      <c r="C6067" s="562" t="s">
        <v>20160</v>
      </c>
      <c r="D6067" s="564">
        <v>0.94</v>
      </c>
    </row>
    <row r="6068" spans="1:4">
      <c r="A6068" s="562">
        <v>5901674</v>
      </c>
      <c r="B6068" s="563" t="s">
        <v>20196</v>
      </c>
      <c r="C6068" s="562" t="s">
        <v>20160</v>
      </c>
      <c r="D6068" s="564">
        <v>0.81</v>
      </c>
    </row>
    <row r="6069" spans="1:4">
      <c r="A6069" s="562">
        <v>5901675</v>
      </c>
      <c r="B6069" s="563" t="s">
        <v>20197</v>
      </c>
      <c r="C6069" s="562" t="s">
        <v>20160</v>
      </c>
      <c r="D6069" s="564">
        <v>0.71</v>
      </c>
    </row>
    <row r="6070" spans="1:4">
      <c r="A6070" s="562">
        <v>5901676</v>
      </c>
      <c r="B6070" s="563" t="s">
        <v>20198</v>
      </c>
      <c r="C6070" s="562" t="s">
        <v>20160</v>
      </c>
      <c r="D6070" s="564">
        <v>3.04</v>
      </c>
    </row>
    <row r="6071" spans="1:4">
      <c r="A6071" s="562">
        <v>5901677</v>
      </c>
      <c r="B6071" s="563" t="s">
        <v>20199</v>
      </c>
      <c r="C6071" s="562" t="s">
        <v>20160</v>
      </c>
      <c r="D6071" s="564">
        <v>2.04</v>
      </c>
    </row>
    <row r="6072" spans="1:4">
      <c r="A6072" s="562">
        <v>5901678</v>
      </c>
      <c r="B6072" s="563" t="s">
        <v>20200</v>
      </c>
      <c r="C6072" s="562" t="s">
        <v>20160</v>
      </c>
      <c r="D6072" s="564">
        <v>0.5</v>
      </c>
    </row>
    <row r="6073" spans="1:4">
      <c r="A6073" s="562">
        <v>5901679</v>
      </c>
      <c r="B6073" s="563" t="s">
        <v>20201</v>
      </c>
      <c r="C6073" s="562" t="s">
        <v>20160</v>
      </c>
      <c r="D6073" s="564">
        <v>0.47</v>
      </c>
    </row>
    <row r="6074" spans="1:4">
      <c r="A6074" s="562">
        <v>5901680</v>
      </c>
      <c r="B6074" s="563" t="s">
        <v>20202</v>
      </c>
      <c r="C6074" s="562" t="s">
        <v>20160</v>
      </c>
      <c r="D6074" s="564">
        <v>1.19</v>
      </c>
    </row>
    <row r="6075" spans="1:4">
      <c r="A6075" s="562">
        <v>5901681</v>
      </c>
      <c r="B6075" s="563" t="s">
        <v>20203</v>
      </c>
      <c r="C6075" s="562" t="s">
        <v>20160</v>
      </c>
      <c r="D6075" s="564">
        <v>0.45</v>
      </c>
    </row>
    <row r="6076" spans="1:4">
      <c r="A6076" s="562">
        <v>5901682</v>
      </c>
      <c r="B6076" s="563" t="s">
        <v>20204</v>
      </c>
      <c r="C6076" s="562" t="s">
        <v>20160</v>
      </c>
      <c r="D6076" s="564">
        <v>0.93</v>
      </c>
    </row>
    <row r="6077" spans="1:4">
      <c r="A6077" s="562">
        <v>5901683</v>
      </c>
      <c r="B6077" s="563" t="s">
        <v>20205</v>
      </c>
      <c r="C6077" s="562" t="s">
        <v>20160</v>
      </c>
      <c r="D6077" s="564">
        <v>0.8</v>
      </c>
    </row>
    <row r="6078" spans="1:4">
      <c r="A6078" s="562">
        <v>5901684</v>
      </c>
      <c r="B6078" s="563" t="s">
        <v>20206</v>
      </c>
      <c r="C6078" s="562" t="s">
        <v>20160</v>
      </c>
      <c r="D6078" s="564">
        <v>0.7</v>
      </c>
    </row>
    <row r="6079" spans="1:4">
      <c r="A6079" s="562">
        <v>5901685</v>
      </c>
      <c r="B6079" s="563" t="s">
        <v>20207</v>
      </c>
      <c r="C6079" s="562" t="s">
        <v>20160</v>
      </c>
      <c r="D6079" s="564">
        <v>2.99</v>
      </c>
    </row>
    <row r="6080" spans="1:4">
      <c r="A6080" s="562">
        <v>5914360</v>
      </c>
      <c r="B6080" s="563" t="s">
        <v>31283</v>
      </c>
      <c r="C6080" s="562" t="s">
        <v>20123</v>
      </c>
      <c r="D6080" s="564">
        <v>1.33</v>
      </c>
    </row>
    <row r="6081" spans="1:4">
      <c r="A6081" s="562">
        <v>5914361</v>
      </c>
      <c r="B6081" s="563" t="s">
        <v>31284</v>
      </c>
      <c r="C6081" s="562" t="s">
        <v>20123</v>
      </c>
      <c r="D6081" s="564">
        <v>1.06</v>
      </c>
    </row>
    <row r="6082" spans="1:4">
      <c r="A6082" s="562">
        <v>5914362</v>
      </c>
      <c r="B6082" s="563" t="s">
        <v>31285</v>
      </c>
      <c r="C6082" s="562" t="s">
        <v>20123</v>
      </c>
      <c r="D6082" s="564">
        <v>0.99</v>
      </c>
    </row>
    <row r="6083" spans="1:4">
      <c r="A6083" s="562">
        <v>5914364</v>
      </c>
      <c r="B6083" s="563" t="s">
        <v>20208</v>
      </c>
      <c r="C6083" s="562" t="s">
        <v>20123</v>
      </c>
      <c r="D6083" s="564">
        <v>0.97</v>
      </c>
    </row>
    <row r="6084" spans="1:4">
      <c r="A6084" s="562">
        <v>5914365</v>
      </c>
      <c r="B6084" s="563" t="s">
        <v>20209</v>
      </c>
      <c r="C6084" s="562" t="s">
        <v>20123</v>
      </c>
      <c r="D6084" s="564">
        <v>0.78</v>
      </c>
    </row>
    <row r="6085" spans="1:4">
      <c r="A6085" s="562">
        <v>5914366</v>
      </c>
      <c r="B6085" s="563" t="s">
        <v>20210</v>
      </c>
      <c r="C6085" s="562" t="s">
        <v>20123</v>
      </c>
      <c r="D6085" s="564">
        <v>0.68</v>
      </c>
    </row>
    <row r="6086" spans="1:4">
      <c r="A6086" s="562">
        <v>5914315</v>
      </c>
      <c r="B6086" s="563" t="s">
        <v>31286</v>
      </c>
      <c r="C6086" s="562" t="s">
        <v>20123</v>
      </c>
      <c r="D6086" s="564">
        <v>0.92</v>
      </c>
    </row>
    <row r="6087" spans="1:4">
      <c r="A6087" s="562">
        <v>5914330</v>
      </c>
      <c r="B6087" s="563" t="s">
        <v>31287</v>
      </c>
      <c r="C6087" s="562" t="s">
        <v>20123</v>
      </c>
      <c r="D6087" s="564">
        <v>0.74</v>
      </c>
    </row>
    <row r="6088" spans="1:4">
      <c r="A6088" s="562">
        <v>5914345</v>
      </c>
      <c r="B6088" s="563" t="s">
        <v>31288</v>
      </c>
      <c r="C6088" s="562" t="s">
        <v>20123</v>
      </c>
      <c r="D6088" s="564">
        <v>0.67</v>
      </c>
    </row>
    <row r="6089" spans="1:4">
      <c r="A6089" s="562">
        <v>5914367</v>
      </c>
      <c r="B6089" s="563" t="s">
        <v>20211</v>
      </c>
      <c r="C6089" s="562" t="s">
        <v>20123</v>
      </c>
      <c r="D6089" s="564">
        <v>1.88</v>
      </c>
    </row>
    <row r="6090" spans="1:4">
      <c r="A6090" s="562">
        <v>5914368</v>
      </c>
      <c r="B6090" s="563" t="s">
        <v>20212</v>
      </c>
      <c r="C6090" s="562" t="s">
        <v>20123</v>
      </c>
      <c r="D6090" s="564">
        <v>1.5</v>
      </c>
    </row>
    <row r="6091" spans="1:4">
      <c r="A6091" s="562">
        <v>5914369</v>
      </c>
      <c r="B6091" s="563" t="s">
        <v>20213</v>
      </c>
      <c r="C6091" s="562" t="s">
        <v>20123</v>
      </c>
      <c r="D6091" s="564">
        <v>1.24</v>
      </c>
    </row>
    <row r="6092" spans="1:4" ht="25.5">
      <c r="A6092" s="562">
        <v>5914489</v>
      </c>
      <c r="B6092" s="563" t="s">
        <v>20214</v>
      </c>
      <c r="C6092" s="562" t="s">
        <v>20123</v>
      </c>
      <c r="D6092" s="564">
        <v>0.25</v>
      </c>
    </row>
    <row r="6093" spans="1:4" ht="25.5">
      <c r="A6093" s="562">
        <v>5914491</v>
      </c>
      <c r="B6093" s="563" t="s">
        <v>20215</v>
      </c>
      <c r="C6093" s="562" t="s">
        <v>20123</v>
      </c>
      <c r="D6093" s="564">
        <v>0.28000000000000003</v>
      </c>
    </row>
    <row r="6094" spans="1:4" ht="25.5">
      <c r="A6094" s="562">
        <v>5914490</v>
      </c>
      <c r="B6094" s="563" t="s">
        <v>20216</v>
      </c>
      <c r="C6094" s="562" t="s">
        <v>20123</v>
      </c>
      <c r="D6094" s="564">
        <v>0.26</v>
      </c>
    </row>
    <row r="6095" spans="1:4" ht="25.5">
      <c r="A6095" s="562">
        <v>5914495</v>
      </c>
      <c r="B6095" s="563" t="s">
        <v>20217</v>
      </c>
      <c r="C6095" s="562" t="s">
        <v>20123</v>
      </c>
      <c r="D6095" s="564">
        <v>1.63</v>
      </c>
    </row>
    <row r="6096" spans="1:4" ht="25.5">
      <c r="A6096" s="562">
        <v>5914494</v>
      </c>
      <c r="B6096" s="563" t="s">
        <v>20218</v>
      </c>
      <c r="C6096" s="562" t="s">
        <v>20123</v>
      </c>
      <c r="D6096" s="564">
        <v>3.57</v>
      </c>
    </row>
    <row r="6097" spans="1:4" ht="25.5">
      <c r="A6097" s="562">
        <v>5914487</v>
      </c>
      <c r="B6097" s="563" t="s">
        <v>20219</v>
      </c>
      <c r="C6097" s="562" t="s">
        <v>20123</v>
      </c>
      <c r="D6097" s="564">
        <v>0.25</v>
      </c>
    </row>
    <row r="6098" spans="1:4" ht="25.5">
      <c r="A6098" s="562">
        <v>5914488</v>
      </c>
      <c r="B6098" s="563" t="s">
        <v>20220</v>
      </c>
      <c r="C6098" s="562" t="s">
        <v>20123</v>
      </c>
      <c r="D6098" s="564">
        <v>0.28000000000000003</v>
      </c>
    </row>
    <row r="6099" spans="1:4" ht="25.5">
      <c r="A6099" s="562">
        <v>5914493</v>
      </c>
      <c r="B6099" s="563" t="s">
        <v>20221</v>
      </c>
      <c r="C6099" s="562" t="s">
        <v>20123</v>
      </c>
      <c r="D6099" s="564">
        <v>6.01</v>
      </c>
    </row>
    <row r="6100" spans="1:4" ht="25.5">
      <c r="A6100" s="562">
        <v>5914492</v>
      </c>
      <c r="B6100" s="563" t="s">
        <v>20222</v>
      </c>
      <c r="C6100" s="562" t="s">
        <v>20123</v>
      </c>
      <c r="D6100" s="564">
        <v>14.21</v>
      </c>
    </row>
    <row r="6101" spans="1:4">
      <c r="A6101" s="562">
        <v>5914482</v>
      </c>
      <c r="B6101" s="563" t="s">
        <v>20223</v>
      </c>
      <c r="C6101" s="562" t="s">
        <v>20123</v>
      </c>
      <c r="D6101" s="564">
        <v>0.63</v>
      </c>
    </row>
    <row r="6102" spans="1:4">
      <c r="A6102" s="562">
        <v>5914483</v>
      </c>
      <c r="B6102" s="563" t="s">
        <v>20224</v>
      </c>
      <c r="C6102" s="562" t="s">
        <v>20123</v>
      </c>
      <c r="D6102" s="564">
        <v>0.47</v>
      </c>
    </row>
    <row r="6103" spans="1:4" ht="25.5">
      <c r="A6103" s="562">
        <v>5914480</v>
      </c>
      <c r="B6103" s="563" t="s">
        <v>20225</v>
      </c>
      <c r="C6103" s="562" t="s">
        <v>20123</v>
      </c>
      <c r="D6103" s="564">
        <v>0.66</v>
      </c>
    </row>
    <row r="6104" spans="1:4" ht="25.5">
      <c r="A6104" s="562">
        <v>5914481</v>
      </c>
      <c r="B6104" s="563" t="s">
        <v>20226</v>
      </c>
      <c r="C6104" s="562" t="s">
        <v>20123</v>
      </c>
      <c r="D6104" s="564">
        <v>0.44</v>
      </c>
    </row>
    <row r="6105" spans="1:4" ht="25.5">
      <c r="A6105" s="562">
        <v>5914485</v>
      </c>
      <c r="B6105" s="563" t="s">
        <v>20227</v>
      </c>
      <c r="C6105" s="562" t="s">
        <v>20123</v>
      </c>
      <c r="D6105" s="564">
        <v>4.1399999999999997</v>
      </c>
    </row>
    <row r="6106" spans="1:4" ht="25.5">
      <c r="A6106" s="562">
        <v>5914486</v>
      </c>
      <c r="B6106" s="563" t="s">
        <v>20228</v>
      </c>
      <c r="C6106" s="562" t="s">
        <v>20123</v>
      </c>
      <c r="D6106" s="564">
        <v>5.1100000000000003</v>
      </c>
    </row>
    <row r="6107" spans="1:4" ht="25.5">
      <c r="A6107" s="562">
        <v>5914484</v>
      </c>
      <c r="B6107" s="563" t="s">
        <v>20229</v>
      </c>
      <c r="C6107" s="562" t="s">
        <v>20123</v>
      </c>
      <c r="D6107" s="564">
        <v>3.59</v>
      </c>
    </row>
    <row r="6108" spans="1:4">
      <c r="A6108" s="562">
        <v>5914620</v>
      </c>
      <c r="B6108" s="563" t="s">
        <v>20230</v>
      </c>
      <c r="C6108" s="562" t="s">
        <v>20123</v>
      </c>
      <c r="D6108" s="564">
        <v>3.39</v>
      </c>
    </row>
    <row r="6109" spans="1:4">
      <c r="A6109" s="562">
        <v>5914621</v>
      </c>
      <c r="B6109" s="563" t="s">
        <v>20231</v>
      </c>
      <c r="C6109" s="562" t="s">
        <v>20123</v>
      </c>
      <c r="D6109" s="564">
        <v>2.71</v>
      </c>
    </row>
    <row r="6110" spans="1:4">
      <c r="A6110" s="562">
        <v>5914622</v>
      </c>
      <c r="B6110" s="563" t="s">
        <v>20232</v>
      </c>
      <c r="C6110" s="562" t="s">
        <v>20123</v>
      </c>
      <c r="D6110" s="564">
        <v>2.23</v>
      </c>
    </row>
    <row r="6111" spans="1:4">
      <c r="A6111" s="562">
        <v>5901695</v>
      </c>
      <c r="B6111" s="563" t="s">
        <v>20233</v>
      </c>
      <c r="C6111" s="562" t="s">
        <v>20160</v>
      </c>
      <c r="D6111" s="564">
        <v>1.1200000000000001</v>
      </c>
    </row>
    <row r="6112" spans="1:4">
      <c r="A6112" s="562">
        <v>5901696</v>
      </c>
      <c r="B6112" s="563" t="s">
        <v>20234</v>
      </c>
      <c r="C6112" s="562" t="s">
        <v>20160</v>
      </c>
      <c r="D6112" s="564">
        <v>0.83</v>
      </c>
    </row>
    <row r="6113" spans="1:4">
      <c r="A6113" s="562">
        <v>5901697</v>
      </c>
      <c r="B6113" s="563" t="s">
        <v>20235</v>
      </c>
      <c r="C6113" s="562" t="s">
        <v>20160</v>
      </c>
      <c r="D6113" s="564">
        <v>2.38</v>
      </c>
    </row>
    <row r="6114" spans="1:4">
      <c r="A6114" s="562">
        <v>5901698</v>
      </c>
      <c r="B6114" s="563" t="s">
        <v>20236</v>
      </c>
      <c r="C6114" s="562" t="s">
        <v>20160</v>
      </c>
      <c r="D6114" s="564">
        <v>2.38</v>
      </c>
    </row>
    <row r="6115" spans="1:4">
      <c r="A6115" s="562">
        <v>5916654</v>
      </c>
      <c r="B6115" s="563" t="s">
        <v>20237</v>
      </c>
      <c r="C6115" s="562" t="s">
        <v>20160</v>
      </c>
      <c r="D6115" s="564">
        <v>2.0299999999999998</v>
      </c>
    </row>
    <row r="6116" spans="1:4">
      <c r="A6116" s="562">
        <v>5916637</v>
      </c>
      <c r="B6116" s="563" t="s">
        <v>20238</v>
      </c>
      <c r="C6116" s="562" t="s">
        <v>20160</v>
      </c>
      <c r="D6116" s="564">
        <v>6.93</v>
      </c>
    </row>
    <row r="6117" spans="1:4">
      <c r="A6117" s="562">
        <v>5916618</v>
      </c>
      <c r="B6117" s="563" t="s">
        <v>20239</v>
      </c>
      <c r="C6117" s="562" t="s">
        <v>20160</v>
      </c>
      <c r="D6117" s="564">
        <v>6.93</v>
      </c>
    </row>
    <row r="6118" spans="1:4">
      <c r="A6118" s="562">
        <v>5914334</v>
      </c>
      <c r="B6118" s="563" t="s">
        <v>20240</v>
      </c>
      <c r="C6118" s="562" t="s">
        <v>20123</v>
      </c>
      <c r="D6118" s="564">
        <v>1.17</v>
      </c>
    </row>
    <row r="6119" spans="1:4">
      <c r="A6119" s="562">
        <v>5914335</v>
      </c>
      <c r="B6119" s="563" t="s">
        <v>20241</v>
      </c>
      <c r="C6119" s="562" t="s">
        <v>20123</v>
      </c>
      <c r="D6119" s="564">
        <v>0.94</v>
      </c>
    </row>
    <row r="6120" spans="1:4">
      <c r="A6120" s="562">
        <v>5914336</v>
      </c>
      <c r="B6120" s="563" t="s">
        <v>20242</v>
      </c>
      <c r="C6120" s="562" t="s">
        <v>20123</v>
      </c>
      <c r="D6120" s="564">
        <v>0.81</v>
      </c>
    </row>
    <row r="6121" spans="1:4">
      <c r="A6121" s="562">
        <v>5914346</v>
      </c>
      <c r="B6121" s="563" t="s">
        <v>20243</v>
      </c>
      <c r="C6121" s="562" t="s">
        <v>20123</v>
      </c>
      <c r="D6121" s="564">
        <v>1.67</v>
      </c>
    </row>
    <row r="6122" spans="1:4">
      <c r="A6122" s="562">
        <v>5914347</v>
      </c>
      <c r="B6122" s="563" t="s">
        <v>20244</v>
      </c>
      <c r="C6122" s="562" t="s">
        <v>20123</v>
      </c>
      <c r="D6122" s="564">
        <v>1.34</v>
      </c>
    </row>
    <row r="6123" spans="1:4">
      <c r="A6123" s="562">
        <v>5914348</v>
      </c>
      <c r="B6123" s="563" t="s">
        <v>20245</v>
      </c>
      <c r="C6123" s="562" t="s">
        <v>20123</v>
      </c>
      <c r="D6123" s="564">
        <v>1.1000000000000001</v>
      </c>
    </row>
    <row r="6124" spans="1:4">
      <c r="A6124" s="562">
        <v>5914611</v>
      </c>
      <c r="B6124" s="563" t="s">
        <v>20246</v>
      </c>
      <c r="C6124" s="562" t="s">
        <v>20123</v>
      </c>
      <c r="D6124" s="564">
        <v>1.38</v>
      </c>
    </row>
    <row r="6125" spans="1:4">
      <c r="A6125" s="562">
        <v>5914613</v>
      </c>
      <c r="B6125" s="563" t="s">
        <v>20247</v>
      </c>
      <c r="C6125" s="562" t="s">
        <v>20123</v>
      </c>
      <c r="D6125" s="564">
        <v>1.1000000000000001</v>
      </c>
    </row>
    <row r="6126" spans="1:4">
      <c r="A6126" s="562">
        <v>5914612</v>
      </c>
      <c r="B6126" s="563" t="s">
        <v>20248</v>
      </c>
      <c r="C6126" s="562" t="s">
        <v>20123</v>
      </c>
      <c r="D6126" s="564">
        <v>0.9</v>
      </c>
    </row>
    <row r="6127" spans="1:4">
      <c r="A6127" s="562">
        <v>5901686</v>
      </c>
      <c r="B6127" s="563" t="s">
        <v>20249</v>
      </c>
      <c r="C6127" s="562" t="s">
        <v>20160</v>
      </c>
      <c r="D6127" s="564">
        <v>5.91</v>
      </c>
    </row>
    <row r="6128" spans="1:4">
      <c r="A6128" s="562">
        <v>5901687</v>
      </c>
      <c r="B6128" s="563" t="s">
        <v>20250</v>
      </c>
      <c r="C6128" s="562" t="s">
        <v>20160</v>
      </c>
      <c r="D6128" s="564">
        <v>1.45</v>
      </c>
    </row>
    <row r="6129" spans="1:4">
      <c r="A6129" s="562">
        <v>5901688</v>
      </c>
      <c r="B6129" s="563" t="s">
        <v>20251</v>
      </c>
      <c r="C6129" s="562" t="s">
        <v>20160</v>
      </c>
      <c r="D6129" s="564">
        <v>1.36</v>
      </c>
    </row>
    <row r="6130" spans="1:4">
      <c r="A6130" s="562">
        <v>5901689</v>
      </c>
      <c r="B6130" s="563" t="s">
        <v>20252</v>
      </c>
      <c r="C6130" s="562" t="s">
        <v>20160</v>
      </c>
      <c r="D6130" s="564">
        <v>3.45</v>
      </c>
    </row>
    <row r="6131" spans="1:4">
      <c r="A6131" s="562">
        <v>5901690</v>
      </c>
      <c r="B6131" s="563" t="s">
        <v>20253</v>
      </c>
      <c r="C6131" s="562" t="s">
        <v>20160</v>
      </c>
      <c r="D6131" s="564">
        <v>1.32</v>
      </c>
    </row>
    <row r="6132" spans="1:4">
      <c r="A6132" s="562">
        <v>5901691</v>
      </c>
      <c r="B6132" s="563" t="s">
        <v>20254</v>
      </c>
      <c r="C6132" s="562" t="s">
        <v>20160</v>
      </c>
      <c r="D6132" s="564">
        <v>2.68</v>
      </c>
    </row>
    <row r="6133" spans="1:4">
      <c r="A6133" s="562">
        <v>5901692</v>
      </c>
      <c r="B6133" s="563" t="s">
        <v>20255</v>
      </c>
      <c r="C6133" s="562" t="s">
        <v>20160</v>
      </c>
      <c r="D6133" s="564">
        <v>2.2999999999999998</v>
      </c>
    </row>
    <row r="6134" spans="1:4">
      <c r="A6134" s="562">
        <v>5901693</v>
      </c>
      <c r="B6134" s="563" t="s">
        <v>20256</v>
      </c>
      <c r="C6134" s="562" t="s">
        <v>20160</v>
      </c>
      <c r="D6134" s="564">
        <v>2.02</v>
      </c>
    </row>
    <row r="6135" spans="1:4">
      <c r="A6135" s="562">
        <v>5901694</v>
      </c>
      <c r="B6135" s="563" t="s">
        <v>20257</v>
      </c>
      <c r="C6135" s="562" t="s">
        <v>20160</v>
      </c>
      <c r="D6135" s="564">
        <v>8.65</v>
      </c>
    </row>
    <row r="6136" spans="1:4">
      <c r="A6136" s="562">
        <v>5914512</v>
      </c>
      <c r="B6136" s="563" t="s">
        <v>20258</v>
      </c>
      <c r="C6136" s="562" t="s">
        <v>20123</v>
      </c>
      <c r="D6136" s="564">
        <v>1.51</v>
      </c>
    </row>
    <row r="6137" spans="1:4">
      <c r="A6137" s="562">
        <v>5914496</v>
      </c>
      <c r="B6137" s="563" t="s">
        <v>20259</v>
      </c>
      <c r="C6137" s="562" t="s">
        <v>20123</v>
      </c>
      <c r="D6137" s="564">
        <v>1.19</v>
      </c>
    </row>
    <row r="6138" spans="1:4">
      <c r="A6138" s="562">
        <v>5914513</v>
      </c>
      <c r="B6138" s="563" t="s">
        <v>20260</v>
      </c>
      <c r="C6138" s="562" t="s">
        <v>20123</v>
      </c>
      <c r="D6138" s="564">
        <v>0.85</v>
      </c>
    </row>
    <row r="6139" spans="1:4">
      <c r="A6139" s="562">
        <v>5914497</v>
      </c>
      <c r="B6139" s="563" t="s">
        <v>20261</v>
      </c>
      <c r="C6139" s="562" t="s">
        <v>20123</v>
      </c>
      <c r="D6139" s="564">
        <v>0.66</v>
      </c>
    </row>
    <row r="6140" spans="1:4">
      <c r="A6140" s="562">
        <v>5914500</v>
      </c>
      <c r="B6140" s="563" t="s">
        <v>20262</v>
      </c>
      <c r="C6140" s="562" t="s">
        <v>20123</v>
      </c>
      <c r="D6140" s="564">
        <v>1.18</v>
      </c>
    </row>
    <row r="6141" spans="1:4">
      <c r="A6141" s="562">
        <v>5914498</v>
      </c>
      <c r="B6141" s="563" t="s">
        <v>20263</v>
      </c>
      <c r="C6141" s="562" t="s">
        <v>20123</v>
      </c>
      <c r="D6141" s="564">
        <v>0.93</v>
      </c>
    </row>
    <row r="6142" spans="1:4">
      <c r="A6142" s="562">
        <v>5914501</v>
      </c>
      <c r="B6142" s="563" t="s">
        <v>20264</v>
      </c>
      <c r="C6142" s="562" t="s">
        <v>20123</v>
      </c>
      <c r="D6142" s="564">
        <v>0.66</v>
      </c>
    </row>
    <row r="6143" spans="1:4">
      <c r="A6143" s="562">
        <v>5914499</v>
      </c>
      <c r="B6143" s="563" t="s">
        <v>20265</v>
      </c>
      <c r="C6143" s="562" t="s">
        <v>20123</v>
      </c>
      <c r="D6143" s="564">
        <v>0.52</v>
      </c>
    </row>
    <row r="6144" spans="1:4">
      <c r="A6144" s="562">
        <v>5914504</v>
      </c>
      <c r="B6144" s="563" t="s">
        <v>20266</v>
      </c>
      <c r="C6144" s="562" t="s">
        <v>20123</v>
      </c>
      <c r="D6144" s="564">
        <v>1</v>
      </c>
    </row>
    <row r="6145" spans="1:4">
      <c r="A6145" s="562">
        <v>5914502</v>
      </c>
      <c r="B6145" s="563" t="s">
        <v>20267</v>
      </c>
      <c r="C6145" s="562" t="s">
        <v>20123</v>
      </c>
      <c r="D6145" s="564">
        <v>0.79</v>
      </c>
    </row>
    <row r="6146" spans="1:4">
      <c r="A6146" s="562">
        <v>5914505</v>
      </c>
      <c r="B6146" s="563" t="s">
        <v>20268</v>
      </c>
      <c r="C6146" s="562" t="s">
        <v>20123</v>
      </c>
      <c r="D6146" s="564">
        <v>0.56000000000000005</v>
      </c>
    </row>
    <row r="6147" spans="1:4">
      <c r="A6147" s="562">
        <v>5914503</v>
      </c>
      <c r="B6147" s="563" t="s">
        <v>20269</v>
      </c>
      <c r="C6147" s="562" t="s">
        <v>20123</v>
      </c>
      <c r="D6147" s="564">
        <v>0.44</v>
      </c>
    </row>
    <row r="6148" spans="1:4">
      <c r="A6148" s="562">
        <v>5914508</v>
      </c>
      <c r="B6148" s="563" t="s">
        <v>20270</v>
      </c>
      <c r="C6148" s="562" t="s">
        <v>20123</v>
      </c>
      <c r="D6148" s="564">
        <v>1.1200000000000001</v>
      </c>
    </row>
    <row r="6149" spans="1:4">
      <c r="A6149" s="562">
        <v>5914506</v>
      </c>
      <c r="B6149" s="563" t="s">
        <v>20271</v>
      </c>
      <c r="C6149" s="562" t="s">
        <v>20123</v>
      </c>
      <c r="D6149" s="564">
        <v>0.88</v>
      </c>
    </row>
    <row r="6150" spans="1:4">
      <c r="A6150" s="562">
        <v>5914509</v>
      </c>
      <c r="B6150" s="563" t="s">
        <v>20272</v>
      </c>
      <c r="C6150" s="562" t="s">
        <v>20123</v>
      </c>
      <c r="D6150" s="564">
        <v>0.63</v>
      </c>
    </row>
    <row r="6151" spans="1:4">
      <c r="A6151" s="562">
        <v>5914507</v>
      </c>
      <c r="B6151" s="563" t="s">
        <v>20273</v>
      </c>
      <c r="C6151" s="562" t="s">
        <v>20123</v>
      </c>
      <c r="D6151" s="564">
        <v>0.49</v>
      </c>
    </row>
    <row r="6152" spans="1:4">
      <c r="A6152" s="562">
        <v>5915491</v>
      </c>
      <c r="B6152" s="563" t="s">
        <v>20274</v>
      </c>
      <c r="C6152" s="562" t="s">
        <v>16447</v>
      </c>
      <c r="D6152" s="564">
        <v>25.66</v>
      </c>
    </row>
    <row r="6153" spans="1:4">
      <c r="A6153" s="562">
        <v>5915492</v>
      </c>
      <c r="B6153" s="563" t="s">
        <v>20275</v>
      </c>
      <c r="C6153" s="562" t="s">
        <v>16447</v>
      </c>
      <c r="D6153" s="564">
        <v>20.54</v>
      </c>
    </row>
    <row r="6154" spans="1:4">
      <c r="A6154" s="562">
        <v>5915493</v>
      </c>
      <c r="B6154" s="563" t="s">
        <v>20276</v>
      </c>
      <c r="C6154" s="562" t="s">
        <v>16447</v>
      </c>
      <c r="D6154" s="564">
        <v>16.940000000000001</v>
      </c>
    </row>
    <row r="6155" spans="1:4">
      <c r="A6155" s="562">
        <v>5915488</v>
      </c>
      <c r="B6155" s="563" t="s">
        <v>31289</v>
      </c>
      <c r="C6155" s="562" t="s">
        <v>16447</v>
      </c>
      <c r="D6155" s="564">
        <v>16.57</v>
      </c>
    </row>
    <row r="6156" spans="1:4">
      <c r="A6156" s="562">
        <v>5915489</v>
      </c>
      <c r="B6156" s="563" t="s">
        <v>31290</v>
      </c>
      <c r="C6156" s="562" t="s">
        <v>16447</v>
      </c>
      <c r="D6156" s="564">
        <v>13.27</v>
      </c>
    </row>
    <row r="6157" spans="1:4">
      <c r="A6157" s="562">
        <v>5915490</v>
      </c>
      <c r="B6157" s="563" t="s">
        <v>31291</v>
      </c>
      <c r="C6157" s="562" t="s">
        <v>16447</v>
      </c>
      <c r="D6157" s="564">
        <v>10.92</v>
      </c>
    </row>
    <row r="6158" spans="1:4">
      <c r="A6158" s="562">
        <v>5915494</v>
      </c>
      <c r="B6158" s="563" t="s">
        <v>20277</v>
      </c>
      <c r="C6158" s="562" t="s">
        <v>16447</v>
      </c>
      <c r="D6158" s="564">
        <v>34.68</v>
      </c>
    </row>
    <row r="6159" spans="1:4">
      <c r="A6159" s="562">
        <v>5915495</v>
      </c>
      <c r="B6159" s="563" t="s">
        <v>20278</v>
      </c>
      <c r="C6159" s="562" t="s">
        <v>16447</v>
      </c>
      <c r="D6159" s="564">
        <v>27.77</v>
      </c>
    </row>
    <row r="6160" spans="1:4">
      <c r="A6160" s="562">
        <v>5915496</v>
      </c>
      <c r="B6160" s="563" t="s">
        <v>20279</v>
      </c>
      <c r="C6160" s="562" t="s">
        <v>16447</v>
      </c>
      <c r="D6160" s="564">
        <v>22.86</v>
      </c>
    </row>
    <row r="6161" spans="1:4">
      <c r="A6161" s="562">
        <v>5915325</v>
      </c>
      <c r="B6161" s="563" t="s">
        <v>20280</v>
      </c>
      <c r="C6161" s="562" t="s">
        <v>16447</v>
      </c>
      <c r="D6161" s="564">
        <v>84.18</v>
      </c>
    </row>
    <row r="6162" spans="1:4">
      <c r="A6162" s="562">
        <v>5915326</v>
      </c>
      <c r="B6162" s="563" t="s">
        <v>20281</v>
      </c>
      <c r="C6162" s="562" t="s">
        <v>16447</v>
      </c>
      <c r="D6162" s="564">
        <v>67.38</v>
      </c>
    </row>
    <row r="6163" spans="1:4">
      <c r="A6163" s="562">
        <v>5915327</v>
      </c>
      <c r="B6163" s="563" t="s">
        <v>20282</v>
      </c>
      <c r="C6163" s="562" t="s">
        <v>16447</v>
      </c>
      <c r="D6163" s="564">
        <v>55.42</v>
      </c>
    </row>
    <row r="6164" spans="1:4">
      <c r="A6164" s="562">
        <v>5915328</v>
      </c>
      <c r="B6164" s="563" t="s">
        <v>20283</v>
      </c>
      <c r="C6164" s="562" t="s">
        <v>16447</v>
      </c>
      <c r="D6164" s="564">
        <v>94.5</v>
      </c>
    </row>
    <row r="6165" spans="1:4">
      <c r="A6165" s="562">
        <v>5915329</v>
      </c>
      <c r="B6165" s="563" t="s">
        <v>20284</v>
      </c>
      <c r="C6165" s="562" t="s">
        <v>16447</v>
      </c>
      <c r="D6165" s="564">
        <v>75.64</v>
      </c>
    </row>
    <row r="6166" spans="1:4">
      <c r="A6166" s="562">
        <v>5915330</v>
      </c>
      <c r="B6166" s="563" t="s">
        <v>20285</v>
      </c>
      <c r="C6166" s="562" t="s">
        <v>16447</v>
      </c>
      <c r="D6166" s="564">
        <v>62.16</v>
      </c>
    </row>
    <row r="6167" spans="1:4">
      <c r="A6167" s="562">
        <v>5915331</v>
      </c>
      <c r="B6167" s="563" t="s">
        <v>20286</v>
      </c>
      <c r="C6167" s="562" t="s">
        <v>16447</v>
      </c>
      <c r="D6167" s="564">
        <v>182.67</v>
      </c>
    </row>
    <row r="6168" spans="1:4">
      <c r="A6168" s="562">
        <v>5915332</v>
      </c>
      <c r="B6168" s="563" t="s">
        <v>20287</v>
      </c>
      <c r="C6168" s="562" t="s">
        <v>16447</v>
      </c>
      <c r="D6168" s="564">
        <v>146.25</v>
      </c>
    </row>
    <row r="6169" spans="1:4">
      <c r="A6169" s="562">
        <v>5915333</v>
      </c>
      <c r="B6169" s="563" t="s">
        <v>20288</v>
      </c>
      <c r="C6169" s="562" t="s">
        <v>16447</v>
      </c>
      <c r="D6169" s="564">
        <v>119.94</v>
      </c>
    </row>
    <row r="6170" spans="1:4">
      <c r="A6170" s="562">
        <v>5915364</v>
      </c>
      <c r="B6170" s="563" t="s">
        <v>20289</v>
      </c>
      <c r="C6170" s="562" t="s">
        <v>16447</v>
      </c>
      <c r="D6170" s="564">
        <v>242.44</v>
      </c>
    </row>
    <row r="6171" spans="1:4">
      <c r="A6171" s="562">
        <v>5915365</v>
      </c>
      <c r="B6171" s="563" t="s">
        <v>20290</v>
      </c>
      <c r="C6171" s="562" t="s">
        <v>16447</v>
      </c>
      <c r="D6171" s="564">
        <v>194.11</v>
      </c>
    </row>
    <row r="6172" spans="1:4">
      <c r="A6172" s="562">
        <v>5915361</v>
      </c>
      <c r="B6172" s="563" t="s">
        <v>20291</v>
      </c>
      <c r="C6172" s="562" t="s">
        <v>16447</v>
      </c>
      <c r="D6172" s="564">
        <v>159.01</v>
      </c>
    </row>
    <row r="6173" spans="1:4">
      <c r="A6173" s="562">
        <v>5919716</v>
      </c>
      <c r="B6173" s="563" t="s">
        <v>20292</v>
      </c>
      <c r="C6173" s="562" t="s">
        <v>16447</v>
      </c>
      <c r="D6173" s="564">
        <v>206.19</v>
      </c>
    </row>
    <row r="6174" spans="1:4">
      <c r="A6174" s="562">
        <v>5919717</v>
      </c>
      <c r="B6174" s="563" t="s">
        <v>20293</v>
      </c>
      <c r="C6174" s="562" t="s">
        <v>16447</v>
      </c>
      <c r="D6174" s="564">
        <v>170.63</v>
      </c>
    </row>
    <row r="6175" spans="1:4">
      <c r="A6175" s="562">
        <v>6106220</v>
      </c>
      <c r="B6175" s="563" t="s">
        <v>20294</v>
      </c>
      <c r="C6175" s="562" t="s">
        <v>14743</v>
      </c>
      <c r="D6175" s="564">
        <v>12.9</v>
      </c>
    </row>
    <row r="6176" spans="1:4">
      <c r="A6176" s="562">
        <v>6106183</v>
      </c>
      <c r="B6176" s="563" t="s">
        <v>20295</v>
      </c>
      <c r="C6176" s="562" t="s">
        <v>164</v>
      </c>
      <c r="D6176" s="564">
        <v>457.32</v>
      </c>
    </row>
    <row r="6177" spans="1:4">
      <c r="A6177" s="562">
        <v>6106182</v>
      </c>
      <c r="B6177" s="563" t="s">
        <v>20296</v>
      </c>
      <c r="C6177" s="562" t="s">
        <v>164</v>
      </c>
      <c r="D6177" s="564">
        <v>391.99</v>
      </c>
    </row>
    <row r="6178" spans="1:4">
      <c r="A6178" s="562">
        <v>6106194</v>
      </c>
      <c r="B6178" s="563" t="s">
        <v>20297</v>
      </c>
      <c r="C6178" s="562" t="s">
        <v>164</v>
      </c>
      <c r="D6178" s="564">
        <v>946.12</v>
      </c>
    </row>
    <row r="6179" spans="1:4">
      <c r="A6179" s="562">
        <v>6106195</v>
      </c>
      <c r="B6179" s="563" t="s">
        <v>20298</v>
      </c>
      <c r="C6179" s="562" t="s">
        <v>164</v>
      </c>
      <c r="D6179" s="564">
        <v>1049.05</v>
      </c>
    </row>
    <row r="6180" spans="1:4">
      <c r="A6180" s="562">
        <v>6106331</v>
      </c>
      <c r="B6180" s="563" t="s">
        <v>20299</v>
      </c>
      <c r="C6180" s="562" t="s">
        <v>164</v>
      </c>
      <c r="D6180" s="564">
        <v>2390.02</v>
      </c>
    </row>
    <row r="6181" spans="1:4">
      <c r="A6181" s="562">
        <v>6106332</v>
      </c>
      <c r="B6181" s="563" t="s">
        <v>20300</v>
      </c>
      <c r="C6181" s="562" t="s">
        <v>164</v>
      </c>
      <c r="D6181" s="564">
        <v>2545.38</v>
      </c>
    </row>
    <row r="6182" spans="1:4">
      <c r="A6182" s="562">
        <v>6106206</v>
      </c>
      <c r="B6182" s="563" t="s">
        <v>20301</v>
      </c>
      <c r="C6182" s="562" t="s">
        <v>164</v>
      </c>
      <c r="D6182" s="564">
        <v>2604.5300000000002</v>
      </c>
    </row>
    <row r="6183" spans="1:4">
      <c r="A6183" s="562">
        <v>6106207</v>
      </c>
      <c r="B6183" s="563" t="s">
        <v>20302</v>
      </c>
      <c r="C6183" s="562" t="s">
        <v>164</v>
      </c>
      <c r="D6183" s="564">
        <v>2778.04</v>
      </c>
    </row>
    <row r="6184" spans="1:4">
      <c r="A6184" s="562">
        <v>6106222</v>
      </c>
      <c r="B6184" s="563" t="s">
        <v>20303</v>
      </c>
      <c r="C6184" s="562" t="s">
        <v>164</v>
      </c>
      <c r="D6184" s="564">
        <v>457.32</v>
      </c>
    </row>
    <row r="6185" spans="1:4">
      <c r="A6185" s="562">
        <v>6106221</v>
      </c>
      <c r="B6185" s="563" t="s">
        <v>20304</v>
      </c>
      <c r="C6185" s="562" t="s">
        <v>164</v>
      </c>
      <c r="D6185" s="564">
        <v>391.99</v>
      </c>
    </row>
    <row r="6186" spans="1:4">
      <c r="A6186" s="562">
        <v>6106224</v>
      </c>
      <c r="B6186" s="563" t="s">
        <v>20305</v>
      </c>
      <c r="C6186" s="562" t="s">
        <v>164</v>
      </c>
      <c r="D6186" s="564">
        <v>946.12</v>
      </c>
    </row>
    <row r="6187" spans="1:4">
      <c r="A6187" s="562">
        <v>6106225</v>
      </c>
      <c r="B6187" s="563" t="s">
        <v>20306</v>
      </c>
      <c r="C6187" s="562" t="s">
        <v>164</v>
      </c>
      <c r="D6187" s="564">
        <v>1049.05</v>
      </c>
    </row>
    <row r="6188" spans="1:4">
      <c r="A6188" s="562">
        <v>6106228</v>
      </c>
      <c r="B6188" s="563" t="s">
        <v>20307</v>
      </c>
      <c r="C6188" s="562" t="s">
        <v>164</v>
      </c>
      <c r="D6188" s="564">
        <v>2327.0500000000002</v>
      </c>
    </row>
    <row r="6189" spans="1:4">
      <c r="A6189" s="562">
        <v>6106229</v>
      </c>
      <c r="B6189" s="563" t="s">
        <v>20308</v>
      </c>
      <c r="C6189" s="562" t="s">
        <v>164</v>
      </c>
      <c r="D6189" s="564">
        <v>2480.7399999999998</v>
      </c>
    </row>
    <row r="6190" spans="1:4">
      <c r="A6190" s="562">
        <v>6106328</v>
      </c>
      <c r="B6190" s="563" t="s">
        <v>20309</v>
      </c>
      <c r="C6190" s="562" t="s">
        <v>164</v>
      </c>
      <c r="D6190" s="564">
        <v>204.45</v>
      </c>
    </row>
    <row r="6191" spans="1:4">
      <c r="A6191" s="562">
        <v>6106330</v>
      </c>
      <c r="B6191" s="563" t="s">
        <v>20310</v>
      </c>
      <c r="C6191" s="562" t="s">
        <v>164</v>
      </c>
      <c r="D6191" s="564">
        <v>1017.97</v>
      </c>
    </row>
    <row r="6192" spans="1:4">
      <c r="A6192" s="562">
        <v>6106326</v>
      </c>
      <c r="B6192" s="563" t="s">
        <v>20311</v>
      </c>
      <c r="C6192" s="562" t="s">
        <v>164</v>
      </c>
      <c r="D6192" s="564">
        <v>84.59</v>
      </c>
    </row>
    <row r="6193" spans="1:4">
      <c r="A6193" s="562">
        <v>6106324</v>
      </c>
      <c r="B6193" s="563" t="s">
        <v>20312</v>
      </c>
      <c r="C6193" s="562" t="s">
        <v>164</v>
      </c>
      <c r="D6193" s="564">
        <v>43.16</v>
      </c>
    </row>
    <row r="6194" spans="1:4">
      <c r="A6194" s="562">
        <v>6106327</v>
      </c>
      <c r="B6194" s="563" t="s">
        <v>20313</v>
      </c>
      <c r="C6194" s="562" t="s">
        <v>164</v>
      </c>
      <c r="D6194" s="564">
        <v>204.56</v>
      </c>
    </row>
    <row r="6195" spans="1:4">
      <c r="A6195" s="562">
        <v>6106329</v>
      </c>
      <c r="B6195" s="563" t="s">
        <v>20314</v>
      </c>
      <c r="C6195" s="562" t="s">
        <v>164</v>
      </c>
      <c r="D6195" s="564">
        <v>1019.72</v>
      </c>
    </row>
    <row r="6196" spans="1:4">
      <c r="A6196" s="562">
        <v>6106325</v>
      </c>
      <c r="B6196" s="563" t="s">
        <v>20315</v>
      </c>
      <c r="C6196" s="562" t="s">
        <v>164</v>
      </c>
      <c r="D6196" s="564">
        <v>84.81</v>
      </c>
    </row>
    <row r="6197" spans="1:4">
      <c r="A6197" s="562">
        <v>6208126</v>
      </c>
      <c r="B6197" s="563" t="s">
        <v>20316</v>
      </c>
      <c r="C6197" s="562" t="s">
        <v>14743</v>
      </c>
      <c r="D6197" s="564">
        <v>21.55</v>
      </c>
    </row>
    <row r="6198" spans="1:4">
      <c r="A6198" s="562">
        <v>6205797</v>
      </c>
      <c r="B6198" s="563" t="s">
        <v>20317</v>
      </c>
      <c r="C6198" s="562" t="s">
        <v>14743</v>
      </c>
      <c r="D6198" s="564">
        <v>13.91</v>
      </c>
    </row>
    <row r="6199" spans="1:4">
      <c r="A6199" s="562">
        <v>6205791</v>
      </c>
      <c r="B6199" s="563" t="s">
        <v>20318</v>
      </c>
      <c r="C6199" s="562" t="s">
        <v>14735</v>
      </c>
      <c r="D6199" s="564">
        <v>472.8</v>
      </c>
    </row>
    <row r="6200" spans="1:4">
      <c r="A6200" s="562">
        <v>6205792</v>
      </c>
      <c r="B6200" s="563" t="s">
        <v>20319</v>
      </c>
      <c r="C6200" s="562" t="s">
        <v>14735</v>
      </c>
      <c r="D6200" s="564">
        <v>563.54</v>
      </c>
    </row>
    <row r="6201" spans="1:4">
      <c r="A6201" s="562">
        <v>6205793</v>
      </c>
      <c r="B6201" s="563" t="s">
        <v>20320</v>
      </c>
      <c r="C6201" s="562" t="s">
        <v>14735</v>
      </c>
      <c r="D6201" s="564">
        <v>658.24</v>
      </c>
    </row>
    <row r="6202" spans="1:4">
      <c r="A6202" s="562">
        <v>6205796</v>
      </c>
      <c r="B6202" s="563" t="s">
        <v>20321</v>
      </c>
      <c r="C6202" s="562" t="s">
        <v>14735</v>
      </c>
      <c r="D6202" s="564">
        <v>1148.8699999999999</v>
      </c>
    </row>
    <row r="6203" spans="1:4">
      <c r="A6203" s="562">
        <v>6219451</v>
      </c>
      <c r="B6203" s="563" t="s">
        <v>20322</v>
      </c>
      <c r="C6203" s="562" t="s">
        <v>14735</v>
      </c>
      <c r="D6203" s="564">
        <v>1226.83</v>
      </c>
    </row>
    <row r="6204" spans="1:4">
      <c r="A6204" s="562">
        <v>6219452</v>
      </c>
      <c r="B6204" s="563" t="s">
        <v>20323</v>
      </c>
      <c r="C6204" s="562" t="s">
        <v>14735</v>
      </c>
      <c r="D6204" s="564">
        <v>1308.75</v>
      </c>
    </row>
    <row r="6205" spans="1:4">
      <c r="A6205" s="562">
        <v>6205794</v>
      </c>
      <c r="B6205" s="563" t="s">
        <v>20324</v>
      </c>
      <c r="C6205" s="562" t="s">
        <v>14735</v>
      </c>
      <c r="D6205" s="564">
        <v>1004.8</v>
      </c>
    </row>
    <row r="6206" spans="1:4">
      <c r="A6206" s="562">
        <v>6205795</v>
      </c>
      <c r="B6206" s="563" t="s">
        <v>20325</v>
      </c>
      <c r="C6206" s="562" t="s">
        <v>14735</v>
      </c>
      <c r="D6206" s="564">
        <v>1074.8599999999999</v>
      </c>
    </row>
    <row r="6207" spans="1:4">
      <c r="A6207" s="562">
        <v>6219521</v>
      </c>
      <c r="B6207" s="563" t="s">
        <v>20326</v>
      </c>
      <c r="C6207" s="562" t="s">
        <v>164</v>
      </c>
      <c r="D6207" s="564">
        <v>208.3</v>
      </c>
    </row>
    <row r="6208" spans="1:4" ht="25.5">
      <c r="A6208" s="562">
        <v>6219527</v>
      </c>
      <c r="B6208" s="563" t="s">
        <v>20327</v>
      </c>
      <c r="C6208" s="562" t="s">
        <v>16090</v>
      </c>
      <c r="D6208" s="564">
        <v>419.27</v>
      </c>
    </row>
    <row r="6209" spans="1:4">
      <c r="A6209" s="562">
        <v>6219526</v>
      </c>
      <c r="B6209" s="563" t="s">
        <v>20328</v>
      </c>
      <c r="C6209" s="562" t="s">
        <v>14735</v>
      </c>
      <c r="D6209" s="564">
        <v>71.569999999999993</v>
      </c>
    </row>
    <row r="6210" spans="1:4">
      <c r="A6210" s="562">
        <v>6219525</v>
      </c>
      <c r="B6210" s="563" t="s">
        <v>20329</v>
      </c>
      <c r="C6210" s="562" t="s">
        <v>14735</v>
      </c>
      <c r="D6210" s="564">
        <v>67</v>
      </c>
    </row>
    <row r="6211" spans="1:4">
      <c r="A6211" s="562">
        <v>6219508</v>
      </c>
      <c r="B6211" s="563" t="s">
        <v>20330</v>
      </c>
      <c r="C6211" s="562" t="s">
        <v>14735</v>
      </c>
      <c r="D6211" s="564">
        <v>395.01</v>
      </c>
    </row>
    <row r="6212" spans="1:4">
      <c r="A6212" s="562">
        <v>6219511</v>
      </c>
      <c r="B6212" s="563" t="s">
        <v>20331</v>
      </c>
      <c r="C6212" s="562" t="s">
        <v>14735</v>
      </c>
      <c r="D6212" s="564">
        <v>306.27</v>
      </c>
    </row>
    <row r="6213" spans="1:4">
      <c r="A6213" s="562">
        <v>6219500</v>
      </c>
      <c r="B6213" s="563" t="s">
        <v>20332</v>
      </c>
      <c r="C6213" s="562" t="s">
        <v>164</v>
      </c>
      <c r="D6213" s="564">
        <v>147.19999999999999</v>
      </c>
    </row>
    <row r="6214" spans="1:4">
      <c r="A6214" s="562">
        <v>6219418</v>
      </c>
      <c r="B6214" s="563" t="s">
        <v>20333</v>
      </c>
      <c r="C6214" s="562" t="s">
        <v>164</v>
      </c>
      <c r="D6214" s="564">
        <v>321.02999999999997</v>
      </c>
    </row>
    <row r="6215" spans="1:4">
      <c r="A6215" s="562">
        <v>6219412</v>
      </c>
      <c r="B6215" s="563" t="s">
        <v>20334</v>
      </c>
      <c r="C6215" s="562" t="s">
        <v>164</v>
      </c>
      <c r="D6215" s="564">
        <v>224.87</v>
      </c>
    </row>
    <row r="6216" spans="1:4">
      <c r="A6216" s="562">
        <v>6219406</v>
      </c>
      <c r="B6216" s="563" t="s">
        <v>20335</v>
      </c>
      <c r="C6216" s="562" t="s">
        <v>164</v>
      </c>
      <c r="D6216" s="564">
        <v>158.12</v>
      </c>
    </row>
    <row r="6217" spans="1:4">
      <c r="A6217" s="562">
        <v>6219501</v>
      </c>
      <c r="B6217" s="563" t="s">
        <v>20336</v>
      </c>
      <c r="C6217" s="562" t="s">
        <v>164</v>
      </c>
      <c r="D6217" s="564">
        <v>159.57</v>
      </c>
    </row>
    <row r="6218" spans="1:4">
      <c r="A6218" s="562">
        <v>6219419</v>
      </c>
      <c r="B6218" s="563" t="s">
        <v>20337</v>
      </c>
      <c r="C6218" s="562" t="s">
        <v>164</v>
      </c>
      <c r="D6218" s="564">
        <v>354.12</v>
      </c>
    </row>
    <row r="6219" spans="1:4">
      <c r="A6219" s="562">
        <v>6219413</v>
      </c>
      <c r="B6219" s="563" t="s">
        <v>20338</v>
      </c>
      <c r="C6219" s="562" t="s">
        <v>164</v>
      </c>
      <c r="D6219" s="564">
        <v>245.63</v>
      </c>
    </row>
    <row r="6220" spans="1:4">
      <c r="A6220" s="562">
        <v>6219407</v>
      </c>
      <c r="B6220" s="563" t="s">
        <v>20339</v>
      </c>
      <c r="C6220" s="562" t="s">
        <v>164</v>
      </c>
      <c r="D6220" s="564">
        <v>171.63</v>
      </c>
    </row>
    <row r="6221" spans="1:4">
      <c r="A6221" s="562">
        <v>6219502</v>
      </c>
      <c r="B6221" s="563" t="s">
        <v>20340</v>
      </c>
      <c r="C6221" s="562" t="s">
        <v>164</v>
      </c>
      <c r="D6221" s="564">
        <v>172.34</v>
      </c>
    </row>
    <row r="6222" spans="1:4">
      <c r="A6222" s="562">
        <v>6219420</v>
      </c>
      <c r="B6222" s="563" t="s">
        <v>20341</v>
      </c>
      <c r="C6222" s="562" t="s">
        <v>164</v>
      </c>
      <c r="D6222" s="564">
        <v>396.61</v>
      </c>
    </row>
    <row r="6223" spans="1:4">
      <c r="A6223" s="562">
        <v>6219414</v>
      </c>
      <c r="B6223" s="563" t="s">
        <v>20342</v>
      </c>
      <c r="C6223" s="562" t="s">
        <v>164</v>
      </c>
      <c r="D6223" s="564">
        <v>270.61</v>
      </c>
    </row>
    <row r="6224" spans="1:4">
      <c r="A6224" s="562">
        <v>6219408</v>
      </c>
      <c r="B6224" s="563" t="s">
        <v>20343</v>
      </c>
      <c r="C6224" s="562" t="s">
        <v>164</v>
      </c>
      <c r="D6224" s="564">
        <v>185.4</v>
      </c>
    </row>
    <row r="6225" spans="1:4">
      <c r="A6225" s="562">
        <v>6219503</v>
      </c>
      <c r="B6225" s="563" t="s">
        <v>20344</v>
      </c>
      <c r="C6225" s="562" t="s">
        <v>164</v>
      </c>
      <c r="D6225" s="564">
        <v>199.54</v>
      </c>
    </row>
    <row r="6226" spans="1:4">
      <c r="A6226" s="562">
        <v>6219421</v>
      </c>
      <c r="B6226" s="563" t="s">
        <v>20345</v>
      </c>
      <c r="C6226" s="562" t="s">
        <v>164</v>
      </c>
      <c r="D6226" s="564">
        <v>471.67</v>
      </c>
    </row>
    <row r="6227" spans="1:4">
      <c r="A6227" s="562">
        <v>6219415</v>
      </c>
      <c r="B6227" s="563" t="s">
        <v>20346</v>
      </c>
      <c r="C6227" s="562" t="s">
        <v>164</v>
      </c>
      <c r="D6227" s="564">
        <v>315.72000000000003</v>
      </c>
    </row>
    <row r="6228" spans="1:4">
      <c r="A6228" s="562">
        <v>6219409</v>
      </c>
      <c r="B6228" s="563" t="s">
        <v>20347</v>
      </c>
      <c r="C6228" s="562" t="s">
        <v>164</v>
      </c>
      <c r="D6228" s="564">
        <v>216.18</v>
      </c>
    </row>
    <row r="6229" spans="1:4">
      <c r="A6229" s="562">
        <v>6219518</v>
      </c>
      <c r="B6229" s="563" t="s">
        <v>20348</v>
      </c>
      <c r="C6229" s="562" t="s">
        <v>164</v>
      </c>
      <c r="D6229" s="564">
        <v>59.9</v>
      </c>
    </row>
    <row r="6230" spans="1:4">
      <c r="A6230" s="562">
        <v>6219504</v>
      </c>
      <c r="B6230" s="563" t="s">
        <v>20349</v>
      </c>
      <c r="C6230" s="562" t="s">
        <v>164</v>
      </c>
      <c r="D6230" s="564">
        <v>112.78</v>
      </c>
    </row>
    <row r="6231" spans="1:4">
      <c r="A6231" s="562">
        <v>6219422</v>
      </c>
      <c r="B6231" s="563" t="s">
        <v>20350</v>
      </c>
      <c r="C6231" s="562" t="s">
        <v>164</v>
      </c>
      <c r="D6231" s="564">
        <v>252.76</v>
      </c>
    </row>
    <row r="6232" spans="1:4">
      <c r="A6232" s="562">
        <v>6219416</v>
      </c>
      <c r="B6232" s="563" t="s">
        <v>20351</v>
      </c>
      <c r="C6232" s="562" t="s">
        <v>164</v>
      </c>
      <c r="D6232" s="564">
        <v>193.73</v>
      </c>
    </row>
    <row r="6233" spans="1:4">
      <c r="A6233" s="562">
        <v>6219410</v>
      </c>
      <c r="B6233" s="563" t="s">
        <v>20352</v>
      </c>
      <c r="C6233" s="562" t="s">
        <v>164</v>
      </c>
      <c r="D6233" s="564">
        <v>134.80000000000001</v>
      </c>
    </row>
    <row r="6234" spans="1:4">
      <c r="A6234" s="562">
        <v>6219505</v>
      </c>
      <c r="B6234" s="563" t="s">
        <v>20353</v>
      </c>
      <c r="C6234" s="562" t="s">
        <v>164</v>
      </c>
      <c r="D6234" s="564">
        <v>109.54</v>
      </c>
    </row>
    <row r="6235" spans="1:4">
      <c r="A6235" s="562">
        <v>6219423</v>
      </c>
      <c r="B6235" s="563" t="s">
        <v>20354</v>
      </c>
      <c r="C6235" s="562" t="s">
        <v>164</v>
      </c>
      <c r="D6235" s="564">
        <v>257.89</v>
      </c>
    </row>
    <row r="6236" spans="1:4">
      <c r="A6236" s="562">
        <v>6219417</v>
      </c>
      <c r="B6236" s="563" t="s">
        <v>20355</v>
      </c>
      <c r="C6236" s="562" t="s">
        <v>164</v>
      </c>
      <c r="D6236" s="564">
        <v>195.24</v>
      </c>
    </row>
    <row r="6237" spans="1:4">
      <c r="A6237" s="562">
        <v>6219411</v>
      </c>
      <c r="B6237" s="563" t="s">
        <v>20356</v>
      </c>
      <c r="C6237" s="562" t="s">
        <v>164</v>
      </c>
      <c r="D6237" s="564">
        <v>132.68</v>
      </c>
    </row>
    <row r="6238" spans="1:4">
      <c r="A6238" s="562">
        <v>6219520</v>
      </c>
      <c r="B6238" s="563" t="s">
        <v>20357</v>
      </c>
      <c r="C6238" s="562" t="s">
        <v>16090</v>
      </c>
      <c r="D6238" s="564">
        <v>62.98</v>
      </c>
    </row>
    <row r="6239" spans="1:4">
      <c r="A6239" s="562">
        <v>6219433</v>
      </c>
      <c r="B6239" s="563" t="s">
        <v>20358</v>
      </c>
      <c r="C6239" s="562" t="s">
        <v>14735</v>
      </c>
      <c r="D6239" s="564">
        <v>133.13</v>
      </c>
    </row>
    <row r="6240" spans="1:4" ht="25.5">
      <c r="A6240" s="562">
        <v>6205801</v>
      </c>
      <c r="B6240" s="563" t="s">
        <v>20359</v>
      </c>
      <c r="C6240" s="562" t="s">
        <v>14735</v>
      </c>
      <c r="D6240" s="564">
        <v>96.3</v>
      </c>
    </row>
    <row r="6241" spans="1:4">
      <c r="A6241" s="562">
        <v>6219524</v>
      </c>
      <c r="B6241" s="563" t="s">
        <v>20360</v>
      </c>
      <c r="C6241" s="562" t="s">
        <v>220</v>
      </c>
      <c r="D6241" s="564">
        <v>14.29</v>
      </c>
    </row>
    <row r="6242" spans="1:4">
      <c r="A6242" s="562">
        <v>6416036</v>
      </c>
      <c r="B6242" s="563" t="s">
        <v>20361</v>
      </c>
      <c r="C6242" s="562" t="s">
        <v>164</v>
      </c>
      <c r="D6242" s="564">
        <v>169.95</v>
      </c>
    </row>
    <row r="6243" spans="1:4">
      <c r="A6243" s="562">
        <v>6416038</v>
      </c>
      <c r="B6243" s="563" t="s">
        <v>20362</v>
      </c>
      <c r="C6243" s="562" t="s">
        <v>164</v>
      </c>
      <c r="D6243" s="564">
        <v>73.510000000000005</v>
      </c>
    </row>
    <row r="6244" spans="1:4">
      <c r="A6244" s="562">
        <v>6416037</v>
      </c>
      <c r="B6244" s="563" t="s">
        <v>20363</v>
      </c>
      <c r="C6244" s="562" t="s">
        <v>164</v>
      </c>
      <c r="D6244" s="564">
        <v>182.21</v>
      </c>
    </row>
    <row r="6245" spans="1:4">
      <c r="A6245" s="562">
        <v>6416035</v>
      </c>
      <c r="B6245" s="563" t="s">
        <v>20364</v>
      </c>
      <c r="C6245" s="562" t="s">
        <v>164</v>
      </c>
      <c r="D6245" s="564">
        <v>85</v>
      </c>
    </row>
    <row r="6246" spans="1:4">
      <c r="A6246" s="562">
        <v>6416076</v>
      </c>
      <c r="B6246" s="563" t="s">
        <v>20365</v>
      </c>
      <c r="C6246" s="562" t="s">
        <v>18685</v>
      </c>
      <c r="D6246" s="564">
        <v>190.42</v>
      </c>
    </row>
    <row r="6247" spans="1:4">
      <c r="A6247" s="562">
        <v>6416075</v>
      </c>
      <c r="B6247" s="563" t="s">
        <v>20366</v>
      </c>
      <c r="C6247" s="562" t="s">
        <v>18685</v>
      </c>
      <c r="D6247" s="564">
        <v>117.07</v>
      </c>
    </row>
    <row r="6248" spans="1:4">
      <c r="A6248" s="562">
        <v>6416226</v>
      </c>
      <c r="B6248" s="563" t="s">
        <v>20367</v>
      </c>
      <c r="C6248" s="562" t="s">
        <v>18685</v>
      </c>
      <c r="D6248" s="564">
        <v>179.55</v>
      </c>
    </row>
    <row r="6249" spans="1:4">
      <c r="A6249" s="562">
        <v>6416225</v>
      </c>
      <c r="B6249" s="563" t="s">
        <v>20368</v>
      </c>
      <c r="C6249" s="562" t="s">
        <v>18685</v>
      </c>
      <c r="D6249" s="564">
        <v>104.59</v>
      </c>
    </row>
    <row r="6250" spans="1:4">
      <c r="A6250" s="562">
        <v>6416084</v>
      </c>
      <c r="B6250" s="563" t="s">
        <v>20369</v>
      </c>
      <c r="C6250" s="562" t="s">
        <v>18685</v>
      </c>
      <c r="D6250" s="564">
        <v>182.5</v>
      </c>
    </row>
    <row r="6251" spans="1:4">
      <c r="A6251" s="562">
        <v>6416083</v>
      </c>
      <c r="B6251" s="563" t="s">
        <v>20370</v>
      </c>
      <c r="C6251" s="562" t="s">
        <v>18685</v>
      </c>
      <c r="D6251" s="564">
        <v>105.43</v>
      </c>
    </row>
    <row r="6252" spans="1:4">
      <c r="A6252" s="562">
        <v>6416234</v>
      </c>
      <c r="B6252" s="563" t="s">
        <v>20371</v>
      </c>
      <c r="C6252" s="562" t="s">
        <v>18685</v>
      </c>
      <c r="D6252" s="564">
        <v>188.6</v>
      </c>
    </row>
    <row r="6253" spans="1:4">
      <c r="A6253" s="562">
        <v>6416233</v>
      </c>
      <c r="B6253" s="563" t="s">
        <v>20372</v>
      </c>
      <c r="C6253" s="562" t="s">
        <v>18685</v>
      </c>
      <c r="D6253" s="564">
        <v>112.9</v>
      </c>
    </row>
    <row r="6254" spans="1:4">
      <c r="A6254" s="562">
        <v>6416236</v>
      </c>
      <c r="B6254" s="563" t="s">
        <v>20373</v>
      </c>
      <c r="C6254" s="562" t="s">
        <v>18685</v>
      </c>
      <c r="D6254" s="564">
        <v>192.56</v>
      </c>
    </row>
    <row r="6255" spans="1:4">
      <c r="A6255" s="562">
        <v>6416235</v>
      </c>
      <c r="B6255" s="563" t="s">
        <v>20374</v>
      </c>
      <c r="C6255" s="562" t="s">
        <v>18685</v>
      </c>
      <c r="D6255" s="564">
        <v>117.84</v>
      </c>
    </row>
    <row r="6256" spans="1:4">
      <c r="A6256" s="562">
        <v>6416040</v>
      </c>
      <c r="B6256" s="563" t="s">
        <v>20375</v>
      </c>
      <c r="C6256" s="562" t="s">
        <v>164</v>
      </c>
      <c r="D6256" s="564">
        <v>258.18</v>
      </c>
    </row>
    <row r="6257" spans="1:4">
      <c r="A6257" s="562">
        <v>6416039</v>
      </c>
      <c r="B6257" s="563" t="s">
        <v>20376</v>
      </c>
      <c r="C6257" s="562" t="s">
        <v>164</v>
      </c>
      <c r="D6257" s="564">
        <v>102.23</v>
      </c>
    </row>
    <row r="6258" spans="1:4">
      <c r="A6258" s="562">
        <v>6416042</v>
      </c>
      <c r="B6258" s="563" t="s">
        <v>20377</v>
      </c>
      <c r="C6258" s="562" t="s">
        <v>164</v>
      </c>
      <c r="D6258" s="564">
        <v>298.58</v>
      </c>
    </row>
    <row r="6259" spans="1:4">
      <c r="A6259" s="562">
        <v>6416041</v>
      </c>
      <c r="B6259" s="563" t="s">
        <v>20378</v>
      </c>
      <c r="C6259" s="562" t="s">
        <v>164</v>
      </c>
      <c r="D6259" s="564">
        <v>143.88</v>
      </c>
    </row>
    <row r="6260" spans="1:4">
      <c r="A6260" s="562">
        <v>6416080</v>
      </c>
      <c r="B6260" s="563" t="s">
        <v>25008</v>
      </c>
      <c r="C6260" s="562" t="s">
        <v>18685</v>
      </c>
      <c r="D6260" s="564">
        <v>188.85</v>
      </c>
    </row>
    <row r="6261" spans="1:4">
      <c r="A6261" s="562">
        <v>6416079</v>
      </c>
      <c r="B6261" s="563" t="s">
        <v>25009</v>
      </c>
      <c r="C6261" s="562" t="s">
        <v>18685</v>
      </c>
      <c r="D6261" s="564">
        <v>121.85</v>
      </c>
    </row>
    <row r="6262" spans="1:4">
      <c r="A6262" s="562">
        <v>6416143</v>
      </c>
      <c r="B6262" s="563" t="s">
        <v>25010</v>
      </c>
      <c r="C6262" s="562" t="s">
        <v>18685</v>
      </c>
      <c r="D6262" s="564">
        <v>187.89</v>
      </c>
    </row>
    <row r="6263" spans="1:4">
      <c r="A6263" s="562">
        <v>6416262</v>
      </c>
      <c r="B6263" s="563" t="s">
        <v>25011</v>
      </c>
      <c r="C6263" s="562" t="s">
        <v>18685</v>
      </c>
      <c r="D6263" s="564">
        <v>121.48</v>
      </c>
    </row>
    <row r="6264" spans="1:4">
      <c r="A6264" s="562">
        <v>6416078</v>
      </c>
      <c r="B6264" s="563" t="s">
        <v>25012</v>
      </c>
      <c r="C6264" s="562" t="s">
        <v>18685</v>
      </c>
      <c r="D6264" s="564">
        <v>186.89</v>
      </c>
    </row>
    <row r="6265" spans="1:4">
      <c r="A6265" s="562">
        <v>6416077</v>
      </c>
      <c r="B6265" s="563" t="s">
        <v>25013</v>
      </c>
      <c r="C6265" s="562" t="s">
        <v>18685</v>
      </c>
      <c r="D6265" s="564">
        <v>121.09</v>
      </c>
    </row>
    <row r="6266" spans="1:4">
      <c r="A6266" s="562">
        <v>6416071</v>
      </c>
      <c r="B6266" s="563" t="s">
        <v>25014</v>
      </c>
      <c r="C6266" s="562" t="s">
        <v>18685</v>
      </c>
      <c r="D6266" s="564">
        <v>185.07</v>
      </c>
    </row>
    <row r="6267" spans="1:4">
      <c r="A6267" s="562">
        <v>6416072</v>
      </c>
      <c r="B6267" s="563" t="s">
        <v>25015</v>
      </c>
      <c r="C6267" s="562" t="s">
        <v>18685</v>
      </c>
      <c r="D6267" s="564">
        <v>121.12</v>
      </c>
    </row>
    <row r="6268" spans="1:4">
      <c r="A6268" s="562">
        <v>6416088</v>
      </c>
      <c r="B6268" s="563" t="s">
        <v>20379</v>
      </c>
      <c r="C6268" s="562" t="s">
        <v>18685</v>
      </c>
      <c r="D6268" s="564">
        <v>201.7</v>
      </c>
    </row>
    <row r="6269" spans="1:4">
      <c r="A6269" s="562">
        <v>6416087</v>
      </c>
      <c r="B6269" s="563" t="s">
        <v>20380</v>
      </c>
      <c r="C6269" s="562" t="s">
        <v>18685</v>
      </c>
      <c r="D6269" s="564">
        <v>128.07</v>
      </c>
    </row>
    <row r="6270" spans="1:4">
      <c r="A6270" s="562">
        <v>6416246</v>
      </c>
      <c r="B6270" s="563" t="s">
        <v>20381</v>
      </c>
      <c r="C6270" s="562" t="s">
        <v>18685</v>
      </c>
      <c r="D6270" s="564">
        <v>203.05</v>
      </c>
    </row>
    <row r="6271" spans="1:4">
      <c r="A6271" s="562">
        <v>6416245</v>
      </c>
      <c r="B6271" s="563" t="s">
        <v>20382</v>
      </c>
      <c r="C6271" s="562" t="s">
        <v>18685</v>
      </c>
      <c r="D6271" s="564">
        <v>131.15</v>
      </c>
    </row>
    <row r="6272" spans="1:4">
      <c r="A6272" s="562">
        <v>6416248</v>
      </c>
      <c r="B6272" s="563" t="s">
        <v>20383</v>
      </c>
      <c r="C6272" s="562" t="s">
        <v>18685</v>
      </c>
      <c r="D6272" s="564">
        <v>206.99</v>
      </c>
    </row>
    <row r="6273" spans="1:4">
      <c r="A6273" s="562">
        <v>6416247</v>
      </c>
      <c r="B6273" s="563" t="s">
        <v>20384</v>
      </c>
      <c r="C6273" s="562" t="s">
        <v>18685</v>
      </c>
      <c r="D6273" s="564">
        <v>134.51</v>
      </c>
    </row>
    <row r="6274" spans="1:4">
      <c r="A6274" s="562">
        <v>6416214</v>
      </c>
      <c r="B6274" s="563" t="s">
        <v>20385</v>
      </c>
      <c r="C6274" s="562" t="s">
        <v>18685</v>
      </c>
      <c r="D6274" s="564">
        <v>244.12</v>
      </c>
    </row>
    <row r="6275" spans="1:4">
      <c r="A6275" s="562">
        <v>6416218</v>
      </c>
      <c r="B6275" s="563" t="s">
        <v>20386</v>
      </c>
      <c r="C6275" s="562" t="s">
        <v>18685</v>
      </c>
      <c r="D6275" s="564">
        <v>177.03</v>
      </c>
    </row>
    <row r="6276" spans="1:4">
      <c r="A6276" s="562">
        <v>6416211</v>
      </c>
      <c r="B6276" s="563" t="s">
        <v>20387</v>
      </c>
      <c r="C6276" s="562" t="s">
        <v>18685</v>
      </c>
      <c r="D6276" s="564">
        <v>240.76</v>
      </c>
    </row>
    <row r="6277" spans="1:4">
      <c r="A6277" s="562">
        <v>6416215</v>
      </c>
      <c r="B6277" s="563" t="s">
        <v>20388</v>
      </c>
      <c r="C6277" s="562" t="s">
        <v>18685</v>
      </c>
      <c r="D6277" s="564">
        <v>177.61</v>
      </c>
    </row>
    <row r="6278" spans="1:4">
      <c r="A6278" s="562">
        <v>6416212</v>
      </c>
      <c r="B6278" s="563" t="s">
        <v>20389</v>
      </c>
      <c r="C6278" s="562" t="s">
        <v>18685</v>
      </c>
      <c r="D6278" s="564">
        <v>244.73</v>
      </c>
    </row>
    <row r="6279" spans="1:4">
      <c r="A6279" s="562">
        <v>6416216</v>
      </c>
      <c r="B6279" s="563" t="s">
        <v>20390</v>
      </c>
      <c r="C6279" s="562" t="s">
        <v>18685</v>
      </c>
      <c r="D6279" s="564">
        <v>182.12</v>
      </c>
    </row>
    <row r="6280" spans="1:4">
      <c r="A6280" s="562">
        <v>6416213</v>
      </c>
      <c r="B6280" s="563" t="s">
        <v>20391</v>
      </c>
      <c r="C6280" s="562" t="s">
        <v>18685</v>
      </c>
      <c r="D6280" s="564">
        <v>245.63</v>
      </c>
    </row>
    <row r="6281" spans="1:4">
      <c r="A6281" s="562">
        <v>6416217</v>
      </c>
      <c r="B6281" s="563" t="s">
        <v>20392</v>
      </c>
      <c r="C6281" s="562" t="s">
        <v>18685</v>
      </c>
      <c r="D6281" s="564">
        <v>184.36</v>
      </c>
    </row>
    <row r="6282" spans="1:4">
      <c r="A6282" s="562">
        <v>6416289</v>
      </c>
      <c r="B6282" s="563" t="s">
        <v>20393</v>
      </c>
      <c r="C6282" s="562" t="s">
        <v>164</v>
      </c>
      <c r="D6282" s="564">
        <v>162.01</v>
      </c>
    </row>
    <row r="6283" spans="1:4">
      <c r="A6283" s="562">
        <v>6416288</v>
      </c>
      <c r="B6283" s="563" t="s">
        <v>20938</v>
      </c>
      <c r="C6283" s="562" t="s">
        <v>164</v>
      </c>
      <c r="D6283" s="564">
        <v>110.3</v>
      </c>
    </row>
    <row r="6284" spans="1:4">
      <c r="A6284" s="562">
        <v>6416098</v>
      </c>
      <c r="B6284" s="563" t="s">
        <v>20394</v>
      </c>
      <c r="C6284" s="562" t="s">
        <v>18685</v>
      </c>
      <c r="D6284" s="564">
        <v>168.37</v>
      </c>
    </row>
    <row r="6285" spans="1:4">
      <c r="A6285" s="562">
        <v>6416097</v>
      </c>
      <c r="B6285" s="563" t="s">
        <v>20395</v>
      </c>
      <c r="C6285" s="562" t="s">
        <v>18685</v>
      </c>
      <c r="D6285" s="564">
        <v>126.73</v>
      </c>
    </row>
    <row r="6286" spans="1:4">
      <c r="A6286" s="562">
        <v>6416258</v>
      </c>
      <c r="B6286" s="563" t="s">
        <v>20396</v>
      </c>
      <c r="C6286" s="562" t="s">
        <v>18685</v>
      </c>
      <c r="D6286" s="564">
        <v>190.94</v>
      </c>
    </row>
    <row r="6287" spans="1:4">
      <c r="A6287" s="562">
        <v>6416259</v>
      </c>
      <c r="B6287" s="563" t="s">
        <v>20397</v>
      </c>
      <c r="C6287" s="562" t="s">
        <v>18685</v>
      </c>
      <c r="D6287" s="564">
        <v>130.18</v>
      </c>
    </row>
    <row r="6288" spans="1:4">
      <c r="A6288" s="562">
        <v>6416074</v>
      </c>
      <c r="B6288" s="563" t="s">
        <v>20398</v>
      </c>
      <c r="C6288" s="562" t="s">
        <v>164</v>
      </c>
      <c r="D6288" s="564">
        <v>303.37</v>
      </c>
    </row>
    <row r="6289" spans="1:4">
      <c r="A6289" s="562">
        <v>6416073</v>
      </c>
      <c r="B6289" s="563" t="s">
        <v>20399</v>
      </c>
      <c r="C6289" s="562" t="s">
        <v>164</v>
      </c>
      <c r="D6289" s="564">
        <v>135.66999999999999</v>
      </c>
    </row>
    <row r="6290" spans="1:4">
      <c r="A6290" s="562">
        <v>6416220</v>
      </c>
      <c r="B6290" s="563" t="s">
        <v>20400</v>
      </c>
      <c r="C6290" s="562" t="s">
        <v>164</v>
      </c>
      <c r="D6290" s="564">
        <v>309.36</v>
      </c>
    </row>
    <row r="6291" spans="1:4">
      <c r="A6291" s="562">
        <v>6416219</v>
      </c>
      <c r="B6291" s="563" t="s">
        <v>20401</v>
      </c>
      <c r="C6291" s="562" t="s">
        <v>164</v>
      </c>
      <c r="D6291" s="564">
        <v>132.53</v>
      </c>
    </row>
    <row r="6292" spans="1:4">
      <c r="A6292" s="562">
        <v>6416222</v>
      </c>
      <c r="B6292" s="563" t="s">
        <v>20402</v>
      </c>
      <c r="C6292" s="562" t="s">
        <v>164</v>
      </c>
      <c r="D6292" s="564">
        <v>316.43</v>
      </c>
    </row>
    <row r="6293" spans="1:4">
      <c r="A6293" s="562">
        <v>6416221</v>
      </c>
      <c r="B6293" s="563" t="s">
        <v>20403</v>
      </c>
      <c r="C6293" s="562" t="s">
        <v>164</v>
      </c>
      <c r="D6293" s="564">
        <v>148.6</v>
      </c>
    </row>
    <row r="6294" spans="1:4">
      <c r="A6294" s="562">
        <v>6416224</v>
      </c>
      <c r="B6294" s="563" t="s">
        <v>20404</v>
      </c>
      <c r="C6294" s="562" t="s">
        <v>164</v>
      </c>
      <c r="D6294" s="564">
        <v>323.25</v>
      </c>
    </row>
    <row r="6295" spans="1:4">
      <c r="A6295" s="562">
        <v>6416223</v>
      </c>
      <c r="B6295" s="563" t="s">
        <v>20405</v>
      </c>
      <c r="C6295" s="562" t="s">
        <v>164</v>
      </c>
      <c r="D6295" s="564">
        <v>145.46</v>
      </c>
    </row>
    <row r="6296" spans="1:4">
      <c r="A6296" s="562">
        <v>6416082</v>
      </c>
      <c r="B6296" s="563" t="s">
        <v>20406</v>
      </c>
      <c r="C6296" s="562" t="s">
        <v>164</v>
      </c>
      <c r="D6296" s="564">
        <v>303.37</v>
      </c>
    </row>
    <row r="6297" spans="1:4">
      <c r="A6297" s="562">
        <v>6416081</v>
      </c>
      <c r="B6297" s="563" t="s">
        <v>20407</v>
      </c>
      <c r="C6297" s="562" t="s">
        <v>164</v>
      </c>
      <c r="D6297" s="564">
        <v>135.66999999999999</v>
      </c>
    </row>
    <row r="6298" spans="1:4">
      <c r="A6298" s="562">
        <v>6416228</v>
      </c>
      <c r="B6298" s="563" t="s">
        <v>20408</v>
      </c>
      <c r="C6298" s="562" t="s">
        <v>164</v>
      </c>
      <c r="D6298" s="564">
        <v>309.36</v>
      </c>
    </row>
    <row r="6299" spans="1:4">
      <c r="A6299" s="562">
        <v>6416227</v>
      </c>
      <c r="B6299" s="563" t="s">
        <v>20409</v>
      </c>
      <c r="C6299" s="562" t="s">
        <v>164</v>
      </c>
      <c r="D6299" s="564">
        <v>132.53</v>
      </c>
    </row>
    <row r="6300" spans="1:4">
      <c r="A6300" s="562">
        <v>6416230</v>
      </c>
      <c r="B6300" s="563" t="s">
        <v>20410</v>
      </c>
      <c r="C6300" s="562" t="s">
        <v>164</v>
      </c>
      <c r="D6300" s="564">
        <v>315.06</v>
      </c>
    </row>
    <row r="6301" spans="1:4">
      <c r="A6301" s="562">
        <v>6416229</v>
      </c>
      <c r="B6301" s="563" t="s">
        <v>20411</v>
      </c>
      <c r="C6301" s="562" t="s">
        <v>164</v>
      </c>
      <c r="D6301" s="564">
        <v>148.03</v>
      </c>
    </row>
    <row r="6302" spans="1:4">
      <c r="A6302" s="562">
        <v>6416232</v>
      </c>
      <c r="B6302" s="563" t="s">
        <v>20412</v>
      </c>
      <c r="C6302" s="562" t="s">
        <v>164</v>
      </c>
      <c r="D6302" s="564">
        <v>321.85000000000002</v>
      </c>
    </row>
    <row r="6303" spans="1:4">
      <c r="A6303" s="562">
        <v>6416231</v>
      </c>
      <c r="B6303" s="563" t="s">
        <v>20413</v>
      </c>
      <c r="C6303" s="562" t="s">
        <v>164</v>
      </c>
      <c r="D6303" s="564">
        <v>144.9</v>
      </c>
    </row>
    <row r="6304" spans="1:4">
      <c r="A6304" s="562">
        <v>6416086</v>
      </c>
      <c r="B6304" s="563" t="s">
        <v>20414</v>
      </c>
      <c r="C6304" s="562" t="s">
        <v>18685</v>
      </c>
      <c r="D6304" s="564">
        <v>203.53</v>
      </c>
    </row>
    <row r="6305" spans="1:4">
      <c r="A6305" s="562">
        <v>6416085</v>
      </c>
      <c r="B6305" s="563" t="s">
        <v>20415</v>
      </c>
      <c r="C6305" s="562" t="s">
        <v>18685</v>
      </c>
      <c r="D6305" s="564">
        <v>127.56</v>
      </c>
    </row>
    <row r="6306" spans="1:4">
      <c r="A6306" s="562">
        <v>6416238</v>
      </c>
      <c r="B6306" s="563" t="s">
        <v>20416</v>
      </c>
      <c r="C6306" s="562" t="s">
        <v>18685</v>
      </c>
      <c r="D6306" s="564">
        <v>195.12</v>
      </c>
    </row>
    <row r="6307" spans="1:4">
      <c r="A6307" s="562">
        <v>6416237</v>
      </c>
      <c r="B6307" s="563" t="s">
        <v>20417</v>
      </c>
      <c r="C6307" s="562" t="s">
        <v>18685</v>
      </c>
      <c r="D6307" s="564">
        <v>117.32</v>
      </c>
    </row>
    <row r="6308" spans="1:4">
      <c r="A6308" s="562">
        <v>6416240</v>
      </c>
      <c r="B6308" s="563" t="s">
        <v>20418</v>
      </c>
      <c r="C6308" s="562" t="s">
        <v>18685</v>
      </c>
      <c r="D6308" s="564">
        <v>202.28</v>
      </c>
    </row>
    <row r="6309" spans="1:4">
      <c r="A6309" s="562">
        <v>6416239</v>
      </c>
      <c r="B6309" s="563" t="s">
        <v>20419</v>
      </c>
      <c r="C6309" s="562" t="s">
        <v>18685</v>
      </c>
      <c r="D6309" s="564">
        <v>126.03</v>
      </c>
    </row>
    <row r="6310" spans="1:4">
      <c r="A6310" s="562">
        <v>6416242</v>
      </c>
      <c r="B6310" s="563" t="s">
        <v>20420</v>
      </c>
      <c r="C6310" s="562" t="s">
        <v>18685</v>
      </c>
      <c r="D6310" s="564">
        <v>207.93</v>
      </c>
    </row>
    <row r="6311" spans="1:4">
      <c r="A6311" s="562">
        <v>6416241</v>
      </c>
      <c r="B6311" s="563" t="s">
        <v>20421</v>
      </c>
      <c r="C6311" s="562" t="s">
        <v>18685</v>
      </c>
      <c r="D6311" s="564">
        <v>132.18</v>
      </c>
    </row>
    <row r="6312" spans="1:4">
      <c r="A6312" s="562">
        <v>6416244</v>
      </c>
      <c r="B6312" s="563" t="s">
        <v>20422</v>
      </c>
      <c r="C6312" s="562" t="s">
        <v>18685</v>
      </c>
      <c r="D6312" s="564">
        <v>206.02</v>
      </c>
    </row>
    <row r="6313" spans="1:4">
      <c r="A6313" s="562">
        <v>6416243</v>
      </c>
      <c r="B6313" s="563" t="s">
        <v>20423</v>
      </c>
      <c r="C6313" s="562" t="s">
        <v>18685</v>
      </c>
      <c r="D6313" s="564">
        <v>131.77000000000001</v>
      </c>
    </row>
    <row r="6314" spans="1:4">
      <c r="A6314" s="562">
        <v>6416250</v>
      </c>
      <c r="B6314" s="563" t="s">
        <v>20424</v>
      </c>
      <c r="C6314" s="562" t="s">
        <v>164</v>
      </c>
      <c r="D6314" s="564">
        <v>72.97</v>
      </c>
    </row>
    <row r="6315" spans="1:4">
      <c r="A6315" s="562">
        <v>6416153</v>
      </c>
      <c r="B6315" s="563" t="s">
        <v>20425</v>
      </c>
      <c r="C6315" s="562" t="s">
        <v>164</v>
      </c>
      <c r="D6315" s="564">
        <v>21.36</v>
      </c>
    </row>
    <row r="6316" spans="1:4">
      <c r="A6316" s="562">
        <v>6416185</v>
      </c>
      <c r="B6316" s="563" t="s">
        <v>20426</v>
      </c>
      <c r="C6316" s="562" t="s">
        <v>164</v>
      </c>
      <c r="D6316" s="564">
        <v>118.52</v>
      </c>
    </row>
    <row r="6317" spans="1:4">
      <c r="A6317" s="562">
        <v>6416184</v>
      </c>
      <c r="B6317" s="563" t="s">
        <v>20427</v>
      </c>
      <c r="C6317" s="562" t="s">
        <v>164</v>
      </c>
      <c r="D6317" s="564">
        <v>76.790000000000006</v>
      </c>
    </row>
    <row r="6318" spans="1:4">
      <c r="A6318" s="562">
        <v>6416030</v>
      </c>
      <c r="B6318" s="563" t="s">
        <v>20428</v>
      </c>
      <c r="C6318" s="562" t="s">
        <v>164</v>
      </c>
      <c r="D6318" s="564">
        <v>81.81</v>
      </c>
    </row>
    <row r="6319" spans="1:4">
      <c r="A6319" s="562">
        <v>6416029</v>
      </c>
      <c r="B6319" s="563" t="s">
        <v>20429</v>
      </c>
      <c r="C6319" s="562" t="s">
        <v>164</v>
      </c>
      <c r="D6319" s="564">
        <v>38.79</v>
      </c>
    </row>
    <row r="6320" spans="1:4">
      <c r="A6320" s="562">
        <v>6416056</v>
      </c>
      <c r="B6320" s="563" t="s">
        <v>20430</v>
      </c>
      <c r="C6320" s="562" t="s">
        <v>164</v>
      </c>
      <c r="D6320" s="564">
        <v>89.16</v>
      </c>
    </row>
    <row r="6321" spans="1:4">
      <c r="A6321" s="562">
        <v>6416278</v>
      </c>
      <c r="B6321" s="563" t="s">
        <v>20431</v>
      </c>
      <c r="C6321" s="562" t="s">
        <v>164</v>
      </c>
      <c r="D6321" s="564">
        <v>29.6</v>
      </c>
    </row>
    <row r="6322" spans="1:4">
      <c r="A6322" s="562">
        <v>6416047</v>
      </c>
      <c r="B6322" s="563" t="s">
        <v>20432</v>
      </c>
      <c r="C6322" s="562" t="s">
        <v>164</v>
      </c>
      <c r="D6322" s="564">
        <v>47</v>
      </c>
    </row>
    <row r="6323" spans="1:4">
      <c r="A6323" s="562">
        <v>6416090</v>
      </c>
      <c r="B6323" s="563" t="s">
        <v>20433</v>
      </c>
      <c r="C6323" s="562" t="s">
        <v>164</v>
      </c>
      <c r="D6323" s="564">
        <v>397.8</v>
      </c>
    </row>
    <row r="6324" spans="1:4">
      <c r="A6324" s="562">
        <v>6416089</v>
      </c>
      <c r="B6324" s="563" t="s">
        <v>20434</v>
      </c>
      <c r="C6324" s="562" t="s">
        <v>164</v>
      </c>
      <c r="D6324" s="564">
        <v>258.02</v>
      </c>
    </row>
    <row r="6325" spans="1:4">
      <c r="A6325" s="562">
        <v>6416094</v>
      </c>
      <c r="B6325" s="563" t="s">
        <v>20435</v>
      </c>
      <c r="C6325" s="562" t="s">
        <v>164</v>
      </c>
      <c r="D6325" s="564">
        <v>357.03</v>
      </c>
    </row>
    <row r="6326" spans="1:4">
      <c r="A6326" s="562">
        <v>6416093</v>
      </c>
      <c r="B6326" s="563" t="s">
        <v>20436</v>
      </c>
      <c r="C6326" s="562" t="s">
        <v>164</v>
      </c>
      <c r="D6326" s="564">
        <v>207.18</v>
      </c>
    </row>
    <row r="6327" spans="1:4">
      <c r="A6327" s="562">
        <v>6416092</v>
      </c>
      <c r="B6327" s="563" t="s">
        <v>20437</v>
      </c>
      <c r="C6327" s="562" t="s">
        <v>164</v>
      </c>
      <c r="D6327" s="564">
        <v>316.75</v>
      </c>
    </row>
    <row r="6328" spans="1:4">
      <c r="A6328" s="562">
        <v>6416091</v>
      </c>
      <c r="B6328" s="563" t="s">
        <v>20438</v>
      </c>
      <c r="C6328" s="562" t="s">
        <v>164</v>
      </c>
      <c r="D6328" s="564">
        <v>160.08000000000001</v>
      </c>
    </row>
    <row r="6329" spans="1:4">
      <c r="A6329" s="562">
        <v>6817809</v>
      </c>
      <c r="B6329" s="563" t="s">
        <v>20439</v>
      </c>
      <c r="C6329" s="562" t="s">
        <v>14735</v>
      </c>
      <c r="D6329" s="564">
        <v>1065.42</v>
      </c>
    </row>
    <row r="6330" spans="1:4">
      <c r="A6330" s="562">
        <v>6817810</v>
      </c>
      <c r="B6330" s="563" t="s">
        <v>20440</v>
      </c>
      <c r="C6330" s="562" t="s">
        <v>14735</v>
      </c>
      <c r="D6330" s="564">
        <v>945.8</v>
      </c>
    </row>
    <row r="6331" spans="1:4">
      <c r="A6331" s="562">
        <v>6817811</v>
      </c>
      <c r="B6331" s="563" t="s">
        <v>20441</v>
      </c>
      <c r="C6331" s="562" t="s">
        <v>14735</v>
      </c>
      <c r="D6331" s="564">
        <v>1137.8499999999999</v>
      </c>
    </row>
    <row r="6332" spans="1:4">
      <c r="A6332" s="562">
        <v>6817812</v>
      </c>
      <c r="B6332" s="563" t="s">
        <v>20442</v>
      </c>
      <c r="C6332" s="562" t="s">
        <v>14735</v>
      </c>
      <c r="D6332" s="564">
        <v>1005.64</v>
      </c>
    </row>
    <row r="6333" spans="1:4">
      <c r="A6333" s="562">
        <v>6817813</v>
      </c>
      <c r="B6333" s="563" t="s">
        <v>20443</v>
      </c>
      <c r="C6333" s="562" t="s">
        <v>14735</v>
      </c>
      <c r="D6333" s="564">
        <v>1807.4</v>
      </c>
    </row>
    <row r="6334" spans="1:4">
      <c r="A6334" s="562">
        <v>6817814</v>
      </c>
      <c r="B6334" s="563" t="s">
        <v>20444</v>
      </c>
      <c r="C6334" s="562" t="s">
        <v>14735</v>
      </c>
      <c r="D6334" s="564">
        <v>1599.64</v>
      </c>
    </row>
    <row r="6335" spans="1:4">
      <c r="A6335" s="562">
        <v>6817815</v>
      </c>
      <c r="B6335" s="563" t="s">
        <v>20445</v>
      </c>
      <c r="C6335" s="562" t="s">
        <v>14735</v>
      </c>
      <c r="D6335" s="564">
        <v>1510.35</v>
      </c>
    </row>
    <row r="6336" spans="1:4">
      <c r="A6336" s="562">
        <v>6817816</v>
      </c>
      <c r="B6336" s="563" t="s">
        <v>20446</v>
      </c>
      <c r="C6336" s="562" t="s">
        <v>14735</v>
      </c>
      <c r="D6336" s="564">
        <v>1302.5899999999999</v>
      </c>
    </row>
    <row r="6337" spans="1:4">
      <c r="A6337" s="562">
        <v>6817817</v>
      </c>
      <c r="B6337" s="563" t="s">
        <v>20447</v>
      </c>
      <c r="C6337" s="562" t="s">
        <v>14735</v>
      </c>
      <c r="D6337" s="564">
        <v>1222.4100000000001</v>
      </c>
    </row>
    <row r="6338" spans="1:4">
      <c r="A6338" s="562">
        <v>6817818</v>
      </c>
      <c r="B6338" s="563" t="s">
        <v>20448</v>
      </c>
      <c r="C6338" s="562" t="s">
        <v>14735</v>
      </c>
      <c r="D6338" s="564">
        <v>1079.18</v>
      </c>
    </row>
    <row r="6339" spans="1:4">
      <c r="A6339" s="562">
        <v>6817819</v>
      </c>
      <c r="B6339" s="563" t="s">
        <v>20449</v>
      </c>
      <c r="C6339" s="562" t="s">
        <v>14735</v>
      </c>
      <c r="D6339" s="564">
        <v>1897.35</v>
      </c>
    </row>
    <row r="6340" spans="1:4">
      <c r="A6340" s="562">
        <v>6817820</v>
      </c>
      <c r="B6340" s="563" t="s">
        <v>20450</v>
      </c>
      <c r="C6340" s="562" t="s">
        <v>14735</v>
      </c>
      <c r="D6340" s="564">
        <v>1673.85</v>
      </c>
    </row>
    <row r="6341" spans="1:4">
      <c r="A6341" s="562">
        <v>6817821</v>
      </c>
      <c r="B6341" s="563" t="s">
        <v>20451</v>
      </c>
      <c r="C6341" s="562" t="s">
        <v>14735</v>
      </c>
      <c r="D6341" s="564">
        <v>1610.12</v>
      </c>
    </row>
    <row r="6342" spans="1:4">
      <c r="A6342" s="562">
        <v>6817822</v>
      </c>
      <c r="B6342" s="563" t="s">
        <v>20452</v>
      </c>
      <c r="C6342" s="562" t="s">
        <v>14735</v>
      </c>
      <c r="D6342" s="564">
        <v>1386.62</v>
      </c>
    </row>
    <row r="6343" spans="1:4">
      <c r="A6343" s="562">
        <v>6817823</v>
      </c>
      <c r="B6343" s="563" t="s">
        <v>20453</v>
      </c>
      <c r="C6343" s="562" t="s">
        <v>14735</v>
      </c>
      <c r="D6343" s="564">
        <v>1311.8</v>
      </c>
    </row>
    <row r="6344" spans="1:4">
      <c r="A6344" s="562">
        <v>6817824</v>
      </c>
      <c r="B6344" s="563" t="s">
        <v>20454</v>
      </c>
      <c r="C6344" s="562" t="s">
        <v>14735</v>
      </c>
      <c r="D6344" s="564">
        <v>1155.98</v>
      </c>
    </row>
    <row r="6345" spans="1:4">
      <c r="A6345" s="562">
        <v>6817825</v>
      </c>
      <c r="B6345" s="563" t="s">
        <v>20455</v>
      </c>
      <c r="C6345" s="562" t="s">
        <v>14735</v>
      </c>
      <c r="D6345" s="564">
        <v>1922.24</v>
      </c>
    </row>
    <row r="6346" spans="1:4">
      <c r="A6346" s="562">
        <v>6817826</v>
      </c>
      <c r="B6346" s="563" t="s">
        <v>20456</v>
      </c>
      <c r="C6346" s="562" t="s">
        <v>14735</v>
      </c>
      <c r="D6346" s="564">
        <v>1683</v>
      </c>
    </row>
    <row r="6347" spans="1:4">
      <c r="A6347" s="562">
        <v>6817827</v>
      </c>
      <c r="B6347" s="563" t="s">
        <v>20457</v>
      </c>
      <c r="C6347" s="562" t="s">
        <v>14735</v>
      </c>
      <c r="D6347" s="564">
        <v>1709.88</v>
      </c>
    </row>
    <row r="6348" spans="1:4">
      <c r="A6348" s="562">
        <v>6817828</v>
      </c>
      <c r="B6348" s="563" t="s">
        <v>20458</v>
      </c>
      <c r="C6348" s="562" t="s">
        <v>14735</v>
      </c>
      <c r="D6348" s="564">
        <v>1470.64</v>
      </c>
    </row>
    <row r="6349" spans="1:4">
      <c r="A6349" s="562">
        <v>6817753</v>
      </c>
      <c r="B6349" s="563" t="s">
        <v>20459</v>
      </c>
      <c r="C6349" s="562" t="s">
        <v>14735</v>
      </c>
      <c r="D6349" s="564">
        <v>1433.31</v>
      </c>
    </row>
    <row r="6350" spans="1:4">
      <c r="A6350" s="562">
        <v>6817754</v>
      </c>
      <c r="B6350" s="563" t="s">
        <v>20460</v>
      </c>
      <c r="C6350" s="562" t="s">
        <v>14735</v>
      </c>
      <c r="D6350" s="564">
        <v>1264.8900000000001</v>
      </c>
    </row>
    <row r="6351" spans="1:4">
      <c r="A6351" s="562">
        <v>6817755</v>
      </c>
      <c r="B6351" s="563" t="s">
        <v>20461</v>
      </c>
      <c r="C6351" s="562" t="s">
        <v>14735</v>
      </c>
      <c r="D6351" s="564">
        <v>1367.68</v>
      </c>
    </row>
    <row r="6352" spans="1:4">
      <c r="A6352" s="562">
        <v>6817756</v>
      </c>
      <c r="B6352" s="563" t="s">
        <v>20462</v>
      </c>
      <c r="C6352" s="562" t="s">
        <v>14735</v>
      </c>
      <c r="D6352" s="564">
        <v>1199.27</v>
      </c>
    </row>
    <row r="6353" spans="1:4">
      <c r="A6353" s="562">
        <v>6817763</v>
      </c>
      <c r="B6353" s="563" t="s">
        <v>20463</v>
      </c>
      <c r="C6353" s="562" t="s">
        <v>14735</v>
      </c>
      <c r="D6353" s="564">
        <v>1740.86</v>
      </c>
    </row>
    <row r="6354" spans="1:4">
      <c r="A6354" s="562">
        <v>6817764</v>
      </c>
      <c r="B6354" s="563" t="s">
        <v>20464</v>
      </c>
      <c r="C6354" s="562" t="s">
        <v>14735</v>
      </c>
      <c r="D6354" s="564">
        <v>1517.41</v>
      </c>
    </row>
    <row r="6355" spans="1:4">
      <c r="A6355" s="562">
        <v>6817765</v>
      </c>
      <c r="B6355" s="563" t="s">
        <v>20465</v>
      </c>
      <c r="C6355" s="562" t="s">
        <v>14735</v>
      </c>
      <c r="D6355" s="564">
        <v>2024.7</v>
      </c>
    </row>
    <row r="6356" spans="1:4">
      <c r="A6356" s="562">
        <v>6817766</v>
      </c>
      <c r="B6356" s="563" t="s">
        <v>20466</v>
      </c>
      <c r="C6356" s="562" t="s">
        <v>14735</v>
      </c>
      <c r="D6356" s="564">
        <v>1818.01</v>
      </c>
    </row>
    <row r="6357" spans="1:4">
      <c r="A6357" s="562">
        <v>6817757</v>
      </c>
      <c r="B6357" s="563" t="s">
        <v>20467</v>
      </c>
      <c r="C6357" s="562" t="s">
        <v>14735</v>
      </c>
      <c r="D6357" s="564">
        <v>1367.68</v>
      </c>
    </row>
    <row r="6358" spans="1:4">
      <c r="A6358" s="562">
        <v>6817758</v>
      </c>
      <c r="B6358" s="563" t="s">
        <v>20468</v>
      </c>
      <c r="C6358" s="562" t="s">
        <v>14735</v>
      </c>
      <c r="D6358" s="564">
        <v>1199.27</v>
      </c>
    </row>
    <row r="6359" spans="1:4">
      <c r="A6359" s="562">
        <v>6817759</v>
      </c>
      <c r="B6359" s="563" t="s">
        <v>20469</v>
      </c>
      <c r="C6359" s="562" t="s">
        <v>14735</v>
      </c>
      <c r="D6359" s="564">
        <v>1494.74</v>
      </c>
    </row>
    <row r="6360" spans="1:4">
      <c r="A6360" s="562">
        <v>6817760</v>
      </c>
      <c r="B6360" s="563" t="s">
        <v>20470</v>
      </c>
      <c r="C6360" s="562" t="s">
        <v>14735</v>
      </c>
      <c r="D6360" s="564">
        <v>1328.7</v>
      </c>
    </row>
    <row r="6361" spans="1:4">
      <c r="A6361" s="562">
        <v>6817761</v>
      </c>
      <c r="B6361" s="563" t="s">
        <v>20471</v>
      </c>
      <c r="C6361" s="562" t="s">
        <v>14735</v>
      </c>
      <c r="D6361" s="564">
        <v>1849.78</v>
      </c>
    </row>
    <row r="6362" spans="1:4">
      <c r="A6362" s="562">
        <v>6817762</v>
      </c>
      <c r="B6362" s="563" t="s">
        <v>20472</v>
      </c>
      <c r="C6362" s="562" t="s">
        <v>14735</v>
      </c>
      <c r="D6362" s="564">
        <v>1626.32</v>
      </c>
    </row>
    <row r="6363" spans="1:4">
      <c r="A6363" s="562">
        <v>6817767</v>
      </c>
      <c r="B6363" s="563" t="s">
        <v>20473</v>
      </c>
      <c r="C6363" s="562" t="s">
        <v>14735</v>
      </c>
      <c r="D6363" s="564">
        <v>2115.4299999999998</v>
      </c>
    </row>
    <row r="6364" spans="1:4">
      <c r="A6364" s="562">
        <v>6817768</v>
      </c>
      <c r="B6364" s="563" t="s">
        <v>20474</v>
      </c>
      <c r="C6364" s="562" t="s">
        <v>14735</v>
      </c>
      <c r="D6364" s="564">
        <v>1899.8</v>
      </c>
    </row>
    <row r="6365" spans="1:4">
      <c r="A6365" s="562">
        <v>6817769</v>
      </c>
      <c r="B6365" s="563" t="s">
        <v>20475</v>
      </c>
      <c r="C6365" s="562" t="s">
        <v>14735</v>
      </c>
      <c r="D6365" s="564">
        <v>1762.85</v>
      </c>
    </row>
    <row r="6366" spans="1:4">
      <c r="A6366" s="562">
        <v>6817770</v>
      </c>
      <c r="B6366" s="563" t="s">
        <v>20476</v>
      </c>
      <c r="C6366" s="562" t="s">
        <v>14735</v>
      </c>
      <c r="D6366" s="564">
        <v>1547.22</v>
      </c>
    </row>
    <row r="6367" spans="1:4">
      <c r="A6367" s="562">
        <v>6817777</v>
      </c>
      <c r="B6367" s="563" t="s">
        <v>20477</v>
      </c>
      <c r="C6367" s="562" t="s">
        <v>14735</v>
      </c>
      <c r="D6367" s="564">
        <v>2935.84</v>
      </c>
    </row>
    <row r="6368" spans="1:4">
      <c r="A6368" s="562">
        <v>6817778</v>
      </c>
      <c r="B6368" s="563" t="s">
        <v>20478</v>
      </c>
      <c r="C6368" s="562" t="s">
        <v>14735</v>
      </c>
      <c r="D6368" s="564">
        <v>2678.56</v>
      </c>
    </row>
    <row r="6369" spans="1:4">
      <c r="A6369" s="562">
        <v>6817779</v>
      </c>
      <c r="B6369" s="563" t="s">
        <v>20479</v>
      </c>
      <c r="C6369" s="562" t="s">
        <v>14735</v>
      </c>
      <c r="D6369" s="564">
        <v>3481</v>
      </c>
    </row>
    <row r="6370" spans="1:4">
      <c r="A6370" s="562">
        <v>6817780</v>
      </c>
      <c r="B6370" s="563" t="s">
        <v>20480</v>
      </c>
      <c r="C6370" s="562" t="s">
        <v>14735</v>
      </c>
      <c r="D6370" s="564">
        <v>3155.2</v>
      </c>
    </row>
    <row r="6371" spans="1:4">
      <c r="A6371" s="562">
        <v>6817771</v>
      </c>
      <c r="B6371" s="563" t="s">
        <v>20481</v>
      </c>
      <c r="C6371" s="562" t="s">
        <v>14735</v>
      </c>
      <c r="D6371" s="564">
        <v>2035.28</v>
      </c>
    </row>
    <row r="6372" spans="1:4">
      <c r="A6372" s="562">
        <v>6817772</v>
      </c>
      <c r="B6372" s="563" t="s">
        <v>20482</v>
      </c>
      <c r="C6372" s="562" t="s">
        <v>14735</v>
      </c>
      <c r="D6372" s="564">
        <v>1822.69</v>
      </c>
    </row>
    <row r="6373" spans="1:4">
      <c r="A6373" s="562">
        <v>6817773</v>
      </c>
      <c r="B6373" s="563" t="s">
        <v>20483</v>
      </c>
      <c r="C6373" s="562" t="s">
        <v>14735</v>
      </c>
      <c r="D6373" s="564">
        <v>2462.0700000000002</v>
      </c>
    </row>
    <row r="6374" spans="1:4">
      <c r="A6374" s="562">
        <v>6817774</v>
      </c>
      <c r="B6374" s="563" t="s">
        <v>20484</v>
      </c>
      <c r="C6374" s="562" t="s">
        <v>14735</v>
      </c>
      <c r="D6374" s="564">
        <v>2176.54</v>
      </c>
    </row>
    <row r="6375" spans="1:4">
      <c r="A6375" s="562">
        <v>6817775</v>
      </c>
      <c r="B6375" s="563" t="s">
        <v>20485</v>
      </c>
      <c r="C6375" s="562" t="s">
        <v>14735</v>
      </c>
      <c r="D6375" s="564">
        <v>2694.68</v>
      </c>
    </row>
    <row r="6376" spans="1:4">
      <c r="A6376" s="562">
        <v>6817776</v>
      </c>
      <c r="B6376" s="563" t="s">
        <v>20486</v>
      </c>
      <c r="C6376" s="562" t="s">
        <v>14735</v>
      </c>
      <c r="D6376" s="564">
        <v>2430.58</v>
      </c>
    </row>
    <row r="6377" spans="1:4">
      <c r="A6377" s="562">
        <v>6817781</v>
      </c>
      <c r="B6377" s="563" t="s">
        <v>20487</v>
      </c>
      <c r="C6377" s="562" t="s">
        <v>14735</v>
      </c>
      <c r="D6377" s="564">
        <v>2902.86</v>
      </c>
    </row>
    <row r="6378" spans="1:4">
      <c r="A6378" s="562">
        <v>6817782</v>
      </c>
      <c r="B6378" s="563" t="s">
        <v>20488</v>
      </c>
      <c r="C6378" s="562" t="s">
        <v>14735</v>
      </c>
      <c r="D6378" s="564">
        <v>2640.01</v>
      </c>
    </row>
    <row r="6379" spans="1:4">
      <c r="A6379" s="562">
        <v>6817783</v>
      </c>
      <c r="B6379" s="563" t="s">
        <v>20489</v>
      </c>
      <c r="C6379" s="562" t="s">
        <v>14735</v>
      </c>
      <c r="D6379" s="564">
        <v>2350.91</v>
      </c>
    </row>
    <row r="6380" spans="1:4">
      <c r="A6380" s="562">
        <v>6817784</v>
      </c>
      <c r="B6380" s="563" t="s">
        <v>20490</v>
      </c>
      <c r="C6380" s="562" t="s">
        <v>14735</v>
      </c>
      <c r="D6380" s="564">
        <v>2088.06</v>
      </c>
    </row>
    <row r="6381" spans="1:4">
      <c r="A6381" s="562">
        <v>6817791</v>
      </c>
      <c r="B6381" s="563" t="s">
        <v>20491</v>
      </c>
      <c r="C6381" s="562" t="s">
        <v>14735</v>
      </c>
      <c r="D6381" s="564">
        <v>4315.8599999999997</v>
      </c>
    </row>
    <row r="6382" spans="1:4">
      <c r="A6382" s="562">
        <v>6817792</v>
      </c>
      <c r="B6382" s="563" t="s">
        <v>20492</v>
      </c>
      <c r="C6382" s="562" t="s">
        <v>14735</v>
      </c>
      <c r="D6382" s="564">
        <v>3920.15</v>
      </c>
    </row>
    <row r="6383" spans="1:4">
      <c r="A6383" s="562">
        <v>6817793</v>
      </c>
      <c r="B6383" s="563" t="s">
        <v>20493</v>
      </c>
      <c r="C6383" s="562" t="s">
        <v>14735</v>
      </c>
      <c r="D6383" s="564">
        <v>4935.5600000000004</v>
      </c>
    </row>
    <row r="6384" spans="1:4">
      <c r="A6384" s="562">
        <v>6817794</v>
      </c>
      <c r="B6384" s="563" t="s">
        <v>20494</v>
      </c>
      <c r="C6384" s="562" t="s">
        <v>14735</v>
      </c>
      <c r="D6384" s="564">
        <v>4539.8500000000004</v>
      </c>
    </row>
    <row r="6385" spans="1:4">
      <c r="A6385" s="562">
        <v>6817785</v>
      </c>
      <c r="B6385" s="563" t="s">
        <v>20495</v>
      </c>
      <c r="C6385" s="562" t="s">
        <v>14735</v>
      </c>
      <c r="D6385" s="564">
        <v>3021.8</v>
      </c>
    </row>
    <row r="6386" spans="1:4">
      <c r="A6386" s="562">
        <v>6817786</v>
      </c>
      <c r="B6386" s="563" t="s">
        <v>20496</v>
      </c>
      <c r="C6386" s="562" t="s">
        <v>14735</v>
      </c>
      <c r="D6386" s="564">
        <v>2674.21</v>
      </c>
    </row>
    <row r="6387" spans="1:4">
      <c r="A6387" s="562">
        <v>6817787</v>
      </c>
      <c r="B6387" s="563" t="s">
        <v>20497</v>
      </c>
      <c r="C6387" s="562" t="s">
        <v>14735</v>
      </c>
      <c r="D6387" s="564">
        <v>3495.64</v>
      </c>
    </row>
    <row r="6388" spans="1:4">
      <c r="A6388" s="562">
        <v>6817788</v>
      </c>
      <c r="B6388" s="563" t="s">
        <v>20498</v>
      </c>
      <c r="C6388" s="562" t="s">
        <v>14735</v>
      </c>
      <c r="D6388" s="564">
        <v>3174.12</v>
      </c>
    </row>
    <row r="6389" spans="1:4">
      <c r="A6389" s="562">
        <v>6817789</v>
      </c>
      <c r="B6389" s="563" t="s">
        <v>20499</v>
      </c>
      <c r="C6389" s="562" t="s">
        <v>14735</v>
      </c>
      <c r="D6389" s="564">
        <v>3915.93</v>
      </c>
    </row>
    <row r="6390" spans="1:4">
      <c r="A6390" s="562">
        <v>6817790</v>
      </c>
      <c r="B6390" s="563" t="s">
        <v>20500</v>
      </c>
      <c r="C6390" s="562" t="s">
        <v>14735</v>
      </c>
      <c r="D6390" s="564">
        <v>3602.72</v>
      </c>
    </row>
    <row r="6391" spans="1:4">
      <c r="A6391" s="562">
        <v>6817795</v>
      </c>
      <c r="B6391" s="563" t="s">
        <v>20501</v>
      </c>
      <c r="C6391" s="562" t="s">
        <v>14735</v>
      </c>
      <c r="D6391" s="564">
        <v>3751.47</v>
      </c>
    </row>
    <row r="6392" spans="1:4">
      <c r="A6392" s="562">
        <v>6817796</v>
      </c>
      <c r="B6392" s="563" t="s">
        <v>20502</v>
      </c>
      <c r="C6392" s="562" t="s">
        <v>14735</v>
      </c>
      <c r="D6392" s="564">
        <v>3445.77</v>
      </c>
    </row>
    <row r="6393" spans="1:4">
      <c r="A6393" s="562">
        <v>6817797</v>
      </c>
      <c r="B6393" s="563" t="s">
        <v>20503</v>
      </c>
      <c r="C6393" s="562" t="s">
        <v>14735</v>
      </c>
      <c r="D6393" s="564">
        <v>3168.08</v>
      </c>
    </row>
    <row r="6394" spans="1:4">
      <c r="A6394" s="562">
        <v>6817798</v>
      </c>
      <c r="B6394" s="563" t="s">
        <v>20504</v>
      </c>
      <c r="C6394" s="562" t="s">
        <v>14735</v>
      </c>
      <c r="D6394" s="564">
        <v>2862.38</v>
      </c>
    </row>
    <row r="6395" spans="1:4">
      <c r="A6395" s="562">
        <v>6817805</v>
      </c>
      <c r="B6395" s="563" t="s">
        <v>20505</v>
      </c>
      <c r="C6395" s="562" t="s">
        <v>14735</v>
      </c>
      <c r="D6395" s="564">
        <v>6120.67</v>
      </c>
    </row>
    <row r="6396" spans="1:4">
      <c r="A6396" s="562">
        <v>6817806</v>
      </c>
      <c r="B6396" s="563" t="s">
        <v>20506</v>
      </c>
      <c r="C6396" s="562" t="s">
        <v>14735</v>
      </c>
      <c r="D6396" s="564">
        <v>5655.04</v>
      </c>
    </row>
    <row r="6397" spans="1:4">
      <c r="A6397" s="562">
        <v>6817807</v>
      </c>
      <c r="B6397" s="563" t="s">
        <v>20507</v>
      </c>
      <c r="C6397" s="562" t="s">
        <v>14735</v>
      </c>
      <c r="D6397" s="564">
        <v>6803.99</v>
      </c>
    </row>
    <row r="6398" spans="1:4">
      <c r="A6398" s="562">
        <v>6817808</v>
      </c>
      <c r="B6398" s="563" t="s">
        <v>20508</v>
      </c>
      <c r="C6398" s="562" t="s">
        <v>14735</v>
      </c>
      <c r="D6398" s="564">
        <v>6338.36</v>
      </c>
    </row>
    <row r="6399" spans="1:4">
      <c r="A6399" s="562">
        <v>6817799</v>
      </c>
      <c r="B6399" s="563" t="s">
        <v>20509</v>
      </c>
      <c r="C6399" s="562" t="s">
        <v>14735</v>
      </c>
      <c r="D6399" s="564">
        <v>3997.8</v>
      </c>
    </row>
    <row r="6400" spans="1:4">
      <c r="A6400" s="562">
        <v>6817800</v>
      </c>
      <c r="B6400" s="563" t="s">
        <v>20510</v>
      </c>
      <c r="C6400" s="562" t="s">
        <v>14735</v>
      </c>
      <c r="D6400" s="564">
        <v>3588.13</v>
      </c>
    </row>
    <row r="6401" spans="1:4">
      <c r="A6401" s="562">
        <v>6817801</v>
      </c>
      <c r="B6401" s="563" t="s">
        <v>20511</v>
      </c>
      <c r="C6401" s="562" t="s">
        <v>14735</v>
      </c>
      <c r="D6401" s="564">
        <v>4863.74</v>
      </c>
    </row>
    <row r="6402" spans="1:4">
      <c r="A6402" s="562">
        <v>6817802</v>
      </c>
      <c r="B6402" s="563" t="s">
        <v>20512</v>
      </c>
      <c r="C6402" s="562" t="s">
        <v>14735</v>
      </c>
      <c r="D6402" s="564">
        <v>4494.6000000000004</v>
      </c>
    </row>
    <row r="6403" spans="1:4">
      <c r="A6403" s="562">
        <v>6817803</v>
      </c>
      <c r="B6403" s="563" t="s">
        <v>20513</v>
      </c>
      <c r="C6403" s="562" t="s">
        <v>14735</v>
      </c>
      <c r="D6403" s="564">
        <v>5514.18</v>
      </c>
    </row>
    <row r="6404" spans="1:4">
      <c r="A6404" s="562">
        <v>6817804</v>
      </c>
      <c r="B6404" s="563" t="s">
        <v>20514</v>
      </c>
      <c r="C6404" s="562" t="s">
        <v>14735</v>
      </c>
      <c r="D6404" s="564">
        <v>5048.5600000000004</v>
      </c>
    </row>
    <row r="6405" spans="1:4">
      <c r="A6405" s="562">
        <v>6817885</v>
      </c>
      <c r="B6405" s="563" t="s">
        <v>20515</v>
      </c>
      <c r="C6405" s="562" t="s">
        <v>14735</v>
      </c>
      <c r="D6405" s="564">
        <v>1350.45</v>
      </c>
    </row>
    <row r="6406" spans="1:4">
      <c r="A6406" s="562">
        <v>6817886</v>
      </c>
      <c r="B6406" s="563" t="s">
        <v>20516</v>
      </c>
      <c r="C6406" s="562" t="s">
        <v>14735</v>
      </c>
      <c r="D6406" s="564">
        <v>1187.17</v>
      </c>
    </row>
    <row r="6407" spans="1:4">
      <c r="A6407" s="562">
        <v>6817887</v>
      </c>
      <c r="B6407" s="563" t="s">
        <v>20517</v>
      </c>
      <c r="C6407" s="562" t="s">
        <v>14735</v>
      </c>
      <c r="D6407" s="564">
        <v>1469.53</v>
      </c>
    </row>
    <row r="6408" spans="1:4">
      <c r="A6408" s="562">
        <v>6817888</v>
      </c>
      <c r="B6408" s="563" t="s">
        <v>20518</v>
      </c>
      <c r="C6408" s="562" t="s">
        <v>14735</v>
      </c>
      <c r="D6408" s="564">
        <v>1283.31</v>
      </c>
    </row>
    <row r="6409" spans="1:4">
      <c r="A6409" s="562">
        <v>6817889</v>
      </c>
      <c r="B6409" s="563" t="s">
        <v>20519</v>
      </c>
      <c r="C6409" s="562" t="s">
        <v>14735</v>
      </c>
      <c r="D6409" s="564">
        <v>2187.0100000000002</v>
      </c>
    </row>
    <row r="6410" spans="1:4">
      <c r="A6410" s="562">
        <v>6817890</v>
      </c>
      <c r="B6410" s="563" t="s">
        <v>20520</v>
      </c>
      <c r="C6410" s="562" t="s">
        <v>14735</v>
      </c>
      <c r="D6410" s="564">
        <v>1923.42</v>
      </c>
    </row>
    <row r="6411" spans="1:4">
      <c r="A6411" s="562">
        <v>6817891</v>
      </c>
      <c r="B6411" s="563" t="s">
        <v>20521</v>
      </c>
      <c r="C6411" s="562" t="s">
        <v>14735</v>
      </c>
      <c r="D6411" s="564">
        <v>1889.96</v>
      </c>
    </row>
    <row r="6412" spans="1:4">
      <c r="A6412" s="562">
        <v>6817892</v>
      </c>
      <c r="B6412" s="563" t="s">
        <v>20522</v>
      </c>
      <c r="C6412" s="562" t="s">
        <v>14735</v>
      </c>
      <c r="D6412" s="564">
        <v>1626.37</v>
      </c>
    </row>
    <row r="6413" spans="1:4">
      <c r="A6413" s="562">
        <v>6817893</v>
      </c>
      <c r="B6413" s="563" t="s">
        <v>20523</v>
      </c>
      <c r="C6413" s="562" t="s">
        <v>14735</v>
      </c>
      <c r="D6413" s="564">
        <v>1647.17</v>
      </c>
    </row>
    <row r="6414" spans="1:4">
      <c r="A6414" s="562">
        <v>6817894</v>
      </c>
      <c r="B6414" s="563" t="s">
        <v>20524</v>
      </c>
      <c r="C6414" s="562" t="s">
        <v>14735</v>
      </c>
      <c r="D6414" s="564">
        <v>1436.73</v>
      </c>
    </row>
    <row r="6415" spans="1:4">
      <c r="A6415" s="562">
        <v>6817895</v>
      </c>
      <c r="B6415" s="563" t="s">
        <v>20525</v>
      </c>
      <c r="C6415" s="562" t="s">
        <v>14735</v>
      </c>
      <c r="D6415" s="564">
        <v>2353.11</v>
      </c>
    </row>
    <row r="6416" spans="1:4">
      <c r="A6416" s="562">
        <v>6817896</v>
      </c>
      <c r="B6416" s="563" t="s">
        <v>20526</v>
      </c>
      <c r="C6416" s="562" t="s">
        <v>14735</v>
      </c>
      <c r="D6416" s="564">
        <v>2062.12</v>
      </c>
    </row>
    <row r="6417" spans="1:4">
      <c r="A6417" s="562">
        <v>6817897</v>
      </c>
      <c r="B6417" s="563" t="s">
        <v>20527</v>
      </c>
      <c r="C6417" s="562" t="s">
        <v>14735</v>
      </c>
      <c r="D6417" s="564">
        <v>2065.87</v>
      </c>
    </row>
    <row r="6418" spans="1:4">
      <c r="A6418" s="562">
        <v>6817898</v>
      </c>
      <c r="B6418" s="563" t="s">
        <v>20528</v>
      </c>
      <c r="C6418" s="562" t="s">
        <v>14735</v>
      </c>
      <c r="D6418" s="564">
        <v>1774.88</v>
      </c>
    </row>
    <row r="6419" spans="1:4">
      <c r="A6419" s="562">
        <v>6817899</v>
      </c>
      <c r="B6419" s="563" t="s">
        <v>20529</v>
      </c>
      <c r="C6419" s="562" t="s">
        <v>14735</v>
      </c>
      <c r="D6419" s="564">
        <v>1812.3</v>
      </c>
    </row>
    <row r="6420" spans="1:4">
      <c r="A6420" s="562">
        <v>6817900</v>
      </c>
      <c r="B6420" s="563" t="s">
        <v>20530</v>
      </c>
      <c r="C6420" s="562" t="s">
        <v>14735</v>
      </c>
      <c r="D6420" s="564">
        <v>1577.4</v>
      </c>
    </row>
    <row r="6421" spans="1:4">
      <c r="A6421" s="562">
        <v>6817901</v>
      </c>
      <c r="B6421" s="563" t="s">
        <v>20531</v>
      </c>
      <c r="C6421" s="562" t="s">
        <v>14735</v>
      </c>
      <c r="D6421" s="564">
        <v>2458.52</v>
      </c>
    </row>
    <row r="6422" spans="1:4">
      <c r="A6422" s="562">
        <v>6817902</v>
      </c>
      <c r="B6422" s="563" t="s">
        <v>20532</v>
      </c>
      <c r="C6422" s="562" t="s">
        <v>14735</v>
      </c>
      <c r="D6422" s="564">
        <v>2138.38</v>
      </c>
    </row>
    <row r="6423" spans="1:4">
      <c r="A6423" s="562">
        <v>6817903</v>
      </c>
      <c r="B6423" s="563" t="s">
        <v>20533</v>
      </c>
      <c r="C6423" s="562" t="s">
        <v>14735</v>
      </c>
      <c r="D6423" s="564">
        <v>2246.16</v>
      </c>
    </row>
    <row r="6424" spans="1:4">
      <c r="A6424" s="562">
        <v>6817904</v>
      </c>
      <c r="B6424" s="563" t="s">
        <v>20534</v>
      </c>
      <c r="C6424" s="562" t="s">
        <v>14735</v>
      </c>
      <c r="D6424" s="564">
        <v>1926.02</v>
      </c>
    </row>
    <row r="6425" spans="1:4">
      <c r="A6425" s="562">
        <v>6817829</v>
      </c>
      <c r="B6425" s="563" t="s">
        <v>20535</v>
      </c>
      <c r="C6425" s="562" t="s">
        <v>14735</v>
      </c>
      <c r="D6425" s="564">
        <v>1791.32</v>
      </c>
    </row>
    <row r="6426" spans="1:4" ht="25.5">
      <c r="A6426" s="562">
        <v>6817830</v>
      </c>
      <c r="B6426" s="563" t="s">
        <v>20536</v>
      </c>
      <c r="C6426" s="562" t="s">
        <v>14735</v>
      </c>
      <c r="D6426" s="564">
        <v>1578.85</v>
      </c>
    </row>
    <row r="6427" spans="1:4">
      <c r="A6427" s="562">
        <v>6817831</v>
      </c>
      <c r="B6427" s="563" t="s">
        <v>20537</v>
      </c>
      <c r="C6427" s="562" t="s">
        <v>14735</v>
      </c>
      <c r="D6427" s="564">
        <v>1725.69</v>
      </c>
    </row>
    <row r="6428" spans="1:4" ht="25.5">
      <c r="A6428" s="562">
        <v>6817832</v>
      </c>
      <c r="B6428" s="563" t="s">
        <v>20538</v>
      </c>
      <c r="C6428" s="562" t="s">
        <v>14735</v>
      </c>
      <c r="D6428" s="564">
        <v>1513.22</v>
      </c>
    </row>
    <row r="6429" spans="1:4">
      <c r="A6429" s="562">
        <v>6817839</v>
      </c>
      <c r="B6429" s="563" t="s">
        <v>20539</v>
      </c>
      <c r="C6429" s="562" t="s">
        <v>14735</v>
      </c>
      <c r="D6429" s="564">
        <v>2105.3200000000002</v>
      </c>
    </row>
    <row r="6430" spans="1:4" ht="25.5">
      <c r="A6430" s="562">
        <v>6817840</v>
      </c>
      <c r="B6430" s="563" t="s">
        <v>20540</v>
      </c>
      <c r="C6430" s="562" t="s">
        <v>14735</v>
      </c>
      <c r="D6430" s="564">
        <v>1836.24</v>
      </c>
    </row>
    <row r="6431" spans="1:4">
      <c r="A6431" s="562">
        <v>6817841</v>
      </c>
      <c r="B6431" s="563" t="s">
        <v>20541</v>
      </c>
      <c r="C6431" s="562" t="s">
        <v>14735</v>
      </c>
      <c r="D6431" s="564">
        <v>2389.16</v>
      </c>
    </row>
    <row r="6432" spans="1:4" ht="25.5">
      <c r="A6432" s="562">
        <v>6817842</v>
      </c>
      <c r="B6432" s="563" t="s">
        <v>20542</v>
      </c>
      <c r="C6432" s="562" t="s">
        <v>14735</v>
      </c>
      <c r="D6432" s="564">
        <v>2136.84</v>
      </c>
    </row>
    <row r="6433" spans="1:4">
      <c r="A6433" s="562">
        <v>6817833</v>
      </c>
      <c r="B6433" s="563" t="s">
        <v>20543</v>
      </c>
      <c r="C6433" s="562" t="s">
        <v>14735</v>
      </c>
      <c r="D6433" s="564">
        <v>1725.69</v>
      </c>
    </row>
    <row r="6434" spans="1:4" ht="25.5">
      <c r="A6434" s="562">
        <v>6817834</v>
      </c>
      <c r="B6434" s="563" t="s">
        <v>20544</v>
      </c>
      <c r="C6434" s="562" t="s">
        <v>14735</v>
      </c>
      <c r="D6434" s="564">
        <v>1513.22</v>
      </c>
    </row>
    <row r="6435" spans="1:4">
      <c r="A6435" s="562">
        <v>6817835</v>
      </c>
      <c r="B6435" s="563" t="s">
        <v>20545</v>
      </c>
      <c r="C6435" s="562" t="s">
        <v>14735</v>
      </c>
      <c r="D6435" s="564">
        <v>1852.76</v>
      </c>
    </row>
    <row r="6436" spans="1:4" ht="25.5">
      <c r="A6436" s="562">
        <v>6817836</v>
      </c>
      <c r="B6436" s="563" t="s">
        <v>20546</v>
      </c>
      <c r="C6436" s="562" t="s">
        <v>14735</v>
      </c>
      <c r="D6436" s="564">
        <v>1642.66</v>
      </c>
    </row>
    <row r="6437" spans="1:4">
      <c r="A6437" s="562">
        <v>6817837</v>
      </c>
      <c r="B6437" s="563" t="s">
        <v>20547</v>
      </c>
      <c r="C6437" s="562" t="s">
        <v>14735</v>
      </c>
      <c r="D6437" s="564">
        <v>2214.23</v>
      </c>
    </row>
    <row r="6438" spans="1:4" ht="25.5">
      <c r="A6438" s="562">
        <v>6817838</v>
      </c>
      <c r="B6438" s="563" t="s">
        <v>20548</v>
      </c>
      <c r="C6438" s="562" t="s">
        <v>14735</v>
      </c>
      <c r="D6438" s="564">
        <v>1945.15</v>
      </c>
    </row>
    <row r="6439" spans="1:4">
      <c r="A6439" s="562">
        <v>6817843</v>
      </c>
      <c r="B6439" s="563" t="s">
        <v>20549</v>
      </c>
      <c r="C6439" s="562" t="s">
        <v>14735</v>
      </c>
      <c r="D6439" s="564">
        <v>2547.42</v>
      </c>
    </row>
    <row r="6440" spans="1:4" ht="25.5">
      <c r="A6440" s="562">
        <v>6817844</v>
      </c>
      <c r="B6440" s="563" t="s">
        <v>20550</v>
      </c>
      <c r="C6440" s="562" t="s">
        <v>14735</v>
      </c>
      <c r="D6440" s="564">
        <v>2277</v>
      </c>
    </row>
    <row r="6441" spans="1:4">
      <c r="A6441" s="562">
        <v>6817845</v>
      </c>
      <c r="B6441" s="563" t="s">
        <v>20551</v>
      </c>
      <c r="C6441" s="562" t="s">
        <v>14735</v>
      </c>
      <c r="D6441" s="564">
        <v>2194.85</v>
      </c>
    </row>
    <row r="6442" spans="1:4" ht="25.5">
      <c r="A6442" s="562">
        <v>6817846</v>
      </c>
      <c r="B6442" s="563" t="s">
        <v>20552</v>
      </c>
      <c r="C6442" s="562" t="s">
        <v>14735</v>
      </c>
      <c r="D6442" s="564">
        <v>1924.43</v>
      </c>
    </row>
    <row r="6443" spans="1:4">
      <c r="A6443" s="562">
        <v>6817853</v>
      </c>
      <c r="B6443" s="563" t="s">
        <v>20553</v>
      </c>
      <c r="C6443" s="562" t="s">
        <v>14735</v>
      </c>
      <c r="D6443" s="564">
        <v>3379.06</v>
      </c>
    </row>
    <row r="6444" spans="1:4" ht="25.5">
      <c r="A6444" s="562">
        <v>6817854</v>
      </c>
      <c r="B6444" s="563" t="s">
        <v>20554</v>
      </c>
      <c r="C6444" s="562" t="s">
        <v>14735</v>
      </c>
      <c r="D6444" s="564">
        <v>3063.89</v>
      </c>
    </row>
    <row r="6445" spans="1:4">
      <c r="A6445" s="562">
        <v>6817855</v>
      </c>
      <c r="B6445" s="563" t="s">
        <v>20555</v>
      </c>
      <c r="C6445" s="562" t="s">
        <v>14735</v>
      </c>
      <c r="D6445" s="564">
        <v>3925.88</v>
      </c>
    </row>
    <row r="6446" spans="1:4" ht="25.5">
      <c r="A6446" s="562">
        <v>6817856</v>
      </c>
      <c r="B6446" s="563" t="s">
        <v>20556</v>
      </c>
      <c r="C6446" s="562" t="s">
        <v>14735</v>
      </c>
      <c r="D6446" s="564">
        <v>3542.16</v>
      </c>
    </row>
    <row r="6447" spans="1:4">
      <c r="A6447" s="562">
        <v>6817847</v>
      </c>
      <c r="B6447" s="563" t="s">
        <v>20557</v>
      </c>
      <c r="C6447" s="562" t="s">
        <v>14735</v>
      </c>
      <c r="D6447" s="564">
        <v>2472.0500000000002</v>
      </c>
    </row>
    <row r="6448" spans="1:4" ht="25.5">
      <c r="A6448" s="562">
        <v>6817848</v>
      </c>
      <c r="B6448" s="563" t="s">
        <v>20558</v>
      </c>
      <c r="C6448" s="562" t="s">
        <v>14735</v>
      </c>
      <c r="D6448" s="564">
        <v>2203.14</v>
      </c>
    </row>
    <row r="6449" spans="1:4">
      <c r="A6449" s="562">
        <v>6817849</v>
      </c>
      <c r="B6449" s="563" t="s">
        <v>20559</v>
      </c>
      <c r="C6449" s="562" t="s">
        <v>14735</v>
      </c>
      <c r="D6449" s="564">
        <v>2900.51</v>
      </c>
    </row>
    <row r="6450" spans="1:4" ht="25.5">
      <c r="A6450" s="562">
        <v>6817850</v>
      </c>
      <c r="B6450" s="563" t="s">
        <v>20560</v>
      </c>
      <c r="C6450" s="562" t="s">
        <v>14735</v>
      </c>
      <c r="D6450" s="564">
        <v>2558.62</v>
      </c>
    </row>
    <row r="6451" spans="1:4">
      <c r="A6451" s="562">
        <v>6817851</v>
      </c>
      <c r="B6451" s="563" t="s">
        <v>20561</v>
      </c>
      <c r="C6451" s="562" t="s">
        <v>14735</v>
      </c>
      <c r="D6451" s="564">
        <v>3137.9</v>
      </c>
    </row>
    <row r="6452" spans="1:4" ht="25.5">
      <c r="A6452" s="562">
        <v>6817852</v>
      </c>
      <c r="B6452" s="563" t="s">
        <v>20562</v>
      </c>
      <c r="C6452" s="562" t="s">
        <v>14735</v>
      </c>
      <c r="D6452" s="564">
        <v>2815.91</v>
      </c>
    </row>
    <row r="6453" spans="1:4">
      <c r="A6453" s="562">
        <v>6817857</v>
      </c>
      <c r="B6453" s="563" t="s">
        <v>20563</v>
      </c>
      <c r="C6453" s="562" t="s">
        <v>14735</v>
      </c>
      <c r="D6453" s="564">
        <v>3418.78</v>
      </c>
    </row>
    <row r="6454" spans="1:4" ht="25.5">
      <c r="A6454" s="562">
        <v>6817858</v>
      </c>
      <c r="B6454" s="563" t="s">
        <v>20564</v>
      </c>
      <c r="C6454" s="562" t="s">
        <v>14735</v>
      </c>
      <c r="D6454" s="564">
        <v>3087.57</v>
      </c>
    </row>
    <row r="6455" spans="1:4">
      <c r="A6455" s="562">
        <v>6817859</v>
      </c>
      <c r="B6455" s="563" t="s">
        <v>20565</v>
      </c>
      <c r="C6455" s="562" t="s">
        <v>14735</v>
      </c>
      <c r="D6455" s="564">
        <v>2866.84</v>
      </c>
    </row>
    <row r="6456" spans="1:4" ht="25.5">
      <c r="A6456" s="562">
        <v>6817860</v>
      </c>
      <c r="B6456" s="563" t="s">
        <v>20566</v>
      </c>
      <c r="C6456" s="562" t="s">
        <v>14735</v>
      </c>
      <c r="D6456" s="564">
        <v>2535.63</v>
      </c>
    </row>
    <row r="6457" spans="1:4">
      <c r="A6457" s="562">
        <v>6817867</v>
      </c>
      <c r="B6457" s="563" t="s">
        <v>20567</v>
      </c>
      <c r="C6457" s="562" t="s">
        <v>14735</v>
      </c>
      <c r="D6457" s="564">
        <v>4844.68</v>
      </c>
    </row>
    <row r="6458" spans="1:4" ht="25.5">
      <c r="A6458" s="562">
        <v>6817868</v>
      </c>
      <c r="B6458" s="563" t="s">
        <v>20568</v>
      </c>
      <c r="C6458" s="562" t="s">
        <v>14735</v>
      </c>
      <c r="D6458" s="564">
        <v>4377.47</v>
      </c>
    </row>
    <row r="6459" spans="1:4">
      <c r="A6459" s="562">
        <v>6817869</v>
      </c>
      <c r="B6459" s="563" t="s">
        <v>20569</v>
      </c>
      <c r="C6459" s="562" t="s">
        <v>14735</v>
      </c>
      <c r="D6459" s="564">
        <v>5469.16</v>
      </c>
    </row>
    <row r="6460" spans="1:4" ht="25.5">
      <c r="A6460" s="562">
        <v>6817870</v>
      </c>
      <c r="B6460" s="563" t="s">
        <v>20570</v>
      </c>
      <c r="C6460" s="562" t="s">
        <v>14735</v>
      </c>
      <c r="D6460" s="564">
        <v>5000.41</v>
      </c>
    </row>
    <row r="6461" spans="1:4">
      <c r="A6461" s="562">
        <v>6817861</v>
      </c>
      <c r="B6461" s="563" t="s">
        <v>20571</v>
      </c>
      <c r="C6461" s="562" t="s">
        <v>14735</v>
      </c>
      <c r="D6461" s="564">
        <v>3539.4</v>
      </c>
    </row>
    <row r="6462" spans="1:4" ht="25.5">
      <c r="A6462" s="562">
        <v>6817862</v>
      </c>
      <c r="B6462" s="563" t="s">
        <v>20572</v>
      </c>
      <c r="C6462" s="562" t="s">
        <v>14735</v>
      </c>
      <c r="D6462" s="564">
        <v>3123.4</v>
      </c>
    </row>
    <row r="6463" spans="1:4">
      <c r="A6463" s="562">
        <v>6817863</v>
      </c>
      <c r="B6463" s="563" t="s">
        <v>20573</v>
      </c>
      <c r="C6463" s="562" t="s">
        <v>14735</v>
      </c>
      <c r="D6463" s="564">
        <v>4018.02</v>
      </c>
    </row>
    <row r="6464" spans="1:4" ht="25.5">
      <c r="A6464" s="562">
        <v>6817864</v>
      </c>
      <c r="B6464" s="563" t="s">
        <v>20574</v>
      </c>
      <c r="C6464" s="562" t="s">
        <v>14735</v>
      </c>
      <c r="D6464" s="564">
        <v>3626.56</v>
      </c>
    </row>
    <row r="6465" spans="1:4">
      <c r="A6465" s="562">
        <v>6817865</v>
      </c>
      <c r="B6465" s="563" t="s">
        <v>20575</v>
      </c>
      <c r="C6465" s="562" t="s">
        <v>14735</v>
      </c>
      <c r="D6465" s="564">
        <v>4438.3100000000004</v>
      </c>
    </row>
    <row r="6466" spans="1:4" ht="25.5">
      <c r="A6466" s="562">
        <v>6817866</v>
      </c>
      <c r="B6466" s="563" t="s">
        <v>20576</v>
      </c>
      <c r="C6466" s="562" t="s">
        <v>14735</v>
      </c>
      <c r="D6466" s="564">
        <v>4055.16</v>
      </c>
    </row>
    <row r="6467" spans="1:4">
      <c r="A6467" s="562">
        <v>6817871</v>
      </c>
      <c r="B6467" s="563" t="s">
        <v>20577</v>
      </c>
      <c r="C6467" s="562" t="s">
        <v>14735</v>
      </c>
      <c r="D6467" s="564">
        <v>4376.57</v>
      </c>
    </row>
    <row r="6468" spans="1:4" ht="25.5">
      <c r="A6468" s="562">
        <v>6817872</v>
      </c>
      <c r="B6468" s="563" t="s">
        <v>20578</v>
      </c>
      <c r="C6468" s="562" t="s">
        <v>14735</v>
      </c>
      <c r="D6468" s="564">
        <v>3990.24</v>
      </c>
    </row>
    <row r="6469" spans="1:4">
      <c r="A6469" s="562">
        <v>6817873</v>
      </c>
      <c r="B6469" s="563" t="s">
        <v>20579</v>
      </c>
      <c r="C6469" s="562" t="s">
        <v>14735</v>
      </c>
      <c r="D6469" s="564">
        <v>3793.18</v>
      </c>
    </row>
    <row r="6470" spans="1:4" ht="25.5">
      <c r="A6470" s="562">
        <v>6817874</v>
      </c>
      <c r="B6470" s="563" t="s">
        <v>20580</v>
      </c>
      <c r="C6470" s="562" t="s">
        <v>14735</v>
      </c>
      <c r="D6470" s="564">
        <v>3406.86</v>
      </c>
    </row>
    <row r="6471" spans="1:4">
      <c r="A6471" s="562">
        <v>6817881</v>
      </c>
      <c r="B6471" s="563" t="s">
        <v>20581</v>
      </c>
      <c r="C6471" s="562" t="s">
        <v>14735</v>
      </c>
      <c r="D6471" s="564">
        <v>6758.54</v>
      </c>
    </row>
    <row r="6472" spans="1:4" ht="25.5">
      <c r="A6472" s="562">
        <v>6817882</v>
      </c>
      <c r="B6472" s="563" t="s">
        <v>20582</v>
      </c>
      <c r="C6472" s="562" t="s">
        <v>14735</v>
      </c>
      <c r="D6472" s="564">
        <v>6209.18</v>
      </c>
    </row>
    <row r="6473" spans="1:4">
      <c r="A6473" s="562">
        <v>6817883</v>
      </c>
      <c r="B6473" s="563" t="s">
        <v>20583</v>
      </c>
      <c r="C6473" s="562" t="s">
        <v>14735</v>
      </c>
      <c r="D6473" s="564">
        <v>7446.64</v>
      </c>
    </row>
    <row r="6474" spans="1:4" ht="25.5">
      <c r="A6474" s="562">
        <v>6817884</v>
      </c>
      <c r="B6474" s="563" t="s">
        <v>20584</v>
      </c>
      <c r="C6474" s="562" t="s">
        <v>14735</v>
      </c>
      <c r="D6474" s="564">
        <v>6895.75</v>
      </c>
    </row>
    <row r="6475" spans="1:4">
      <c r="A6475" s="562">
        <v>6817875</v>
      </c>
      <c r="B6475" s="563" t="s">
        <v>20585</v>
      </c>
      <c r="C6475" s="562" t="s">
        <v>14735</v>
      </c>
      <c r="D6475" s="564">
        <v>4629.3500000000004</v>
      </c>
    </row>
    <row r="6476" spans="1:4" ht="25.5">
      <c r="A6476" s="562">
        <v>6817876</v>
      </c>
      <c r="B6476" s="563" t="s">
        <v>20586</v>
      </c>
      <c r="C6476" s="562" t="s">
        <v>14735</v>
      </c>
      <c r="D6476" s="564">
        <v>4137.4799999999996</v>
      </c>
    </row>
    <row r="6477" spans="1:4">
      <c r="A6477" s="562">
        <v>6817877</v>
      </c>
      <c r="B6477" s="563" t="s">
        <v>20587</v>
      </c>
      <c r="C6477" s="562" t="s">
        <v>14735</v>
      </c>
      <c r="D6477" s="564">
        <v>5495.29</v>
      </c>
    </row>
    <row r="6478" spans="1:4" ht="25.5">
      <c r="A6478" s="562">
        <v>6817878</v>
      </c>
      <c r="B6478" s="563" t="s">
        <v>20588</v>
      </c>
      <c r="C6478" s="562" t="s">
        <v>14735</v>
      </c>
      <c r="D6478" s="564">
        <v>5043.95</v>
      </c>
    </row>
    <row r="6479" spans="1:4">
      <c r="A6479" s="562">
        <v>6817879</v>
      </c>
      <c r="B6479" s="563" t="s">
        <v>20589</v>
      </c>
      <c r="C6479" s="562" t="s">
        <v>14735</v>
      </c>
      <c r="D6479" s="564">
        <v>6152.17</v>
      </c>
    </row>
    <row r="6480" spans="1:4" ht="25.5">
      <c r="A6480" s="562">
        <v>6817880</v>
      </c>
      <c r="B6480" s="563" t="s">
        <v>20590</v>
      </c>
      <c r="C6480" s="562" t="s">
        <v>14735</v>
      </c>
      <c r="D6480" s="564">
        <v>5602.78</v>
      </c>
    </row>
    <row r="6481" spans="1:4">
      <c r="A6481" s="562">
        <v>7119788</v>
      </c>
      <c r="B6481" s="563" t="s">
        <v>40266</v>
      </c>
      <c r="C6481" s="562" t="s">
        <v>20591</v>
      </c>
      <c r="D6481" s="564">
        <v>208522.47</v>
      </c>
    </row>
    <row r="6482" spans="1:4" ht="25.5">
      <c r="A6482" s="562">
        <v>7107389</v>
      </c>
      <c r="B6482" s="563" t="s">
        <v>40267</v>
      </c>
      <c r="C6482" s="562" t="s">
        <v>220</v>
      </c>
      <c r="D6482" s="564">
        <v>4117.1499999999996</v>
      </c>
    </row>
    <row r="6483" spans="1:4">
      <c r="A6483" s="562">
        <v>7107388</v>
      </c>
      <c r="B6483" s="563" t="s">
        <v>40268</v>
      </c>
      <c r="C6483" s="562" t="s">
        <v>220</v>
      </c>
      <c r="D6483" s="564">
        <v>3220.61</v>
      </c>
    </row>
    <row r="6484" spans="1:4">
      <c r="A6484" s="562">
        <v>7107387</v>
      </c>
      <c r="B6484" s="563" t="s">
        <v>40269</v>
      </c>
      <c r="C6484" s="562" t="s">
        <v>220</v>
      </c>
      <c r="D6484" s="564">
        <v>1520.6</v>
      </c>
    </row>
    <row r="6485" spans="1:4">
      <c r="A6485" s="562">
        <v>7107386</v>
      </c>
      <c r="B6485" s="563" t="s">
        <v>40270</v>
      </c>
      <c r="C6485" s="562" t="s">
        <v>220</v>
      </c>
      <c r="D6485" s="564">
        <v>623.59</v>
      </c>
    </row>
    <row r="6486" spans="1:4">
      <c r="A6486" s="562">
        <v>7119715</v>
      </c>
      <c r="B6486" s="563" t="s">
        <v>20592</v>
      </c>
      <c r="C6486" s="562" t="s">
        <v>220</v>
      </c>
      <c r="D6486" s="564">
        <v>1351.45</v>
      </c>
    </row>
    <row r="6487" spans="1:4">
      <c r="A6487" s="562">
        <v>7119678</v>
      </c>
      <c r="B6487" s="563" t="s">
        <v>20593</v>
      </c>
      <c r="C6487" s="562" t="s">
        <v>18685</v>
      </c>
      <c r="D6487" s="564">
        <v>9810.2800000000007</v>
      </c>
    </row>
    <row r="6488" spans="1:4">
      <c r="A6488" s="562">
        <v>7119712</v>
      </c>
      <c r="B6488" s="563" t="s">
        <v>20594</v>
      </c>
      <c r="C6488" s="562" t="s">
        <v>220</v>
      </c>
      <c r="D6488" s="564">
        <v>10096.719999999999</v>
      </c>
    </row>
    <row r="6489" spans="1:4">
      <c r="A6489" s="562">
        <v>7119694</v>
      </c>
      <c r="B6489" s="563" t="s">
        <v>20595</v>
      </c>
      <c r="C6489" s="562" t="s">
        <v>220</v>
      </c>
      <c r="D6489" s="564">
        <v>8533.2099999999991</v>
      </c>
    </row>
    <row r="6490" spans="1:4">
      <c r="A6490" s="562">
        <v>7119695</v>
      </c>
      <c r="B6490" s="563" t="s">
        <v>20596</v>
      </c>
      <c r="C6490" s="562" t="s">
        <v>220</v>
      </c>
      <c r="D6490" s="564">
        <v>9276.24</v>
      </c>
    </row>
    <row r="6491" spans="1:4">
      <c r="A6491" s="562">
        <v>7119696</v>
      </c>
      <c r="B6491" s="563" t="s">
        <v>20597</v>
      </c>
      <c r="C6491" s="562" t="s">
        <v>220</v>
      </c>
      <c r="D6491" s="564">
        <v>14843.52</v>
      </c>
    </row>
    <row r="6492" spans="1:4">
      <c r="A6492" s="562">
        <v>7119697</v>
      </c>
      <c r="B6492" s="563" t="s">
        <v>20598</v>
      </c>
      <c r="C6492" s="562" t="s">
        <v>220</v>
      </c>
      <c r="D6492" s="564">
        <v>23627.66</v>
      </c>
    </row>
    <row r="6493" spans="1:4">
      <c r="A6493" s="562">
        <v>7119698</v>
      </c>
      <c r="B6493" s="563" t="s">
        <v>20599</v>
      </c>
      <c r="C6493" s="562" t="s">
        <v>220</v>
      </c>
      <c r="D6493" s="564">
        <v>30153.48</v>
      </c>
    </row>
    <row r="6494" spans="1:4">
      <c r="A6494" s="562">
        <v>7119688</v>
      </c>
      <c r="B6494" s="563" t="s">
        <v>20600</v>
      </c>
      <c r="C6494" s="562" t="s">
        <v>220</v>
      </c>
      <c r="D6494" s="564">
        <v>9367.23</v>
      </c>
    </row>
    <row r="6495" spans="1:4">
      <c r="A6495" s="562">
        <v>7119689</v>
      </c>
      <c r="B6495" s="563" t="s">
        <v>20601</v>
      </c>
      <c r="C6495" s="562" t="s">
        <v>220</v>
      </c>
      <c r="D6495" s="564">
        <v>17969.3</v>
      </c>
    </row>
    <row r="6496" spans="1:4">
      <c r="A6496" s="562">
        <v>7119690</v>
      </c>
      <c r="B6496" s="563" t="s">
        <v>20602</v>
      </c>
      <c r="C6496" s="562" t="s">
        <v>220</v>
      </c>
      <c r="D6496" s="564">
        <v>21456.560000000001</v>
      </c>
    </row>
    <row r="6497" spans="1:4">
      <c r="A6497" s="562">
        <v>7119691</v>
      </c>
      <c r="B6497" s="563" t="s">
        <v>20603</v>
      </c>
      <c r="C6497" s="562" t="s">
        <v>220</v>
      </c>
      <c r="D6497" s="564">
        <v>29729.75</v>
      </c>
    </row>
    <row r="6498" spans="1:4">
      <c r="A6498" s="562">
        <v>7119692</v>
      </c>
      <c r="B6498" s="563" t="s">
        <v>20604</v>
      </c>
      <c r="C6498" s="562" t="s">
        <v>220</v>
      </c>
      <c r="D6498" s="564">
        <v>32682.12</v>
      </c>
    </row>
    <row r="6499" spans="1:4">
      <c r="A6499" s="562">
        <v>7119693</v>
      </c>
      <c r="B6499" s="563" t="s">
        <v>20605</v>
      </c>
      <c r="C6499" s="562" t="s">
        <v>220</v>
      </c>
      <c r="D6499" s="564">
        <v>41530.620000000003</v>
      </c>
    </row>
    <row r="6500" spans="1:4">
      <c r="A6500" s="562">
        <v>7119687</v>
      </c>
      <c r="B6500" s="563" t="s">
        <v>20606</v>
      </c>
      <c r="C6500" s="562" t="s">
        <v>220</v>
      </c>
      <c r="D6500" s="564">
        <v>4899.71</v>
      </c>
    </row>
    <row r="6501" spans="1:4">
      <c r="A6501" s="562">
        <v>7119681</v>
      </c>
      <c r="B6501" s="563" t="s">
        <v>20607</v>
      </c>
      <c r="C6501" s="562" t="s">
        <v>220</v>
      </c>
      <c r="D6501" s="564">
        <v>9698.94</v>
      </c>
    </row>
    <row r="6502" spans="1:4">
      <c r="A6502" s="562">
        <v>7119682</v>
      </c>
      <c r="B6502" s="563" t="s">
        <v>20608</v>
      </c>
      <c r="C6502" s="562" t="s">
        <v>220</v>
      </c>
      <c r="D6502" s="564">
        <v>18544.580000000002</v>
      </c>
    </row>
    <row r="6503" spans="1:4">
      <c r="A6503" s="562">
        <v>7119683</v>
      </c>
      <c r="B6503" s="563" t="s">
        <v>20609</v>
      </c>
      <c r="C6503" s="562" t="s">
        <v>220</v>
      </c>
      <c r="D6503" s="564">
        <v>22135.919999999998</v>
      </c>
    </row>
    <row r="6504" spans="1:4">
      <c r="A6504" s="562">
        <v>7119684</v>
      </c>
      <c r="B6504" s="563" t="s">
        <v>20610</v>
      </c>
      <c r="C6504" s="562" t="s">
        <v>220</v>
      </c>
      <c r="D6504" s="564">
        <v>30642.57</v>
      </c>
    </row>
    <row r="6505" spans="1:4">
      <c r="A6505" s="562">
        <v>7119685</v>
      </c>
      <c r="B6505" s="563" t="s">
        <v>20611</v>
      </c>
      <c r="C6505" s="562" t="s">
        <v>220</v>
      </c>
      <c r="D6505" s="564">
        <v>33677.64</v>
      </c>
    </row>
    <row r="6506" spans="1:4">
      <c r="A6506" s="562">
        <v>7119686</v>
      </c>
      <c r="B6506" s="563" t="s">
        <v>20612</v>
      </c>
      <c r="C6506" s="562" t="s">
        <v>220</v>
      </c>
      <c r="D6506" s="564">
        <v>42777.440000000002</v>
      </c>
    </row>
    <row r="6507" spans="1:4">
      <c r="A6507" s="562">
        <v>7119680</v>
      </c>
      <c r="B6507" s="563" t="s">
        <v>20613</v>
      </c>
      <c r="C6507" s="562" t="s">
        <v>220</v>
      </c>
      <c r="D6507" s="564">
        <v>5080.0200000000004</v>
      </c>
    </row>
    <row r="6508" spans="1:4">
      <c r="A6508" s="562">
        <v>7119710</v>
      </c>
      <c r="B6508" s="563" t="s">
        <v>20614</v>
      </c>
      <c r="C6508" s="562" t="s">
        <v>220</v>
      </c>
      <c r="D6508" s="564">
        <v>743.45</v>
      </c>
    </row>
    <row r="6509" spans="1:4" ht="25.5">
      <c r="A6509" s="562">
        <v>7107375</v>
      </c>
      <c r="B6509" s="563" t="s">
        <v>20615</v>
      </c>
      <c r="C6509" s="562" t="s">
        <v>220</v>
      </c>
      <c r="D6509" s="564">
        <v>27108.44</v>
      </c>
    </row>
    <row r="6510" spans="1:4" ht="25.5">
      <c r="A6510" s="562">
        <v>7107376</v>
      </c>
      <c r="B6510" s="563" t="s">
        <v>20616</v>
      </c>
      <c r="C6510" s="562" t="s">
        <v>220</v>
      </c>
      <c r="D6510" s="564">
        <v>38347.79</v>
      </c>
    </row>
    <row r="6511" spans="1:4" ht="25.5">
      <c r="A6511" s="562">
        <v>7107377</v>
      </c>
      <c r="B6511" s="563" t="s">
        <v>20617</v>
      </c>
      <c r="C6511" s="562" t="s">
        <v>220</v>
      </c>
      <c r="D6511" s="564">
        <v>57188.81</v>
      </c>
    </row>
    <row r="6512" spans="1:4" ht="25.5">
      <c r="A6512" s="562">
        <v>7107374</v>
      </c>
      <c r="B6512" s="563" t="s">
        <v>20618</v>
      </c>
      <c r="C6512" s="562" t="s">
        <v>220</v>
      </c>
      <c r="D6512" s="564">
        <v>16815.28</v>
      </c>
    </row>
    <row r="6513" spans="1:4">
      <c r="A6513" s="562">
        <v>7119708</v>
      </c>
      <c r="B6513" s="563" t="s">
        <v>20619</v>
      </c>
      <c r="C6513" s="562" t="s">
        <v>220</v>
      </c>
      <c r="D6513" s="564">
        <v>222862.4</v>
      </c>
    </row>
    <row r="6514" spans="1:4">
      <c r="A6514" s="562">
        <v>7119709</v>
      </c>
      <c r="B6514" s="563" t="s">
        <v>20620</v>
      </c>
      <c r="C6514" s="562" t="s">
        <v>220</v>
      </c>
      <c r="D6514" s="564">
        <v>357705.14</v>
      </c>
    </row>
    <row r="6515" spans="1:4">
      <c r="A6515" s="562">
        <v>7119706</v>
      </c>
      <c r="B6515" s="563" t="s">
        <v>20621</v>
      </c>
      <c r="C6515" s="562" t="s">
        <v>220</v>
      </c>
      <c r="D6515" s="564">
        <v>56067.18</v>
      </c>
    </row>
    <row r="6516" spans="1:4">
      <c r="A6516" s="562">
        <v>7119707</v>
      </c>
      <c r="B6516" s="563" t="s">
        <v>20622</v>
      </c>
      <c r="C6516" s="562" t="s">
        <v>220</v>
      </c>
      <c r="D6516" s="564">
        <v>131857.9</v>
      </c>
    </row>
    <row r="6517" spans="1:4">
      <c r="A6517" s="562">
        <v>7119648</v>
      </c>
      <c r="B6517" s="563" t="s">
        <v>40271</v>
      </c>
      <c r="C6517" s="562" t="s">
        <v>220</v>
      </c>
      <c r="D6517" s="564">
        <v>2563.21</v>
      </c>
    </row>
    <row r="6518" spans="1:4">
      <c r="A6518" s="562">
        <v>7107385</v>
      </c>
      <c r="B6518" s="563" t="s">
        <v>40272</v>
      </c>
      <c r="C6518" s="562" t="s">
        <v>18685</v>
      </c>
      <c r="D6518" s="564">
        <v>1108.1199999999999</v>
      </c>
    </row>
    <row r="6519" spans="1:4">
      <c r="A6519" s="562">
        <v>7107390</v>
      </c>
      <c r="B6519" s="563" t="s">
        <v>40273</v>
      </c>
      <c r="C6519" s="562" t="s">
        <v>18685</v>
      </c>
      <c r="D6519" s="564">
        <v>694.57</v>
      </c>
    </row>
    <row r="6520" spans="1:4">
      <c r="A6520" s="562">
        <v>7119711</v>
      </c>
      <c r="B6520" s="563" t="s">
        <v>20623</v>
      </c>
      <c r="C6520" s="562" t="s">
        <v>220</v>
      </c>
      <c r="D6520" s="564">
        <v>883.14</v>
      </c>
    </row>
    <row r="6521" spans="1:4">
      <c r="A6521" s="562">
        <v>7107379</v>
      </c>
      <c r="B6521" s="563" t="s">
        <v>21401</v>
      </c>
      <c r="C6521" s="562" t="s">
        <v>16090</v>
      </c>
      <c r="D6521" s="564">
        <v>48.69</v>
      </c>
    </row>
    <row r="6522" spans="1:4" ht="25.5">
      <c r="A6522" s="562">
        <v>7107381</v>
      </c>
      <c r="B6522" s="563" t="s">
        <v>21402</v>
      </c>
      <c r="C6522" s="562" t="s">
        <v>16090</v>
      </c>
      <c r="D6522" s="564">
        <v>49.06</v>
      </c>
    </row>
    <row r="6523" spans="1:4" ht="25.5">
      <c r="A6523" s="562">
        <v>7107380</v>
      </c>
      <c r="B6523" s="563" t="s">
        <v>21403</v>
      </c>
      <c r="C6523" s="562" t="s">
        <v>16090</v>
      </c>
      <c r="D6523" s="564">
        <v>54.02</v>
      </c>
    </row>
    <row r="6524" spans="1:4">
      <c r="A6524" s="562">
        <v>7107382</v>
      </c>
      <c r="B6524" s="563" t="s">
        <v>21404</v>
      </c>
      <c r="C6524" s="562" t="s">
        <v>16090</v>
      </c>
      <c r="D6524" s="564">
        <v>130.88999999999999</v>
      </c>
    </row>
    <row r="6525" spans="1:4">
      <c r="A6525" s="562">
        <v>7119713</v>
      </c>
      <c r="B6525" s="563" t="s">
        <v>20624</v>
      </c>
      <c r="C6525" s="562" t="s">
        <v>220</v>
      </c>
      <c r="D6525" s="564">
        <v>322714.42</v>
      </c>
    </row>
    <row r="6526" spans="1:4">
      <c r="A6526" s="562">
        <v>7119646</v>
      </c>
      <c r="B6526" s="563" t="s">
        <v>40274</v>
      </c>
      <c r="C6526" s="562" t="s">
        <v>18685</v>
      </c>
      <c r="D6526" s="564">
        <v>1714.43</v>
      </c>
    </row>
    <row r="6527" spans="1:4">
      <c r="A6527" s="562">
        <v>7107384</v>
      </c>
      <c r="B6527" s="563" t="s">
        <v>21405</v>
      </c>
      <c r="C6527" s="562" t="s">
        <v>16090</v>
      </c>
      <c r="D6527" s="564">
        <v>114.46</v>
      </c>
    </row>
    <row r="6528" spans="1:4">
      <c r="A6528" s="562">
        <v>7107378</v>
      </c>
      <c r="B6528" s="563" t="s">
        <v>21406</v>
      </c>
      <c r="C6528" s="562" t="s">
        <v>16090</v>
      </c>
      <c r="D6528" s="564">
        <v>183.02</v>
      </c>
    </row>
  </sheetData>
  <autoFilter ref="A1:D6492"/>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sheetPr codeName="Planilha14"/>
  <dimension ref="A1:F4865"/>
  <sheetViews>
    <sheetView workbookViewId="0">
      <selection activeCell="K13" sqref="K13"/>
    </sheetView>
  </sheetViews>
  <sheetFormatPr defaultRowHeight="15"/>
  <cols>
    <col min="1" max="1" width="17.7109375" customWidth="1"/>
    <col min="2" max="2" width="14.7109375" customWidth="1"/>
    <col min="3" max="3" width="90.7109375" customWidth="1"/>
    <col min="4" max="4" width="10.7109375" customWidth="1"/>
    <col min="5" max="5" width="11.7109375" customWidth="1"/>
    <col min="6" max="6" width="16.7109375" customWidth="1"/>
  </cols>
  <sheetData>
    <row r="1" spans="1:6">
      <c r="A1" s="265" t="s">
        <v>22054</v>
      </c>
    </row>
    <row r="2" spans="1:6">
      <c r="A2" s="266" t="s">
        <v>25028</v>
      </c>
    </row>
    <row r="3" spans="1:6">
      <c r="A3" s="266" t="s">
        <v>22056</v>
      </c>
      <c r="B3" s="267" t="s">
        <v>39633</v>
      </c>
      <c r="E3" s="268" t="s">
        <v>22057</v>
      </c>
    </row>
    <row r="4" spans="1:6">
      <c r="A4" s="266" t="s">
        <v>22058</v>
      </c>
      <c r="B4" s="267" t="s">
        <v>39634</v>
      </c>
      <c r="E4" s="269" t="s">
        <v>22059</v>
      </c>
      <c r="F4" s="319" t="s">
        <v>22060</v>
      </c>
    </row>
    <row r="5" spans="1:6">
      <c r="E5" s="319" t="s">
        <v>22061</v>
      </c>
      <c r="F5" s="270" t="s">
        <v>22062</v>
      </c>
    </row>
    <row r="6" spans="1:6">
      <c r="A6" s="265" t="s">
        <v>25029</v>
      </c>
      <c r="B6" s="266" t="s">
        <v>25030</v>
      </c>
      <c r="C6" s="266" t="s">
        <v>25031</v>
      </c>
      <c r="E6" s="319" t="s">
        <v>22065</v>
      </c>
      <c r="F6" s="271">
        <v>0.9909</v>
      </c>
    </row>
    <row r="7" spans="1:6">
      <c r="A7" s="320" t="s">
        <v>25032</v>
      </c>
      <c r="E7" s="319" t="s">
        <v>22067</v>
      </c>
      <c r="F7" s="271">
        <v>0.58509999999999995</v>
      </c>
    </row>
    <row r="9" spans="1:6">
      <c r="A9" s="272" t="s">
        <v>25033</v>
      </c>
      <c r="E9" s="269" t="s">
        <v>25034</v>
      </c>
    </row>
    <row r="10" spans="1:6" ht="25.5">
      <c r="A10" s="319" t="s">
        <v>25035</v>
      </c>
      <c r="B10" s="319" t="s">
        <v>25036</v>
      </c>
      <c r="C10" s="319" t="s">
        <v>25037</v>
      </c>
      <c r="D10" s="319" t="s">
        <v>14652</v>
      </c>
      <c r="E10" s="319" t="s">
        <v>25038</v>
      </c>
      <c r="F10" s="319" t="s">
        <v>22060</v>
      </c>
    </row>
    <row r="11" spans="1:6">
      <c r="A11" s="273" t="s">
        <v>25987</v>
      </c>
      <c r="B11" s="273">
        <v>45333</v>
      </c>
      <c r="C11" s="266" t="s">
        <v>32223</v>
      </c>
      <c r="D11" s="273" t="s">
        <v>14</v>
      </c>
      <c r="E11" s="273" t="s">
        <v>25041</v>
      </c>
      <c r="F11" s="274">
        <v>201.57</v>
      </c>
    </row>
    <row r="12" spans="1:6">
      <c r="A12" s="273" t="s">
        <v>25039</v>
      </c>
      <c r="B12" s="273">
        <v>11270</v>
      </c>
      <c r="C12" s="266" t="s">
        <v>25040</v>
      </c>
      <c r="D12" s="273" t="s">
        <v>14</v>
      </c>
      <c r="E12" s="273" t="s">
        <v>25041</v>
      </c>
      <c r="F12" s="274">
        <v>2.4</v>
      </c>
    </row>
    <row r="13" spans="1:6">
      <c r="A13" s="273" t="s">
        <v>25039</v>
      </c>
      <c r="B13" s="273">
        <v>412</v>
      </c>
      <c r="C13" s="266" t="s">
        <v>25042</v>
      </c>
      <c r="D13" s="273" t="s">
        <v>14</v>
      </c>
      <c r="E13" s="273" t="s">
        <v>25041</v>
      </c>
      <c r="F13" s="274">
        <v>1.1299999999999999</v>
      </c>
    </row>
    <row r="14" spans="1:6">
      <c r="A14" s="273" t="s">
        <v>25039</v>
      </c>
      <c r="B14" s="273">
        <v>414</v>
      </c>
      <c r="C14" s="266" t="s">
        <v>25043</v>
      </c>
      <c r="D14" s="273" t="s">
        <v>14</v>
      </c>
      <c r="E14" s="273" t="s">
        <v>25041</v>
      </c>
      <c r="F14" s="274">
        <v>7.0000000000000007E-2</v>
      </c>
    </row>
    <row r="15" spans="1:6">
      <c r="A15" s="273" t="s">
        <v>25039</v>
      </c>
      <c r="B15" s="273">
        <v>410</v>
      </c>
      <c r="C15" s="266" t="s">
        <v>25044</v>
      </c>
      <c r="D15" s="273" t="s">
        <v>14</v>
      </c>
      <c r="E15" s="273" t="s">
        <v>25041</v>
      </c>
      <c r="F15" s="274">
        <v>0.17</v>
      </c>
    </row>
    <row r="16" spans="1:6">
      <c r="A16" s="273" t="s">
        <v>25039</v>
      </c>
      <c r="B16" s="273">
        <v>411</v>
      </c>
      <c r="C16" s="266" t="s">
        <v>25045</v>
      </c>
      <c r="D16" s="273" t="s">
        <v>14</v>
      </c>
      <c r="E16" s="273" t="s">
        <v>25046</v>
      </c>
      <c r="F16" s="274">
        <v>0.22</v>
      </c>
    </row>
    <row r="17" spans="1:6">
      <c r="A17" s="273" t="s">
        <v>25039</v>
      </c>
      <c r="B17" s="273">
        <v>408</v>
      </c>
      <c r="C17" s="266" t="s">
        <v>25047</v>
      </c>
      <c r="D17" s="273" t="s">
        <v>14</v>
      </c>
      <c r="E17" s="273" t="s">
        <v>25041</v>
      </c>
      <c r="F17" s="274">
        <v>1.0900000000000001</v>
      </c>
    </row>
    <row r="18" spans="1:6">
      <c r="A18" s="273" t="s">
        <v>25039</v>
      </c>
      <c r="B18" s="273">
        <v>39131</v>
      </c>
      <c r="C18" s="266" t="s">
        <v>25048</v>
      </c>
      <c r="D18" s="273" t="s">
        <v>14</v>
      </c>
      <c r="E18" s="273" t="s">
        <v>25041</v>
      </c>
      <c r="F18" s="274">
        <v>2.96</v>
      </c>
    </row>
    <row r="19" spans="1:6">
      <c r="A19" s="273" t="s">
        <v>25039</v>
      </c>
      <c r="B19" s="273">
        <v>394</v>
      </c>
      <c r="C19" s="266" t="s">
        <v>25049</v>
      </c>
      <c r="D19" s="273" t="s">
        <v>14</v>
      </c>
      <c r="E19" s="273" t="s">
        <v>25041</v>
      </c>
      <c r="F19" s="274">
        <v>2.99</v>
      </c>
    </row>
    <row r="20" spans="1:6">
      <c r="A20" s="273" t="s">
        <v>25039</v>
      </c>
      <c r="B20" s="273">
        <v>39130</v>
      </c>
      <c r="C20" s="266" t="s">
        <v>25050</v>
      </c>
      <c r="D20" s="273" t="s">
        <v>14</v>
      </c>
      <c r="E20" s="273" t="s">
        <v>25041</v>
      </c>
      <c r="F20" s="274">
        <v>2.7</v>
      </c>
    </row>
    <row r="21" spans="1:6">
      <c r="A21" s="273" t="s">
        <v>25039</v>
      </c>
      <c r="B21" s="273">
        <v>395</v>
      </c>
      <c r="C21" s="266" t="s">
        <v>25051</v>
      </c>
      <c r="D21" s="273" t="s">
        <v>14</v>
      </c>
      <c r="E21" s="273" t="s">
        <v>25041</v>
      </c>
      <c r="F21" s="274">
        <v>2.88</v>
      </c>
    </row>
    <row r="22" spans="1:6">
      <c r="A22" s="273" t="s">
        <v>25039</v>
      </c>
      <c r="B22" s="273">
        <v>39129</v>
      </c>
      <c r="C22" s="266" t="s">
        <v>25052</v>
      </c>
      <c r="D22" s="273" t="s">
        <v>14</v>
      </c>
      <c r="E22" s="273" t="s">
        <v>25041</v>
      </c>
      <c r="F22" s="274">
        <v>1.66</v>
      </c>
    </row>
    <row r="23" spans="1:6">
      <c r="A23" s="273" t="s">
        <v>25039</v>
      </c>
      <c r="B23" s="273">
        <v>393</v>
      </c>
      <c r="C23" s="266" t="s">
        <v>25053</v>
      </c>
      <c r="D23" s="273" t="s">
        <v>14</v>
      </c>
      <c r="E23" s="273" t="s">
        <v>25046</v>
      </c>
      <c r="F23" s="274">
        <v>1.74</v>
      </c>
    </row>
    <row r="24" spans="1:6">
      <c r="A24" s="273" t="s">
        <v>25039</v>
      </c>
      <c r="B24" s="273">
        <v>39127</v>
      </c>
      <c r="C24" s="266" t="s">
        <v>25054</v>
      </c>
      <c r="D24" s="273" t="s">
        <v>14</v>
      </c>
      <c r="E24" s="273" t="s">
        <v>25041</v>
      </c>
      <c r="F24" s="274">
        <v>1.42</v>
      </c>
    </row>
    <row r="25" spans="1:6">
      <c r="A25" s="273" t="s">
        <v>25039</v>
      </c>
      <c r="B25" s="273">
        <v>392</v>
      </c>
      <c r="C25" s="266" t="s">
        <v>25055</v>
      </c>
      <c r="D25" s="273" t="s">
        <v>14</v>
      </c>
      <c r="E25" s="273" t="s">
        <v>25041</v>
      </c>
      <c r="F25" s="274">
        <v>1.46</v>
      </c>
    </row>
    <row r="26" spans="1:6">
      <c r="A26" s="273" t="s">
        <v>25039</v>
      </c>
      <c r="B26" s="273">
        <v>39133</v>
      </c>
      <c r="C26" s="266" t="s">
        <v>25056</v>
      </c>
      <c r="D26" s="273" t="s">
        <v>14</v>
      </c>
      <c r="E26" s="273" t="s">
        <v>25041</v>
      </c>
      <c r="F26" s="274">
        <v>3.88</v>
      </c>
    </row>
    <row r="27" spans="1:6">
      <c r="A27" s="273" t="s">
        <v>25039</v>
      </c>
      <c r="B27" s="273">
        <v>397</v>
      </c>
      <c r="C27" s="266" t="s">
        <v>25057</v>
      </c>
      <c r="D27" s="273" t="s">
        <v>14</v>
      </c>
      <c r="E27" s="273" t="s">
        <v>25041</v>
      </c>
      <c r="F27" s="274">
        <v>4.29</v>
      </c>
    </row>
    <row r="28" spans="1:6">
      <c r="A28" s="273" t="s">
        <v>25039</v>
      </c>
      <c r="B28" s="273">
        <v>39132</v>
      </c>
      <c r="C28" s="266" t="s">
        <v>25058</v>
      </c>
      <c r="D28" s="273" t="s">
        <v>14</v>
      </c>
      <c r="E28" s="273" t="s">
        <v>25041</v>
      </c>
      <c r="F28" s="274">
        <v>3.1</v>
      </c>
    </row>
    <row r="29" spans="1:6">
      <c r="A29" s="273" t="s">
        <v>25039</v>
      </c>
      <c r="B29" s="273">
        <v>396</v>
      </c>
      <c r="C29" s="266" t="s">
        <v>25059</v>
      </c>
      <c r="D29" s="273" t="s">
        <v>14</v>
      </c>
      <c r="E29" s="273" t="s">
        <v>25041</v>
      </c>
      <c r="F29" s="274">
        <v>3.33</v>
      </c>
    </row>
    <row r="30" spans="1:6">
      <c r="A30" s="273" t="s">
        <v>25039</v>
      </c>
      <c r="B30" s="273">
        <v>39135</v>
      </c>
      <c r="C30" s="266" t="s">
        <v>25060</v>
      </c>
      <c r="D30" s="273" t="s">
        <v>14</v>
      </c>
      <c r="E30" s="273" t="s">
        <v>25041</v>
      </c>
      <c r="F30" s="274">
        <v>6.21</v>
      </c>
    </row>
    <row r="31" spans="1:6">
      <c r="A31" s="273" t="s">
        <v>25039</v>
      </c>
      <c r="B31" s="273">
        <v>39134</v>
      </c>
      <c r="C31" s="266" t="s">
        <v>25061</v>
      </c>
      <c r="D31" s="273" t="s">
        <v>14</v>
      </c>
      <c r="E31" s="273" t="s">
        <v>25041</v>
      </c>
      <c r="F31" s="274">
        <v>5.18</v>
      </c>
    </row>
    <row r="32" spans="1:6">
      <c r="A32" s="273" t="s">
        <v>25039</v>
      </c>
      <c r="B32" s="273">
        <v>398</v>
      </c>
      <c r="C32" s="266" t="s">
        <v>25062</v>
      </c>
      <c r="D32" s="273" t="s">
        <v>14</v>
      </c>
      <c r="E32" s="273" t="s">
        <v>25041</v>
      </c>
      <c r="F32" s="274">
        <v>4.7699999999999996</v>
      </c>
    </row>
    <row r="33" spans="1:6">
      <c r="A33" s="273" t="s">
        <v>25039</v>
      </c>
      <c r="B33" s="273">
        <v>39128</v>
      </c>
      <c r="C33" s="266" t="s">
        <v>25063</v>
      </c>
      <c r="D33" s="273" t="s">
        <v>14</v>
      </c>
      <c r="E33" s="273" t="s">
        <v>25041</v>
      </c>
      <c r="F33" s="274">
        <v>1.55</v>
      </c>
    </row>
    <row r="34" spans="1:6">
      <c r="A34" s="273" t="s">
        <v>25039</v>
      </c>
      <c r="B34" s="273">
        <v>400</v>
      </c>
      <c r="C34" s="266" t="s">
        <v>25064</v>
      </c>
      <c r="D34" s="273" t="s">
        <v>14</v>
      </c>
      <c r="E34" s="273" t="s">
        <v>25041</v>
      </c>
      <c r="F34" s="274">
        <v>1.51</v>
      </c>
    </row>
    <row r="35" spans="1:6">
      <c r="A35" s="273" t="s">
        <v>25039</v>
      </c>
      <c r="B35" s="273">
        <v>39125</v>
      </c>
      <c r="C35" s="266" t="s">
        <v>25065</v>
      </c>
      <c r="D35" s="273" t="s">
        <v>14</v>
      </c>
      <c r="E35" s="273" t="s">
        <v>25041</v>
      </c>
      <c r="F35" s="274">
        <v>1.55</v>
      </c>
    </row>
    <row r="36" spans="1:6">
      <c r="A36" s="273" t="s">
        <v>25039</v>
      </c>
      <c r="B36" s="273">
        <v>39126</v>
      </c>
      <c r="C36" s="266" t="s">
        <v>25066</v>
      </c>
      <c r="D36" s="273" t="s">
        <v>14</v>
      </c>
      <c r="E36" s="273" t="s">
        <v>25041</v>
      </c>
      <c r="F36" s="274">
        <v>6.99</v>
      </c>
    </row>
    <row r="37" spans="1:6">
      <c r="A37" s="273" t="s">
        <v>25039</v>
      </c>
      <c r="B37" s="273">
        <v>399</v>
      </c>
      <c r="C37" s="266" t="s">
        <v>25067</v>
      </c>
      <c r="D37" s="273" t="s">
        <v>14</v>
      </c>
      <c r="E37" s="273" t="s">
        <v>25041</v>
      </c>
      <c r="F37" s="274">
        <v>6.16</v>
      </c>
    </row>
    <row r="38" spans="1:6">
      <c r="A38" s="273" t="s">
        <v>25039</v>
      </c>
      <c r="B38" s="273">
        <v>39158</v>
      </c>
      <c r="C38" s="266" t="s">
        <v>25068</v>
      </c>
      <c r="D38" s="273" t="s">
        <v>14</v>
      </c>
      <c r="E38" s="273" t="s">
        <v>25041</v>
      </c>
      <c r="F38" s="274">
        <v>16.54</v>
      </c>
    </row>
    <row r="39" spans="1:6">
      <c r="A39" s="273" t="s">
        <v>25039</v>
      </c>
      <c r="B39" s="273">
        <v>39141</v>
      </c>
      <c r="C39" s="266" t="s">
        <v>25069</v>
      </c>
      <c r="D39" s="273" t="s">
        <v>14</v>
      </c>
      <c r="E39" s="273" t="s">
        <v>25041</v>
      </c>
      <c r="F39" s="274">
        <v>1.2</v>
      </c>
    </row>
    <row r="40" spans="1:6">
      <c r="A40" s="273" t="s">
        <v>25039</v>
      </c>
      <c r="B40" s="273">
        <v>39140</v>
      </c>
      <c r="C40" s="266" t="s">
        <v>25070</v>
      </c>
      <c r="D40" s="273" t="s">
        <v>14</v>
      </c>
      <c r="E40" s="273" t="s">
        <v>25041</v>
      </c>
      <c r="F40" s="274">
        <v>1.0900000000000001</v>
      </c>
    </row>
    <row r="41" spans="1:6">
      <c r="A41" s="273" t="s">
        <v>25039</v>
      </c>
      <c r="B41" s="273">
        <v>39139</v>
      </c>
      <c r="C41" s="266" t="s">
        <v>25071</v>
      </c>
      <c r="D41" s="273" t="s">
        <v>14</v>
      </c>
      <c r="E41" s="273" t="s">
        <v>25041</v>
      </c>
      <c r="F41" s="274">
        <v>0.9</v>
      </c>
    </row>
    <row r="42" spans="1:6">
      <c r="A42" s="273" t="s">
        <v>25039</v>
      </c>
      <c r="B42" s="273">
        <v>39137</v>
      </c>
      <c r="C42" s="266" t="s">
        <v>25072</v>
      </c>
      <c r="D42" s="273" t="s">
        <v>14</v>
      </c>
      <c r="E42" s="273" t="s">
        <v>25041</v>
      </c>
      <c r="F42" s="274">
        <v>0.62</v>
      </c>
    </row>
    <row r="43" spans="1:6">
      <c r="A43" s="273" t="s">
        <v>25039</v>
      </c>
      <c r="B43" s="273">
        <v>39143</v>
      </c>
      <c r="C43" s="266" t="s">
        <v>25073</v>
      </c>
      <c r="D43" s="273" t="s">
        <v>14</v>
      </c>
      <c r="E43" s="273" t="s">
        <v>25041</v>
      </c>
      <c r="F43" s="274">
        <v>2.48</v>
      </c>
    </row>
    <row r="44" spans="1:6">
      <c r="A44" s="273" t="s">
        <v>25039</v>
      </c>
      <c r="B44" s="273">
        <v>39142</v>
      </c>
      <c r="C44" s="266" t="s">
        <v>25074</v>
      </c>
      <c r="D44" s="273" t="s">
        <v>14</v>
      </c>
      <c r="E44" s="273" t="s">
        <v>25041</v>
      </c>
      <c r="F44" s="274">
        <v>1.77</v>
      </c>
    </row>
    <row r="45" spans="1:6">
      <c r="A45" s="273" t="s">
        <v>25039</v>
      </c>
      <c r="B45" s="273">
        <v>39144</v>
      </c>
      <c r="C45" s="266" t="s">
        <v>25075</v>
      </c>
      <c r="D45" s="273" t="s">
        <v>14</v>
      </c>
      <c r="E45" s="273" t="s">
        <v>25041</v>
      </c>
      <c r="F45" s="274">
        <v>2.88</v>
      </c>
    </row>
    <row r="46" spans="1:6">
      <c r="A46" s="273" t="s">
        <v>25039</v>
      </c>
      <c r="B46" s="273">
        <v>39138</v>
      </c>
      <c r="C46" s="266" t="s">
        <v>25076</v>
      </c>
      <c r="D46" s="273" t="s">
        <v>14</v>
      </c>
      <c r="E46" s="273" t="s">
        <v>25041</v>
      </c>
      <c r="F46" s="274">
        <v>0.66</v>
      </c>
    </row>
    <row r="47" spans="1:6">
      <c r="A47" s="273" t="s">
        <v>25039</v>
      </c>
      <c r="B47" s="273">
        <v>39136</v>
      </c>
      <c r="C47" s="266" t="s">
        <v>25077</v>
      </c>
      <c r="D47" s="273" t="s">
        <v>14</v>
      </c>
      <c r="E47" s="273" t="s">
        <v>25041</v>
      </c>
      <c r="F47" s="274">
        <v>0.44</v>
      </c>
    </row>
    <row r="48" spans="1:6">
      <c r="A48" s="273" t="s">
        <v>25039</v>
      </c>
      <c r="B48" s="273">
        <v>39145</v>
      </c>
      <c r="C48" s="266" t="s">
        <v>25078</v>
      </c>
      <c r="D48" s="273" t="s">
        <v>14</v>
      </c>
      <c r="E48" s="273" t="s">
        <v>25041</v>
      </c>
      <c r="F48" s="274">
        <v>4.75</v>
      </c>
    </row>
    <row r="49" spans="1:6">
      <c r="A49" s="273" t="s">
        <v>25039</v>
      </c>
      <c r="B49" s="273">
        <v>12615</v>
      </c>
      <c r="C49" s="266" t="s">
        <v>25079</v>
      </c>
      <c r="D49" s="273" t="s">
        <v>14</v>
      </c>
      <c r="E49" s="273" t="s">
        <v>25041</v>
      </c>
      <c r="F49" s="274">
        <v>15.05</v>
      </c>
    </row>
    <row r="50" spans="1:6">
      <c r="A50" s="273" t="s">
        <v>25039</v>
      </c>
      <c r="B50" s="273">
        <v>11927</v>
      </c>
      <c r="C50" s="266" t="s">
        <v>25080</v>
      </c>
      <c r="D50" s="273" t="s">
        <v>14</v>
      </c>
      <c r="E50" s="273" t="s">
        <v>25041</v>
      </c>
      <c r="F50" s="274">
        <v>7.16</v>
      </c>
    </row>
    <row r="51" spans="1:6">
      <c r="A51" s="273" t="s">
        <v>25039</v>
      </c>
      <c r="B51" s="273">
        <v>11928</v>
      </c>
      <c r="C51" s="266" t="s">
        <v>25081</v>
      </c>
      <c r="D51" s="273" t="s">
        <v>14</v>
      </c>
      <c r="E51" s="273" t="s">
        <v>25041</v>
      </c>
      <c r="F51" s="274">
        <v>8.1999999999999993</v>
      </c>
    </row>
    <row r="52" spans="1:6">
      <c r="A52" s="273" t="s">
        <v>25039</v>
      </c>
      <c r="B52" s="273">
        <v>11929</v>
      </c>
      <c r="C52" s="266" t="s">
        <v>25082</v>
      </c>
      <c r="D52" s="273" t="s">
        <v>14</v>
      </c>
      <c r="E52" s="273" t="s">
        <v>25041</v>
      </c>
      <c r="F52" s="274">
        <v>12.69</v>
      </c>
    </row>
    <row r="53" spans="1:6">
      <c r="A53" s="273" t="s">
        <v>25039</v>
      </c>
      <c r="B53" s="273">
        <v>36801</v>
      </c>
      <c r="C53" s="266" t="s">
        <v>25083</v>
      </c>
      <c r="D53" s="273" t="s">
        <v>14</v>
      </c>
      <c r="E53" s="273" t="s">
        <v>25041</v>
      </c>
      <c r="F53" s="274">
        <v>30.9</v>
      </c>
    </row>
    <row r="54" spans="1:6">
      <c r="A54" s="273" t="s">
        <v>25039</v>
      </c>
      <c r="B54" s="273">
        <v>36246</v>
      </c>
      <c r="C54" s="266" t="s">
        <v>25084</v>
      </c>
      <c r="D54" s="273" t="s">
        <v>13</v>
      </c>
      <c r="E54" s="273" t="s">
        <v>25041</v>
      </c>
      <c r="F54" s="274">
        <v>4.57</v>
      </c>
    </row>
    <row r="55" spans="1:6">
      <c r="A55" s="273" t="s">
        <v>25039</v>
      </c>
      <c r="B55" s="273">
        <v>37600</v>
      </c>
      <c r="C55" s="266" t="s">
        <v>25085</v>
      </c>
      <c r="D55" s="273" t="s">
        <v>14</v>
      </c>
      <c r="E55" s="273" t="s">
        <v>25041</v>
      </c>
      <c r="F55" s="274">
        <v>123.17</v>
      </c>
    </row>
    <row r="56" spans="1:6">
      <c r="A56" s="273" t="s">
        <v>25039</v>
      </c>
      <c r="B56" s="273">
        <v>37599</v>
      </c>
      <c r="C56" s="266" t="s">
        <v>25086</v>
      </c>
      <c r="D56" s="273" t="s">
        <v>14</v>
      </c>
      <c r="E56" s="273" t="s">
        <v>25041</v>
      </c>
      <c r="F56" s="274">
        <v>114.64</v>
      </c>
    </row>
    <row r="57" spans="1:6">
      <c r="A57" s="273" t="s">
        <v>25039</v>
      </c>
      <c r="B57" s="273">
        <v>1</v>
      </c>
      <c r="C57" s="266" t="s">
        <v>32224</v>
      </c>
      <c r="D57" s="273" t="s">
        <v>15</v>
      </c>
      <c r="E57" s="273" t="s">
        <v>25046</v>
      </c>
      <c r="F57" s="274">
        <v>110</v>
      </c>
    </row>
    <row r="58" spans="1:6">
      <c r="A58" s="273" t="s">
        <v>25039</v>
      </c>
      <c r="B58" s="273">
        <v>3</v>
      </c>
      <c r="C58" s="266" t="s">
        <v>25087</v>
      </c>
      <c r="D58" s="273" t="s">
        <v>11</v>
      </c>
      <c r="E58" s="273" t="s">
        <v>25041</v>
      </c>
      <c r="F58" s="274">
        <v>19.68</v>
      </c>
    </row>
    <row r="59" spans="1:6">
      <c r="A59" s="273" t="s">
        <v>25039</v>
      </c>
      <c r="B59" s="273">
        <v>43054</v>
      </c>
      <c r="C59" s="266" t="s">
        <v>25088</v>
      </c>
      <c r="D59" s="273" t="s">
        <v>15</v>
      </c>
      <c r="E59" s="273" t="s">
        <v>25041</v>
      </c>
      <c r="F59" s="274">
        <v>6.63</v>
      </c>
    </row>
    <row r="60" spans="1:6">
      <c r="A60" s="273" t="s">
        <v>25039</v>
      </c>
      <c r="B60" s="273">
        <v>42402</v>
      </c>
      <c r="C60" s="266" t="s">
        <v>25089</v>
      </c>
      <c r="D60" s="273" t="s">
        <v>15</v>
      </c>
      <c r="E60" s="273" t="s">
        <v>25041</v>
      </c>
      <c r="F60" s="274">
        <v>6.34</v>
      </c>
    </row>
    <row r="61" spans="1:6">
      <c r="A61" s="273" t="s">
        <v>25039</v>
      </c>
      <c r="B61" s="273">
        <v>42403</v>
      </c>
      <c r="C61" s="266" t="s">
        <v>25090</v>
      </c>
      <c r="D61" s="273" t="s">
        <v>15</v>
      </c>
      <c r="E61" s="273" t="s">
        <v>25041</v>
      </c>
      <c r="F61" s="274">
        <v>8.1300000000000008</v>
      </c>
    </row>
    <row r="62" spans="1:6">
      <c r="A62" s="273" t="s">
        <v>25039</v>
      </c>
      <c r="B62" s="273">
        <v>42404</v>
      </c>
      <c r="C62" s="266" t="s">
        <v>25091</v>
      </c>
      <c r="D62" s="273" t="s">
        <v>15</v>
      </c>
      <c r="E62" s="273" t="s">
        <v>25041</v>
      </c>
      <c r="F62" s="274">
        <v>8.09</v>
      </c>
    </row>
    <row r="63" spans="1:6">
      <c r="A63" s="273" t="s">
        <v>25039</v>
      </c>
      <c r="B63" s="273">
        <v>42405</v>
      </c>
      <c r="C63" s="266" t="s">
        <v>25092</v>
      </c>
      <c r="D63" s="273" t="s">
        <v>15</v>
      </c>
      <c r="E63" s="273" t="s">
        <v>25041</v>
      </c>
      <c r="F63" s="274">
        <v>8.6199999999999992</v>
      </c>
    </row>
    <row r="64" spans="1:6">
      <c r="A64" s="273" t="s">
        <v>25039</v>
      </c>
      <c r="B64" s="273">
        <v>34341</v>
      </c>
      <c r="C64" s="266" t="s">
        <v>25093</v>
      </c>
      <c r="D64" s="273" t="s">
        <v>15</v>
      </c>
      <c r="E64" s="273" t="s">
        <v>25041</v>
      </c>
      <c r="F64" s="274">
        <v>7.48</v>
      </c>
    </row>
    <row r="65" spans="1:6">
      <c r="A65" s="273" t="s">
        <v>25039</v>
      </c>
      <c r="B65" s="273">
        <v>43053</v>
      </c>
      <c r="C65" s="266" t="s">
        <v>25094</v>
      </c>
      <c r="D65" s="273" t="s">
        <v>15</v>
      </c>
      <c r="E65" s="273" t="s">
        <v>25041</v>
      </c>
      <c r="F65" s="274">
        <v>5.93</v>
      </c>
    </row>
    <row r="66" spans="1:6">
      <c r="A66" s="273" t="s">
        <v>25039</v>
      </c>
      <c r="B66" s="273">
        <v>43058</v>
      </c>
      <c r="C66" s="266" t="s">
        <v>25095</v>
      </c>
      <c r="D66" s="273" t="s">
        <v>15</v>
      </c>
      <c r="E66" s="273" t="s">
        <v>25041</v>
      </c>
      <c r="F66" s="274">
        <v>6.14</v>
      </c>
    </row>
    <row r="67" spans="1:6">
      <c r="A67" s="273" t="s">
        <v>25039</v>
      </c>
      <c r="B67" s="273">
        <v>34</v>
      </c>
      <c r="C67" s="266" t="s">
        <v>25096</v>
      </c>
      <c r="D67" s="273" t="s">
        <v>15</v>
      </c>
      <c r="E67" s="273" t="s">
        <v>25041</v>
      </c>
      <c r="F67" s="274">
        <v>6.17</v>
      </c>
    </row>
    <row r="68" spans="1:6">
      <c r="A68" s="273" t="s">
        <v>25039</v>
      </c>
      <c r="B68" s="273">
        <v>43055</v>
      </c>
      <c r="C68" s="266" t="s">
        <v>25097</v>
      </c>
      <c r="D68" s="273" t="s">
        <v>15</v>
      </c>
      <c r="E68" s="273" t="s">
        <v>25046</v>
      </c>
      <c r="F68" s="274">
        <v>5.35</v>
      </c>
    </row>
    <row r="69" spans="1:6">
      <c r="A69" s="273" t="s">
        <v>25039</v>
      </c>
      <c r="B69" s="273">
        <v>43056</v>
      </c>
      <c r="C69" s="266" t="s">
        <v>25098</v>
      </c>
      <c r="D69" s="273" t="s">
        <v>15</v>
      </c>
      <c r="E69" s="273" t="s">
        <v>25041</v>
      </c>
      <c r="F69" s="274">
        <v>6.17</v>
      </c>
    </row>
    <row r="70" spans="1:6">
      <c r="A70" s="273" t="s">
        <v>25039</v>
      </c>
      <c r="B70" s="273">
        <v>43057</v>
      </c>
      <c r="C70" s="266" t="s">
        <v>25099</v>
      </c>
      <c r="D70" s="273" t="s">
        <v>15</v>
      </c>
      <c r="E70" s="273" t="s">
        <v>25041</v>
      </c>
      <c r="F70" s="274">
        <v>6.78</v>
      </c>
    </row>
    <row r="71" spans="1:6">
      <c r="A71" s="273" t="s">
        <v>25039</v>
      </c>
      <c r="B71" s="273">
        <v>34449</v>
      </c>
      <c r="C71" s="266" t="s">
        <v>25100</v>
      </c>
      <c r="D71" s="273" t="s">
        <v>15</v>
      </c>
      <c r="E71" s="273" t="s">
        <v>25041</v>
      </c>
      <c r="F71" s="274">
        <v>7.24</v>
      </c>
    </row>
    <row r="72" spans="1:6">
      <c r="A72" s="273" t="s">
        <v>25039</v>
      </c>
      <c r="B72" s="273">
        <v>32</v>
      </c>
      <c r="C72" s="266" t="s">
        <v>25101</v>
      </c>
      <c r="D72" s="273" t="s">
        <v>15</v>
      </c>
      <c r="E72" s="273" t="s">
        <v>25041</v>
      </c>
      <c r="F72" s="274">
        <v>6.51</v>
      </c>
    </row>
    <row r="73" spans="1:6">
      <c r="A73" s="273" t="s">
        <v>25039</v>
      </c>
      <c r="B73" s="273">
        <v>33</v>
      </c>
      <c r="C73" s="266" t="s">
        <v>25102</v>
      </c>
      <c r="D73" s="273" t="s">
        <v>15</v>
      </c>
      <c r="E73" s="273" t="s">
        <v>25041</v>
      </c>
      <c r="F73" s="274">
        <v>6.55</v>
      </c>
    </row>
    <row r="74" spans="1:6">
      <c r="A74" s="273" t="s">
        <v>25039</v>
      </c>
      <c r="B74" s="273">
        <v>43061</v>
      </c>
      <c r="C74" s="266" t="s">
        <v>25103</v>
      </c>
      <c r="D74" s="273" t="s">
        <v>15</v>
      </c>
      <c r="E74" s="273" t="s">
        <v>25041</v>
      </c>
      <c r="F74" s="274">
        <v>6.12</v>
      </c>
    </row>
    <row r="75" spans="1:6">
      <c r="A75" s="273" t="s">
        <v>25039</v>
      </c>
      <c r="B75" s="273">
        <v>43059</v>
      </c>
      <c r="C75" s="266" t="s">
        <v>25104</v>
      </c>
      <c r="D75" s="273" t="s">
        <v>15</v>
      </c>
      <c r="E75" s="273" t="s">
        <v>25041</v>
      </c>
      <c r="F75" s="274">
        <v>5.84</v>
      </c>
    </row>
    <row r="76" spans="1:6">
      <c r="A76" s="273" t="s">
        <v>25039</v>
      </c>
      <c r="B76" s="273">
        <v>43062</v>
      </c>
      <c r="C76" s="266" t="s">
        <v>25105</v>
      </c>
      <c r="D76" s="273" t="s">
        <v>15</v>
      </c>
      <c r="E76" s="273" t="s">
        <v>25041</v>
      </c>
      <c r="F76" s="274">
        <v>6.48</v>
      </c>
    </row>
    <row r="77" spans="1:6">
      <c r="A77" s="273" t="s">
        <v>25039</v>
      </c>
      <c r="B77" s="273">
        <v>43060</v>
      </c>
      <c r="C77" s="266" t="s">
        <v>25106</v>
      </c>
      <c r="D77" s="273" t="s">
        <v>15</v>
      </c>
      <c r="E77" s="273" t="s">
        <v>25041</v>
      </c>
      <c r="F77" s="274">
        <v>5.09</v>
      </c>
    </row>
    <row r="78" spans="1:6">
      <c r="A78" s="273" t="s">
        <v>25039</v>
      </c>
      <c r="B78" s="273">
        <v>40410</v>
      </c>
      <c r="C78" s="266" t="s">
        <v>25107</v>
      </c>
      <c r="D78" s="273" t="s">
        <v>14</v>
      </c>
      <c r="E78" s="273" t="s">
        <v>25046</v>
      </c>
      <c r="F78" s="274">
        <v>20.7</v>
      </c>
    </row>
    <row r="79" spans="1:6">
      <c r="A79" s="273" t="s">
        <v>25039</v>
      </c>
      <c r="B79" s="273">
        <v>40411</v>
      </c>
      <c r="C79" s="266" t="s">
        <v>25108</v>
      </c>
      <c r="D79" s="273" t="s">
        <v>14</v>
      </c>
      <c r="E79" s="273" t="s">
        <v>25041</v>
      </c>
      <c r="F79" s="274">
        <v>22.46</v>
      </c>
    </row>
    <row r="80" spans="1:6">
      <c r="A80" s="273" t="s">
        <v>25039</v>
      </c>
      <c r="B80" s="273">
        <v>40412</v>
      </c>
      <c r="C80" s="266" t="s">
        <v>25109</v>
      </c>
      <c r="D80" s="273" t="s">
        <v>14</v>
      </c>
      <c r="E80" s="273" t="s">
        <v>25041</v>
      </c>
      <c r="F80" s="274">
        <v>25.21</v>
      </c>
    </row>
    <row r="81" spans="1:6">
      <c r="A81" s="273" t="s">
        <v>25039</v>
      </c>
      <c r="B81" s="273">
        <v>44254</v>
      </c>
      <c r="C81" s="266" t="s">
        <v>25110</v>
      </c>
      <c r="D81" s="273" t="s">
        <v>14</v>
      </c>
      <c r="E81" s="273" t="s">
        <v>25041</v>
      </c>
      <c r="F81" s="274">
        <v>29.89</v>
      </c>
    </row>
    <row r="82" spans="1:6">
      <c r="A82" s="273" t="s">
        <v>25039</v>
      </c>
      <c r="B82" s="273">
        <v>44255</v>
      </c>
      <c r="C82" s="266" t="s">
        <v>25111</v>
      </c>
      <c r="D82" s="273" t="s">
        <v>14</v>
      </c>
      <c r="E82" s="273" t="s">
        <v>25041</v>
      </c>
      <c r="F82" s="274">
        <v>33.130000000000003</v>
      </c>
    </row>
    <row r="83" spans="1:6">
      <c r="A83" s="273" t="s">
        <v>25039</v>
      </c>
      <c r="B83" s="273">
        <v>44256</v>
      </c>
      <c r="C83" s="266" t="s">
        <v>25112</v>
      </c>
      <c r="D83" s="273" t="s">
        <v>14</v>
      </c>
      <c r="E83" s="273" t="s">
        <v>25041</v>
      </c>
      <c r="F83" s="274">
        <v>37.42</v>
      </c>
    </row>
    <row r="84" spans="1:6">
      <c r="A84" s="273" t="s">
        <v>25039</v>
      </c>
      <c r="B84" s="273">
        <v>44257</v>
      </c>
      <c r="C84" s="266" t="s">
        <v>25113</v>
      </c>
      <c r="D84" s="273" t="s">
        <v>14</v>
      </c>
      <c r="E84" s="273" t="s">
        <v>25041</v>
      </c>
      <c r="F84" s="274">
        <v>59.21</v>
      </c>
    </row>
    <row r="85" spans="1:6">
      <c r="A85" s="273" t="s">
        <v>25039</v>
      </c>
      <c r="B85" s="273">
        <v>44258</v>
      </c>
      <c r="C85" s="266" t="s">
        <v>25114</v>
      </c>
      <c r="D85" s="273" t="s">
        <v>14</v>
      </c>
      <c r="E85" s="273" t="s">
        <v>25041</v>
      </c>
      <c r="F85" s="274">
        <v>67.66</v>
      </c>
    </row>
    <row r="86" spans="1:6">
      <c r="A86" s="273" t="s">
        <v>25039</v>
      </c>
      <c r="B86" s="273">
        <v>44259</v>
      </c>
      <c r="C86" s="266" t="s">
        <v>25115</v>
      </c>
      <c r="D86" s="273" t="s">
        <v>14</v>
      </c>
      <c r="E86" s="273" t="s">
        <v>25041</v>
      </c>
      <c r="F86" s="274">
        <v>92.87</v>
      </c>
    </row>
    <row r="87" spans="1:6">
      <c r="A87" s="273" t="s">
        <v>25039</v>
      </c>
      <c r="B87" s="273">
        <v>37997</v>
      </c>
      <c r="C87" s="266" t="s">
        <v>25116</v>
      </c>
      <c r="D87" s="273" t="s">
        <v>14</v>
      </c>
      <c r="E87" s="273" t="s">
        <v>25041</v>
      </c>
      <c r="F87" s="274">
        <v>17.809999999999999</v>
      </c>
    </row>
    <row r="88" spans="1:6">
      <c r="A88" s="273" t="s">
        <v>25039</v>
      </c>
      <c r="B88" s="273">
        <v>37998</v>
      </c>
      <c r="C88" s="266" t="s">
        <v>25117</v>
      </c>
      <c r="D88" s="273" t="s">
        <v>14</v>
      </c>
      <c r="E88" s="273" t="s">
        <v>25041</v>
      </c>
      <c r="F88" s="274">
        <v>23.84</v>
      </c>
    </row>
    <row r="89" spans="1:6">
      <c r="A89" s="273" t="s">
        <v>25039</v>
      </c>
      <c r="B89" s="273">
        <v>55</v>
      </c>
      <c r="C89" s="266" t="s">
        <v>25118</v>
      </c>
      <c r="D89" s="273" t="s">
        <v>14</v>
      </c>
      <c r="E89" s="273" t="s">
        <v>25046</v>
      </c>
      <c r="F89" s="274">
        <v>4.8600000000000003</v>
      </c>
    </row>
    <row r="90" spans="1:6">
      <c r="A90" s="273" t="s">
        <v>25039</v>
      </c>
      <c r="B90" s="273">
        <v>61</v>
      </c>
      <c r="C90" s="266" t="s">
        <v>25119</v>
      </c>
      <c r="D90" s="273" t="s">
        <v>14</v>
      </c>
      <c r="E90" s="273" t="s">
        <v>25041</v>
      </c>
      <c r="F90" s="274">
        <v>4.59</v>
      </c>
    </row>
    <row r="91" spans="1:6">
      <c r="A91" s="273" t="s">
        <v>25039</v>
      </c>
      <c r="B91" s="273">
        <v>62</v>
      </c>
      <c r="C91" s="266" t="s">
        <v>25120</v>
      </c>
      <c r="D91" s="273" t="s">
        <v>14</v>
      </c>
      <c r="E91" s="273" t="s">
        <v>25041</v>
      </c>
      <c r="F91" s="274">
        <v>9.52</v>
      </c>
    </row>
    <row r="92" spans="1:6">
      <c r="A92" s="273" t="s">
        <v>25039</v>
      </c>
      <c r="B92" s="273">
        <v>10899</v>
      </c>
      <c r="C92" s="266" t="s">
        <v>25121</v>
      </c>
      <c r="D92" s="273" t="s">
        <v>14</v>
      </c>
      <c r="E92" s="273" t="s">
        <v>25041</v>
      </c>
      <c r="F92" s="274">
        <v>152.01</v>
      </c>
    </row>
    <row r="93" spans="1:6">
      <c r="A93" s="273" t="s">
        <v>25039</v>
      </c>
      <c r="B93" s="273">
        <v>10900</v>
      </c>
      <c r="C93" s="266" t="s">
        <v>25122</v>
      </c>
      <c r="D93" s="273" t="s">
        <v>14</v>
      </c>
      <c r="E93" s="273" t="s">
        <v>25041</v>
      </c>
      <c r="F93" s="274">
        <v>118.97</v>
      </c>
    </row>
    <row r="94" spans="1:6">
      <c r="A94" s="273" t="s">
        <v>25039</v>
      </c>
      <c r="B94" s="273">
        <v>47</v>
      </c>
      <c r="C94" s="266" t="s">
        <v>25123</v>
      </c>
      <c r="D94" s="273" t="s">
        <v>14</v>
      </c>
      <c r="E94" s="273" t="s">
        <v>25041</v>
      </c>
      <c r="F94" s="274">
        <v>97.81</v>
      </c>
    </row>
    <row r="95" spans="1:6">
      <c r="A95" s="273" t="s">
        <v>25039</v>
      </c>
      <c r="B95" s="273">
        <v>48</v>
      </c>
      <c r="C95" s="266" t="s">
        <v>25124</v>
      </c>
      <c r="D95" s="273" t="s">
        <v>14</v>
      </c>
      <c r="E95" s="273" t="s">
        <v>25041</v>
      </c>
      <c r="F95" s="274">
        <v>25.51</v>
      </c>
    </row>
    <row r="96" spans="1:6">
      <c r="A96" s="273" t="s">
        <v>25039</v>
      </c>
      <c r="B96" s="273">
        <v>46</v>
      </c>
      <c r="C96" s="266" t="s">
        <v>25125</v>
      </c>
      <c r="D96" s="273" t="s">
        <v>14</v>
      </c>
      <c r="E96" s="273" t="s">
        <v>25041</v>
      </c>
      <c r="F96" s="274">
        <v>57.2</v>
      </c>
    </row>
    <row r="97" spans="1:6">
      <c r="A97" s="273" t="s">
        <v>25039</v>
      </c>
      <c r="B97" s="273">
        <v>52</v>
      </c>
      <c r="C97" s="266" t="s">
        <v>25126</v>
      </c>
      <c r="D97" s="273" t="s">
        <v>14</v>
      </c>
      <c r="E97" s="273" t="s">
        <v>25041</v>
      </c>
      <c r="F97" s="274">
        <v>19.38</v>
      </c>
    </row>
    <row r="98" spans="1:6">
      <c r="A98" s="273" t="s">
        <v>25039</v>
      </c>
      <c r="B98" s="273">
        <v>43</v>
      </c>
      <c r="C98" s="266" t="s">
        <v>25127</v>
      </c>
      <c r="D98" s="273" t="s">
        <v>14</v>
      </c>
      <c r="E98" s="273" t="s">
        <v>25041</v>
      </c>
      <c r="F98" s="274">
        <v>65.41</v>
      </c>
    </row>
    <row r="99" spans="1:6">
      <c r="A99" s="273" t="s">
        <v>25039</v>
      </c>
      <c r="B99" s="273">
        <v>103</v>
      </c>
      <c r="C99" s="266" t="s">
        <v>25128</v>
      </c>
      <c r="D99" s="273" t="s">
        <v>14</v>
      </c>
      <c r="E99" s="273" t="s">
        <v>25041</v>
      </c>
      <c r="F99" s="274">
        <v>50.72</v>
      </c>
    </row>
    <row r="100" spans="1:6">
      <c r="A100" s="273" t="s">
        <v>25039</v>
      </c>
      <c r="B100" s="273">
        <v>107</v>
      </c>
      <c r="C100" s="266" t="s">
        <v>25129</v>
      </c>
      <c r="D100" s="273" t="s">
        <v>14</v>
      </c>
      <c r="E100" s="273" t="s">
        <v>25041</v>
      </c>
      <c r="F100" s="274">
        <v>0.95</v>
      </c>
    </row>
    <row r="101" spans="1:6">
      <c r="A101" s="273" t="s">
        <v>25039</v>
      </c>
      <c r="B101" s="273">
        <v>65</v>
      </c>
      <c r="C101" s="266" t="s">
        <v>25130</v>
      </c>
      <c r="D101" s="273" t="s">
        <v>14</v>
      </c>
      <c r="E101" s="273" t="s">
        <v>25041</v>
      </c>
      <c r="F101" s="274">
        <v>1.04</v>
      </c>
    </row>
    <row r="102" spans="1:6">
      <c r="A102" s="273" t="s">
        <v>25039</v>
      </c>
      <c r="B102" s="273">
        <v>108</v>
      </c>
      <c r="C102" s="266" t="s">
        <v>25131</v>
      </c>
      <c r="D102" s="273" t="s">
        <v>14</v>
      </c>
      <c r="E102" s="273" t="s">
        <v>25041</v>
      </c>
      <c r="F102" s="274">
        <v>2.1</v>
      </c>
    </row>
    <row r="103" spans="1:6">
      <c r="A103" s="273" t="s">
        <v>25039</v>
      </c>
      <c r="B103" s="273">
        <v>110</v>
      </c>
      <c r="C103" s="266" t="s">
        <v>25132</v>
      </c>
      <c r="D103" s="273" t="s">
        <v>14</v>
      </c>
      <c r="E103" s="273" t="s">
        <v>25041</v>
      </c>
      <c r="F103" s="274">
        <v>7.3</v>
      </c>
    </row>
    <row r="104" spans="1:6">
      <c r="A104" s="273" t="s">
        <v>25039</v>
      </c>
      <c r="B104" s="273">
        <v>109</v>
      </c>
      <c r="C104" s="266" t="s">
        <v>25133</v>
      </c>
      <c r="D104" s="273" t="s">
        <v>14</v>
      </c>
      <c r="E104" s="273" t="s">
        <v>25041</v>
      </c>
      <c r="F104" s="274">
        <v>4.34</v>
      </c>
    </row>
    <row r="105" spans="1:6">
      <c r="A105" s="273" t="s">
        <v>25039</v>
      </c>
      <c r="B105" s="273">
        <v>111</v>
      </c>
      <c r="C105" s="266" t="s">
        <v>25134</v>
      </c>
      <c r="D105" s="273" t="s">
        <v>14</v>
      </c>
      <c r="E105" s="273" t="s">
        <v>25041</v>
      </c>
      <c r="F105" s="274">
        <v>9.8699999999999992</v>
      </c>
    </row>
    <row r="106" spans="1:6">
      <c r="A106" s="273" t="s">
        <v>25039</v>
      </c>
      <c r="B106" s="273">
        <v>112</v>
      </c>
      <c r="C106" s="266" t="s">
        <v>25135</v>
      </c>
      <c r="D106" s="273" t="s">
        <v>14</v>
      </c>
      <c r="E106" s="273" t="s">
        <v>25041</v>
      </c>
      <c r="F106" s="274">
        <v>5.23</v>
      </c>
    </row>
    <row r="107" spans="1:6">
      <c r="A107" s="273" t="s">
        <v>25039</v>
      </c>
      <c r="B107" s="273">
        <v>113</v>
      </c>
      <c r="C107" s="266" t="s">
        <v>25136</v>
      </c>
      <c r="D107" s="273" t="s">
        <v>14</v>
      </c>
      <c r="E107" s="273" t="s">
        <v>25041</v>
      </c>
      <c r="F107" s="274">
        <v>13.1</v>
      </c>
    </row>
    <row r="108" spans="1:6">
      <c r="A108" s="273" t="s">
        <v>25039</v>
      </c>
      <c r="B108" s="273">
        <v>104</v>
      </c>
      <c r="C108" s="266" t="s">
        <v>25137</v>
      </c>
      <c r="D108" s="273" t="s">
        <v>14</v>
      </c>
      <c r="E108" s="273" t="s">
        <v>25041</v>
      </c>
      <c r="F108" s="274">
        <v>22.8</v>
      </c>
    </row>
    <row r="109" spans="1:6">
      <c r="A109" s="273" t="s">
        <v>25039</v>
      </c>
      <c r="B109" s="273">
        <v>102</v>
      </c>
      <c r="C109" s="266" t="s">
        <v>25138</v>
      </c>
      <c r="D109" s="273" t="s">
        <v>14</v>
      </c>
      <c r="E109" s="273" t="s">
        <v>25041</v>
      </c>
      <c r="F109" s="274">
        <v>31.43</v>
      </c>
    </row>
    <row r="110" spans="1:6">
      <c r="A110" s="273" t="s">
        <v>25039</v>
      </c>
      <c r="B110" s="273">
        <v>95</v>
      </c>
      <c r="C110" s="266" t="s">
        <v>25139</v>
      </c>
      <c r="D110" s="273" t="s">
        <v>14</v>
      </c>
      <c r="E110" s="273" t="s">
        <v>25041</v>
      </c>
      <c r="F110" s="274">
        <v>13.28</v>
      </c>
    </row>
    <row r="111" spans="1:6">
      <c r="A111" s="273" t="s">
        <v>25039</v>
      </c>
      <c r="B111" s="273">
        <v>96</v>
      </c>
      <c r="C111" s="266" t="s">
        <v>25140</v>
      </c>
      <c r="D111" s="273" t="s">
        <v>14</v>
      </c>
      <c r="E111" s="273" t="s">
        <v>25041</v>
      </c>
      <c r="F111" s="274">
        <v>14.45</v>
      </c>
    </row>
    <row r="112" spans="1:6">
      <c r="A112" s="273" t="s">
        <v>25039</v>
      </c>
      <c r="B112" s="273">
        <v>97</v>
      </c>
      <c r="C112" s="266" t="s">
        <v>25141</v>
      </c>
      <c r="D112" s="273" t="s">
        <v>14</v>
      </c>
      <c r="E112" s="273" t="s">
        <v>25041</v>
      </c>
      <c r="F112" s="274">
        <v>21.74</v>
      </c>
    </row>
    <row r="113" spans="1:6">
      <c r="A113" s="273" t="s">
        <v>25039</v>
      </c>
      <c r="B113" s="273">
        <v>98</v>
      </c>
      <c r="C113" s="266" t="s">
        <v>25142</v>
      </c>
      <c r="D113" s="273" t="s">
        <v>14</v>
      </c>
      <c r="E113" s="273" t="s">
        <v>25041</v>
      </c>
      <c r="F113" s="274">
        <v>32.54</v>
      </c>
    </row>
    <row r="114" spans="1:6">
      <c r="A114" s="273" t="s">
        <v>25039</v>
      </c>
      <c r="B114" s="273">
        <v>99</v>
      </c>
      <c r="C114" s="266" t="s">
        <v>25143</v>
      </c>
      <c r="D114" s="273" t="s">
        <v>14</v>
      </c>
      <c r="E114" s="273" t="s">
        <v>25041</v>
      </c>
      <c r="F114" s="274">
        <v>30.75</v>
      </c>
    </row>
    <row r="115" spans="1:6">
      <c r="A115" s="273" t="s">
        <v>25039</v>
      </c>
      <c r="B115" s="273">
        <v>60</v>
      </c>
      <c r="C115" s="266" t="s">
        <v>25144</v>
      </c>
      <c r="D115" s="273" t="s">
        <v>14</v>
      </c>
      <c r="E115" s="273" t="s">
        <v>25041</v>
      </c>
      <c r="F115" s="274">
        <v>6.3</v>
      </c>
    </row>
    <row r="116" spans="1:6">
      <c r="A116" s="273" t="s">
        <v>25039</v>
      </c>
      <c r="B116" s="273">
        <v>72</v>
      </c>
      <c r="C116" s="266" t="s">
        <v>25145</v>
      </c>
      <c r="D116" s="273" t="s">
        <v>14</v>
      </c>
      <c r="E116" s="273" t="s">
        <v>25041</v>
      </c>
      <c r="F116" s="274">
        <v>58.98</v>
      </c>
    </row>
    <row r="117" spans="1:6">
      <c r="A117" s="273" t="s">
        <v>25039</v>
      </c>
      <c r="B117" s="273">
        <v>71</v>
      </c>
      <c r="C117" s="266" t="s">
        <v>25146</v>
      </c>
      <c r="D117" s="273" t="s">
        <v>14</v>
      </c>
      <c r="E117" s="273" t="s">
        <v>25041</v>
      </c>
      <c r="F117" s="274">
        <v>36.42</v>
      </c>
    </row>
    <row r="118" spans="1:6">
      <c r="A118" s="273" t="s">
        <v>25039</v>
      </c>
      <c r="B118" s="273">
        <v>67</v>
      </c>
      <c r="C118" s="266" t="s">
        <v>25147</v>
      </c>
      <c r="D118" s="273" t="s">
        <v>14</v>
      </c>
      <c r="E118" s="273" t="s">
        <v>25041</v>
      </c>
      <c r="F118" s="274">
        <v>19.07</v>
      </c>
    </row>
    <row r="119" spans="1:6">
      <c r="A119" s="273" t="s">
        <v>25039</v>
      </c>
      <c r="B119" s="273">
        <v>73</v>
      </c>
      <c r="C119" s="266" t="s">
        <v>25148</v>
      </c>
      <c r="D119" s="273" t="s">
        <v>14</v>
      </c>
      <c r="E119" s="273" t="s">
        <v>25041</v>
      </c>
      <c r="F119" s="274">
        <v>18.25</v>
      </c>
    </row>
    <row r="120" spans="1:6">
      <c r="A120" s="273" t="s">
        <v>25039</v>
      </c>
      <c r="B120" s="273">
        <v>100</v>
      </c>
      <c r="C120" s="266" t="s">
        <v>25149</v>
      </c>
      <c r="D120" s="273" t="s">
        <v>14</v>
      </c>
      <c r="E120" s="273" t="s">
        <v>25041</v>
      </c>
      <c r="F120" s="274">
        <v>53.73</v>
      </c>
    </row>
    <row r="121" spans="1:6">
      <c r="A121" s="273" t="s">
        <v>25039</v>
      </c>
      <c r="B121" s="273">
        <v>75</v>
      </c>
      <c r="C121" s="266" t="s">
        <v>25150</v>
      </c>
      <c r="D121" s="273" t="s">
        <v>14</v>
      </c>
      <c r="E121" s="273" t="s">
        <v>25041</v>
      </c>
      <c r="F121" s="274">
        <v>313.24</v>
      </c>
    </row>
    <row r="122" spans="1:6">
      <c r="A122" s="273" t="s">
        <v>25039</v>
      </c>
      <c r="B122" s="273">
        <v>83</v>
      </c>
      <c r="C122" s="266" t="s">
        <v>25151</v>
      </c>
      <c r="D122" s="273" t="s">
        <v>14</v>
      </c>
      <c r="E122" s="273" t="s">
        <v>25041</v>
      </c>
      <c r="F122" s="274">
        <v>250.43</v>
      </c>
    </row>
    <row r="123" spans="1:6">
      <c r="A123" s="273" t="s">
        <v>25039</v>
      </c>
      <c r="B123" s="273">
        <v>74</v>
      </c>
      <c r="C123" s="266" t="s">
        <v>25152</v>
      </c>
      <c r="D123" s="273" t="s">
        <v>14</v>
      </c>
      <c r="E123" s="273" t="s">
        <v>25041</v>
      </c>
      <c r="F123" s="274">
        <v>358.04</v>
      </c>
    </row>
    <row r="124" spans="1:6">
      <c r="A124" s="273" t="s">
        <v>25039</v>
      </c>
      <c r="B124" s="273">
        <v>106</v>
      </c>
      <c r="C124" s="266" t="s">
        <v>25153</v>
      </c>
      <c r="D124" s="273" t="s">
        <v>14</v>
      </c>
      <c r="E124" s="273" t="s">
        <v>25041</v>
      </c>
      <c r="F124" s="274">
        <v>452.76</v>
      </c>
    </row>
    <row r="125" spans="1:6">
      <c r="A125" s="273" t="s">
        <v>25039</v>
      </c>
      <c r="B125" s="273">
        <v>88</v>
      </c>
      <c r="C125" s="266" t="s">
        <v>25154</v>
      </c>
      <c r="D125" s="273" t="s">
        <v>14</v>
      </c>
      <c r="E125" s="273" t="s">
        <v>25041</v>
      </c>
      <c r="F125" s="274">
        <v>12.72</v>
      </c>
    </row>
    <row r="126" spans="1:6">
      <c r="A126" s="273" t="s">
        <v>25039</v>
      </c>
      <c r="B126" s="273">
        <v>82</v>
      </c>
      <c r="C126" s="266" t="s">
        <v>25155</v>
      </c>
      <c r="D126" s="273" t="s">
        <v>14</v>
      </c>
      <c r="E126" s="273" t="s">
        <v>25041</v>
      </c>
      <c r="F126" s="274">
        <v>238.26</v>
      </c>
    </row>
    <row r="127" spans="1:6">
      <c r="A127" s="273" t="s">
        <v>25039</v>
      </c>
      <c r="B127" s="273">
        <v>105</v>
      </c>
      <c r="C127" s="266" t="s">
        <v>25156</v>
      </c>
      <c r="D127" s="273" t="s">
        <v>14</v>
      </c>
      <c r="E127" s="273" t="s">
        <v>25041</v>
      </c>
      <c r="F127" s="274">
        <v>337.61</v>
      </c>
    </row>
    <row r="128" spans="1:6">
      <c r="A128" s="273" t="s">
        <v>25039</v>
      </c>
      <c r="B128" s="273">
        <v>39719</v>
      </c>
      <c r="C128" s="266" t="s">
        <v>25157</v>
      </c>
      <c r="D128" s="273" t="s">
        <v>11</v>
      </c>
      <c r="E128" s="273" t="s">
        <v>25041</v>
      </c>
      <c r="F128" s="274">
        <v>150.11000000000001</v>
      </c>
    </row>
    <row r="129" spans="1:6">
      <c r="A129" s="273" t="s">
        <v>25039</v>
      </c>
      <c r="B129" s="273">
        <v>3410</v>
      </c>
      <c r="C129" s="266" t="s">
        <v>25158</v>
      </c>
      <c r="D129" s="273" t="s">
        <v>15</v>
      </c>
      <c r="E129" s="273" t="s">
        <v>25041</v>
      </c>
      <c r="F129" s="274">
        <v>33.76</v>
      </c>
    </row>
    <row r="130" spans="1:6">
      <c r="A130" s="273" t="s">
        <v>25039</v>
      </c>
      <c r="B130" s="273">
        <v>4791</v>
      </c>
      <c r="C130" s="266" t="s">
        <v>25159</v>
      </c>
      <c r="D130" s="273" t="s">
        <v>15</v>
      </c>
      <c r="E130" s="273" t="s">
        <v>25041</v>
      </c>
      <c r="F130" s="274">
        <v>50.45</v>
      </c>
    </row>
    <row r="131" spans="1:6">
      <c r="A131" s="273" t="s">
        <v>25039</v>
      </c>
      <c r="B131" s="273">
        <v>157</v>
      </c>
      <c r="C131" s="266" t="s">
        <v>25160</v>
      </c>
      <c r="D131" s="273" t="s">
        <v>15</v>
      </c>
      <c r="E131" s="273" t="s">
        <v>25041</v>
      </c>
      <c r="F131" s="274">
        <v>148</v>
      </c>
    </row>
    <row r="132" spans="1:6">
      <c r="A132" s="273" t="s">
        <v>25039</v>
      </c>
      <c r="B132" s="273">
        <v>156</v>
      </c>
      <c r="C132" s="266" t="s">
        <v>25161</v>
      </c>
      <c r="D132" s="273" t="s">
        <v>15</v>
      </c>
      <c r="E132" s="273" t="s">
        <v>25041</v>
      </c>
      <c r="F132" s="274">
        <v>52.69</v>
      </c>
    </row>
    <row r="133" spans="1:6">
      <c r="A133" s="273" t="s">
        <v>25039</v>
      </c>
      <c r="B133" s="273">
        <v>131</v>
      </c>
      <c r="C133" s="266" t="s">
        <v>25162</v>
      </c>
      <c r="D133" s="273" t="s">
        <v>15</v>
      </c>
      <c r="E133" s="273" t="s">
        <v>25041</v>
      </c>
      <c r="F133" s="274">
        <v>45.06</v>
      </c>
    </row>
    <row r="134" spans="1:6">
      <c r="A134" s="273" t="s">
        <v>25039</v>
      </c>
      <c r="B134" s="273">
        <v>21114</v>
      </c>
      <c r="C134" s="266" t="s">
        <v>25163</v>
      </c>
      <c r="D134" s="273" t="s">
        <v>14</v>
      </c>
      <c r="E134" s="273" t="s">
        <v>25041</v>
      </c>
      <c r="F134" s="274">
        <v>29.59</v>
      </c>
    </row>
    <row r="135" spans="1:6">
      <c r="A135" s="273" t="s">
        <v>25039</v>
      </c>
      <c r="B135" s="273">
        <v>119</v>
      </c>
      <c r="C135" s="266" t="s">
        <v>25164</v>
      </c>
      <c r="D135" s="273" t="s">
        <v>14</v>
      </c>
      <c r="E135" s="273" t="s">
        <v>25046</v>
      </c>
      <c r="F135" s="274">
        <v>7.5</v>
      </c>
    </row>
    <row r="136" spans="1:6">
      <c r="A136" s="273" t="s">
        <v>25039</v>
      </c>
      <c r="B136" s="273">
        <v>122</v>
      </c>
      <c r="C136" s="266" t="s">
        <v>25165</v>
      </c>
      <c r="D136" s="273" t="s">
        <v>14</v>
      </c>
      <c r="E136" s="273" t="s">
        <v>25041</v>
      </c>
      <c r="F136" s="274">
        <v>57.7</v>
      </c>
    </row>
    <row r="137" spans="1:6">
      <c r="A137" s="273" t="s">
        <v>25039</v>
      </c>
      <c r="B137" s="273">
        <v>20080</v>
      </c>
      <c r="C137" s="266" t="s">
        <v>25166</v>
      </c>
      <c r="D137" s="273" t="s">
        <v>14</v>
      </c>
      <c r="E137" s="273" t="s">
        <v>25041</v>
      </c>
      <c r="F137" s="274">
        <v>18.829999999999998</v>
      </c>
    </row>
    <row r="138" spans="1:6">
      <c r="A138" s="273" t="s">
        <v>25039</v>
      </c>
      <c r="B138" s="273">
        <v>124</v>
      </c>
      <c r="C138" s="266" t="s">
        <v>25167</v>
      </c>
      <c r="D138" s="273" t="s">
        <v>11</v>
      </c>
      <c r="E138" s="273" t="s">
        <v>25041</v>
      </c>
      <c r="F138" s="274">
        <v>17.38</v>
      </c>
    </row>
    <row r="139" spans="1:6">
      <c r="A139" s="273" t="s">
        <v>25039</v>
      </c>
      <c r="B139" s="273">
        <v>7334</v>
      </c>
      <c r="C139" s="266" t="s">
        <v>25168</v>
      </c>
      <c r="D139" s="273" t="s">
        <v>11</v>
      </c>
      <c r="E139" s="273" t="s">
        <v>25041</v>
      </c>
      <c r="F139" s="274">
        <v>14.39</v>
      </c>
    </row>
    <row r="140" spans="1:6">
      <c r="A140" s="273" t="s">
        <v>25039</v>
      </c>
      <c r="B140" s="273">
        <v>45146</v>
      </c>
      <c r="C140" s="266" t="s">
        <v>25169</v>
      </c>
      <c r="D140" s="273" t="s">
        <v>15</v>
      </c>
      <c r="E140" s="273" t="s">
        <v>25041</v>
      </c>
      <c r="F140" s="274">
        <v>33.32</v>
      </c>
    </row>
    <row r="141" spans="1:6">
      <c r="A141" s="273" t="s">
        <v>25039</v>
      </c>
      <c r="B141" s="273">
        <v>123</v>
      </c>
      <c r="C141" s="266" t="s">
        <v>25170</v>
      </c>
      <c r="D141" s="273" t="s">
        <v>11</v>
      </c>
      <c r="E141" s="273" t="s">
        <v>25046</v>
      </c>
      <c r="F141" s="274">
        <v>7.11</v>
      </c>
    </row>
    <row r="142" spans="1:6">
      <c r="A142" s="273" t="s">
        <v>25039</v>
      </c>
      <c r="B142" s="273">
        <v>127</v>
      </c>
      <c r="C142" s="266" t="s">
        <v>25171</v>
      </c>
      <c r="D142" s="273" t="s">
        <v>11</v>
      </c>
      <c r="E142" s="273" t="s">
        <v>25041</v>
      </c>
      <c r="F142" s="274">
        <v>16.97</v>
      </c>
    </row>
    <row r="143" spans="1:6">
      <c r="A143" s="273" t="s">
        <v>25039</v>
      </c>
      <c r="B143" s="273">
        <v>133</v>
      </c>
      <c r="C143" s="266" t="s">
        <v>25172</v>
      </c>
      <c r="D143" s="273" t="s">
        <v>11</v>
      </c>
      <c r="E143" s="273" t="s">
        <v>25041</v>
      </c>
      <c r="F143" s="274">
        <v>7.05</v>
      </c>
    </row>
    <row r="144" spans="1:6">
      <c r="A144" s="273" t="s">
        <v>25039</v>
      </c>
      <c r="B144" s="273">
        <v>43617</v>
      </c>
      <c r="C144" s="266" t="s">
        <v>25173</v>
      </c>
      <c r="D144" s="273" t="s">
        <v>11</v>
      </c>
      <c r="E144" s="273" t="s">
        <v>25041</v>
      </c>
      <c r="F144" s="274">
        <v>7.87</v>
      </c>
    </row>
    <row r="145" spans="1:6">
      <c r="A145" s="273" t="s">
        <v>25039</v>
      </c>
      <c r="B145" s="273">
        <v>132</v>
      </c>
      <c r="C145" s="266" t="s">
        <v>25174</v>
      </c>
      <c r="D145" s="273" t="s">
        <v>11</v>
      </c>
      <c r="E145" s="273" t="s">
        <v>25041</v>
      </c>
      <c r="F145" s="274">
        <v>7.31</v>
      </c>
    </row>
    <row r="146" spans="1:6">
      <c r="A146" s="273" t="s">
        <v>25039</v>
      </c>
      <c r="B146" s="273">
        <v>43618</v>
      </c>
      <c r="C146" s="266" t="s">
        <v>25175</v>
      </c>
      <c r="D146" s="273" t="s">
        <v>15</v>
      </c>
      <c r="E146" s="273" t="s">
        <v>25041</v>
      </c>
      <c r="F146" s="274">
        <v>18.399999999999999</v>
      </c>
    </row>
    <row r="147" spans="1:6">
      <c r="A147" s="273" t="s">
        <v>25039</v>
      </c>
      <c r="B147" s="273">
        <v>37476</v>
      </c>
      <c r="C147" s="266" t="s">
        <v>25176</v>
      </c>
      <c r="D147" s="273" t="s">
        <v>14</v>
      </c>
      <c r="E147" s="273" t="s">
        <v>25041</v>
      </c>
      <c r="F147" s="274">
        <v>4475.79</v>
      </c>
    </row>
    <row r="148" spans="1:6">
      <c r="A148" s="273" t="s">
        <v>25039</v>
      </c>
      <c r="B148" s="273">
        <v>37478</v>
      </c>
      <c r="C148" s="266" t="s">
        <v>25177</v>
      </c>
      <c r="D148" s="273" t="s">
        <v>14</v>
      </c>
      <c r="E148" s="273" t="s">
        <v>25041</v>
      </c>
      <c r="F148" s="274">
        <v>5606.05</v>
      </c>
    </row>
    <row r="149" spans="1:6">
      <c r="A149" s="273" t="s">
        <v>25039</v>
      </c>
      <c r="B149" s="273">
        <v>37477</v>
      </c>
      <c r="C149" s="266" t="s">
        <v>25178</v>
      </c>
      <c r="D149" s="273" t="s">
        <v>14</v>
      </c>
      <c r="E149" s="273" t="s">
        <v>25041</v>
      </c>
      <c r="F149" s="274">
        <v>7595.29</v>
      </c>
    </row>
    <row r="150" spans="1:6">
      <c r="A150" s="273" t="s">
        <v>25039</v>
      </c>
      <c r="B150" s="273">
        <v>37479</v>
      </c>
      <c r="C150" s="266" t="s">
        <v>25179</v>
      </c>
      <c r="D150" s="273" t="s">
        <v>14</v>
      </c>
      <c r="E150" s="273" t="s">
        <v>25041</v>
      </c>
      <c r="F150" s="274">
        <v>9008.1</v>
      </c>
    </row>
    <row r="151" spans="1:6">
      <c r="A151" s="273" t="s">
        <v>25039</v>
      </c>
      <c r="B151" s="273">
        <v>4319</v>
      </c>
      <c r="C151" s="266" t="s">
        <v>25180</v>
      </c>
      <c r="D151" s="273" t="s">
        <v>14</v>
      </c>
      <c r="E151" s="273" t="s">
        <v>25041</v>
      </c>
      <c r="F151" s="274">
        <v>1.67</v>
      </c>
    </row>
    <row r="152" spans="1:6">
      <c r="A152" s="273" t="s">
        <v>25039</v>
      </c>
      <c r="B152" s="273">
        <v>42409</v>
      </c>
      <c r="C152" s="266" t="s">
        <v>25181</v>
      </c>
      <c r="D152" s="273" t="s">
        <v>15</v>
      </c>
      <c r="E152" s="273" t="s">
        <v>25041</v>
      </c>
      <c r="F152" s="274">
        <v>11.58</v>
      </c>
    </row>
    <row r="153" spans="1:6">
      <c r="A153" s="273" t="s">
        <v>25039</v>
      </c>
      <c r="B153" s="273">
        <v>40553</v>
      </c>
      <c r="C153" s="266" t="s">
        <v>25182</v>
      </c>
      <c r="D153" s="273" t="s">
        <v>18</v>
      </c>
      <c r="E153" s="273" t="s">
        <v>25046</v>
      </c>
      <c r="F153" s="274">
        <v>74</v>
      </c>
    </row>
    <row r="154" spans="1:6">
      <c r="A154" s="273" t="s">
        <v>25183</v>
      </c>
      <c r="B154" s="273">
        <v>6114</v>
      </c>
      <c r="C154" s="266" t="s">
        <v>25184</v>
      </c>
      <c r="D154" s="273" t="s">
        <v>17</v>
      </c>
      <c r="E154" s="273" t="s">
        <v>25041</v>
      </c>
      <c r="F154" s="274">
        <v>22.05</v>
      </c>
    </row>
    <row r="155" spans="1:6">
      <c r="A155" s="273" t="s">
        <v>25183</v>
      </c>
      <c r="B155" s="273">
        <v>40912</v>
      </c>
      <c r="C155" s="266" t="s">
        <v>25185</v>
      </c>
      <c r="D155" s="273" t="s">
        <v>11802</v>
      </c>
      <c r="E155" s="273" t="s">
        <v>25041</v>
      </c>
      <c r="F155" s="274">
        <v>3864.63</v>
      </c>
    </row>
    <row r="156" spans="1:6">
      <c r="A156" s="273" t="s">
        <v>25183</v>
      </c>
      <c r="B156" s="273">
        <v>247</v>
      </c>
      <c r="C156" s="266" t="s">
        <v>25186</v>
      </c>
      <c r="D156" s="273" t="s">
        <v>17</v>
      </c>
      <c r="E156" s="273" t="s">
        <v>25041</v>
      </c>
      <c r="F156" s="274">
        <v>22.05</v>
      </c>
    </row>
    <row r="157" spans="1:6">
      <c r="A157" s="273" t="s">
        <v>25183</v>
      </c>
      <c r="B157" s="273">
        <v>40919</v>
      </c>
      <c r="C157" s="266" t="s">
        <v>25187</v>
      </c>
      <c r="D157" s="273" t="s">
        <v>11802</v>
      </c>
      <c r="E157" s="273" t="s">
        <v>25041</v>
      </c>
      <c r="F157" s="274">
        <v>3864.63</v>
      </c>
    </row>
    <row r="158" spans="1:6">
      <c r="A158" s="273" t="s">
        <v>25183</v>
      </c>
      <c r="B158" s="273">
        <v>44499</v>
      </c>
      <c r="C158" s="266" t="s">
        <v>25188</v>
      </c>
      <c r="D158" s="273" t="s">
        <v>17</v>
      </c>
      <c r="E158" s="273" t="s">
        <v>25041</v>
      </c>
      <c r="F158" s="274">
        <v>22.05</v>
      </c>
    </row>
    <row r="159" spans="1:6">
      <c r="A159" s="273" t="s">
        <v>25183</v>
      </c>
      <c r="B159" s="273">
        <v>40984</v>
      </c>
      <c r="C159" s="266" t="s">
        <v>25189</v>
      </c>
      <c r="D159" s="273" t="s">
        <v>11802</v>
      </c>
      <c r="E159" s="273" t="s">
        <v>25041</v>
      </c>
      <c r="F159" s="274">
        <v>3864.63</v>
      </c>
    </row>
    <row r="160" spans="1:6">
      <c r="A160" s="273" t="s">
        <v>25183</v>
      </c>
      <c r="B160" s="273">
        <v>248</v>
      </c>
      <c r="C160" s="266" t="s">
        <v>25190</v>
      </c>
      <c r="D160" s="273" t="s">
        <v>17</v>
      </c>
      <c r="E160" s="273" t="s">
        <v>25041</v>
      </c>
      <c r="F160" s="274">
        <v>19.8</v>
      </c>
    </row>
    <row r="161" spans="1:6">
      <c r="A161" s="273" t="s">
        <v>25183</v>
      </c>
      <c r="B161" s="273">
        <v>41086</v>
      </c>
      <c r="C161" s="266" t="s">
        <v>25191</v>
      </c>
      <c r="D161" s="273" t="s">
        <v>11802</v>
      </c>
      <c r="E161" s="273" t="s">
        <v>25041</v>
      </c>
      <c r="F161" s="274">
        <v>3471.67</v>
      </c>
    </row>
    <row r="162" spans="1:6">
      <c r="A162" s="273" t="s">
        <v>25183</v>
      </c>
      <c r="B162" s="273">
        <v>34466</v>
      </c>
      <c r="C162" s="266" t="s">
        <v>25192</v>
      </c>
      <c r="D162" s="273" t="s">
        <v>17</v>
      </c>
      <c r="E162" s="273" t="s">
        <v>25041</v>
      </c>
      <c r="F162" s="274">
        <v>22.05</v>
      </c>
    </row>
    <row r="163" spans="1:6">
      <c r="A163" s="273" t="s">
        <v>25183</v>
      </c>
      <c r="B163" s="273">
        <v>41083</v>
      </c>
      <c r="C163" s="266" t="s">
        <v>25193</v>
      </c>
      <c r="D163" s="273" t="s">
        <v>11802</v>
      </c>
      <c r="E163" s="273" t="s">
        <v>25041</v>
      </c>
      <c r="F163" s="274">
        <v>3864.63</v>
      </c>
    </row>
    <row r="164" spans="1:6">
      <c r="A164" s="273" t="s">
        <v>25183</v>
      </c>
      <c r="B164" s="273">
        <v>252</v>
      </c>
      <c r="C164" s="266" t="s">
        <v>25194</v>
      </c>
      <c r="D164" s="273" t="s">
        <v>17</v>
      </c>
      <c r="E164" s="273" t="s">
        <v>25041</v>
      </c>
      <c r="F164" s="274">
        <v>22.05</v>
      </c>
    </row>
    <row r="165" spans="1:6">
      <c r="A165" s="273" t="s">
        <v>25183</v>
      </c>
      <c r="B165" s="273">
        <v>40909</v>
      </c>
      <c r="C165" s="266" t="s">
        <v>25195</v>
      </c>
      <c r="D165" s="273" t="s">
        <v>11802</v>
      </c>
      <c r="E165" s="273" t="s">
        <v>25041</v>
      </c>
      <c r="F165" s="274">
        <v>3864.63</v>
      </c>
    </row>
    <row r="166" spans="1:6">
      <c r="A166" s="273" t="s">
        <v>25183</v>
      </c>
      <c r="B166" s="273">
        <v>242</v>
      </c>
      <c r="C166" s="266" t="s">
        <v>25196</v>
      </c>
      <c r="D166" s="273" t="s">
        <v>17</v>
      </c>
      <c r="E166" s="273" t="s">
        <v>25041</v>
      </c>
      <c r="F166" s="274">
        <v>21.2</v>
      </c>
    </row>
    <row r="167" spans="1:6">
      <c r="A167" s="273" t="s">
        <v>25183</v>
      </c>
      <c r="B167" s="273">
        <v>41085</v>
      </c>
      <c r="C167" s="266" t="s">
        <v>25197</v>
      </c>
      <c r="D167" s="273" t="s">
        <v>11802</v>
      </c>
      <c r="E167" s="273" t="s">
        <v>25041</v>
      </c>
      <c r="F167" s="274">
        <v>3715.09</v>
      </c>
    </row>
    <row r="168" spans="1:6">
      <c r="A168" s="273" t="s">
        <v>25039</v>
      </c>
      <c r="B168" s="273">
        <v>427</v>
      </c>
      <c r="C168" s="266" t="s">
        <v>25198</v>
      </c>
      <c r="D168" s="273" t="s">
        <v>14</v>
      </c>
      <c r="E168" s="273" t="s">
        <v>25041</v>
      </c>
      <c r="F168" s="274">
        <v>6.55</v>
      </c>
    </row>
    <row r="169" spans="1:6">
      <c r="A169" s="273" t="s">
        <v>25039</v>
      </c>
      <c r="B169" s="273">
        <v>417</v>
      </c>
      <c r="C169" s="266" t="s">
        <v>25199</v>
      </c>
      <c r="D169" s="273" t="s">
        <v>14</v>
      </c>
      <c r="E169" s="273" t="s">
        <v>25041</v>
      </c>
      <c r="F169" s="274">
        <v>3.08</v>
      </c>
    </row>
    <row r="170" spans="1:6">
      <c r="A170" s="273" t="s">
        <v>25039</v>
      </c>
      <c r="B170" s="273">
        <v>11273</v>
      </c>
      <c r="C170" s="266" t="s">
        <v>25200</v>
      </c>
      <c r="D170" s="273" t="s">
        <v>14</v>
      </c>
      <c r="E170" s="273" t="s">
        <v>25041</v>
      </c>
      <c r="F170" s="274">
        <v>9.58</v>
      </c>
    </row>
    <row r="171" spans="1:6">
      <c r="A171" s="273" t="s">
        <v>25039</v>
      </c>
      <c r="B171" s="273">
        <v>11272</v>
      </c>
      <c r="C171" s="266" t="s">
        <v>25201</v>
      </c>
      <c r="D171" s="273" t="s">
        <v>14</v>
      </c>
      <c r="E171" s="273" t="s">
        <v>25041</v>
      </c>
      <c r="F171" s="274">
        <v>5.78</v>
      </c>
    </row>
    <row r="172" spans="1:6">
      <c r="A172" s="273" t="s">
        <v>25039</v>
      </c>
      <c r="B172" s="273">
        <v>11275</v>
      </c>
      <c r="C172" s="266" t="s">
        <v>25202</v>
      </c>
      <c r="D172" s="273" t="s">
        <v>14</v>
      </c>
      <c r="E172" s="273" t="s">
        <v>25041</v>
      </c>
      <c r="F172" s="274">
        <v>2.3199999999999998</v>
      </c>
    </row>
    <row r="173" spans="1:6">
      <c r="A173" s="273" t="s">
        <v>25039</v>
      </c>
      <c r="B173" s="273">
        <v>11274</v>
      </c>
      <c r="C173" s="266" t="s">
        <v>25203</v>
      </c>
      <c r="D173" s="273" t="s">
        <v>14</v>
      </c>
      <c r="E173" s="273" t="s">
        <v>25041</v>
      </c>
      <c r="F173" s="274">
        <v>1.77</v>
      </c>
    </row>
    <row r="174" spans="1:6">
      <c r="A174" s="273" t="s">
        <v>25039</v>
      </c>
      <c r="B174" s="273">
        <v>45208</v>
      </c>
      <c r="C174" s="266" t="s">
        <v>32225</v>
      </c>
      <c r="D174" s="273" t="s">
        <v>14</v>
      </c>
      <c r="E174" s="273" t="s">
        <v>25041</v>
      </c>
      <c r="F174" s="274">
        <v>227.55</v>
      </c>
    </row>
    <row r="175" spans="1:6">
      <c r="A175" s="273" t="s">
        <v>25039</v>
      </c>
      <c r="B175" s="273">
        <v>45250</v>
      </c>
      <c r="C175" s="266" t="s">
        <v>32226</v>
      </c>
      <c r="D175" s="273" t="s">
        <v>14</v>
      </c>
      <c r="E175" s="273" t="s">
        <v>25041</v>
      </c>
      <c r="F175" s="274">
        <v>39.35</v>
      </c>
    </row>
    <row r="176" spans="1:6">
      <c r="A176" s="273" t="s">
        <v>25039</v>
      </c>
      <c r="B176" s="273">
        <v>38470</v>
      </c>
      <c r="C176" s="266" t="s">
        <v>25204</v>
      </c>
      <c r="D176" s="273" t="s">
        <v>14</v>
      </c>
      <c r="E176" s="273" t="s">
        <v>25041</v>
      </c>
      <c r="F176" s="274">
        <v>40.28</v>
      </c>
    </row>
    <row r="177" spans="1:6">
      <c r="A177" s="273" t="s">
        <v>25039</v>
      </c>
      <c r="B177" s="273">
        <v>38547</v>
      </c>
      <c r="C177" s="266" t="s">
        <v>25205</v>
      </c>
      <c r="D177" s="273" t="s">
        <v>14</v>
      </c>
      <c r="E177" s="273" t="s">
        <v>25041</v>
      </c>
      <c r="F177" s="274">
        <v>267.39999999999998</v>
      </c>
    </row>
    <row r="178" spans="1:6">
      <c r="A178" s="273" t="s">
        <v>25039</v>
      </c>
      <c r="B178" s="273">
        <v>38467</v>
      </c>
      <c r="C178" s="266" t="s">
        <v>25206</v>
      </c>
      <c r="D178" s="273" t="s">
        <v>14</v>
      </c>
      <c r="E178" s="273" t="s">
        <v>25041</v>
      </c>
      <c r="F178" s="274">
        <v>139.06</v>
      </c>
    </row>
    <row r="179" spans="1:6">
      <c r="A179" s="273" t="s">
        <v>25039</v>
      </c>
      <c r="B179" s="273">
        <v>38468</v>
      </c>
      <c r="C179" s="266" t="s">
        <v>25207</v>
      </c>
      <c r="D179" s="273" t="s">
        <v>14</v>
      </c>
      <c r="E179" s="273" t="s">
        <v>25041</v>
      </c>
      <c r="F179" s="274">
        <v>173.58</v>
      </c>
    </row>
    <row r="180" spans="1:6">
      <c r="A180" s="273" t="s">
        <v>25039</v>
      </c>
      <c r="B180" s="273">
        <v>38469</v>
      </c>
      <c r="C180" s="266" t="s">
        <v>25208</v>
      </c>
      <c r="D180" s="273" t="s">
        <v>14</v>
      </c>
      <c r="E180" s="273" t="s">
        <v>25041</v>
      </c>
      <c r="F180" s="274">
        <v>255.32</v>
      </c>
    </row>
    <row r="181" spans="1:6">
      <c r="A181" s="273" t="s">
        <v>25039</v>
      </c>
      <c r="B181" s="273">
        <v>45197</v>
      </c>
      <c r="C181" s="266" t="s">
        <v>32227</v>
      </c>
      <c r="D181" s="273" t="s">
        <v>14</v>
      </c>
      <c r="E181" s="273" t="s">
        <v>25041</v>
      </c>
      <c r="F181" s="274">
        <v>203.63</v>
      </c>
    </row>
    <row r="182" spans="1:6">
      <c r="A182" s="273" t="s">
        <v>25039</v>
      </c>
      <c r="B182" s="273">
        <v>38471</v>
      </c>
      <c r="C182" s="266" t="s">
        <v>25209</v>
      </c>
      <c r="D182" s="273" t="s">
        <v>14</v>
      </c>
      <c r="E182" s="273" t="s">
        <v>25041</v>
      </c>
      <c r="F182" s="274">
        <v>273.07</v>
      </c>
    </row>
    <row r="183" spans="1:6">
      <c r="A183" s="273" t="s">
        <v>25039</v>
      </c>
      <c r="B183" s="273">
        <v>45206</v>
      </c>
      <c r="C183" s="266" t="s">
        <v>32228</v>
      </c>
      <c r="D183" s="273" t="s">
        <v>14</v>
      </c>
      <c r="E183" s="273" t="s">
        <v>25041</v>
      </c>
      <c r="F183" s="274">
        <v>53.95</v>
      </c>
    </row>
    <row r="184" spans="1:6">
      <c r="A184" s="273" t="s">
        <v>32229</v>
      </c>
      <c r="B184" s="273">
        <v>37370</v>
      </c>
      <c r="C184" s="266" t="s">
        <v>25210</v>
      </c>
      <c r="D184" s="273" t="s">
        <v>17</v>
      </c>
      <c r="E184" s="273" t="s">
        <v>25046</v>
      </c>
      <c r="F184" s="274">
        <v>4.4800000000000004</v>
      </c>
    </row>
    <row r="185" spans="1:6">
      <c r="A185" s="273" t="s">
        <v>32229</v>
      </c>
      <c r="B185" s="273">
        <v>40862</v>
      </c>
      <c r="C185" s="266" t="s">
        <v>25211</v>
      </c>
      <c r="D185" s="273" t="s">
        <v>11802</v>
      </c>
      <c r="E185" s="273" t="s">
        <v>25046</v>
      </c>
      <c r="F185" s="274">
        <v>743.12</v>
      </c>
    </row>
    <row r="186" spans="1:6">
      <c r="A186" s="273" t="s">
        <v>25212</v>
      </c>
      <c r="B186" s="273">
        <v>10658</v>
      </c>
      <c r="C186" s="266" t="s">
        <v>25213</v>
      </c>
      <c r="D186" s="273" t="s">
        <v>14</v>
      </c>
      <c r="E186" s="273" t="s">
        <v>25046</v>
      </c>
      <c r="F186" s="274">
        <v>9816.75</v>
      </c>
    </row>
    <row r="187" spans="1:6">
      <c r="A187" s="273" t="s">
        <v>25183</v>
      </c>
      <c r="B187" s="273">
        <v>253</v>
      </c>
      <c r="C187" s="266" t="s">
        <v>25214</v>
      </c>
      <c r="D187" s="273" t="s">
        <v>17</v>
      </c>
      <c r="E187" s="273" t="s">
        <v>25046</v>
      </c>
      <c r="F187" s="274">
        <v>34.36</v>
      </c>
    </row>
    <row r="188" spans="1:6">
      <c r="A188" s="273" t="s">
        <v>25183</v>
      </c>
      <c r="B188" s="273">
        <v>40809</v>
      </c>
      <c r="C188" s="266" t="s">
        <v>25215</v>
      </c>
      <c r="D188" s="273" t="s">
        <v>11802</v>
      </c>
      <c r="E188" s="273" t="s">
        <v>25041</v>
      </c>
      <c r="F188" s="274">
        <v>6018.94</v>
      </c>
    </row>
    <row r="189" spans="1:6">
      <c r="A189" s="273" t="s">
        <v>25039</v>
      </c>
      <c r="B189" s="273">
        <v>42428</v>
      </c>
      <c r="C189" s="266" t="s">
        <v>25216</v>
      </c>
      <c r="D189" s="273" t="s">
        <v>14</v>
      </c>
      <c r="E189" s="273" t="s">
        <v>25046</v>
      </c>
      <c r="F189" s="274">
        <v>2271</v>
      </c>
    </row>
    <row r="190" spans="1:6">
      <c r="A190" s="273" t="s">
        <v>25039</v>
      </c>
      <c r="B190" s="273">
        <v>301</v>
      </c>
      <c r="C190" s="266" t="s">
        <v>25217</v>
      </c>
      <c r="D190" s="273" t="s">
        <v>14</v>
      </c>
      <c r="E190" s="273" t="s">
        <v>25046</v>
      </c>
      <c r="F190" s="274">
        <v>2.46</v>
      </c>
    </row>
    <row r="191" spans="1:6">
      <c r="A191" s="273" t="s">
        <v>25039</v>
      </c>
      <c r="B191" s="273">
        <v>296</v>
      </c>
      <c r="C191" s="266" t="s">
        <v>25218</v>
      </c>
      <c r="D191" s="273" t="s">
        <v>14</v>
      </c>
      <c r="E191" s="273" t="s">
        <v>25041</v>
      </c>
      <c r="F191" s="274">
        <v>1.39</v>
      </c>
    </row>
    <row r="192" spans="1:6">
      <c r="A192" s="273" t="s">
        <v>25039</v>
      </c>
      <c r="B192" s="273">
        <v>297</v>
      </c>
      <c r="C192" s="266" t="s">
        <v>25219</v>
      </c>
      <c r="D192" s="273" t="s">
        <v>14</v>
      </c>
      <c r="E192" s="273" t="s">
        <v>25041</v>
      </c>
      <c r="F192" s="274">
        <v>2.04</v>
      </c>
    </row>
    <row r="193" spans="1:6">
      <c r="A193" s="273" t="s">
        <v>25039</v>
      </c>
      <c r="B193" s="273">
        <v>299</v>
      </c>
      <c r="C193" s="266" t="s">
        <v>25220</v>
      </c>
      <c r="D193" s="273" t="s">
        <v>14</v>
      </c>
      <c r="E193" s="273" t="s">
        <v>25041</v>
      </c>
      <c r="F193" s="274">
        <v>2.88</v>
      </c>
    </row>
    <row r="194" spans="1:6">
      <c r="A194" s="273" t="s">
        <v>25039</v>
      </c>
      <c r="B194" s="273">
        <v>300</v>
      </c>
      <c r="C194" s="266" t="s">
        <v>25221</v>
      </c>
      <c r="D194" s="273" t="s">
        <v>14</v>
      </c>
      <c r="E194" s="273" t="s">
        <v>25041</v>
      </c>
      <c r="F194" s="274">
        <v>9.98</v>
      </c>
    </row>
    <row r="195" spans="1:6">
      <c r="A195" s="273" t="s">
        <v>25039</v>
      </c>
      <c r="B195" s="273">
        <v>20085</v>
      </c>
      <c r="C195" s="266" t="s">
        <v>25222</v>
      </c>
      <c r="D195" s="273" t="s">
        <v>14</v>
      </c>
      <c r="E195" s="273" t="s">
        <v>25041</v>
      </c>
      <c r="F195" s="274">
        <v>1.82</v>
      </c>
    </row>
    <row r="196" spans="1:6">
      <c r="A196" s="273" t="s">
        <v>25039</v>
      </c>
      <c r="B196" s="273">
        <v>298</v>
      </c>
      <c r="C196" s="266" t="s">
        <v>25223</v>
      </c>
      <c r="D196" s="273" t="s">
        <v>14</v>
      </c>
      <c r="E196" s="273" t="s">
        <v>25041</v>
      </c>
      <c r="F196" s="274">
        <v>2.2200000000000002</v>
      </c>
    </row>
    <row r="197" spans="1:6">
      <c r="A197" s="273" t="s">
        <v>25039</v>
      </c>
      <c r="B197" s="273">
        <v>311</v>
      </c>
      <c r="C197" s="266" t="s">
        <v>25224</v>
      </c>
      <c r="D197" s="273" t="s">
        <v>14</v>
      </c>
      <c r="E197" s="273" t="s">
        <v>25041</v>
      </c>
      <c r="F197" s="274">
        <v>8.23</v>
      </c>
    </row>
    <row r="198" spans="1:6">
      <c r="A198" s="273" t="s">
        <v>25039</v>
      </c>
      <c r="B198" s="273">
        <v>318</v>
      </c>
      <c r="C198" s="266" t="s">
        <v>25225</v>
      </c>
      <c r="D198" s="273" t="s">
        <v>14</v>
      </c>
      <c r="E198" s="273" t="s">
        <v>25041</v>
      </c>
      <c r="F198" s="274">
        <v>16.579999999999998</v>
      </c>
    </row>
    <row r="199" spans="1:6">
      <c r="A199" s="273" t="s">
        <v>25039</v>
      </c>
      <c r="B199" s="273">
        <v>319</v>
      </c>
      <c r="C199" s="266" t="s">
        <v>25226</v>
      </c>
      <c r="D199" s="273" t="s">
        <v>14</v>
      </c>
      <c r="E199" s="273" t="s">
        <v>25041</v>
      </c>
      <c r="F199" s="274">
        <v>26</v>
      </c>
    </row>
    <row r="200" spans="1:6">
      <c r="A200" s="273" t="s">
        <v>25039</v>
      </c>
      <c r="B200" s="273">
        <v>303</v>
      </c>
      <c r="C200" s="266" t="s">
        <v>25227</v>
      </c>
      <c r="D200" s="273" t="s">
        <v>14</v>
      </c>
      <c r="E200" s="273" t="s">
        <v>25041</v>
      </c>
      <c r="F200" s="274">
        <v>2.72</v>
      </c>
    </row>
    <row r="201" spans="1:6">
      <c r="A201" s="273" t="s">
        <v>25039</v>
      </c>
      <c r="B201" s="273">
        <v>305</v>
      </c>
      <c r="C201" s="266" t="s">
        <v>25228</v>
      </c>
      <c r="D201" s="273" t="s">
        <v>14</v>
      </c>
      <c r="E201" s="273" t="s">
        <v>25041</v>
      </c>
      <c r="F201" s="274">
        <v>8.57</v>
      </c>
    </row>
    <row r="202" spans="1:6">
      <c r="A202" s="273" t="s">
        <v>25039</v>
      </c>
      <c r="B202" s="273">
        <v>306</v>
      </c>
      <c r="C202" s="266" t="s">
        <v>25229</v>
      </c>
      <c r="D202" s="273" t="s">
        <v>14</v>
      </c>
      <c r="E202" s="273" t="s">
        <v>25041</v>
      </c>
      <c r="F202" s="274">
        <v>13</v>
      </c>
    </row>
    <row r="203" spans="1:6">
      <c r="A203" s="273" t="s">
        <v>25039</v>
      </c>
      <c r="B203" s="273">
        <v>307</v>
      </c>
      <c r="C203" s="266" t="s">
        <v>25230</v>
      </c>
      <c r="D203" s="273" t="s">
        <v>14</v>
      </c>
      <c r="E203" s="273" t="s">
        <v>25041</v>
      </c>
      <c r="F203" s="274">
        <v>32.85</v>
      </c>
    </row>
    <row r="204" spans="1:6">
      <c r="A204" s="273" t="s">
        <v>25039</v>
      </c>
      <c r="B204" s="273">
        <v>309</v>
      </c>
      <c r="C204" s="266" t="s">
        <v>25231</v>
      </c>
      <c r="D204" s="273" t="s">
        <v>14</v>
      </c>
      <c r="E204" s="273" t="s">
        <v>25041</v>
      </c>
      <c r="F204" s="274">
        <v>53.81</v>
      </c>
    </row>
    <row r="205" spans="1:6">
      <c r="A205" s="273" t="s">
        <v>25039</v>
      </c>
      <c r="B205" s="273">
        <v>310</v>
      </c>
      <c r="C205" s="266" t="s">
        <v>25232</v>
      </c>
      <c r="D205" s="273" t="s">
        <v>14</v>
      </c>
      <c r="E205" s="273" t="s">
        <v>25041</v>
      </c>
      <c r="F205" s="274">
        <v>74.58</v>
      </c>
    </row>
    <row r="206" spans="1:6">
      <c r="A206" s="273" t="s">
        <v>25039</v>
      </c>
      <c r="B206" s="273">
        <v>308</v>
      </c>
      <c r="C206" s="266" t="s">
        <v>25233</v>
      </c>
      <c r="D206" s="273" t="s">
        <v>14</v>
      </c>
      <c r="E206" s="273" t="s">
        <v>25041</v>
      </c>
      <c r="F206" s="274">
        <v>73.31</v>
      </c>
    </row>
    <row r="207" spans="1:6">
      <c r="A207" s="273" t="s">
        <v>25039</v>
      </c>
      <c r="B207" s="273">
        <v>328</v>
      </c>
      <c r="C207" s="266" t="s">
        <v>25234</v>
      </c>
      <c r="D207" s="273" t="s">
        <v>14</v>
      </c>
      <c r="E207" s="273" t="s">
        <v>25041</v>
      </c>
      <c r="F207" s="274">
        <v>6.52</v>
      </c>
    </row>
    <row r="208" spans="1:6">
      <c r="A208" s="273" t="s">
        <v>25039</v>
      </c>
      <c r="B208" s="273">
        <v>325</v>
      </c>
      <c r="C208" s="266" t="s">
        <v>25235</v>
      </c>
      <c r="D208" s="273" t="s">
        <v>14</v>
      </c>
      <c r="E208" s="273" t="s">
        <v>25041</v>
      </c>
      <c r="F208" s="274">
        <v>1.92</v>
      </c>
    </row>
    <row r="209" spans="1:6">
      <c r="A209" s="273" t="s">
        <v>25039</v>
      </c>
      <c r="B209" s="273">
        <v>20326</v>
      </c>
      <c r="C209" s="266" t="s">
        <v>25236</v>
      </c>
      <c r="D209" s="273" t="s">
        <v>14</v>
      </c>
      <c r="E209" s="273" t="s">
        <v>25041</v>
      </c>
      <c r="F209" s="274">
        <v>3.52</v>
      </c>
    </row>
    <row r="210" spans="1:6">
      <c r="A210" s="273" t="s">
        <v>25039</v>
      </c>
      <c r="B210" s="273">
        <v>329</v>
      </c>
      <c r="C210" s="266" t="s">
        <v>25237</v>
      </c>
      <c r="D210" s="273" t="s">
        <v>14</v>
      </c>
      <c r="E210" s="273" t="s">
        <v>25041</v>
      </c>
      <c r="F210" s="274">
        <v>5.45</v>
      </c>
    </row>
    <row r="211" spans="1:6">
      <c r="A211" s="273" t="s">
        <v>25039</v>
      </c>
      <c r="B211" s="273">
        <v>39642</v>
      </c>
      <c r="C211" s="266" t="s">
        <v>25238</v>
      </c>
      <c r="D211" s="273" t="s">
        <v>14</v>
      </c>
      <c r="E211" s="273" t="s">
        <v>25041</v>
      </c>
      <c r="F211" s="274">
        <v>2.41</v>
      </c>
    </row>
    <row r="212" spans="1:6">
      <c r="A212" s="273" t="s">
        <v>25039</v>
      </c>
      <c r="B212" s="273">
        <v>39641</v>
      </c>
      <c r="C212" s="266" t="s">
        <v>25239</v>
      </c>
      <c r="D212" s="273" t="s">
        <v>14</v>
      </c>
      <c r="E212" s="273" t="s">
        <v>25041</v>
      </c>
      <c r="F212" s="274">
        <v>2.12</v>
      </c>
    </row>
    <row r="213" spans="1:6">
      <c r="A213" s="273" t="s">
        <v>25039</v>
      </c>
      <c r="B213" s="273">
        <v>39643</v>
      </c>
      <c r="C213" s="266" t="s">
        <v>25240</v>
      </c>
      <c r="D213" s="273" t="s">
        <v>14</v>
      </c>
      <c r="E213" s="273" t="s">
        <v>25041</v>
      </c>
      <c r="F213" s="274">
        <v>2.83</v>
      </c>
    </row>
    <row r="214" spans="1:6">
      <c r="A214" s="273" t="s">
        <v>25039</v>
      </c>
      <c r="B214" s="273">
        <v>39644</v>
      </c>
      <c r="C214" s="266" t="s">
        <v>25241</v>
      </c>
      <c r="D214" s="273" t="s">
        <v>14</v>
      </c>
      <c r="E214" s="273" t="s">
        <v>25041</v>
      </c>
      <c r="F214" s="274">
        <v>4.3899999999999997</v>
      </c>
    </row>
    <row r="215" spans="1:6">
      <c r="A215" s="273" t="s">
        <v>25039</v>
      </c>
      <c r="B215" s="273">
        <v>39645</v>
      </c>
      <c r="C215" s="266" t="s">
        <v>25242</v>
      </c>
      <c r="D215" s="273" t="s">
        <v>14</v>
      </c>
      <c r="E215" s="273" t="s">
        <v>25041</v>
      </c>
      <c r="F215" s="274">
        <v>4.82</v>
      </c>
    </row>
    <row r="216" spans="1:6">
      <c r="A216" s="273" t="s">
        <v>25039</v>
      </c>
      <c r="B216" s="273">
        <v>41610</v>
      </c>
      <c r="C216" s="266" t="s">
        <v>25243</v>
      </c>
      <c r="D216" s="273" t="s">
        <v>14</v>
      </c>
      <c r="E216" s="273" t="s">
        <v>25041</v>
      </c>
      <c r="F216" s="274">
        <v>830.37</v>
      </c>
    </row>
    <row r="217" spans="1:6">
      <c r="A217" s="273" t="s">
        <v>25039</v>
      </c>
      <c r="B217" s="273">
        <v>41611</v>
      </c>
      <c r="C217" s="266" t="s">
        <v>25244</v>
      </c>
      <c r="D217" s="273" t="s">
        <v>14</v>
      </c>
      <c r="E217" s="273" t="s">
        <v>25041</v>
      </c>
      <c r="F217" s="274">
        <v>1308.83</v>
      </c>
    </row>
    <row r="218" spans="1:6">
      <c r="A218" s="273" t="s">
        <v>25039</v>
      </c>
      <c r="B218" s="273">
        <v>41612</v>
      </c>
      <c r="C218" s="266" t="s">
        <v>25245</v>
      </c>
      <c r="D218" s="273" t="s">
        <v>14</v>
      </c>
      <c r="E218" s="273" t="s">
        <v>25041</v>
      </c>
      <c r="F218" s="274">
        <v>1837.78</v>
      </c>
    </row>
    <row r="219" spans="1:6">
      <c r="A219" s="273" t="s">
        <v>25039</v>
      </c>
      <c r="B219" s="273">
        <v>41637</v>
      </c>
      <c r="C219" s="266" t="s">
        <v>25246</v>
      </c>
      <c r="D219" s="273" t="s">
        <v>14</v>
      </c>
      <c r="E219" s="273" t="s">
        <v>25041</v>
      </c>
      <c r="F219" s="274">
        <v>171.79</v>
      </c>
    </row>
    <row r="220" spans="1:6">
      <c r="A220" s="273" t="s">
        <v>25039</v>
      </c>
      <c r="B220" s="273">
        <v>41638</v>
      </c>
      <c r="C220" s="266" t="s">
        <v>25247</v>
      </c>
      <c r="D220" s="273" t="s">
        <v>14</v>
      </c>
      <c r="E220" s="273" t="s">
        <v>25041</v>
      </c>
      <c r="F220" s="274">
        <v>223.78</v>
      </c>
    </row>
    <row r="221" spans="1:6">
      <c r="A221" s="273" t="s">
        <v>25039</v>
      </c>
      <c r="B221" s="273">
        <v>41639</v>
      </c>
      <c r="C221" s="266" t="s">
        <v>25248</v>
      </c>
      <c r="D221" s="273" t="s">
        <v>14</v>
      </c>
      <c r="E221" s="273" t="s">
        <v>25041</v>
      </c>
      <c r="F221" s="274">
        <v>541.39</v>
      </c>
    </row>
    <row r="222" spans="1:6">
      <c r="A222" s="273" t="s">
        <v>25039</v>
      </c>
      <c r="B222" s="273">
        <v>11789</v>
      </c>
      <c r="C222" s="266" t="s">
        <v>25249</v>
      </c>
      <c r="D222" s="273" t="s">
        <v>14</v>
      </c>
      <c r="E222" s="273" t="s">
        <v>25041</v>
      </c>
      <c r="F222" s="274">
        <v>0.87</v>
      </c>
    </row>
    <row r="223" spans="1:6">
      <c r="A223" s="273" t="s">
        <v>25039</v>
      </c>
      <c r="B223" s="273">
        <v>20975</v>
      </c>
      <c r="C223" s="266" t="s">
        <v>25250</v>
      </c>
      <c r="D223" s="273" t="s">
        <v>14</v>
      </c>
      <c r="E223" s="273" t="s">
        <v>25041</v>
      </c>
      <c r="F223" s="274">
        <v>23.84</v>
      </c>
    </row>
    <row r="224" spans="1:6">
      <c r="A224" s="273" t="s">
        <v>25039</v>
      </c>
      <c r="B224" s="273">
        <v>20976</v>
      </c>
      <c r="C224" s="266" t="s">
        <v>25251</v>
      </c>
      <c r="D224" s="273" t="s">
        <v>14</v>
      </c>
      <c r="E224" s="273" t="s">
        <v>25041</v>
      </c>
      <c r="F224" s="274">
        <v>36.020000000000003</v>
      </c>
    </row>
    <row r="225" spans="1:6">
      <c r="A225" s="273" t="s">
        <v>25039</v>
      </c>
      <c r="B225" s="273">
        <v>6138</v>
      </c>
      <c r="C225" s="266" t="s">
        <v>25252</v>
      </c>
      <c r="D225" s="273" t="s">
        <v>14</v>
      </c>
      <c r="E225" s="273" t="s">
        <v>25041</v>
      </c>
      <c r="F225" s="274">
        <v>12.19</v>
      </c>
    </row>
    <row r="226" spans="1:6">
      <c r="A226" s="273" t="s">
        <v>25039</v>
      </c>
      <c r="B226" s="273">
        <v>40340</v>
      </c>
      <c r="C226" s="266" t="s">
        <v>25253</v>
      </c>
      <c r="D226" s="273" t="s">
        <v>14</v>
      </c>
      <c r="E226" s="273" t="s">
        <v>25041</v>
      </c>
      <c r="F226" s="274">
        <v>18.09</v>
      </c>
    </row>
    <row r="227" spans="1:6">
      <c r="A227" s="273" t="s">
        <v>25039</v>
      </c>
      <c r="B227" s="273">
        <v>40341</v>
      </c>
      <c r="C227" s="266" t="s">
        <v>25254</v>
      </c>
      <c r="D227" s="273" t="s">
        <v>14</v>
      </c>
      <c r="E227" s="273" t="s">
        <v>25041</v>
      </c>
      <c r="F227" s="274">
        <v>21.59</v>
      </c>
    </row>
    <row r="228" spans="1:6">
      <c r="A228" s="273" t="s">
        <v>25039</v>
      </c>
      <c r="B228" s="273">
        <v>40342</v>
      </c>
      <c r="C228" s="266" t="s">
        <v>25255</v>
      </c>
      <c r="D228" s="273" t="s">
        <v>14</v>
      </c>
      <c r="E228" s="273" t="s">
        <v>25041</v>
      </c>
      <c r="F228" s="274">
        <v>25.75</v>
      </c>
    </row>
    <row r="229" spans="1:6">
      <c r="A229" s="273" t="s">
        <v>25039</v>
      </c>
      <c r="B229" s="273">
        <v>40343</v>
      </c>
      <c r="C229" s="266" t="s">
        <v>25256</v>
      </c>
      <c r="D229" s="273" t="s">
        <v>14</v>
      </c>
      <c r="E229" s="273" t="s">
        <v>25041</v>
      </c>
      <c r="F229" s="274">
        <v>30.55</v>
      </c>
    </row>
    <row r="230" spans="1:6">
      <c r="A230" s="273" t="s">
        <v>25039</v>
      </c>
      <c r="B230" s="273">
        <v>40344</v>
      </c>
      <c r="C230" s="266" t="s">
        <v>25257</v>
      </c>
      <c r="D230" s="273" t="s">
        <v>14</v>
      </c>
      <c r="E230" s="273" t="s">
        <v>25041</v>
      </c>
      <c r="F230" s="274">
        <v>41.65</v>
      </c>
    </row>
    <row r="231" spans="1:6">
      <c r="A231" s="273" t="s">
        <v>25039</v>
      </c>
      <c r="B231" s="273">
        <v>40345</v>
      </c>
      <c r="C231" s="266" t="s">
        <v>25258</v>
      </c>
      <c r="D231" s="273" t="s">
        <v>14</v>
      </c>
      <c r="E231" s="273" t="s">
        <v>25041</v>
      </c>
      <c r="F231" s="274">
        <v>51.32</v>
      </c>
    </row>
    <row r="232" spans="1:6">
      <c r="A232" s="273" t="s">
        <v>25039</v>
      </c>
      <c r="B232" s="273">
        <v>40346</v>
      </c>
      <c r="C232" s="266" t="s">
        <v>25259</v>
      </c>
      <c r="D232" s="273" t="s">
        <v>14</v>
      </c>
      <c r="E232" s="273" t="s">
        <v>25041</v>
      </c>
      <c r="F232" s="274">
        <v>59.53</v>
      </c>
    </row>
    <row r="233" spans="1:6">
      <c r="A233" s="273" t="s">
        <v>25039</v>
      </c>
      <c r="B233" s="273">
        <v>40347</v>
      </c>
      <c r="C233" s="266" t="s">
        <v>25260</v>
      </c>
      <c r="D233" s="273" t="s">
        <v>14</v>
      </c>
      <c r="E233" s="273" t="s">
        <v>25041</v>
      </c>
      <c r="F233" s="274">
        <v>74.790000000000006</v>
      </c>
    </row>
    <row r="234" spans="1:6">
      <c r="A234" s="273" t="s">
        <v>25039</v>
      </c>
      <c r="B234" s="273">
        <v>43424</v>
      </c>
      <c r="C234" s="266" t="s">
        <v>25261</v>
      </c>
      <c r="D234" s="273" t="s">
        <v>14</v>
      </c>
      <c r="E234" s="273" t="s">
        <v>25041</v>
      </c>
      <c r="F234" s="274">
        <v>695.71</v>
      </c>
    </row>
    <row r="235" spans="1:6">
      <c r="A235" s="273" t="s">
        <v>25039</v>
      </c>
      <c r="B235" s="273">
        <v>43426</v>
      </c>
      <c r="C235" s="266" t="s">
        <v>25262</v>
      </c>
      <c r="D235" s="273" t="s">
        <v>14</v>
      </c>
      <c r="E235" s="273" t="s">
        <v>25041</v>
      </c>
      <c r="F235" s="274">
        <v>2399.52</v>
      </c>
    </row>
    <row r="236" spans="1:6">
      <c r="A236" s="273" t="s">
        <v>25039</v>
      </c>
      <c r="B236" s="273">
        <v>12565</v>
      </c>
      <c r="C236" s="266" t="s">
        <v>25263</v>
      </c>
      <c r="D236" s="273" t="s">
        <v>14</v>
      </c>
      <c r="E236" s="273" t="s">
        <v>25041</v>
      </c>
      <c r="F236" s="274">
        <v>841.48</v>
      </c>
    </row>
    <row r="237" spans="1:6">
      <c r="A237" s="273" t="s">
        <v>25039</v>
      </c>
      <c r="B237" s="273">
        <v>12567</v>
      </c>
      <c r="C237" s="266" t="s">
        <v>25264</v>
      </c>
      <c r="D237" s="273" t="s">
        <v>14</v>
      </c>
      <c r="E237" s="273" t="s">
        <v>25041</v>
      </c>
      <c r="F237" s="274">
        <v>1130.25</v>
      </c>
    </row>
    <row r="238" spans="1:6">
      <c r="A238" s="273" t="s">
        <v>25039</v>
      </c>
      <c r="B238" s="273">
        <v>12568</v>
      </c>
      <c r="C238" s="266" t="s">
        <v>25265</v>
      </c>
      <c r="D238" s="273" t="s">
        <v>14</v>
      </c>
      <c r="E238" s="273" t="s">
        <v>25041</v>
      </c>
      <c r="F238" s="274">
        <v>1582.35</v>
      </c>
    </row>
    <row r="239" spans="1:6">
      <c r="A239" s="273" t="s">
        <v>25039</v>
      </c>
      <c r="B239" s="273">
        <v>43441</v>
      </c>
      <c r="C239" s="266" t="s">
        <v>25266</v>
      </c>
      <c r="D239" s="273" t="s">
        <v>14</v>
      </c>
      <c r="E239" s="273" t="s">
        <v>25041</v>
      </c>
      <c r="F239" s="274">
        <v>203.44</v>
      </c>
    </row>
    <row r="240" spans="1:6">
      <c r="A240" s="273" t="s">
        <v>25039</v>
      </c>
      <c r="B240" s="273">
        <v>43423</v>
      </c>
      <c r="C240" s="266" t="s">
        <v>25267</v>
      </c>
      <c r="D240" s="273" t="s">
        <v>14</v>
      </c>
      <c r="E240" s="273" t="s">
        <v>25041</v>
      </c>
      <c r="F240" s="274">
        <v>94.94</v>
      </c>
    </row>
    <row r="241" spans="1:6">
      <c r="A241" s="273" t="s">
        <v>25039</v>
      </c>
      <c r="B241" s="273">
        <v>12532</v>
      </c>
      <c r="C241" s="266" t="s">
        <v>25268</v>
      </c>
      <c r="D241" s="273" t="s">
        <v>14</v>
      </c>
      <c r="E241" s="273" t="s">
        <v>25041</v>
      </c>
      <c r="F241" s="274">
        <v>146.41999999999999</v>
      </c>
    </row>
    <row r="242" spans="1:6">
      <c r="A242" s="273" t="s">
        <v>25039</v>
      </c>
      <c r="B242" s="273">
        <v>43444</v>
      </c>
      <c r="C242" s="266" t="s">
        <v>25269</v>
      </c>
      <c r="D242" s="273" t="s">
        <v>14</v>
      </c>
      <c r="E242" s="273" t="s">
        <v>25041</v>
      </c>
      <c r="F242" s="274">
        <v>491.65</v>
      </c>
    </row>
    <row r="243" spans="1:6">
      <c r="A243" s="273" t="s">
        <v>25039</v>
      </c>
      <c r="B243" s="273">
        <v>12551</v>
      </c>
      <c r="C243" s="266" t="s">
        <v>25270</v>
      </c>
      <c r="D243" s="273" t="s">
        <v>14</v>
      </c>
      <c r="E243" s="273" t="s">
        <v>25041</v>
      </c>
      <c r="F243" s="274">
        <v>350.78</v>
      </c>
    </row>
    <row r="244" spans="1:6">
      <c r="A244" s="273" t="s">
        <v>25039</v>
      </c>
      <c r="B244" s="273">
        <v>43442</v>
      </c>
      <c r="C244" s="266" t="s">
        <v>25271</v>
      </c>
      <c r="D244" s="273" t="s">
        <v>14</v>
      </c>
      <c r="E244" s="273" t="s">
        <v>25041</v>
      </c>
      <c r="F244" s="274">
        <v>271.26</v>
      </c>
    </row>
    <row r="245" spans="1:6">
      <c r="A245" s="273" t="s">
        <v>25039</v>
      </c>
      <c r="B245" s="273">
        <v>43443</v>
      </c>
      <c r="C245" s="266" t="s">
        <v>25272</v>
      </c>
      <c r="D245" s="273" t="s">
        <v>14</v>
      </c>
      <c r="E245" s="273" t="s">
        <v>25041</v>
      </c>
      <c r="F245" s="274">
        <v>356.02</v>
      </c>
    </row>
    <row r="246" spans="1:6">
      <c r="A246" s="273" t="s">
        <v>25039</v>
      </c>
      <c r="B246" s="273">
        <v>12544</v>
      </c>
      <c r="C246" s="266" t="s">
        <v>25273</v>
      </c>
      <c r="D246" s="273" t="s">
        <v>14</v>
      </c>
      <c r="E246" s="273" t="s">
        <v>25041</v>
      </c>
      <c r="F246" s="274">
        <v>192.14</v>
      </c>
    </row>
    <row r="247" spans="1:6">
      <c r="A247" s="273" t="s">
        <v>25039</v>
      </c>
      <c r="B247" s="273">
        <v>12547</v>
      </c>
      <c r="C247" s="266" t="s">
        <v>25274</v>
      </c>
      <c r="D247" s="273" t="s">
        <v>14</v>
      </c>
      <c r="E247" s="273" t="s">
        <v>25041</v>
      </c>
      <c r="F247" s="274">
        <v>258.42</v>
      </c>
    </row>
    <row r="248" spans="1:6">
      <c r="A248" s="273" t="s">
        <v>25039</v>
      </c>
      <c r="B248" s="273">
        <v>43445</v>
      </c>
      <c r="C248" s="266" t="s">
        <v>25275</v>
      </c>
      <c r="D248" s="273" t="s">
        <v>14</v>
      </c>
      <c r="E248" s="273" t="s">
        <v>25041</v>
      </c>
      <c r="F248" s="274">
        <v>678.15</v>
      </c>
    </row>
    <row r="249" spans="1:6">
      <c r="A249" s="273" t="s">
        <v>25039</v>
      </c>
      <c r="B249" s="273">
        <v>12563</v>
      </c>
      <c r="C249" s="266" t="s">
        <v>25276</v>
      </c>
      <c r="D249" s="273" t="s">
        <v>14</v>
      </c>
      <c r="E249" s="273" t="s">
        <v>25041</v>
      </c>
      <c r="F249" s="274">
        <v>485.19</v>
      </c>
    </row>
    <row r="250" spans="1:6">
      <c r="A250" s="273" t="s">
        <v>25039</v>
      </c>
      <c r="B250" s="273">
        <v>43425</v>
      </c>
      <c r="C250" s="266" t="s">
        <v>25277</v>
      </c>
      <c r="D250" s="273" t="s">
        <v>14</v>
      </c>
      <c r="E250" s="273" t="s">
        <v>25041</v>
      </c>
      <c r="F250" s="274">
        <v>305.16000000000003</v>
      </c>
    </row>
    <row r="251" spans="1:6">
      <c r="A251" s="273" t="s">
        <v>25039</v>
      </c>
      <c r="B251" s="273">
        <v>43446</v>
      </c>
      <c r="C251" s="266" t="s">
        <v>25278</v>
      </c>
      <c r="D251" s="273" t="s">
        <v>14</v>
      </c>
      <c r="E251" s="273" t="s">
        <v>25041</v>
      </c>
      <c r="F251" s="274">
        <v>644.24</v>
      </c>
    </row>
    <row r="252" spans="1:6">
      <c r="A252" s="273" t="s">
        <v>25039</v>
      </c>
      <c r="B252" s="273">
        <v>43447</v>
      </c>
      <c r="C252" s="266" t="s">
        <v>25279</v>
      </c>
      <c r="D252" s="273" t="s">
        <v>14</v>
      </c>
      <c r="E252" s="273" t="s">
        <v>25041</v>
      </c>
      <c r="F252" s="274">
        <v>791.17</v>
      </c>
    </row>
    <row r="253" spans="1:6">
      <c r="A253" s="273" t="s">
        <v>25039</v>
      </c>
      <c r="B253" s="273">
        <v>43448</v>
      </c>
      <c r="C253" s="266" t="s">
        <v>25280</v>
      </c>
      <c r="D253" s="273" t="s">
        <v>14</v>
      </c>
      <c r="E253" s="273" t="s">
        <v>25041</v>
      </c>
      <c r="F253" s="274">
        <v>1107.6400000000001</v>
      </c>
    </row>
    <row r="254" spans="1:6">
      <c r="A254" s="273" t="s">
        <v>25212</v>
      </c>
      <c r="B254" s="273">
        <v>13761</v>
      </c>
      <c r="C254" s="266" t="s">
        <v>25281</v>
      </c>
      <c r="D254" s="273" t="s">
        <v>14</v>
      </c>
      <c r="E254" s="273" t="s">
        <v>25041</v>
      </c>
      <c r="F254" s="274">
        <v>3504.56</v>
      </c>
    </row>
    <row r="255" spans="1:6">
      <c r="A255" s="273" t="s">
        <v>25039</v>
      </c>
      <c r="B255" s="273">
        <v>4814</v>
      </c>
      <c r="C255" s="266" t="s">
        <v>25282</v>
      </c>
      <c r="D255" s="273" t="s">
        <v>14</v>
      </c>
      <c r="E255" s="273" t="s">
        <v>25041</v>
      </c>
      <c r="F255" s="274">
        <v>47.31</v>
      </c>
    </row>
    <row r="256" spans="1:6">
      <c r="A256" s="273" t="s">
        <v>25212</v>
      </c>
      <c r="B256" s="273">
        <v>44473</v>
      </c>
      <c r="C256" s="266" t="s">
        <v>32230</v>
      </c>
      <c r="D256" s="273" t="s">
        <v>14</v>
      </c>
      <c r="E256" s="273" t="s">
        <v>25041</v>
      </c>
      <c r="F256" s="274">
        <v>2471.06</v>
      </c>
    </row>
    <row r="257" spans="1:6">
      <c r="A257" s="273" t="s">
        <v>25183</v>
      </c>
      <c r="B257" s="273">
        <v>6122</v>
      </c>
      <c r="C257" s="266" t="s">
        <v>25283</v>
      </c>
      <c r="D257" s="273" t="s">
        <v>17</v>
      </c>
      <c r="E257" s="273" t="s">
        <v>25041</v>
      </c>
      <c r="F257" s="274">
        <v>35.61</v>
      </c>
    </row>
    <row r="258" spans="1:6">
      <c r="A258" s="273" t="s">
        <v>25183</v>
      </c>
      <c r="B258" s="273">
        <v>40810</v>
      </c>
      <c r="C258" s="266" t="s">
        <v>25284</v>
      </c>
      <c r="D258" s="273" t="s">
        <v>11802</v>
      </c>
      <c r="E258" s="273" t="s">
        <v>25041</v>
      </c>
      <c r="F258" s="274">
        <v>6239.77</v>
      </c>
    </row>
    <row r="259" spans="1:6">
      <c r="A259" s="273" t="s">
        <v>25212</v>
      </c>
      <c r="B259" s="273">
        <v>34469</v>
      </c>
      <c r="C259" s="266" t="s">
        <v>25285</v>
      </c>
      <c r="D259" s="273" t="s">
        <v>14</v>
      </c>
      <c r="E259" s="273" t="s">
        <v>25041</v>
      </c>
      <c r="F259" s="274">
        <v>10530.81</v>
      </c>
    </row>
    <row r="260" spans="1:6">
      <c r="A260" s="273" t="s">
        <v>25212</v>
      </c>
      <c r="B260" s="273">
        <v>34476</v>
      </c>
      <c r="C260" s="266" t="s">
        <v>25286</v>
      </c>
      <c r="D260" s="273" t="s">
        <v>14</v>
      </c>
      <c r="E260" s="273" t="s">
        <v>25041</v>
      </c>
      <c r="F260" s="274">
        <v>5492.26</v>
      </c>
    </row>
    <row r="261" spans="1:6">
      <c r="A261" s="273" t="s">
        <v>25212</v>
      </c>
      <c r="B261" s="273">
        <v>34477</v>
      </c>
      <c r="C261" s="266" t="s">
        <v>25287</v>
      </c>
      <c r="D261" s="273" t="s">
        <v>14</v>
      </c>
      <c r="E261" s="273" t="s">
        <v>25041</v>
      </c>
      <c r="F261" s="274">
        <v>7289.29</v>
      </c>
    </row>
    <row r="262" spans="1:6">
      <c r="A262" s="273" t="s">
        <v>25212</v>
      </c>
      <c r="B262" s="273">
        <v>34482</v>
      </c>
      <c r="C262" s="266" t="s">
        <v>25288</v>
      </c>
      <c r="D262" s="273" t="s">
        <v>14</v>
      </c>
      <c r="E262" s="273" t="s">
        <v>25041</v>
      </c>
      <c r="F262" s="274">
        <v>6807.79</v>
      </c>
    </row>
    <row r="263" spans="1:6">
      <c r="A263" s="273" t="s">
        <v>25212</v>
      </c>
      <c r="B263" s="273">
        <v>34472</v>
      </c>
      <c r="C263" s="266" t="s">
        <v>25289</v>
      </c>
      <c r="D263" s="273" t="s">
        <v>14</v>
      </c>
      <c r="E263" s="273" t="s">
        <v>25046</v>
      </c>
      <c r="F263" s="274">
        <v>3240</v>
      </c>
    </row>
    <row r="264" spans="1:6">
      <c r="A264" s="273" t="s">
        <v>25212</v>
      </c>
      <c r="B264" s="273">
        <v>39577</v>
      </c>
      <c r="C264" s="266" t="s">
        <v>25290</v>
      </c>
      <c r="D264" s="273" t="s">
        <v>14</v>
      </c>
      <c r="E264" s="273" t="s">
        <v>25041</v>
      </c>
      <c r="F264" s="274">
        <v>24189.25</v>
      </c>
    </row>
    <row r="265" spans="1:6">
      <c r="A265" s="273" t="s">
        <v>25212</v>
      </c>
      <c r="B265" s="273">
        <v>39578</v>
      </c>
      <c r="C265" s="266" t="s">
        <v>25291</v>
      </c>
      <c r="D265" s="273" t="s">
        <v>14</v>
      </c>
      <c r="E265" s="273" t="s">
        <v>25041</v>
      </c>
      <c r="F265" s="274">
        <v>31216.7</v>
      </c>
    </row>
    <row r="266" spans="1:6">
      <c r="A266" s="273" t="s">
        <v>25212</v>
      </c>
      <c r="B266" s="273">
        <v>39579</v>
      </c>
      <c r="C266" s="266" t="s">
        <v>25292</v>
      </c>
      <c r="D266" s="273" t="s">
        <v>14</v>
      </c>
      <c r="E266" s="273" t="s">
        <v>25041</v>
      </c>
      <c r="F266" s="274">
        <v>45417.86</v>
      </c>
    </row>
    <row r="267" spans="1:6">
      <c r="A267" s="273" t="s">
        <v>25212</v>
      </c>
      <c r="B267" s="273">
        <v>42425</v>
      </c>
      <c r="C267" s="266" t="s">
        <v>40275</v>
      </c>
      <c r="D267" s="273" t="s">
        <v>14</v>
      </c>
      <c r="E267" s="273" t="s">
        <v>25041</v>
      </c>
      <c r="F267" s="274">
        <v>2389.5100000000002</v>
      </c>
    </row>
    <row r="268" spans="1:6">
      <c r="A268" s="273" t="s">
        <v>25212</v>
      </c>
      <c r="B268" s="273">
        <v>42422</v>
      </c>
      <c r="C268" s="266" t="s">
        <v>40276</v>
      </c>
      <c r="D268" s="273" t="s">
        <v>14</v>
      </c>
      <c r="E268" s="273" t="s">
        <v>25046</v>
      </c>
      <c r="F268" s="274">
        <v>3547.31</v>
      </c>
    </row>
    <row r="269" spans="1:6">
      <c r="A269" s="273" t="s">
        <v>25212</v>
      </c>
      <c r="B269" s="273">
        <v>43184</v>
      </c>
      <c r="C269" s="266" t="s">
        <v>40277</v>
      </c>
      <c r="D269" s="273" t="s">
        <v>14</v>
      </c>
      <c r="E269" s="273" t="s">
        <v>25041</v>
      </c>
      <c r="F269" s="274">
        <v>4902.72</v>
      </c>
    </row>
    <row r="270" spans="1:6">
      <c r="A270" s="273" t="s">
        <v>25212</v>
      </c>
      <c r="B270" s="273">
        <v>42424</v>
      </c>
      <c r="C270" s="266" t="s">
        <v>40278</v>
      </c>
      <c r="D270" s="273" t="s">
        <v>14</v>
      </c>
      <c r="E270" s="273" t="s">
        <v>25041</v>
      </c>
      <c r="F270" s="274">
        <v>2134.04</v>
      </c>
    </row>
    <row r="271" spans="1:6">
      <c r="A271" s="273" t="s">
        <v>25212</v>
      </c>
      <c r="B271" s="273">
        <v>42416</v>
      </c>
      <c r="C271" s="266" t="s">
        <v>40279</v>
      </c>
      <c r="D271" s="273" t="s">
        <v>14</v>
      </c>
      <c r="E271" s="273" t="s">
        <v>25041</v>
      </c>
      <c r="F271" s="274">
        <v>9199.61</v>
      </c>
    </row>
    <row r="272" spans="1:6">
      <c r="A272" s="273" t="s">
        <v>25212</v>
      </c>
      <c r="B272" s="273">
        <v>42417</v>
      </c>
      <c r="C272" s="266" t="s">
        <v>40280</v>
      </c>
      <c r="D272" s="273" t="s">
        <v>14</v>
      </c>
      <c r="E272" s="273" t="s">
        <v>25041</v>
      </c>
      <c r="F272" s="274">
        <v>10313.51</v>
      </c>
    </row>
    <row r="273" spans="1:6">
      <c r="A273" s="273" t="s">
        <v>25212</v>
      </c>
      <c r="B273" s="273">
        <v>39826</v>
      </c>
      <c r="C273" s="266" t="s">
        <v>25293</v>
      </c>
      <c r="D273" s="273" t="s">
        <v>14</v>
      </c>
      <c r="E273" s="273" t="s">
        <v>25041</v>
      </c>
      <c r="F273" s="274">
        <v>5578.14</v>
      </c>
    </row>
    <row r="274" spans="1:6">
      <c r="A274" s="273" t="s">
        <v>25212</v>
      </c>
      <c r="B274" s="273">
        <v>42419</v>
      </c>
      <c r="C274" s="266" t="s">
        <v>40281</v>
      </c>
      <c r="D274" s="273" t="s">
        <v>14</v>
      </c>
      <c r="E274" s="273" t="s">
        <v>25041</v>
      </c>
      <c r="F274" s="274">
        <v>11652.08</v>
      </c>
    </row>
    <row r="275" spans="1:6">
      <c r="A275" s="273" t="s">
        <v>25212</v>
      </c>
      <c r="B275" s="273">
        <v>42420</v>
      </c>
      <c r="C275" s="266" t="s">
        <v>40282</v>
      </c>
      <c r="D275" s="273" t="s">
        <v>14</v>
      </c>
      <c r="E275" s="273" t="s">
        <v>25041</v>
      </c>
      <c r="F275" s="274">
        <v>16014.92</v>
      </c>
    </row>
    <row r="276" spans="1:6">
      <c r="A276" s="273" t="s">
        <v>25212</v>
      </c>
      <c r="B276" s="273">
        <v>42421</v>
      </c>
      <c r="C276" s="266" t="s">
        <v>40283</v>
      </c>
      <c r="D276" s="273" t="s">
        <v>14</v>
      </c>
      <c r="E276" s="273" t="s">
        <v>25041</v>
      </c>
      <c r="F276" s="274">
        <v>19430.22</v>
      </c>
    </row>
    <row r="277" spans="1:6">
      <c r="A277" s="273" t="s">
        <v>25212</v>
      </c>
      <c r="B277" s="273">
        <v>39556</v>
      </c>
      <c r="C277" s="266" t="s">
        <v>40284</v>
      </c>
      <c r="D277" s="273" t="s">
        <v>14</v>
      </c>
      <c r="E277" s="273" t="s">
        <v>25041</v>
      </c>
      <c r="F277" s="274">
        <v>6747.68</v>
      </c>
    </row>
    <row r="278" spans="1:6">
      <c r="A278" s="273" t="s">
        <v>25212</v>
      </c>
      <c r="B278" s="273">
        <v>39557</v>
      </c>
      <c r="C278" s="266" t="s">
        <v>40285</v>
      </c>
      <c r="D278" s="273" t="s">
        <v>14</v>
      </c>
      <c r="E278" s="273" t="s">
        <v>25041</v>
      </c>
      <c r="F278" s="274">
        <v>7265.78</v>
      </c>
    </row>
    <row r="279" spans="1:6">
      <c r="A279" s="273" t="s">
        <v>25212</v>
      </c>
      <c r="B279" s="273">
        <v>39559</v>
      </c>
      <c r="C279" s="266" t="s">
        <v>40286</v>
      </c>
      <c r="D279" s="273" t="s">
        <v>14</v>
      </c>
      <c r="E279" s="273" t="s">
        <v>25041</v>
      </c>
      <c r="F279" s="274">
        <v>10737.42</v>
      </c>
    </row>
    <row r="280" spans="1:6">
      <c r="A280" s="273" t="s">
        <v>25212</v>
      </c>
      <c r="B280" s="273">
        <v>39560</v>
      </c>
      <c r="C280" s="266" t="s">
        <v>40287</v>
      </c>
      <c r="D280" s="273" t="s">
        <v>14</v>
      </c>
      <c r="E280" s="273" t="s">
        <v>25041</v>
      </c>
      <c r="F280" s="274">
        <v>12422.15</v>
      </c>
    </row>
    <row r="281" spans="1:6">
      <c r="A281" s="273" t="s">
        <v>25212</v>
      </c>
      <c r="B281" s="273">
        <v>39561</v>
      </c>
      <c r="C281" s="266" t="s">
        <v>40288</v>
      </c>
      <c r="D281" s="273" t="s">
        <v>14</v>
      </c>
      <c r="E281" s="273" t="s">
        <v>25041</v>
      </c>
      <c r="F281" s="274">
        <v>12995.15</v>
      </c>
    </row>
    <row r="282" spans="1:6">
      <c r="A282" s="273" t="s">
        <v>25212</v>
      </c>
      <c r="B282" s="273">
        <v>43195</v>
      </c>
      <c r="C282" s="266" t="s">
        <v>40289</v>
      </c>
      <c r="D282" s="273" t="s">
        <v>14</v>
      </c>
      <c r="E282" s="273" t="s">
        <v>25041</v>
      </c>
      <c r="F282" s="274">
        <v>5639.08</v>
      </c>
    </row>
    <row r="283" spans="1:6">
      <c r="A283" s="273" t="s">
        <v>25212</v>
      </c>
      <c r="B283" s="273">
        <v>43196</v>
      </c>
      <c r="C283" s="266" t="s">
        <v>40290</v>
      </c>
      <c r="D283" s="273" t="s">
        <v>14</v>
      </c>
      <c r="E283" s="273" t="s">
        <v>25041</v>
      </c>
      <c r="F283" s="274">
        <v>6988.83</v>
      </c>
    </row>
    <row r="284" spans="1:6">
      <c r="A284" s="273" t="s">
        <v>25212</v>
      </c>
      <c r="B284" s="273">
        <v>43198</v>
      </c>
      <c r="C284" s="266" t="s">
        <v>40291</v>
      </c>
      <c r="D284" s="273" t="s">
        <v>14</v>
      </c>
      <c r="E284" s="273" t="s">
        <v>25041</v>
      </c>
      <c r="F284" s="274">
        <v>10385.24</v>
      </c>
    </row>
    <row r="285" spans="1:6">
      <c r="A285" s="273" t="s">
        <v>25212</v>
      </c>
      <c r="B285" s="273">
        <v>43199</v>
      </c>
      <c r="C285" s="266" t="s">
        <v>40292</v>
      </c>
      <c r="D285" s="273" t="s">
        <v>14</v>
      </c>
      <c r="E285" s="273" t="s">
        <v>25041</v>
      </c>
      <c r="F285" s="274">
        <v>10765.79</v>
      </c>
    </row>
    <row r="286" spans="1:6">
      <c r="A286" s="273" t="s">
        <v>25212</v>
      </c>
      <c r="B286" s="273">
        <v>43200</v>
      </c>
      <c r="C286" s="266" t="s">
        <v>40293</v>
      </c>
      <c r="D286" s="273" t="s">
        <v>14</v>
      </c>
      <c r="E286" s="273" t="s">
        <v>25041</v>
      </c>
      <c r="F286" s="274">
        <v>12354.53</v>
      </c>
    </row>
    <row r="287" spans="1:6">
      <c r="A287" s="273" t="s">
        <v>25212</v>
      </c>
      <c r="B287" s="273">
        <v>43190</v>
      </c>
      <c r="C287" s="266" t="s">
        <v>40294</v>
      </c>
      <c r="D287" s="273" t="s">
        <v>14</v>
      </c>
      <c r="E287" s="273" t="s">
        <v>25041</v>
      </c>
      <c r="F287" s="274">
        <v>1917.74</v>
      </c>
    </row>
    <row r="288" spans="1:6">
      <c r="A288" s="273" t="s">
        <v>25212</v>
      </c>
      <c r="B288" s="273">
        <v>39555</v>
      </c>
      <c r="C288" s="266" t="s">
        <v>40295</v>
      </c>
      <c r="D288" s="273" t="s">
        <v>14</v>
      </c>
      <c r="E288" s="273" t="s">
        <v>25041</v>
      </c>
      <c r="F288" s="274">
        <v>2074.5</v>
      </c>
    </row>
    <row r="289" spans="1:6">
      <c r="A289" s="273" t="s">
        <v>25212</v>
      </c>
      <c r="B289" s="273">
        <v>43191</v>
      </c>
      <c r="C289" s="266" t="s">
        <v>40296</v>
      </c>
      <c r="D289" s="273" t="s">
        <v>14</v>
      </c>
      <c r="E289" s="273" t="s">
        <v>25041</v>
      </c>
      <c r="F289" s="274">
        <v>2759.37</v>
      </c>
    </row>
    <row r="290" spans="1:6">
      <c r="A290" s="273" t="s">
        <v>25212</v>
      </c>
      <c r="B290" s="273">
        <v>39548</v>
      </c>
      <c r="C290" s="266" t="s">
        <v>40297</v>
      </c>
      <c r="D290" s="273" t="s">
        <v>14</v>
      </c>
      <c r="E290" s="273" t="s">
        <v>25041</v>
      </c>
      <c r="F290" s="274">
        <v>3077.13</v>
      </c>
    </row>
    <row r="291" spans="1:6">
      <c r="A291" s="273" t="s">
        <v>25212</v>
      </c>
      <c r="B291" s="273">
        <v>43192</v>
      </c>
      <c r="C291" s="266" t="s">
        <v>40298</v>
      </c>
      <c r="D291" s="273" t="s">
        <v>14</v>
      </c>
      <c r="E291" s="273" t="s">
        <v>25041</v>
      </c>
      <c r="F291" s="274">
        <v>3614.53</v>
      </c>
    </row>
    <row r="292" spans="1:6">
      <c r="A292" s="273" t="s">
        <v>25212</v>
      </c>
      <c r="B292" s="273">
        <v>39554</v>
      </c>
      <c r="C292" s="266" t="s">
        <v>40299</v>
      </c>
      <c r="D292" s="273" t="s">
        <v>14</v>
      </c>
      <c r="E292" s="273" t="s">
        <v>25041</v>
      </c>
      <c r="F292" s="274">
        <v>4069.04</v>
      </c>
    </row>
    <row r="293" spans="1:6">
      <c r="A293" s="273" t="s">
        <v>25212</v>
      </c>
      <c r="B293" s="273">
        <v>43194</v>
      </c>
      <c r="C293" s="266" t="s">
        <v>40300</v>
      </c>
      <c r="D293" s="273" t="s">
        <v>14</v>
      </c>
      <c r="E293" s="273" t="s">
        <v>25041</v>
      </c>
      <c r="F293" s="274">
        <v>1642.87</v>
      </c>
    </row>
    <row r="294" spans="1:6">
      <c r="A294" s="273" t="s">
        <v>25212</v>
      </c>
      <c r="B294" s="273">
        <v>39551</v>
      </c>
      <c r="C294" s="266" t="s">
        <v>40301</v>
      </c>
      <c r="D294" s="273" t="s">
        <v>14</v>
      </c>
      <c r="E294" s="273" t="s">
        <v>25041</v>
      </c>
      <c r="F294" s="274">
        <v>1808.98</v>
      </c>
    </row>
    <row r="295" spans="1:6">
      <c r="A295" s="273" t="s">
        <v>25212</v>
      </c>
      <c r="B295" s="273">
        <v>43185</v>
      </c>
      <c r="C295" s="266" t="s">
        <v>40302</v>
      </c>
      <c r="D295" s="273" t="s">
        <v>14</v>
      </c>
      <c r="E295" s="273" t="s">
        <v>25041</v>
      </c>
      <c r="F295" s="274">
        <v>5140.79</v>
      </c>
    </row>
    <row r="296" spans="1:6">
      <c r="A296" s="273" t="s">
        <v>25212</v>
      </c>
      <c r="B296" s="273">
        <v>43186</v>
      </c>
      <c r="C296" s="266" t="s">
        <v>40303</v>
      </c>
      <c r="D296" s="273" t="s">
        <v>14</v>
      </c>
      <c r="E296" s="273" t="s">
        <v>25041</v>
      </c>
      <c r="F296" s="274">
        <v>5422.49</v>
      </c>
    </row>
    <row r="297" spans="1:6">
      <c r="A297" s="273" t="s">
        <v>25212</v>
      </c>
      <c r="B297" s="273">
        <v>43187</v>
      </c>
      <c r="C297" s="266" t="s">
        <v>40304</v>
      </c>
      <c r="D297" s="273" t="s">
        <v>14</v>
      </c>
      <c r="E297" s="273" t="s">
        <v>25041</v>
      </c>
      <c r="F297" s="274">
        <v>7195.7</v>
      </c>
    </row>
    <row r="298" spans="1:6">
      <c r="A298" s="273" t="s">
        <v>25212</v>
      </c>
      <c r="B298" s="273">
        <v>43188</v>
      </c>
      <c r="C298" s="266" t="s">
        <v>40305</v>
      </c>
      <c r="D298" s="273" t="s">
        <v>14</v>
      </c>
      <c r="E298" s="273" t="s">
        <v>25041</v>
      </c>
      <c r="F298" s="274">
        <v>8718.5499999999993</v>
      </c>
    </row>
    <row r="299" spans="1:6">
      <c r="A299" s="273" t="s">
        <v>25212</v>
      </c>
      <c r="B299" s="273">
        <v>43189</v>
      </c>
      <c r="C299" s="266" t="s">
        <v>40306</v>
      </c>
      <c r="D299" s="273" t="s">
        <v>14</v>
      </c>
      <c r="E299" s="273" t="s">
        <v>25041</v>
      </c>
      <c r="F299" s="274">
        <v>9806.91</v>
      </c>
    </row>
    <row r="300" spans="1:6">
      <c r="A300" s="273" t="s">
        <v>25039</v>
      </c>
      <c r="B300" s="273">
        <v>346</v>
      </c>
      <c r="C300" s="266" t="s">
        <v>25294</v>
      </c>
      <c r="D300" s="273" t="s">
        <v>15</v>
      </c>
      <c r="E300" s="273" t="s">
        <v>25041</v>
      </c>
      <c r="F300" s="274">
        <v>25.66</v>
      </c>
    </row>
    <row r="301" spans="1:6">
      <c r="A301" s="273" t="s">
        <v>25039</v>
      </c>
      <c r="B301" s="273">
        <v>3312</v>
      </c>
      <c r="C301" s="266" t="s">
        <v>25295</v>
      </c>
      <c r="D301" s="273" t="s">
        <v>15</v>
      </c>
      <c r="E301" s="273" t="s">
        <v>25041</v>
      </c>
      <c r="F301" s="274">
        <v>22.72</v>
      </c>
    </row>
    <row r="302" spans="1:6">
      <c r="A302" s="273" t="s">
        <v>25039</v>
      </c>
      <c r="B302" s="273">
        <v>339</v>
      </c>
      <c r="C302" s="266" t="s">
        <v>25296</v>
      </c>
      <c r="D302" s="273" t="s">
        <v>13</v>
      </c>
      <c r="E302" s="273" t="s">
        <v>25041</v>
      </c>
      <c r="F302" s="274">
        <v>1.32</v>
      </c>
    </row>
    <row r="303" spans="1:6">
      <c r="A303" s="273" t="s">
        <v>25039</v>
      </c>
      <c r="B303" s="273">
        <v>340</v>
      </c>
      <c r="C303" s="266" t="s">
        <v>25297</v>
      </c>
      <c r="D303" s="273" t="s">
        <v>13</v>
      </c>
      <c r="E303" s="273" t="s">
        <v>25041</v>
      </c>
      <c r="F303" s="274">
        <v>1.19</v>
      </c>
    </row>
    <row r="304" spans="1:6">
      <c r="A304" s="273" t="s">
        <v>25039</v>
      </c>
      <c r="B304" s="273">
        <v>43130</v>
      </c>
      <c r="C304" s="266" t="s">
        <v>25298</v>
      </c>
      <c r="D304" s="273" t="s">
        <v>15</v>
      </c>
      <c r="E304" s="273" t="s">
        <v>25046</v>
      </c>
      <c r="F304" s="274">
        <v>21.66</v>
      </c>
    </row>
    <row r="305" spans="1:6">
      <c r="A305" s="273" t="s">
        <v>25039</v>
      </c>
      <c r="B305" s="273">
        <v>344</v>
      </c>
      <c r="C305" s="266" t="s">
        <v>25299</v>
      </c>
      <c r="D305" s="273" t="s">
        <v>15</v>
      </c>
      <c r="E305" s="273" t="s">
        <v>25041</v>
      </c>
      <c r="F305" s="274">
        <v>28.47</v>
      </c>
    </row>
    <row r="306" spans="1:6">
      <c r="A306" s="273" t="s">
        <v>25039</v>
      </c>
      <c r="B306" s="273">
        <v>345</v>
      </c>
      <c r="C306" s="266" t="s">
        <v>25300</v>
      </c>
      <c r="D306" s="273" t="s">
        <v>15</v>
      </c>
      <c r="E306" s="273" t="s">
        <v>25041</v>
      </c>
      <c r="F306" s="274">
        <v>30.89</v>
      </c>
    </row>
    <row r="307" spans="1:6">
      <c r="A307" s="273" t="s">
        <v>25039</v>
      </c>
      <c r="B307" s="273">
        <v>43131</v>
      </c>
      <c r="C307" s="266" t="s">
        <v>25301</v>
      </c>
      <c r="D307" s="273" t="s">
        <v>15</v>
      </c>
      <c r="E307" s="273" t="s">
        <v>25041</v>
      </c>
      <c r="F307" s="274">
        <v>25.16</v>
      </c>
    </row>
    <row r="308" spans="1:6">
      <c r="A308" s="273" t="s">
        <v>25039</v>
      </c>
      <c r="B308" s="273">
        <v>3313</v>
      </c>
      <c r="C308" s="266" t="s">
        <v>25302</v>
      </c>
      <c r="D308" s="273" t="s">
        <v>15</v>
      </c>
      <c r="E308" s="273" t="s">
        <v>25041</v>
      </c>
      <c r="F308" s="274">
        <v>29.24</v>
      </c>
    </row>
    <row r="309" spans="1:6">
      <c r="A309" s="273" t="s">
        <v>25039</v>
      </c>
      <c r="B309" s="273">
        <v>43132</v>
      </c>
      <c r="C309" s="266" t="s">
        <v>25303</v>
      </c>
      <c r="D309" s="273" t="s">
        <v>15</v>
      </c>
      <c r="E309" s="273" t="s">
        <v>25041</v>
      </c>
      <c r="F309" s="274">
        <v>21.66</v>
      </c>
    </row>
    <row r="310" spans="1:6">
      <c r="A310" s="273" t="s">
        <v>25039</v>
      </c>
      <c r="B310" s="273">
        <v>45245</v>
      </c>
      <c r="C310" s="266" t="s">
        <v>32231</v>
      </c>
      <c r="D310" s="273" t="s">
        <v>14</v>
      </c>
      <c r="E310" s="273" t="s">
        <v>25041</v>
      </c>
      <c r="F310" s="274">
        <v>43.26</v>
      </c>
    </row>
    <row r="311" spans="1:6">
      <c r="A311" s="273" t="s">
        <v>25039</v>
      </c>
      <c r="B311" s="273">
        <v>366</v>
      </c>
      <c r="C311" s="266" t="s">
        <v>25304</v>
      </c>
      <c r="D311" s="273" t="s">
        <v>18</v>
      </c>
      <c r="E311" s="273" t="s">
        <v>25046</v>
      </c>
      <c r="F311" s="274">
        <v>92</v>
      </c>
    </row>
    <row r="312" spans="1:6">
      <c r="A312" s="273" t="s">
        <v>25039</v>
      </c>
      <c r="B312" s="273">
        <v>367</v>
      </c>
      <c r="C312" s="266" t="s">
        <v>25305</v>
      </c>
      <c r="D312" s="273" t="s">
        <v>18</v>
      </c>
      <c r="E312" s="273" t="s">
        <v>25041</v>
      </c>
      <c r="F312" s="274">
        <v>93.2</v>
      </c>
    </row>
    <row r="313" spans="1:6">
      <c r="A313" s="273" t="s">
        <v>25039</v>
      </c>
      <c r="B313" s="273">
        <v>370</v>
      </c>
      <c r="C313" s="266" t="s">
        <v>25306</v>
      </c>
      <c r="D313" s="273" t="s">
        <v>18</v>
      </c>
      <c r="E313" s="273" t="s">
        <v>25041</v>
      </c>
      <c r="F313" s="274">
        <v>92</v>
      </c>
    </row>
    <row r="314" spans="1:6">
      <c r="A314" s="273" t="s">
        <v>25039</v>
      </c>
      <c r="B314" s="273">
        <v>368</v>
      </c>
      <c r="C314" s="266" t="s">
        <v>25307</v>
      </c>
      <c r="D314" s="273" t="s">
        <v>18</v>
      </c>
      <c r="E314" s="273" t="s">
        <v>25041</v>
      </c>
      <c r="F314" s="274">
        <v>46</v>
      </c>
    </row>
    <row r="315" spans="1:6">
      <c r="A315" s="273" t="s">
        <v>25039</v>
      </c>
      <c r="B315" s="273">
        <v>11075</v>
      </c>
      <c r="C315" s="266" t="s">
        <v>25308</v>
      </c>
      <c r="D315" s="273" t="s">
        <v>18</v>
      </c>
      <c r="E315" s="273" t="s">
        <v>25041</v>
      </c>
      <c r="F315" s="274">
        <v>1055.8699999999999</v>
      </c>
    </row>
    <row r="316" spans="1:6">
      <c r="A316" s="273" t="s">
        <v>25039</v>
      </c>
      <c r="B316" s="273">
        <v>1381</v>
      </c>
      <c r="C316" s="266" t="s">
        <v>25309</v>
      </c>
      <c r="D316" s="273" t="s">
        <v>15</v>
      </c>
      <c r="E316" s="273" t="s">
        <v>25046</v>
      </c>
      <c r="F316" s="274">
        <v>0.8</v>
      </c>
    </row>
    <row r="317" spans="1:6">
      <c r="A317" s="273" t="s">
        <v>25039</v>
      </c>
      <c r="B317" s="273">
        <v>34353</v>
      </c>
      <c r="C317" s="266" t="s">
        <v>25310</v>
      </c>
      <c r="D317" s="273" t="s">
        <v>15</v>
      </c>
      <c r="E317" s="273" t="s">
        <v>25041</v>
      </c>
      <c r="F317" s="274">
        <v>1.49</v>
      </c>
    </row>
    <row r="318" spans="1:6">
      <c r="A318" s="273" t="s">
        <v>25039</v>
      </c>
      <c r="B318" s="273">
        <v>37595</v>
      </c>
      <c r="C318" s="266" t="s">
        <v>25311</v>
      </c>
      <c r="D318" s="273" t="s">
        <v>15</v>
      </c>
      <c r="E318" s="273" t="s">
        <v>25041</v>
      </c>
      <c r="F318" s="274">
        <v>2.46</v>
      </c>
    </row>
    <row r="319" spans="1:6">
      <c r="A319" s="273" t="s">
        <v>25039</v>
      </c>
      <c r="B319" s="273">
        <v>37596</v>
      </c>
      <c r="C319" s="266" t="s">
        <v>25312</v>
      </c>
      <c r="D319" s="273" t="s">
        <v>15</v>
      </c>
      <c r="E319" s="273" t="s">
        <v>25041</v>
      </c>
      <c r="F319" s="274">
        <v>2.82</v>
      </c>
    </row>
    <row r="320" spans="1:6">
      <c r="A320" s="273" t="s">
        <v>25039</v>
      </c>
      <c r="B320" s="273">
        <v>371</v>
      </c>
      <c r="C320" s="266" t="s">
        <v>25313</v>
      </c>
      <c r="D320" s="273" t="s">
        <v>15</v>
      </c>
      <c r="E320" s="273" t="s">
        <v>25041</v>
      </c>
      <c r="F320" s="274">
        <v>0.87</v>
      </c>
    </row>
    <row r="321" spans="1:6">
      <c r="A321" s="273" t="s">
        <v>25039</v>
      </c>
      <c r="B321" s="273">
        <v>37553</v>
      </c>
      <c r="C321" s="266" t="s">
        <v>25314</v>
      </c>
      <c r="D321" s="273" t="s">
        <v>15</v>
      </c>
      <c r="E321" s="273" t="s">
        <v>25041</v>
      </c>
      <c r="F321" s="274">
        <v>1.63</v>
      </c>
    </row>
    <row r="322" spans="1:6">
      <c r="A322" s="273" t="s">
        <v>25039</v>
      </c>
      <c r="B322" s="273">
        <v>37552</v>
      </c>
      <c r="C322" s="266" t="s">
        <v>25315</v>
      </c>
      <c r="D322" s="273" t="s">
        <v>15</v>
      </c>
      <c r="E322" s="273" t="s">
        <v>25041</v>
      </c>
      <c r="F322" s="274">
        <v>2.63</v>
      </c>
    </row>
    <row r="323" spans="1:6">
      <c r="A323" s="273" t="s">
        <v>25039</v>
      </c>
      <c r="B323" s="273">
        <v>36880</v>
      </c>
      <c r="C323" s="266" t="s">
        <v>25316</v>
      </c>
      <c r="D323" s="273" t="s">
        <v>15</v>
      </c>
      <c r="E323" s="273" t="s">
        <v>25041</v>
      </c>
      <c r="F323" s="274">
        <v>2.67</v>
      </c>
    </row>
    <row r="324" spans="1:6">
      <c r="A324" s="273" t="s">
        <v>25039</v>
      </c>
      <c r="B324" s="273">
        <v>34355</v>
      </c>
      <c r="C324" s="266" t="s">
        <v>25317</v>
      </c>
      <c r="D324" s="273" t="s">
        <v>15</v>
      </c>
      <c r="E324" s="273" t="s">
        <v>25041</v>
      </c>
      <c r="F324" s="274">
        <v>2.2999999999999998</v>
      </c>
    </row>
    <row r="325" spans="1:6">
      <c r="A325" s="273" t="s">
        <v>25039</v>
      </c>
      <c r="B325" s="273">
        <v>130</v>
      </c>
      <c r="C325" s="266" t="s">
        <v>25318</v>
      </c>
      <c r="D325" s="273" t="s">
        <v>15</v>
      </c>
      <c r="E325" s="273" t="s">
        <v>25041</v>
      </c>
      <c r="F325" s="274">
        <v>4.05</v>
      </c>
    </row>
    <row r="326" spans="1:6">
      <c r="A326" s="273" t="s">
        <v>25039</v>
      </c>
      <c r="B326" s="273">
        <v>135</v>
      </c>
      <c r="C326" s="266" t="s">
        <v>25319</v>
      </c>
      <c r="D326" s="273" t="s">
        <v>15</v>
      </c>
      <c r="E326" s="273" t="s">
        <v>25041</v>
      </c>
      <c r="F326" s="274">
        <v>3.26</v>
      </c>
    </row>
    <row r="327" spans="1:6">
      <c r="A327" s="273" t="s">
        <v>25039</v>
      </c>
      <c r="B327" s="273">
        <v>36886</v>
      </c>
      <c r="C327" s="266" t="s">
        <v>25320</v>
      </c>
      <c r="D327" s="273" t="s">
        <v>15</v>
      </c>
      <c r="E327" s="273" t="s">
        <v>25041</v>
      </c>
      <c r="F327" s="274">
        <v>0.83</v>
      </c>
    </row>
    <row r="328" spans="1:6">
      <c r="A328" s="273" t="s">
        <v>25039</v>
      </c>
      <c r="B328" s="273">
        <v>38546</v>
      </c>
      <c r="C328" s="266" t="s">
        <v>25321</v>
      </c>
      <c r="D328" s="273" t="s">
        <v>18</v>
      </c>
      <c r="E328" s="273" t="s">
        <v>25041</v>
      </c>
      <c r="F328" s="274">
        <v>515.55999999999995</v>
      </c>
    </row>
    <row r="329" spans="1:6">
      <c r="A329" s="273" t="s">
        <v>25039</v>
      </c>
      <c r="B329" s="273">
        <v>34549</v>
      </c>
      <c r="C329" s="266" t="s">
        <v>25322</v>
      </c>
      <c r="D329" s="273" t="s">
        <v>18</v>
      </c>
      <c r="E329" s="273" t="s">
        <v>25041</v>
      </c>
      <c r="F329" s="274">
        <v>820.22</v>
      </c>
    </row>
    <row r="330" spans="1:6">
      <c r="A330" s="273" t="s">
        <v>25039</v>
      </c>
      <c r="B330" s="273">
        <v>6081</v>
      </c>
      <c r="C330" s="266" t="s">
        <v>25323</v>
      </c>
      <c r="D330" s="273" t="s">
        <v>18</v>
      </c>
      <c r="E330" s="273" t="s">
        <v>25041</v>
      </c>
      <c r="F330" s="274">
        <v>57.41</v>
      </c>
    </row>
    <row r="331" spans="1:6">
      <c r="A331" s="273" t="s">
        <v>25039</v>
      </c>
      <c r="B331" s="273">
        <v>6077</v>
      </c>
      <c r="C331" s="266" t="s">
        <v>25324</v>
      </c>
      <c r="D331" s="273" t="s">
        <v>18</v>
      </c>
      <c r="E331" s="273" t="s">
        <v>25041</v>
      </c>
      <c r="F331" s="274">
        <v>41.01</v>
      </c>
    </row>
    <row r="332" spans="1:6">
      <c r="A332" s="273" t="s">
        <v>25039</v>
      </c>
      <c r="B332" s="273">
        <v>6079</v>
      </c>
      <c r="C332" s="266" t="s">
        <v>25325</v>
      </c>
      <c r="D332" s="273" t="s">
        <v>18</v>
      </c>
      <c r="E332" s="273" t="s">
        <v>25041</v>
      </c>
      <c r="F332" s="274">
        <v>41.01</v>
      </c>
    </row>
    <row r="333" spans="1:6">
      <c r="A333" s="273" t="s">
        <v>25039</v>
      </c>
      <c r="B333" s="273">
        <v>1091</v>
      </c>
      <c r="C333" s="266" t="s">
        <v>25326</v>
      </c>
      <c r="D333" s="273" t="s">
        <v>14</v>
      </c>
      <c r="E333" s="273" t="s">
        <v>25041</v>
      </c>
      <c r="F333" s="274">
        <v>26.08</v>
      </c>
    </row>
    <row r="334" spans="1:6">
      <c r="A334" s="273" t="s">
        <v>25039</v>
      </c>
      <c r="B334" s="273">
        <v>1094</v>
      </c>
      <c r="C334" s="266" t="s">
        <v>25327</v>
      </c>
      <c r="D334" s="273" t="s">
        <v>14</v>
      </c>
      <c r="E334" s="273" t="s">
        <v>25041</v>
      </c>
      <c r="F334" s="274">
        <v>18.239999999999998</v>
      </c>
    </row>
    <row r="335" spans="1:6">
      <c r="A335" s="273" t="s">
        <v>25039</v>
      </c>
      <c r="B335" s="273">
        <v>1095</v>
      </c>
      <c r="C335" s="266" t="s">
        <v>25328</v>
      </c>
      <c r="D335" s="273" t="s">
        <v>14</v>
      </c>
      <c r="E335" s="273" t="s">
        <v>25041</v>
      </c>
      <c r="F335" s="274">
        <v>38.770000000000003</v>
      </c>
    </row>
    <row r="336" spans="1:6">
      <c r="A336" s="273" t="s">
        <v>25039</v>
      </c>
      <c r="B336" s="273">
        <v>1092</v>
      </c>
      <c r="C336" s="266" t="s">
        <v>25329</v>
      </c>
      <c r="D336" s="273" t="s">
        <v>14</v>
      </c>
      <c r="E336" s="273" t="s">
        <v>25046</v>
      </c>
      <c r="F336" s="274">
        <v>30</v>
      </c>
    </row>
    <row r="337" spans="1:6">
      <c r="A337" s="273" t="s">
        <v>25039</v>
      </c>
      <c r="B337" s="273">
        <v>1093</v>
      </c>
      <c r="C337" s="266" t="s">
        <v>25330</v>
      </c>
      <c r="D337" s="273" t="s">
        <v>14</v>
      </c>
      <c r="E337" s="273" t="s">
        <v>25041</v>
      </c>
      <c r="F337" s="274">
        <v>70.06</v>
      </c>
    </row>
    <row r="338" spans="1:6">
      <c r="A338" s="273" t="s">
        <v>25039</v>
      </c>
      <c r="B338" s="273">
        <v>1090</v>
      </c>
      <c r="C338" s="266" t="s">
        <v>25331</v>
      </c>
      <c r="D338" s="273" t="s">
        <v>14</v>
      </c>
      <c r="E338" s="273" t="s">
        <v>25041</v>
      </c>
      <c r="F338" s="274">
        <v>50.16</v>
      </c>
    </row>
    <row r="339" spans="1:6">
      <c r="A339" s="273" t="s">
        <v>25039</v>
      </c>
      <c r="B339" s="273">
        <v>1096</v>
      </c>
      <c r="C339" s="266" t="s">
        <v>25332</v>
      </c>
      <c r="D339" s="273" t="s">
        <v>14</v>
      </c>
      <c r="E339" s="273" t="s">
        <v>25041</v>
      </c>
      <c r="F339" s="274">
        <v>90.27</v>
      </c>
    </row>
    <row r="340" spans="1:6">
      <c r="A340" s="273" t="s">
        <v>25039</v>
      </c>
      <c r="B340" s="273">
        <v>1097</v>
      </c>
      <c r="C340" s="266" t="s">
        <v>25333</v>
      </c>
      <c r="D340" s="273" t="s">
        <v>14</v>
      </c>
      <c r="E340" s="273" t="s">
        <v>25041</v>
      </c>
      <c r="F340" s="274">
        <v>76.63</v>
      </c>
    </row>
    <row r="341" spans="1:6">
      <c r="A341" s="273" t="s">
        <v>25183</v>
      </c>
      <c r="B341" s="273">
        <v>378</v>
      </c>
      <c r="C341" s="266" t="s">
        <v>25334</v>
      </c>
      <c r="D341" s="273" t="s">
        <v>17</v>
      </c>
      <c r="E341" s="273" t="s">
        <v>25041</v>
      </c>
      <c r="F341" s="274">
        <v>24.1</v>
      </c>
    </row>
    <row r="342" spans="1:6">
      <c r="A342" s="273" t="s">
        <v>25183</v>
      </c>
      <c r="B342" s="273">
        <v>40911</v>
      </c>
      <c r="C342" s="266" t="s">
        <v>25335</v>
      </c>
      <c r="D342" s="273" t="s">
        <v>11802</v>
      </c>
      <c r="E342" s="273" t="s">
        <v>25041</v>
      </c>
      <c r="F342" s="274">
        <v>4223.0200000000004</v>
      </c>
    </row>
    <row r="343" spans="1:6">
      <c r="A343" s="273" t="s">
        <v>25183</v>
      </c>
      <c r="B343" s="273">
        <v>33939</v>
      </c>
      <c r="C343" s="266" t="s">
        <v>25336</v>
      </c>
      <c r="D343" s="273" t="s">
        <v>17</v>
      </c>
      <c r="E343" s="273" t="s">
        <v>25041</v>
      </c>
      <c r="F343" s="274">
        <v>120.78</v>
      </c>
    </row>
    <row r="344" spans="1:6">
      <c r="A344" s="273" t="s">
        <v>25183</v>
      </c>
      <c r="B344" s="273">
        <v>40815</v>
      </c>
      <c r="C344" s="266" t="s">
        <v>25337</v>
      </c>
      <c r="D344" s="273" t="s">
        <v>11802</v>
      </c>
      <c r="E344" s="273" t="s">
        <v>25041</v>
      </c>
      <c r="F344" s="274">
        <v>21158.81</v>
      </c>
    </row>
    <row r="345" spans="1:6">
      <c r="A345" s="273" t="s">
        <v>25183</v>
      </c>
      <c r="B345" s="273">
        <v>33952</v>
      </c>
      <c r="C345" s="266" t="s">
        <v>25338</v>
      </c>
      <c r="D345" s="273" t="s">
        <v>17</v>
      </c>
      <c r="E345" s="273" t="s">
        <v>25041</v>
      </c>
      <c r="F345" s="274">
        <v>127.43</v>
      </c>
    </row>
    <row r="346" spans="1:6">
      <c r="A346" s="273" t="s">
        <v>25183</v>
      </c>
      <c r="B346" s="273">
        <v>40816</v>
      </c>
      <c r="C346" s="266" t="s">
        <v>25339</v>
      </c>
      <c r="D346" s="273" t="s">
        <v>11802</v>
      </c>
      <c r="E346" s="273" t="s">
        <v>25041</v>
      </c>
      <c r="F346" s="274">
        <v>22323.26</v>
      </c>
    </row>
    <row r="347" spans="1:6">
      <c r="A347" s="273" t="s">
        <v>25183</v>
      </c>
      <c r="B347" s="273">
        <v>33953</v>
      </c>
      <c r="C347" s="266" t="s">
        <v>25340</v>
      </c>
      <c r="D347" s="273" t="s">
        <v>17</v>
      </c>
      <c r="E347" s="273" t="s">
        <v>25041</v>
      </c>
      <c r="F347" s="274">
        <v>136.22999999999999</v>
      </c>
    </row>
    <row r="348" spans="1:6">
      <c r="A348" s="273" t="s">
        <v>25183</v>
      </c>
      <c r="B348" s="273">
        <v>40817</v>
      </c>
      <c r="C348" s="266" t="s">
        <v>25341</v>
      </c>
      <c r="D348" s="273" t="s">
        <v>11802</v>
      </c>
      <c r="E348" s="273" t="s">
        <v>25041</v>
      </c>
      <c r="F348" s="274">
        <v>23865.29</v>
      </c>
    </row>
    <row r="349" spans="1:6">
      <c r="A349" s="273" t="s">
        <v>25039</v>
      </c>
      <c r="B349" s="273">
        <v>13348</v>
      </c>
      <c r="C349" s="266" t="s">
        <v>40307</v>
      </c>
      <c r="D349" s="273" t="s">
        <v>14</v>
      </c>
      <c r="E349" s="273" t="s">
        <v>25041</v>
      </c>
      <c r="F349" s="274">
        <v>1.47</v>
      </c>
    </row>
    <row r="350" spans="1:6">
      <c r="A350" s="273" t="s">
        <v>25039</v>
      </c>
      <c r="B350" s="273">
        <v>39212</v>
      </c>
      <c r="C350" s="266" t="s">
        <v>25342</v>
      </c>
      <c r="D350" s="273" t="s">
        <v>14</v>
      </c>
      <c r="E350" s="273" t="s">
        <v>25041</v>
      </c>
      <c r="F350" s="274">
        <v>2.25</v>
      </c>
    </row>
    <row r="351" spans="1:6">
      <c r="A351" s="273" t="s">
        <v>25039</v>
      </c>
      <c r="B351" s="273">
        <v>39211</v>
      </c>
      <c r="C351" s="266" t="s">
        <v>25343</v>
      </c>
      <c r="D351" s="273" t="s">
        <v>14</v>
      </c>
      <c r="E351" s="273" t="s">
        <v>25041</v>
      </c>
      <c r="F351" s="274">
        <v>2.0099999999999998</v>
      </c>
    </row>
    <row r="352" spans="1:6">
      <c r="A352" s="273" t="s">
        <v>25039</v>
      </c>
      <c r="B352" s="273">
        <v>39210</v>
      </c>
      <c r="C352" s="266" t="s">
        <v>25344</v>
      </c>
      <c r="D352" s="273" t="s">
        <v>14</v>
      </c>
      <c r="E352" s="273" t="s">
        <v>25041</v>
      </c>
      <c r="F352" s="274">
        <v>1.1299999999999999</v>
      </c>
    </row>
    <row r="353" spans="1:6">
      <c r="A353" s="273" t="s">
        <v>25039</v>
      </c>
      <c r="B353" s="273">
        <v>39208</v>
      </c>
      <c r="C353" s="266" t="s">
        <v>25345</v>
      </c>
      <c r="D353" s="273" t="s">
        <v>14</v>
      </c>
      <c r="E353" s="273" t="s">
        <v>25041</v>
      </c>
      <c r="F353" s="274">
        <v>0.61</v>
      </c>
    </row>
    <row r="354" spans="1:6">
      <c r="A354" s="273" t="s">
        <v>25039</v>
      </c>
      <c r="B354" s="273">
        <v>39214</v>
      </c>
      <c r="C354" s="266" t="s">
        <v>25346</v>
      </c>
      <c r="D354" s="273" t="s">
        <v>14</v>
      </c>
      <c r="E354" s="273" t="s">
        <v>25041</v>
      </c>
      <c r="F354" s="274">
        <v>4.16</v>
      </c>
    </row>
    <row r="355" spans="1:6">
      <c r="A355" s="273" t="s">
        <v>25039</v>
      </c>
      <c r="B355" s="273">
        <v>39213</v>
      </c>
      <c r="C355" s="266" t="s">
        <v>25347</v>
      </c>
      <c r="D355" s="273" t="s">
        <v>14</v>
      </c>
      <c r="E355" s="273" t="s">
        <v>25041</v>
      </c>
      <c r="F355" s="274">
        <v>2.94</v>
      </c>
    </row>
    <row r="356" spans="1:6">
      <c r="A356" s="273" t="s">
        <v>25039</v>
      </c>
      <c r="B356" s="273">
        <v>39215</v>
      </c>
      <c r="C356" s="266" t="s">
        <v>25348</v>
      </c>
      <c r="D356" s="273" t="s">
        <v>14</v>
      </c>
      <c r="E356" s="273" t="s">
        <v>25041</v>
      </c>
      <c r="F356" s="274">
        <v>7.58</v>
      </c>
    </row>
    <row r="357" spans="1:6">
      <c r="A357" s="273" t="s">
        <v>25039</v>
      </c>
      <c r="B357" s="273">
        <v>39209</v>
      </c>
      <c r="C357" s="266" t="s">
        <v>25349</v>
      </c>
      <c r="D357" s="273" t="s">
        <v>14</v>
      </c>
      <c r="E357" s="273" t="s">
        <v>25041</v>
      </c>
      <c r="F357" s="274">
        <v>0.73</v>
      </c>
    </row>
    <row r="358" spans="1:6">
      <c r="A358" s="273" t="s">
        <v>25039</v>
      </c>
      <c r="B358" s="273">
        <v>39207</v>
      </c>
      <c r="C358" s="266" t="s">
        <v>25350</v>
      </c>
      <c r="D358" s="273" t="s">
        <v>14</v>
      </c>
      <c r="E358" s="273" t="s">
        <v>25041</v>
      </c>
      <c r="F358" s="274">
        <v>1.1299999999999999</v>
      </c>
    </row>
    <row r="359" spans="1:6">
      <c r="A359" s="273" t="s">
        <v>25039</v>
      </c>
      <c r="B359" s="273">
        <v>39216</v>
      </c>
      <c r="C359" s="266" t="s">
        <v>25351</v>
      </c>
      <c r="D359" s="273" t="s">
        <v>14</v>
      </c>
      <c r="E359" s="273" t="s">
        <v>25041</v>
      </c>
      <c r="F359" s="274">
        <v>10.58</v>
      </c>
    </row>
    <row r="360" spans="1:6">
      <c r="A360" s="273" t="s">
        <v>25039</v>
      </c>
      <c r="B360" s="273">
        <v>11267</v>
      </c>
      <c r="C360" s="266" t="s">
        <v>25352</v>
      </c>
      <c r="D360" s="273" t="s">
        <v>14</v>
      </c>
      <c r="E360" s="273" t="s">
        <v>25041</v>
      </c>
      <c r="F360" s="274">
        <v>1.29</v>
      </c>
    </row>
    <row r="361" spans="1:6">
      <c r="A361" s="273" t="s">
        <v>25039</v>
      </c>
      <c r="B361" s="273">
        <v>379</v>
      </c>
      <c r="C361" s="266" t="s">
        <v>40308</v>
      </c>
      <c r="D361" s="273" t="s">
        <v>14</v>
      </c>
      <c r="E361" s="273" t="s">
        <v>25041</v>
      </c>
      <c r="F361" s="274">
        <v>1.29</v>
      </c>
    </row>
    <row r="362" spans="1:6">
      <c r="A362" s="273" t="s">
        <v>25039</v>
      </c>
      <c r="B362" s="273">
        <v>510</v>
      </c>
      <c r="C362" s="266" t="s">
        <v>25353</v>
      </c>
      <c r="D362" s="273" t="s">
        <v>15</v>
      </c>
      <c r="E362" s="273" t="s">
        <v>25041</v>
      </c>
      <c r="F362" s="274">
        <v>12.64</v>
      </c>
    </row>
    <row r="363" spans="1:6">
      <c r="A363" s="273" t="s">
        <v>25039</v>
      </c>
      <c r="B363" s="273">
        <v>516</v>
      </c>
      <c r="C363" s="266" t="s">
        <v>25354</v>
      </c>
      <c r="D363" s="273" t="s">
        <v>15</v>
      </c>
      <c r="E363" s="273" t="s">
        <v>25041</v>
      </c>
      <c r="F363" s="274">
        <v>14.97</v>
      </c>
    </row>
    <row r="364" spans="1:6">
      <c r="A364" s="273" t="s">
        <v>25039</v>
      </c>
      <c r="B364" s="273">
        <v>509</v>
      </c>
      <c r="C364" s="266" t="s">
        <v>25355</v>
      </c>
      <c r="D364" s="273" t="s">
        <v>15</v>
      </c>
      <c r="E364" s="273" t="s">
        <v>25041</v>
      </c>
      <c r="F364" s="274">
        <v>16.8</v>
      </c>
    </row>
    <row r="365" spans="1:6">
      <c r="A365" s="273" t="s">
        <v>25183</v>
      </c>
      <c r="B365" s="273">
        <v>40331</v>
      </c>
      <c r="C365" s="266" t="s">
        <v>25356</v>
      </c>
      <c r="D365" s="273" t="s">
        <v>17</v>
      </c>
      <c r="E365" s="273" t="s">
        <v>25041</v>
      </c>
      <c r="F365" s="274">
        <v>21.97</v>
      </c>
    </row>
    <row r="366" spans="1:6">
      <c r="A366" s="273" t="s">
        <v>25183</v>
      </c>
      <c r="B366" s="273">
        <v>40930</v>
      </c>
      <c r="C366" s="266" t="s">
        <v>25357</v>
      </c>
      <c r="D366" s="273" t="s">
        <v>11802</v>
      </c>
      <c r="E366" s="273" t="s">
        <v>25041</v>
      </c>
      <c r="F366" s="274">
        <v>3851.14</v>
      </c>
    </row>
    <row r="367" spans="1:6">
      <c r="A367" s="273" t="s">
        <v>25039</v>
      </c>
      <c r="B367" s="273">
        <v>377</v>
      </c>
      <c r="C367" s="266" t="s">
        <v>25358</v>
      </c>
      <c r="D367" s="273" t="s">
        <v>14</v>
      </c>
      <c r="E367" s="273" t="s">
        <v>25046</v>
      </c>
      <c r="F367" s="274">
        <v>40.200000000000003</v>
      </c>
    </row>
    <row r="368" spans="1:6">
      <c r="A368" s="273" t="s">
        <v>25039</v>
      </c>
      <c r="B368" s="273">
        <v>11761</v>
      </c>
      <c r="C368" s="266" t="s">
        <v>25359</v>
      </c>
      <c r="D368" s="273" t="s">
        <v>14</v>
      </c>
      <c r="E368" s="273" t="s">
        <v>25041</v>
      </c>
      <c r="F368" s="274">
        <v>85.55</v>
      </c>
    </row>
    <row r="369" spans="1:6">
      <c r="A369" s="273" t="s">
        <v>25039</v>
      </c>
      <c r="B369" s="273">
        <v>7588</v>
      </c>
      <c r="C369" s="266" t="s">
        <v>25360</v>
      </c>
      <c r="D369" s="273" t="s">
        <v>14</v>
      </c>
      <c r="E369" s="273" t="s">
        <v>25046</v>
      </c>
      <c r="F369" s="274">
        <v>44.29</v>
      </c>
    </row>
    <row r="370" spans="1:6">
      <c r="A370" s="273" t="s">
        <v>25183</v>
      </c>
      <c r="B370" s="273">
        <v>34551</v>
      </c>
      <c r="C370" s="266" t="s">
        <v>25361</v>
      </c>
      <c r="D370" s="273" t="s">
        <v>17</v>
      </c>
      <c r="E370" s="273" t="s">
        <v>25041</v>
      </c>
      <c r="F370" s="274">
        <v>19.8</v>
      </c>
    </row>
    <row r="371" spans="1:6">
      <c r="A371" s="273" t="s">
        <v>25183</v>
      </c>
      <c r="B371" s="273">
        <v>41078</v>
      </c>
      <c r="C371" s="266" t="s">
        <v>25362</v>
      </c>
      <c r="D371" s="273" t="s">
        <v>11802</v>
      </c>
      <c r="E371" s="273" t="s">
        <v>25041</v>
      </c>
      <c r="F371" s="274">
        <v>3471.46</v>
      </c>
    </row>
    <row r="372" spans="1:6">
      <c r="A372" s="273" t="s">
        <v>25183</v>
      </c>
      <c r="B372" s="273">
        <v>246</v>
      </c>
      <c r="C372" s="266" t="s">
        <v>25363</v>
      </c>
      <c r="D372" s="273" t="s">
        <v>17</v>
      </c>
      <c r="E372" s="273" t="s">
        <v>25041</v>
      </c>
      <c r="F372" s="274">
        <v>22.05</v>
      </c>
    </row>
    <row r="373" spans="1:6">
      <c r="A373" s="273" t="s">
        <v>25183</v>
      </c>
      <c r="B373" s="273">
        <v>40927</v>
      </c>
      <c r="C373" s="266" t="s">
        <v>25364</v>
      </c>
      <c r="D373" s="273" t="s">
        <v>11802</v>
      </c>
      <c r="E373" s="273" t="s">
        <v>25041</v>
      </c>
      <c r="F373" s="274">
        <v>3864.63</v>
      </c>
    </row>
    <row r="374" spans="1:6">
      <c r="A374" s="273" t="s">
        <v>25183</v>
      </c>
      <c r="B374" s="273">
        <v>2350</v>
      </c>
      <c r="C374" s="266" t="s">
        <v>25365</v>
      </c>
      <c r="D374" s="273" t="s">
        <v>17</v>
      </c>
      <c r="E374" s="273" t="s">
        <v>25041</v>
      </c>
      <c r="F374" s="274">
        <v>29.46</v>
      </c>
    </row>
    <row r="375" spans="1:6">
      <c r="A375" s="273" t="s">
        <v>25183</v>
      </c>
      <c r="B375" s="273">
        <v>40812</v>
      </c>
      <c r="C375" s="266" t="s">
        <v>25366</v>
      </c>
      <c r="D375" s="273" t="s">
        <v>11802</v>
      </c>
      <c r="E375" s="273" t="s">
        <v>25041</v>
      </c>
      <c r="F375" s="274">
        <v>5164.47</v>
      </c>
    </row>
    <row r="376" spans="1:6">
      <c r="A376" s="273" t="s">
        <v>25183</v>
      </c>
      <c r="B376" s="273">
        <v>245</v>
      </c>
      <c r="C376" s="266" t="s">
        <v>25367</v>
      </c>
      <c r="D376" s="273" t="s">
        <v>17</v>
      </c>
      <c r="E376" s="273" t="s">
        <v>25041</v>
      </c>
      <c r="F376" s="274">
        <v>37.44</v>
      </c>
    </row>
    <row r="377" spans="1:6">
      <c r="A377" s="273" t="s">
        <v>25183</v>
      </c>
      <c r="B377" s="273">
        <v>41090</v>
      </c>
      <c r="C377" s="266" t="s">
        <v>25368</v>
      </c>
      <c r="D377" s="273" t="s">
        <v>11802</v>
      </c>
      <c r="E377" s="273" t="s">
        <v>25041</v>
      </c>
      <c r="F377" s="274">
        <v>6561.88</v>
      </c>
    </row>
    <row r="378" spans="1:6">
      <c r="A378" s="273" t="s">
        <v>25183</v>
      </c>
      <c r="B378" s="273">
        <v>251</v>
      </c>
      <c r="C378" s="266" t="s">
        <v>25369</v>
      </c>
      <c r="D378" s="273" t="s">
        <v>17</v>
      </c>
      <c r="E378" s="273" t="s">
        <v>25041</v>
      </c>
      <c r="F378" s="274">
        <v>22.05</v>
      </c>
    </row>
    <row r="379" spans="1:6">
      <c r="A379" s="273" t="s">
        <v>25183</v>
      </c>
      <c r="B379" s="273">
        <v>40975</v>
      </c>
      <c r="C379" s="266" t="s">
        <v>25370</v>
      </c>
      <c r="D379" s="273" t="s">
        <v>11802</v>
      </c>
      <c r="E379" s="273" t="s">
        <v>25041</v>
      </c>
      <c r="F379" s="274">
        <v>3864.63</v>
      </c>
    </row>
    <row r="380" spans="1:6">
      <c r="A380" s="273" t="s">
        <v>25183</v>
      </c>
      <c r="B380" s="273">
        <v>6127</v>
      </c>
      <c r="C380" s="266" t="s">
        <v>25371</v>
      </c>
      <c r="D380" s="273" t="s">
        <v>17</v>
      </c>
      <c r="E380" s="273" t="s">
        <v>25041</v>
      </c>
      <c r="F380" s="274">
        <v>22.05</v>
      </c>
    </row>
    <row r="381" spans="1:6">
      <c r="A381" s="273" t="s">
        <v>25183</v>
      </c>
      <c r="B381" s="273">
        <v>41072</v>
      </c>
      <c r="C381" s="266" t="s">
        <v>25372</v>
      </c>
      <c r="D381" s="273" t="s">
        <v>11802</v>
      </c>
      <c r="E381" s="273" t="s">
        <v>25041</v>
      </c>
      <c r="F381" s="274">
        <v>3864.63</v>
      </c>
    </row>
    <row r="382" spans="1:6">
      <c r="A382" s="273" t="s">
        <v>25183</v>
      </c>
      <c r="B382" s="273">
        <v>6121</v>
      </c>
      <c r="C382" s="266" t="s">
        <v>25373</v>
      </c>
      <c r="D382" s="273" t="s">
        <v>17</v>
      </c>
      <c r="E382" s="273" t="s">
        <v>25041</v>
      </c>
      <c r="F382" s="274">
        <v>19.8</v>
      </c>
    </row>
    <row r="383" spans="1:6">
      <c r="A383" s="273" t="s">
        <v>25183</v>
      </c>
      <c r="B383" s="273">
        <v>41071</v>
      </c>
      <c r="C383" s="266" t="s">
        <v>25374</v>
      </c>
      <c r="D383" s="273" t="s">
        <v>11802</v>
      </c>
      <c r="E383" s="273" t="s">
        <v>25041</v>
      </c>
      <c r="F383" s="274">
        <v>3469.78</v>
      </c>
    </row>
    <row r="384" spans="1:6">
      <c r="A384" s="273" t="s">
        <v>25183</v>
      </c>
      <c r="B384" s="273">
        <v>244</v>
      </c>
      <c r="C384" s="266" t="s">
        <v>25375</v>
      </c>
      <c r="D384" s="273" t="s">
        <v>17</v>
      </c>
      <c r="E384" s="273" t="s">
        <v>25041</v>
      </c>
      <c r="F384" s="274">
        <v>33.479999999999997</v>
      </c>
    </row>
    <row r="385" spans="1:6">
      <c r="A385" s="273" t="s">
        <v>25183</v>
      </c>
      <c r="B385" s="273">
        <v>41093</v>
      </c>
      <c r="C385" s="266" t="s">
        <v>25376</v>
      </c>
      <c r="D385" s="273" t="s">
        <v>11802</v>
      </c>
      <c r="E385" s="273" t="s">
        <v>25041</v>
      </c>
      <c r="F385" s="274">
        <v>5866.23</v>
      </c>
    </row>
    <row r="386" spans="1:6">
      <c r="A386" s="273" t="s">
        <v>25183</v>
      </c>
      <c r="B386" s="273">
        <v>532</v>
      </c>
      <c r="C386" s="266" t="s">
        <v>25377</v>
      </c>
      <c r="D386" s="273" t="s">
        <v>17</v>
      </c>
      <c r="E386" s="273" t="s">
        <v>25041</v>
      </c>
      <c r="F386" s="274">
        <v>36.229999999999997</v>
      </c>
    </row>
    <row r="387" spans="1:6">
      <c r="A387" s="273" t="s">
        <v>25183</v>
      </c>
      <c r="B387" s="273">
        <v>40931</v>
      </c>
      <c r="C387" s="266" t="s">
        <v>25378</v>
      </c>
      <c r="D387" s="273" t="s">
        <v>11802</v>
      </c>
      <c r="E387" s="273" t="s">
        <v>25041</v>
      </c>
      <c r="F387" s="274">
        <v>6349.18</v>
      </c>
    </row>
    <row r="388" spans="1:6">
      <c r="A388" s="273" t="s">
        <v>25039</v>
      </c>
      <c r="B388" s="273">
        <v>36150</v>
      </c>
      <c r="C388" s="266" t="s">
        <v>25379</v>
      </c>
      <c r="D388" s="273" t="s">
        <v>14</v>
      </c>
      <c r="E388" s="273" t="s">
        <v>25041</v>
      </c>
      <c r="F388" s="274">
        <v>43.56</v>
      </c>
    </row>
    <row r="389" spans="1:6">
      <c r="A389" s="273" t="s">
        <v>25039</v>
      </c>
      <c r="B389" s="273">
        <v>45262</v>
      </c>
      <c r="C389" s="266" t="s">
        <v>32232</v>
      </c>
      <c r="D389" s="273" t="s">
        <v>14</v>
      </c>
      <c r="E389" s="273" t="s">
        <v>25041</v>
      </c>
      <c r="F389" s="274">
        <v>12.97</v>
      </c>
    </row>
    <row r="390" spans="1:6">
      <c r="A390" s="273" t="s">
        <v>25183</v>
      </c>
      <c r="B390" s="273">
        <v>4760</v>
      </c>
      <c r="C390" s="266" t="s">
        <v>25380</v>
      </c>
      <c r="D390" s="273" t="s">
        <v>17</v>
      </c>
      <c r="E390" s="273" t="s">
        <v>25041</v>
      </c>
      <c r="F390" s="274">
        <v>24.1</v>
      </c>
    </row>
    <row r="391" spans="1:6">
      <c r="A391" s="273" t="s">
        <v>25183</v>
      </c>
      <c r="B391" s="273">
        <v>41069</v>
      </c>
      <c r="C391" s="266" t="s">
        <v>25381</v>
      </c>
      <c r="D391" s="273" t="s">
        <v>11802</v>
      </c>
      <c r="E391" s="273" t="s">
        <v>25041</v>
      </c>
      <c r="F391" s="274">
        <v>4223.0200000000004</v>
      </c>
    </row>
    <row r="392" spans="1:6">
      <c r="A392" s="273" t="s">
        <v>25039</v>
      </c>
      <c r="B392" s="273">
        <v>10422</v>
      </c>
      <c r="C392" s="266" t="s">
        <v>25382</v>
      </c>
      <c r="D392" s="273" t="s">
        <v>14</v>
      </c>
      <c r="E392" s="273" t="s">
        <v>25041</v>
      </c>
      <c r="F392" s="274">
        <v>422.27</v>
      </c>
    </row>
    <row r="393" spans="1:6">
      <c r="A393" s="273" t="s">
        <v>25039</v>
      </c>
      <c r="B393" s="273">
        <v>44019</v>
      </c>
      <c r="C393" s="266" t="s">
        <v>25383</v>
      </c>
      <c r="D393" s="273" t="s">
        <v>14</v>
      </c>
      <c r="E393" s="273" t="s">
        <v>25041</v>
      </c>
      <c r="F393" s="274">
        <v>584.52</v>
      </c>
    </row>
    <row r="394" spans="1:6">
      <c r="A394" s="273" t="s">
        <v>25039</v>
      </c>
      <c r="B394" s="273">
        <v>36520</v>
      </c>
      <c r="C394" s="266" t="s">
        <v>25384</v>
      </c>
      <c r="D394" s="273" t="s">
        <v>14</v>
      </c>
      <c r="E394" s="273" t="s">
        <v>25041</v>
      </c>
      <c r="F394" s="274">
        <v>710.72</v>
      </c>
    </row>
    <row r="395" spans="1:6">
      <c r="A395" s="273" t="s">
        <v>25039</v>
      </c>
      <c r="B395" s="273">
        <v>42319</v>
      </c>
      <c r="C395" s="266" t="s">
        <v>25385</v>
      </c>
      <c r="D395" s="273" t="s">
        <v>14</v>
      </c>
      <c r="E395" s="273" t="s">
        <v>25041</v>
      </c>
      <c r="F395" s="274">
        <v>636.84</v>
      </c>
    </row>
    <row r="396" spans="1:6">
      <c r="A396" s="273" t="s">
        <v>25039</v>
      </c>
      <c r="B396" s="273">
        <v>10420</v>
      </c>
      <c r="C396" s="266" t="s">
        <v>25386</v>
      </c>
      <c r="D396" s="273" t="s">
        <v>14</v>
      </c>
      <c r="E396" s="273" t="s">
        <v>25046</v>
      </c>
      <c r="F396" s="274">
        <v>225.91</v>
      </c>
    </row>
    <row r="397" spans="1:6">
      <c r="A397" s="273" t="s">
        <v>25039</v>
      </c>
      <c r="B397" s="273">
        <v>10421</v>
      </c>
      <c r="C397" s="266" t="s">
        <v>25387</v>
      </c>
      <c r="D397" s="273" t="s">
        <v>14</v>
      </c>
      <c r="E397" s="273" t="s">
        <v>25041</v>
      </c>
      <c r="F397" s="274">
        <v>248.25</v>
      </c>
    </row>
    <row r="398" spans="1:6">
      <c r="A398" s="273" t="s">
        <v>25039</v>
      </c>
      <c r="B398" s="273">
        <v>11786</v>
      </c>
      <c r="C398" s="266" t="s">
        <v>25388</v>
      </c>
      <c r="D398" s="273" t="s">
        <v>14</v>
      </c>
      <c r="E398" s="273" t="s">
        <v>25041</v>
      </c>
      <c r="F398" s="274">
        <v>500.56</v>
      </c>
    </row>
    <row r="399" spans="1:6">
      <c r="A399" s="273" t="s">
        <v>25039</v>
      </c>
      <c r="B399" s="273">
        <v>45195</v>
      </c>
      <c r="C399" s="266" t="s">
        <v>32233</v>
      </c>
      <c r="D399" s="273" t="s">
        <v>14</v>
      </c>
      <c r="E399" s="273" t="s">
        <v>25041</v>
      </c>
      <c r="F399" s="274">
        <v>5132.75</v>
      </c>
    </row>
    <row r="400" spans="1:6">
      <c r="A400" s="273" t="s">
        <v>25039</v>
      </c>
      <c r="B400" s="273">
        <v>45226</v>
      </c>
      <c r="C400" s="266" t="s">
        <v>32234</v>
      </c>
      <c r="D400" s="273" t="s">
        <v>14</v>
      </c>
      <c r="E400" s="273" t="s">
        <v>25041</v>
      </c>
      <c r="F400" s="274">
        <v>16.27</v>
      </c>
    </row>
    <row r="401" spans="1:6">
      <c r="A401" s="273" t="s">
        <v>25039</v>
      </c>
      <c r="B401" s="273">
        <v>4815</v>
      </c>
      <c r="C401" s="266" t="s">
        <v>25389</v>
      </c>
      <c r="D401" s="273" t="s">
        <v>14</v>
      </c>
      <c r="E401" s="273" t="s">
        <v>25041</v>
      </c>
      <c r="F401" s="274">
        <v>10.67</v>
      </c>
    </row>
    <row r="402" spans="1:6">
      <c r="A402" s="273" t="s">
        <v>25039</v>
      </c>
      <c r="B402" s="273">
        <v>541</v>
      </c>
      <c r="C402" s="266" t="s">
        <v>25390</v>
      </c>
      <c r="D402" s="273" t="s">
        <v>14</v>
      </c>
      <c r="E402" s="273" t="s">
        <v>25046</v>
      </c>
      <c r="F402" s="274">
        <v>285.23</v>
      </c>
    </row>
    <row r="403" spans="1:6">
      <c r="A403" s="273" t="s">
        <v>25039</v>
      </c>
      <c r="B403" s="273">
        <v>542</v>
      </c>
      <c r="C403" s="266" t="s">
        <v>25391</v>
      </c>
      <c r="D403" s="273" t="s">
        <v>14</v>
      </c>
      <c r="E403" s="273" t="s">
        <v>25041</v>
      </c>
      <c r="F403" s="274">
        <v>357.54</v>
      </c>
    </row>
    <row r="404" spans="1:6">
      <c r="A404" s="273" t="s">
        <v>25039</v>
      </c>
      <c r="B404" s="273">
        <v>540</v>
      </c>
      <c r="C404" s="266" t="s">
        <v>25392</v>
      </c>
      <c r="D404" s="273" t="s">
        <v>14</v>
      </c>
      <c r="E404" s="273" t="s">
        <v>25041</v>
      </c>
      <c r="F404" s="274">
        <v>805.71</v>
      </c>
    </row>
    <row r="405" spans="1:6">
      <c r="A405" s="273" t="s">
        <v>25039</v>
      </c>
      <c r="B405" s="273">
        <v>38364</v>
      </c>
      <c r="C405" s="266" t="s">
        <v>25393</v>
      </c>
      <c r="D405" s="273" t="s">
        <v>14</v>
      </c>
      <c r="E405" s="273" t="s">
        <v>25041</v>
      </c>
      <c r="F405" s="274">
        <v>932.91</v>
      </c>
    </row>
    <row r="406" spans="1:6">
      <c r="A406" s="273" t="s">
        <v>25039</v>
      </c>
      <c r="B406" s="273">
        <v>11692</v>
      </c>
      <c r="C406" s="266" t="s">
        <v>25394</v>
      </c>
      <c r="D406" s="273" t="s">
        <v>16</v>
      </c>
      <c r="E406" s="273" t="s">
        <v>25041</v>
      </c>
      <c r="F406" s="274">
        <v>682.21</v>
      </c>
    </row>
    <row r="407" spans="1:6">
      <c r="A407" s="273" t="s">
        <v>25039</v>
      </c>
      <c r="B407" s="273">
        <v>1746</v>
      </c>
      <c r="C407" s="266" t="s">
        <v>25395</v>
      </c>
      <c r="D407" s="273" t="s">
        <v>14</v>
      </c>
      <c r="E407" s="273" t="s">
        <v>25046</v>
      </c>
      <c r="F407" s="274">
        <v>243.49</v>
      </c>
    </row>
    <row r="408" spans="1:6">
      <c r="A408" s="273" t="s">
        <v>25039</v>
      </c>
      <c r="B408" s="273">
        <v>1748</v>
      </c>
      <c r="C408" s="266" t="s">
        <v>25396</v>
      </c>
      <c r="D408" s="273" t="s">
        <v>14</v>
      </c>
      <c r="E408" s="273" t="s">
        <v>25041</v>
      </c>
      <c r="F408" s="274">
        <v>323.77999999999997</v>
      </c>
    </row>
    <row r="409" spans="1:6">
      <c r="A409" s="273" t="s">
        <v>25039</v>
      </c>
      <c r="B409" s="273">
        <v>1749</v>
      </c>
      <c r="C409" s="266" t="s">
        <v>25397</v>
      </c>
      <c r="D409" s="273" t="s">
        <v>14</v>
      </c>
      <c r="E409" s="273" t="s">
        <v>25041</v>
      </c>
      <c r="F409" s="274">
        <v>469.1</v>
      </c>
    </row>
    <row r="410" spans="1:6">
      <c r="A410" s="273" t="s">
        <v>25039</v>
      </c>
      <c r="B410" s="273">
        <v>37412</v>
      </c>
      <c r="C410" s="266" t="s">
        <v>25398</v>
      </c>
      <c r="D410" s="273" t="s">
        <v>14</v>
      </c>
      <c r="E410" s="273" t="s">
        <v>25041</v>
      </c>
      <c r="F410" s="274">
        <v>238.01</v>
      </c>
    </row>
    <row r="411" spans="1:6">
      <c r="A411" s="273" t="s">
        <v>25039</v>
      </c>
      <c r="B411" s="273">
        <v>1745</v>
      </c>
      <c r="C411" s="266" t="s">
        <v>25399</v>
      </c>
      <c r="D411" s="273" t="s">
        <v>14</v>
      </c>
      <c r="E411" s="273" t="s">
        <v>25041</v>
      </c>
      <c r="F411" s="274">
        <v>283.02</v>
      </c>
    </row>
    <row r="412" spans="1:6">
      <c r="A412" s="273" t="s">
        <v>25039</v>
      </c>
      <c r="B412" s="273">
        <v>1750</v>
      </c>
      <c r="C412" s="266" t="s">
        <v>25400</v>
      </c>
      <c r="D412" s="273" t="s">
        <v>14</v>
      </c>
      <c r="E412" s="273" t="s">
        <v>25041</v>
      </c>
      <c r="F412" s="274">
        <v>661.39</v>
      </c>
    </row>
    <row r="413" spans="1:6">
      <c r="A413" s="273" t="s">
        <v>25039</v>
      </c>
      <c r="B413" s="273">
        <v>11687</v>
      </c>
      <c r="C413" s="266" t="s">
        <v>25401</v>
      </c>
      <c r="D413" s="273" t="s">
        <v>13</v>
      </c>
      <c r="E413" s="273" t="s">
        <v>25041</v>
      </c>
      <c r="F413" s="274">
        <v>1053.8</v>
      </c>
    </row>
    <row r="414" spans="1:6">
      <c r="A414" s="273" t="s">
        <v>25039</v>
      </c>
      <c r="B414" s="273">
        <v>11689</v>
      </c>
      <c r="C414" s="266" t="s">
        <v>25402</v>
      </c>
      <c r="D414" s="273" t="s">
        <v>13</v>
      </c>
      <c r="E414" s="273" t="s">
        <v>25041</v>
      </c>
      <c r="F414" s="274">
        <v>1320.35</v>
      </c>
    </row>
    <row r="415" spans="1:6">
      <c r="A415" s="273" t="s">
        <v>25039</v>
      </c>
      <c r="B415" s="273">
        <v>11693</v>
      </c>
      <c r="C415" s="266" t="s">
        <v>25403</v>
      </c>
      <c r="D415" s="273" t="s">
        <v>16</v>
      </c>
      <c r="E415" s="273" t="s">
        <v>25041</v>
      </c>
      <c r="F415" s="274">
        <v>316.26</v>
      </c>
    </row>
    <row r="416" spans="1:6">
      <c r="A416" s="273" t="s">
        <v>25039</v>
      </c>
      <c r="B416" s="273">
        <v>36215</v>
      </c>
      <c r="C416" s="266" t="s">
        <v>25404</v>
      </c>
      <c r="D416" s="273" t="s">
        <v>14</v>
      </c>
      <c r="E416" s="273" t="s">
        <v>25041</v>
      </c>
      <c r="F416" s="274">
        <v>863.27</v>
      </c>
    </row>
    <row r="417" spans="1:6">
      <c r="A417" s="273" t="s">
        <v>25039</v>
      </c>
      <c r="B417" s="273">
        <v>42439</v>
      </c>
      <c r="C417" s="266" t="s">
        <v>25405</v>
      </c>
      <c r="D417" s="273" t="s">
        <v>14</v>
      </c>
      <c r="E417" s="273" t="s">
        <v>25041</v>
      </c>
      <c r="F417" s="274">
        <v>1207.8399999999999</v>
      </c>
    </row>
    <row r="418" spans="1:6">
      <c r="A418" s="273" t="s">
        <v>25039</v>
      </c>
      <c r="B418" s="273">
        <v>38381</v>
      </c>
      <c r="C418" s="266" t="s">
        <v>25406</v>
      </c>
      <c r="D418" s="273" t="s">
        <v>14</v>
      </c>
      <c r="E418" s="273" t="s">
        <v>25041</v>
      </c>
      <c r="F418" s="274">
        <v>13.01</v>
      </c>
    </row>
    <row r="419" spans="1:6">
      <c r="A419" s="273" t="s">
        <v>25039</v>
      </c>
      <c r="B419" s="273">
        <v>39621</v>
      </c>
      <c r="C419" s="266" t="s">
        <v>25407</v>
      </c>
      <c r="D419" s="273" t="s">
        <v>4106</v>
      </c>
      <c r="E419" s="273" t="s">
        <v>25041</v>
      </c>
      <c r="F419" s="274">
        <v>1398.41</v>
      </c>
    </row>
    <row r="420" spans="1:6">
      <c r="A420" s="273" t="s">
        <v>25039</v>
      </c>
      <c r="B420" s="273">
        <v>39624</v>
      </c>
      <c r="C420" s="266" t="s">
        <v>25408</v>
      </c>
      <c r="D420" s="273" t="s">
        <v>4106</v>
      </c>
      <c r="E420" s="273" t="s">
        <v>25041</v>
      </c>
      <c r="F420" s="274">
        <v>1542.6</v>
      </c>
    </row>
    <row r="421" spans="1:6">
      <c r="A421" s="273" t="s">
        <v>25039</v>
      </c>
      <c r="B421" s="273">
        <v>39615</v>
      </c>
      <c r="C421" s="266" t="s">
        <v>25409</v>
      </c>
      <c r="D421" s="273" t="s">
        <v>14</v>
      </c>
      <c r="E421" s="273" t="s">
        <v>25041</v>
      </c>
      <c r="F421" s="274">
        <v>623.35</v>
      </c>
    </row>
    <row r="422" spans="1:6">
      <c r="A422" s="273" t="s">
        <v>25039</v>
      </c>
      <c r="B422" s="273">
        <v>39620</v>
      </c>
      <c r="C422" s="266" t="s">
        <v>25410</v>
      </c>
      <c r="D422" s="273" t="s">
        <v>14</v>
      </c>
      <c r="E422" s="273" t="s">
        <v>25041</v>
      </c>
      <c r="F422" s="274">
        <v>952.03</v>
      </c>
    </row>
    <row r="423" spans="1:6">
      <c r="A423" s="273" t="s">
        <v>25039</v>
      </c>
      <c r="B423" s="273">
        <v>39623</v>
      </c>
      <c r="C423" s="266" t="s">
        <v>25411</v>
      </c>
      <c r="D423" s="273" t="s">
        <v>14</v>
      </c>
      <c r="E423" s="273" t="s">
        <v>25041</v>
      </c>
      <c r="F423" s="274">
        <v>1019.7</v>
      </c>
    </row>
    <row r="424" spans="1:6">
      <c r="A424" s="273" t="s">
        <v>25039</v>
      </c>
      <c r="B424" s="273">
        <v>546</v>
      </c>
      <c r="C424" s="266" t="s">
        <v>25412</v>
      </c>
      <c r="D424" s="273" t="s">
        <v>15</v>
      </c>
      <c r="E424" s="273" t="s">
        <v>25046</v>
      </c>
      <c r="F424" s="274">
        <v>8.73</v>
      </c>
    </row>
    <row r="425" spans="1:6">
      <c r="A425" s="273" t="s">
        <v>25039</v>
      </c>
      <c r="B425" s="273">
        <v>566</v>
      </c>
      <c r="C425" s="266" t="s">
        <v>25413</v>
      </c>
      <c r="D425" s="273" t="s">
        <v>13</v>
      </c>
      <c r="E425" s="273" t="s">
        <v>25041</v>
      </c>
      <c r="F425" s="274">
        <v>4.1399999999999997</v>
      </c>
    </row>
    <row r="426" spans="1:6">
      <c r="A426" s="273" t="s">
        <v>25039</v>
      </c>
      <c r="B426" s="273">
        <v>565</v>
      </c>
      <c r="C426" s="266" t="s">
        <v>25414</v>
      </c>
      <c r="D426" s="273" t="s">
        <v>13</v>
      </c>
      <c r="E426" s="273" t="s">
        <v>25041</v>
      </c>
      <c r="F426" s="274">
        <v>8.2100000000000009</v>
      </c>
    </row>
    <row r="427" spans="1:6">
      <c r="A427" s="273" t="s">
        <v>25039</v>
      </c>
      <c r="B427" s="273">
        <v>555</v>
      </c>
      <c r="C427" s="266" t="s">
        <v>25415</v>
      </c>
      <c r="D427" s="273" t="s">
        <v>13</v>
      </c>
      <c r="E427" s="273" t="s">
        <v>25041</v>
      </c>
      <c r="F427" s="274">
        <v>10.7</v>
      </c>
    </row>
    <row r="428" spans="1:6">
      <c r="A428" s="273" t="s">
        <v>25039</v>
      </c>
      <c r="B428" s="273">
        <v>557</v>
      </c>
      <c r="C428" s="266" t="s">
        <v>25416</v>
      </c>
      <c r="D428" s="273" t="s">
        <v>13</v>
      </c>
      <c r="E428" s="273" t="s">
        <v>25041</v>
      </c>
      <c r="F428" s="274">
        <v>33.590000000000003</v>
      </c>
    </row>
    <row r="429" spans="1:6">
      <c r="A429" s="273" t="s">
        <v>25039</v>
      </c>
      <c r="B429" s="273">
        <v>552</v>
      </c>
      <c r="C429" s="266" t="s">
        <v>25417</v>
      </c>
      <c r="D429" s="273" t="s">
        <v>13</v>
      </c>
      <c r="E429" s="273" t="s">
        <v>25041</v>
      </c>
      <c r="F429" s="274">
        <v>16.66</v>
      </c>
    </row>
    <row r="430" spans="1:6">
      <c r="A430" s="273" t="s">
        <v>25039</v>
      </c>
      <c r="B430" s="273">
        <v>563</v>
      </c>
      <c r="C430" s="266" t="s">
        <v>25418</v>
      </c>
      <c r="D430" s="273" t="s">
        <v>13</v>
      </c>
      <c r="E430" s="273" t="s">
        <v>25041</v>
      </c>
      <c r="F430" s="274">
        <v>25.04</v>
      </c>
    </row>
    <row r="431" spans="1:6">
      <c r="A431" s="273" t="s">
        <v>25039</v>
      </c>
      <c r="B431" s="273">
        <v>549</v>
      </c>
      <c r="C431" s="266" t="s">
        <v>25419</v>
      </c>
      <c r="D431" s="273" t="s">
        <v>13</v>
      </c>
      <c r="E431" s="273" t="s">
        <v>25041</v>
      </c>
      <c r="F431" s="274">
        <v>45.07</v>
      </c>
    </row>
    <row r="432" spans="1:6">
      <c r="A432" s="273" t="s">
        <v>25039</v>
      </c>
      <c r="B432" s="273">
        <v>551</v>
      </c>
      <c r="C432" s="266" t="s">
        <v>25420</v>
      </c>
      <c r="D432" s="273" t="s">
        <v>13</v>
      </c>
      <c r="E432" s="273" t="s">
        <v>25041</v>
      </c>
      <c r="F432" s="274">
        <v>89.24</v>
      </c>
    </row>
    <row r="433" spans="1:6">
      <c r="A433" s="273" t="s">
        <v>25039</v>
      </c>
      <c r="B433" s="273">
        <v>559</v>
      </c>
      <c r="C433" s="266" t="s">
        <v>25421</v>
      </c>
      <c r="D433" s="273" t="s">
        <v>13</v>
      </c>
      <c r="E433" s="273" t="s">
        <v>25041</v>
      </c>
      <c r="F433" s="274">
        <v>22.31</v>
      </c>
    </row>
    <row r="434" spans="1:6">
      <c r="A434" s="273" t="s">
        <v>25039</v>
      </c>
      <c r="B434" s="273">
        <v>560</v>
      </c>
      <c r="C434" s="266" t="s">
        <v>25422</v>
      </c>
      <c r="D434" s="273" t="s">
        <v>13</v>
      </c>
      <c r="E434" s="273" t="s">
        <v>25041</v>
      </c>
      <c r="F434" s="274">
        <v>27.91</v>
      </c>
    </row>
    <row r="435" spans="1:6">
      <c r="A435" s="273" t="s">
        <v>25039</v>
      </c>
      <c r="B435" s="273">
        <v>547</v>
      </c>
      <c r="C435" s="266" t="s">
        <v>25423</v>
      </c>
      <c r="D435" s="273" t="s">
        <v>13</v>
      </c>
      <c r="E435" s="273" t="s">
        <v>25041</v>
      </c>
      <c r="F435" s="274">
        <v>33.42</v>
      </c>
    </row>
    <row r="436" spans="1:6">
      <c r="A436" s="273" t="s">
        <v>25039</v>
      </c>
      <c r="B436" s="273">
        <v>36207</v>
      </c>
      <c r="C436" s="266" t="s">
        <v>25424</v>
      </c>
      <c r="D436" s="273" t="s">
        <v>14</v>
      </c>
      <c r="E436" s="273" t="s">
        <v>25041</v>
      </c>
      <c r="F436" s="274">
        <v>382.37</v>
      </c>
    </row>
    <row r="437" spans="1:6">
      <c r="A437" s="273" t="s">
        <v>25039</v>
      </c>
      <c r="B437" s="273">
        <v>36209</v>
      </c>
      <c r="C437" s="266" t="s">
        <v>25425</v>
      </c>
      <c r="D437" s="273" t="s">
        <v>14</v>
      </c>
      <c r="E437" s="273" t="s">
        <v>25041</v>
      </c>
      <c r="F437" s="274">
        <v>438.83</v>
      </c>
    </row>
    <row r="438" spans="1:6">
      <c r="A438" s="273" t="s">
        <v>25039</v>
      </c>
      <c r="B438" s="273">
        <v>36210</v>
      </c>
      <c r="C438" s="266" t="s">
        <v>25426</v>
      </c>
      <c r="D438" s="273" t="s">
        <v>14</v>
      </c>
      <c r="E438" s="273" t="s">
        <v>25041</v>
      </c>
      <c r="F438" s="274">
        <v>474.8</v>
      </c>
    </row>
    <row r="439" spans="1:6">
      <c r="A439" s="273" t="s">
        <v>25039</v>
      </c>
      <c r="B439" s="273">
        <v>36204</v>
      </c>
      <c r="C439" s="266" t="s">
        <v>25427</v>
      </c>
      <c r="D439" s="273" t="s">
        <v>14</v>
      </c>
      <c r="E439" s="273" t="s">
        <v>25041</v>
      </c>
      <c r="F439" s="274">
        <v>168.34</v>
      </c>
    </row>
    <row r="440" spans="1:6">
      <c r="A440" s="273" t="s">
        <v>25039</v>
      </c>
      <c r="B440" s="273">
        <v>36205</v>
      </c>
      <c r="C440" s="266" t="s">
        <v>25428</v>
      </c>
      <c r="D440" s="273" t="s">
        <v>14</v>
      </c>
      <c r="E440" s="273" t="s">
        <v>25041</v>
      </c>
      <c r="F440" s="274">
        <v>186.96</v>
      </c>
    </row>
    <row r="441" spans="1:6">
      <c r="A441" s="273" t="s">
        <v>25039</v>
      </c>
      <c r="B441" s="273">
        <v>36081</v>
      </c>
      <c r="C441" s="266" t="s">
        <v>25429</v>
      </c>
      <c r="D441" s="273" t="s">
        <v>14</v>
      </c>
      <c r="E441" s="273" t="s">
        <v>25046</v>
      </c>
      <c r="F441" s="274">
        <v>199.35</v>
      </c>
    </row>
    <row r="442" spans="1:6">
      <c r="A442" s="273" t="s">
        <v>25039</v>
      </c>
      <c r="B442" s="273">
        <v>36206</v>
      </c>
      <c r="C442" s="266" t="s">
        <v>25430</v>
      </c>
      <c r="D442" s="273" t="s">
        <v>14</v>
      </c>
      <c r="E442" s="273" t="s">
        <v>25041</v>
      </c>
      <c r="F442" s="274">
        <v>208.85</v>
      </c>
    </row>
    <row r="443" spans="1:6">
      <c r="A443" s="273" t="s">
        <v>25039</v>
      </c>
      <c r="B443" s="273">
        <v>36218</v>
      </c>
      <c r="C443" s="266" t="s">
        <v>25431</v>
      </c>
      <c r="D443" s="273" t="s">
        <v>14</v>
      </c>
      <c r="E443" s="273" t="s">
        <v>25041</v>
      </c>
      <c r="F443" s="274">
        <v>173.26</v>
      </c>
    </row>
    <row r="444" spans="1:6">
      <c r="A444" s="273" t="s">
        <v>25039</v>
      </c>
      <c r="B444" s="273">
        <v>36220</v>
      </c>
      <c r="C444" s="266" t="s">
        <v>25432</v>
      </c>
      <c r="D444" s="273" t="s">
        <v>14</v>
      </c>
      <c r="E444" s="273" t="s">
        <v>25041</v>
      </c>
      <c r="F444" s="274">
        <v>198.68</v>
      </c>
    </row>
    <row r="445" spans="1:6">
      <c r="A445" s="273" t="s">
        <v>25039</v>
      </c>
      <c r="B445" s="273">
        <v>36080</v>
      </c>
      <c r="C445" s="266" t="s">
        <v>25433</v>
      </c>
      <c r="D445" s="273" t="s">
        <v>14</v>
      </c>
      <c r="E445" s="273" t="s">
        <v>25046</v>
      </c>
      <c r="F445" s="274">
        <v>214.9</v>
      </c>
    </row>
    <row r="446" spans="1:6">
      <c r="A446" s="273" t="s">
        <v>25039</v>
      </c>
      <c r="B446" s="273">
        <v>36223</v>
      </c>
      <c r="C446" s="266" t="s">
        <v>25434</v>
      </c>
      <c r="D446" s="273" t="s">
        <v>14</v>
      </c>
      <c r="E446" s="273" t="s">
        <v>25041</v>
      </c>
      <c r="F446" s="274">
        <v>225.03</v>
      </c>
    </row>
    <row r="447" spans="1:6">
      <c r="A447" s="273" t="s">
        <v>25039</v>
      </c>
      <c r="B447" s="273">
        <v>38127</v>
      </c>
      <c r="C447" s="266" t="s">
        <v>25435</v>
      </c>
      <c r="D447" s="273" t="s">
        <v>14</v>
      </c>
      <c r="E447" s="273" t="s">
        <v>25041</v>
      </c>
      <c r="F447" s="274">
        <v>393.37</v>
      </c>
    </row>
    <row r="448" spans="1:6">
      <c r="A448" s="273" t="s">
        <v>25039</v>
      </c>
      <c r="B448" s="273">
        <v>38060</v>
      </c>
      <c r="C448" s="266" t="s">
        <v>25436</v>
      </c>
      <c r="D448" s="273" t="s">
        <v>14</v>
      </c>
      <c r="E448" s="273" t="s">
        <v>25041</v>
      </c>
      <c r="F448" s="274">
        <v>52.25</v>
      </c>
    </row>
    <row r="449" spans="1:6">
      <c r="A449" s="273" t="s">
        <v>25039</v>
      </c>
      <c r="B449" s="273">
        <v>10956</v>
      </c>
      <c r="C449" s="266" t="s">
        <v>25437</v>
      </c>
      <c r="D449" s="273" t="s">
        <v>14</v>
      </c>
      <c r="E449" s="273" t="s">
        <v>25041</v>
      </c>
      <c r="F449" s="274">
        <v>57.31</v>
      </c>
    </row>
    <row r="450" spans="1:6">
      <c r="A450" s="273" t="s">
        <v>25039</v>
      </c>
      <c r="B450" s="273">
        <v>39380</v>
      </c>
      <c r="C450" s="266" t="s">
        <v>25438</v>
      </c>
      <c r="D450" s="273" t="s">
        <v>14</v>
      </c>
      <c r="E450" s="273" t="s">
        <v>25041</v>
      </c>
      <c r="F450" s="274">
        <v>15.57</v>
      </c>
    </row>
    <row r="451" spans="1:6">
      <c r="A451" s="273" t="s">
        <v>25039</v>
      </c>
      <c r="B451" s="273">
        <v>44172</v>
      </c>
      <c r="C451" s="266" t="s">
        <v>25439</v>
      </c>
      <c r="D451" s="273" t="s">
        <v>14</v>
      </c>
      <c r="E451" s="273" t="s">
        <v>25041</v>
      </c>
      <c r="F451" s="274">
        <v>6.54</v>
      </c>
    </row>
    <row r="452" spans="1:6">
      <c r="A452" s="273" t="s">
        <v>25212</v>
      </c>
      <c r="B452" s="273">
        <v>37597</v>
      </c>
      <c r="C452" s="266" t="s">
        <v>25440</v>
      </c>
      <c r="D452" s="273" t="s">
        <v>14</v>
      </c>
      <c r="E452" s="273" t="s">
        <v>25041</v>
      </c>
      <c r="F452" s="274">
        <v>651367.18000000005</v>
      </c>
    </row>
    <row r="453" spans="1:6">
      <c r="A453" s="273" t="s">
        <v>25039</v>
      </c>
      <c r="B453" s="273">
        <v>183</v>
      </c>
      <c r="C453" s="266" t="s">
        <v>25441</v>
      </c>
      <c r="D453" s="273" t="s">
        <v>8168</v>
      </c>
      <c r="E453" s="273" t="s">
        <v>25046</v>
      </c>
      <c r="F453" s="274">
        <v>280</v>
      </c>
    </row>
    <row r="454" spans="1:6">
      <c r="A454" s="273" t="s">
        <v>25039</v>
      </c>
      <c r="B454" s="273">
        <v>184</v>
      </c>
      <c r="C454" s="266" t="s">
        <v>25442</v>
      </c>
      <c r="D454" s="273" t="s">
        <v>8168</v>
      </c>
      <c r="E454" s="273" t="s">
        <v>25041</v>
      </c>
      <c r="F454" s="274">
        <v>173.41</v>
      </c>
    </row>
    <row r="455" spans="1:6">
      <c r="A455" s="273" t="s">
        <v>25039</v>
      </c>
      <c r="B455" s="273">
        <v>181</v>
      </c>
      <c r="C455" s="266" t="s">
        <v>25443</v>
      </c>
      <c r="D455" s="273" t="s">
        <v>8168</v>
      </c>
      <c r="E455" s="273" t="s">
        <v>25041</v>
      </c>
      <c r="F455" s="274">
        <v>373.93</v>
      </c>
    </row>
    <row r="456" spans="1:6">
      <c r="A456" s="273" t="s">
        <v>25039</v>
      </c>
      <c r="B456" s="273">
        <v>20001</v>
      </c>
      <c r="C456" s="266" t="s">
        <v>25444</v>
      </c>
      <c r="D456" s="273" t="s">
        <v>8168</v>
      </c>
      <c r="E456" s="273" t="s">
        <v>25041</v>
      </c>
      <c r="F456" s="274">
        <v>216.77</v>
      </c>
    </row>
    <row r="457" spans="1:6">
      <c r="A457" s="273" t="s">
        <v>25039</v>
      </c>
      <c r="B457" s="273">
        <v>39837</v>
      </c>
      <c r="C457" s="266" t="s">
        <v>25445</v>
      </c>
      <c r="D457" s="273" t="s">
        <v>8168</v>
      </c>
      <c r="E457" s="273" t="s">
        <v>25041</v>
      </c>
      <c r="F457" s="274">
        <v>426.12</v>
      </c>
    </row>
    <row r="458" spans="1:6">
      <c r="A458" s="273" t="s">
        <v>25039</v>
      </c>
      <c r="B458" s="273">
        <v>43366</v>
      </c>
      <c r="C458" s="266" t="s">
        <v>32235</v>
      </c>
      <c r="D458" s="273" t="s">
        <v>15</v>
      </c>
      <c r="E458" s="273" t="s">
        <v>25041</v>
      </c>
      <c r="F458" s="274">
        <v>1.73</v>
      </c>
    </row>
    <row r="459" spans="1:6">
      <c r="A459" s="273" t="s">
        <v>25212</v>
      </c>
      <c r="B459" s="273">
        <v>10535</v>
      </c>
      <c r="C459" s="266" t="s">
        <v>32236</v>
      </c>
      <c r="D459" s="273" t="s">
        <v>14</v>
      </c>
      <c r="E459" s="273" t="s">
        <v>25046</v>
      </c>
      <c r="F459" s="274">
        <v>5214.6499999999996</v>
      </c>
    </row>
    <row r="460" spans="1:6">
      <c r="A460" s="273" t="s">
        <v>25212</v>
      </c>
      <c r="B460" s="273">
        <v>10537</v>
      </c>
      <c r="C460" s="266" t="s">
        <v>32237</v>
      </c>
      <c r="D460" s="273" t="s">
        <v>14</v>
      </c>
      <c r="E460" s="273" t="s">
        <v>25041</v>
      </c>
      <c r="F460" s="274">
        <v>7111.36</v>
      </c>
    </row>
    <row r="461" spans="1:6">
      <c r="A461" s="273" t="s">
        <v>25212</v>
      </c>
      <c r="B461" s="273">
        <v>13891</v>
      </c>
      <c r="C461" s="266" t="s">
        <v>32238</v>
      </c>
      <c r="D461" s="273" t="s">
        <v>14</v>
      </c>
      <c r="E461" s="273" t="s">
        <v>25041</v>
      </c>
      <c r="F461" s="274">
        <v>6522.73</v>
      </c>
    </row>
    <row r="462" spans="1:6">
      <c r="A462" s="273" t="s">
        <v>25212</v>
      </c>
      <c r="B462" s="273">
        <v>36397</v>
      </c>
      <c r="C462" s="266" t="s">
        <v>32239</v>
      </c>
      <c r="D462" s="273" t="s">
        <v>14</v>
      </c>
      <c r="E462" s="273" t="s">
        <v>25041</v>
      </c>
      <c r="F462" s="274">
        <v>21212.13</v>
      </c>
    </row>
    <row r="463" spans="1:6">
      <c r="A463" s="273" t="s">
        <v>25212</v>
      </c>
      <c r="B463" s="273">
        <v>36398</v>
      </c>
      <c r="C463" s="266" t="s">
        <v>32240</v>
      </c>
      <c r="D463" s="273" t="s">
        <v>14</v>
      </c>
      <c r="E463" s="273" t="s">
        <v>25041</v>
      </c>
      <c r="F463" s="274">
        <v>25781.58</v>
      </c>
    </row>
    <row r="464" spans="1:6">
      <c r="A464" s="273" t="s">
        <v>25183</v>
      </c>
      <c r="B464" s="273">
        <v>647</v>
      </c>
      <c r="C464" s="266" t="s">
        <v>25446</v>
      </c>
      <c r="D464" s="273" t="s">
        <v>17</v>
      </c>
      <c r="E464" s="273" t="s">
        <v>25041</v>
      </c>
      <c r="F464" s="274">
        <v>29.68</v>
      </c>
    </row>
    <row r="465" spans="1:6">
      <c r="A465" s="273" t="s">
        <v>25183</v>
      </c>
      <c r="B465" s="273">
        <v>40920</v>
      </c>
      <c r="C465" s="266" t="s">
        <v>25447</v>
      </c>
      <c r="D465" s="273" t="s">
        <v>11802</v>
      </c>
      <c r="E465" s="273" t="s">
        <v>25041</v>
      </c>
      <c r="F465" s="274">
        <v>5201.22</v>
      </c>
    </row>
    <row r="466" spans="1:6">
      <c r="A466" s="273" t="s">
        <v>25039</v>
      </c>
      <c r="B466" s="273">
        <v>715</v>
      </c>
      <c r="C466" s="266" t="s">
        <v>25448</v>
      </c>
      <c r="D466" s="273" t="s">
        <v>14</v>
      </c>
      <c r="E466" s="273" t="s">
        <v>25046</v>
      </c>
      <c r="F466" s="274">
        <v>19.96</v>
      </c>
    </row>
    <row r="467" spans="1:6">
      <c r="A467" s="273" t="s">
        <v>25039</v>
      </c>
      <c r="B467" s="273">
        <v>716</v>
      </c>
      <c r="C467" s="266" t="s">
        <v>25449</v>
      </c>
      <c r="D467" s="273" t="s">
        <v>14</v>
      </c>
      <c r="E467" s="273" t="s">
        <v>25041</v>
      </c>
      <c r="F467" s="274">
        <v>22.57</v>
      </c>
    </row>
    <row r="468" spans="1:6">
      <c r="A468" s="273" t="s">
        <v>25039</v>
      </c>
      <c r="B468" s="273">
        <v>7270</v>
      </c>
      <c r="C468" s="266" t="s">
        <v>25450</v>
      </c>
      <c r="D468" s="273" t="s">
        <v>14</v>
      </c>
      <c r="E468" s="273" t="s">
        <v>25041</v>
      </c>
      <c r="F468" s="274">
        <v>0.76</v>
      </c>
    </row>
    <row r="469" spans="1:6">
      <c r="A469" s="273" t="s">
        <v>25039</v>
      </c>
      <c r="B469" s="273">
        <v>44460</v>
      </c>
      <c r="C469" s="266" t="s">
        <v>25451</v>
      </c>
      <c r="D469" s="273" t="s">
        <v>14</v>
      </c>
      <c r="E469" s="273" t="s">
        <v>25041</v>
      </c>
      <c r="F469" s="274">
        <v>1.28</v>
      </c>
    </row>
    <row r="470" spans="1:6">
      <c r="A470" s="273" t="s">
        <v>25039</v>
      </c>
      <c r="B470" s="273">
        <v>44461</v>
      </c>
      <c r="C470" s="266" t="s">
        <v>25452</v>
      </c>
      <c r="D470" s="273" t="s">
        <v>14</v>
      </c>
      <c r="E470" s="273" t="s">
        <v>25041</v>
      </c>
      <c r="F470" s="274">
        <v>1.75</v>
      </c>
    </row>
    <row r="471" spans="1:6">
      <c r="A471" s="273" t="s">
        <v>25039</v>
      </c>
      <c r="B471" s="273">
        <v>7267</v>
      </c>
      <c r="C471" s="266" t="s">
        <v>25453</v>
      </c>
      <c r="D471" s="273" t="s">
        <v>14</v>
      </c>
      <c r="E471" s="273" t="s">
        <v>25041</v>
      </c>
      <c r="F471" s="274">
        <v>0.64</v>
      </c>
    </row>
    <row r="472" spans="1:6">
      <c r="A472" s="273" t="s">
        <v>25039</v>
      </c>
      <c r="B472" s="273">
        <v>44458</v>
      </c>
      <c r="C472" s="266" t="s">
        <v>25454</v>
      </c>
      <c r="D472" s="273" t="s">
        <v>14</v>
      </c>
      <c r="E472" s="273" t="s">
        <v>25041</v>
      </c>
      <c r="F472" s="274">
        <v>0.78</v>
      </c>
    </row>
    <row r="473" spans="1:6">
      <c r="A473" s="273" t="s">
        <v>25039</v>
      </c>
      <c r="B473" s="273">
        <v>44457</v>
      </c>
      <c r="C473" s="266" t="s">
        <v>25455</v>
      </c>
      <c r="D473" s="273" t="s">
        <v>14</v>
      </c>
      <c r="E473" s="273" t="s">
        <v>25041</v>
      </c>
      <c r="F473" s="274">
        <v>1.52</v>
      </c>
    </row>
    <row r="474" spans="1:6">
      <c r="A474" s="273" t="s">
        <v>25039</v>
      </c>
      <c r="B474" s="273">
        <v>7271</v>
      </c>
      <c r="C474" s="266" t="s">
        <v>25456</v>
      </c>
      <c r="D474" s="273" t="s">
        <v>14</v>
      </c>
      <c r="E474" s="273" t="s">
        <v>25046</v>
      </c>
      <c r="F474" s="274">
        <v>0.82</v>
      </c>
    </row>
    <row r="475" spans="1:6">
      <c r="A475" s="273" t="s">
        <v>25039</v>
      </c>
      <c r="B475" s="273">
        <v>7268</v>
      </c>
      <c r="C475" s="266" t="s">
        <v>25457</v>
      </c>
      <c r="D475" s="273" t="s">
        <v>14</v>
      </c>
      <c r="E475" s="273" t="s">
        <v>25041</v>
      </c>
      <c r="F475" s="274">
        <v>1.28</v>
      </c>
    </row>
    <row r="476" spans="1:6">
      <c r="A476" s="273" t="s">
        <v>25039</v>
      </c>
      <c r="B476" s="273">
        <v>44459</v>
      </c>
      <c r="C476" s="266" t="s">
        <v>25458</v>
      </c>
      <c r="D476" s="273" t="s">
        <v>14</v>
      </c>
      <c r="E476" s="273" t="s">
        <v>25041</v>
      </c>
      <c r="F476" s="274">
        <v>0.82</v>
      </c>
    </row>
    <row r="477" spans="1:6">
      <c r="A477" s="273" t="s">
        <v>25039</v>
      </c>
      <c r="B477" s="273">
        <v>44462</v>
      </c>
      <c r="C477" s="266" t="s">
        <v>25459</v>
      </c>
      <c r="D477" s="273" t="s">
        <v>14</v>
      </c>
      <c r="E477" s="273" t="s">
        <v>25041</v>
      </c>
      <c r="F477" s="274">
        <v>1.46</v>
      </c>
    </row>
    <row r="478" spans="1:6">
      <c r="A478" s="273" t="s">
        <v>25039</v>
      </c>
      <c r="B478" s="273">
        <v>44463</v>
      </c>
      <c r="C478" s="266" t="s">
        <v>25460</v>
      </c>
      <c r="D478" s="273" t="s">
        <v>14</v>
      </c>
      <c r="E478" s="273" t="s">
        <v>25041</v>
      </c>
      <c r="F478" s="274">
        <v>1.88</v>
      </c>
    </row>
    <row r="479" spans="1:6">
      <c r="A479" s="273" t="s">
        <v>25039</v>
      </c>
      <c r="B479" s="273">
        <v>44464</v>
      </c>
      <c r="C479" s="266" t="s">
        <v>25461</v>
      </c>
      <c r="D479" s="273" t="s">
        <v>14</v>
      </c>
      <c r="E479" s="273" t="s">
        <v>25041</v>
      </c>
      <c r="F479" s="274">
        <v>1.95</v>
      </c>
    </row>
    <row r="480" spans="1:6">
      <c r="A480" s="273" t="s">
        <v>25039</v>
      </c>
      <c r="B480" s="273">
        <v>44465</v>
      </c>
      <c r="C480" s="266" t="s">
        <v>25462</v>
      </c>
      <c r="D480" s="273" t="s">
        <v>14</v>
      </c>
      <c r="E480" s="273" t="s">
        <v>25041</v>
      </c>
      <c r="F480" s="274">
        <v>2.68</v>
      </c>
    </row>
    <row r="481" spans="1:6">
      <c r="A481" s="273" t="s">
        <v>25039</v>
      </c>
      <c r="B481" s="273">
        <v>38783</v>
      </c>
      <c r="C481" s="266" t="s">
        <v>25463</v>
      </c>
      <c r="D481" s="273" t="s">
        <v>14</v>
      </c>
      <c r="E481" s="273" t="s">
        <v>25041</v>
      </c>
      <c r="F481" s="274">
        <v>0.93</v>
      </c>
    </row>
    <row r="482" spans="1:6">
      <c r="A482" s="273" t="s">
        <v>25039</v>
      </c>
      <c r="B482" s="273">
        <v>44466</v>
      </c>
      <c r="C482" s="266" t="s">
        <v>25464</v>
      </c>
      <c r="D482" s="273" t="s">
        <v>14</v>
      </c>
      <c r="E482" s="273" t="s">
        <v>25041</v>
      </c>
      <c r="F482" s="274">
        <v>1.9</v>
      </c>
    </row>
    <row r="483" spans="1:6">
      <c r="A483" s="273" t="s">
        <v>25039</v>
      </c>
      <c r="B483" s="273">
        <v>44467</v>
      </c>
      <c r="C483" s="266" t="s">
        <v>25465</v>
      </c>
      <c r="D483" s="273" t="s">
        <v>14</v>
      </c>
      <c r="E483" s="273" t="s">
        <v>25041</v>
      </c>
      <c r="F483" s="274">
        <v>2.29</v>
      </c>
    </row>
    <row r="484" spans="1:6">
      <c r="A484" s="273" t="s">
        <v>25039</v>
      </c>
      <c r="B484" s="273">
        <v>44468</v>
      </c>
      <c r="C484" s="266" t="s">
        <v>25466</v>
      </c>
      <c r="D484" s="273" t="s">
        <v>14</v>
      </c>
      <c r="E484" s="273" t="s">
        <v>25041</v>
      </c>
      <c r="F484" s="274">
        <v>1.99</v>
      </c>
    </row>
    <row r="485" spans="1:6">
      <c r="A485" s="273" t="s">
        <v>25039</v>
      </c>
      <c r="B485" s="273">
        <v>37593</v>
      </c>
      <c r="C485" s="266" t="s">
        <v>25467</v>
      </c>
      <c r="D485" s="273" t="s">
        <v>14</v>
      </c>
      <c r="E485" s="273" t="s">
        <v>25041</v>
      </c>
      <c r="F485" s="274">
        <v>2.56</v>
      </c>
    </row>
    <row r="486" spans="1:6">
      <c r="A486" s="273" t="s">
        <v>25039</v>
      </c>
      <c r="B486" s="273">
        <v>37594</v>
      </c>
      <c r="C486" s="266" t="s">
        <v>25468</v>
      </c>
      <c r="D486" s="273" t="s">
        <v>14</v>
      </c>
      <c r="E486" s="273" t="s">
        <v>25041</v>
      </c>
      <c r="F486" s="274">
        <v>3.04</v>
      </c>
    </row>
    <row r="487" spans="1:6">
      <c r="A487" s="273" t="s">
        <v>25039</v>
      </c>
      <c r="B487" s="273">
        <v>37592</v>
      </c>
      <c r="C487" s="266" t="s">
        <v>25469</v>
      </c>
      <c r="D487" s="273" t="s">
        <v>14</v>
      </c>
      <c r="E487" s="273" t="s">
        <v>25041</v>
      </c>
      <c r="F487" s="274">
        <v>2.02</v>
      </c>
    </row>
    <row r="488" spans="1:6">
      <c r="A488" s="273" t="s">
        <v>25039</v>
      </c>
      <c r="B488" s="273">
        <v>41372</v>
      </c>
      <c r="C488" s="266" t="s">
        <v>25470</v>
      </c>
      <c r="D488" s="273" t="s">
        <v>16</v>
      </c>
      <c r="E488" s="273" t="s">
        <v>25041</v>
      </c>
      <c r="F488" s="274">
        <v>141.36000000000001</v>
      </c>
    </row>
    <row r="489" spans="1:6">
      <c r="A489" s="273" t="s">
        <v>25039</v>
      </c>
      <c r="B489" s="273">
        <v>41371</v>
      </c>
      <c r="C489" s="266" t="s">
        <v>25471</v>
      </c>
      <c r="D489" s="273" t="s">
        <v>16</v>
      </c>
      <c r="E489" s="273" t="s">
        <v>25041</v>
      </c>
      <c r="F489" s="274">
        <v>83.56</v>
      </c>
    </row>
    <row r="490" spans="1:6">
      <c r="A490" s="273" t="s">
        <v>25039</v>
      </c>
      <c r="B490" s="273">
        <v>34556</v>
      </c>
      <c r="C490" s="266" t="s">
        <v>40309</v>
      </c>
      <c r="D490" s="273" t="s">
        <v>14</v>
      </c>
      <c r="E490" s="273" t="s">
        <v>25041</v>
      </c>
      <c r="F490" s="274">
        <v>4.9000000000000004</v>
      </c>
    </row>
    <row r="491" spans="1:6">
      <c r="A491" s="273" t="s">
        <v>25039</v>
      </c>
      <c r="B491" s="273">
        <v>37873</v>
      </c>
      <c r="C491" s="266" t="s">
        <v>40310</v>
      </c>
      <c r="D491" s="273" t="s">
        <v>14</v>
      </c>
      <c r="E491" s="273" t="s">
        <v>25041</v>
      </c>
      <c r="F491" s="274">
        <v>4.9800000000000004</v>
      </c>
    </row>
    <row r="492" spans="1:6">
      <c r="A492" s="273" t="s">
        <v>25039</v>
      </c>
      <c r="B492" s="273">
        <v>34565</v>
      </c>
      <c r="C492" s="266" t="s">
        <v>40311</v>
      </c>
      <c r="D492" s="273" t="s">
        <v>14</v>
      </c>
      <c r="E492" s="273" t="s">
        <v>25041</v>
      </c>
      <c r="F492" s="274">
        <v>5.52</v>
      </c>
    </row>
    <row r="493" spans="1:6">
      <c r="A493" s="273" t="s">
        <v>25039</v>
      </c>
      <c r="B493" s="273">
        <v>34566</v>
      </c>
      <c r="C493" s="266" t="s">
        <v>40312</v>
      </c>
      <c r="D493" s="273" t="s">
        <v>14</v>
      </c>
      <c r="E493" s="273" t="s">
        <v>25041</v>
      </c>
      <c r="F493" s="274">
        <v>4.28</v>
      </c>
    </row>
    <row r="494" spans="1:6">
      <c r="A494" s="273" t="s">
        <v>25039</v>
      </c>
      <c r="B494" s="273">
        <v>34564</v>
      </c>
      <c r="C494" s="266" t="s">
        <v>25472</v>
      </c>
      <c r="D494" s="273" t="s">
        <v>14</v>
      </c>
      <c r="E494" s="273" t="s">
        <v>25041</v>
      </c>
      <c r="F494" s="274">
        <v>5.22</v>
      </c>
    </row>
    <row r="495" spans="1:6">
      <c r="A495" s="273" t="s">
        <v>25039</v>
      </c>
      <c r="B495" s="273">
        <v>38590</v>
      </c>
      <c r="C495" s="266" t="s">
        <v>25473</v>
      </c>
      <c r="D495" s="273" t="s">
        <v>14</v>
      </c>
      <c r="E495" s="273" t="s">
        <v>25041</v>
      </c>
      <c r="F495" s="274">
        <v>4.08</v>
      </c>
    </row>
    <row r="496" spans="1:6">
      <c r="A496" s="273" t="s">
        <v>25039</v>
      </c>
      <c r="B496" s="273">
        <v>34567</v>
      </c>
      <c r="C496" s="266" t="s">
        <v>25474</v>
      </c>
      <c r="D496" s="273" t="s">
        <v>14</v>
      </c>
      <c r="E496" s="273" t="s">
        <v>25041</v>
      </c>
      <c r="F496" s="274">
        <v>4.54</v>
      </c>
    </row>
    <row r="497" spans="1:6">
      <c r="A497" s="273" t="s">
        <v>25039</v>
      </c>
      <c r="B497" s="273">
        <v>38591</v>
      </c>
      <c r="C497" s="266" t="s">
        <v>25475</v>
      </c>
      <c r="D497" s="273" t="s">
        <v>14</v>
      </c>
      <c r="E497" s="273" t="s">
        <v>25041</v>
      </c>
      <c r="F497" s="274">
        <v>4.12</v>
      </c>
    </row>
    <row r="498" spans="1:6">
      <c r="A498" s="273" t="s">
        <v>25039</v>
      </c>
      <c r="B498" s="273">
        <v>34568</v>
      </c>
      <c r="C498" s="266" t="s">
        <v>40313</v>
      </c>
      <c r="D498" s="273" t="s">
        <v>14</v>
      </c>
      <c r="E498" s="273" t="s">
        <v>25041</v>
      </c>
      <c r="F498" s="274">
        <v>5.37</v>
      </c>
    </row>
    <row r="499" spans="1:6">
      <c r="A499" s="273" t="s">
        <v>25039</v>
      </c>
      <c r="B499" s="273">
        <v>34569</v>
      </c>
      <c r="C499" s="266" t="s">
        <v>40314</v>
      </c>
      <c r="D499" s="273" t="s">
        <v>14</v>
      </c>
      <c r="E499" s="273" t="s">
        <v>25041</v>
      </c>
      <c r="F499" s="274">
        <v>5.52</v>
      </c>
    </row>
    <row r="500" spans="1:6">
      <c r="A500" s="273" t="s">
        <v>25039</v>
      </c>
      <c r="B500" s="273">
        <v>37107</v>
      </c>
      <c r="C500" s="266" t="s">
        <v>40315</v>
      </c>
      <c r="D500" s="273" t="s">
        <v>14</v>
      </c>
      <c r="E500" s="273" t="s">
        <v>25041</v>
      </c>
      <c r="F500" s="274">
        <v>6.33</v>
      </c>
    </row>
    <row r="501" spans="1:6">
      <c r="A501" s="273" t="s">
        <v>25039</v>
      </c>
      <c r="B501" s="273">
        <v>34571</v>
      </c>
      <c r="C501" s="266" t="s">
        <v>40316</v>
      </c>
      <c r="D501" s="273" t="s">
        <v>14</v>
      </c>
      <c r="E501" s="273" t="s">
        <v>25041</v>
      </c>
      <c r="F501" s="274">
        <v>4.55</v>
      </c>
    </row>
    <row r="502" spans="1:6">
      <c r="A502" s="273" t="s">
        <v>25039</v>
      </c>
      <c r="B502" s="273">
        <v>34570</v>
      </c>
      <c r="C502" s="266" t="s">
        <v>25476</v>
      </c>
      <c r="D502" s="273" t="s">
        <v>14</v>
      </c>
      <c r="E502" s="273" t="s">
        <v>25041</v>
      </c>
      <c r="F502" s="274">
        <v>5.99</v>
      </c>
    </row>
    <row r="503" spans="1:6">
      <c r="A503" s="273" t="s">
        <v>25039</v>
      </c>
      <c r="B503" s="273">
        <v>25070</v>
      </c>
      <c r="C503" s="266" t="s">
        <v>25477</v>
      </c>
      <c r="D503" s="273" t="s">
        <v>14</v>
      </c>
      <c r="E503" s="273" t="s">
        <v>25041</v>
      </c>
      <c r="F503" s="274">
        <v>4.51</v>
      </c>
    </row>
    <row r="504" spans="1:6">
      <c r="A504" s="273" t="s">
        <v>25039</v>
      </c>
      <c r="B504" s="273">
        <v>34573</v>
      </c>
      <c r="C504" s="266" t="s">
        <v>25478</v>
      </c>
      <c r="D504" s="273" t="s">
        <v>14</v>
      </c>
      <c r="E504" s="273" t="s">
        <v>25041</v>
      </c>
      <c r="F504" s="274">
        <v>4.79</v>
      </c>
    </row>
    <row r="505" spans="1:6">
      <c r="A505" s="273" t="s">
        <v>25039</v>
      </c>
      <c r="B505" s="273">
        <v>34576</v>
      </c>
      <c r="C505" s="266" t="s">
        <v>25479</v>
      </c>
      <c r="D505" s="273" t="s">
        <v>14</v>
      </c>
      <c r="E505" s="273" t="s">
        <v>25041</v>
      </c>
      <c r="F505" s="274">
        <v>6.98</v>
      </c>
    </row>
    <row r="506" spans="1:6">
      <c r="A506" s="273" t="s">
        <v>25039</v>
      </c>
      <c r="B506" s="273">
        <v>34577</v>
      </c>
      <c r="C506" s="266" t="s">
        <v>25480</v>
      </c>
      <c r="D506" s="273" t="s">
        <v>14</v>
      </c>
      <c r="E506" s="273" t="s">
        <v>25041</v>
      </c>
      <c r="F506" s="274">
        <v>7.28</v>
      </c>
    </row>
    <row r="507" spans="1:6">
      <c r="A507" s="273" t="s">
        <v>25039</v>
      </c>
      <c r="B507" s="273">
        <v>34578</v>
      </c>
      <c r="C507" s="266" t="s">
        <v>25481</v>
      </c>
      <c r="D507" s="273" t="s">
        <v>14</v>
      </c>
      <c r="E507" s="273" t="s">
        <v>25041</v>
      </c>
      <c r="F507" s="274">
        <v>7.9</v>
      </c>
    </row>
    <row r="508" spans="1:6">
      <c r="A508" s="273" t="s">
        <v>25039</v>
      </c>
      <c r="B508" s="273">
        <v>34579</v>
      </c>
      <c r="C508" s="266" t="s">
        <v>25482</v>
      </c>
      <c r="D508" s="273" t="s">
        <v>14</v>
      </c>
      <c r="E508" s="273" t="s">
        <v>25041</v>
      </c>
      <c r="F508" s="274">
        <v>8.42</v>
      </c>
    </row>
    <row r="509" spans="1:6">
      <c r="A509" s="273" t="s">
        <v>25039</v>
      </c>
      <c r="B509" s="273">
        <v>25067</v>
      </c>
      <c r="C509" s="266" t="s">
        <v>25483</v>
      </c>
      <c r="D509" s="273" t="s">
        <v>14</v>
      </c>
      <c r="E509" s="273" t="s">
        <v>25041</v>
      </c>
      <c r="F509" s="274">
        <v>5.64</v>
      </c>
    </row>
    <row r="510" spans="1:6">
      <c r="A510" s="273" t="s">
        <v>25039</v>
      </c>
      <c r="B510" s="273">
        <v>34580</v>
      </c>
      <c r="C510" s="266" t="s">
        <v>25484</v>
      </c>
      <c r="D510" s="273" t="s">
        <v>14</v>
      </c>
      <c r="E510" s="273" t="s">
        <v>25041</v>
      </c>
      <c r="F510" s="274">
        <v>6.29</v>
      </c>
    </row>
    <row r="511" spans="1:6">
      <c r="A511" s="273" t="s">
        <v>25039</v>
      </c>
      <c r="B511" s="273">
        <v>25071</v>
      </c>
      <c r="C511" s="266" t="s">
        <v>25485</v>
      </c>
      <c r="D511" s="273" t="s">
        <v>14</v>
      </c>
      <c r="E511" s="273" t="s">
        <v>25041</v>
      </c>
      <c r="F511" s="274">
        <v>3.13</v>
      </c>
    </row>
    <row r="512" spans="1:6">
      <c r="A512" s="273" t="s">
        <v>25039</v>
      </c>
      <c r="B512" s="273">
        <v>44171</v>
      </c>
      <c r="C512" s="266" t="s">
        <v>25486</v>
      </c>
      <c r="D512" s="273" t="s">
        <v>14</v>
      </c>
      <c r="E512" s="273" t="s">
        <v>25041</v>
      </c>
      <c r="F512" s="274">
        <v>18.670000000000002</v>
      </c>
    </row>
    <row r="513" spans="1:6">
      <c r="A513" s="273" t="s">
        <v>25039</v>
      </c>
      <c r="B513" s="273">
        <v>38395</v>
      </c>
      <c r="C513" s="266" t="s">
        <v>25487</v>
      </c>
      <c r="D513" s="273" t="s">
        <v>14</v>
      </c>
      <c r="E513" s="273" t="s">
        <v>25041</v>
      </c>
      <c r="F513" s="274">
        <v>9.8800000000000008</v>
      </c>
    </row>
    <row r="514" spans="1:6">
      <c r="A514" s="273" t="s">
        <v>25039</v>
      </c>
      <c r="B514" s="273">
        <v>34583</v>
      </c>
      <c r="C514" s="266" t="s">
        <v>25488</v>
      </c>
      <c r="D514" s="273" t="s">
        <v>16</v>
      </c>
      <c r="E514" s="273" t="s">
        <v>25041</v>
      </c>
      <c r="F514" s="274">
        <v>55.79</v>
      </c>
    </row>
    <row r="515" spans="1:6">
      <c r="A515" s="273" t="s">
        <v>25039</v>
      </c>
      <c r="B515" s="273">
        <v>34584</v>
      </c>
      <c r="C515" s="266" t="s">
        <v>25489</v>
      </c>
      <c r="D515" s="273" t="s">
        <v>16</v>
      </c>
      <c r="E515" s="273" t="s">
        <v>25041</v>
      </c>
      <c r="F515" s="274">
        <v>40.909999999999997</v>
      </c>
    </row>
    <row r="516" spans="1:6">
      <c r="A516" s="273" t="s">
        <v>25039</v>
      </c>
      <c r="B516" s="273">
        <v>709</v>
      </c>
      <c r="C516" s="266" t="s">
        <v>25490</v>
      </c>
      <c r="D516" s="273" t="s">
        <v>16</v>
      </c>
      <c r="E516" s="273" t="s">
        <v>25041</v>
      </c>
      <c r="F516" s="274">
        <v>796.29</v>
      </c>
    </row>
    <row r="517" spans="1:6">
      <c r="A517" s="273" t="s">
        <v>25039</v>
      </c>
      <c r="B517" s="273">
        <v>34592</v>
      </c>
      <c r="C517" s="266" t="s">
        <v>25491</v>
      </c>
      <c r="D517" s="273" t="s">
        <v>14</v>
      </c>
      <c r="E517" s="273" t="s">
        <v>25041</v>
      </c>
      <c r="F517" s="274">
        <v>3.58</v>
      </c>
    </row>
    <row r="518" spans="1:6">
      <c r="A518" s="273" t="s">
        <v>25039</v>
      </c>
      <c r="B518" s="273">
        <v>34599</v>
      </c>
      <c r="C518" s="266" t="s">
        <v>25492</v>
      </c>
      <c r="D518" s="273" t="s">
        <v>14</v>
      </c>
      <c r="E518" s="273" t="s">
        <v>25041</v>
      </c>
      <c r="F518" s="274">
        <v>3.22</v>
      </c>
    </row>
    <row r="519" spans="1:6">
      <c r="A519" s="273" t="s">
        <v>25039</v>
      </c>
      <c r="B519" s="273">
        <v>651</v>
      </c>
      <c r="C519" s="266" t="s">
        <v>25493</v>
      </c>
      <c r="D519" s="273" t="s">
        <v>14</v>
      </c>
      <c r="E519" s="273" t="s">
        <v>25041</v>
      </c>
      <c r="F519" s="274">
        <v>3.95</v>
      </c>
    </row>
    <row r="520" spans="1:6">
      <c r="A520" s="273" t="s">
        <v>25039</v>
      </c>
      <c r="B520" s="273">
        <v>654</v>
      </c>
      <c r="C520" s="266" t="s">
        <v>25494</v>
      </c>
      <c r="D520" s="273" t="s">
        <v>14</v>
      </c>
      <c r="E520" s="273" t="s">
        <v>25041</v>
      </c>
      <c r="F520" s="274">
        <v>4.9000000000000004</v>
      </c>
    </row>
    <row r="521" spans="1:6">
      <c r="A521" s="273" t="s">
        <v>25039</v>
      </c>
      <c r="B521" s="273">
        <v>37103</v>
      </c>
      <c r="C521" s="266" t="s">
        <v>25495</v>
      </c>
      <c r="D521" s="273" t="s">
        <v>14</v>
      </c>
      <c r="E521" s="273" t="s">
        <v>25041</v>
      </c>
      <c r="F521" s="274">
        <v>4.0999999999999996</v>
      </c>
    </row>
    <row r="522" spans="1:6">
      <c r="A522" s="273" t="s">
        <v>25039</v>
      </c>
      <c r="B522" s="273">
        <v>34555</v>
      </c>
      <c r="C522" s="266" t="s">
        <v>25496</v>
      </c>
      <c r="D522" s="273" t="s">
        <v>14</v>
      </c>
      <c r="E522" s="273" t="s">
        <v>25041</v>
      </c>
      <c r="F522" s="274">
        <v>5.21</v>
      </c>
    </row>
    <row r="523" spans="1:6">
      <c r="A523" s="273" t="s">
        <v>25039</v>
      </c>
      <c r="B523" s="273">
        <v>674</v>
      </c>
      <c r="C523" s="266" t="s">
        <v>25497</v>
      </c>
      <c r="D523" s="273" t="s">
        <v>16</v>
      </c>
      <c r="E523" s="273" t="s">
        <v>25041</v>
      </c>
      <c r="F523" s="274">
        <v>100.73</v>
      </c>
    </row>
    <row r="524" spans="1:6">
      <c r="A524" s="273" t="s">
        <v>25039</v>
      </c>
      <c r="B524" s="273">
        <v>34600</v>
      </c>
      <c r="C524" s="266" t="s">
        <v>25498</v>
      </c>
      <c r="D524" s="273" t="s">
        <v>16</v>
      </c>
      <c r="E524" s="273" t="s">
        <v>25046</v>
      </c>
      <c r="F524" s="274">
        <v>147.94999999999999</v>
      </c>
    </row>
    <row r="525" spans="1:6">
      <c r="A525" s="273" t="s">
        <v>25039</v>
      </c>
      <c r="B525" s="273">
        <v>652</v>
      </c>
      <c r="C525" s="266" t="s">
        <v>25499</v>
      </c>
      <c r="D525" s="273" t="s">
        <v>16</v>
      </c>
      <c r="E525" s="273" t="s">
        <v>25041</v>
      </c>
      <c r="F525" s="274">
        <v>226.64</v>
      </c>
    </row>
    <row r="526" spans="1:6">
      <c r="A526" s="273" t="s">
        <v>25039</v>
      </c>
      <c r="B526" s="273">
        <v>650</v>
      </c>
      <c r="C526" s="266" t="s">
        <v>25500</v>
      </c>
      <c r="D526" s="273" t="s">
        <v>14</v>
      </c>
      <c r="E526" s="273" t="s">
        <v>25046</v>
      </c>
      <c r="F526" s="274">
        <v>3.16</v>
      </c>
    </row>
    <row r="527" spans="1:6">
      <c r="A527" s="273" t="s">
        <v>25039</v>
      </c>
      <c r="B527" s="273">
        <v>718</v>
      </c>
      <c r="C527" s="266" t="s">
        <v>25501</v>
      </c>
      <c r="D527" s="273" t="s">
        <v>14</v>
      </c>
      <c r="E527" s="273" t="s">
        <v>25041</v>
      </c>
      <c r="F527" s="274">
        <v>19.72</v>
      </c>
    </row>
    <row r="528" spans="1:6">
      <c r="A528" s="273" t="s">
        <v>25039</v>
      </c>
      <c r="B528" s="273">
        <v>11981</v>
      </c>
      <c r="C528" s="266" t="s">
        <v>25502</v>
      </c>
      <c r="D528" s="273" t="s">
        <v>14</v>
      </c>
      <c r="E528" s="273" t="s">
        <v>25041</v>
      </c>
      <c r="F528" s="274">
        <v>19.16</v>
      </c>
    </row>
    <row r="529" spans="1:6">
      <c r="A529" s="273" t="s">
        <v>25039</v>
      </c>
      <c r="B529" s="273">
        <v>34586</v>
      </c>
      <c r="C529" s="266" t="s">
        <v>25503</v>
      </c>
      <c r="D529" s="273" t="s">
        <v>14</v>
      </c>
      <c r="E529" s="273" t="s">
        <v>25041</v>
      </c>
      <c r="F529" s="274">
        <v>2.02</v>
      </c>
    </row>
    <row r="530" spans="1:6">
      <c r="A530" s="273" t="s">
        <v>25039</v>
      </c>
      <c r="B530" s="273">
        <v>38603</v>
      </c>
      <c r="C530" s="266" t="s">
        <v>25504</v>
      </c>
      <c r="D530" s="273" t="s">
        <v>14</v>
      </c>
      <c r="E530" s="273" t="s">
        <v>25041</v>
      </c>
      <c r="F530" s="274">
        <v>2.4</v>
      </c>
    </row>
    <row r="531" spans="1:6">
      <c r="A531" s="273" t="s">
        <v>25039</v>
      </c>
      <c r="B531" s="273">
        <v>34588</v>
      </c>
      <c r="C531" s="266" t="s">
        <v>25505</v>
      </c>
      <c r="D531" s="273" t="s">
        <v>14</v>
      </c>
      <c r="E531" s="273" t="s">
        <v>25041</v>
      </c>
      <c r="F531" s="274">
        <v>2.73</v>
      </c>
    </row>
    <row r="532" spans="1:6">
      <c r="A532" s="273" t="s">
        <v>25039</v>
      </c>
      <c r="B532" s="273">
        <v>34590</v>
      </c>
      <c r="C532" s="266" t="s">
        <v>25506</v>
      </c>
      <c r="D532" s="273" t="s">
        <v>14</v>
      </c>
      <c r="E532" s="273" t="s">
        <v>25041</v>
      </c>
      <c r="F532" s="274">
        <v>2.7</v>
      </c>
    </row>
    <row r="533" spans="1:6">
      <c r="A533" s="273" t="s">
        <v>25039</v>
      </c>
      <c r="B533" s="273">
        <v>34591</v>
      </c>
      <c r="C533" s="266" t="s">
        <v>25507</v>
      </c>
      <c r="D533" s="273" t="s">
        <v>14</v>
      </c>
      <c r="E533" s="273" t="s">
        <v>25041</v>
      </c>
      <c r="F533" s="274">
        <v>3.3</v>
      </c>
    </row>
    <row r="534" spans="1:6">
      <c r="A534" s="273" t="s">
        <v>25039</v>
      </c>
      <c r="B534" s="273">
        <v>40517</v>
      </c>
      <c r="C534" s="266" t="s">
        <v>25508</v>
      </c>
      <c r="D534" s="273" t="s">
        <v>16</v>
      </c>
      <c r="E534" s="273" t="s">
        <v>25041</v>
      </c>
      <c r="F534" s="274">
        <v>87.98</v>
      </c>
    </row>
    <row r="535" spans="1:6">
      <c r="A535" s="273" t="s">
        <v>25039</v>
      </c>
      <c r="B535" s="273">
        <v>40515</v>
      </c>
      <c r="C535" s="266" t="s">
        <v>25509</v>
      </c>
      <c r="D535" s="273" t="s">
        <v>16</v>
      </c>
      <c r="E535" s="273" t="s">
        <v>25041</v>
      </c>
      <c r="F535" s="274">
        <v>96.78</v>
      </c>
    </row>
    <row r="536" spans="1:6">
      <c r="A536" s="273" t="s">
        <v>25039</v>
      </c>
      <c r="B536" s="273">
        <v>40524</v>
      </c>
      <c r="C536" s="266" t="s">
        <v>25510</v>
      </c>
      <c r="D536" s="273" t="s">
        <v>16</v>
      </c>
      <c r="E536" s="273" t="s">
        <v>25041</v>
      </c>
      <c r="F536" s="274">
        <v>100.55</v>
      </c>
    </row>
    <row r="537" spans="1:6">
      <c r="A537" s="273" t="s">
        <v>25039</v>
      </c>
      <c r="B537" s="273">
        <v>40529</v>
      </c>
      <c r="C537" s="266" t="s">
        <v>25511</v>
      </c>
      <c r="D537" s="273" t="s">
        <v>16</v>
      </c>
      <c r="E537" s="273" t="s">
        <v>25041</v>
      </c>
      <c r="F537" s="274">
        <v>159.43</v>
      </c>
    </row>
    <row r="538" spans="1:6">
      <c r="A538" s="273" t="s">
        <v>25039</v>
      </c>
      <c r="B538" s="273">
        <v>36156</v>
      </c>
      <c r="C538" s="266" t="s">
        <v>25512</v>
      </c>
      <c r="D538" s="273" t="s">
        <v>16</v>
      </c>
      <c r="E538" s="273" t="s">
        <v>25041</v>
      </c>
      <c r="F538" s="274">
        <v>95.26</v>
      </c>
    </row>
    <row r="539" spans="1:6">
      <c r="A539" s="273" t="s">
        <v>25039</v>
      </c>
      <c r="B539" s="273">
        <v>36155</v>
      </c>
      <c r="C539" s="266" t="s">
        <v>25513</v>
      </c>
      <c r="D539" s="273" t="s">
        <v>16</v>
      </c>
      <c r="E539" s="273" t="s">
        <v>25041</v>
      </c>
      <c r="F539" s="274">
        <v>75.41</v>
      </c>
    </row>
    <row r="540" spans="1:6">
      <c r="A540" s="273" t="s">
        <v>25039</v>
      </c>
      <c r="B540" s="273">
        <v>36154</v>
      </c>
      <c r="C540" s="266" t="s">
        <v>25514</v>
      </c>
      <c r="D540" s="273" t="s">
        <v>16</v>
      </c>
      <c r="E540" s="273" t="s">
        <v>25041</v>
      </c>
      <c r="F540" s="274">
        <v>113.78</v>
      </c>
    </row>
    <row r="541" spans="1:6">
      <c r="A541" s="273" t="s">
        <v>25039</v>
      </c>
      <c r="B541" s="273">
        <v>36170</v>
      </c>
      <c r="C541" s="266" t="s">
        <v>25515</v>
      </c>
      <c r="D541" s="273" t="s">
        <v>16</v>
      </c>
      <c r="E541" s="273" t="s">
        <v>25046</v>
      </c>
      <c r="F541" s="274">
        <v>86</v>
      </c>
    </row>
    <row r="542" spans="1:6">
      <c r="A542" s="273" t="s">
        <v>25039</v>
      </c>
      <c r="B542" s="273">
        <v>695</v>
      </c>
      <c r="C542" s="266" t="s">
        <v>25516</v>
      </c>
      <c r="D542" s="273" t="s">
        <v>16</v>
      </c>
      <c r="E542" s="273" t="s">
        <v>25041</v>
      </c>
      <c r="F542" s="274">
        <v>95.59</v>
      </c>
    </row>
    <row r="543" spans="1:6">
      <c r="A543" s="273" t="s">
        <v>25039</v>
      </c>
      <c r="B543" s="273">
        <v>679</v>
      </c>
      <c r="C543" s="266" t="s">
        <v>25517</v>
      </c>
      <c r="D543" s="273" t="s">
        <v>16</v>
      </c>
      <c r="E543" s="273" t="s">
        <v>25041</v>
      </c>
      <c r="F543" s="274">
        <v>136.4</v>
      </c>
    </row>
    <row r="544" spans="1:6">
      <c r="A544" s="273" t="s">
        <v>25039</v>
      </c>
      <c r="B544" s="273">
        <v>711</v>
      </c>
      <c r="C544" s="266" t="s">
        <v>25518</v>
      </c>
      <c r="D544" s="273" t="s">
        <v>16</v>
      </c>
      <c r="E544" s="273" t="s">
        <v>25041</v>
      </c>
      <c r="F544" s="274">
        <v>86</v>
      </c>
    </row>
    <row r="545" spans="1:6">
      <c r="A545" s="273" t="s">
        <v>25039</v>
      </c>
      <c r="B545" s="273">
        <v>712</v>
      </c>
      <c r="C545" s="266" t="s">
        <v>25519</v>
      </c>
      <c r="D545" s="273" t="s">
        <v>16</v>
      </c>
      <c r="E545" s="273" t="s">
        <v>25041</v>
      </c>
      <c r="F545" s="274">
        <v>103.2</v>
      </c>
    </row>
    <row r="546" spans="1:6">
      <c r="A546" s="273" t="s">
        <v>25039</v>
      </c>
      <c r="B546" s="273">
        <v>12614</v>
      </c>
      <c r="C546" s="266" t="s">
        <v>25520</v>
      </c>
      <c r="D546" s="273" t="s">
        <v>14</v>
      </c>
      <c r="E546" s="273" t="s">
        <v>25041</v>
      </c>
      <c r="F546" s="274">
        <v>64.88</v>
      </c>
    </row>
    <row r="547" spans="1:6">
      <c r="A547" s="273" t="s">
        <v>25039</v>
      </c>
      <c r="B547" s="273">
        <v>6140</v>
      </c>
      <c r="C547" s="266" t="s">
        <v>25521</v>
      </c>
      <c r="D547" s="273" t="s">
        <v>14</v>
      </c>
      <c r="E547" s="273" t="s">
        <v>25041</v>
      </c>
      <c r="F547" s="274">
        <v>4.3499999999999996</v>
      </c>
    </row>
    <row r="548" spans="1:6">
      <c r="A548" s="273" t="s">
        <v>25039</v>
      </c>
      <c r="B548" s="273">
        <v>38399</v>
      </c>
      <c r="C548" s="266" t="s">
        <v>25522</v>
      </c>
      <c r="D548" s="273" t="s">
        <v>14</v>
      </c>
      <c r="E548" s="273" t="s">
        <v>25041</v>
      </c>
      <c r="F548" s="274">
        <v>200.22</v>
      </c>
    </row>
    <row r="549" spans="1:6">
      <c r="A549" s="273" t="s">
        <v>25212</v>
      </c>
      <c r="B549" s="273">
        <v>729</v>
      </c>
      <c r="C549" s="266" t="s">
        <v>25523</v>
      </c>
      <c r="D549" s="273" t="s">
        <v>14</v>
      </c>
      <c r="E549" s="273" t="s">
        <v>25046</v>
      </c>
      <c r="F549" s="274">
        <v>728.73</v>
      </c>
    </row>
    <row r="550" spans="1:6">
      <c r="A550" s="273" t="s">
        <v>25212</v>
      </c>
      <c r="B550" s="273">
        <v>39925</v>
      </c>
      <c r="C550" s="266" t="s">
        <v>25524</v>
      </c>
      <c r="D550" s="273" t="s">
        <v>14</v>
      </c>
      <c r="E550" s="273" t="s">
        <v>25041</v>
      </c>
      <c r="F550" s="274">
        <v>10530.08</v>
      </c>
    </row>
    <row r="551" spans="1:6">
      <c r="A551" s="273" t="s">
        <v>25212</v>
      </c>
      <c r="B551" s="273">
        <v>731</v>
      </c>
      <c r="C551" s="266" t="s">
        <v>25525</v>
      </c>
      <c r="D551" s="273" t="s">
        <v>14</v>
      </c>
      <c r="E551" s="273" t="s">
        <v>25041</v>
      </c>
      <c r="F551" s="274">
        <v>709.23</v>
      </c>
    </row>
    <row r="552" spans="1:6">
      <c r="A552" s="273" t="s">
        <v>25212</v>
      </c>
      <c r="B552" s="273">
        <v>732</v>
      </c>
      <c r="C552" s="266" t="s">
        <v>25526</v>
      </c>
      <c r="D552" s="273" t="s">
        <v>14</v>
      </c>
      <c r="E552" s="273" t="s">
        <v>25041</v>
      </c>
      <c r="F552" s="274">
        <v>1195.53</v>
      </c>
    </row>
    <row r="553" spans="1:6">
      <c r="A553" s="273" t="s">
        <v>25212</v>
      </c>
      <c r="B553" s="273">
        <v>735</v>
      </c>
      <c r="C553" s="266" t="s">
        <v>25527</v>
      </c>
      <c r="D553" s="273" t="s">
        <v>14</v>
      </c>
      <c r="E553" s="273" t="s">
        <v>25041</v>
      </c>
      <c r="F553" s="274">
        <v>2126.79</v>
      </c>
    </row>
    <row r="554" spans="1:6">
      <c r="A554" s="273" t="s">
        <v>25212</v>
      </c>
      <c r="B554" s="273">
        <v>736</v>
      </c>
      <c r="C554" s="266" t="s">
        <v>25528</v>
      </c>
      <c r="D554" s="273" t="s">
        <v>14</v>
      </c>
      <c r="E554" s="273" t="s">
        <v>25041</v>
      </c>
      <c r="F554" s="274">
        <v>1788.24</v>
      </c>
    </row>
    <row r="555" spans="1:6">
      <c r="A555" s="273" t="s">
        <v>25212</v>
      </c>
      <c r="B555" s="273">
        <v>740</v>
      </c>
      <c r="C555" s="266" t="s">
        <v>25529</v>
      </c>
      <c r="D555" s="273" t="s">
        <v>14</v>
      </c>
      <c r="E555" s="273" t="s">
        <v>25041</v>
      </c>
      <c r="F555" s="274">
        <v>6306.88</v>
      </c>
    </row>
    <row r="556" spans="1:6">
      <c r="A556" s="273" t="s">
        <v>25212</v>
      </c>
      <c r="B556" s="273">
        <v>734</v>
      </c>
      <c r="C556" s="266" t="s">
        <v>25530</v>
      </c>
      <c r="D556" s="273" t="s">
        <v>14</v>
      </c>
      <c r="E556" s="273" t="s">
        <v>25041</v>
      </c>
      <c r="F556" s="274">
        <v>1281.6099999999999</v>
      </c>
    </row>
    <row r="557" spans="1:6">
      <c r="A557" s="273" t="s">
        <v>25212</v>
      </c>
      <c r="B557" s="273">
        <v>39008</v>
      </c>
      <c r="C557" s="266" t="s">
        <v>25531</v>
      </c>
      <c r="D557" s="273" t="s">
        <v>14</v>
      </c>
      <c r="E557" s="273" t="s">
        <v>25041</v>
      </c>
      <c r="F557" s="274">
        <v>63568.17</v>
      </c>
    </row>
    <row r="558" spans="1:6">
      <c r="A558" s="273" t="s">
        <v>25212</v>
      </c>
      <c r="B558" s="273">
        <v>39009</v>
      </c>
      <c r="C558" s="266" t="s">
        <v>25532</v>
      </c>
      <c r="D558" s="273" t="s">
        <v>14</v>
      </c>
      <c r="E558" s="273" t="s">
        <v>25041</v>
      </c>
      <c r="F558" s="274">
        <v>68105.42</v>
      </c>
    </row>
    <row r="559" spans="1:6">
      <c r="A559" s="273" t="s">
        <v>25212</v>
      </c>
      <c r="B559" s="273">
        <v>10592</v>
      </c>
      <c r="C559" s="266" t="s">
        <v>25533</v>
      </c>
      <c r="D559" s="273" t="s">
        <v>14</v>
      </c>
      <c r="E559" s="273" t="s">
        <v>25046</v>
      </c>
      <c r="F559" s="274">
        <v>5455</v>
      </c>
    </row>
    <row r="560" spans="1:6">
      <c r="A560" s="273" t="s">
        <v>25212</v>
      </c>
      <c r="B560" s="273">
        <v>751</v>
      </c>
      <c r="C560" s="266" t="s">
        <v>25534</v>
      </c>
      <c r="D560" s="273" t="s">
        <v>14</v>
      </c>
      <c r="E560" s="273" t="s">
        <v>25041</v>
      </c>
      <c r="F560" s="274">
        <v>6443.71</v>
      </c>
    </row>
    <row r="561" spans="1:6">
      <c r="A561" s="273" t="s">
        <v>25212</v>
      </c>
      <c r="B561" s="273">
        <v>754</v>
      </c>
      <c r="C561" s="266" t="s">
        <v>25535</v>
      </c>
      <c r="D561" s="273" t="s">
        <v>14</v>
      </c>
      <c r="E561" s="273" t="s">
        <v>25041</v>
      </c>
      <c r="F561" s="274">
        <v>10228.120000000001</v>
      </c>
    </row>
    <row r="562" spans="1:6">
      <c r="A562" s="273" t="s">
        <v>25212</v>
      </c>
      <c r="B562" s="273">
        <v>39917</v>
      </c>
      <c r="C562" s="266" t="s">
        <v>25536</v>
      </c>
      <c r="D562" s="273" t="s">
        <v>14</v>
      </c>
      <c r="E562" s="273" t="s">
        <v>25041</v>
      </c>
      <c r="F562" s="274">
        <v>97645.3</v>
      </c>
    </row>
    <row r="563" spans="1:6">
      <c r="A563" s="273" t="s">
        <v>25039</v>
      </c>
      <c r="B563" s="273">
        <v>38167</v>
      </c>
      <c r="C563" s="266" t="s">
        <v>25537</v>
      </c>
      <c r="D563" s="273" t="s">
        <v>4106</v>
      </c>
      <c r="E563" s="273" t="s">
        <v>25041</v>
      </c>
      <c r="F563" s="274">
        <v>27.25</v>
      </c>
    </row>
    <row r="564" spans="1:6">
      <c r="A564" s="273" t="s">
        <v>25039</v>
      </c>
      <c r="B564" s="273">
        <v>36145</v>
      </c>
      <c r="C564" s="266" t="s">
        <v>25538</v>
      </c>
      <c r="D564" s="273" t="s">
        <v>4106</v>
      </c>
      <c r="E564" s="273" t="s">
        <v>25041</v>
      </c>
      <c r="F564" s="274">
        <v>46.67</v>
      </c>
    </row>
    <row r="565" spans="1:6">
      <c r="A565" s="273" t="s">
        <v>25039</v>
      </c>
      <c r="B565" s="273">
        <v>12893</v>
      </c>
      <c r="C565" s="266" t="s">
        <v>25539</v>
      </c>
      <c r="D565" s="273" t="s">
        <v>4106</v>
      </c>
      <c r="E565" s="273" t="s">
        <v>25041</v>
      </c>
      <c r="F565" s="274">
        <v>82.14</v>
      </c>
    </row>
    <row r="566" spans="1:6">
      <c r="A566" s="273" t="s">
        <v>25039</v>
      </c>
      <c r="B566" s="273">
        <v>11685</v>
      </c>
      <c r="C566" s="266" t="s">
        <v>25540</v>
      </c>
      <c r="D566" s="273" t="s">
        <v>14</v>
      </c>
      <c r="E566" s="273" t="s">
        <v>25041</v>
      </c>
      <c r="F566" s="274">
        <v>29.6</v>
      </c>
    </row>
    <row r="567" spans="1:6">
      <c r="A567" s="273" t="s">
        <v>25039</v>
      </c>
      <c r="B567" s="273">
        <v>11680</v>
      </c>
      <c r="C567" s="266" t="s">
        <v>32241</v>
      </c>
      <c r="D567" s="273" t="s">
        <v>14</v>
      </c>
      <c r="E567" s="273" t="s">
        <v>25041</v>
      </c>
      <c r="F567" s="274">
        <v>18.66</v>
      </c>
    </row>
    <row r="568" spans="1:6">
      <c r="A568" s="273" t="s">
        <v>25039</v>
      </c>
      <c r="B568" s="273">
        <v>11679</v>
      </c>
      <c r="C568" s="266" t="s">
        <v>32242</v>
      </c>
      <c r="D568" s="273" t="s">
        <v>14</v>
      </c>
      <c r="E568" s="273" t="s">
        <v>25041</v>
      </c>
      <c r="F568" s="274">
        <v>25.3</v>
      </c>
    </row>
    <row r="569" spans="1:6">
      <c r="A569" s="273" t="s">
        <v>25039</v>
      </c>
      <c r="B569" s="273">
        <v>2512</v>
      </c>
      <c r="C569" s="266" t="s">
        <v>25541</v>
      </c>
      <c r="D569" s="273" t="s">
        <v>14</v>
      </c>
      <c r="E569" s="273" t="s">
        <v>25041</v>
      </c>
      <c r="F569" s="274">
        <v>29.94</v>
      </c>
    </row>
    <row r="570" spans="1:6">
      <c r="A570" s="273" t="s">
        <v>25039</v>
      </c>
      <c r="B570" s="273">
        <v>45203</v>
      </c>
      <c r="C570" s="266" t="s">
        <v>32243</v>
      </c>
      <c r="D570" s="273" t="s">
        <v>14</v>
      </c>
      <c r="E570" s="273" t="s">
        <v>25041</v>
      </c>
      <c r="F570" s="274">
        <v>9.3000000000000007</v>
      </c>
    </row>
    <row r="571" spans="1:6">
      <c r="A571" s="273" t="s">
        <v>25039</v>
      </c>
      <c r="B571" s="273">
        <v>4374</v>
      </c>
      <c r="C571" s="266" t="s">
        <v>25542</v>
      </c>
      <c r="D571" s="273" t="s">
        <v>14</v>
      </c>
      <c r="E571" s="273" t="s">
        <v>25041</v>
      </c>
      <c r="F571" s="274">
        <v>0.18</v>
      </c>
    </row>
    <row r="572" spans="1:6">
      <c r="A572" s="273" t="s">
        <v>25039</v>
      </c>
      <c r="B572" s="273">
        <v>7568</v>
      </c>
      <c r="C572" s="266" t="s">
        <v>25543</v>
      </c>
      <c r="D572" s="273" t="s">
        <v>14</v>
      </c>
      <c r="E572" s="273" t="s">
        <v>25041</v>
      </c>
      <c r="F572" s="274">
        <v>0.3</v>
      </c>
    </row>
    <row r="573" spans="1:6">
      <c r="A573" s="273" t="s">
        <v>25039</v>
      </c>
      <c r="B573" s="273">
        <v>7584</v>
      </c>
      <c r="C573" s="266" t="s">
        <v>25544</v>
      </c>
      <c r="D573" s="273" t="s">
        <v>14</v>
      </c>
      <c r="E573" s="273" t="s">
        <v>25041</v>
      </c>
      <c r="F573" s="274">
        <v>0.46</v>
      </c>
    </row>
    <row r="574" spans="1:6">
      <c r="A574" s="273" t="s">
        <v>25039</v>
      </c>
      <c r="B574" s="273">
        <v>11945</v>
      </c>
      <c r="C574" s="266" t="s">
        <v>25545</v>
      </c>
      <c r="D574" s="273" t="s">
        <v>14</v>
      </c>
      <c r="E574" s="273" t="s">
        <v>25041</v>
      </c>
      <c r="F574" s="274">
        <v>0.03</v>
      </c>
    </row>
    <row r="575" spans="1:6">
      <c r="A575" s="273" t="s">
        <v>25039</v>
      </c>
      <c r="B575" s="273">
        <v>11946</v>
      </c>
      <c r="C575" s="266" t="s">
        <v>25546</v>
      </c>
      <c r="D575" s="273" t="s">
        <v>14</v>
      </c>
      <c r="E575" s="273" t="s">
        <v>25041</v>
      </c>
      <c r="F575" s="274">
        <v>0.03</v>
      </c>
    </row>
    <row r="576" spans="1:6">
      <c r="A576" s="273" t="s">
        <v>25039</v>
      </c>
      <c r="B576" s="273">
        <v>4375</v>
      </c>
      <c r="C576" s="266" t="s">
        <v>25547</v>
      </c>
      <c r="D576" s="273" t="s">
        <v>14</v>
      </c>
      <c r="E576" s="273" t="s">
        <v>25046</v>
      </c>
      <c r="F576" s="274">
        <v>0.05</v>
      </c>
    </row>
    <row r="577" spans="1:6">
      <c r="A577" s="273" t="s">
        <v>25039</v>
      </c>
      <c r="B577" s="273">
        <v>11950</v>
      </c>
      <c r="C577" s="266" t="s">
        <v>25548</v>
      </c>
      <c r="D577" s="273" t="s">
        <v>14</v>
      </c>
      <c r="E577" s="273" t="s">
        <v>25041</v>
      </c>
      <c r="F577" s="274">
        <v>0.1</v>
      </c>
    </row>
    <row r="578" spans="1:6">
      <c r="A578" s="273" t="s">
        <v>25039</v>
      </c>
      <c r="B578" s="273">
        <v>4376</v>
      </c>
      <c r="C578" s="266" t="s">
        <v>25549</v>
      </c>
      <c r="D578" s="273" t="s">
        <v>14</v>
      </c>
      <c r="E578" s="273" t="s">
        <v>25041</v>
      </c>
      <c r="F578" s="274">
        <v>0.09</v>
      </c>
    </row>
    <row r="579" spans="1:6">
      <c r="A579" s="273" t="s">
        <v>25039</v>
      </c>
      <c r="B579" s="273">
        <v>7583</v>
      </c>
      <c r="C579" s="266" t="s">
        <v>25550</v>
      </c>
      <c r="D579" s="273" t="s">
        <v>14</v>
      </c>
      <c r="E579" s="273" t="s">
        <v>25041</v>
      </c>
      <c r="F579" s="274">
        <v>0.2</v>
      </c>
    </row>
    <row r="580" spans="1:6">
      <c r="A580" s="273" t="s">
        <v>25039</v>
      </c>
      <c r="B580" s="273">
        <v>4350</v>
      </c>
      <c r="C580" s="266" t="s">
        <v>25551</v>
      </c>
      <c r="D580" s="273" t="s">
        <v>14</v>
      </c>
      <c r="E580" s="273" t="s">
        <v>25041</v>
      </c>
      <c r="F580" s="274">
        <v>0.59</v>
      </c>
    </row>
    <row r="581" spans="1:6">
      <c r="A581" s="273" t="s">
        <v>25039</v>
      </c>
      <c r="B581" s="273">
        <v>44400</v>
      </c>
      <c r="C581" s="266" t="s">
        <v>25552</v>
      </c>
      <c r="D581" s="273" t="s">
        <v>14</v>
      </c>
      <c r="E581" s="273" t="s">
        <v>25041</v>
      </c>
      <c r="F581" s="274">
        <v>33.01</v>
      </c>
    </row>
    <row r="582" spans="1:6">
      <c r="A582" s="273" t="s">
        <v>25039</v>
      </c>
      <c r="B582" s="273">
        <v>39886</v>
      </c>
      <c r="C582" s="266" t="s">
        <v>25553</v>
      </c>
      <c r="D582" s="273" t="s">
        <v>14</v>
      </c>
      <c r="E582" s="273" t="s">
        <v>25041</v>
      </c>
      <c r="F582" s="274">
        <v>6.3</v>
      </c>
    </row>
    <row r="583" spans="1:6">
      <c r="A583" s="273" t="s">
        <v>25039</v>
      </c>
      <c r="B583" s="273">
        <v>39887</v>
      </c>
      <c r="C583" s="266" t="s">
        <v>25554</v>
      </c>
      <c r="D583" s="273" t="s">
        <v>14</v>
      </c>
      <c r="E583" s="273" t="s">
        <v>25041</v>
      </c>
      <c r="F583" s="274">
        <v>9.4600000000000009</v>
      </c>
    </row>
    <row r="584" spans="1:6">
      <c r="A584" s="273" t="s">
        <v>25039</v>
      </c>
      <c r="B584" s="273">
        <v>39888</v>
      </c>
      <c r="C584" s="266" t="s">
        <v>25555</v>
      </c>
      <c r="D584" s="273" t="s">
        <v>14</v>
      </c>
      <c r="E584" s="273" t="s">
        <v>25041</v>
      </c>
      <c r="F584" s="274">
        <v>21.63</v>
      </c>
    </row>
    <row r="585" spans="1:6">
      <c r="A585" s="273" t="s">
        <v>25039</v>
      </c>
      <c r="B585" s="273">
        <v>39890</v>
      </c>
      <c r="C585" s="266" t="s">
        <v>25556</v>
      </c>
      <c r="D585" s="273" t="s">
        <v>14</v>
      </c>
      <c r="E585" s="273" t="s">
        <v>25041</v>
      </c>
      <c r="F585" s="274">
        <v>36.92</v>
      </c>
    </row>
    <row r="586" spans="1:6">
      <c r="A586" s="273" t="s">
        <v>25039</v>
      </c>
      <c r="B586" s="273">
        <v>39891</v>
      </c>
      <c r="C586" s="266" t="s">
        <v>25557</v>
      </c>
      <c r="D586" s="273" t="s">
        <v>14</v>
      </c>
      <c r="E586" s="273" t="s">
        <v>25041</v>
      </c>
      <c r="F586" s="274">
        <v>52.06</v>
      </c>
    </row>
    <row r="587" spans="1:6">
      <c r="A587" s="273" t="s">
        <v>25039</v>
      </c>
      <c r="B587" s="273">
        <v>39892</v>
      </c>
      <c r="C587" s="266" t="s">
        <v>25558</v>
      </c>
      <c r="D587" s="273" t="s">
        <v>14</v>
      </c>
      <c r="E587" s="273" t="s">
        <v>25041</v>
      </c>
      <c r="F587" s="274">
        <v>162.29</v>
      </c>
    </row>
    <row r="588" spans="1:6">
      <c r="A588" s="273" t="s">
        <v>25039</v>
      </c>
      <c r="B588" s="273">
        <v>790</v>
      </c>
      <c r="C588" s="266" t="s">
        <v>25559</v>
      </c>
      <c r="D588" s="273" t="s">
        <v>14</v>
      </c>
      <c r="E588" s="273" t="s">
        <v>25041</v>
      </c>
      <c r="F588" s="274">
        <v>21.58</v>
      </c>
    </row>
    <row r="589" spans="1:6">
      <c r="A589" s="273" t="s">
        <v>25039</v>
      </c>
      <c r="B589" s="273">
        <v>791</v>
      </c>
      <c r="C589" s="266" t="s">
        <v>25560</v>
      </c>
      <c r="D589" s="273" t="s">
        <v>14</v>
      </c>
      <c r="E589" s="273" t="s">
        <v>25041</v>
      </c>
      <c r="F589" s="274">
        <v>21.58</v>
      </c>
    </row>
    <row r="590" spans="1:6">
      <c r="A590" s="273" t="s">
        <v>25039</v>
      </c>
      <c r="B590" s="273">
        <v>766</v>
      </c>
      <c r="C590" s="266" t="s">
        <v>25561</v>
      </c>
      <c r="D590" s="273" t="s">
        <v>14</v>
      </c>
      <c r="E590" s="273" t="s">
        <v>25041</v>
      </c>
      <c r="F590" s="274">
        <v>21.58</v>
      </c>
    </row>
    <row r="591" spans="1:6">
      <c r="A591" s="273" t="s">
        <v>25039</v>
      </c>
      <c r="B591" s="273">
        <v>767</v>
      </c>
      <c r="C591" s="266" t="s">
        <v>25562</v>
      </c>
      <c r="D591" s="273" t="s">
        <v>14</v>
      </c>
      <c r="E591" s="273" t="s">
        <v>25041</v>
      </c>
      <c r="F591" s="274">
        <v>21.58</v>
      </c>
    </row>
    <row r="592" spans="1:6">
      <c r="A592" s="273" t="s">
        <v>25039</v>
      </c>
      <c r="B592" s="273">
        <v>789</v>
      </c>
      <c r="C592" s="266" t="s">
        <v>25563</v>
      </c>
      <c r="D592" s="273" t="s">
        <v>14</v>
      </c>
      <c r="E592" s="273" t="s">
        <v>25041</v>
      </c>
      <c r="F592" s="274">
        <v>16.579999999999998</v>
      </c>
    </row>
    <row r="593" spans="1:6">
      <c r="A593" s="273" t="s">
        <v>25039</v>
      </c>
      <c r="B593" s="273">
        <v>768</v>
      </c>
      <c r="C593" s="266" t="s">
        <v>25564</v>
      </c>
      <c r="D593" s="273" t="s">
        <v>14</v>
      </c>
      <c r="E593" s="273" t="s">
        <v>25041</v>
      </c>
      <c r="F593" s="274">
        <v>16.95</v>
      </c>
    </row>
    <row r="594" spans="1:6">
      <c r="A594" s="273" t="s">
        <v>25039</v>
      </c>
      <c r="B594" s="273">
        <v>769</v>
      </c>
      <c r="C594" s="266" t="s">
        <v>25565</v>
      </c>
      <c r="D594" s="273" t="s">
        <v>14</v>
      </c>
      <c r="E594" s="273" t="s">
        <v>25041</v>
      </c>
      <c r="F594" s="274">
        <v>16.95</v>
      </c>
    </row>
    <row r="595" spans="1:6">
      <c r="A595" s="273" t="s">
        <v>25039</v>
      </c>
      <c r="B595" s="273">
        <v>764</v>
      </c>
      <c r="C595" s="266" t="s">
        <v>25566</v>
      </c>
      <c r="D595" s="273" t="s">
        <v>14</v>
      </c>
      <c r="E595" s="273" t="s">
        <v>25046</v>
      </c>
      <c r="F595" s="274">
        <v>10.43</v>
      </c>
    </row>
    <row r="596" spans="1:6">
      <c r="A596" s="273" t="s">
        <v>25039</v>
      </c>
      <c r="B596" s="273">
        <v>765</v>
      </c>
      <c r="C596" s="266" t="s">
        <v>25567</v>
      </c>
      <c r="D596" s="273" t="s">
        <v>14</v>
      </c>
      <c r="E596" s="273" t="s">
        <v>25041</v>
      </c>
      <c r="F596" s="274">
        <v>10.43</v>
      </c>
    </row>
    <row r="597" spans="1:6">
      <c r="A597" s="273" t="s">
        <v>25039</v>
      </c>
      <c r="B597" s="273">
        <v>770</v>
      </c>
      <c r="C597" s="266" t="s">
        <v>25568</v>
      </c>
      <c r="D597" s="273" t="s">
        <v>14</v>
      </c>
      <c r="E597" s="273" t="s">
        <v>25041</v>
      </c>
      <c r="F597" s="274">
        <v>5.98</v>
      </c>
    </row>
    <row r="598" spans="1:6">
      <c r="A598" s="273" t="s">
        <v>25039</v>
      </c>
      <c r="B598" s="273">
        <v>12394</v>
      </c>
      <c r="C598" s="266" t="s">
        <v>25569</v>
      </c>
      <c r="D598" s="273" t="s">
        <v>14</v>
      </c>
      <c r="E598" s="273" t="s">
        <v>25041</v>
      </c>
      <c r="F598" s="274">
        <v>5.98</v>
      </c>
    </row>
    <row r="599" spans="1:6">
      <c r="A599" s="273" t="s">
        <v>25039</v>
      </c>
      <c r="B599" s="273">
        <v>787</v>
      </c>
      <c r="C599" s="266" t="s">
        <v>25570</v>
      </c>
      <c r="D599" s="273" t="s">
        <v>14</v>
      </c>
      <c r="E599" s="273" t="s">
        <v>25041</v>
      </c>
      <c r="F599" s="274">
        <v>46.59</v>
      </c>
    </row>
    <row r="600" spans="1:6">
      <c r="A600" s="273" t="s">
        <v>25039</v>
      </c>
      <c r="B600" s="273">
        <v>774</v>
      </c>
      <c r="C600" s="266" t="s">
        <v>25571</v>
      </c>
      <c r="D600" s="273" t="s">
        <v>14</v>
      </c>
      <c r="E600" s="273" t="s">
        <v>25041</v>
      </c>
      <c r="F600" s="274">
        <v>46.59</v>
      </c>
    </row>
    <row r="601" spans="1:6">
      <c r="A601" s="273" t="s">
        <v>25039</v>
      </c>
      <c r="B601" s="273">
        <v>773</v>
      </c>
      <c r="C601" s="266" t="s">
        <v>25572</v>
      </c>
      <c r="D601" s="273" t="s">
        <v>14</v>
      </c>
      <c r="E601" s="273" t="s">
        <v>25041</v>
      </c>
      <c r="F601" s="274">
        <v>46.59</v>
      </c>
    </row>
    <row r="602" spans="1:6">
      <c r="A602" s="273" t="s">
        <v>25039</v>
      </c>
      <c r="B602" s="273">
        <v>775</v>
      </c>
      <c r="C602" s="266" t="s">
        <v>25573</v>
      </c>
      <c r="D602" s="273" t="s">
        <v>14</v>
      </c>
      <c r="E602" s="273" t="s">
        <v>25041</v>
      </c>
      <c r="F602" s="274">
        <v>46.59</v>
      </c>
    </row>
    <row r="603" spans="1:6">
      <c r="A603" s="273" t="s">
        <v>25039</v>
      </c>
      <c r="B603" s="273">
        <v>788</v>
      </c>
      <c r="C603" s="266" t="s">
        <v>25574</v>
      </c>
      <c r="D603" s="273" t="s">
        <v>14</v>
      </c>
      <c r="E603" s="273" t="s">
        <v>25041</v>
      </c>
      <c r="F603" s="274">
        <v>28.96</v>
      </c>
    </row>
    <row r="604" spans="1:6">
      <c r="A604" s="273" t="s">
        <v>25039</v>
      </c>
      <c r="B604" s="273">
        <v>772</v>
      </c>
      <c r="C604" s="266" t="s">
        <v>25575</v>
      </c>
      <c r="D604" s="273" t="s">
        <v>14</v>
      </c>
      <c r="E604" s="273" t="s">
        <v>25041</v>
      </c>
      <c r="F604" s="274">
        <v>28.96</v>
      </c>
    </row>
    <row r="605" spans="1:6">
      <c r="A605" s="273" t="s">
        <v>25039</v>
      </c>
      <c r="B605" s="273">
        <v>771</v>
      </c>
      <c r="C605" s="266" t="s">
        <v>25576</v>
      </c>
      <c r="D605" s="273" t="s">
        <v>14</v>
      </c>
      <c r="E605" s="273" t="s">
        <v>25041</v>
      </c>
      <c r="F605" s="274">
        <v>28.96</v>
      </c>
    </row>
    <row r="606" spans="1:6">
      <c r="A606" s="273" t="s">
        <v>25039</v>
      </c>
      <c r="B606" s="273">
        <v>776</v>
      </c>
      <c r="C606" s="266" t="s">
        <v>25577</v>
      </c>
      <c r="D606" s="273" t="s">
        <v>14</v>
      </c>
      <c r="E606" s="273" t="s">
        <v>25041</v>
      </c>
      <c r="F606" s="274">
        <v>68.680000000000007</v>
      </c>
    </row>
    <row r="607" spans="1:6">
      <c r="A607" s="273" t="s">
        <v>25039</v>
      </c>
      <c r="B607" s="273">
        <v>777</v>
      </c>
      <c r="C607" s="266" t="s">
        <v>25578</v>
      </c>
      <c r="D607" s="273" t="s">
        <v>14</v>
      </c>
      <c r="E607" s="273" t="s">
        <v>25041</v>
      </c>
      <c r="F607" s="274">
        <v>66.77</v>
      </c>
    </row>
    <row r="608" spans="1:6">
      <c r="A608" s="273" t="s">
        <v>25039</v>
      </c>
      <c r="B608" s="273">
        <v>780</v>
      </c>
      <c r="C608" s="266" t="s">
        <v>25579</v>
      </c>
      <c r="D608" s="273" t="s">
        <v>14</v>
      </c>
      <c r="E608" s="273" t="s">
        <v>25041</v>
      </c>
      <c r="F608" s="274">
        <v>67.099999999999994</v>
      </c>
    </row>
    <row r="609" spans="1:6">
      <c r="A609" s="273" t="s">
        <v>25039</v>
      </c>
      <c r="B609" s="273">
        <v>778</v>
      </c>
      <c r="C609" s="266" t="s">
        <v>25580</v>
      </c>
      <c r="D609" s="273" t="s">
        <v>14</v>
      </c>
      <c r="E609" s="273" t="s">
        <v>25041</v>
      </c>
      <c r="F609" s="274">
        <v>68.680000000000007</v>
      </c>
    </row>
    <row r="610" spans="1:6">
      <c r="A610" s="273" t="s">
        <v>25039</v>
      </c>
      <c r="B610" s="273">
        <v>779</v>
      </c>
      <c r="C610" s="266" t="s">
        <v>25581</v>
      </c>
      <c r="D610" s="273" t="s">
        <v>14</v>
      </c>
      <c r="E610" s="273" t="s">
        <v>25041</v>
      </c>
      <c r="F610" s="274">
        <v>7.2</v>
      </c>
    </row>
    <row r="611" spans="1:6">
      <c r="A611" s="273" t="s">
        <v>25039</v>
      </c>
      <c r="B611" s="273">
        <v>781</v>
      </c>
      <c r="C611" s="266" t="s">
        <v>25582</v>
      </c>
      <c r="D611" s="273" t="s">
        <v>14</v>
      </c>
      <c r="E611" s="273" t="s">
        <v>25041</v>
      </c>
      <c r="F611" s="274">
        <v>126.9</v>
      </c>
    </row>
    <row r="612" spans="1:6">
      <c r="A612" s="273" t="s">
        <v>25039</v>
      </c>
      <c r="B612" s="273">
        <v>786</v>
      </c>
      <c r="C612" s="266" t="s">
        <v>25583</v>
      </c>
      <c r="D612" s="273" t="s">
        <v>14</v>
      </c>
      <c r="E612" s="273" t="s">
        <v>25041</v>
      </c>
      <c r="F612" s="274">
        <v>126.9</v>
      </c>
    </row>
    <row r="613" spans="1:6">
      <c r="A613" s="273" t="s">
        <v>25039</v>
      </c>
      <c r="B613" s="273">
        <v>782</v>
      </c>
      <c r="C613" s="266" t="s">
        <v>25584</v>
      </c>
      <c r="D613" s="273" t="s">
        <v>14</v>
      </c>
      <c r="E613" s="273" t="s">
        <v>25041</v>
      </c>
      <c r="F613" s="274">
        <v>126.9</v>
      </c>
    </row>
    <row r="614" spans="1:6">
      <c r="A614" s="273" t="s">
        <v>25039</v>
      </c>
      <c r="B614" s="273">
        <v>783</v>
      </c>
      <c r="C614" s="266" t="s">
        <v>25585</v>
      </c>
      <c r="D614" s="273" t="s">
        <v>14</v>
      </c>
      <c r="E614" s="273" t="s">
        <v>25041</v>
      </c>
      <c r="F614" s="274">
        <v>347.3</v>
      </c>
    </row>
    <row r="615" spans="1:6">
      <c r="A615" s="273" t="s">
        <v>25039</v>
      </c>
      <c r="B615" s="273">
        <v>785</v>
      </c>
      <c r="C615" s="266" t="s">
        <v>25586</v>
      </c>
      <c r="D615" s="273" t="s">
        <v>14</v>
      </c>
      <c r="E615" s="273" t="s">
        <v>25041</v>
      </c>
      <c r="F615" s="274">
        <v>366.96</v>
      </c>
    </row>
    <row r="616" spans="1:6">
      <c r="A616" s="273" t="s">
        <v>25039</v>
      </c>
      <c r="B616" s="273">
        <v>784</v>
      </c>
      <c r="C616" s="266" t="s">
        <v>25587</v>
      </c>
      <c r="D616" s="273" t="s">
        <v>14</v>
      </c>
      <c r="E616" s="273" t="s">
        <v>25041</v>
      </c>
      <c r="F616" s="274">
        <v>393.66</v>
      </c>
    </row>
    <row r="617" spans="1:6">
      <c r="A617" s="273" t="s">
        <v>25039</v>
      </c>
      <c r="B617" s="273">
        <v>828</v>
      </c>
      <c r="C617" s="266" t="s">
        <v>25588</v>
      </c>
      <c r="D617" s="273" t="s">
        <v>14</v>
      </c>
      <c r="E617" s="273" t="s">
        <v>25041</v>
      </c>
      <c r="F617" s="274">
        <v>0.69</v>
      </c>
    </row>
    <row r="618" spans="1:6">
      <c r="A618" s="273" t="s">
        <v>25039</v>
      </c>
      <c r="B618" s="273">
        <v>829</v>
      </c>
      <c r="C618" s="266" t="s">
        <v>25589</v>
      </c>
      <c r="D618" s="273" t="s">
        <v>14</v>
      </c>
      <c r="E618" s="273" t="s">
        <v>25041</v>
      </c>
      <c r="F618" s="274">
        <v>1.1200000000000001</v>
      </c>
    </row>
    <row r="619" spans="1:6">
      <c r="A619" s="273" t="s">
        <v>25039</v>
      </c>
      <c r="B619" s="273">
        <v>812</v>
      </c>
      <c r="C619" s="266" t="s">
        <v>25590</v>
      </c>
      <c r="D619" s="273" t="s">
        <v>14</v>
      </c>
      <c r="E619" s="273" t="s">
        <v>25041</v>
      </c>
      <c r="F619" s="274">
        <v>2.4700000000000002</v>
      </c>
    </row>
    <row r="620" spans="1:6">
      <c r="A620" s="273" t="s">
        <v>25039</v>
      </c>
      <c r="B620" s="273">
        <v>819</v>
      </c>
      <c r="C620" s="266" t="s">
        <v>25591</v>
      </c>
      <c r="D620" s="273" t="s">
        <v>14</v>
      </c>
      <c r="E620" s="273" t="s">
        <v>25041</v>
      </c>
      <c r="F620" s="274">
        <v>4.28</v>
      </c>
    </row>
    <row r="621" spans="1:6">
      <c r="A621" s="273" t="s">
        <v>25039</v>
      </c>
      <c r="B621" s="273">
        <v>818</v>
      </c>
      <c r="C621" s="266" t="s">
        <v>25592</v>
      </c>
      <c r="D621" s="273" t="s">
        <v>14</v>
      </c>
      <c r="E621" s="273" t="s">
        <v>25041</v>
      </c>
      <c r="F621" s="274">
        <v>8</v>
      </c>
    </row>
    <row r="622" spans="1:6">
      <c r="A622" s="273" t="s">
        <v>25039</v>
      </c>
      <c r="B622" s="273">
        <v>20086</v>
      </c>
      <c r="C622" s="266" t="s">
        <v>25593</v>
      </c>
      <c r="D622" s="273" t="s">
        <v>14</v>
      </c>
      <c r="E622" s="273" t="s">
        <v>25041</v>
      </c>
      <c r="F622" s="274">
        <v>3.71</v>
      </c>
    </row>
    <row r="623" spans="1:6">
      <c r="A623" s="273" t="s">
        <v>25039</v>
      </c>
      <c r="B623" s="273">
        <v>832</v>
      </c>
      <c r="C623" s="266" t="s">
        <v>25594</v>
      </c>
      <c r="D623" s="273" t="s">
        <v>14</v>
      </c>
      <c r="E623" s="273" t="s">
        <v>25041</v>
      </c>
      <c r="F623" s="274">
        <v>3.3</v>
      </c>
    </row>
    <row r="624" spans="1:6">
      <c r="A624" s="273" t="s">
        <v>25039</v>
      </c>
      <c r="B624" s="273">
        <v>834</v>
      </c>
      <c r="C624" s="266" t="s">
        <v>25595</v>
      </c>
      <c r="D624" s="273" t="s">
        <v>14</v>
      </c>
      <c r="E624" s="273" t="s">
        <v>25041</v>
      </c>
      <c r="F624" s="274">
        <v>4.2699999999999996</v>
      </c>
    </row>
    <row r="625" spans="1:6">
      <c r="A625" s="273" t="s">
        <v>25039</v>
      </c>
      <c r="B625" s="273">
        <v>813</v>
      </c>
      <c r="C625" s="266" t="s">
        <v>25596</v>
      </c>
      <c r="D625" s="273" t="s">
        <v>14</v>
      </c>
      <c r="E625" s="273" t="s">
        <v>25041</v>
      </c>
      <c r="F625" s="274">
        <v>4.97</v>
      </c>
    </row>
    <row r="626" spans="1:6">
      <c r="A626" s="273" t="s">
        <v>25039</v>
      </c>
      <c r="B626" s="273">
        <v>820</v>
      </c>
      <c r="C626" s="266" t="s">
        <v>25597</v>
      </c>
      <c r="D626" s="273" t="s">
        <v>14</v>
      </c>
      <c r="E626" s="273" t="s">
        <v>25041</v>
      </c>
      <c r="F626" s="274">
        <v>6.7</v>
      </c>
    </row>
    <row r="627" spans="1:6">
      <c r="A627" s="273" t="s">
        <v>25039</v>
      </c>
      <c r="B627" s="273">
        <v>816</v>
      </c>
      <c r="C627" s="266" t="s">
        <v>25598</v>
      </c>
      <c r="D627" s="273" t="s">
        <v>14</v>
      </c>
      <c r="E627" s="273" t="s">
        <v>25041</v>
      </c>
      <c r="F627" s="274">
        <v>11.93</v>
      </c>
    </row>
    <row r="628" spans="1:6">
      <c r="A628" s="273" t="s">
        <v>25039</v>
      </c>
      <c r="B628" s="273">
        <v>814</v>
      </c>
      <c r="C628" s="266" t="s">
        <v>25599</v>
      </c>
      <c r="D628" s="273" t="s">
        <v>14</v>
      </c>
      <c r="E628" s="273" t="s">
        <v>25041</v>
      </c>
      <c r="F628" s="274">
        <v>14.82</v>
      </c>
    </row>
    <row r="629" spans="1:6">
      <c r="A629" s="273" t="s">
        <v>25039</v>
      </c>
      <c r="B629" s="273">
        <v>822</v>
      </c>
      <c r="C629" s="266" t="s">
        <v>25600</v>
      </c>
      <c r="D629" s="273" t="s">
        <v>14</v>
      </c>
      <c r="E629" s="273" t="s">
        <v>25041</v>
      </c>
      <c r="F629" s="274">
        <v>19.350000000000001</v>
      </c>
    </row>
    <row r="630" spans="1:6">
      <c r="A630" s="273" t="s">
        <v>25039</v>
      </c>
      <c r="B630" s="273">
        <v>821</v>
      </c>
      <c r="C630" s="266" t="s">
        <v>25601</v>
      </c>
      <c r="D630" s="273" t="s">
        <v>14</v>
      </c>
      <c r="E630" s="273" t="s">
        <v>25041</v>
      </c>
      <c r="F630" s="274">
        <v>22.13</v>
      </c>
    </row>
    <row r="631" spans="1:6">
      <c r="A631" s="273" t="s">
        <v>25039</v>
      </c>
      <c r="B631" s="273">
        <v>39191</v>
      </c>
      <c r="C631" s="266" t="s">
        <v>25602</v>
      </c>
      <c r="D631" s="273" t="s">
        <v>14</v>
      </c>
      <c r="E631" s="273" t="s">
        <v>25041</v>
      </c>
      <c r="F631" s="274">
        <v>23.63</v>
      </c>
    </row>
    <row r="632" spans="1:6">
      <c r="A632" s="273" t="s">
        <v>25039</v>
      </c>
      <c r="B632" s="273">
        <v>39190</v>
      </c>
      <c r="C632" s="266" t="s">
        <v>25603</v>
      </c>
      <c r="D632" s="273" t="s">
        <v>14</v>
      </c>
      <c r="E632" s="273" t="s">
        <v>25041</v>
      </c>
      <c r="F632" s="274">
        <v>24.69</v>
      </c>
    </row>
    <row r="633" spans="1:6">
      <c r="A633" s="273" t="s">
        <v>25039</v>
      </c>
      <c r="B633" s="273">
        <v>39189</v>
      </c>
      <c r="C633" s="266" t="s">
        <v>25604</v>
      </c>
      <c r="D633" s="273" t="s">
        <v>14</v>
      </c>
      <c r="E633" s="273" t="s">
        <v>25041</v>
      </c>
      <c r="F633" s="274">
        <v>26.13</v>
      </c>
    </row>
    <row r="634" spans="1:6">
      <c r="A634" s="273" t="s">
        <v>25039</v>
      </c>
      <c r="B634" s="273">
        <v>39188</v>
      </c>
      <c r="C634" s="266" t="s">
        <v>25605</v>
      </c>
      <c r="D634" s="273" t="s">
        <v>14</v>
      </c>
      <c r="E634" s="273" t="s">
        <v>25041</v>
      </c>
      <c r="F634" s="274">
        <v>19.23</v>
      </c>
    </row>
    <row r="635" spans="1:6">
      <c r="A635" s="273" t="s">
        <v>25039</v>
      </c>
      <c r="B635" s="273">
        <v>39186</v>
      </c>
      <c r="C635" s="266" t="s">
        <v>25606</v>
      </c>
      <c r="D635" s="273" t="s">
        <v>14</v>
      </c>
      <c r="E635" s="273" t="s">
        <v>25041</v>
      </c>
      <c r="F635" s="274">
        <v>23.37</v>
      </c>
    </row>
    <row r="636" spans="1:6">
      <c r="A636" s="273" t="s">
        <v>25039</v>
      </c>
      <c r="B636" s="273">
        <v>39187</v>
      </c>
      <c r="C636" s="266" t="s">
        <v>25607</v>
      </c>
      <c r="D636" s="273" t="s">
        <v>14</v>
      </c>
      <c r="E636" s="273" t="s">
        <v>25041</v>
      </c>
      <c r="F636" s="274">
        <v>20.16</v>
      </c>
    </row>
    <row r="637" spans="1:6">
      <c r="A637" s="273" t="s">
        <v>25039</v>
      </c>
      <c r="B637" s="273">
        <v>39184</v>
      </c>
      <c r="C637" s="266" t="s">
        <v>25608</v>
      </c>
      <c r="D637" s="273" t="s">
        <v>14</v>
      </c>
      <c r="E637" s="273" t="s">
        <v>25041</v>
      </c>
      <c r="F637" s="274">
        <v>7.58</v>
      </c>
    </row>
    <row r="638" spans="1:6">
      <c r="A638" s="273" t="s">
        <v>25039</v>
      </c>
      <c r="B638" s="273">
        <v>39185</v>
      </c>
      <c r="C638" s="266" t="s">
        <v>25609</v>
      </c>
      <c r="D638" s="273" t="s">
        <v>14</v>
      </c>
      <c r="E638" s="273" t="s">
        <v>25041</v>
      </c>
      <c r="F638" s="274">
        <v>6.91</v>
      </c>
    </row>
    <row r="639" spans="1:6">
      <c r="A639" s="273" t="s">
        <v>25039</v>
      </c>
      <c r="B639" s="273">
        <v>39198</v>
      </c>
      <c r="C639" s="266" t="s">
        <v>25610</v>
      </c>
      <c r="D639" s="273" t="s">
        <v>14</v>
      </c>
      <c r="E639" s="273" t="s">
        <v>25041</v>
      </c>
      <c r="F639" s="274">
        <v>77.52</v>
      </c>
    </row>
    <row r="640" spans="1:6">
      <c r="A640" s="273" t="s">
        <v>25039</v>
      </c>
      <c r="B640" s="273">
        <v>39197</v>
      </c>
      <c r="C640" s="266" t="s">
        <v>25611</v>
      </c>
      <c r="D640" s="273" t="s">
        <v>14</v>
      </c>
      <c r="E640" s="273" t="s">
        <v>25041</v>
      </c>
      <c r="F640" s="274">
        <v>80.98</v>
      </c>
    </row>
    <row r="641" spans="1:6">
      <c r="A641" s="273" t="s">
        <v>25039</v>
      </c>
      <c r="B641" s="273">
        <v>39196</v>
      </c>
      <c r="C641" s="266" t="s">
        <v>25612</v>
      </c>
      <c r="D641" s="273" t="s">
        <v>14</v>
      </c>
      <c r="E641" s="273" t="s">
        <v>25041</v>
      </c>
      <c r="F641" s="274">
        <v>83.52</v>
      </c>
    </row>
    <row r="642" spans="1:6">
      <c r="A642" s="273" t="s">
        <v>25039</v>
      </c>
      <c r="B642" s="273">
        <v>39199</v>
      </c>
      <c r="C642" s="266" t="s">
        <v>25613</v>
      </c>
      <c r="D642" s="273" t="s">
        <v>14</v>
      </c>
      <c r="E642" s="273" t="s">
        <v>25041</v>
      </c>
      <c r="F642" s="274">
        <v>74.61</v>
      </c>
    </row>
    <row r="643" spans="1:6">
      <c r="A643" s="273" t="s">
        <v>25039</v>
      </c>
      <c r="B643" s="273">
        <v>39195</v>
      </c>
      <c r="C643" s="266" t="s">
        <v>25614</v>
      </c>
      <c r="D643" s="273" t="s">
        <v>14</v>
      </c>
      <c r="E643" s="273" t="s">
        <v>25041</v>
      </c>
      <c r="F643" s="274">
        <v>43.06</v>
      </c>
    </row>
    <row r="644" spans="1:6">
      <c r="A644" s="273" t="s">
        <v>25039</v>
      </c>
      <c r="B644" s="273">
        <v>39194</v>
      </c>
      <c r="C644" s="266" t="s">
        <v>25615</v>
      </c>
      <c r="D644" s="273" t="s">
        <v>14</v>
      </c>
      <c r="E644" s="273" t="s">
        <v>25041</v>
      </c>
      <c r="F644" s="274">
        <v>46.08</v>
      </c>
    </row>
    <row r="645" spans="1:6">
      <c r="A645" s="273" t="s">
        <v>25039</v>
      </c>
      <c r="B645" s="273">
        <v>39193</v>
      </c>
      <c r="C645" s="266" t="s">
        <v>25616</v>
      </c>
      <c r="D645" s="273" t="s">
        <v>14</v>
      </c>
      <c r="E645" s="273" t="s">
        <v>25041</v>
      </c>
      <c r="F645" s="274">
        <v>50.51</v>
      </c>
    </row>
    <row r="646" spans="1:6">
      <c r="A646" s="273" t="s">
        <v>25039</v>
      </c>
      <c r="B646" s="273">
        <v>39192</v>
      </c>
      <c r="C646" s="266" t="s">
        <v>25617</v>
      </c>
      <c r="D646" s="273" t="s">
        <v>14</v>
      </c>
      <c r="E646" s="273" t="s">
        <v>25041</v>
      </c>
      <c r="F646" s="274">
        <v>52.54</v>
      </c>
    </row>
    <row r="647" spans="1:6">
      <c r="A647" s="273" t="s">
        <v>25039</v>
      </c>
      <c r="B647" s="273">
        <v>39201</v>
      </c>
      <c r="C647" s="266" t="s">
        <v>25618</v>
      </c>
      <c r="D647" s="273" t="s">
        <v>14</v>
      </c>
      <c r="E647" s="273" t="s">
        <v>25041</v>
      </c>
      <c r="F647" s="274">
        <v>92.69</v>
      </c>
    </row>
    <row r="648" spans="1:6">
      <c r="A648" s="273" t="s">
        <v>25039</v>
      </c>
      <c r="B648" s="273">
        <v>39200</v>
      </c>
      <c r="C648" s="266" t="s">
        <v>25619</v>
      </c>
      <c r="D648" s="273" t="s">
        <v>14</v>
      </c>
      <c r="E648" s="273" t="s">
        <v>25041</v>
      </c>
      <c r="F648" s="274">
        <v>93.43</v>
      </c>
    </row>
    <row r="649" spans="1:6">
      <c r="A649" s="273" t="s">
        <v>25039</v>
      </c>
      <c r="B649" s="273">
        <v>39203</v>
      </c>
      <c r="C649" s="266" t="s">
        <v>25620</v>
      </c>
      <c r="D649" s="273" t="s">
        <v>14</v>
      </c>
      <c r="E649" s="273" t="s">
        <v>25041</v>
      </c>
      <c r="F649" s="274">
        <v>75.44</v>
      </c>
    </row>
    <row r="650" spans="1:6">
      <c r="A650" s="273" t="s">
        <v>25039</v>
      </c>
      <c r="B650" s="273">
        <v>39202</v>
      </c>
      <c r="C650" s="266" t="s">
        <v>25621</v>
      </c>
      <c r="D650" s="273" t="s">
        <v>14</v>
      </c>
      <c r="E650" s="273" t="s">
        <v>25041</v>
      </c>
      <c r="F650" s="274">
        <v>88.62</v>
      </c>
    </row>
    <row r="651" spans="1:6">
      <c r="A651" s="273" t="s">
        <v>25039</v>
      </c>
      <c r="B651" s="273">
        <v>39920</v>
      </c>
      <c r="C651" s="266" t="s">
        <v>32244</v>
      </c>
      <c r="D651" s="273" t="s">
        <v>14</v>
      </c>
      <c r="E651" s="273" t="s">
        <v>25041</v>
      </c>
      <c r="F651" s="274">
        <v>6.36</v>
      </c>
    </row>
    <row r="652" spans="1:6">
      <c r="A652" s="273" t="s">
        <v>25039</v>
      </c>
      <c r="B652" s="273">
        <v>39205</v>
      </c>
      <c r="C652" s="266" t="s">
        <v>25622</v>
      </c>
      <c r="D652" s="273" t="s">
        <v>14</v>
      </c>
      <c r="E652" s="273" t="s">
        <v>25041</v>
      </c>
      <c r="F652" s="274">
        <v>147.85</v>
      </c>
    </row>
    <row r="653" spans="1:6">
      <c r="A653" s="273" t="s">
        <v>25039</v>
      </c>
      <c r="B653" s="273">
        <v>39204</v>
      </c>
      <c r="C653" s="266" t="s">
        <v>25623</v>
      </c>
      <c r="D653" s="273" t="s">
        <v>14</v>
      </c>
      <c r="E653" s="273" t="s">
        <v>25041</v>
      </c>
      <c r="F653" s="274">
        <v>151.43</v>
      </c>
    </row>
    <row r="654" spans="1:6">
      <c r="A654" s="273" t="s">
        <v>25039</v>
      </c>
      <c r="B654" s="273">
        <v>39206</v>
      </c>
      <c r="C654" s="266" t="s">
        <v>25624</v>
      </c>
      <c r="D654" s="273" t="s">
        <v>14</v>
      </c>
      <c r="E654" s="273" t="s">
        <v>25041</v>
      </c>
      <c r="F654" s="274">
        <v>143.66</v>
      </c>
    </row>
    <row r="655" spans="1:6">
      <c r="A655" s="273" t="s">
        <v>25039</v>
      </c>
      <c r="B655" s="273">
        <v>798</v>
      </c>
      <c r="C655" s="266" t="s">
        <v>25625</v>
      </c>
      <c r="D655" s="273" t="s">
        <v>14</v>
      </c>
      <c r="E655" s="273" t="s">
        <v>25041</v>
      </c>
      <c r="F655" s="274">
        <v>1.38</v>
      </c>
    </row>
    <row r="656" spans="1:6">
      <c r="A656" s="273" t="s">
        <v>25039</v>
      </c>
      <c r="B656" s="273">
        <v>797</v>
      </c>
      <c r="C656" s="266" t="s">
        <v>25626</v>
      </c>
      <c r="D656" s="273" t="s">
        <v>14</v>
      </c>
      <c r="E656" s="273" t="s">
        <v>25041</v>
      </c>
      <c r="F656" s="274">
        <v>10.02</v>
      </c>
    </row>
    <row r="657" spans="1:6">
      <c r="A657" s="273" t="s">
        <v>25039</v>
      </c>
      <c r="B657" s="273">
        <v>796</v>
      </c>
      <c r="C657" s="266" t="s">
        <v>25627</v>
      </c>
      <c r="D657" s="273" t="s">
        <v>14</v>
      </c>
      <c r="E657" s="273" t="s">
        <v>25041</v>
      </c>
      <c r="F657" s="274">
        <v>8.51</v>
      </c>
    </row>
    <row r="658" spans="1:6">
      <c r="A658" s="273" t="s">
        <v>25039</v>
      </c>
      <c r="B658" s="273">
        <v>799</v>
      </c>
      <c r="C658" s="266" t="s">
        <v>25628</v>
      </c>
      <c r="D658" s="273" t="s">
        <v>14</v>
      </c>
      <c r="E658" s="273" t="s">
        <v>25041</v>
      </c>
      <c r="F658" s="274">
        <v>4.12</v>
      </c>
    </row>
    <row r="659" spans="1:6">
      <c r="A659" s="273" t="s">
        <v>25039</v>
      </c>
      <c r="B659" s="273">
        <v>792</v>
      </c>
      <c r="C659" s="266" t="s">
        <v>25629</v>
      </c>
      <c r="D659" s="273" t="s">
        <v>14</v>
      </c>
      <c r="E659" s="273" t="s">
        <v>25041</v>
      </c>
      <c r="F659" s="274">
        <v>3.99</v>
      </c>
    </row>
    <row r="660" spans="1:6">
      <c r="A660" s="273" t="s">
        <v>25039</v>
      </c>
      <c r="B660" s="273">
        <v>38001</v>
      </c>
      <c r="C660" s="266" t="s">
        <v>25630</v>
      </c>
      <c r="D660" s="273" t="s">
        <v>14</v>
      </c>
      <c r="E660" s="273" t="s">
        <v>25041</v>
      </c>
      <c r="F660" s="274">
        <v>1.22</v>
      </c>
    </row>
    <row r="661" spans="1:6">
      <c r="A661" s="273" t="s">
        <v>25039</v>
      </c>
      <c r="B661" s="273">
        <v>38002</v>
      </c>
      <c r="C661" s="266" t="s">
        <v>25631</v>
      </c>
      <c r="D661" s="273" t="s">
        <v>14</v>
      </c>
      <c r="E661" s="273" t="s">
        <v>25041</v>
      </c>
      <c r="F661" s="274">
        <v>4.26</v>
      </c>
    </row>
    <row r="662" spans="1:6">
      <c r="A662" s="273" t="s">
        <v>25039</v>
      </c>
      <c r="B662" s="273">
        <v>38003</v>
      </c>
      <c r="C662" s="266" t="s">
        <v>25632</v>
      </c>
      <c r="D662" s="273" t="s">
        <v>14</v>
      </c>
      <c r="E662" s="273" t="s">
        <v>25041</v>
      </c>
      <c r="F662" s="274">
        <v>29.11</v>
      </c>
    </row>
    <row r="663" spans="1:6">
      <c r="A663" s="273" t="s">
        <v>25039</v>
      </c>
      <c r="B663" s="273">
        <v>38004</v>
      </c>
      <c r="C663" s="266" t="s">
        <v>25633</v>
      </c>
      <c r="D663" s="273" t="s">
        <v>14</v>
      </c>
      <c r="E663" s="273" t="s">
        <v>25041</v>
      </c>
      <c r="F663" s="274">
        <v>33.47</v>
      </c>
    </row>
    <row r="664" spans="1:6">
      <c r="A664" s="273" t="s">
        <v>25039</v>
      </c>
      <c r="B664" s="273">
        <v>44263</v>
      </c>
      <c r="C664" s="266" t="s">
        <v>25634</v>
      </c>
      <c r="D664" s="273" t="s">
        <v>14</v>
      </c>
      <c r="E664" s="273" t="s">
        <v>25041</v>
      </c>
      <c r="F664" s="274">
        <v>60.1</v>
      </c>
    </row>
    <row r="665" spans="1:6">
      <c r="A665" s="273" t="s">
        <v>25039</v>
      </c>
      <c r="B665" s="273">
        <v>36327</v>
      </c>
      <c r="C665" s="266" t="s">
        <v>25635</v>
      </c>
      <c r="D665" s="273" t="s">
        <v>14</v>
      </c>
      <c r="E665" s="273" t="s">
        <v>25041</v>
      </c>
      <c r="F665" s="274">
        <v>4.57</v>
      </c>
    </row>
    <row r="666" spans="1:6">
      <c r="A666" s="273" t="s">
        <v>25039</v>
      </c>
      <c r="B666" s="273">
        <v>38992</v>
      </c>
      <c r="C666" s="266" t="s">
        <v>25636</v>
      </c>
      <c r="D666" s="273" t="s">
        <v>14</v>
      </c>
      <c r="E666" s="273" t="s">
        <v>25041</v>
      </c>
      <c r="F666" s="274">
        <v>5.56</v>
      </c>
    </row>
    <row r="667" spans="1:6">
      <c r="A667" s="273" t="s">
        <v>25039</v>
      </c>
      <c r="B667" s="273">
        <v>38993</v>
      </c>
      <c r="C667" s="266" t="s">
        <v>25637</v>
      </c>
      <c r="D667" s="273" t="s">
        <v>14</v>
      </c>
      <c r="E667" s="273" t="s">
        <v>25041</v>
      </c>
      <c r="F667" s="274">
        <v>14.45</v>
      </c>
    </row>
    <row r="668" spans="1:6">
      <c r="A668" s="273" t="s">
        <v>25039</v>
      </c>
      <c r="B668" s="273">
        <v>44175</v>
      </c>
      <c r="C668" s="266" t="s">
        <v>25638</v>
      </c>
      <c r="D668" s="273" t="s">
        <v>14</v>
      </c>
      <c r="E668" s="273" t="s">
        <v>25041</v>
      </c>
      <c r="F668" s="274">
        <v>25.21</v>
      </c>
    </row>
    <row r="669" spans="1:6">
      <c r="A669" s="273" t="s">
        <v>25039</v>
      </c>
      <c r="B669" s="273">
        <v>44177</v>
      </c>
      <c r="C669" s="266" t="s">
        <v>25639</v>
      </c>
      <c r="D669" s="273" t="s">
        <v>14</v>
      </c>
      <c r="E669" s="273" t="s">
        <v>25041</v>
      </c>
      <c r="F669" s="274">
        <v>18.84</v>
      </c>
    </row>
    <row r="670" spans="1:6">
      <c r="A670" s="273" t="s">
        <v>25039</v>
      </c>
      <c r="B670" s="273">
        <v>38418</v>
      </c>
      <c r="C670" s="266" t="s">
        <v>25640</v>
      </c>
      <c r="D670" s="273" t="s">
        <v>14</v>
      </c>
      <c r="E670" s="273" t="s">
        <v>25041</v>
      </c>
      <c r="F670" s="274">
        <v>6.38</v>
      </c>
    </row>
    <row r="671" spans="1:6">
      <c r="A671" s="273" t="s">
        <v>25039</v>
      </c>
      <c r="B671" s="273">
        <v>39178</v>
      </c>
      <c r="C671" s="266" t="s">
        <v>25641</v>
      </c>
      <c r="D671" s="273" t="s">
        <v>14</v>
      </c>
      <c r="E671" s="273" t="s">
        <v>25041</v>
      </c>
      <c r="F671" s="274">
        <v>2.5499999999999998</v>
      </c>
    </row>
    <row r="672" spans="1:6">
      <c r="A672" s="273" t="s">
        <v>25039</v>
      </c>
      <c r="B672" s="273">
        <v>39177</v>
      </c>
      <c r="C672" s="266" t="s">
        <v>25642</v>
      </c>
      <c r="D672" s="273" t="s">
        <v>14</v>
      </c>
      <c r="E672" s="273" t="s">
        <v>25041</v>
      </c>
      <c r="F672" s="274">
        <v>2.31</v>
      </c>
    </row>
    <row r="673" spans="1:6">
      <c r="A673" s="273" t="s">
        <v>25039</v>
      </c>
      <c r="B673" s="273">
        <v>39176</v>
      </c>
      <c r="C673" s="266" t="s">
        <v>25643</v>
      </c>
      <c r="D673" s="273" t="s">
        <v>14</v>
      </c>
      <c r="E673" s="273" t="s">
        <v>25041</v>
      </c>
      <c r="F673" s="274">
        <v>1.51</v>
      </c>
    </row>
    <row r="674" spans="1:6">
      <c r="A674" s="273" t="s">
        <v>25039</v>
      </c>
      <c r="B674" s="273">
        <v>39174</v>
      </c>
      <c r="C674" s="266" t="s">
        <v>25644</v>
      </c>
      <c r="D674" s="273" t="s">
        <v>14</v>
      </c>
      <c r="E674" s="273" t="s">
        <v>25041</v>
      </c>
      <c r="F674" s="274">
        <v>1.1499999999999999</v>
      </c>
    </row>
    <row r="675" spans="1:6">
      <c r="A675" s="273" t="s">
        <v>25039</v>
      </c>
      <c r="B675" s="273">
        <v>39180</v>
      </c>
      <c r="C675" s="266" t="s">
        <v>25645</v>
      </c>
      <c r="D675" s="273" t="s">
        <v>14</v>
      </c>
      <c r="E675" s="273" t="s">
        <v>25041</v>
      </c>
      <c r="F675" s="274">
        <v>6.94</v>
      </c>
    </row>
    <row r="676" spans="1:6">
      <c r="A676" s="273" t="s">
        <v>25039</v>
      </c>
      <c r="B676" s="273">
        <v>39179</v>
      </c>
      <c r="C676" s="266" t="s">
        <v>25646</v>
      </c>
      <c r="D676" s="273" t="s">
        <v>14</v>
      </c>
      <c r="E676" s="273" t="s">
        <v>25041</v>
      </c>
      <c r="F676" s="274">
        <v>6.14</v>
      </c>
    </row>
    <row r="677" spans="1:6">
      <c r="A677" s="273" t="s">
        <v>25039</v>
      </c>
      <c r="B677" s="273">
        <v>39181</v>
      </c>
      <c r="C677" s="266" t="s">
        <v>25647</v>
      </c>
      <c r="D677" s="273" t="s">
        <v>14</v>
      </c>
      <c r="E677" s="273" t="s">
        <v>25041</v>
      </c>
      <c r="F677" s="274">
        <v>9.31</v>
      </c>
    </row>
    <row r="678" spans="1:6">
      <c r="A678" s="273" t="s">
        <v>25039</v>
      </c>
      <c r="B678" s="273">
        <v>39175</v>
      </c>
      <c r="C678" s="266" t="s">
        <v>25648</v>
      </c>
      <c r="D678" s="273" t="s">
        <v>14</v>
      </c>
      <c r="E678" s="273" t="s">
        <v>25041</v>
      </c>
      <c r="F678" s="274">
        <v>1.41</v>
      </c>
    </row>
    <row r="679" spans="1:6">
      <c r="A679" s="273" t="s">
        <v>25039</v>
      </c>
      <c r="B679" s="273">
        <v>39217</v>
      </c>
      <c r="C679" s="266" t="s">
        <v>25649</v>
      </c>
      <c r="D679" s="273" t="s">
        <v>14</v>
      </c>
      <c r="E679" s="273" t="s">
        <v>25041</v>
      </c>
      <c r="F679" s="274">
        <v>1.0900000000000001</v>
      </c>
    </row>
    <row r="680" spans="1:6">
      <c r="A680" s="273" t="s">
        <v>25039</v>
      </c>
      <c r="B680" s="273">
        <v>39182</v>
      </c>
      <c r="C680" s="266" t="s">
        <v>25650</v>
      </c>
      <c r="D680" s="273" t="s">
        <v>14</v>
      </c>
      <c r="E680" s="273" t="s">
        <v>25041</v>
      </c>
      <c r="F680" s="274">
        <v>13.09</v>
      </c>
    </row>
    <row r="681" spans="1:6">
      <c r="A681" s="273" t="s">
        <v>25039</v>
      </c>
      <c r="B681" s="273">
        <v>12616</v>
      </c>
      <c r="C681" s="266" t="s">
        <v>25651</v>
      </c>
      <c r="D681" s="273" t="s">
        <v>14</v>
      </c>
      <c r="E681" s="273" t="s">
        <v>25041</v>
      </c>
      <c r="F681" s="274">
        <v>19.68</v>
      </c>
    </row>
    <row r="682" spans="1:6">
      <c r="A682" s="273" t="s">
        <v>25039</v>
      </c>
      <c r="B682" s="273">
        <v>1049</v>
      </c>
      <c r="C682" s="266" t="s">
        <v>25652</v>
      </c>
      <c r="D682" s="273" t="s">
        <v>14</v>
      </c>
      <c r="E682" s="273" t="s">
        <v>25041</v>
      </c>
      <c r="F682" s="274">
        <v>10.95</v>
      </c>
    </row>
    <row r="683" spans="1:6">
      <c r="A683" s="273" t="s">
        <v>25039</v>
      </c>
      <c r="B683" s="273">
        <v>1099</v>
      </c>
      <c r="C683" s="266" t="s">
        <v>25653</v>
      </c>
      <c r="D683" s="273" t="s">
        <v>14</v>
      </c>
      <c r="E683" s="273" t="s">
        <v>25041</v>
      </c>
      <c r="F683" s="274">
        <v>8.3800000000000008</v>
      </c>
    </row>
    <row r="684" spans="1:6">
      <c r="A684" s="273" t="s">
        <v>25039</v>
      </c>
      <c r="B684" s="273">
        <v>1050</v>
      </c>
      <c r="C684" s="266" t="s">
        <v>25654</v>
      </c>
      <c r="D684" s="273" t="s">
        <v>14</v>
      </c>
      <c r="E684" s="273" t="s">
        <v>25041</v>
      </c>
      <c r="F684" s="274">
        <v>5.73</v>
      </c>
    </row>
    <row r="685" spans="1:6">
      <c r="A685" s="273" t="s">
        <v>25039</v>
      </c>
      <c r="B685" s="273">
        <v>39678</v>
      </c>
      <c r="C685" s="266" t="s">
        <v>25655</v>
      </c>
      <c r="D685" s="273" t="s">
        <v>14</v>
      </c>
      <c r="E685" s="273" t="s">
        <v>25041</v>
      </c>
      <c r="F685" s="274">
        <v>3.38</v>
      </c>
    </row>
    <row r="686" spans="1:6">
      <c r="A686" s="273" t="s">
        <v>25039</v>
      </c>
      <c r="B686" s="273">
        <v>1101</v>
      </c>
      <c r="C686" s="266" t="s">
        <v>25656</v>
      </c>
      <c r="D686" s="273" t="s">
        <v>14</v>
      </c>
      <c r="E686" s="273" t="s">
        <v>25041</v>
      </c>
      <c r="F686" s="274">
        <v>36.130000000000003</v>
      </c>
    </row>
    <row r="687" spans="1:6">
      <c r="A687" s="273" t="s">
        <v>25039</v>
      </c>
      <c r="B687" s="273">
        <v>1100</v>
      </c>
      <c r="C687" s="266" t="s">
        <v>25657</v>
      </c>
      <c r="D687" s="273" t="s">
        <v>14</v>
      </c>
      <c r="E687" s="273" t="s">
        <v>25041</v>
      </c>
      <c r="F687" s="274">
        <v>18.64</v>
      </c>
    </row>
    <row r="688" spans="1:6">
      <c r="A688" s="273" t="s">
        <v>25039</v>
      </c>
      <c r="B688" s="273">
        <v>39679</v>
      </c>
      <c r="C688" s="266" t="s">
        <v>25658</v>
      </c>
      <c r="D688" s="273" t="s">
        <v>14</v>
      </c>
      <c r="E688" s="273" t="s">
        <v>25041</v>
      </c>
      <c r="F688" s="274">
        <v>72.010000000000005</v>
      </c>
    </row>
    <row r="689" spans="1:6">
      <c r="A689" s="273" t="s">
        <v>25039</v>
      </c>
      <c r="B689" s="273">
        <v>1102</v>
      </c>
      <c r="C689" s="266" t="s">
        <v>25659</v>
      </c>
      <c r="D689" s="273" t="s">
        <v>14</v>
      </c>
      <c r="E689" s="273" t="s">
        <v>25041</v>
      </c>
      <c r="F689" s="274">
        <v>53.88</v>
      </c>
    </row>
    <row r="690" spans="1:6">
      <c r="A690" s="273" t="s">
        <v>25039</v>
      </c>
      <c r="B690" s="273">
        <v>1098</v>
      </c>
      <c r="C690" s="266" t="s">
        <v>25660</v>
      </c>
      <c r="D690" s="273" t="s">
        <v>14</v>
      </c>
      <c r="E690" s="273" t="s">
        <v>25041</v>
      </c>
      <c r="F690" s="274">
        <v>4.47</v>
      </c>
    </row>
    <row r="691" spans="1:6">
      <c r="A691" s="273" t="s">
        <v>25039</v>
      </c>
      <c r="B691" s="273">
        <v>1051</v>
      </c>
      <c r="C691" s="266" t="s">
        <v>25661</v>
      </c>
      <c r="D691" s="273" t="s">
        <v>14</v>
      </c>
      <c r="E691" s="273" t="s">
        <v>25041</v>
      </c>
      <c r="F691" s="274">
        <v>78.31</v>
      </c>
    </row>
    <row r="692" spans="1:6">
      <c r="A692" s="273" t="s">
        <v>25039</v>
      </c>
      <c r="B692" s="273">
        <v>37399</v>
      </c>
      <c r="C692" s="266" t="s">
        <v>25662</v>
      </c>
      <c r="D692" s="273" t="s">
        <v>14</v>
      </c>
      <c r="E692" s="273" t="s">
        <v>25041</v>
      </c>
      <c r="F692" s="274">
        <v>31.25</v>
      </c>
    </row>
    <row r="693" spans="1:6">
      <c r="A693" s="273" t="s">
        <v>25039</v>
      </c>
      <c r="B693" s="273">
        <v>43834</v>
      </c>
      <c r="C693" s="266" t="s">
        <v>25663</v>
      </c>
      <c r="D693" s="273" t="s">
        <v>13</v>
      </c>
      <c r="E693" s="273" t="s">
        <v>25041</v>
      </c>
      <c r="F693" s="274">
        <v>22.91</v>
      </c>
    </row>
    <row r="694" spans="1:6">
      <c r="A694" s="273" t="s">
        <v>25039</v>
      </c>
      <c r="B694" s="273">
        <v>43835</v>
      </c>
      <c r="C694" s="266" t="s">
        <v>25664</v>
      </c>
      <c r="D694" s="273" t="s">
        <v>13</v>
      </c>
      <c r="E694" s="273" t="s">
        <v>25041</v>
      </c>
      <c r="F694" s="274">
        <v>2.0499999999999998</v>
      </c>
    </row>
    <row r="695" spans="1:6">
      <c r="A695" s="273" t="s">
        <v>25039</v>
      </c>
      <c r="B695" s="273">
        <v>43833</v>
      </c>
      <c r="C695" s="266" t="s">
        <v>25665</v>
      </c>
      <c r="D695" s="273" t="s">
        <v>13</v>
      </c>
      <c r="E695" s="273" t="s">
        <v>25041</v>
      </c>
      <c r="F695" s="274">
        <v>2.13</v>
      </c>
    </row>
    <row r="696" spans="1:6">
      <c r="A696" s="273" t="s">
        <v>25039</v>
      </c>
      <c r="B696" s="273">
        <v>41955</v>
      </c>
      <c r="C696" s="266" t="s">
        <v>25666</v>
      </c>
      <c r="D696" s="273" t="s">
        <v>15</v>
      </c>
      <c r="E696" s="273" t="s">
        <v>25041</v>
      </c>
      <c r="F696" s="274">
        <v>72.489999999999995</v>
      </c>
    </row>
    <row r="697" spans="1:6">
      <c r="A697" s="273" t="s">
        <v>25039</v>
      </c>
      <c r="B697" s="273">
        <v>41953</v>
      </c>
      <c r="C697" s="266" t="s">
        <v>25667</v>
      </c>
      <c r="D697" s="273" t="s">
        <v>15</v>
      </c>
      <c r="E697" s="273" t="s">
        <v>25041</v>
      </c>
      <c r="F697" s="274">
        <v>69.180000000000007</v>
      </c>
    </row>
    <row r="698" spans="1:6">
      <c r="A698" s="273" t="s">
        <v>25039</v>
      </c>
      <c r="B698" s="273">
        <v>41954</v>
      </c>
      <c r="C698" s="266" t="s">
        <v>25668</v>
      </c>
      <c r="D698" s="273" t="s">
        <v>15</v>
      </c>
      <c r="E698" s="273" t="s">
        <v>25041</v>
      </c>
      <c r="F698" s="274">
        <v>68.52</v>
      </c>
    </row>
    <row r="699" spans="1:6">
      <c r="A699" s="273" t="s">
        <v>25039</v>
      </c>
      <c r="B699" s="273">
        <v>25004</v>
      </c>
      <c r="C699" s="266" t="s">
        <v>25669</v>
      </c>
      <c r="D699" s="273" t="s">
        <v>15</v>
      </c>
      <c r="E699" s="273" t="s">
        <v>25041</v>
      </c>
      <c r="F699" s="274">
        <v>56.33</v>
      </c>
    </row>
    <row r="700" spans="1:6">
      <c r="A700" s="273" t="s">
        <v>25039</v>
      </c>
      <c r="B700" s="273">
        <v>25002</v>
      </c>
      <c r="C700" s="266" t="s">
        <v>25670</v>
      </c>
      <c r="D700" s="273" t="s">
        <v>15</v>
      </c>
      <c r="E700" s="273" t="s">
        <v>25041</v>
      </c>
      <c r="F700" s="274">
        <v>56.33</v>
      </c>
    </row>
    <row r="701" spans="1:6">
      <c r="A701" s="273" t="s">
        <v>25039</v>
      </c>
      <c r="B701" s="273">
        <v>37409</v>
      </c>
      <c r="C701" s="266" t="s">
        <v>25671</v>
      </c>
      <c r="D701" s="273" t="s">
        <v>15</v>
      </c>
      <c r="E701" s="273" t="s">
        <v>25041</v>
      </c>
      <c r="F701" s="274">
        <v>56.33</v>
      </c>
    </row>
    <row r="702" spans="1:6">
      <c r="A702" s="273" t="s">
        <v>25039</v>
      </c>
      <c r="B702" s="273">
        <v>841</v>
      </c>
      <c r="C702" s="266" t="s">
        <v>25672</v>
      </c>
      <c r="D702" s="273" t="s">
        <v>15</v>
      </c>
      <c r="E702" s="273" t="s">
        <v>25041</v>
      </c>
      <c r="F702" s="274">
        <v>57.02</v>
      </c>
    </row>
    <row r="703" spans="1:6">
      <c r="A703" s="273" t="s">
        <v>25039</v>
      </c>
      <c r="B703" s="273">
        <v>25005</v>
      </c>
      <c r="C703" s="266" t="s">
        <v>25673</v>
      </c>
      <c r="D703" s="273" t="s">
        <v>15</v>
      </c>
      <c r="E703" s="273" t="s">
        <v>25041</v>
      </c>
      <c r="F703" s="274">
        <v>61.81</v>
      </c>
    </row>
    <row r="704" spans="1:6">
      <c r="A704" s="273" t="s">
        <v>25039</v>
      </c>
      <c r="B704" s="273">
        <v>25003</v>
      </c>
      <c r="C704" s="266" t="s">
        <v>25674</v>
      </c>
      <c r="D704" s="273" t="s">
        <v>15</v>
      </c>
      <c r="E704" s="273" t="s">
        <v>25041</v>
      </c>
      <c r="F704" s="274">
        <v>62.74</v>
      </c>
    </row>
    <row r="705" spans="1:6">
      <c r="A705" s="273" t="s">
        <v>25039</v>
      </c>
      <c r="B705" s="273">
        <v>37410</v>
      </c>
      <c r="C705" s="266" t="s">
        <v>25675</v>
      </c>
      <c r="D705" s="273" t="s">
        <v>15</v>
      </c>
      <c r="E705" s="273" t="s">
        <v>25041</v>
      </c>
      <c r="F705" s="274">
        <v>61.81</v>
      </c>
    </row>
    <row r="706" spans="1:6">
      <c r="A706" s="273" t="s">
        <v>25039</v>
      </c>
      <c r="B706" s="273">
        <v>842</v>
      </c>
      <c r="C706" s="266" t="s">
        <v>25676</v>
      </c>
      <c r="D706" s="273" t="s">
        <v>15</v>
      </c>
      <c r="E706" s="273" t="s">
        <v>25041</v>
      </c>
      <c r="F706" s="274">
        <v>62.69</v>
      </c>
    </row>
    <row r="707" spans="1:6">
      <c r="A707" s="273" t="s">
        <v>25039</v>
      </c>
      <c r="B707" s="273">
        <v>44391</v>
      </c>
      <c r="C707" s="266" t="s">
        <v>25677</v>
      </c>
      <c r="D707" s="273" t="s">
        <v>13</v>
      </c>
      <c r="E707" s="273" t="s">
        <v>25041</v>
      </c>
      <c r="F707" s="274">
        <v>133.58000000000001</v>
      </c>
    </row>
    <row r="708" spans="1:6">
      <c r="A708" s="273" t="s">
        <v>25039</v>
      </c>
      <c r="B708" s="273">
        <v>44388</v>
      </c>
      <c r="C708" s="266" t="s">
        <v>25678</v>
      </c>
      <c r="D708" s="273" t="s">
        <v>13</v>
      </c>
      <c r="E708" s="273" t="s">
        <v>25041</v>
      </c>
      <c r="F708" s="274">
        <v>2.89</v>
      </c>
    </row>
    <row r="709" spans="1:6">
      <c r="A709" s="273" t="s">
        <v>25039</v>
      </c>
      <c r="B709" s="273">
        <v>44392</v>
      </c>
      <c r="C709" s="266" t="s">
        <v>25679</v>
      </c>
      <c r="D709" s="273" t="s">
        <v>13</v>
      </c>
      <c r="E709" s="273" t="s">
        <v>25041</v>
      </c>
      <c r="F709" s="274">
        <v>265.97000000000003</v>
      </c>
    </row>
    <row r="710" spans="1:6">
      <c r="A710" s="273" t="s">
        <v>25039</v>
      </c>
      <c r="B710" s="273">
        <v>44390</v>
      </c>
      <c r="C710" s="266" t="s">
        <v>25680</v>
      </c>
      <c r="D710" s="273" t="s">
        <v>13</v>
      </c>
      <c r="E710" s="273" t="s">
        <v>25041</v>
      </c>
      <c r="F710" s="274">
        <v>56.35</v>
      </c>
    </row>
    <row r="711" spans="1:6">
      <c r="A711" s="273" t="s">
        <v>25039</v>
      </c>
      <c r="B711" s="273">
        <v>44389</v>
      </c>
      <c r="C711" s="266" t="s">
        <v>25681</v>
      </c>
      <c r="D711" s="273" t="s">
        <v>13</v>
      </c>
      <c r="E711" s="273" t="s">
        <v>25041</v>
      </c>
      <c r="F711" s="274">
        <v>6.65</v>
      </c>
    </row>
    <row r="712" spans="1:6">
      <c r="A712" s="273" t="s">
        <v>25039</v>
      </c>
      <c r="B712" s="273">
        <v>862</v>
      </c>
      <c r="C712" s="266" t="s">
        <v>25682</v>
      </c>
      <c r="D712" s="273" t="s">
        <v>13</v>
      </c>
      <c r="E712" s="273" t="s">
        <v>25041</v>
      </c>
      <c r="F712" s="274">
        <v>12.19</v>
      </c>
    </row>
    <row r="713" spans="1:6">
      <c r="A713" s="273" t="s">
        <v>25039</v>
      </c>
      <c r="B713" s="273">
        <v>866</v>
      </c>
      <c r="C713" s="266" t="s">
        <v>25683</v>
      </c>
      <c r="D713" s="273" t="s">
        <v>13</v>
      </c>
      <c r="E713" s="273" t="s">
        <v>25041</v>
      </c>
      <c r="F713" s="274">
        <v>154.87</v>
      </c>
    </row>
    <row r="714" spans="1:6">
      <c r="A714" s="273" t="s">
        <v>25039</v>
      </c>
      <c r="B714" s="273">
        <v>892</v>
      </c>
      <c r="C714" s="266" t="s">
        <v>25684</v>
      </c>
      <c r="D714" s="273" t="s">
        <v>13</v>
      </c>
      <c r="E714" s="273" t="s">
        <v>25041</v>
      </c>
      <c r="F714" s="274">
        <v>187.47</v>
      </c>
    </row>
    <row r="715" spans="1:6">
      <c r="A715" s="273" t="s">
        <v>25039</v>
      </c>
      <c r="B715" s="273">
        <v>857</v>
      </c>
      <c r="C715" s="266" t="s">
        <v>25685</v>
      </c>
      <c r="D715" s="273" t="s">
        <v>13</v>
      </c>
      <c r="E715" s="273" t="s">
        <v>25041</v>
      </c>
      <c r="F715" s="274">
        <v>20.39</v>
      </c>
    </row>
    <row r="716" spans="1:6">
      <c r="A716" s="273" t="s">
        <v>25039</v>
      </c>
      <c r="B716" s="273">
        <v>37404</v>
      </c>
      <c r="C716" s="266" t="s">
        <v>25686</v>
      </c>
      <c r="D716" s="273" t="s">
        <v>13</v>
      </c>
      <c r="E716" s="273" t="s">
        <v>25041</v>
      </c>
      <c r="F716" s="274">
        <v>216.9</v>
      </c>
    </row>
    <row r="717" spans="1:6">
      <c r="A717" s="273" t="s">
        <v>25039</v>
      </c>
      <c r="B717" s="273">
        <v>868</v>
      </c>
      <c r="C717" s="266" t="s">
        <v>25687</v>
      </c>
      <c r="D717" s="273" t="s">
        <v>13</v>
      </c>
      <c r="E717" s="273" t="s">
        <v>25041</v>
      </c>
      <c r="F717" s="274">
        <v>29.06</v>
      </c>
    </row>
    <row r="718" spans="1:6">
      <c r="A718" s="273" t="s">
        <v>25039</v>
      </c>
      <c r="B718" s="273">
        <v>863</v>
      </c>
      <c r="C718" s="266" t="s">
        <v>25688</v>
      </c>
      <c r="D718" s="273" t="s">
        <v>13</v>
      </c>
      <c r="E718" s="273" t="s">
        <v>25041</v>
      </c>
      <c r="F718" s="274">
        <v>42.8</v>
      </c>
    </row>
    <row r="719" spans="1:6">
      <c r="A719" s="273" t="s">
        <v>25039</v>
      </c>
      <c r="B719" s="273">
        <v>867</v>
      </c>
      <c r="C719" s="266" t="s">
        <v>25689</v>
      </c>
      <c r="D719" s="273" t="s">
        <v>13</v>
      </c>
      <c r="E719" s="273" t="s">
        <v>25041</v>
      </c>
      <c r="F719" s="274">
        <v>60.96</v>
      </c>
    </row>
    <row r="720" spans="1:6">
      <c r="A720" s="273" t="s">
        <v>25039</v>
      </c>
      <c r="B720" s="273">
        <v>864</v>
      </c>
      <c r="C720" s="266" t="s">
        <v>25690</v>
      </c>
      <c r="D720" s="273" t="s">
        <v>13</v>
      </c>
      <c r="E720" s="273" t="s">
        <v>25041</v>
      </c>
      <c r="F720" s="274">
        <v>80.53</v>
      </c>
    </row>
    <row r="721" spans="1:6">
      <c r="A721" s="273" t="s">
        <v>25039</v>
      </c>
      <c r="B721" s="273">
        <v>865</v>
      </c>
      <c r="C721" s="266" t="s">
        <v>25691</v>
      </c>
      <c r="D721" s="273" t="s">
        <v>13</v>
      </c>
      <c r="E721" s="273" t="s">
        <v>25041</v>
      </c>
      <c r="F721" s="274">
        <v>115.83</v>
      </c>
    </row>
    <row r="722" spans="1:6">
      <c r="A722" s="273" t="s">
        <v>25039</v>
      </c>
      <c r="B722" s="273">
        <v>39251</v>
      </c>
      <c r="C722" s="266" t="s">
        <v>25692</v>
      </c>
      <c r="D722" s="273" t="s">
        <v>13</v>
      </c>
      <c r="E722" s="273" t="s">
        <v>25041</v>
      </c>
      <c r="F722" s="274">
        <v>0.76</v>
      </c>
    </row>
    <row r="723" spans="1:6">
      <c r="A723" s="273" t="s">
        <v>25039</v>
      </c>
      <c r="B723" s="273">
        <v>1011</v>
      </c>
      <c r="C723" s="266" t="s">
        <v>25693</v>
      </c>
      <c r="D723" s="273" t="s">
        <v>13</v>
      </c>
      <c r="E723" s="273" t="s">
        <v>25041</v>
      </c>
      <c r="F723" s="274">
        <v>1.04</v>
      </c>
    </row>
    <row r="724" spans="1:6">
      <c r="A724" s="273" t="s">
        <v>25039</v>
      </c>
      <c r="B724" s="273">
        <v>39252</v>
      </c>
      <c r="C724" s="266" t="s">
        <v>25694</v>
      </c>
      <c r="D724" s="273" t="s">
        <v>13</v>
      </c>
      <c r="E724" s="273" t="s">
        <v>25041</v>
      </c>
      <c r="F724" s="274">
        <v>1.36</v>
      </c>
    </row>
    <row r="725" spans="1:6">
      <c r="A725" s="273" t="s">
        <v>25039</v>
      </c>
      <c r="B725" s="273">
        <v>1013</v>
      </c>
      <c r="C725" s="266" t="s">
        <v>25695</v>
      </c>
      <c r="D725" s="273" t="s">
        <v>13</v>
      </c>
      <c r="E725" s="273" t="s">
        <v>25041</v>
      </c>
      <c r="F725" s="274">
        <v>1.63</v>
      </c>
    </row>
    <row r="726" spans="1:6">
      <c r="A726" s="273" t="s">
        <v>25039</v>
      </c>
      <c r="B726" s="273">
        <v>980</v>
      </c>
      <c r="C726" s="266" t="s">
        <v>25696</v>
      </c>
      <c r="D726" s="273" t="s">
        <v>13</v>
      </c>
      <c r="E726" s="273" t="s">
        <v>25041</v>
      </c>
      <c r="F726" s="274">
        <v>11.79</v>
      </c>
    </row>
    <row r="727" spans="1:6">
      <c r="A727" s="273" t="s">
        <v>25039</v>
      </c>
      <c r="B727" s="273">
        <v>39237</v>
      </c>
      <c r="C727" s="266" t="s">
        <v>25697</v>
      </c>
      <c r="D727" s="273" t="s">
        <v>13</v>
      </c>
      <c r="E727" s="273" t="s">
        <v>25041</v>
      </c>
      <c r="F727" s="274">
        <v>125.38</v>
      </c>
    </row>
    <row r="728" spans="1:6">
      <c r="A728" s="273" t="s">
        <v>25039</v>
      </c>
      <c r="B728" s="273">
        <v>39238</v>
      </c>
      <c r="C728" s="266" t="s">
        <v>25698</v>
      </c>
      <c r="D728" s="273" t="s">
        <v>13</v>
      </c>
      <c r="E728" s="273" t="s">
        <v>25041</v>
      </c>
      <c r="F728" s="274">
        <v>158.13</v>
      </c>
    </row>
    <row r="729" spans="1:6">
      <c r="A729" s="273" t="s">
        <v>25039</v>
      </c>
      <c r="B729" s="273">
        <v>979</v>
      </c>
      <c r="C729" s="266" t="s">
        <v>25699</v>
      </c>
      <c r="D729" s="273" t="s">
        <v>13</v>
      </c>
      <c r="E729" s="273" t="s">
        <v>25041</v>
      </c>
      <c r="F729" s="274">
        <v>16.84</v>
      </c>
    </row>
    <row r="730" spans="1:6">
      <c r="A730" s="273" t="s">
        <v>25039</v>
      </c>
      <c r="B730" s="273">
        <v>39239</v>
      </c>
      <c r="C730" s="266" t="s">
        <v>25700</v>
      </c>
      <c r="D730" s="273" t="s">
        <v>13</v>
      </c>
      <c r="E730" s="273" t="s">
        <v>25041</v>
      </c>
      <c r="F730" s="274">
        <v>191.04</v>
      </c>
    </row>
    <row r="731" spans="1:6">
      <c r="A731" s="273" t="s">
        <v>25039</v>
      </c>
      <c r="B731" s="273">
        <v>1014</v>
      </c>
      <c r="C731" s="266" t="s">
        <v>25701</v>
      </c>
      <c r="D731" s="273" t="s">
        <v>13</v>
      </c>
      <c r="E731" s="273" t="s">
        <v>25041</v>
      </c>
      <c r="F731" s="274">
        <v>2.59</v>
      </c>
    </row>
    <row r="732" spans="1:6">
      <c r="A732" s="273" t="s">
        <v>25039</v>
      </c>
      <c r="B732" s="273">
        <v>39240</v>
      </c>
      <c r="C732" s="266" t="s">
        <v>25702</v>
      </c>
      <c r="D732" s="273" t="s">
        <v>13</v>
      </c>
      <c r="E732" s="273" t="s">
        <v>25041</v>
      </c>
      <c r="F732" s="274">
        <v>251.27</v>
      </c>
    </row>
    <row r="733" spans="1:6">
      <c r="A733" s="273" t="s">
        <v>25039</v>
      </c>
      <c r="B733" s="273">
        <v>39232</v>
      </c>
      <c r="C733" s="266" t="s">
        <v>25703</v>
      </c>
      <c r="D733" s="273" t="s">
        <v>13</v>
      </c>
      <c r="E733" s="273" t="s">
        <v>25041</v>
      </c>
      <c r="F733" s="274">
        <v>26.37</v>
      </c>
    </row>
    <row r="734" spans="1:6">
      <c r="A734" s="273" t="s">
        <v>25039</v>
      </c>
      <c r="B734" s="273">
        <v>39233</v>
      </c>
      <c r="C734" s="266" t="s">
        <v>25704</v>
      </c>
      <c r="D734" s="273" t="s">
        <v>13</v>
      </c>
      <c r="E734" s="273" t="s">
        <v>25041</v>
      </c>
      <c r="F734" s="274">
        <v>38.43</v>
      </c>
    </row>
    <row r="735" spans="1:6">
      <c r="A735" s="273" t="s">
        <v>25039</v>
      </c>
      <c r="B735" s="273">
        <v>981</v>
      </c>
      <c r="C735" s="266" t="s">
        <v>25705</v>
      </c>
      <c r="D735" s="273" t="s">
        <v>13</v>
      </c>
      <c r="E735" s="273" t="s">
        <v>25046</v>
      </c>
      <c r="F735" s="274">
        <v>4.29</v>
      </c>
    </row>
    <row r="736" spans="1:6">
      <c r="A736" s="273" t="s">
        <v>25039</v>
      </c>
      <c r="B736" s="273">
        <v>39234</v>
      </c>
      <c r="C736" s="266" t="s">
        <v>25706</v>
      </c>
      <c r="D736" s="273" t="s">
        <v>13</v>
      </c>
      <c r="E736" s="273" t="s">
        <v>25041</v>
      </c>
      <c r="F736" s="274">
        <v>53.5</v>
      </c>
    </row>
    <row r="737" spans="1:6">
      <c r="A737" s="273" t="s">
        <v>25039</v>
      </c>
      <c r="B737" s="273">
        <v>982</v>
      </c>
      <c r="C737" s="266" t="s">
        <v>25707</v>
      </c>
      <c r="D737" s="273" t="s">
        <v>13</v>
      </c>
      <c r="E737" s="273" t="s">
        <v>25041</v>
      </c>
      <c r="F737" s="274">
        <v>6.17</v>
      </c>
    </row>
    <row r="738" spans="1:6">
      <c r="A738" s="273" t="s">
        <v>25039</v>
      </c>
      <c r="B738" s="273">
        <v>39235</v>
      </c>
      <c r="C738" s="266" t="s">
        <v>25708</v>
      </c>
      <c r="D738" s="273" t="s">
        <v>13</v>
      </c>
      <c r="E738" s="273" t="s">
        <v>25041</v>
      </c>
      <c r="F738" s="274">
        <v>78.91</v>
      </c>
    </row>
    <row r="739" spans="1:6">
      <c r="A739" s="273" t="s">
        <v>25039</v>
      </c>
      <c r="B739" s="273">
        <v>39236</v>
      </c>
      <c r="C739" s="266" t="s">
        <v>25709</v>
      </c>
      <c r="D739" s="273" t="s">
        <v>13</v>
      </c>
      <c r="E739" s="273" t="s">
        <v>25041</v>
      </c>
      <c r="F739" s="274">
        <v>104.58</v>
      </c>
    </row>
    <row r="740" spans="1:6">
      <c r="A740" s="273" t="s">
        <v>25039</v>
      </c>
      <c r="B740" s="273">
        <v>993</v>
      </c>
      <c r="C740" s="266" t="s">
        <v>25710</v>
      </c>
      <c r="D740" s="273" t="s">
        <v>13</v>
      </c>
      <c r="E740" s="273" t="s">
        <v>25041</v>
      </c>
      <c r="F740" s="274">
        <v>2.2000000000000002</v>
      </c>
    </row>
    <row r="741" spans="1:6">
      <c r="A741" s="273" t="s">
        <v>25039</v>
      </c>
      <c r="B741" s="273">
        <v>1020</v>
      </c>
      <c r="C741" s="266" t="s">
        <v>25711</v>
      </c>
      <c r="D741" s="273" t="s">
        <v>13</v>
      </c>
      <c r="E741" s="273" t="s">
        <v>25041</v>
      </c>
      <c r="F741" s="274">
        <v>11.24</v>
      </c>
    </row>
    <row r="742" spans="1:6">
      <c r="A742" s="273" t="s">
        <v>25039</v>
      </c>
      <c r="B742" s="273">
        <v>1017</v>
      </c>
      <c r="C742" s="266" t="s">
        <v>25712</v>
      </c>
      <c r="D742" s="273" t="s">
        <v>13</v>
      </c>
      <c r="E742" s="273" t="s">
        <v>25041</v>
      </c>
      <c r="F742" s="274">
        <v>137.72</v>
      </c>
    </row>
    <row r="743" spans="1:6">
      <c r="A743" s="273" t="s">
        <v>25039</v>
      </c>
      <c r="B743" s="273">
        <v>999</v>
      </c>
      <c r="C743" s="266" t="s">
        <v>25713</v>
      </c>
      <c r="D743" s="273" t="s">
        <v>13</v>
      </c>
      <c r="E743" s="273" t="s">
        <v>25041</v>
      </c>
      <c r="F743" s="274">
        <v>166.85</v>
      </c>
    </row>
    <row r="744" spans="1:6">
      <c r="A744" s="273" t="s">
        <v>25039</v>
      </c>
      <c r="B744" s="273">
        <v>995</v>
      </c>
      <c r="C744" s="266" t="s">
        <v>25714</v>
      </c>
      <c r="D744" s="273" t="s">
        <v>13</v>
      </c>
      <c r="E744" s="273" t="s">
        <v>25041</v>
      </c>
      <c r="F744" s="274">
        <v>17.89</v>
      </c>
    </row>
    <row r="745" spans="1:6">
      <c r="A745" s="273" t="s">
        <v>25039</v>
      </c>
      <c r="B745" s="273">
        <v>1000</v>
      </c>
      <c r="C745" s="266" t="s">
        <v>25715</v>
      </c>
      <c r="D745" s="273" t="s">
        <v>13</v>
      </c>
      <c r="E745" s="273" t="s">
        <v>25041</v>
      </c>
      <c r="F745" s="274">
        <v>204.95</v>
      </c>
    </row>
    <row r="746" spans="1:6">
      <c r="A746" s="273" t="s">
        <v>25039</v>
      </c>
      <c r="B746" s="273">
        <v>1022</v>
      </c>
      <c r="C746" s="266" t="s">
        <v>25716</v>
      </c>
      <c r="D746" s="273" t="s">
        <v>13</v>
      </c>
      <c r="E746" s="273" t="s">
        <v>25041</v>
      </c>
      <c r="F746" s="274">
        <v>3.07</v>
      </c>
    </row>
    <row r="747" spans="1:6">
      <c r="A747" s="273" t="s">
        <v>25039</v>
      </c>
      <c r="B747" s="273">
        <v>1015</v>
      </c>
      <c r="C747" s="266" t="s">
        <v>25717</v>
      </c>
      <c r="D747" s="273" t="s">
        <v>13</v>
      </c>
      <c r="E747" s="273" t="s">
        <v>25041</v>
      </c>
      <c r="F747" s="274">
        <v>272.35000000000002</v>
      </c>
    </row>
    <row r="748" spans="1:6">
      <c r="A748" s="273" t="s">
        <v>25039</v>
      </c>
      <c r="B748" s="273">
        <v>996</v>
      </c>
      <c r="C748" s="266" t="s">
        <v>25718</v>
      </c>
      <c r="D748" s="273" t="s">
        <v>13</v>
      </c>
      <c r="E748" s="273" t="s">
        <v>25041</v>
      </c>
      <c r="F748" s="274">
        <v>27.75</v>
      </c>
    </row>
    <row r="749" spans="1:6">
      <c r="A749" s="273" t="s">
        <v>25039</v>
      </c>
      <c r="B749" s="273">
        <v>1001</v>
      </c>
      <c r="C749" s="266" t="s">
        <v>25719</v>
      </c>
      <c r="D749" s="273" t="s">
        <v>13</v>
      </c>
      <c r="E749" s="273" t="s">
        <v>25041</v>
      </c>
      <c r="F749" s="274">
        <v>353.37</v>
      </c>
    </row>
    <row r="750" spans="1:6">
      <c r="A750" s="273" t="s">
        <v>25039</v>
      </c>
      <c r="B750" s="273">
        <v>1019</v>
      </c>
      <c r="C750" s="266" t="s">
        <v>25720</v>
      </c>
      <c r="D750" s="273" t="s">
        <v>13</v>
      </c>
      <c r="E750" s="273" t="s">
        <v>25041</v>
      </c>
      <c r="F750" s="274">
        <v>39.21</v>
      </c>
    </row>
    <row r="751" spans="1:6">
      <c r="A751" s="273" t="s">
        <v>25039</v>
      </c>
      <c r="B751" s="273">
        <v>1021</v>
      </c>
      <c r="C751" s="266" t="s">
        <v>25721</v>
      </c>
      <c r="D751" s="273" t="s">
        <v>13</v>
      </c>
      <c r="E751" s="273" t="s">
        <v>25041</v>
      </c>
      <c r="F751" s="274">
        <v>4.71</v>
      </c>
    </row>
    <row r="752" spans="1:6">
      <c r="A752" s="273" t="s">
        <v>25039</v>
      </c>
      <c r="B752" s="273">
        <v>39249</v>
      </c>
      <c r="C752" s="266" t="s">
        <v>25722</v>
      </c>
      <c r="D752" s="273" t="s">
        <v>13</v>
      </c>
      <c r="E752" s="273" t="s">
        <v>25041</v>
      </c>
      <c r="F752" s="274">
        <v>475.12</v>
      </c>
    </row>
    <row r="753" spans="1:6">
      <c r="A753" s="273" t="s">
        <v>25039</v>
      </c>
      <c r="B753" s="273">
        <v>1018</v>
      </c>
      <c r="C753" s="266" t="s">
        <v>25723</v>
      </c>
      <c r="D753" s="273" t="s">
        <v>13</v>
      </c>
      <c r="E753" s="273" t="s">
        <v>25041</v>
      </c>
      <c r="F753" s="274">
        <v>57.98</v>
      </c>
    </row>
    <row r="754" spans="1:6">
      <c r="A754" s="273" t="s">
        <v>25039</v>
      </c>
      <c r="B754" s="273">
        <v>39250</v>
      </c>
      <c r="C754" s="266" t="s">
        <v>25724</v>
      </c>
      <c r="D754" s="273" t="s">
        <v>13</v>
      </c>
      <c r="E754" s="273" t="s">
        <v>25041</v>
      </c>
      <c r="F754" s="274">
        <v>568.35</v>
      </c>
    </row>
    <row r="755" spans="1:6">
      <c r="A755" s="273" t="s">
        <v>25039</v>
      </c>
      <c r="B755" s="273">
        <v>994</v>
      </c>
      <c r="C755" s="266" t="s">
        <v>25725</v>
      </c>
      <c r="D755" s="273" t="s">
        <v>13</v>
      </c>
      <c r="E755" s="273" t="s">
        <v>25041</v>
      </c>
      <c r="F755" s="274">
        <v>6.86</v>
      </c>
    </row>
    <row r="756" spans="1:6">
      <c r="A756" s="273" t="s">
        <v>25039</v>
      </c>
      <c r="B756" s="273">
        <v>977</v>
      </c>
      <c r="C756" s="266" t="s">
        <v>25726</v>
      </c>
      <c r="D756" s="273" t="s">
        <v>13</v>
      </c>
      <c r="E756" s="273" t="s">
        <v>25041</v>
      </c>
      <c r="F756" s="274">
        <v>81.11</v>
      </c>
    </row>
    <row r="757" spans="1:6">
      <c r="A757" s="273" t="s">
        <v>25039</v>
      </c>
      <c r="B757" s="273">
        <v>998</v>
      </c>
      <c r="C757" s="266" t="s">
        <v>25727</v>
      </c>
      <c r="D757" s="273" t="s">
        <v>13</v>
      </c>
      <c r="E757" s="273" t="s">
        <v>25041</v>
      </c>
      <c r="F757" s="274">
        <v>105.32</v>
      </c>
    </row>
    <row r="758" spans="1:6">
      <c r="A758" s="273" t="s">
        <v>25039</v>
      </c>
      <c r="B758" s="273">
        <v>1006</v>
      </c>
      <c r="C758" s="266" t="s">
        <v>25728</v>
      </c>
      <c r="D758" s="273" t="s">
        <v>13</v>
      </c>
      <c r="E758" s="273" t="s">
        <v>25041</v>
      </c>
      <c r="F758" s="274">
        <v>139.55000000000001</v>
      </c>
    </row>
    <row r="759" spans="1:6">
      <c r="A759" s="273" t="s">
        <v>25039</v>
      </c>
      <c r="B759" s="273">
        <v>990</v>
      </c>
      <c r="C759" s="266" t="s">
        <v>25729</v>
      </c>
      <c r="D759" s="273" t="s">
        <v>13</v>
      </c>
      <c r="E759" s="273" t="s">
        <v>25041</v>
      </c>
      <c r="F759" s="274">
        <v>185.56</v>
      </c>
    </row>
    <row r="760" spans="1:6">
      <c r="A760" s="273" t="s">
        <v>25039</v>
      </c>
      <c r="B760" s="273">
        <v>39241</v>
      </c>
      <c r="C760" s="266" t="s">
        <v>25730</v>
      </c>
      <c r="D760" s="273" t="s">
        <v>13</v>
      </c>
      <c r="E760" s="273" t="s">
        <v>25041</v>
      </c>
      <c r="F760" s="274">
        <v>18.27</v>
      </c>
    </row>
    <row r="761" spans="1:6">
      <c r="A761" s="273" t="s">
        <v>25039</v>
      </c>
      <c r="B761" s="273">
        <v>1005</v>
      </c>
      <c r="C761" s="266" t="s">
        <v>25731</v>
      </c>
      <c r="D761" s="273" t="s">
        <v>13</v>
      </c>
      <c r="E761" s="273" t="s">
        <v>25041</v>
      </c>
      <c r="F761" s="274">
        <v>231.03</v>
      </c>
    </row>
    <row r="762" spans="1:6">
      <c r="A762" s="273" t="s">
        <v>25039</v>
      </c>
      <c r="B762" s="273">
        <v>991</v>
      </c>
      <c r="C762" s="266" t="s">
        <v>25732</v>
      </c>
      <c r="D762" s="273" t="s">
        <v>13</v>
      </c>
      <c r="E762" s="273" t="s">
        <v>25041</v>
      </c>
      <c r="F762" s="274">
        <v>302.60000000000002</v>
      </c>
    </row>
    <row r="763" spans="1:6">
      <c r="A763" s="273" t="s">
        <v>25039</v>
      </c>
      <c r="B763" s="273">
        <v>986</v>
      </c>
      <c r="C763" s="266" t="s">
        <v>25733</v>
      </c>
      <c r="D763" s="273" t="s">
        <v>13</v>
      </c>
      <c r="E763" s="273" t="s">
        <v>25041</v>
      </c>
      <c r="F763" s="274">
        <v>28.86</v>
      </c>
    </row>
    <row r="764" spans="1:6">
      <c r="A764" s="273" t="s">
        <v>25039</v>
      </c>
      <c r="B764" s="273">
        <v>987</v>
      </c>
      <c r="C764" s="266" t="s">
        <v>25734</v>
      </c>
      <c r="D764" s="273" t="s">
        <v>13</v>
      </c>
      <c r="E764" s="273" t="s">
        <v>25041</v>
      </c>
      <c r="F764" s="274">
        <v>39.51</v>
      </c>
    </row>
    <row r="765" spans="1:6">
      <c r="A765" s="273" t="s">
        <v>25039</v>
      </c>
      <c r="B765" s="273">
        <v>1007</v>
      </c>
      <c r="C765" s="266" t="s">
        <v>25735</v>
      </c>
      <c r="D765" s="273" t="s">
        <v>13</v>
      </c>
      <c r="E765" s="273" t="s">
        <v>25041</v>
      </c>
      <c r="F765" s="274">
        <v>54.69</v>
      </c>
    </row>
    <row r="766" spans="1:6">
      <c r="A766" s="273" t="s">
        <v>25039</v>
      </c>
      <c r="B766" s="273">
        <v>1008</v>
      </c>
      <c r="C766" s="266" t="s">
        <v>25736</v>
      </c>
      <c r="D766" s="273" t="s">
        <v>13</v>
      </c>
      <c r="E766" s="273" t="s">
        <v>25041</v>
      </c>
      <c r="F766" s="274">
        <v>6.94</v>
      </c>
    </row>
    <row r="767" spans="1:6">
      <c r="A767" s="273" t="s">
        <v>25039</v>
      </c>
      <c r="B767" s="273">
        <v>988</v>
      </c>
      <c r="C767" s="266" t="s">
        <v>25737</v>
      </c>
      <c r="D767" s="273" t="s">
        <v>13</v>
      </c>
      <c r="E767" s="273" t="s">
        <v>25041</v>
      </c>
      <c r="F767" s="274">
        <v>75.41</v>
      </c>
    </row>
    <row r="768" spans="1:6">
      <c r="A768" s="273" t="s">
        <v>25039</v>
      </c>
      <c r="B768" s="273">
        <v>989</v>
      </c>
      <c r="C768" s="266" t="s">
        <v>25738</v>
      </c>
      <c r="D768" s="273" t="s">
        <v>13</v>
      </c>
      <c r="E768" s="273" t="s">
        <v>25041</v>
      </c>
      <c r="F768" s="274">
        <v>104.09</v>
      </c>
    </row>
    <row r="769" spans="1:6">
      <c r="A769" s="273" t="s">
        <v>25039</v>
      </c>
      <c r="B769" s="273">
        <v>43972</v>
      </c>
      <c r="C769" s="266" t="s">
        <v>25739</v>
      </c>
      <c r="D769" s="273" t="s">
        <v>13</v>
      </c>
      <c r="E769" s="273" t="s">
        <v>25041</v>
      </c>
      <c r="F769" s="274">
        <v>4.37</v>
      </c>
    </row>
    <row r="770" spans="1:6">
      <c r="A770" s="273" t="s">
        <v>25039</v>
      </c>
      <c r="B770" s="273">
        <v>43971</v>
      </c>
      <c r="C770" s="266" t="s">
        <v>25740</v>
      </c>
      <c r="D770" s="273" t="s">
        <v>13</v>
      </c>
      <c r="E770" s="273" t="s">
        <v>25046</v>
      </c>
      <c r="F770" s="274">
        <v>3.34</v>
      </c>
    </row>
    <row r="771" spans="1:6">
      <c r="A771" s="273" t="s">
        <v>25039</v>
      </c>
      <c r="B771" s="273">
        <v>39598</v>
      </c>
      <c r="C771" s="266" t="s">
        <v>25741</v>
      </c>
      <c r="D771" s="273" t="s">
        <v>13</v>
      </c>
      <c r="E771" s="273" t="s">
        <v>25041</v>
      </c>
      <c r="F771" s="274">
        <v>6.19</v>
      </c>
    </row>
    <row r="772" spans="1:6">
      <c r="A772" s="273" t="s">
        <v>25039</v>
      </c>
      <c r="B772" s="273">
        <v>43973</v>
      </c>
      <c r="C772" s="266" t="s">
        <v>25742</v>
      </c>
      <c r="D772" s="273" t="s">
        <v>13</v>
      </c>
      <c r="E772" s="273" t="s">
        <v>25041</v>
      </c>
      <c r="F772" s="274">
        <v>4.57</v>
      </c>
    </row>
    <row r="773" spans="1:6">
      <c r="A773" s="273" t="s">
        <v>25039</v>
      </c>
      <c r="B773" s="273">
        <v>39599</v>
      </c>
      <c r="C773" s="266" t="s">
        <v>25743</v>
      </c>
      <c r="D773" s="273" t="s">
        <v>13</v>
      </c>
      <c r="E773" s="273" t="s">
        <v>25041</v>
      </c>
      <c r="F773" s="274">
        <v>8.91</v>
      </c>
    </row>
    <row r="774" spans="1:6">
      <c r="A774" s="273" t="s">
        <v>25039</v>
      </c>
      <c r="B774" s="273">
        <v>43832</v>
      </c>
      <c r="C774" s="266" t="s">
        <v>25744</v>
      </c>
      <c r="D774" s="273" t="s">
        <v>13</v>
      </c>
      <c r="E774" s="273" t="s">
        <v>25041</v>
      </c>
      <c r="F774" s="274">
        <v>23.47</v>
      </c>
    </row>
    <row r="775" spans="1:6">
      <c r="A775" s="273" t="s">
        <v>25039</v>
      </c>
      <c r="B775" s="273">
        <v>34602</v>
      </c>
      <c r="C775" s="266" t="s">
        <v>25745</v>
      </c>
      <c r="D775" s="273" t="s">
        <v>13</v>
      </c>
      <c r="E775" s="273" t="s">
        <v>25041</v>
      </c>
      <c r="F775" s="274">
        <v>4.7699999999999996</v>
      </c>
    </row>
    <row r="776" spans="1:6">
      <c r="A776" s="273" t="s">
        <v>25039</v>
      </c>
      <c r="B776" s="273">
        <v>34607</v>
      </c>
      <c r="C776" s="266" t="s">
        <v>25746</v>
      </c>
      <c r="D776" s="273" t="s">
        <v>13</v>
      </c>
      <c r="E776" s="273" t="s">
        <v>25041</v>
      </c>
      <c r="F776" s="274">
        <v>11.7</v>
      </c>
    </row>
    <row r="777" spans="1:6">
      <c r="A777" s="273" t="s">
        <v>25039</v>
      </c>
      <c r="B777" s="273">
        <v>34609</v>
      </c>
      <c r="C777" s="266" t="s">
        <v>25747</v>
      </c>
      <c r="D777" s="273" t="s">
        <v>13</v>
      </c>
      <c r="E777" s="273" t="s">
        <v>25041</v>
      </c>
      <c r="F777" s="274">
        <v>17.02</v>
      </c>
    </row>
    <row r="778" spans="1:6">
      <c r="A778" s="273" t="s">
        <v>25039</v>
      </c>
      <c r="B778" s="273">
        <v>34618</v>
      </c>
      <c r="C778" s="266" t="s">
        <v>25748</v>
      </c>
      <c r="D778" s="273" t="s">
        <v>13</v>
      </c>
      <c r="E778" s="273" t="s">
        <v>25041</v>
      </c>
      <c r="F778" s="274">
        <v>6.51</v>
      </c>
    </row>
    <row r="779" spans="1:6">
      <c r="A779" s="273" t="s">
        <v>25039</v>
      </c>
      <c r="B779" s="273">
        <v>34621</v>
      </c>
      <c r="C779" s="266" t="s">
        <v>25749</v>
      </c>
      <c r="D779" s="273" t="s">
        <v>13</v>
      </c>
      <c r="E779" s="273" t="s">
        <v>25041</v>
      </c>
      <c r="F779" s="274">
        <v>16.13</v>
      </c>
    </row>
    <row r="780" spans="1:6">
      <c r="A780" s="273" t="s">
        <v>25039</v>
      </c>
      <c r="B780" s="273">
        <v>34622</v>
      </c>
      <c r="C780" s="266" t="s">
        <v>25750</v>
      </c>
      <c r="D780" s="273" t="s">
        <v>13</v>
      </c>
      <c r="E780" s="273" t="s">
        <v>25041</v>
      </c>
      <c r="F780" s="274">
        <v>23.96</v>
      </c>
    </row>
    <row r="781" spans="1:6">
      <c r="A781" s="273" t="s">
        <v>25039</v>
      </c>
      <c r="B781" s="273">
        <v>34624</v>
      </c>
      <c r="C781" s="266" t="s">
        <v>25751</v>
      </c>
      <c r="D781" s="273" t="s">
        <v>13</v>
      </c>
      <c r="E781" s="273" t="s">
        <v>25041</v>
      </c>
      <c r="F781" s="274">
        <v>8.69</v>
      </c>
    </row>
    <row r="782" spans="1:6">
      <c r="A782" s="273" t="s">
        <v>25039</v>
      </c>
      <c r="B782" s="273">
        <v>34627</v>
      </c>
      <c r="C782" s="266" t="s">
        <v>25752</v>
      </c>
      <c r="D782" s="273" t="s">
        <v>13</v>
      </c>
      <c r="E782" s="273" t="s">
        <v>25041</v>
      </c>
      <c r="F782" s="274">
        <v>20.96</v>
      </c>
    </row>
    <row r="783" spans="1:6">
      <c r="A783" s="273" t="s">
        <v>25039</v>
      </c>
      <c r="B783" s="273">
        <v>34629</v>
      </c>
      <c r="C783" s="266" t="s">
        <v>25753</v>
      </c>
      <c r="D783" s="273" t="s">
        <v>13</v>
      </c>
      <c r="E783" s="273" t="s">
        <v>25041</v>
      </c>
      <c r="F783" s="274">
        <v>32.020000000000003</v>
      </c>
    </row>
    <row r="784" spans="1:6">
      <c r="A784" s="273" t="s">
        <v>25039</v>
      </c>
      <c r="B784" s="273">
        <v>39257</v>
      </c>
      <c r="C784" s="266" t="s">
        <v>25754</v>
      </c>
      <c r="D784" s="273" t="s">
        <v>13</v>
      </c>
      <c r="E784" s="273" t="s">
        <v>25041</v>
      </c>
      <c r="F784" s="274">
        <v>6.52</v>
      </c>
    </row>
    <row r="785" spans="1:6">
      <c r="A785" s="273" t="s">
        <v>25039</v>
      </c>
      <c r="B785" s="273">
        <v>39261</v>
      </c>
      <c r="C785" s="266" t="s">
        <v>25755</v>
      </c>
      <c r="D785" s="273" t="s">
        <v>13</v>
      </c>
      <c r="E785" s="273" t="s">
        <v>25041</v>
      </c>
      <c r="F785" s="274">
        <v>37.31</v>
      </c>
    </row>
    <row r="786" spans="1:6">
      <c r="A786" s="273" t="s">
        <v>25039</v>
      </c>
      <c r="B786" s="273">
        <v>39268</v>
      </c>
      <c r="C786" s="266" t="s">
        <v>25756</v>
      </c>
      <c r="D786" s="273" t="s">
        <v>13</v>
      </c>
      <c r="E786" s="273" t="s">
        <v>25041</v>
      </c>
      <c r="F786" s="274">
        <v>583.1</v>
      </c>
    </row>
    <row r="787" spans="1:6">
      <c r="A787" s="273" t="s">
        <v>25039</v>
      </c>
      <c r="B787" s="273">
        <v>39262</v>
      </c>
      <c r="C787" s="266" t="s">
        <v>25757</v>
      </c>
      <c r="D787" s="273" t="s">
        <v>13</v>
      </c>
      <c r="E787" s="273" t="s">
        <v>25041</v>
      </c>
      <c r="F787" s="274">
        <v>59.4</v>
      </c>
    </row>
    <row r="788" spans="1:6">
      <c r="A788" s="273" t="s">
        <v>25039</v>
      </c>
      <c r="B788" s="273">
        <v>39258</v>
      </c>
      <c r="C788" s="266" t="s">
        <v>25758</v>
      </c>
      <c r="D788" s="273" t="s">
        <v>13</v>
      </c>
      <c r="E788" s="273" t="s">
        <v>25041</v>
      </c>
      <c r="F788" s="274">
        <v>9.82</v>
      </c>
    </row>
    <row r="789" spans="1:6">
      <c r="A789" s="273" t="s">
        <v>25039</v>
      </c>
      <c r="B789" s="273">
        <v>39263</v>
      </c>
      <c r="C789" s="266" t="s">
        <v>25759</v>
      </c>
      <c r="D789" s="273" t="s">
        <v>13</v>
      </c>
      <c r="E789" s="273" t="s">
        <v>25041</v>
      </c>
      <c r="F789" s="274">
        <v>102.72</v>
      </c>
    </row>
    <row r="790" spans="1:6">
      <c r="A790" s="273" t="s">
        <v>25039</v>
      </c>
      <c r="B790" s="273">
        <v>39264</v>
      </c>
      <c r="C790" s="266" t="s">
        <v>25760</v>
      </c>
      <c r="D790" s="273" t="s">
        <v>13</v>
      </c>
      <c r="E790" s="273" t="s">
        <v>25041</v>
      </c>
      <c r="F790" s="274">
        <v>142.30000000000001</v>
      </c>
    </row>
    <row r="791" spans="1:6">
      <c r="A791" s="273" t="s">
        <v>25039</v>
      </c>
      <c r="B791" s="273">
        <v>39259</v>
      </c>
      <c r="C791" s="266" t="s">
        <v>25761</v>
      </c>
      <c r="D791" s="273" t="s">
        <v>13</v>
      </c>
      <c r="E791" s="273" t="s">
        <v>25041</v>
      </c>
      <c r="F791" s="274">
        <v>15.12</v>
      </c>
    </row>
    <row r="792" spans="1:6">
      <c r="A792" s="273" t="s">
        <v>25039</v>
      </c>
      <c r="B792" s="273">
        <v>39265</v>
      </c>
      <c r="C792" s="266" t="s">
        <v>25762</v>
      </c>
      <c r="D792" s="273" t="s">
        <v>13</v>
      </c>
      <c r="E792" s="273" t="s">
        <v>25041</v>
      </c>
      <c r="F792" s="274">
        <v>193.19</v>
      </c>
    </row>
    <row r="793" spans="1:6">
      <c r="A793" s="273" t="s">
        <v>25039</v>
      </c>
      <c r="B793" s="273">
        <v>39260</v>
      </c>
      <c r="C793" s="266" t="s">
        <v>25763</v>
      </c>
      <c r="D793" s="273" t="s">
        <v>13</v>
      </c>
      <c r="E793" s="273" t="s">
        <v>25041</v>
      </c>
      <c r="F793" s="274">
        <v>23.16</v>
      </c>
    </row>
    <row r="794" spans="1:6">
      <c r="A794" s="273" t="s">
        <v>25039</v>
      </c>
      <c r="B794" s="273">
        <v>39266</v>
      </c>
      <c r="C794" s="266" t="s">
        <v>25764</v>
      </c>
      <c r="D794" s="273" t="s">
        <v>13</v>
      </c>
      <c r="E794" s="273" t="s">
        <v>25041</v>
      </c>
      <c r="F794" s="274">
        <v>291.52999999999997</v>
      </c>
    </row>
    <row r="795" spans="1:6">
      <c r="A795" s="273" t="s">
        <v>25039</v>
      </c>
      <c r="B795" s="273">
        <v>39267</v>
      </c>
      <c r="C795" s="266" t="s">
        <v>25765</v>
      </c>
      <c r="D795" s="273" t="s">
        <v>13</v>
      </c>
      <c r="E795" s="273" t="s">
        <v>25041</v>
      </c>
      <c r="F795" s="274">
        <v>364.48</v>
      </c>
    </row>
    <row r="796" spans="1:6">
      <c r="A796" s="273" t="s">
        <v>25039</v>
      </c>
      <c r="B796" s="273">
        <v>11901</v>
      </c>
      <c r="C796" s="266" t="s">
        <v>25766</v>
      </c>
      <c r="D796" s="273" t="s">
        <v>13</v>
      </c>
      <c r="E796" s="273" t="s">
        <v>25041</v>
      </c>
      <c r="F796" s="274">
        <v>0.8</v>
      </c>
    </row>
    <row r="797" spans="1:6">
      <c r="A797" s="273" t="s">
        <v>25039</v>
      </c>
      <c r="B797" s="273">
        <v>11902</v>
      </c>
      <c r="C797" s="266" t="s">
        <v>25767</v>
      </c>
      <c r="D797" s="273" t="s">
        <v>13</v>
      </c>
      <c r="E797" s="273" t="s">
        <v>25041</v>
      </c>
      <c r="F797" s="274">
        <v>1.53</v>
      </c>
    </row>
    <row r="798" spans="1:6">
      <c r="A798" s="273" t="s">
        <v>25039</v>
      </c>
      <c r="B798" s="273">
        <v>11903</v>
      </c>
      <c r="C798" s="266" t="s">
        <v>25768</v>
      </c>
      <c r="D798" s="273" t="s">
        <v>13</v>
      </c>
      <c r="E798" s="273" t="s">
        <v>25041</v>
      </c>
      <c r="F798" s="274">
        <v>1.62</v>
      </c>
    </row>
    <row r="799" spans="1:6">
      <c r="A799" s="273" t="s">
        <v>25039</v>
      </c>
      <c r="B799" s="273">
        <v>11904</v>
      </c>
      <c r="C799" s="266" t="s">
        <v>25769</v>
      </c>
      <c r="D799" s="273" t="s">
        <v>13</v>
      </c>
      <c r="E799" s="273" t="s">
        <v>25041</v>
      </c>
      <c r="F799" s="274">
        <v>2.46</v>
      </c>
    </row>
    <row r="800" spans="1:6">
      <c r="A800" s="273" t="s">
        <v>25039</v>
      </c>
      <c r="B800" s="273">
        <v>11905</v>
      </c>
      <c r="C800" s="266" t="s">
        <v>25770</v>
      </c>
      <c r="D800" s="273" t="s">
        <v>13</v>
      </c>
      <c r="E800" s="273" t="s">
        <v>25041</v>
      </c>
      <c r="F800" s="274">
        <v>3.01</v>
      </c>
    </row>
    <row r="801" spans="1:6">
      <c r="A801" s="273" t="s">
        <v>25039</v>
      </c>
      <c r="B801" s="273">
        <v>11906</v>
      </c>
      <c r="C801" s="266" t="s">
        <v>25771</v>
      </c>
      <c r="D801" s="273" t="s">
        <v>13</v>
      </c>
      <c r="E801" s="273" t="s">
        <v>25041</v>
      </c>
      <c r="F801" s="274">
        <v>3.82</v>
      </c>
    </row>
    <row r="802" spans="1:6">
      <c r="A802" s="273" t="s">
        <v>25039</v>
      </c>
      <c r="B802" s="273">
        <v>11919</v>
      </c>
      <c r="C802" s="266" t="s">
        <v>25772</v>
      </c>
      <c r="D802" s="273" t="s">
        <v>13</v>
      </c>
      <c r="E802" s="273" t="s">
        <v>25041</v>
      </c>
      <c r="F802" s="274">
        <v>7.01</v>
      </c>
    </row>
    <row r="803" spans="1:6">
      <c r="A803" s="273" t="s">
        <v>25039</v>
      </c>
      <c r="B803" s="273">
        <v>11920</v>
      </c>
      <c r="C803" s="266" t="s">
        <v>25773</v>
      </c>
      <c r="D803" s="273" t="s">
        <v>13</v>
      </c>
      <c r="E803" s="273" t="s">
        <v>25041</v>
      </c>
      <c r="F803" s="274">
        <v>13.31</v>
      </c>
    </row>
    <row r="804" spans="1:6">
      <c r="A804" s="273" t="s">
        <v>25039</v>
      </c>
      <c r="B804" s="273">
        <v>11924</v>
      </c>
      <c r="C804" s="266" t="s">
        <v>25774</v>
      </c>
      <c r="D804" s="273" t="s">
        <v>13</v>
      </c>
      <c r="E804" s="273" t="s">
        <v>25041</v>
      </c>
      <c r="F804" s="274">
        <v>111.74</v>
      </c>
    </row>
    <row r="805" spans="1:6">
      <c r="A805" s="273" t="s">
        <v>25039</v>
      </c>
      <c r="B805" s="273">
        <v>11921</v>
      </c>
      <c r="C805" s="266" t="s">
        <v>25775</v>
      </c>
      <c r="D805" s="273" t="s">
        <v>13</v>
      </c>
      <c r="E805" s="273" t="s">
        <v>25041</v>
      </c>
      <c r="F805" s="274">
        <v>19.47</v>
      </c>
    </row>
    <row r="806" spans="1:6">
      <c r="A806" s="273" t="s">
        <v>25039</v>
      </c>
      <c r="B806" s="273">
        <v>11922</v>
      </c>
      <c r="C806" s="266" t="s">
        <v>25776</v>
      </c>
      <c r="D806" s="273" t="s">
        <v>13</v>
      </c>
      <c r="E806" s="273" t="s">
        <v>25041</v>
      </c>
      <c r="F806" s="274">
        <v>31.49</v>
      </c>
    </row>
    <row r="807" spans="1:6">
      <c r="A807" s="273" t="s">
        <v>25039</v>
      </c>
      <c r="B807" s="273">
        <v>11923</v>
      </c>
      <c r="C807" s="266" t="s">
        <v>25777</v>
      </c>
      <c r="D807" s="273" t="s">
        <v>13</v>
      </c>
      <c r="E807" s="273" t="s">
        <v>25041</v>
      </c>
      <c r="F807" s="274">
        <v>46.1</v>
      </c>
    </row>
    <row r="808" spans="1:6">
      <c r="A808" s="273" t="s">
        <v>25039</v>
      </c>
      <c r="B808" s="273">
        <v>11916</v>
      </c>
      <c r="C808" s="266" t="s">
        <v>25778</v>
      </c>
      <c r="D808" s="273" t="s">
        <v>13</v>
      </c>
      <c r="E808" s="273" t="s">
        <v>25041</v>
      </c>
      <c r="F808" s="274">
        <v>9.59</v>
      </c>
    </row>
    <row r="809" spans="1:6">
      <c r="A809" s="273" t="s">
        <v>25039</v>
      </c>
      <c r="B809" s="273">
        <v>11914</v>
      </c>
      <c r="C809" s="266" t="s">
        <v>25779</v>
      </c>
      <c r="D809" s="273" t="s">
        <v>13</v>
      </c>
      <c r="E809" s="273" t="s">
        <v>25041</v>
      </c>
      <c r="F809" s="274">
        <v>69.069999999999993</v>
      </c>
    </row>
    <row r="810" spans="1:6">
      <c r="A810" s="273" t="s">
        <v>25039</v>
      </c>
      <c r="B810" s="273">
        <v>11917</v>
      </c>
      <c r="C810" s="266" t="s">
        <v>25780</v>
      </c>
      <c r="D810" s="273" t="s">
        <v>13</v>
      </c>
      <c r="E810" s="273" t="s">
        <v>25041</v>
      </c>
      <c r="F810" s="274">
        <v>16.88</v>
      </c>
    </row>
    <row r="811" spans="1:6">
      <c r="A811" s="273" t="s">
        <v>25039</v>
      </c>
      <c r="B811" s="273">
        <v>11918</v>
      </c>
      <c r="C811" s="266" t="s">
        <v>25781</v>
      </c>
      <c r="D811" s="273" t="s">
        <v>13</v>
      </c>
      <c r="E811" s="273" t="s">
        <v>25041</v>
      </c>
      <c r="F811" s="274">
        <v>20.03</v>
      </c>
    </row>
    <row r="812" spans="1:6">
      <c r="A812" s="273" t="s">
        <v>25212</v>
      </c>
      <c r="B812" s="273">
        <v>37734</v>
      </c>
      <c r="C812" s="266" t="s">
        <v>25782</v>
      </c>
      <c r="D812" s="273" t="s">
        <v>14</v>
      </c>
      <c r="E812" s="273" t="s">
        <v>25041</v>
      </c>
      <c r="F812" s="274">
        <v>81699.7</v>
      </c>
    </row>
    <row r="813" spans="1:6">
      <c r="A813" s="273" t="s">
        <v>25212</v>
      </c>
      <c r="B813" s="273">
        <v>37733</v>
      </c>
      <c r="C813" s="266" t="s">
        <v>25783</v>
      </c>
      <c r="D813" s="273" t="s">
        <v>14</v>
      </c>
      <c r="E813" s="273" t="s">
        <v>25041</v>
      </c>
      <c r="F813" s="274">
        <v>61258.13</v>
      </c>
    </row>
    <row r="814" spans="1:6">
      <c r="A814" s="273" t="s">
        <v>25039</v>
      </c>
      <c r="B814" s="273">
        <v>5090</v>
      </c>
      <c r="C814" s="266" t="s">
        <v>25784</v>
      </c>
      <c r="D814" s="273" t="s">
        <v>14</v>
      </c>
      <c r="E814" s="273" t="s">
        <v>25046</v>
      </c>
      <c r="F814" s="274">
        <v>20</v>
      </c>
    </row>
    <row r="815" spans="1:6">
      <c r="A815" s="273" t="s">
        <v>25039</v>
      </c>
      <c r="B815" s="273">
        <v>5085</v>
      </c>
      <c r="C815" s="266" t="s">
        <v>25785</v>
      </c>
      <c r="D815" s="273" t="s">
        <v>14</v>
      </c>
      <c r="E815" s="273" t="s">
        <v>25041</v>
      </c>
      <c r="F815" s="274">
        <v>29.77</v>
      </c>
    </row>
    <row r="816" spans="1:6">
      <c r="A816" s="273" t="s">
        <v>25039</v>
      </c>
      <c r="B816" s="273">
        <v>43603</v>
      </c>
      <c r="C816" s="266" t="s">
        <v>25786</v>
      </c>
      <c r="D816" s="273" t="s">
        <v>14</v>
      </c>
      <c r="E816" s="273" t="s">
        <v>25041</v>
      </c>
      <c r="F816" s="274">
        <v>42.53</v>
      </c>
    </row>
    <row r="817" spans="1:6">
      <c r="A817" s="273" t="s">
        <v>25039</v>
      </c>
      <c r="B817" s="273">
        <v>38374</v>
      </c>
      <c r="C817" s="266" t="s">
        <v>25787</v>
      </c>
      <c r="D817" s="273" t="s">
        <v>14</v>
      </c>
      <c r="E817" s="273" t="s">
        <v>25041</v>
      </c>
      <c r="F817" s="274">
        <v>860.95</v>
      </c>
    </row>
    <row r="818" spans="1:6">
      <c r="A818" s="273" t="s">
        <v>25039</v>
      </c>
      <c r="B818" s="273">
        <v>4513</v>
      </c>
      <c r="C818" s="266" t="s">
        <v>25788</v>
      </c>
      <c r="D818" s="273" t="s">
        <v>13</v>
      </c>
      <c r="E818" s="273" t="s">
        <v>25041</v>
      </c>
      <c r="F818" s="274">
        <v>5.81</v>
      </c>
    </row>
    <row r="819" spans="1:6">
      <c r="A819" s="273" t="s">
        <v>25039</v>
      </c>
      <c r="B819" s="273">
        <v>20212</v>
      </c>
      <c r="C819" s="266" t="s">
        <v>25789</v>
      </c>
      <c r="D819" s="273" t="s">
        <v>13</v>
      </c>
      <c r="E819" s="273" t="s">
        <v>25041</v>
      </c>
      <c r="F819" s="274">
        <v>28.53</v>
      </c>
    </row>
    <row r="820" spans="1:6">
      <c r="A820" s="273" t="s">
        <v>25039</v>
      </c>
      <c r="B820" s="273">
        <v>20209</v>
      </c>
      <c r="C820" s="266" t="s">
        <v>25790</v>
      </c>
      <c r="D820" s="273" t="s">
        <v>13</v>
      </c>
      <c r="E820" s="273" t="s">
        <v>25041</v>
      </c>
      <c r="F820" s="274">
        <v>34.08</v>
      </c>
    </row>
    <row r="821" spans="1:6">
      <c r="A821" s="273" t="s">
        <v>25039</v>
      </c>
      <c r="B821" s="273">
        <v>4430</v>
      </c>
      <c r="C821" s="266" t="s">
        <v>25791</v>
      </c>
      <c r="D821" s="273" t="s">
        <v>13</v>
      </c>
      <c r="E821" s="273" t="s">
        <v>25046</v>
      </c>
      <c r="F821" s="274">
        <v>16.7</v>
      </c>
    </row>
    <row r="822" spans="1:6">
      <c r="A822" s="273" t="s">
        <v>25039</v>
      </c>
      <c r="B822" s="273">
        <v>4433</v>
      </c>
      <c r="C822" s="266" t="s">
        <v>25792</v>
      </c>
      <c r="D822" s="273" t="s">
        <v>13</v>
      </c>
      <c r="E822" s="273" t="s">
        <v>25041</v>
      </c>
      <c r="F822" s="274">
        <v>32.659999999999997</v>
      </c>
    </row>
    <row r="823" spans="1:6">
      <c r="A823" s="273" t="s">
        <v>25039</v>
      </c>
      <c r="B823" s="273">
        <v>4400</v>
      </c>
      <c r="C823" s="266" t="s">
        <v>25793</v>
      </c>
      <c r="D823" s="273" t="s">
        <v>13</v>
      </c>
      <c r="E823" s="273" t="s">
        <v>25041</v>
      </c>
      <c r="F823" s="274">
        <v>26.58</v>
      </c>
    </row>
    <row r="824" spans="1:6">
      <c r="A824" s="273" t="s">
        <v>25039</v>
      </c>
      <c r="B824" s="273">
        <v>2729</v>
      </c>
      <c r="C824" s="266" t="s">
        <v>25794</v>
      </c>
      <c r="D824" s="273" t="s">
        <v>14</v>
      </c>
      <c r="E824" s="273" t="s">
        <v>25041</v>
      </c>
      <c r="F824" s="274">
        <v>32.65</v>
      </c>
    </row>
    <row r="825" spans="1:6">
      <c r="A825" s="273" t="s">
        <v>25039</v>
      </c>
      <c r="B825" s="273">
        <v>37106</v>
      </c>
      <c r="C825" s="266" t="s">
        <v>25795</v>
      </c>
      <c r="D825" s="273" t="s">
        <v>14</v>
      </c>
      <c r="E825" s="273" t="s">
        <v>25041</v>
      </c>
      <c r="F825" s="274">
        <v>4929.7700000000004</v>
      </c>
    </row>
    <row r="826" spans="1:6">
      <c r="A826" s="273" t="s">
        <v>25039</v>
      </c>
      <c r="B826" s="273">
        <v>11869</v>
      </c>
      <c r="C826" s="266" t="s">
        <v>25796</v>
      </c>
      <c r="D826" s="273" t="s">
        <v>14</v>
      </c>
      <c r="E826" s="273" t="s">
        <v>25041</v>
      </c>
      <c r="F826" s="274">
        <v>985.95</v>
      </c>
    </row>
    <row r="827" spans="1:6">
      <c r="A827" s="273" t="s">
        <v>25039</v>
      </c>
      <c r="B827" s="273">
        <v>43981</v>
      </c>
      <c r="C827" s="266" t="s">
        <v>25797</v>
      </c>
      <c r="D827" s="273" t="s">
        <v>14</v>
      </c>
      <c r="E827" s="273" t="s">
        <v>25041</v>
      </c>
      <c r="F827" s="274">
        <v>7429.11</v>
      </c>
    </row>
    <row r="828" spans="1:6">
      <c r="A828" s="273" t="s">
        <v>25039</v>
      </c>
      <c r="B828" s="273">
        <v>37104</v>
      </c>
      <c r="C828" s="266" t="s">
        <v>25798</v>
      </c>
      <c r="D828" s="273" t="s">
        <v>14</v>
      </c>
      <c r="E828" s="273" t="s">
        <v>25041</v>
      </c>
      <c r="F828" s="274">
        <v>1237.3900000000001</v>
      </c>
    </row>
    <row r="829" spans="1:6">
      <c r="A829" s="273" t="s">
        <v>25039</v>
      </c>
      <c r="B829" s="273">
        <v>43982</v>
      </c>
      <c r="C829" s="266" t="s">
        <v>25799</v>
      </c>
      <c r="D829" s="273" t="s">
        <v>14</v>
      </c>
      <c r="E829" s="273" t="s">
        <v>25041</v>
      </c>
      <c r="F829" s="274">
        <v>11736.13</v>
      </c>
    </row>
    <row r="830" spans="1:6">
      <c r="A830" s="273" t="s">
        <v>25039</v>
      </c>
      <c r="B830" s="273">
        <v>43978</v>
      </c>
      <c r="C830" s="266" t="s">
        <v>25800</v>
      </c>
      <c r="D830" s="273" t="s">
        <v>14</v>
      </c>
      <c r="E830" s="273" t="s">
        <v>25041</v>
      </c>
      <c r="F830" s="274">
        <v>1833.79</v>
      </c>
    </row>
    <row r="831" spans="1:6">
      <c r="A831" s="273" t="s">
        <v>25039</v>
      </c>
      <c r="B831" s="273">
        <v>11871</v>
      </c>
      <c r="C831" s="266" t="s">
        <v>25801</v>
      </c>
      <c r="D831" s="273" t="s">
        <v>14</v>
      </c>
      <c r="E831" s="273" t="s">
        <v>25041</v>
      </c>
      <c r="F831" s="274">
        <v>459.6</v>
      </c>
    </row>
    <row r="832" spans="1:6">
      <c r="A832" s="273" t="s">
        <v>25039</v>
      </c>
      <c r="B832" s="273">
        <v>37105</v>
      </c>
      <c r="C832" s="266" t="s">
        <v>25802</v>
      </c>
      <c r="D832" s="273" t="s">
        <v>14</v>
      </c>
      <c r="E832" s="273" t="s">
        <v>25041</v>
      </c>
      <c r="F832" s="274">
        <v>2827.91</v>
      </c>
    </row>
    <row r="833" spans="1:6">
      <c r="A833" s="273" t="s">
        <v>25039</v>
      </c>
      <c r="B833" s="273">
        <v>43980</v>
      </c>
      <c r="C833" s="266" t="s">
        <v>25803</v>
      </c>
      <c r="D833" s="273" t="s">
        <v>14</v>
      </c>
      <c r="E833" s="273" t="s">
        <v>25041</v>
      </c>
      <c r="F833" s="274">
        <v>3521.86</v>
      </c>
    </row>
    <row r="834" spans="1:6">
      <c r="A834" s="273" t="s">
        <v>25039</v>
      </c>
      <c r="B834" s="273">
        <v>43979</v>
      </c>
      <c r="C834" s="266" t="s">
        <v>25804</v>
      </c>
      <c r="D834" s="273" t="s">
        <v>14</v>
      </c>
      <c r="E834" s="273" t="s">
        <v>25041</v>
      </c>
      <c r="F834" s="274">
        <v>661.72</v>
      </c>
    </row>
    <row r="835" spans="1:6">
      <c r="A835" s="273" t="s">
        <v>25039</v>
      </c>
      <c r="B835" s="273">
        <v>11868</v>
      </c>
      <c r="C835" s="266" t="s">
        <v>25805</v>
      </c>
      <c r="D835" s="273" t="s">
        <v>14</v>
      </c>
      <c r="E835" s="273" t="s">
        <v>25041</v>
      </c>
      <c r="F835" s="274">
        <v>639.95000000000005</v>
      </c>
    </row>
    <row r="836" spans="1:6">
      <c r="A836" s="273" t="s">
        <v>25039</v>
      </c>
      <c r="B836" s="273">
        <v>34636</v>
      </c>
      <c r="C836" s="266" t="s">
        <v>25806</v>
      </c>
      <c r="D836" s="273" t="s">
        <v>14</v>
      </c>
      <c r="E836" s="273" t="s">
        <v>25046</v>
      </c>
      <c r="F836" s="274">
        <v>454.45</v>
      </c>
    </row>
    <row r="837" spans="1:6">
      <c r="A837" s="273" t="s">
        <v>25039</v>
      </c>
      <c r="B837" s="273">
        <v>34639</v>
      </c>
      <c r="C837" s="266" t="s">
        <v>25807</v>
      </c>
      <c r="D837" s="273" t="s">
        <v>14</v>
      </c>
      <c r="E837" s="273" t="s">
        <v>25041</v>
      </c>
      <c r="F837" s="274">
        <v>1048.95</v>
      </c>
    </row>
    <row r="838" spans="1:6">
      <c r="A838" s="273" t="s">
        <v>25039</v>
      </c>
      <c r="B838" s="273">
        <v>34640</v>
      </c>
      <c r="C838" s="266" t="s">
        <v>25808</v>
      </c>
      <c r="D838" s="273" t="s">
        <v>14</v>
      </c>
      <c r="E838" s="273" t="s">
        <v>25041</v>
      </c>
      <c r="F838" s="274">
        <v>1189.8699999999999</v>
      </c>
    </row>
    <row r="839" spans="1:6">
      <c r="A839" s="273" t="s">
        <v>25039</v>
      </c>
      <c r="B839" s="273">
        <v>43977</v>
      </c>
      <c r="C839" s="266" t="s">
        <v>25809</v>
      </c>
      <c r="D839" s="273" t="s">
        <v>14</v>
      </c>
      <c r="E839" s="273" t="s">
        <v>25041</v>
      </c>
      <c r="F839" s="274">
        <v>2051.2600000000002</v>
      </c>
    </row>
    <row r="840" spans="1:6">
      <c r="A840" s="273" t="s">
        <v>25039</v>
      </c>
      <c r="B840" s="273">
        <v>34637</v>
      </c>
      <c r="C840" s="266" t="s">
        <v>25810</v>
      </c>
      <c r="D840" s="273" t="s">
        <v>14</v>
      </c>
      <c r="E840" s="273" t="s">
        <v>25041</v>
      </c>
      <c r="F840" s="274">
        <v>274.82</v>
      </c>
    </row>
    <row r="841" spans="1:6">
      <c r="A841" s="273" t="s">
        <v>25039</v>
      </c>
      <c r="B841" s="273">
        <v>34638</v>
      </c>
      <c r="C841" s="266" t="s">
        <v>25811</v>
      </c>
      <c r="D841" s="273" t="s">
        <v>14</v>
      </c>
      <c r="E841" s="273" t="s">
        <v>25041</v>
      </c>
      <c r="F841" s="274">
        <v>425.1</v>
      </c>
    </row>
    <row r="842" spans="1:6">
      <c r="A842" s="273" t="s">
        <v>25039</v>
      </c>
      <c r="B842" s="273">
        <v>34641</v>
      </c>
      <c r="C842" s="266" t="s">
        <v>25812</v>
      </c>
      <c r="D842" s="273" t="s">
        <v>14</v>
      </c>
      <c r="E842" s="273" t="s">
        <v>25041</v>
      </c>
      <c r="F842" s="274">
        <v>125.44</v>
      </c>
    </row>
    <row r="843" spans="1:6">
      <c r="A843" s="273" t="s">
        <v>25039</v>
      </c>
      <c r="B843" s="273">
        <v>43434</v>
      </c>
      <c r="C843" s="266" t="s">
        <v>25813</v>
      </c>
      <c r="D843" s="273" t="s">
        <v>14</v>
      </c>
      <c r="E843" s="273" t="s">
        <v>25041</v>
      </c>
      <c r="F843" s="274">
        <v>135.63</v>
      </c>
    </row>
    <row r="844" spans="1:6">
      <c r="A844" s="273" t="s">
        <v>25039</v>
      </c>
      <c r="B844" s="273">
        <v>43435</v>
      </c>
      <c r="C844" s="266" t="s">
        <v>25814</v>
      </c>
      <c r="D844" s="273" t="s">
        <v>14</v>
      </c>
      <c r="E844" s="273" t="s">
        <v>25041</v>
      </c>
      <c r="F844" s="274">
        <v>248.65</v>
      </c>
    </row>
    <row r="845" spans="1:6">
      <c r="A845" s="273" t="s">
        <v>25039</v>
      </c>
      <c r="B845" s="273">
        <v>43436</v>
      </c>
      <c r="C845" s="266" t="s">
        <v>25815</v>
      </c>
      <c r="D845" s="273" t="s">
        <v>14</v>
      </c>
      <c r="E845" s="273" t="s">
        <v>25041</v>
      </c>
      <c r="F845" s="274">
        <v>435.14</v>
      </c>
    </row>
    <row r="846" spans="1:6">
      <c r="A846" s="273" t="s">
        <v>25039</v>
      </c>
      <c r="B846" s="273">
        <v>43437</v>
      </c>
      <c r="C846" s="266" t="s">
        <v>25816</v>
      </c>
      <c r="D846" s="273" t="s">
        <v>14</v>
      </c>
      <c r="E846" s="273" t="s">
        <v>25041</v>
      </c>
      <c r="F846" s="274">
        <v>788.91</v>
      </c>
    </row>
    <row r="847" spans="1:6">
      <c r="A847" s="273" t="s">
        <v>25039</v>
      </c>
      <c r="B847" s="273">
        <v>43438</v>
      </c>
      <c r="C847" s="266" t="s">
        <v>25817</v>
      </c>
      <c r="D847" s="273" t="s">
        <v>14</v>
      </c>
      <c r="E847" s="273" t="s">
        <v>25041</v>
      </c>
      <c r="F847" s="274">
        <v>1412.81</v>
      </c>
    </row>
    <row r="848" spans="1:6">
      <c r="A848" s="273" t="s">
        <v>25039</v>
      </c>
      <c r="B848" s="273">
        <v>41627</v>
      </c>
      <c r="C848" s="266" t="s">
        <v>25818</v>
      </c>
      <c r="D848" s="273" t="s">
        <v>14</v>
      </c>
      <c r="E848" s="273" t="s">
        <v>25041</v>
      </c>
      <c r="F848" s="274">
        <v>209.09</v>
      </c>
    </row>
    <row r="849" spans="1:6">
      <c r="A849" s="273" t="s">
        <v>25039</v>
      </c>
      <c r="B849" s="273">
        <v>41628</v>
      </c>
      <c r="C849" s="266" t="s">
        <v>25819</v>
      </c>
      <c r="D849" s="273" t="s">
        <v>14</v>
      </c>
      <c r="E849" s="273" t="s">
        <v>25041</v>
      </c>
      <c r="F849" s="274">
        <v>384.28</v>
      </c>
    </row>
    <row r="850" spans="1:6">
      <c r="A850" s="273" t="s">
        <v>25039</v>
      </c>
      <c r="B850" s="273">
        <v>41629</v>
      </c>
      <c r="C850" s="266" t="s">
        <v>25820</v>
      </c>
      <c r="D850" s="273" t="s">
        <v>14</v>
      </c>
      <c r="E850" s="273" t="s">
        <v>25041</v>
      </c>
      <c r="F850" s="274">
        <v>488.26</v>
      </c>
    </row>
    <row r="851" spans="1:6">
      <c r="A851" s="273" t="s">
        <v>25039</v>
      </c>
      <c r="B851" s="273">
        <v>43429</v>
      </c>
      <c r="C851" s="266" t="s">
        <v>25821</v>
      </c>
      <c r="D851" s="273" t="s">
        <v>14</v>
      </c>
      <c r="E851" s="273" t="s">
        <v>25041</v>
      </c>
      <c r="F851" s="274">
        <v>108.18</v>
      </c>
    </row>
    <row r="852" spans="1:6">
      <c r="A852" s="273" t="s">
        <v>25039</v>
      </c>
      <c r="B852" s="273">
        <v>43430</v>
      </c>
      <c r="C852" s="266" t="s">
        <v>25822</v>
      </c>
      <c r="D852" s="273" t="s">
        <v>14</v>
      </c>
      <c r="E852" s="273" t="s">
        <v>25041</v>
      </c>
      <c r="F852" s="274">
        <v>179.71</v>
      </c>
    </row>
    <row r="853" spans="1:6">
      <c r="A853" s="273" t="s">
        <v>25039</v>
      </c>
      <c r="B853" s="273">
        <v>43431</v>
      </c>
      <c r="C853" s="266" t="s">
        <v>25823</v>
      </c>
      <c r="D853" s="273" t="s">
        <v>14</v>
      </c>
      <c r="E853" s="273" t="s">
        <v>25041</v>
      </c>
      <c r="F853" s="274">
        <v>348.11</v>
      </c>
    </row>
    <row r="854" spans="1:6">
      <c r="A854" s="273" t="s">
        <v>25039</v>
      </c>
      <c r="B854" s="273">
        <v>43432</v>
      </c>
      <c r="C854" s="266" t="s">
        <v>25824</v>
      </c>
      <c r="D854" s="273" t="s">
        <v>14</v>
      </c>
      <c r="E854" s="273" t="s">
        <v>25041</v>
      </c>
      <c r="F854" s="274">
        <v>723.36</v>
      </c>
    </row>
    <row r="855" spans="1:6">
      <c r="A855" s="273" t="s">
        <v>25039</v>
      </c>
      <c r="B855" s="273">
        <v>43433</v>
      </c>
      <c r="C855" s="266" t="s">
        <v>25825</v>
      </c>
      <c r="D855" s="273" t="s">
        <v>14</v>
      </c>
      <c r="E855" s="273" t="s">
        <v>25041</v>
      </c>
      <c r="F855" s="274">
        <v>1140.42</v>
      </c>
    </row>
    <row r="856" spans="1:6">
      <c r="A856" s="273" t="s">
        <v>25039</v>
      </c>
      <c r="B856" s="273">
        <v>43094</v>
      </c>
      <c r="C856" s="266" t="s">
        <v>25826</v>
      </c>
      <c r="D856" s="273" t="s">
        <v>14</v>
      </c>
      <c r="E856" s="273" t="s">
        <v>25041</v>
      </c>
      <c r="F856" s="274">
        <v>242.46</v>
      </c>
    </row>
    <row r="857" spans="1:6">
      <c r="A857" s="273" t="s">
        <v>25039</v>
      </c>
      <c r="B857" s="273">
        <v>43093</v>
      </c>
      <c r="C857" s="266" t="s">
        <v>25827</v>
      </c>
      <c r="D857" s="273" t="s">
        <v>14</v>
      </c>
      <c r="E857" s="273" t="s">
        <v>25041</v>
      </c>
      <c r="F857" s="274">
        <v>257.66000000000003</v>
      </c>
    </row>
    <row r="858" spans="1:6">
      <c r="A858" s="273" t="s">
        <v>25039</v>
      </c>
      <c r="B858" s="273">
        <v>11694</v>
      </c>
      <c r="C858" s="266" t="s">
        <v>25828</v>
      </c>
      <c r="D858" s="273" t="s">
        <v>14</v>
      </c>
      <c r="E858" s="273" t="s">
        <v>25041</v>
      </c>
      <c r="F858" s="274">
        <v>1105.26</v>
      </c>
    </row>
    <row r="859" spans="1:6">
      <c r="A859" s="273" t="s">
        <v>25039</v>
      </c>
      <c r="B859" s="273">
        <v>1030</v>
      </c>
      <c r="C859" s="266" t="s">
        <v>25829</v>
      </c>
      <c r="D859" s="273" t="s">
        <v>14</v>
      </c>
      <c r="E859" s="273" t="s">
        <v>25046</v>
      </c>
      <c r="F859" s="274">
        <v>50</v>
      </c>
    </row>
    <row r="860" spans="1:6">
      <c r="A860" s="273" t="s">
        <v>25039</v>
      </c>
      <c r="B860" s="273">
        <v>11881</v>
      </c>
      <c r="C860" s="266" t="s">
        <v>25830</v>
      </c>
      <c r="D860" s="273" t="s">
        <v>14</v>
      </c>
      <c r="E860" s="273" t="s">
        <v>25041</v>
      </c>
      <c r="F860" s="274">
        <v>192.14</v>
      </c>
    </row>
    <row r="861" spans="1:6">
      <c r="A861" s="273" t="s">
        <v>25039</v>
      </c>
      <c r="B861" s="273">
        <v>35277</v>
      </c>
      <c r="C861" s="266" t="s">
        <v>25831</v>
      </c>
      <c r="D861" s="273" t="s">
        <v>14</v>
      </c>
      <c r="E861" s="273" t="s">
        <v>25041</v>
      </c>
      <c r="F861" s="274">
        <v>400.25</v>
      </c>
    </row>
    <row r="862" spans="1:6">
      <c r="A862" s="273" t="s">
        <v>25039</v>
      </c>
      <c r="B862" s="273">
        <v>10521</v>
      </c>
      <c r="C862" s="266" t="s">
        <v>25832</v>
      </c>
      <c r="D862" s="273" t="s">
        <v>14</v>
      </c>
      <c r="E862" s="273" t="s">
        <v>25041</v>
      </c>
      <c r="F862" s="274">
        <v>403.25</v>
      </c>
    </row>
    <row r="863" spans="1:6">
      <c r="A863" s="273" t="s">
        <v>25039</v>
      </c>
      <c r="B863" s="273">
        <v>10885</v>
      </c>
      <c r="C863" s="266" t="s">
        <v>25833</v>
      </c>
      <c r="D863" s="273" t="s">
        <v>14</v>
      </c>
      <c r="E863" s="273" t="s">
        <v>25041</v>
      </c>
      <c r="F863" s="274">
        <v>510.07</v>
      </c>
    </row>
    <row r="864" spans="1:6">
      <c r="A864" s="273" t="s">
        <v>25039</v>
      </c>
      <c r="B864" s="273">
        <v>20962</v>
      </c>
      <c r="C864" s="266" t="s">
        <v>25834</v>
      </c>
      <c r="D864" s="273" t="s">
        <v>14</v>
      </c>
      <c r="E864" s="273" t="s">
        <v>25046</v>
      </c>
      <c r="F864" s="274">
        <v>422.46</v>
      </c>
    </row>
    <row r="865" spans="1:6">
      <c r="A865" s="273" t="s">
        <v>25039</v>
      </c>
      <c r="B865" s="273">
        <v>20963</v>
      </c>
      <c r="C865" s="266" t="s">
        <v>25835</v>
      </c>
      <c r="D865" s="273" t="s">
        <v>14</v>
      </c>
      <c r="E865" s="273" t="s">
        <v>25041</v>
      </c>
      <c r="F865" s="274">
        <v>516.07000000000005</v>
      </c>
    </row>
    <row r="866" spans="1:6">
      <c r="A866" s="273" t="s">
        <v>25039</v>
      </c>
      <c r="B866" s="273">
        <v>34643</v>
      </c>
      <c r="C866" s="266" t="s">
        <v>32245</v>
      </c>
      <c r="D866" s="273" t="s">
        <v>14</v>
      </c>
      <c r="E866" s="273" t="s">
        <v>25041</v>
      </c>
      <c r="F866" s="274">
        <v>46.09</v>
      </c>
    </row>
    <row r="867" spans="1:6">
      <c r="A867" s="273" t="s">
        <v>25039</v>
      </c>
      <c r="B867" s="273">
        <v>41480</v>
      </c>
      <c r="C867" s="266" t="s">
        <v>32246</v>
      </c>
      <c r="D867" s="273" t="s">
        <v>14</v>
      </c>
      <c r="E867" s="273" t="s">
        <v>25041</v>
      </c>
      <c r="F867" s="274">
        <v>53.44</v>
      </c>
    </row>
    <row r="868" spans="1:6">
      <c r="A868" s="273" t="s">
        <v>25039</v>
      </c>
      <c r="B868" s="273">
        <v>41474</v>
      </c>
      <c r="C868" s="266" t="s">
        <v>32247</v>
      </c>
      <c r="D868" s="273" t="s">
        <v>14</v>
      </c>
      <c r="E868" s="273" t="s">
        <v>25041</v>
      </c>
      <c r="F868" s="274">
        <v>85.37</v>
      </c>
    </row>
    <row r="869" spans="1:6">
      <c r="A869" s="273" t="s">
        <v>25039</v>
      </c>
      <c r="B869" s="273">
        <v>41475</v>
      </c>
      <c r="C869" s="266" t="s">
        <v>32248</v>
      </c>
      <c r="D869" s="273" t="s">
        <v>14</v>
      </c>
      <c r="E869" s="273" t="s">
        <v>25041</v>
      </c>
      <c r="F869" s="274">
        <v>72.84</v>
      </c>
    </row>
    <row r="870" spans="1:6">
      <c r="A870" s="273" t="s">
        <v>25039</v>
      </c>
      <c r="B870" s="273">
        <v>41476</v>
      </c>
      <c r="C870" s="266" t="s">
        <v>32249</v>
      </c>
      <c r="D870" s="273" t="s">
        <v>14</v>
      </c>
      <c r="E870" s="273" t="s">
        <v>25041</v>
      </c>
      <c r="F870" s="274">
        <v>159.5</v>
      </c>
    </row>
    <row r="871" spans="1:6">
      <c r="A871" s="273" t="s">
        <v>25039</v>
      </c>
      <c r="B871" s="273">
        <v>2555</v>
      </c>
      <c r="C871" s="266" t="s">
        <v>25836</v>
      </c>
      <c r="D871" s="273" t="s">
        <v>14</v>
      </c>
      <c r="E871" s="273" t="s">
        <v>25041</v>
      </c>
      <c r="F871" s="274">
        <v>1.36</v>
      </c>
    </row>
    <row r="872" spans="1:6">
      <c r="A872" s="273" t="s">
        <v>25039</v>
      </c>
      <c r="B872" s="273">
        <v>2556</v>
      </c>
      <c r="C872" s="266" t="s">
        <v>25837</v>
      </c>
      <c r="D872" s="273" t="s">
        <v>14</v>
      </c>
      <c r="E872" s="273" t="s">
        <v>25041</v>
      </c>
      <c r="F872" s="274">
        <v>1.4</v>
      </c>
    </row>
    <row r="873" spans="1:6">
      <c r="A873" s="273" t="s">
        <v>25039</v>
      </c>
      <c r="B873" s="273">
        <v>2557</v>
      </c>
      <c r="C873" s="266" t="s">
        <v>25838</v>
      </c>
      <c r="D873" s="273" t="s">
        <v>14</v>
      </c>
      <c r="E873" s="273" t="s">
        <v>25041</v>
      </c>
      <c r="F873" s="274">
        <v>2.97</v>
      </c>
    </row>
    <row r="874" spans="1:6">
      <c r="A874" s="273" t="s">
        <v>25039</v>
      </c>
      <c r="B874" s="273">
        <v>10569</v>
      </c>
      <c r="C874" s="266" t="s">
        <v>25839</v>
      </c>
      <c r="D874" s="273" t="s">
        <v>14</v>
      </c>
      <c r="E874" s="273" t="s">
        <v>25041</v>
      </c>
      <c r="F874" s="274">
        <v>2.97</v>
      </c>
    </row>
    <row r="875" spans="1:6">
      <c r="A875" s="273" t="s">
        <v>25039</v>
      </c>
      <c r="B875" s="273">
        <v>39810</v>
      </c>
      <c r="C875" s="266" t="s">
        <v>25840</v>
      </c>
      <c r="D875" s="273" t="s">
        <v>14</v>
      </c>
      <c r="E875" s="273" t="s">
        <v>25041</v>
      </c>
      <c r="F875" s="274">
        <v>32.72</v>
      </c>
    </row>
    <row r="876" spans="1:6">
      <c r="A876" s="273" t="s">
        <v>25039</v>
      </c>
      <c r="B876" s="273">
        <v>39811</v>
      </c>
      <c r="C876" s="266" t="s">
        <v>25841</v>
      </c>
      <c r="D876" s="273" t="s">
        <v>14</v>
      </c>
      <c r="E876" s="273" t="s">
        <v>25041</v>
      </c>
      <c r="F876" s="274">
        <v>40.020000000000003</v>
      </c>
    </row>
    <row r="877" spans="1:6">
      <c r="A877" s="273" t="s">
        <v>25039</v>
      </c>
      <c r="B877" s="273">
        <v>39812</v>
      </c>
      <c r="C877" s="266" t="s">
        <v>25842</v>
      </c>
      <c r="D877" s="273" t="s">
        <v>14</v>
      </c>
      <c r="E877" s="273" t="s">
        <v>25041</v>
      </c>
      <c r="F877" s="274">
        <v>65.81</v>
      </c>
    </row>
    <row r="878" spans="1:6">
      <c r="A878" s="273" t="s">
        <v>25039</v>
      </c>
      <c r="B878" s="273">
        <v>43096</v>
      </c>
      <c r="C878" s="266" t="s">
        <v>25843</v>
      </c>
      <c r="D878" s="273" t="s">
        <v>14</v>
      </c>
      <c r="E878" s="273" t="s">
        <v>25041</v>
      </c>
      <c r="F878" s="274">
        <v>218.13</v>
      </c>
    </row>
    <row r="879" spans="1:6">
      <c r="A879" s="273" t="s">
        <v>25039</v>
      </c>
      <c r="B879" s="273">
        <v>43102</v>
      </c>
      <c r="C879" s="266" t="s">
        <v>25844</v>
      </c>
      <c r="D879" s="273" t="s">
        <v>14</v>
      </c>
      <c r="E879" s="273" t="s">
        <v>25041</v>
      </c>
      <c r="F879" s="274">
        <v>132.63999999999999</v>
      </c>
    </row>
    <row r="880" spans="1:6">
      <c r="A880" s="273" t="s">
        <v>25039</v>
      </c>
      <c r="B880" s="273">
        <v>43103</v>
      </c>
      <c r="C880" s="266" t="s">
        <v>25845</v>
      </c>
      <c r="D880" s="273" t="s">
        <v>14</v>
      </c>
      <c r="E880" s="273" t="s">
        <v>25041</v>
      </c>
      <c r="F880" s="274">
        <v>195.31</v>
      </c>
    </row>
    <row r="881" spans="1:6">
      <c r="A881" s="273" t="s">
        <v>25039</v>
      </c>
      <c r="B881" s="273">
        <v>43098</v>
      </c>
      <c r="C881" s="266" t="s">
        <v>25846</v>
      </c>
      <c r="D881" s="273" t="s">
        <v>14</v>
      </c>
      <c r="E881" s="273" t="s">
        <v>25041</v>
      </c>
      <c r="F881" s="274">
        <v>73.89</v>
      </c>
    </row>
    <row r="882" spans="1:6">
      <c r="A882" s="273" t="s">
        <v>25039</v>
      </c>
      <c r="B882" s="273">
        <v>43097</v>
      </c>
      <c r="C882" s="266" t="s">
        <v>25847</v>
      </c>
      <c r="D882" s="273" t="s">
        <v>14</v>
      </c>
      <c r="E882" s="273" t="s">
        <v>25041</v>
      </c>
      <c r="F882" s="274">
        <v>43.77</v>
      </c>
    </row>
    <row r="883" spans="1:6">
      <c r="A883" s="273" t="s">
        <v>25039</v>
      </c>
      <c r="B883" s="273">
        <v>43104</v>
      </c>
      <c r="C883" s="266" t="s">
        <v>25848</v>
      </c>
      <c r="D883" s="273" t="s">
        <v>14</v>
      </c>
      <c r="E883" s="273" t="s">
        <v>25041</v>
      </c>
      <c r="F883" s="274">
        <v>517.82000000000005</v>
      </c>
    </row>
    <row r="884" spans="1:6">
      <c r="A884" s="273" t="s">
        <v>25039</v>
      </c>
      <c r="B884" s="273">
        <v>39771</v>
      </c>
      <c r="C884" s="266" t="s">
        <v>25849</v>
      </c>
      <c r="D884" s="273" t="s">
        <v>14</v>
      </c>
      <c r="E884" s="273" t="s">
        <v>25041</v>
      </c>
      <c r="F884" s="274">
        <v>28.53</v>
      </c>
    </row>
    <row r="885" spans="1:6">
      <c r="A885" s="273" t="s">
        <v>25039</v>
      </c>
      <c r="B885" s="273">
        <v>39772</v>
      </c>
      <c r="C885" s="266" t="s">
        <v>25850</v>
      </c>
      <c r="D885" s="273" t="s">
        <v>14</v>
      </c>
      <c r="E885" s="273" t="s">
        <v>25041</v>
      </c>
      <c r="F885" s="274">
        <v>56.07</v>
      </c>
    </row>
    <row r="886" spans="1:6">
      <c r="A886" s="273" t="s">
        <v>25039</v>
      </c>
      <c r="B886" s="273">
        <v>39773</v>
      </c>
      <c r="C886" s="266" t="s">
        <v>25851</v>
      </c>
      <c r="D886" s="273" t="s">
        <v>14</v>
      </c>
      <c r="E886" s="273" t="s">
        <v>25041</v>
      </c>
      <c r="F886" s="274">
        <v>90.13</v>
      </c>
    </row>
    <row r="887" spans="1:6">
      <c r="A887" s="273" t="s">
        <v>25039</v>
      </c>
      <c r="B887" s="273">
        <v>39774</v>
      </c>
      <c r="C887" s="266" t="s">
        <v>25852</v>
      </c>
      <c r="D887" s="273" t="s">
        <v>14</v>
      </c>
      <c r="E887" s="273" t="s">
        <v>25041</v>
      </c>
      <c r="F887" s="274">
        <v>134.81</v>
      </c>
    </row>
    <row r="888" spans="1:6">
      <c r="A888" s="273" t="s">
        <v>25039</v>
      </c>
      <c r="B888" s="273">
        <v>39775</v>
      </c>
      <c r="C888" s="266" t="s">
        <v>25853</v>
      </c>
      <c r="D888" s="273" t="s">
        <v>14</v>
      </c>
      <c r="E888" s="273" t="s">
        <v>25041</v>
      </c>
      <c r="F888" s="274">
        <v>179.93</v>
      </c>
    </row>
    <row r="889" spans="1:6">
      <c r="A889" s="273" t="s">
        <v>25039</v>
      </c>
      <c r="B889" s="273">
        <v>39776</v>
      </c>
      <c r="C889" s="266" t="s">
        <v>25854</v>
      </c>
      <c r="D889" s="273" t="s">
        <v>14</v>
      </c>
      <c r="E889" s="273" t="s">
        <v>25041</v>
      </c>
      <c r="F889" s="274">
        <v>217.45</v>
      </c>
    </row>
    <row r="890" spans="1:6">
      <c r="A890" s="273" t="s">
        <v>25039</v>
      </c>
      <c r="B890" s="273">
        <v>39777</v>
      </c>
      <c r="C890" s="266" t="s">
        <v>25855</v>
      </c>
      <c r="D890" s="273" t="s">
        <v>14</v>
      </c>
      <c r="E890" s="273" t="s">
        <v>25041</v>
      </c>
      <c r="F890" s="274">
        <v>275.61</v>
      </c>
    </row>
    <row r="891" spans="1:6">
      <c r="A891" s="273" t="s">
        <v>25039</v>
      </c>
      <c r="B891" s="273">
        <v>20254</v>
      </c>
      <c r="C891" s="266" t="s">
        <v>25856</v>
      </c>
      <c r="D891" s="273" t="s">
        <v>14</v>
      </c>
      <c r="E891" s="273" t="s">
        <v>25041</v>
      </c>
      <c r="F891" s="274">
        <v>20</v>
      </c>
    </row>
    <row r="892" spans="1:6">
      <c r="A892" s="273" t="s">
        <v>25039</v>
      </c>
      <c r="B892" s="273">
        <v>20253</v>
      </c>
      <c r="C892" s="266" t="s">
        <v>25857</v>
      </c>
      <c r="D892" s="273" t="s">
        <v>14</v>
      </c>
      <c r="E892" s="273" t="s">
        <v>25041</v>
      </c>
      <c r="F892" s="274">
        <v>65.69</v>
      </c>
    </row>
    <row r="893" spans="1:6">
      <c r="A893" s="273" t="s">
        <v>25039</v>
      </c>
      <c r="B893" s="273">
        <v>1872</v>
      </c>
      <c r="C893" s="266" t="s">
        <v>25858</v>
      </c>
      <c r="D893" s="273" t="s">
        <v>14</v>
      </c>
      <c r="E893" s="273" t="s">
        <v>25041</v>
      </c>
      <c r="F893" s="274">
        <v>2.02</v>
      </c>
    </row>
    <row r="894" spans="1:6">
      <c r="A894" s="273" t="s">
        <v>25039</v>
      </c>
      <c r="B894" s="273">
        <v>1873</v>
      </c>
      <c r="C894" s="266" t="s">
        <v>25859</v>
      </c>
      <c r="D894" s="273" t="s">
        <v>14</v>
      </c>
      <c r="E894" s="273" t="s">
        <v>25041</v>
      </c>
      <c r="F894" s="274">
        <v>4.01</v>
      </c>
    </row>
    <row r="895" spans="1:6">
      <c r="A895" s="273" t="s">
        <v>25039</v>
      </c>
      <c r="B895" s="273">
        <v>14055</v>
      </c>
      <c r="C895" s="266" t="s">
        <v>25860</v>
      </c>
      <c r="D895" s="273" t="s">
        <v>14</v>
      </c>
      <c r="E895" s="273" t="s">
        <v>25041</v>
      </c>
      <c r="F895" s="274">
        <v>600.27</v>
      </c>
    </row>
    <row r="896" spans="1:6">
      <c r="A896" s="273" t="s">
        <v>25039</v>
      </c>
      <c r="B896" s="273">
        <v>11247</v>
      </c>
      <c r="C896" s="266" t="s">
        <v>25861</v>
      </c>
      <c r="D896" s="273" t="s">
        <v>14</v>
      </c>
      <c r="E896" s="273" t="s">
        <v>25041</v>
      </c>
      <c r="F896" s="274">
        <v>1263.1099999999999</v>
      </c>
    </row>
    <row r="897" spans="1:6">
      <c r="A897" s="273" t="s">
        <v>25039</v>
      </c>
      <c r="B897" s="273">
        <v>11250</v>
      </c>
      <c r="C897" s="266" t="s">
        <v>25862</v>
      </c>
      <c r="D897" s="273" t="s">
        <v>14</v>
      </c>
      <c r="E897" s="273" t="s">
        <v>25041</v>
      </c>
      <c r="F897" s="274">
        <v>54.38</v>
      </c>
    </row>
    <row r="898" spans="1:6">
      <c r="A898" s="273" t="s">
        <v>25039</v>
      </c>
      <c r="B898" s="273">
        <v>11249</v>
      </c>
      <c r="C898" s="266" t="s">
        <v>25863</v>
      </c>
      <c r="D898" s="273" t="s">
        <v>14</v>
      </c>
      <c r="E898" s="273" t="s">
        <v>25041</v>
      </c>
      <c r="F898" s="274">
        <v>2467.3000000000002</v>
      </c>
    </row>
    <row r="899" spans="1:6">
      <c r="A899" s="273" t="s">
        <v>25039</v>
      </c>
      <c r="B899" s="273">
        <v>11251</v>
      </c>
      <c r="C899" s="266" t="s">
        <v>25864</v>
      </c>
      <c r="D899" s="273" t="s">
        <v>14</v>
      </c>
      <c r="E899" s="273" t="s">
        <v>25041</v>
      </c>
      <c r="F899" s="274">
        <v>120.45</v>
      </c>
    </row>
    <row r="900" spans="1:6">
      <c r="A900" s="273" t="s">
        <v>25039</v>
      </c>
      <c r="B900" s="273">
        <v>11253</v>
      </c>
      <c r="C900" s="266" t="s">
        <v>25865</v>
      </c>
      <c r="D900" s="273" t="s">
        <v>14</v>
      </c>
      <c r="E900" s="273" t="s">
        <v>25041</v>
      </c>
      <c r="F900" s="274">
        <v>199.6</v>
      </c>
    </row>
    <row r="901" spans="1:6">
      <c r="A901" s="273" t="s">
        <v>25039</v>
      </c>
      <c r="B901" s="273">
        <v>11255</v>
      </c>
      <c r="C901" s="266" t="s">
        <v>25866</v>
      </c>
      <c r="D901" s="273" t="s">
        <v>14</v>
      </c>
      <c r="E901" s="273" t="s">
        <v>25041</v>
      </c>
      <c r="F901" s="274">
        <v>298.39999999999998</v>
      </c>
    </row>
    <row r="902" spans="1:6">
      <c r="A902" s="273" t="s">
        <v>25039</v>
      </c>
      <c r="B902" s="273">
        <v>11256</v>
      </c>
      <c r="C902" s="266" t="s">
        <v>25867</v>
      </c>
      <c r="D902" s="273" t="s">
        <v>14</v>
      </c>
      <c r="E902" s="273" t="s">
        <v>25041</v>
      </c>
      <c r="F902" s="274">
        <v>373.77</v>
      </c>
    </row>
    <row r="903" spans="1:6">
      <c r="A903" s="273" t="s">
        <v>25039</v>
      </c>
      <c r="B903" s="273">
        <v>39693</v>
      </c>
      <c r="C903" s="266" t="s">
        <v>25868</v>
      </c>
      <c r="D903" s="273" t="s">
        <v>14</v>
      </c>
      <c r="E903" s="273" t="s">
        <v>25041</v>
      </c>
      <c r="F903" s="274">
        <v>2347.4899999999998</v>
      </c>
    </row>
    <row r="904" spans="1:6">
      <c r="A904" s="273" t="s">
        <v>25039</v>
      </c>
      <c r="B904" s="273">
        <v>39692</v>
      </c>
      <c r="C904" s="266" t="s">
        <v>25869</v>
      </c>
      <c r="D904" s="273" t="s">
        <v>14</v>
      </c>
      <c r="E904" s="273" t="s">
        <v>25041</v>
      </c>
      <c r="F904" s="274">
        <v>751.14</v>
      </c>
    </row>
    <row r="905" spans="1:6">
      <c r="A905" s="273" t="s">
        <v>25039</v>
      </c>
      <c r="B905" s="273">
        <v>1062</v>
      </c>
      <c r="C905" s="266" t="s">
        <v>25870</v>
      </c>
      <c r="D905" s="273" t="s">
        <v>14</v>
      </c>
      <c r="E905" s="273" t="s">
        <v>25041</v>
      </c>
      <c r="F905" s="274">
        <v>238.05</v>
      </c>
    </row>
    <row r="906" spans="1:6">
      <c r="A906" s="273" t="s">
        <v>25039</v>
      </c>
      <c r="B906" s="273">
        <v>39686</v>
      </c>
      <c r="C906" s="266" t="s">
        <v>25871</v>
      </c>
      <c r="D906" s="273" t="s">
        <v>14</v>
      </c>
      <c r="E906" s="273" t="s">
        <v>25041</v>
      </c>
      <c r="F906" s="274">
        <v>385.45</v>
      </c>
    </row>
    <row r="907" spans="1:6">
      <c r="A907" s="273" t="s">
        <v>25039</v>
      </c>
      <c r="B907" s="273">
        <v>43095</v>
      </c>
      <c r="C907" s="266" t="s">
        <v>25872</v>
      </c>
      <c r="D907" s="273" t="s">
        <v>14</v>
      </c>
      <c r="E907" s="273" t="s">
        <v>25041</v>
      </c>
      <c r="F907" s="274">
        <v>143.74</v>
      </c>
    </row>
    <row r="908" spans="1:6">
      <c r="A908" s="273" t="s">
        <v>25039</v>
      </c>
      <c r="B908" s="273">
        <v>1871</v>
      </c>
      <c r="C908" s="266" t="s">
        <v>25873</v>
      </c>
      <c r="D908" s="273" t="s">
        <v>14</v>
      </c>
      <c r="E908" s="273" t="s">
        <v>25041</v>
      </c>
      <c r="F908" s="274">
        <v>3.61</v>
      </c>
    </row>
    <row r="909" spans="1:6">
      <c r="A909" s="273" t="s">
        <v>25039</v>
      </c>
      <c r="B909" s="273">
        <v>12001</v>
      </c>
      <c r="C909" s="266" t="s">
        <v>25874</v>
      </c>
      <c r="D909" s="273" t="s">
        <v>14</v>
      </c>
      <c r="E909" s="273" t="s">
        <v>25041</v>
      </c>
      <c r="F909" s="274">
        <v>5.22</v>
      </c>
    </row>
    <row r="910" spans="1:6">
      <c r="A910" s="273" t="s">
        <v>25039</v>
      </c>
      <c r="B910" s="273">
        <v>11882</v>
      </c>
      <c r="C910" s="266" t="s">
        <v>25875</v>
      </c>
      <c r="D910" s="273" t="s">
        <v>14</v>
      </c>
      <c r="E910" s="273" t="s">
        <v>25041</v>
      </c>
      <c r="F910" s="274">
        <v>137.88999999999999</v>
      </c>
    </row>
    <row r="911" spans="1:6">
      <c r="A911" s="273" t="s">
        <v>25039</v>
      </c>
      <c r="B911" s="273">
        <v>1068</v>
      </c>
      <c r="C911" s="266" t="s">
        <v>25876</v>
      </c>
      <c r="D911" s="273" t="s">
        <v>14</v>
      </c>
      <c r="E911" s="273" t="s">
        <v>25041</v>
      </c>
      <c r="F911" s="274">
        <v>1570.19</v>
      </c>
    </row>
    <row r="912" spans="1:6">
      <c r="A912" s="273" t="s">
        <v>25039</v>
      </c>
      <c r="B912" s="273">
        <v>39690</v>
      </c>
      <c r="C912" s="266" t="s">
        <v>25877</v>
      </c>
      <c r="D912" s="273" t="s">
        <v>14</v>
      </c>
      <c r="E912" s="273" t="s">
        <v>25041</v>
      </c>
      <c r="F912" s="274">
        <v>2634.25</v>
      </c>
    </row>
    <row r="913" spans="1:6">
      <c r="A913" s="273" t="s">
        <v>25039</v>
      </c>
      <c r="B913" s="273">
        <v>39691</v>
      </c>
      <c r="C913" s="266" t="s">
        <v>25878</v>
      </c>
      <c r="D913" s="273" t="s">
        <v>14</v>
      </c>
      <c r="E913" s="273" t="s">
        <v>25041</v>
      </c>
      <c r="F913" s="274">
        <v>3313.15</v>
      </c>
    </row>
    <row r="914" spans="1:6">
      <c r="A914" s="273" t="s">
        <v>25039</v>
      </c>
      <c r="B914" s="273">
        <v>39808</v>
      </c>
      <c r="C914" s="266" t="s">
        <v>25879</v>
      </c>
      <c r="D914" s="273" t="s">
        <v>14</v>
      </c>
      <c r="E914" s="273" t="s">
        <v>25041</v>
      </c>
      <c r="F914" s="274">
        <v>75.040000000000006</v>
      </c>
    </row>
    <row r="915" spans="1:6">
      <c r="A915" s="273" t="s">
        <v>25039</v>
      </c>
      <c r="B915" s="273">
        <v>39809</v>
      </c>
      <c r="C915" s="266" t="s">
        <v>25880</v>
      </c>
      <c r="D915" s="273" t="s">
        <v>14</v>
      </c>
      <c r="E915" s="273" t="s">
        <v>25041</v>
      </c>
      <c r="F915" s="274">
        <v>177.99</v>
      </c>
    </row>
    <row r="916" spans="1:6">
      <c r="A916" s="273" t="s">
        <v>25039</v>
      </c>
      <c r="B916" s="273">
        <v>43439</v>
      </c>
      <c r="C916" s="266" t="s">
        <v>25881</v>
      </c>
      <c r="D916" s="273" t="s">
        <v>14</v>
      </c>
      <c r="E916" s="273" t="s">
        <v>25041</v>
      </c>
      <c r="F916" s="274">
        <v>632.94000000000005</v>
      </c>
    </row>
    <row r="917" spans="1:6">
      <c r="A917" s="273" t="s">
        <v>25039</v>
      </c>
      <c r="B917" s="273">
        <v>5103</v>
      </c>
      <c r="C917" s="266" t="s">
        <v>25882</v>
      </c>
      <c r="D917" s="273" t="s">
        <v>14</v>
      </c>
      <c r="E917" s="273" t="s">
        <v>25041</v>
      </c>
      <c r="F917" s="274">
        <v>25.34</v>
      </c>
    </row>
    <row r="918" spans="1:6">
      <c r="A918" s="273" t="s">
        <v>25039</v>
      </c>
      <c r="B918" s="273">
        <v>11880</v>
      </c>
      <c r="C918" s="266" t="s">
        <v>25883</v>
      </c>
      <c r="D918" s="273" t="s">
        <v>14</v>
      </c>
      <c r="E918" s="273" t="s">
        <v>25041</v>
      </c>
      <c r="F918" s="274">
        <v>106.57</v>
      </c>
    </row>
    <row r="919" spans="1:6">
      <c r="A919" s="273" t="s">
        <v>25039</v>
      </c>
      <c r="B919" s="273">
        <v>11714</v>
      </c>
      <c r="C919" s="266" t="s">
        <v>25884</v>
      </c>
      <c r="D919" s="273" t="s">
        <v>14</v>
      </c>
      <c r="E919" s="273" t="s">
        <v>25041</v>
      </c>
      <c r="F919" s="274">
        <v>72.599999999999994</v>
      </c>
    </row>
    <row r="920" spans="1:6">
      <c r="A920" s="273" t="s">
        <v>25039</v>
      </c>
      <c r="B920" s="273">
        <v>11712</v>
      </c>
      <c r="C920" s="266" t="s">
        <v>25885</v>
      </c>
      <c r="D920" s="273" t="s">
        <v>14</v>
      </c>
      <c r="E920" s="273" t="s">
        <v>25046</v>
      </c>
      <c r="F920" s="274">
        <v>47.41</v>
      </c>
    </row>
    <row r="921" spans="1:6">
      <c r="A921" s="273" t="s">
        <v>25039</v>
      </c>
      <c r="B921" s="273">
        <v>11717</v>
      </c>
      <c r="C921" s="266" t="s">
        <v>25886</v>
      </c>
      <c r="D921" s="273" t="s">
        <v>14</v>
      </c>
      <c r="E921" s="273" t="s">
        <v>25041</v>
      </c>
      <c r="F921" s="274">
        <v>57.15</v>
      </c>
    </row>
    <row r="922" spans="1:6">
      <c r="A922" s="273" t="s">
        <v>25039</v>
      </c>
      <c r="B922" s="273">
        <v>1106</v>
      </c>
      <c r="C922" s="266" t="s">
        <v>25887</v>
      </c>
      <c r="D922" s="273" t="s">
        <v>15</v>
      </c>
      <c r="E922" s="273" t="s">
        <v>25046</v>
      </c>
      <c r="F922" s="274">
        <v>1.04</v>
      </c>
    </row>
    <row r="923" spans="1:6">
      <c r="A923" s="273" t="s">
        <v>25039</v>
      </c>
      <c r="B923" s="273">
        <v>11161</v>
      </c>
      <c r="C923" s="266" t="s">
        <v>25888</v>
      </c>
      <c r="D923" s="273" t="s">
        <v>15</v>
      </c>
      <c r="E923" s="273" t="s">
        <v>25041</v>
      </c>
      <c r="F923" s="274">
        <v>1.73</v>
      </c>
    </row>
    <row r="924" spans="1:6">
      <c r="A924" s="273" t="s">
        <v>25039</v>
      </c>
      <c r="B924" s="273">
        <v>1107</v>
      </c>
      <c r="C924" s="266" t="s">
        <v>25889</v>
      </c>
      <c r="D924" s="273" t="s">
        <v>15</v>
      </c>
      <c r="E924" s="273" t="s">
        <v>25041</v>
      </c>
      <c r="F924" s="274">
        <v>0.88</v>
      </c>
    </row>
    <row r="925" spans="1:6">
      <c r="A925" s="273" t="s">
        <v>25039</v>
      </c>
      <c r="B925" s="273">
        <v>44479</v>
      </c>
      <c r="C925" s="266" t="s">
        <v>32250</v>
      </c>
      <c r="D925" s="273" t="s">
        <v>15</v>
      </c>
      <c r="E925" s="273" t="s">
        <v>25041</v>
      </c>
      <c r="F925" s="274">
        <v>0.13</v>
      </c>
    </row>
    <row r="926" spans="1:6">
      <c r="A926" s="273" t="s">
        <v>25183</v>
      </c>
      <c r="B926" s="273">
        <v>4759</v>
      </c>
      <c r="C926" s="266" t="s">
        <v>25890</v>
      </c>
      <c r="D926" s="273" t="s">
        <v>17</v>
      </c>
      <c r="E926" s="273" t="s">
        <v>25041</v>
      </c>
      <c r="F926" s="274">
        <v>24.08</v>
      </c>
    </row>
    <row r="927" spans="1:6">
      <c r="A927" s="273" t="s">
        <v>25183</v>
      </c>
      <c r="B927" s="273">
        <v>41068</v>
      </c>
      <c r="C927" s="266" t="s">
        <v>25891</v>
      </c>
      <c r="D927" s="273" t="s">
        <v>11802</v>
      </c>
      <c r="E927" s="273" t="s">
        <v>25041</v>
      </c>
      <c r="F927" s="274">
        <v>4222.99</v>
      </c>
    </row>
    <row r="928" spans="1:6">
      <c r="A928" s="273" t="s">
        <v>25039</v>
      </c>
      <c r="B928" s="273">
        <v>12618</v>
      </c>
      <c r="C928" s="266" t="s">
        <v>25892</v>
      </c>
      <c r="D928" s="273" t="s">
        <v>14</v>
      </c>
      <c r="E928" s="273" t="s">
        <v>25041</v>
      </c>
      <c r="F928" s="274">
        <v>200.77</v>
      </c>
    </row>
    <row r="929" spans="1:6">
      <c r="A929" s="273" t="s">
        <v>25039</v>
      </c>
      <c r="B929" s="273">
        <v>1108</v>
      </c>
      <c r="C929" s="266" t="s">
        <v>25893</v>
      </c>
      <c r="D929" s="273" t="s">
        <v>13</v>
      </c>
      <c r="E929" s="273" t="s">
        <v>25041</v>
      </c>
      <c r="F929" s="274">
        <v>25.6</v>
      </c>
    </row>
    <row r="930" spans="1:6">
      <c r="A930" s="273" t="s">
        <v>25039</v>
      </c>
      <c r="B930" s="273">
        <v>1117</v>
      </c>
      <c r="C930" s="266" t="s">
        <v>25894</v>
      </c>
      <c r="D930" s="273" t="s">
        <v>13</v>
      </c>
      <c r="E930" s="273" t="s">
        <v>25041</v>
      </c>
      <c r="F930" s="274">
        <v>25.81</v>
      </c>
    </row>
    <row r="931" spans="1:6">
      <c r="A931" s="273" t="s">
        <v>25039</v>
      </c>
      <c r="B931" s="273">
        <v>1118</v>
      </c>
      <c r="C931" s="266" t="s">
        <v>25895</v>
      </c>
      <c r="D931" s="273" t="s">
        <v>13</v>
      </c>
      <c r="E931" s="273" t="s">
        <v>25041</v>
      </c>
      <c r="F931" s="274">
        <v>30.5</v>
      </c>
    </row>
    <row r="932" spans="1:6">
      <c r="A932" s="273" t="s">
        <v>25039</v>
      </c>
      <c r="B932" s="273">
        <v>1110</v>
      </c>
      <c r="C932" s="266" t="s">
        <v>25896</v>
      </c>
      <c r="D932" s="273" t="s">
        <v>13</v>
      </c>
      <c r="E932" s="273" t="s">
        <v>25041</v>
      </c>
      <c r="F932" s="274">
        <v>30.5</v>
      </c>
    </row>
    <row r="933" spans="1:6">
      <c r="A933" s="273" t="s">
        <v>25039</v>
      </c>
      <c r="B933" s="273">
        <v>40784</v>
      </c>
      <c r="C933" s="266" t="s">
        <v>25897</v>
      </c>
      <c r="D933" s="273" t="s">
        <v>13</v>
      </c>
      <c r="E933" s="273" t="s">
        <v>25041</v>
      </c>
      <c r="F933" s="274">
        <v>84.13</v>
      </c>
    </row>
    <row r="934" spans="1:6">
      <c r="A934" s="273" t="s">
        <v>25039</v>
      </c>
      <c r="B934" s="273">
        <v>40782</v>
      </c>
      <c r="C934" s="266" t="s">
        <v>25898</v>
      </c>
      <c r="D934" s="273" t="s">
        <v>13</v>
      </c>
      <c r="E934" s="273" t="s">
        <v>25041</v>
      </c>
      <c r="F934" s="274">
        <v>33.01</v>
      </c>
    </row>
    <row r="935" spans="1:6">
      <c r="A935" s="273" t="s">
        <v>25039</v>
      </c>
      <c r="B935" s="273">
        <v>40783</v>
      </c>
      <c r="C935" s="266" t="s">
        <v>25899</v>
      </c>
      <c r="D935" s="273" t="s">
        <v>13</v>
      </c>
      <c r="E935" s="273" t="s">
        <v>25041</v>
      </c>
      <c r="F935" s="274">
        <v>43</v>
      </c>
    </row>
    <row r="936" spans="1:6">
      <c r="A936" s="273" t="s">
        <v>25039</v>
      </c>
      <c r="B936" s="273">
        <v>1109</v>
      </c>
      <c r="C936" s="266" t="s">
        <v>25900</v>
      </c>
      <c r="D936" s="273" t="s">
        <v>13</v>
      </c>
      <c r="E936" s="273" t="s">
        <v>25041</v>
      </c>
      <c r="F936" s="274">
        <v>25.6</v>
      </c>
    </row>
    <row r="937" spans="1:6">
      <c r="A937" s="273" t="s">
        <v>25039</v>
      </c>
      <c r="B937" s="273">
        <v>1119</v>
      </c>
      <c r="C937" s="266" t="s">
        <v>25901</v>
      </c>
      <c r="D937" s="273" t="s">
        <v>13</v>
      </c>
      <c r="E937" s="273" t="s">
        <v>25041</v>
      </c>
      <c r="F937" s="274">
        <v>16.5</v>
      </c>
    </row>
    <row r="938" spans="1:6">
      <c r="A938" s="273" t="s">
        <v>25039</v>
      </c>
      <c r="B938" s="273">
        <v>13115</v>
      </c>
      <c r="C938" s="266" t="s">
        <v>25902</v>
      </c>
      <c r="D938" s="273" t="s">
        <v>13</v>
      </c>
      <c r="E938" s="273" t="s">
        <v>25041</v>
      </c>
      <c r="F938" s="274">
        <v>29.24</v>
      </c>
    </row>
    <row r="939" spans="1:6">
      <c r="A939" s="273" t="s">
        <v>25039</v>
      </c>
      <c r="B939" s="273">
        <v>10541</v>
      </c>
      <c r="C939" s="266" t="s">
        <v>25903</v>
      </c>
      <c r="D939" s="273" t="s">
        <v>13</v>
      </c>
      <c r="E939" s="273" t="s">
        <v>25041</v>
      </c>
      <c r="F939" s="274">
        <v>35.729999999999997</v>
      </c>
    </row>
    <row r="940" spans="1:6">
      <c r="A940" s="273" t="s">
        <v>25039</v>
      </c>
      <c r="B940" s="273">
        <v>10542</v>
      </c>
      <c r="C940" s="266" t="s">
        <v>25904</v>
      </c>
      <c r="D940" s="273" t="s">
        <v>13</v>
      </c>
      <c r="E940" s="273" t="s">
        <v>25041</v>
      </c>
      <c r="F940" s="274">
        <v>46.73</v>
      </c>
    </row>
    <row r="941" spans="1:6">
      <c r="A941" s="273" t="s">
        <v>25039</v>
      </c>
      <c r="B941" s="273">
        <v>10543</v>
      </c>
      <c r="C941" s="266" t="s">
        <v>25905</v>
      </c>
      <c r="D941" s="273" t="s">
        <v>13</v>
      </c>
      <c r="E941" s="273" t="s">
        <v>25041</v>
      </c>
      <c r="F941" s="274">
        <v>75.819999999999993</v>
      </c>
    </row>
    <row r="942" spans="1:6">
      <c r="A942" s="273" t="s">
        <v>25039</v>
      </c>
      <c r="B942" s="273">
        <v>10544</v>
      </c>
      <c r="C942" s="266" t="s">
        <v>25906</v>
      </c>
      <c r="D942" s="273" t="s">
        <v>13</v>
      </c>
      <c r="E942" s="273" t="s">
        <v>25041</v>
      </c>
      <c r="F942" s="274">
        <v>98.07</v>
      </c>
    </row>
    <row r="943" spans="1:6">
      <c r="A943" s="273" t="s">
        <v>25039</v>
      </c>
      <c r="B943" s="273">
        <v>10545</v>
      </c>
      <c r="C943" s="266" t="s">
        <v>25907</v>
      </c>
      <c r="D943" s="273" t="s">
        <v>13</v>
      </c>
      <c r="E943" s="273" t="s">
        <v>25041</v>
      </c>
      <c r="F943" s="274">
        <v>183.27</v>
      </c>
    </row>
    <row r="944" spans="1:6">
      <c r="A944" s="273" t="s">
        <v>25039</v>
      </c>
      <c r="B944" s="273">
        <v>38365</v>
      </c>
      <c r="C944" s="266" t="s">
        <v>25908</v>
      </c>
      <c r="D944" s="273" t="s">
        <v>16</v>
      </c>
      <c r="E944" s="273" t="s">
        <v>25041</v>
      </c>
      <c r="F944" s="274">
        <v>2.31</v>
      </c>
    </row>
    <row r="945" spans="1:6">
      <c r="A945" s="273" t="s">
        <v>25212</v>
      </c>
      <c r="B945" s="273">
        <v>44056</v>
      </c>
      <c r="C945" s="266" t="s">
        <v>25909</v>
      </c>
      <c r="D945" s="273" t="s">
        <v>14</v>
      </c>
      <c r="E945" s="273" t="s">
        <v>25041</v>
      </c>
      <c r="F945" s="274">
        <v>488284.66</v>
      </c>
    </row>
    <row r="946" spans="1:6">
      <c r="A946" s="273" t="s">
        <v>25212</v>
      </c>
      <c r="B946" s="273">
        <v>44057</v>
      </c>
      <c r="C946" s="266" t="s">
        <v>25910</v>
      </c>
      <c r="D946" s="273" t="s">
        <v>14</v>
      </c>
      <c r="E946" s="273" t="s">
        <v>25046</v>
      </c>
      <c r="F946" s="274">
        <v>521150</v>
      </c>
    </row>
    <row r="947" spans="1:6">
      <c r="A947" s="273" t="s">
        <v>25212</v>
      </c>
      <c r="B947" s="273">
        <v>37754</v>
      </c>
      <c r="C947" s="266" t="s">
        <v>25911</v>
      </c>
      <c r="D947" s="273" t="s">
        <v>14</v>
      </c>
      <c r="E947" s="273" t="s">
        <v>25041</v>
      </c>
      <c r="F947" s="274">
        <v>538803.38</v>
      </c>
    </row>
    <row r="948" spans="1:6">
      <c r="A948" s="273" t="s">
        <v>25212</v>
      </c>
      <c r="B948" s="273">
        <v>44058</v>
      </c>
      <c r="C948" s="266" t="s">
        <v>25912</v>
      </c>
      <c r="D948" s="273" t="s">
        <v>14</v>
      </c>
      <c r="E948" s="273" t="s">
        <v>25041</v>
      </c>
      <c r="F948" s="274">
        <v>568100.44999999995</v>
      </c>
    </row>
    <row r="949" spans="1:6">
      <c r="A949" s="273" t="s">
        <v>25212</v>
      </c>
      <c r="B949" s="273">
        <v>37752</v>
      </c>
      <c r="C949" s="266" t="s">
        <v>25913</v>
      </c>
      <c r="D949" s="273" t="s">
        <v>14</v>
      </c>
      <c r="E949" s="273" t="s">
        <v>25041</v>
      </c>
      <c r="F949" s="274">
        <v>591575.65</v>
      </c>
    </row>
    <row r="950" spans="1:6">
      <c r="A950" s="273" t="s">
        <v>25212</v>
      </c>
      <c r="B950" s="273">
        <v>37758</v>
      </c>
      <c r="C950" s="266" t="s">
        <v>25914</v>
      </c>
      <c r="D950" s="273" t="s">
        <v>14</v>
      </c>
      <c r="E950" s="273" t="s">
        <v>25041</v>
      </c>
      <c r="F950" s="274">
        <v>745573.13</v>
      </c>
    </row>
    <row r="951" spans="1:6">
      <c r="A951" s="273" t="s">
        <v>25212</v>
      </c>
      <c r="B951" s="273">
        <v>44060</v>
      </c>
      <c r="C951" s="266" t="s">
        <v>25915</v>
      </c>
      <c r="D951" s="273" t="s">
        <v>14</v>
      </c>
      <c r="E951" s="273" t="s">
        <v>25041</v>
      </c>
      <c r="F951" s="274">
        <v>721158.92</v>
      </c>
    </row>
    <row r="952" spans="1:6">
      <c r="A952" s="273" t="s">
        <v>25212</v>
      </c>
      <c r="B952" s="273">
        <v>44061</v>
      </c>
      <c r="C952" s="266" t="s">
        <v>25916</v>
      </c>
      <c r="D952" s="273" t="s">
        <v>14</v>
      </c>
      <c r="E952" s="273" t="s">
        <v>25041</v>
      </c>
      <c r="F952" s="274">
        <v>707073.8</v>
      </c>
    </row>
    <row r="953" spans="1:6">
      <c r="A953" s="273" t="s">
        <v>25212</v>
      </c>
      <c r="B953" s="273">
        <v>1159</v>
      </c>
      <c r="C953" s="266" t="s">
        <v>25917</v>
      </c>
      <c r="D953" s="273" t="s">
        <v>14</v>
      </c>
      <c r="E953" s="273" t="s">
        <v>25046</v>
      </c>
      <c r="F953" s="274">
        <v>275578.33</v>
      </c>
    </row>
    <row r="954" spans="1:6">
      <c r="A954" s="273" t="s">
        <v>25039</v>
      </c>
      <c r="B954" s="273">
        <v>12114</v>
      </c>
      <c r="C954" s="266" t="s">
        <v>25918</v>
      </c>
      <c r="D954" s="273" t="s">
        <v>14</v>
      </c>
      <c r="E954" s="273" t="s">
        <v>25041</v>
      </c>
      <c r="F954" s="274">
        <v>151.15</v>
      </c>
    </row>
    <row r="955" spans="1:6">
      <c r="A955" s="273" t="s">
        <v>25039</v>
      </c>
      <c r="B955" s="273">
        <v>38106</v>
      </c>
      <c r="C955" s="266" t="s">
        <v>25919</v>
      </c>
      <c r="D955" s="273" t="s">
        <v>14</v>
      </c>
      <c r="E955" s="273" t="s">
        <v>25041</v>
      </c>
      <c r="F955" s="274">
        <v>20.54</v>
      </c>
    </row>
    <row r="956" spans="1:6">
      <c r="A956" s="273" t="s">
        <v>25039</v>
      </c>
      <c r="B956" s="273">
        <v>38085</v>
      </c>
      <c r="C956" s="266" t="s">
        <v>25920</v>
      </c>
      <c r="D956" s="273" t="s">
        <v>14</v>
      </c>
      <c r="E956" s="273" t="s">
        <v>25041</v>
      </c>
      <c r="F956" s="274">
        <v>24.26</v>
      </c>
    </row>
    <row r="957" spans="1:6">
      <c r="A957" s="273" t="s">
        <v>25039</v>
      </c>
      <c r="B957" s="273">
        <v>659</v>
      </c>
      <c r="C957" s="266" t="s">
        <v>25921</v>
      </c>
      <c r="D957" s="273" t="s">
        <v>14</v>
      </c>
      <c r="E957" s="273" t="s">
        <v>25041</v>
      </c>
      <c r="F957" s="274">
        <v>2.92</v>
      </c>
    </row>
    <row r="958" spans="1:6">
      <c r="A958" s="273" t="s">
        <v>25039</v>
      </c>
      <c r="B958" s="273">
        <v>660</v>
      </c>
      <c r="C958" s="266" t="s">
        <v>25922</v>
      </c>
      <c r="D958" s="273" t="s">
        <v>14</v>
      </c>
      <c r="E958" s="273" t="s">
        <v>25041</v>
      </c>
      <c r="F958" s="274">
        <v>3.5</v>
      </c>
    </row>
    <row r="959" spans="1:6">
      <c r="A959" s="273" t="s">
        <v>25039</v>
      </c>
      <c r="B959" s="273">
        <v>658</v>
      </c>
      <c r="C959" s="266" t="s">
        <v>25923</v>
      </c>
      <c r="D959" s="273" t="s">
        <v>14</v>
      </c>
      <c r="E959" s="273" t="s">
        <v>25041</v>
      </c>
      <c r="F959" s="274">
        <v>1.97</v>
      </c>
    </row>
    <row r="960" spans="1:6">
      <c r="A960" s="273" t="s">
        <v>25039</v>
      </c>
      <c r="B960" s="273">
        <v>38599</v>
      </c>
      <c r="C960" s="266" t="s">
        <v>25924</v>
      </c>
      <c r="D960" s="273" t="s">
        <v>14</v>
      </c>
      <c r="E960" s="273" t="s">
        <v>25041</v>
      </c>
      <c r="F960" s="274">
        <v>6.08</v>
      </c>
    </row>
    <row r="961" spans="1:6">
      <c r="A961" s="273" t="s">
        <v>25039</v>
      </c>
      <c r="B961" s="273">
        <v>38596</v>
      </c>
      <c r="C961" s="266" t="s">
        <v>25925</v>
      </c>
      <c r="D961" s="273" t="s">
        <v>14</v>
      </c>
      <c r="E961" s="273" t="s">
        <v>25041</v>
      </c>
      <c r="F961" s="274">
        <v>5.05</v>
      </c>
    </row>
    <row r="962" spans="1:6">
      <c r="A962" s="273" t="s">
        <v>25039</v>
      </c>
      <c r="B962" s="273">
        <v>38600</v>
      </c>
      <c r="C962" s="266" t="s">
        <v>25926</v>
      </c>
      <c r="D962" s="273" t="s">
        <v>14</v>
      </c>
      <c r="E962" s="273" t="s">
        <v>25041</v>
      </c>
      <c r="F962" s="274">
        <v>6.44</v>
      </c>
    </row>
    <row r="963" spans="1:6">
      <c r="A963" s="273" t="s">
        <v>25039</v>
      </c>
      <c r="B963" s="273">
        <v>38597</v>
      </c>
      <c r="C963" s="266" t="s">
        <v>25927</v>
      </c>
      <c r="D963" s="273" t="s">
        <v>14</v>
      </c>
      <c r="E963" s="273" t="s">
        <v>25041</v>
      </c>
      <c r="F963" s="274">
        <v>5.08</v>
      </c>
    </row>
    <row r="964" spans="1:6">
      <c r="A964" s="273" t="s">
        <v>25039</v>
      </c>
      <c r="B964" s="273">
        <v>38548</v>
      </c>
      <c r="C964" s="266" t="s">
        <v>25928</v>
      </c>
      <c r="D964" s="273" t="s">
        <v>14</v>
      </c>
      <c r="E964" s="273" t="s">
        <v>25041</v>
      </c>
      <c r="F964" s="274">
        <v>1.84</v>
      </c>
    </row>
    <row r="965" spans="1:6">
      <c r="A965" s="273" t="s">
        <v>25039</v>
      </c>
      <c r="B965" s="273">
        <v>34649</v>
      </c>
      <c r="C965" s="266" t="s">
        <v>25929</v>
      </c>
      <c r="D965" s="273" t="s">
        <v>14</v>
      </c>
      <c r="E965" s="273" t="s">
        <v>25041</v>
      </c>
      <c r="F965" s="274">
        <v>2.69</v>
      </c>
    </row>
    <row r="966" spans="1:6">
      <c r="A966" s="273" t="s">
        <v>25039</v>
      </c>
      <c r="B966" s="273">
        <v>34655</v>
      </c>
      <c r="C966" s="266" t="s">
        <v>25930</v>
      </c>
      <c r="D966" s="273" t="s">
        <v>14</v>
      </c>
      <c r="E966" s="273" t="s">
        <v>25041</v>
      </c>
      <c r="F966" s="274">
        <v>3.96</v>
      </c>
    </row>
    <row r="967" spans="1:6">
      <c r="A967" s="273" t="s">
        <v>25039</v>
      </c>
      <c r="B967" s="273">
        <v>40607</v>
      </c>
      <c r="C967" s="266" t="s">
        <v>25931</v>
      </c>
      <c r="D967" s="273" t="s">
        <v>14</v>
      </c>
      <c r="E967" s="273" t="s">
        <v>25041</v>
      </c>
      <c r="F967" s="274">
        <v>6.26</v>
      </c>
    </row>
    <row r="968" spans="1:6">
      <c r="A968" s="273" t="s">
        <v>25039</v>
      </c>
      <c r="B968" s="273">
        <v>567</v>
      </c>
      <c r="C968" s="266" t="s">
        <v>25932</v>
      </c>
      <c r="D968" s="273" t="s">
        <v>13</v>
      </c>
      <c r="E968" s="273" t="s">
        <v>25041</v>
      </c>
      <c r="F968" s="274">
        <v>11.07</v>
      </c>
    </row>
    <row r="969" spans="1:6">
      <c r="A969" s="273" t="s">
        <v>25039</v>
      </c>
      <c r="B969" s="273">
        <v>574</v>
      </c>
      <c r="C969" s="266" t="s">
        <v>25933</v>
      </c>
      <c r="D969" s="273" t="s">
        <v>13</v>
      </c>
      <c r="E969" s="273" t="s">
        <v>25041</v>
      </c>
      <c r="F969" s="274">
        <v>29.1</v>
      </c>
    </row>
    <row r="970" spans="1:6">
      <c r="A970" s="273" t="s">
        <v>25039</v>
      </c>
      <c r="B970" s="273">
        <v>568</v>
      </c>
      <c r="C970" s="266" t="s">
        <v>25934</v>
      </c>
      <c r="D970" s="273" t="s">
        <v>13</v>
      </c>
      <c r="E970" s="273" t="s">
        <v>25041</v>
      </c>
      <c r="F970" s="274">
        <v>61.33</v>
      </c>
    </row>
    <row r="971" spans="1:6">
      <c r="A971" s="273" t="s">
        <v>25039</v>
      </c>
      <c r="B971" s="273">
        <v>4777</v>
      </c>
      <c r="C971" s="266" t="s">
        <v>25935</v>
      </c>
      <c r="D971" s="273" t="s">
        <v>15</v>
      </c>
      <c r="E971" s="273" t="s">
        <v>25041</v>
      </c>
      <c r="F971" s="274">
        <v>8.02</v>
      </c>
    </row>
    <row r="972" spans="1:6">
      <c r="A972" s="273" t="s">
        <v>25039</v>
      </c>
      <c r="B972" s="273">
        <v>592</v>
      </c>
      <c r="C972" s="266" t="s">
        <v>25936</v>
      </c>
      <c r="D972" s="273" t="s">
        <v>15</v>
      </c>
      <c r="E972" s="273" t="s">
        <v>25046</v>
      </c>
      <c r="F972" s="274">
        <v>39.799999999999997</v>
      </c>
    </row>
    <row r="973" spans="1:6">
      <c r="A973" s="273" t="s">
        <v>25039</v>
      </c>
      <c r="B973" s="273">
        <v>586</v>
      </c>
      <c r="C973" s="266" t="s">
        <v>25937</v>
      </c>
      <c r="D973" s="273" t="s">
        <v>13</v>
      </c>
      <c r="E973" s="273" t="s">
        <v>25041</v>
      </c>
      <c r="F973" s="274">
        <v>23.4</v>
      </c>
    </row>
    <row r="974" spans="1:6">
      <c r="A974" s="273" t="s">
        <v>25039</v>
      </c>
      <c r="B974" s="273">
        <v>588</v>
      </c>
      <c r="C974" s="266" t="s">
        <v>25938</v>
      </c>
      <c r="D974" s="273" t="s">
        <v>13</v>
      </c>
      <c r="E974" s="273" t="s">
        <v>25041</v>
      </c>
      <c r="F974" s="274">
        <v>37.01</v>
      </c>
    </row>
    <row r="975" spans="1:6">
      <c r="A975" s="273" t="s">
        <v>25039</v>
      </c>
      <c r="B975" s="273">
        <v>591</v>
      </c>
      <c r="C975" s="266" t="s">
        <v>25939</v>
      </c>
      <c r="D975" s="273" t="s">
        <v>15</v>
      </c>
      <c r="E975" s="273" t="s">
        <v>25041</v>
      </c>
      <c r="F975" s="274">
        <v>37.14</v>
      </c>
    </row>
    <row r="976" spans="1:6">
      <c r="A976" s="273" t="s">
        <v>25039</v>
      </c>
      <c r="B976" s="273">
        <v>584</v>
      </c>
      <c r="C976" s="266" t="s">
        <v>25940</v>
      </c>
      <c r="D976" s="273" t="s">
        <v>13</v>
      </c>
      <c r="E976" s="273" t="s">
        <v>25041</v>
      </c>
      <c r="F976" s="274">
        <v>39.53</v>
      </c>
    </row>
    <row r="977" spans="1:6">
      <c r="A977" s="273" t="s">
        <v>25039</v>
      </c>
      <c r="B977" s="273">
        <v>589</v>
      </c>
      <c r="C977" s="266" t="s">
        <v>25941</v>
      </c>
      <c r="D977" s="273" t="s">
        <v>13</v>
      </c>
      <c r="E977" s="273" t="s">
        <v>25041</v>
      </c>
      <c r="F977" s="274">
        <v>62.56</v>
      </c>
    </row>
    <row r="978" spans="1:6">
      <c r="A978" s="273" t="s">
        <v>25039</v>
      </c>
      <c r="B978" s="273">
        <v>1165</v>
      </c>
      <c r="C978" s="266" t="s">
        <v>25942</v>
      </c>
      <c r="D978" s="273" t="s">
        <v>14</v>
      </c>
      <c r="E978" s="273" t="s">
        <v>25041</v>
      </c>
      <c r="F978" s="274">
        <v>20</v>
      </c>
    </row>
    <row r="979" spans="1:6">
      <c r="A979" s="273" t="s">
        <v>25039</v>
      </c>
      <c r="B979" s="273">
        <v>1164</v>
      </c>
      <c r="C979" s="266" t="s">
        <v>25943</v>
      </c>
      <c r="D979" s="273" t="s">
        <v>14</v>
      </c>
      <c r="E979" s="273" t="s">
        <v>25041</v>
      </c>
      <c r="F979" s="274">
        <v>16.2</v>
      </c>
    </row>
    <row r="980" spans="1:6">
      <c r="A980" s="273" t="s">
        <v>25039</v>
      </c>
      <c r="B980" s="273">
        <v>1170</v>
      </c>
      <c r="C980" s="266" t="s">
        <v>25944</v>
      </c>
      <c r="D980" s="273" t="s">
        <v>14</v>
      </c>
      <c r="E980" s="273" t="s">
        <v>25041</v>
      </c>
      <c r="F980" s="274">
        <v>10.61</v>
      </c>
    </row>
    <row r="981" spans="1:6">
      <c r="A981" s="273" t="s">
        <v>25039</v>
      </c>
      <c r="B981" s="273">
        <v>1162</v>
      </c>
      <c r="C981" s="266" t="s">
        <v>25945</v>
      </c>
      <c r="D981" s="273" t="s">
        <v>14</v>
      </c>
      <c r="E981" s="273" t="s">
        <v>25041</v>
      </c>
      <c r="F981" s="274">
        <v>5.63</v>
      </c>
    </row>
    <row r="982" spans="1:6">
      <c r="A982" s="273" t="s">
        <v>25039</v>
      </c>
      <c r="B982" s="273">
        <v>12395</v>
      </c>
      <c r="C982" s="266" t="s">
        <v>25946</v>
      </c>
      <c r="D982" s="273" t="s">
        <v>14</v>
      </c>
      <c r="E982" s="273" t="s">
        <v>25041</v>
      </c>
      <c r="F982" s="274">
        <v>5.47</v>
      </c>
    </row>
    <row r="983" spans="1:6">
      <c r="A983" s="273" t="s">
        <v>25039</v>
      </c>
      <c r="B983" s="273">
        <v>1169</v>
      </c>
      <c r="C983" s="266" t="s">
        <v>25947</v>
      </c>
      <c r="D983" s="273" t="s">
        <v>14</v>
      </c>
      <c r="E983" s="273" t="s">
        <v>25041</v>
      </c>
      <c r="F983" s="274">
        <v>52.1</v>
      </c>
    </row>
    <row r="984" spans="1:6">
      <c r="A984" s="273" t="s">
        <v>25039</v>
      </c>
      <c r="B984" s="273">
        <v>1166</v>
      </c>
      <c r="C984" s="266" t="s">
        <v>25948</v>
      </c>
      <c r="D984" s="273" t="s">
        <v>14</v>
      </c>
      <c r="E984" s="273" t="s">
        <v>25041</v>
      </c>
      <c r="F984" s="274">
        <v>28.89</v>
      </c>
    </row>
    <row r="985" spans="1:6">
      <c r="A985" s="273" t="s">
        <v>25039</v>
      </c>
      <c r="B985" s="273">
        <v>1168</v>
      </c>
      <c r="C985" s="266" t="s">
        <v>25949</v>
      </c>
      <c r="D985" s="273" t="s">
        <v>14</v>
      </c>
      <c r="E985" s="273" t="s">
        <v>25041</v>
      </c>
      <c r="F985" s="274">
        <v>74.28</v>
      </c>
    </row>
    <row r="986" spans="1:6">
      <c r="A986" s="273" t="s">
        <v>25039</v>
      </c>
      <c r="B986" s="273">
        <v>1163</v>
      </c>
      <c r="C986" s="266" t="s">
        <v>25950</v>
      </c>
      <c r="D986" s="273" t="s">
        <v>14</v>
      </c>
      <c r="E986" s="273" t="s">
        <v>25041</v>
      </c>
      <c r="F986" s="274">
        <v>7.28</v>
      </c>
    </row>
    <row r="987" spans="1:6">
      <c r="A987" s="273" t="s">
        <v>25039</v>
      </c>
      <c r="B987" s="273">
        <v>12396</v>
      </c>
      <c r="C987" s="266" t="s">
        <v>25951</v>
      </c>
      <c r="D987" s="273" t="s">
        <v>14</v>
      </c>
      <c r="E987" s="273" t="s">
        <v>25041</v>
      </c>
      <c r="F987" s="274">
        <v>5.47</v>
      </c>
    </row>
    <row r="988" spans="1:6">
      <c r="A988" s="273" t="s">
        <v>25039</v>
      </c>
      <c r="B988" s="273">
        <v>1167</v>
      </c>
      <c r="C988" s="266" t="s">
        <v>25952</v>
      </c>
      <c r="D988" s="273" t="s">
        <v>14</v>
      </c>
      <c r="E988" s="273" t="s">
        <v>25041</v>
      </c>
      <c r="F988" s="274">
        <v>124.24</v>
      </c>
    </row>
    <row r="989" spans="1:6">
      <c r="A989" s="273" t="s">
        <v>25039</v>
      </c>
      <c r="B989" s="273">
        <v>36331</v>
      </c>
      <c r="C989" s="266" t="s">
        <v>25953</v>
      </c>
      <c r="D989" s="273" t="s">
        <v>14</v>
      </c>
      <c r="E989" s="273" t="s">
        <v>25041</v>
      </c>
      <c r="F989" s="274">
        <v>2.7</v>
      </c>
    </row>
    <row r="990" spans="1:6">
      <c r="A990" s="273" t="s">
        <v>25039</v>
      </c>
      <c r="B990" s="273">
        <v>36346</v>
      </c>
      <c r="C990" s="266" t="s">
        <v>25954</v>
      </c>
      <c r="D990" s="273" t="s">
        <v>14</v>
      </c>
      <c r="E990" s="273" t="s">
        <v>25041</v>
      </c>
      <c r="F990" s="274">
        <v>4.05</v>
      </c>
    </row>
    <row r="991" spans="1:6">
      <c r="A991" s="273" t="s">
        <v>25039</v>
      </c>
      <c r="B991" s="273">
        <v>1202</v>
      </c>
      <c r="C991" s="266" t="s">
        <v>25955</v>
      </c>
      <c r="D991" s="273" t="s">
        <v>14</v>
      </c>
      <c r="E991" s="273" t="s">
        <v>25041</v>
      </c>
      <c r="F991" s="274">
        <v>5.83</v>
      </c>
    </row>
    <row r="992" spans="1:6">
      <c r="A992" s="273" t="s">
        <v>25039</v>
      </c>
      <c r="B992" s="273">
        <v>1197</v>
      </c>
      <c r="C992" s="266" t="s">
        <v>25956</v>
      </c>
      <c r="D992" s="273" t="s">
        <v>14</v>
      </c>
      <c r="E992" s="273" t="s">
        <v>25041</v>
      </c>
      <c r="F992" s="274">
        <v>2.06</v>
      </c>
    </row>
    <row r="993" spans="1:6">
      <c r="A993" s="273" t="s">
        <v>25039</v>
      </c>
      <c r="B993" s="273">
        <v>1198</v>
      </c>
      <c r="C993" s="266" t="s">
        <v>25957</v>
      </c>
      <c r="D993" s="273" t="s">
        <v>14</v>
      </c>
      <c r="E993" s="273" t="s">
        <v>25041</v>
      </c>
      <c r="F993" s="274">
        <v>2.69</v>
      </c>
    </row>
    <row r="994" spans="1:6">
      <c r="A994" s="273" t="s">
        <v>25039</v>
      </c>
      <c r="B994" s="273">
        <v>20088</v>
      </c>
      <c r="C994" s="266" t="s">
        <v>25958</v>
      </c>
      <c r="D994" s="273" t="s">
        <v>14</v>
      </c>
      <c r="E994" s="273" t="s">
        <v>25041</v>
      </c>
      <c r="F994" s="274">
        <v>15.45</v>
      </c>
    </row>
    <row r="995" spans="1:6">
      <c r="A995" s="273" t="s">
        <v>25039</v>
      </c>
      <c r="B995" s="273">
        <v>20089</v>
      </c>
      <c r="C995" s="266" t="s">
        <v>25959</v>
      </c>
      <c r="D995" s="273" t="s">
        <v>14</v>
      </c>
      <c r="E995" s="273" t="s">
        <v>25041</v>
      </c>
      <c r="F995" s="274">
        <v>75.73</v>
      </c>
    </row>
    <row r="996" spans="1:6">
      <c r="A996" s="273" t="s">
        <v>25039</v>
      </c>
      <c r="B996" s="273">
        <v>20087</v>
      </c>
      <c r="C996" s="266" t="s">
        <v>25960</v>
      </c>
      <c r="D996" s="273" t="s">
        <v>14</v>
      </c>
      <c r="E996" s="273" t="s">
        <v>25041</v>
      </c>
      <c r="F996" s="274">
        <v>12.78</v>
      </c>
    </row>
    <row r="997" spans="1:6">
      <c r="A997" s="273" t="s">
        <v>25039</v>
      </c>
      <c r="B997" s="273">
        <v>1191</v>
      </c>
      <c r="C997" s="266" t="s">
        <v>25961</v>
      </c>
      <c r="D997" s="273" t="s">
        <v>14</v>
      </c>
      <c r="E997" s="273" t="s">
        <v>25041</v>
      </c>
      <c r="F997" s="274">
        <v>1.46</v>
      </c>
    </row>
    <row r="998" spans="1:6">
      <c r="A998" s="273" t="s">
        <v>25039</v>
      </c>
      <c r="B998" s="273">
        <v>1185</v>
      </c>
      <c r="C998" s="266" t="s">
        <v>25962</v>
      </c>
      <c r="D998" s="273" t="s">
        <v>14</v>
      </c>
      <c r="E998" s="273" t="s">
        <v>25041</v>
      </c>
      <c r="F998" s="274">
        <v>1.46</v>
      </c>
    </row>
    <row r="999" spans="1:6">
      <c r="A999" s="273" t="s">
        <v>25039</v>
      </c>
      <c r="B999" s="273">
        <v>1189</v>
      </c>
      <c r="C999" s="266" t="s">
        <v>25963</v>
      </c>
      <c r="D999" s="273" t="s">
        <v>14</v>
      </c>
      <c r="E999" s="273" t="s">
        <v>25041</v>
      </c>
      <c r="F999" s="274">
        <v>2.4</v>
      </c>
    </row>
    <row r="1000" spans="1:6">
      <c r="A1000" s="273" t="s">
        <v>25039</v>
      </c>
      <c r="B1000" s="273">
        <v>1193</v>
      </c>
      <c r="C1000" s="266" t="s">
        <v>25964</v>
      </c>
      <c r="D1000" s="273" t="s">
        <v>14</v>
      </c>
      <c r="E1000" s="273" t="s">
        <v>25041</v>
      </c>
      <c r="F1000" s="274">
        <v>4.6100000000000003</v>
      </c>
    </row>
    <row r="1001" spans="1:6">
      <c r="A1001" s="273" t="s">
        <v>25039</v>
      </c>
      <c r="B1001" s="273">
        <v>1194</v>
      </c>
      <c r="C1001" s="266" t="s">
        <v>25965</v>
      </c>
      <c r="D1001" s="273" t="s">
        <v>14</v>
      </c>
      <c r="E1001" s="273" t="s">
        <v>25041</v>
      </c>
      <c r="F1001" s="274">
        <v>8.32</v>
      </c>
    </row>
    <row r="1002" spans="1:6">
      <c r="A1002" s="273" t="s">
        <v>25039</v>
      </c>
      <c r="B1002" s="273">
        <v>1195</v>
      </c>
      <c r="C1002" s="266" t="s">
        <v>25966</v>
      </c>
      <c r="D1002" s="273" t="s">
        <v>14</v>
      </c>
      <c r="E1002" s="273" t="s">
        <v>25041</v>
      </c>
      <c r="F1002" s="274">
        <v>14</v>
      </c>
    </row>
    <row r="1003" spans="1:6">
      <c r="A1003" s="273" t="s">
        <v>25039</v>
      </c>
      <c r="B1003" s="273">
        <v>1204</v>
      </c>
      <c r="C1003" s="266" t="s">
        <v>25967</v>
      </c>
      <c r="D1003" s="273" t="s">
        <v>14</v>
      </c>
      <c r="E1003" s="273" t="s">
        <v>25041</v>
      </c>
      <c r="F1003" s="274">
        <v>24.49</v>
      </c>
    </row>
    <row r="1004" spans="1:6">
      <c r="A1004" s="273" t="s">
        <v>25039</v>
      </c>
      <c r="B1004" s="273">
        <v>1200</v>
      </c>
      <c r="C1004" s="266" t="s">
        <v>25968</v>
      </c>
      <c r="D1004" s="273" t="s">
        <v>14</v>
      </c>
      <c r="E1004" s="273" t="s">
        <v>25041</v>
      </c>
      <c r="F1004" s="274">
        <v>11.61</v>
      </c>
    </row>
    <row r="1005" spans="1:6">
      <c r="A1005" s="273" t="s">
        <v>25039</v>
      </c>
      <c r="B1005" s="273">
        <v>12909</v>
      </c>
      <c r="C1005" s="266" t="s">
        <v>25969</v>
      </c>
      <c r="D1005" s="273" t="s">
        <v>14</v>
      </c>
      <c r="E1005" s="273" t="s">
        <v>25041</v>
      </c>
      <c r="F1005" s="274">
        <v>5.38</v>
      </c>
    </row>
    <row r="1006" spans="1:6">
      <c r="A1006" s="273" t="s">
        <v>25039</v>
      </c>
      <c r="B1006" s="273">
        <v>12910</v>
      </c>
      <c r="C1006" s="266" t="s">
        <v>25970</v>
      </c>
      <c r="D1006" s="273" t="s">
        <v>14</v>
      </c>
      <c r="E1006" s="273" t="s">
        <v>25041</v>
      </c>
      <c r="F1006" s="274">
        <v>9.68</v>
      </c>
    </row>
    <row r="1007" spans="1:6">
      <c r="A1007" s="273" t="s">
        <v>25039</v>
      </c>
      <c r="B1007" s="273">
        <v>1207</v>
      </c>
      <c r="C1007" s="266" t="s">
        <v>25971</v>
      </c>
      <c r="D1007" s="273" t="s">
        <v>14</v>
      </c>
      <c r="E1007" s="273" t="s">
        <v>25041</v>
      </c>
      <c r="F1007" s="274">
        <v>40.06</v>
      </c>
    </row>
    <row r="1008" spans="1:6">
      <c r="A1008" s="273" t="s">
        <v>25039</v>
      </c>
      <c r="B1008" s="273">
        <v>1206</v>
      </c>
      <c r="C1008" s="266" t="s">
        <v>25972</v>
      </c>
      <c r="D1008" s="273" t="s">
        <v>14</v>
      </c>
      <c r="E1008" s="273" t="s">
        <v>25041</v>
      </c>
      <c r="F1008" s="274">
        <v>10.039999999999999</v>
      </c>
    </row>
    <row r="1009" spans="1:6">
      <c r="A1009" s="273" t="s">
        <v>25039</v>
      </c>
      <c r="B1009" s="273">
        <v>1183</v>
      </c>
      <c r="C1009" s="266" t="s">
        <v>25973</v>
      </c>
      <c r="D1009" s="273" t="s">
        <v>14</v>
      </c>
      <c r="E1009" s="273" t="s">
        <v>25041</v>
      </c>
      <c r="F1009" s="274">
        <v>26.16</v>
      </c>
    </row>
    <row r="1010" spans="1:6">
      <c r="A1010" s="273" t="s">
        <v>25039</v>
      </c>
      <c r="B1010" s="273">
        <v>42685</v>
      </c>
      <c r="C1010" s="266" t="s">
        <v>25974</v>
      </c>
      <c r="D1010" s="273" t="s">
        <v>14</v>
      </c>
      <c r="E1010" s="273" t="s">
        <v>25041</v>
      </c>
      <c r="F1010" s="274">
        <v>78.47</v>
      </c>
    </row>
    <row r="1011" spans="1:6">
      <c r="A1011" s="273" t="s">
        <v>25039</v>
      </c>
      <c r="B1011" s="273">
        <v>42686</v>
      </c>
      <c r="C1011" s="266" t="s">
        <v>25975</v>
      </c>
      <c r="D1011" s="273" t="s">
        <v>14</v>
      </c>
      <c r="E1011" s="273" t="s">
        <v>25041</v>
      </c>
      <c r="F1011" s="274">
        <v>86.43</v>
      </c>
    </row>
    <row r="1012" spans="1:6">
      <c r="A1012" s="273" t="s">
        <v>25039</v>
      </c>
      <c r="B1012" s="273">
        <v>12894</v>
      </c>
      <c r="C1012" s="266" t="s">
        <v>25976</v>
      </c>
      <c r="D1012" s="273" t="s">
        <v>14</v>
      </c>
      <c r="E1012" s="273" t="s">
        <v>25041</v>
      </c>
      <c r="F1012" s="274">
        <v>22.34</v>
      </c>
    </row>
    <row r="1013" spans="1:6">
      <c r="A1013" s="273" t="s">
        <v>25039</v>
      </c>
      <c r="B1013" s="273">
        <v>12895</v>
      </c>
      <c r="C1013" s="266" t="s">
        <v>25977</v>
      </c>
      <c r="D1013" s="273" t="s">
        <v>14</v>
      </c>
      <c r="E1013" s="273" t="s">
        <v>25046</v>
      </c>
      <c r="F1013" s="274">
        <v>15</v>
      </c>
    </row>
    <row r="1014" spans="1:6">
      <c r="A1014" s="273" t="s">
        <v>25039</v>
      </c>
      <c r="B1014" s="273">
        <v>1631</v>
      </c>
      <c r="C1014" s="266" t="s">
        <v>25978</v>
      </c>
      <c r="D1014" s="273" t="s">
        <v>14</v>
      </c>
      <c r="E1014" s="273" t="s">
        <v>25041</v>
      </c>
      <c r="F1014" s="274">
        <v>150.28</v>
      </c>
    </row>
    <row r="1015" spans="1:6">
      <c r="A1015" s="273" t="s">
        <v>25039</v>
      </c>
      <c r="B1015" s="273">
        <v>1633</v>
      </c>
      <c r="C1015" s="266" t="s">
        <v>25979</v>
      </c>
      <c r="D1015" s="273" t="s">
        <v>14</v>
      </c>
      <c r="E1015" s="273" t="s">
        <v>25041</v>
      </c>
      <c r="F1015" s="274">
        <v>255.33</v>
      </c>
    </row>
    <row r="1016" spans="1:6">
      <c r="A1016" s="273" t="s">
        <v>25039</v>
      </c>
      <c r="B1016" s="273">
        <v>10818</v>
      </c>
      <c r="C1016" s="266" t="s">
        <v>25980</v>
      </c>
      <c r="D1016" s="273" t="s">
        <v>15</v>
      </c>
      <c r="E1016" s="273" t="s">
        <v>25041</v>
      </c>
      <c r="F1016" s="274">
        <v>55.52</v>
      </c>
    </row>
    <row r="1017" spans="1:6">
      <c r="A1017" s="273" t="s">
        <v>25039</v>
      </c>
      <c r="B1017" s="273">
        <v>41410</v>
      </c>
      <c r="C1017" s="266" t="s">
        <v>25981</v>
      </c>
      <c r="D1017" s="273" t="s">
        <v>14</v>
      </c>
      <c r="E1017" s="273" t="s">
        <v>25041</v>
      </c>
      <c r="F1017" s="274">
        <v>73.849999999999994</v>
      </c>
    </row>
    <row r="1018" spans="1:6">
      <c r="A1018" s="273" t="s">
        <v>25039</v>
      </c>
      <c r="B1018" s="273">
        <v>41411</v>
      </c>
      <c r="C1018" s="266" t="s">
        <v>25982</v>
      </c>
      <c r="D1018" s="273" t="s">
        <v>14</v>
      </c>
      <c r="E1018" s="273" t="s">
        <v>25041</v>
      </c>
      <c r="F1018" s="274">
        <v>66.95</v>
      </c>
    </row>
    <row r="1019" spans="1:6">
      <c r="A1019" s="273" t="s">
        <v>25039</v>
      </c>
      <c r="B1019" s="273">
        <v>41412</v>
      </c>
      <c r="C1019" s="266" t="s">
        <v>25983</v>
      </c>
      <c r="D1019" s="273" t="s">
        <v>14</v>
      </c>
      <c r="E1019" s="273" t="s">
        <v>25041</v>
      </c>
      <c r="F1019" s="274">
        <v>129.5</v>
      </c>
    </row>
    <row r="1020" spans="1:6">
      <c r="A1020" s="273" t="s">
        <v>25039</v>
      </c>
      <c r="B1020" s="273">
        <v>41413</v>
      </c>
      <c r="C1020" s="266" t="s">
        <v>25984</v>
      </c>
      <c r="D1020" s="273" t="s">
        <v>14</v>
      </c>
      <c r="E1020" s="273" t="s">
        <v>25041</v>
      </c>
      <c r="F1020" s="274">
        <v>116.53</v>
      </c>
    </row>
    <row r="1021" spans="1:6">
      <c r="A1021" s="273" t="s">
        <v>25039</v>
      </c>
      <c r="B1021" s="273">
        <v>39359</v>
      </c>
      <c r="C1021" s="266" t="s">
        <v>25985</v>
      </c>
      <c r="D1021" s="273" t="s">
        <v>14</v>
      </c>
      <c r="E1021" s="273" t="s">
        <v>25041</v>
      </c>
      <c r="F1021" s="274">
        <v>39.33</v>
      </c>
    </row>
    <row r="1022" spans="1:6">
      <c r="A1022" s="273" t="s">
        <v>25039</v>
      </c>
      <c r="B1022" s="273">
        <v>39360</v>
      </c>
      <c r="C1022" s="266" t="s">
        <v>25986</v>
      </c>
      <c r="D1022" s="273" t="s">
        <v>14</v>
      </c>
      <c r="E1022" s="273" t="s">
        <v>25041</v>
      </c>
      <c r="F1022" s="274">
        <v>39.33</v>
      </c>
    </row>
    <row r="1023" spans="1:6">
      <c r="A1023" s="273" t="s">
        <v>25987</v>
      </c>
      <c r="B1023" s="273">
        <v>10710</v>
      </c>
      <c r="C1023" s="266" t="s">
        <v>25988</v>
      </c>
      <c r="D1023" s="273" t="s">
        <v>16</v>
      </c>
      <c r="E1023" s="273" t="s">
        <v>25046</v>
      </c>
      <c r="F1023" s="274">
        <v>210</v>
      </c>
    </row>
    <row r="1024" spans="1:6">
      <c r="A1024" s="273" t="s">
        <v>25987</v>
      </c>
      <c r="B1024" s="273">
        <v>10709</v>
      </c>
      <c r="C1024" s="266" t="s">
        <v>25989</v>
      </c>
      <c r="D1024" s="273" t="s">
        <v>16</v>
      </c>
      <c r="E1024" s="273" t="s">
        <v>25041</v>
      </c>
      <c r="F1024" s="274">
        <v>257.99</v>
      </c>
    </row>
    <row r="1025" spans="1:6">
      <c r="A1025" s="273" t="s">
        <v>25987</v>
      </c>
      <c r="B1025" s="273">
        <v>39636</v>
      </c>
      <c r="C1025" s="266" t="s">
        <v>25990</v>
      </c>
      <c r="D1025" s="273" t="s">
        <v>16</v>
      </c>
      <c r="E1025" s="273" t="s">
        <v>25041</v>
      </c>
      <c r="F1025" s="274">
        <v>263.45</v>
      </c>
    </row>
    <row r="1026" spans="1:6">
      <c r="A1026" s="273" t="s">
        <v>25987</v>
      </c>
      <c r="B1026" s="273">
        <v>10708</v>
      </c>
      <c r="C1026" s="266" t="s">
        <v>25991</v>
      </c>
      <c r="D1026" s="273" t="s">
        <v>16</v>
      </c>
      <c r="E1026" s="273" t="s">
        <v>25041</v>
      </c>
      <c r="F1026" s="274">
        <v>81.290000000000006</v>
      </c>
    </row>
    <row r="1027" spans="1:6">
      <c r="A1027" s="273" t="s">
        <v>25987</v>
      </c>
      <c r="B1027" s="273">
        <v>39635</v>
      </c>
      <c r="C1027" s="266" t="s">
        <v>25992</v>
      </c>
      <c r="D1027" s="273" t="s">
        <v>16</v>
      </c>
      <c r="E1027" s="273" t="s">
        <v>25041</v>
      </c>
      <c r="F1027" s="274">
        <v>138.4</v>
      </c>
    </row>
    <row r="1028" spans="1:6">
      <c r="A1028" s="273" t="s">
        <v>25183</v>
      </c>
      <c r="B1028" s="273">
        <v>6117</v>
      </c>
      <c r="C1028" s="266" t="s">
        <v>25993</v>
      </c>
      <c r="D1028" s="273" t="s">
        <v>17</v>
      </c>
      <c r="E1028" s="273" t="s">
        <v>25041</v>
      </c>
      <c r="F1028" s="274">
        <v>22.05</v>
      </c>
    </row>
    <row r="1029" spans="1:6">
      <c r="A1029" s="273" t="s">
        <v>25183</v>
      </c>
      <c r="B1029" s="273">
        <v>40913</v>
      </c>
      <c r="C1029" s="266" t="s">
        <v>25994</v>
      </c>
      <c r="D1029" s="273" t="s">
        <v>11802</v>
      </c>
      <c r="E1029" s="273" t="s">
        <v>25041</v>
      </c>
      <c r="F1029" s="274">
        <v>3864.63</v>
      </c>
    </row>
    <row r="1030" spans="1:6">
      <c r="A1030" s="273" t="s">
        <v>25183</v>
      </c>
      <c r="B1030" s="273">
        <v>1214</v>
      </c>
      <c r="C1030" s="266" t="s">
        <v>25995</v>
      </c>
      <c r="D1030" s="273" t="s">
        <v>17</v>
      </c>
      <c r="E1030" s="273" t="s">
        <v>25041</v>
      </c>
      <c r="F1030" s="274">
        <v>24.1</v>
      </c>
    </row>
    <row r="1031" spans="1:6">
      <c r="A1031" s="273" t="s">
        <v>25183</v>
      </c>
      <c r="B1031" s="273">
        <v>40915</v>
      </c>
      <c r="C1031" s="266" t="s">
        <v>25996</v>
      </c>
      <c r="D1031" s="273" t="s">
        <v>11802</v>
      </c>
      <c r="E1031" s="273" t="s">
        <v>25041</v>
      </c>
      <c r="F1031" s="274">
        <v>4223.0200000000004</v>
      </c>
    </row>
    <row r="1032" spans="1:6">
      <c r="A1032" s="273" t="s">
        <v>25183</v>
      </c>
      <c r="B1032" s="273">
        <v>40914</v>
      </c>
      <c r="C1032" s="266" t="s">
        <v>25997</v>
      </c>
      <c r="D1032" s="273" t="s">
        <v>11802</v>
      </c>
      <c r="E1032" s="273" t="s">
        <v>25041</v>
      </c>
      <c r="F1032" s="274">
        <v>4223.0200000000004</v>
      </c>
    </row>
    <row r="1033" spans="1:6">
      <c r="A1033" s="273" t="s">
        <v>25183</v>
      </c>
      <c r="B1033" s="273">
        <v>1213</v>
      </c>
      <c r="C1033" s="266" t="s">
        <v>25998</v>
      </c>
      <c r="D1033" s="273" t="s">
        <v>17</v>
      </c>
      <c r="E1033" s="273" t="s">
        <v>25046</v>
      </c>
      <c r="F1033" s="274">
        <v>24.1</v>
      </c>
    </row>
    <row r="1034" spans="1:6">
      <c r="A1034" s="273" t="s">
        <v>25039</v>
      </c>
      <c r="B1034" s="273">
        <v>5091</v>
      </c>
      <c r="C1034" s="266" t="s">
        <v>25999</v>
      </c>
      <c r="D1034" s="273" t="s">
        <v>14</v>
      </c>
      <c r="E1034" s="273" t="s">
        <v>25041</v>
      </c>
      <c r="F1034" s="274">
        <v>19.53</v>
      </c>
    </row>
    <row r="1035" spans="1:6">
      <c r="A1035" s="273" t="s">
        <v>25039</v>
      </c>
      <c r="B1035" s="273">
        <v>2711</v>
      </c>
      <c r="C1035" s="266" t="s">
        <v>26000</v>
      </c>
      <c r="D1035" s="273" t="s">
        <v>14</v>
      </c>
      <c r="E1035" s="273" t="s">
        <v>25046</v>
      </c>
      <c r="F1035" s="274">
        <v>230.45</v>
      </c>
    </row>
    <row r="1036" spans="1:6">
      <c r="A1036" s="273" t="s">
        <v>25039</v>
      </c>
      <c r="B1036" s="273">
        <v>45235</v>
      </c>
      <c r="C1036" s="266" t="s">
        <v>32251</v>
      </c>
      <c r="D1036" s="273" t="s">
        <v>14</v>
      </c>
      <c r="E1036" s="273" t="s">
        <v>25041</v>
      </c>
      <c r="F1036" s="274">
        <v>1484.73</v>
      </c>
    </row>
    <row r="1037" spans="1:6">
      <c r="A1037" s="273" t="s">
        <v>25212</v>
      </c>
      <c r="B1037" s="273">
        <v>37727</v>
      </c>
      <c r="C1037" s="266" t="s">
        <v>26001</v>
      </c>
      <c r="D1037" s="273" t="s">
        <v>14</v>
      </c>
      <c r="E1037" s="273" t="s">
        <v>25046</v>
      </c>
      <c r="F1037" s="274">
        <v>19043.29</v>
      </c>
    </row>
    <row r="1038" spans="1:6">
      <c r="A1038" s="273" t="s">
        <v>25212</v>
      </c>
      <c r="B1038" s="273">
        <v>37730</v>
      </c>
      <c r="C1038" s="266" t="s">
        <v>26002</v>
      </c>
      <c r="D1038" s="273" t="s">
        <v>14</v>
      </c>
      <c r="E1038" s="273" t="s">
        <v>25041</v>
      </c>
      <c r="F1038" s="274">
        <v>30096.38</v>
      </c>
    </row>
    <row r="1039" spans="1:6">
      <c r="A1039" s="273" t="s">
        <v>25212</v>
      </c>
      <c r="B1039" s="273">
        <v>37731</v>
      </c>
      <c r="C1039" s="266" t="s">
        <v>26003</v>
      </c>
      <c r="D1039" s="273" t="s">
        <v>14</v>
      </c>
      <c r="E1039" s="273" t="s">
        <v>25041</v>
      </c>
      <c r="F1039" s="274">
        <v>32227.1</v>
      </c>
    </row>
    <row r="1040" spans="1:6">
      <c r="A1040" s="273" t="s">
        <v>25212</v>
      </c>
      <c r="B1040" s="273">
        <v>37732</v>
      </c>
      <c r="C1040" s="266" t="s">
        <v>26004</v>
      </c>
      <c r="D1040" s="273" t="s">
        <v>14</v>
      </c>
      <c r="E1040" s="273" t="s">
        <v>25041</v>
      </c>
      <c r="F1040" s="274">
        <v>36754.879999999997</v>
      </c>
    </row>
    <row r="1041" spans="1:6">
      <c r="A1041" s="273" t="s">
        <v>25039</v>
      </c>
      <c r="B1041" s="273">
        <v>45194</v>
      </c>
      <c r="C1041" s="266" t="s">
        <v>32252</v>
      </c>
      <c r="D1041" s="273" t="s">
        <v>14</v>
      </c>
      <c r="E1041" s="273" t="s">
        <v>25041</v>
      </c>
      <c r="F1041" s="274">
        <v>216.16</v>
      </c>
    </row>
    <row r="1042" spans="1:6">
      <c r="A1042" s="273" t="s">
        <v>25212</v>
      </c>
      <c r="B1042" s="273">
        <v>37762</v>
      </c>
      <c r="C1042" s="266" t="s">
        <v>26005</v>
      </c>
      <c r="D1042" s="273" t="s">
        <v>14</v>
      </c>
      <c r="E1042" s="273" t="s">
        <v>25041</v>
      </c>
      <c r="F1042" s="274">
        <v>745258.65</v>
      </c>
    </row>
    <row r="1043" spans="1:6">
      <c r="A1043" s="273" t="s">
        <v>25212</v>
      </c>
      <c r="B1043" s="273">
        <v>37763</v>
      </c>
      <c r="C1043" s="266" t="s">
        <v>26006</v>
      </c>
      <c r="D1043" s="273" t="s">
        <v>14</v>
      </c>
      <c r="E1043" s="273" t="s">
        <v>25041</v>
      </c>
      <c r="F1043" s="274">
        <v>754310.25</v>
      </c>
    </row>
    <row r="1044" spans="1:6">
      <c r="A1044" s="273" t="s">
        <v>25212</v>
      </c>
      <c r="B1044" s="273">
        <v>41992</v>
      </c>
      <c r="C1044" s="266" t="s">
        <v>26007</v>
      </c>
      <c r="D1044" s="273" t="s">
        <v>14</v>
      </c>
      <c r="E1044" s="273" t="s">
        <v>25046</v>
      </c>
      <c r="F1044" s="274">
        <v>857500</v>
      </c>
    </row>
    <row r="1045" spans="1:6">
      <c r="A1045" s="273" t="s">
        <v>25212</v>
      </c>
      <c r="B1045" s="273">
        <v>13215</v>
      </c>
      <c r="C1045" s="266" t="s">
        <v>26008</v>
      </c>
      <c r="D1045" s="273" t="s">
        <v>14</v>
      </c>
      <c r="E1045" s="273" t="s">
        <v>25041</v>
      </c>
      <c r="F1045" s="274">
        <v>1051508.51</v>
      </c>
    </row>
    <row r="1046" spans="1:6">
      <c r="A1046" s="273" t="s">
        <v>25183</v>
      </c>
      <c r="B1046" s="273">
        <v>4235</v>
      </c>
      <c r="C1046" s="266" t="s">
        <v>26009</v>
      </c>
      <c r="D1046" s="273" t="s">
        <v>17</v>
      </c>
      <c r="E1046" s="273" t="s">
        <v>25041</v>
      </c>
      <c r="F1046" s="274">
        <v>35.770000000000003</v>
      </c>
    </row>
    <row r="1047" spans="1:6">
      <c r="A1047" s="273" t="s">
        <v>25183</v>
      </c>
      <c r="B1047" s="273">
        <v>40976</v>
      </c>
      <c r="C1047" s="266" t="s">
        <v>26010</v>
      </c>
      <c r="D1047" s="273" t="s">
        <v>11802</v>
      </c>
      <c r="E1047" s="273" t="s">
        <v>25041</v>
      </c>
      <c r="F1047" s="274">
        <v>6266.85</v>
      </c>
    </row>
    <row r="1048" spans="1:6">
      <c r="A1048" s="273" t="s">
        <v>25039</v>
      </c>
      <c r="B1048" s="273">
        <v>43091</v>
      </c>
      <c r="C1048" s="266" t="s">
        <v>26011</v>
      </c>
      <c r="D1048" s="273" t="s">
        <v>14</v>
      </c>
      <c r="E1048" s="273" t="s">
        <v>25041</v>
      </c>
      <c r="F1048" s="274">
        <v>6003.8</v>
      </c>
    </row>
    <row r="1049" spans="1:6">
      <c r="A1049" s="273" t="s">
        <v>25039</v>
      </c>
      <c r="B1049" s="273">
        <v>43092</v>
      </c>
      <c r="C1049" s="266" t="s">
        <v>26012</v>
      </c>
      <c r="D1049" s="273" t="s">
        <v>14</v>
      </c>
      <c r="E1049" s="273" t="s">
        <v>25041</v>
      </c>
      <c r="F1049" s="274">
        <v>8005.07</v>
      </c>
    </row>
    <row r="1050" spans="1:6">
      <c r="A1050" s="273" t="s">
        <v>25039</v>
      </c>
      <c r="B1050" s="273">
        <v>43089</v>
      </c>
      <c r="C1050" s="266" t="s">
        <v>26013</v>
      </c>
      <c r="D1050" s="273" t="s">
        <v>14</v>
      </c>
      <c r="E1050" s="273" t="s">
        <v>25041</v>
      </c>
      <c r="F1050" s="274">
        <v>1395.11</v>
      </c>
    </row>
    <row r="1051" spans="1:6">
      <c r="A1051" s="273" t="s">
        <v>25039</v>
      </c>
      <c r="B1051" s="273">
        <v>43090</v>
      </c>
      <c r="C1051" s="266" t="s">
        <v>26014</v>
      </c>
      <c r="D1051" s="273" t="s">
        <v>14</v>
      </c>
      <c r="E1051" s="273" t="s">
        <v>25041</v>
      </c>
      <c r="F1051" s="274">
        <v>3078.87</v>
      </c>
    </row>
    <row r="1052" spans="1:6">
      <c r="A1052" s="273" t="s">
        <v>25039</v>
      </c>
      <c r="B1052" s="273">
        <v>41967</v>
      </c>
      <c r="C1052" s="266" t="s">
        <v>26015</v>
      </c>
      <c r="D1052" s="273" t="s">
        <v>11</v>
      </c>
      <c r="E1052" s="273" t="s">
        <v>25041</v>
      </c>
      <c r="F1052" s="274">
        <v>27.05</v>
      </c>
    </row>
    <row r="1053" spans="1:6">
      <c r="A1053" s="273" t="s">
        <v>25039</v>
      </c>
      <c r="B1053" s="273">
        <v>12760</v>
      </c>
      <c r="C1053" s="266" t="s">
        <v>26016</v>
      </c>
      <c r="D1053" s="273" t="s">
        <v>16</v>
      </c>
      <c r="E1053" s="273" t="s">
        <v>25041</v>
      </c>
      <c r="F1053" s="274">
        <v>1415.89</v>
      </c>
    </row>
    <row r="1054" spans="1:6">
      <c r="A1054" s="273" t="s">
        <v>25039</v>
      </c>
      <c r="B1054" s="273">
        <v>12759</v>
      </c>
      <c r="C1054" s="266" t="s">
        <v>26017</v>
      </c>
      <c r="D1054" s="273" t="s">
        <v>16</v>
      </c>
      <c r="E1054" s="273" t="s">
        <v>25041</v>
      </c>
      <c r="F1054" s="274">
        <v>943.91</v>
      </c>
    </row>
    <row r="1055" spans="1:6">
      <c r="A1055" s="273" t="s">
        <v>25039</v>
      </c>
      <c r="B1055" s="273">
        <v>43105</v>
      </c>
      <c r="C1055" s="266" t="s">
        <v>26018</v>
      </c>
      <c r="D1055" s="273" t="s">
        <v>15</v>
      </c>
      <c r="E1055" s="273" t="s">
        <v>25041</v>
      </c>
      <c r="F1055" s="274">
        <v>33.299999999999997</v>
      </c>
    </row>
    <row r="1056" spans="1:6">
      <c r="A1056" s="273" t="s">
        <v>25039</v>
      </c>
      <c r="B1056" s="273">
        <v>40424</v>
      </c>
      <c r="C1056" s="266" t="s">
        <v>26019</v>
      </c>
      <c r="D1056" s="273" t="s">
        <v>15</v>
      </c>
      <c r="E1056" s="273" t="s">
        <v>25041</v>
      </c>
      <c r="F1056" s="274">
        <v>8.4600000000000009</v>
      </c>
    </row>
    <row r="1057" spans="1:6">
      <c r="A1057" s="273" t="s">
        <v>25039</v>
      </c>
      <c r="B1057" s="273">
        <v>1325</v>
      </c>
      <c r="C1057" s="266" t="s">
        <v>26020</v>
      </c>
      <c r="D1057" s="273" t="s">
        <v>15</v>
      </c>
      <c r="E1057" s="273" t="s">
        <v>25041</v>
      </c>
      <c r="F1057" s="274">
        <v>9.26</v>
      </c>
    </row>
    <row r="1058" spans="1:6">
      <c r="A1058" s="273" t="s">
        <v>25039</v>
      </c>
      <c r="B1058" s="273">
        <v>1327</v>
      </c>
      <c r="C1058" s="266" t="s">
        <v>26021</v>
      </c>
      <c r="D1058" s="273" t="s">
        <v>15</v>
      </c>
      <c r="E1058" s="273" t="s">
        <v>25041</v>
      </c>
      <c r="F1058" s="274">
        <v>9.8699999999999992</v>
      </c>
    </row>
    <row r="1059" spans="1:6">
      <c r="A1059" s="273" t="s">
        <v>25039</v>
      </c>
      <c r="B1059" s="273">
        <v>1328</v>
      </c>
      <c r="C1059" s="266" t="s">
        <v>26022</v>
      </c>
      <c r="D1059" s="273" t="s">
        <v>15</v>
      </c>
      <c r="E1059" s="273" t="s">
        <v>25041</v>
      </c>
      <c r="F1059" s="274">
        <v>9.2899999999999991</v>
      </c>
    </row>
    <row r="1060" spans="1:6">
      <c r="A1060" s="273" t="s">
        <v>25039</v>
      </c>
      <c r="B1060" s="273">
        <v>1321</v>
      </c>
      <c r="C1060" s="266" t="s">
        <v>26023</v>
      </c>
      <c r="D1060" s="273" t="s">
        <v>15</v>
      </c>
      <c r="E1060" s="273" t="s">
        <v>25041</v>
      </c>
      <c r="F1060" s="274">
        <v>8.6</v>
      </c>
    </row>
    <row r="1061" spans="1:6">
      <c r="A1061" s="273" t="s">
        <v>25039</v>
      </c>
      <c r="B1061" s="273">
        <v>1318</v>
      </c>
      <c r="C1061" s="266" t="s">
        <v>26024</v>
      </c>
      <c r="D1061" s="273" t="s">
        <v>15</v>
      </c>
      <c r="E1061" s="273" t="s">
        <v>25041</v>
      </c>
      <c r="F1061" s="274">
        <v>8.61</v>
      </c>
    </row>
    <row r="1062" spans="1:6">
      <c r="A1062" s="273" t="s">
        <v>25039</v>
      </c>
      <c r="B1062" s="273">
        <v>1322</v>
      </c>
      <c r="C1062" s="266" t="s">
        <v>26025</v>
      </c>
      <c r="D1062" s="273" t="s">
        <v>15</v>
      </c>
      <c r="E1062" s="273" t="s">
        <v>25041</v>
      </c>
      <c r="F1062" s="274">
        <v>9.09</v>
      </c>
    </row>
    <row r="1063" spans="1:6">
      <c r="A1063" s="273" t="s">
        <v>25039</v>
      </c>
      <c r="B1063" s="273">
        <v>1323</v>
      </c>
      <c r="C1063" s="266" t="s">
        <v>26026</v>
      </c>
      <c r="D1063" s="273" t="s">
        <v>15</v>
      </c>
      <c r="E1063" s="273" t="s">
        <v>25041</v>
      </c>
      <c r="F1063" s="274">
        <v>9.09</v>
      </c>
    </row>
    <row r="1064" spans="1:6">
      <c r="A1064" s="273" t="s">
        <v>25039</v>
      </c>
      <c r="B1064" s="273">
        <v>1319</v>
      </c>
      <c r="C1064" s="266" t="s">
        <v>26027</v>
      </c>
      <c r="D1064" s="273" t="s">
        <v>15</v>
      </c>
      <c r="E1064" s="273" t="s">
        <v>25041</v>
      </c>
      <c r="F1064" s="274">
        <v>7.66</v>
      </c>
    </row>
    <row r="1065" spans="1:6">
      <c r="A1065" s="273" t="s">
        <v>25039</v>
      </c>
      <c r="B1065" s="273">
        <v>11026</v>
      </c>
      <c r="C1065" s="266" t="s">
        <v>26028</v>
      </c>
      <c r="D1065" s="273" t="s">
        <v>15</v>
      </c>
      <c r="E1065" s="273" t="s">
        <v>25041</v>
      </c>
      <c r="F1065" s="274">
        <v>10.54</v>
      </c>
    </row>
    <row r="1066" spans="1:6">
      <c r="A1066" s="273" t="s">
        <v>25039</v>
      </c>
      <c r="B1066" s="273">
        <v>11027</v>
      </c>
      <c r="C1066" s="266" t="s">
        <v>26029</v>
      </c>
      <c r="D1066" s="273" t="s">
        <v>15</v>
      </c>
      <c r="E1066" s="273" t="s">
        <v>25041</v>
      </c>
      <c r="F1066" s="274">
        <v>10.97</v>
      </c>
    </row>
    <row r="1067" spans="1:6">
      <c r="A1067" s="273" t="s">
        <v>25039</v>
      </c>
      <c r="B1067" s="273">
        <v>11046</v>
      </c>
      <c r="C1067" s="266" t="s">
        <v>26030</v>
      </c>
      <c r="D1067" s="273" t="s">
        <v>15</v>
      </c>
      <c r="E1067" s="273" t="s">
        <v>25041</v>
      </c>
      <c r="F1067" s="274">
        <v>10.51</v>
      </c>
    </row>
    <row r="1068" spans="1:6">
      <c r="A1068" s="273" t="s">
        <v>25039</v>
      </c>
      <c r="B1068" s="273">
        <v>11047</v>
      </c>
      <c r="C1068" s="266" t="s">
        <v>26031</v>
      </c>
      <c r="D1068" s="273" t="s">
        <v>15</v>
      </c>
      <c r="E1068" s="273" t="s">
        <v>25041</v>
      </c>
      <c r="F1068" s="274">
        <v>11.45</v>
      </c>
    </row>
    <row r="1069" spans="1:6">
      <c r="A1069" s="273" t="s">
        <v>25039</v>
      </c>
      <c r="B1069" s="273">
        <v>43668</v>
      </c>
      <c r="C1069" s="266" t="s">
        <v>26032</v>
      </c>
      <c r="D1069" s="273" t="s">
        <v>15</v>
      </c>
      <c r="E1069" s="273" t="s">
        <v>25041</v>
      </c>
      <c r="F1069" s="274">
        <v>10.11</v>
      </c>
    </row>
    <row r="1070" spans="1:6">
      <c r="A1070" s="273" t="s">
        <v>25039</v>
      </c>
      <c r="B1070" s="273">
        <v>11049</v>
      </c>
      <c r="C1070" s="266" t="s">
        <v>26033</v>
      </c>
      <c r="D1070" s="273" t="s">
        <v>15</v>
      </c>
      <c r="E1070" s="273" t="s">
        <v>25046</v>
      </c>
      <c r="F1070" s="274">
        <v>10.95</v>
      </c>
    </row>
    <row r="1071" spans="1:6">
      <c r="A1071" s="273" t="s">
        <v>25039</v>
      </c>
      <c r="B1071" s="273">
        <v>43106</v>
      </c>
      <c r="C1071" s="266" t="s">
        <v>26034</v>
      </c>
      <c r="D1071" s="273" t="s">
        <v>15</v>
      </c>
      <c r="E1071" s="273" t="s">
        <v>25041</v>
      </c>
      <c r="F1071" s="274">
        <v>11.02</v>
      </c>
    </row>
    <row r="1072" spans="1:6">
      <c r="A1072" s="273" t="s">
        <v>25039</v>
      </c>
      <c r="B1072" s="273">
        <v>11051</v>
      </c>
      <c r="C1072" s="266" t="s">
        <v>26035</v>
      </c>
      <c r="D1072" s="273" t="s">
        <v>15</v>
      </c>
      <c r="E1072" s="273" t="s">
        <v>25041</v>
      </c>
      <c r="F1072" s="274">
        <v>11.49</v>
      </c>
    </row>
    <row r="1073" spans="1:6">
      <c r="A1073" s="273" t="s">
        <v>25039</v>
      </c>
      <c r="B1073" s="273">
        <v>11061</v>
      </c>
      <c r="C1073" s="266" t="s">
        <v>26036</v>
      </c>
      <c r="D1073" s="273" t="s">
        <v>15</v>
      </c>
      <c r="E1073" s="273" t="s">
        <v>25041</v>
      </c>
      <c r="F1073" s="274">
        <v>13.79</v>
      </c>
    </row>
    <row r="1074" spans="1:6">
      <c r="A1074" s="273" t="s">
        <v>25039</v>
      </c>
      <c r="B1074" s="273">
        <v>43667</v>
      </c>
      <c r="C1074" s="266" t="s">
        <v>26037</v>
      </c>
      <c r="D1074" s="273" t="s">
        <v>15</v>
      </c>
      <c r="E1074" s="273" t="s">
        <v>25041</v>
      </c>
      <c r="F1074" s="274">
        <v>10.02</v>
      </c>
    </row>
    <row r="1075" spans="1:6">
      <c r="A1075" s="273" t="s">
        <v>25039</v>
      </c>
      <c r="B1075" s="273">
        <v>1333</v>
      </c>
      <c r="C1075" s="266" t="s">
        <v>26038</v>
      </c>
      <c r="D1075" s="273" t="s">
        <v>15</v>
      </c>
      <c r="E1075" s="273" t="s">
        <v>25041</v>
      </c>
      <c r="F1075" s="274">
        <v>8.35</v>
      </c>
    </row>
    <row r="1076" spans="1:6">
      <c r="A1076" s="273" t="s">
        <v>25039</v>
      </c>
      <c r="B1076" s="273">
        <v>1330</v>
      </c>
      <c r="C1076" s="266" t="s">
        <v>26039</v>
      </c>
      <c r="D1076" s="273" t="s">
        <v>15</v>
      </c>
      <c r="E1076" s="273" t="s">
        <v>25041</v>
      </c>
      <c r="F1076" s="274">
        <v>8.27</v>
      </c>
    </row>
    <row r="1077" spans="1:6">
      <c r="A1077" s="273" t="s">
        <v>25039</v>
      </c>
      <c r="B1077" s="273">
        <v>10957</v>
      </c>
      <c r="C1077" s="266" t="s">
        <v>26040</v>
      </c>
      <c r="D1077" s="273" t="s">
        <v>15</v>
      </c>
      <c r="E1077" s="273" t="s">
        <v>25041</v>
      </c>
      <c r="F1077" s="274">
        <v>9.5399999999999991</v>
      </c>
    </row>
    <row r="1078" spans="1:6">
      <c r="A1078" s="273" t="s">
        <v>25039</v>
      </c>
      <c r="B1078" s="273">
        <v>1332</v>
      </c>
      <c r="C1078" s="266" t="s">
        <v>26041</v>
      </c>
      <c r="D1078" s="273" t="s">
        <v>15</v>
      </c>
      <c r="E1078" s="273" t="s">
        <v>25041</v>
      </c>
      <c r="F1078" s="274">
        <v>8.48</v>
      </c>
    </row>
    <row r="1079" spans="1:6">
      <c r="A1079" s="273" t="s">
        <v>25039</v>
      </c>
      <c r="B1079" s="273">
        <v>1334</v>
      </c>
      <c r="C1079" s="266" t="s">
        <v>26042</v>
      </c>
      <c r="D1079" s="273" t="s">
        <v>15</v>
      </c>
      <c r="E1079" s="273" t="s">
        <v>25041</v>
      </c>
      <c r="F1079" s="274">
        <v>9.4</v>
      </c>
    </row>
    <row r="1080" spans="1:6">
      <c r="A1080" s="273" t="s">
        <v>25039</v>
      </c>
      <c r="B1080" s="273">
        <v>1335</v>
      </c>
      <c r="C1080" s="266" t="s">
        <v>26043</v>
      </c>
      <c r="D1080" s="273" t="s">
        <v>15</v>
      </c>
      <c r="E1080" s="273" t="s">
        <v>25041</v>
      </c>
      <c r="F1080" s="274">
        <v>9.7200000000000006</v>
      </c>
    </row>
    <row r="1081" spans="1:6">
      <c r="A1081" s="273" t="s">
        <v>25039</v>
      </c>
      <c r="B1081" s="273">
        <v>40425</v>
      </c>
      <c r="C1081" s="266" t="s">
        <v>26044</v>
      </c>
      <c r="D1081" s="273" t="s">
        <v>15</v>
      </c>
      <c r="E1081" s="273" t="s">
        <v>25041</v>
      </c>
      <c r="F1081" s="274">
        <v>8.32</v>
      </c>
    </row>
    <row r="1082" spans="1:6">
      <c r="A1082" s="273" t="s">
        <v>25039</v>
      </c>
      <c r="B1082" s="273">
        <v>1337</v>
      </c>
      <c r="C1082" s="266" t="s">
        <v>26045</v>
      </c>
      <c r="D1082" s="273" t="s">
        <v>15</v>
      </c>
      <c r="E1082" s="273" t="s">
        <v>25041</v>
      </c>
      <c r="F1082" s="274">
        <v>9.5399999999999991</v>
      </c>
    </row>
    <row r="1083" spans="1:6">
      <c r="A1083" s="273" t="s">
        <v>25039</v>
      </c>
      <c r="B1083" s="273">
        <v>34659</v>
      </c>
      <c r="C1083" s="266" t="s">
        <v>26046</v>
      </c>
      <c r="D1083" s="273" t="s">
        <v>16</v>
      </c>
      <c r="E1083" s="273" t="s">
        <v>25041</v>
      </c>
      <c r="F1083" s="274">
        <v>45.24</v>
      </c>
    </row>
    <row r="1084" spans="1:6">
      <c r="A1084" s="273" t="s">
        <v>25039</v>
      </c>
      <c r="B1084" s="273">
        <v>34514</v>
      </c>
      <c r="C1084" s="266" t="s">
        <v>26047</v>
      </c>
      <c r="D1084" s="273" t="s">
        <v>16</v>
      </c>
      <c r="E1084" s="273" t="s">
        <v>25046</v>
      </c>
      <c r="F1084" s="274">
        <v>50.11</v>
      </c>
    </row>
    <row r="1085" spans="1:6">
      <c r="A1085" s="273" t="s">
        <v>25039</v>
      </c>
      <c r="B1085" s="273">
        <v>34660</v>
      </c>
      <c r="C1085" s="266" t="s">
        <v>26048</v>
      </c>
      <c r="D1085" s="273" t="s">
        <v>16</v>
      </c>
      <c r="E1085" s="273" t="s">
        <v>25041</v>
      </c>
      <c r="F1085" s="274">
        <v>63.59</v>
      </c>
    </row>
    <row r="1086" spans="1:6">
      <c r="A1086" s="273" t="s">
        <v>25039</v>
      </c>
      <c r="B1086" s="273">
        <v>34661</v>
      </c>
      <c r="C1086" s="266" t="s">
        <v>26049</v>
      </c>
      <c r="D1086" s="273" t="s">
        <v>16</v>
      </c>
      <c r="E1086" s="273" t="s">
        <v>25041</v>
      </c>
      <c r="F1086" s="274">
        <v>91.34</v>
      </c>
    </row>
    <row r="1087" spans="1:6">
      <c r="A1087" s="273" t="s">
        <v>25039</v>
      </c>
      <c r="B1087" s="273">
        <v>34667</v>
      </c>
      <c r="C1087" s="266" t="s">
        <v>26050</v>
      </c>
      <c r="D1087" s="273" t="s">
        <v>16</v>
      </c>
      <c r="E1087" s="273" t="s">
        <v>25041</v>
      </c>
      <c r="F1087" s="274">
        <v>33.07</v>
      </c>
    </row>
    <row r="1088" spans="1:6">
      <c r="A1088" s="273" t="s">
        <v>25039</v>
      </c>
      <c r="B1088" s="273">
        <v>34668</v>
      </c>
      <c r="C1088" s="266" t="s">
        <v>26051</v>
      </c>
      <c r="D1088" s="273" t="s">
        <v>16</v>
      </c>
      <c r="E1088" s="273" t="s">
        <v>25041</v>
      </c>
      <c r="F1088" s="274">
        <v>43.22</v>
      </c>
    </row>
    <row r="1089" spans="1:6">
      <c r="A1089" s="273" t="s">
        <v>25039</v>
      </c>
      <c r="B1089" s="273">
        <v>34741</v>
      </c>
      <c r="C1089" s="266" t="s">
        <v>26052</v>
      </c>
      <c r="D1089" s="273" t="s">
        <v>16</v>
      </c>
      <c r="E1089" s="273" t="s">
        <v>25041</v>
      </c>
      <c r="F1089" s="274">
        <v>47.56</v>
      </c>
    </row>
    <row r="1090" spans="1:6">
      <c r="A1090" s="273" t="s">
        <v>25039</v>
      </c>
      <c r="B1090" s="273">
        <v>34664</v>
      </c>
      <c r="C1090" s="266" t="s">
        <v>26053</v>
      </c>
      <c r="D1090" s="273" t="s">
        <v>16</v>
      </c>
      <c r="E1090" s="273" t="s">
        <v>25041</v>
      </c>
      <c r="F1090" s="274">
        <v>51.9</v>
      </c>
    </row>
    <row r="1091" spans="1:6">
      <c r="A1091" s="273" t="s">
        <v>25039</v>
      </c>
      <c r="B1091" s="273">
        <v>34665</v>
      </c>
      <c r="C1091" s="266" t="s">
        <v>26054</v>
      </c>
      <c r="D1091" s="273" t="s">
        <v>16</v>
      </c>
      <c r="E1091" s="273" t="s">
        <v>25041</v>
      </c>
      <c r="F1091" s="274">
        <v>64.430000000000007</v>
      </c>
    </row>
    <row r="1092" spans="1:6">
      <c r="A1092" s="273" t="s">
        <v>25039</v>
      </c>
      <c r="B1092" s="273">
        <v>34666</v>
      </c>
      <c r="C1092" s="266" t="s">
        <v>26055</v>
      </c>
      <c r="D1092" s="273" t="s">
        <v>16</v>
      </c>
      <c r="E1092" s="273" t="s">
        <v>25041</v>
      </c>
      <c r="F1092" s="274">
        <v>97.31</v>
      </c>
    </row>
    <row r="1093" spans="1:6">
      <c r="A1093" s="273" t="s">
        <v>25039</v>
      </c>
      <c r="B1093" s="273">
        <v>34669</v>
      </c>
      <c r="C1093" s="266" t="s">
        <v>26056</v>
      </c>
      <c r="D1093" s="273" t="s">
        <v>16</v>
      </c>
      <c r="E1093" s="273" t="s">
        <v>25041</v>
      </c>
      <c r="F1093" s="274">
        <v>35.68</v>
      </c>
    </row>
    <row r="1094" spans="1:6">
      <c r="A1094" s="273" t="s">
        <v>25039</v>
      </c>
      <c r="B1094" s="273">
        <v>34670</v>
      </c>
      <c r="C1094" s="266" t="s">
        <v>26057</v>
      </c>
      <c r="D1094" s="273" t="s">
        <v>16</v>
      </c>
      <c r="E1094" s="273" t="s">
        <v>25041</v>
      </c>
      <c r="F1094" s="274">
        <v>43.64</v>
      </c>
    </row>
    <row r="1095" spans="1:6">
      <c r="A1095" s="273" t="s">
        <v>25039</v>
      </c>
      <c r="B1095" s="273">
        <v>34671</v>
      </c>
      <c r="C1095" s="266" t="s">
        <v>26058</v>
      </c>
      <c r="D1095" s="273" t="s">
        <v>16</v>
      </c>
      <c r="E1095" s="273" t="s">
        <v>25041</v>
      </c>
      <c r="F1095" s="274">
        <v>36.43</v>
      </c>
    </row>
    <row r="1096" spans="1:6">
      <c r="A1096" s="273" t="s">
        <v>25039</v>
      </c>
      <c r="B1096" s="273">
        <v>34672</v>
      </c>
      <c r="C1096" s="266" t="s">
        <v>26059</v>
      </c>
      <c r="D1096" s="273" t="s">
        <v>16</v>
      </c>
      <c r="E1096" s="273" t="s">
        <v>25041</v>
      </c>
      <c r="F1096" s="274">
        <v>38.409999999999997</v>
      </c>
    </row>
    <row r="1097" spans="1:6">
      <c r="A1097" s="273" t="s">
        <v>25039</v>
      </c>
      <c r="B1097" s="273">
        <v>34673</v>
      </c>
      <c r="C1097" s="266" t="s">
        <v>26060</v>
      </c>
      <c r="D1097" s="273" t="s">
        <v>16</v>
      </c>
      <c r="E1097" s="273" t="s">
        <v>25041</v>
      </c>
      <c r="F1097" s="274">
        <v>46.87</v>
      </c>
    </row>
    <row r="1098" spans="1:6">
      <c r="A1098" s="273" t="s">
        <v>25039</v>
      </c>
      <c r="B1098" s="273">
        <v>34674</v>
      </c>
      <c r="C1098" s="266" t="s">
        <v>26061</v>
      </c>
      <c r="D1098" s="273" t="s">
        <v>16</v>
      </c>
      <c r="E1098" s="273" t="s">
        <v>25041</v>
      </c>
      <c r="F1098" s="274">
        <v>62.31</v>
      </c>
    </row>
    <row r="1099" spans="1:6">
      <c r="A1099" s="273" t="s">
        <v>25039</v>
      </c>
      <c r="B1099" s="273">
        <v>34675</v>
      </c>
      <c r="C1099" s="266" t="s">
        <v>26062</v>
      </c>
      <c r="D1099" s="273" t="s">
        <v>16</v>
      </c>
      <c r="E1099" s="273" t="s">
        <v>25041</v>
      </c>
      <c r="F1099" s="274">
        <v>75.97</v>
      </c>
    </row>
    <row r="1100" spans="1:6">
      <c r="A1100" s="273" t="s">
        <v>25039</v>
      </c>
      <c r="B1100" s="273">
        <v>34676</v>
      </c>
      <c r="C1100" s="266" t="s">
        <v>26063</v>
      </c>
      <c r="D1100" s="273" t="s">
        <v>16</v>
      </c>
      <c r="E1100" s="273" t="s">
        <v>25041</v>
      </c>
      <c r="F1100" s="274">
        <v>21.87</v>
      </c>
    </row>
    <row r="1101" spans="1:6">
      <c r="A1101" s="273" t="s">
        <v>25039</v>
      </c>
      <c r="B1101" s="273">
        <v>34677</v>
      </c>
      <c r="C1101" s="266" t="s">
        <v>26064</v>
      </c>
      <c r="D1101" s="273" t="s">
        <v>16</v>
      </c>
      <c r="E1101" s="273" t="s">
        <v>25041</v>
      </c>
      <c r="F1101" s="274">
        <v>29.4</v>
      </c>
    </row>
    <row r="1102" spans="1:6">
      <c r="A1102" s="273" t="s">
        <v>25039</v>
      </c>
      <c r="B1102" s="273">
        <v>43126</v>
      </c>
      <c r="C1102" s="266" t="s">
        <v>26065</v>
      </c>
      <c r="D1102" s="273" t="s">
        <v>16</v>
      </c>
      <c r="E1102" s="273" t="s">
        <v>25041</v>
      </c>
      <c r="F1102" s="274">
        <v>106.87</v>
      </c>
    </row>
    <row r="1103" spans="1:6">
      <c r="A1103" s="273" t="s">
        <v>25039</v>
      </c>
      <c r="B1103" s="273">
        <v>43124</v>
      </c>
      <c r="C1103" s="266" t="s">
        <v>26066</v>
      </c>
      <c r="D1103" s="273" t="s">
        <v>16</v>
      </c>
      <c r="E1103" s="273" t="s">
        <v>25041</v>
      </c>
      <c r="F1103" s="274">
        <v>124.78</v>
      </c>
    </row>
    <row r="1104" spans="1:6">
      <c r="A1104" s="273" t="s">
        <v>25039</v>
      </c>
      <c r="B1104" s="273">
        <v>43125</v>
      </c>
      <c r="C1104" s="266" t="s">
        <v>26067</v>
      </c>
      <c r="D1104" s="273" t="s">
        <v>16</v>
      </c>
      <c r="E1104" s="273" t="s">
        <v>25041</v>
      </c>
      <c r="F1104" s="274">
        <v>161.83000000000001</v>
      </c>
    </row>
    <row r="1105" spans="1:6">
      <c r="A1105" s="273" t="s">
        <v>25039</v>
      </c>
      <c r="B1105" s="273">
        <v>40623</v>
      </c>
      <c r="C1105" s="266" t="s">
        <v>32253</v>
      </c>
      <c r="D1105" s="273" t="s">
        <v>4106</v>
      </c>
      <c r="E1105" s="273" t="s">
        <v>25041</v>
      </c>
      <c r="F1105" s="274">
        <v>92.87</v>
      </c>
    </row>
    <row r="1106" spans="1:6">
      <c r="A1106" s="273" t="s">
        <v>25039</v>
      </c>
      <c r="B1106" s="273">
        <v>1345</v>
      </c>
      <c r="C1106" s="266" t="s">
        <v>26068</v>
      </c>
      <c r="D1106" s="273" t="s">
        <v>16</v>
      </c>
      <c r="E1106" s="273" t="s">
        <v>25041</v>
      </c>
      <c r="F1106" s="274">
        <v>72.09</v>
      </c>
    </row>
    <row r="1107" spans="1:6">
      <c r="A1107" s="273" t="s">
        <v>25039</v>
      </c>
      <c r="B1107" s="273">
        <v>1346</v>
      </c>
      <c r="C1107" s="266" t="s">
        <v>26069</v>
      </c>
      <c r="D1107" s="273" t="s">
        <v>16</v>
      </c>
      <c r="E1107" s="273" t="s">
        <v>25041</v>
      </c>
      <c r="F1107" s="274">
        <v>41.93</v>
      </c>
    </row>
    <row r="1108" spans="1:6">
      <c r="A1108" s="273" t="s">
        <v>25039</v>
      </c>
      <c r="B1108" s="273">
        <v>1347</v>
      </c>
      <c r="C1108" s="266" t="s">
        <v>26070</v>
      </c>
      <c r="D1108" s="273" t="s">
        <v>16</v>
      </c>
      <c r="E1108" s="273" t="s">
        <v>25041</v>
      </c>
      <c r="F1108" s="274">
        <v>51.96</v>
      </c>
    </row>
    <row r="1109" spans="1:6">
      <c r="A1109" s="273" t="s">
        <v>25039</v>
      </c>
      <c r="B1109" s="273">
        <v>43678</v>
      </c>
      <c r="C1109" s="266" t="s">
        <v>26071</v>
      </c>
      <c r="D1109" s="273" t="s">
        <v>16</v>
      </c>
      <c r="E1109" s="273" t="s">
        <v>25041</v>
      </c>
      <c r="F1109" s="274">
        <v>60.27</v>
      </c>
    </row>
    <row r="1110" spans="1:6">
      <c r="A1110" s="273" t="s">
        <v>25039</v>
      </c>
      <c r="B1110" s="273">
        <v>43680</v>
      </c>
      <c r="C1110" s="266" t="s">
        <v>26072</v>
      </c>
      <c r="D1110" s="273" t="s">
        <v>16</v>
      </c>
      <c r="E1110" s="273" t="s">
        <v>25041</v>
      </c>
      <c r="F1110" s="274">
        <v>86.82</v>
      </c>
    </row>
    <row r="1111" spans="1:6">
      <c r="A1111" s="273" t="s">
        <v>25039</v>
      </c>
      <c r="B1111" s="273">
        <v>43679</v>
      </c>
      <c r="C1111" s="266" t="s">
        <v>26073</v>
      </c>
      <c r="D1111" s="273" t="s">
        <v>16</v>
      </c>
      <c r="E1111" s="273" t="s">
        <v>25041</v>
      </c>
      <c r="F1111" s="274">
        <v>30.47</v>
      </c>
    </row>
    <row r="1112" spans="1:6">
      <c r="A1112" s="273" t="s">
        <v>25039</v>
      </c>
      <c r="B1112" s="273">
        <v>1355</v>
      </c>
      <c r="C1112" s="266" t="s">
        <v>26074</v>
      </c>
      <c r="D1112" s="273" t="s">
        <v>16</v>
      </c>
      <c r="E1112" s="273" t="s">
        <v>25041</v>
      </c>
      <c r="F1112" s="274">
        <v>34.67</v>
      </c>
    </row>
    <row r="1113" spans="1:6">
      <c r="A1113" s="273" t="s">
        <v>25039</v>
      </c>
      <c r="B1113" s="273">
        <v>1358</v>
      </c>
      <c r="C1113" s="266" t="s">
        <v>26075</v>
      </c>
      <c r="D1113" s="273" t="s">
        <v>16</v>
      </c>
      <c r="E1113" s="273" t="s">
        <v>25041</v>
      </c>
      <c r="F1113" s="274">
        <v>42.57</v>
      </c>
    </row>
    <row r="1114" spans="1:6">
      <c r="A1114" s="273" t="s">
        <v>25039</v>
      </c>
      <c r="B1114" s="273">
        <v>43677</v>
      </c>
      <c r="C1114" s="266" t="s">
        <v>26076</v>
      </c>
      <c r="D1114" s="273" t="s">
        <v>16</v>
      </c>
      <c r="E1114" s="273" t="s">
        <v>25041</v>
      </c>
      <c r="F1114" s="274">
        <v>52.81</v>
      </c>
    </row>
    <row r="1115" spans="1:6">
      <c r="A1115" s="273" t="s">
        <v>25039</v>
      </c>
      <c r="B1115" s="273">
        <v>43682</v>
      </c>
      <c r="C1115" s="266" t="s">
        <v>26077</v>
      </c>
      <c r="D1115" s="273" t="s">
        <v>16</v>
      </c>
      <c r="E1115" s="273" t="s">
        <v>25041</v>
      </c>
      <c r="F1115" s="274">
        <v>16.190000000000001</v>
      </c>
    </row>
    <row r="1116" spans="1:6">
      <c r="A1116" s="273" t="s">
        <v>25039</v>
      </c>
      <c r="B1116" s="273">
        <v>43681</v>
      </c>
      <c r="C1116" s="266" t="s">
        <v>26078</v>
      </c>
      <c r="D1116" s="273" t="s">
        <v>16</v>
      </c>
      <c r="E1116" s="273" t="s">
        <v>25046</v>
      </c>
      <c r="F1116" s="274">
        <v>26.82</v>
      </c>
    </row>
    <row r="1117" spans="1:6">
      <c r="A1117" s="273" t="s">
        <v>25039</v>
      </c>
      <c r="B1117" s="273">
        <v>45248</v>
      </c>
      <c r="C1117" s="266" t="s">
        <v>32254</v>
      </c>
      <c r="D1117" s="273" t="s">
        <v>14</v>
      </c>
      <c r="E1117" s="273" t="s">
        <v>25041</v>
      </c>
      <c r="F1117" s="274">
        <v>72.73</v>
      </c>
    </row>
    <row r="1118" spans="1:6">
      <c r="A1118" s="273" t="s">
        <v>25039</v>
      </c>
      <c r="B1118" s="273">
        <v>45243</v>
      </c>
      <c r="C1118" s="266" t="s">
        <v>32255</v>
      </c>
      <c r="D1118" s="273" t="s">
        <v>14</v>
      </c>
      <c r="E1118" s="273" t="s">
        <v>25041</v>
      </c>
      <c r="F1118" s="274">
        <v>235.19</v>
      </c>
    </row>
    <row r="1119" spans="1:6">
      <c r="A1119" s="273" t="s">
        <v>25039</v>
      </c>
      <c r="B1119" s="273">
        <v>45252</v>
      </c>
      <c r="C1119" s="266" t="s">
        <v>32256</v>
      </c>
      <c r="D1119" s="273" t="s">
        <v>14</v>
      </c>
      <c r="E1119" s="273" t="s">
        <v>25041</v>
      </c>
      <c r="F1119" s="274">
        <v>41.25</v>
      </c>
    </row>
    <row r="1120" spans="1:6">
      <c r="A1120" s="273" t="s">
        <v>25039</v>
      </c>
      <c r="B1120" s="273">
        <v>45246</v>
      </c>
      <c r="C1120" s="266" t="s">
        <v>32257</v>
      </c>
      <c r="D1120" s="273" t="s">
        <v>14</v>
      </c>
      <c r="E1120" s="273" t="s">
        <v>25041</v>
      </c>
      <c r="F1120" s="274">
        <v>191.16</v>
      </c>
    </row>
    <row r="1121" spans="1:6">
      <c r="A1121" s="273" t="s">
        <v>25039</v>
      </c>
      <c r="B1121" s="273">
        <v>20971</v>
      </c>
      <c r="C1121" s="266" t="s">
        <v>26079</v>
      </c>
      <c r="D1121" s="273" t="s">
        <v>14</v>
      </c>
      <c r="E1121" s="273" t="s">
        <v>25041</v>
      </c>
      <c r="F1121" s="274">
        <v>33.04</v>
      </c>
    </row>
    <row r="1122" spans="1:6">
      <c r="A1122" s="273" t="s">
        <v>25039</v>
      </c>
      <c r="B1122" s="273">
        <v>45247</v>
      </c>
      <c r="C1122" s="266" t="s">
        <v>32258</v>
      </c>
      <c r="D1122" s="273" t="s">
        <v>14</v>
      </c>
      <c r="E1122" s="273" t="s">
        <v>25041</v>
      </c>
      <c r="F1122" s="274">
        <v>27.72</v>
      </c>
    </row>
    <row r="1123" spans="1:6">
      <c r="A1123" s="273" t="s">
        <v>25039</v>
      </c>
      <c r="B1123" s="273">
        <v>39746</v>
      </c>
      <c r="C1123" s="266" t="s">
        <v>26080</v>
      </c>
      <c r="D1123" s="273" t="s">
        <v>14</v>
      </c>
      <c r="E1123" s="273" t="s">
        <v>25041</v>
      </c>
      <c r="F1123" s="274">
        <v>75.55</v>
      </c>
    </row>
    <row r="1124" spans="1:6">
      <c r="A1124" s="273" t="s">
        <v>25039</v>
      </c>
      <c r="B1124" s="273">
        <v>13279</v>
      </c>
      <c r="C1124" s="266" t="s">
        <v>26081</v>
      </c>
      <c r="D1124" s="273" t="s">
        <v>15</v>
      </c>
      <c r="E1124" s="273" t="s">
        <v>25041</v>
      </c>
      <c r="F1124" s="274">
        <v>19.13</v>
      </c>
    </row>
    <row r="1125" spans="1:6">
      <c r="A1125" s="273" t="s">
        <v>25039</v>
      </c>
      <c r="B1125" s="273">
        <v>11977</v>
      </c>
      <c r="C1125" s="266" t="s">
        <v>26082</v>
      </c>
      <c r="D1125" s="273" t="s">
        <v>14</v>
      </c>
      <c r="E1125" s="273" t="s">
        <v>25041</v>
      </c>
      <c r="F1125" s="274">
        <v>9.91</v>
      </c>
    </row>
    <row r="1126" spans="1:6">
      <c r="A1126" s="273" t="s">
        <v>25039</v>
      </c>
      <c r="B1126" s="273">
        <v>11976</v>
      </c>
      <c r="C1126" s="266" t="s">
        <v>26083</v>
      </c>
      <c r="D1126" s="273" t="s">
        <v>14</v>
      </c>
      <c r="E1126" s="273" t="s">
        <v>25041</v>
      </c>
      <c r="F1126" s="274">
        <v>1.1100000000000001</v>
      </c>
    </row>
    <row r="1127" spans="1:6">
      <c r="A1127" s="273" t="s">
        <v>25039</v>
      </c>
      <c r="B1127" s="273">
        <v>11975</v>
      </c>
      <c r="C1127" s="266" t="s">
        <v>26084</v>
      </c>
      <c r="D1127" s="273" t="s">
        <v>14</v>
      </c>
      <c r="E1127" s="273" t="s">
        <v>25041</v>
      </c>
      <c r="F1127" s="274">
        <v>21.72</v>
      </c>
    </row>
    <row r="1128" spans="1:6">
      <c r="A1128" s="273" t="s">
        <v>25039</v>
      </c>
      <c r="B1128" s="273">
        <v>1368</v>
      </c>
      <c r="C1128" s="266" t="s">
        <v>26085</v>
      </c>
      <c r="D1128" s="273" t="s">
        <v>14</v>
      </c>
      <c r="E1128" s="273" t="s">
        <v>25046</v>
      </c>
      <c r="F1128" s="274">
        <v>118</v>
      </c>
    </row>
    <row r="1129" spans="1:6">
      <c r="A1129" s="273" t="s">
        <v>25039</v>
      </c>
      <c r="B1129" s="273">
        <v>1367</v>
      </c>
      <c r="C1129" s="266" t="s">
        <v>26086</v>
      </c>
      <c r="D1129" s="273" t="s">
        <v>14</v>
      </c>
      <c r="E1129" s="273" t="s">
        <v>25041</v>
      </c>
      <c r="F1129" s="274">
        <v>381.69</v>
      </c>
    </row>
    <row r="1130" spans="1:6">
      <c r="A1130" s="273" t="s">
        <v>25039</v>
      </c>
      <c r="B1130" s="273">
        <v>1380</v>
      </c>
      <c r="C1130" s="266" t="s">
        <v>26087</v>
      </c>
      <c r="D1130" s="273" t="s">
        <v>15</v>
      </c>
      <c r="E1130" s="273" t="s">
        <v>25041</v>
      </c>
      <c r="F1130" s="274">
        <v>4.68</v>
      </c>
    </row>
    <row r="1131" spans="1:6">
      <c r="A1131" s="273" t="s">
        <v>25039</v>
      </c>
      <c r="B1131" s="273">
        <v>1375</v>
      </c>
      <c r="C1131" s="266" t="s">
        <v>26088</v>
      </c>
      <c r="D1131" s="273" t="s">
        <v>15</v>
      </c>
      <c r="E1131" s="273" t="s">
        <v>25041</v>
      </c>
      <c r="F1131" s="274">
        <v>16.75</v>
      </c>
    </row>
    <row r="1132" spans="1:6">
      <c r="A1132" s="273" t="s">
        <v>25039</v>
      </c>
      <c r="B1132" s="273">
        <v>1379</v>
      </c>
      <c r="C1132" s="266" t="s">
        <v>26089</v>
      </c>
      <c r="D1132" s="273" t="s">
        <v>15</v>
      </c>
      <c r="E1132" s="273" t="s">
        <v>25046</v>
      </c>
      <c r="F1132" s="274">
        <v>0.7</v>
      </c>
    </row>
    <row r="1133" spans="1:6">
      <c r="A1133" s="273" t="s">
        <v>25039</v>
      </c>
      <c r="B1133" s="273">
        <v>13284</v>
      </c>
      <c r="C1133" s="266" t="s">
        <v>26090</v>
      </c>
      <c r="D1133" s="273" t="s">
        <v>15</v>
      </c>
      <c r="E1133" s="273" t="s">
        <v>25041</v>
      </c>
      <c r="F1133" s="274">
        <v>0.63</v>
      </c>
    </row>
    <row r="1134" spans="1:6">
      <c r="A1134" s="273" t="s">
        <v>25039</v>
      </c>
      <c r="B1134" s="273">
        <v>44528</v>
      </c>
      <c r="C1134" s="266" t="s">
        <v>26091</v>
      </c>
      <c r="D1134" s="273" t="s">
        <v>15</v>
      </c>
      <c r="E1134" s="273" t="s">
        <v>25041</v>
      </c>
      <c r="F1134" s="274">
        <v>3.73</v>
      </c>
    </row>
    <row r="1135" spans="1:6">
      <c r="A1135" s="273" t="s">
        <v>25039</v>
      </c>
      <c r="B1135" s="273">
        <v>34753</v>
      </c>
      <c r="C1135" s="266" t="s">
        <v>26092</v>
      </c>
      <c r="D1135" s="273" t="s">
        <v>15</v>
      </c>
      <c r="E1135" s="273" t="s">
        <v>25041</v>
      </c>
      <c r="F1135" s="274">
        <v>0.68</v>
      </c>
    </row>
    <row r="1136" spans="1:6">
      <c r="A1136" s="273" t="s">
        <v>25039</v>
      </c>
      <c r="B1136" s="273">
        <v>420</v>
      </c>
      <c r="C1136" s="266" t="s">
        <v>26093</v>
      </c>
      <c r="D1136" s="273" t="s">
        <v>14</v>
      </c>
      <c r="E1136" s="273" t="s">
        <v>25041</v>
      </c>
      <c r="F1136" s="274">
        <v>27.2</v>
      </c>
    </row>
    <row r="1137" spans="1:6">
      <c r="A1137" s="273" t="s">
        <v>25039</v>
      </c>
      <c r="B1137" s="273">
        <v>12327</v>
      </c>
      <c r="C1137" s="266" t="s">
        <v>26094</v>
      </c>
      <c r="D1137" s="273" t="s">
        <v>14</v>
      </c>
      <c r="E1137" s="273" t="s">
        <v>25041</v>
      </c>
      <c r="F1137" s="274">
        <v>32.4</v>
      </c>
    </row>
    <row r="1138" spans="1:6">
      <c r="A1138" s="273" t="s">
        <v>25039</v>
      </c>
      <c r="B1138" s="273">
        <v>36148</v>
      </c>
      <c r="C1138" s="266" t="s">
        <v>26095</v>
      </c>
      <c r="D1138" s="273" t="s">
        <v>14</v>
      </c>
      <c r="E1138" s="273" t="s">
        <v>25041</v>
      </c>
      <c r="F1138" s="274">
        <v>165.3</v>
      </c>
    </row>
    <row r="1139" spans="1:6">
      <c r="A1139" s="273" t="s">
        <v>25039</v>
      </c>
      <c r="B1139" s="273">
        <v>12329</v>
      </c>
      <c r="C1139" s="266" t="s">
        <v>26096</v>
      </c>
      <c r="D1139" s="273" t="s">
        <v>15</v>
      </c>
      <c r="E1139" s="273" t="s">
        <v>25041</v>
      </c>
      <c r="F1139" s="274">
        <v>147.38</v>
      </c>
    </row>
    <row r="1140" spans="1:6">
      <c r="A1140" s="273" t="s">
        <v>25039</v>
      </c>
      <c r="B1140" s="273">
        <v>44396</v>
      </c>
      <c r="C1140" s="266" t="s">
        <v>26097</v>
      </c>
      <c r="D1140" s="273" t="s">
        <v>15</v>
      </c>
      <c r="E1140" s="273" t="s">
        <v>25041</v>
      </c>
      <c r="F1140" s="274">
        <v>45.6</v>
      </c>
    </row>
    <row r="1141" spans="1:6">
      <c r="A1141" s="273" t="s">
        <v>25039</v>
      </c>
      <c r="B1141" s="273">
        <v>44327</v>
      </c>
      <c r="C1141" s="266" t="s">
        <v>26098</v>
      </c>
      <c r="D1141" s="273" t="s">
        <v>11</v>
      </c>
      <c r="E1141" s="273" t="s">
        <v>25041</v>
      </c>
      <c r="F1141" s="274">
        <v>155.08000000000001</v>
      </c>
    </row>
    <row r="1142" spans="1:6">
      <c r="A1142" s="273" t="s">
        <v>25039</v>
      </c>
      <c r="B1142" s="273">
        <v>37418</v>
      </c>
      <c r="C1142" s="266" t="s">
        <v>26099</v>
      </c>
      <c r="D1142" s="273" t="s">
        <v>14</v>
      </c>
      <c r="E1142" s="273" t="s">
        <v>25041</v>
      </c>
      <c r="F1142" s="274">
        <v>19.34</v>
      </c>
    </row>
    <row r="1143" spans="1:6">
      <c r="A1143" s="273" t="s">
        <v>25039</v>
      </c>
      <c r="B1143" s="273">
        <v>37419</v>
      </c>
      <c r="C1143" s="266" t="s">
        <v>26100</v>
      </c>
      <c r="D1143" s="273" t="s">
        <v>14</v>
      </c>
      <c r="E1143" s="273" t="s">
        <v>25041</v>
      </c>
      <c r="F1143" s="274">
        <v>19.86</v>
      </c>
    </row>
    <row r="1144" spans="1:6">
      <c r="A1144" s="273" t="s">
        <v>25039</v>
      </c>
      <c r="B1144" s="273">
        <v>1427</v>
      </c>
      <c r="C1144" s="266" t="s">
        <v>26101</v>
      </c>
      <c r="D1144" s="273" t="s">
        <v>14</v>
      </c>
      <c r="E1144" s="273" t="s">
        <v>25041</v>
      </c>
      <c r="F1144" s="274">
        <v>23.56</v>
      </c>
    </row>
    <row r="1145" spans="1:6">
      <c r="A1145" s="273" t="s">
        <v>25039</v>
      </c>
      <c r="B1145" s="273">
        <v>1402</v>
      </c>
      <c r="C1145" s="266" t="s">
        <v>26102</v>
      </c>
      <c r="D1145" s="273" t="s">
        <v>14</v>
      </c>
      <c r="E1145" s="273" t="s">
        <v>25041</v>
      </c>
      <c r="F1145" s="274">
        <v>8.15</v>
      </c>
    </row>
    <row r="1146" spans="1:6">
      <c r="A1146" s="273" t="s">
        <v>25039</v>
      </c>
      <c r="B1146" s="273">
        <v>1420</v>
      </c>
      <c r="C1146" s="266" t="s">
        <v>26103</v>
      </c>
      <c r="D1146" s="273" t="s">
        <v>14</v>
      </c>
      <c r="E1146" s="273" t="s">
        <v>25041</v>
      </c>
      <c r="F1146" s="274">
        <v>10.49</v>
      </c>
    </row>
    <row r="1147" spans="1:6">
      <c r="A1147" s="273" t="s">
        <v>25039</v>
      </c>
      <c r="B1147" s="273">
        <v>1419</v>
      </c>
      <c r="C1147" s="266" t="s">
        <v>26104</v>
      </c>
      <c r="D1147" s="273" t="s">
        <v>14</v>
      </c>
      <c r="E1147" s="273" t="s">
        <v>25041</v>
      </c>
      <c r="F1147" s="274">
        <v>12.66</v>
      </c>
    </row>
    <row r="1148" spans="1:6">
      <c r="A1148" s="273" t="s">
        <v>25039</v>
      </c>
      <c r="B1148" s="273">
        <v>1414</v>
      </c>
      <c r="C1148" s="266" t="s">
        <v>26105</v>
      </c>
      <c r="D1148" s="273" t="s">
        <v>14</v>
      </c>
      <c r="E1148" s="273" t="s">
        <v>25041</v>
      </c>
      <c r="F1148" s="274">
        <v>12.39</v>
      </c>
    </row>
    <row r="1149" spans="1:6">
      <c r="A1149" s="273" t="s">
        <v>25039</v>
      </c>
      <c r="B1149" s="273">
        <v>1413</v>
      </c>
      <c r="C1149" s="266" t="s">
        <v>26106</v>
      </c>
      <c r="D1149" s="273" t="s">
        <v>14</v>
      </c>
      <c r="E1149" s="273" t="s">
        <v>25041</v>
      </c>
      <c r="F1149" s="274">
        <v>18.3</v>
      </c>
    </row>
    <row r="1150" spans="1:6">
      <c r="A1150" s="273" t="s">
        <v>25039</v>
      </c>
      <c r="B1150" s="273">
        <v>1412</v>
      </c>
      <c r="C1150" s="266" t="s">
        <v>26107</v>
      </c>
      <c r="D1150" s="273" t="s">
        <v>14</v>
      </c>
      <c r="E1150" s="273" t="s">
        <v>25041</v>
      </c>
      <c r="F1150" s="274">
        <v>15.51</v>
      </c>
    </row>
    <row r="1151" spans="1:6">
      <c r="A1151" s="273" t="s">
        <v>25039</v>
      </c>
      <c r="B1151" s="273">
        <v>1406</v>
      </c>
      <c r="C1151" s="266" t="s">
        <v>26108</v>
      </c>
      <c r="D1151" s="273" t="s">
        <v>14</v>
      </c>
      <c r="E1151" s="273" t="s">
        <v>25041</v>
      </c>
      <c r="F1151" s="274">
        <v>18.71</v>
      </c>
    </row>
    <row r="1152" spans="1:6">
      <c r="A1152" s="273" t="s">
        <v>25039</v>
      </c>
      <c r="B1152" s="273">
        <v>45237</v>
      </c>
      <c r="C1152" s="266" t="s">
        <v>32259</v>
      </c>
      <c r="D1152" s="273" t="s">
        <v>14</v>
      </c>
      <c r="E1152" s="273" t="s">
        <v>25041</v>
      </c>
      <c r="F1152" s="274">
        <v>22.12</v>
      </c>
    </row>
    <row r="1153" spans="1:6">
      <c r="A1153" s="273" t="s">
        <v>25212</v>
      </c>
      <c r="B1153" s="273">
        <v>11281</v>
      </c>
      <c r="C1153" s="266" t="s">
        <v>26109</v>
      </c>
      <c r="D1153" s="273" t="s">
        <v>14</v>
      </c>
      <c r="E1153" s="273" t="s">
        <v>25046</v>
      </c>
      <c r="F1153" s="274">
        <v>12671.42</v>
      </c>
    </row>
    <row r="1154" spans="1:6">
      <c r="A1154" s="273" t="s">
        <v>25212</v>
      </c>
      <c r="B1154" s="273">
        <v>1442</v>
      </c>
      <c r="C1154" s="266" t="s">
        <v>26110</v>
      </c>
      <c r="D1154" s="273" t="s">
        <v>14</v>
      </c>
      <c r="E1154" s="273" t="s">
        <v>25041</v>
      </c>
      <c r="F1154" s="274">
        <v>10637.56</v>
      </c>
    </row>
    <row r="1155" spans="1:6">
      <c r="A1155" s="273" t="s">
        <v>25212</v>
      </c>
      <c r="B1155" s="273">
        <v>13458</v>
      </c>
      <c r="C1155" s="266" t="s">
        <v>26111</v>
      </c>
      <c r="D1155" s="273" t="s">
        <v>14</v>
      </c>
      <c r="E1155" s="273" t="s">
        <v>25041</v>
      </c>
      <c r="F1155" s="274">
        <v>15701.54</v>
      </c>
    </row>
    <row r="1156" spans="1:6">
      <c r="A1156" s="273" t="s">
        <v>25039</v>
      </c>
      <c r="B1156" s="273">
        <v>11134</v>
      </c>
      <c r="C1156" s="266" t="s">
        <v>26112</v>
      </c>
      <c r="D1156" s="273" t="s">
        <v>16</v>
      </c>
      <c r="E1156" s="273" t="s">
        <v>25041</v>
      </c>
      <c r="F1156" s="274">
        <v>59.73</v>
      </c>
    </row>
    <row r="1157" spans="1:6">
      <c r="A1157" s="273" t="s">
        <v>25039</v>
      </c>
      <c r="B1157" s="273">
        <v>11135</v>
      </c>
      <c r="C1157" s="266" t="s">
        <v>26113</v>
      </c>
      <c r="D1157" s="273" t="s">
        <v>16</v>
      </c>
      <c r="E1157" s="273" t="s">
        <v>25041</v>
      </c>
      <c r="F1157" s="274">
        <v>64.489999999999995</v>
      </c>
    </row>
    <row r="1158" spans="1:6">
      <c r="A1158" s="273" t="s">
        <v>25039</v>
      </c>
      <c r="B1158" s="273">
        <v>11136</v>
      </c>
      <c r="C1158" s="266" t="s">
        <v>26114</v>
      </c>
      <c r="D1158" s="273" t="s">
        <v>16</v>
      </c>
      <c r="E1158" s="273" t="s">
        <v>25041</v>
      </c>
      <c r="F1158" s="274">
        <v>73.849999999999994</v>
      </c>
    </row>
    <row r="1159" spans="1:6">
      <c r="A1159" s="273" t="s">
        <v>25039</v>
      </c>
      <c r="B1159" s="273">
        <v>34743</v>
      </c>
      <c r="C1159" s="266" t="s">
        <v>26115</v>
      </c>
      <c r="D1159" s="273" t="s">
        <v>16</v>
      </c>
      <c r="E1159" s="273" t="s">
        <v>25041</v>
      </c>
      <c r="F1159" s="274">
        <v>89.1</v>
      </c>
    </row>
    <row r="1160" spans="1:6">
      <c r="A1160" s="273" t="s">
        <v>25039</v>
      </c>
      <c r="B1160" s="273">
        <v>11137</v>
      </c>
      <c r="C1160" s="266" t="s">
        <v>26116</v>
      </c>
      <c r="D1160" s="273" t="s">
        <v>16</v>
      </c>
      <c r="E1160" s="273" t="s">
        <v>25041</v>
      </c>
      <c r="F1160" s="274">
        <v>101.2</v>
      </c>
    </row>
    <row r="1161" spans="1:6">
      <c r="A1161" s="273" t="s">
        <v>25039</v>
      </c>
      <c r="B1161" s="273">
        <v>34745</v>
      </c>
      <c r="C1161" s="266" t="s">
        <v>26117</v>
      </c>
      <c r="D1161" s="273" t="s">
        <v>16</v>
      </c>
      <c r="E1161" s="273" t="s">
        <v>25041</v>
      </c>
      <c r="F1161" s="274">
        <v>120.35</v>
      </c>
    </row>
    <row r="1162" spans="1:6">
      <c r="A1162" s="273" t="s">
        <v>25039</v>
      </c>
      <c r="B1162" s="273">
        <v>34746</v>
      </c>
      <c r="C1162" s="266" t="s">
        <v>26118</v>
      </c>
      <c r="D1162" s="273" t="s">
        <v>16</v>
      </c>
      <c r="E1162" s="273" t="s">
        <v>25041</v>
      </c>
      <c r="F1162" s="274">
        <v>32.82</v>
      </c>
    </row>
    <row r="1163" spans="1:6">
      <c r="A1163" s="273" t="s">
        <v>25039</v>
      </c>
      <c r="B1163" s="273">
        <v>1360</v>
      </c>
      <c r="C1163" s="266" t="s">
        <v>26119</v>
      </c>
      <c r="D1163" s="273" t="s">
        <v>16</v>
      </c>
      <c r="E1163" s="273" t="s">
        <v>25041</v>
      </c>
      <c r="F1163" s="274">
        <v>38.29</v>
      </c>
    </row>
    <row r="1164" spans="1:6">
      <c r="A1164" s="273" t="s">
        <v>25212</v>
      </c>
      <c r="B1164" s="273">
        <v>45300</v>
      </c>
      <c r="C1164" s="266" t="s">
        <v>32260</v>
      </c>
      <c r="D1164" s="273" t="s">
        <v>14</v>
      </c>
      <c r="E1164" s="273" t="s">
        <v>25041</v>
      </c>
      <c r="F1164" s="274">
        <v>2434.38</v>
      </c>
    </row>
    <row r="1165" spans="1:6">
      <c r="A1165" s="273" t="s">
        <v>25212</v>
      </c>
      <c r="B1165" s="273">
        <v>36526</v>
      </c>
      <c r="C1165" s="266" t="s">
        <v>26120</v>
      </c>
      <c r="D1165" s="273" t="s">
        <v>14</v>
      </c>
      <c r="E1165" s="273" t="s">
        <v>25041</v>
      </c>
      <c r="F1165" s="274">
        <v>156805.28</v>
      </c>
    </row>
    <row r="1166" spans="1:6">
      <c r="A1166" s="273" t="s">
        <v>25212</v>
      </c>
      <c r="B1166" s="273">
        <v>36523</v>
      </c>
      <c r="C1166" s="266" t="s">
        <v>26121</v>
      </c>
      <c r="D1166" s="273" t="s">
        <v>14</v>
      </c>
      <c r="E1166" s="273" t="s">
        <v>25041</v>
      </c>
      <c r="F1166" s="274">
        <v>335698.96</v>
      </c>
    </row>
    <row r="1167" spans="1:6">
      <c r="A1167" s="273" t="s">
        <v>25212</v>
      </c>
      <c r="B1167" s="273">
        <v>36522</v>
      </c>
      <c r="C1167" s="266" t="s">
        <v>26122</v>
      </c>
      <c r="D1167" s="273" t="s">
        <v>14</v>
      </c>
      <c r="E1167" s="273" t="s">
        <v>25041</v>
      </c>
      <c r="F1167" s="274">
        <v>98734.35</v>
      </c>
    </row>
    <row r="1168" spans="1:6">
      <c r="A1168" s="273" t="s">
        <v>25212</v>
      </c>
      <c r="B1168" s="273">
        <v>36525</v>
      </c>
      <c r="C1168" s="266" t="s">
        <v>26123</v>
      </c>
      <c r="D1168" s="273" t="s">
        <v>14</v>
      </c>
      <c r="E1168" s="273" t="s">
        <v>25041</v>
      </c>
      <c r="F1168" s="274">
        <v>132228.35</v>
      </c>
    </row>
    <row r="1169" spans="1:6">
      <c r="A1169" s="273" t="s">
        <v>25212</v>
      </c>
      <c r="B1169" s="273">
        <v>13803</v>
      </c>
      <c r="C1169" s="266" t="s">
        <v>26124</v>
      </c>
      <c r="D1169" s="273" t="s">
        <v>14</v>
      </c>
      <c r="E1169" s="273" t="s">
        <v>25046</v>
      </c>
      <c r="F1169" s="274">
        <v>131850</v>
      </c>
    </row>
    <row r="1170" spans="1:6">
      <c r="A1170" s="273" t="s">
        <v>25039</v>
      </c>
      <c r="B1170" s="273">
        <v>34348</v>
      </c>
      <c r="C1170" s="266" t="s">
        <v>26125</v>
      </c>
      <c r="D1170" s="273" t="s">
        <v>13</v>
      </c>
      <c r="E1170" s="273" t="s">
        <v>25041</v>
      </c>
      <c r="F1170" s="274">
        <v>22.69</v>
      </c>
    </row>
    <row r="1171" spans="1:6">
      <c r="A1171" s="273" t="s">
        <v>25039</v>
      </c>
      <c r="B1171" s="273">
        <v>34347</v>
      </c>
      <c r="C1171" s="266" t="s">
        <v>26126</v>
      </c>
      <c r="D1171" s="273" t="s">
        <v>13</v>
      </c>
      <c r="E1171" s="273" t="s">
        <v>25041</v>
      </c>
      <c r="F1171" s="274">
        <v>16.22</v>
      </c>
    </row>
    <row r="1172" spans="1:6">
      <c r="A1172" s="273" t="s">
        <v>25039</v>
      </c>
      <c r="B1172" s="273">
        <v>11146</v>
      </c>
      <c r="C1172" s="266" t="s">
        <v>26127</v>
      </c>
      <c r="D1172" s="273" t="s">
        <v>18</v>
      </c>
      <c r="E1172" s="273" t="s">
        <v>25041</v>
      </c>
      <c r="F1172" s="274">
        <v>531.67999999999995</v>
      </c>
    </row>
    <row r="1173" spans="1:6">
      <c r="A1173" s="273" t="s">
        <v>25039</v>
      </c>
      <c r="B1173" s="273">
        <v>11147</v>
      </c>
      <c r="C1173" s="266" t="s">
        <v>26128</v>
      </c>
      <c r="D1173" s="273" t="s">
        <v>18</v>
      </c>
      <c r="E1173" s="273" t="s">
        <v>25041</v>
      </c>
      <c r="F1173" s="274">
        <v>552.49</v>
      </c>
    </row>
    <row r="1174" spans="1:6">
      <c r="A1174" s="273" t="s">
        <v>25039</v>
      </c>
      <c r="B1174" s="273">
        <v>34872</v>
      </c>
      <c r="C1174" s="266" t="s">
        <v>26129</v>
      </c>
      <c r="D1174" s="273" t="s">
        <v>18</v>
      </c>
      <c r="E1174" s="273" t="s">
        <v>25041</v>
      </c>
      <c r="F1174" s="274">
        <v>558.69000000000005</v>
      </c>
    </row>
    <row r="1175" spans="1:6">
      <c r="A1175" s="273" t="s">
        <v>25039</v>
      </c>
      <c r="B1175" s="273">
        <v>34491</v>
      </c>
      <c r="C1175" s="266" t="s">
        <v>26130</v>
      </c>
      <c r="D1175" s="273" t="s">
        <v>18</v>
      </c>
      <c r="E1175" s="273" t="s">
        <v>25041</v>
      </c>
      <c r="F1175" s="274">
        <v>574.88</v>
      </c>
    </row>
    <row r="1176" spans="1:6">
      <c r="A1176" s="273" t="s">
        <v>25039</v>
      </c>
      <c r="B1176" s="273">
        <v>34770</v>
      </c>
      <c r="C1176" s="266" t="s">
        <v>26131</v>
      </c>
      <c r="D1176" s="273" t="s">
        <v>1411</v>
      </c>
      <c r="E1176" s="273" t="s">
        <v>25041</v>
      </c>
      <c r="F1176" s="274">
        <v>510.06</v>
      </c>
    </row>
    <row r="1177" spans="1:6">
      <c r="A1177" s="273" t="s">
        <v>25039</v>
      </c>
      <c r="B1177" s="273">
        <v>1518</v>
      </c>
      <c r="C1177" s="266" t="s">
        <v>26132</v>
      </c>
      <c r="D1177" s="273" t="s">
        <v>1411</v>
      </c>
      <c r="E1177" s="273" t="s">
        <v>25046</v>
      </c>
      <c r="F1177" s="274">
        <v>520</v>
      </c>
    </row>
    <row r="1178" spans="1:6">
      <c r="A1178" s="273" t="s">
        <v>25039</v>
      </c>
      <c r="B1178" s="273">
        <v>41965</v>
      </c>
      <c r="C1178" s="266" t="s">
        <v>26133</v>
      </c>
      <c r="D1178" s="273" t="s">
        <v>1411</v>
      </c>
      <c r="E1178" s="273" t="s">
        <v>25041</v>
      </c>
      <c r="F1178" s="274">
        <v>455.95</v>
      </c>
    </row>
    <row r="1179" spans="1:6">
      <c r="A1179" s="273" t="s">
        <v>25039</v>
      </c>
      <c r="B1179" s="273">
        <v>1524</v>
      </c>
      <c r="C1179" s="266" t="s">
        <v>26134</v>
      </c>
      <c r="D1179" s="273" t="s">
        <v>18</v>
      </c>
      <c r="E1179" s="273" t="s">
        <v>25041</v>
      </c>
      <c r="F1179" s="274">
        <v>510.11</v>
      </c>
    </row>
    <row r="1180" spans="1:6">
      <c r="A1180" s="273" t="s">
        <v>25039</v>
      </c>
      <c r="B1180" s="273">
        <v>34492</v>
      </c>
      <c r="C1180" s="266" t="s">
        <v>26135</v>
      </c>
      <c r="D1180" s="273" t="s">
        <v>18</v>
      </c>
      <c r="E1180" s="273" t="s">
        <v>25046</v>
      </c>
      <c r="F1180" s="274">
        <v>472.5</v>
      </c>
    </row>
    <row r="1181" spans="1:6">
      <c r="A1181" s="273" t="s">
        <v>25039</v>
      </c>
      <c r="B1181" s="273">
        <v>38404</v>
      </c>
      <c r="C1181" s="266" t="s">
        <v>26136</v>
      </c>
      <c r="D1181" s="273" t="s">
        <v>18</v>
      </c>
      <c r="E1181" s="273" t="s">
        <v>25041</v>
      </c>
      <c r="F1181" s="274">
        <v>489.42</v>
      </c>
    </row>
    <row r="1182" spans="1:6">
      <c r="A1182" s="273" t="s">
        <v>25039</v>
      </c>
      <c r="B1182" s="273">
        <v>39849</v>
      </c>
      <c r="C1182" s="266" t="s">
        <v>26137</v>
      </c>
      <c r="D1182" s="273" t="s">
        <v>18</v>
      </c>
      <c r="E1182" s="273" t="s">
        <v>25041</v>
      </c>
      <c r="F1182" s="274">
        <v>560.87</v>
      </c>
    </row>
    <row r="1183" spans="1:6">
      <c r="A1183" s="273" t="s">
        <v>25039</v>
      </c>
      <c r="B1183" s="273">
        <v>38464</v>
      </c>
      <c r="C1183" s="266" t="s">
        <v>26138</v>
      </c>
      <c r="D1183" s="273" t="s">
        <v>18</v>
      </c>
      <c r="E1183" s="273" t="s">
        <v>25041</v>
      </c>
      <c r="F1183" s="274">
        <v>569.01</v>
      </c>
    </row>
    <row r="1184" spans="1:6">
      <c r="A1184" s="273" t="s">
        <v>25039</v>
      </c>
      <c r="B1184" s="273">
        <v>1527</v>
      </c>
      <c r="C1184" s="266" t="s">
        <v>26139</v>
      </c>
      <c r="D1184" s="273" t="s">
        <v>18</v>
      </c>
      <c r="E1184" s="273" t="s">
        <v>25041</v>
      </c>
      <c r="F1184" s="274">
        <v>526.29999999999995</v>
      </c>
    </row>
    <row r="1185" spans="1:6">
      <c r="A1185" s="273" t="s">
        <v>25039</v>
      </c>
      <c r="B1185" s="273">
        <v>34493</v>
      </c>
      <c r="C1185" s="266" t="s">
        <v>26140</v>
      </c>
      <c r="D1185" s="273" t="s">
        <v>18</v>
      </c>
      <c r="E1185" s="273" t="s">
        <v>25041</v>
      </c>
      <c r="F1185" s="274">
        <v>485.81</v>
      </c>
    </row>
    <row r="1186" spans="1:6">
      <c r="A1186" s="273" t="s">
        <v>25039</v>
      </c>
      <c r="B1186" s="273">
        <v>38405</v>
      </c>
      <c r="C1186" s="266" t="s">
        <v>26141</v>
      </c>
      <c r="D1186" s="273" t="s">
        <v>18</v>
      </c>
      <c r="E1186" s="273" t="s">
        <v>25041</v>
      </c>
      <c r="F1186" s="274">
        <v>504.51</v>
      </c>
    </row>
    <row r="1187" spans="1:6">
      <c r="A1187" s="273" t="s">
        <v>25039</v>
      </c>
      <c r="B1187" s="273">
        <v>38408</v>
      </c>
      <c r="C1187" s="266" t="s">
        <v>26142</v>
      </c>
      <c r="D1187" s="273" t="s">
        <v>18</v>
      </c>
      <c r="E1187" s="273" t="s">
        <v>25041</v>
      </c>
      <c r="F1187" s="274">
        <v>558.44000000000005</v>
      </c>
    </row>
    <row r="1188" spans="1:6">
      <c r="A1188" s="273" t="s">
        <v>25039</v>
      </c>
      <c r="B1188" s="273">
        <v>1525</v>
      </c>
      <c r="C1188" s="266" t="s">
        <v>26143</v>
      </c>
      <c r="D1188" s="273" t="s">
        <v>18</v>
      </c>
      <c r="E1188" s="273" t="s">
        <v>25041</v>
      </c>
      <c r="F1188" s="274">
        <v>542.49</v>
      </c>
    </row>
    <row r="1189" spans="1:6">
      <c r="A1189" s="273" t="s">
        <v>25039</v>
      </c>
      <c r="B1189" s="273">
        <v>34494</v>
      </c>
      <c r="C1189" s="266" t="s">
        <v>26144</v>
      </c>
      <c r="D1189" s="273" t="s">
        <v>18</v>
      </c>
      <c r="E1189" s="273" t="s">
        <v>25041</v>
      </c>
      <c r="F1189" s="274">
        <v>502.01</v>
      </c>
    </row>
    <row r="1190" spans="1:6">
      <c r="A1190" s="273" t="s">
        <v>25039</v>
      </c>
      <c r="B1190" s="273">
        <v>38406</v>
      </c>
      <c r="C1190" s="266" t="s">
        <v>26145</v>
      </c>
      <c r="D1190" s="273" t="s">
        <v>18</v>
      </c>
      <c r="E1190" s="273" t="s">
        <v>25041</v>
      </c>
      <c r="F1190" s="274">
        <v>532.73</v>
      </c>
    </row>
    <row r="1191" spans="1:6">
      <c r="A1191" s="273" t="s">
        <v>25039</v>
      </c>
      <c r="B1191" s="273">
        <v>38409</v>
      </c>
      <c r="C1191" s="266" t="s">
        <v>26146</v>
      </c>
      <c r="D1191" s="273" t="s">
        <v>18</v>
      </c>
      <c r="E1191" s="273" t="s">
        <v>25041</v>
      </c>
      <c r="F1191" s="274">
        <v>562.25</v>
      </c>
    </row>
    <row r="1192" spans="1:6">
      <c r="A1192" s="273" t="s">
        <v>25039</v>
      </c>
      <c r="B1192" s="273">
        <v>43360</v>
      </c>
      <c r="C1192" s="266" t="s">
        <v>26147</v>
      </c>
      <c r="D1192" s="273" t="s">
        <v>18</v>
      </c>
      <c r="E1192" s="273" t="s">
        <v>25041</v>
      </c>
      <c r="F1192" s="274">
        <v>586.26</v>
      </c>
    </row>
    <row r="1193" spans="1:6">
      <c r="A1193" s="273" t="s">
        <v>25039</v>
      </c>
      <c r="B1193" s="273">
        <v>11145</v>
      </c>
      <c r="C1193" s="266" t="s">
        <v>26148</v>
      </c>
      <c r="D1193" s="273" t="s">
        <v>18</v>
      </c>
      <c r="E1193" s="273" t="s">
        <v>25041</v>
      </c>
      <c r="F1193" s="274">
        <v>558.69000000000005</v>
      </c>
    </row>
    <row r="1194" spans="1:6">
      <c r="A1194" s="273" t="s">
        <v>25039</v>
      </c>
      <c r="B1194" s="273">
        <v>34495</v>
      </c>
      <c r="C1194" s="266" t="s">
        <v>26149</v>
      </c>
      <c r="D1194" s="273" t="s">
        <v>18</v>
      </c>
      <c r="E1194" s="273" t="s">
        <v>25041</v>
      </c>
      <c r="F1194" s="274">
        <v>518.20000000000005</v>
      </c>
    </row>
    <row r="1195" spans="1:6">
      <c r="A1195" s="273" t="s">
        <v>25039</v>
      </c>
      <c r="B1195" s="273">
        <v>34479</v>
      </c>
      <c r="C1195" s="266" t="s">
        <v>26150</v>
      </c>
      <c r="D1195" s="273" t="s">
        <v>18</v>
      </c>
      <c r="E1195" s="273" t="s">
        <v>25041</v>
      </c>
      <c r="F1195" s="274">
        <v>574.88</v>
      </c>
    </row>
    <row r="1196" spans="1:6">
      <c r="A1196" s="273" t="s">
        <v>25039</v>
      </c>
      <c r="B1196" s="273">
        <v>34496</v>
      </c>
      <c r="C1196" s="266" t="s">
        <v>26151</v>
      </c>
      <c r="D1196" s="273" t="s">
        <v>18</v>
      </c>
      <c r="E1196" s="273" t="s">
        <v>25041</v>
      </c>
      <c r="F1196" s="274">
        <v>540.57000000000005</v>
      </c>
    </row>
    <row r="1197" spans="1:6">
      <c r="A1197" s="273" t="s">
        <v>25039</v>
      </c>
      <c r="B1197" s="273">
        <v>34481</v>
      </c>
      <c r="C1197" s="266" t="s">
        <v>26152</v>
      </c>
      <c r="D1197" s="273" t="s">
        <v>18</v>
      </c>
      <c r="E1197" s="273" t="s">
        <v>25041</v>
      </c>
      <c r="F1197" s="274">
        <v>600.67999999999995</v>
      </c>
    </row>
    <row r="1198" spans="1:6">
      <c r="A1198" s="273" t="s">
        <v>25039</v>
      </c>
      <c r="B1198" s="273">
        <v>34483</v>
      </c>
      <c r="C1198" s="266" t="s">
        <v>26153</v>
      </c>
      <c r="D1198" s="273" t="s">
        <v>18</v>
      </c>
      <c r="E1198" s="273" t="s">
        <v>25041</v>
      </c>
      <c r="F1198" s="274">
        <v>641.79</v>
      </c>
    </row>
    <row r="1199" spans="1:6">
      <c r="A1199" s="273" t="s">
        <v>25039</v>
      </c>
      <c r="B1199" s="273">
        <v>34485</v>
      </c>
      <c r="C1199" s="266" t="s">
        <v>26154</v>
      </c>
      <c r="D1199" s="273" t="s">
        <v>18</v>
      </c>
      <c r="E1199" s="273" t="s">
        <v>25041</v>
      </c>
      <c r="F1199" s="274">
        <v>686.32</v>
      </c>
    </row>
    <row r="1200" spans="1:6">
      <c r="A1200" s="273" t="s">
        <v>25039</v>
      </c>
      <c r="B1200" s="273">
        <v>14041</v>
      </c>
      <c r="C1200" s="266" t="s">
        <v>26155</v>
      </c>
      <c r="D1200" s="273" t="s">
        <v>18</v>
      </c>
      <c r="E1200" s="273" t="s">
        <v>25041</v>
      </c>
      <c r="F1200" s="274">
        <v>446.14</v>
      </c>
    </row>
    <row r="1201" spans="1:6">
      <c r="A1201" s="273" t="s">
        <v>25039</v>
      </c>
      <c r="B1201" s="273">
        <v>1523</v>
      </c>
      <c r="C1201" s="266" t="s">
        <v>26156</v>
      </c>
      <c r="D1201" s="273" t="s">
        <v>18</v>
      </c>
      <c r="E1201" s="273" t="s">
        <v>25041</v>
      </c>
      <c r="F1201" s="274">
        <v>453.43</v>
      </c>
    </row>
    <row r="1202" spans="1:6">
      <c r="A1202" s="273" t="s">
        <v>25039</v>
      </c>
      <c r="B1202" s="273">
        <v>14054</v>
      </c>
      <c r="C1202" s="266" t="s">
        <v>26157</v>
      </c>
      <c r="D1202" s="273" t="s">
        <v>14</v>
      </c>
      <c r="E1202" s="273" t="s">
        <v>25041</v>
      </c>
      <c r="F1202" s="274">
        <v>19.670000000000002</v>
      </c>
    </row>
    <row r="1203" spans="1:6">
      <c r="A1203" s="273" t="s">
        <v>25039</v>
      </c>
      <c r="B1203" s="273">
        <v>14052</v>
      </c>
      <c r="C1203" s="266" t="s">
        <v>26158</v>
      </c>
      <c r="D1203" s="273" t="s">
        <v>14</v>
      </c>
      <c r="E1203" s="273" t="s">
        <v>25041</v>
      </c>
      <c r="F1203" s="274">
        <v>15.13</v>
      </c>
    </row>
    <row r="1204" spans="1:6">
      <c r="A1204" s="273" t="s">
        <v>25039</v>
      </c>
      <c r="B1204" s="273">
        <v>14053</v>
      </c>
      <c r="C1204" s="266" t="s">
        <v>26159</v>
      </c>
      <c r="D1204" s="273" t="s">
        <v>14</v>
      </c>
      <c r="E1204" s="273" t="s">
        <v>25041</v>
      </c>
      <c r="F1204" s="274">
        <v>15.36</v>
      </c>
    </row>
    <row r="1205" spans="1:6">
      <c r="A1205" s="273" t="s">
        <v>25039</v>
      </c>
      <c r="B1205" s="273">
        <v>2560</v>
      </c>
      <c r="C1205" s="266" t="s">
        <v>26160</v>
      </c>
      <c r="D1205" s="273" t="s">
        <v>14</v>
      </c>
      <c r="E1205" s="273" t="s">
        <v>25041</v>
      </c>
      <c r="F1205" s="274">
        <v>20.36</v>
      </c>
    </row>
    <row r="1206" spans="1:6">
      <c r="A1206" s="273" t="s">
        <v>25039</v>
      </c>
      <c r="B1206" s="273">
        <v>2558</v>
      </c>
      <c r="C1206" s="266" t="s">
        <v>26161</v>
      </c>
      <c r="D1206" s="273" t="s">
        <v>14</v>
      </c>
      <c r="E1206" s="273" t="s">
        <v>25041</v>
      </c>
      <c r="F1206" s="274">
        <v>11.56</v>
      </c>
    </row>
    <row r="1207" spans="1:6">
      <c r="A1207" s="273" t="s">
        <v>25039</v>
      </c>
      <c r="B1207" s="273">
        <v>2559</v>
      </c>
      <c r="C1207" s="266" t="s">
        <v>26162</v>
      </c>
      <c r="D1207" s="273" t="s">
        <v>14</v>
      </c>
      <c r="E1207" s="273" t="s">
        <v>25046</v>
      </c>
      <c r="F1207" s="274">
        <v>16.28</v>
      </c>
    </row>
    <row r="1208" spans="1:6">
      <c r="A1208" s="273" t="s">
        <v>25039</v>
      </c>
      <c r="B1208" s="273">
        <v>2592</v>
      </c>
      <c r="C1208" s="266" t="s">
        <v>26163</v>
      </c>
      <c r="D1208" s="273" t="s">
        <v>14</v>
      </c>
      <c r="E1208" s="273" t="s">
        <v>25041</v>
      </c>
      <c r="F1208" s="274">
        <v>269.88</v>
      </c>
    </row>
    <row r="1209" spans="1:6">
      <c r="A1209" s="273" t="s">
        <v>25039</v>
      </c>
      <c r="B1209" s="273">
        <v>2589</v>
      </c>
      <c r="C1209" s="266" t="s">
        <v>26164</v>
      </c>
      <c r="D1209" s="273" t="s">
        <v>14</v>
      </c>
      <c r="E1209" s="273" t="s">
        <v>25041</v>
      </c>
      <c r="F1209" s="274">
        <v>36.1</v>
      </c>
    </row>
    <row r="1210" spans="1:6">
      <c r="A1210" s="273" t="s">
        <v>25039</v>
      </c>
      <c r="B1210" s="273">
        <v>2566</v>
      </c>
      <c r="C1210" s="266" t="s">
        <v>26165</v>
      </c>
      <c r="D1210" s="273" t="s">
        <v>14</v>
      </c>
      <c r="E1210" s="273" t="s">
        <v>25041</v>
      </c>
      <c r="F1210" s="274">
        <v>27.16</v>
      </c>
    </row>
    <row r="1211" spans="1:6">
      <c r="A1211" s="273" t="s">
        <v>25039</v>
      </c>
      <c r="B1211" s="273">
        <v>2590</v>
      </c>
      <c r="C1211" s="266" t="s">
        <v>26166</v>
      </c>
      <c r="D1211" s="273" t="s">
        <v>14</v>
      </c>
      <c r="E1211" s="273" t="s">
        <v>25041</v>
      </c>
      <c r="F1211" s="274">
        <v>22.15</v>
      </c>
    </row>
    <row r="1212" spans="1:6">
      <c r="A1212" s="273" t="s">
        <v>25039</v>
      </c>
      <c r="B1212" s="273">
        <v>2591</v>
      </c>
      <c r="C1212" s="266" t="s">
        <v>26167</v>
      </c>
      <c r="D1212" s="273" t="s">
        <v>14</v>
      </c>
      <c r="E1212" s="273" t="s">
        <v>25041</v>
      </c>
      <c r="F1212" s="274">
        <v>13.17</v>
      </c>
    </row>
    <row r="1213" spans="1:6">
      <c r="A1213" s="273" t="s">
        <v>25039</v>
      </c>
      <c r="B1213" s="273">
        <v>2567</v>
      </c>
      <c r="C1213" s="266" t="s">
        <v>26168</v>
      </c>
      <c r="D1213" s="273" t="s">
        <v>14</v>
      </c>
      <c r="E1213" s="273" t="s">
        <v>25041</v>
      </c>
      <c r="F1213" s="274">
        <v>52.95</v>
      </c>
    </row>
    <row r="1214" spans="1:6">
      <c r="A1214" s="273" t="s">
        <v>25039</v>
      </c>
      <c r="B1214" s="273">
        <v>2568</v>
      </c>
      <c r="C1214" s="266" t="s">
        <v>26169</v>
      </c>
      <c r="D1214" s="273" t="s">
        <v>14</v>
      </c>
      <c r="E1214" s="273" t="s">
        <v>25041</v>
      </c>
      <c r="F1214" s="274">
        <v>147.04</v>
      </c>
    </row>
    <row r="1215" spans="1:6">
      <c r="A1215" s="273" t="s">
        <v>25039</v>
      </c>
      <c r="B1215" s="273">
        <v>2565</v>
      </c>
      <c r="C1215" s="266" t="s">
        <v>26170</v>
      </c>
      <c r="D1215" s="273" t="s">
        <v>14</v>
      </c>
      <c r="E1215" s="273" t="s">
        <v>25041</v>
      </c>
      <c r="F1215" s="274">
        <v>13.19</v>
      </c>
    </row>
    <row r="1216" spans="1:6">
      <c r="A1216" s="273" t="s">
        <v>25039</v>
      </c>
      <c r="B1216" s="273">
        <v>2594</v>
      </c>
      <c r="C1216" s="266" t="s">
        <v>26171</v>
      </c>
      <c r="D1216" s="273" t="s">
        <v>14</v>
      </c>
      <c r="E1216" s="273" t="s">
        <v>25041</v>
      </c>
      <c r="F1216" s="274">
        <v>244.96</v>
      </c>
    </row>
    <row r="1217" spans="1:6">
      <c r="A1217" s="273" t="s">
        <v>25039</v>
      </c>
      <c r="B1217" s="273">
        <v>2587</v>
      </c>
      <c r="C1217" s="266" t="s">
        <v>26172</v>
      </c>
      <c r="D1217" s="273" t="s">
        <v>14</v>
      </c>
      <c r="E1217" s="273" t="s">
        <v>25041</v>
      </c>
      <c r="F1217" s="274">
        <v>41.75</v>
      </c>
    </row>
    <row r="1218" spans="1:6">
      <c r="A1218" s="273" t="s">
        <v>25039</v>
      </c>
      <c r="B1218" s="273">
        <v>2588</v>
      </c>
      <c r="C1218" s="266" t="s">
        <v>26173</v>
      </c>
      <c r="D1218" s="273" t="s">
        <v>14</v>
      </c>
      <c r="E1218" s="273" t="s">
        <v>25041</v>
      </c>
      <c r="F1218" s="274">
        <v>33.159999999999997</v>
      </c>
    </row>
    <row r="1219" spans="1:6">
      <c r="A1219" s="273" t="s">
        <v>25039</v>
      </c>
      <c r="B1219" s="273">
        <v>2570</v>
      </c>
      <c r="C1219" s="266" t="s">
        <v>26174</v>
      </c>
      <c r="D1219" s="273" t="s">
        <v>14</v>
      </c>
      <c r="E1219" s="273" t="s">
        <v>25041</v>
      </c>
      <c r="F1219" s="274">
        <v>21.42</v>
      </c>
    </row>
    <row r="1220" spans="1:6">
      <c r="A1220" s="273" t="s">
        <v>25039</v>
      </c>
      <c r="B1220" s="273">
        <v>2569</v>
      </c>
      <c r="C1220" s="266" t="s">
        <v>26175</v>
      </c>
      <c r="D1220" s="273" t="s">
        <v>14</v>
      </c>
      <c r="E1220" s="273" t="s">
        <v>25041</v>
      </c>
      <c r="F1220" s="274">
        <v>12.78</v>
      </c>
    </row>
    <row r="1221" spans="1:6">
      <c r="A1221" s="273" t="s">
        <v>25039</v>
      </c>
      <c r="B1221" s="273">
        <v>2571</v>
      </c>
      <c r="C1221" s="266" t="s">
        <v>26176</v>
      </c>
      <c r="D1221" s="273" t="s">
        <v>14</v>
      </c>
      <c r="E1221" s="273" t="s">
        <v>25041</v>
      </c>
      <c r="F1221" s="274">
        <v>63.58</v>
      </c>
    </row>
    <row r="1222" spans="1:6">
      <c r="A1222" s="273" t="s">
        <v>25039</v>
      </c>
      <c r="B1222" s="273">
        <v>2572</v>
      </c>
      <c r="C1222" s="266" t="s">
        <v>26177</v>
      </c>
      <c r="D1222" s="273" t="s">
        <v>14</v>
      </c>
      <c r="E1222" s="273" t="s">
        <v>25041</v>
      </c>
      <c r="F1222" s="274">
        <v>188.04</v>
      </c>
    </row>
    <row r="1223" spans="1:6">
      <c r="A1223" s="273" t="s">
        <v>25039</v>
      </c>
      <c r="B1223" s="273">
        <v>2593</v>
      </c>
      <c r="C1223" s="266" t="s">
        <v>26178</v>
      </c>
      <c r="D1223" s="273" t="s">
        <v>14</v>
      </c>
      <c r="E1223" s="273" t="s">
        <v>25041</v>
      </c>
      <c r="F1223" s="274">
        <v>13.62</v>
      </c>
    </row>
    <row r="1224" spans="1:6">
      <c r="A1224" s="273" t="s">
        <v>25039</v>
      </c>
      <c r="B1224" s="273">
        <v>2595</v>
      </c>
      <c r="C1224" s="266" t="s">
        <v>26179</v>
      </c>
      <c r="D1224" s="273" t="s">
        <v>14</v>
      </c>
      <c r="E1224" s="273" t="s">
        <v>25041</v>
      </c>
      <c r="F1224" s="274">
        <v>293.38</v>
      </c>
    </row>
    <row r="1225" spans="1:6">
      <c r="A1225" s="273" t="s">
        <v>25039</v>
      </c>
      <c r="B1225" s="273">
        <v>2576</v>
      </c>
      <c r="C1225" s="266" t="s">
        <v>26180</v>
      </c>
      <c r="D1225" s="273" t="s">
        <v>14</v>
      </c>
      <c r="E1225" s="273" t="s">
        <v>25041</v>
      </c>
      <c r="F1225" s="274">
        <v>50.01</v>
      </c>
    </row>
    <row r="1226" spans="1:6">
      <c r="A1226" s="273" t="s">
        <v>25039</v>
      </c>
      <c r="B1226" s="273">
        <v>2575</v>
      </c>
      <c r="C1226" s="266" t="s">
        <v>26181</v>
      </c>
      <c r="D1226" s="273" t="s">
        <v>14</v>
      </c>
      <c r="E1226" s="273" t="s">
        <v>25041</v>
      </c>
      <c r="F1226" s="274">
        <v>37.6</v>
      </c>
    </row>
    <row r="1227" spans="1:6">
      <c r="A1227" s="273" t="s">
        <v>25039</v>
      </c>
      <c r="B1227" s="273">
        <v>2586</v>
      </c>
      <c r="C1227" s="266" t="s">
        <v>26182</v>
      </c>
      <c r="D1227" s="273" t="s">
        <v>14</v>
      </c>
      <c r="E1227" s="273" t="s">
        <v>25041</v>
      </c>
      <c r="F1227" s="274">
        <v>25.31</v>
      </c>
    </row>
    <row r="1228" spans="1:6">
      <c r="A1228" s="273" t="s">
        <v>25039</v>
      </c>
      <c r="B1228" s="273">
        <v>2573</v>
      </c>
      <c r="C1228" s="266" t="s">
        <v>26183</v>
      </c>
      <c r="D1228" s="273" t="s">
        <v>14</v>
      </c>
      <c r="E1228" s="273" t="s">
        <v>25041</v>
      </c>
      <c r="F1228" s="274">
        <v>15.61</v>
      </c>
    </row>
    <row r="1229" spans="1:6">
      <c r="A1229" s="273" t="s">
        <v>25039</v>
      </c>
      <c r="B1229" s="273">
        <v>2577</v>
      </c>
      <c r="C1229" s="266" t="s">
        <v>26184</v>
      </c>
      <c r="D1229" s="273" t="s">
        <v>14</v>
      </c>
      <c r="E1229" s="273" t="s">
        <v>25041</v>
      </c>
      <c r="F1229" s="274">
        <v>67.77</v>
      </c>
    </row>
    <row r="1230" spans="1:6">
      <c r="A1230" s="273" t="s">
        <v>25039</v>
      </c>
      <c r="B1230" s="273">
        <v>2578</v>
      </c>
      <c r="C1230" s="266" t="s">
        <v>26185</v>
      </c>
      <c r="D1230" s="273" t="s">
        <v>14</v>
      </c>
      <c r="E1230" s="273" t="s">
        <v>25041</v>
      </c>
      <c r="F1230" s="274">
        <v>211.58</v>
      </c>
    </row>
    <row r="1231" spans="1:6">
      <c r="A1231" s="273" t="s">
        <v>25039</v>
      </c>
      <c r="B1231" s="273">
        <v>2574</v>
      </c>
      <c r="C1231" s="266" t="s">
        <v>26186</v>
      </c>
      <c r="D1231" s="273" t="s">
        <v>14</v>
      </c>
      <c r="E1231" s="273" t="s">
        <v>25041</v>
      </c>
      <c r="F1231" s="274">
        <v>15.71</v>
      </c>
    </row>
    <row r="1232" spans="1:6">
      <c r="A1232" s="273" t="s">
        <v>25039</v>
      </c>
      <c r="B1232" s="273">
        <v>2585</v>
      </c>
      <c r="C1232" s="266" t="s">
        <v>26187</v>
      </c>
      <c r="D1232" s="273" t="s">
        <v>14</v>
      </c>
      <c r="E1232" s="273" t="s">
        <v>25041</v>
      </c>
      <c r="F1232" s="274">
        <v>290.33999999999997</v>
      </c>
    </row>
    <row r="1233" spans="1:6">
      <c r="A1233" s="273" t="s">
        <v>25039</v>
      </c>
      <c r="B1233" s="273">
        <v>12008</v>
      </c>
      <c r="C1233" s="266" t="s">
        <v>26188</v>
      </c>
      <c r="D1233" s="273" t="s">
        <v>14</v>
      </c>
      <c r="E1233" s="273" t="s">
        <v>25041</v>
      </c>
      <c r="F1233" s="274">
        <v>155.78</v>
      </c>
    </row>
    <row r="1234" spans="1:6">
      <c r="A1234" s="273" t="s">
        <v>25039</v>
      </c>
      <c r="B1234" s="273">
        <v>2582</v>
      </c>
      <c r="C1234" s="266" t="s">
        <v>26189</v>
      </c>
      <c r="D1234" s="273" t="s">
        <v>14</v>
      </c>
      <c r="E1234" s="273" t="s">
        <v>25041</v>
      </c>
      <c r="F1234" s="274">
        <v>46.39</v>
      </c>
    </row>
    <row r="1235" spans="1:6">
      <c r="A1235" s="273" t="s">
        <v>25039</v>
      </c>
      <c r="B1235" s="273">
        <v>2597</v>
      </c>
      <c r="C1235" s="266" t="s">
        <v>26190</v>
      </c>
      <c r="D1235" s="273" t="s">
        <v>14</v>
      </c>
      <c r="E1235" s="273" t="s">
        <v>25041</v>
      </c>
      <c r="F1235" s="274">
        <v>39.76</v>
      </c>
    </row>
    <row r="1236" spans="1:6">
      <c r="A1236" s="273" t="s">
        <v>25039</v>
      </c>
      <c r="B1236" s="273">
        <v>2581</v>
      </c>
      <c r="C1236" s="266" t="s">
        <v>26191</v>
      </c>
      <c r="D1236" s="273" t="s">
        <v>14</v>
      </c>
      <c r="E1236" s="273" t="s">
        <v>25041</v>
      </c>
      <c r="F1236" s="274">
        <v>24.22</v>
      </c>
    </row>
    <row r="1237" spans="1:6">
      <c r="A1237" s="273" t="s">
        <v>25039</v>
      </c>
      <c r="B1237" s="273">
        <v>2579</v>
      </c>
      <c r="C1237" s="266" t="s">
        <v>26192</v>
      </c>
      <c r="D1237" s="273" t="s">
        <v>14</v>
      </c>
      <c r="E1237" s="273" t="s">
        <v>25041</v>
      </c>
      <c r="F1237" s="274">
        <v>18.93</v>
      </c>
    </row>
    <row r="1238" spans="1:6">
      <c r="A1238" s="273" t="s">
        <v>25039</v>
      </c>
      <c r="B1238" s="273">
        <v>2596</v>
      </c>
      <c r="C1238" s="266" t="s">
        <v>26193</v>
      </c>
      <c r="D1238" s="273" t="s">
        <v>14</v>
      </c>
      <c r="E1238" s="273" t="s">
        <v>25041</v>
      </c>
      <c r="F1238" s="274">
        <v>71.63</v>
      </c>
    </row>
    <row r="1239" spans="1:6">
      <c r="A1239" s="273" t="s">
        <v>25039</v>
      </c>
      <c r="B1239" s="273">
        <v>2583</v>
      </c>
      <c r="C1239" s="266" t="s">
        <v>26194</v>
      </c>
      <c r="D1239" s="273" t="s">
        <v>14</v>
      </c>
      <c r="E1239" s="273" t="s">
        <v>25041</v>
      </c>
      <c r="F1239" s="274">
        <v>174.23</v>
      </c>
    </row>
    <row r="1240" spans="1:6">
      <c r="A1240" s="273" t="s">
        <v>25039</v>
      </c>
      <c r="B1240" s="273">
        <v>2580</v>
      </c>
      <c r="C1240" s="266" t="s">
        <v>26195</v>
      </c>
      <c r="D1240" s="273" t="s">
        <v>14</v>
      </c>
      <c r="E1240" s="273" t="s">
        <v>25041</v>
      </c>
      <c r="F1240" s="274">
        <v>20.75</v>
      </c>
    </row>
    <row r="1241" spans="1:6">
      <c r="A1241" s="273" t="s">
        <v>25039</v>
      </c>
      <c r="B1241" s="273">
        <v>2584</v>
      </c>
      <c r="C1241" s="266" t="s">
        <v>26196</v>
      </c>
      <c r="D1241" s="273" t="s">
        <v>14</v>
      </c>
      <c r="E1241" s="273" t="s">
        <v>25041</v>
      </c>
      <c r="F1241" s="274">
        <v>290.04000000000002</v>
      </c>
    </row>
    <row r="1242" spans="1:6">
      <c r="A1242" s="273" t="s">
        <v>25039</v>
      </c>
      <c r="B1242" s="273">
        <v>39329</v>
      </c>
      <c r="C1242" s="266" t="s">
        <v>26197</v>
      </c>
      <c r="D1242" s="273" t="s">
        <v>14</v>
      </c>
      <c r="E1242" s="273" t="s">
        <v>25041</v>
      </c>
      <c r="F1242" s="274">
        <v>8.8699999999999992</v>
      </c>
    </row>
    <row r="1243" spans="1:6">
      <c r="A1243" s="273" t="s">
        <v>25039</v>
      </c>
      <c r="B1243" s="273">
        <v>12010</v>
      </c>
      <c r="C1243" s="266" t="s">
        <v>26198</v>
      </c>
      <c r="D1243" s="273" t="s">
        <v>14</v>
      </c>
      <c r="E1243" s="273" t="s">
        <v>25041</v>
      </c>
      <c r="F1243" s="274">
        <v>8.49</v>
      </c>
    </row>
    <row r="1244" spans="1:6">
      <c r="A1244" s="273" t="s">
        <v>25039</v>
      </c>
      <c r="B1244" s="273">
        <v>39332</v>
      </c>
      <c r="C1244" s="266" t="s">
        <v>26199</v>
      </c>
      <c r="D1244" s="273" t="s">
        <v>14</v>
      </c>
      <c r="E1244" s="273" t="s">
        <v>25041</v>
      </c>
      <c r="F1244" s="274">
        <v>10.43</v>
      </c>
    </row>
    <row r="1245" spans="1:6">
      <c r="A1245" s="273" t="s">
        <v>25039</v>
      </c>
      <c r="B1245" s="273">
        <v>39330</v>
      </c>
      <c r="C1245" s="266" t="s">
        <v>26200</v>
      </c>
      <c r="D1245" s="273" t="s">
        <v>14</v>
      </c>
      <c r="E1245" s="273" t="s">
        <v>25041</v>
      </c>
      <c r="F1245" s="274">
        <v>9.34</v>
      </c>
    </row>
    <row r="1246" spans="1:6">
      <c r="A1246" s="273" t="s">
        <v>25039</v>
      </c>
      <c r="B1246" s="273">
        <v>39331</v>
      </c>
      <c r="C1246" s="266" t="s">
        <v>26201</v>
      </c>
      <c r="D1246" s="273" t="s">
        <v>14</v>
      </c>
      <c r="E1246" s="273" t="s">
        <v>25041</v>
      </c>
      <c r="F1246" s="274">
        <v>8.3000000000000007</v>
      </c>
    </row>
    <row r="1247" spans="1:6">
      <c r="A1247" s="273" t="s">
        <v>25039</v>
      </c>
      <c r="B1247" s="273">
        <v>39335</v>
      </c>
      <c r="C1247" s="266" t="s">
        <v>26202</v>
      </c>
      <c r="D1247" s="273" t="s">
        <v>14</v>
      </c>
      <c r="E1247" s="273" t="s">
        <v>25041</v>
      </c>
      <c r="F1247" s="274">
        <v>9.3699999999999992</v>
      </c>
    </row>
    <row r="1248" spans="1:6">
      <c r="A1248" s="273" t="s">
        <v>25039</v>
      </c>
      <c r="B1248" s="273">
        <v>39333</v>
      </c>
      <c r="C1248" s="266" t="s">
        <v>26203</v>
      </c>
      <c r="D1248" s="273" t="s">
        <v>14</v>
      </c>
      <c r="E1248" s="273" t="s">
        <v>25041</v>
      </c>
      <c r="F1248" s="274">
        <v>8.1</v>
      </c>
    </row>
    <row r="1249" spans="1:6">
      <c r="A1249" s="273" t="s">
        <v>25039</v>
      </c>
      <c r="B1249" s="273">
        <v>39334</v>
      </c>
      <c r="C1249" s="266" t="s">
        <v>26204</v>
      </c>
      <c r="D1249" s="273" t="s">
        <v>14</v>
      </c>
      <c r="E1249" s="273" t="s">
        <v>25041</v>
      </c>
      <c r="F1249" s="274">
        <v>7.45</v>
      </c>
    </row>
    <row r="1250" spans="1:6">
      <c r="A1250" s="273" t="s">
        <v>25039</v>
      </c>
      <c r="B1250" s="273">
        <v>12015</v>
      </c>
      <c r="C1250" s="266" t="s">
        <v>26205</v>
      </c>
      <c r="D1250" s="273" t="s">
        <v>14</v>
      </c>
      <c r="E1250" s="273" t="s">
        <v>25041</v>
      </c>
      <c r="F1250" s="274">
        <v>10.88</v>
      </c>
    </row>
    <row r="1251" spans="1:6">
      <c r="A1251" s="273" t="s">
        <v>25039</v>
      </c>
      <c r="B1251" s="273">
        <v>12016</v>
      </c>
      <c r="C1251" s="266" t="s">
        <v>26206</v>
      </c>
      <c r="D1251" s="273" t="s">
        <v>14</v>
      </c>
      <c r="E1251" s="273" t="s">
        <v>25041</v>
      </c>
      <c r="F1251" s="274">
        <v>9.35</v>
      </c>
    </row>
    <row r="1252" spans="1:6">
      <c r="A1252" s="273" t="s">
        <v>25039</v>
      </c>
      <c r="B1252" s="273">
        <v>12019</v>
      </c>
      <c r="C1252" s="266" t="s">
        <v>26207</v>
      </c>
      <c r="D1252" s="273" t="s">
        <v>14</v>
      </c>
      <c r="E1252" s="273" t="s">
        <v>25041</v>
      </c>
      <c r="F1252" s="274">
        <v>10.88</v>
      </c>
    </row>
    <row r="1253" spans="1:6">
      <c r="A1253" s="273" t="s">
        <v>25039</v>
      </c>
      <c r="B1253" s="273">
        <v>12020</v>
      </c>
      <c r="C1253" s="266" t="s">
        <v>26208</v>
      </c>
      <c r="D1253" s="273" t="s">
        <v>14</v>
      </c>
      <c r="E1253" s="273" t="s">
        <v>25041</v>
      </c>
      <c r="F1253" s="274">
        <v>9.35</v>
      </c>
    </row>
    <row r="1254" spans="1:6">
      <c r="A1254" s="273" t="s">
        <v>25039</v>
      </c>
      <c r="B1254" s="273">
        <v>39338</v>
      </c>
      <c r="C1254" s="266" t="s">
        <v>26209</v>
      </c>
      <c r="D1254" s="273" t="s">
        <v>14</v>
      </c>
      <c r="E1254" s="273" t="s">
        <v>25041</v>
      </c>
      <c r="F1254" s="274">
        <v>10.43</v>
      </c>
    </row>
    <row r="1255" spans="1:6">
      <c r="A1255" s="273" t="s">
        <v>25039</v>
      </c>
      <c r="B1255" s="273">
        <v>39336</v>
      </c>
      <c r="C1255" s="266" t="s">
        <v>26210</v>
      </c>
      <c r="D1255" s="273" t="s">
        <v>14</v>
      </c>
      <c r="E1255" s="273" t="s">
        <v>25041</v>
      </c>
      <c r="F1255" s="274">
        <v>9.34</v>
      </c>
    </row>
    <row r="1256" spans="1:6">
      <c r="A1256" s="273" t="s">
        <v>25039</v>
      </c>
      <c r="B1256" s="273">
        <v>39337</v>
      </c>
      <c r="C1256" s="266" t="s">
        <v>26211</v>
      </c>
      <c r="D1256" s="273" t="s">
        <v>14</v>
      </c>
      <c r="E1256" s="273" t="s">
        <v>25041</v>
      </c>
      <c r="F1256" s="274">
        <v>8.3000000000000007</v>
      </c>
    </row>
    <row r="1257" spans="1:6">
      <c r="A1257" s="273" t="s">
        <v>25039</v>
      </c>
      <c r="B1257" s="273">
        <v>39341</v>
      </c>
      <c r="C1257" s="266" t="s">
        <v>26212</v>
      </c>
      <c r="D1257" s="273" t="s">
        <v>14</v>
      </c>
      <c r="E1257" s="273" t="s">
        <v>25041</v>
      </c>
      <c r="F1257" s="274">
        <v>13.6</v>
      </c>
    </row>
    <row r="1258" spans="1:6">
      <c r="A1258" s="273" t="s">
        <v>25039</v>
      </c>
      <c r="B1258" s="273">
        <v>39340</v>
      </c>
      <c r="C1258" s="266" t="s">
        <v>26213</v>
      </c>
      <c r="D1258" s="273" t="s">
        <v>14</v>
      </c>
      <c r="E1258" s="273" t="s">
        <v>25041</v>
      </c>
      <c r="F1258" s="274">
        <v>9.98</v>
      </c>
    </row>
    <row r="1259" spans="1:6">
      <c r="A1259" s="273" t="s">
        <v>25039</v>
      </c>
      <c r="B1259" s="273">
        <v>39342</v>
      </c>
      <c r="C1259" s="266" t="s">
        <v>26214</v>
      </c>
      <c r="D1259" s="273" t="s">
        <v>14</v>
      </c>
      <c r="E1259" s="273" t="s">
        <v>25041</v>
      </c>
      <c r="F1259" s="274">
        <v>13.6</v>
      </c>
    </row>
    <row r="1260" spans="1:6">
      <c r="A1260" s="273" t="s">
        <v>25039</v>
      </c>
      <c r="B1260" s="273">
        <v>12025</v>
      </c>
      <c r="C1260" s="266" t="s">
        <v>26215</v>
      </c>
      <c r="D1260" s="273" t="s">
        <v>14</v>
      </c>
      <c r="E1260" s="273" t="s">
        <v>25041</v>
      </c>
      <c r="F1260" s="274">
        <v>10.31</v>
      </c>
    </row>
    <row r="1261" spans="1:6">
      <c r="A1261" s="273" t="s">
        <v>25039</v>
      </c>
      <c r="B1261" s="273">
        <v>39345</v>
      </c>
      <c r="C1261" s="266" t="s">
        <v>26216</v>
      </c>
      <c r="D1261" s="273" t="s">
        <v>14</v>
      </c>
      <c r="E1261" s="273" t="s">
        <v>25041</v>
      </c>
      <c r="F1261" s="274">
        <v>15.54</v>
      </c>
    </row>
    <row r="1262" spans="1:6">
      <c r="A1262" s="273" t="s">
        <v>25039</v>
      </c>
      <c r="B1262" s="273">
        <v>39343</v>
      </c>
      <c r="C1262" s="266" t="s">
        <v>26217</v>
      </c>
      <c r="D1262" s="273" t="s">
        <v>14</v>
      </c>
      <c r="E1262" s="273" t="s">
        <v>25041</v>
      </c>
      <c r="F1262" s="274">
        <v>11.48</v>
      </c>
    </row>
    <row r="1263" spans="1:6">
      <c r="A1263" s="273" t="s">
        <v>25039</v>
      </c>
      <c r="B1263" s="273">
        <v>39344</v>
      </c>
      <c r="C1263" s="266" t="s">
        <v>26218</v>
      </c>
      <c r="D1263" s="273" t="s">
        <v>14</v>
      </c>
      <c r="E1263" s="273" t="s">
        <v>25041</v>
      </c>
      <c r="F1263" s="274">
        <v>11.1</v>
      </c>
    </row>
    <row r="1264" spans="1:6">
      <c r="A1264" s="273" t="s">
        <v>25039</v>
      </c>
      <c r="B1264" s="273">
        <v>12623</v>
      </c>
      <c r="C1264" s="266" t="s">
        <v>26219</v>
      </c>
      <c r="D1264" s="273" t="s">
        <v>13</v>
      </c>
      <c r="E1264" s="273" t="s">
        <v>25041</v>
      </c>
      <c r="F1264" s="274">
        <v>52.93</v>
      </c>
    </row>
    <row r="1265" spans="1:6">
      <c r="A1265" s="273" t="s">
        <v>25039</v>
      </c>
      <c r="B1265" s="273">
        <v>34498</v>
      </c>
      <c r="C1265" s="266" t="s">
        <v>26220</v>
      </c>
      <c r="D1265" s="273" t="s">
        <v>14</v>
      </c>
      <c r="E1265" s="273" t="s">
        <v>25041</v>
      </c>
      <c r="F1265" s="274">
        <v>118.54</v>
      </c>
    </row>
    <row r="1266" spans="1:6">
      <c r="A1266" s="273" t="s">
        <v>25039</v>
      </c>
      <c r="B1266" s="273">
        <v>13244</v>
      </c>
      <c r="C1266" s="266" t="s">
        <v>26221</v>
      </c>
      <c r="D1266" s="273" t="s">
        <v>14</v>
      </c>
      <c r="E1266" s="273" t="s">
        <v>25046</v>
      </c>
      <c r="F1266" s="274">
        <v>49.9</v>
      </c>
    </row>
    <row r="1267" spans="1:6">
      <c r="A1267" s="273" t="s">
        <v>25039</v>
      </c>
      <c r="B1267" s="273">
        <v>38998</v>
      </c>
      <c r="C1267" s="266" t="s">
        <v>26222</v>
      </c>
      <c r="D1267" s="273" t="s">
        <v>14</v>
      </c>
      <c r="E1267" s="273" t="s">
        <v>25041</v>
      </c>
      <c r="F1267" s="274">
        <v>12.15</v>
      </c>
    </row>
    <row r="1268" spans="1:6">
      <c r="A1268" s="273" t="s">
        <v>25039</v>
      </c>
      <c r="B1268" s="273">
        <v>38999</v>
      </c>
      <c r="C1268" s="266" t="s">
        <v>26223</v>
      </c>
      <c r="D1268" s="273" t="s">
        <v>14</v>
      </c>
      <c r="E1268" s="273" t="s">
        <v>25041</v>
      </c>
      <c r="F1268" s="274">
        <v>30.73</v>
      </c>
    </row>
    <row r="1269" spans="1:6">
      <c r="A1269" s="273" t="s">
        <v>25039</v>
      </c>
      <c r="B1269" s="273">
        <v>38996</v>
      </c>
      <c r="C1269" s="266" t="s">
        <v>26224</v>
      </c>
      <c r="D1269" s="273" t="s">
        <v>14</v>
      </c>
      <c r="E1269" s="273" t="s">
        <v>25041</v>
      </c>
      <c r="F1269" s="274">
        <v>21.72</v>
      </c>
    </row>
    <row r="1270" spans="1:6">
      <c r="A1270" s="273" t="s">
        <v>25039</v>
      </c>
      <c r="B1270" s="273">
        <v>44173</v>
      </c>
      <c r="C1270" s="266" t="s">
        <v>26225</v>
      </c>
      <c r="D1270" s="273" t="s">
        <v>14</v>
      </c>
      <c r="E1270" s="273" t="s">
        <v>25041</v>
      </c>
      <c r="F1270" s="274">
        <v>21.12</v>
      </c>
    </row>
    <row r="1271" spans="1:6">
      <c r="A1271" s="273" t="s">
        <v>25039</v>
      </c>
      <c r="B1271" s="273">
        <v>44174</v>
      </c>
      <c r="C1271" s="266" t="s">
        <v>26226</v>
      </c>
      <c r="D1271" s="273" t="s">
        <v>14</v>
      </c>
      <c r="E1271" s="273" t="s">
        <v>25041</v>
      </c>
      <c r="F1271" s="274">
        <v>34.57</v>
      </c>
    </row>
    <row r="1272" spans="1:6">
      <c r="A1272" s="273" t="s">
        <v>25039</v>
      </c>
      <c r="B1272" s="273">
        <v>38997</v>
      </c>
      <c r="C1272" s="266" t="s">
        <v>26227</v>
      </c>
      <c r="D1272" s="273" t="s">
        <v>14</v>
      </c>
      <c r="E1272" s="273" t="s">
        <v>25041</v>
      </c>
      <c r="F1272" s="274">
        <v>31.07</v>
      </c>
    </row>
    <row r="1273" spans="1:6">
      <c r="A1273" s="273" t="s">
        <v>25039</v>
      </c>
      <c r="B1273" s="273">
        <v>39600</v>
      </c>
      <c r="C1273" s="266" t="s">
        <v>26228</v>
      </c>
      <c r="D1273" s="273" t="s">
        <v>14</v>
      </c>
      <c r="E1273" s="273" t="s">
        <v>25041</v>
      </c>
      <c r="F1273" s="274">
        <v>17.510000000000002</v>
      </c>
    </row>
    <row r="1274" spans="1:6">
      <c r="A1274" s="273" t="s">
        <v>25039</v>
      </c>
      <c r="B1274" s="273">
        <v>39601</v>
      </c>
      <c r="C1274" s="266" t="s">
        <v>26229</v>
      </c>
      <c r="D1274" s="273" t="s">
        <v>14</v>
      </c>
      <c r="E1274" s="273" t="s">
        <v>25041</v>
      </c>
      <c r="F1274" s="274">
        <v>37.15</v>
      </c>
    </row>
    <row r="1275" spans="1:6">
      <c r="A1275" s="273" t="s">
        <v>25039</v>
      </c>
      <c r="B1275" s="273">
        <v>39862</v>
      </c>
      <c r="C1275" s="266" t="s">
        <v>26230</v>
      </c>
      <c r="D1275" s="273" t="s">
        <v>14</v>
      </c>
      <c r="E1275" s="273" t="s">
        <v>25041</v>
      </c>
      <c r="F1275" s="274">
        <v>14.74</v>
      </c>
    </row>
    <row r="1276" spans="1:6">
      <c r="A1276" s="273" t="s">
        <v>25039</v>
      </c>
      <c r="B1276" s="273">
        <v>39863</v>
      </c>
      <c r="C1276" s="266" t="s">
        <v>26231</v>
      </c>
      <c r="D1276" s="273" t="s">
        <v>14</v>
      </c>
      <c r="E1276" s="273" t="s">
        <v>25041</v>
      </c>
      <c r="F1276" s="274">
        <v>14.95</v>
      </c>
    </row>
    <row r="1277" spans="1:6">
      <c r="A1277" s="273" t="s">
        <v>25039</v>
      </c>
      <c r="B1277" s="273">
        <v>39864</v>
      </c>
      <c r="C1277" s="266" t="s">
        <v>26232</v>
      </c>
      <c r="D1277" s="273" t="s">
        <v>14</v>
      </c>
      <c r="E1277" s="273" t="s">
        <v>25041</v>
      </c>
      <c r="F1277" s="274">
        <v>18.55</v>
      </c>
    </row>
    <row r="1278" spans="1:6">
      <c r="A1278" s="273" t="s">
        <v>25039</v>
      </c>
      <c r="B1278" s="273">
        <v>39865</v>
      </c>
      <c r="C1278" s="266" t="s">
        <v>26233</v>
      </c>
      <c r="D1278" s="273" t="s">
        <v>14</v>
      </c>
      <c r="E1278" s="273" t="s">
        <v>25041</v>
      </c>
      <c r="F1278" s="274">
        <v>26.14</v>
      </c>
    </row>
    <row r="1279" spans="1:6">
      <c r="A1279" s="273" t="s">
        <v>25039</v>
      </c>
      <c r="B1279" s="273">
        <v>2517</v>
      </c>
      <c r="C1279" s="266" t="s">
        <v>26234</v>
      </c>
      <c r="D1279" s="273" t="s">
        <v>14</v>
      </c>
      <c r="E1279" s="273" t="s">
        <v>25041</v>
      </c>
      <c r="F1279" s="274">
        <v>28.9</v>
      </c>
    </row>
    <row r="1280" spans="1:6">
      <c r="A1280" s="273" t="s">
        <v>25039</v>
      </c>
      <c r="B1280" s="273">
        <v>2522</v>
      </c>
      <c r="C1280" s="266" t="s">
        <v>26235</v>
      </c>
      <c r="D1280" s="273" t="s">
        <v>14</v>
      </c>
      <c r="E1280" s="273" t="s">
        <v>25041</v>
      </c>
      <c r="F1280" s="274">
        <v>18.68</v>
      </c>
    </row>
    <row r="1281" spans="1:6">
      <c r="A1281" s="273" t="s">
        <v>25039</v>
      </c>
      <c r="B1281" s="273">
        <v>2516</v>
      </c>
      <c r="C1281" s="266" t="s">
        <v>26236</v>
      </c>
      <c r="D1281" s="273" t="s">
        <v>14</v>
      </c>
      <c r="E1281" s="273" t="s">
        <v>25041</v>
      </c>
      <c r="F1281" s="274">
        <v>14.99</v>
      </c>
    </row>
    <row r="1282" spans="1:6">
      <c r="A1282" s="273" t="s">
        <v>25039</v>
      </c>
      <c r="B1282" s="273">
        <v>2548</v>
      </c>
      <c r="C1282" s="266" t="s">
        <v>26237</v>
      </c>
      <c r="D1282" s="273" t="s">
        <v>14</v>
      </c>
      <c r="E1282" s="273" t="s">
        <v>25041</v>
      </c>
      <c r="F1282" s="274">
        <v>11.48</v>
      </c>
    </row>
    <row r="1283" spans="1:6">
      <c r="A1283" s="273" t="s">
        <v>25039</v>
      </c>
      <c r="B1283" s="273">
        <v>2518</v>
      </c>
      <c r="C1283" s="266" t="s">
        <v>26238</v>
      </c>
      <c r="D1283" s="273" t="s">
        <v>14</v>
      </c>
      <c r="E1283" s="273" t="s">
        <v>25041</v>
      </c>
      <c r="F1283" s="274">
        <v>137.55000000000001</v>
      </c>
    </row>
    <row r="1284" spans="1:6">
      <c r="A1284" s="273" t="s">
        <v>25039</v>
      </c>
      <c r="B1284" s="273">
        <v>2521</v>
      </c>
      <c r="C1284" s="266" t="s">
        <v>26239</v>
      </c>
      <c r="D1284" s="273" t="s">
        <v>14</v>
      </c>
      <c r="E1284" s="273" t="s">
        <v>25041</v>
      </c>
      <c r="F1284" s="274">
        <v>58.55</v>
      </c>
    </row>
    <row r="1285" spans="1:6">
      <c r="A1285" s="273" t="s">
        <v>25039</v>
      </c>
      <c r="B1285" s="273">
        <v>2519</v>
      </c>
      <c r="C1285" s="266" t="s">
        <v>26240</v>
      </c>
      <c r="D1285" s="273" t="s">
        <v>14</v>
      </c>
      <c r="E1285" s="273" t="s">
        <v>25041</v>
      </c>
      <c r="F1285" s="274">
        <v>165.86</v>
      </c>
    </row>
    <row r="1286" spans="1:6">
      <c r="A1286" s="273" t="s">
        <v>25039</v>
      </c>
      <c r="B1286" s="273">
        <v>2515</v>
      </c>
      <c r="C1286" s="266" t="s">
        <v>26241</v>
      </c>
      <c r="D1286" s="273" t="s">
        <v>14</v>
      </c>
      <c r="E1286" s="273" t="s">
        <v>25041</v>
      </c>
      <c r="F1286" s="274">
        <v>12.48</v>
      </c>
    </row>
    <row r="1287" spans="1:6">
      <c r="A1287" s="273" t="s">
        <v>25039</v>
      </c>
      <c r="B1287" s="273">
        <v>2520</v>
      </c>
      <c r="C1287" s="266" t="s">
        <v>26242</v>
      </c>
      <c r="D1287" s="273" t="s">
        <v>14</v>
      </c>
      <c r="E1287" s="273" t="s">
        <v>25041</v>
      </c>
      <c r="F1287" s="274">
        <v>305.27</v>
      </c>
    </row>
    <row r="1288" spans="1:6">
      <c r="A1288" s="273" t="s">
        <v>25039</v>
      </c>
      <c r="B1288" s="273">
        <v>1602</v>
      </c>
      <c r="C1288" s="266" t="s">
        <v>26243</v>
      </c>
      <c r="D1288" s="273" t="s">
        <v>14</v>
      </c>
      <c r="E1288" s="273" t="s">
        <v>25041</v>
      </c>
      <c r="F1288" s="274">
        <v>51.63</v>
      </c>
    </row>
    <row r="1289" spans="1:6">
      <c r="A1289" s="273" t="s">
        <v>25039</v>
      </c>
      <c r="B1289" s="273">
        <v>1601</v>
      </c>
      <c r="C1289" s="266" t="s">
        <v>26244</v>
      </c>
      <c r="D1289" s="273" t="s">
        <v>14</v>
      </c>
      <c r="E1289" s="273" t="s">
        <v>25041</v>
      </c>
      <c r="F1289" s="274">
        <v>46.02</v>
      </c>
    </row>
    <row r="1290" spans="1:6">
      <c r="A1290" s="273" t="s">
        <v>25039</v>
      </c>
      <c r="B1290" s="273">
        <v>1600</v>
      </c>
      <c r="C1290" s="266" t="s">
        <v>26245</v>
      </c>
      <c r="D1290" s="273" t="s">
        <v>14</v>
      </c>
      <c r="E1290" s="273" t="s">
        <v>25041</v>
      </c>
      <c r="F1290" s="274">
        <v>20.100000000000001</v>
      </c>
    </row>
    <row r="1291" spans="1:6">
      <c r="A1291" s="273" t="s">
        <v>25039</v>
      </c>
      <c r="B1291" s="273">
        <v>1598</v>
      </c>
      <c r="C1291" s="266" t="s">
        <v>26246</v>
      </c>
      <c r="D1291" s="273" t="s">
        <v>14</v>
      </c>
      <c r="E1291" s="273" t="s">
        <v>25041</v>
      </c>
      <c r="F1291" s="274">
        <v>13.62</v>
      </c>
    </row>
    <row r="1292" spans="1:6">
      <c r="A1292" s="273" t="s">
        <v>25039</v>
      </c>
      <c r="B1292" s="273">
        <v>1603</v>
      </c>
      <c r="C1292" s="266" t="s">
        <v>26247</v>
      </c>
      <c r="D1292" s="273" t="s">
        <v>14</v>
      </c>
      <c r="E1292" s="273" t="s">
        <v>25041</v>
      </c>
      <c r="F1292" s="274">
        <v>77.95</v>
      </c>
    </row>
    <row r="1293" spans="1:6">
      <c r="A1293" s="273" t="s">
        <v>25039</v>
      </c>
      <c r="B1293" s="273">
        <v>1599</v>
      </c>
      <c r="C1293" s="266" t="s">
        <v>26248</v>
      </c>
      <c r="D1293" s="273" t="s">
        <v>14</v>
      </c>
      <c r="E1293" s="273" t="s">
        <v>25041</v>
      </c>
      <c r="F1293" s="274">
        <v>15.8</v>
      </c>
    </row>
    <row r="1294" spans="1:6">
      <c r="A1294" s="273" t="s">
        <v>25039</v>
      </c>
      <c r="B1294" s="273">
        <v>1597</v>
      </c>
      <c r="C1294" s="266" t="s">
        <v>26249</v>
      </c>
      <c r="D1294" s="273" t="s">
        <v>14</v>
      </c>
      <c r="E1294" s="273" t="s">
        <v>25041</v>
      </c>
      <c r="F1294" s="274">
        <v>12.8</v>
      </c>
    </row>
    <row r="1295" spans="1:6">
      <c r="A1295" s="273" t="s">
        <v>25039</v>
      </c>
      <c r="B1295" s="273">
        <v>39602</v>
      </c>
      <c r="C1295" s="266" t="s">
        <v>26250</v>
      </c>
      <c r="D1295" s="273" t="s">
        <v>14</v>
      </c>
      <c r="E1295" s="273" t="s">
        <v>25041</v>
      </c>
      <c r="F1295" s="274">
        <v>1.85</v>
      </c>
    </row>
    <row r="1296" spans="1:6">
      <c r="A1296" s="273" t="s">
        <v>25039</v>
      </c>
      <c r="B1296" s="273">
        <v>39603</v>
      </c>
      <c r="C1296" s="266" t="s">
        <v>26251</v>
      </c>
      <c r="D1296" s="273" t="s">
        <v>14</v>
      </c>
      <c r="E1296" s="273" t="s">
        <v>25041</v>
      </c>
      <c r="F1296" s="274">
        <v>3.96</v>
      </c>
    </row>
    <row r="1297" spans="1:6">
      <c r="A1297" s="273" t="s">
        <v>25039</v>
      </c>
      <c r="B1297" s="273">
        <v>11821</v>
      </c>
      <c r="C1297" s="266" t="s">
        <v>26252</v>
      </c>
      <c r="D1297" s="273" t="s">
        <v>14</v>
      </c>
      <c r="E1297" s="273" t="s">
        <v>25041</v>
      </c>
      <c r="F1297" s="274">
        <v>10.51</v>
      </c>
    </row>
    <row r="1298" spans="1:6">
      <c r="A1298" s="273" t="s">
        <v>25039</v>
      </c>
      <c r="B1298" s="273">
        <v>1562</v>
      </c>
      <c r="C1298" s="266" t="s">
        <v>26253</v>
      </c>
      <c r="D1298" s="273" t="s">
        <v>14</v>
      </c>
      <c r="E1298" s="273" t="s">
        <v>25041</v>
      </c>
      <c r="F1298" s="274">
        <v>17.22</v>
      </c>
    </row>
    <row r="1299" spans="1:6">
      <c r="A1299" s="273" t="s">
        <v>25039</v>
      </c>
      <c r="B1299" s="273">
        <v>1563</v>
      </c>
      <c r="C1299" s="266" t="s">
        <v>26254</v>
      </c>
      <c r="D1299" s="273" t="s">
        <v>14</v>
      </c>
      <c r="E1299" s="273" t="s">
        <v>25041</v>
      </c>
      <c r="F1299" s="274">
        <v>23.11</v>
      </c>
    </row>
    <row r="1300" spans="1:6">
      <c r="A1300" s="273" t="s">
        <v>25039</v>
      </c>
      <c r="B1300" s="273">
        <v>11856</v>
      </c>
      <c r="C1300" s="266" t="s">
        <v>26255</v>
      </c>
      <c r="D1300" s="273" t="s">
        <v>14</v>
      </c>
      <c r="E1300" s="273" t="s">
        <v>25046</v>
      </c>
      <c r="F1300" s="274">
        <v>6.89</v>
      </c>
    </row>
    <row r="1301" spans="1:6">
      <c r="A1301" s="273" t="s">
        <v>25039</v>
      </c>
      <c r="B1301" s="273">
        <v>11857</v>
      </c>
      <c r="C1301" s="266" t="s">
        <v>26256</v>
      </c>
      <c r="D1301" s="273" t="s">
        <v>14</v>
      </c>
      <c r="E1301" s="273" t="s">
        <v>25041</v>
      </c>
      <c r="F1301" s="274">
        <v>36.26</v>
      </c>
    </row>
    <row r="1302" spans="1:6">
      <c r="A1302" s="273" t="s">
        <v>25039</v>
      </c>
      <c r="B1302" s="273">
        <v>11858</v>
      </c>
      <c r="C1302" s="266" t="s">
        <v>26257</v>
      </c>
      <c r="D1302" s="273" t="s">
        <v>14</v>
      </c>
      <c r="E1302" s="273" t="s">
        <v>25041</v>
      </c>
      <c r="F1302" s="274">
        <v>45</v>
      </c>
    </row>
    <row r="1303" spans="1:6">
      <c r="A1303" s="273" t="s">
        <v>25039</v>
      </c>
      <c r="B1303" s="273">
        <v>1539</v>
      </c>
      <c r="C1303" s="266" t="s">
        <v>26258</v>
      </c>
      <c r="D1303" s="273" t="s">
        <v>14</v>
      </c>
      <c r="E1303" s="273" t="s">
        <v>25041</v>
      </c>
      <c r="F1303" s="274">
        <v>8.09</v>
      </c>
    </row>
    <row r="1304" spans="1:6">
      <c r="A1304" s="273" t="s">
        <v>25039</v>
      </c>
      <c r="B1304" s="273">
        <v>11859</v>
      </c>
      <c r="C1304" s="266" t="s">
        <v>26259</v>
      </c>
      <c r="D1304" s="273" t="s">
        <v>14</v>
      </c>
      <c r="E1304" s="273" t="s">
        <v>25041</v>
      </c>
      <c r="F1304" s="274">
        <v>61.23</v>
      </c>
    </row>
    <row r="1305" spans="1:6">
      <c r="A1305" s="273" t="s">
        <v>25039</v>
      </c>
      <c r="B1305" s="273">
        <v>1550</v>
      </c>
      <c r="C1305" s="266" t="s">
        <v>26260</v>
      </c>
      <c r="D1305" s="273" t="s">
        <v>14</v>
      </c>
      <c r="E1305" s="273" t="s">
        <v>25041</v>
      </c>
      <c r="F1305" s="274">
        <v>8.5399999999999991</v>
      </c>
    </row>
    <row r="1306" spans="1:6">
      <c r="A1306" s="273" t="s">
        <v>25039</v>
      </c>
      <c r="B1306" s="273">
        <v>11854</v>
      </c>
      <c r="C1306" s="266" t="s">
        <v>26261</v>
      </c>
      <c r="D1306" s="273" t="s">
        <v>14</v>
      </c>
      <c r="E1306" s="273" t="s">
        <v>25041</v>
      </c>
      <c r="F1306" s="274">
        <v>10.67</v>
      </c>
    </row>
    <row r="1307" spans="1:6">
      <c r="A1307" s="273" t="s">
        <v>25039</v>
      </c>
      <c r="B1307" s="273">
        <v>11862</v>
      </c>
      <c r="C1307" s="266" t="s">
        <v>26262</v>
      </c>
      <c r="D1307" s="273" t="s">
        <v>14</v>
      </c>
      <c r="E1307" s="273" t="s">
        <v>25041</v>
      </c>
      <c r="F1307" s="274">
        <v>14.97</v>
      </c>
    </row>
    <row r="1308" spans="1:6">
      <c r="A1308" s="273" t="s">
        <v>25039</v>
      </c>
      <c r="B1308" s="273">
        <v>11863</v>
      </c>
      <c r="C1308" s="266" t="s">
        <v>26263</v>
      </c>
      <c r="D1308" s="273" t="s">
        <v>14</v>
      </c>
      <c r="E1308" s="273" t="s">
        <v>25041</v>
      </c>
      <c r="F1308" s="274">
        <v>6.04</v>
      </c>
    </row>
    <row r="1309" spans="1:6">
      <c r="A1309" s="273" t="s">
        <v>25039</v>
      </c>
      <c r="B1309" s="273">
        <v>11855</v>
      </c>
      <c r="C1309" s="266" t="s">
        <v>26264</v>
      </c>
      <c r="D1309" s="273" t="s">
        <v>14</v>
      </c>
      <c r="E1309" s="273" t="s">
        <v>25041</v>
      </c>
      <c r="F1309" s="274">
        <v>22.35</v>
      </c>
    </row>
    <row r="1310" spans="1:6">
      <c r="A1310" s="273" t="s">
        <v>25039</v>
      </c>
      <c r="B1310" s="273">
        <v>11864</v>
      </c>
      <c r="C1310" s="266" t="s">
        <v>26265</v>
      </c>
      <c r="D1310" s="273" t="s">
        <v>14</v>
      </c>
      <c r="E1310" s="273" t="s">
        <v>25041</v>
      </c>
      <c r="F1310" s="274">
        <v>33.79</v>
      </c>
    </row>
    <row r="1311" spans="1:6">
      <c r="A1311" s="273" t="s">
        <v>25039</v>
      </c>
      <c r="B1311" s="273">
        <v>2527</v>
      </c>
      <c r="C1311" s="266" t="s">
        <v>26266</v>
      </c>
      <c r="D1311" s="273" t="s">
        <v>14</v>
      </c>
      <c r="E1311" s="273" t="s">
        <v>25041</v>
      </c>
      <c r="F1311" s="274">
        <v>10.34</v>
      </c>
    </row>
    <row r="1312" spans="1:6">
      <c r="A1312" s="273" t="s">
        <v>25039</v>
      </c>
      <c r="B1312" s="273">
        <v>2526</v>
      </c>
      <c r="C1312" s="266" t="s">
        <v>26267</v>
      </c>
      <c r="D1312" s="273" t="s">
        <v>14</v>
      </c>
      <c r="E1312" s="273" t="s">
        <v>25041</v>
      </c>
      <c r="F1312" s="274">
        <v>6.63</v>
      </c>
    </row>
    <row r="1313" spans="1:6">
      <c r="A1313" s="273" t="s">
        <v>25039</v>
      </c>
      <c r="B1313" s="273">
        <v>2483</v>
      </c>
      <c r="C1313" s="266" t="s">
        <v>26268</v>
      </c>
      <c r="D1313" s="273" t="s">
        <v>14</v>
      </c>
      <c r="E1313" s="273" t="s">
        <v>25041</v>
      </c>
      <c r="F1313" s="274">
        <v>4.72</v>
      </c>
    </row>
    <row r="1314" spans="1:6">
      <c r="A1314" s="273" t="s">
        <v>25039</v>
      </c>
      <c r="B1314" s="273">
        <v>2487</v>
      </c>
      <c r="C1314" s="266" t="s">
        <v>26269</v>
      </c>
      <c r="D1314" s="273" t="s">
        <v>14</v>
      </c>
      <c r="E1314" s="273" t="s">
        <v>25041</v>
      </c>
      <c r="F1314" s="274">
        <v>2.2599999999999998</v>
      </c>
    </row>
    <row r="1315" spans="1:6">
      <c r="A1315" s="273" t="s">
        <v>25039</v>
      </c>
      <c r="B1315" s="273">
        <v>2528</v>
      </c>
      <c r="C1315" s="266" t="s">
        <v>26270</v>
      </c>
      <c r="D1315" s="273" t="s">
        <v>14</v>
      </c>
      <c r="E1315" s="273" t="s">
        <v>25041</v>
      </c>
      <c r="F1315" s="274">
        <v>26.03</v>
      </c>
    </row>
    <row r="1316" spans="1:6">
      <c r="A1316" s="273" t="s">
        <v>25039</v>
      </c>
      <c r="B1316" s="273">
        <v>2489</v>
      </c>
      <c r="C1316" s="266" t="s">
        <v>26271</v>
      </c>
      <c r="D1316" s="273" t="s">
        <v>14</v>
      </c>
      <c r="E1316" s="273" t="s">
        <v>25041</v>
      </c>
      <c r="F1316" s="274">
        <v>11.46</v>
      </c>
    </row>
    <row r="1317" spans="1:6">
      <c r="A1317" s="273" t="s">
        <v>25039</v>
      </c>
      <c r="B1317" s="273">
        <v>2484</v>
      </c>
      <c r="C1317" s="266" t="s">
        <v>26272</v>
      </c>
      <c r="D1317" s="273" t="s">
        <v>14</v>
      </c>
      <c r="E1317" s="273" t="s">
        <v>25041</v>
      </c>
      <c r="F1317" s="274">
        <v>37.799999999999997</v>
      </c>
    </row>
    <row r="1318" spans="1:6">
      <c r="A1318" s="273" t="s">
        <v>25039</v>
      </c>
      <c r="B1318" s="273">
        <v>2488</v>
      </c>
      <c r="C1318" s="266" t="s">
        <v>26273</v>
      </c>
      <c r="D1318" s="273" t="s">
        <v>14</v>
      </c>
      <c r="E1318" s="273" t="s">
        <v>25041</v>
      </c>
      <c r="F1318" s="274">
        <v>2.65</v>
      </c>
    </row>
    <row r="1319" spans="1:6">
      <c r="A1319" s="273" t="s">
        <v>25039</v>
      </c>
      <c r="B1319" s="273">
        <v>2485</v>
      </c>
      <c r="C1319" s="266" t="s">
        <v>26274</v>
      </c>
      <c r="D1319" s="273" t="s">
        <v>14</v>
      </c>
      <c r="E1319" s="273" t="s">
        <v>25041</v>
      </c>
      <c r="F1319" s="274">
        <v>59.25</v>
      </c>
    </row>
    <row r="1320" spans="1:6">
      <c r="A1320" s="273" t="s">
        <v>25039</v>
      </c>
      <c r="B1320" s="273">
        <v>44247</v>
      </c>
      <c r="C1320" s="266" t="s">
        <v>26275</v>
      </c>
      <c r="D1320" s="273" t="s">
        <v>14</v>
      </c>
      <c r="E1320" s="273" t="s">
        <v>25041</v>
      </c>
      <c r="F1320" s="274">
        <v>1641.82</v>
      </c>
    </row>
    <row r="1321" spans="1:6">
      <c r="A1321" s="273" t="s">
        <v>25039</v>
      </c>
      <c r="B1321" s="273">
        <v>38005</v>
      </c>
      <c r="C1321" s="266" t="s">
        <v>26276</v>
      </c>
      <c r="D1321" s="273" t="s">
        <v>14</v>
      </c>
      <c r="E1321" s="273" t="s">
        <v>25041</v>
      </c>
      <c r="F1321" s="274">
        <v>19.52</v>
      </c>
    </row>
    <row r="1322" spans="1:6">
      <c r="A1322" s="273" t="s">
        <v>25039</v>
      </c>
      <c r="B1322" s="273">
        <v>38006</v>
      </c>
      <c r="C1322" s="266" t="s">
        <v>26277</v>
      </c>
      <c r="D1322" s="273" t="s">
        <v>14</v>
      </c>
      <c r="E1322" s="273" t="s">
        <v>25041</v>
      </c>
      <c r="F1322" s="274">
        <v>25.94</v>
      </c>
    </row>
    <row r="1323" spans="1:6">
      <c r="A1323" s="273" t="s">
        <v>25039</v>
      </c>
      <c r="B1323" s="273">
        <v>38428</v>
      </c>
      <c r="C1323" s="266" t="s">
        <v>26278</v>
      </c>
      <c r="D1323" s="273" t="s">
        <v>14</v>
      </c>
      <c r="E1323" s="273" t="s">
        <v>25041</v>
      </c>
      <c r="F1323" s="274">
        <v>23.23</v>
      </c>
    </row>
    <row r="1324" spans="1:6">
      <c r="A1324" s="273" t="s">
        <v>25039</v>
      </c>
      <c r="B1324" s="273">
        <v>38007</v>
      </c>
      <c r="C1324" s="266" t="s">
        <v>26279</v>
      </c>
      <c r="D1324" s="273" t="s">
        <v>14</v>
      </c>
      <c r="E1324" s="273" t="s">
        <v>25041</v>
      </c>
      <c r="F1324" s="274">
        <v>29.93</v>
      </c>
    </row>
    <row r="1325" spans="1:6">
      <c r="A1325" s="273" t="s">
        <v>25039</v>
      </c>
      <c r="B1325" s="273">
        <v>38008</v>
      </c>
      <c r="C1325" s="266" t="s">
        <v>26280</v>
      </c>
      <c r="D1325" s="273" t="s">
        <v>14</v>
      </c>
      <c r="E1325" s="273" t="s">
        <v>25041</v>
      </c>
      <c r="F1325" s="274">
        <v>47.89</v>
      </c>
    </row>
    <row r="1326" spans="1:6">
      <c r="A1326" s="273" t="s">
        <v>25039</v>
      </c>
      <c r="B1326" s="273">
        <v>38009</v>
      </c>
      <c r="C1326" s="266" t="s">
        <v>26281</v>
      </c>
      <c r="D1326" s="273" t="s">
        <v>14</v>
      </c>
      <c r="E1326" s="273" t="s">
        <v>25041</v>
      </c>
      <c r="F1326" s="274">
        <v>58.63</v>
      </c>
    </row>
    <row r="1327" spans="1:6">
      <c r="A1327" s="273" t="s">
        <v>25039</v>
      </c>
      <c r="B1327" s="273">
        <v>44248</v>
      </c>
      <c r="C1327" s="266" t="s">
        <v>26282</v>
      </c>
      <c r="D1327" s="273" t="s">
        <v>14</v>
      </c>
      <c r="E1327" s="273" t="s">
        <v>25041</v>
      </c>
      <c r="F1327" s="274">
        <v>95.57</v>
      </c>
    </row>
    <row r="1328" spans="1:6">
      <c r="A1328" s="273" t="s">
        <v>25039</v>
      </c>
      <c r="B1328" s="273">
        <v>44249</v>
      </c>
      <c r="C1328" s="266" t="s">
        <v>26283</v>
      </c>
      <c r="D1328" s="273" t="s">
        <v>14</v>
      </c>
      <c r="E1328" s="273" t="s">
        <v>25041</v>
      </c>
      <c r="F1328" s="274">
        <v>368.73</v>
      </c>
    </row>
    <row r="1329" spans="1:6">
      <c r="A1329" s="273" t="s">
        <v>25039</v>
      </c>
      <c r="B1329" s="273">
        <v>44250</v>
      </c>
      <c r="C1329" s="266" t="s">
        <v>26284</v>
      </c>
      <c r="D1329" s="273" t="s">
        <v>14</v>
      </c>
      <c r="E1329" s="273" t="s">
        <v>25041</v>
      </c>
      <c r="F1329" s="274">
        <v>535.48</v>
      </c>
    </row>
    <row r="1330" spans="1:6">
      <c r="A1330" s="273" t="s">
        <v>25039</v>
      </c>
      <c r="B1330" s="273">
        <v>39279</v>
      </c>
      <c r="C1330" s="266" t="s">
        <v>26285</v>
      </c>
      <c r="D1330" s="273" t="s">
        <v>14</v>
      </c>
      <c r="E1330" s="273" t="s">
        <v>25041</v>
      </c>
      <c r="F1330" s="274">
        <v>9.76</v>
      </c>
    </row>
    <row r="1331" spans="1:6">
      <c r="A1331" s="273" t="s">
        <v>25039</v>
      </c>
      <c r="B1331" s="273">
        <v>39280</v>
      </c>
      <c r="C1331" s="266" t="s">
        <v>26286</v>
      </c>
      <c r="D1331" s="273" t="s">
        <v>14</v>
      </c>
      <c r="E1331" s="273" t="s">
        <v>25041</v>
      </c>
      <c r="F1331" s="274">
        <v>10.94</v>
      </c>
    </row>
    <row r="1332" spans="1:6">
      <c r="A1332" s="273" t="s">
        <v>25039</v>
      </c>
      <c r="B1332" s="273">
        <v>39281</v>
      </c>
      <c r="C1332" s="266" t="s">
        <v>26287</v>
      </c>
      <c r="D1332" s="273" t="s">
        <v>14</v>
      </c>
      <c r="E1332" s="273" t="s">
        <v>25041</v>
      </c>
      <c r="F1332" s="274">
        <v>14.45</v>
      </c>
    </row>
    <row r="1333" spans="1:6">
      <c r="A1333" s="273" t="s">
        <v>25039</v>
      </c>
      <c r="B1333" s="273">
        <v>39282</v>
      </c>
      <c r="C1333" s="266" t="s">
        <v>26288</v>
      </c>
      <c r="D1333" s="273" t="s">
        <v>14</v>
      </c>
      <c r="E1333" s="273" t="s">
        <v>25041</v>
      </c>
      <c r="F1333" s="274">
        <v>20.18</v>
      </c>
    </row>
    <row r="1334" spans="1:6">
      <c r="A1334" s="273" t="s">
        <v>25039</v>
      </c>
      <c r="B1334" s="273">
        <v>38844</v>
      </c>
      <c r="C1334" s="266" t="s">
        <v>26289</v>
      </c>
      <c r="D1334" s="273" t="s">
        <v>14</v>
      </c>
      <c r="E1334" s="273" t="s">
        <v>25046</v>
      </c>
      <c r="F1334" s="274">
        <v>9.9</v>
      </c>
    </row>
    <row r="1335" spans="1:6">
      <c r="A1335" s="273" t="s">
        <v>25039</v>
      </c>
      <c r="B1335" s="273">
        <v>38846</v>
      </c>
      <c r="C1335" s="266" t="s">
        <v>26290</v>
      </c>
      <c r="D1335" s="273" t="s">
        <v>14</v>
      </c>
      <c r="E1335" s="273" t="s">
        <v>25041</v>
      </c>
      <c r="F1335" s="274">
        <v>10.07</v>
      </c>
    </row>
    <row r="1336" spans="1:6">
      <c r="A1336" s="273" t="s">
        <v>25039</v>
      </c>
      <c r="B1336" s="273">
        <v>38847</v>
      </c>
      <c r="C1336" s="266" t="s">
        <v>26291</v>
      </c>
      <c r="D1336" s="273" t="s">
        <v>14</v>
      </c>
      <c r="E1336" s="273" t="s">
        <v>25041</v>
      </c>
      <c r="F1336" s="274">
        <v>11.8</v>
      </c>
    </row>
    <row r="1337" spans="1:6">
      <c r="A1337" s="273" t="s">
        <v>25039</v>
      </c>
      <c r="B1337" s="273">
        <v>38850</v>
      </c>
      <c r="C1337" s="266" t="s">
        <v>26292</v>
      </c>
      <c r="D1337" s="273" t="s">
        <v>14</v>
      </c>
      <c r="E1337" s="273" t="s">
        <v>25041</v>
      </c>
      <c r="F1337" s="274">
        <v>21.31</v>
      </c>
    </row>
    <row r="1338" spans="1:6">
      <c r="A1338" s="273" t="s">
        <v>25039</v>
      </c>
      <c r="B1338" s="273">
        <v>38848</v>
      </c>
      <c r="C1338" s="266" t="s">
        <v>26293</v>
      </c>
      <c r="D1338" s="273" t="s">
        <v>14</v>
      </c>
      <c r="E1338" s="273" t="s">
        <v>25041</v>
      </c>
      <c r="F1338" s="274">
        <v>13.97</v>
      </c>
    </row>
    <row r="1339" spans="1:6">
      <c r="A1339" s="273" t="s">
        <v>25039</v>
      </c>
      <c r="B1339" s="273">
        <v>38851</v>
      </c>
      <c r="C1339" s="266" t="s">
        <v>26294</v>
      </c>
      <c r="D1339" s="273" t="s">
        <v>14</v>
      </c>
      <c r="E1339" s="273" t="s">
        <v>25041</v>
      </c>
      <c r="F1339" s="274">
        <v>24.09</v>
      </c>
    </row>
    <row r="1340" spans="1:6">
      <c r="A1340" s="273" t="s">
        <v>25039</v>
      </c>
      <c r="B1340" s="273">
        <v>38854</v>
      </c>
      <c r="C1340" s="266" t="s">
        <v>26295</v>
      </c>
      <c r="D1340" s="273" t="s">
        <v>14</v>
      </c>
      <c r="E1340" s="273" t="s">
        <v>25041</v>
      </c>
      <c r="F1340" s="274">
        <v>10.46</v>
      </c>
    </row>
    <row r="1341" spans="1:6">
      <c r="A1341" s="273" t="s">
        <v>25039</v>
      </c>
      <c r="B1341" s="273">
        <v>3104</v>
      </c>
      <c r="C1341" s="266" t="s">
        <v>26296</v>
      </c>
      <c r="D1341" s="273" t="s">
        <v>102</v>
      </c>
      <c r="E1341" s="273" t="s">
        <v>25041</v>
      </c>
      <c r="F1341" s="274">
        <v>185.54</v>
      </c>
    </row>
    <row r="1342" spans="1:6">
      <c r="A1342" s="273" t="s">
        <v>25039</v>
      </c>
      <c r="B1342" s="273">
        <v>1607</v>
      </c>
      <c r="C1342" s="266" t="s">
        <v>26297</v>
      </c>
      <c r="D1342" s="273" t="s">
        <v>102</v>
      </c>
      <c r="E1342" s="273" t="s">
        <v>25041</v>
      </c>
      <c r="F1342" s="274">
        <v>0.24</v>
      </c>
    </row>
    <row r="1343" spans="1:6">
      <c r="A1343" s="273" t="s">
        <v>25039</v>
      </c>
      <c r="B1343" s="273">
        <v>38169</v>
      </c>
      <c r="C1343" s="266" t="s">
        <v>26298</v>
      </c>
      <c r="D1343" s="273" t="s">
        <v>102</v>
      </c>
      <c r="E1343" s="273" t="s">
        <v>25041</v>
      </c>
      <c r="F1343" s="274">
        <v>79.040000000000006</v>
      </c>
    </row>
    <row r="1344" spans="1:6">
      <c r="A1344" s="273" t="s">
        <v>25039</v>
      </c>
      <c r="B1344" s="273">
        <v>6142</v>
      </c>
      <c r="C1344" s="266" t="s">
        <v>26299</v>
      </c>
      <c r="D1344" s="273" t="s">
        <v>14</v>
      </c>
      <c r="E1344" s="273" t="s">
        <v>25041</v>
      </c>
      <c r="F1344" s="274">
        <v>9.4600000000000009</v>
      </c>
    </row>
    <row r="1345" spans="1:6">
      <c r="A1345" s="273" t="s">
        <v>25039</v>
      </c>
      <c r="B1345" s="273">
        <v>11686</v>
      </c>
      <c r="C1345" s="266" t="s">
        <v>26300</v>
      </c>
      <c r="D1345" s="273" t="s">
        <v>14</v>
      </c>
      <c r="E1345" s="273" t="s">
        <v>25041</v>
      </c>
      <c r="F1345" s="274">
        <v>13.13</v>
      </c>
    </row>
    <row r="1346" spans="1:6">
      <c r="A1346" s="273" t="s">
        <v>25039</v>
      </c>
      <c r="B1346" s="273">
        <v>37598</v>
      </c>
      <c r="C1346" s="266" t="s">
        <v>26301</v>
      </c>
      <c r="D1346" s="273" t="s">
        <v>14</v>
      </c>
      <c r="E1346" s="273" t="s">
        <v>25041</v>
      </c>
      <c r="F1346" s="274">
        <v>44.76</v>
      </c>
    </row>
    <row r="1347" spans="1:6">
      <c r="A1347" s="273" t="s">
        <v>25039</v>
      </c>
      <c r="B1347" s="273">
        <v>25398</v>
      </c>
      <c r="C1347" s="266" t="s">
        <v>26302</v>
      </c>
      <c r="D1347" s="273" t="s">
        <v>14</v>
      </c>
      <c r="E1347" s="273" t="s">
        <v>25041</v>
      </c>
      <c r="F1347" s="274">
        <v>4268.1099999999997</v>
      </c>
    </row>
    <row r="1348" spans="1:6">
      <c r="A1348" s="273" t="s">
        <v>25039</v>
      </c>
      <c r="B1348" s="273">
        <v>25399</v>
      </c>
      <c r="C1348" s="266" t="s">
        <v>26303</v>
      </c>
      <c r="D1348" s="273" t="s">
        <v>14</v>
      </c>
      <c r="E1348" s="273" t="s">
        <v>25041</v>
      </c>
      <c r="F1348" s="274">
        <v>2591.11</v>
      </c>
    </row>
    <row r="1349" spans="1:6">
      <c r="A1349" s="273" t="s">
        <v>25039</v>
      </c>
      <c r="B1349" s="273">
        <v>43440</v>
      </c>
      <c r="C1349" s="266" t="s">
        <v>26304</v>
      </c>
      <c r="D1349" s="273" t="s">
        <v>14</v>
      </c>
      <c r="E1349" s="273" t="s">
        <v>25041</v>
      </c>
      <c r="F1349" s="274">
        <v>545.91</v>
      </c>
    </row>
    <row r="1350" spans="1:6">
      <c r="A1350" s="273" t="s">
        <v>25039</v>
      </c>
      <c r="B1350" s="273">
        <v>1613</v>
      </c>
      <c r="C1350" s="266" t="s">
        <v>26305</v>
      </c>
      <c r="D1350" s="273" t="s">
        <v>14</v>
      </c>
      <c r="E1350" s="273" t="s">
        <v>25041</v>
      </c>
      <c r="F1350" s="274">
        <v>1508.3</v>
      </c>
    </row>
    <row r="1351" spans="1:6">
      <c r="A1351" s="273" t="s">
        <v>25039</v>
      </c>
      <c r="B1351" s="273">
        <v>1626</v>
      </c>
      <c r="C1351" s="266" t="s">
        <v>26306</v>
      </c>
      <c r="D1351" s="273" t="s">
        <v>14</v>
      </c>
      <c r="E1351" s="273" t="s">
        <v>25041</v>
      </c>
      <c r="F1351" s="274">
        <v>2255.84</v>
      </c>
    </row>
    <row r="1352" spans="1:6">
      <c r="A1352" s="273" t="s">
        <v>25039</v>
      </c>
      <c r="B1352" s="273">
        <v>1625</v>
      </c>
      <c r="C1352" s="266" t="s">
        <v>26307</v>
      </c>
      <c r="D1352" s="273" t="s">
        <v>14</v>
      </c>
      <c r="E1352" s="273" t="s">
        <v>25041</v>
      </c>
      <c r="F1352" s="274">
        <v>157.56</v>
      </c>
    </row>
    <row r="1353" spans="1:6">
      <c r="A1353" s="273" t="s">
        <v>25039</v>
      </c>
      <c r="B1353" s="273">
        <v>1622</v>
      </c>
      <c r="C1353" s="266" t="s">
        <v>26308</v>
      </c>
      <c r="D1353" s="273" t="s">
        <v>14</v>
      </c>
      <c r="E1353" s="273" t="s">
        <v>25041</v>
      </c>
      <c r="F1353" s="274">
        <v>5090.5200000000004</v>
      </c>
    </row>
    <row r="1354" spans="1:6">
      <c r="A1354" s="273" t="s">
        <v>25039</v>
      </c>
      <c r="B1354" s="273">
        <v>1620</v>
      </c>
      <c r="C1354" s="266" t="s">
        <v>26309</v>
      </c>
      <c r="D1354" s="273" t="s">
        <v>14</v>
      </c>
      <c r="E1354" s="273" t="s">
        <v>25041</v>
      </c>
      <c r="F1354" s="274">
        <v>331.91</v>
      </c>
    </row>
    <row r="1355" spans="1:6">
      <c r="A1355" s="273" t="s">
        <v>25039</v>
      </c>
      <c r="B1355" s="273">
        <v>1629</v>
      </c>
      <c r="C1355" s="266" t="s">
        <v>26310</v>
      </c>
      <c r="D1355" s="273" t="s">
        <v>14</v>
      </c>
      <c r="E1355" s="273" t="s">
        <v>25041</v>
      </c>
      <c r="F1355" s="274">
        <v>12389.11</v>
      </c>
    </row>
    <row r="1356" spans="1:6">
      <c r="A1356" s="273" t="s">
        <v>25039</v>
      </c>
      <c r="B1356" s="273">
        <v>1627</v>
      </c>
      <c r="C1356" s="266" t="s">
        <v>26311</v>
      </c>
      <c r="D1356" s="273" t="s">
        <v>14</v>
      </c>
      <c r="E1356" s="273" t="s">
        <v>25041</v>
      </c>
      <c r="F1356" s="274">
        <v>634.42999999999995</v>
      </c>
    </row>
    <row r="1357" spans="1:6">
      <c r="A1357" s="273" t="s">
        <v>25039</v>
      </c>
      <c r="B1357" s="273">
        <v>1623</v>
      </c>
      <c r="C1357" s="266" t="s">
        <v>26312</v>
      </c>
      <c r="D1357" s="273" t="s">
        <v>14</v>
      </c>
      <c r="E1357" s="273" t="s">
        <v>25041</v>
      </c>
      <c r="F1357" s="274">
        <v>128.5</v>
      </c>
    </row>
    <row r="1358" spans="1:6">
      <c r="A1358" s="273" t="s">
        <v>25039</v>
      </c>
      <c r="B1358" s="273">
        <v>1619</v>
      </c>
      <c r="C1358" s="266" t="s">
        <v>26313</v>
      </c>
      <c r="D1358" s="273" t="s">
        <v>14</v>
      </c>
      <c r="E1358" s="273" t="s">
        <v>25041</v>
      </c>
      <c r="F1358" s="274">
        <v>176.76</v>
      </c>
    </row>
    <row r="1359" spans="1:6">
      <c r="A1359" s="273" t="s">
        <v>25039</v>
      </c>
      <c r="B1359" s="273">
        <v>1630</v>
      </c>
      <c r="C1359" s="266" t="s">
        <v>26314</v>
      </c>
      <c r="D1359" s="273" t="s">
        <v>14</v>
      </c>
      <c r="E1359" s="273" t="s">
        <v>25041</v>
      </c>
      <c r="F1359" s="274">
        <v>3891.81</v>
      </c>
    </row>
    <row r="1360" spans="1:6">
      <c r="A1360" s="273" t="s">
        <v>25039</v>
      </c>
      <c r="B1360" s="273">
        <v>1616</v>
      </c>
      <c r="C1360" s="266" t="s">
        <v>26315</v>
      </c>
      <c r="D1360" s="273" t="s">
        <v>14</v>
      </c>
      <c r="E1360" s="273" t="s">
        <v>25041</v>
      </c>
      <c r="F1360" s="274">
        <v>5985.67</v>
      </c>
    </row>
    <row r="1361" spans="1:6">
      <c r="A1361" s="273" t="s">
        <v>25039</v>
      </c>
      <c r="B1361" s="273">
        <v>1614</v>
      </c>
      <c r="C1361" s="266" t="s">
        <v>26316</v>
      </c>
      <c r="D1361" s="273" t="s">
        <v>14</v>
      </c>
      <c r="E1361" s="273" t="s">
        <v>25041</v>
      </c>
      <c r="F1361" s="274">
        <v>273.56</v>
      </c>
    </row>
    <row r="1362" spans="1:6">
      <c r="A1362" s="273" t="s">
        <v>25039</v>
      </c>
      <c r="B1362" s="273">
        <v>1617</v>
      </c>
      <c r="C1362" s="266" t="s">
        <v>26317</v>
      </c>
      <c r="D1362" s="273" t="s">
        <v>14</v>
      </c>
      <c r="E1362" s="273" t="s">
        <v>25041</v>
      </c>
      <c r="F1362" s="274">
        <v>7145.59</v>
      </c>
    </row>
    <row r="1363" spans="1:6">
      <c r="A1363" s="273" t="s">
        <v>25039</v>
      </c>
      <c r="B1363" s="273">
        <v>1621</v>
      </c>
      <c r="C1363" s="266" t="s">
        <v>26318</v>
      </c>
      <c r="D1363" s="273" t="s">
        <v>14</v>
      </c>
      <c r="E1363" s="273" t="s">
        <v>25041</v>
      </c>
      <c r="F1363" s="274">
        <v>489.26</v>
      </c>
    </row>
    <row r="1364" spans="1:6">
      <c r="A1364" s="273" t="s">
        <v>25039</v>
      </c>
      <c r="B1364" s="273">
        <v>1624</v>
      </c>
      <c r="C1364" s="266" t="s">
        <v>26319</v>
      </c>
      <c r="D1364" s="273" t="s">
        <v>14</v>
      </c>
      <c r="E1364" s="273" t="s">
        <v>25041</v>
      </c>
      <c r="F1364" s="274">
        <v>17564.21</v>
      </c>
    </row>
    <row r="1365" spans="1:6">
      <c r="A1365" s="273" t="s">
        <v>25039</v>
      </c>
      <c r="B1365" s="273">
        <v>1615</v>
      </c>
      <c r="C1365" s="266" t="s">
        <v>26320</v>
      </c>
      <c r="D1365" s="273" t="s">
        <v>14</v>
      </c>
      <c r="E1365" s="273" t="s">
        <v>25041</v>
      </c>
      <c r="F1365" s="274">
        <v>918.76</v>
      </c>
    </row>
    <row r="1366" spans="1:6">
      <c r="A1366" s="273" t="s">
        <v>25039</v>
      </c>
      <c r="B1366" s="273">
        <v>1612</v>
      </c>
      <c r="C1366" s="266" t="s">
        <v>26321</v>
      </c>
      <c r="D1366" s="273" t="s">
        <v>14</v>
      </c>
      <c r="E1366" s="273" t="s">
        <v>25046</v>
      </c>
      <c r="F1366" s="274">
        <v>121.01</v>
      </c>
    </row>
    <row r="1367" spans="1:6">
      <c r="A1367" s="273" t="s">
        <v>25039</v>
      </c>
      <c r="B1367" s="273">
        <v>1618</v>
      </c>
      <c r="C1367" s="266" t="s">
        <v>26322</v>
      </c>
      <c r="D1367" s="273" t="s">
        <v>14</v>
      </c>
      <c r="E1367" s="273" t="s">
        <v>25041</v>
      </c>
      <c r="F1367" s="274">
        <v>1262.52</v>
      </c>
    </row>
    <row r="1368" spans="1:6">
      <c r="A1368" s="273" t="s">
        <v>25039</v>
      </c>
      <c r="B1368" s="273">
        <v>14211</v>
      </c>
      <c r="C1368" s="266" t="s">
        <v>26323</v>
      </c>
      <c r="D1368" s="273" t="s">
        <v>14</v>
      </c>
      <c r="E1368" s="273" t="s">
        <v>25041</v>
      </c>
      <c r="F1368" s="274">
        <v>41.39</v>
      </c>
    </row>
    <row r="1369" spans="1:6">
      <c r="A1369" s="273" t="s">
        <v>25039</v>
      </c>
      <c r="B1369" s="273">
        <v>43657</v>
      </c>
      <c r="C1369" s="266" t="s">
        <v>26324</v>
      </c>
      <c r="D1369" s="273" t="s">
        <v>13</v>
      </c>
      <c r="E1369" s="273" t="s">
        <v>25041</v>
      </c>
      <c r="F1369" s="274">
        <v>7.74</v>
      </c>
    </row>
    <row r="1370" spans="1:6">
      <c r="A1370" s="273" t="s">
        <v>25039</v>
      </c>
      <c r="B1370" s="273">
        <v>38200</v>
      </c>
      <c r="C1370" s="266" t="s">
        <v>26325</v>
      </c>
      <c r="D1370" s="273" t="s">
        <v>26326</v>
      </c>
      <c r="E1370" s="273" t="s">
        <v>25041</v>
      </c>
      <c r="F1370" s="274">
        <v>426.71</v>
      </c>
    </row>
    <row r="1371" spans="1:6">
      <c r="A1371" s="273" t="s">
        <v>25039</v>
      </c>
      <c r="B1371" s="273">
        <v>39269</v>
      </c>
      <c r="C1371" s="266" t="s">
        <v>26327</v>
      </c>
      <c r="D1371" s="273" t="s">
        <v>13</v>
      </c>
      <c r="E1371" s="273" t="s">
        <v>25041</v>
      </c>
      <c r="F1371" s="274">
        <v>1.55</v>
      </c>
    </row>
    <row r="1372" spans="1:6">
      <c r="A1372" s="273" t="s">
        <v>25039</v>
      </c>
      <c r="B1372" s="273">
        <v>11889</v>
      </c>
      <c r="C1372" s="266" t="s">
        <v>26328</v>
      </c>
      <c r="D1372" s="273" t="s">
        <v>13</v>
      </c>
      <c r="E1372" s="273" t="s">
        <v>25041</v>
      </c>
      <c r="F1372" s="274">
        <v>2.13</v>
      </c>
    </row>
    <row r="1373" spans="1:6">
      <c r="A1373" s="273" t="s">
        <v>25039</v>
      </c>
      <c r="B1373" s="273">
        <v>39270</v>
      </c>
      <c r="C1373" s="266" t="s">
        <v>26329</v>
      </c>
      <c r="D1373" s="273" t="s">
        <v>13</v>
      </c>
      <c r="E1373" s="273" t="s">
        <v>25041</v>
      </c>
      <c r="F1373" s="274">
        <v>2.77</v>
      </c>
    </row>
    <row r="1374" spans="1:6">
      <c r="A1374" s="273" t="s">
        <v>25039</v>
      </c>
      <c r="B1374" s="273">
        <v>11890</v>
      </c>
      <c r="C1374" s="266" t="s">
        <v>26330</v>
      </c>
      <c r="D1374" s="273" t="s">
        <v>13</v>
      </c>
      <c r="E1374" s="273" t="s">
        <v>25041</v>
      </c>
      <c r="F1374" s="274">
        <v>3.77</v>
      </c>
    </row>
    <row r="1375" spans="1:6">
      <c r="A1375" s="273" t="s">
        <v>25039</v>
      </c>
      <c r="B1375" s="273">
        <v>11891</v>
      </c>
      <c r="C1375" s="266" t="s">
        <v>26331</v>
      </c>
      <c r="D1375" s="273" t="s">
        <v>13</v>
      </c>
      <c r="E1375" s="273" t="s">
        <v>25041</v>
      </c>
      <c r="F1375" s="274">
        <v>6.12</v>
      </c>
    </row>
    <row r="1376" spans="1:6">
      <c r="A1376" s="273" t="s">
        <v>25039</v>
      </c>
      <c r="B1376" s="273">
        <v>11892</v>
      </c>
      <c r="C1376" s="266" t="s">
        <v>26332</v>
      </c>
      <c r="D1376" s="273" t="s">
        <v>13</v>
      </c>
      <c r="E1376" s="273" t="s">
        <v>25041</v>
      </c>
      <c r="F1376" s="274">
        <v>10</v>
      </c>
    </row>
    <row r="1377" spans="1:6">
      <c r="A1377" s="273" t="s">
        <v>25039</v>
      </c>
      <c r="B1377" s="273">
        <v>37601</v>
      </c>
      <c r="C1377" s="266" t="s">
        <v>26333</v>
      </c>
      <c r="D1377" s="273" t="s">
        <v>13</v>
      </c>
      <c r="E1377" s="273" t="s">
        <v>25041</v>
      </c>
      <c r="F1377" s="274">
        <v>9.94</v>
      </c>
    </row>
    <row r="1378" spans="1:6">
      <c r="A1378" s="273" t="s">
        <v>25039</v>
      </c>
      <c r="B1378" s="273">
        <v>1634</v>
      </c>
      <c r="C1378" s="266" t="s">
        <v>26334</v>
      </c>
      <c r="D1378" s="273" t="s">
        <v>13</v>
      </c>
      <c r="E1378" s="273" t="s">
        <v>25041</v>
      </c>
      <c r="F1378" s="274">
        <v>10.28</v>
      </c>
    </row>
    <row r="1379" spans="1:6">
      <c r="A1379" s="273" t="s">
        <v>25212</v>
      </c>
      <c r="B1379" s="273">
        <v>44274</v>
      </c>
      <c r="C1379" s="266" t="s">
        <v>26335</v>
      </c>
      <c r="D1379" s="273" t="s">
        <v>14</v>
      </c>
      <c r="E1379" s="273" t="s">
        <v>25041</v>
      </c>
      <c r="F1379" s="274">
        <v>702.18</v>
      </c>
    </row>
    <row r="1380" spans="1:6">
      <c r="A1380" s="273" t="s">
        <v>25039</v>
      </c>
      <c r="B1380" s="273">
        <v>5086</v>
      </c>
      <c r="C1380" s="266" t="s">
        <v>26336</v>
      </c>
      <c r="D1380" s="273" t="s">
        <v>15</v>
      </c>
      <c r="E1380" s="273" t="s">
        <v>25041</v>
      </c>
      <c r="F1380" s="274">
        <v>32.72</v>
      </c>
    </row>
    <row r="1381" spans="1:6">
      <c r="A1381" s="273" t="s">
        <v>25039</v>
      </c>
      <c r="B1381" s="273">
        <v>45244</v>
      </c>
      <c r="C1381" s="266" t="s">
        <v>32261</v>
      </c>
      <c r="D1381" s="273" t="s">
        <v>14</v>
      </c>
      <c r="E1381" s="273" t="s">
        <v>25041</v>
      </c>
      <c r="F1381" s="274">
        <v>109.2</v>
      </c>
    </row>
    <row r="1382" spans="1:6">
      <c r="A1382" s="273" t="s">
        <v>25212</v>
      </c>
      <c r="B1382" s="273">
        <v>11280</v>
      </c>
      <c r="C1382" s="266" t="s">
        <v>26337</v>
      </c>
      <c r="D1382" s="273" t="s">
        <v>14</v>
      </c>
      <c r="E1382" s="273" t="s">
        <v>25041</v>
      </c>
      <c r="F1382" s="274">
        <v>6023.06</v>
      </c>
    </row>
    <row r="1383" spans="1:6">
      <c r="A1383" s="273" t="s">
        <v>25212</v>
      </c>
      <c r="B1383" s="273">
        <v>45657</v>
      </c>
      <c r="C1383" s="266" t="s">
        <v>26338</v>
      </c>
      <c r="D1383" s="273" t="s">
        <v>14</v>
      </c>
      <c r="E1383" s="273" t="s">
        <v>25041</v>
      </c>
      <c r="F1383" s="274">
        <v>137247.87</v>
      </c>
    </row>
    <row r="1384" spans="1:6">
      <c r="A1384" s="273" t="s">
        <v>25039</v>
      </c>
      <c r="B1384" s="273">
        <v>3446</v>
      </c>
      <c r="C1384" s="266" t="s">
        <v>26339</v>
      </c>
      <c r="D1384" s="273" t="s">
        <v>14</v>
      </c>
      <c r="E1384" s="273" t="s">
        <v>25041</v>
      </c>
      <c r="F1384" s="274">
        <v>37.4</v>
      </c>
    </row>
    <row r="1385" spans="1:6">
      <c r="A1385" s="273" t="s">
        <v>25039</v>
      </c>
      <c r="B1385" s="273">
        <v>3445</v>
      </c>
      <c r="C1385" s="266" t="s">
        <v>26340</v>
      </c>
      <c r="D1385" s="273" t="s">
        <v>14</v>
      </c>
      <c r="E1385" s="273" t="s">
        <v>25041</v>
      </c>
      <c r="F1385" s="274">
        <v>30.54</v>
      </c>
    </row>
    <row r="1386" spans="1:6">
      <c r="A1386" s="273" t="s">
        <v>25039</v>
      </c>
      <c r="B1386" s="273">
        <v>3444</v>
      </c>
      <c r="C1386" s="266" t="s">
        <v>26341</v>
      </c>
      <c r="D1386" s="273" t="s">
        <v>14</v>
      </c>
      <c r="E1386" s="273" t="s">
        <v>25041</v>
      </c>
      <c r="F1386" s="274">
        <v>18.79</v>
      </c>
    </row>
    <row r="1387" spans="1:6">
      <c r="A1387" s="273" t="s">
        <v>25039</v>
      </c>
      <c r="B1387" s="273">
        <v>3441</v>
      </c>
      <c r="C1387" s="266" t="s">
        <v>26342</v>
      </c>
      <c r="D1387" s="273" t="s">
        <v>14</v>
      </c>
      <c r="E1387" s="273" t="s">
        <v>25041</v>
      </c>
      <c r="F1387" s="274">
        <v>8.6199999999999992</v>
      </c>
    </row>
    <row r="1388" spans="1:6">
      <c r="A1388" s="273" t="s">
        <v>25039</v>
      </c>
      <c r="B1388" s="273">
        <v>12402</v>
      </c>
      <c r="C1388" s="266" t="s">
        <v>26343</v>
      </c>
      <c r="D1388" s="273" t="s">
        <v>14</v>
      </c>
      <c r="E1388" s="273" t="s">
        <v>25041</v>
      </c>
      <c r="F1388" s="274">
        <v>105.14</v>
      </c>
    </row>
    <row r="1389" spans="1:6">
      <c r="A1389" s="273" t="s">
        <v>25039</v>
      </c>
      <c r="B1389" s="273">
        <v>3447</v>
      </c>
      <c r="C1389" s="266" t="s">
        <v>26344</v>
      </c>
      <c r="D1389" s="273" t="s">
        <v>14</v>
      </c>
      <c r="E1389" s="273" t="s">
        <v>25041</v>
      </c>
      <c r="F1389" s="274">
        <v>54.39</v>
      </c>
    </row>
    <row r="1390" spans="1:6">
      <c r="A1390" s="273" t="s">
        <v>25039</v>
      </c>
      <c r="B1390" s="273">
        <v>3448</v>
      </c>
      <c r="C1390" s="266" t="s">
        <v>26345</v>
      </c>
      <c r="D1390" s="273" t="s">
        <v>14</v>
      </c>
      <c r="E1390" s="273" t="s">
        <v>25041</v>
      </c>
      <c r="F1390" s="274">
        <v>153.71</v>
      </c>
    </row>
    <row r="1391" spans="1:6">
      <c r="A1391" s="273" t="s">
        <v>25039</v>
      </c>
      <c r="B1391" s="273">
        <v>3442</v>
      </c>
      <c r="C1391" s="266" t="s">
        <v>26346</v>
      </c>
      <c r="D1391" s="273" t="s">
        <v>14</v>
      </c>
      <c r="E1391" s="273" t="s">
        <v>25041</v>
      </c>
      <c r="F1391" s="274">
        <v>12.89</v>
      </c>
    </row>
    <row r="1392" spans="1:6">
      <c r="A1392" s="273" t="s">
        <v>25039</v>
      </c>
      <c r="B1392" s="273">
        <v>3449</v>
      </c>
      <c r="C1392" s="266" t="s">
        <v>26347</v>
      </c>
      <c r="D1392" s="273" t="s">
        <v>14</v>
      </c>
      <c r="E1392" s="273" t="s">
        <v>25041</v>
      </c>
      <c r="F1392" s="274">
        <v>269.33999999999997</v>
      </c>
    </row>
    <row r="1393" spans="1:6">
      <c r="A1393" s="273" t="s">
        <v>25039</v>
      </c>
      <c r="B1393" s="273">
        <v>37438</v>
      </c>
      <c r="C1393" s="266" t="s">
        <v>26348</v>
      </c>
      <c r="D1393" s="273" t="s">
        <v>14</v>
      </c>
      <c r="E1393" s="273" t="s">
        <v>25041</v>
      </c>
      <c r="F1393" s="274">
        <v>249.65</v>
      </c>
    </row>
    <row r="1394" spans="1:6">
      <c r="A1394" s="273" t="s">
        <v>25039</v>
      </c>
      <c r="B1394" s="273">
        <v>37439</v>
      </c>
      <c r="C1394" s="266" t="s">
        <v>26349</v>
      </c>
      <c r="D1394" s="273" t="s">
        <v>14</v>
      </c>
      <c r="E1394" s="273" t="s">
        <v>25041</v>
      </c>
      <c r="F1394" s="274">
        <v>1632.2</v>
      </c>
    </row>
    <row r="1395" spans="1:6">
      <c r="A1395" s="273" t="s">
        <v>25039</v>
      </c>
      <c r="B1395" s="273">
        <v>37435</v>
      </c>
      <c r="C1395" s="266" t="s">
        <v>26350</v>
      </c>
      <c r="D1395" s="273" t="s">
        <v>14</v>
      </c>
      <c r="E1395" s="273" t="s">
        <v>25041</v>
      </c>
      <c r="F1395" s="274">
        <v>29.34</v>
      </c>
    </row>
    <row r="1396" spans="1:6">
      <c r="A1396" s="273" t="s">
        <v>25039</v>
      </c>
      <c r="B1396" s="273">
        <v>37436</v>
      </c>
      <c r="C1396" s="266" t="s">
        <v>26351</v>
      </c>
      <c r="D1396" s="273" t="s">
        <v>14</v>
      </c>
      <c r="E1396" s="273" t="s">
        <v>25041</v>
      </c>
      <c r="F1396" s="274">
        <v>34.619999999999997</v>
      </c>
    </row>
    <row r="1397" spans="1:6">
      <c r="A1397" s="273" t="s">
        <v>25039</v>
      </c>
      <c r="B1397" s="273">
        <v>37437</v>
      </c>
      <c r="C1397" s="266" t="s">
        <v>26352</v>
      </c>
      <c r="D1397" s="273" t="s">
        <v>14</v>
      </c>
      <c r="E1397" s="273" t="s">
        <v>25041</v>
      </c>
      <c r="F1397" s="274">
        <v>50.08</v>
      </c>
    </row>
    <row r="1398" spans="1:6">
      <c r="A1398" s="273" t="s">
        <v>25039</v>
      </c>
      <c r="B1398" s="273">
        <v>3473</v>
      </c>
      <c r="C1398" s="266" t="s">
        <v>26353</v>
      </c>
      <c r="D1398" s="273" t="s">
        <v>14</v>
      </c>
      <c r="E1398" s="273" t="s">
        <v>25041</v>
      </c>
      <c r="F1398" s="274">
        <v>42.29</v>
      </c>
    </row>
    <row r="1399" spans="1:6">
      <c r="A1399" s="273" t="s">
        <v>25039</v>
      </c>
      <c r="B1399" s="273">
        <v>3474</v>
      </c>
      <c r="C1399" s="266" t="s">
        <v>26354</v>
      </c>
      <c r="D1399" s="273" t="s">
        <v>14</v>
      </c>
      <c r="E1399" s="273" t="s">
        <v>25041</v>
      </c>
      <c r="F1399" s="274">
        <v>34.86</v>
      </c>
    </row>
    <row r="1400" spans="1:6">
      <c r="A1400" s="273" t="s">
        <v>25039</v>
      </c>
      <c r="B1400" s="273">
        <v>3443</v>
      </c>
      <c r="C1400" s="266" t="s">
        <v>26355</v>
      </c>
      <c r="D1400" s="273" t="s">
        <v>14</v>
      </c>
      <c r="E1400" s="273" t="s">
        <v>25041</v>
      </c>
      <c r="F1400" s="274">
        <v>21.69</v>
      </c>
    </row>
    <row r="1401" spans="1:6">
      <c r="A1401" s="273" t="s">
        <v>25039</v>
      </c>
      <c r="B1401" s="273">
        <v>3450</v>
      </c>
      <c r="C1401" s="266" t="s">
        <v>26356</v>
      </c>
      <c r="D1401" s="273" t="s">
        <v>14</v>
      </c>
      <c r="E1401" s="273" t="s">
        <v>25041</v>
      </c>
      <c r="F1401" s="274">
        <v>10.1</v>
      </c>
    </row>
    <row r="1402" spans="1:6">
      <c r="A1402" s="273" t="s">
        <v>25039</v>
      </c>
      <c r="B1402" s="273">
        <v>3453</v>
      </c>
      <c r="C1402" s="266" t="s">
        <v>26357</v>
      </c>
      <c r="D1402" s="273" t="s">
        <v>14</v>
      </c>
      <c r="E1402" s="273" t="s">
        <v>25041</v>
      </c>
      <c r="F1402" s="274">
        <v>123.44</v>
      </c>
    </row>
    <row r="1403" spans="1:6">
      <c r="A1403" s="273" t="s">
        <v>25039</v>
      </c>
      <c r="B1403" s="273">
        <v>3452</v>
      </c>
      <c r="C1403" s="266" t="s">
        <v>26358</v>
      </c>
      <c r="D1403" s="273" t="s">
        <v>14</v>
      </c>
      <c r="E1403" s="273" t="s">
        <v>25041</v>
      </c>
      <c r="F1403" s="274">
        <v>60.93</v>
      </c>
    </row>
    <row r="1404" spans="1:6">
      <c r="A1404" s="273" t="s">
        <v>25039</v>
      </c>
      <c r="B1404" s="273">
        <v>3454</v>
      </c>
      <c r="C1404" s="266" t="s">
        <v>26359</v>
      </c>
      <c r="D1404" s="273" t="s">
        <v>14</v>
      </c>
      <c r="E1404" s="273" t="s">
        <v>25041</v>
      </c>
      <c r="F1404" s="274">
        <v>187.75</v>
      </c>
    </row>
    <row r="1405" spans="1:6">
      <c r="A1405" s="273" t="s">
        <v>25039</v>
      </c>
      <c r="B1405" s="273">
        <v>3451</v>
      </c>
      <c r="C1405" s="266" t="s">
        <v>26360</v>
      </c>
      <c r="D1405" s="273" t="s">
        <v>14</v>
      </c>
      <c r="E1405" s="273" t="s">
        <v>25041</v>
      </c>
      <c r="F1405" s="274">
        <v>12.09</v>
      </c>
    </row>
    <row r="1406" spans="1:6">
      <c r="A1406" s="273" t="s">
        <v>25039</v>
      </c>
      <c r="B1406" s="273">
        <v>3458</v>
      </c>
      <c r="C1406" s="266" t="s">
        <v>26361</v>
      </c>
      <c r="D1406" s="273" t="s">
        <v>14</v>
      </c>
      <c r="E1406" s="273" t="s">
        <v>25041</v>
      </c>
      <c r="F1406" s="274">
        <v>33.9</v>
      </c>
    </row>
    <row r="1407" spans="1:6">
      <c r="A1407" s="273" t="s">
        <v>25039</v>
      </c>
      <c r="B1407" s="273">
        <v>3457</v>
      </c>
      <c r="C1407" s="266" t="s">
        <v>26362</v>
      </c>
      <c r="D1407" s="273" t="s">
        <v>14</v>
      </c>
      <c r="E1407" s="273" t="s">
        <v>25041</v>
      </c>
      <c r="F1407" s="274">
        <v>25.45</v>
      </c>
    </row>
    <row r="1408" spans="1:6">
      <c r="A1408" s="273" t="s">
        <v>25039</v>
      </c>
      <c r="B1408" s="273">
        <v>3472</v>
      </c>
      <c r="C1408" s="266" t="s">
        <v>26363</v>
      </c>
      <c r="D1408" s="273" t="s">
        <v>14</v>
      </c>
      <c r="E1408" s="273" t="s">
        <v>25041</v>
      </c>
      <c r="F1408" s="274">
        <v>16.239999999999998</v>
      </c>
    </row>
    <row r="1409" spans="1:6">
      <c r="A1409" s="273" t="s">
        <v>25039</v>
      </c>
      <c r="B1409" s="273">
        <v>3455</v>
      </c>
      <c r="C1409" s="266" t="s">
        <v>26364</v>
      </c>
      <c r="D1409" s="273" t="s">
        <v>14</v>
      </c>
      <c r="E1409" s="273" t="s">
        <v>25041</v>
      </c>
      <c r="F1409" s="274">
        <v>7.23</v>
      </c>
    </row>
    <row r="1410" spans="1:6">
      <c r="A1410" s="273" t="s">
        <v>25039</v>
      </c>
      <c r="B1410" s="273">
        <v>3470</v>
      </c>
      <c r="C1410" s="266" t="s">
        <v>26365</v>
      </c>
      <c r="D1410" s="273" t="s">
        <v>14</v>
      </c>
      <c r="E1410" s="273" t="s">
        <v>25041</v>
      </c>
      <c r="F1410" s="274">
        <v>94.65</v>
      </c>
    </row>
    <row r="1411" spans="1:6">
      <c r="A1411" s="273" t="s">
        <v>25039</v>
      </c>
      <c r="B1411" s="273">
        <v>3471</v>
      </c>
      <c r="C1411" s="266" t="s">
        <v>26366</v>
      </c>
      <c r="D1411" s="273" t="s">
        <v>14</v>
      </c>
      <c r="E1411" s="273" t="s">
        <v>25041</v>
      </c>
      <c r="F1411" s="274">
        <v>52.01</v>
      </c>
    </row>
    <row r="1412" spans="1:6">
      <c r="A1412" s="273" t="s">
        <v>25039</v>
      </c>
      <c r="B1412" s="273">
        <v>3459</v>
      </c>
      <c r="C1412" s="266" t="s">
        <v>26367</v>
      </c>
      <c r="D1412" s="273" t="s">
        <v>14</v>
      </c>
      <c r="E1412" s="273" t="s">
        <v>25041</v>
      </c>
      <c r="F1412" s="274">
        <v>133.51</v>
      </c>
    </row>
    <row r="1413" spans="1:6">
      <c r="A1413" s="273" t="s">
        <v>25039</v>
      </c>
      <c r="B1413" s="273">
        <v>3456</v>
      </c>
      <c r="C1413" s="266" t="s">
        <v>26368</v>
      </c>
      <c r="D1413" s="273" t="s">
        <v>14</v>
      </c>
      <c r="E1413" s="273" t="s">
        <v>25041</v>
      </c>
      <c r="F1413" s="274">
        <v>10.81</v>
      </c>
    </row>
    <row r="1414" spans="1:6">
      <c r="A1414" s="273" t="s">
        <v>25039</v>
      </c>
      <c r="B1414" s="273">
        <v>3469</v>
      </c>
      <c r="C1414" s="266" t="s">
        <v>26369</v>
      </c>
      <c r="D1414" s="273" t="s">
        <v>14</v>
      </c>
      <c r="E1414" s="273" t="s">
        <v>25041</v>
      </c>
      <c r="F1414" s="274">
        <v>253.9</v>
      </c>
    </row>
    <row r="1415" spans="1:6">
      <c r="A1415" s="273" t="s">
        <v>25039</v>
      </c>
      <c r="B1415" s="273">
        <v>3460</v>
      </c>
      <c r="C1415" s="266" t="s">
        <v>26370</v>
      </c>
      <c r="D1415" s="273" t="s">
        <v>14</v>
      </c>
      <c r="E1415" s="273" t="s">
        <v>25041</v>
      </c>
      <c r="F1415" s="274">
        <v>370.48</v>
      </c>
    </row>
    <row r="1416" spans="1:6">
      <c r="A1416" s="273" t="s">
        <v>25039</v>
      </c>
      <c r="B1416" s="273">
        <v>3461</v>
      </c>
      <c r="C1416" s="266" t="s">
        <v>26371</v>
      </c>
      <c r="D1416" s="273" t="s">
        <v>14</v>
      </c>
      <c r="E1416" s="273" t="s">
        <v>25041</v>
      </c>
      <c r="F1416" s="274">
        <v>946.93</v>
      </c>
    </row>
    <row r="1417" spans="1:6">
      <c r="A1417" s="273" t="s">
        <v>25039</v>
      </c>
      <c r="B1417" s="273">
        <v>37433</v>
      </c>
      <c r="C1417" s="266" t="s">
        <v>26372</v>
      </c>
      <c r="D1417" s="273" t="s">
        <v>14</v>
      </c>
      <c r="E1417" s="273" t="s">
        <v>25041</v>
      </c>
      <c r="F1417" s="274">
        <v>249.65</v>
      </c>
    </row>
    <row r="1418" spans="1:6">
      <c r="A1418" s="273" t="s">
        <v>25039</v>
      </c>
      <c r="B1418" s="273">
        <v>37430</v>
      </c>
      <c r="C1418" s="266" t="s">
        <v>26373</v>
      </c>
      <c r="D1418" s="273" t="s">
        <v>14</v>
      </c>
      <c r="E1418" s="273" t="s">
        <v>25041</v>
      </c>
      <c r="F1418" s="274">
        <v>31.28</v>
      </c>
    </row>
    <row r="1419" spans="1:6">
      <c r="A1419" s="273" t="s">
        <v>25039</v>
      </c>
      <c r="B1419" s="273">
        <v>37434</v>
      </c>
      <c r="C1419" s="266" t="s">
        <v>26374</v>
      </c>
      <c r="D1419" s="273" t="s">
        <v>14</v>
      </c>
      <c r="E1419" s="273" t="s">
        <v>25041</v>
      </c>
      <c r="F1419" s="274">
        <v>2327.7399999999998</v>
      </c>
    </row>
    <row r="1420" spans="1:6">
      <c r="A1420" s="273" t="s">
        <v>25039</v>
      </c>
      <c r="B1420" s="273">
        <v>37431</v>
      </c>
      <c r="C1420" s="266" t="s">
        <v>26375</v>
      </c>
      <c r="D1420" s="273" t="s">
        <v>14</v>
      </c>
      <c r="E1420" s="273" t="s">
        <v>25041</v>
      </c>
      <c r="F1420" s="274">
        <v>42.44</v>
      </c>
    </row>
    <row r="1421" spans="1:6">
      <c r="A1421" s="273" t="s">
        <v>25039</v>
      </c>
      <c r="B1421" s="273">
        <v>37432</v>
      </c>
      <c r="C1421" s="266" t="s">
        <v>26376</v>
      </c>
      <c r="D1421" s="273" t="s">
        <v>14</v>
      </c>
      <c r="E1421" s="273" t="s">
        <v>25041</v>
      </c>
      <c r="F1421" s="274">
        <v>78.28</v>
      </c>
    </row>
    <row r="1422" spans="1:6">
      <c r="A1422" s="273" t="s">
        <v>25039</v>
      </c>
      <c r="B1422" s="273">
        <v>39869</v>
      </c>
      <c r="C1422" s="266" t="s">
        <v>26377</v>
      </c>
      <c r="D1422" s="273" t="s">
        <v>14</v>
      </c>
      <c r="E1422" s="273" t="s">
        <v>25041</v>
      </c>
      <c r="F1422" s="274">
        <v>14.64</v>
      </c>
    </row>
    <row r="1423" spans="1:6">
      <c r="A1423" s="273" t="s">
        <v>25039</v>
      </c>
      <c r="B1423" s="273">
        <v>39870</v>
      </c>
      <c r="C1423" s="266" t="s">
        <v>26378</v>
      </c>
      <c r="D1423" s="273" t="s">
        <v>14</v>
      </c>
      <c r="E1423" s="273" t="s">
        <v>25041</v>
      </c>
      <c r="F1423" s="274">
        <v>22.39</v>
      </c>
    </row>
    <row r="1424" spans="1:6">
      <c r="A1424" s="273" t="s">
        <v>25039</v>
      </c>
      <c r="B1424" s="273">
        <v>39871</v>
      </c>
      <c r="C1424" s="266" t="s">
        <v>26379</v>
      </c>
      <c r="D1424" s="273" t="s">
        <v>14</v>
      </c>
      <c r="E1424" s="273" t="s">
        <v>25041</v>
      </c>
      <c r="F1424" s="274">
        <v>25.09</v>
      </c>
    </row>
    <row r="1425" spans="1:6">
      <c r="A1425" s="273" t="s">
        <v>25039</v>
      </c>
      <c r="B1425" s="273">
        <v>12722</v>
      </c>
      <c r="C1425" s="266" t="s">
        <v>26380</v>
      </c>
      <c r="D1425" s="273" t="s">
        <v>14</v>
      </c>
      <c r="E1425" s="273" t="s">
        <v>25041</v>
      </c>
      <c r="F1425" s="274">
        <v>839.77</v>
      </c>
    </row>
    <row r="1426" spans="1:6">
      <c r="A1426" s="273" t="s">
        <v>25039</v>
      </c>
      <c r="B1426" s="273">
        <v>12714</v>
      </c>
      <c r="C1426" s="266" t="s">
        <v>26381</v>
      </c>
      <c r="D1426" s="273" t="s">
        <v>14</v>
      </c>
      <c r="E1426" s="273" t="s">
        <v>25041</v>
      </c>
      <c r="F1426" s="274">
        <v>5.48</v>
      </c>
    </row>
    <row r="1427" spans="1:6">
      <c r="A1427" s="273" t="s">
        <v>25039</v>
      </c>
      <c r="B1427" s="273">
        <v>12715</v>
      </c>
      <c r="C1427" s="266" t="s">
        <v>26382</v>
      </c>
      <c r="D1427" s="273" t="s">
        <v>14</v>
      </c>
      <c r="E1427" s="273" t="s">
        <v>25041</v>
      </c>
      <c r="F1427" s="274">
        <v>12.37</v>
      </c>
    </row>
    <row r="1428" spans="1:6">
      <c r="A1428" s="273" t="s">
        <v>25039</v>
      </c>
      <c r="B1428" s="273">
        <v>12716</v>
      </c>
      <c r="C1428" s="266" t="s">
        <v>26383</v>
      </c>
      <c r="D1428" s="273" t="s">
        <v>14</v>
      </c>
      <c r="E1428" s="273" t="s">
        <v>25041</v>
      </c>
      <c r="F1428" s="274">
        <v>21.25</v>
      </c>
    </row>
    <row r="1429" spans="1:6">
      <c r="A1429" s="273" t="s">
        <v>25039</v>
      </c>
      <c r="B1429" s="273">
        <v>12717</v>
      </c>
      <c r="C1429" s="266" t="s">
        <v>26384</v>
      </c>
      <c r="D1429" s="273" t="s">
        <v>14</v>
      </c>
      <c r="E1429" s="273" t="s">
        <v>25041</v>
      </c>
      <c r="F1429" s="274">
        <v>41.78</v>
      </c>
    </row>
    <row r="1430" spans="1:6">
      <c r="A1430" s="273" t="s">
        <v>25039</v>
      </c>
      <c r="B1430" s="273">
        <v>12718</v>
      </c>
      <c r="C1430" s="266" t="s">
        <v>26385</v>
      </c>
      <c r="D1430" s="273" t="s">
        <v>14</v>
      </c>
      <c r="E1430" s="273" t="s">
        <v>25041</v>
      </c>
      <c r="F1430" s="274">
        <v>64.12</v>
      </c>
    </row>
    <row r="1431" spans="1:6">
      <c r="A1431" s="273" t="s">
        <v>25039</v>
      </c>
      <c r="B1431" s="273">
        <v>12719</v>
      </c>
      <c r="C1431" s="266" t="s">
        <v>26386</v>
      </c>
      <c r="D1431" s="273" t="s">
        <v>14</v>
      </c>
      <c r="E1431" s="273" t="s">
        <v>25041</v>
      </c>
      <c r="F1431" s="274">
        <v>101.78</v>
      </c>
    </row>
    <row r="1432" spans="1:6">
      <c r="A1432" s="273" t="s">
        <v>25039</v>
      </c>
      <c r="B1432" s="273">
        <v>12720</v>
      </c>
      <c r="C1432" s="266" t="s">
        <v>26387</v>
      </c>
      <c r="D1432" s="273" t="s">
        <v>14</v>
      </c>
      <c r="E1432" s="273" t="s">
        <v>25041</v>
      </c>
      <c r="F1432" s="274">
        <v>354.41</v>
      </c>
    </row>
    <row r="1433" spans="1:6">
      <c r="A1433" s="273" t="s">
        <v>25039</v>
      </c>
      <c r="B1433" s="273">
        <v>12721</v>
      </c>
      <c r="C1433" s="266" t="s">
        <v>26388</v>
      </c>
      <c r="D1433" s="273" t="s">
        <v>14</v>
      </c>
      <c r="E1433" s="273" t="s">
        <v>25041</v>
      </c>
      <c r="F1433" s="274">
        <v>339.85</v>
      </c>
    </row>
    <row r="1434" spans="1:6">
      <c r="A1434" s="273" t="s">
        <v>25039</v>
      </c>
      <c r="B1434" s="273">
        <v>3468</v>
      </c>
      <c r="C1434" s="266" t="s">
        <v>26389</v>
      </c>
      <c r="D1434" s="273" t="s">
        <v>14</v>
      </c>
      <c r="E1434" s="273" t="s">
        <v>25041</v>
      </c>
      <c r="F1434" s="274">
        <v>44.25</v>
      </c>
    </row>
    <row r="1435" spans="1:6">
      <c r="A1435" s="273" t="s">
        <v>25039</v>
      </c>
      <c r="B1435" s="273">
        <v>3465</v>
      </c>
      <c r="C1435" s="266" t="s">
        <v>26390</v>
      </c>
      <c r="D1435" s="273" t="s">
        <v>14</v>
      </c>
      <c r="E1435" s="273" t="s">
        <v>25041</v>
      </c>
      <c r="F1435" s="274">
        <v>44.23</v>
      </c>
    </row>
    <row r="1436" spans="1:6">
      <c r="A1436" s="273" t="s">
        <v>25039</v>
      </c>
      <c r="B1436" s="273">
        <v>12403</v>
      </c>
      <c r="C1436" s="266" t="s">
        <v>26391</v>
      </c>
      <c r="D1436" s="273" t="s">
        <v>14</v>
      </c>
      <c r="E1436" s="273" t="s">
        <v>25041</v>
      </c>
      <c r="F1436" s="274">
        <v>31.53</v>
      </c>
    </row>
    <row r="1437" spans="1:6">
      <c r="A1437" s="273" t="s">
        <v>25039</v>
      </c>
      <c r="B1437" s="273">
        <v>3463</v>
      </c>
      <c r="C1437" s="266" t="s">
        <v>26392</v>
      </c>
      <c r="D1437" s="273" t="s">
        <v>14</v>
      </c>
      <c r="E1437" s="273" t="s">
        <v>25041</v>
      </c>
      <c r="F1437" s="274">
        <v>18.420000000000002</v>
      </c>
    </row>
    <row r="1438" spans="1:6">
      <c r="A1438" s="273" t="s">
        <v>25039</v>
      </c>
      <c r="B1438" s="273">
        <v>3464</v>
      </c>
      <c r="C1438" s="266" t="s">
        <v>26393</v>
      </c>
      <c r="D1438" s="273" t="s">
        <v>14</v>
      </c>
      <c r="E1438" s="273" t="s">
        <v>25041</v>
      </c>
      <c r="F1438" s="274">
        <v>18.420000000000002</v>
      </c>
    </row>
    <row r="1439" spans="1:6">
      <c r="A1439" s="273" t="s">
        <v>25039</v>
      </c>
      <c r="B1439" s="273">
        <v>3466</v>
      </c>
      <c r="C1439" s="266" t="s">
        <v>26394</v>
      </c>
      <c r="D1439" s="273" t="s">
        <v>14</v>
      </c>
      <c r="E1439" s="273" t="s">
        <v>25041</v>
      </c>
      <c r="F1439" s="274">
        <v>112.34</v>
      </c>
    </row>
    <row r="1440" spans="1:6">
      <c r="A1440" s="273" t="s">
        <v>25039</v>
      </c>
      <c r="B1440" s="273">
        <v>3467</v>
      </c>
      <c r="C1440" s="266" t="s">
        <v>26395</v>
      </c>
      <c r="D1440" s="273" t="s">
        <v>14</v>
      </c>
      <c r="E1440" s="273" t="s">
        <v>25041</v>
      </c>
      <c r="F1440" s="274">
        <v>63.45</v>
      </c>
    </row>
    <row r="1441" spans="1:6">
      <c r="A1441" s="273" t="s">
        <v>25039</v>
      </c>
      <c r="B1441" s="273">
        <v>3462</v>
      </c>
      <c r="C1441" s="266" t="s">
        <v>26396</v>
      </c>
      <c r="D1441" s="273" t="s">
        <v>14</v>
      </c>
      <c r="E1441" s="273" t="s">
        <v>25041</v>
      </c>
      <c r="F1441" s="274">
        <v>12.15</v>
      </c>
    </row>
    <row r="1442" spans="1:6">
      <c r="A1442" s="273" t="s">
        <v>25039</v>
      </c>
      <c r="B1442" s="273">
        <v>43917</v>
      </c>
      <c r="C1442" s="266" t="s">
        <v>32262</v>
      </c>
      <c r="D1442" s="273" t="s">
        <v>14</v>
      </c>
      <c r="E1442" s="273" t="s">
        <v>25041</v>
      </c>
      <c r="F1442" s="274">
        <v>247.4</v>
      </c>
    </row>
    <row r="1443" spans="1:6">
      <c r="A1443" s="273" t="s">
        <v>25039</v>
      </c>
      <c r="B1443" s="273">
        <v>41808</v>
      </c>
      <c r="C1443" s="266" t="s">
        <v>32263</v>
      </c>
      <c r="D1443" s="273" t="s">
        <v>14</v>
      </c>
      <c r="E1443" s="273" t="s">
        <v>25041</v>
      </c>
      <c r="F1443" s="274">
        <v>17.98</v>
      </c>
    </row>
    <row r="1444" spans="1:6">
      <c r="A1444" s="273" t="s">
        <v>25039</v>
      </c>
      <c r="B1444" s="273">
        <v>41817</v>
      </c>
      <c r="C1444" s="266" t="s">
        <v>32264</v>
      </c>
      <c r="D1444" s="273" t="s">
        <v>14</v>
      </c>
      <c r="E1444" s="273" t="s">
        <v>25041</v>
      </c>
      <c r="F1444" s="274">
        <v>204.48</v>
      </c>
    </row>
    <row r="1445" spans="1:6">
      <c r="A1445" s="273" t="s">
        <v>25039</v>
      </c>
      <c r="B1445" s="273">
        <v>41819</v>
      </c>
      <c r="C1445" s="266" t="s">
        <v>32265</v>
      </c>
      <c r="D1445" s="273" t="s">
        <v>14</v>
      </c>
      <c r="E1445" s="273" t="s">
        <v>25041</v>
      </c>
      <c r="F1445" s="274">
        <v>307.62</v>
      </c>
    </row>
    <row r="1446" spans="1:6">
      <c r="A1446" s="273" t="s">
        <v>25039</v>
      </c>
      <c r="B1446" s="273">
        <v>41815</v>
      </c>
      <c r="C1446" s="266" t="s">
        <v>32266</v>
      </c>
      <c r="D1446" s="273" t="s">
        <v>14</v>
      </c>
      <c r="E1446" s="273" t="s">
        <v>25041</v>
      </c>
      <c r="F1446" s="274">
        <v>90.93</v>
      </c>
    </row>
    <row r="1447" spans="1:6">
      <c r="A1447" s="273" t="s">
        <v>25039</v>
      </c>
      <c r="B1447" s="273">
        <v>41816</v>
      </c>
      <c r="C1447" s="266" t="s">
        <v>32267</v>
      </c>
      <c r="D1447" s="273" t="s">
        <v>14</v>
      </c>
      <c r="E1447" s="273" t="s">
        <v>25041</v>
      </c>
      <c r="F1447" s="274">
        <v>151.69</v>
      </c>
    </row>
    <row r="1448" spans="1:6">
      <c r="A1448" s="273" t="s">
        <v>25039</v>
      </c>
      <c r="B1448" s="273">
        <v>41812</v>
      </c>
      <c r="C1448" s="266" t="s">
        <v>32268</v>
      </c>
      <c r="D1448" s="273" t="s">
        <v>14</v>
      </c>
      <c r="E1448" s="273" t="s">
        <v>25041</v>
      </c>
      <c r="F1448" s="274">
        <v>44.11</v>
      </c>
    </row>
    <row r="1449" spans="1:6">
      <c r="A1449" s="273" t="s">
        <v>25039</v>
      </c>
      <c r="B1449" s="273">
        <v>41813</v>
      </c>
      <c r="C1449" s="266" t="s">
        <v>32269</v>
      </c>
      <c r="D1449" s="273" t="s">
        <v>14</v>
      </c>
      <c r="E1449" s="273" t="s">
        <v>25041</v>
      </c>
      <c r="F1449" s="274">
        <v>64.900000000000006</v>
      </c>
    </row>
    <row r="1450" spans="1:6">
      <c r="A1450" s="273" t="s">
        <v>25039</v>
      </c>
      <c r="B1450" s="273">
        <v>41806</v>
      </c>
      <c r="C1450" s="266" t="s">
        <v>32270</v>
      </c>
      <c r="D1450" s="273" t="s">
        <v>14</v>
      </c>
      <c r="E1450" s="273" t="s">
        <v>25041</v>
      </c>
      <c r="F1450" s="274">
        <v>11.71</v>
      </c>
    </row>
    <row r="1451" spans="1:6">
      <c r="A1451" s="273" t="s">
        <v>25039</v>
      </c>
      <c r="B1451" s="273">
        <v>41807</v>
      </c>
      <c r="C1451" s="266" t="s">
        <v>32271</v>
      </c>
      <c r="D1451" s="273" t="s">
        <v>14</v>
      </c>
      <c r="E1451" s="273" t="s">
        <v>25041</v>
      </c>
      <c r="F1451" s="274">
        <v>13.05</v>
      </c>
    </row>
    <row r="1452" spans="1:6">
      <c r="A1452" s="273" t="s">
        <v>25039</v>
      </c>
      <c r="B1452" s="273">
        <v>41809</v>
      </c>
      <c r="C1452" s="266" t="s">
        <v>32272</v>
      </c>
      <c r="D1452" s="273" t="s">
        <v>14</v>
      </c>
      <c r="E1452" s="273" t="s">
        <v>25041</v>
      </c>
      <c r="F1452" s="274">
        <v>21.37</v>
      </c>
    </row>
    <row r="1453" spans="1:6">
      <c r="A1453" s="273" t="s">
        <v>25039</v>
      </c>
      <c r="B1453" s="273">
        <v>41811</v>
      </c>
      <c r="C1453" s="266" t="s">
        <v>32273</v>
      </c>
      <c r="D1453" s="273" t="s">
        <v>14</v>
      </c>
      <c r="E1453" s="273" t="s">
        <v>25041</v>
      </c>
      <c r="F1453" s="274">
        <v>27.36</v>
      </c>
    </row>
    <row r="1454" spans="1:6">
      <c r="A1454" s="273" t="s">
        <v>25039</v>
      </c>
      <c r="B1454" s="273">
        <v>41814</v>
      </c>
      <c r="C1454" s="266" t="s">
        <v>32274</v>
      </c>
      <c r="D1454" s="273" t="s">
        <v>14</v>
      </c>
      <c r="E1454" s="273" t="s">
        <v>25041</v>
      </c>
      <c r="F1454" s="274">
        <v>8.0399999999999991</v>
      </c>
    </row>
    <row r="1455" spans="1:6">
      <c r="A1455" s="273" t="s">
        <v>25039</v>
      </c>
      <c r="B1455" s="273">
        <v>41818</v>
      </c>
      <c r="C1455" s="266" t="s">
        <v>32275</v>
      </c>
      <c r="D1455" s="273" t="s">
        <v>14</v>
      </c>
      <c r="E1455" s="273" t="s">
        <v>25041</v>
      </c>
      <c r="F1455" s="274">
        <v>9.02</v>
      </c>
    </row>
    <row r="1456" spans="1:6">
      <c r="A1456" s="273" t="s">
        <v>25039</v>
      </c>
      <c r="B1456" s="273">
        <v>43919</v>
      </c>
      <c r="C1456" s="266" t="s">
        <v>32276</v>
      </c>
      <c r="D1456" s="273" t="s">
        <v>14</v>
      </c>
      <c r="E1456" s="273" t="s">
        <v>25041</v>
      </c>
      <c r="F1456" s="274">
        <v>307.62</v>
      </c>
    </row>
    <row r="1457" spans="1:6">
      <c r="A1457" s="273" t="s">
        <v>25039</v>
      </c>
      <c r="B1457" s="273">
        <v>43914</v>
      </c>
      <c r="C1457" s="266" t="s">
        <v>32277</v>
      </c>
      <c r="D1457" s="273" t="s">
        <v>14</v>
      </c>
      <c r="E1457" s="273" t="s">
        <v>25041</v>
      </c>
      <c r="F1457" s="274">
        <v>97.43</v>
      </c>
    </row>
    <row r="1458" spans="1:6">
      <c r="A1458" s="273" t="s">
        <v>25039</v>
      </c>
      <c r="B1458" s="273">
        <v>43916</v>
      </c>
      <c r="C1458" s="266" t="s">
        <v>32278</v>
      </c>
      <c r="D1458" s="273" t="s">
        <v>14</v>
      </c>
      <c r="E1458" s="273" t="s">
        <v>25041</v>
      </c>
      <c r="F1458" s="274">
        <v>137.6</v>
      </c>
    </row>
    <row r="1459" spans="1:6">
      <c r="A1459" s="273" t="s">
        <v>25039</v>
      </c>
      <c r="B1459" s="273">
        <v>43912</v>
      </c>
      <c r="C1459" s="266" t="s">
        <v>32279</v>
      </c>
      <c r="D1459" s="273" t="s">
        <v>14</v>
      </c>
      <c r="E1459" s="273" t="s">
        <v>25041</v>
      </c>
      <c r="F1459" s="274">
        <v>44.11</v>
      </c>
    </row>
    <row r="1460" spans="1:6">
      <c r="A1460" s="273" t="s">
        <v>25039</v>
      </c>
      <c r="B1460" s="273">
        <v>43913</v>
      </c>
      <c r="C1460" s="266" t="s">
        <v>32280</v>
      </c>
      <c r="D1460" s="273" t="s">
        <v>14</v>
      </c>
      <c r="E1460" s="273" t="s">
        <v>25041</v>
      </c>
      <c r="F1460" s="274">
        <v>64.900000000000006</v>
      </c>
    </row>
    <row r="1461" spans="1:6">
      <c r="A1461" s="273" t="s">
        <v>25039</v>
      </c>
      <c r="B1461" s="273">
        <v>43908</v>
      </c>
      <c r="C1461" s="266" t="s">
        <v>32281</v>
      </c>
      <c r="D1461" s="273" t="s">
        <v>14</v>
      </c>
      <c r="E1461" s="273" t="s">
        <v>25041</v>
      </c>
      <c r="F1461" s="274">
        <v>12.55</v>
      </c>
    </row>
    <row r="1462" spans="1:6">
      <c r="A1462" s="273" t="s">
        <v>25039</v>
      </c>
      <c r="B1462" s="273">
        <v>43909</v>
      </c>
      <c r="C1462" s="266" t="s">
        <v>32282</v>
      </c>
      <c r="D1462" s="273" t="s">
        <v>14</v>
      </c>
      <c r="E1462" s="273" t="s">
        <v>25041</v>
      </c>
      <c r="F1462" s="274">
        <v>14.56</v>
      </c>
    </row>
    <row r="1463" spans="1:6">
      <c r="A1463" s="273" t="s">
        <v>25039</v>
      </c>
      <c r="B1463" s="273">
        <v>43910</v>
      </c>
      <c r="C1463" s="266" t="s">
        <v>32283</v>
      </c>
      <c r="D1463" s="273" t="s">
        <v>14</v>
      </c>
      <c r="E1463" s="273" t="s">
        <v>25041</v>
      </c>
      <c r="F1463" s="274">
        <v>21.37</v>
      </c>
    </row>
    <row r="1464" spans="1:6">
      <c r="A1464" s="273" t="s">
        <v>25039</v>
      </c>
      <c r="B1464" s="273">
        <v>43911</v>
      </c>
      <c r="C1464" s="266" t="s">
        <v>32284</v>
      </c>
      <c r="D1464" s="273" t="s">
        <v>14</v>
      </c>
      <c r="E1464" s="273" t="s">
        <v>25041</v>
      </c>
      <c r="F1464" s="274">
        <v>27.36</v>
      </c>
    </row>
    <row r="1465" spans="1:6">
      <c r="A1465" s="273" t="s">
        <v>25039</v>
      </c>
      <c r="B1465" s="273">
        <v>43915</v>
      </c>
      <c r="C1465" s="266" t="s">
        <v>32285</v>
      </c>
      <c r="D1465" s="273" t="s">
        <v>14</v>
      </c>
      <c r="E1465" s="273" t="s">
        <v>25041</v>
      </c>
      <c r="F1465" s="274">
        <v>6.93</v>
      </c>
    </row>
    <row r="1466" spans="1:6">
      <c r="A1466" s="273" t="s">
        <v>25039</v>
      </c>
      <c r="B1466" s="273">
        <v>43918</v>
      </c>
      <c r="C1466" s="266" t="s">
        <v>32286</v>
      </c>
      <c r="D1466" s="273" t="s">
        <v>14</v>
      </c>
      <c r="E1466" s="273" t="s">
        <v>25041</v>
      </c>
      <c r="F1466" s="274">
        <v>8.56</v>
      </c>
    </row>
    <row r="1467" spans="1:6">
      <c r="A1467" s="273" t="s">
        <v>25039</v>
      </c>
      <c r="B1467" s="273">
        <v>43907</v>
      </c>
      <c r="C1467" s="266" t="s">
        <v>32287</v>
      </c>
      <c r="D1467" s="273" t="s">
        <v>14</v>
      </c>
      <c r="E1467" s="273" t="s">
        <v>25041</v>
      </c>
      <c r="F1467" s="274">
        <v>11.71</v>
      </c>
    </row>
    <row r="1468" spans="1:6">
      <c r="A1468" s="273" t="s">
        <v>25039</v>
      </c>
      <c r="B1468" s="273">
        <v>37416</v>
      </c>
      <c r="C1468" s="266" t="s">
        <v>26397</v>
      </c>
      <c r="D1468" s="273" t="s">
        <v>14</v>
      </c>
      <c r="E1468" s="273" t="s">
        <v>25041</v>
      </c>
      <c r="F1468" s="274">
        <v>4.1399999999999997</v>
      </c>
    </row>
    <row r="1469" spans="1:6">
      <c r="A1469" s="273" t="s">
        <v>25039</v>
      </c>
      <c r="B1469" s="273">
        <v>37417</v>
      </c>
      <c r="C1469" s="266" t="s">
        <v>26398</v>
      </c>
      <c r="D1469" s="273" t="s">
        <v>14</v>
      </c>
      <c r="E1469" s="273" t="s">
        <v>25041</v>
      </c>
      <c r="F1469" s="274">
        <v>5.96</v>
      </c>
    </row>
    <row r="1470" spans="1:6">
      <c r="A1470" s="273" t="s">
        <v>25039</v>
      </c>
      <c r="B1470" s="273">
        <v>37413</v>
      </c>
      <c r="C1470" s="266" t="s">
        <v>26399</v>
      </c>
      <c r="D1470" s="273" t="s">
        <v>14</v>
      </c>
      <c r="E1470" s="273" t="s">
        <v>25041</v>
      </c>
      <c r="F1470" s="274">
        <v>4.43</v>
      </c>
    </row>
    <row r="1471" spans="1:6">
      <c r="A1471" s="273" t="s">
        <v>25039</v>
      </c>
      <c r="B1471" s="273">
        <v>37414</v>
      </c>
      <c r="C1471" s="266" t="s">
        <v>26400</v>
      </c>
      <c r="D1471" s="273" t="s">
        <v>14</v>
      </c>
      <c r="E1471" s="273" t="s">
        <v>25041</v>
      </c>
      <c r="F1471" s="274">
        <v>5.03</v>
      </c>
    </row>
    <row r="1472" spans="1:6">
      <c r="A1472" s="273" t="s">
        <v>25039</v>
      </c>
      <c r="B1472" s="273">
        <v>37415</v>
      </c>
      <c r="C1472" s="266" t="s">
        <v>26401</v>
      </c>
      <c r="D1472" s="273" t="s">
        <v>14</v>
      </c>
      <c r="E1472" s="273" t="s">
        <v>25041</v>
      </c>
      <c r="F1472" s="274">
        <v>9.14</v>
      </c>
    </row>
    <row r="1473" spans="1:6">
      <c r="A1473" s="273" t="s">
        <v>25039</v>
      </c>
      <c r="B1473" s="273">
        <v>43590</v>
      </c>
      <c r="C1473" s="266" t="s">
        <v>26402</v>
      </c>
      <c r="D1473" s="273" t="s">
        <v>14</v>
      </c>
      <c r="E1473" s="273" t="s">
        <v>25041</v>
      </c>
      <c r="F1473" s="274">
        <v>152.13</v>
      </c>
    </row>
    <row r="1474" spans="1:6">
      <c r="A1474" s="273" t="s">
        <v>25039</v>
      </c>
      <c r="B1474" s="273">
        <v>43589</v>
      </c>
      <c r="C1474" s="266" t="s">
        <v>26403</v>
      </c>
      <c r="D1474" s="273" t="s">
        <v>14</v>
      </c>
      <c r="E1474" s="273" t="s">
        <v>25041</v>
      </c>
      <c r="F1474" s="274">
        <v>27.52</v>
      </c>
    </row>
    <row r="1475" spans="1:6">
      <c r="A1475" s="273" t="s">
        <v>25039</v>
      </c>
      <c r="B1475" s="273">
        <v>34519</v>
      </c>
      <c r="C1475" s="266" t="s">
        <v>26404</v>
      </c>
      <c r="D1475" s="273" t="s">
        <v>14</v>
      </c>
      <c r="E1475" s="273" t="s">
        <v>25041</v>
      </c>
      <c r="F1475" s="274">
        <v>86.59</v>
      </c>
    </row>
    <row r="1476" spans="1:6">
      <c r="A1476" s="273" t="s">
        <v>25039</v>
      </c>
      <c r="B1476" s="273">
        <v>1649</v>
      </c>
      <c r="C1476" s="266" t="s">
        <v>26405</v>
      </c>
      <c r="D1476" s="273" t="s">
        <v>14</v>
      </c>
      <c r="E1476" s="273" t="s">
        <v>25041</v>
      </c>
      <c r="F1476" s="274">
        <v>79.94</v>
      </c>
    </row>
    <row r="1477" spans="1:6">
      <c r="A1477" s="273" t="s">
        <v>25039</v>
      </c>
      <c r="B1477" s="273">
        <v>1653</v>
      </c>
      <c r="C1477" s="266" t="s">
        <v>26406</v>
      </c>
      <c r="D1477" s="273" t="s">
        <v>14</v>
      </c>
      <c r="E1477" s="273" t="s">
        <v>25041</v>
      </c>
      <c r="F1477" s="274">
        <v>62.62</v>
      </c>
    </row>
    <row r="1478" spans="1:6">
      <c r="A1478" s="273" t="s">
        <v>25039</v>
      </c>
      <c r="B1478" s="273">
        <v>1648</v>
      </c>
      <c r="C1478" s="266" t="s">
        <v>26407</v>
      </c>
      <c r="D1478" s="273" t="s">
        <v>14</v>
      </c>
      <c r="E1478" s="273" t="s">
        <v>25041</v>
      </c>
      <c r="F1478" s="274">
        <v>43.05</v>
      </c>
    </row>
    <row r="1479" spans="1:6">
      <c r="A1479" s="273" t="s">
        <v>25039</v>
      </c>
      <c r="B1479" s="273">
        <v>1647</v>
      </c>
      <c r="C1479" s="266" t="s">
        <v>26408</v>
      </c>
      <c r="D1479" s="273" t="s">
        <v>14</v>
      </c>
      <c r="E1479" s="273" t="s">
        <v>25041</v>
      </c>
      <c r="F1479" s="274">
        <v>22.42</v>
      </c>
    </row>
    <row r="1480" spans="1:6">
      <c r="A1480" s="273" t="s">
        <v>25039</v>
      </c>
      <c r="B1480" s="273">
        <v>1651</v>
      </c>
      <c r="C1480" s="266" t="s">
        <v>26409</v>
      </c>
      <c r="D1480" s="273" t="s">
        <v>14</v>
      </c>
      <c r="E1480" s="273" t="s">
        <v>25041</v>
      </c>
      <c r="F1480" s="274">
        <v>199.73</v>
      </c>
    </row>
    <row r="1481" spans="1:6">
      <c r="A1481" s="273" t="s">
        <v>25039</v>
      </c>
      <c r="B1481" s="273">
        <v>1650</v>
      </c>
      <c r="C1481" s="266" t="s">
        <v>26410</v>
      </c>
      <c r="D1481" s="273" t="s">
        <v>14</v>
      </c>
      <c r="E1481" s="273" t="s">
        <v>25041</v>
      </c>
      <c r="F1481" s="274">
        <v>110.4</v>
      </c>
    </row>
    <row r="1482" spans="1:6">
      <c r="A1482" s="273" t="s">
        <v>25039</v>
      </c>
      <c r="B1482" s="273">
        <v>1652</v>
      </c>
      <c r="C1482" s="266" t="s">
        <v>26411</v>
      </c>
      <c r="D1482" s="273" t="s">
        <v>14</v>
      </c>
      <c r="E1482" s="273" t="s">
        <v>25041</v>
      </c>
      <c r="F1482" s="274">
        <v>286.67</v>
      </c>
    </row>
    <row r="1483" spans="1:6">
      <c r="A1483" s="273" t="s">
        <v>25039</v>
      </c>
      <c r="B1483" s="273">
        <v>1654</v>
      </c>
      <c r="C1483" s="266" t="s">
        <v>26412</v>
      </c>
      <c r="D1483" s="273" t="s">
        <v>14</v>
      </c>
      <c r="E1483" s="273" t="s">
        <v>25041</v>
      </c>
      <c r="F1483" s="274">
        <v>30.78</v>
      </c>
    </row>
    <row r="1484" spans="1:6">
      <c r="A1484" s="273" t="s">
        <v>25039</v>
      </c>
      <c r="B1484" s="273">
        <v>10510</v>
      </c>
      <c r="C1484" s="266" t="s">
        <v>26413</v>
      </c>
      <c r="D1484" s="273" t="s">
        <v>14</v>
      </c>
      <c r="E1484" s="273" t="s">
        <v>25041</v>
      </c>
      <c r="F1484" s="274">
        <v>169.07</v>
      </c>
    </row>
    <row r="1485" spans="1:6">
      <c r="A1485" s="273" t="s">
        <v>25039</v>
      </c>
      <c r="B1485" s="273">
        <v>1744</v>
      </c>
      <c r="C1485" s="266" t="s">
        <v>32288</v>
      </c>
      <c r="D1485" s="273" t="s">
        <v>14</v>
      </c>
      <c r="E1485" s="273" t="s">
        <v>25041</v>
      </c>
      <c r="F1485" s="274">
        <v>134.53</v>
      </c>
    </row>
    <row r="1486" spans="1:6">
      <c r="A1486" s="273" t="s">
        <v>25039</v>
      </c>
      <c r="B1486" s="273">
        <v>1743</v>
      </c>
      <c r="C1486" s="266" t="s">
        <v>32289</v>
      </c>
      <c r="D1486" s="273" t="s">
        <v>14</v>
      </c>
      <c r="E1486" s="273" t="s">
        <v>25041</v>
      </c>
      <c r="F1486" s="274">
        <v>176.66</v>
      </c>
    </row>
    <row r="1487" spans="1:6">
      <c r="A1487" s="273" t="s">
        <v>25039</v>
      </c>
      <c r="B1487" s="273">
        <v>1747</v>
      </c>
      <c r="C1487" s="266" t="s">
        <v>32290</v>
      </c>
      <c r="D1487" s="273" t="s">
        <v>14</v>
      </c>
      <c r="E1487" s="273" t="s">
        <v>25041</v>
      </c>
      <c r="F1487" s="274">
        <v>194.22</v>
      </c>
    </row>
    <row r="1488" spans="1:6">
      <c r="A1488" s="273" t="s">
        <v>25039</v>
      </c>
      <c r="B1488" s="273">
        <v>39640</v>
      </c>
      <c r="C1488" s="266" t="s">
        <v>26414</v>
      </c>
      <c r="D1488" s="273" t="s">
        <v>14</v>
      </c>
      <c r="E1488" s="273" t="s">
        <v>25041</v>
      </c>
      <c r="F1488" s="274">
        <v>11.51</v>
      </c>
    </row>
    <row r="1489" spans="1:6">
      <c r="A1489" s="273" t="s">
        <v>25039</v>
      </c>
      <c r="B1489" s="273">
        <v>7216</v>
      </c>
      <c r="C1489" s="266" t="s">
        <v>26415</v>
      </c>
      <c r="D1489" s="273" t="s">
        <v>14</v>
      </c>
      <c r="E1489" s="273" t="s">
        <v>25041</v>
      </c>
      <c r="F1489" s="274">
        <v>61.84</v>
      </c>
    </row>
    <row r="1490" spans="1:6">
      <c r="A1490" s="273" t="s">
        <v>25039</v>
      </c>
      <c r="B1490" s="273">
        <v>20235</v>
      </c>
      <c r="C1490" s="266" t="s">
        <v>26416</v>
      </c>
      <c r="D1490" s="273" t="s">
        <v>14</v>
      </c>
      <c r="E1490" s="273" t="s">
        <v>25041</v>
      </c>
      <c r="F1490" s="274">
        <v>49.72</v>
      </c>
    </row>
    <row r="1491" spans="1:6">
      <c r="A1491" s="273" t="s">
        <v>25039</v>
      </c>
      <c r="B1491" s="273">
        <v>7181</v>
      </c>
      <c r="C1491" s="266" t="s">
        <v>26417</v>
      </c>
      <c r="D1491" s="273" t="s">
        <v>14</v>
      </c>
      <c r="E1491" s="273" t="s">
        <v>25041</v>
      </c>
      <c r="F1491" s="274">
        <v>8.7799999999999994</v>
      </c>
    </row>
    <row r="1492" spans="1:6">
      <c r="A1492" s="273" t="s">
        <v>25039</v>
      </c>
      <c r="B1492" s="273">
        <v>40742</v>
      </c>
      <c r="C1492" s="266" t="s">
        <v>26418</v>
      </c>
      <c r="D1492" s="273" t="s">
        <v>14</v>
      </c>
      <c r="E1492" s="273" t="s">
        <v>25041</v>
      </c>
      <c r="F1492" s="274">
        <v>11.82</v>
      </c>
    </row>
    <row r="1493" spans="1:6">
      <c r="A1493" s="273" t="s">
        <v>25039</v>
      </c>
      <c r="B1493" s="273">
        <v>7214</v>
      </c>
      <c r="C1493" s="266" t="s">
        <v>26419</v>
      </c>
      <c r="D1493" s="273" t="s">
        <v>14</v>
      </c>
      <c r="E1493" s="273" t="s">
        <v>25041</v>
      </c>
      <c r="F1493" s="274">
        <v>60.39</v>
      </c>
    </row>
    <row r="1494" spans="1:6">
      <c r="A1494" s="273" t="s">
        <v>25039</v>
      </c>
      <c r="B1494" s="273">
        <v>7219</v>
      </c>
      <c r="C1494" s="266" t="s">
        <v>26420</v>
      </c>
      <c r="D1494" s="273" t="s">
        <v>14</v>
      </c>
      <c r="E1494" s="273" t="s">
        <v>25041</v>
      </c>
      <c r="F1494" s="274">
        <v>53.57</v>
      </c>
    </row>
    <row r="1495" spans="1:6">
      <c r="A1495" s="273" t="s">
        <v>25039</v>
      </c>
      <c r="B1495" s="273">
        <v>2628</v>
      </c>
      <c r="C1495" s="266" t="s">
        <v>26421</v>
      </c>
      <c r="D1495" s="273" t="s">
        <v>14</v>
      </c>
      <c r="E1495" s="273" t="s">
        <v>25041</v>
      </c>
      <c r="F1495" s="274">
        <v>205.67</v>
      </c>
    </row>
    <row r="1496" spans="1:6">
      <c r="A1496" s="273" t="s">
        <v>25039</v>
      </c>
      <c r="B1496" s="273">
        <v>2622</v>
      </c>
      <c r="C1496" s="266" t="s">
        <v>26422</v>
      </c>
      <c r="D1496" s="273" t="s">
        <v>14</v>
      </c>
      <c r="E1496" s="273" t="s">
        <v>25041</v>
      </c>
      <c r="F1496" s="274">
        <v>4.88</v>
      </c>
    </row>
    <row r="1497" spans="1:6">
      <c r="A1497" s="273" t="s">
        <v>25039</v>
      </c>
      <c r="B1497" s="273">
        <v>2623</v>
      </c>
      <c r="C1497" s="266" t="s">
        <v>26423</v>
      </c>
      <c r="D1497" s="273" t="s">
        <v>14</v>
      </c>
      <c r="E1497" s="273" t="s">
        <v>25041</v>
      </c>
      <c r="F1497" s="274">
        <v>5.88</v>
      </c>
    </row>
    <row r="1498" spans="1:6">
      <c r="A1498" s="273" t="s">
        <v>25039</v>
      </c>
      <c r="B1498" s="273">
        <v>2624</v>
      </c>
      <c r="C1498" s="266" t="s">
        <v>26424</v>
      </c>
      <c r="D1498" s="273" t="s">
        <v>14</v>
      </c>
      <c r="E1498" s="273" t="s">
        <v>25041</v>
      </c>
      <c r="F1498" s="274">
        <v>9.35</v>
      </c>
    </row>
    <row r="1499" spans="1:6">
      <c r="A1499" s="273" t="s">
        <v>25039</v>
      </c>
      <c r="B1499" s="273">
        <v>2625</v>
      </c>
      <c r="C1499" s="266" t="s">
        <v>26425</v>
      </c>
      <c r="D1499" s="273" t="s">
        <v>14</v>
      </c>
      <c r="E1499" s="273" t="s">
        <v>25041</v>
      </c>
      <c r="F1499" s="274">
        <v>19.73</v>
      </c>
    </row>
    <row r="1500" spans="1:6">
      <c r="A1500" s="273" t="s">
        <v>25039</v>
      </c>
      <c r="B1500" s="273">
        <v>2626</v>
      </c>
      <c r="C1500" s="266" t="s">
        <v>26426</v>
      </c>
      <c r="D1500" s="273" t="s">
        <v>14</v>
      </c>
      <c r="E1500" s="273" t="s">
        <v>25041</v>
      </c>
      <c r="F1500" s="274">
        <v>28.91</v>
      </c>
    </row>
    <row r="1501" spans="1:6">
      <c r="A1501" s="273" t="s">
        <v>25039</v>
      </c>
      <c r="B1501" s="273">
        <v>2630</v>
      </c>
      <c r="C1501" s="266" t="s">
        <v>26427</v>
      </c>
      <c r="D1501" s="273" t="s">
        <v>14</v>
      </c>
      <c r="E1501" s="273" t="s">
        <v>25041</v>
      </c>
      <c r="F1501" s="274">
        <v>43.98</v>
      </c>
    </row>
    <row r="1502" spans="1:6">
      <c r="A1502" s="273" t="s">
        <v>25039</v>
      </c>
      <c r="B1502" s="273">
        <v>2627</v>
      </c>
      <c r="C1502" s="266" t="s">
        <v>26428</v>
      </c>
      <c r="D1502" s="273" t="s">
        <v>14</v>
      </c>
      <c r="E1502" s="273" t="s">
        <v>25041</v>
      </c>
      <c r="F1502" s="274">
        <v>77.47</v>
      </c>
    </row>
    <row r="1503" spans="1:6">
      <c r="A1503" s="273" t="s">
        <v>25039</v>
      </c>
      <c r="B1503" s="273">
        <v>2629</v>
      </c>
      <c r="C1503" s="266" t="s">
        <v>26429</v>
      </c>
      <c r="D1503" s="273" t="s">
        <v>14</v>
      </c>
      <c r="E1503" s="273" t="s">
        <v>25041</v>
      </c>
      <c r="F1503" s="274">
        <v>104.78</v>
      </c>
    </row>
    <row r="1504" spans="1:6">
      <c r="A1504" s="273" t="s">
        <v>25039</v>
      </c>
      <c r="B1504" s="273">
        <v>1880</v>
      </c>
      <c r="C1504" s="266" t="s">
        <v>26430</v>
      </c>
      <c r="D1504" s="273" t="s">
        <v>14</v>
      </c>
      <c r="E1504" s="273" t="s">
        <v>25041</v>
      </c>
      <c r="F1504" s="274">
        <v>2.77</v>
      </c>
    </row>
    <row r="1505" spans="1:6">
      <c r="A1505" s="273" t="s">
        <v>25039</v>
      </c>
      <c r="B1505" s="273">
        <v>39274</v>
      </c>
      <c r="C1505" s="266" t="s">
        <v>26431</v>
      </c>
      <c r="D1505" s="273" t="s">
        <v>14</v>
      </c>
      <c r="E1505" s="273" t="s">
        <v>25041</v>
      </c>
      <c r="F1505" s="274">
        <v>2.15</v>
      </c>
    </row>
    <row r="1506" spans="1:6">
      <c r="A1506" s="273" t="s">
        <v>25039</v>
      </c>
      <c r="B1506" s="273">
        <v>12033</v>
      </c>
      <c r="C1506" s="266" t="s">
        <v>26432</v>
      </c>
      <c r="D1506" s="273" t="s">
        <v>14</v>
      </c>
      <c r="E1506" s="273" t="s">
        <v>25041</v>
      </c>
      <c r="F1506" s="274">
        <v>8.86</v>
      </c>
    </row>
    <row r="1507" spans="1:6">
      <c r="A1507" s="273" t="s">
        <v>25039</v>
      </c>
      <c r="B1507" s="273">
        <v>40408</v>
      </c>
      <c r="C1507" s="266" t="s">
        <v>26433</v>
      </c>
      <c r="D1507" s="273" t="s">
        <v>14</v>
      </c>
      <c r="E1507" s="273" t="s">
        <v>25041</v>
      </c>
      <c r="F1507" s="274">
        <v>5.82</v>
      </c>
    </row>
    <row r="1508" spans="1:6">
      <c r="A1508" s="273" t="s">
        <v>25039</v>
      </c>
      <c r="B1508" s="273">
        <v>39276</v>
      </c>
      <c r="C1508" s="266" t="s">
        <v>26434</v>
      </c>
      <c r="D1508" s="273" t="s">
        <v>14</v>
      </c>
      <c r="E1508" s="273" t="s">
        <v>25041</v>
      </c>
      <c r="F1508" s="274">
        <v>5.24</v>
      </c>
    </row>
    <row r="1509" spans="1:6">
      <c r="A1509" s="273" t="s">
        <v>25039</v>
      </c>
      <c r="B1509" s="273">
        <v>40409</v>
      </c>
      <c r="C1509" s="266" t="s">
        <v>26435</v>
      </c>
      <c r="D1509" s="273" t="s">
        <v>14</v>
      </c>
      <c r="E1509" s="273" t="s">
        <v>25041</v>
      </c>
      <c r="F1509" s="274">
        <v>2.06</v>
      </c>
    </row>
    <row r="1510" spans="1:6">
      <c r="A1510" s="273" t="s">
        <v>25039</v>
      </c>
      <c r="B1510" s="273">
        <v>39277</v>
      </c>
      <c r="C1510" s="266" t="s">
        <v>26436</v>
      </c>
      <c r="D1510" s="273" t="s">
        <v>14</v>
      </c>
      <c r="E1510" s="273" t="s">
        <v>25041</v>
      </c>
      <c r="F1510" s="274">
        <v>14.16</v>
      </c>
    </row>
    <row r="1511" spans="1:6">
      <c r="A1511" s="273" t="s">
        <v>25039</v>
      </c>
      <c r="B1511" s="273">
        <v>12034</v>
      </c>
      <c r="C1511" s="266" t="s">
        <v>26437</v>
      </c>
      <c r="D1511" s="273" t="s">
        <v>14</v>
      </c>
      <c r="E1511" s="273" t="s">
        <v>25041</v>
      </c>
      <c r="F1511" s="274">
        <v>4.01</v>
      </c>
    </row>
    <row r="1512" spans="1:6">
      <c r="A1512" s="273" t="s">
        <v>25039</v>
      </c>
      <c r="B1512" s="273">
        <v>39879</v>
      </c>
      <c r="C1512" s="266" t="s">
        <v>26438</v>
      </c>
      <c r="D1512" s="273" t="s">
        <v>14</v>
      </c>
      <c r="E1512" s="273" t="s">
        <v>25041</v>
      </c>
      <c r="F1512" s="274">
        <v>5.45</v>
      </c>
    </row>
    <row r="1513" spans="1:6">
      <c r="A1513" s="273" t="s">
        <v>25039</v>
      </c>
      <c r="B1513" s="273">
        <v>39880</v>
      </c>
      <c r="C1513" s="266" t="s">
        <v>26439</v>
      </c>
      <c r="D1513" s="273" t="s">
        <v>14</v>
      </c>
      <c r="E1513" s="273" t="s">
        <v>25041</v>
      </c>
      <c r="F1513" s="274">
        <v>12.06</v>
      </c>
    </row>
    <row r="1514" spans="1:6">
      <c r="A1514" s="273" t="s">
        <v>25039</v>
      </c>
      <c r="B1514" s="273">
        <v>39881</v>
      </c>
      <c r="C1514" s="266" t="s">
        <v>26440</v>
      </c>
      <c r="D1514" s="273" t="s">
        <v>14</v>
      </c>
      <c r="E1514" s="273" t="s">
        <v>25041</v>
      </c>
      <c r="F1514" s="274">
        <v>19.37</v>
      </c>
    </row>
    <row r="1515" spans="1:6">
      <c r="A1515" s="273" t="s">
        <v>25039</v>
      </c>
      <c r="B1515" s="273">
        <v>39882</v>
      </c>
      <c r="C1515" s="266" t="s">
        <v>26441</v>
      </c>
      <c r="D1515" s="273" t="s">
        <v>14</v>
      </c>
      <c r="E1515" s="273" t="s">
        <v>25041</v>
      </c>
      <c r="F1515" s="274">
        <v>51.02</v>
      </c>
    </row>
    <row r="1516" spans="1:6">
      <c r="A1516" s="273" t="s">
        <v>25039</v>
      </c>
      <c r="B1516" s="273">
        <v>39883</v>
      </c>
      <c r="C1516" s="266" t="s">
        <v>26442</v>
      </c>
      <c r="D1516" s="273" t="s">
        <v>14</v>
      </c>
      <c r="E1516" s="273" t="s">
        <v>25041</v>
      </c>
      <c r="F1516" s="274">
        <v>81.47</v>
      </c>
    </row>
    <row r="1517" spans="1:6">
      <c r="A1517" s="273" t="s">
        <v>25039</v>
      </c>
      <c r="B1517" s="273">
        <v>39884</v>
      </c>
      <c r="C1517" s="266" t="s">
        <v>26443</v>
      </c>
      <c r="D1517" s="273" t="s">
        <v>14</v>
      </c>
      <c r="E1517" s="273" t="s">
        <v>25041</v>
      </c>
      <c r="F1517" s="274">
        <v>121</v>
      </c>
    </row>
    <row r="1518" spans="1:6">
      <c r="A1518" s="273" t="s">
        <v>25039</v>
      </c>
      <c r="B1518" s="273">
        <v>39885</v>
      </c>
      <c r="C1518" s="266" t="s">
        <v>26444</v>
      </c>
      <c r="D1518" s="273" t="s">
        <v>14</v>
      </c>
      <c r="E1518" s="273" t="s">
        <v>25041</v>
      </c>
      <c r="F1518" s="274">
        <v>287.58</v>
      </c>
    </row>
    <row r="1519" spans="1:6">
      <c r="A1519" s="273" t="s">
        <v>25039</v>
      </c>
      <c r="B1519" s="273">
        <v>1777</v>
      </c>
      <c r="C1519" s="266" t="s">
        <v>26445</v>
      </c>
      <c r="D1519" s="273" t="s">
        <v>14</v>
      </c>
      <c r="E1519" s="273" t="s">
        <v>25041</v>
      </c>
      <c r="F1519" s="274">
        <v>86.19</v>
      </c>
    </row>
    <row r="1520" spans="1:6">
      <c r="A1520" s="273" t="s">
        <v>25039</v>
      </c>
      <c r="B1520" s="273">
        <v>1819</v>
      </c>
      <c r="C1520" s="266" t="s">
        <v>26446</v>
      </c>
      <c r="D1520" s="273" t="s">
        <v>14</v>
      </c>
      <c r="E1520" s="273" t="s">
        <v>25041</v>
      </c>
      <c r="F1520" s="274">
        <v>62.71</v>
      </c>
    </row>
    <row r="1521" spans="1:6">
      <c r="A1521" s="273" t="s">
        <v>25039</v>
      </c>
      <c r="B1521" s="273">
        <v>1776</v>
      </c>
      <c r="C1521" s="266" t="s">
        <v>26447</v>
      </c>
      <c r="D1521" s="273" t="s">
        <v>14</v>
      </c>
      <c r="E1521" s="273" t="s">
        <v>25041</v>
      </c>
      <c r="F1521" s="274">
        <v>51.02</v>
      </c>
    </row>
    <row r="1522" spans="1:6">
      <c r="A1522" s="273" t="s">
        <v>25039</v>
      </c>
      <c r="B1522" s="273">
        <v>1775</v>
      </c>
      <c r="C1522" s="266" t="s">
        <v>26448</v>
      </c>
      <c r="D1522" s="273" t="s">
        <v>14</v>
      </c>
      <c r="E1522" s="273" t="s">
        <v>25041</v>
      </c>
      <c r="F1522" s="274">
        <v>18.75</v>
      </c>
    </row>
    <row r="1523" spans="1:6">
      <c r="A1523" s="273" t="s">
        <v>25039</v>
      </c>
      <c r="B1523" s="273">
        <v>1778</v>
      </c>
      <c r="C1523" s="266" t="s">
        <v>26449</v>
      </c>
      <c r="D1523" s="273" t="s">
        <v>14</v>
      </c>
      <c r="E1523" s="273" t="s">
        <v>25041</v>
      </c>
      <c r="F1523" s="274">
        <v>208.64</v>
      </c>
    </row>
    <row r="1524" spans="1:6">
      <c r="A1524" s="273" t="s">
        <v>25039</v>
      </c>
      <c r="B1524" s="273">
        <v>1818</v>
      </c>
      <c r="C1524" s="266" t="s">
        <v>26450</v>
      </c>
      <c r="D1524" s="273" t="s">
        <v>14</v>
      </c>
      <c r="E1524" s="273" t="s">
        <v>25041</v>
      </c>
      <c r="F1524" s="274">
        <v>138.49</v>
      </c>
    </row>
    <row r="1525" spans="1:6">
      <c r="A1525" s="273" t="s">
        <v>25039</v>
      </c>
      <c r="B1525" s="273">
        <v>1779</v>
      </c>
      <c r="C1525" s="266" t="s">
        <v>26451</v>
      </c>
      <c r="D1525" s="273" t="s">
        <v>14</v>
      </c>
      <c r="E1525" s="273" t="s">
        <v>25041</v>
      </c>
      <c r="F1525" s="274">
        <v>303.43</v>
      </c>
    </row>
    <row r="1526" spans="1:6">
      <c r="A1526" s="273" t="s">
        <v>25039</v>
      </c>
      <c r="B1526" s="273">
        <v>1820</v>
      </c>
      <c r="C1526" s="266" t="s">
        <v>26452</v>
      </c>
      <c r="D1526" s="273" t="s">
        <v>14</v>
      </c>
      <c r="E1526" s="273" t="s">
        <v>25041</v>
      </c>
      <c r="F1526" s="274">
        <v>27.08</v>
      </c>
    </row>
    <row r="1527" spans="1:6">
      <c r="A1527" s="273" t="s">
        <v>25039</v>
      </c>
      <c r="B1527" s="273">
        <v>1780</v>
      </c>
      <c r="C1527" s="266" t="s">
        <v>26453</v>
      </c>
      <c r="D1527" s="273" t="s">
        <v>14</v>
      </c>
      <c r="E1527" s="273" t="s">
        <v>25041</v>
      </c>
      <c r="F1527" s="274">
        <v>625.53</v>
      </c>
    </row>
    <row r="1528" spans="1:6">
      <c r="A1528" s="273" t="s">
        <v>25039</v>
      </c>
      <c r="B1528" s="273">
        <v>1783</v>
      </c>
      <c r="C1528" s="266" t="s">
        <v>26454</v>
      </c>
      <c r="D1528" s="273" t="s">
        <v>14</v>
      </c>
      <c r="E1528" s="273" t="s">
        <v>25041</v>
      </c>
      <c r="F1528" s="274">
        <v>66.14</v>
      </c>
    </row>
    <row r="1529" spans="1:6">
      <c r="A1529" s="273" t="s">
        <v>25039</v>
      </c>
      <c r="B1529" s="273">
        <v>1782</v>
      </c>
      <c r="C1529" s="266" t="s">
        <v>26455</v>
      </c>
      <c r="D1529" s="273" t="s">
        <v>14</v>
      </c>
      <c r="E1529" s="273" t="s">
        <v>25041</v>
      </c>
      <c r="F1529" s="274">
        <v>52.29</v>
      </c>
    </row>
    <row r="1530" spans="1:6">
      <c r="A1530" s="273" t="s">
        <v>25039</v>
      </c>
      <c r="B1530" s="273">
        <v>1781</v>
      </c>
      <c r="C1530" s="266" t="s">
        <v>26456</v>
      </c>
      <c r="D1530" s="273" t="s">
        <v>14</v>
      </c>
      <c r="E1530" s="273" t="s">
        <v>25041</v>
      </c>
      <c r="F1530" s="274">
        <v>34.07</v>
      </c>
    </row>
    <row r="1531" spans="1:6">
      <c r="A1531" s="273" t="s">
        <v>25039</v>
      </c>
      <c r="B1531" s="273">
        <v>1817</v>
      </c>
      <c r="C1531" s="266" t="s">
        <v>26457</v>
      </c>
      <c r="D1531" s="273" t="s">
        <v>14</v>
      </c>
      <c r="E1531" s="273" t="s">
        <v>25041</v>
      </c>
      <c r="F1531" s="274">
        <v>15.58</v>
      </c>
    </row>
    <row r="1532" spans="1:6">
      <c r="A1532" s="273" t="s">
        <v>25039</v>
      </c>
      <c r="B1532" s="273">
        <v>1784</v>
      </c>
      <c r="C1532" s="266" t="s">
        <v>26458</v>
      </c>
      <c r="D1532" s="273" t="s">
        <v>14</v>
      </c>
      <c r="E1532" s="273" t="s">
        <v>25041</v>
      </c>
      <c r="F1532" s="274">
        <v>186.76</v>
      </c>
    </row>
    <row r="1533" spans="1:6">
      <c r="A1533" s="273" t="s">
        <v>25039</v>
      </c>
      <c r="B1533" s="273">
        <v>1810</v>
      </c>
      <c r="C1533" s="266" t="s">
        <v>26459</v>
      </c>
      <c r="D1533" s="273" t="s">
        <v>14</v>
      </c>
      <c r="E1533" s="273" t="s">
        <v>25041</v>
      </c>
      <c r="F1533" s="274">
        <v>103.59</v>
      </c>
    </row>
    <row r="1534" spans="1:6">
      <c r="A1534" s="273" t="s">
        <v>25039</v>
      </c>
      <c r="B1534" s="273">
        <v>1812</v>
      </c>
      <c r="C1534" s="266" t="s">
        <v>26460</v>
      </c>
      <c r="D1534" s="273" t="s">
        <v>14</v>
      </c>
      <c r="E1534" s="273" t="s">
        <v>25041</v>
      </c>
      <c r="F1534" s="274">
        <v>261.49</v>
      </c>
    </row>
    <row r="1535" spans="1:6">
      <c r="A1535" s="273" t="s">
        <v>25039</v>
      </c>
      <c r="B1535" s="273">
        <v>1811</v>
      </c>
      <c r="C1535" s="266" t="s">
        <v>26461</v>
      </c>
      <c r="D1535" s="273" t="s">
        <v>14</v>
      </c>
      <c r="E1535" s="273" t="s">
        <v>25041</v>
      </c>
      <c r="F1535" s="274">
        <v>22.41</v>
      </c>
    </row>
    <row r="1536" spans="1:6">
      <c r="A1536" s="273" t="s">
        <v>25039</v>
      </c>
      <c r="B1536" s="273">
        <v>40386</v>
      </c>
      <c r="C1536" s="266" t="s">
        <v>26462</v>
      </c>
      <c r="D1536" s="273" t="s">
        <v>14</v>
      </c>
      <c r="E1536" s="273" t="s">
        <v>25041</v>
      </c>
      <c r="F1536" s="274">
        <v>87.29</v>
      </c>
    </row>
    <row r="1537" spans="1:6">
      <c r="A1537" s="273" t="s">
        <v>25039</v>
      </c>
      <c r="B1537" s="273">
        <v>40384</v>
      </c>
      <c r="C1537" s="266" t="s">
        <v>26463</v>
      </c>
      <c r="D1537" s="273" t="s">
        <v>14</v>
      </c>
      <c r="E1537" s="273" t="s">
        <v>25041</v>
      </c>
      <c r="F1537" s="274">
        <v>59.76</v>
      </c>
    </row>
    <row r="1538" spans="1:6">
      <c r="A1538" s="273" t="s">
        <v>25039</v>
      </c>
      <c r="B1538" s="273">
        <v>40423</v>
      </c>
      <c r="C1538" s="266" t="s">
        <v>26464</v>
      </c>
      <c r="D1538" s="273" t="s">
        <v>14</v>
      </c>
      <c r="E1538" s="273" t="s">
        <v>25041</v>
      </c>
      <c r="F1538" s="274">
        <v>39.1</v>
      </c>
    </row>
    <row r="1539" spans="1:6">
      <c r="A1539" s="273" t="s">
        <v>25039</v>
      </c>
      <c r="B1539" s="273">
        <v>40379</v>
      </c>
      <c r="C1539" s="266" t="s">
        <v>26465</v>
      </c>
      <c r="D1539" s="273" t="s">
        <v>14</v>
      </c>
      <c r="E1539" s="273" t="s">
        <v>25041</v>
      </c>
      <c r="F1539" s="274">
        <v>20.66</v>
      </c>
    </row>
    <row r="1540" spans="1:6">
      <c r="A1540" s="273" t="s">
        <v>25039</v>
      </c>
      <c r="B1540" s="273">
        <v>40389</v>
      </c>
      <c r="C1540" s="266" t="s">
        <v>26466</v>
      </c>
      <c r="D1540" s="273" t="s">
        <v>14</v>
      </c>
      <c r="E1540" s="273" t="s">
        <v>25041</v>
      </c>
      <c r="F1540" s="274">
        <v>247.95</v>
      </c>
    </row>
    <row r="1541" spans="1:6">
      <c r="A1541" s="273" t="s">
        <v>25039</v>
      </c>
      <c r="B1541" s="273">
        <v>40388</v>
      </c>
      <c r="C1541" s="266" t="s">
        <v>26467</v>
      </c>
      <c r="D1541" s="273" t="s">
        <v>14</v>
      </c>
      <c r="E1541" s="273" t="s">
        <v>25041</v>
      </c>
      <c r="F1541" s="274">
        <v>124.11</v>
      </c>
    </row>
    <row r="1542" spans="1:6">
      <c r="A1542" s="273" t="s">
        <v>25039</v>
      </c>
      <c r="B1542" s="273">
        <v>40391</v>
      </c>
      <c r="C1542" s="266" t="s">
        <v>26468</v>
      </c>
      <c r="D1542" s="273" t="s">
        <v>14</v>
      </c>
      <c r="E1542" s="273" t="s">
        <v>25041</v>
      </c>
      <c r="F1542" s="274">
        <v>643.57000000000005</v>
      </c>
    </row>
    <row r="1543" spans="1:6">
      <c r="A1543" s="273" t="s">
        <v>25039</v>
      </c>
      <c r="B1543" s="273">
        <v>40381</v>
      </c>
      <c r="C1543" s="266" t="s">
        <v>26469</v>
      </c>
      <c r="D1543" s="273" t="s">
        <v>14</v>
      </c>
      <c r="E1543" s="273" t="s">
        <v>25041</v>
      </c>
      <c r="F1543" s="274">
        <v>27.55</v>
      </c>
    </row>
    <row r="1544" spans="1:6">
      <c r="A1544" s="273" t="s">
        <v>25039</v>
      </c>
      <c r="B1544" s="273">
        <v>2609</v>
      </c>
      <c r="C1544" s="266" t="s">
        <v>26470</v>
      </c>
      <c r="D1544" s="273" t="s">
        <v>14</v>
      </c>
      <c r="E1544" s="273" t="s">
        <v>25041</v>
      </c>
      <c r="F1544" s="274">
        <v>4.59</v>
      </c>
    </row>
    <row r="1545" spans="1:6">
      <c r="A1545" s="273" t="s">
        <v>25039</v>
      </c>
      <c r="B1545" s="273">
        <v>2634</v>
      </c>
      <c r="C1545" s="266" t="s">
        <v>26471</v>
      </c>
      <c r="D1545" s="273" t="s">
        <v>14</v>
      </c>
      <c r="E1545" s="273" t="s">
        <v>25041</v>
      </c>
      <c r="F1545" s="274">
        <v>6.02</v>
      </c>
    </row>
    <row r="1546" spans="1:6">
      <c r="A1546" s="273" t="s">
        <v>25039</v>
      </c>
      <c r="B1546" s="273">
        <v>2611</v>
      </c>
      <c r="C1546" s="266" t="s">
        <v>26472</v>
      </c>
      <c r="D1546" s="273" t="s">
        <v>14</v>
      </c>
      <c r="E1546" s="273" t="s">
        <v>25041</v>
      </c>
      <c r="F1546" s="274">
        <v>16.98</v>
      </c>
    </row>
    <row r="1547" spans="1:6">
      <c r="A1547" s="273" t="s">
        <v>25039</v>
      </c>
      <c r="B1547" s="273">
        <v>40414</v>
      </c>
      <c r="C1547" s="266" t="s">
        <v>26473</v>
      </c>
      <c r="D1547" s="273" t="s">
        <v>14</v>
      </c>
      <c r="E1547" s="273" t="s">
        <v>25041</v>
      </c>
      <c r="F1547" s="274">
        <v>18.12</v>
      </c>
    </row>
    <row r="1548" spans="1:6">
      <c r="A1548" s="273" t="s">
        <v>25039</v>
      </c>
      <c r="B1548" s="273">
        <v>40416</v>
      </c>
      <c r="C1548" s="266" t="s">
        <v>26474</v>
      </c>
      <c r="D1548" s="273" t="s">
        <v>14</v>
      </c>
      <c r="E1548" s="273" t="s">
        <v>25041</v>
      </c>
      <c r="F1548" s="274">
        <v>25.05</v>
      </c>
    </row>
    <row r="1549" spans="1:6">
      <c r="A1549" s="273" t="s">
        <v>25039</v>
      </c>
      <c r="B1549" s="273">
        <v>40418</v>
      </c>
      <c r="C1549" s="266" t="s">
        <v>26475</v>
      </c>
      <c r="D1549" s="273" t="s">
        <v>14</v>
      </c>
      <c r="E1549" s="273" t="s">
        <v>25041</v>
      </c>
      <c r="F1549" s="274">
        <v>29.88</v>
      </c>
    </row>
    <row r="1550" spans="1:6">
      <c r="A1550" s="273" t="s">
        <v>25039</v>
      </c>
      <c r="B1550" s="273">
        <v>34359</v>
      </c>
      <c r="C1550" s="266" t="s">
        <v>26476</v>
      </c>
      <c r="D1550" s="273" t="s">
        <v>14</v>
      </c>
      <c r="E1550" s="273" t="s">
        <v>25041</v>
      </c>
      <c r="F1550" s="274">
        <v>11.8</v>
      </c>
    </row>
    <row r="1551" spans="1:6">
      <c r="A1551" s="273" t="s">
        <v>25039</v>
      </c>
      <c r="B1551" s="273">
        <v>1789</v>
      </c>
      <c r="C1551" s="266" t="s">
        <v>26477</v>
      </c>
      <c r="D1551" s="273" t="s">
        <v>14</v>
      </c>
      <c r="E1551" s="273" t="s">
        <v>25041</v>
      </c>
      <c r="F1551" s="274">
        <v>82.73</v>
      </c>
    </row>
    <row r="1552" spans="1:6">
      <c r="A1552" s="273" t="s">
        <v>25039</v>
      </c>
      <c r="B1552" s="273">
        <v>1788</v>
      </c>
      <c r="C1552" s="266" t="s">
        <v>26478</v>
      </c>
      <c r="D1552" s="273" t="s">
        <v>14</v>
      </c>
      <c r="E1552" s="273" t="s">
        <v>25041</v>
      </c>
      <c r="F1552" s="274">
        <v>66.31</v>
      </c>
    </row>
    <row r="1553" spans="1:6">
      <c r="A1553" s="273" t="s">
        <v>25039</v>
      </c>
      <c r="B1553" s="273">
        <v>1787</v>
      </c>
      <c r="C1553" s="266" t="s">
        <v>26479</v>
      </c>
      <c r="D1553" s="273" t="s">
        <v>14</v>
      </c>
      <c r="E1553" s="273" t="s">
        <v>25041</v>
      </c>
      <c r="F1553" s="274">
        <v>39.43</v>
      </c>
    </row>
    <row r="1554" spans="1:6">
      <c r="A1554" s="273" t="s">
        <v>25039</v>
      </c>
      <c r="B1554" s="273">
        <v>1786</v>
      </c>
      <c r="C1554" s="266" t="s">
        <v>26480</v>
      </c>
      <c r="D1554" s="273" t="s">
        <v>14</v>
      </c>
      <c r="E1554" s="273" t="s">
        <v>25041</v>
      </c>
      <c r="F1554" s="274">
        <v>16.46</v>
      </c>
    </row>
    <row r="1555" spans="1:6">
      <c r="A1555" s="273" t="s">
        <v>25039</v>
      </c>
      <c r="B1555" s="273">
        <v>1791</v>
      </c>
      <c r="C1555" s="266" t="s">
        <v>26481</v>
      </c>
      <c r="D1555" s="273" t="s">
        <v>14</v>
      </c>
      <c r="E1555" s="273" t="s">
        <v>25041</v>
      </c>
      <c r="F1555" s="274">
        <v>239.08</v>
      </c>
    </row>
    <row r="1556" spans="1:6">
      <c r="A1556" s="273" t="s">
        <v>25039</v>
      </c>
      <c r="B1556" s="273">
        <v>1790</v>
      </c>
      <c r="C1556" s="266" t="s">
        <v>26482</v>
      </c>
      <c r="D1556" s="273" t="s">
        <v>14</v>
      </c>
      <c r="E1556" s="273" t="s">
        <v>25041</v>
      </c>
      <c r="F1556" s="274">
        <v>137.77000000000001</v>
      </c>
    </row>
    <row r="1557" spans="1:6">
      <c r="A1557" s="273" t="s">
        <v>25039</v>
      </c>
      <c r="B1557" s="273">
        <v>1792</v>
      </c>
      <c r="C1557" s="266" t="s">
        <v>26483</v>
      </c>
      <c r="D1557" s="273" t="s">
        <v>14</v>
      </c>
      <c r="E1557" s="273" t="s">
        <v>25041</v>
      </c>
      <c r="F1557" s="274">
        <v>322.72000000000003</v>
      </c>
    </row>
    <row r="1558" spans="1:6">
      <c r="A1558" s="273" t="s">
        <v>25039</v>
      </c>
      <c r="B1558" s="273">
        <v>1813</v>
      </c>
      <c r="C1558" s="266" t="s">
        <v>26484</v>
      </c>
      <c r="D1558" s="273" t="s">
        <v>14</v>
      </c>
      <c r="E1558" s="273" t="s">
        <v>25041</v>
      </c>
      <c r="F1558" s="274">
        <v>26.13</v>
      </c>
    </row>
    <row r="1559" spans="1:6">
      <c r="A1559" s="273" t="s">
        <v>25039</v>
      </c>
      <c r="B1559" s="273">
        <v>1793</v>
      </c>
      <c r="C1559" s="266" t="s">
        <v>26485</v>
      </c>
      <c r="D1559" s="273" t="s">
        <v>14</v>
      </c>
      <c r="E1559" s="273" t="s">
        <v>25041</v>
      </c>
      <c r="F1559" s="274">
        <v>652.12</v>
      </c>
    </row>
    <row r="1560" spans="1:6">
      <c r="A1560" s="273" t="s">
        <v>25039</v>
      </c>
      <c r="B1560" s="273">
        <v>1797</v>
      </c>
      <c r="C1560" s="266" t="s">
        <v>26486</v>
      </c>
      <c r="D1560" s="273" t="s">
        <v>14</v>
      </c>
      <c r="E1560" s="273" t="s">
        <v>25041</v>
      </c>
      <c r="F1560" s="274">
        <v>93.93</v>
      </c>
    </row>
    <row r="1561" spans="1:6">
      <c r="A1561" s="273" t="s">
        <v>25039</v>
      </c>
      <c r="B1561" s="273">
        <v>1796</v>
      </c>
      <c r="C1561" s="266" t="s">
        <v>26487</v>
      </c>
      <c r="D1561" s="273" t="s">
        <v>14</v>
      </c>
      <c r="E1561" s="273" t="s">
        <v>25041</v>
      </c>
      <c r="F1561" s="274">
        <v>72.05</v>
      </c>
    </row>
    <row r="1562" spans="1:6">
      <c r="A1562" s="273" t="s">
        <v>25039</v>
      </c>
      <c r="B1562" s="273">
        <v>1816</v>
      </c>
      <c r="C1562" s="266" t="s">
        <v>26488</v>
      </c>
      <c r="D1562" s="273" t="s">
        <v>14</v>
      </c>
      <c r="E1562" s="273" t="s">
        <v>25041</v>
      </c>
      <c r="F1562" s="274">
        <v>38.78</v>
      </c>
    </row>
    <row r="1563" spans="1:6">
      <c r="A1563" s="273" t="s">
        <v>25039</v>
      </c>
      <c r="B1563" s="273">
        <v>1794</v>
      </c>
      <c r="C1563" s="266" t="s">
        <v>26489</v>
      </c>
      <c r="D1563" s="273" t="s">
        <v>14</v>
      </c>
      <c r="E1563" s="273" t="s">
        <v>25041</v>
      </c>
      <c r="F1563" s="274">
        <v>17.2</v>
      </c>
    </row>
    <row r="1564" spans="1:6">
      <c r="A1564" s="273" t="s">
        <v>25039</v>
      </c>
      <c r="B1564" s="273">
        <v>1815</v>
      </c>
      <c r="C1564" s="266" t="s">
        <v>26490</v>
      </c>
      <c r="D1564" s="273" t="s">
        <v>14</v>
      </c>
      <c r="E1564" s="273" t="s">
        <v>25041</v>
      </c>
      <c r="F1564" s="274">
        <v>297.83</v>
      </c>
    </row>
    <row r="1565" spans="1:6">
      <c r="A1565" s="273" t="s">
        <v>25039</v>
      </c>
      <c r="B1565" s="273">
        <v>1798</v>
      </c>
      <c r="C1565" s="266" t="s">
        <v>26491</v>
      </c>
      <c r="D1565" s="273" t="s">
        <v>14</v>
      </c>
      <c r="E1565" s="273" t="s">
        <v>25041</v>
      </c>
      <c r="F1565" s="274">
        <v>133.27000000000001</v>
      </c>
    </row>
    <row r="1566" spans="1:6">
      <c r="A1566" s="273" t="s">
        <v>25039</v>
      </c>
      <c r="B1566" s="273">
        <v>1799</v>
      </c>
      <c r="C1566" s="266" t="s">
        <v>26492</v>
      </c>
      <c r="D1566" s="273" t="s">
        <v>14</v>
      </c>
      <c r="E1566" s="273" t="s">
        <v>25041</v>
      </c>
      <c r="F1566" s="274">
        <v>387.9</v>
      </c>
    </row>
    <row r="1567" spans="1:6">
      <c r="A1567" s="273" t="s">
        <v>25039</v>
      </c>
      <c r="B1567" s="273">
        <v>1795</v>
      </c>
      <c r="C1567" s="266" t="s">
        <v>26493</v>
      </c>
      <c r="D1567" s="273" t="s">
        <v>14</v>
      </c>
      <c r="E1567" s="273" t="s">
        <v>25041</v>
      </c>
      <c r="F1567" s="274">
        <v>23.83</v>
      </c>
    </row>
    <row r="1568" spans="1:6">
      <c r="A1568" s="273" t="s">
        <v>25039</v>
      </c>
      <c r="B1568" s="273">
        <v>1800</v>
      </c>
      <c r="C1568" s="266" t="s">
        <v>26494</v>
      </c>
      <c r="D1568" s="273" t="s">
        <v>14</v>
      </c>
      <c r="E1568" s="273" t="s">
        <v>25041</v>
      </c>
      <c r="F1568" s="274">
        <v>740.57</v>
      </c>
    </row>
    <row r="1569" spans="1:6">
      <c r="A1569" s="273" t="s">
        <v>25039</v>
      </c>
      <c r="B1569" s="273">
        <v>1802</v>
      </c>
      <c r="C1569" s="266" t="s">
        <v>26495</v>
      </c>
      <c r="D1569" s="273" t="s">
        <v>14</v>
      </c>
      <c r="E1569" s="273" t="s">
        <v>25041</v>
      </c>
      <c r="F1569" s="274">
        <v>1852.45</v>
      </c>
    </row>
    <row r="1570" spans="1:6">
      <c r="A1570" s="273" t="s">
        <v>25039</v>
      </c>
      <c r="B1570" s="273">
        <v>1809</v>
      </c>
      <c r="C1570" s="266" t="s">
        <v>26496</v>
      </c>
      <c r="D1570" s="273" t="s">
        <v>14</v>
      </c>
      <c r="E1570" s="273" t="s">
        <v>25041</v>
      </c>
      <c r="F1570" s="274">
        <v>77.56</v>
      </c>
    </row>
    <row r="1571" spans="1:6">
      <c r="A1571" s="273" t="s">
        <v>25039</v>
      </c>
      <c r="B1571" s="273">
        <v>1814</v>
      </c>
      <c r="C1571" s="266" t="s">
        <v>26497</v>
      </c>
      <c r="D1571" s="273" t="s">
        <v>14</v>
      </c>
      <c r="E1571" s="273" t="s">
        <v>25041</v>
      </c>
      <c r="F1571" s="274">
        <v>63.71</v>
      </c>
    </row>
    <row r="1572" spans="1:6">
      <c r="A1572" s="273" t="s">
        <v>25039</v>
      </c>
      <c r="B1572" s="273">
        <v>1805</v>
      </c>
      <c r="C1572" s="266" t="s">
        <v>26498</v>
      </c>
      <c r="D1572" s="273" t="s">
        <v>14</v>
      </c>
      <c r="E1572" s="273" t="s">
        <v>25041</v>
      </c>
      <c r="F1572" s="274">
        <v>36.979999999999997</v>
      </c>
    </row>
    <row r="1573" spans="1:6">
      <c r="A1573" s="273" t="s">
        <v>25039</v>
      </c>
      <c r="B1573" s="273">
        <v>1803</v>
      </c>
      <c r="C1573" s="266" t="s">
        <v>26499</v>
      </c>
      <c r="D1573" s="273" t="s">
        <v>14</v>
      </c>
      <c r="E1573" s="273" t="s">
        <v>25041</v>
      </c>
      <c r="F1573" s="274">
        <v>16.100000000000001</v>
      </c>
    </row>
    <row r="1574" spans="1:6">
      <c r="A1574" s="273" t="s">
        <v>25039</v>
      </c>
      <c r="B1574" s="273">
        <v>1821</v>
      </c>
      <c r="C1574" s="266" t="s">
        <v>26500</v>
      </c>
      <c r="D1574" s="273" t="s">
        <v>14</v>
      </c>
      <c r="E1574" s="273" t="s">
        <v>25041</v>
      </c>
      <c r="F1574" s="274">
        <v>218.44</v>
      </c>
    </row>
    <row r="1575" spans="1:6">
      <c r="A1575" s="273" t="s">
        <v>25039</v>
      </c>
      <c r="B1575" s="273">
        <v>1806</v>
      </c>
      <c r="C1575" s="266" t="s">
        <v>26501</v>
      </c>
      <c r="D1575" s="273" t="s">
        <v>14</v>
      </c>
      <c r="E1575" s="273" t="s">
        <v>25041</v>
      </c>
      <c r="F1575" s="274">
        <v>130.02000000000001</v>
      </c>
    </row>
    <row r="1576" spans="1:6">
      <c r="A1576" s="273" t="s">
        <v>25039</v>
      </c>
      <c r="B1576" s="273">
        <v>1807</v>
      </c>
      <c r="C1576" s="266" t="s">
        <v>26502</v>
      </c>
      <c r="D1576" s="273" t="s">
        <v>14</v>
      </c>
      <c r="E1576" s="273" t="s">
        <v>25041</v>
      </c>
      <c r="F1576" s="274">
        <v>312.39999999999998</v>
      </c>
    </row>
    <row r="1577" spans="1:6">
      <c r="A1577" s="273" t="s">
        <v>25039</v>
      </c>
      <c r="B1577" s="273">
        <v>1804</v>
      </c>
      <c r="C1577" s="266" t="s">
        <v>26503</v>
      </c>
      <c r="D1577" s="273" t="s">
        <v>14</v>
      </c>
      <c r="E1577" s="273" t="s">
        <v>25041</v>
      </c>
      <c r="F1577" s="274">
        <v>22.92</v>
      </c>
    </row>
    <row r="1578" spans="1:6">
      <c r="A1578" s="273" t="s">
        <v>25039</v>
      </c>
      <c r="B1578" s="273">
        <v>1808</v>
      </c>
      <c r="C1578" s="266" t="s">
        <v>26504</v>
      </c>
      <c r="D1578" s="273" t="s">
        <v>14</v>
      </c>
      <c r="E1578" s="273" t="s">
        <v>25041</v>
      </c>
      <c r="F1578" s="274">
        <v>626.29999999999995</v>
      </c>
    </row>
    <row r="1579" spans="1:6">
      <c r="A1579" s="273" t="s">
        <v>25039</v>
      </c>
      <c r="B1579" s="273">
        <v>40385</v>
      </c>
      <c r="C1579" s="266" t="s">
        <v>26505</v>
      </c>
      <c r="D1579" s="273" t="s">
        <v>14</v>
      </c>
      <c r="E1579" s="273" t="s">
        <v>25041</v>
      </c>
      <c r="F1579" s="274">
        <v>87.29</v>
      </c>
    </row>
    <row r="1580" spans="1:6">
      <c r="A1580" s="273" t="s">
        <v>25039</v>
      </c>
      <c r="B1580" s="273">
        <v>40383</v>
      </c>
      <c r="C1580" s="266" t="s">
        <v>26506</v>
      </c>
      <c r="D1580" s="273" t="s">
        <v>14</v>
      </c>
      <c r="E1580" s="273" t="s">
        <v>25041</v>
      </c>
      <c r="F1580" s="274">
        <v>59.76</v>
      </c>
    </row>
    <row r="1581" spans="1:6">
      <c r="A1581" s="273" t="s">
        <v>25039</v>
      </c>
      <c r="B1581" s="273">
        <v>40382</v>
      </c>
      <c r="C1581" s="266" t="s">
        <v>26507</v>
      </c>
      <c r="D1581" s="273" t="s">
        <v>14</v>
      </c>
      <c r="E1581" s="273" t="s">
        <v>25041</v>
      </c>
      <c r="F1581" s="274">
        <v>39.1</v>
      </c>
    </row>
    <row r="1582" spans="1:6">
      <c r="A1582" s="273" t="s">
        <v>25039</v>
      </c>
      <c r="B1582" s="273">
        <v>40378</v>
      </c>
      <c r="C1582" s="266" t="s">
        <v>26508</v>
      </c>
      <c r="D1582" s="273" t="s">
        <v>14</v>
      </c>
      <c r="E1582" s="273" t="s">
        <v>25041</v>
      </c>
      <c r="F1582" s="274">
        <v>20.66</v>
      </c>
    </row>
    <row r="1583" spans="1:6">
      <c r="A1583" s="273" t="s">
        <v>25039</v>
      </c>
      <c r="B1583" s="273">
        <v>40422</v>
      </c>
      <c r="C1583" s="266" t="s">
        <v>26509</v>
      </c>
      <c r="D1583" s="273" t="s">
        <v>14</v>
      </c>
      <c r="E1583" s="273" t="s">
        <v>25041</v>
      </c>
      <c r="F1583" s="274">
        <v>266.36</v>
      </c>
    </row>
    <row r="1584" spans="1:6">
      <c r="A1584" s="273" t="s">
        <v>25039</v>
      </c>
      <c r="B1584" s="273">
        <v>40387</v>
      </c>
      <c r="C1584" s="266" t="s">
        <v>26510</v>
      </c>
      <c r="D1584" s="273" t="s">
        <v>14</v>
      </c>
      <c r="E1584" s="273" t="s">
        <v>25041</v>
      </c>
      <c r="F1584" s="274">
        <v>135.62</v>
      </c>
    </row>
    <row r="1585" spans="1:6">
      <c r="A1585" s="273" t="s">
        <v>25039</v>
      </c>
      <c r="B1585" s="273">
        <v>40390</v>
      </c>
      <c r="C1585" s="266" t="s">
        <v>26511</v>
      </c>
      <c r="D1585" s="273" t="s">
        <v>14</v>
      </c>
      <c r="E1585" s="273" t="s">
        <v>25041</v>
      </c>
      <c r="F1585" s="274">
        <v>560.99</v>
      </c>
    </row>
    <row r="1586" spans="1:6">
      <c r="A1586" s="273" t="s">
        <v>25039</v>
      </c>
      <c r="B1586" s="273">
        <v>40380</v>
      </c>
      <c r="C1586" s="266" t="s">
        <v>26512</v>
      </c>
      <c r="D1586" s="273" t="s">
        <v>14</v>
      </c>
      <c r="E1586" s="273" t="s">
        <v>25041</v>
      </c>
      <c r="F1586" s="274">
        <v>27.55</v>
      </c>
    </row>
    <row r="1587" spans="1:6">
      <c r="A1587" s="273" t="s">
        <v>25039</v>
      </c>
      <c r="B1587" s="273">
        <v>2621</v>
      </c>
      <c r="C1587" s="266" t="s">
        <v>26513</v>
      </c>
      <c r="D1587" s="273" t="s">
        <v>14</v>
      </c>
      <c r="E1587" s="273" t="s">
        <v>25041</v>
      </c>
      <c r="F1587" s="274">
        <v>145.31</v>
      </c>
    </row>
    <row r="1588" spans="1:6">
      <c r="A1588" s="273" t="s">
        <v>25039</v>
      </c>
      <c r="B1588" s="273">
        <v>2616</v>
      </c>
      <c r="C1588" s="266" t="s">
        <v>26514</v>
      </c>
      <c r="D1588" s="273" t="s">
        <v>14</v>
      </c>
      <c r="E1588" s="273" t="s">
        <v>25041</v>
      </c>
      <c r="F1588" s="274">
        <v>4.1100000000000003</v>
      </c>
    </row>
    <row r="1589" spans="1:6">
      <c r="A1589" s="273" t="s">
        <v>25039</v>
      </c>
      <c r="B1589" s="273">
        <v>2633</v>
      </c>
      <c r="C1589" s="266" t="s">
        <v>26515</v>
      </c>
      <c r="D1589" s="273" t="s">
        <v>14</v>
      </c>
      <c r="E1589" s="273" t="s">
        <v>25041</v>
      </c>
      <c r="F1589" s="274">
        <v>4.6500000000000004</v>
      </c>
    </row>
    <row r="1590" spans="1:6">
      <c r="A1590" s="273" t="s">
        <v>25039</v>
      </c>
      <c r="B1590" s="273">
        <v>2617</v>
      </c>
      <c r="C1590" s="266" t="s">
        <v>26516</v>
      </c>
      <c r="D1590" s="273" t="s">
        <v>14</v>
      </c>
      <c r="E1590" s="273" t="s">
        <v>25041</v>
      </c>
      <c r="F1590" s="274">
        <v>6.32</v>
      </c>
    </row>
    <row r="1591" spans="1:6">
      <c r="A1591" s="273" t="s">
        <v>25039</v>
      </c>
      <c r="B1591" s="273">
        <v>2618</v>
      </c>
      <c r="C1591" s="266" t="s">
        <v>26517</v>
      </c>
      <c r="D1591" s="273" t="s">
        <v>14</v>
      </c>
      <c r="E1591" s="273" t="s">
        <v>25041</v>
      </c>
      <c r="F1591" s="274">
        <v>14.39</v>
      </c>
    </row>
    <row r="1592" spans="1:6">
      <c r="A1592" s="273" t="s">
        <v>25039</v>
      </c>
      <c r="B1592" s="273">
        <v>2632</v>
      </c>
      <c r="C1592" s="266" t="s">
        <v>26518</v>
      </c>
      <c r="D1592" s="273" t="s">
        <v>14</v>
      </c>
      <c r="E1592" s="273" t="s">
        <v>25041</v>
      </c>
      <c r="F1592" s="274">
        <v>17.55</v>
      </c>
    </row>
    <row r="1593" spans="1:6">
      <c r="A1593" s="273" t="s">
        <v>25039</v>
      </c>
      <c r="B1593" s="273">
        <v>2631</v>
      </c>
      <c r="C1593" s="266" t="s">
        <v>26519</v>
      </c>
      <c r="D1593" s="273" t="s">
        <v>14</v>
      </c>
      <c r="E1593" s="273" t="s">
        <v>25041</v>
      </c>
      <c r="F1593" s="274">
        <v>25.77</v>
      </c>
    </row>
    <row r="1594" spans="1:6">
      <c r="A1594" s="273" t="s">
        <v>25039</v>
      </c>
      <c r="B1594" s="273">
        <v>2619</v>
      </c>
      <c r="C1594" s="266" t="s">
        <v>26520</v>
      </c>
      <c r="D1594" s="273" t="s">
        <v>14</v>
      </c>
      <c r="E1594" s="273" t="s">
        <v>25041</v>
      </c>
      <c r="F1594" s="274">
        <v>65.260000000000005</v>
      </c>
    </row>
    <row r="1595" spans="1:6">
      <c r="A1595" s="273" t="s">
        <v>25039</v>
      </c>
      <c r="B1595" s="273">
        <v>2620</v>
      </c>
      <c r="C1595" s="266" t="s">
        <v>26521</v>
      </c>
      <c r="D1595" s="273" t="s">
        <v>14</v>
      </c>
      <c r="E1595" s="273" t="s">
        <v>25041</v>
      </c>
      <c r="F1595" s="274">
        <v>85.68</v>
      </c>
    </row>
    <row r="1596" spans="1:6">
      <c r="A1596" s="273" t="s">
        <v>25039</v>
      </c>
      <c r="B1596" s="273">
        <v>40413</v>
      </c>
      <c r="C1596" s="266" t="s">
        <v>26522</v>
      </c>
      <c r="D1596" s="273" t="s">
        <v>14</v>
      </c>
      <c r="E1596" s="273" t="s">
        <v>25041</v>
      </c>
      <c r="F1596" s="274">
        <v>19.68</v>
      </c>
    </row>
    <row r="1597" spans="1:6">
      <c r="A1597" s="273" t="s">
        <v>25039</v>
      </c>
      <c r="B1597" s="273">
        <v>40415</v>
      </c>
      <c r="C1597" s="266" t="s">
        <v>26523</v>
      </c>
      <c r="D1597" s="273" t="s">
        <v>14</v>
      </c>
      <c r="E1597" s="273" t="s">
        <v>25041</v>
      </c>
      <c r="F1597" s="274">
        <v>28.05</v>
      </c>
    </row>
    <row r="1598" spans="1:6">
      <c r="A1598" s="273" t="s">
        <v>25039</v>
      </c>
      <c r="B1598" s="273">
        <v>40417</v>
      </c>
      <c r="C1598" s="266" t="s">
        <v>26524</v>
      </c>
      <c r="D1598" s="273" t="s">
        <v>14</v>
      </c>
      <c r="E1598" s="273" t="s">
        <v>25041</v>
      </c>
      <c r="F1598" s="274">
        <v>33.090000000000003</v>
      </c>
    </row>
    <row r="1599" spans="1:6">
      <c r="A1599" s="273" t="s">
        <v>25039</v>
      </c>
      <c r="B1599" s="273">
        <v>39273</v>
      </c>
      <c r="C1599" s="266" t="s">
        <v>26525</v>
      </c>
      <c r="D1599" s="273" t="s">
        <v>14</v>
      </c>
      <c r="E1599" s="273" t="s">
        <v>25041</v>
      </c>
      <c r="F1599" s="274">
        <v>3.03</v>
      </c>
    </row>
    <row r="1600" spans="1:6">
      <c r="A1600" s="273" t="s">
        <v>25039</v>
      </c>
      <c r="B1600" s="273">
        <v>39271</v>
      </c>
      <c r="C1600" s="266" t="s">
        <v>26526</v>
      </c>
      <c r="D1600" s="273" t="s">
        <v>14</v>
      </c>
      <c r="E1600" s="273" t="s">
        <v>25041</v>
      </c>
      <c r="F1600" s="274">
        <v>1.78</v>
      </c>
    </row>
    <row r="1601" spans="1:6">
      <c r="A1601" s="273" t="s">
        <v>25039</v>
      </c>
      <c r="B1601" s="273">
        <v>39272</v>
      </c>
      <c r="C1601" s="266" t="s">
        <v>26527</v>
      </c>
      <c r="D1601" s="273" t="s">
        <v>14</v>
      </c>
      <c r="E1601" s="273" t="s">
        <v>25041</v>
      </c>
      <c r="F1601" s="274">
        <v>2.19</v>
      </c>
    </row>
    <row r="1602" spans="1:6">
      <c r="A1602" s="273" t="s">
        <v>25039</v>
      </c>
      <c r="B1602" s="273">
        <v>1875</v>
      </c>
      <c r="C1602" s="266" t="s">
        <v>26528</v>
      </c>
      <c r="D1602" s="273" t="s">
        <v>14</v>
      </c>
      <c r="E1602" s="273" t="s">
        <v>25041</v>
      </c>
      <c r="F1602" s="274">
        <v>4.84</v>
      </c>
    </row>
    <row r="1603" spans="1:6">
      <c r="A1603" s="273" t="s">
        <v>25039</v>
      </c>
      <c r="B1603" s="273">
        <v>1874</v>
      </c>
      <c r="C1603" s="266" t="s">
        <v>26529</v>
      </c>
      <c r="D1603" s="273" t="s">
        <v>14</v>
      </c>
      <c r="E1603" s="273" t="s">
        <v>25041</v>
      </c>
      <c r="F1603" s="274">
        <v>4</v>
      </c>
    </row>
    <row r="1604" spans="1:6">
      <c r="A1604" s="273" t="s">
        <v>25039</v>
      </c>
      <c r="B1604" s="273">
        <v>1884</v>
      </c>
      <c r="C1604" s="266" t="s">
        <v>26530</v>
      </c>
      <c r="D1604" s="273" t="s">
        <v>14</v>
      </c>
      <c r="E1604" s="273" t="s">
        <v>25041</v>
      </c>
      <c r="F1604" s="274">
        <v>3.54</v>
      </c>
    </row>
    <row r="1605" spans="1:6">
      <c r="A1605" s="273" t="s">
        <v>25039</v>
      </c>
      <c r="B1605" s="273">
        <v>1870</v>
      </c>
      <c r="C1605" s="266" t="s">
        <v>26531</v>
      </c>
      <c r="D1605" s="273" t="s">
        <v>14</v>
      </c>
      <c r="E1605" s="273" t="s">
        <v>25046</v>
      </c>
      <c r="F1605" s="274">
        <v>2.31</v>
      </c>
    </row>
    <row r="1606" spans="1:6">
      <c r="A1606" s="273" t="s">
        <v>25039</v>
      </c>
      <c r="B1606" s="273">
        <v>1887</v>
      </c>
      <c r="C1606" s="266" t="s">
        <v>26532</v>
      </c>
      <c r="D1606" s="273" t="s">
        <v>14</v>
      </c>
      <c r="E1606" s="273" t="s">
        <v>25041</v>
      </c>
      <c r="F1606" s="274">
        <v>20.079999999999998</v>
      </c>
    </row>
    <row r="1607" spans="1:6">
      <c r="A1607" s="273" t="s">
        <v>25039</v>
      </c>
      <c r="B1607" s="273">
        <v>1876</v>
      </c>
      <c r="C1607" s="266" t="s">
        <v>26533</v>
      </c>
      <c r="D1607" s="273" t="s">
        <v>14</v>
      </c>
      <c r="E1607" s="273" t="s">
        <v>25041</v>
      </c>
      <c r="F1607" s="274">
        <v>7.87</v>
      </c>
    </row>
    <row r="1608" spans="1:6">
      <c r="A1608" s="273" t="s">
        <v>25039</v>
      </c>
      <c r="B1608" s="273">
        <v>1877</v>
      </c>
      <c r="C1608" s="266" t="s">
        <v>26534</v>
      </c>
      <c r="D1608" s="273" t="s">
        <v>14</v>
      </c>
      <c r="E1608" s="273" t="s">
        <v>25041</v>
      </c>
      <c r="F1608" s="274">
        <v>20.11</v>
      </c>
    </row>
    <row r="1609" spans="1:6">
      <c r="A1609" s="273" t="s">
        <v>25039</v>
      </c>
      <c r="B1609" s="273">
        <v>1879</v>
      </c>
      <c r="C1609" s="266" t="s">
        <v>26535</v>
      </c>
      <c r="D1609" s="273" t="s">
        <v>14</v>
      </c>
      <c r="E1609" s="273" t="s">
        <v>25041</v>
      </c>
      <c r="F1609" s="274">
        <v>2.34</v>
      </c>
    </row>
    <row r="1610" spans="1:6">
      <c r="A1610" s="273" t="s">
        <v>25039</v>
      </c>
      <c r="B1610" s="273">
        <v>1878</v>
      </c>
      <c r="C1610" s="266" t="s">
        <v>26536</v>
      </c>
      <c r="D1610" s="273" t="s">
        <v>14</v>
      </c>
      <c r="E1610" s="273" t="s">
        <v>25041</v>
      </c>
      <c r="F1610" s="274">
        <v>40.4</v>
      </c>
    </row>
    <row r="1611" spans="1:6">
      <c r="A1611" s="273" t="s">
        <v>25039</v>
      </c>
      <c r="B1611" s="273">
        <v>37971</v>
      </c>
      <c r="C1611" s="266" t="s">
        <v>26537</v>
      </c>
      <c r="D1611" s="273" t="s">
        <v>14</v>
      </c>
      <c r="E1611" s="273" t="s">
        <v>25041</v>
      </c>
      <c r="F1611" s="274">
        <v>5.3</v>
      </c>
    </row>
    <row r="1612" spans="1:6">
      <c r="A1612" s="273" t="s">
        <v>25039</v>
      </c>
      <c r="B1612" s="273">
        <v>37972</v>
      </c>
      <c r="C1612" s="266" t="s">
        <v>26538</v>
      </c>
      <c r="D1612" s="273" t="s">
        <v>14</v>
      </c>
      <c r="E1612" s="273" t="s">
        <v>25041</v>
      </c>
      <c r="F1612" s="274">
        <v>7.52</v>
      </c>
    </row>
    <row r="1613" spans="1:6">
      <c r="A1613" s="273" t="s">
        <v>25039</v>
      </c>
      <c r="B1613" s="273">
        <v>37973</v>
      </c>
      <c r="C1613" s="266" t="s">
        <v>26539</v>
      </c>
      <c r="D1613" s="273" t="s">
        <v>14</v>
      </c>
      <c r="E1613" s="273" t="s">
        <v>25041</v>
      </c>
      <c r="F1613" s="274">
        <v>14.14</v>
      </c>
    </row>
    <row r="1614" spans="1:6">
      <c r="A1614" s="273" t="s">
        <v>25039</v>
      </c>
      <c r="B1614" s="273">
        <v>1926</v>
      </c>
      <c r="C1614" s="266" t="s">
        <v>26540</v>
      </c>
      <c r="D1614" s="273" t="s">
        <v>14</v>
      </c>
      <c r="E1614" s="273" t="s">
        <v>25041</v>
      </c>
      <c r="F1614" s="274">
        <v>2.56</v>
      </c>
    </row>
    <row r="1615" spans="1:6">
      <c r="A1615" s="273" t="s">
        <v>25039</v>
      </c>
      <c r="B1615" s="273">
        <v>1927</v>
      </c>
      <c r="C1615" s="266" t="s">
        <v>26541</v>
      </c>
      <c r="D1615" s="273" t="s">
        <v>14</v>
      </c>
      <c r="E1615" s="273" t="s">
        <v>25041</v>
      </c>
      <c r="F1615" s="274">
        <v>2.88</v>
      </c>
    </row>
    <row r="1616" spans="1:6">
      <c r="A1616" s="273" t="s">
        <v>25039</v>
      </c>
      <c r="B1616" s="273">
        <v>1923</v>
      </c>
      <c r="C1616" s="266" t="s">
        <v>26542</v>
      </c>
      <c r="D1616" s="273" t="s">
        <v>14</v>
      </c>
      <c r="E1616" s="273" t="s">
        <v>25041</v>
      </c>
      <c r="F1616" s="274">
        <v>5.24</v>
      </c>
    </row>
    <row r="1617" spans="1:6">
      <c r="A1617" s="273" t="s">
        <v>25039</v>
      </c>
      <c r="B1617" s="273">
        <v>1929</v>
      </c>
      <c r="C1617" s="266" t="s">
        <v>26543</v>
      </c>
      <c r="D1617" s="273" t="s">
        <v>14</v>
      </c>
      <c r="E1617" s="273" t="s">
        <v>25041</v>
      </c>
      <c r="F1617" s="274">
        <v>6.36</v>
      </c>
    </row>
    <row r="1618" spans="1:6">
      <c r="A1618" s="273" t="s">
        <v>25039</v>
      </c>
      <c r="B1618" s="273">
        <v>1930</v>
      </c>
      <c r="C1618" s="266" t="s">
        <v>26544</v>
      </c>
      <c r="D1618" s="273" t="s">
        <v>14</v>
      </c>
      <c r="E1618" s="273" t="s">
        <v>25041</v>
      </c>
      <c r="F1618" s="274">
        <v>10.88</v>
      </c>
    </row>
    <row r="1619" spans="1:6">
      <c r="A1619" s="273" t="s">
        <v>25039</v>
      </c>
      <c r="B1619" s="273">
        <v>1924</v>
      </c>
      <c r="C1619" s="266" t="s">
        <v>26545</v>
      </c>
      <c r="D1619" s="273" t="s">
        <v>14</v>
      </c>
      <c r="E1619" s="273" t="s">
        <v>25041</v>
      </c>
      <c r="F1619" s="274">
        <v>17.55</v>
      </c>
    </row>
    <row r="1620" spans="1:6">
      <c r="A1620" s="273" t="s">
        <v>25039</v>
      </c>
      <c r="B1620" s="273">
        <v>1922</v>
      </c>
      <c r="C1620" s="266" t="s">
        <v>26546</v>
      </c>
      <c r="D1620" s="273" t="s">
        <v>14</v>
      </c>
      <c r="E1620" s="273" t="s">
        <v>25041</v>
      </c>
      <c r="F1620" s="274">
        <v>36.299999999999997</v>
      </c>
    </row>
    <row r="1621" spans="1:6">
      <c r="A1621" s="273" t="s">
        <v>25039</v>
      </c>
      <c r="B1621" s="273">
        <v>1953</v>
      </c>
      <c r="C1621" s="266" t="s">
        <v>26547</v>
      </c>
      <c r="D1621" s="273" t="s">
        <v>14</v>
      </c>
      <c r="E1621" s="273" t="s">
        <v>25041</v>
      </c>
      <c r="F1621" s="274">
        <v>44.31</v>
      </c>
    </row>
    <row r="1622" spans="1:6">
      <c r="A1622" s="273" t="s">
        <v>25039</v>
      </c>
      <c r="B1622" s="273">
        <v>1962</v>
      </c>
      <c r="C1622" s="266" t="s">
        <v>26548</v>
      </c>
      <c r="D1622" s="273" t="s">
        <v>14</v>
      </c>
      <c r="E1622" s="273" t="s">
        <v>25041</v>
      </c>
      <c r="F1622" s="274">
        <v>215.28</v>
      </c>
    </row>
    <row r="1623" spans="1:6">
      <c r="A1623" s="273" t="s">
        <v>25039</v>
      </c>
      <c r="B1623" s="273">
        <v>1955</v>
      </c>
      <c r="C1623" s="266" t="s">
        <v>26549</v>
      </c>
      <c r="D1623" s="273" t="s">
        <v>14</v>
      </c>
      <c r="E1623" s="273" t="s">
        <v>25041</v>
      </c>
      <c r="F1623" s="274">
        <v>2.48</v>
      </c>
    </row>
    <row r="1624" spans="1:6">
      <c r="A1624" s="273" t="s">
        <v>25039</v>
      </c>
      <c r="B1624" s="273">
        <v>1956</v>
      </c>
      <c r="C1624" s="266" t="s">
        <v>26550</v>
      </c>
      <c r="D1624" s="273" t="s">
        <v>14</v>
      </c>
      <c r="E1624" s="273" t="s">
        <v>25041</v>
      </c>
      <c r="F1624" s="274">
        <v>3.5</v>
      </c>
    </row>
    <row r="1625" spans="1:6">
      <c r="A1625" s="273" t="s">
        <v>25039</v>
      </c>
      <c r="B1625" s="273">
        <v>1957</v>
      </c>
      <c r="C1625" s="266" t="s">
        <v>26551</v>
      </c>
      <c r="D1625" s="273" t="s">
        <v>14</v>
      </c>
      <c r="E1625" s="273" t="s">
        <v>25041</v>
      </c>
      <c r="F1625" s="274">
        <v>7.57</v>
      </c>
    </row>
    <row r="1626" spans="1:6">
      <c r="A1626" s="273" t="s">
        <v>25039</v>
      </c>
      <c r="B1626" s="273">
        <v>1958</v>
      </c>
      <c r="C1626" s="266" t="s">
        <v>26552</v>
      </c>
      <c r="D1626" s="273" t="s">
        <v>14</v>
      </c>
      <c r="E1626" s="273" t="s">
        <v>25041</v>
      </c>
      <c r="F1626" s="274">
        <v>14.1</v>
      </c>
    </row>
    <row r="1627" spans="1:6">
      <c r="A1627" s="273" t="s">
        <v>25039</v>
      </c>
      <c r="B1627" s="273">
        <v>1959</v>
      </c>
      <c r="C1627" s="266" t="s">
        <v>26553</v>
      </c>
      <c r="D1627" s="273" t="s">
        <v>14</v>
      </c>
      <c r="E1627" s="273" t="s">
        <v>25041</v>
      </c>
      <c r="F1627" s="274">
        <v>15.3</v>
      </c>
    </row>
    <row r="1628" spans="1:6">
      <c r="A1628" s="273" t="s">
        <v>25039</v>
      </c>
      <c r="B1628" s="273">
        <v>1925</v>
      </c>
      <c r="C1628" s="266" t="s">
        <v>26554</v>
      </c>
      <c r="D1628" s="273" t="s">
        <v>14</v>
      </c>
      <c r="E1628" s="273" t="s">
        <v>25041</v>
      </c>
      <c r="F1628" s="274">
        <v>39.979999999999997</v>
      </c>
    </row>
    <row r="1629" spans="1:6">
      <c r="A1629" s="273" t="s">
        <v>25039</v>
      </c>
      <c r="B1629" s="273">
        <v>1960</v>
      </c>
      <c r="C1629" s="266" t="s">
        <v>26555</v>
      </c>
      <c r="D1629" s="273" t="s">
        <v>14</v>
      </c>
      <c r="E1629" s="273" t="s">
        <v>25041</v>
      </c>
      <c r="F1629" s="274">
        <v>61.39</v>
      </c>
    </row>
    <row r="1630" spans="1:6">
      <c r="A1630" s="273" t="s">
        <v>25039</v>
      </c>
      <c r="B1630" s="273">
        <v>1961</v>
      </c>
      <c r="C1630" s="266" t="s">
        <v>26556</v>
      </c>
      <c r="D1630" s="273" t="s">
        <v>14</v>
      </c>
      <c r="E1630" s="273" t="s">
        <v>25041</v>
      </c>
      <c r="F1630" s="274">
        <v>78.650000000000006</v>
      </c>
    </row>
    <row r="1631" spans="1:6">
      <c r="A1631" s="273" t="s">
        <v>25039</v>
      </c>
      <c r="B1631" s="273">
        <v>38423</v>
      </c>
      <c r="C1631" s="266" t="s">
        <v>26557</v>
      </c>
      <c r="D1631" s="273" t="s">
        <v>14</v>
      </c>
      <c r="E1631" s="273" t="s">
        <v>25041</v>
      </c>
      <c r="F1631" s="274">
        <v>42.64</v>
      </c>
    </row>
    <row r="1632" spans="1:6">
      <c r="A1632" s="273" t="s">
        <v>25039</v>
      </c>
      <c r="B1632" s="273">
        <v>39866</v>
      </c>
      <c r="C1632" s="266" t="s">
        <v>26558</v>
      </c>
      <c r="D1632" s="273" t="s">
        <v>14</v>
      </c>
      <c r="E1632" s="273" t="s">
        <v>25041</v>
      </c>
      <c r="F1632" s="274">
        <v>19.39</v>
      </c>
    </row>
    <row r="1633" spans="1:6">
      <c r="A1633" s="273" t="s">
        <v>25039</v>
      </c>
      <c r="B1633" s="273">
        <v>39867</v>
      </c>
      <c r="C1633" s="266" t="s">
        <v>26559</v>
      </c>
      <c r="D1633" s="273" t="s">
        <v>14</v>
      </c>
      <c r="E1633" s="273" t="s">
        <v>25041</v>
      </c>
      <c r="F1633" s="274">
        <v>43.1</v>
      </c>
    </row>
    <row r="1634" spans="1:6">
      <c r="A1634" s="273" t="s">
        <v>25039</v>
      </c>
      <c r="B1634" s="273">
        <v>39868</v>
      </c>
      <c r="C1634" s="266" t="s">
        <v>26560</v>
      </c>
      <c r="D1634" s="273" t="s">
        <v>14</v>
      </c>
      <c r="E1634" s="273" t="s">
        <v>25041</v>
      </c>
      <c r="F1634" s="274">
        <v>77.64</v>
      </c>
    </row>
    <row r="1635" spans="1:6">
      <c r="A1635" s="273" t="s">
        <v>25039</v>
      </c>
      <c r="B1635" s="273">
        <v>37999</v>
      </c>
      <c r="C1635" s="266" t="s">
        <v>26561</v>
      </c>
      <c r="D1635" s="273" t="s">
        <v>14</v>
      </c>
      <c r="E1635" s="273" t="s">
        <v>25041</v>
      </c>
      <c r="F1635" s="274">
        <v>8.94</v>
      </c>
    </row>
    <row r="1636" spans="1:6">
      <c r="A1636" s="273" t="s">
        <v>25039</v>
      </c>
      <c r="B1636" s="273">
        <v>38000</v>
      </c>
      <c r="C1636" s="266" t="s">
        <v>26562</v>
      </c>
      <c r="D1636" s="273" t="s">
        <v>14</v>
      </c>
      <c r="E1636" s="273" t="s">
        <v>25041</v>
      </c>
      <c r="F1636" s="274">
        <v>10.44</v>
      </c>
    </row>
    <row r="1637" spans="1:6">
      <c r="A1637" s="273" t="s">
        <v>25039</v>
      </c>
      <c r="B1637" s="273">
        <v>38129</v>
      </c>
      <c r="C1637" s="266" t="s">
        <v>26563</v>
      </c>
      <c r="D1637" s="273" t="s">
        <v>14</v>
      </c>
      <c r="E1637" s="273" t="s">
        <v>25041</v>
      </c>
      <c r="F1637" s="274">
        <v>5.77</v>
      </c>
    </row>
    <row r="1638" spans="1:6">
      <c r="A1638" s="273" t="s">
        <v>25039</v>
      </c>
      <c r="B1638" s="273">
        <v>38025</v>
      </c>
      <c r="C1638" s="266" t="s">
        <v>26564</v>
      </c>
      <c r="D1638" s="273" t="s">
        <v>14</v>
      </c>
      <c r="E1638" s="273" t="s">
        <v>25041</v>
      </c>
      <c r="F1638" s="274">
        <v>7.84</v>
      </c>
    </row>
    <row r="1639" spans="1:6">
      <c r="A1639" s="273" t="s">
        <v>25039</v>
      </c>
      <c r="B1639" s="273">
        <v>38026</v>
      </c>
      <c r="C1639" s="266" t="s">
        <v>26565</v>
      </c>
      <c r="D1639" s="273" t="s">
        <v>14</v>
      </c>
      <c r="E1639" s="273" t="s">
        <v>25041</v>
      </c>
      <c r="F1639" s="274">
        <v>19.350000000000001</v>
      </c>
    </row>
    <row r="1640" spans="1:6">
      <c r="A1640" s="273" t="s">
        <v>25039</v>
      </c>
      <c r="B1640" s="273">
        <v>43955</v>
      </c>
      <c r="C1640" s="266" t="s">
        <v>32291</v>
      </c>
      <c r="D1640" s="273" t="s">
        <v>14</v>
      </c>
      <c r="E1640" s="273" t="s">
        <v>25041</v>
      </c>
      <c r="F1640" s="274">
        <v>243.11</v>
      </c>
    </row>
    <row r="1641" spans="1:6">
      <c r="A1641" s="273" t="s">
        <v>25039</v>
      </c>
      <c r="B1641" s="273">
        <v>43957</v>
      </c>
      <c r="C1641" s="266" t="s">
        <v>32292</v>
      </c>
      <c r="D1641" s="273" t="s">
        <v>14</v>
      </c>
      <c r="E1641" s="273" t="s">
        <v>25041</v>
      </c>
      <c r="F1641" s="274">
        <v>286.33999999999997</v>
      </c>
    </row>
    <row r="1642" spans="1:6">
      <c r="A1642" s="273" t="s">
        <v>25039</v>
      </c>
      <c r="B1642" s="273">
        <v>43950</v>
      </c>
      <c r="C1642" s="266" t="s">
        <v>32293</v>
      </c>
      <c r="D1642" s="273" t="s">
        <v>14</v>
      </c>
      <c r="E1642" s="273" t="s">
        <v>25041</v>
      </c>
      <c r="F1642" s="274">
        <v>130.31</v>
      </c>
    </row>
    <row r="1643" spans="1:6">
      <c r="A1643" s="273" t="s">
        <v>25039</v>
      </c>
      <c r="B1643" s="273">
        <v>43954</v>
      </c>
      <c r="C1643" s="266" t="s">
        <v>32294</v>
      </c>
      <c r="D1643" s="273" t="s">
        <v>14</v>
      </c>
      <c r="E1643" s="273" t="s">
        <v>25041</v>
      </c>
      <c r="F1643" s="274">
        <v>165.68</v>
      </c>
    </row>
    <row r="1644" spans="1:6">
      <c r="A1644" s="273" t="s">
        <v>25039</v>
      </c>
      <c r="B1644" s="273">
        <v>43945</v>
      </c>
      <c r="C1644" s="266" t="s">
        <v>32295</v>
      </c>
      <c r="D1644" s="273" t="s">
        <v>14</v>
      </c>
      <c r="E1644" s="273" t="s">
        <v>25041</v>
      </c>
      <c r="F1644" s="274">
        <v>58.66</v>
      </c>
    </row>
    <row r="1645" spans="1:6">
      <c r="A1645" s="273" t="s">
        <v>25039</v>
      </c>
      <c r="B1645" s="273">
        <v>43947</v>
      </c>
      <c r="C1645" s="266" t="s">
        <v>32296</v>
      </c>
      <c r="D1645" s="273" t="s">
        <v>14</v>
      </c>
      <c r="E1645" s="273" t="s">
        <v>25041</v>
      </c>
      <c r="F1645" s="274">
        <v>83.15</v>
      </c>
    </row>
    <row r="1646" spans="1:6">
      <c r="A1646" s="273" t="s">
        <v>25039</v>
      </c>
      <c r="B1646" s="273">
        <v>43920</v>
      </c>
      <c r="C1646" s="266" t="s">
        <v>32297</v>
      </c>
      <c r="D1646" s="273" t="s">
        <v>14</v>
      </c>
      <c r="E1646" s="273" t="s">
        <v>25041</v>
      </c>
      <c r="F1646" s="274">
        <v>15.9</v>
      </c>
    </row>
    <row r="1647" spans="1:6">
      <c r="A1647" s="273" t="s">
        <v>25039</v>
      </c>
      <c r="B1647" s="273">
        <v>43921</v>
      </c>
      <c r="C1647" s="266" t="s">
        <v>32298</v>
      </c>
      <c r="D1647" s="273" t="s">
        <v>14</v>
      </c>
      <c r="E1647" s="273" t="s">
        <v>25041</v>
      </c>
      <c r="F1647" s="274">
        <v>15.36</v>
      </c>
    </row>
    <row r="1648" spans="1:6">
      <c r="A1648" s="273" t="s">
        <v>25039</v>
      </c>
      <c r="B1648" s="273">
        <v>43922</v>
      </c>
      <c r="C1648" s="266" t="s">
        <v>32299</v>
      </c>
      <c r="D1648" s="273" t="s">
        <v>14</v>
      </c>
      <c r="E1648" s="273" t="s">
        <v>25041</v>
      </c>
      <c r="F1648" s="274">
        <v>25.97</v>
      </c>
    </row>
    <row r="1649" spans="1:6">
      <c r="A1649" s="273" t="s">
        <v>25039</v>
      </c>
      <c r="B1649" s="273">
        <v>43923</v>
      </c>
      <c r="C1649" s="266" t="s">
        <v>32300</v>
      </c>
      <c r="D1649" s="273" t="s">
        <v>14</v>
      </c>
      <c r="E1649" s="273" t="s">
        <v>25041</v>
      </c>
      <c r="F1649" s="274">
        <v>35.17</v>
      </c>
    </row>
    <row r="1650" spans="1:6">
      <c r="A1650" s="273" t="s">
        <v>25039</v>
      </c>
      <c r="B1650" s="273">
        <v>43924</v>
      </c>
      <c r="C1650" s="266" t="s">
        <v>32301</v>
      </c>
      <c r="D1650" s="273" t="s">
        <v>14</v>
      </c>
      <c r="E1650" s="273" t="s">
        <v>25041</v>
      </c>
      <c r="F1650" s="274">
        <v>32.5</v>
      </c>
    </row>
    <row r="1651" spans="1:6">
      <c r="A1651" s="273" t="s">
        <v>25039</v>
      </c>
      <c r="B1651" s="273">
        <v>43952</v>
      </c>
      <c r="C1651" s="266" t="s">
        <v>32302</v>
      </c>
      <c r="D1651" s="273" t="s">
        <v>14</v>
      </c>
      <c r="E1651" s="273" t="s">
        <v>25041</v>
      </c>
      <c r="F1651" s="274">
        <v>10.52</v>
      </c>
    </row>
    <row r="1652" spans="1:6">
      <c r="A1652" s="273" t="s">
        <v>25039</v>
      </c>
      <c r="B1652" s="273">
        <v>43956</v>
      </c>
      <c r="C1652" s="266" t="s">
        <v>32303</v>
      </c>
      <c r="D1652" s="273" t="s">
        <v>14</v>
      </c>
      <c r="E1652" s="273" t="s">
        <v>25041</v>
      </c>
      <c r="F1652" s="274">
        <v>12.98</v>
      </c>
    </row>
    <row r="1653" spans="1:6">
      <c r="A1653" s="273" t="s">
        <v>25039</v>
      </c>
      <c r="B1653" s="273">
        <v>1858</v>
      </c>
      <c r="C1653" s="266" t="s">
        <v>26566</v>
      </c>
      <c r="D1653" s="273" t="s">
        <v>14</v>
      </c>
      <c r="E1653" s="273" t="s">
        <v>25041</v>
      </c>
      <c r="F1653" s="274">
        <v>66.069999999999993</v>
      </c>
    </row>
    <row r="1654" spans="1:6">
      <c r="A1654" s="273" t="s">
        <v>25039</v>
      </c>
      <c r="B1654" s="273">
        <v>1844</v>
      </c>
      <c r="C1654" s="266" t="s">
        <v>26567</v>
      </c>
      <c r="D1654" s="273" t="s">
        <v>14</v>
      </c>
      <c r="E1654" s="273" t="s">
        <v>25041</v>
      </c>
      <c r="F1654" s="274">
        <v>151.31</v>
      </c>
    </row>
    <row r="1655" spans="1:6">
      <c r="A1655" s="273" t="s">
        <v>25039</v>
      </c>
      <c r="B1655" s="273">
        <v>1863</v>
      </c>
      <c r="C1655" s="266" t="s">
        <v>26568</v>
      </c>
      <c r="D1655" s="273" t="s">
        <v>14</v>
      </c>
      <c r="E1655" s="273" t="s">
        <v>25041</v>
      </c>
      <c r="F1655" s="274">
        <v>70.31</v>
      </c>
    </row>
    <row r="1656" spans="1:6">
      <c r="A1656" s="273" t="s">
        <v>25039</v>
      </c>
      <c r="B1656" s="273">
        <v>1865</v>
      </c>
      <c r="C1656" s="266" t="s">
        <v>26569</v>
      </c>
      <c r="D1656" s="273" t="s">
        <v>14</v>
      </c>
      <c r="E1656" s="273" t="s">
        <v>25041</v>
      </c>
      <c r="F1656" s="274">
        <v>183.19</v>
      </c>
    </row>
    <row r="1657" spans="1:6">
      <c r="A1657" s="273" t="s">
        <v>25039</v>
      </c>
      <c r="B1657" s="273">
        <v>36355</v>
      </c>
      <c r="C1657" s="266" t="s">
        <v>26570</v>
      </c>
      <c r="D1657" s="273" t="s">
        <v>14</v>
      </c>
      <c r="E1657" s="273" t="s">
        <v>25041</v>
      </c>
      <c r="F1657" s="274">
        <v>11.54</v>
      </c>
    </row>
    <row r="1658" spans="1:6">
      <c r="A1658" s="273" t="s">
        <v>25039</v>
      </c>
      <c r="B1658" s="273">
        <v>36356</v>
      </c>
      <c r="C1658" s="266" t="s">
        <v>26571</v>
      </c>
      <c r="D1658" s="273" t="s">
        <v>14</v>
      </c>
      <c r="E1658" s="273" t="s">
        <v>25041</v>
      </c>
      <c r="F1658" s="274">
        <v>18.55</v>
      </c>
    </row>
    <row r="1659" spans="1:6">
      <c r="A1659" s="273" t="s">
        <v>25039</v>
      </c>
      <c r="B1659" s="273">
        <v>1940</v>
      </c>
      <c r="C1659" s="266" t="s">
        <v>26572</v>
      </c>
      <c r="D1659" s="273" t="s">
        <v>14</v>
      </c>
      <c r="E1659" s="273" t="s">
        <v>25041</v>
      </c>
      <c r="F1659" s="274">
        <v>39.06</v>
      </c>
    </row>
    <row r="1660" spans="1:6">
      <c r="A1660" s="273" t="s">
        <v>25039</v>
      </c>
      <c r="B1660" s="273">
        <v>1939</v>
      </c>
      <c r="C1660" s="266" t="s">
        <v>26573</v>
      </c>
      <c r="D1660" s="273" t="s">
        <v>14</v>
      </c>
      <c r="E1660" s="273" t="s">
        <v>25041</v>
      </c>
      <c r="F1660" s="274">
        <v>10.71</v>
      </c>
    </row>
    <row r="1661" spans="1:6">
      <c r="A1661" s="273" t="s">
        <v>25039</v>
      </c>
      <c r="B1661" s="273">
        <v>1937</v>
      </c>
      <c r="C1661" s="266" t="s">
        <v>26574</v>
      </c>
      <c r="D1661" s="273" t="s">
        <v>14</v>
      </c>
      <c r="E1661" s="273" t="s">
        <v>25041</v>
      </c>
      <c r="F1661" s="274">
        <v>6.59</v>
      </c>
    </row>
    <row r="1662" spans="1:6">
      <c r="A1662" s="273" t="s">
        <v>25039</v>
      </c>
      <c r="B1662" s="273">
        <v>1938</v>
      </c>
      <c r="C1662" s="266" t="s">
        <v>26575</v>
      </c>
      <c r="D1662" s="273" t="s">
        <v>14</v>
      </c>
      <c r="E1662" s="273" t="s">
        <v>25041</v>
      </c>
      <c r="F1662" s="274">
        <v>7.5</v>
      </c>
    </row>
    <row r="1663" spans="1:6">
      <c r="A1663" s="273" t="s">
        <v>25039</v>
      </c>
      <c r="B1663" s="273">
        <v>1966</v>
      </c>
      <c r="C1663" s="266" t="s">
        <v>26576</v>
      </c>
      <c r="D1663" s="273" t="s">
        <v>14</v>
      </c>
      <c r="E1663" s="273" t="s">
        <v>25041</v>
      </c>
      <c r="F1663" s="274">
        <v>28.04</v>
      </c>
    </row>
    <row r="1664" spans="1:6">
      <c r="A1664" s="273" t="s">
        <v>25039</v>
      </c>
      <c r="B1664" s="273">
        <v>1933</v>
      </c>
      <c r="C1664" s="266" t="s">
        <v>26577</v>
      </c>
      <c r="D1664" s="273" t="s">
        <v>14</v>
      </c>
      <c r="E1664" s="273" t="s">
        <v>25041</v>
      </c>
      <c r="F1664" s="274">
        <v>6.04</v>
      </c>
    </row>
    <row r="1665" spans="1:6">
      <c r="A1665" s="273" t="s">
        <v>25039</v>
      </c>
      <c r="B1665" s="273">
        <v>1932</v>
      </c>
      <c r="C1665" s="266" t="s">
        <v>26578</v>
      </c>
      <c r="D1665" s="273" t="s">
        <v>14</v>
      </c>
      <c r="E1665" s="273" t="s">
        <v>25041</v>
      </c>
      <c r="F1665" s="274">
        <v>13.83</v>
      </c>
    </row>
    <row r="1666" spans="1:6">
      <c r="A1666" s="273" t="s">
        <v>25039</v>
      </c>
      <c r="B1666" s="273">
        <v>1951</v>
      </c>
      <c r="C1666" s="266" t="s">
        <v>26579</v>
      </c>
      <c r="D1666" s="273" t="s">
        <v>14</v>
      </c>
      <c r="E1666" s="273" t="s">
        <v>25041</v>
      </c>
      <c r="F1666" s="274">
        <v>28.85</v>
      </c>
    </row>
    <row r="1667" spans="1:6">
      <c r="A1667" s="273" t="s">
        <v>25039</v>
      </c>
      <c r="B1667" s="273">
        <v>1970</v>
      </c>
      <c r="C1667" s="266" t="s">
        <v>26580</v>
      </c>
      <c r="D1667" s="273" t="s">
        <v>14</v>
      </c>
      <c r="E1667" s="273" t="s">
        <v>25041</v>
      </c>
      <c r="F1667" s="274">
        <v>70.09</v>
      </c>
    </row>
    <row r="1668" spans="1:6">
      <c r="A1668" s="273" t="s">
        <v>25039</v>
      </c>
      <c r="B1668" s="273">
        <v>1967</v>
      </c>
      <c r="C1668" s="266" t="s">
        <v>26581</v>
      </c>
      <c r="D1668" s="273" t="s">
        <v>14</v>
      </c>
      <c r="E1668" s="273" t="s">
        <v>25041</v>
      </c>
      <c r="F1668" s="274">
        <v>8.32</v>
      </c>
    </row>
    <row r="1669" spans="1:6">
      <c r="A1669" s="273" t="s">
        <v>25039</v>
      </c>
      <c r="B1669" s="273">
        <v>1968</v>
      </c>
      <c r="C1669" s="266" t="s">
        <v>26582</v>
      </c>
      <c r="D1669" s="273" t="s">
        <v>14</v>
      </c>
      <c r="E1669" s="273" t="s">
        <v>25041</v>
      </c>
      <c r="F1669" s="274">
        <v>16.45</v>
      </c>
    </row>
    <row r="1670" spans="1:6">
      <c r="A1670" s="273" t="s">
        <v>25039</v>
      </c>
      <c r="B1670" s="273">
        <v>1969</v>
      </c>
      <c r="C1670" s="266" t="s">
        <v>26583</v>
      </c>
      <c r="D1670" s="273" t="s">
        <v>14</v>
      </c>
      <c r="E1670" s="273" t="s">
        <v>25041</v>
      </c>
      <c r="F1670" s="274">
        <v>53.55</v>
      </c>
    </row>
    <row r="1671" spans="1:6">
      <c r="A1671" s="273" t="s">
        <v>25039</v>
      </c>
      <c r="B1671" s="273">
        <v>1827</v>
      </c>
      <c r="C1671" s="266" t="s">
        <v>26584</v>
      </c>
      <c r="D1671" s="273" t="s">
        <v>14</v>
      </c>
      <c r="E1671" s="273" t="s">
        <v>25041</v>
      </c>
      <c r="F1671" s="274">
        <v>167.2</v>
      </c>
    </row>
    <row r="1672" spans="1:6">
      <c r="A1672" s="273" t="s">
        <v>25039</v>
      </c>
      <c r="B1672" s="273">
        <v>1831</v>
      </c>
      <c r="C1672" s="266" t="s">
        <v>26585</v>
      </c>
      <c r="D1672" s="273" t="s">
        <v>14</v>
      </c>
      <c r="E1672" s="273" t="s">
        <v>25041</v>
      </c>
      <c r="F1672" s="274">
        <v>36.5</v>
      </c>
    </row>
    <row r="1673" spans="1:6">
      <c r="A1673" s="273" t="s">
        <v>25039</v>
      </c>
      <c r="B1673" s="273">
        <v>1825</v>
      </c>
      <c r="C1673" s="266" t="s">
        <v>26586</v>
      </c>
      <c r="D1673" s="273" t="s">
        <v>14</v>
      </c>
      <c r="E1673" s="273" t="s">
        <v>25041</v>
      </c>
      <c r="F1673" s="274">
        <v>90.08</v>
      </c>
    </row>
    <row r="1674" spans="1:6">
      <c r="A1674" s="273" t="s">
        <v>25039</v>
      </c>
      <c r="B1674" s="273">
        <v>1828</v>
      </c>
      <c r="C1674" s="266" t="s">
        <v>26587</v>
      </c>
      <c r="D1674" s="273" t="s">
        <v>14</v>
      </c>
      <c r="E1674" s="273" t="s">
        <v>25041</v>
      </c>
      <c r="F1674" s="274">
        <v>204.04</v>
      </c>
    </row>
    <row r="1675" spans="1:6">
      <c r="A1675" s="273" t="s">
        <v>25039</v>
      </c>
      <c r="B1675" s="273">
        <v>1845</v>
      </c>
      <c r="C1675" s="266" t="s">
        <v>26588</v>
      </c>
      <c r="D1675" s="273" t="s">
        <v>14</v>
      </c>
      <c r="E1675" s="273" t="s">
        <v>25041</v>
      </c>
      <c r="F1675" s="274">
        <v>45.74</v>
      </c>
    </row>
    <row r="1676" spans="1:6">
      <c r="A1676" s="273" t="s">
        <v>25039</v>
      </c>
      <c r="B1676" s="273">
        <v>1824</v>
      </c>
      <c r="C1676" s="266" t="s">
        <v>26589</v>
      </c>
      <c r="D1676" s="273" t="s">
        <v>14</v>
      </c>
      <c r="E1676" s="273" t="s">
        <v>25041</v>
      </c>
      <c r="F1676" s="274">
        <v>107.99</v>
      </c>
    </row>
    <row r="1677" spans="1:6">
      <c r="A1677" s="273" t="s">
        <v>25039</v>
      </c>
      <c r="B1677" s="273">
        <v>42693</v>
      </c>
      <c r="C1677" s="266" t="s">
        <v>26590</v>
      </c>
      <c r="D1677" s="273" t="s">
        <v>14</v>
      </c>
      <c r="E1677" s="273" t="s">
        <v>25041</v>
      </c>
      <c r="F1677" s="274">
        <v>514.63</v>
      </c>
    </row>
    <row r="1678" spans="1:6">
      <c r="A1678" s="273" t="s">
        <v>25039</v>
      </c>
      <c r="B1678" s="273">
        <v>42695</v>
      </c>
      <c r="C1678" s="266" t="s">
        <v>26591</v>
      </c>
      <c r="D1678" s="273" t="s">
        <v>14</v>
      </c>
      <c r="E1678" s="273" t="s">
        <v>25041</v>
      </c>
      <c r="F1678" s="274">
        <v>359.54</v>
      </c>
    </row>
    <row r="1679" spans="1:6">
      <c r="A1679" s="273" t="s">
        <v>25039</v>
      </c>
      <c r="B1679" s="273">
        <v>42694</v>
      </c>
      <c r="C1679" s="266" t="s">
        <v>26592</v>
      </c>
      <c r="D1679" s="273" t="s">
        <v>14</v>
      </c>
      <c r="E1679" s="273" t="s">
        <v>25041</v>
      </c>
      <c r="F1679" s="274">
        <v>688.68</v>
      </c>
    </row>
    <row r="1680" spans="1:6">
      <c r="A1680" s="273" t="s">
        <v>25039</v>
      </c>
      <c r="B1680" s="273">
        <v>20097</v>
      </c>
      <c r="C1680" s="266" t="s">
        <v>26593</v>
      </c>
      <c r="D1680" s="273" t="s">
        <v>14</v>
      </c>
      <c r="E1680" s="273" t="s">
        <v>25041</v>
      </c>
      <c r="F1680" s="274">
        <v>29.86</v>
      </c>
    </row>
    <row r="1681" spans="1:6">
      <c r="A1681" s="273" t="s">
        <v>25039</v>
      </c>
      <c r="B1681" s="273">
        <v>20098</v>
      </c>
      <c r="C1681" s="266" t="s">
        <v>26594</v>
      </c>
      <c r="D1681" s="273" t="s">
        <v>14</v>
      </c>
      <c r="E1681" s="273" t="s">
        <v>25041</v>
      </c>
      <c r="F1681" s="274">
        <v>122.04</v>
      </c>
    </row>
    <row r="1682" spans="1:6">
      <c r="A1682" s="273" t="s">
        <v>25039</v>
      </c>
      <c r="B1682" s="273">
        <v>20096</v>
      </c>
      <c r="C1682" s="266" t="s">
        <v>26595</v>
      </c>
      <c r="D1682" s="273" t="s">
        <v>14</v>
      </c>
      <c r="E1682" s="273" t="s">
        <v>25041</v>
      </c>
      <c r="F1682" s="274">
        <v>30.91</v>
      </c>
    </row>
    <row r="1683" spans="1:6">
      <c r="A1683" s="273" t="s">
        <v>25212</v>
      </c>
      <c r="B1683" s="273">
        <v>44472</v>
      </c>
      <c r="C1683" s="266" t="s">
        <v>32304</v>
      </c>
      <c r="D1683" s="273" t="s">
        <v>14</v>
      </c>
      <c r="E1683" s="273" t="s">
        <v>25041</v>
      </c>
      <c r="F1683" s="274">
        <v>55.86</v>
      </c>
    </row>
    <row r="1684" spans="1:6">
      <c r="A1684" s="273" t="s">
        <v>25039</v>
      </c>
      <c r="B1684" s="273">
        <v>38369</v>
      </c>
      <c r="C1684" s="266" t="s">
        <v>26596</v>
      </c>
      <c r="D1684" s="273" t="s">
        <v>14</v>
      </c>
      <c r="E1684" s="273" t="s">
        <v>25041</v>
      </c>
      <c r="F1684" s="274">
        <v>21.51</v>
      </c>
    </row>
    <row r="1685" spans="1:6">
      <c r="A1685" s="273" t="s">
        <v>25039</v>
      </c>
      <c r="B1685" s="273">
        <v>38370</v>
      </c>
      <c r="C1685" s="266" t="s">
        <v>26597</v>
      </c>
      <c r="D1685" s="273" t="s">
        <v>14</v>
      </c>
      <c r="E1685" s="273" t="s">
        <v>25041</v>
      </c>
      <c r="F1685" s="274">
        <v>14.51</v>
      </c>
    </row>
    <row r="1686" spans="1:6">
      <c r="A1686" s="273" t="s">
        <v>25039</v>
      </c>
      <c r="B1686" s="273">
        <v>45199</v>
      </c>
      <c r="C1686" s="266" t="s">
        <v>32305</v>
      </c>
      <c r="D1686" s="273" t="s">
        <v>14</v>
      </c>
      <c r="E1686" s="273" t="s">
        <v>25041</v>
      </c>
      <c r="F1686" s="274">
        <v>34.1</v>
      </c>
    </row>
    <row r="1687" spans="1:6">
      <c r="A1687" s="273" t="s">
        <v>25039</v>
      </c>
      <c r="B1687" s="273">
        <v>38372</v>
      </c>
      <c r="C1687" s="266" t="s">
        <v>26598</v>
      </c>
      <c r="D1687" s="273" t="s">
        <v>14</v>
      </c>
      <c r="E1687" s="273" t="s">
        <v>25041</v>
      </c>
      <c r="F1687" s="274">
        <v>12.25</v>
      </c>
    </row>
    <row r="1688" spans="1:6">
      <c r="A1688" s="273" t="s">
        <v>25183</v>
      </c>
      <c r="B1688" s="273">
        <v>2358</v>
      </c>
      <c r="C1688" s="266" t="s">
        <v>26599</v>
      </c>
      <c r="D1688" s="273" t="s">
        <v>17</v>
      </c>
      <c r="E1688" s="273" t="s">
        <v>25041</v>
      </c>
      <c r="F1688" s="274">
        <v>59.86</v>
      </c>
    </row>
    <row r="1689" spans="1:6">
      <c r="A1689" s="273" t="s">
        <v>25183</v>
      </c>
      <c r="B1689" s="273">
        <v>40807</v>
      </c>
      <c r="C1689" s="266" t="s">
        <v>26600</v>
      </c>
      <c r="D1689" s="273" t="s">
        <v>11802</v>
      </c>
      <c r="E1689" s="273" t="s">
        <v>25041</v>
      </c>
      <c r="F1689" s="274">
        <v>10488.27</v>
      </c>
    </row>
    <row r="1690" spans="1:6">
      <c r="A1690" s="273" t="s">
        <v>25039</v>
      </c>
      <c r="B1690" s="273">
        <v>44330</v>
      </c>
      <c r="C1690" s="266" t="s">
        <v>26601</v>
      </c>
      <c r="D1690" s="273" t="s">
        <v>11</v>
      </c>
      <c r="E1690" s="273" t="s">
        <v>25041</v>
      </c>
      <c r="F1690" s="274">
        <v>12.23</v>
      </c>
    </row>
    <row r="1691" spans="1:6">
      <c r="A1691" s="273" t="s">
        <v>25039</v>
      </c>
      <c r="B1691" s="273">
        <v>43144</v>
      </c>
      <c r="C1691" s="266" t="s">
        <v>26602</v>
      </c>
      <c r="D1691" s="273" t="s">
        <v>15</v>
      </c>
      <c r="E1691" s="273" t="s">
        <v>25041</v>
      </c>
      <c r="F1691" s="274">
        <v>37.15</v>
      </c>
    </row>
    <row r="1692" spans="1:6">
      <c r="A1692" s="273" t="s">
        <v>25039</v>
      </c>
      <c r="B1692" s="273">
        <v>39397</v>
      </c>
      <c r="C1692" s="266" t="s">
        <v>26603</v>
      </c>
      <c r="D1692" s="273" t="s">
        <v>11</v>
      </c>
      <c r="E1692" s="273" t="s">
        <v>25041</v>
      </c>
      <c r="F1692" s="274">
        <v>16.93</v>
      </c>
    </row>
    <row r="1693" spans="1:6">
      <c r="A1693" s="273" t="s">
        <v>25039</v>
      </c>
      <c r="B1693" s="273">
        <v>2692</v>
      </c>
      <c r="C1693" s="266" t="s">
        <v>26604</v>
      </c>
      <c r="D1693" s="273" t="s">
        <v>11</v>
      </c>
      <c r="E1693" s="273" t="s">
        <v>25041</v>
      </c>
      <c r="F1693" s="274">
        <v>6.83</v>
      </c>
    </row>
    <row r="1694" spans="1:6">
      <c r="A1694" s="273" t="s">
        <v>25212</v>
      </c>
      <c r="B1694" s="273">
        <v>45299</v>
      </c>
      <c r="C1694" s="266" t="s">
        <v>32306</v>
      </c>
      <c r="D1694" s="273" t="s">
        <v>14</v>
      </c>
      <c r="E1694" s="273" t="s">
        <v>25041</v>
      </c>
      <c r="F1694" s="274">
        <v>77.61</v>
      </c>
    </row>
    <row r="1695" spans="1:6">
      <c r="A1695" s="273" t="s">
        <v>25039</v>
      </c>
      <c r="B1695" s="273">
        <v>44329</v>
      </c>
      <c r="C1695" s="266" t="s">
        <v>26605</v>
      </c>
      <c r="D1695" s="273" t="s">
        <v>11</v>
      </c>
      <c r="E1695" s="273" t="s">
        <v>25041</v>
      </c>
      <c r="F1695" s="274">
        <v>16.03</v>
      </c>
    </row>
    <row r="1696" spans="1:6">
      <c r="A1696" s="273" t="s">
        <v>25039</v>
      </c>
      <c r="B1696" s="273">
        <v>5318</v>
      </c>
      <c r="C1696" s="266" t="s">
        <v>26606</v>
      </c>
      <c r="D1696" s="273" t="s">
        <v>11</v>
      </c>
      <c r="E1696" s="273" t="s">
        <v>25046</v>
      </c>
      <c r="F1696" s="274">
        <v>25.92</v>
      </c>
    </row>
    <row r="1697" spans="1:6">
      <c r="A1697" s="273" t="s">
        <v>25039</v>
      </c>
      <c r="B1697" s="273">
        <v>5330</v>
      </c>
      <c r="C1697" s="266" t="s">
        <v>26607</v>
      </c>
      <c r="D1697" s="273" t="s">
        <v>11</v>
      </c>
      <c r="E1697" s="273" t="s">
        <v>25041</v>
      </c>
      <c r="F1697" s="274">
        <v>59.08</v>
      </c>
    </row>
    <row r="1698" spans="1:6">
      <c r="A1698" s="273" t="s">
        <v>25039</v>
      </c>
      <c r="B1698" s="273">
        <v>44532</v>
      </c>
      <c r="C1698" s="266" t="s">
        <v>26608</v>
      </c>
      <c r="D1698" s="273" t="s">
        <v>14</v>
      </c>
      <c r="E1698" s="273" t="s">
        <v>25041</v>
      </c>
      <c r="F1698" s="274">
        <v>22.06</v>
      </c>
    </row>
    <row r="1699" spans="1:6">
      <c r="A1699" s="273" t="s">
        <v>25039</v>
      </c>
      <c r="B1699" s="273">
        <v>44531</v>
      </c>
      <c r="C1699" s="266" t="s">
        <v>26609</v>
      </c>
      <c r="D1699" s="273" t="s">
        <v>14</v>
      </c>
      <c r="E1699" s="273" t="s">
        <v>25041</v>
      </c>
      <c r="F1699" s="274">
        <v>75.63</v>
      </c>
    </row>
    <row r="1700" spans="1:6">
      <c r="A1700" s="273" t="s">
        <v>25039</v>
      </c>
      <c r="B1700" s="273">
        <v>13887</v>
      </c>
      <c r="C1700" s="266" t="s">
        <v>26610</v>
      </c>
      <c r="D1700" s="273" t="s">
        <v>14</v>
      </c>
      <c r="E1700" s="273" t="s">
        <v>25041</v>
      </c>
      <c r="F1700" s="274">
        <v>329.47</v>
      </c>
    </row>
    <row r="1701" spans="1:6">
      <c r="A1701" s="273" t="s">
        <v>25039</v>
      </c>
      <c r="B1701" s="273">
        <v>38140</v>
      </c>
      <c r="C1701" s="266" t="s">
        <v>26611</v>
      </c>
      <c r="D1701" s="273" t="s">
        <v>14</v>
      </c>
      <c r="E1701" s="273" t="s">
        <v>25041</v>
      </c>
      <c r="F1701" s="274">
        <v>26.98</v>
      </c>
    </row>
    <row r="1702" spans="1:6">
      <c r="A1702" s="273" t="s">
        <v>25039</v>
      </c>
      <c r="B1702" s="273">
        <v>44495</v>
      </c>
      <c r="C1702" s="266" t="s">
        <v>26612</v>
      </c>
      <c r="D1702" s="273" t="s">
        <v>14</v>
      </c>
      <c r="E1702" s="273" t="s">
        <v>25041</v>
      </c>
      <c r="F1702" s="274">
        <v>28.53</v>
      </c>
    </row>
    <row r="1703" spans="1:6">
      <c r="A1703" s="273" t="s">
        <v>25039</v>
      </c>
      <c r="B1703" s="273">
        <v>44533</v>
      </c>
      <c r="C1703" s="266" t="s">
        <v>26613</v>
      </c>
      <c r="D1703" s="273" t="s">
        <v>14</v>
      </c>
      <c r="E1703" s="273" t="s">
        <v>25041</v>
      </c>
      <c r="F1703" s="274">
        <v>28.95</v>
      </c>
    </row>
    <row r="1704" spans="1:6">
      <c r="A1704" s="273" t="s">
        <v>25039</v>
      </c>
      <c r="B1704" s="273">
        <v>44534</v>
      </c>
      <c r="C1704" s="266" t="s">
        <v>32307</v>
      </c>
      <c r="D1704" s="273" t="s">
        <v>14</v>
      </c>
      <c r="E1704" s="273" t="s">
        <v>25041</v>
      </c>
      <c r="F1704" s="274">
        <v>5.68</v>
      </c>
    </row>
    <row r="1705" spans="1:6">
      <c r="A1705" s="273" t="s">
        <v>25039</v>
      </c>
      <c r="B1705" s="273">
        <v>34729</v>
      </c>
      <c r="C1705" s="266" t="s">
        <v>26614</v>
      </c>
      <c r="D1705" s="273" t="s">
        <v>14</v>
      </c>
      <c r="E1705" s="273" t="s">
        <v>25041</v>
      </c>
      <c r="F1705" s="274">
        <v>1029.45</v>
      </c>
    </row>
    <row r="1706" spans="1:6">
      <c r="A1706" s="273" t="s">
        <v>25039</v>
      </c>
      <c r="B1706" s="273">
        <v>34734</v>
      </c>
      <c r="C1706" s="266" t="s">
        <v>26615</v>
      </c>
      <c r="D1706" s="273" t="s">
        <v>14</v>
      </c>
      <c r="E1706" s="273" t="s">
        <v>25041</v>
      </c>
      <c r="F1706" s="274">
        <v>1593.92</v>
      </c>
    </row>
    <row r="1707" spans="1:6">
      <c r="A1707" s="273" t="s">
        <v>25039</v>
      </c>
      <c r="B1707" s="273">
        <v>34738</v>
      </c>
      <c r="C1707" s="266" t="s">
        <v>26616</v>
      </c>
      <c r="D1707" s="273" t="s">
        <v>14</v>
      </c>
      <c r="E1707" s="273" t="s">
        <v>25041</v>
      </c>
      <c r="F1707" s="274">
        <v>3723.89</v>
      </c>
    </row>
    <row r="1708" spans="1:6">
      <c r="A1708" s="273" t="s">
        <v>25039</v>
      </c>
      <c r="B1708" s="273">
        <v>34623</v>
      </c>
      <c r="C1708" s="266" t="s">
        <v>26617</v>
      </c>
      <c r="D1708" s="273" t="s">
        <v>14</v>
      </c>
      <c r="E1708" s="273" t="s">
        <v>25041</v>
      </c>
      <c r="F1708" s="274">
        <v>44.62</v>
      </c>
    </row>
    <row r="1709" spans="1:6">
      <c r="A1709" s="273" t="s">
        <v>25039</v>
      </c>
      <c r="B1709" s="273">
        <v>34616</v>
      </c>
      <c r="C1709" s="266" t="s">
        <v>26618</v>
      </c>
      <c r="D1709" s="273" t="s">
        <v>14</v>
      </c>
      <c r="E1709" s="273" t="s">
        <v>25041</v>
      </c>
      <c r="F1709" s="274">
        <v>45.32</v>
      </c>
    </row>
    <row r="1710" spans="1:6">
      <c r="A1710" s="273" t="s">
        <v>25039</v>
      </c>
      <c r="B1710" s="273">
        <v>34628</v>
      </c>
      <c r="C1710" s="266" t="s">
        <v>26619</v>
      </c>
      <c r="D1710" s="273" t="s">
        <v>14</v>
      </c>
      <c r="E1710" s="273" t="s">
        <v>25041</v>
      </c>
      <c r="F1710" s="274">
        <v>63.92</v>
      </c>
    </row>
    <row r="1711" spans="1:6">
      <c r="A1711" s="273" t="s">
        <v>25039</v>
      </c>
      <c r="B1711" s="273">
        <v>34686</v>
      </c>
      <c r="C1711" s="266" t="s">
        <v>26620</v>
      </c>
      <c r="D1711" s="273" t="s">
        <v>14</v>
      </c>
      <c r="E1711" s="273" t="s">
        <v>25041</v>
      </c>
      <c r="F1711" s="274">
        <v>11.72</v>
      </c>
    </row>
    <row r="1712" spans="1:6">
      <c r="A1712" s="273" t="s">
        <v>25039</v>
      </c>
      <c r="B1712" s="273">
        <v>34653</v>
      </c>
      <c r="C1712" s="266" t="s">
        <v>26621</v>
      </c>
      <c r="D1712" s="273" t="s">
        <v>14</v>
      </c>
      <c r="E1712" s="273" t="s">
        <v>25041</v>
      </c>
      <c r="F1712" s="274">
        <v>7.9</v>
      </c>
    </row>
    <row r="1713" spans="1:6">
      <c r="A1713" s="273" t="s">
        <v>25039</v>
      </c>
      <c r="B1713" s="273">
        <v>34688</v>
      </c>
      <c r="C1713" s="266" t="s">
        <v>26622</v>
      </c>
      <c r="D1713" s="273" t="s">
        <v>14</v>
      </c>
      <c r="E1713" s="273" t="s">
        <v>25041</v>
      </c>
      <c r="F1713" s="274">
        <v>14.33</v>
      </c>
    </row>
    <row r="1714" spans="1:6">
      <c r="A1714" s="273" t="s">
        <v>25039</v>
      </c>
      <c r="B1714" s="273">
        <v>34709</v>
      </c>
      <c r="C1714" s="266" t="s">
        <v>26623</v>
      </c>
      <c r="D1714" s="273" t="s">
        <v>14</v>
      </c>
      <c r="E1714" s="273" t="s">
        <v>25041</v>
      </c>
      <c r="F1714" s="274">
        <v>55.52</v>
      </c>
    </row>
    <row r="1715" spans="1:6">
      <c r="A1715" s="273" t="s">
        <v>25039</v>
      </c>
      <c r="B1715" s="273">
        <v>34714</v>
      </c>
      <c r="C1715" s="266" t="s">
        <v>26624</v>
      </c>
      <c r="D1715" s="273" t="s">
        <v>14</v>
      </c>
      <c r="E1715" s="273" t="s">
        <v>25041</v>
      </c>
      <c r="F1715" s="274">
        <v>66.319999999999993</v>
      </c>
    </row>
    <row r="1716" spans="1:6">
      <c r="A1716" s="273" t="s">
        <v>25039</v>
      </c>
      <c r="B1716" s="273">
        <v>2391</v>
      </c>
      <c r="C1716" s="266" t="s">
        <v>26625</v>
      </c>
      <c r="D1716" s="273" t="s">
        <v>14</v>
      </c>
      <c r="E1716" s="273" t="s">
        <v>25041</v>
      </c>
      <c r="F1716" s="274">
        <v>302.87</v>
      </c>
    </row>
    <row r="1717" spans="1:6">
      <c r="A1717" s="273" t="s">
        <v>25039</v>
      </c>
      <c r="B1717" s="273">
        <v>2374</v>
      </c>
      <c r="C1717" s="266" t="s">
        <v>26626</v>
      </c>
      <c r="D1717" s="273" t="s">
        <v>14</v>
      </c>
      <c r="E1717" s="273" t="s">
        <v>25041</v>
      </c>
      <c r="F1717" s="274">
        <v>343.6</v>
      </c>
    </row>
    <row r="1718" spans="1:6">
      <c r="A1718" s="273" t="s">
        <v>25039</v>
      </c>
      <c r="B1718" s="273">
        <v>2377</v>
      </c>
      <c r="C1718" s="266" t="s">
        <v>26627</v>
      </c>
      <c r="D1718" s="273" t="s">
        <v>14</v>
      </c>
      <c r="E1718" s="273" t="s">
        <v>25041</v>
      </c>
      <c r="F1718" s="274">
        <v>482.21</v>
      </c>
    </row>
    <row r="1719" spans="1:6">
      <c r="A1719" s="273" t="s">
        <v>25039</v>
      </c>
      <c r="B1719" s="273">
        <v>2393</v>
      </c>
      <c r="C1719" s="266" t="s">
        <v>26628</v>
      </c>
      <c r="D1719" s="273" t="s">
        <v>14</v>
      </c>
      <c r="E1719" s="273" t="s">
        <v>25041</v>
      </c>
      <c r="F1719" s="274">
        <v>807.52</v>
      </c>
    </row>
    <row r="1720" spans="1:6">
      <c r="A1720" s="273" t="s">
        <v>25039</v>
      </c>
      <c r="B1720" s="273">
        <v>34705</v>
      </c>
      <c r="C1720" s="266" t="s">
        <v>26629</v>
      </c>
      <c r="D1720" s="273" t="s">
        <v>14</v>
      </c>
      <c r="E1720" s="273" t="s">
        <v>25041</v>
      </c>
      <c r="F1720" s="274">
        <v>706.3</v>
      </c>
    </row>
    <row r="1721" spans="1:6">
      <c r="A1721" s="273" t="s">
        <v>25039</v>
      </c>
      <c r="B1721" s="273">
        <v>34707</v>
      </c>
      <c r="C1721" s="266" t="s">
        <v>26630</v>
      </c>
      <c r="D1721" s="273" t="s">
        <v>14</v>
      </c>
      <c r="E1721" s="273" t="s">
        <v>25041</v>
      </c>
      <c r="F1721" s="274">
        <v>1308.78</v>
      </c>
    </row>
    <row r="1722" spans="1:6">
      <c r="A1722" s="273" t="s">
        <v>25039</v>
      </c>
      <c r="B1722" s="273">
        <v>34544</v>
      </c>
      <c r="C1722" s="266" t="s">
        <v>26631</v>
      </c>
      <c r="D1722" s="273" t="s">
        <v>14</v>
      </c>
      <c r="E1722" s="273" t="s">
        <v>25041</v>
      </c>
      <c r="F1722" s="274">
        <v>1308.6400000000001</v>
      </c>
    </row>
    <row r="1723" spans="1:6">
      <c r="A1723" s="273" t="s">
        <v>25039</v>
      </c>
      <c r="B1723" s="273">
        <v>2378</v>
      </c>
      <c r="C1723" s="266" t="s">
        <v>26632</v>
      </c>
      <c r="D1723" s="273" t="s">
        <v>14</v>
      </c>
      <c r="E1723" s="273" t="s">
        <v>25041</v>
      </c>
      <c r="F1723" s="274">
        <v>1109.24</v>
      </c>
    </row>
    <row r="1724" spans="1:6">
      <c r="A1724" s="273" t="s">
        <v>25039</v>
      </c>
      <c r="B1724" s="273">
        <v>2379</v>
      </c>
      <c r="C1724" s="266" t="s">
        <v>26633</v>
      </c>
      <c r="D1724" s="273" t="s">
        <v>14</v>
      </c>
      <c r="E1724" s="273" t="s">
        <v>25041</v>
      </c>
      <c r="F1724" s="274">
        <v>1109.24</v>
      </c>
    </row>
    <row r="1725" spans="1:6">
      <c r="A1725" s="273" t="s">
        <v>25039</v>
      </c>
      <c r="B1725" s="273">
        <v>2376</v>
      </c>
      <c r="C1725" s="266" t="s">
        <v>26634</v>
      </c>
      <c r="D1725" s="273" t="s">
        <v>14</v>
      </c>
      <c r="E1725" s="273" t="s">
        <v>25041</v>
      </c>
      <c r="F1725" s="274">
        <v>1826.91</v>
      </c>
    </row>
    <row r="1726" spans="1:6">
      <c r="A1726" s="273" t="s">
        <v>25039</v>
      </c>
      <c r="B1726" s="273">
        <v>2394</v>
      </c>
      <c r="C1726" s="266" t="s">
        <v>26635</v>
      </c>
      <c r="D1726" s="273" t="s">
        <v>14</v>
      </c>
      <c r="E1726" s="273" t="s">
        <v>25041</v>
      </c>
      <c r="F1726" s="274">
        <v>3905.61</v>
      </c>
    </row>
    <row r="1727" spans="1:6">
      <c r="A1727" s="273" t="s">
        <v>25039</v>
      </c>
      <c r="B1727" s="273">
        <v>2388</v>
      </c>
      <c r="C1727" s="266" t="s">
        <v>26636</v>
      </c>
      <c r="D1727" s="273" t="s">
        <v>14</v>
      </c>
      <c r="E1727" s="273" t="s">
        <v>25041</v>
      </c>
      <c r="F1727" s="274">
        <v>55.11</v>
      </c>
    </row>
    <row r="1728" spans="1:6">
      <c r="A1728" s="273" t="s">
        <v>25039</v>
      </c>
      <c r="B1728" s="273">
        <v>34606</v>
      </c>
      <c r="C1728" s="266" t="s">
        <v>26637</v>
      </c>
      <c r="D1728" s="273" t="s">
        <v>14</v>
      </c>
      <c r="E1728" s="273" t="s">
        <v>25041</v>
      </c>
      <c r="F1728" s="274">
        <v>84.53</v>
      </c>
    </row>
    <row r="1729" spans="1:6">
      <c r="A1729" s="273" t="s">
        <v>25039</v>
      </c>
      <c r="B1729" s="273">
        <v>2370</v>
      </c>
      <c r="C1729" s="266" t="s">
        <v>26638</v>
      </c>
      <c r="D1729" s="273" t="s">
        <v>14</v>
      </c>
      <c r="E1729" s="273" t="s">
        <v>25046</v>
      </c>
      <c r="F1729" s="274">
        <v>10.24</v>
      </c>
    </row>
    <row r="1730" spans="1:6">
      <c r="A1730" s="273" t="s">
        <v>25039</v>
      </c>
      <c r="B1730" s="273">
        <v>2386</v>
      </c>
      <c r="C1730" s="266" t="s">
        <v>26639</v>
      </c>
      <c r="D1730" s="273" t="s">
        <v>14</v>
      </c>
      <c r="E1730" s="273" t="s">
        <v>25041</v>
      </c>
      <c r="F1730" s="274">
        <v>17.18</v>
      </c>
    </row>
    <row r="1731" spans="1:6">
      <c r="A1731" s="273" t="s">
        <v>25039</v>
      </c>
      <c r="B1731" s="273">
        <v>34689</v>
      </c>
      <c r="C1731" s="266" t="s">
        <v>26640</v>
      </c>
      <c r="D1731" s="273" t="s">
        <v>14</v>
      </c>
      <c r="E1731" s="273" t="s">
        <v>25041</v>
      </c>
      <c r="F1731" s="274">
        <v>26.91</v>
      </c>
    </row>
    <row r="1732" spans="1:6">
      <c r="A1732" s="273" t="s">
        <v>25039</v>
      </c>
      <c r="B1732" s="273">
        <v>2392</v>
      </c>
      <c r="C1732" s="266" t="s">
        <v>26641</v>
      </c>
      <c r="D1732" s="273" t="s">
        <v>14</v>
      </c>
      <c r="E1732" s="273" t="s">
        <v>25041</v>
      </c>
      <c r="F1732" s="274">
        <v>68.739999999999995</v>
      </c>
    </row>
    <row r="1733" spans="1:6">
      <c r="A1733" s="273" t="s">
        <v>25039</v>
      </c>
      <c r="B1733" s="273">
        <v>2373</v>
      </c>
      <c r="C1733" s="266" t="s">
        <v>26642</v>
      </c>
      <c r="D1733" s="273" t="s">
        <v>14</v>
      </c>
      <c r="E1733" s="273" t="s">
        <v>25041</v>
      </c>
      <c r="F1733" s="274">
        <v>96.85</v>
      </c>
    </row>
    <row r="1734" spans="1:6">
      <c r="A1734" s="273" t="s">
        <v>25039</v>
      </c>
      <c r="B1734" s="273">
        <v>39465</v>
      </c>
      <c r="C1734" s="266" t="s">
        <v>26643</v>
      </c>
      <c r="D1734" s="273" t="s">
        <v>14</v>
      </c>
      <c r="E1734" s="273" t="s">
        <v>25041</v>
      </c>
      <c r="F1734" s="274">
        <v>59.16</v>
      </c>
    </row>
    <row r="1735" spans="1:6">
      <c r="A1735" s="273" t="s">
        <v>25039</v>
      </c>
      <c r="B1735" s="273">
        <v>39466</v>
      </c>
      <c r="C1735" s="266" t="s">
        <v>26644</v>
      </c>
      <c r="D1735" s="273" t="s">
        <v>14</v>
      </c>
      <c r="E1735" s="273" t="s">
        <v>25041</v>
      </c>
      <c r="F1735" s="274">
        <v>66.56</v>
      </c>
    </row>
    <row r="1736" spans="1:6">
      <c r="A1736" s="273" t="s">
        <v>25039</v>
      </c>
      <c r="B1736" s="273">
        <v>39467</v>
      </c>
      <c r="C1736" s="266" t="s">
        <v>26645</v>
      </c>
      <c r="D1736" s="273" t="s">
        <v>14</v>
      </c>
      <c r="E1736" s="273" t="s">
        <v>25041</v>
      </c>
      <c r="F1736" s="274">
        <v>85.13</v>
      </c>
    </row>
    <row r="1737" spans="1:6">
      <c r="A1737" s="273" t="s">
        <v>25039</v>
      </c>
      <c r="B1737" s="273">
        <v>39468</v>
      </c>
      <c r="C1737" s="266" t="s">
        <v>26646</v>
      </c>
      <c r="D1737" s="273" t="s">
        <v>14</v>
      </c>
      <c r="E1737" s="273" t="s">
        <v>25041</v>
      </c>
      <c r="F1737" s="274">
        <v>151.33000000000001</v>
      </c>
    </row>
    <row r="1738" spans="1:6">
      <c r="A1738" s="273" t="s">
        <v>25039</v>
      </c>
      <c r="B1738" s="273">
        <v>39469</v>
      </c>
      <c r="C1738" s="266" t="s">
        <v>26647</v>
      </c>
      <c r="D1738" s="273" t="s">
        <v>14</v>
      </c>
      <c r="E1738" s="273" t="s">
        <v>25041</v>
      </c>
      <c r="F1738" s="274">
        <v>61.64</v>
      </c>
    </row>
    <row r="1739" spans="1:6">
      <c r="A1739" s="273" t="s">
        <v>25039</v>
      </c>
      <c r="B1739" s="273">
        <v>39470</v>
      </c>
      <c r="C1739" s="266" t="s">
        <v>26648</v>
      </c>
      <c r="D1739" s="273" t="s">
        <v>14</v>
      </c>
      <c r="E1739" s="273" t="s">
        <v>25041</v>
      </c>
      <c r="F1739" s="274">
        <v>75.739999999999995</v>
      </c>
    </row>
    <row r="1740" spans="1:6">
      <c r="A1740" s="273" t="s">
        <v>25039</v>
      </c>
      <c r="B1740" s="273">
        <v>39471</v>
      </c>
      <c r="C1740" s="266" t="s">
        <v>26649</v>
      </c>
      <c r="D1740" s="273" t="s">
        <v>14</v>
      </c>
      <c r="E1740" s="273" t="s">
        <v>25041</v>
      </c>
      <c r="F1740" s="274">
        <v>91.02</v>
      </c>
    </row>
    <row r="1741" spans="1:6">
      <c r="A1741" s="273" t="s">
        <v>25039</v>
      </c>
      <c r="B1741" s="273">
        <v>39472</v>
      </c>
      <c r="C1741" s="266" t="s">
        <v>26650</v>
      </c>
      <c r="D1741" s="273" t="s">
        <v>14</v>
      </c>
      <c r="E1741" s="273" t="s">
        <v>25041</v>
      </c>
      <c r="F1741" s="274">
        <v>158.15</v>
      </c>
    </row>
    <row r="1742" spans="1:6">
      <c r="A1742" s="273" t="s">
        <v>25039</v>
      </c>
      <c r="B1742" s="273">
        <v>39473</v>
      </c>
      <c r="C1742" s="266" t="s">
        <v>26651</v>
      </c>
      <c r="D1742" s="273" t="s">
        <v>14</v>
      </c>
      <c r="E1742" s="273" t="s">
        <v>25041</v>
      </c>
      <c r="F1742" s="274">
        <v>102.16</v>
      </c>
    </row>
    <row r="1743" spans="1:6">
      <c r="A1743" s="273" t="s">
        <v>25039</v>
      </c>
      <c r="B1743" s="273">
        <v>39474</v>
      </c>
      <c r="C1743" s="266" t="s">
        <v>26652</v>
      </c>
      <c r="D1743" s="273" t="s">
        <v>14</v>
      </c>
      <c r="E1743" s="273" t="s">
        <v>25041</v>
      </c>
      <c r="F1743" s="274">
        <v>108.91</v>
      </c>
    </row>
    <row r="1744" spans="1:6">
      <c r="A1744" s="273" t="s">
        <v>25039</v>
      </c>
      <c r="B1744" s="273">
        <v>39475</v>
      </c>
      <c r="C1744" s="266" t="s">
        <v>26653</v>
      </c>
      <c r="D1744" s="273" t="s">
        <v>14</v>
      </c>
      <c r="E1744" s="273" t="s">
        <v>25041</v>
      </c>
      <c r="F1744" s="274">
        <v>123.57</v>
      </c>
    </row>
    <row r="1745" spans="1:6">
      <c r="A1745" s="273" t="s">
        <v>25039</v>
      </c>
      <c r="B1745" s="273">
        <v>39476</v>
      </c>
      <c r="C1745" s="266" t="s">
        <v>26654</v>
      </c>
      <c r="D1745" s="273" t="s">
        <v>14</v>
      </c>
      <c r="E1745" s="273" t="s">
        <v>25041</v>
      </c>
      <c r="F1745" s="274">
        <v>232.61</v>
      </c>
    </row>
    <row r="1746" spans="1:6">
      <c r="A1746" s="273" t="s">
        <v>25039</v>
      </c>
      <c r="B1746" s="273">
        <v>39477</v>
      </c>
      <c r="C1746" s="266" t="s">
        <v>26655</v>
      </c>
      <c r="D1746" s="273" t="s">
        <v>14</v>
      </c>
      <c r="E1746" s="273" t="s">
        <v>25041</v>
      </c>
      <c r="F1746" s="274">
        <v>113.97</v>
      </c>
    </row>
    <row r="1747" spans="1:6">
      <c r="A1747" s="273" t="s">
        <v>25039</v>
      </c>
      <c r="B1747" s="273">
        <v>39478</v>
      </c>
      <c r="C1747" s="266" t="s">
        <v>26656</v>
      </c>
      <c r="D1747" s="273" t="s">
        <v>14</v>
      </c>
      <c r="E1747" s="273" t="s">
        <v>25041</v>
      </c>
      <c r="F1747" s="274">
        <v>117.5</v>
      </c>
    </row>
    <row r="1748" spans="1:6">
      <c r="A1748" s="273" t="s">
        <v>25039</v>
      </c>
      <c r="B1748" s="273">
        <v>39479</v>
      </c>
      <c r="C1748" s="266" t="s">
        <v>26657</v>
      </c>
      <c r="D1748" s="273" t="s">
        <v>14</v>
      </c>
      <c r="E1748" s="273" t="s">
        <v>25041</v>
      </c>
      <c r="F1748" s="274">
        <v>138.44</v>
      </c>
    </row>
    <row r="1749" spans="1:6">
      <c r="A1749" s="273" t="s">
        <v>25039</v>
      </c>
      <c r="B1749" s="273">
        <v>39480</v>
      </c>
      <c r="C1749" s="266" t="s">
        <v>26658</v>
      </c>
      <c r="D1749" s="273" t="s">
        <v>14</v>
      </c>
      <c r="E1749" s="273" t="s">
        <v>25041</v>
      </c>
      <c r="F1749" s="274">
        <v>285.67</v>
      </c>
    </row>
    <row r="1750" spans="1:6">
      <c r="A1750" s="273" t="s">
        <v>25039</v>
      </c>
      <c r="B1750" s="273">
        <v>39459</v>
      </c>
      <c r="C1750" s="266" t="s">
        <v>26659</v>
      </c>
      <c r="D1750" s="273" t="s">
        <v>14</v>
      </c>
      <c r="E1750" s="273" t="s">
        <v>25041</v>
      </c>
      <c r="F1750" s="274">
        <v>242.46</v>
      </c>
    </row>
    <row r="1751" spans="1:6">
      <c r="A1751" s="273" t="s">
        <v>25039</v>
      </c>
      <c r="B1751" s="273">
        <v>39445</v>
      </c>
      <c r="C1751" s="266" t="s">
        <v>26660</v>
      </c>
      <c r="D1751" s="273" t="s">
        <v>14</v>
      </c>
      <c r="E1751" s="273" t="s">
        <v>25041</v>
      </c>
      <c r="F1751" s="274">
        <v>121.74</v>
      </c>
    </row>
    <row r="1752" spans="1:6">
      <c r="A1752" s="273" t="s">
        <v>25039</v>
      </c>
      <c r="B1752" s="273">
        <v>39446</v>
      </c>
      <c r="C1752" s="266" t="s">
        <v>26661</v>
      </c>
      <c r="D1752" s="273" t="s">
        <v>14</v>
      </c>
      <c r="E1752" s="273" t="s">
        <v>25041</v>
      </c>
      <c r="F1752" s="274">
        <v>123.9</v>
      </c>
    </row>
    <row r="1753" spans="1:6">
      <c r="A1753" s="273" t="s">
        <v>25039</v>
      </c>
      <c r="B1753" s="273">
        <v>39447</v>
      </c>
      <c r="C1753" s="266" t="s">
        <v>26662</v>
      </c>
      <c r="D1753" s="273" t="s">
        <v>14</v>
      </c>
      <c r="E1753" s="273" t="s">
        <v>25041</v>
      </c>
      <c r="F1753" s="274">
        <v>132.5</v>
      </c>
    </row>
    <row r="1754" spans="1:6">
      <c r="A1754" s="273" t="s">
        <v>25039</v>
      </c>
      <c r="B1754" s="273">
        <v>39448</v>
      </c>
      <c r="C1754" s="266" t="s">
        <v>26663</v>
      </c>
      <c r="D1754" s="273" t="s">
        <v>14</v>
      </c>
      <c r="E1754" s="273" t="s">
        <v>25041</v>
      </c>
      <c r="F1754" s="274">
        <v>225.94</v>
      </c>
    </row>
    <row r="1755" spans="1:6">
      <c r="A1755" s="273" t="s">
        <v>25039</v>
      </c>
      <c r="B1755" s="273">
        <v>39450</v>
      </c>
      <c r="C1755" s="266" t="s">
        <v>26664</v>
      </c>
      <c r="D1755" s="273" t="s">
        <v>14</v>
      </c>
      <c r="E1755" s="273" t="s">
        <v>25041</v>
      </c>
      <c r="F1755" s="274">
        <v>137.85</v>
      </c>
    </row>
    <row r="1756" spans="1:6">
      <c r="A1756" s="273" t="s">
        <v>25039</v>
      </c>
      <c r="B1756" s="273">
        <v>39451</v>
      </c>
      <c r="C1756" s="266" t="s">
        <v>26665</v>
      </c>
      <c r="D1756" s="273" t="s">
        <v>14</v>
      </c>
      <c r="E1756" s="273" t="s">
        <v>25041</v>
      </c>
      <c r="F1756" s="274">
        <v>150.35</v>
      </c>
    </row>
    <row r="1757" spans="1:6">
      <c r="A1757" s="273" t="s">
        <v>25039</v>
      </c>
      <c r="B1757" s="273">
        <v>39452</v>
      </c>
      <c r="C1757" s="266" t="s">
        <v>26666</v>
      </c>
      <c r="D1757" s="273" t="s">
        <v>14</v>
      </c>
      <c r="E1757" s="273" t="s">
        <v>25041</v>
      </c>
      <c r="F1757" s="274">
        <v>151.25</v>
      </c>
    </row>
    <row r="1758" spans="1:6">
      <c r="A1758" s="273" t="s">
        <v>25039</v>
      </c>
      <c r="B1758" s="273">
        <v>39523</v>
      </c>
      <c r="C1758" s="266" t="s">
        <v>32308</v>
      </c>
      <c r="D1758" s="273" t="s">
        <v>14</v>
      </c>
      <c r="E1758" s="273" t="s">
        <v>25041</v>
      </c>
      <c r="F1758" s="274">
        <v>253.12</v>
      </c>
    </row>
    <row r="1759" spans="1:6">
      <c r="A1759" s="273" t="s">
        <v>25039</v>
      </c>
      <c r="B1759" s="273">
        <v>39449</v>
      </c>
      <c r="C1759" s="266" t="s">
        <v>26667</v>
      </c>
      <c r="D1759" s="273" t="s">
        <v>14</v>
      </c>
      <c r="E1759" s="273" t="s">
        <v>25041</v>
      </c>
      <c r="F1759" s="274">
        <v>280.31</v>
      </c>
    </row>
    <row r="1760" spans="1:6">
      <c r="A1760" s="273" t="s">
        <v>25039</v>
      </c>
      <c r="B1760" s="273">
        <v>39455</v>
      </c>
      <c r="C1760" s="266" t="s">
        <v>26668</v>
      </c>
      <c r="D1760" s="273" t="s">
        <v>14</v>
      </c>
      <c r="E1760" s="273" t="s">
        <v>25041</v>
      </c>
      <c r="F1760" s="274">
        <v>138.69999999999999</v>
      </c>
    </row>
    <row r="1761" spans="1:6">
      <c r="A1761" s="273" t="s">
        <v>25039</v>
      </c>
      <c r="B1761" s="273">
        <v>39456</v>
      </c>
      <c r="C1761" s="266" t="s">
        <v>26669</v>
      </c>
      <c r="D1761" s="273" t="s">
        <v>14</v>
      </c>
      <c r="E1761" s="273" t="s">
        <v>25041</v>
      </c>
      <c r="F1761" s="274">
        <v>138.80000000000001</v>
      </c>
    </row>
    <row r="1762" spans="1:6">
      <c r="A1762" s="273" t="s">
        <v>25039</v>
      </c>
      <c r="B1762" s="273">
        <v>39457</v>
      </c>
      <c r="C1762" s="266" t="s">
        <v>26670</v>
      </c>
      <c r="D1762" s="273" t="s">
        <v>14</v>
      </c>
      <c r="E1762" s="273" t="s">
        <v>25041</v>
      </c>
      <c r="F1762" s="274">
        <v>151.32</v>
      </c>
    </row>
    <row r="1763" spans="1:6">
      <c r="A1763" s="273" t="s">
        <v>25039</v>
      </c>
      <c r="B1763" s="273">
        <v>39458</v>
      </c>
      <c r="C1763" s="266" t="s">
        <v>26671</v>
      </c>
      <c r="D1763" s="273" t="s">
        <v>14</v>
      </c>
      <c r="E1763" s="273" t="s">
        <v>25041</v>
      </c>
      <c r="F1763" s="274">
        <v>282.37</v>
      </c>
    </row>
    <row r="1764" spans="1:6">
      <c r="A1764" s="273" t="s">
        <v>25039</v>
      </c>
      <c r="B1764" s="273">
        <v>39464</v>
      </c>
      <c r="C1764" s="266" t="s">
        <v>26672</v>
      </c>
      <c r="D1764" s="273" t="s">
        <v>14</v>
      </c>
      <c r="E1764" s="273" t="s">
        <v>25041</v>
      </c>
      <c r="F1764" s="274">
        <v>454.08</v>
      </c>
    </row>
    <row r="1765" spans="1:6">
      <c r="A1765" s="273" t="s">
        <v>25039</v>
      </c>
      <c r="B1765" s="273">
        <v>39460</v>
      </c>
      <c r="C1765" s="266" t="s">
        <v>26673</v>
      </c>
      <c r="D1765" s="273" t="s">
        <v>14</v>
      </c>
      <c r="E1765" s="273" t="s">
        <v>25041</v>
      </c>
      <c r="F1765" s="274">
        <v>172.22</v>
      </c>
    </row>
    <row r="1766" spans="1:6">
      <c r="A1766" s="273" t="s">
        <v>25039</v>
      </c>
      <c r="B1766" s="273">
        <v>39461</v>
      </c>
      <c r="C1766" s="266" t="s">
        <v>26674</v>
      </c>
      <c r="D1766" s="273" t="s">
        <v>14</v>
      </c>
      <c r="E1766" s="273" t="s">
        <v>25041</v>
      </c>
      <c r="F1766" s="274">
        <v>201.8</v>
      </c>
    </row>
    <row r="1767" spans="1:6">
      <c r="A1767" s="273" t="s">
        <v>25039</v>
      </c>
      <c r="B1767" s="273">
        <v>39462</v>
      </c>
      <c r="C1767" s="266" t="s">
        <v>26675</v>
      </c>
      <c r="D1767" s="273" t="s">
        <v>14</v>
      </c>
      <c r="E1767" s="273" t="s">
        <v>25041</v>
      </c>
      <c r="F1767" s="274">
        <v>194.49</v>
      </c>
    </row>
    <row r="1768" spans="1:6">
      <c r="A1768" s="273" t="s">
        <v>25039</v>
      </c>
      <c r="B1768" s="273">
        <v>39463</v>
      </c>
      <c r="C1768" s="266" t="s">
        <v>26676</v>
      </c>
      <c r="D1768" s="273" t="s">
        <v>14</v>
      </c>
      <c r="E1768" s="273" t="s">
        <v>25041</v>
      </c>
      <c r="F1768" s="274">
        <v>450.56</v>
      </c>
    </row>
    <row r="1769" spans="1:6">
      <c r="A1769" s="273" t="s">
        <v>25212</v>
      </c>
      <c r="B1769" s="273">
        <v>26039</v>
      </c>
      <c r="C1769" s="266" t="s">
        <v>26677</v>
      </c>
      <c r="D1769" s="273" t="s">
        <v>14</v>
      </c>
      <c r="E1769" s="273" t="s">
        <v>25041</v>
      </c>
      <c r="F1769" s="274">
        <v>444469.94</v>
      </c>
    </row>
    <row r="1770" spans="1:6">
      <c r="A1770" s="273" t="s">
        <v>25212</v>
      </c>
      <c r="B1770" s="273">
        <v>2401</v>
      </c>
      <c r="C1770" s="266" t="s">
        <v>26678</v>
      </c>
      <c r="D1770" s="273" t="s">
        <v>14</v>
      </c>
      <c r="E1770" s="273" t="s">
        <v>25041</v>
      </c>
      <c r="F1770" s="274">
        <v>102233.01</v>
      </c>
    </row>
    <row r="1771" spans="1:6">
      <c r="A1771" s="273" t="s">
        <v>25039</v>
      </c>
      <c r="B1771" s="273">
        <v>38870</v>
      </c>
      <c r="C1771" s="266" t="s">
        <v>26679</v>
      </c>
      <c r="D1771" s="273" t="s">
        <v>14</v>
      </c>
      <c r="E1771" s="273" t="s">
        <v>25041</v>
      </c>
      <c r="F1771" s="274">
        <v>34.49</v>
      </c>
    </row>
    <row r="1772" spans="1:6">
      <c r="A1772" s="273" t="s">
        <v>25039</v>
      </c>
      <c r="B1772" s="273">
        <v>38869</v>
      </c>
      <c r="C1772" s="266" t="s">
        <v>26680</v>
      </c>
      <c r="D1772" s="273" t="s">
        <v>14</v>
      </c>
      <c r="E1772" s="273" t="s">
        <v>25041</v>
      </c>
      <c r="F1772" s="274">
        <v>23.28</v>
      </c>
    </row>
    <row r="1773" spans="1:6">
      <c r="A1773" s="273" t="s">
        <v>25039</v>
      </c>
      <c r="B1773" s="273">
        <v>38872</v>
      </c>
      <c r="C1773" s="266" t="s">
        <v>26681</v>
      </c>
      <c r="D1773" s="273" t="s">
        <v>14</v>
      </c>
      <c r="E1773" s="273" t="s">
        <v>25041</v>
      </c>
      <c r="F1773" s="274">
        <v>43.94</v>
      </c>
    </row>
    <row r="1774" spans="1:6">
      <c r="A1774" s="273" t="s">
        <v>25039</v>
      </c>
      <c r="B1774" s="273">
        <v>38871</v>
      </c>
      <c r="C1774" s="266" t="s">
        <v>26682</v>
      </c>
      <c r="D1774" s="273" t="s">
        <v>14</v>
      </c>
      <c r="E1774" s="273" t="s">
        <v>25041</v>
      </c>
      <c r="F1774" s="274">
        <v>30.37</v>
      </c>
    </row>
    <row r="1775" spans="1:6">
      <c r="A1775" s="273" t="s">
        <v>25039</v>
      </c>
      <c r="B1775" s="273">
        <v>39283</v>
      </c>
      <c r="C1775" s="266" t="s">
        <v>26683</v>
      </c>
      <c r="D1775" s="273" t="s">
        <v>14</v>
      </c>
      <c r="E1775" s="273" t="s">
        <v>25041</v>
      </c>
      <c r="F1775" s="274">
        <v>142.32</v>
      </c>
    </row>
    <row r="1776" spans="1:6">
      <c r="A1776" s="273" t="s">
        <v>25039</v>
      </c>
      <c r="B1776" s="273">
        <v>39285</v>
      </c>
      <c r="C1776" s="266" t="s">
        <v>26684</v>
      </c>
      <c r="D1776" s="273" t="s">
        <v>14</v>
      </c>
      <c r="E1776" s="273" t="s">
        <v>25041</v>
      </c>
      <c r="F1776" s="274">
        <v>162.66</v>
      </c>
    </row>
    <row r="1777" spans="1:6">
      <c r="A1777" s="273" t="s">
        <v>25039</v>
      </c>
      <c r="B1777" s="273">
        <v>39286</v>
      </c>
      <c r="C1777" s="266" t="s">
        <v>26685</v>
      </c>
      <c r="D1777" s="273" t="s">
        <v>14</v>
      </c>
      <c r="E1777" s="273" t="s">
        <v>25041</v>
      </c>
      <c r="F1777" s="274">
        <v>155.88999999999999</v>
      </c>
    </row>
    <row r="1778" spans="1:6">
      <c r="A1778" s="273" t="s">
        <v>25039</v>
      </c>
      <c r="B1778" s="273">
        <v>39288</v>
      </c>
      <c r="C1778" s="266" t="s">
        <v>26686</v>
      </c>
      <c r="D1778" s="273" t="s">
        <v>14</v>
      </c>
      <c r="E1778" s="273" t="s">
        <v>25041</v>
      </c>
      <c r="F1778" s="274">
        <v>189.75</v>
      </c>
    </row>
    <row r="1779" spans="1:6">
      <c r="A1779" s="273" t="s">
        <v>25039</v>
      </c>
      <c r="B1779" s="273">
        <v>44476</v>
      </c>
      <c r="C1779" s="266" t="s">
        <v>26687</v>
      </c>
      <c r="D1779" s="273" t="s">
        <v>16</v>
      </c>
      <c r="E1779" s="273" t="s">
        <v>25041</v>
      </c>
      <c r="F1779" s="274">
        <v>744.46</v>
      </c>
    </row>
    <row r="1780" spans="1:6">
      <c r="A1780" s="273" t="s">
        <v>25039</v>
      </c>
      <c r="B1780" s="273">
        <v>10629</v>
      </c>
      <c r="C1780" s="266" t="s">
        <v>26688</v>
      </c>
      <c r="D1780" s="273" t="s">
        <v>16</v>
      </c>
      <c r="E1780" s="273" t="s">
        <v>25041</v>
      </c>
      <c r="F1780" s="274">
        <v>864.53</v>
      </c>
    </row>
    <row r="1781" spans="1:6">
      <c r="A1781" s="273" t="s">
        <v>25039</v>
      </c>
      <c r="B1781" s="273">
        <v>10698</v>
      </c>
      <c r="C1781" s="266" t="s">
        <v>26689</v>
      </c>
      <c r="D1781" s="273" t="s">
        <v>16</v>
      </c>
      <c r="E1781" s="273" t="s">
        <v>25041</v>
      </c>
      <c r="F1781" s="274">
        <v>226.69</v>
      </c>
    </row>
    <row r="1782" spans="1:6">
      <c r="A1782" s="273" t="s">
        <v>25212</v>
      </c>
      <c r="B1782" s="273">
        <v>45658</v>
      </c>
      <c r="C1782" s="266" t="s">
        <v>26690</v>
      </c>
      <c r="D1782" s="273" t="s">
        <v>14</v>
      </c>
      <c r="E1782" s="273" t="s">
        <v>25041</v>
      </c>
      <c r="F1782" s="274">
        <v>148857.96</v>
      </c>
    </row>
    <row r="1783" spans="1:6">
      <c r="A1783" s="273" t="s">
        <v>25039</v>
      </c>
      <c r="B1783" s="273">
        <v>2432</v>
      </c>
      <c r="C1783" s="266" t="s">
        <v>26691</v>
      </c>
      <c r="D1783" s="273" t="s">
        <v>14</v>
      </c>
      <c r="E1783" s="273" t="s">
        <v>25041</v>
      </c>
      <c r="F1783" s="274">
        <v>28.95</v>
      </c>
    </row>
    <row r="1784" spans="1:6">
      <c r="A1784" s="273" t="s">
        <v>25039</v>
      </c>
      <c r="B1784" s="273">
        <v>2418</v>
      </c>
      <c r="C1784" s="266" t="s">
        <v>26692</v>
      </c>
      <c r="D1784" s="273" t="s">
        <v>14</v>
      </c>
      <c r="E1784" s="273" t="s">
        <v>25046</v>
      </c>
      <c r="F1784" s="274">
        <v>13.43</v>
      </c>
    </row>
    <row r="1785" spans="1:6">
      <c r="A1785" s="273" t="s">
        <v>25039</v>
      </c>
      <c r="B1785" s="273">
        <v>2433</v>
      </c>
      <c r="C1785" s="266" t="s">
        <v>26693</v>
      </c>
      <c r="D1785" s="273" t="s">
        <v>14</v>
      </c>
      <c r="E1785" s="273" t="s">
        <v>25041</v>
      </c>
      <c r="F1785" s="274">
        <v>9.81</v>
      </c>
    </row>
    <row r="1786" spans="1:6">
      <c r="A1786" s="273" t="s">
        <v>25039</v>
      </c>
      <c r="B1786" s="273">
        <v>2420</v>
      </c>
      <c r="C1786" s="266" t="s">
        <v>26694</v>
      </c>
      <c r="D1786" s="273" t="s">
        <v>14</v>
      </c>
      <c r="E1786" s="273" t="s">
        <v>25041</v>
      </c>
      <c r="F1786" s="274">
        <v>16.84</v>
      </c>
    </row>
    <row r="1787" spans="1:6">
      <c r="A1787" s="273" t="s">
        <v>25039</v>
      </c>
      <c r="B1787" s="273">
        <v>11447</v>
      </c>
      <c r="C1787" s="266" t="s">
        <v>32309</v>
      </c>
      <c r="D1787" s="273" t="s">
        <v>14</v>
      </c>
      <c r="E1787" s="273" t="s">
        <v>25041</v>
      </c>
      <c r="F1787" s="274">
        <v>33.29</v>
      </c>
    </row>
    <row r="1788" spans="1:6">
      <c r="A1788" s="273" t="s">
        <v>25039</v>
      </c>
      <c r="B1788" s="273">
        <v>11451</v>
      </c>
      <c r="C1788" s="266" t="s">
        <v>26695</v>
      </c>
      <c r="D1788" s="273" t="s">
        <v>14</v>
      </c>
      <c r="E1788" s="273" t="s">
        <v>25041</v>
      </c>
      <c r="F1788" s="274">
        <v>89.24</v>
      </c>
    </row>
    <row r="1789" spans="1:6">
      <c r="A1789" s="273" t="s">
        <v>25039</v>
      </c>
      <c r="B1789" s="273">
        <v>11116</v>
      </c>
      <c r="C1789" s="266" t="s">
        <v>26696</v>
      </c>
      <c r="D1789" s="273" t="s">
        <v>14</v>
      </c>
      <c r="E1789" s="273" t="s">
        <v>25041</v>
      </c>
      <c r="F1789" s="274">
        <v>653.72</v>
      </c>
    </row>
    <row r="1790" spans="1:6">
      <c r="A1790" s="273" t="s">
        <v>25212</v>
      </c>
      <c r="B1790" s="273">
        <v>38411</v>
      </c>
      <c r="C1790" s="266" t="s">
        <v>26697</v>
      </c>
      <c r="D1790" s="273" t="s">
        <v>14</v>
      </c>
      <c r="E1790" s="273" t="s">
        <v>25041</v>
      </c>
      <c r="F1790" s="274">
        <v>1727.66</v>
      </c>
    </row>
    <row r="1791" spans="1:6">
      <c r="A1791" s="273" t="s">
        <v>25039</v>
      </c>
      <c r="B1791" s="273">
        <v>38189</v>
      </c>
      <c r="C1791" s="266" t="s">
        <v>26698</v>
      </c>
      <c r="D1791" s="273" t="s">
        <v>14</v>
      </c>
      <c r="E1791" s="273" t="s">
        <v>25041</v>
      </c>
      <c r="F1791" s="274">
        <v>153.34</v>
      </c>
    </row>
    <row r="1792" spans="1:6">
      <c r="A1792" s="273" t="s">
        <v>25039</v>
      </c>
      <c r="B1792" s="273">
        <v>38190</v>
      </c>
      <c r="C1792" s="266" t="s">
        <v>26699</v>
      </c>
      <c r="D1792" s="273" t="s">
        <v>14</v>
      </c>
      <c r="E1792" s="273" t="s">
        <v>25041</v>
      </c>
      <c r="F1792" s="274">
        <v>323.05</v>
      </c>
    </row>
    <row r="1793" spans="1:6">
      <c r="A1793" s="273" t="s">
        <v>25039</v>
      </c>
      <c r="B1793" s="273">
        <v>7608</v>
      </c>
      <c r="C1793" s="266" t="s">
        <v>26700</v>
      </c>
      <c r="D1793" s="273" t="s">
        <v>14</v>
      </c>
      <c r="E1793" s="273" t="s">
        <v>25041</v>
      </c>
      <c r="F1793" s="274">
        <v>12.97</v>
      </c>
    </row>
    <row r="1794" spans="1:6">
      <c r="A1794" s="273" t="s">
        <v>25039</v>
      </c>
      <c r="B1794" s="273">
        <v>1370</v>
      </c>
      <c r="C1794" s="266" t="s">
        <v>26701</v>
      </c>
      <c r="D1794" s="273" t="s">
        <v>14</v>
      </c>
      <c r="E1794" s="273" t="s">
        <v>25041</v>
      </c>
      <c r="F1794" s="274">
        <v>160.69</v>
      </c>
    </row>
    <row r="1795" spans="1:6">
      <c r="A1795" s="273" t="s">
        <v>25039</v>
      </c>
      <c r="B1795" s="273">
        <v>11649</v>
      </c>
      <c r="C1795" s="266" t="s">
        <v>32310</v>
      </c>
      <c r="D1795" s="273" t="s">
        <v>14</v>
      </c>
      <c r="E1795" s="273" t="s">
        <v>25041</v>
      </c>
      <c r="F1795" s="274">
        <v>381.52</v>
      </c>
    </row>
    <row r="1796" spans="1:6">
      <c r="A1796" s="273" t="s">
        <v>25039</v>
      </c>
      <c r="B1796" s="273">
        <v>11650</v>
      </c>
      <c r="C1796" s="266" t="s">
        <v>32311</v>
      </c>
      <c r="D1796" s="273" t="s">
        <v>14</v>
      </c>
      <c r="E1796" s="273" t="s">
        <v>25041</v>
      </c>
      <c r="F1796" s="274">
        <v>517.32000000000005</v>
      </c>
    </row>
    <row r="1797" spans="1:6">
      <c r="A1797" s="273" t="s">
        <v>25039</v>
      </c>
      <c r="B1797" s="273">
        <v>34777</v>
      </c>
      <c r="C1797" s="266" t="s">
        <v>26702</v>
      </c>
      <c r="D1797" s="273" t="s">
        <v>14</v>
      </c>
      <c r="E1797" s="273" t="s">
        <v>25041</v>
      </c>
      <c r="F1797" s="274">
        <v>3.03</v>
      </c>
    </row>
    <row r="1798" spans="1:6">
      <c r="A1798" s="273" t="s">
        <v>25039</v>
      </c>
      <c r="B1798" s="273">
        <v>7272</v>
      </c>
      <c r="C1798" s="266" t="s">
        <v>26703</v>
      </c>
      <c r="D1798" s="273" t="s">
        <v>14</v>
      </c>
      <c r="E1798" s="273" t="s">
        <v>25041</v>
      </c>
      <c r="F1798" s="274">
        <v>2.2799999999999998</v>
      </c>
    </row>
    <row r="1799" spans="1:6">
      <c r="A1799" s="273" t="s">
        <v>25039</v>
      </c>
      <c r="B1799" s="273">
        <v>10605</v>
      </c>
      <c r="C1799" s="266" t="s">
        <v>26704</v>
      </c>
      <c r="D1799" s="273" t="s">
        <v>14</v>
      </c>
      <c r="E1799" s="273" t="s">
        <v>25041</v>
      </c>
      <c r="F1799" s="274">
        <v>5.53</v>
      </c>
    </row>
    <row r="1800" spans="1:6">
      <c r="A1800" s="273" t="s">
        <v>25039</v>
      </c>
      <c r="B1800" s="273">
        <v>10604</v>
      </c>
      <c r="C1800" s="266" t="s">
        <v>26705</v>
      </c>
      <c r="D1800" s="273" t="s">
        <v>14</v>
      </c>
      <c r="E1800" s="273" t="s">
        <v>25041</v>
      </c>
      <c r="F1800" s="274">
        <v>12.89</v>
      </c>
    </row>
    <row r="1801" spans="1:6">
      <c r="A1801" s="273" t="s">
        <v>25039</v>
      </c>
      <c r="B1801" s="273">
        <v>672</v>
      </c>
      <c r="C1801" s="266" t="s">
        <v>26706</v>
      </c>
      <c r="D1801" s="273" t="s">
        <v>14</v>
      </c>
      <c r="E1801" s="273" t="s">
        <v>25041</v>
      </c>
      <c r="F1801" s="274">
        <v>17.73</v>
      </c>
    </row>
    <row r="1802" spans="1:6">
      <c r="A1802" s="273" t="s">
        <v>25039</v>
      </c>
      <c r="B1802" s="273">
        <v>668</v>
      </c>
      <c r="C1802" s="266" t="s">
        <v>26707</v>
      </c>
      <c r="D1802" s="273" t="s">
        <v>14</v>
      </c>
      <c r="E1802" s="273" t="s">
        <v>25041</v>
      </c>
      <c r="F1802" s="274">
        <v>21.41</v>
      </c>
    </row>
    <row r="1803" spans="1:6">
      <c r="A1803" s="273" t="s">
        <v>25039</v>
      </c>
      <c r="B1803" s="273">
        <v>10578</v>
      </c>
      <c r="C1803" s="266" t="s">
        <v>26708</v>
      </c>
      <c r="D1803" s="273" t="s">
        <v>14</v>
      </c>
      <c r="E1803" s="273" t="s">
        <v>25041</v>
      </c>
      <c r="F1803" s="274">
        <v>24.93</v>
      </c>
    </row>
    <row r="1804" spans="1:6">
      <c r="A1804" s="273" t="s">
        <v>25039</v>
      </c>
      <c r="B1804" s="273">
        <v>666</v>
      </c>
      <c r="C1804" s="266" t="s">
        <v>26709</v>
      </c>
      <c r="D1804" s="273" t="s">
        <v>14</v>
      </c>
      <c r="E1804" s="273" t="s">
        <v>25041</v>
      </c>
      <c r="F1804" s="274">
        <v>27.73</v>
      </c>
    </row>
    <row r="1805" spans="1:6">
      <c r="A1805" s="273" t="s">
        <v>25039</v>
      </c>
      <c r="B1805" s="273">
        <v>665</v>
      </c>
      <c r="C1805" s="266" t="s">
        <v>26710</v>
      </c>
      <c r="D1805" s="273" t="s">
        <v>14</v>
      </c>
      <c r="E1805" s="273" t="s">
        <v>25041</v>
      </c>
      <c r="F1805" s="274">
        <v>37.08</v>
      </c>
    </row>
    <row r="1806" spans="1:6">
      <c r="A1806" s="273" t="s">
        <v>25039</v>
      </c>
      <c r="B1806" s="273">
        <v>10577</v>
      </c>
      <c r="C1806" s="266" t="s">
        <v>26711</v>
      </c>
      <c r="D1806" s="273" t="s">
        <v>14</v>
      </c>
      <c r="E1806" s="273" t="s">
        <v>25041</v>
      </c>
      <c r="F1806" s="274">
        <v>32.880000000000003</v>
      </c>
    </row>
    <row r="1807" spans="1:6">
      <c r="A1807" s="273" t="s">
        <v>25039</v>
      </c>
      <c r="B1807" s="273">
        <v>10583</v>
      </c>
      <c r="C1807" s="266" t="s">
        <v>26712</v>
      </c>
      <c r="D1807" s="273" t="s">
        <v>14</v>
      </c>
      <c r="E1807" s="273" t="s">
        <v>25041</v>
      </c>
      <c r="F1807" s="274">
        <v>17.079999999999998</v>
      </c>
    </row>
    <row r="1808" spans="1:6">
      <c r="A1808" s="273" t="s">
        <v>25039</v>
      </c>
      <c r="B1808" s="273">
        <v>10579</v>
      </c>
      <c r="C1808" s="266" t="s">
        <v>26713</v>
      </c>
      <c r="D1808" s="273" t="s">
        <v>14</v>
      </c>
      <c r="E1808" s="273" t="s">
        <v>25041</v>
      </c>
      <c r="F1808" s="274">
        <v>29.78</v>
      </c>
    </row>
    <row r="1809" spans="1:6">
      <c r="A1809" s="273" t="s">
        <v>25039</v>
      </c>
      <c r="B1809" s="273">
        <v>10582</v>
      </c>
      <c r="C1809" s="266" t="s">
        <v>26714</v>
      </c>
      <c r="D1809" s="273" t="s">
        <v>14</v>
      </c>
      <c r="E1809" s="273" t="s">
        <v>25041</v>
      </c>
      <c r="F1809" s="274">
        <v>15.04</v>
      </c>
    </row>
    <row r="1810" spans="1:6">
      <c r="A1810" s="273" t="s">
        <v>25183</v>
      </c>
      <c r="B1810" s="273">
        <v>2436</v>
      </c>
      <c r="C1810" s="266" t="s">
        <v>26715</v>
      </c>
      <c r="D1810" s="273" t="s">
        <v>17</v>
      </c>
      <c r="E1810" s="273" t="s">
        <v>25046</v>
      </c>
      <c r="F1810" s="274">
        <v>32.35</v>
      </c>
    </row>
    <row r="1811" spans="1:6">
      <c r="A1811" s="273" t="s">
        <v>25183</v>
      </c>
      <c r="B1811" s="273">
        <v>40918</v>
      </c>
      <c r="C1811" s="266" t="s">
        <v>26716</v>
      </c>
      <c r="D1811" s="273" t="s">
        <v>11802</v>
      </c>
      <c r="E1811" s="273" t="s">
        <v>25041</v>
      </c>
      <c r="F1811" s="274">
        <v>5666.73</v>
      </c>
    </row>
    <row r="1812" spans="1:6">
      <c r="A1812" s="273" t="s">
        <v>25039</v>
      </c>
      <c r="B1812" s="273">
        <v>44046</v>
      </c>
      <c r="C1812" s="266" t="s">
        <v>32312</v>
      </c>
      <c r="D1812" s="273" t="s">
        <v>13</v>
      </c>
      <c r="E1812" s="273" t="s">
        <v>25041</v>
      </c>
      <c r="F1812" s="274">
        <v>149.72999999999999</v>
      </c>
    </row>
    <row r="1813" spans="1:6">
      <c r="A1813" s="273" t="s">
        <v>25039</v>
      </c>
      <c r="B1813" s="273">
        <v>44047</v>
      </c>
      <c r="C1813" s="266" t="s">
        <v>32313</v>
      </c>
      <c r="D1813" s="273" t="s">
        <v>13</v>
      </c>
      <c r="E1813" s="273" t="s">
        <v>25041</v>
      </c>
      <c r="F1813" s="274">
        <v>176.85</v>
      </c>
    </row>
    <row r="1814" spans="1:6">
      <c r="A1814" s="273" t="s">
        <v>25039</v>
      </c>
      <c r="B1814" s="273">
        <v>44043</v>
      </c>
      <c r="C1814" s="266" t="s">
        <v>32314</v>
      </c>
      <c r="D1814" s="273" t="s">
        <v>13</v>
      </c>
      <c r="E1814" s="273" t="s">
        <v>25041</v>
      </c>
      <c r="F1814" s="274">
        <v>92.46</v>
      </c>
    </row>
    <row r="1815" spans="1:6">
      <c r="A1815" s="273" t="s">
        <v>25039</v>
      </c>
      <c r="B1815" s="273">
        <v>44044</v>
      </c>
      <c r="C1815" s="266" t="s">
        <v>32315</v>
      </c>
      <c r="D1815" s="273" t="s">
        <v>13</v>
      </c>
      <c r="E1815" s="273" t="s">
        <v>25041</v>
      </c>
      <c r="F1815" s="274">
        <v>107.67</v>
      </c>
    </row>
    <row r="1816" spans="1:6">
      <c r="A1816" s="273" t="s">
        <v>25039</v>
      </c>
      <c r="B1816" s="273">
        <v>44041</v>
      </c>
      <c r="C1816" s="266" t="s">
        <v>32316</v>
      </c>
      <c r="D1816" s="273" t="s">
        <v>13</v>
      </c>
      <c r="E1816" s="273" t="s">
        <v>25041</v>
      </c>
      <c r="F1816" s="274">
        <v>54.62</v>
      </c>
    </row>
    <row r="1817" spans="1:6">
      <c r="A1817" s="273" t="s">
        <v>25039</v>
      </c>
      <c r="B1817" s="273">
        <v>44042</v>
      </c>
      <c r="C1817" s="266" t="s">
        <v>32317</v>
      </c>
      <c r="D1817" s="273" t="s">
        <v>13</v>
      </c>
      <c r="E1817" s="273" t="s">
        <v>25041</v>
      </c>
      <c r="F1817" s="274">
        <v>68.05</v>
      </c>
    </row>
    <row r="1818" spans="1:6">
      <c r="A1818" s="273" t="s">
        <v>25039</v>
      </c>
      <c r="B1818" s="273">
        <v>43961</v>
      </c>
      <c r="C1818" s="266" t="s">
        <v>32318</v>
      </c>
      <c r="D1818" s="273" t="s">
        <v>13</v>
      </c>
      <c r="E1818" s="273" t="s">
        <v>25046</v>
      </c>
      <c r="F1818" s="274">
        <v>18.48</v>
      </c>
    </row>
    <row r="1819" spans="1:6">
      <c r="A1819" s="273" t="s">
        <v>25039</v>
      </c>
      <c r="B1819" s="273">
        <v>43959</v>
      </c>
      <c r="C1819" s="266" t="s">
        <v>32319</v>
      </c>
      <c r="D1819" s="273" t="s">
        <v>13</v>
      </c>
      <c r="E1819" s="273" t="s">
        <v>25041</v>
      </c>
      <c r="F1819" s="274">
        <v>21.41</v>
      </c>
    </row>
    <row r="1820" spans="1:6">
      <c r="A1820" s="273" t="s">
        <v>25039</v>
      </c>
      <c r="B1820" s="273">
        <v>43962</v>
      </c>
      <c r="C1820" s="266" t="s">
        <v>32320</v>
      </c>
      <c r="D1820" s="273" t="s">
        <v>13</v>
      </c>
      <c r="E1820" s="273" t="s">
        <v>25041</v>
      </c>
      <c r="F1820" s="274">
        <v>23.1</v>
      </c>
    </row>
    <row r="1821" spans="1:6">
      <c r="A1821" s="273" t="s">
        <v>25039</v>
      </c>
      <c r="B1821" s="273">
        <v>43960</v>
      </c>
      <c r="C1821" s="266" t="s">
        <v>32321</v>
      </c>
      <c r="D1821" s="273" t="s">
        <v>13</v>
      </c>
      <c r="E1821" s="273" t="s">
        <v>25041</v>
      </c>
      <c r="F1821" s="274">
        <v>32.340000000000003</v>
      </c>
    </row>
    <row r="1822" spans="1:6">
      <c r="A1822" s="273" t="s">
        <v>25039</v>
      </c>
      <c r="B1822" s="273">
        <v>43963</v>
      </c>
      <c r="C1822" s="266" t="s">
        <v>32322</v>
      </c>
      <c r="D1822" s="273" t="s">
        <v>13</v>
      </c>
      <c r="E1822" s="273" t="s">
        <v>25041</v>
      </c>
      <c r="F1822" s="274">
        <v>16.170000000000002</v>
      </c>
    </row>
    <row r="1823" spans="1:6">
      <c r="A1823" s="273" t="s">
        <v>25039</v>
      </c>
      <c r="B1823" s="273">
        <v>43958</v>
      </c>
      <c r="C1823" s="266" t="s">
        <v>32323</v>
      </c>
      <c r="D1823" s="273" t="s">
        <v>13</v>
      </c>
      <c r="E1823" s="273" t="s">
        <v>25041</v>
      </c>
      <c r="F1823" s="274">
        <v>27.72</v>
      </c>
    </row>
    <row r="1824" spans="1:6">
      <c r="A1824" s="273" t="s">
        <v>25039</v>
      </c>
      <c r="B1824" s="273">
        <v>41549</v>
      </c>
      <c r="C1824" s="266" t="s">
        <v>32324</v>
      </c>
      <c r="D1824" s="273" t="s">
        <v>13</v>
      </c>
      <c r="E1824" s="273" t="s">
        <v>25041</v>
      </c>
      <c r="F1824" s="274">
        <v>13.86</v>
      </c>
    </row>
    <row r="1825" spans="1:6">
      <c r="A1825" s="273" t="s">
        <v>25039</v>
      </c>
      <c r="B1825" s="273">
        <v>10998</v>
      </c>
      <c r="C1825" s="266" t="s">
        <v>26717</v>
      </c>
      <c r="D1825" s="273" t="s">
        <v>15</v>
      </c>
      <c r="E1825" s="273" t="s">
        <v>25041</v>
      </c>
      <c r="F1825" s="274">
        <v>49.1</v>
      </c>
    </row>
    <row r="1826" spans="1:6">
      <c r="A1826" s="273" t="s">
        <v>25039</v>
      </c>
      <c r="B1826" s="273">
        <v>11002</v>
      </c>
      <c r="C1826" s="266" t="s">
        <v>26718</v>
      </c>
      <c r="D1826" s="273" t="s">
        <v>15</v>
      </c>
      <c r="E1826" s="273" t="s">
        <v>25041</v>
      </c>
      <c r="F1826" s="274">
        <v>44.98</v>
      </c>
    </row>
    <row r="1827" spans="1:6">
      <c r="A1827" s="273" t="s">
        <v>25039</v>
      </c>
      <c r="B1827" s="273">
        <v>10999</v>
      </c>
      <c r="C1827" s="266" t="s">
        <v>26719</v>
      </c>
      <c r="D1827" s="273" t="s">
        <v>15</v>
      </c>
      <c r="E1827" s="273" t="s">
        <v>25041</v>
      </c>
      <c r="F1827" s="274">
        <v>43.22</v>
      </c>
    </row>
    <row r="1828" spans="1:6">
      <c r="A1828" s="273" t="s">
        <v>25039</v>
      </c>
      <c r="B1828" s="273">
        <v>10997</v>
      </c>
      <c r="C1828" s="266" t="s">
        <v>26720</v>
      </c>
      <c r="D1828" s="273" t="s">
        <v>15</v>
      </c>
      <c r="E1828" s="273" t="s">
        <v>25046</v>
      </c>
      <c r="F1828" s="274">
        <v>46.84</v>
      </c>
    </row>
    <row r="1829" spans="1:6">
      <c r="A1829" s="273" t="s">
        <v>25039</v>
      </c>
      <c r="B1829" s="273">
        <v>2680</v>
      </c>
      <c r="C1829" s="266" t="s">
        <v>32325</v>
      </c>
      <c r="D1829" s="273" t="s">
        <v>13</v>
      </c>
      <c r="E1829" s="273" t="s">
        <v>25041</v>
      </c>
      <c r="F1829" s="274">
        <v>10.53</v>
      </c>
    </row>
    <row r="1830" spans="1:6">
      <c r="A1830" s="273" t="s">
        <v>25039</v>
      </c>
      <c r="B1830" s="273">
        <v>2684</v>
      </c>
      <c r="C1830" s="266" t="s">
        <v>32326</v>
      </c>
      <c r="D1830" s="273" t="s">
        <v>13</v>
      </c>
      <c r="E1830" s="273" t="s">
        <v>25041</v>
      </c>
      <c r="F1830" s="274">
        <v>9.58</v>
      </c>
    </row>
    <row r="1831" spans="1:6">
      <c r="A1831" s="273" t="s">
        <v>25039</v>
      </c>
      <c r="B1831" s="273">
        <v>2685</v>
      </c>
      <c r="C1831" s="266" t="s">
        <v>32327</v>
      </c>
      <c r="D1831" s="273" t="s">
        <v>13</v>
      </c>
      <c r="E1831" s="273" t="s">
        <v>25041</v>
      </c>
      <c r="F1831" s="274">
        <v>7.2</v>
      </c>
    </row>
    <row r="1832" spans="1:6">
      <c r="A1832" s="273" t="s">
        <v>25039</v>
      </c>
      <c r="B1832" s="273">
        <v>2673</v>
      </c>
      <c r="C1832" s="266" t="s">
        <v>32328</v>
      </c>
      <c r="D1832" s="273" t="s">
        <v>13</v>
      </c>
      <c r="E1832" s="273" t="s">
        <v>25046</v>
      </c>
      <c r="F1832" s="274">
        <v>3.7</v>
      </c>
    </row>
    <row r="1833" spans="1:6">
      <c r="A1833" s="273" t="s">
        <v>25039</v>
      </c>
      <c r="B1833" s="273">
        <v>2682</v>
      </c>
      <c r="C1833" s="266" t="s">
        <v>32329</v>
      </c>
      <c r="D1833" s="273" t="s">
        <v>13</v>
      </c>
      <c r="E1833" s="273" t="s">
        <v>25041</v>
      </c>
      <c r="F1833" s="274">
        <v>25.12</v>
      </c>
    </row>
    <row r="1834" spans="1:6">
      <c r="A1834" s="273" t="s">
        <v>25039</v>
      </c>
      <c r="B1834" s="273">
        <v>2681</v>
      </c>
      <c r="C1834" s="266" t="s">
        <v>32330</v>
      </c>
      <c r="D1834" s="273" t="s">
        <v>13</v>
      </c>
      <c r="E1834" s="273" t="s">
        <v>25041</v>
      </c>
      <c r="F1834" s="274">
        <v>17.22</v>
      </c>
    </row>
    <row r="1835" spans="1:6">
      <c r="A1835" s="273" t="s">
        <v>25039</v>
      </c>
      <c r="B1835" s="273">
        <v>2686</v>
      </c>
      <c r="C1835" s="266" t="s">
        <v>32331</v>
      </c>
      <c r="D1835" s="273" t="s">
        <v>13</v>
      </c>
      <c r="E1835" s="273" t="s">
        <v>25041</v>
      </c>
      <c r="F1835" s="274">
        <v>31.5</v>
      </c>
    </row>
    <row r="1836" spans="1:6">
      <c r="A1836" s="273" t="s">
        <v>25039</v>
      </c>
      <c r="B1836" s="273">
        <v>2674</v>
      </c>
      <c r="C1836" s="266" t="s">
        <v>32332</v>
      </c>
      <c r="D1836" s="273" t="s">
        <v>13</v>
      </c>
      <c r="E1836" s="273" t="s">
        <v>25041</v>
      </c>
      <c r="F1836" s="274">
        <v>4.5999999999999996</v>
      </c>
    </row>
    <row r="1837" spans="1:6">
      <c r="A1837" s="273" t="s">
        <v>25039</v>
      </c>
      <c r="B1837" s="273">
        <v>2683</v>
      </c>
      <c r="C1837" s="266" t="s">
        <v>32333</v>
      </c>
      <c r="D1837" s="273" t="s">
        <v>13</v>
      </c>
      <c r="E1837" s="273" t="s">
        <v>25041</v>
      </c>
      <c r="F1837" s="274">
        <v>49.63</v>
      </c>
    </row>
    <row r="1838" spans="1:6">
      <c r="A1838" s="273" t="s">
        <v>25039</v>
      </c>
      <c r="B1838" s="273">
        <v>2676</v>
      </c>
      <c r="C1838" s="266" t="s">
        <v>26721</v>
      </c>
      <c r="D1838" s="273" t="s">
        <v>13</v>
      </c>
      <c r="E1838" s="273" t="s">
        <v>25041</v>
      </c>
      <c r="F1838" s="274">
        <v>2.15</v>
      </c>
    </row>
    <row r="1839" spans="1:6">
      <c r="A1839" s="273" t="s">
        <v>25039</v>
      </c>
      <c r="B1839" s="273">
        <v>2678</v>
      </c>
      <c r="C1839" s="266" t="s">
        <v>26722</v>
      </c>
      <c r="D1839" s="273" t="s">
        <v>13</v>
      </c>
      <c r="E1839" s="273" t="s">
        <v>25041</v>
      </c>
      <c r="F1839" s="274">
        <v>2.69</v>
      </c>
    </row>
    <row r="1840" spans="1:6">
      <c r="A1840" s="273" t="s">
        <v>25039</v>
      </c>
      <c r="B1840" s="273">
        <v>2679</v>
      </c>
      <c r="C1840" s="266" t="s">
        <v>26723</v>
      </c>
      <c r="D1840" s="273" t="s">
        <v>13</v>
      </c>
      <c r="E1840" s="273" t="s">
        <v>25041</v>
      </c>
      <c r="F1840" s="274">
        <v>4.1500000000000004</v>
      </c>
    </row>
    <row r="1841" spans="1:6">
      <c r="A1841" s="273" t="s">
        <v>25039</v>
      </c>
      <c r="B1841" s="273">
        <v>12070</v>
      </c>
      <c r="C1841" s="266" t="s">
        <v>26724</v>
      </c>
      <c r="D1841" s="273" t="s">
        <v>13</v>
      </c>
      <c r="E1841" s="273" t="s">
        <v>25041</v>
      </c>
      <c r="F1841" s="274">
        <v>5.78</v>
      </c>
    </row>
    <row r="1842" spans="1:6">
      <c r="A1842" s="273" t="s">
        <v>25039</v>
      </c>
      <c r="B1842" s="273">
        <v>2675</v>
      </c>
      <c r="C1842" s="266" t="s">
        <v>26725</v>
      </c>
      <c r="D1842" s="273" t="s">
        <v>13</v>
      </c>
      <c r="E1842" s="273" t="s">
        <v>25041</v>
      </c>
      <c r="F1842" s="274">
        <v>7.51</v>
      </c>
    </row>
    <row r="1843" spans="1:6">
      <c r="A1843" s="273" t="s">
        <v>25039</v>
      </c>
      <c r="B1843" s="273">
        <v>12067</v>
      </c>
      <c r="C1843" s="266" t="s">
        <v>26726</v>
      </c>
      <c r="D1843" s="273" t="s">
        <v>13</v>
      </c>
      <c r="E1843" s="273" t="s">
        <v>25041</v>
      </c>
      <c r="F1843" s="274">
        <v>10.199999999999999</v>
      </c>
    </row>
    <row r="1844" spans="1:6">
      <c r="A1844" s="273" t="s">
        <v>25039</v>
      </c>
      <c r="B1844" s="273">
        <v>21128</v>
      </c>
      <c r="C1844" s="266" t="s">
        <v>26727</v>
      </c>
      <c r="D1844" s="273" t="s">
        <v>13</v>
      </c>
      <c r="E1844" s="273" t="s">
        <v>25046</v>
      </c>
      <c r="F1844" s="274">
        <v>9.52</v>
      </c>
    </row>
    <row r="1845" spans="1:6">
      <c r="A1845" s="273" t="s">
        <v>25039</v>
      </c>
      <c r="B1845" s="273">
        <v>40400</v>
      </c>
      <c r="C1845" s="266" t="s">
        <v>26728</v>
      </c>
      <c r="D1845" s="273" t="s">
        <v>13</v>
      </c>
      <c r="E1845" s="273" t="s">
        <v>25041</v>
      </c>
      <c r="F1845" s="274">
        <v>1.9</v>
      </c>
    </row>
    <row r="1846" spans="1:6">
      <c r="A1846" s="273" t="s">
        <v>25039</v>
      </c>
      <c r="B1846" s="273">
        <v>40401</v>
      </c>
      <c r="C1846" s="266" t="s">
        <v>26729</v>
      </c>
      <c r="D1846" s="273" t="s">
        <v>13</v>
      </c>
      <c r="E1846" s="273" t="s">
        <v>25041</v>
      </c>
      <c r="F1846" s="274">
        <v>2.8</v>
      </c>
    </row>
    <row r="1847" spans="1:6">
      <c r="A1847" s="273" t="s">
        <v>25039</v>
      </c>
      <c r="B1847" s="273">
        <v>40402</v>
      </c>
      <c r="C1847" s="266" t="s">
        <v>26730</v>
      </c>
      <c r="D1847" s="273" t="s">
        <v>13</v>
      </c>
      <c r="E1847" s="273" t="s">
        <v>25041</v>
      </c>
      <c r="F1847" s="274">
        <v>3.59</v>
      </c>
    </row>
    <row r="1848" spans="1:6">
      <c r="A1848" s="273" t="s">
        <v>25039</v>
      </c>
      <c r="B1848" s="273">
        <v>21137</v>
      </c>
      <c r="C1848" s="266" t="s">
        <v>26731</v>
      </c>
      <c r="D1848" s="273" t="s">
        <v>13</v>
      </c>
      <c r="E1848" s="273" t="s">
        <v>25041</v>
      </c>
      <c r="F1848" s="274">
        <v>9.74</v>
      </c>
    </row>
    <row r="1849" spans="1:6">
      <c r="A1849" s="273" t="s">
        <v>25039</v>
      </c>
      <c r="B1849" s="273">
        <v>2504</v>
      </c>
      <c r="C1849" s="266" t="s">
        <v>26732</v>
      </c>
      <c r="D1849" s="273" t="s">
        <v>13</v>
      </c>
      <c r="E1849" s="273" t="s">
        <v>25041</v>
      </c>
      <c r="F1849" s="274">
        <v>10.56</v>
      </c>
    </row>
    <row r="1850" spans="1:6">
      <c r="A1850" s="273" t="s">
        <v>25039</v>
      </c>
      <c r="B1850" s="273">
        <v>2501</v>
      </c>
      <c r="C1850" s="266" t="s">
        <v>26733</v>
      </c>
      <c r="D1850" s="273" t="s">
        <v>13</v>
      </c>
      <c r="E1850" s="273" t="s">
        <v>25041</v>
      </c>
      <c r="F1850" s="274">
        <v>13.85</v>
      </c>
    </row>
    <row r="1851" spans="1:6">
      <c r="A1851" s="273" t="s">
        <v>25039</v>
      </c>
      <c r="B1851" s="273">
        <v>2502</v>
      </c>
      <c r="C1851" s="266" t="s">
        <v>26734</v>
      </c>
      <c r="D1851" s="273" t="s">
        <v>13</v>
      </c>
      <c r="E1851" s="273" t="s">
        <v>25041</v>
      </c>
      <c r="F1851" s="274">
        <v>20.9</v>
      </c>
    </row>
    <row r="1852" spans="1:6">
      <c r="A1852" s="273" t="s">
        <v>25039</v>
      </c>
      <c r="B1852" s="273">
        <v>2503</v>
      </c>
      <c r="C1852" s="266" t="s">
        <v>26735</v>
      </c>
      <c r="D1852" s="273" t="s">
        <v>13</v>
      </c>
      <c r="E1852" s="273" t="s">
        <v>25041</v>
      </c>
      <c r="F1852" s="274">
        <v>26.9</v>
      </c>
    </row>
    <row r="1853" spans="1:6">
      <c r="A1853" s="273" t="s">
        <v>25039</v>
      </c>
      <c r="B1853" s="273">
        <v>2500</v>
      </c>
      <c r="C1853" s="266" t="s">
        <v>26736</v>
      </c>
      <c r="D1853" s="273" t="s">
        <v>13</v>
      </c>
      <c r="E1853" s="273" t="s">
        <v>25041</v>
      </c>
      <c r="F1853" s="274">
        <v>35.83</v>
      </c>
    </row>
    <row r="1854" spans="1:6">
      <c r="A1854" s="273" t="s">
        <v>25039</v>
      </c>
      <c r="B1854" s="273">
        <v>2505</v>
      </c>
      <c r="C1854" s="266" t="s">
        <v>26737</v>
      </c>
      <c r="D1854" s="273" t="s">
        <v>13</v>
      </c>
      <c r="E1854" s="273" t="s">
        <v>25041</v>
      </c>
      <c r="F1854" s="274">
        <v>55.84</v>
      </c>
    </row>
    <row r="1855" spans="1:6">
      <c r="A1855" s="273" t="s">
        <v>25039</v>
      </c>
      <c r="B1855" s="273">
        <v>12056</v>
      </c>
      <c r="C1855" s="266" t="s">
        <v>26738</v>
      </c>
      <c r="D1855" s="273" t="s">
        <v>13</v>
      </c>
      <c r="E1855" s="273" t="s">
        <v>25041</v>
      </c>
      <c r="F1855" s="274">
        <v>22.56</v>
      </c>
    </row>
    <row r="1856" spans="1:6">
      <c r="A1856" s="273" t="s">
        <v>25039</v>
      </c>
      <c r="B1856" s="273">
        <v>12057</v>
      </c>
      <c r="C1856" s="266" t="s">
        <v>26739</v>
      </c>
      <c r="D1856" s="273" t="s">
        <v>13</v>
      </c>
      <c r="E1856" s="273" t="s">
        <v>25041</v>
      </c>
      <c r="F1856" s="274">
        <v>19.16</v>
      </c>
    </row>
    <row r="1857" spans="1:6">
      <c r="A1857" s="273" t="s">
        <v>25039</v>
      </c>
      <c r="B1857" s="273">
        <v>12058</v>
      </c>
      <c r="C1857" s="266" t="s">
        <v>26740</v>
      </c>
      <c r="D1857" s="273" t="s">
        <v>13</v>
      </c>
      <c r="E1857" s="273" t="s">
        <v>25041</v>
      </c>
      <c r="F1857" s="274">
        <v>11.94</v>
      </c>
    </row>
    <row r="1858" spans="1:6">
      <c r="A1858" s="273" t="s">
        <v>25039</v>
      </c>
      <c r="B1858" s="273">
        <v>12059</v>
      </c>
      <c r="C1858" s="266" t="s">
        <v>26741</v>
      </c>
      <c r="D1858" s="273" t="s">
        <v>13</v>
      </c>
      <c r="E1858" s="273" t="s">
        <v>25041</v>
      </c>
      <c r="F1858" s="274">
        <v>6.72</v>
      </c>
    </row>
    <row r="1859" spans="1:6">
      <c r="A1859" s="273" t="s">
        <v>25039</v>
      </c>
      <c r="B1859" s="273">
        <v>12060</v>
      </c>
      <c r="C1859" s="266" t="s">
        <v>26742</v>
      </c>
      <c r="D1859" s="273" t="s">
        <v>13</v>
      </c>
      <c r="E1859" s="273" t="s">
        <v>25041</v>
      </c>
      <c r="F1859" s="274">
        <v>49.79</v>
      </c>
    </row>
    <row r="1860" spans="1:6">
      <c r="A1860" s="273" t="s">
        <v>25039</v>
      </c>
      <c r="B1860" s="273">
        <v>12061</v>
      </c>
      <c r="C1860" s="266" t="s">
        <v>26743</v>
      </c>
      <c r="D1860" s="273" t="s">
        <v>13</v>
      </c>
      <c r="E1860" s="273" t="s">
        <v>25041</v>
      </c>
      <c r="F1860" s="274">
        <v>30.4</v>
      </c>
    </row>
    <row r="1861" spans="1:6">
      <c r="A1861" s="273" t="s">
        <v>25039</v>
      </c>
      <c r="B1861" s="273">
        <v>12062</v>
      </c>
      <c r="C1861" s="266" t="s">
        <v>26744</v>
      </c>
      <c r="D1861" s="273" t="s">
        <v>13</v>
      </c>
      <c r="E1861" s="273" t="s">
        <v>25041</v>
      </c>
      <c r="F1861" s="274">
        <v>56.07</v>
      </c>
    </row>
    <row r="1862" spans="1:6">
      <c r="A1862" s="273" t="s">
        <v>25039</v>
      </c>
      <c r="B1862" s="273">
        <v>2687</v>
      </c>
      <c r="C1862" s="266" t="s">
        <v>26745</v>
      </c>
      <c r="D1862" s="273" t="s">
        <v>13</v>
      </c>
      <c r="E1862" s="273" t="s">
        <v>25041</v>
      </c>
      <c r="F1862" s="274">
        <v>1.88</v>
      </c>
    </row>
    <row r="1863" spans="1:6">
      <c r="A1863" s="273" t="s">
        <v>25039</v>
      </c>
      <c r="B1863" s="273">
        <v>2689</v>
      </c>
      <c r="C1863" s="266" t="s">
        <v>26746</v>
      </c>
      <c r="D1863" s="273" t="s">
        <v>13</v>
      </c>
      <c r="E1863" s="273" t="s">
        <v>25041</v>
      </c>
      <c r="F1863" s="274">
        <v>2.23</v>
      </c>
    </row>
    <row r="1864" spans="1:6">
      <c r="A1864" s="273" t="s">
        <v>25039</v>
      </c>
      <c r="B1864" s="273">
        <v>2688</v>
      </c>
      <c r="C1864" s="266" t="s">
        <v>26747</v>
      </c>
      <c r="D1864" s="273" t="s">
        <v>13</v>
      </c>
      <c r="E1864" s="273" t="s">
        <v>25041</v>
      </c>
      <c r="F1864" s="274">
        <v>2.42</v>
      </c>
    </row>
    <row r="1865" spans="1:6">
      <c r="A1865" s="273" t="s">
        <v>25039</v>
      </c>
      <c r="B1865" s="273">
        <v>2690</v>
      </c>
      <c r="C1865" s="266" t="s">
        <v>26748</v>
      </c>
      <c r="D1865" s="273" t="s">
        <v>13</v>
      </c>
      <c r="E1865" s="273" t="s">
        <v>25041</v>
      </c>
      <c r="F1865" s="274">
        <v>4.1399999999999997</v>
      </c>
    </row>
    <row r="1866" spans="1:6">
      <c r="A1866" s="273" t="s">
        <v>25039</v>
      </c>
      <c r="B1866" s="273">
        <v>39243</v>
      </c>
      <c r="C1866" s="266" t="s">
        <v>26749</v>
      </c>
      <c r="D1866" s="273" t="s">
        <v>13</v>
      </c>
      <c r="E1866" s="273" t="s">
        <v>25041</v>
      </c>
      <c r="F1866" s="274">
        <v>2.73</v>
      </c>
    </row>
    <row r="1867" spans="1:6">
      <c r="A1867" s="273" t="s">
        <v>25039</v>
      </c>
      <c r="B1867" s="273">
        <v>39244</v>
      </c>
      <c r="C1867" s="266" t="s">
        <v>26750</v>
      </c>
      <c r="D1867" s="273" t="s">
        <v>13</v>
      </c>
      <c r="E1867" s="273" t="s">
        <v>25041</v>
      </c>
      <c r="F1867" s="274">
        <v>3.69</v>
      </c>
    </row>
    <row r="1868" spans="1:6">
      <c r="A1868" s="273" t="s">
        <v>25039</v>
      </c>
      <c r="B1868" s="273">
        <v>39245</v>
      </c>
      <c r="C1868" s="266" t="s">
        <v>26751</v>
      </c>
      <c r="D1868" s="273" t="s">
        <v>13</v>
      </c>
      <c r="E1868" s="273" t="s">
        <v>25041</v>
      </c>
      <c r="F1868" s="274">
        <v>7.1</v>
      </c>
    </row>
    <row r="1869" spans="1:6">
      <c r="A1869" s="273" t="s">
        <v>25039</v>
      </c>
      <c r="B1869" s="273">
        <v>39255</v>
      </c>
      <c r="C1869" s="266" t="s">
        <v>26752</v>
      </c>
      <c r="D1869" s="273" t="s">
        <v>13</v>
      </c>
      <c r="E1869" s="273" t="s">
        <v>25041</v>
      </c>
      <c r="F1869" s="274">
        <v>19.66</v>
      </c>
    </row>
    <row r="1870" spans="1:6">
      <c r="A1870" s="273" t="s">
        <v>25039</v>
      </c>
      <c r="B1870" s="273">
        <v>39254</v>
      </c>
      <c r="C1870" s="266" t="s">
        <v>26753</v>
      </c>
      <c r="D1870" s="273" t="s">
        <v>13</v>
      </c>
      <c r="E1870" s="273" t="s">
        <v>25041</v>
      </c>
      <c r="F1870" s="274">
        <v>10.62</v>
      </c>
    </row>
    <row r="1871" spans="1:6">
      <c r="A1871" s="273" t="s">
        <v>25039</v>
      </c>
      <c r="B1871" s="273">
        <v>39253</v>
      </c>
      <c r="C1871" s="266" t="s">
        <v>26754</v>
      </c>
      <c r="D1871" s="273" t="s">
        <v>13</v>
      </c>
      <c r="E1871" s="273" t="s">
        <v>25041</v>
      </c>
      <c r="F1871" s="274">
        <v>13.54</v>
      </c>
    </row>
    <row r="1872" spans="1:6">
      <c r="A1872" s="273" t="s">
        <v>25039</v>
      </c>
      <c r="B1872" s="273">
        <v>39246</v>
      </c>
      <c r="C1872" s="266" t="s">
        <v>26755</v>
      </c>
      <c r="D1872" s="273" t="s">
        <v>13</v>
      </c>
      <c r="E1872" s="273" t="s">
        <v>25041</v>
      </c>
      <c r="F1872" s="274">
        <v>4.87</v>
      </c>
    </row>
    <row r="1873" spans="1:6">
      <c r="A1873" s="273" t="s">
        <v>25039</v>
      </c>
      <c r="B1873" s="273">
        <v>39247</v>
      </c>
      <c r="C1873" s="266" t="s">
        <v>26756</v>
      </c>
      <c r="D1873" s="273" t="s">
        <v>13</v>
      </c>
      <c r="E1873" s="273" t="s">
        <v>25041</v>
      </c>
      <c r="F1873" s="274">
        <v>4.24</v>
      </c>
    </row>
    <row r="1874" spans="1:6">
      <c r="A1874" s="273" t="s">
        <v>25039</v>
      </c>
      <c r="B1874" s="273">
        <v>2446</v>
      </c>
      <c r="C1874" s="266" t="s">
        <v>26757</v>
      </c>
      <c r="D1874" s="273" t="s">
        <v>13</v>
      </c>
      <c r="E1874" s="273" t="s">
        <v>25046</v>
      </c>
      <c r="F1874" s="274">
        <v>6.99</v>
      </c>
    </row>
    <row r="1875" spans="1:6">
      <c r="A1875" s="273" t="s">
        <v>25039</v>
      </c>
      <c r="B1875" s="273">
        <v>2442</v>
      </c>
      <c r="C1875" s="266" t="s">
        <v>26758</v>
      </c>
      <c r="D1875" s="273" t="s">
        <v>13</v>
      </c>
      <c r="E1875" s="273" t="s">
        <v>25041</v>
      </c>
      <c r="F1875" s="274">
        <v>9.7899999999999991</v>
      </c>
    </row>
    <row r="1876" spans="1:6">
      <c r="A1876" s="273" t="s">
        <v>25039</v>
      </c>
      <c r="B1876" s="273">
        <v>39248</v>
      </c>
      <c r="C1876" s="266" t="s">
        <v>26759</v>
      </c>
      <c r="D1876" s="273" t="s">
        <v>13</v>
      </c>
      <c r="E1876" s="273" t="s">
        <v>25041</v>
      </c>
      <c r="F1876" s="274">
        <v>13.65</v>
      </c>
    </row>
    <row r="1877" spans="1:6">
      <c r="A1877" s="273" t="s">
        <v>25183</v>
      </c>
      <c r="B1877" s="273">
        <v>2438</v>
      </c>
      <c r="C1877" s="266" t="s">
        <v>26760</v>
      </c>
      <c r="D1877" s="273" t="s">
        <v>17</v>
      </c>
      <c r="E1877" s="273" t="s">
        <v>25041</v>
      </c>
      <c r="F1877" s="274">
        <v>38.06</v>
      </c>
    </row>
    <row r="1878" spans="1:6">
      <c r="A1878" s="273" t="s">
        <v>25183</v>
      </c>
      <c r="B1878" s="273">
        <v>40922</v>
      </c>
      <c r="C1878" s="266" t="s">
        <v>26761</v>
      </c>
      <c r="D1878" s="273" t="s">
        <v>11802</v>
      </c>
      <c r="E1878" s="273" t="s">
        <v>25041</v>
      </c>
      <c r="F1878" s="274">
        <v>6668.13</v>
      </c>
    </row>
    <row r="1879" spans="1:6">
      <c r="A1879" s="273" t="s">
        <v>25039</v>
      </c>
      <c r="B1879" s="273">
        <v>44342</v>
      </c>
      <c r="C1879" s="266" t="s">
        <v>32334</v>
      </c>
      <c r="D1879" s="273" t="s">
        <v>14</v>
      </c>
      <c r="E1879" s="273" t="s">
        <v>25041</v>
      </c>
      <c r="F1879" s="274">
        <v>22.15</v>
      </c>
    </row>
    <row r="1880" spans="1:6">
      <c r="A1880" s="273" t="s">
        <v>25039</v>
      </c>
      <c r="B1880" s="273">
        <v>44343</v>
      </c>
      <c r="C1880" s="266" t="s">
        <v>32335</v>
      </c>
      <c r="D1880" s="273" t="s">
        <v>14</v>
      </c>
      <c r="E1880" s="273" t="s">
        <v>25041</v>
      </c>
      <c r="F1880" s="274">
        <v>24</v>
      </c>
    </row>
    <row r="1881" spans="1:6">
      <c r="A1881" s="273" t="s">
        <v>25039</v>
      </c>
      <c r="B1881" s="273">
        <v>44340</v>
      </c>
      <c r="C1881" s="266" t="s">
        <v>32336</v>
      </c>
      <c r="D1881" s="273" t="s">
        <v>14</v>
      </c>
      <c r="E1881" s="273" t="s">
        <v>25041</v>
      </c>
      <c r="F1881" s="274">
        <v>15.65</v>
      </c>
    </row>
    <row r="1882" spans="1:6">
      <c r="A1882" s="273" t="s">
        <v>25039</v>
      </c>
      <c r="B1882" s="273">
        <v>44341</v>
      </c>
      <c r="C1882" s="266" t="s">
        <v>32337</v>
      </c>
      <c r="D1882" s="273" t="s">
        <v>14</v>
      </c>
      <c r="E1882" s="273" t="s">
        <v>25041</v>
      </c>
      <c r="F1882" s="274">
        <v>18.12</v>
      </c>
    </row>
    <row r="1883" spans="1:6">
      <c r="A1883" s="273" t="s">
        <v>25039</v>
      </c>
      <c r="B1883" s="273">
        <v>44338</v>
      </c>
      <c r="C1883" s="266" t="s">
        <v>32338</v>
      </c>
      <c r="D1883" s="273" t="s">
        <v>14</v>
      </c>
      <c r="E1883" s="273" t="s">
        <v>25041</v>
      </c>
      <c r="F1883" s="274">
        <v>8.9600000000000009</v>
      </c>
    </row>
    <row r="1884" spans="1:6">
      <c r="A1884" s="273" t="s">
        <v>25039</v>
      </c>
      <c r="B1884" s="273">
        <v>44339</v>
      </c>
      <c r="C1884" s="266" t="s">
        <v>32339</v>
      </c>
      <c r="D1884" s="273" t="s">
        <v>14</v>
      </c>
      <c r="E1884" s="273" t="s">
        <v>25041</v>
      </c>
      <c r="F1884" s="274">
        <v>10.48</v>
      </c>
    </row>
    <row r="1885" spans="1:6">
      <c r="A1885" s="273" t="s">
        <v>25039</v>
      </c>
      <c r="B1885" s="273">
        <v>44336</v>
      </c>
      <c r="C1885" s="266" t="s">
        <v>32340</v>
      </c>
      <c r="D1885" s="273" t="s">
        <v>14</v>
      </c>
      <c r="E1885" s="273" t="s">
        <v>25041</v>
      </c>
      <c r="F1885" s="274">
        <v>3.05</v>
      </c>
    </row>
    <row r="1886" spans="1:6">
      <c r="A1886" s="273" t="s">
        <v>25039</v>
      </c>
      <c r="B1886" s="273">
        <v>41834</v>
      </c>
      <c r="C1886" s="266" t="s">
        <v>32341</v>
      </c>
      <c r="D1886" s="273" t="s">
        <v>14</v>
      </c>
      <c r="E1886" s="273" t="s">
        <v>25041</v>
      </c>
      <c r="F1886" s="274">
        <v>3.85</v>
      </c>
    </row>
    <row r="1887" spans="1:6">
      <c r="A1887" s="273" t="s">
        <v>25039</v>
      </c>
      <c r="B1887" s="273">
        <v>44337</v>
      </c>
      <c r="C1887" s="266" t="s">
        <v>32342</v>
      </c>
      <c r="D1887" s="273" t="s">
        <v>14</v>
      </c>
      <c r="E1887" s="273" t="s">
        <v>25041</v>
      </c>
      <c r="F1887" s="274">
        <v>3.85</v>
      </c>
    </row>
    <row r="1888" spans="1:6">
      <c r="A1888" s="273" t="s">
        <v>25039</v>
      </c>
      <c r="B1888" s="273">
        <v>43964</v>
      </c>
      <c r="C1888" s="266" t="s">
        <v>32343</v>
      </c>
      <c r="D1888" s="273" t="s">
        <v>14</v>
      </c>
      <c r="E1888" s="273" t="s">
        <v>25041</v>
      </c>
      <c r="F1888" s="274">
        <v>4.0599999999999996</v>
      </c>
    </row>
    <row r="1889" spans="1:6">
      <c r="A1889" s="273" t="s">
        <v>25039</v>
      </c>
      <c r="B1889" s="273">
        <v>44334</v>
      </c>
      <c r="C1889" s="266" t="s">
        <v>32344</v>
      </c>
      <c r="D1889" s="273" t="s">
        <v>14</v>
      </c>
      <c r="E1889" s="273" t="s">
        <v>25041</v>
      </c>
      <c r="F1889" s="274">
        <v>5.13</v>
      </c>
    </row>
    <row r="1890" spans="1:6">
      <c r="A1890" s="273" t="s">
        <v>25039</v>
      </c>
      <c r="B1890" s="273">
        <v>44344</v>
      </c>
      <c r="C1890" s="266" t="s">
        <v>32345</v>
      </c>
      <c r="D1890" s="273" t="s">
        <v>14</v>
      </c>
      <c r="E1890" s="273" t="s">
        <v>25041</v>
      </c>
      <c r="F1890" s="274">
        <v>2.74</v>
      </c>
    </row>
    <row r="1891" spans="1:6">
      <c r="A1891" s="273" t="s">
        <v>25039</v>
      </c>
      <c r="B1891" s="273">
        <v>44335</v>
      </c>
      <c r="C1891" s="266" t="s">
        <v>32346</v>
      </c>
      <c r="D1891" s="273" t="s">
        <v>14</v>
      </c>
      <c r="E1891" s="273" t="s">
        <v>25041</v>
      </c>
      <c r="F1891" s="274">
        <v>2.96</v>
      </c>
    </row>
    <row r="1892" spans="1:6">
      <c r="A1892" s="273" t="s">
        <v>25039</v>
      </c>
      <c r="B1892" s="273">
        <v>12624</v>
      </c>
      <c r="C1892" s="266" t="s">
        <v>26762</v>
      </c>
      <c r="D1892" s="273" t="s">
        <v>14</v>
      </c>
      <c r="E1892" s="273" t="s">
        <v>25041</v>
      </c>
      <c r="F1892" s="274">
        <v>38.549999999999997</v>
      </c>
    </row>
    <row r="1893" spans="1:6">
      <c r="A1893" s="273" t="s">
        <v>25039</v>
      </c>
      <c r="B1893" s="273">
        <v>517</v>
      </c>
      <c r="C1893" s="266" t="s">
        <v>26763</v>
      </c>
      <c r="D1893" s="273" t="s">
        <v>11</v>
      </c>
      <c r="E1893" s="273" t="s">
        <v>25041</v>
      </c>
      <c r="F1893" s="274">
        <v>8.7200000000000006</v>
      </c>
    </row>
    <row r="1894" spans="1:6">
      <c r="A1894" s="273" t="s">
        <v>25039</v>
      </c>
      <c r="B1894" s="273">
        <v>37534</v>
      </c>
      <c r="C1894" s="266" t="s">
        <v>26764</v>
      </c>
      <c r="D1894" s="273" t="s">
        <v>15</v>
      </c>
      <c r="E1894" s="273" t="s">
        <v>25041</v>
      </c>
      <c r="F1894" s="274">
        <v>21.64</v>
      </c>
    </row>
    <row r="1895" spans="1:6">
      <c r="A1895" s="273" t="s">
        <v>25039</v>
      </c>
      <c r="B1895" s="273">
        <v>37535</v>
      </c>
      <c r="C1895" s="266" t="s">
        <v>26765</v>
      </c>
      <c r="D1895" s="273" t="s">
        <v>15</v>
      </c>
      <c r="E1895" s="273" t="s">
        <v>25041</v>
      </c>
      <c r="F1895" s="274">
        <v>21.64</v>
      </c>
    </row>
    <row r="1896" spans="1:6">
      <c r="A1896" s="273" t="s">
        <v>25039</v>
      </c>
      <c r="B1896" s="273">
        <v>37533</v>
      </c>
      <c r="C1896" s="266" t="s">
        <v>26766</v>
      </c>
      <c r="D1896" s="273" t="s">
        <v>15</v>
      </c>
      <c r="E1896" s="273" t="s">
        <v>25041</v>
      </c>
      <c r="F1896" s="274">
        <v>21.64</v>
      </c>
    </row>
    <row r="1897" spans="1:6">
      <c r="A1897" s="273" t="s">
        <v>25039</v>
      </c>
      <c r="B1897" s="273">
        <v>37537</v>
      </c>
      <c r="C1897" s="266" t="s">
        <v>26767</v>
      </c>
      <c r="D1897" s="273" t="s">
        <v>15</v>
      </c>
      <c r="E1897" s="273" t="s">
        <v>25041</v>
      </c>
      <c r="F1897" s="274">
        <v>16.38</v>
      </c>
    </row>
    <row r="1898" spans="1:6">
      <c r="A1898" s="273" t="s">
        <v>25039</v>
      </c>
      <c r="B1898" s="273">
        <v>37536</v>
      </c>
      <c r="C1898" s="266" t="s">
        <v>26768</v>
      </c>
      <c r="D1898" s="273" t="s">
        <v>15</v>
      </c>
      <c r="E1898" s="273" t="s">
        <v>25041</v>
      </c>
      <c r="F1898" s="274">
        <v>16.38</v>
      </c>
    </row>
    <row r="1899" spans="1:6">
      <c r="A1899" s="273" t="s">
        <v>25039</v>
      </c>
      <c r="B1899" s="273">
        <v>37532</v>
      </c>
      <c r="C1899" s="266" t="s">
        <v>26769</v>
      </c>
      <c r="D1899" s="273" t="s">
        <v>15</v>
      </c>
      <c r="E1899" s="273" t="s">
        <v>25046</v>
      </c>
      <c r="F1899" s="274">
        <v>16.38</v>
      </c>
    </row>
    <row r="1900" spans="1:6">
      <c r="A1900" s="273" t="s">
        <v>25183</v>
      </c>
      <c r="B1900" s="273">
        <v>2696</v>
      </c>
      <c r="C1900" s="266" t="s">
        <v>26770</v>
      </c>
      <c r="D1900" s="273" t="s">
        <v>17</v>
      </c>
      <c r="E1900" s="273" t="s">
        <v>25046</v>
      </c>
      <c r="F1900" s="274">
        <v>28.6</v>
      </c>
    </row>
    <row r="1901" spans="1:6">
      <c r="A1901" s="273" t="s">
        <v>25183</v>
      </c>
      <c r="B1901" s="273">
        <v>40928</v>
      </c>
      <c r="C1901" s="266" t="s">
        <v>26771</v>
      </c>
      <c r="D1901" s="273" t="s">
        <v>11802</v>
      </c>
      <c r="E1901" s="273" t="s">
        <v>25041</v>
      </c>
      <c r="F1901" s="274">
        <v>5011.13</v>
      </c>
    </row>
    <row r="1902" spans="1:6">
      <c r="A1902" s="273" t="s">
        <v>25183</v>
      </c>
      <c r="B1902" s="273">
        <v>4083</v>
      </c>
      <c r="C1902" s="266" t="s">
        <v>26772</v>
      </c>
      <c r="D1902" s="273" t="s">
        <v>17</v>
      </c>
      <c r="E1902" s="273" t="s">
        <v>25046</v>
      </c>
      <c r="F1902" s="274">
        <v>42.6</v>
      </c>
    </row>
    <row r="1903" spans="1:6">
      <c r="A1903" s="273" t="s">
        <v>25183</v>
      </c>
      <c r="B1903" s="273">
        <v>40818</v>
      </c>
      <c r="C1903" s="266" t="s">
        <v>26773</v>
      </c>
      <c r="D1903" s="273" t="s">
        <v>11802</v>
      </c>
      <c r="E1903" s="273" t="s">
        <v>25041</v>
      </c>
      <c r="F1903" s="274">
        <v>7462.65</v>
      </c>
    </row>
    <row r="1904" spans="1:6">
      <c r="A1904" s="273" t="s">
        <v>25039</v>
      </c>
      <c r="B1904" s="273">
        <v>43146</v>
      </c>
      <c r="C1904" s="266" t="s">
        <v>26774</v>
      </c>
      <c r="D1904" s="273" t="s">
        <v>15</v>
      </c>
      <c r="E1904" s="273" t="s">
        <v>25041</v>
      </c>
      <c r="F1904" s="274">
        <v>8.75</v>
      </c>
    </row>
    <row r="1905" spans="1:6">
      <c r="A1905" s="273" t="s">
        <v>26775</v>
      </c>
      <c r="B1905" s="273">
        <v>2705</v>
      </c>
      <c r="C1905" s="266" t="s">
        <v>26776</v>
      </c>
      <c r="D1905" s="273" t="s">
        <v>26777</v>
      </c>
      <c r="E1905" s="273" t="s">
        <v>25041</v>
      </c>
      <c r="F1905" s="274">
        <v>0.86</v>
      </c>
    </row>
    <row r="1906" spans="1:6">
      <c r="A1906" s="273" t="s">
        <v>26775</v>
      </c>
      <c r="B1906" s="273">
        <v>14250</v>
      </c>
      <c r="C1906" s="266" t="s">
        <v>26778</v>
      </c>
      <c r="D1906" s="273" t="s">
        <v>26777</v>
      </c>
      <c r="E1906" s="273" t="s">
        <v>25046</v>
      </c>
      <c r="F1906" s="274">
        <v>0.88</v>
      </c>
    </row>
    <row r="1907" spans="1:6">
      <c r="A1907" s="273" t="s">
        <v>25039</v>
      </c>
      <c r="B1907" s="273">
        <v>11683</v>
      </c>
      <c r="C1907" s="266" t="s">
        <v>26779</v>
      </c>
      <c r="D1907" s="273" t="s">
        <v>14</v>
      </c>
      <c r="E1907" s="273" t="s">
        <v>25041</v>
      </c>
      <c r="F1907" s="274">
        <v>41.98</v>
      </c>
    </row>
    <row r="1908" spans="1:6">
      <c r="A1908" s="273" t="s">
        <v>25039</v>
      </c>
      <c r="B1908" s="273">
        <v>11684</v>
      </c>
      <c r="C1908" s="266" t="s">
        <v>26780</v>
      </c>
      <c r="D1908" s="273" t="s">
        <v>14</v>
      </c>
      <c r="E1908" s="273" t="s">
        <v>25041</v>
      </c>
      <c r="F1908" s="274">
        <v>45.95</v>
      </c>
    </row>
    <row r="1909" spans="1:6">
      <c r="A1909" s="273" t="s">
        <v>25039</v>
      </c>
      <c r="B1909" s="273">
        <v>6141</v>
      </c>
      <c r="C1909" s="266" t="s">
        <v>26781</v>
      </c>
      <c r="D1909" s="273" t="s">
        <v>14</v>
      </c>
      <c r="E1909" s="273" t="s">
        <v>25041</v>
      </c>
      <c r="F1909" s="274">
        <v>6.05</v>
      </c>
    </row>
    <row r="1910" spans="1:6">
      <c r="A1910" s="273" t="s">
        <v>25039</v>
      </c>
      <c r="B1910" s="273">
        <v>11681</v>
      </c>
      <c r="C1910" s="266" t="s">
        <v>26782</v>
      </c>
      <c r="D1910" s="273" t="s">
        <v>14</v>
      </c>
      <c r="E1910" s="273" t="s">
        <v>25041</v>
      </c>
      <c r="F1910" s="274">
        <v>7.63</v>
      </c>
    </row>
    <row r="1911" spans="1:6">
      <c r="A1911" s="273" t="s">
        <v>25183</v>
      </c>
      <c r="B1911" s="273">
        <v>2706</v>
      </c>
      <c r="C1911" s="266" t="s">
        <v>26783</v>
      </c>
      <c r="D1911" s="273" t="s">
        <v>17</v>
      </c>
      <c r="E1911" s="273" t="s">
        <v>25046</v>
      </c>
      <c r="F1911" s="274">
        <v>124.69</v>
      </c>
    </row>
    <row r="1912" spans="1:6">
      <c r="A1912" s="273" t="s">
        <v>25183</v>
      </c>
      <c r="B1912" s="273">
        <v>40811</v>
      </c>
      <c r="C1912" s="266" t="s">
        <v>26784</v>
      </c>
      <c r="D1912" s="273" t="s">
        <v>11802</v>
      </c>
      <c r="E1912" s="273" t="s">
        <v>25041</v>
      </c>
      <c r="F1912" s="274">
        <v>21840.45</v>
      </c>
    </row>
    <row r="1913" spans="1:6">
      <c r="A1913" s="273" t="s">
        <v>25183</v>
      </c>
      <c r="B1913" s="273">
        <v>2707</v>
      </c>
      <c r="C1913" s="266" t="s">
        <v>26785</v>
      </c>
      <c r="D1913" s="273" t="s">
        <v>17</v>
      </c>
      <c r="E1913" s="273" t="s">
        <v>25041</v>
      </c>
      <c r="F1913" s="274">
        <v>126.84</v>
      </c>
    </row>
    <row r="1914" spans="1:6">
      <c r="A1914" s="273" t="s">
        <v>25183</v>
      </c>
      <c r="B1914" s="273">
        <v>40813</v>
      </c>
      <c r="C1914" s="266" t="s">
        <v>26786</v>
      </c>
      <c r="D1914" s="273" t="s">
        <v>11802</v>
      </c>
      <c r="E1914" s="273" t="s">
        <v>25041</v>
      </c>
      <c r="F1914" s="274">
        <v>22217.49</v>
      </c>
    </row>
    <row r="1915" spans="1:6">
      <c r="A1915" s="273" t="s">
        <v>25183</v>
      </c>
      <c r="B1915" s="273">
        <v>2708</v>
      </c>
      <c r="C1915" s="266" t="s">
        <v>26787</v>
      </c>
      <c r="D1915" s="273" t="s">
        <v>17</v>
      </c>
      <c r="E1915" s="273" t="s">
        <v>25041</v>
      </c>
      <c r="F1915" s="274">
        <v>177.66</v>
      </c>
    </row>
    <row r="1916" spans="1:6">
      <c r="A1916" s="273" t="s">
        <v>25183</v>
      </c>
      <c r="B1916" s="273">
        <v>40814</v>
      </c>
      <c r="C1916" s="266" t="s">
        <v>26788</v>
      </c>
      <c r="D1916" s="273" t="s">
        <v>11802</v>
      </c>
      <c r="E1916" s="273" t="s">
        <v>25041</v>
      </c>
      <c r="F1916" s="274">
        <v>31122.18</v>
      </c>
    </row>
    <row r="1917" spans="1:6">
      <c r="A1917" s="273" t="s">
        <v>25039</v>
      </c>
      <c r="B1917" s="273">
        <v>38403</v>
      </c>
      <c r="C1917" s="266" t="s">
        <v>26789</v>
      </c>
      <c r="D1917" s="273" t="s">
        <v>14</v>
      </c>
      <c r="E1917" s="273" t="s">
        <v>25041</v>
      </c>
      <c r="F1917" s="274">
        <v>73.98</v>
      </c>
    </row>
    <row r="1918" spans="1:6">
      <c r="A1918" s="273" t="s">
        <v>32229</v>
      </c>
      <c r="B1918" s="273">
        <v>43482</v>
      </c>
      <c r="C1918" s="266" t="s">
        <v>26790</v>
      </c>
      <c r="D1918" s="273" t="s">
        <v>17</v>
      </c>
      <c r="E1918" s="273" t="s">
        <v>25046</v>
      </c>
      <c r="F1918" s="274">
        <v>0.75</v>
      </c>
    </row>
    <row r="1919" spans="1:6">
      <c r="A1919" s="273" t="s">
        <v>32229</v>
      </c>
      <c r="B1919" s="273">
        <v>43494</v>
      </c>
      <c r="C1919" s="266" t="s">
        <v>26791</v>
      </c>
      <c r="D1919" s="273" t="s">
        <v>11802</v>
      </c>
      <c r="E1919" s="273" t="s">
        <v>25046</v>
      </c>
      <c r="F1919" s="274">
        <v>124.49</v>
      </c>
    </row>
    <row r="1920" spans="1:6">
      <c r="A1920" s="273" t="s">
        <v>32229</v>
      </c>
      <c r="B1920" s="273">
        <v>43483</v>
      </c>
      <c r="C1920" s="266" t="s">
        <v>26792</v>
      </c>
      <c r="D1920" s="273" t="s">
        <v>17</v>
      </c>
      <c r="E1920" s="273" t="s">
        <v>25046</v>
      </c>
      <c r="F1920" s="274">
        <v>1.45</v>
      </c>
    </row>
    <row r="1921" spans="1:6">
      <c r="A1921" s="273" t="s">
        <v>32229</v>
      </c>
      <c r="B1921" s="273">
        <v>43495</v>
      </c>
      <c r="C1921" s="266" t="s">
        <v>26793</v>
      </c>
      <c r="D1921" s="273" t="s">
        <v>11802</v>
      </c>
      <c r="E1921" s="273" t="s">
        <v>25046</v>
      </c>
      <c r="F1921" s="274">
        <v>240.95</v>
      </c>
    </row>
    <row r="1922" spans="1:6">
      <c r="A1922" s="273" t="s">
        <v>32229</v>
      </c>
      <c r="B1922" s="273">
        <v>43484</v>
      </c>
      <c r="C1922" s="266" t="s">
        <v>26794</v>
      </c>
      <c r="D1922" s="273" t="s">
        <v>17</v>
      </c>
      <c r="E1922" s="273" t="s">
        <v>25046</v>
      </c>
      <c r="F1922" s="274">
        <v>1.38</v>
      </c>
    </row>
    <row r="1923" spans="1:6">
      <c r="A1923" s="273" t="s">
        <v>32229</v>
      </c>
      <c r="B1923" s="273">
        <v>43496</v>
      </c>
      <c r="C1923" s="266" t="s">
        <v>26795</v>
      </c>
      <c r="D1923" s="273" t="s">
        <v>11802</v>
      </c>
      <c r="E1923" s="273" t="s">
        <v>25046</v>
      </c>
      <c r="F1923" s="274">
        <v>229.76</v>
      </c>
    </row>
    <row r="1924" spans="1:6">
      <c r="A1924" s="273" t="s">
        <v>32229</v>
      </c>
      <c r="B1924" s="273">
        <v>43485</v>
      </c>
      <c r="C1924" s="266" t="s">
        <v>26796</v>
      </c>
      <c r="D1924" s="273" t="s">
        <v>17</v>
      </c>
      <c r="E1924" s="273" t="s">
        <v>25046</v>
      </c>
      <c r="F1924" s="274">
        <v>1.23</v>
      </c>
    </row>
    <row r="1925" spans="1:6">
      <c r="A1925" s="273" t="s">
        <v>32229</v>
      </c>
      <c r="B1925" s="273">
        <v>43497</v>
      </c>
      <c r="C1925" s="266" t="s">
        <v>26797</v>
      </c>
      <c r="D1925" s="273" t="s">
        <v>11802</v>
      </c>
      <c r="E1925" s="273" t="s">
        <v>25046</v>
      </c>
      <c r="F1925" s="274">
        <v>205.62</v>
      </c>
    </row>
    <row r="1926" spans="1:6">
      <c r="A1926" s="273" t="s">
        <v>32229</v>
      </c>
      <c r="B1926" s="273">
        <v>43487</v>
      </c>
      <c r="C1926" s="266" t="s">
        <v>26798</v>
      </c>
      <c r="D1926" s="273" t="s">
        <v>17</v>
      </c>
      <c r="E1926" s="273" t="s">
        <v>25046</v>
      </c>
      <c r="F1926" s="274">
        <v>1.27</v>
      </c>
    </row>
    <row r="1927" spans="1:6">
      <c r="A1927" s="273" t="s">
        <v>32229</v>
      </c>
      <c r="B1927" s="273">
        <v>43499</v>
      </c>
      <c r="C1927" s="266" t="s">
        <v>26799</v>
      </c>
      <c r="D1927" s="273" t="s">
        <v>11802</v>
      </c>
      <c r="E1927" s="273" t="s">
        <v>25046</v>
      </c>
      <c r="F1927" s="274">
        <v>212.36</v>
      </c>
    </row>
    <row r="1928" spans="1:6">
      <c r="A1928" s="273" t="s">
        <v>32229</v>
      </c>
      <c r="B1928" s="273">
        <v>43486</v>
      </c>
      <c r="C1928" s="266" t="s">
        <v>26800</v>
      </c>
      <c r="D1928" s="273" t="s">
        <v>17</v>
      </c>
      <c r="E1928" s="273" t="s">
        <v>25046</v>
      </c>
      <c r="F1928" s="274">
        <v>0.92</v>
      </c>
    </row>
    <row r="1929" spans="1:6">
      <c r="A1929" s="273" t="s">
        <v>32229</v>
      </c>
      <c r="B1929" s="273">
        <v>43498</v>
      </c>
      <c r="C1929" s="266" t="s">
        <v>26801</v>
      </c>
      <c r="D1929" s="273" t="s">
        <v>11802</v>
      </c>
      <c r="E1929" s="273" t="s">
        <v>25046</v>
      </c>
      <c r="F1929" s="274">
        <v>152.93</v>
      </c>
    </row>
    <row r="1930" spans="1:6">
      <c r="A1930" s="273" t="s">
        <v>32229</v>
      </c>
      <c r="B1930" s="273">
        <v>43488</v>
      </c>
      <c r="C1930" s="266" t="s">
        <v>26802</v>
      </c>
      <c r="D1930" s="273" t="s">
        <v>17</v>
      </c>
      <c r="E1930" s="273" t="s">
        <v>25046</v>
      </c>
      <c r="F1930" s="274">
        <v>0.92</v>
      </c>
    </row>
    <row r="1931" spans="1:6">
      <c r="A1931" s="273" t="s">
        <v>32229</v>
      </c>
      <c r="B1931" s="273">
        <v>43500</v>
      </c>
      <c r="C1931" s="266" t="s">
        <v>26803</v>
      </c>
      <c r="D1931" s="273" t="s">
        <v>11802</v>
      </c>
      <c r="E1931" s="273" t="s">
        <v>25046</v>
      </c>
      <c r="F1931" s="274">
        <v>153.80000000000001</v>
      </c>
    </row>
    <row r="1932" spans="1:6">
      <c r="A1932" s="273" t="s">
        <v>32229</v>
      </c>
      <c r="B1932" s="273">
        <v>43489</v>
      </c>
      <c r="C1932" s="266" t="s">
        <v>26804</v>
      </c>
      <c r="D1932" s="273" t="s">
        <v>17</v>
      </c>
      <c r="E1932" s="273" t="s">
        <v>25046</v>
      </c>
      <c r="F1932" s="274">
        <v>1.47</v>
      </c>
    </row>
    <row r="1933" spans="1:6">
      <c r="A1933" s="273" t="s">
        <v>32229</v>
      </c>
      <c r="B1933" s="273">
        <v>43501</v>
      </c>
      <c r="C1933" s="266" t="s">
        <v>26805</v>
      </c>
      <c r="D1933" s="273" t="s">
        <v>11802</v>
      </c>
      <c r="E1933" s="273" t="s">
        <v>25046</v>
      </c>
      <c r="F1933" s="274">
        <v>244.86</v>
      </c>
    </row>
    <row r="1934" spans="1:6">
      <c r="A1934" s="273" t="s">
        <v>32229</v>
      </c>
      <c r="B1934" s="273">
        <v>43490</v>
      </c>
      <c r="C1934" s="266" t="s">
        <v>26806</v>
      </c>
      <c r="D1934" s="273" t="s">
        <v>17</v>
      </c>
      <c r="E1934" s="273" t="s">
        <v>25046</v>
      </c>
      <c r="F1934" s="274">
        <v>1.87</v>
      </c>
    </row>
    <row r="1935" spans="1:6">
      <c r="A1935" s="273" t="s">
        <v>32229</v>
      </c>
      <c r="B1935" s="273">
        <v>43502</v>
      </c>
      <c r="C1935" s="266" t="s">
        <v>26807</v>
      </c>
      <c r="D1935" s="273" t="s">
        <v>11802</v>
      </c>
      <c r="E1935" s="273" t="s">
        <v>25046</v>
      </c>
      <c r="F1935" s="274">
        <v>311.25</v>
      </c>
    </row>
    <row r="1936" spans="1:6">
      <c r="A1936" s="273" t="s">
        <v>32229</v>
      </c>
      <c r="B1936" s="273">
        <v>43491</v>
      </c>
      <c r="C1936" s="266" t="s">
        <v>26808</v>
      </c>
      <c r="D1936" s="273" t="s">
        <v>17</v>
      </c>
      <c r="E1936" s="273" t="s">
        <v>25046</v>
      </c>
      <c r="F1936" s="274">
        <v>1.54</v>
      </c>
    </row>
    <row r="1937" spans="1:6">
      <c r="A1937" s="273" t="s">
        <v>32229</v>
      </c>
      <c r="B1937" s="273">
        <v>43503</v>
      </c>
      <c r="C1937" s="266" t="s">
        <v>26809</v>
      </c>
      <c r="D1937" s="273" t="s">
        <v>11802</v>
      </c>
      <c r="E1937" s="273" t="s">
        <v>25046</v>
      </c>
      <c r="F1937" s="274">
        <v>256.38</v>
      </c>
    </row>
    <row r="1938" spans="1:6">
      <c r="A1938" s="273" t="s">
        <v>32229</v>
      </c>
      <c r="B1938" s="273">
        <v>43492</v>
      </c>
      <c r="C1938" s="266" t="s">
        <v>26810</v>
      </c>
      <c r="D1938" s="273" t="s">
        <v>17</v>
      </c>
      <c r="E1938" s="273" t="s">
        <v>25046</v>
      </c>
      <c r="F1938" s="274">
        <v>2.2400000000000002</v>
      </c>
    </row>
    <row r="1939" spans="1:6">
      <c r="A1939" s="273" t="s">
        <v>32229</v>
      </c>
      <c r="B1939" s="273">
        <v>43504</v>
      </c>
      <c r="C1939" s="266" t="s">
        <v>26811</v>
      </c>
      <c r="D1939" s="273" t="s">
        <v>11802</v>
      </c>
      <c r="E1939" s="273" t="s">
        <v>25046</v>
      </c>
      <c r="F1939" s="274">
        <v>373.09</v>
      </c>
    </row>
    <row r="1940" spans="1:6">
      <c r="A1940" s="273" t="s">
        <v>32229</v>
      </c>
      <c r="B1940" s="273">
        <v>43493</v>
      </c>
      <c r="C1940" s="266" t="s">
        <v>26812</v>
      </c>
      <c r="D1940" s="273" t="s">
        <v>17</v>
      </c>
      <c r="E1940" s="273" t="s">
        <v>25046</v>
      </c>
      <c r="F1940" s="274">
        <v>0.75</v>
      </c>
    </row>
    <row r="1941" spans="1:6">
      <c r="A1941" s="273" t="s">
        <v>32229</v>
      </c>
      <c r="B1941" s="273">
        <v>43505</v>
      </c>
      <c r="C1941" s="266" t="s">
        <v>26813</v>
      </c>
      <c r="D1941" s="273" t="s">
        <v>11802</v>
      </c>
      <c r="E1941" s="273" t="s">
        <v>25046</v>
      </c>
      <c r="F1941" s="274">
        <v>124.49</v>
      </c>
    </row>
    <row r="1942" spans="1:6">
      <c r="A1942" s="273" t="s">
        <v>25039</v>
      </c>
      <c r="B1942" s="273">
        <v>38476</v>
      </c>
      <c r="C1942" s="266" t="s">
        <v>26814</v>
      </c>
      <c r="D1942" s="273" t="s">
        <v>14</v>
      </c>
      <c r="E1942" s="273" t="s">
        <v>25041</v>
      </c>
      <c r="F1942" s="274">
        <v>283.14999999999998</v>
      </c>
    </row>
    <row r="1943" spans="1:6">
      <c r="A1943" s="273" t="s">
        <v>25039</v>
      </c>
      <c r="B1943" s="273">
        <v>38477</v>
      </c>
      <c r="C1943" s="266" t="s">
        <v>26815</v>
      </c>
      <c r="D1943" s="273" t="s">
        <v>14</v>
      </c>
      <c r="E1943" s="273" t="s">
        <v>25041</v>
      </c>
      <c r="F1943" s="274">
        <v>750.81</v>
      </c>
    </row>
    <row r="1944" spans="1:6">
      <c r="A1944" s="273" t="s">
        <v>25212</v>
      </c>
      <c r="B1944" s="273">
        <v>45112</v>
      </c>
      <c r="C1944" s="266" t="s">
        <v>26816</v>
      </c>
      <c r="D1944" s="273" t="s">
        <v>14</v>
      </c>
      <c r="E1944" s="273" t="s">
        <v>25041</v>
      </c>
      <c r="F1944" s="274">
        <v>1106276.27</v>
      </c>
    </row>
    <row r="1945" spans="1:6">
      <c r="A1945" s="273" t="s">
        <v>25212</v>
      </c>
      <c r="B1945" s="273">
        <v>14525</v>
      </c>
      <c r="C1945" s="266" t="s">
        <v>26817</v>
      </c>
      <c r="D1945" s="273" t="s">
        <v>14</v>
      </c>
      <c r="E1945" s="273" t="s">
        <v>25041</v>
      </c>
      <c r="F1945" s="274">
        <v>961801.77</v>
      </c>
    </row>
    <row r="1946" spans="1:6">
      <c r="A1946" s="273" t="s">
        <v>25212</v>
      </c>
      <c r="B1946" s="273">
        <v>10685</v>
      </c>
      <c r="C1946" s="266" t="s">
        <v>26818</v>
      </c>
      <c r="D1946" s="273" t="s">
        <v>14</v>
      </c>
      <c r="E1946" s="273" t="s">
        <v>25046</v>
      </c>
      <c r="F1946" s="274">
        <v>850000</v>
      </c>
    </row>
    <row r="1947" spans="1:6">
      <c r="A1947" s="273" t="s">
        <v>25212</v>
      </c>
      <c r="B1947" s="273">
        <v>40636</v>
      </c>
      <c r="C1947" s="266" t="s">
        <v>26819</v>
      </c>
      <c r="D1947" s="273" t="s">
        <v>14</v>
      </c>
      <c r="E1947" s="273" t="s">
        <v>25041</v>
      </c>
      <c r="F1947" s="274">
        <v>1177036.3899999999</v>
      </c>
    </row>
    <row r="1948" spans="1:6">
      <c r="A1948" s="273" t="s">
        <v>25039</v>
      </c>
      <c r="B1948" s="273">
        <v>4111</v>
      </c>
      <c r="C1948" s="266" t="s">
        <v>26820</v>
      </c>
      <c r="D1948" s="273" t="s">
        <v>14</v>
      </c>
      <c r="E1948" s="273" t="s">
        <v>25041</v>
      </c>
      <c r="F1948" s="274">
        <v>47.59</v>
      </c>
    </row>
    <row r="1949" spans="1:6">
      <c r="A1949" s="273" t="s">
        <v>25039</v>
      </c>
      <c r="B1949" s="273">
        <v>44538</v>
      </c>
      <c r="C1949" s="266" t="s">
        <v>32347</v>
      </c>
      <c r="D1949" s="273" t="s">
        <v>14</v>
      </c>
      <c r="E1949" s="273" t="s">
        <v>25041</v>
      </c>
      <c r="F1949" s="274">
        <v>62.29</v>
      </c>
    </row>
    <row r="1950" spans="1:6">
      <c r="A1950" s="273" t="s">
        <v>25039</v>
      </c>
      <c r="B1950" s="273">
        <v>12</v>
      </c>
      <c r="C1950" s="266" t="s">
        <v>26821</v>
      </c>
      <c r="D1950" s="273" t="s">
        <v>14</v>
      </c>
      <c r="E1950" s="273" t="s">
        <v>25041</v>
      </c>
      <c r="F1950" s="274">
        <v>7.85</v>
      </c>
    </row>
    <row r="1951" spans="1:6">
      <c r="A1951" s="273" t="s">
        <v>25039</v>
      </c>
      <c r="B1951" s="273">
        <v>37554</v>
      </c>
      <c r="C1951" s="266" t="s">
        <v>26822</v>
      </c>
      <c r="D1951" s="273" t="s">
        <v>14</v>
      </c>
      <c r="E1951" s="273" t="s">
        <v>25041</v>
      </c>
      <c r="F1951" s="274">
        <v>407.51</v>
      </c>
    </row>
    <row r="1952" spans="1:6">
      <c r="A1952" s="273" t="s">
        <v>25039</v>
      </c>
      <c r="B1952" s="273">
        <v>37555</v>
      </c>
      <c r="C1952" s="266" t="s">
        <v>26823</v>
      </c>
      <c r="D1952" s="273" t="s">
        <v>14</v>
      </c>
      <c r="E1952" s="273" t="s">
        <v>25041</v>
      </c>
      <c r="F1952" s="274">
        <v>495.71</v>
      </c>
    </row>
    <row r="1953" spans="1:6">
      <c r="A1953" s="273" t="s">
        <v>25039</v>
      </c>
      <c r="B1953" s="273">
        <v>10902</v>
      </c>
      <c r="C1953" s="266" t="s">
        <v>26824</v>
      </c>
      <c r="D1953" s="273" t="s">
        <v>14</v>
      </c>
      <c r="E1953" s="273" t="s">
        <v>25041</v>
      </c>
      <c r="F1953" s="274">
        <v>124.39</v>
      </c>
    </row>
    <row r="1954" spans="1:6">
      <c r="A1954" s="273" t="s">
        <v>25039</v>
      </c>
      <c r="B1954" s="273">
        <v>20965</v>
      </c>
      <c r="C1954" s="266" t="s">
        <v>26825</v>
      </c>
      <c r="D1954" s="273" t="s">
        <v>14</v>
      </c>
      <c r="E1954" s="273" t="s">
        <v>25041</v>
      </c>
      <c r="F1954" s="274">
        <v>125.54</v>
      </c>
    </row>
    <row r="1955" spans="1:6">
      <c r="A1955" s="273" t="s">
        <v>25039</v>
      </c>
      <c r="B1955" s="273">
        <v>20966</v>
      </c>
      <c r="C1955" s="266" t="s">
        <v>26826</v>
      </c>
      <c r="D1955" s="273" t="s">
        <v>14</v>
      </c>
      <c r="E1955" s="273" t="s">
        <v>25041</v>
      </c>
      <c r="F1955" s="274">
        <v>135.18</v>
      </c>
    </row>
    <row r="1956" spans="1:6">
      <c r="A1956" s="273" t="s">
        <v>25039</v>
      </c>
      <c r="B1956" s="273">
        <v>10903</v>
      </c>
      <c r="C1956" s="266" t="s">
        <v>26827</v>
      </c>
      <c r="D1956" s="273" t="s">
        <v>14</v>
      </c>
      <c r="E1956" s="273" t="s">
        <v>25041</v>
      </c>
      <c r="F1956" s="274">
        <v>204.89</v>
      </c>
    </row>
    <row r="1957" spans="1:6">
      <c r="A1957" s="273" t="s">
        <v>25039</v>
      </c>
      <c r="B1957" s="273">
        <v>20967</v>
      </c>
      <c r="C1957" s="266" t="s">
        <v>26828</v>
      </c>
      <c r="D1957" s="273" t="s">
        <v>14</v>
      </c>
      <c r="E1957" s="273" t="s">
        <v>25041</v>
      </c>
      <c r="F1957" s="274">
        <v>204.89</v>
      </c>
    </row>
    <row r="1958" spans="1:6">
      <c r="A1958" s="273" t="s">
        <v>25039</v>
      </c>
      <c r="B1958" s="273">
        <v>20968</v>
      </c>
      <c r="C1958" s="266" t="s">
        <v>26829</v>
      </c>
      <c r="D1958" s="273" t="s">
        <v>14</v>
      </c>
      <c r="E1958" s="273" t="s">
        <v>25041</v>
      </c>
      <c r="F1958" s="274">
        <v>224.72</v>
      </c>
    </row>
    <row r="1959" spans="1:6">
      <c r="A1959" s="273" t="s">
        <v>25039</v>
      </c>
      <c r="B1959" s="273">
        <v>39017</v>
      </c>
      <c r="C1959" s="266" t="s">
        <v>26830</v>
      </c>
      <c r="D1959" s="273" t="s">
        <v>14</v>
      </c>
      <c r="E1959" s="273" t="s">
        <v>25041</v>
      </c>
      <c r="F1959" s="274">
        <v>0.22</v>
      </c>
    </row>
    <row r="1960" spans="1:6">
      <c r="A1960" s="273" t="s">
        <v>25039</v>
      </c>
      <c r="B1960" s="273">
        <v>39315</v>
      </c>
      <c r="C1960" s="266" t="s">
        <v>26831</v>
      </c>
      <c r="D1960" s="273" t="s">
        <v>14</v>
      </c>
      <c r="E1960" s="273" t="s">
        <v>25041</v>
      </c>
      <c r="F1960" s="274">
        <v>0.36</v>
      </c>
    </row>
    <row r="1961" spans="1:6">
      <c r="A1961" s="273" t="s">
        <v>25039</v>
      </c>
      <c r="B1961" s="273">
        <v>39016</v>
      </c>
      <c r="C1961" s="266" t="s">
        <v>26832</v>
      </c>
      <c r="D1961" s="273" t="s">
        <v>14</v>
      </c>
      <c r="E1961" s="273" t="s">
        <v>25041</v>
      </c>
      <c r="F1961" s="274">
        <v>0.36</v>
      </c>
    </row>
    <row r="1962" spans="1:6">
      <c r="A1962" s="273" t="s">
        <v>25039</v>
      </c>
      <c r="B1962" s="273">
        <v>39481</v>
      </c>
      <c r="C1962" s="266" t="s">
        <v>26833</v>
      </c>
      <c r="D1962" s="273" t="s">
        <v>14</v>
      </c>
      <c r="E1962" s="273" t="s">
        <v>25041</v>
      </c>
      <c r="F1962" s="274">
        <v>1.76</v>
      </c>
    </row>
    <row r="1963" spans="1:6">
      <c r="A1963" s="273" t="s">
        <v>25039</v>
      </c>
      <c r="B1963" s="273">
        <v>39013</v>
      </c>
      <c r="C1963" s="266" t="s">
        <v>26834</v>
      </c>
      <c r="D1963" s="273" t="s">
        <v>14</v>
      </c>
      <c r="E1963" s="273" t="s">
        <v>25041</v>
      </c>
      <c r="F1963" s="274">
        <v>1.5</v>
      </c>
    </row>
    <row r="1964" spans="1:6">
      <c r="A1964" s="273" t="s">
        <v>25039</v>
      </c>
      <c r="B1964" s="273">
        <v>44919</v>
      </c>
      <c r="C1964" s="266" t="s">
        <v>26835</v>
      </c>
      <c r="D1964" s="273" t="s">
        <v>14</v>
      </c>
      <c r="E1964" s="273" t="s">
        <v>25041</v>
      </c>
      <c r="F1964" s="274">
        <v>2.8</v>
      </c>
    </row>
    <row r="1965" spans="1:6">
      <c r="A1965" s="273" t="s">
        <v>25039</v>
      </c>
      <c r="B1965" s="273">
        <v>40433</v>
      </c>
      <c r="C1965" s="266" t="s">
        <v>26836</v>
      </c>
      <c r="D1965" s="273" t="s">
        <v>14</v>
      </c>
      <c r="E1965" s="273" t="s">
        <v>25041</v>
      </c>
      <c r="F1965" s="274">
        <v>1.55</v>
      </c>
    </row>
    <row r="1966" spans="1:6">
      <c r="A1966" s="273" t="s">
        <v>25212</v>
      </c>
      <c r="B1966" s="273">
        <v>20219</v>
      </c>
      <c r="C1966" s="266" t="s">
        <v>26837</v>
      </c>
      <c r="D1966" s="273" t="s">
        <v>14</v>
      </c>
      <c r="E1966" s="273" t="s">
        <v>25046</v>
      </c>
      <c r="F1966" s="274">
        <v>131780</v>
      </c>
    </row>
    <row r="1967" spans="1:6">
      <c r="A1967" s="273" t="s">
        <v>25212</v>
      </c>
      <c r="B1967" s="273">
        <v>36484</v>
      </c>
      <c r="C1967" s="266" t="s">
        <v>26838</v>
      </c>
      <c r="D1967" s="273" t="s">
        <v>14</v>
      </c>
      <c r="E1967" s="273" t="s">
        <v>25041</v>
      </c>
      <c r="F1967" s="274">
        <v>279744.94</v>
      </c>
    </row>
    <row r="1968" spans="1:6">
      <c r="A1968" s="273" t="s">
        <v>25039</v>
      </c>
      <c r="B1968" s="273">
        <v>38368</v>
      </c>
      <c r="C1968" s="266" t="s">
        <v>26839</v>
      </c>
      <c r="D1968" s="273" t="s">
        <v>14</v>
      </c>
      <c r="E1968" s="273" t="s">
        <v>25041</v>
      </c>
      <c r="F1968" s="274">
        <v>7.23</v>
      </c>
    </row>
    <row r="1969" spans="1:6">
      <c r="A1969" s="273" t="s">
        <v>25039</v>
      </c>
      <c r="B1969" s="273">
        <v>38367</v>
      </c>
      <c r="C1969" s="266" t="s">
        <v>26840</v>
      </c>
      <c r="D1969" s="273" t="s">
        <v>14</v>
      </c>
      <c r="E1969" s="273" t="s">
        <v>25041</v>
      </c>
      <c r="F1969" s="274">
        <v>14.02</v>
      </c>
    </row>
    <row r="1970" spans="1:6">
      <c r="A1970" s="273" t="s">
        <v>25039</v>
      </c>
      <c r="B1970" s="273">
        <v>38091</v>
      </c>
      <c r="C1970" s="266" t="s">
        <v>26841</v>
      </c>
      <c r="D1970" s="273" t="s">
        <v>14</v>
      </c>
      <c r="E1970" s="273" t="s">
        <v>25041</v>
      </c>
      <c r="F1970" s="274">
        <v>2.7</v>
      </c>
    </row>
    <row r="1971" spans="1:6">
      <c r="A1971" s="273" t="s">
        <v>25039</v>
      </c>
      <c r="B1971" s="273">
        <v>38095</v>
      </c>
      <c r="C1971" s="266" t="s">
        <v>26842</v>
      </c>
      <c r="D1971" s="273" t="s">
        <v>14</v>
      </c>
      <c r="E1971" s="273" t="s">
        <v>25041</v>
      </c>
      <c r="F1971" s="274">
        <v>5.72</v>
      </c>
    </row>
    <row r="1972" spans="1:6">
      <c r="A1972" s="273" t="s">
        <v>25039</v>
      </c>
      <c r="B1972" s="273">
        <v>38092</v>
      </c>
      <c r="C1972" s="266" t="s">
        <v>26843</v>
      </c>
      <c r="D1972" s="273" t="s">
        <v>14</v>
      </c>
      <c r="E1972" s="273" t="s">
        <v>25041</v>
      </c>
      <c r="F1972" s="274">
        <v>2.56</v>
      </c>
    </row>
    <row r="1973" spans="1:6">
      <c r="A1973" s="273" t="s">
        <v>25039</v>
      </c>
      <c r="B1973" s="273">
        <v>38093</v>
      </c>
      <c r="C1973" s="266" t="s">
        <v>26844</v>
      </c>
      <c r="D1973" s="273" t="s">
        <v>14</v>
      </c>
      <c r="E1973" s="273" t="s">
        <v>25041</v>
      </c>
      <c r="F1973" s="274">
        <v>2.65</v>
      </c>
    </row>
    <row r="1974" spans="1:6">
      <c r="A1974" s="273" t="s">
        <v>25039</v>
      </c>
      <c r="B1974" s="273">
        <v>38096</v>
      </c>
      <c r="C1974" s="266" t="s">
        <v>26845</v>
      </c>
      <c r="D1974" s="273" t="s">
        <v>14</v>
      </c>
      <c r="E1974" s="273" t="s">
        <v>25041</v>
      </c>
      <c r="F1974" s="274">
        <v>6.15</v>
      </c>
    </row>
    <row r="1975" spans="1:6">
      <c r="A1975" s="273" t="s">
        <v>25039</v>
      </c>
      <c r="B1975" s="273">
        <v>38094</v>
      </c>
      <c r="C1975" s="266" t="s">
        <v>26846</v>
      </c>
      <c r="D1975" s="273" t="s">
        <v>14</v>
      </c>
      <c r="E1975" s="273" t="s">
        <v>25041</v>
      </c>
      <c r="F1975" s="274">
        <v>3.25</v>
      </c>
    </row>
    <row r="1976" spans="1:6">
      <c r="A1976" s="273" t="s">
        <v>25039</v>
      </c>
      <c r="B1976" s="273">
        <v>38097</v>
      </c>
      <c r="C1976" s="266" t="s">
        <v>26847</v>
      </c>
      <c r="D1976" s="273" t="s">
        <v>14</v>
      </c>
      <c r="E1976" s="273" t="s">
        <v>25041</v>
      </c>
      <c r="F1976" s="274">
        <v>6.6</v>
      </c>
    </row>
    <row r="1977" spans="1:6">
      <c r="A1977" s="273" t="s">
        <v>25039</v>
      </c>
      <c r="B1977" s="273">
        <v>38098</v>
      </c>
      <c r="C1977" s="266" t="s">
        <v>26848</v>
      </c>
      <c r="D1977" s="273" t="s">
        <v>14</v>
      </c>
      <c r="E1977" s="273" t="s">
        <v>25041</v>
      </c>
      <c r="F1977" s="274">
        <v>6.6</v>
      </c>
    </row>
    <row r="1978" spans="1:6">
      <c r="A1978" s="273" t="s">
        <v>25039</v>
      </c>
      <c r="B1978" s="273">
        <v>11186</v>
      </c>
      <c r="C1978" s="266" t="s">
        <v>26849</v>
      </c>
      <c r="D1978" s="273" t="s">
        <v>16</v>
      </c>
      <c r="E1978" s="273" t="s">
        <v>25041</v>
      </c>
      <c r="F1978" s="274">
        <v>516</v>
      </c>
    </row>
    <row r="1979" spans="1:6">
      <c r="A1979" s="273" t="s">
        <v>25039</v>
      </c>
      <c r="B1979" s="273">
        <v>11558</v>
      </c>
      <c r="C1979" s="266" t="s">
        <v>26850</v>
      </c>
      <c r="D1979" s="273" t="s">
        <v>4106</v>
      </c>
      <c r="E1979" s="273" t="s">
        <v>25041</v>
      </c>
      <c r="F1979" s="274">
        <v>14.34</v>
      </c>
    </row>
    <row r="1980" spans="1:6">
      <c r="A1980" s="273" t="s">
        <v>25039</v>
      </c>
      <c r="B1980" s="273">
        <v>11557</v>
      </c>
      <c r="C1980" s="266" t="s">
        <v>26851</v>
      </c>
      <c r="D1980" s="273" t="s">
        <v>4106</v>
      </c>
      <c r="E1980" s="273" t="s">
        <v>25041</v>
      </c>
      <c r="F1980" s="274">
        <v>36.29</v>
      </c>
    </row>
    <row r="1981" spans="1:6">
      <c r="A1981" s="273" t="s">
        <v>25039</v>
      </c>
      <c r="B1981" s="273">
        <v>2759</v>
      </c>
      <c r="C1981" s="266" t="s">
        <v>26852</v>
      </c>
      <c r="D1981" s="273" t="s">
        <v>14</v>
      </c>
      <c r="E1981" s="273" t="s">
        <v>25046</v>
      </c>
      <c r="F1981" s="274">
        <v>11.37</v>
      </c>
    </row>
    <row r="1982" spans="1:6">
      <c r="A1982" s="273" t="s">
        <v>25039</v>
      </c>
      <c r="B1982" s="273">
        <v>38124</v>
      </c>
      <c r="C1982" s="266" t="s">
        <v>26853</v>
      </c>
      <c r="D1982" s="273" t="s">
        <v>14</v>
      </c>
      <c r="E1982" s="273" t="s">
        <v>25046</v>
      </c>
      <c r="F1982" s="274">
        <v>27</v>
      </c>
    </row>
    <row r="1983" spans="1:6">
      <c r="A1983" s="273" t="s">
        <v>25039</v>
      </c>
      <c r="B1983" s="273">
        <v>38380</v>
      </c>
      <c r="C1983" s="266" t="s">
        <v>26854</v>
      </c>
      <c r="D1983" s="273" t="s">
        <v>14</v>
      </c>
      <c r="E1983" s="273" t="s">
        <v>25041</v>
      </c>
      <c r="F1983" s="274">
        <v>23.32</v>
      </c>
    </row>
    <row r="1984" spans="1:6">
      <c r="A1984" s="273" t="s">
        <v>25039</v>
      </c>
      <c r="B1984" s="273">
        <v>45278</v>
      </c>
      <c r="C1984" s="266" t="s">
        <v>32348</v>
      </c>
      <c r="D1984" s="273" t="s">
        <v>14</v>
      </c>
      <c r="E1984" s="273" t="s">
        <v>25041</v>
      </c>
      <c r="F1984" s="274">
        <v>109.81</v>
      </c>
    </row>
    <row r="1985" spans="1:6">
      <c r="A1985" s="273" t="s">
        <v>25039</v>
      </c>
      <c r="B1985" s="273">
        <v>42429</v>
      </c>
      <c r="C1985" s="266" t="s">
        <v>26855</v>
      </c>
      <c r="D1985" s="273" t="s">
        <v>14</v>
      </c>
      <c r="E1985" s="273" t="s">
        <v>25041</v>
      </c>
      <c r="F1985" s="274">
        <v>6025.1</v>
      </c>
    </row>
    <row r="1986" spans="1:6">
      <c r="A1986" s="273" t="s">
        <v>25039</v>
      </c>
      <c r="B1986" s="273">
        <v>38538</v>
      </c>
      <c r="C1986" s="266" t="s">
        <v>26856</v>
      </c>
      <c r="D1986" s="273" t="s">
        <v>13</v>
      </c>
      <c r="E1986" s="273" t="s">
        <v>25046</v>
      </c>
      <c r="F1986" s="274">
        <v>86</v>
      </c>
    </row>
    <row r="1987" spans="1:6">
      <c r="A1987" s="273" t="s">
        <v>25039</v>
      </c>
      <c r="B1987" s="273">
        <v>38539</v>
      </c>
      <c r="C1987" s="266" t="s">
        <v>26857</v>
      </c>
      <c r="D1987" s="273" t="s">
        <v>13</v>
      </c>
      <c r="E1987" s="273" t="s">
        <v>25041</v>
      </c>
      <c r="F1987" s="274">
        <v>116.95</v>
      </c>
    </row>
    <row r="1988" spans="1:6">
      <c r="A1988" s="273" t="s">
        <v>25039</v>
      </c>
      <c r="B1988" s="273">
        <v>38540</v>
      </c>
      <c r="C1988" s="266" t="s">
        <v>26858</v>
      </c>
      <c r="D1988" s="273" t="s">
        <v>13</v>
      </c>
      <c r="E1988" s="273" t="s">
        <v>25041</v>
      </c>
      <c r="F1988" s="274">
        <v>299.70999999999998</v>
      </c>
    </row>
    <row r="1989" spans="1:6">
      <c r="A1989" s="273" t="s">
        <v>25039</v>
      </c>
      <c r="B1989" s="273">
        <v>38384</v>
      </c>
      <c r="C1989" s="266" t="s">
        <v>26859</v>
      </c>
      <c r="D1989" s="273" t="s">
        <v>14</v>
      </c>
      <c r="E1989" s="273" t="s">
        <v>25041</v>
      </c>
      <c r="F1989" s="274">
        <v>16.8</v>
      </c>
    </row>
    <row r="1990" spans="1:6">
      <c r="A1990" s="273" t="s">
        <v>25039</v>
      </c>
      <c r="B1990" s="273">
        <v>13</v>
      </c>
      <c r="C1990" s="266" t="s">
        <v>26860</v>
      </c>
      <c r="D1990" s="273" t="s">
        <v>15</v>
      </c>
      <c r="E1990" s="273" t="s">
        <v>25041</v>
      </c>
      <c r="F1990" s="274">
        <v>20.92</v>
      </c>
    </row>
    <row r="1991" spans="1:6">
      <c r="A1991" s="273" t="s">
        <v>25039</v>
      </c>
      <c r="B1991" s="273">
        <v>2762</v>
      </c>
      <c r="C1991" s="266" t="s">
        <v>26861</v>
      </c>
      <c r="D1991" s="273" t="s">
        <v>13</v>
      </c>
      <c r="E1991" s="273" t="s">
        <v>25041</v>
      </c>
      <c r="F1991" s="274">
        <v>14.21</v>
      </c>
    </row>
    <row r="1992" spans="1:6">
      <c r="A1992" s="273" t="s">
        <v>25039</v>
      </c>
      <c r="B1992" s="273">
        <v>21142</v>
      </c>
      <c r="C1992" s="266" t="s">
        <v>26862</v>
      </c>
      <c r="D1992" s="273" t="s">
        <v>14</v>
      </c>
      <c r="E1992" s="273" t="s">
        <v>25041</v>
      </c>
      <c r="F1992" s="274">
        <v>30.64</v>
      </c>
    </row>
    <row r="1993" spans="1:6">
      <c r="A1993" s="273" t="s">
        <v>32229</v>
      </c>
      <c r="B1993" s="273">
        <v>37372</v>
      </c>
      <c r="C1993" s="266" t="s">
        <v>26863</v>
      </c>
      <c r="D1993" s="273" t="s">
        <v>17</v>
      </c>
      <c r="E1993" s="273" t="s">
        <v>25046</v>
      </c>
      <c r="F1993" s="274">
        <v>1.43</v>
      </c>
    </row>
    <row r="1994" spans="1:6">
      <c r="A1994" s="273" t="s">
        <v>32229</v>
      </c>
      <c r="B1994" s="273">
        <v>40863</v>
      </c>
      <c r="C1994" s="266" t="s">
        <v>26864</v>
      </c>
      <c r="D1994" s="273" t="s">
        <v>11802</v>
      </c>
      <c r="E1994" s="273" t="s">
        <v>25046</v>
      </c>
      <c r="F1994" s="274">
        <v>237.03</v>
      </c>
    </row>
    <row r="1995" spans="1:6">
      <c r="A1995" s="273" t="s">
        <v>25039</v>
      </c>
      <c r="B1995" s="273">
        <v>38475</v>
      </c>
      <c r="C1995" s="266" t="s">
        <v>32349</v>
      </c>
      <c r="D1995" s="273" t="s">
        <v>14</v>
      </c>
      <c r="E1995" s="273" t="s">
        <v>25041</v>
      </c>
      <c r="F1995" s="274">
        <v>57.99</v>
      </c>
    </row>
    <row r="1996" spans="1:6">
      <c r="A1996" s="273" t="s">
        <v>25039</v>
      </c>
      <c r="B1996" s="273">
        <v>38474</v>
      </c>
      <c r="C1996" s="266" t="s">
        <v>32350</v>
      </c>
      <c r="D1996" s="273" t="s">
        <v>14</v>
      </c>
      <c r="E1996" s="273" t="s">
        <v>25041</v>
      </c>
      <c r="F1996" s="274">
        <v>58.79</v>
      </c>
    </row>
    <row r="1997" spans="1:6">
      <c r="A1997" s="273" t="s">
        <v>25039</v>
      </c>
      <c r="B1997" s="273">
        <v>10886</v>
      </c>
      <c r="C1997" s="266" t="s">
        <v>26865</v>
      </c>
      <c r="D1997" s="273" t="s">
        <v>14</v>
      </c>
      <c r="E1997" s="273" t="s">
        <v>25041</v>
      </c>
      <c r="F1997" s="274">
        <v>201.25</v>
      </c>
    </row>
    <row r="1998" spans="1:6">
      <c r="A1998" s="273" t="s">
        <v>25039</v>
      </c>
      <c r="B1998" s="273">
        <v>10888</v>
      </c>
      <c r="C1998" s="266" t="s">
        <v>26866</v>
      </c>
      <c r="D1998" s="273" t="s">
        <v>14</v>
      </c>
      <c r="E1998" s="273" t="s">
        <v>25041</v>
      </c>
      <c r="F1998" s="274">
        <v>636.91999999999996</v>
      </c>
    </row>
    <row r="1999" spans="1:6">
      <c r="A1999" s="273" t="s">
        <v>25039</v>
      </c>
      <c r="B1999" s="273">
        <v>10889</v>
      </c>
      <c r="C1999" s="266" t="s">
        <v>26867</v>
      </c>
      <c r="D1999" s="273" t="s">
        <v>14</v>
      </c>
      <c r="E1999" s="273" t="s">
        <v>25041</v>
      </c>
      <c r="F1999" s="274">
        <v>690</v>
      </c>
    </row>
    <row r="2000" spans="1:6">
      <c r="A2000" s="273" t="s">
        <v>25039</v>
      </c>
      <c r="B2000" s="273">
        <v>10890</v>
      </c>
      <c r="C2000" s="266" t="s">
        <v>26868</v>
      </c>
      <c r="D2000" s="273" t="s">
        <v>14</v>
      </c>
      <c r="E2000" s="273" t="s">
        <v>25041</v>
      </c>
      <c r="F2000" s="274">
        <v>318.45999999999998</v>
      </c>
    </row>
    <row r="2001" spans="1:6">
      <c r="A2001" s="273" t="s">
        <v>25039</v>
      </c>
      <c r="B2001" s="273">
        <v>10891</v>
      </c>
      <c r="C2001" s="266" t="s">
        <v>26869</v>
      </c>
      <c r="D2001" s="273" t="s">
        <v>14</v>
      </c>
      <c r="E2001" s="273" t="s">
        <v>25041</v>
      </c>
      <c r="F2001" s="274">
        <v>194.61</v>
      </c>
    </row>
    <row r="2002" spans="1:6">
      <c r="A2002" s="273" t="s">
        <v>25039</v>
      </c>
      <c r="B2002" s="273">
        <v>10892</v>
      </c>
      <c r="C2002" s="266" t="s">
        <v>26870</v>
      </c>
      <c r="D2002" s="273" t="s">
        <v>14</v>
      </c>
      <c r="E2002" s="273" t="s">
        <v>25046</v>
      </c>
      <c r="F2002" s="274">
        <v>230</v>
      </c>
    </row>
    <row r="2003" spans="1:6">
      <c r="A2003" s="273" t="s">
        <v>25039</v>
      </c>
      <c r="B2003" s="273">
        <v>20977</v>
      </c>
      <c r="C2003" s="266" t="s">
        <v>26871</v>
      </c>
      <c r="D2003" s="273" t="s">
        <v>14</v>
      </c>
      <c r="E2003" s="273" t="s">
        <v>25041</v>
      </c>
      <c r="F2003" s="274">
        <v>274.23</v>
      </c>
    </row>
    <row r="2004" spans="1:6">
      <c r="A2004" s="273" t="s">
        <v>25039</v>
      </c>
      <c r="B2004" s="273">
        <v>3073</v>
      </c>
      <c r="C2004" s="266" t="s">
        <v>26872</v>
      </c>
      <c r="D2004" s="273" t="s">
        <v>14</v>
      </c>
      <c r="E2004" s="273" t="s">
        <v>25041</v>
      </c>
      <c r="F2004" s="274">
        <v>245.92</v>
      </c>
    </row>
    <row r="2005" spans="1:6">
      <c r="A2005" s="273" t="s">
        <v>25039</v>
      </c>
      <c r="B2005" s="273">
        <v>3074</v>
      </c>
      <c r="C2005" s="266" t="s">
        <v>26873</v>
      </c>
      <c r="D2005" s="273" t="s">
        <v>14</v>
      </c>
      <c r="E2005" s="273" t="s">
        <v>25041</v>
      </c>
      <c r="F2005" s="274">
        <v>155.26</v>
      </c>
    </row>
    <row r="2006" spans="1:6">
      <c r="A2006" s="273" t="s">
        <v>25039</v>
      </c>
      <c r="B2006" s="273">
        <v>3076</v>
      </c>
      <c r="C2006" s="266" t="s">
        <v>26874</v>
      </c>
      <c r="D2006" s="273" t="s">
        <v>14</v>
      </c>
      <c r="E2006" s="273" t="s">
        <v>25041</v>
      </c>
      <c r="F2006" s="274">
        <v>202.17</v>
      </c>
    </row>
    <row r="2007" spans="1:6">
      <c r="A2007" s="273" t="s">
        <v>25039</v>
      </c>
      <c r="B2007" s="273">
        <v>3075</v>
      </c>
      <c r="C2007" s="266" t="s">
        <v>26875</v>
      </c>
      <c r="D2007" s="273" t="s">
        <v>14</v>
      </c>
      <c r="E2007" s="273" t="s">
        <v>25041</v>
      </c>
      <c r="F2007" s="274">
        <v>127.76</v>
      </c>
    </row>
    <row r="2008" spans="1:6">
      <c r="A2008" s="273" t="s">
        <v>25039</v>
      </c>
      <c r="B2008" s="273">
        <v>10781</v>
      </c>
      <c r="C2008" s="266" t="s">
        <v>26876</v>
      </c>
      <c r="D2008" s="273" t="s">
        <v>14</v>
      </c>
      <c r="E2008" s="273" t="s">
        <v>25041</v>
      </c>
      <c r="F2008" s="274">
        <v>17.32</v>
      </c>
    </row>
    <row r="2009" spans="1:6">
      <c r="A2009" s="273" t="s">
        <v>25039</v>
      </c>
      <c r="B2009" s="273">
        <v>11480</v>
      </c>
      <c r="C2009" s="266" t="s">
        <v>26877</v>
      </c>
      <c r="D2009" s="273" t="s">
        <v>102</v>
      </c>
      <c r="E2009" s="273" t="s">
        <v>25041</v>
      </c>
      <c r="F2009" s="274">
        <v>148.88999999999999</v>
      </c>
    </row>
    <row r="2010" spans="1:6">
      <c r="A2010" s="273" t="s">
        <v>25039</v>
      </c>
      <c r="B2010" s="273">
        <v>43612</v>
      </c>
      <c r="C2010" s="266" t="s">
        <v>26878</v>
      </c>
      <c r="D2010" s="273" t="s">
        <v>102</v>
      </c>
      <c r="E2010" s="273" t="s">
        <v>25041</v>
      </c>
      <c r="F2010" s="274">
        <v>117.19</v>
      </c>
    </row>
    <row r="2011" spans="1:6">
      <c r="A2011" s="273" t="s">
        <v>25039</v>
      </c>
      <c r="B2011" s="273">
        <v>43613</v>
      </c>
      <c r="C2011" s="266" t="s">
        <v>26879</v>
      </c>
      <c r="D2011" s="273" t="s">
        <v>102</v>
      </c>
      <c r="E2011" s="273" t="s">
        <v>25041</v>
      </c>
      <c r="F2011" s="274">
        <v>97.02</v>
      </c>
    </row>
    <row r="2012" spans="1:6">
      <c r="A2012" s="273" t="s">
        <v>25039</v>
      </c>
      <c r="B2012" s="273">
        <v>11469</v>
      </c>
      <c r="C2012" s="266" t="s">
        <v>26880</v>
      </c>
      <c r="D2012" s="273" t="s">
        <v>14</v>
      </c>
      <c r="E2012" s="273" t="s">
        <v>25041</v>
      </c>
      <c r="F2012" s="274">
        <v>15.89</v>
      </c>
    </row>
    <row r="2013" spans="1:6">
      <c r="A2013" s="273" t="s">
        <v>25039</v>
      </c>
      <c r="B2013" s="273">
        <v>11468</v>
      </c>
      <c r="C2013" s="266" t="s">
        <v>26881</v>
      </c>
      <c r="D2013" s="273" t="s">
        <v>14</v>
      </c>
      <c r="E2013" s="273" t="s">
        <v>25041</v>
      </c>
      <c r="F2013" s="274">
        <v>15.9</v>
      </c>
    </row>
    <row r="2014" spans="1:6">
      <c r="A2014" s="273" t="s">
        <v>25039</v>
      </c>
      <c r="B2014" s="273">
        <v>11484</v>
      </c>
      <c r="C2014" s="266" t="s">
        <v>26882</v>
      </c>
      <c r="D2014" s="273" t="s">
        <v>14</v>
      </c>
      <c r="E2014" s="273" t="s">
        <v>25041</v>
      </c>
      <c r="F2014" s="274">
        <v>69.849999999999994</v>
      </c>
    </row>
    <row r="2015" spans="1:6">
      <c r="A2015" s="273" t="s">
        <v>25039</v>
      </c>
      <c r="B2015" s="273">
        <v>38155</v>
      </c>
      <c r="C2015" s="266" t="s">
        <v>26883</v>
      </c>
      <c r="D2015" s="273" t="s">
        <v>14</v>
      </c>
      <c r="E2015" s="273" t="s">
        <v>25041</v>
      </c>
      <c r="F2015" s="274">
        <v>108.45</v>
      </c>
    </row>
    <row r="2016" spans="1:6">
      <c r="A2016" s="273" t="s">
        <v>25039</v>
      </c>
      <c r="B2016" s="273">
        <v>11467</v>
      </c>
      <c r="C2016" s="266" t="s">
        <v>26884</v>
      </c>
      <c r="D2016" s="273" t="s">
        <v>14</v>
      </c>
      <c r="E2016" s="273" t="s">
        <v>25041</v>
      </c>
      <c r="F2016" s="274">
        <v>24.78</v>
      </c>
    </row>
    <row r="2017" spans="1:6">
      <c r="A2017" s="273" t="s">
        <v>25039</v>
      </c>
      <c r="B2017" s="273">
        <v>38153</v>
      </c>
      <c r="C2017" s="266" t="s">
        <v>26885</v>
      </c>
      <c r="D2017" s="273" t="s">
        <v>102</v>
      </c>
      <c r="E2017" s="273" t="s">
        <v>25041</v>
      </c>
      <c r="F2017" s="274">
        <v>63.3</v>
      </c>
    </row>
    <row r="2018" spans="1:6">
      <c r="A2018" s="273" t="s">
        <v>25039</v>
      </c>
      <c r="B2018" s="273">
        <v>43607</v>
      </c>
      <c r="C2018" s="266" t="s">
        <v>26886</v>
      </c>
      <c r="D2018" s="273" t="s">
        <v>102</v>
      </c>
      <c r="E2018" s="273" t="s">
        <v>25041</v>
      </c>
      <c r="F2018" s="274">
        <v>119.73</v>
      </c>
    </row>
    <row r="2019" spans="1:6">
      <c r="A2019" s="273" t="s">
        <v>25039</v>
      </c>
      <c r="B2019" s="273">
        <v>3080</v>
      </c>
      <c r="C2019" s="266" t="s">
        <v>26887</v>
      </c>
      <c r="D2019" s="273" t="s">
        <v>102</v>
      </c>
      <c r="E2019" s="273" t="s">
        <v>25046</v>
      </c>
      <c r="F2019" s="274">
        <v>80.5</v>
      </c>
    </row>
    <row r="2020" spans="1:6">
      <c r="A2020" s="273" t="s">
        <v>25039</v>
      </c>
      <c r="B2020" s="273">
        <v>3081</v>
      </c>
      <c r="C2020" s="266" t="s">
        <v>26888</v>
      </c>
      <c r="D2020" s="273" t="s">
        <v>102</v>
      </c>
      <c r="E2020" s="273" t="s">
        <v>25041</v>
      </c>
      <c r="F2020" s="274">
        <v>159.27000000000001</v>
      </c>
    </row>
    <row r="2021" spans="1:6">
      <c r="A2021" s="273" t="s">
        <v>25039</v>
      </c>
      <c r="B2021" s="273">
        <v>3090</v>
      </c>
      <c r="C2021" s="266" t="s">
        <v>26889</v>
      </c>
      <c r="D2021" s="273" t="s">
        <v>102</v>
      </c>
      <c r="E2021" s="273" t="s">
        <v>25041</v>
      </c>
      <c r="F2021" s="274">
        <v>71.849999999999994</v>
      </c>
    </row>
    <row r="2022" spans="1:6">
      <c r="A2022" s="273" t="s">
        <v>25039</v>
      </c>
      <c r="B2022" s="273">
        <v>43611</v>
      </c>
      <c r="C2022" s="266" t="s">
        <v>26890</v>
      </c>
      <c r="D2022" s="273" t="s">
        <v>102</v>
      </c>
      <c r="E2022" s="273" t="s">
        <v>25041</v>
      </c>
      <c r="F2022" s="274">
        <v>119.23</v>
      </c>
    </row>
    <row r="2023" spans="1:6">
      <c r="A2023" s="273" t="s">
        <v>25039</v>
      </c>
      <c r="B2023" s="273">
        <v>3103</v>
      </c>
      <c r="C2023" s="266" t="s">
        <v>26891</v>
      </c>
      <c r="D2023" s="273" t="s">
        <v>14</v>
      </c>
      <c r="E2023" s="273" t="s">
        <v>25041</v>
      </c>
      <c r="F2023" s="274">
        <v>59.57</v>
      </c>
    </row>
    <row r="2024" spans="1:6">
      <c r="A2024" s="273" t="s">
        <v>25039</v>
      </c>
      <c r="B2024" s="273">
        <v>3097</v>
      </c>
      <c r="C2024" s="266" t="s">
        <v>26892</v>
      </c>
      <c r="D2024" s="273" t="s">
        <v>102</v>
      </c>
      <c r="E2024" s="273" t="s">
        <v>25041</v>
      </c>
      <c r="F2024" s="274">
        <v>90.13</v>
      </c>
    </row>
    <row r="2025" spans="1:6">
      <c r="A2025" s="273" t="s">
        <v>25039</v>
      </c>
      <c r="B2025" s="273">
        <v>3099</v>
      </c>
      <c r="C2025" s="266" t="s">
        <v>26893</v>
      </c>
      <c r="D2025" s="273" t="s">
        <v>102</v>
      </c>
      <c r="E2025" s="273" t="s">
        <v>25041</v>
      </c>
      <c r="F2025" s="274">
        <v>144.32</v>
      </c>
    </row>
    <row r="2026" spans="1:6">
      <c r="A2026" s="273" t="s">
        <v>25039</v>
      </c>
      <c r="B2026" s="273">
        <v>38151</v>
      </c>
      <c r="C2026" s="266" t="s">
        <v>26894</v>
      </c>
      <c r="D2026" s="273" t="s">
        <v>102</v>
      </c>
      <c r="E2026" s="273" t="s">
        <v>25041</v>
      </c>
      <c r="F2026" s="274">
        <v>104.63</v>
      </c>
    </row>
    <row r="2027" spans="1:6">
      <c r="A2027" s="273" t="s">
        <v>25039</v>
      </c>
      <c r="B2027" s="273">
        <v>38152</v>
      </c>
      <c r="C2027" s="266" t="s">
        <v>26895</v>
      </c>
      <c r="D2027" s="273" t="s">
        <v>102</v>
      </c>
      <c r="E2027" s="273" t="s">
        <v>25041</v>
      </c>
      <c r="F2027" s="274">
        <v>168.78</v>
      </c>
    </row>
    <row r="2028" spans="1:6">
      <c r="A2028" s="273" t="s">
        <v>25039</v>
      </c>
      <c r="B2028" s="273">
        <v>43610</v>
      </c>
      <c r="C2028" s="266" t="s">
        <v>26896</v>
      </c>
      <c r="D2028" s="273" t="s">
        <v>102</v>
      </c>
      <c r="E2028" s="273" t="s">
        <v>25041</v>
      </c>
      <c r="F2028" s="274">
        <v>89.43</v>
      </c>
    </row>
    <row r="2029" spans="1:6">
      <c r="A2029" s="273" t="s">
        <v>25039</v>
      </c>
      <c r="B2029" s="273">
        <v>3093</v>
      </c>
      <c r="C2029" s="266" t="s">
        <v>26897</v>
      </c>
      <c r="D2029" s="273" t="s">
        <v>102</v>
      </c>
      <c r="E2029" s="273" t="s">
        <v>25041</v>
      </c>
      <c r="F2029" s="274">
        <v>144.32</v>
      </c>
    </row>
    <row r="2030" spans="1:6">
      <c r="A2030" s="273" t="s">
        <v>25039</v>
      </c>
      <c r="B2030" s="273">
        <v>38165</v>
      </c>
      <c r="C2030" s="266" t="s">
        <v>26898</v>
      </c>
      <c r="D2030" s="273" t="s">
        <v>102</v>
      </c>
      <c r="E2030" s="273" t="s">
        <v>25041</v>
      </c>
      <c r="F2030" s="274">
        <v>68.97</v>
      </c>
    </row>
    <row r="2031" spans="1:6">
      <c r="A2031" s="273" t="s">
        <v>25039</v>
      </c>
      <c r="B2031" s="273">
        <v>38177</v>
      </c>
      <c r="C2031" s="266" t="s">
        <v>26899</v>
      </c>
      <c r="D2031" s="273" t="s">
        <v>14</v>
      </c>
      <c r="E2031" s="273" t="s">
        <v>25041</v>
      </c>
      <c r="F2031" s="274">
        <v>20.49</v>
      </c>
    </row>
    <row r="2032" spans="1:6">
      <c r="A2032" s="273" t="s">
        <v>25039</v>
      </c>
      <c r="B2032" s="273">
        <v>11458</v>
      </c>
      <c r="C2032" s="266" t="s">
        <v>26900</v>
      </c>
      <c r="D2032" s="273" t="s">
        <v>14</v>
      </c>
      <c r="E2032" s="273" t="s">
        <v>25041</v>
      </c>
      <c r="F2032" s="274">
        <v>24.47</v>
      </c>
    </row>
    <row r="2033" spans="1:6">
      <c r="A2033" s="273" t="s">
        <v>25039</v>
      </c>
      <c r="B2033" s="273">
        <v>3108</v>
      </c>
      <c r="C2033" s="266" t="s">
        <v>26901</v>
      </c>
      <c r="D2033" s="273" t="s">
        <v>14</v>
      </c>
      <c r="E2033" s="273" t="s">
        <v>25041</v>
      </c>
      <c r="F2033" s="274">
        <v>104.01</v>
      </c>
    </row>
    <row r="2034" spans="1:6">
      <c r="A2034" s="273" t="s">
        <v>25039</v>
      </c>
      <c r="B2034" s="273">
        <v>3105</v>
      </c>
      <c r="C2034" s="266" t="s">
        <v>26902</v>
      </c>
      <c r="D2034" s="273" t="s">
        <v>14</v>
      </c>
      <c r="E2034" s="273" t="s">
        <v>25041</v>
      </c>
      <c r="F2034" s="274">
        <v>136.04</v>
      </c>
    </row>
    <row r="2035" spans="1:6">
      <c r="A2035" s="273" t="s">
        <v>25039</v>
      </c>
      <c r="B2035" s="273">
        <v>38178</v>
      </c>
      <c r="C2035" s="266" t="s">
        <v>26903</v>
      </c>
      <c r="D2035" s="273" t="s">
        <v>14</v>
      </c>
      <c r="E2035" s="273" t="s">
        <v>25041</v>
      </c>
      <c r="F2035" s="274">
        <v>22.55</v>
      </c>
    </row>
    <row r="2036" spans="1:6">
      <c r="A2036" s="273" t="s">
        <v>25039</v>
      </c>
      <c r="B2036" s="273">
        <v>43575</v>
      </c>
      <c r="C2036" s="266" t="s">
        <v>26904</v>
      </c>
      <c r="D2036" s="273" t="s">
        <v>14</v>
      </c>
      <c r="E2036" s="273" t="s">
        <v>25041</v>
      </c>
      <c r="F2036" s="274">
        <v>48.86</v>
      </c>
    </row>
    <row r="2037" spans="1:6">
      <c r="A2037" s="273" t="s">
        <v>25039</v>
      </c>
      <c r="B2037" s="273">
        <v>43577</v>
      </c>
      <c r="C2037" s="266" t="s">
        <v>26905</v>
      </c>
      <c r="D2037" s="273" t="s">
        <v>14</v>
      </c>
      <c r="E2037" s="273" t="s">
        <v>25041</v>
      </c>
      <c r="F2037" s="274">
        <v>84.94</v>
      </c>
    </row>
    <row r="2038" spans="1:6">
      <c r="A2038" s="273" t="s">
        <v>32229</v>
      </c>
      <c r="B2038" s="273">
        <v>43458</v>
      </c>
      <c r="C2038" s="266" t="s">
        <v>26906</v>
      </c>
      <c r="D2038" s="273" t="s">
        <v>17</v>
      </c>
      <c r="E2038" s="273" t="s">
        <v>25046</v>
      </c>
      <c r="F2038" s="274">
        <v>0.05</v>
      </c>
    </row>
    <row r="2039" spans="1:6">
      <c r="A2039" s="273" t="s">
        <v>32229</v>
      </c>
      <c r="B2039" s="273">
        <v>43470</v>
      </c>
      <c r="C2039" s="266" t="s">
        <v>26907</v>
      </c>
      <c r="D2039" s="273" t="s">
        <v>11802</v>
      </c>
      <c r="E2039" s="273" t="s">
        <v>25046</v>
      </c>
      <c r="F2039" s="274">
        <v>9.52</v>
      </c>
    </row>
    <row r="2040" spans="1:6">
      <c r="A2040" s="273" t="s">
        <v>32229</v>
      </c>
      <c r="B2040" s="273">
        <v>43459</v>
      </c>
      <c r="C2040" s="266" t="s">
        <v>26908</v>
      </c>
      <c r="D2040" s="273" t="s">
        <v>17</v>
      </c>
      <c r="E2040" s="273" t="s">
        <v>25046</v>
      </c>
      <c r="F2040" s="274">
        <v>0.28999999999999998</v>
      </c>
    </row>
    <row r="2041" spans="1:6">
      <c r="A2041" s="273" t="s">
        <v>32229</v>
      </c>
      <c r="B2041" s="273">
        <v>43471</v>
      </c>
      <c r="C2041" s="266" t="s">
        <v>26909</v>
      </c>
      <c r="D2041" s="273" t="s">
        <v>11802</v>
      </c>
      <c r="E2041" s="273" t="s">
        <v>25046</v>
      </c>
      <c r="F2041" s="274">
        <v>49.31</v>
      </c>
    </row>
    <row r="2042" spans="1:6">
      <c r="A2042" s="273" t="s">
        <v>32229</v>
      </c>
      <c r="B2042" s="273">
        <v>43460</v>
      </c>
      <c r="C2042" s="266" t="s">
        <v>26910</v>
      </c>
      <c r="D2042" s="273" t="s">
        <v>17</v>
      </c>
      <c r="E2042" s="273" t="s">
        <v>25046</v>
      </c>
      <c r="F2042" s="274">
        <v>0.83</v>
      </c>
    </row>
    <row r="2043" spans="1:6">
      <c r="A2043" s="273" t="s">
        <v>32229</v>
      </c>
      <c r="B2043" s="273">
        <v>43472</v>
      </c>
      <c r="C2043" s="266" t="s">
        <v>26911</v>
      </c>
      <c r="D2043" s="273" t="s">
        <v>11802</v>
      </c>
      <c r="E2043" s="273" t="s">
        <v>25046</v>
      </c>
      <c r="F2043" s="274">
        <v>139.4</v>
      </c>
    </row>
    <row r="2044" spans="1:6">
      <c r="A2044" s="273" t="s">
        <v>32229</v>
      </c>
      <c r="B2044" s="273">
        <v>43461</v>
      </c>
      <c r="C2044" s="266" t="s">
        <v>26912</v>
      </c>
      <c r="D2044" s="273" t="s">
        <v>17</v>
      </c>
      <c r="E2044" s="273" t="s">
        <v>25046</v>
      </c>
      <c r="F2044" s="274">
        <v>0.42</v>
      </c>
    </row>
    <row r="2045" spans="1:6">
      <c r="A2045" s="273" t="s">
        <v>32229</v>
      </c>
      <c r="B2045" s="273">
        <v>43473</v>
      </c>
      <c r="C2045" s="266" t="s">
        <v>26913</v>
      </c>
      <c r="D2045" s="273" t="s">
        <v>11802</v>
      </c>
      <c r="E2045" s="273" t="s">
        <v>25046</v>
      </c>
      <c r="F2045" s="274">
        <v>70.760000000000005</v>
      </c>
    </row>
    <row r="2046" spans="1:6">
      <c r="A2046" s="273" t="s">
        <v>32229</v>
      </c>
      <c r="B2046" s="273">
        <v>43463</v>
      </c>
      <c r="C2046" s="266" t="s">
        <v>26914</v>
      </c>
      <c r="D2046" s="273" t="s">
        <v>17</v>
      </c>
      <c r="E2046" s="273" t="s">
        <v>25046</v>
      </c>
      <c r="F2046" s="274">
        <v>0.12</v>
      </c>
    </row>
    <row r="2047" spans="1:6">
      <c r="A2047" s="273" t="s">
        <v>32229</v>
      </c>
      <c r="B2047" s="273">
        <v>43475</v>
      </c>
      <c r="C2047" s="266" t="s">
        <v>26915</v>
      </c>
      <c r="D2047" s="273" t="s">
        <v>11802</v>
      </c>
      <c r="E2047" s="273" t="s">
        <v>25046</v>
      </c>
      <c r="F2047" s="274">
        <v>21.33</v>
      </c>
    </row>
    <row r="2048" spans="1:6">
      <c r="A2048" s="273" t="s">
        <v>32229</v>
      </c>
      <c r="B2048" s="273">
        <v>43462</v>
      </c>
      <c r="C2048" s="266" t="s">
        <v>26916</v>
      </c>
      <c r="D2048" s="273" t="s">
        <v>17</v>
      </c>
      <c r="E2048" s="273" t="s">
        <v>25046</v>
      </c>
      <c r="F2048" s="274">
        <v>0.02</v>
      </c>
    </row>
    <row r="2049" spans="1:6">
      <c r="A2049" s="273" t="s">
        <v>32229</v>
      </c>
      <c r="B2049" s="273">
        <v>43474</v>
      </c>
      <c r="C2049" s="266" t="s">
        <v>26917</v>
      </c>
      <c r="D2049" s="273" t="s">
        <v>11802</v>
      </c>
      <c r="E2049" s="273" t="s">
        <v>25046</v>
      </c>
      <c r="F2049" s="274">
        <v>4.33</v>
      </c>
    </row>
    <row r="2050" spans="1:6">
      <c r="A2050" s="273" t="s">
        <v>32229</v>
      </c>
      <c r="B2050" s="273">
        <v>43464</v>
      </c>
      <c r="C2050" s="266" t="s">
        <v>26918</v>
      </c>
      <c r="D2050" s="273" t="s">
        <v>17</v>
      </c>
      <c r="E2050" s="273" t="s">
        <v>25046</v>
      </c>
      <c r="F2050" s="274">
        <v>0.02</v>
      </c>
    </row>
    <row r="2051" spans="1:6">
      <c r="A2051" s="273" t="s">
        <v>32229</v>
      </c>
      <c r="B2051" s="273">
        <v>43476</v>
      </c>
      <c r="C2051" s="266" t="s">
        <v>26919</v>
      </c>
      <c r="D2051" s="273" t="s">
        <v>11802</v>
      </c>
      <c r="E2051" s="273" t="s">
        <v>25046</v>
      </c>
      <c r="F2051" s="274">
        <v>4.95</v>
      </c>
    </row>
    <row r="2052" spans="1:6">
      <c r="A2052" s="273" t="s">
        <v>32229</v>
      </c>
      <c r="B2052" s="273">
        <v>43465</v>
      </c>
      <c r="C2052" s="266" t="s">
        <v>26920</v>
      </c>
      <c r="D2052" s="273" t="s">
        <v>17</v>
      </c>
      <c r="E2052" s="273" t="s">
        <v>25046</v>
      </c>
      <c r="F2052" s="274">
        <v>0.73</v>
      </c>
    </row>
    <row r="2053" spans="1:6">
      <c r="A2053" s="273" t="s">
        <v>32229</v>
      </c>
      <c r="B2053" s="273">
        <v>43477</v>
      </c>
      <c r="C2053" s="266" t="s">
        <v>26921</v>
      </c>
      <c r="D2053" s="273" t="s">
        <v>11802</v>
      </c>
      <c r="E2053" s="273" t="s">
        <v>25046</v>
      </c>
      <c r="F2053" s="274">
        <v>122.35</v>
      </c>
    </row>
    <row r="2054" spans="1:6">
      <c r="A2054" s="273" t="s">
        <v>32229</v>
      </c>
      <c r="B2054" s="273">
        <v>43466</v>
      </c>
      <c r="C2054" s="266" t="s">
        <v>26922</v>
      </c>
      <c r="D2054" s="273" t="s">
        <v>17</v>
      </c>
      <c r="E2054" s="273" t="s">
        <v>25046</v>
      </c>
      <c r="F2054" s="274">
        <v>2.08</v>
      </c>
    </row>
    <row r="2055" spans="1:6">
      <c r="A2055" s="273" t="s">
        <v>32229</v>
      </c>
      <c r="B2055" s="273">
        <v>43478</v>
      </c>
      <c r="C2055" s="266" t="s">
        <v>26923</v>
      </c>
      <c r="D2055" s="273" t="s">
        <v>11802</v>
      </c>
      <c r="E2055" s="273" t="s">
        <v>25046</v>
      </c>
      <c r="F2055" s="274">
        <v>346.31</v>
      </c>
    </row>
    <row r="2056" spans="1:6">
      <c r="A2056" s="273" t="s">
        <v>32229</v>
      </c>
      <c r="B2056" s="273">
        <v>43467</v>
      </c>
      <c r="C2056" s="266" t="s">
        <v>26924</v>
      </c>
      <c r="D2056" s="273" t="s">
        <v>17</v>
      </c>
      <c r="E2056" s="273" t="s">
        <v>25046</v>
      </c>
      <c r="F2056" s="274">
        <v>0.56999999999999995</v>
      </c>
    </row>
    <row r="2057" spans="1:6">
      <c r="A2057" s="273" t="s">
        <v>32229</v>
      </c>
      <c r="B2057" s="273">
        <v>43479</v>
      </c>
      <c r="C2057" s="266" t="s">
        <v>26925</v>
      </c>
      <c r="D2057" s="273" t="s">
        <v>11802</v>
      </c>
      <c r="E2057" s="273" t="s">
        <v>25046</v>
      </c>
      <c r="F2057" s="274">
        <v>95.69</v>
      </c>
    </row>
    <row r="2058" spans="1:6">
      <c r="A2058" s="273" t="s">
        <v>32229</v>
      </c>
      <c r="B2058" s="273">
        <v>43468</v>
      </c>
      <c r="C2058" s="266" t="s">
        <v>26926</v>
      </c>
      <c r="D2058" s="273" t="s">
        <v>17</v>
      </c>
      <c r="E2058" s="273" t="s">
        <v>25046</v>
      </c>
      <c r="F2058" s="274">
        <v>1.24</v>
      </c>
    </row>
    <row r="2059" spans="1:6">
      <c r="A2059" s="273" t="s">
        <v>32229</v>
      </c>
      <c r="B2059" s="273">
        <v>43480</v>
      </c>
      <c r="C2059" s="266" t="s">
        <v>26927</v>
      </c>
      <c r="D2059" s="273" t="s">
        <v>11802</v>
      </c>
      <c r="E2059" s="273" t="s">
        <v>25046</v>
      </c>
      <c r="F2059" s="274">
        <v>206.14</v>
      </c>
    </row>
    <row r="2060" spans="1:6">
      <c r="A2060" s="273" t="s">
        <v>32229</v>
      </c>
      <c r="B2060" s="273">
        <v>43469</v>
      </c>
      <c r="C2060" s="266" t="s">
        <v>26928</v>
      </c>
      <c r="D2060" s="273" t="s">
        <v>17</v>
      </c>
      <c r="E2060" s="273" t="s">
        <v>25046</v>
      </c>
      <c r="F2060" s="274">
        <v>0.08</v>
      </c>
    </row>
    <row r="2061" spans="1:6">
      <c r="A2061" s="273" t="s">
        <v>32229</v>
      </c>
      <c r="B2061" s="273">
        <v>43481</v>
      </c>
      <c r="C2061" s="266" t="s">
        <v>26929</v>
      </c>
      <c r="D2061" s="273" t="s">
        <v>11802</v>
      </c>
      <c r="E2061" s="273" t="s">
        <v>25046</v>
      </c>
      <c r="F2061" s="274">
        <v>14.27</v>
      </c>
    </row>
    <row r="2062" spans="1:6">
      <c r="A2062" s="273" t="s">
        <v>25039</v>
      </c>
      <c r="B2062" s="273">
        <v>45204</v>
      </c>
      <c r="C2062" s="266" t="s">
        <v>32351</v>
      </c>
      <c r="D2062" s="273" t="s">
        <v>14</v>
      </c>
      <c r="E2062" s="273" t="s">
        <v>25041</v>
      </c>
      <c r="F2062" s="274">
        <v>42.9</v>
      </c>
    </row>
    <row r="2063" spans="1:6">
      <c r="A2063" s="273" t="s">
        <v>25039</v>
      </c>
      <c r="B2063" s="273">
        <v>3119</v>
      </c>
      <c r="C2063" s="266" t="s">
        <v>26930</v>
      </c>
      <c r="D2063" s="273" t="s">
        <v>14</v>
      </c>
      <c r="E2063" s="273" t="s">
        <v>25041</v>
      </c>
      <c r="F2063" s="274">
        <v>2.65</v>
      </c>
    </row>
    <row r="2064" spans="1:6">
      <c r="A2064" s="273" t="s">
        <v>25039</v>
      </c>
      <c r="B2064" s="273">
        <v>3122</v>
      </c>
      <c r="C2064" s="266" t="s">
        <v>26931</v>
      </c>
      <c r="D2064" s="273" t="s">
        <v>14</v>
      </c>
      <c r="E2064" s="273" t="s">
        <v>25041</v>
      </c>
      <c r="F2064" s="274">
        <v>5.39</v>
      </c>
    </row>
    <row r="2065" spans="1:6">
      <c r="A2065" s="273" t="s">
        <v>25039</v>
      </c>
      <c r="B2065" s="273">
        <v>3121</v>
      </c>
      <c r="C2065" s="266" t="s">
        <v>26932</v>
      </c>
      <c r="D2065" s="273" t="s">
        <v>14</v>
      </c>
      <c r="E2065" s="273" t="s">
        <v>25041</v>
      </c>
      <c r="F2065" s="274">
        <v>6.11</v>
      </c>
    </row>
    <row r="2066" spans="1:6">
      <c r="A2066" s="273" t="s">
        <v>25039</v>
      </c>
      <c r="B2066" s="273">
        <v>3120</v>
      </c>
      <c r="C2066" s="266" t="s">
        <v>26933</v>
      </c>
      <c r="D2066" s="273" t="s">
        <v>14</v>
      </c>
      <c r="E2066" s="273" t="s">
        <v>25041</v>
      </c>
      <c r="F2066" s="274">
        <v>11.58</v>
      </c>
    </row>
    <row r="2067" spans="1:6">
      <c r="A2067" s="273" t="s">
        <v>25039</v>
      </c>
      <c r="B2067" s="273">
        <v>11455</v>
      </c>
      <c r="C2067" s="266" t="s">
        <v>26934</v>
      </c>
      <c r="D2067" s="273" t="s">
        <v>14</v>
      </c>
      <c r="E2067" s="273" t="s">
        <v>25041</v>
      </c>
      <c r="F2067" s="274">
        <v>16.75</v>
      </c>
    </row>
    <row r="2068" spans="1:6">
      <c r="A2068" s="273" t="s">
        <v>25039</v>
      </c>
      <c r="B2068" s="273">
        <v>11456</v>
      </c>
      <c r="C2068" s="266" t="s">
        <v>26935</v>
      </c>
      <c r="D2068" s="273" t="s">
        <v>14</v>
      </c>
      <c r="E2068" s="273" t="s">
        <v>25041</v>
      </c>
      <c r="F2068" s="274">
        <v>20.02</v>
      </c>
    </row>
    <row r="2069" spans="1:6">
      <c r="A2069" s="273" t="s">
        <v>25039</v>
      </c>
      <c r="B2069" s="273">
        <v>3107</v>
      </c>
      <c r="C2069" s="266" t="s">
        <v>26936</v>
      </c>
      <c r="D2069" s="273" t="s">
        <v>14</v>
      </c>
      <c r="E2069" s="273" t="s">
        <v>25041</v>
      </c>
      <c r="F2069" s="274">
        <v>8.44</v>
      </c>
    </row>
    <row r="2070" spans="1:6">
      <c r="A2070" s="273" t="s">
        <v>25039</v>
      </c>
      <c r="B2070" s="273">
        <v>43583</v>
      </c>
      <c r="C2070" s="266" t="s">
        <v>26937</v>
      </c>
      <c r="D2070" s="273" t="s">
        <v>14</v>
      </c>
      <c r="E2070" s="273" t="s">
        <v>25041</v>
      </c>
      <c r="F2070" s="274">
        <v>9.52</v>
      </c>
    </row>
    <row r="2071" spans="1:6">
      <c r="A2071" s="273" t="s">
        <v>25039</v>
      </c>
      <c r="B2071" s="273">
        <v>43586</v>
      </c>
      <c r="C2071" s="266" t="s">
        <v>26938</v>
      </c>
      <c r="D2071" s="273" t="s">
        <v>14</v>
      </c>
      <c r="E2071" s="273" t="s">
        <v>25041</v>
      </c>
      <c r="F2071" s="274">
        <v>9.76</v>
      </c>
    </row>
    <row r="2072" spans="1:6">
      <c r="A2072" s="273" t="s">
        <v>25039</v>
      </c>
      <c r="B2072" s="273">
        <v>11461</v>
      </c>
      <c r="C2072" s="266" t="s">
        <v>26939</v>
      </c>
      <c r="D2072" s="273" t="s">
        <v>14</v>
      </c>
      <c r="E2072" s="273" t="s">
        <v>25041</v>
      </c>
      <c r="F2072" s="274">
        <v>10.64</v>
      </c>
    </row>
    <row r="2073" spans="1:6">
      <c r="A2073" s="273" t="s">
        <v>25039</v>
      </c>
      <c r="B2073" s="273">
        <v>43587</v>
      </c>
      <c r="C2073" s="266" t="s">
        <v>26940</v>
      </c>
      <c r="D2073" s="273" t="s">
        <v>14</v>
      </c>
      <c r="E2073" s="273" t="s">
        <v>25041</v>
      </c>
      <c r="F2073" s="274">
        <v>12.27</v>
      </c>
    </row>
    <row r="2074" spans="1:6">
      <c r="A2074" s="273" t="s">
        <v>25039</v>
      </c>
      <c r="B2074" s="273">
        <v>3106</v>
      </c>
      <c r="C2074" s="266" t="s">
        <v>26941</v>
      </c>
      <c r="D2074" s="273" t="s">
        <v>14</v>
      </c>
      <c r="E2074" s="273" t="s">
        <v>25041</v>
      </c>
      <c r="F2074" s="274">
        <v>15.57</v>
      </c>
    </row>
    <row r="2075" spans="1:6">
      <c r="A2075" s="273" t="s">
        <v>25039</v>
      </c>
      <c r="B2075" s="273">
        <v>44539</v>
      </c>
      <c r="C2075" s="266" t="s">
        <v>32352</v>
      </c>
      <c r="D2075" s="273" t="s">
        <v>15</v>
      </c>
      <c r="E2075" s="273" t="s">
        <v>25041</v>
      </c>
      <c r="F2075" s="274">
        <v>3.15</v>
      </c>
    </row>
    <row r="2076" spans="1:6">
      <c r="A2076" s="273" t="s">
        <v>25039</v>
      </c>
      <c r="B2076" s="273">
        <v>3123</v>
      </c>
      <c r="C2076" s="266" t="s">
        <v>26942</v>
      </c>
      <c r="D2076" s="273" t="s">
        <v>15</v>
      </c>
      <c r="E2076" s="273" t="s">
        <v>25046</v>
      </c>
      <c r="F2076" s="274">
        <v>2.94</v>
      </c>
    </row>
    <row r="2077" spans="1:6">
      <c r="A2077" s="273" t="s">
        <v>25039</v>
      </c>
      <c r="B2077" s="273">
        <v>38125</v>
      </c>
      <c r="C2077" s="266" t="s">
        <v>26943</v>
      </c>
      <c r="D2077" s="273" t="s">
        <v>15</v>
      </c>
      <c r="E2077" s="273" t="s">
        <v>25041</v>
      </c>
      <c r="F2077" s="274">
        <v>1.71</v>
      </c>
    </row>
    <row r="2078" spans="1:6">
      <c r="A2078" s="273" t="s">
        <v>25039</v>
      </c>
      <c r="B2078" s="273">
        <v>39014</v>
      </c>
      <c r="C2078" s="266" t="s">
        <v>26944</v>
      </c>
      <c r="D2078" s="273" t="s">
        <v>15</v>
      </c>
      <c r="E2078" s="273" t="s">
        <v>25041</v>
      </c>
      <c r="F2078" s="274">
        <v>9.66</v>
      </c>
    </row>
    <row r="2079" spans="1:6">
      <c r="A2079" s="273" t="s">
        <v>25039</v>
      </c>
      <c r="B2079" s="273">
        <v>39365</v>
      </c>
      <c r="C2079" s="266" t="s">
        <v>26945</v>
      </c>
      <c r="D2079" s="273" t="s">
        <v>14</v>
      </c>
      <c r="E2079" s="273" t="s">
        <v>25041</v>
      </c>
      <c r="F2079" s="274">
        <v>1948.79</v>
      </c>
    </row>
    <row r="2080" spans="1:6">
      <c r="A2080" s="273" t="s">
        <v>25039</v>
      </c>
      <c r="B2080" s="273">
        <v>39366</v>
      </c>
      <c r="C2080" s="266" t="s">
        <v>26946</v>
      </c>
      <c r="D2080" s="273" t="s">
        <v>14</v>
      </c>
      <c r="E2080" s="273" t="s">
        <v>25041</v>
      </c>
      <c r="F2080" s="274">
        <v>2956.64</v>
      </c>
    </row>
    <row r="2081" spans="1:6">
      <c r="A2081" s="273" t="s">
        <v>25039</v>
      </c>
      <c r="B2081" s="273">
        <v>39367</v>
      </c>
      <c r="C2081" s="266" t="s">
        <v>26947</v>
      </c>
      <c r="D2081" s="273" t="s">
        <v>14</v>
      </c>
      <c r="E2081" s="273" t="s">
        <v>25041</v>
      </c>
      <c r="F2081" s="274">
        <v>5066.01</v>
      </c>
    </row>
    <row r="2082" spans="1:6">
      <c r="A2082" s="273" t="s">
        <v>25039</v>
      </c>
      <c r="B2082" s="273">
        <v>45263</v>
      </c>
      <c r="C2082" s="266" t="s">
        <v>32353</v>
      </c>
      <c r="D2082" s="273" t="s">
        <v>14</v>
      </c>
      <c r="E2082" s="273" t="s">
        <v>25041</v>
      </c>
      <c r="F2082" s="274">
        <v>18.66</v>
      </c>
    </row>
    <row r="2083" spans="1:6">
      <c r="A2083" s="273" t="s">
        <v>25039</v>
      </c>
      <c r="B2083" s="273">
        <v>37394</v>
      </c>
      <c r="C2083" s="266" t="s">
        <v>26948</v>
      </c>
      <c r="D2083" s="273" t="s">
        <v>26949</v>
      </c>
      <c r="E2083" s="273" t="s">
        <v>25041</v>
      </c>
      <c r="F2083" s="274">
        <v>44.15</v>
      </c>
    </row>
    <row r="2084" spans="1:6">
      <c r="A2084" s="273" t="s">
        <v>25039</v>
      </c>
      <c r="B2084" s="273">
        <v>14146</v>
      </c>
      <c r="C2084" s="266" t="s">
        <v>26950</v>
      </c>
      <c r="D2084" s="273" t="s">
        <v>26949</v>
      </c>
      <c r="E2084" s="273" t="s">
        <v>25046</v>
      </c>
      <c r="F2084" s="274">
        <v>71</v>
      </c>
    </row>
    <row r="2085" spans="1:6">
      <c r="A2085" s="273" t="s">
        <v>25039</v>
      </c>
      <c r="B2085" s="273">
        <v>938</v>
      </c>
      <c r="C2085" s="266" t="s">
        <v>26951</v>
      </c>
      <c r="D2085" s="273" t="s">
        <v>13</v>
      </c>
      <c r="E2085" s="273" t="s">
        <v>25041</v>
      </c>
      <c r="F2085" s="274">
        <v>1.78</v>
      </c>
    </row>
    <row r="2086" spans="1:6">
      <c r="A2086" s="273" t="s">
        <v>25039</v>
      </c>
      <c r="B2086" s="273">
        <v>937</v>
      </c>
      <c r="C2086" s="266" t="s">
        <v>26952</v>
      </c>
      <c r="D2086" s="273" t="s">
        <v>13</v>
      </c>
      <c r="E2086" s="273" t="s">
        <v>25041</v>
      </c>
      <c r="F2086" s="274">
        <v>10.41</v>
      </c>
    </row>
    <row r="2087" spans="1:6">
      <c r="A2087" s="273" t="s">
        <v>25039</v>
      </c>
      <c r="B2087" s="273">
        <v>939</v>
      </c>
      <c r="C2087" s="266" t="s">
        <v>26953</v>
      </c>
      <c r="D2087" s="273" t="s">
        <v>13</v>
      </c>
      <c r="E2087" s="273" t="s">
        <v>25041</v>
      </c>
      <c r="F2087" s="274">
        <v>2.89</v>
      </c>
    </row>
    <row r="2088" spans="1:6">
      <c r="A2088" s="273" t="s">
        <v>25039</v>
      </c>
      <c r="B2088" s="273">
        <v>944</v>
      </c>
      <c r="C2088" s="266" t="s">
        <v>26954</v>
      </c>
      <c r="D2088" s="273" t="s">
        <v>13</v>
      </c>
      <c r="E2088" s="273" t="s">
        <v>25041</v>
      </c>
      <c r="F2088" s="274">
        <v>4.5599999999999996</v>
      </c>
    </row>
    <row r="2089" spans="1:6">
      <c r="A2089" s="273" t="s">
        <v>25039</v>
      </c>
      <c r="B2089" s="273">
        <v>940</v>
      </c>
      <c r="C2089" s="266" t="s">
        <v>26955</v>
      </c>
      <c r="D2089" s="273" t="s">
        <v>13</v>
      </c>
      <c r="E2089" s="273" t="s">
        <v>25041</v>
      </c>
      <c r="F2089" s="274">
        <v>6.59</v>
      </c>
    </row>
    <row r="2090" spans="1:6">
      <c r="A2090" s="273" t="s">
        <v>25039</v>
      </c>
      <c r="B2090" s="273">
        <v>44397</v>
      </c>
      <c r="C2090" s="266" t="s">
        <v>26956</v>
      </c>
      <c r="D2090" s="273" t="s">
        <v>13</v>
      </c>
      <c r="E2090" s="273" t="s">
        <v>25041</v>
      </c>
      <c r="F2090" s="274">
        <v>4.01</v>
      </c>
    </row>
    <row r="2091" spans="1:6">
      <c r="A2091" s="273" t="s">
        <v>25039</v>
      </c>
      <c r="B2091" s="273">
        <v>406</v>
      </c>
      <c r="C2091" s="266" t="s">
        <v>26957</v>
      </c>
      <c r="D2091" s="273" t="s">
        <v>14</v>
      </c>
      <c r="E2091" s="273" t="s">
        <v>25041</v>
      </c>
      <c r="F2091" s="274">
        <v>83.93</v>
      </c>
    </row>
    <row r="2092" spans="1:6">
      <c r="A2092" s="273" t="s">
        <v>25039</v>
      </c>
      <c r="B2092" s="273">
        <v>43728</v>
      </c>
      <c r="C2092" s="266" t="s">
        <v>40317</v>
      </c>
      <c r="D2092" s="273" t="s">
        <v>13</v>
      </c>
      <c r="E2092" s="273" t="s">
        <v>25041</v>
      </c>
      <c r="F2092" s="274">
        <v>0.2</v>
      </c>
    </row>
    <row r="2093" spans="1:6">
      <c r="A2093" s="273" t="s">
        <v>25039</v>
      </c>
      <c r="B2093" s="273">
        <v>42529</v>
      </c>
      <c r="C2093" s="266" t="s">
        <v>26958</v>
      </c>
      <c r="D2093" s="273" t="s">
        <v>13</v>
      </c>
      <c r="E2093" s="273" t="s">
        <v>25041</v>
      </c>
      <c r="F2093" s="274">
        <v>1.36</v>
      </c>
    </row>
    <row r="2094" spans="1:6">
      <c r="A2094" s="273" t="s">
        <v>25039</v>
      </c>
      <c r="B2094" s="273">
        <v>39634</v>
      </c>
      <c r="C2094" s="266" t="s">
        <v>26959</v>
      </c>
      <c r="D2094" s="273" t="s">
        <v>13</v>
      </c>
      <c r="E2094" s="273" t="s">
        <v>25041</v>
      </c>
      <c r="F2094" s="274">
        <v>3.78</v>
      </c>
    </row>
    <row r="2095" spans="1:6">
      <c r="A2095" s="273" t="s">
        <v>25039</v>
      </c>
      <c r="B2095" s="273">
        <v>39701</v>
      </c>
      <c r="C2095" s="266" t="s">
        <v>26960</v>
      </c>
      <c r="D2095" s="273" t="s">
        <v>14</v>
      </c>
      <c r="E2095" s="273" t="s">
        <v>25041</v>
      </c>
      <c r="F2095" s="274">
        <v>106.82</v>
      </c>
    </row>
    <row r="2096" spans="1:6">
      <c r="A2096" s="273" t="s">
        <v>25039</v>
      </c>
      <c r="B2096" s="273">
        <v>12815</v>
      </c>
      <c r="C2096" s="266" t="s">
        <v>26961</v>
      </c>
      <c r="D2096" s="273" t="s">
        <v>14</v>
      </c>
      <c r="E2096" s="273" t="s">
        <v>25041</v>
      </c>
      <c r="F2096" s="274">
        <v>14.7</v>
      </c>
    </row>
    <row r="2097" spans="1:6">
      <c r="A2097" s="273" t="s">
        <v>25039</v>
      </c>
      <c r="B2097" s="273">
        <v>39431</v>
      </c>
      <c r="C2097" s="266" t="s">
        <v>26962</v>
      </c>
      <c r="D2097" s="273" t="s">
        <v>13</v>
      </c>
      <c r="E2097" s="273" t="s">
        <v>25041</v>
      </c>
      <c r="F2097" s="274">
        <v>0.3</v>
      </c>
    </row>
    <row r="2098" spans="1:6">
      <c r="A2098" s="273" t="s">
        <v>25039</v>
      </c>
      <c r="B2098" s="273">
        <v>39432</v>
      </c>
      <c r="C2098" s="266" t="s">
        <v>26963</v>
      </c>
      <c r="D2098" s="273" t="s">
        <v>13</v>
      </c>
      <c r="E2098" s="273" t="s">
        <v>25041</v>
      </c>
      <c r="F2098" s="274">
        <v>2.7</v>
      </c>
    </row>
    <row r="2099" spans="1:6">
      <c r="A2099" s="273" t="s">
        <v>25039</v>
      </c>
      <c r="B2099" s="273">
        <v>43727</v>
      </c>
      <c r="C2099" s="266" t="s">
        <v>40318</v>
      </c>
      <c r="D2099" s="273" t="s">
        <v>13</v>
      </c>
      <c r="E2099" s="273" t="s">
        <v>25041</v>
      </c>
      <c r="F2099" s="274">
        <v>1.51</v>
      </c>
    </row>
    <row r="2100" spans="1:6">
      <c r="A2100" s="273" t="s">
        <v>25039</v>
      </c>
      <c r="B2100" s="273">
        <v>20111</v>
      </c>
      <c r="C2100" s="266" t="s">
        <v>26964</v>
      </c>
      <c r="D2100" s="273" t="s">
        <v>14</v>
      </c>
      <c r="E2100" s="273" t="s">
        <v>25041</v>
      </c>
      <c r="F2100" s="274">
        <v>22.35</v>
      </c>
    </row>
    <row r="2101" spans="1:6">
      <c r="A2101" s="273" t="s">
        <v>25039</v>
      </c>
      <c r="B2101" s="273">
        <v>21127</v>
      </c>
      <c r="C2101" s="266" t="s">
        <v>26965</v>
      </c>
      <c r="D2101" s="273" t="s">
        <v>14</v>
      </c>
      <c r="E2101" s="273" t="s">
        <v>25041</v>
      </c>
      <c r="F2101" s="274">
        <v>6.52</v>
      </c>
    </row>
    <row r="2102" spans="1:6">
      <c r="A2102" s="273" t="s">
        <v>25039</v>
      </c>
      <c r="B2102" s="273">
        <v>404</v>
      </c>
      <c r="C2102" s="266" t="s">
        <v>26966</v>
      </c>
      <c r="D2102" s="273" t="s">
        <v>13</v>
      </c>
      <c r="E2102" s="273" t="s">
        <v>25046</v>
      </c>
      <c r="F2102" s="274">
        <v>4.2699999999999996</v>
      </c>
    </row>
    <row r="2103" spans="1:6">
      <c r="A2103" s="273" t="s">
        <v>25039</v>
      </c>
      <c r="B2103" s="273">
        <v>14151</v>
      </c>
      <c r="C2103" s="266" t="s">
        <v>26967</v>
      </c>
      <c r="D2103" s="273" t="s">
        <v>14</v>
      </c>
      <c r="E2103" s="273" t="s">
        <v>25041</v>
      </c>
      <c r="F2103" s="274">
        <v>51.03</v>
      </c>
    </row>
    <row r="2104" spans="1:6">
      <c r="A2104" s="273" t="s">
        <v>25039</v>
      </c>
      <c r="B2104" s="273">
        <v>14153</v>
      </c>
      <c r="C2104" s="266" t="s">
        <v>26968</v>
      </c>
      <c r="D2104" s="273" t="s">
        <v>14</v>
      </c>
      <c r="E2104" s="273" t="s">
        <v>25041</v>
      </c>
      <c r="F2104" s="274">
        <v>57.68</v>
      </c>
    </row>
    <row r="2105" spans="1:6">
      <c r="A2105" s="273" t="s">
        <v>25039</v>
      </c>
      <c r="B2105" s="273">
        <v>14152</v>
      </c>
      <c r="C2105" s="266" t="s">
        <v>26969</v>
      </c>
      <c r="D2105" s="273" t="s">
        <v>14</v>
      </c>
      <c r="E2105" s="273" t="s">
        <v>25041</v>
      </c>
      <c r="F2105" s="274">
        <v>44.28</v>
      </c>
    </row>
    <row r="2106" spans="1:6">
      <c r="A2106" s="273" t="s">
        <v>25039</v>
      </c>
      <c r="B2106" s="273">
        <v>14154</v>
      </c>
      <c r="C2106" s="266" t="s">
        <v>26970</v>
      </c>
      <c r="D2106" s="273" t="s">
        <v>14</v>
      </c>
      <c r="E2106" s="273" t="s">
        <v>25041</v>
      </c>
      <c r="F2106" s="274">
        <v>155</v>
      </c>
    </row>
    <row r="2107" spans="1:6">
      <c r="A2107" s="273" t="s">
        <v>25039</v>
      </c>
      <c r="B2107" s="273">
        <v>43729</v>
      </c>
      <c r="C2107" s="266" t="s">
        <v>40319</v>
      </c>
      <c r="D2107" s="273" t="s">
        <v>13</v>
      </c>
      <c r="E2107" s="273" t="s">
        <v>25041</v>
      </c>
      <c r="F2107" s="274">
        <v>0.15</v>
      </c>
    </row>
    <row r="2108" spans="1:6">
      <c r="A2108" s="273" t="s">
        <v>25039</v>
      </c>
      <c r="B2108" s="273">
        <v>41956</v>
      </c>
      <c r="C2108" s="266" t="s">
        <v>40320</v>
      </c>
      <c r="D2108" s="273" t="s">
        <v>13</v>
      </c>
      <c r="E2108" s="273" t="s">
        <v>25041</v>
      </c>
      <c r="F2108" s="274">
        <v>7.0000000000000007E-2</v>
      </c>
    </row>
    <row r="2109" spans="1:6">
      <c r="A2109" s="273" t="s">
        <v>25039</v>
      </c>
      <c r="B2109" s="273">
        <v>3146</v>
      </c>
      <c r="C2109" s="266" t="s">
        <v>26971</v>
      </c>
      <c r="D2109" s="273" t="s">
        <v>14</v>
      </c>
      <c r="E2109" s="273" t="s">
        <v>25041</v>
      </c>
      <c r="F2109" s="274">
        <v>4.16</v>
      </c>
    </row>
    <row r="2110" spans="1:6">
      <c r="A2110" s="273" t="s">
        <v>25039</v>
      </c>
      <c r="B2110" s="273">
        <v>3143</v>
      </c>
      <c r="C2110" s="266" t="s">
        <v>32354</v>
      </c>
      <c r="D2110" s="273" t="s">
        <v>14</v>
      </c>
      <c r="E2110" s="273" t="s">
        <v>25041</v>
      </c>
      <c r="F2110" s="274">
        <v>7.59</v>
      </c>
    </row>
    <row r="2111" spans="1:6">
      <c r="A2111" s="273" t="s">
        <v>25039</v>
      </c>
      <c r="B2111" s="273">
        <v>3148</v>
      </c>
      <c r="C2111" s="266" t="s">
        <v>26972</v>
      </c>
      <c r="D2111" s="273" t="s">
        <v>14</v>
      </c>
      <c r="E2111" s="273" t="s">
        <v>25041</v>
      </c>
      <c r="F2111" s="274">
        <v>16.34</v>
      </c>
    </row>
    <row r="2112" spans="1:6">
      <c r="A2112" s="273" t="s">
        <v>25039</v>
      </c>
      <c r="B2112" s="273">
        <v>4310</v>
      </c>
      <c r="C2112" s="266" t="s">
        <v>26973</v>
      </c>
      <c r="D2112" s="273" t="s">
        <v>14</v>
      </c>
      <c r="E2112" s="273" t="s">
        <v>25041</v>
      </c>
      <c r="F2112" s="274">
        <v>2.93</v>
      </c>
    </row>
    <row r="2113" spans="1:6">
      <c r="A2113" s="273" t="s">
        <v>25039</v>
      </c>
      <c r="B2113" s="273">
        <v>4311</v>
      </c>
      <c r="C2113" s="266" t="s">
        <v>26974</v>
      </c>
      <c r="D2113" s="273" t="s">
        <v>14</v>
      </c>
      <c r="E2113" s="273" t="s">
        <v>25041</v>
      </c>
      <c r="F2113" s="274">
        <v>2.06</v>
      </c>
    </row>
    <row r="2114" spans="1:6">
      <c r="A2114" s="273" t="s">
        <v>25039</v>
      </c>
      <c r="B2114" s="273">
        <v>4312</v>
      </c>
      <c r="C2114" s="266" t="s">
        <v>26975</v>
      </c>
      <c r="D2114" s="273" t="s">
        <v>14</v>
      </c>
      <c r="E2114" s="273" t="s">
        <v>25041</v>
      </c>
      <c r="F2114" s="274">
        <v>2.88</v>
      </c>
    </row>
    <row r="2115" spans="1:6">
      <c r="A2115" s="273" t="s">
        <v>25039</v>
      </c>
      <c r="B2115" s="273">
        <v>13261</v>
      </c>
      <c r="C2115" s="266" t="s">
        <v>26976</v>
      </c>
      <c r="D2115" s="273" t="s">
        <v>14</v>
      </c>
      <c r="E2115" s="273" t="s">
        <v>25041</v>
      </c>
      <c r="F2115" s="274">
        <v>2.66</v>
      </c>
    </row>
    <row r="2116" spans="1:6">
      <c r="A2116" s="273" t="s">
        <v>25039</v>
      </c>
      <c r="B2116" s="273">
        <v>3272</v>
      </c>
      <c r="C2116" s="266" t="s">
        <v>26977</v>
      </c>
      <c r="D2116" s="273" t="s">
        <v>14</v>
      </c>
      <c r="E2116" s="273" t="s">
        <v>25041</v>
      </c>
      <c r="F2116" s="274">
        <v>55.12</v>
      </c>
    </row>
    <row r="2117" spans="1:6">
      <c r="A2117" s="273" t="s">
        <v>25039</v>
      </c>
      <c r="B2117" s="273">
        <v>3265</v>
      </c>
      <c r="C2117" s="266" t="s">
        <v>26978</v>
      </c>
      <c r="D2117" s="273" t="s">
        <v>14</v>
      </c>
      <c r="E2117" s="273" t="s">
        <v>25041</v>
      </c>
      <c r="F2117" s="274">
        <v>43.79</v>
      </c>
    </row>
    <row r="2118" spans="1:6">
      <c r="A2118" s="273" t="s">
        <v>25039</v>
      </c>
      <c r="B2118" s="273">
        <v>3264</v>
      </c>
      <c r="C2118" s="266" t="s">
        <v>26979</v>
      </c>
      <c r="D2118" s="273" t="s">
        <v>14</v>
      </c>
      <c r="E2118" s="273" t="s">
        <v>25041</v>
      </c>
      <c r="F2118" s="274">
        <v>31.49</v>
      </c>
    </row>
    <row r="2119" spans="1:6">
      <c r="A2119" s="273" t="s">
        <v>25039</v>
      </c>
      <c r="B2119" s="273">
        <v>3262</v>
      </c>
      <c r="C2119" s="266" t="s">
        <v>26980</v>
      </c>
      <c r="D2119" s="273" t="s">
        <v>14</v>
      </c>
      <c r="E2119" s="273" t="s">
        <v>25041</v>
      </c>
      <c r="F2119" s="274">
        <v>19.170000000000002</v>
      </c>
    </row>
    <row r="2120" spans="1:6">
      <c r="A2120" s="273" t="s">
        <v>25039</v>
      </c>
      <c r="B2120" s="273">
        <v>3267</v>
      </c>
      <c r="C2120" s="266" t="s">
        <v>26981</v>
      </c>
      <c r="D2120" s="273" t="s">
        <v>14</v>
      </c>
      <c r="E2120" s="273" t="s">
        <v>25041</v>
      </c>
      <c r="F2120" s="274">
        <v>102.84</v>
      </c>
    </row>
    <row r="2121" spans="1:6">
      <c r="A2121" s="273" t="s">
        <v>25039</v>
      </c>
      <c r="B2121" s="273">
        <v>3266</v>
      </c>
      <c r="C2121" s="266" t="s">
        <v>26982</v>
      </c>
      <c r="D2121" s="273" t="s">
        <v>14</v>
      </c>
      <c r="E2121" s="273" t="s">
        <v>25041</v>
      </c>
      <c r="F2121" s="274">
        <v>65.430000000000007</v>
      </c>
    </row>
    <row r="2122" spans="1:6">
      <c r="A2122" s="273" t="s">
        <v>25039</v>
      </c>
      <c r="B2122" s="273">
        <v>3268</v>
      </c>
      <c r="C2122" s="266" t="s">
        <v>26983</v>
      </c>
      <c r="D2122" s="273" t="s">
        <v>14</v>
      </c>
      <c r="E2122" s="273" t="s">
        <v>25041</v>
      </c>
      <c r="F2122" s="274">
        <v>139.04</v>
      </c>
    </row>
    <row r="2123" spans="1:6">
      <c r="A2123" s="273" t="s">
        <v>25039</v>
      </c>
      <c r="B2123" s="273">
        <v>3263</v>
      </c>
      <c r="C2123" s="266" t="s">
        <v>26984</v>
      </c>
      <c r="D2123" s="273" t="s">
        <v>14</v>
      </c>
      <c r="E2123" s="273" t="s">
        <v>25041</v>
      </c>
      <c r="F2123" s="274">
        <v>26.18</v>
      </c>
    </row>
    <row r="2124" spans="1:6">
      <c r="A2124" s="273" t="s">
        <v>25039</v>
      </c>
      <c r="B2124" s="273">
        <v>3271</v>
      </c>
      <c r="C2124" s="266" t="s">
        <v>26985</v>
      </c>
      <c r="D2124" s="273" t="s">
        <v>14</v>
      </c>
      <c r="E2124" s="273" t="s">
        <v>25041</v>
      </c>
      <c r="F2124" s="274">
        <v>205.56</v>
      </c>
    </row>
    <row r="2125" spans="1:6">
      <c r="A2125" s="273" t="s">
        <v>25039</v>
      </c>
      <c r="B2125" s="273">
        <v>3270</v>
      </c>
      <c r="C2125" s="266" t="s">
        <v>26986</v>
      </c>
      <c r="D2125" s="273" t="s">
        <v>14</v>
      </c>
      <c r="E2125" s="273" t="s">
        <v>25041</v>
      </c>
      <c r="F2125" s="274">
        <v>345.35</v>
      </c>
    </row>
    <row r="2126" spans="1:6">
      <c r="A2126" s="273" t="s">
        <v>25039</v>
      </c>
      <c r="B2126" s="273">
        <v>45256</v>
      </c>
      <c r="C2126" s="266" t="s">
        <v>32355</v>
      </c>
      <c r="D2126" s="273" t="s">
        <v>14</v>
      </c>
      <c r="E2126" s="273" t="s">
        <v>25041</v>
      </c>
      <c r="F2126" s="274">
        <v>29.23</v>
      </c>
    </row>
    <row r="2127" spans="1:6">
      <c r="A2127" s="273" t="s">
        <v>25987</v>
      </c>
      <c r="B2127" s="273">
        <v>3275</v>
      </c>
      <c r="C2127" s="266" t="s">
        <v>26987</v>
      </c>
      <c r="D2127" s="273" t="s">
        <v>16</v>
      </c>
      <c r="E2127" s="273" t="s">
        <v>25041</v>
      </c>
      <c r="F2127" s="274">
        <v>136.33000000000001</v>
      </c>
    </row>
    <row r="2128" spans="1:6">
      <c r="A2128" s="273" t="s">
        <v>25987</v>
      </c>
      <c r="B2128" s="273">
        <v>39512</v>
      </c>
      <c r="C2128" s="266" t="s">
        <v>26988</v>
      </c>
      <c r="D2128" s="273" t="s">
        <v>16</v>
      </c>
      <c r="E2128" s="273" t="s">
        <v>25041</v>
      </c>
      <c r="F2128" s="274">
        <v>126.31</v>
      </c>
    </row>
    <row r="2129" spans="1:6">
      <c r="A2129" s="273" t="s">
        <v>25987</v>
      </c>
      <c r="B2129" s="273">
        <v>39511</v>
      </c>
      <c r="C2129" s="266" t="s">
        <v>26989</v>
      </c>
      <c r="D2129" s="273" t="s">
        <v>16</v>
      </c>
      <c r="E2129" s="273" t="s">
        <v>25041</v>
      </c>
      <c r="F2129" s="274">
        <v>137.77000000000001</v>
      </c>
    </row>
    <row r="2130" spans="1:6">
      <c r="A2130" s="273" t="s">
        <v>25987</v>
      </c>
      <c r="B2130" s="273">
        <v>39513</v>
      </c>
      <c r="C2130" s="266" t="s">
        <v>26990</v>
      </c>
      <c r="D2130" s="273" t="s">
        <v>16</v>
      </c>
      <c r="E2130" s="273" t="s">
        <v>25041</v>
      </c>
      <c r="F2130" s="274">
        <v>147.77000000000001</v>
      </c>
    </row>
    <row r="2131" spans="1:6">
      <c r="A2131" s="273" t="s">
        <v>25039</v>
      </c>
      <c r="B2131" s="273">
        <v>3286</v>
      </c>
      <c r="C2131" s="266" t="s">
        <v>26991</v>
      </c>
      <c r="D2131" s="273" t="s">
        <v>16</v>
      </c>
      <c r="E2131" s="273" t="s">
        <v>25041</v>
      </c>
      <c r="F2131" s="274">
        <v>99.26</v>
      </c>
    </row>
    <row r="2132" spans="1:6">
      <c r="A2132" s="273" t="s">
        <v>25039</v>
      </c>
      <c r="B2132" s="273">
        <v>3287</v>
      </c>
      <c r="C2132" s="266" t="s">
        <v>26992</v>
      </c>
      <c r="D2132" s="273" t="s">
        <v>16</v>
      </c>
      <c r="E2132" s="273" t="s">
        <v>25041</v>
      </c>
      <c r="F2132" s="274">
        <v>150</v>
      </c>
    </row>
    <row r="2133" spans="1:6">
      <c r="A2133" s="273" t="s">
        <v>25039</v>
      </c>
      <c r="B2133" s="273">
        <v>3283</v>
      </c>
      <c r="C2133" s="266" t="s">
        <v>26993</v>
      </c>
      <c r="D2133" s="273" t="s">
        <v>16</v>
      </c>
      <c r="E2133" s="273" t="s">
        <v>25041</v>
      </c>
      <c r="F2133" s="274">
        <v>31.51</v>
      </c>
    </row>
    <row r="2134" spans="1:6">
      <c r="A2134" s="273" t="s">
        <v>25039</v>
      </c>
      <c r="B2134" s="273">
        <v>11587</v>
      </c>
      <c r="C2134" s="266" t="s">
        <v>26994</v>
      </c>
      <c r="D2134" s="273" t="s">
        <v>16</v>
      </c>
      <c r="E2134" s="273" t="s">
        <v>25041</v>
      </c>
      <c r="F2134" s="274">
        <v>93.48</v>
      </c>
    </row>
    <row r="2135" spans="1:6">
      <c r="A2135" s="273" t="s">
        <v>25039</v>
      </c>
      <c r="B2135" s="273">
        <v>36225</v>
      </c>
      <c r="C2135" s="266" t="s">
        <v>26995</v>
      </c>
      <c r="D2135" s="273" t="s">
        <v>16</v>
      </c>
      <c r="E2135" s="273" t="s">
        <v>25041</v>
      </c>
      <c r="F2135" s="274">
        <v>37.97</v>
      </c>
    </row>
    <row r="2136" spans="1:6">
      <c r="A2136" s="273" t="s">
        <v>25039</v>
      </c>
      <c r="B2136" s="273">
        <v>36230</v>
      </c>
      <c r="C2136" s="266" t="s">
        <v>26996</v>
      </c>
      <c r="D2136" s="273" t="s">
        <v>16</v>
      </c>
      <c r="E2136" s="273" t="s">
        <v>25046</v>
      </c>
      <c r="F2136" s="274">
        <v>27.9</v>
      </c>
    </row>
    <row r="2137" spans="1:6">
      <c r="A2137" s="273" t="s">
        <v>25039</v>
      </c>
      <c r="B2137" s="273">
        <v>36238</v>
      </c>
      <c r="C2137" s="266" t="s">
        <v>26997</v>
      </c>
      <c r="D2137" s="273" t="s">
        <v>16</v>
      </c>
      <c r="E2137" s="273" t="s">
        <v>25041</v>
      </c>
      <c r="F2137" s="274">
        <v>27.26</v>
      </c>
    </row>
    <row r="2138" spans="1:6">
      <c r="A2138" s="273" t="s">
        <v>25039</v>
      </c>
      <c r="B2138" s="273">
        <v>39363</v>
      </c>
      <c r="C2138" s="266" t="s">
        <v>26998</v>
      </c>
      <c r="D2138" s="273" t="s">
        <v>14</v>
      </c>
      <c r="E2138" s="273" t="s">
        <v>25041</v>
      </c>
      <c r="F2138" s="274">
        <v>5744.38</v>
      </c>
    </row>
    <row r="2139" spans="1:6">
      <c r="A2139" s="273" t="s">
        <v>25039</v>
      </c>
      <c r="B2139" s="273">
        <v>39361</v>
      </c>
      <c r="C2139" s="266" t="s">
        <v>26999</v>
      </c>
      <c r="D2139" s="273" t="s">
        <v>14</v>
      </c>
      <c r="E2139" s="273" t="s">
        <v>25041</v>
      </c>
      <c r="F2139" s="274">
        <v>1754.95</v>
      </c>
    </row>
    <row r="2140" spans="1:6">
      <c r="A2140" s="273" t="s">
        <v>25039</v>
      </c>
      <c r="B2140" s="273">
        <v>39362</v>
      </c>
      <c r="C2140" s="266" t="s">
        <v>27000</v>
      </c>
      <c r="D2140" s="273" t="s">
        <v>14</v>
      </c>
      <c r="E2140" s="273" t="s">
        <v>25041</v>
      </c>
      <c r="F2140" s="274">
        <v>3100.21</v>
      </c>
    </row>
    <row r="2141" spans="1:6">
      <c r="A2141" s="273" t="s">
        <v>25039</v>
      </c>
      <c r="B2141" s="273">
        <v>39364</v>
      </c>
      <c r="C2141" s="266" t="s">
        <v>27001</v>
      </c>
      <c r="D2141" s="273" t="s">
        <v>14</v>
      </c>
      <c r="E2141" s="273" t="s">
        <v>25041</v>
      </c>
      <c r="F2141" s="274">
        <v>12116.43</v>
      </c>
    </row>
    <row r="2142" spans="1:6">
      <c r="A2142" s="273" t="s">
        <v>25212</v>
      </c>
      <c r="B2142" s="273">
        <v>14576</v>
      </c>
      <c r="C2142" s="266" t="s">
        <v>27002</v>
      </c>
      <c r="D2142" s="273" t="s">
        <v>14</v>
      </c>
      <c r="E2142" s="273" t="s">
        <v>25041</v>
      </c>
      <c r="F2142" s="274">
        <v>6114614.9900000002</v>
      </c>
    </row>
    <row r="2143" spans="1:6">
      <c r="A2143" s="273" t="s">
        <v>25212</v>
      </c>
      <c r="B2143" s="273">
        <v>13877</v>
      </c>
      <c r="C2143" s="266" t="s">
        <v>27003</v>
      </c>
      <c r="D2143" s="273" t="s">
        <v>14</v>
      </c>
      <c r="E2143" s="273" t="s">
        <v>25041</v>
      </c>
      <c r="F2143" s="274">
        <v>2617575.48</v>
      </c>
    </row>
    <row r="2144" spans="1:6">
      <c r="A2144" s="273" t="s">
        <v>25039</v>
      </c>
      <c r="B2144" s="273">
        <v>7307</v>
      </c>
      <c r="C2144" s="266" t="s">
        <v>27004</v>
      </c>
      <c r="D2144" s="273" t="s">
        <v>11</v>
      </c>
      <c r="E2144" s="273" t="s">
        <v>25041</v>
      </c>
      <c r="F2144" s="274">
        <v>49.39</v>
      </c>
    </row>
    <row r="2145" spans="1:6">
      <c r="A2145" s="273" t="s">
        <v>25039</v>
      </c>
      <c r="B2145" s="273">
        <v>38122</v>
      </c>
      <c r="C2145" s="266" t="s">
        <v>27005</v>
      </c>
      <c r="D2145" s="273" t="s">
        <v>11</v>
      </c>
      <c r="E2145" s="273" t="s">
        <v>25041</v>
      </c>
      <c r="F2145" s="274">
        <v>20.96</v>
      </c>
    </row>
    <row r="2146" spans="1:6">
      <c r="A2146" s="273" t="s">
        <v>25039</v>
      </c>
      <c r="B2146" s="273">
        <v>43653</v>
      </c>
      <c r="C2146" s="266" t="s">
        <v>27006</v>
      </c>
      <c r="D2146" s="273" t="s">
        <v>11</v>
      </c>
      <c r="E2146" s="273" t="s">
        <v>25041</v>
      </c>
      <c r="F2146" s="274">
        <v>38.07</v>
      </c>
    </row>
    <row r="2147" spans="1:6">
      <c r="A2147" s="273" t="s">
        <v>25212</v>
      </c>
      <c r="B2147" s="273">
        <v>45301</v>
      </c>
      <c r="C2147" s="266" t="s">
        <v>32356</v>
      </c>
      <c r="D2147" s="273" t="s">
        <v>14</v>
      </c>
      <c r="E2147" s="273" t="s">
        <v>25041</v>
      </c>
      <c r="F2147" s="274">
        <v>244.22</v>
      </c>
    </row>
    <row r="2148" spans="1:6">
      <c r="A2148" s="273" t="s">
        <v>25987</v>
      </c>
      <c r="B2148" s="273">
        <v>45334</v>
      </c>
      <c r="C2148" s="266" t="s">
        <v>32357</v>
      </c>
      <c r="D2148" s="273" t="s">
        <v>14</v>
      </c>
      <c r="E2148" s="273" t="s">
        <v>25041</v>
      </c>
      <c r="F2148" s="274">
        <v>30.23</v>
      </c>
    </row>
    <row r="2149" spans="1:6">
      <c r="A2149" s="273" t="s">
        <v>25039</v>
      </c>
      <c r="B2149" s="273">
        <v>34802</v>
      </c>
      <c r="C2149" s="266" t="s">
        <v>27007</v>
      </c>
      <c r="D2149" s="273" t="s">
        <v>14</v>
      </c>
      <c r="E2149" s="273" t="s">
        <v>25041</v>
      </c>
      <c r="F2149" s="274">
        <v>1262.8699999999999</v>
      </c>
    </row>
    <row r="2150" spans="1:6">
      <c r="A2150" s="273" t="s">
        <v>25039</v>
      </c>
      <c r="B2150" s="273">
        <v>11588</v>
      </c>
      <c r="C2150" s="266" t="s">
        <v>27008</v>
      </c>
      <c r="D2150" s="273" t="s">
        <v>14</v>
      </c>
      <c r="E2150" s="273" t="s">
        <v>25041</v>
      </c>
      <c r="F2150" s="274">
        <v>1362.43</v>
      </c>
    </row>
    <row r="2151" spans="1:6">
      <c r="A2151" s="273" t="s">
        <v>25039</v>
      </c>
      <c r="B2151" s="273">
        <v>34383</v>
      </c>
      <c r="C2151" s="266" t="s">
        <v>27009</v>
      </c>
      <c r="D2151" s="273" t="s">
        <v>14</v>
      </c>
      <c r="E2151" s="273" t="s">
        <v>25041</v>
      </c>
      <c r="F2151" s="274">
        <v>1498.78</v>
      </c>
    </row>
    <row r="2152" spans="1:6">
      <c r="A2152" s="273" t="s">
        <v>25039</v>
      </c>
      <c r="B2152" s="273">
        <v>40451</v>
      </c>
      <c r="C2152" s="266" t="s">
        <v>27010</v>
      </c>
      <c r="D2152" s="273" t="s">
        <v>16</v>
      </c>
      <c r="E2152" s="273" t="s">
        <v>25041</v>
      </c>
      <c r="F2152" s="274">
        <v>121.15</v>
      </c>
    </row>
    <row r="2153" spans="1:6">
      <c r="A2153" s="273" t="s">
        <v>25039</v>
      </c>
      <c r="B2153" s="273">
        <v>40453</v>
      </c>
      <c r="C2153" s="266" t="s">
        <v>27011</v>
      </c>
      <c r="D2153" s="273" t="s">
        <v>16</v>
      </c>
      <c r="E2153" s="273" t="s">
        <v>25041</v>
      </c>
      <c r="F2153" s="274">
        <v>131.08000000000001</v>
      </c>
    </row>
    <row r="2154" spans="1:6">
      <c r="A2154" s="273" t="s">
        <v>25039</v>
      </c>
      <c r="B2154" s="273">
        <v>40452</v>
      </c>
      <c r="C2154" s="266" t="s">
        <v>27012</v>
      </c>
      <c r="D2154" s="273" t="s">
        <v>16</v>
      </c>
      <c r="E2154" s="273" t="s">
        <v>25041</v>
      </c>
      <c r="F2154" s="274">
        <v>143.78</v>
      </c>
    </row>
    <row r="2155" spans="1:6">
      <c r="A2155" s="273" t="s">
        <v>25039</v>
      </c>
      <c r="B2155" s="273">
        <v>11594</v>
      </c>
      <c r="C2155" s="266" t="s">
        <v>27013</v>
      </c>
      <c r="D2155" s="273" t="s">
        <v>14</v>
      </c>
      <c r="E2155" s="273" t="s">
        <v>25041</v>
      </c>
      <c r="F2155" s="274">
        <v>434.25</v>
      </c>
    </row>
    <row r="2156" spans="1:6">
      <c r="A2156" s="273" t="s">
        <v>25039</v>
      </c>
      <c r="B2156" s="273">
        <v>3311</v>
      </c>
      <c r="C2156" s="266" t="s">
        <v>27014</v>
      </c>
      <c r="D2156" s="273" t="s">
        <v>18</v>
      </c>
      <c r="E2156" s="273" t="s">
        <v>25041</v>
      </c>
      <c r="F2156" s="274">
        <v>434.25</v>
      </c>
    </row>
    <row r="2157" spans="1:6">
      <c r="A2157" s="273" t="s">
        <v>25039</v>
      </c>
      <c r="B2157" s="273">
        <v>11599</v>
      </c>
      <c r="C2157" s="266" t="s">
        <v>27015</v>
      </c>
      <c r="D2157" s="273" t="s">
        <v>14</v>
      </c>
      <c r="E2157" s="273" t="s">
        <v>25041</v>
      </c>
      <c r="F2157" s="274">
        <v>577.5</v>
      </c>
    </row>
    <row r="2158" spans="1:6">
      <c r="A2158" s="273" t="s">
        <v>25039</v>
      </c>
      <c r="B2158" s="273">
        <v>11593</v>
      </c>
      <c r="C2158" s="266" t="s">
        <v>27016</v>
      </c>
      <c r="D2158" s="273" t="s">
        <v>14</v>
      </c>
      <c r="E2158" s="273" t="s">
        <v>25041</v>
      </c>
      <c r="F2158" s="274">
        <v>809.62</v>
      </c>
    </row>
    <row r="2159" spans="1:6">
      <c r="A2159" s="273" t="s">
        <v>25039</v>
      </c>
      <c r="B2159" s="273">
        <v>3314</v>
      </c>
      <c r="C2159" s="266" t="s">
        <v>27017</v>
      </c>
      <c r="D2159" s="273" t="s">
        <v>18</v>
      </c>
      <c r="E2159" s="273" t="s">
        <v>25041</v>
      </c>
      <c r="F2159" s="274">
        <v>579.04</v>
      </c>
    </row>
    <row r="2160" spans="1:6">
      <c r="A2160" s="273" t="s">
        <v>25039</v>
      </c>
      <c r="B2160" s="273">
        <v>11597</v>
      </c>
      <c r="C2160" s="266" t="s">
        <v>27018</v>
      </c>
      <c r="D2160" s="273" t="s">
        <v>14</v>
      </c>
      <c r="E2160" s="273" t="s">
        <v>25041</v>
      </c>
      <c r="F2160" s="274">
        <v>673.35</v>
      </c>
    </row>
    <row r="2161" spans="1:6">
      <c r="A2161" s="273" t="s">
        <v>25039</v>
      </c>
      <c r="B2161" s="273">
        <v>3309</v>
      </c>
      <c r="C2161" s="266" t="s">
        <v>27019</v>
      </c>
      <c r="D2161" s="273" t="s">
        <v>18</v>
      </c>
      <c r="E2161" s="273" t="s">
        <v>25041</v>
      </c>
      <c r="F2161" s="274">
        <v>459.84</v>
      </c>
    </row>
    <row r="2162" spans="1:6">
      <c r="A2162" s="273" t="s">
        <v>25039</v>
      </c>
      <c r="B2162" s="273">
        <v>40440</v>
      </c>
      <c r="C2162" s="266" t="s">
        <v>27020</v>
      </c>
      <c r="D2162" s="273" t="s">
        <v>18</v>
      </c>
      <c r="E2162" s="273" t="s">
        <v>25041</v>
      </c>
      <c r="F2162" s="274">
        <v>603.13</v>
      </c>
    </row>
    <row r="2163" spans="1:6">
      <c r="A2163" s="273" t="s">
        <v>25039</v>
      </c>
      <c r="B2163" s="273">
        <v>40441</v>
      </c>
      <c r="C2163" s="266" t="s">
        <v>27021</v>
      </c>
      <c r="D2163" s="273" t="s">
        <v>18</v>
      </c>
      <c r="E2163" s="273" t="s">
        <v>25041</v>
      </c>
      <c r="F2163" s="274">
        <v>385.06</v>
      </c>
    </row>
    <row r="2164" spans="1:6">
      <c r="A2164" s="273" t="s">
        <v>25039</v>
      </c>
      <c r="B2164" s="273">
        <v>34612</v>
      </c>
      <c r="C2164" s="266" t="s">
        <v>27022</v>
      </c>
      <c r="D2164" s="273" t="s">
        <v>14</v>
      </c>
      <c r="E2164" s="273" t="s">
        <v>25041</v>
      </c>
      <c r="F2164" s="274">
        <v>832.82</v>
      </c>
    </row>
    <row r="2165" spans="1:6">
      <c r="A2165" s="273" t="s">
        <v>25039</v>
      </c>
      <c r="B2165" s="273">
        <v>34635</v>
      </c>
      <c r="C2165" s="266" t="s">
        <v>27023</v>
      </c>
      <c r="D2165" s="273" t="s">
        <v>14</v>
      </c>
      <c r="E2165" s="273" t="s">
        <v>25041</v>
      </c>
      <c r="F2165" s="274">
        <v>1070.97</v>
      </c>
    </row>
    <row r="2166" spans="1:6">
      <c r="A2166" s="273" t="s">
        <v>25039</v>
      </c>
      <c r="B2166" s="273">
        <v>34633</v>
      </c>
      <c r="C2166" s="266" t="s">
        <v>27024</v>
      </c>
      <c r="D2166" s="273" t="s">
        <v>14</v>
      </c>
      <c r="E2166" s="273" t="s">
        <v>25041</v>
      </c>
      <c r="F2166" s="274">
        <v>1180.49</v>
      </c>
    </row>
    <row r="2167" spans="1:6">
      <c r="A2167" s="273" t="s">
        <v>25039</v>
      </c>
      <c r="B2167" s="273">
        <v>40449</v>
      </c>
      <c r="C2167" s="266" t="s">
        <v>27025</v>
      </c>
      <c r="D2167" s="273" t="s">
        <v>18</v>
      </c>
      <c r="E2167" s="273" t="s">
        <v>25041</v>
      </c>
      <c r="F2167" s="274">
        <v>323.70999999999998</v>
      </c>
    </row>
    <row r="2168" spans="1:6">
      <c r="A2168" s="273" t="s">
        <v>25039</v>
      </c>
      <c r="B2168" s="273">
        <v>11592</v>
      </c>
      <c r="C2168" s="266" t="s">
        <v>27026</v>
      </c>
      <c r="D2168" s="273" t="s">
        <v>14</v>
      </c>
      <c r="E2168" s="273" t="s">
        <v>25041</v>
      </c>
      <c r="F2168" s="274">
        <v>579.04</v>
      </c>
    </row>
    <row r="2169" spans="1:6">
      <c r="A2169" s="273" t="s">
        <v>25039</v>
      </c>
      <c r="B2169" s="273">
        <v>34800</v>
      </c>
      <c r="C2169" s="266" t="s">
        <v>27027</v>
      </c>
      <c r="D2169" s="273" t="s">
        <v>18</v>
      </c>
      <c r="E2169" s="273" t="s">
        <v>25041</v>
      </c>
      <c r="F2169" s="274">
        <v>404.8</v>
      </c>
    </row>
    <row r="2170" spans="1:6">
      <c r="A2170" s="273" t="s">
        <v>25039</v>
      </c>
      <c r="B2170" s="273">
        <v>11596</v>
      </c>
      <c r="C2170" s="266" t="s">
        <v>27028</v>
      </c>
      <c r="D2170" s="273" t="s">
        <v>14</v>
      </c>
      <c r="E2170" s="273" t="s">
        <v>25041</v>
      </c>
      <c r="F2170" s="274">
        <v>459.84</v>
      </c>
    </row>
    <row r="2171" spans="1:6">
      <c r="A2171" s="273" t="s">
        <v>25039</v>
      </c>
      <c r="B2171" s="273">
        <v>40438</v>
      </c>
      <c r="C2171" s="266" t="s">
        <v>27029</v>
      </c>
      <c r="D2171" s="273" t="s">
        <v>18</v>
      </c>
      <c r="E2171" s="273" t="s">
        <v>25041</v>
      </c>
      <c r="F2171" s="274">
        <v>269.69</v>
      </c>
    </row>
    <row r="2172" spans="1:6">
      <c r="A2172" s="273" t="s">
        <v>25039</v>
      </c>
      <c r="B2172" s="273">
        <v>40436</v>
      </c>
      <c r="C2172" s="266" t="s">
        <v>27030</v>
      </c>
      <c r="D2172" s="273" t="s">
        <v>18</v>
      </c>
      <c r="E2172" s="273" t="s">
        <v>25041</v>
      </c>
      <c r="F2172" s="274">
        <v>336.28</v>
      </c>
    </row>
    <row r="2173" spans="1:6">
      <c r="A2173" s="273" t="s">
        <v>25039</v>
      </c>
      <c r="B2173" s="273">
        <v>4315</v>
      </c>
      <c r="C2173" s="266" t="s">
        <v>27031</v>
      </c>
      <c r="D2173" s="273" t="s">
        <v>14</v>
      </c>
      <c r="E2173" s="273" t="s">
        <v>25041</v>
      </c>
      <c r="F2173" s="274">
        <v>2.12</v>
      </c>
    </row>
    <row r="2174" spans="1:6">
      <c r="A2174" s="273" t="s">
        <v>25039</v>
      </c>
      <c r="B2174" s="273">
        <v>402</v>
      </c>
      <c r="C2174" s="266" t="s">
        <v>27032</v>
      </c>
      <c r="D2174" s="273" t="s">
        <v>14</v>
      </c>
      <c r="E2174" s="273" t="s">
        <v>25041</v>
      </c>
      <c r="F2174" s="274">
        <v>12.11</v>
      </c>
    </row>
    <row r="2175" spans="1:6">
      <c r="A2175" s="273" t="s">
        <v>25039</v>
      </c>
      <c r="B2175" s="273">
        <v>4226</v>
      </c>
      <c r="C2175" s="266" t="s">
        <v>27033</v>
      </c>
      <c r="D2175" s="273" t="s">
        <v>15</v>
      </c>
      <c r="E2175" s="273" t="s">
        <v>25046</v>
      </c>
      <c r="F2175" s="274">
        <v>8.9600000000000009</v>
      </c>
    </row>
    <row r="2176" spans="1:6">
      <c r="A2176" s="273" t="s">
        <v>25039</v>
      </c>
      <c r="B2176" s="273">
        <v>4222</v>
      </c>
      <c r="C2176" s="266" t="s">
        <v>27034</v>
      </c>
      <c r="D2176" s="273" t="s">
        <v>11</v>
      </c>
      <c r="E2176" s="273" t="s">
        <v>25046</v>
      </c>
      <c r="F2176" s="274">
        <v>6.64</v>
      </c>
    </row>
    <row r="2177" spans="1:6">
      <c r="A2177" s="273" t="s">
        <v>25039</v>
      </c>
      <c r="B2177" s="273">
        <v>34804</v>
      </c>
      <c r="C2177" s="266" t="s">
        <v>27035</v>
      </c>
      <c r="D2177" s="273" t="s">
        <v>16</v>
      </c>
      <c r="E2177" s="273" t="s">
        <v>25041</v>
      </c>
      <c r="F2177" s="274">
        <v>48.88</v>
      </c>
    </row>
    <row r="2178" spans="1:6">
      <c r="A2178" s="273" t="s">
        <v>25039</v>
      </c>
      <c r="B2178" s="273">
        <v>4013</v>
      </c>
      <c r="C2178" s="266" t="s">
        <v>27036</v>
      </c>
      <c r="D2178" s="273" t="s">
        <v>16</v>
      </c>
      <c r="E2178" s="273" t="s">
        <v>25041</v>
      </c>
      <c r="F2178" s="274">
        <v>7.53</v>
      </c>
    </row>
    <row r="2179" spans="1:6">
      <c r="A2179" s="273" t="s">
        <v>25039</v>
      </c>
      <c r="B2179" s="273">
        <v>4011</v>
      </c>
      <c r="C2179" s="266" t="s">
        <v>27037</v>
      </c>
      <c r="D2179" s="273" t="s">
        <v>16</v>
      </c>
      <c r="E2179" s="273" t="s">
        <v>25041</v>
      </c>
      <c r="F2179" s="274">
        <v>8.41</v>
      </c>
    </row>
    <row r="2180" spans="1:6">
      <c r="A2180" s="273" t="s">
        <v>25039</v>
      </c>
      <c r="B2180" s="273">
        <v>4021</v>
      </c>
      <c r="C2180" s="266" t="s">
        <v>27038</v>
      </c>
      <c r="D2180" s="273" t="s">
        <v>16</v>
      </c>
      <c r="E2180" s="273" t="s">
        <v>25041</v>
      </c>
      <c r="F2180" s="274">
        <v>10.49</v>
      </c>
    </row>
    <row r="2181" spans="1:6">
      <c r="A2181" s="273" t="s">
        <v>25039</v>
      </c>
      <c r="B2181" s="273">
        <v>4019</v>
      </c>
      <c r="C2181" s="266" t="s">
        <v>27039</v>
      </c>
      <c r="D2181" s="273" t="s">
        <v>16</v>
      </c>
      <c r="E2181" s="273" t="s">
        <v>25041</v>
      </c>
      <c r="F2181" s="274">
        <v>12.6</v>
      </c>
    </row>
    <row r="2182" spans="1:6">
      <c r="A2182" s="273" t="s">
        <v>25039</v>
      </c>
      <c r="B2182" s="273">
        <v>4012</v>
      </c>
      <c r="C2182" s="266" t="s">
        <v>27040</v>
      </c>
      <c r="D2182" s="273" t="s">
        <v>16</v>
      </c>
      <c r="E2182" s="273" t="s">
        <v>25041</v>
      </c>
      <c r="F2182" s="274">
        <v>16.88</v>
      </c>
    </row>
    <row r="2183" spans="1:6">
      <c r="A2183" s="273" t="s">
        <v>25039</v>
      </c>
      <c r="B2183" s="273">
        <v>4020</v>
      </c>
      <c r="C2183" s="266" t="s">
        <v>27041</v>
      </c>
      <c r="D2183" s="273" t="s">
        <v>16</v>
      </c>
      <c r="E2183" s="273" t="s">
        <v>25041</v>
      </c>
      <c r="F2183" s="274">
        <v>21.14</v>
      </c>
    </row>
    <row r="2184" spans="1:6">
      <c r="A2184" s="273" t="s">
        <v>25039</v>
      </c>
      <c r="B2184" s="273">
        <v>4018</v>
      </c>
      <c r="C2184" s="266" t="s">
        <v>27042</v>
      </c>
      <c r="D2184" s="273" t="s">
        <v>16</v>
      </c>
      <c r="E2184" s="273" t="s">
        <v>25041</v>
      </c>
      <c r="F2184" s="274">
        <v>25.32</v>
      </c>
    </row>
    <row r="2185" spans="1:6">
      <c r="A2185" s="273" t="s">
        <v>25212</v>
      </c>
      <c r="B2185" s="273">
        <v>36498</v>
      </c>
      <c r="C2185" s="266" t="s">
        <v>27043</v>
      </c>
      <c r="D2185" s="273" t="s">
        <v>14</v>
      </c>
      <c r="E2185" s="273" t="s">
        <v>25041</v>
      </c>
      <c r="F2185" s="274">
        <v>8511.19</v>
      </c>
    </row>
    <row r="2186" spans="1:6">
      <c r="A2186" s="273" t="s">
        <v>25183</v>
      </c>
      <c r="B2186" s="273">
        <v>12872</v>
      </c>
      <c r="C2186" s="266" t="s">
        <v>27044</v>
      </c>
      <c r="D2186" s="273" t="s">
        <v>17</v>
      </c>
      <c r="E2186" s="273" t="s">
        <v>25041</v>
      </c>
      <c r="F2186" s="274">
        <v>24.1</v>
      </c>
    </row>
    <row r="2187" spans="1:6">
      <c r="A2187" s="273" t="s">
        <v>25183</v>
      </c>
      <c r="B2187" s="273">
        <v>41075</v>
      </c>
      <c r="C2187" s="266" t="s">
        <v>27045</v>
      </c>
      <c r="D2187" s="273" t="s">
        <v>11802</v>
      </c>
      <c r="E2187" s="273" t="s">
        <v>25041</v>
      </c>
      <c r="F2187" s="274">
        <v>4223.0200000000004</v>
      </c>
    </row>
    <row r="2188" spans="1:6">
      <c r="A2188" s="273" t="s">
        <v>25039</v>
      </c>
      <c r="B2188" s="273">
        <v>44324</v>
      </c>
      <c r="C2188" s="266" t="s">
        <v>27046</v>
      </c>
      <c r="D2188" s="273" t="s">
        <v>15</v>
      </c>
      <c r="E2188" s="273" t="s">
        <v>25041</v>
      </c>
      <c r="F2188" s="274">
        <v>2.68</v>
      </c>
    </row>
    <row r="2189" spans="1:6">
      <c r="A2189" s="273" t="s">
        <v>25039</v>
      </c>
      <c r="B2189" s="273">
        <v>3315</v>
      </c>
      <c r="C2189" s="266" t="s">
        <v>27047</v>
      </c>
      <c r="D2189" s="273" t="s">
        <v>15</v>
      </c>
      <c r="E2189" s="273" t="s">
        <v>25041</v>
      </c>
      <c r="F2189" s="274">
        <v>0.77</v>
      </c>
    </row>
    <row r="2190" spans="1:6">
      <c r="A2190" s="273" t="s">
        <v>25039</v>
      </c>
      <c r="B2190" s="273">
        <v>36870</v>
      </c>
      <c r="C2190" s="266" t="s">
        <v>27048</v>
      </c>
      <c r="D2190" s="273" t="s">
        <v>15</v>
      </c>
      <c r="E2190" s="273" t="s">
        <v>25041</v>
      </c>
      <c r="F2190" s="274">
        <v>0.6</v>
      </c>
    </row>
    <row r="2191" spans="1:6">
      <c r="A2191" s="273" t="s">
        <v>25039</v>
      </c>
      <c r="B2191" s="273">
        <v>5092</v>
      </c>
      <c r="C2191" s="266" t="s">
        <v>27049</v>
      </c>
      <c r="D2191" s="273" t="s">
        <v>4106</v>
      </c>
      <c r="E2191" s="273" t="s">
        <v>25041</v>
      </c>
      <c r="F2191" s="274">
        <v>17.55</v>
      </c>
    </row>
    <row r="2192" spans="1:6">
      <c r="A2192" s="273" t="s">
        <v>25039</v>
      </c>
      <c r="B2192" s="273">
        <v>11462</v>
      </c>
      <c r="C2192" s="266" t="s">
        <v>27050</v>
      </c>
      <c r="D2192" s="273" t="s">
        <v>4106</v>
      </c>
      <c r="E2192" s="273" t="s">
        <v>25041</v>
      </c>
      <c r="F2192" s="274">
        <v>17.940000000000001</v>
      </c>
    </row>
    <row r="2193" spans="1:6">
      <c r="A2193" s="273" t="s">
        <v>25212</v>
      </c>
      <c r="B2193" s="273">
        <v>36529</v>
      </c>
      <c r="C2193" s="266" t="s">
        <v>27051</v>
      </c>
      <c r="D2193" s="273" t="s">
        <v>14</v>
      </c>
      <c r="E2193" s="273" t="s">
        <v>25041</v>
      </c>
      <c r="F2193" s="274">
        <v>66326.53</v>
      </c>
    </row>
    <row r="2194" spans="1:6">
      <c r="A2194" s="273" t="s">
        <v>25212</v>
      </c>
      <c r="B2194" s="273">
        <v>3318</v>
      </c>
      <c r="C2194" s="266" t="s">
        <v>27052</v>
      </c>
      <c r="D2194" s="273" t="s">
        <v>14</v>
      </c>
      <c r="E2194" s="273" t="s">
        <v>25046</v>
      </c>
      <c r="F2194" s="274">
        <v>52000</v>
      </c>
    </row>
    <row r="2195" spans="1:6">
      <c r="A2195" s="273" t="s">
        <v>25039</v>
      </c>
      <c r="B2195" s="273">
        <v>3324</v>
      </c>
      <c r="C2195" s="266" t="s">
        <v>27053</v>
      </c>
      <c r="D2195" s="273" t="s">
        <v>16</v>
      </c>
      <c r="E2195" s="273" t="s">
        <v>25041</v>
      </c>
      <c r="F2195" s="274">
        <v>12.07</v>
      </c>
    </row>
    <row r="2196" spans="1:6">
      <c r="A2196" s="273" t="s">
        <v>25039</v>
      </c>
      <c r="B2196" s="273">
        <v>3322</v>
      </c>
      <c r="C2196" s="266" t="s">
        <v>27054</v>
      </c>
      <c r="D2196" s="273" t="s">
        <v>16</v>
      </c>
      <c r="E2196" s="273" t="s">
        <v>25046</v>
      </c>
      <c r="F2196" s="274">
        <v>16.899999999999999</v>
      </c>
    </row>
    <row r="2197" spans="1:6">
      <c r="A2197" s="273" t="s">
        <v>25039</v>
      </c>
      <c r="B2197" s="273">
        <v>5076</v>
      </c>
      <c r="C2197" s="266" t="s">
        <v>27055</v>
      </c>
      <c r="D2197" s="273" t="s">
        <v>15</v>
      </c>
      <c r="E2197" s="273" t="s">
        <v>25041</v>
      </c>
      <c r="F2197" s="274">
        <v>11.54</v>
      </c>
    </row>
    <row r="2198" spans="1:6">
      <c r="A2198" s="273" t="s">
        <v>25039</v>
      </c>
      <c r="B2198" s="273">
        <v>5077</v>
      </c>
      <c r="C2198" s="266" t="s">
        <v>27056</v>
      </c>
      <c r="D2198" s="273" t="s">
        <v>15</v>
      </c>
      <c r="E2198" s="273" t="s">
        <v>25041</v>
      </c>
      <c r="F2198" s="274">
        <v>12.75</v>
      </c>
    </row>
    <row r="2199" spans="1:6">
      <c r="A2199" s="273" t="s">
        <v>25039</v>
      </c>
      <c r="B2199" s="273">
        <v>45242</v>
      </c>
      <c r="C2199" s="266" t="s">
        <v>32358</v>
      </c>
      <c r="D2199" s="273" t="s">
        <v>14</v>
      </c>
      <c r="E2199" s="273" t="s">
        <v>25041</v>
      </c>
      <c r="F2199" s="274">
        <v>68.180000000000007</v>
      </c>
    </row>
    <row r="2200" spans="1:6">
      <c r="A2200" s="273" t="s">
        <v>25039</v>
      </c>
      <c r="B2200" s="273">
        <v>11837</v>
      </c>
      <c r="C2200" s="266" t="s">
        <v>27057</v>
      </c>
      <c r="D2200" s="273" t="s">
        <v>14</v>
      </c>
      <c r="E2200" s="273" t="s">
        <v>25041</v>
      </c>
      <c r="F2200" s="274">
        <v>68.86</v>
      </c>
    </row>
    <row r="2201" spans="1:6">
      <c r="A2201" s="273" t="s">
        <v>25039</v>
      </c>
      <c r="B2201" s="273">
        <v>415</v>
      </c>
      <c r="C2201" s="266" t="s">
        <v>27058</v>
      </c>
      <c r="D2201" s="273" t="s">
        <v>14</v>
      </c>
      <c r="E2201" s="273" t="s">
        <v>25041</v>
      </c>
      <c r="F2201" s="274">
        <v>28.24</v>
      </c>
    </row>
    <row r="2202" spans="1:6">
      <c r="A2202" s="273" t="s">
        <v>25039</v>
      </c>
      <c r="B2202" s="273">
        <v>38055</v>
      </c>
      <c r="C2202" s="266" t="s">
        <v>27059</v>
      </c>
      <c r="D2202" s="273" t="s">
        <v>14</v>
      </c>
      <c r="E2202" s="273" t="s">
        <v>25041</v>
      </c>
      <c r="F2202" s="274">
        <v>6.25</v>
      </c>
    </row>
    <row r="2203" spans="1:6">
      <c r="A2203" s="273" t="s">
        <v>25039</v>
      </c>
      <c r="B2203" s="273">
        <v>416</v>
      </c>
      <c r="C2203" s="266" t="s">
        <v>27060</v>
      </c>
      <c r="D2203" s="273" t="s">
        <v>14</v>
      </c>
      <c r="E2203" s="273" t="s">
        <v>25041</v>
      </c>
      <c r="F2203" s="274">
        <v>10.34</v>
      </c>
    </row>
    <row r="2204" spans="1:6">
      <c r="A2204" s="273" t="s">
        <v>25039</v>
      </c>
      <c r="B2204" s="273">
        <v>425</v>
      </c>
      <c r="C2204" s="266" t="s">
        <v>27061</v>
      </c>
      <c r="D2204" s="273" t="s">
        <v>14</v>
      </c>
      <c r="E2204" s="273" t="s">
        <v>25041</v>
      </c>
      <c r="F2204" s="274">
        <v>6.41</v>
      </c>
    </row>
    <row r="2205" spans="1:6">
      <c r="A2205" s="273" t="s">
        <v>25039</v>
      </c>
      <c r="B2205" s="273">
        <v>426</v>
      </c>
      <c r="C2205" s="266" t="s">
        <v>27062</v>
      </c>
      <c r="D2205" s="273" t="s">
        <v>14</v>
      </c>
      <c r="E2205" s="273" t="s">
        <v>25041</v>
      </c>
      <c r="F2205" s="274">
        <v>35.29</v>
      </c>
    </row>
    <row r="2206" spans="1:6">
      <c r="A2206" s="273" t="s">
        <v>25039</v>
      </c>
      <c r="B2206" s="273">
        <v>38056</v>
      </c>
      <c r="C2206" s="266" t="s">
        <v>27063</v>
      </c>
      <c r="D2206" s="273" t="s">
        <v>14</v>
      </c>
      <c r="E2206" s="273" t="s">
        <v>25041</v>
      </c>
      <c r="F2206" s="274">
        <v>34.46</v>
      </c>
    </row>
    <row r="2207" spans="1:6">
      <c r="A2207" s="273" t="s">
        <v>25039</v>
      </c>
      <c r="B2207" s="273">
        <v>1564</v>
      </c>
      <c r="C2207" s="266" t="s">
        <v>27064</v>
      </c>
      <c r="D2207" s="273" t="s">
        <v>14</v>
      </c>
      <c r="E2207" s="273" t="s">
        <v>25041</v>
      </c>
      <c r="F2207" s="274">
        <v>13.15</v>
      </c>
    </row>
    <row r="2208" spans="1:6">
      <c r="A2208" s="273" t="s">
        <v>25039</v>
      </c>
      <c r="B2208" s="273">
        <v>11032</v>
      </c>
      <c r="C2208" s="266" t="s">
        <v>27065</v>
      </c>
      <c r="D2208" s="273" t="s">
        <v>14</v>
      </c>
      <c r="E2208" s="273" t="s">
        <v>25041</v>
      </c>
      <c r="F2208" s="274">
        <v>11.96</v>
      </c>
    </row>
    <row r="2209" spans="1:6">
      <c r="A2209" s="273" t="s">
        <v>25039</v>
      </c>
      <c r="B2209" s="273">
        <v>36786</v>
      </c>
      <c r="C2209" s="266" t="s">
        <v>27066</v>
      </c>
      <c r="D2209" s="273" t="s">
        <v>21407</v>
      </c>
      <c r="E2209" s="273" t="s">
        <v>25041</v>
      </c>
      <c r="F2209" s="274">
        <v>136.94</v>
      </c>
    </row>
    <row r="2210" spans="1:6">
      <c r="A2210" s="273" t="s">
        <v>25039</v>
      </c>
      <c r="B2210" s="273">
        <v>36785</v>
      </c>
      <c r="C2210" s="266" t="s">
        <v>27067</v>
      </c>
      <c r="D2210" s="273" t="s">
        <v>21407</v>
      </c>
      <c r="E2210" s="273" t="s">
        <v>25041</v>
      </c>
      <c r="F2210" s="274">
        <v>119</v>
      </c>
    </row>
    <row r="2211" spans="1:6">
      <c r="A2211" s="273" t="s">
        <v>25039</v>
      </c>
      <c r="B2211" s="273">
        <v>36782</v>
      </c>
      <c r="C2211" s="266" t="s">
        <v>27068</v>
      </c>
      <c r="D2211" s="273" t="s">
        <v>21407</v>
      </c>
      <c r="E2211" s="273" t="s">
        <v>25041</v>
      </c>
      <c r="F2211" s="274">
        <v>142.04</v>
      </c>
    </row>
    <row r="2212" spans="1:6">
      <c r="A2212" s="273" t="s">
        <v>25039</v>
      </c>
      <c r="B2212" s="273">
        <v>44481</v>
      </c>
      <c r="C2212" s="266" t="s">
        <v>32359</v>
      </c>
      <c r="D2212" s="273" t="s">
        <v>21407</v>
      </c>
      <c r="E2212" s="273" t="s">
        <v>25046</v>
      </c>
      <c r="F2212" s="274">
        <v>160</v>
      </c>
    </row>
    <row r="2213" spans="1:6">
      <c r="A2213" s="273" t="s">
        <v>25039</v>
      </c>
      <c r="B2213" s="273">
        <v>4824</v>
      </c>
      <c r="C2213" s="266" t="s">
        <v>27069</v>
      </c>
      <c r="D2213" s="273" t="s">
        <v>15</v>
      </c>
      <c r="E2213" s="273" t="s">
        <v>25041</v>
      </c>
      <c r="F2213" s="274">
        <v>0.8</v>
      </c>
    </row>
    <row r="2214" spans="1:6">
      <c r="A2214" s="273" t="s">
        <v>25039</v>
      </c>
      <c r="B2214" s="273">
        <v>11795</v>
      </c>
      <c r="C2214" s="266" t="s">
        <v>27070</v>
      </c>
      <c r="D2214" s="273" t="s">
        <v>16</v>
      </c>
      <c r="E2214" s="273" t="s">
        <v>25041</v>
      </c>
      <c r="F2214" s="274">
        <v>671.69</v>
      </c>
    </row>
    <row r="2215" spans="1:6">
      <c r="A2215" s="273" t="s">
        <v>25039</v>
      </c>
      <c r="B2215" s="273">
        <v>134</v>
      </c>
      <c r="C2215" s="266" t="s">
        <v>27071</v>
      </c>
      <c r="D2215" s="273" t="s">
        <v>15</v>
      </c>
      <c r="E2215" s="273" t="s">
        <v>25041</v>
      </c>
      <c r="F2215" s="274">
        <v>1.67</v>
      </c>
    </row>
    <row r="2216" spans="1:6">
      <c r="A2216" s="273" t="s">
        <v>25039</v>
      </c>
      <c r="B2216" s="273">
        <v>4229</v>
      </c>
      <c r="C2216" s="266" t="s">
        <v>27072</v>
      </c>
      <c r="D2216" s="273" t="s">
        <v>15</v>
      </c>
      <c r="E2216" s="273" t="s">
        <v>25041</v>
      </c>
      <c r="F2216" s="274">
        <v>54.07</v>
      </c>
    </row>
    <row r="2217" spans="1:6">
      <c r="A2217" s="273" t="s">
        <v>25039</v>
      </c>
      <c r="B2217" s="273">
        <v>11731</v>
      </c>
      <c r="C2217" s="266" t="s">
        <v>27073</v>
      </c>
      <c r="D2217" s="273" t="s">
        <v>14</v>
      </c>
      <c r="E2217" s="273" t="s">
        <v>25041</v>
      </c>
      <c r="F2217" s="274">
        <v>10.82</v>
      </c>
    </row>
    <row r="2218" spans="1:6">
      <c r="A2218" s="273" t="s">
        <v>25039</v>
      </c>
      <c r="B2218" s="273">
        <v>11732</v>
      </c>
      <c r="C2218" s="266" t="s">
        <v>27074</v>
      </c>
      <c r="D2218" s="273" t="s">
        <v>14</v>
      </c>
      <c r="E2218" s="273" t="s">
        <v>25041</v>
      </c>
      <c r="F2218" s="274">
        <v>28.37</v>
      </c>
    </row>
    <row r="2219" spans="1:6">
      <c r="A2219" s="273" t="s">
        <v>25039</v>
      </c>
      <c r="B2219" s="273">
        <v>11244</v>
      </c>
      <c r="C2219" s="266" t="s">
        <v>27075</v>
      </c>
      <c r="D2219" s="273" t="s">
        <v>14</v>
      </c>
      <c r="E2219" s="273" t="s">
        <v>25041</v>
      </c>
      <c r="F2219" s="274">
        <v>237.7</v>
      </c>
    </row>
    <row r="2220" spans="1:6">
      <c r="A2220" s="273" t="s">
        <v>25039</v>
      </c>
      <c r="B2220" s="273">
        <v>11235</v>
      </c>
      <c r="C2220" s="266" t="s">
        <v>27076</v>
      </c>
      <c r="D2220" s="273" t="s">
        <v>14</v>
      </c>
      <c r="E2220" s="273" t="s">
        <v>25041</v>
      </c>
      <c r="F2220" s="274">
        <v>181.39</v>
      </c>
    </row>
    <row r="2221" spans="1:6">
      <c r="A2221" s="273" t="s">
        <v>25039</v>
      </c>
      <c r="B2221" s="273">
        <v>11236</v>
      </c>
      <c r="C2221" s="266" t="s">
        <v>27077</v>
      </c>
      <c r="D2221" s="273" t="s">
        <v>14</v>
      </c>
      <c r="E2221" s="273" t="s">
        <v>25041</v>
      </c>
      <c r="F2221" s="274">
        <v>230.52</v>
      </c>
    </row>
    <row r="2222" spans="1:6">
      <c r="A2222" s="273" t="s">
        <v>25039</v>
      </c>
      <c r="B2222" s="273">
        <v>11245</v>
      </c>
      <c r="C2222" s="266" t="s">
        <v>27078</v>
      </c>
      <c r="D2222" s="273" t="s">
        <v>14</v>
      </c>
      <c r="E2222" s="273" t="s">
        <v>25041</v>
      </c>
      <c r="F2222" s="274">
        <v>328.77</v>
      </c>
    </row>
    <row r="2223" spans="1:6">
      <c r="A2223" s="273" t="s">
        <v>25212</v>
      </c>
      <c r="B2223" s="273">
        <v>36494</v>
      </c>
      <c r="C2223" s="266" t="s">
        <v>27079</v>
      </c>
      <c r="D2223" s="273" t="s">
        <v>14</v>
      </c>
      <c r="E2223" s="273" t="s">
        <v>25041</v>
      </c>
      <c r="F2223" s="274">
        <v>740761.71</v>
      </c>
    </row>
    <row r="2224" spans="1:6">
      <c r="A2224" s="273" t="s">
        <v>25212</v>
      </c>
      <c r="B2224" s="273">
        <v>36493</v>
      </c>
      <c r="C2224" s="266" t="s">
        <v>27080</v>
      </c>
      <c r="D2224" s="273" t="s">
        <v>14</v>
      </c>
      <c r="E2224" s="273" t="s">
        <v>25041</v>
      </c>
      <c r="F2224" s="274">
        <v>839252.93</v>
      </c>
    </row>
    <row r="2225" spans="1:6">
      <c r="A2225" s="273" t="s">
        <v>25212</v>
      </c>
      <c r="B2225" s="273">
        <v>13333</v>
      </c>
      <c r="C2225" s="266" t="s">
        <v>27081</v>
      </c>
      <c r="D2225" s="273" t="s">
        <v>14</v>
      </c>
      <c r="E2225" s="273" t="s">
        <v>25041</v>
      </c>
      <c r="F2225" s="274">
        <v>235694.54</v>
      </c>
    </row>
    <row r="2226" spans="1:6">
      <c r="A2226" s="273" t="s">
        <v>25212</v>
      </c>
      <c r="B2226" s="273">
        <v>39588</v>
      </c>
      <c r="C2226" s="266" t="s">
        <v>27082</v>
      </c>
      <c r="D2226" s="273" t="s">
        <v>14</v>
      </c>
      <c r="E2226" s="273" t="s">
        <v>25041</v>
      </c>
      <c r="F2226" s="274">
        <v>251739.47</v>
      </c>
    </row>
    <row r="2227" spans="1:6">
      <c r="A2227" s="273" t="s">
        <v>25212</v>
      </c>
      <c r="B2227" s="273">
        <v>14254</v>
      </c>
      <c r="C2227" s="266" t="s">
        <v>27083</v>
      </c>
      <c r="D2227" s="273" t="s">
        <v>14</v>
      </c>
      <c r="E2227" s="273" t="s">
        <v>25046</v>
      </c>
      <c r="F2227" s="274">
        <v>123581.2</v>
      </c>
    </row>
    <row r="2228" spans="1:6">
      <c r="A2228" s="273" t="s">
        <v>25212</v>
      </c>
      <c r="B2228" s="273">
        <v>25019</v>
      </c>
      <c r="C2228" s="266" t="s">
        <v>27084</v>
      </c>
      <c r="D2228" s="273" t="s">
        <v>14</v>
      </c>
      <c r="E2228" s="273" t="s">
        <v>25041</v>
      </c>
      <c r="F2228" s="274">
        <v>176896.61</v>
      </c>
    </row>
    <row r="2229" spans="1:6">
      <c r="A2229" s="273" t="s">
        <v>25212</v>
      </c>
      <c r="B2229" s="273">
        <v>36501</v>
      </c>
      <c r="C2229" s="266" t="s">
        <v>27085</v>
      </c>
      <c r="D2229" s="273" t="s">
        <v>14</v>
      </c>
      <c r="E2229" s="273" t="s">
        <v>25041</v>
      </c>
      <c r="F2229" s="274">
        <v>157498.95000000001</v>
      </c>
    </row>
    <row r="2230" spans="1:6">
      <c r="A2230" s="273" t="s">
        <v>25212</v>
      </c>
      <c r="B2230" s="273">
        <v>36500</v>
      </c>
      <c r="C2230" s="266" t="s">
        <v>27086</v>
      </c>
      <c r="D2230" s="273" t="s">
        <v>14</v>
      </c>
      <c r="E2230" s="273" t="s">
        <v>25041</v>
      </c>
      <c r="F2230" s="274">
        <v>111300.2</v>
      </c>
    </row>
    <row r="2231" spans="1:6">
      <c r="A2231" s="273" t="s">
        <v>25039</v>
      </c>
      <c r="B2231" s="273">
        <v>20017</v>
      </c>
      <c r="C2231" s="266" t="s">
        <v>27087</v>
      </c>
      <c r="D2231" s="273" t="s">
        <v>13</v>
      </c>
      <c r="E2231" s="273" t="s">
        <v>25041</v>
      </c>
      <c r="F2231" s="274">
        <v>10.18</v>
      </c>
    </row>
    <row r="2232" spans="1:6">
      <c r="A2232" s="273" t="s">
        <v>25039</v>
      </c>
      <c r="B2232" s="273">
        <v>20007</v>
      </c>
      <c r="C2232" s="266" t="s">
        <v>27088</v>
      </c>
      <c r="D2232" s="273" t="s">
        <v>13</v>
      </c>
      <c r="E2232" s="273" t="s">
        <v>25041</v>
      </c>
      <c r="F2232" s="274">
        <v>6.07</v>
      </c>
    </row>
    <row r="2233" spans="1:6">
      <c r="A2233" s="273" t="s">
        <v>25039</v>
      </c>
      <c r="B2233" s="273">
        <v>39831</v>
      </c>
      <c r="C2233" s="266" t="s">
        <v>27089</v>
      </c>
      <c r="D2233" s="273" t="s">
        <v>8168</v>
      </c>
      <c r="E2233" s="273" t="s">
        <v>25041</v>
      </c>
      <c r="F2233" s="274">
        <v>333.5</v>
      </c>
    </row>
    <row r="2234" spans="1:6">
      <c r="A2234" s="273" t="s">
        <v>25039</v>
      </c>
      <c r="B2234" s="273">
        <v>36888</v>
      </c>
      <c r="C2234" s="266" t="s">
        <v>27090</v>
      </c>
      <c r="D2234" s="273" t="s">
        <v>13</v>
      </c>
      <c r="E2234" s="273" t="s">
        <v>25041</v>
      </c>
      <c r="F2234" s="274">
        <v>29.5</v>
      </c>
    </row>
    <row r="2235" spans="1:6">
      <c r="A2235" s="273" t="s">
        <v>25039</v>
      </c>
      <c r="B2235" s="273">
        <v>39836</v>
      </c>
      <c r="C2235" s="266" t="s">
        <v>27091</v>
      </c>
      <c r="D2235" s="273" t="s">
        <v>8168</v>
      </c>
      <c r="E2235" s="273" t="s">
        <v>25041</v>
      </c>
      <c r="F2235" s="274">
        <v>293.05</v>
      </c>
    </row>
    <row r="2236" spans="1:6">
      <c r="A2236" s="273" t="s">
        <v>25039</v>
      </c>
      <c r="B2236" s="273">
        <v>39830</v>
      </c>
      <c r="C2236" s="266" t="s">
        <v>27092</v>
      </c>
      <c r="D2236" s="273" t="s">
        <v>8168</v>
      </c>
      <c r="E2236" s="273" t="s">
        <v>25041</v>
      </c>
      <c r="F2236" s="274">
        <v>334.21</v>
      </c>
    </row>
    <row r="2237" spans="1:6">
      <c r="A2237" s="273" t="s">
        <v>25212</v>
      </c>
      <c r="B2237" s="273">
        <v>36487</v>
      </c>
      <c r="C2237" s="266" t="s">
        <v>27093</v>
      </c>
      <c r="D2237" s="273" t="s">
        <v>14</v>
      </c>
      <c r="E2237" s="273" t="s">
        <v>25041</v>
      </c>
      <c r="F2237" s="274">
        <v>3781.91</v>
      </c>
    </row>
    <row r="2238" spans="1:6">
      <c r="A2238" s="273" t="s">
        <v>25212</v>
      </c>
      <c r="B2238" s="273">
        <v>44475</v>
      </c>
      <c r="C2238" s="266" t="s">
        <v>32360</v>
      </c>
      <c r="D2238" s="273" t="s">
        <v>14</v>
      </c>
      <c r="E2238" s="273" t="s">
        <v>25041</v>
      </c>
      <c r="F2238" s="274">
        <v>1295335.74</v>
      </c>
    </row>
    <row r="2239" spans="1:6">
      <c r="A2239" s="273" t="s">
        <v>25212</v>
      </c>
      <c r="B2239" s="273">
        <v>44474</v>
      </c>
      <c r="C2239" s="266" t="s">
        <v>32361</v>
      </c>
      <c r="D2239" s="273" t="s">
        <v>14</v>
      </c>
      <c r="E2239" s="273" t="s">
        <v>25041</v>
      </c>
      <c r="F2239" s="274">
        <v>2491030.2799999998</v>
      </c>
    </row>
    <row r="2240" spans="1:6">
      <c r="A2240" s="273" t="s">
        <v>25212</v>
      </c>
      <c r="B2240" s="273">
        <v>37775</v>
      </c>
      <c r="C2240" s="266" t="s">
        <v>27094</v>
      </c>
      <c r="D2240" s="273" t="s">
        <v>14</v>
      </c>
      <c r="E2240" s="273" t="s">
        <v>25041</v>
      </c>
      <c r="F2240" s="274">
        <v>408789.06</v>
      </c>
    </row>
    <row r="2241" spans="1:6">
      <c r="A2241" s="273" t="s">
        <v>25212</v>
      </c>
      <c r="B2241" s="273">
        <v>10712</v>
      </c>
      <c r="C2241" s="266" t="s">
        <v>27095</v>
      </c>
      <c r="D2241" s="273" t="s">
        <v>14</v>
      </c>
      <c r="E2241" s="273" t="s">
        <v>25041</v>
      </c>
      <c r="F2241" s="274">
        <v>102197.26</v>
      </c>
    </row>
    <row r="2242" spans="1:6">
      <c r="A2242" s="273" t="s">
        <v>25212</v>
      </c>
      <c r="B2242" s="273">
        <v>3363</v>
      </c>
      <c r="C2242" s="266" t="s">
        <v>27096</v>
      </c>
      <c r="D2242" s="273" t="s">
        <v>14</v>
      </c>
      <c r="E2242" s="273" t="s">
        <v>25046</v>
      </c>
      <c r="F2242" s="274">
        <v>143750</v>
      </c>
    </row>
    <row r="2243" spans="1:6">
      <c r="A2243" s="273" t="s">
        <v>25212</v>
      </c>
      <c r="B2243" s="273">
        <v>3365</v>
      </c>
      <c r="C2243" s="266" t="s">
        <v>27097</v>
      </c>
      <c r="D2243" s="273" t="s">
        <v>14</v>
      </c>
      <c r="E2243" s="273" t="s">
        <v>25041</v>
      </c>
      <c r="F2243" s="274">
        <v>336015.62</v>
      </c>
    </row>
    <row r="2244" spans="1:6">
      <c r="A2244" s="273" t="s">
        <v>25039</v>
      </c>
      <c r="B2244" s="273">
        <v>7569</v>
      </c>
      <c r="C2244" s="266" t="s">
        <v>27098</v>
      </c>
      <c r="D2244" s="273" t="s">
        <v>14</v>
      </c>
      <c r="E2244" s="273" t="s">
        <v>25041</v>
      </c>
      <c r="F2244" s="274">
        <v>56.58</v>
      </c>
    </row>
    <row r="2245" spans="1:6">
      <c r="A2245" s="273" t="s">
        <v>25039</v>
      </c>
      <c r="B2245" s="273">
        <v>3378</v>
      </c>
      <c r="C2245" s="266" t="s">
        <v>27099</v>
      </c>
      <c r="D2245" s="273" t="s">
        <v>14</v>
      </c>
      <c r="E2245" s="273" t="s">
        <v>25041</v>
      </c>
      <c r="F2245" s="274">
        <v>99.95</v>
      </c>
    </row>
    <row r="2246" spans="1:6">
      <c r="A2246" s="273" t="s">
        <v>25039</v>
      </c>
      <c r="B2246" s="273">
        <v>3380</v>
      </c>
      <c r="C2246" s="266" t="s">
        <v>27100</v>
      </c>
      <c r="D2246" s="273" t="s">
        <v>14</v>
      </c>
      <c r="E2246" s="273" t="s">
        <v>25046</v>
      </c>
      <c r="F2246" s="274">
        <v>69.97</v>
      </c>
    </row>
    <row r="2247" spans="1:6">
      <c r="A2247" s="273" t="s">
        <v>25039</v>
      </c>
      <c r="B2247" s="273">
        <v>3379</v>
      </c>
      <c r="C2247" s="266" t="s">
        <v>27101</v>
      </c>
      <c r="D2247" s="273" t="s">
        <v>14</v>
      </c>
      <c r="E2247" s="273" t="s">
        <v>25041</v>
      </c>
      <c r="F2247" s="274">
        <v>67.55</v>
      </c>
    </row>
    <row r="2248" spans="1:6">
      <c r="A2248" s="273" t="s">
        <v>25039</v>
      </c>
      <c r="B2248" s="273">
        <v>11991</v>
      </c>
      <c r="C2248" s="266" t="s">
        <v>27102</v>
      </c>
      <c r="D2248" s="273" t="s">
        <v>14</v>
      </c>
      <c r="E2248" s="273" t="s">
        <v>25041</v>
      </c>
      <c r="F2248" s="274">
        <v>78.430000000000007</v>
      </c>
    </row>
    <row r="2249" spans="1:6">
      <c r="A2249" s="273" t="s">
        <v>25212</v>
      </c>
      <c r="B2249" s="273">
        <v>44305</v>
      </c>
      <c r="C2249" s="266" t="s">
        <v>27103</v>
      </c>
      <c r="D2249" s="273" t="s">
        <v>14</v>
      </c>
      <c r="E2249" s="273" t="s">
        <v>25041</v>
      </c>
      <c r="F2249" s="274">
        <v>1911.39</v>
      </c>
    </row>
    <row r="2250" spans="1:6">
      <c r="A2250" s="273" t="s">
        <v>25039</v>
      </c>
      <c r="B2250" s="273">
        <v>34349</v>
      </c>
      <c r="C2250" s="266" t="s">
        <v>27104</v>
      </c>
      <c r="D2250" s="273" t="s">
        <v>14</v>
      </c>
      <c r="E2250" s="273" t="s">
        <v>25041</v>
      </c>
      <c r="F2250" s="274">
        <v>27.77</v>
      </c>
    </row>
    <row r="2251" spans="1:6">
      <c r="A2251" s="273" t="s">
        <v>25039</v>
      </c>
      <c r="B2251" s="273">
        <v>11029</v>
      </c>
      <c r="C2251" s="266" t="s">
        <v>27105</v>
      </c>
      <c r="D2251" s="273" t="s">
        <v>102</v>
      </c>
      <c r="E2251" s="273" t="s">
        <v>25041</v>
      </c>
      <c r="F2251" s="274">
        <v>1.83</v>
      </c>
    </row>
    <row r="2252" spans="1:6">
      <c r="A2252" s="273" t="s">
        <v>25039</v>
      </c>
      <c r="B2252" s="273">
        <v>4316</v>
      </c>
      <c r="C2252" s="266" t="s">
        <v>27106</v>
      </c>
      <c r="D2252" s="273" t="s">
        <v>14</v>
      </c>
      <c r="E2252" s="273" t="s">
        <v>25041</v>
      </c>
      <c r="F2252" s="274">
        <v>1.85</v>
      </c>
    </row>
    <row r="2253" spans="1:6">
      <c r="A2253" s="273" t="s">
        <v>25039</v>
      </c>
      <c r="B2253" s="273">
        <v>4313</v>
      </c>
      <c r="C2253" s="266" t="s">
        <v>27107</v>
      </c>
      <c r="D2253" s="273" t="s">
        <v>102</v>
      </c>
      <c r="E2253" s="273" t="s">
        <v>25041</v>
      </c>
      <c r="F2253" s="274">
        <v>2.66</v>
      </c>
    </row>
    <row r="2254" spans="1:6">
      <c r="A2254" s="273" t="s">
        <v>25039</v>
      </c>
      <c r="B2254" s="273">
        <v>4317</v>
      </c>
      <c r="C2254" s="266" t="s">
        <v>27108</v>
      </c>
      <c r="D2254" s="273" t="s">
        <v>14</v>
      </c>
      <c r="E2254" s="273" t="s">
        <v>25041</v>
      </c>
      <c r="F2254" s="274">
        <v>3.03</v>
      </c>
    </row>
    <row r="2255" spans="1:6">
      <c r="A2255" s="273" t="s">
        <v>25039</v>
      </c>
      <c r="B2255" s="273">
        <v>4314</v>
      </c>
      <c r="C2255" s="266" t="s">
        <v>27109</v>
      </c>
      <c r="D2255" s="273" t="s">
        <v>102</v>
      </c>
      <c r="E2255" s="273" t="s">
        <v>25041</v>
      </c>
      <c r="F2255" s="274">
        <v>3.54</v>
      </c>
    </row>
    <row r="2256" spans="1:6">
      <c r="A2256" s="273" t="s">
        <v>25039</v>
      </c>
      <c r="B2256" s="273">
        <v>10921</v>
      </c>
      <c r="C2256" s="266" t="s">
        <v>27110</v>
      </c>
      <c r="D2256" s="273" t="s">
        <v>14</v>
      </c>
      <c r="E2256" s="273" t="s">
        <v>25046</v>
      </c>
      <c r="F2256" s="274">
        <v>5911</v>
      </c>
    </row>
    <row r="2257" spans="1:6">
      <c r="A2257" s="273" t="s">
        <v>25039</v>
      </c>
      <c r="B2257" s="273">
        <v>10922</v>
      </c>
      <c r="C2257" s="266" t="s">
        <v>27111</v>
      </c>
      <c r="D2257" s="273" t="s">
        <v>14</v>
      </c>
      <c r="E2257" s="273" t="s">
        <v>25041</v>
      </c>
      <c r="F2257" s="274">
        <v>5354.03</v>
      </c>
    </row>
    <row r="2258" spans="1:6">
      <c r="A2258" s="273" t="s">
        <v>25039</v>
      </c>
      <c r="B2258" s="273">
        <v>10923</v>
      </c>
      <c r="C2258" s="266" t="s">
        <v>27112</v>
      </c>
      <c r="D2258" s="273" t="s">
        <v>14</v>
      </c>
      <c r="E2258" s="273" t="s">
        <v>25041</v>
      </c>
      <c r="F2258" s="274">
        <v>3164.46</v>
      </c>
    </row>
    <row r="2259" spans="1:6">
      <c r="A2259" s="273" t="s">
        <v>25039</v>
      </c>
      <c r="B2259" s="273">
        <v>10924</v>
      </c>
      <c r="C2259" s="266" t="s">
        <v>27113</v>
      </c>
      <c r="D2259" s="273" t="s">
        <v>14</v>
      </c>
      <c r="E2259" s="273" t="s">
        <v>25041</v>
      </c>
      <c r="F2259" s="274">
        <v>3332.79</v>
      </c>
    </row>
    <row r="2260" spans="1:6">
      <c r="A2260" s="273" t="s">
        <v>25039</v>
      </c>
      <c r="B2260" s="273">
        <v>12772</v>
      </c>
      <c r="C2260" s="266" t="s">
        <v>27114</v>
      </c>
      <c r="D2260" s="273" t="s">
        <v>14</v>
      </c>
      <c r="E2260" s="273" t="s">
        <v>25041</v>
      </c>
      <c r="F2260" s="274">
        <v>954.41</v>
      </c>
    </row>
    <row r="2261" spans="1:6">
      <c r="A2261" s="273" t="s">
        <v>25039</v>
      </c>
      <c r="B2261" s="273">
        <v>12770</v>
      </c>
      <c r="C2261" s="266" t="s">
        <v>27115</v>
      </c>
      <c r="D2261" s="273" t="s">
        <v>14</v>
      </c>
      <c r="E2261" s="273" t="s">
        <v>25041</v>
      </c>
      <c r="F2261" s="274">
        <v>574.26</v>
      </c>
    </row>
    <row r="2262" spans="1:6">
      <c r="A2262" s="273" t="s">
        <v>25039</v>
      </c>
      <c r="B2262" s="273">
        <v>12775</v>
      </c>
      <c r="C2262" s="266" t="s">
        <v>27116</v>
      </c>
      <c r="D2262" s="273" t="s">
        <v>14</v>
      </c>
      <c r="E2262" s="273" t="s">
        <v>25041</v>
      </c>
      <c r="F2262" s="274">
        <v>420.58</v>
      </c>
    </row>
    <row r="2263" spans="1:6">
      <c r="A2263" s="273" t="s">
        <v>25039</v>
      </c>
      <c r="B2263" s="273">
        <v>12768</v>
      </c>
      <c r="C2263" s="266" t="s">
        <v>27117</v>
      </c>
      <c r="D2263" s="273" t="s">
        <v>14</v>
      </c>
      <c r="E2263" s="273" t="s">
        <v>25041</v>
      </c>
      <c r="F2263" s="274">
        <v>1342.64</v>
      </c>
    </row>
    <row r="2264" spans="1:6">
      <c r="A2264" s="273" t="s">
        <v>25039</v>
      </c>
      <c r="B2264" s="273">
        <v>12769</v>
      </c>
      <c r="C2264" s="266" t="s">
        <v>27118</v>
      </c>
      <c r="D2264" s="273" t="s">
        <v>14</v>
      </c>
      <c r="E2264" s="273" t="s">
        <v>25046</v>
      </c>
      <c r="F2264" s="274">
        <v>110</v>
      </c>
    </row>
    <row r="2265" spans="1:6">
      <c r="A2265" s="273" t="s">
        <v>25039</v>
      </c>
      <c r="B2265" s="273">
        <v>12773</v>
      </c>
      <c r="C2265" s="266" t="s">
        <v>27119</v>
      </c>
      <c r="D2265" s="273" t="s">
        <v>14</v>
      </c>
      <c r="E2265" s="273" t="s">
        <v>25041</v>
      </c>
      <c r="F2265" s="274">
        <v>118.08</v>
      </c>
    </row>
    <row r="2266" spans="1:6">
      <c r="A2266" s="273" t="s">
        <v>25039</v>
      </c>
      <c r="B2266" s="273">
        <v>12774</v>
      </c>
      <c r="C2266" s="266" t="s">
        <v>27120</v>
      </c>
      <c r="D2266" s="273" t="s">
        <v>14</v>
      </c>
      <c r="E2266" s="273" t="s">
        <v>25041</v>
      </c>
      <c r="F2266" s="274">
        <v>145.58000000000001</v>
      </c>
    </row>
    <row r="2267" spans="1:6">
      <c r="A2267" s="273" t="s">
        <v>25039</v>
      </c>
      <c r="B2267" s="273">
        <v>12776</v>
      </c>
      <c r="C2267" s="266" t="s">
        <v>27121</v>
      </c>
      <c r="D2267" s="273" t="s">
        <v>14</v>
      </c>
      <c r="E2267" s="273" t="s">
        <v>25041</v>
      </c>
      <c r="F2267" s="274">
        <v>2167.64</v>
      </c>
    </row>
    <row r="2268" spans="1:6">
      <c r="A2268" s="273" t="s">
        <v>25039</v>
      </c>
      <c r="B2268" s="273">
        <v>12777</v>
      </c>
      <c r="C2268" s="266" t="s">
        <v>27122</v>
      </c>
      <c r="D2268" s="273" t="s">
        <v>14</v>
      </c>
      <c r="E2268" s="273" t="s">
        <v>25041</v>
      </c>
      <c r="F2268" s="274">
        <v>2830.88</v>
      </c>
    </row>
    <row r="2269" spans="1:6">
      <c r="A2269" s="273" t="s">
        <v>25183</v>
      </c>
      <c r="B2269" s="273">
        <v>12873</v>
      </c>
      <c r="C2269" s="266" t="s">
        <v>27123</v>
      </c>
      <c r="D2269" s="273" t="s">
        <v>17</v>
      </c>
      <c r="E2269" s="273" t="s">
        <v>25041</v>
      </c>
      <c r="F2269" s="274">
        <v>24.1</v>
      </c>
    </row>
    <row r="2270" spans="1:6">
      <c r="A2270" s="273" t="s">
        <v>25183</v>
      </c>
      <c r="B2270" s="273">
        <v>41076</v>
      </c>
      <c r="C2270" s="266" t="s">
        <v>27124</v>
      </c>
      <c r="D2270" s="273" t="s">
        <v>11802</v>
      </c>
      <c r="E2270" s="273" t="s">
        <v>25041</v>
      </c>
      <c r="F2270" s="274">
        <v>4223.0200000000004</v>
      </c>
    </row>
    <row r="2271" spans="1:6">
      <c r="A2271" s="273" t="s">
        <v>25039</v>
      </c>
      <c r="B2271" s="273">
        <v>140</v>
      </c>
      <c r="C2271" s="266" t="s">
        <v>27125</v>
      </c>
      <c r="D2271" s="273" t="s">
        <v>15</v>
      </c>
      <c r="E2271" s="273" t="s">
        <v>25041</v>
      </c>
      <c r="F2271" s="274">
        <v>18.690000000000001</v>
      </c>
    </row>
    <row r="2272" spans="1:6">
      <c r="A2272" s="273" t="s">
        <v>25039</v>
      </c>
      <c r="B2272" s="273">
        <v>151</v>
      </c>
      <c r="C2272" s="266" t="s">
        <v>27126</v>
      </c>
      <c r="D2272" s="273" t="s">
        <v>11</v>
      </c>
      <c r="E2272" s="273" t="s">
        <v>25041</v>
      </c>
      <c r="F2272" s="274">
        <v>27.58</v>
      </c>
    </row>
    <row r="2273" spans="1:6">
      <c r="A2273" s="273" t="s">
        <v>25039</v>
      </c>
      <c r="B2273" s="273">
        <v>7340</v>
      </c>
      <c r="C2273" s="266" t="s">
        <v>27127</v>
      </c>
      <c r="D2273" s="273" t="s">
        <v>11</v>
      </c>
      <c r="E2273" s="273" t="s">
        <v>25041</v>
      </c>
      <c r="F2273" s="274">
        <v>26.86</v>
      </c>
    </row>
    <row r="2274" spans="1:6">
      <c r="A2274" s="273" t="s">
        <v>25183</v>
      </c>
      <c r="B2274" s="273">
        <v>40929</v>
      </c>
      <c r="C2274" s="266" t="s">
        <v>27128</v>
      </c>
      <c r="D2274" s="273" t="s">
        <v>11802</v>
      </c>
      <c r="E2274" s="273" t="s">
        <v>25041</v>
      </c>
      <c r="F2274" s="274">
        <v>5496.06</v>
      </c>
    </row>
    <row r="2275" spans="1:6">
      <c r="A2275" s="273" t="s">
        <v>25183</v>
      </c>
      <c r="B2275" s="273">
        <v>2701</v>
      </c>
      <c r="C2275" s="266" t="s">
        <v>27129</v>
      </c>
      <c r="D2275" s="273" t="s">
        <v>17</v>
      </c>
      <c r="E2275" s="273" t="s">
        <v>25041</v>
      </c>
      <c r="F2275" s="274">
        <v>31.37</v>
      </c>
    </row>
    <row r="2276" spans="1:6">
      <c r="A2276" s="273" t="s">
        <v>25039</v>
      </c>
      <c r="B2276" s="273">
        <v>38064</v>
      </c>
      <c r="C2276" s="266" t="s">
        <v>27130</v>
      </c>
      <c r="D2276" s="273" t="s">
        <v>14</v>
      </c>
      <c r="E2276" s="273" t="s">
        <v>25041</v>
      </c>
      <c r="F2276" s="274">
        <v>22.2</v>
      </c>
    </row>
    <row r="2277" spans="1:6">
      <c r="A2277" s="273" t="s">
        <v>25039</v>
      </c>
      <c r="B2277" s="273">
        <v>38114</v>
      </c>
      <c r="C2277" s="266" t="s">
        <v>27131</v>
      </c>
      <c r="D2277" s="273" t="s">
        <v>14</v>
      </c>
      <c r="E2277" s="273" t="s">
        <v>25041</v>
      </c>
      <c r="F2277" s="274">
        <v>19.86</v>
      </c>
    </row>
    <row r="2278" spans="1:6">
      <c r="A2278" s="273" t="s">
        <v>25039</v>
      </c>
      <c r="B2278" s="273">
        <v>38115</v>
      </c>
      <c r="C2278" s="266" t="s">
        <v>27132</v>
      </c>
      <c r="D2278" s="273" t="s">
        <v>14</v>
      </c>
      <c r="E2278" s="273" t="s">
        <v>25041</v>
      </c>
      <c r="F2278" s="274">
        <v>21.2</v>
      </c>
    </row>
    <row r="2279" spans="1:6">
      <c r="A2279" s="273" t="s">
        <v>25039</v>
      </c>
      <c r="B2279" s="273">
        <v>38065</v>
      </c>
      <c r="C2279" s="266" t="s">
        <v>27133</v>
      </c>
      <c r="D2279" s="273" t="s">
        <v>14</v>
      </c>
      <c r="E2279" s="273" t="s">
        <v>25041</v>
      </c>
      <c r="F2279" s="274">
        <v>31.5</v>
      </c>
    </row>
    <row r="2280" spans="1:6">
      <c r="A2280" s="273" t="s">
        <v>25039</v>
      </c>
      <c r="B2280" s="273">
        <v>38078</v>
      </c>
      <c r="C2280" s="266" t="s">
        <v>27134</v>
      </c>
      <c r="D2280" s="273" t="s">
        <v>14</v>
      </c>
      <c r="E2280" s="273" t="s">
        <v>25041</v>
      </c>
      <c r="F2280" s="274">
        <v>18.38</v>
      </c>
    </row>
    <row r="2281" spans="1:6">
      <c r="A2281" s="273" t="s">
        <v>25039</v>
      </c>
      <c r="B2281" s="273">
        <v>38113</v>
      </c>
      <c r="C2281" s="266" t="s">
        <v>27135</v>
      </c>
      <c r="D2281" s="273" t="s">
        <v>14</v>
      </c>
      <c r="E2281" s="273" t="s">
        <v>25041</v>
      </c>
      <c r="F2281" s="274">
        <v>9.98</v>
      </c>
    </row>
    <row r="2282" spans="1:6">
      <c r="A2282" s="273" t="s">
        <v>25039</v>
      </c>
      <c r="B2282" s="273">
        <v>38063</v>
      </c>
      <c r="C2282" s="266" t="s">
        <v>27136</v>
      </c>
      <c r="D2282" s="273" t="s">
        <v>14</v>
      </c>
      <c r="E2282" s="273" t="s">
        <v>25041</v>
      </c>
      <c r="F2282" s="274">
        <v>10.71</v>
      </c>
    </row>
    <row r="2283" spans="1:6">
      <c r="A2283" s="273" t="s">
        <v>25039</v>
      </c>
      <c r="B2283" s="273">
        <v>38073</v>
      </c>
      <c r="C2283" s="266" t="s">
        <v>27137</v>
      </c>
      <c r="D2283" s="273" t="s">
        <v>14</v>
      </c>
      <c r="E2283" s="273" t="s">
        <v>25041</v>
      </c>
      <c r="F2283" s="274">
        <v>25.99</v>
      </c>
    </row>
    <row r="2284" spans="1:6">
      <c r="A2284" s="273" t="s">
        <v>25039</v>
      </c>
      <c r="B2284" s="273">
        <v>38080</v>
      </c>
      <c r="C2284" s="266" t="s">
        <v>27138</v>
      </c>
      <c r="D2284" s="273" t="s">
        <v>14</v>
      </c>
      <c r="E2284" s="273" t="s">
        <v>25041</v>
      </c>
      <c r="F2284" s="274">
        <v>31.92</v>
      </c>
    </row>
    <row r="2285" spans="1:6">
      <c r="A2285" s="273" t="s">
        <v>25039</v>
      </c>
      <c r="B2285" s="273">
        <v>38069</v>
      </c>
      <c r="C2285" s="266" t="s">
        <v>27139</v>
      </c>
      <c r="D2285" s="273" t="s">
        <v>14</v>
      </c>
      <c r="E2285" s="273" t="s">
        <v>25041</v>
      </c>
      <c r="F2285" s="274">
        <v>17.46</v>
      </c>
    </row>
    <row r="2286" spans="1:6">
      <c r="A2286" s="273" t="s">
        <v>25039</v>
      </c>
      <c r="B2286" s="273">
        <v>38077</v>
      </c>
      <c r="C2286" s="266" t="s">
        <v>27140</v>
      </c>
      <c r="D2286" s="273" t="s">
        <v>14</v>
      </c>
      <c r="E2286" s="273" t="s">
        <v>25041</v>
      </c>
      <c r="F2286" s="274">
        <v>17.059999999999999</v>
      </c>
    </row>
    <row r="2287" spans="1:6">
      <c r="A2287" s="273" t="s">
        <v>25039</v>
      </c>
      <c r="B2287" s="273">
        <v>38112</v>
      </c>
      <c r="C2287" s="266" t="s">
        <v>27141</v>
      </c>
      <c r="D2287" s="273" t="s">
        <v>14</v>
      </c>
      <c r="E2287" s="273" t="s">
        <v>25041</v>
      </c>
      <c r="F2287" s="274">
        <v>7.66</v>
      </c>
    </row>
    <row r="2288" spans="1:6">
      <c r="A2288" s="273" t="s">
        <v>25039</v>
      </c>
      <c r="B2288" s="273">
        <v>38062</v>
      </c>
      <c r="C2288" s="266" t="s">
        <v>27142</v>
      </c>
      <c r="D2288" s="273" t="s">
        <v>14</v>
      </c>
      <c r="E2288" s="273" t="s">
        <v>25041</v>
      </c>
      <c r="F2288" s="274">
        <v>7.87</v>
      </c>
    </row>
    <row r="2289" spans="1:6">
      <c r="A2289" s="273" t="s">
        <v>25039</v>
      </c>
      <c r="B2289" s="273">
        <v>12129</v>
      </c>
      <c r="C2289" s="266" t="s">
        <v>27143</v>
      </c>
      <c r="D2289" s="273" t="s">
        <v>14</v>
      </c>
      <c r="E2289" s="273" t="s">
        <v>25041</v>
      </c>
      <c r="F2289" s="274">
        <v>13.9</v>
      </c>
    </row>
    <row r="2290" spans="1:6">
      <c r="A2290" s="273" t="s">
        <v>25039</v>
      </c>
      <c r="B2290" s="273">
        <v>12128</v>
      </c>
      <c r="C2290" s="266" t="s">
        <v>27144</v>
      </c>
      <c r="D2290" s="273" t="s">
        <v>14</v>
      </c>
      <c r="E2290" s="273" t="s">
        <v>25041</v>
      </c>
      <c r="F2290" s="274">
        <v>10.52</v>
      </c>
    </row>
    <row r="2291" spans="1:6">
      <c r="A2291" s="273" t="s">
        <v>25039</v>
      </c>
      <c r="B2291" s="273">
        <v>38081</v>
      </c>
      <c r="C2291" s="266" t="s">
        <v>27145</v>
      </c>
      <c r="D2291" s="273" t="s">
        <v>14</v>
      </c>
      <c r="E2291" s="273" t="s">
        <v>25041</v>
      </c>
      <c r="F2291" s="274">
        <v>27.08</v>
      </c>
    </row>
    <row r="2292" spans="1:6">
      <c r="A2292" s="273" t="s">
        <v>25039</v>
      </c>
      <c r="B2292" s="273">
        <v>38070</v>
      </c>
      <c r="C2292" s="266" t="s">
        <v>27146</v>
      </c>
      <c r="D2292" s="273" t="s">
        <v>14</v>
      </c>
      <c r="E2292" s="273" t="s">
        <v>25041</v>
      </c>
      <c r="F2292" s="274">
        <v>18.66</v>
      </c>
    </row>
    <row r="2293" spans="1:6">
      <c r="A2293" s="273" t="s">
        <v>25039</v>
      </c>
      <c r="B2293" s="273">
        <v>38074</v>
      </c>
      <c r="C2293" s="266" t="s">
        <v>27147</v>
      </c>
      <c r="D2293" s="273" t="s">
        <v>14</v>
      </c>
      <c r="E2293" s="273" t="s">
        <v>25041</v>
      </c>
      <c r="F2293" s="274">
        <v>28.37</v>
      </c>
    </row>
    <row r="2294" spans="1:6">
      <c r="A2294" s="273" t="s">
        <v>25039</v>
      </c>
      <c r="B2294" s="273">
        <v>38072</v>
      </c>
      <c r="C2294" s="266" t="s">
        <v>27148</v>
      </c>
      <c r="D2294" s="273" t="s">
        <v>14</v>
      </c>
      <c r="E2294" s="273" t="s">
        <v>25041</v>
      </c>
      <c r="F2294" s="274">
        <v>23.4</v>
      </c>
    </row>
    <row r="2295" spans="1:6">
      <c r="A2295" s="273" t="s">
        <v>25039</v>
      </c>
      <c r="B2295" s="273">
        <v>38079</v>
      </c>
      <c r="C2295" s="266" t="s">
        <v>27149</v>
      </c>
      <c r="D2295" s="273" t="s">
        <v>14</v>
      </c>
      <c r="E2295" s="273" t="s">
        <v>25041</v>
      </c>
      <c r="F2295" s="274">
        <v>24.35</v>
      </c>
    </row>
    <row r="2296" spans="1:6">
      <c r="A2296" s="273" t="s">
        <v>25039</v>
      </c>
      <c r="B2296" s="273">
        <v>38068</v>
      </c>
      <c r="C2296" s="266" t="s">
        <v>27150</v>
      </c>
      <c r="D2296" s="273" t="s">
        <v>14</v>
      </c>
      <c r="E2296" s="273" t="s">
        <v>25041</v>
      </c>
      <c r="F2296" s="274">
        <v>16.149999999999999</v>
      </c>
    </row>
    <row r="2297" spans="1:6">
      <c r="A2297" s="273" t="s">
        <v>25039</v>
      </c>
      <c r="B2297" s="273">
        <v>38071</v>
      </c>
      <c r="C2297" s="266" t="s">
        <v>27151</v>
      </c>
      <c r="D2297" s="273" t="s">
        <v>14</v>
      </c>
      <c r="E2297" s="273" t="s">
        <v>25041</v>
      </c>
      <c r="F2297" s="274">
        <v>19.309999999999999</v>
      </c>
    </row>
    <row r="2298" spans="1:6">
      <c r="A2298" s="273" t="s">
        <v>25212</v>
      </c>
      <c r="B2298" s="273">
        <v>45279</v>
      </c>
      <c r="C2298" s="266" t="s">
        <v>32362</v>
      </c>
      <c r="D2298" s="273" t="s">
        <v>14</v>
      </c>
      <c r="E2298" s="273" t="s">
        <v>25046</v>
      </c>
      <c r="F2298" s="274">
        <v>950</v>
      </c>
    </row>
    <row r="2299" spans="1:6">
      <c r="A2299" s="273" t="s">
        <v>25039</v>
      </c>
      <c r="B2299" s="273">
        <v>3405</v>
      </c>
      <c r="C2299" s="266" t="s">
        <v>27152</v>
      </c>
      <c r="D2299" s="273" t="s">
        <v>14</v>
      </c>
      <c r="E2299" s="273" t="s">
        <v>25041</v>
      </c>
      <c r="F2299" s="274">
        <v>86.08</v>
      </c>
    </row>
    <row r="2300" spans="1:6">
      <c r="A2300" s="273" t="s">
        <v>25039</v>
      </c>
      <c r="B2300" s="273">
        <v>3394</v>
      </c>
      <c r="C2300" s="266" t="s">
        <v>27153</v>
      </c>
      <c r="D2300" s="273" t="s">
        <v>14</v>
      </c>
      <c r="E2300" s="273" t="s">
        <v>25041</v>
      </c>
      <c r="F2300" s="274">
        <v>454.41</v>
      </c>
    </row>
    <row r="2301" spans="1:6">
      <c r="A2301" s="273" t="s">
        <v>25039</v>
      </c>
      <c r="B2301" s="273">
        <v>3393</v>
      </c>
      <c r="C2301" s="266" t="s">
        <v>27154</v>
      </c>
      <c r="D2301" s="273" t="s">
        <v>14</v>
      </c>
      <c r="E2301" s="273" t="s">
        <v>25041</v>
      </c>
      <c r="F2301" s="274">
        <v>773.69</v>
      </c>
    </row>
    <row r="2302" spans="1:6">
      <c r="A2302" s="273" t="s">
        <v>25039</v>
      </c>
      <c r="B2302" s="273">
        <v>3406</v>
      </c>
      <c r="C2302" s="266" t="s">
        <v>27155</v>
      </c>
      <c r="D2302" s="273" t="s">
        <v>14</v>
      </c>
      <c r="E2302" s="273" t="s">
        <v>25046</v>
      </c>
      <c r="F2302" s="274">
        <v>26.35</v>
      </c>
    </row>
    <row r="2303" spans="1:6">
      <c r="A2303" s="273" t="s">
        <v>25039</v>
      </c>
      <c r="B2303" s="273">
        <v>3395</v>
      </c>
      <c r="C2303" s="266" t="s">
        <v>27156</v>
      </c>
      <c r="D2303" s="273" t="s">
        <v>14</v>
      </c>
      <c r="E2303" s="273" t="s">
        <v>25041</v>
      </c>
      <c r="F2303" s="274">
        <v>111.15</v>
      </c>
    </row>
    <row r="2304" spans="1:6">
      <c r="A2304" s="273" t="s">
        <v>25039</v>
      </c>
      <c r="B2304" s="273">
        <v>3398</v>
      </c>
      <c r="C2304" s="266" t="s">
        <v>27157</v>
      </c>
      <c r="D2304" s="273" t="s">
        <v>14</v>
      </c>
      <c r="E2304" s="273" t="s">
        <v>25041</v>
      </c>
      <c r="F2304" s="274">
        <v>5.28</v>
      </c>
    </row>
    <row r="2305" spans="1:6">
      <c r="A2305" s="273" t="s">
        <v>25039</v>
      </c>
      <c r="B2305" s="273">
        <v>40662</v>
      </c>
      <c r="C2305" s="266" t="s">
        <v>27158</v>
      </c>
      <c r="D2305" s="273" t="s">
        <v>14</v>
      </c>
      <c r="E2305" s="273" t="s">
        <v>25041</v>
      </c>
      <c r="F2305" s="274">
        <v>216.4</v>
      </c>
    </row>
    <row r="2306" spans="1:6">
      <c r="A2306" s="273" t="s">
        <v>25039</v>
      </c>
      <c r="B2306" s="273">
        <v>3437</v>
      </c>
      <c r="C2306" s="266" t="s">
        <v>27159</v>
      </c>
      <c r="D2306" s="273" t="s">
        <v>16</v>
      </c>
      <c r="E2306" s="273" t="s">
        <v>25041</v>
      </c>
      <c r="F2306" s="274">
        <v>601.13</v>
      </c>
    </row>
    <row r="2307" spans="1:6">
      <c r="A2307" s="273" t="s">
        <v>25039</v>
      </c>
      <c r="B2307" s="273">
        <v>11190</v>
      </c>
      <c r="C2307" s="266" t="s">
        <v>27160</v>
      </c>
      <c r="D2307" s="273" t="s">
        <v>14</v>
      </c>
      <c r="E2307" s="273" t="s">
        <v>25046</v>
      </c>
      <c r="F2307" s="274">
        <v>153.69999999999999</v>
      </c>
    </row>
    <row r="2308" spans="1:6">
      <c r="A2308" s="273" t="s">
        <v>25039</v>
      </c>
      <c r="B2308" s="273">
        <v>34377</v>
      </c>
      <c r="C2308" s="266" t="s">
        <v>27161</v>
      </c>
      <c r="D2308" s="273" t="s">
        <v>14</v>
      </c>
      <c r="E2308" s="273" t="s">
        <v>25041</v>
      </c>
      <c r="F2308" s="274">
        <v>207.76</v>
      </c>
    </row>
    <row r="2309" spans="1:6">
      <c r="A2309" s="273" t="s">
        <v>25039</v>
      </c>
      <c r="B2309" s="273">
        <v>40659</v>
      </c>
      <c r="C2309" s="266" t="s">
        <v>27162</v>
      </c>
      <c r="D2309" s="273" t="s">
        <v>16</v>
      </c>
      <c r="E2309" s="273" t="s">
        <v>25041</v>
      </c>
      <c r="F2309" s="274">
        <v>850.51</v>
      </c>
    </row>
    <row r="2310" spans="1:6">
      <c r="A2310" s="273" t="s">
        <v>25039</v>
      </c>
      <c r="B2310" s="273">
        <v>40660</v>
      </c>
      <c r="C2310" s="266" t="s">
        <v>27163</v>
      </c>
      <c r="D2310" s="273" t="s">
        <v>16</v>
      </c>
      <c r="E2310" s="273" t="s">
        <v>25041</v>
      </c>
      <c r="F2310" s="274">
        <v>1077.92</v>
      </c>
    </row>
    <row r="2311" spans="1:6">
      <c r="A2311" s="273" t="s">
        <v>25039</v>
      </c>
      <c r="B2311" s="273">
        <v>40661</v>
      </c>
      <c r="C2311" s="266" t="s">
        <v>27164</v>
      </c>
      <c r="D2311" s="273" t="s">
        <v>16</v>
      </c>
      <c r="E2311" s="273" t="s">
        <v>25041</v>
      </c>
      <c r="F2311" s="274">
        <v>662.73</v>
      </c>
    </row>
    <row r="2312" spans="1:6">
      <c r="A2312" s="273" t="s">
        <v>25039</v>
      </c>
      <c r="B2312" s="273">
        <v>3428</v>
      </c>
      <c r="C2312" s="266" t="s">
        <v>27165</v>
      </c>
      <c r="D2312" s="273" t="s">
        <v>16</v>
      </c>
      <c r="E2312" s="273" t="s">
        <v>25046</v>
      </c>
      <c r="F2312" s="274">
        <v>891.67</v>
      </c>
    </row>
    <row r="2313" spans="1:6">
      <c r="A2313" s="273" t="s">
        <v>25039</v>
      </c>
      <c r="B2313" s="273">
        <v>3429</v>
      </c>
      <c r="C2313" s="266" t="s">
        <v>27166</v>
      </c>
      <c r="D2313" s="273" t="s">
        <v>16</v>
      </c>
      <c r="E2313" s="273" t="s">
        <v>25041</v>
      </c>
      <c r="F2313" s="274">
        <v>509.45</v>
      </c>
    </row>
    <row r="2314" spans="1:6">
      <c r="A2314" s="273" t="s">
        <v>25039</v>
      </c>
      <c r="B2314" s="273">
        <v>11199</v>
      </c>
      <c r="C2314" s="266" t="s">
        <v>27167</v>
      </c>
      <c r="D2314" s="273" t="s">
        <v>14</v>
      </c>
      <c r="E2314" s="273" t="s">
        <v>25041</v>
      </c>
      <c r="F2314" s="274">
        <v>848.85</v>
      </c>
    </row>
    <row r="2315" spans="1:6">
      <c r="A2315" s="273" t="s">
        <v>25039</v>
      </c>
      <c r="B2315" s="273">
        <v>36896</v>
      </c>
      <c r="C2315" s="266" t="s">
        <v>27168</v>
      </c>
      <c r="D2315" s="273" t="s">
        <v>14</v>
      </c>
      <c r="E2315" s="273" t="s">
        <v>25046</v>
      </c>
      <c r="F2315" s="274">
        <v>402.4</v>
      </c>
    </row>
    <row r="2316" spans="1:6">
      <c r="A2316" s="273" t="s">
        <v>25039</v>
      </c>
      <c r="B2316" s="273">
        <v>34367</v>
      </c>
      <c r="C2316" s="266" t="s">
        <v>27169</v>
      </c>
      <c r="D2316" s="273" t="s">
        <v>14</v>
      </c>
      <c r="E2316" s="273" t="s">
        <v>25041</v>
      </c>
      <c r="F2316" s="274">
        <v>518.63</v>
      </c>
    </row>
    <row r="2317" spans="1:6">
      <c r="A2317" s="273" t="s">
        <v>25039</v>
      </c>
      <c r="B2317" s="273">
        <v>36897</v>
      </c>
      <c r="C2317" s="266" t="s">
        <v>27170</v>
      </c>
      <c r="D2317" s="273" t="s">
        <v>14</v>
      </c>
      <c r="E2317" s="273" t="s">
        <v>25041</v>
      </c>
      <c r="F2317" s="274">
        <v>627.92999999999995</v>
      </c>
    </row>
    <row r="2318" spans="1:6">
      <c r="A2318" s="273" t="s">
        <v>25039</v>
      </c>
      <c r="B2318" s="273">
        <v>34369</v>
      </c>
      <c r="C2318" s="266" t="s">
        <v>27171</v>
      </c>
      <c r="D2318" s="273" t="s">
        <v>14</v>
      </c>
      <c r="E2318" s="273" t="s">
        <v>25041</v>
      </c>
      <c r="F2318" s="274">
        <v>722.64</v>
      </c>
    </row>
    <row r="2319" spans="1:6">
      <c r="A2319" s="273" t="s">
        <v>25039</v>
      </c>
      <c r="B2319" s="273">
        <v>34364</v>
      </c>
      <c r="C2319" s="266" t="s">
        <v>27172</v>
      </c>
      <c r="D2319" s="273" t="s">
        <v>14</v>
      </c>
      <c r="E2319" s="273" t="s">
        <v>25041</v>
      </c>
      <c r="F2319" s="274">
        <v>681.72</v>
      </c>
    </row>
    <row r="2320" spans="1:6">
      <c r="A2320" s="273" t="s">
        <v>25039</v>
      </c>
      <c r="B2320" s="273">
        <v>3421</v>
      </c>
      <c r="C2320" s="266" t="s">
        <v>27173</v>
      </c>
      <c r="D2320" s="273" t="s">
        <v>16</v>
      </c>
      <c r="E2320" s="273" t="s">
        <v>25041</v>
      </c>
      <c r="F2320" s="274">
        <v>667.8</v>
      </c>
    </row>
    <row r="2321" spans="1:6">
      <c r="A2321" s="273" t="s">
        <v>25039</v>
      </c>
      <c r="B2321" s="273">
        <v>599</v>
      </c>
      <c r="C2321" s="266" t="s">
        <v>27174</v>
      </c>
      <c r="D2321" s="273" t="s">
        <v>16</v>
      </c>
      <c r="E2321" s="273" t="s">
        <v>25041</v>
      </c>
      <c r="F2321" s="274">
        <v>733.89</v>
      </c>
    </row>
    <row r="2322" spans="1:6">
      <c r="A2322" s="273" t="s">
        <v>25039</v>
      </c>
      <c r="B2322" s="273">
        <v>44053</v>
      </c>
      <c r="C2322" s="266" t="s">
        <v>27175</v>
      </c>
      <c r="D2322" s="273" t="s">
        <v>14</v>
      </c>
      <c r="E2322" s="273" t="s">
        <v>25041</v>
      </c>
      <c r="F2322" s="274">
        <v>1628.89</v>
      </c>
    </row>
    <row r="2323" spans="1:6">
      <c r="A2323" s="273" t="s">
        <v>25039</v>
      </c>
      <c r="B2323" s="273">
        <v>3423</v>
      </c>
      <c r="C2323" s="266" t="s">
        <v>27176</v>
      </c>
      <c r="D2323" s="273" t="s">
        <v>16</v>
      </c>
      <c r="E2323" s="273" t="s">
        <v>25041</v>
      </c>
      <c r="F2323" s="274">
        <v>941.76</v>
      </c>
    </row>
    <row r="2324" spans="1:6">
      <c r="A2324" s="273" t="s">
        <v>25039</v>
      </c>
      <c r="B2324" s="273">
        <v>34797</v>
      </c>
      <c r="C2324" s="266" t="s">
        <v>27177</v>
      </c>
      <c r="D2324" s="273" t="s">
        <v>14</v>
      </c>
      <c r="E2324" s="273" t="s">
        <v>25041</v>
      </c>
      <c r="F2324" s="274">
        <v>334.78</v>
      </c>
    </row>
    <row r="2325" spans="1:6">
      <c r="A2325" s="273" t="s">
        <v>25039</v>
      </c>
      <c r="B2325" s="273">
        <v>34381</v>
      </c>
      <c r="C2325" s="266" t="s">
        <v>27178</v>
      </c>
      <c r="D2325" s="273" t="s">
        <v>14</v>
      </c>
      <c r="E2325" s="273" t="s">
        <v>25041</v>
      </c>
      <c r="F2325" s="274">
        <v>296.33</v>
      </c>
    </row>
    <row r="2326" spans="1:6">
      <c r="A2326" s="273" t="s">
        <v>25039</v>
      </c>
      <c r="B2326" s="273">
        <v>44054</v>
      </c>
      <c r="C2326" s="266" t="s">
        <v>27179</v>
      </c>
      <c r="D2326" s="273" t="s">
        <v>14</v>
      </c>
      <c r="E2326" s="273" t="s">
        <v>25041</v>
      </c>
      <c r="F2326" s="274">
        <v>584.35</v>
      </c>
    </row>
    <row r="2327" spans="1:6">
      <c r="A2327" s="273" t="s">
        <v>25039</v>
      </c>
      <c r="B2327" s="273">
        <v>44399</v>
      </c>
      <c r="C2327" s="266" t="s">
        <v>27180</v>
      </c>
      <c r="D2327" s="273" t="s">
        <v>14</v>
      </c>
      <c r="E2327" s="273" t="s">
        <v>25041</v>
      </c>
      <c r="F2327" s="274">
        <v>798.41</v>
      </c>
    </row>
    <row r="2328" spans="1:6">
      <c r="A2328" s="273" t="s">
        <v>25183</v>
      </c>
      <c r="B2328" s="273">
        <v>44503</v>
      </c>
      <c r="C2328" s="266" t="s">
        <v>27181</v>
      </c>
      <c r="D2328" s="273" t="s">
        <v>17</v>
      </c>
      <c r="E2328" s="273" t="s">
        <v>25041</v>
      </c>
      <c r="F2328" s="274">
        <v>21.22</v>
      </c>
    </row>
    <row r="2329" spans="1:6">
      <c r="A2329" s="273" t="s">
        <v>25183</v>
      </c>
      <c r="B2329" s="273">
        <v>41077</v>
      </c>
      <c r="C2329" s="266" t="s">
        <v>27182</v>
      </c>
      <c r="D2329" s="273" t="s">
        <v>11802</v>
      </c>
      <c r="E2329" s="273" t="s">
        <v>25041</v>
      </c>
      <c r="F2329" s="274">
        <v>3719.8</v>
      </c>
    </row>
    <row r="2330" spans="1:6">
      <c r="A2330" s="273" t="s">
        <v>25039</v>
      </c>
      <c r="B2330" s="273">
        <v>37963</v>
      </c>
      <c r="C2330" s="266" t="s">
        <v>27183</v>
      </c>
      <c r="D2330" s="273" t="s">
        <v>14</v>
      </c>
      <c r="E2330" s="273" t="s">
        <v>25041</v>
      </c>
      <c r="F2330" s="274">
        <v>4.63</v>
      </c>
    </row>
    <row r="2331" spans="1:6">
      <c r="A2331" s="273" t="s">
        <v>25039</v>
      </c>
      <c r="B2331" s="273">
        <v>37964</v>
      </c>
      <c r="C2331" s="266" t="s">
        <v>27184</v>
      </c>
      <c r="D2331" s="273" t="s">
        <v>14</v>
      </c>
      <c r="E2331" s="273" t="s">
        <v>25041</v>
      </c>
      <c r="F2331" s="274">
        <v>6.19</v>
      </c>
    </row>
    <row r="2332" spans="1:6">
      <c r="A2332" s="273" t="s">
        <v>25039</v>
      </c>
      <c r="B2332" s="273">
        <v>37965</v>
      </c>
      <c r="C2332" s="266" t="s">
        <v>27185</v>
      </c>
      <c r="D2332" s="273" t="s">
        <v>14</v>
      </c>
      <c r="E2332" s="273" t="s">
        <v>25041</v>
      </c>
      <c r="F2332" s="274">
        <v>8.93</v>
      </c>
    </row>
    <row r="2333" spans="1:6">
      <c r="A2333" s="273" t="s">
        <v>25039</v>
      </c>
      <c r="B2333" s="273">
        <v>37966</v>
      </c>
      <c r="C2333" s="266" t="s">
        <v>27186</v>
      </c>
      <c r="D2333" s="273" t="s">
        <v>14</v>
      </c>
      <c r="E2333" s="273" t="s">
        <v>25041</v>
      </c>
      <c r="F2333" s="274">
        <v>15.69</v>
      </c>
    </row>
    <row r="2334" spans="1:6">
      <c r="A2334" s="273" t="s">
        <v>25039</v>
      </c>
      <c r="B2334" s="273">
        <v>37967</v>
      </c>
      <c r="C2334" s="266" t="s">
        <v>27187</v>
      </c>
      <c r="D2334" s="273" t="s">
        <v>14</v>
      </c>
      <c r="E2334" s="273" t="s">
        <v>25041</v>
      </c>
      <c r="F2334" s="274">
        <v>26.36</v>
      </c>
    </row>
    <row r="2335" spans="1:6">
      <c r="A2335" s="273" t="s">
        <v>25039</v>
      </c>
      <c r="B2335" s="273">
        <v>37968</v>
      </c>
      <c r="C2335" s="266" t="s">
        <v>27188</v>
      </c>
      <c r="D2335" s="273" t="s">
        <v>14</v>
      </c>
      <c r="E2335" s="273" t="s">
        <v>25041</v>
      </c>
      <c r="F2335" s="274">
        <v>55.97</v>
      </c>
    </row>
    <row r="2336" spans="1:6">
      <c r="A2336" s="273" t="s">
        <v>25039</v>
      </c>
      <c r="B2336" s="273">
        <v>37969</v>
      </c>
      <c r="C2336" s="266" t="s">
        <v>27189</v>
      </c>
      <c r="D2336" s="273" t="s">
        <v>14</v>
      </c>
      <c r="E2336" s="273" t="s">
        <v>25041</v>
      </c>
      <c r="F2336" s="274">
        <v>141.43</v>
      </c>
    </row>
    <row r="2337" spans="1:6">
      <c r="A2337" s="273" t="s">
        <v>25039</v>
      </c>
      <c r="B2337" s="273">
        <v>37970</v>
      </c>
      <c r="C2337" s="266" t="s">
        <v>27190</v>
      </c>
      <c r="D2337" s="273" t="s">
        <v>14</v>
      </c>
      <c r="E2337" s="273" t="s">
        <v>25041</v>
      </c>
      <c r="F2337" s="274">
        <v>204.62</v>
      </c>
    </row>
    <row r="2338" spans="1:6">
      <c r="A2338" s="273" t="s">
        <v>25039</v>
      </c>
      <c r="B2338" s="273">
        <v>44251</v>
      </c>
      <c r="C2338" s="266" t="s">
        <v>27191</v>
      </c>
      <c r="D2338" s="273" t="s">
        <v>14</v>
      </c>
      <c r="E2338" s="273" t="s">
        <v>25041</v>
      </c>
      <c r="F2338" s="274">
        <v>236.35</v>
      </c>
    </row>
    <row r="2339" spans="1:6">
      <c r="A2339" s="273" t="s">
        <v>25039</v>
      </c>
      <c r="B2339" s="273">
        <v>21118</v>
      </c>
      <c r="C2339" s="266" t="s">
        <v>27192</v>
      </c>
      <c r="D2339" s="273" t="s">
        <v>14</v>
      </c>
      <c r="E2339" s="273" t="s">
        <v>25041</v>
      </c>
      <c r="F2339" s="274">
        <v>3.68</v>
      </c>
    </row>
    <row r="2340" spans="1:6">
      <c r="A2340" s="273" t="s">
        <v>25039</v>
      </c>
      <c r="B2340" s="273">
        <v>37956</v>
      </c>
      <c r="C2340" s="266" t="s">
        <v>27193</v>
      </c>
      <c r="D2340" s="273" t="s">
        <v>14</v>
      </c>
      <c r="E2340" s="273" t="s">
        <v>25041</v>
      </c>
      <c r="F2340" s="274">
        <v>4.5199999999999996</v>
      </c>
    </row>
    <row r="2341" spans="1:6">
      <c r="A2341" s="273" t="s">
        <v>25039</v>
      </c>
      <c r="B2341" s="273">
        <v>37957</v>
      </c>
      <c r="C2341" s="266" t="s">
        <v>27194</v>
      </c>
      <c r="D2341" s="273" t="s">
        <v>14</v>
      </c>
      <c r="E2341" s="273" t="s">
        <v>25041</v>
      </c>
      <c r="F2341" s="274">
        <v>9.6199999999999992</v>
      </c>
    </row>
    <row r="2342" spans="1:6">
      <c r="A2342" s="273" t="s">
        <v>25039</v>
      </c>
      <c r="B2342" s="273">
        <v>37958</v>
      </c>
      <c r="C2342" s="266" t="s">
        <v>27195</v>
      </c>
      <c r="D2342" s="273" t="s">
        <v>14</v>
      </c>
      <c r="E2342" s="273" t="s">
        <v>25041</v>
      </c>
      <c r="F2342" s="274">
        <v>17.399999999999999</v>
      </c>
    </row>
    <row r="2343" spans="1:6">
      <c r="A2343" s="273" t="s">
        <v>25039</v>
      </c>
      <c r="B2343" s="273">
        <v>37959</v>
      </c>
      <c r="C2343" s="266" t="s">
        <v>27196</v>
      </c>
      <c r="D2343" s="273" t="s">
        <v>14</v>
      </c>
      <c r="E2343" s="273" t="s">
        <v>25041</v>
      </c>
      <c r="F2343" s="274">
        <v>26.78</v>
      </c>
    </row>
    <row r="2344" spans="1:6">
      <c r="A2344" s="273" t="s">
        <v>25039</v>
      </c>
      <c r="B2344" s="273">
        <v>37960</v>
      </c>
      <c r="C2344" s="266" t="s">
        <v>27197</v>
      </c>
      <c r="D2344" s="273" t="s">
        <v>14</v>
      </c>
      <c r="E2344" s="273" t="s">
        <v>25041</v>
      </c>
      <c r="F2344" s="274">
        <v>68.430000000000007</v>
      </c>
    </row>
    <row r="2345" spans="1:6">
      <c r="A2345" s="273" t="s">
        <v>25039</v>
      </c>
      <c r="B2345" s="273">
        <v>37961</v>
      </c>
      <c r="C2345" s="266" t="s">
        <v>27198</v>
      </c>
      <c r="D2345" s="273" t="s">
        <v>14</v>
      </c>
      <c r="E2345" s="273" t="s">
        <v>25041</v>
      </c>
      <c r="F2345" s="274">
        <v>147.07</v>
      </c>
    </row>
    <row r="2346" spans="1:6">
      <c r="A2346" s="273" t="s">
        <v>25039</v>
      </c>
      <c r="B2346" s="273">
        <v>37962</v>
      </c>
      <c r="C2346" s="266" t="s">
        <v>27199</v>
      </c>
      <c r="D2346" s="273" t="s">
        <v>14</v>
      </c>
      <c r="E2346" s="273" t="s">
        <v>25041</v>
      </c>
      <c r="F2346" s="274">
        <v>169.55</v>
      </c>
    </row>
    <row r="2347" spans="1:6">
      <c r="A2347" s="273" t="s">
        <v>25039</v>
      </c>
      <c r="B2347" s="273">
        <v>3533</v>
      </c>
      <c r="C2347" s="266" t="s">
        <v>27200</v>
      </c>
      <c r="D2347" s="273" t="s">
        <v>14</v>
      </c>
      <c r="E2347" s="273" t="s">
        <v>25041</v>
      </c>
      <c r="F2347" s="274">
        <v>3.21</v>
      </c>
    </row>
    <row r="2348" spans="1:6">
      <c r="A2348" s="273" t="s">
        <v>25039</v>
      </c>
      <c r="B2348" s="273">
        <v>3538</v>
      </c>
      <c r="C2348" s="266" t="s">
        <v>27201</v>
      </c>
      <c r="D2348" s="273" t="s">
        <v>14</v>
      </c>
      <c r="E2348" s="273" t="s">
        <v>25041</v>
      </c>
      <c r="F2348" s="274">
        <v>6.07</v>
      </c>
    </row>
    <row r="2349" spans="1:6">
      <c r="A2349" s="273" t="s">
        <v>25039</v>
      </c>
      <c r="B2349" s="273">
        <v>3498</v>
      </c>
      <c r="C2349" s="266" t="s">
        <v>27202</v>
      </c>
      <c r="D2349" s="273" t="s">
        <v>14</v>
      </c>
      <c r="E2349" s="273" t="s">
        <v>25041</v>
      </c>
      <c r="F2349" s="274">
        <v>5.89</v>
      </c>
    </row>
    <row r="2350" spans="1:6">
      <c r="A2350" s="273" t="s">
        <v>25039</v>
      </c>
      <c r="B2350" s="273">
        <v>3496</v>
      </c>
      <c r="C2350" s="266" t="s">
        <v>27203</v>
      </c>
      <c r="D2350" s="273" t="s">
        <v>14</v>
      </c>
      <c r="E2350" s="273" t="s">
        <v>25041</v>
      </c>
      <c r="F2350" s="274">
        <v>3.94</v>
      </c>
    </row>
    <row r="2351" spans="1:6">
      <c r="A2351" s="273" t="s">
        <v>25039</v>
      </c>
      <c r="B2351" s="273">
        <v>38429</v>
      </c>
      <c r="C2351" s="266" t="s">
        <v>27204</v>
      </c>
      <c r="D2351" s="273" t="s">
        <v>14</v>
      </c>
      <c r="E2351" s="273" t="s">
        <v>25041</v>
      </c>
      <c r="F2351" s="274">
        <v>12.52</v>
      </c>
    </row>
    <row r="2352" spans="1:6">
      <c r="A2352" s="273" t="s">
        <v>25039</v>
      </c>
      <c r="B2352" s="273">
        <v>38431</v>
      </c>
      <c r="C2352" s="266" t="s">
        <v>27205</v>
      </c>
      <c r="D2352" s="273" t="s">
        <v>14</v>
      </c>
      <c r="E2352" s="273" t="s">
        <v>25041</v>
      </c>
      <c r="F2352" s="274">
        <v>15.71</v>
      </c>
    </row>
    <row r="2353" spans="1:6">
      <c r="A2353" s="273" t="s">
        <v>25039</v>
      </c>
      <c r="B2353" s="273">
        <v>38430</v>
      </c>
      <c r="C2353" s="266" t="s">
        <v>27206</v>
      </c>
      <c r="D2353" s="273" t="s">
        <v>14</v>
      </c>
      <c r="E2353" s="273" t="s">
        <v>25041</v>
      </c>
      <c r="F2353" s="274">
        <v>24.35</v>
      </c>
    </row>
    <row r="2354" spans="1:6">
      <c r="A2354" s="273" t="s">
        <v>25039</v>
      </c>
      <c r="B2354" s="273">
        <v>36348</v>
      </c>
      <c r="C2354" s="266" t="s">
        <v>27207</v>
      </c>
      <c r="D2354" s="273" t="s">
        <v>14</v>
      </c>
      <c r="E2354" s="273" t="s">
        <v>25041</v>
      </c>
      <c r="F2354" s="274">
        <v>2.39</v>
      </c>
    </row>
    <row r="2355" spans="1:6">
      <c r="A2355" s="273" t="s">
        <v>25039</v>
      </c>
      <c r="B2355" s="273">
        <v>36349</v>
      </c>
      <c r="C2355" s="266" t="s">
        <v>27208</v>
      </c>
      <c r="D2355" s="273" t="s">
        <v>14</v>
      </c>
      <c r="E2355" s="273" t="s">
        <v>25041</v>
      </c>
      <c r="F2355" s="274">
        <v>3.29</v>
      </c>
    </row>
    <row r="2356" spans="1:6">
      <c r="A2356" s="273" t="s">
        <v>25039</v>
      </c>
      <c r="B2356" s="273">
        <v>38987</v>
      </c>
      <c r="C2356" s="266" t="s">
        <v>27209</v>
      </c>
      <c r="D2356" s="273" t="s">
        <v>14</v>
      </c>
      <c r="E2356" s="273" t="s">
        <v>25041</v>
      </c>
      <c r="F2356" s="274">
        <v>15.83</v>
      </c>
    </row>
    <row r="2357" spans="1:6">
      <c r="A2357" s="273" t="s">
        <v>25039</v>
      </c>
      <c r="B2357" s="273">
        <v>38988</v>
      </c>
      <c r="C2357" s="266" t="s">
        <v>27210</v>
      </c>
      <c r="D2357" s="273" t="s">
        <v>14</v>
      </c>
      <c r="E2357" s="273" t="s">
        <v>25041</v>
      </c>
      <c r="F2357" s="274">
        <v>25.79</v>
      </c>
    </row>
    <row r="2358" spans="1:6">
      <c r="A2358" s="273" t="s">
        <v>25039</v>
      </c>
      <c r="B2358" s="273">
        <v>38989</v>
      </c>
      <c r="C2358" s="266" t="s">
        <v>27211</v>
      </c>
      <c r="D2358" s="273" t="s">
        <v>14</v>
      </c>
      <c r="E2358" s="273" t="s">
        <v>25041</v>
      </c>
      <c r="F2358" s="274">
        <v>43.39</v>
      </c>
    </row>
    <row r="2359" spans="1:6">
      <c r="A2359" s="273" t="s">
        <v>25039</v>
      </c>
      <c r="B2359" s="273">
        <v>38990</v>
      </c>
      <c r="C2359" s="266" t="s">
        <v>27212</v>
      </c>
      <c r="D2359" s="273" t="s">
        <v>14</v>
      </c>
      <c r="E2359" s="273" t="s">
        <v>25041</v>
      </c>
      <c r="F2359" s="274">
        <v>86.71</v>
      </c>
    </row>
    <row r="2360" spans="1:6">
      <c r="A2360" s="273" t="s">
        <v>25039</v>
      </c>
      <c r="B2360" s="273">
        <v>38991</v>
      </c>
      <c r="C2360" s="266" t="s">
        <v>27213</v>
      </c>
      <c r="D2360" s="273" t="s">
        <v>14</v>
      </c>
      <c r="E2360" s="273" t="s">
        <v>25041</v>
      </c>
      <c r="F2360" s="274">
        <v>156.03</v>
      </c>
    </row>
    <row r="2361" spans="1:6">
      <c r="A2361" s="273" t="s">
        <v>25039</v>
      </c>
      <c r="B2361" s="273">
        <v>38433</v>
      </c>
      <c r="C2361" s="266" t="s">
        <v>27214</v>
      </c>
      <c r="D2361" s="273" t="s">
        <v>14</v>
      </c>
      <c r="E2361" s="273" t="s">
        <v>25041</v>
      </c>
      <c r="F2361" s="274">
        <v>8.07</v>
      </c>
    </row>
    <row r="2362" spans="1:6">
      <c r="A2362" s="273" t="s">
        <v>25039</v>
      </c>
      <c r="B2362" s="273">
        <v>38440</v>
      </c>
      <c r="C2362" s="266" t="s">
        <v>27215</v>
      </c>
      <c r="D2362" s="273" t="s">
        <v>14</v>
      </c>
      <c r="E2362" s="273" t="s">
        <v>25041</v>
      </c>
      <c r="F2362" s="274">
        <v>340.05</v>
      </c>
    </row>
    <row r="2363" spans="1:6">
      <c r="A2363" s="273" t="s">
        <v>25039</v>
      </c>
      <c r="B2363" s="273">
        <v>36359</v>
      </c>
      <c r="C2363" s="266" t="s">
        <v>27216</v>
      </c>
      <c r="D2363" s="273" t="s">
        <v>14</v>
      </c>
      <c r="E2363" s="273" t="s">
        <v>25041</v>
      </c>
      <c r="F2363" s="274">
        <v>2.12</v>
      </c>
    </row>
    <row r="2364" spans="1:6">
      <c r="A2364" s="273" t="s">
        <v>25039</v>
      </c>
      <c r="B2364" s="273">
        <v>36360</v>
      </c>
      <c r="C2364" s="266" t="s">
        <v>27217</v>
      </c>
      <c r="D2364" s="273" t="s">
        <v>14</v>
      </c>
      <c r="E2364" s="273" t="s">
        <v>25041</v>
      </c>
      <c r="F2364" s="274">
        <v>2.85</v>
      </c>
    </row>
    <row r="2365" spans="1:6">
      <c r="A2365" s="273" t="s">
        <v>25039</v>
      </c>
      <c r="B2365" s="273">
        <v>38434</v>
      </c>
      <c r="C2365" s="266" t="s">
        <v>27218</v>
      </c>
      <c r="D2365" s="273" t="s">
        <v>14</v>
      </c>
      <c r="E2365" s="273" t="s">
        <v>25041</v>
      </c>
      <c r="F2365" s="274">
        <v>4.3499999999999996</v>
      </c>
    </row>
    <row r="2366" spans="1:6">
      <c r="A2366" s="273" t="s">
        <v>25039</v>
      </c>
      <c r="B2366" s="273">
        <v>38435</v>
      </c>
      <c r="C2366" s="266" t="s">
        <v>27219</v>
      </c>
      <c r="D2366" s="273" t="s">
        <v>14</v>
      </c>
      <c r="E2366" s="273" t="s">
        <v>25041</v>
      </c>
      <c r="F2366" s="274">
        <v>9.7799999999999994</v>
      </c>
    </row>
    <row r="2367" spans="1:6">
      <c r="A2367" s="273" t="s">
        <v>25039</v>
      </c>
      <c r="B2367" s="273">
        <v>38436</v>
      </c>
      <c r="C2367" s="266" t="s">
        <v>27220</v>
      </c>
      <c r="D2367" s="273" t="s">
        <v>14</v>
      </c>
      <c r="E2367" s="273" t="s">
        <v>25041</v>
      </c>
      <c r="F2367" s="274">
        <v>16.21</v>
      </c>
    </row>
    <row r="2368" spans="1:6">
      <c r="A2368" s="273" t="s">
        <v>25039</v>
      </c>
      <c r="B2368" s="273">
        <v>38437</v>
      </c>
      <c r="C2368" s="266" t="s">
        <v>27221</v>
      </c>
      <c r="D2368" s="273" t="s">
        <v>14</v>
      </c>
      <c r="E2368" s="273" t="s">
        <v>25041</v>
      </c>
      <c r="F2368" s="274">
        <v>26.3</v>
      </c>
    </row>
    <row r="2369" spans="1:6">
      <c r="A2369" s="273" t="s">
        <v>25039</v>
      </c>
      <c r="B2369" s="273">
        <v>38438</v>
      </c>
      <c r="C2369" s="266" t="s">
        <v>27222</v>
      </c>
      <c r="D2369" s="273" t="s">
        <v>14</v>
      </c>
      <c r="E2369" s="273" t="s">
        <v>25041</v>
      </c>
      <c r="F2369" s="274">
        <v>76.28</v>
      </c>
    </row>
    <row r="2370" spans="1:6">
      <c r="A2370" s="273" t="s">
        <v>25039</v>
      </c>
      <c r="B2370" s="273">
        <v>38439</v>
      </c>
      <c r="C2370" s="266" t="s">
        <v>27223</v>
      </c>
      <c r="D2370" s="273" t="s">
        <v>14</v>
      </c>
      <c r="E2370" s="273" t="s">
        <v>25041</v>
      </c>
      <c r="F2370" s="274">
        <v>96.94</v>
      </c>
    </row>
    <row r="2371" spans="1:6">
      <c r="A2371" s="273" t="s">
        <v>25039</v>
      </c>
      <c r="B2371" s="273">
        <v>10836</v>
      </c>
      <c r="C2371" s="266" t="s">
        <v>27224</v>
      </c>
      <c r="D2371" s="273" t="s">
        <v>14</v>
      </c>
      <c r="E2371" s="273" t="s">
        <v>25041</v>
      </c>
      <c r="F2371" s="274">
        <v>24.41</v>
      </c>
    </row>
    <row r="2372" spans="1:6">
      <c r="A2372" s="273" t="s">
        <v>25039</v>
      </c>
      <c r="B2372" s="273">
        <v>3510</v>
      </c>
      <c r="C2372" s="266" t="s">
        <v>27225</v>
      </c>
      <c r="D2372" s="273" t="s">
        <v>14</v>
      </c>
      <c r="E2372" s="273" t="s">
        <v>25041</v>
      </c>
      <c r="F2372" s="274">
        <v>14.78</v>
      </c>
    </row>
    <row r="2373" spans="1:6">
      <c r="A2373" s="273" t="s">
        <v>25039</v>
      </c>
      <c r="B2373" s="273">
        <v>10835</v>
      </c>
      <c r="C2373" s="266" t="s">
        <v>27226</v>
      </c>
      <c r="D2373" s="273" t="s">
        <v>14</v>
      </c>
      <c r="E2373" s="273" t="s">
        <v>25041</v>
      </c>
      <c r="F2373" s="274">
        <v>6.81</v>
      </c>
    </row>
    <row r="2374" spans="1:6">
      <c r="A2374" s="273" t="s">
        <v>25039</v>
      </c>
      <c r="B2374" s="273">
        <v>3485</v>
      </c>
      <c r="C2374" s="266" t="s">
        <v>27227</v>
      </c>
      <c r="D2374" s="273" t="s">
        <v>14</v>
      </c>
      <c r="E2374" s="273" t="s">
        <v>25041</v>
      </c>
      <c r="F2374" s="274">
        <v>15.54</v>
      </c>
    </row>
    <row r="2375" spans="1:6">
      <c r="A2375" s="273" t="s">
        <v>25039</v>
      </c>
      <c r="B2375" s="273">
        <v>3475</v>
      </c>
      <c r="C2375" s="266" t="s">
        <v>27228</v>
      </c>
      <c r="D2375" s="273" t="s">
        <v>14</v>
      </c>
      <c r="E2375" s="273" t="s">
        <v>25041</v>
      </c>
      <c r="F2375" s="274">
        <v>5.62</v>
      </c>
    </row>
    <row r="2376" spans="1:6">
      <c r="A2376" s="273" t="s">
        <v>25039</v>
      </c>
      <c r="B2376" s="273">
        <v>3534</v>
      </c>
      <c r="C2376" s="266" t="s">
        <v>27229</v>
      </c>
      <c r="D2376" s="273" t="s">
        <v>14</v>
      </c>
      <c r="E2376" s="273" t="s">
        <v>25041</v>
      </c>
      <c r="F2376" s="274">
        <v>8.91</v>
      </c>
    </row>
    <row r="2377" spans="1:6">
      <c r="A2377" s="273" t="s">
        <v>25039</v>
      </c>
      <c r="B2377" s="273">
        <v>3482</v>
      </c>
      <c r="C2377" s="266" t="s">
        <v>27230</v>
      </c>
      <c r="D2377" s="273" t="s">
        <v>14</v>
      </c>
      <c r="E2377" s="273" t="s">
        <v>25041</v>
      </c>
      <c r="F2377" s="274">
        <v>6.37</v>
      </c>
    </row>
    <row r="2378" spans="1:6">
      <c r="A2378" s="273" t="s">
        <v>25039</v>
      </c>
      <c r="B2378" s="273">
        <v>3543</v>
      </c>
      <c r="C2378" s="266" t="s">
        <v>27231</v>
      </c>
      <c r="D2378" s="273" t="s">
        <v>14</v>
      </c>
      <c r="E2378" s="273" t="s">
        <v>25041</v>
      </c>
      <c r="F2378" s="274">
        <v>2.0699999999999998</v>
      </c>
    </row>
    <row r="2379" spans="1:6">
      <c r="A2379" s="273" t="s">
        <v>25039</v>
      </c>
      <c r="B2379" s="273">
        <v>3505</v>
      </c>
      <c r="C2379" s="266" t="s">
        <v>27232</v>
      </c>
      <c r="D2379" s="273" t="s">
        <v>14</v>
      </c>
      <c r="E2379" s="273" t="s">
        <v>25041</v>
      </c>
      <c r="F2379" s="274">
        <v>3.08</v>
      </c>
    </row>
    <row r="2380" spans="1:6">
      <c r="A2380" s="273" t="s">
        <v>25039</v>
      </c>
      <c r="B2380" s="273">
        <v>3521</v>
      </c>
      <c r="C2380" s="266" t="s">
        <v>27233</v>
      </c>
      <c r="D2380" s="273" t="s">
        <v>14</v>
      </c>
      <c r="E2380" s="273" t="s">
        <v>25041</v>
      </c>
      <c r="F2380" s="274">
        <v>2.3199999999999998</v>
      </c>
    </row>
    <row r="2381" spans="1:6">
      <c r="A2381" s="273" t="s">
        <v>25039</v>
      </c>
      <c r="B2381" s="273">
        <v>3531</v>
      </c>
      <c r="C2381" s="266" t="s">
        <v>27234</v>
      </c>
      <c r="D2381" s="273" t="s">
        <v>14</v>
      </c>
      <c r="E2381" s="273" t="s">
        <v>25041</v>
      </c>
      <c r="F2381" s="274">
        <v>4.42</v>
      </c>
    </row>
    <row r="2382" spans="1:6">
      <c r="A2382" s="273" t="s">
        <v>25039</v>
      </c>
      <c r="B2382" s="273">
        <v>3522</v>
      </c>
      <c r="C2382" s="266" t="s">
        <v>27235</v>
      </c>
      <c r="D2382" s="273" t="s">
        <v>14</v>
      </c>
      <c r="E2382" s="273" t="s">
        <v>25041</v>
      </c>
      <c r="F2382" s="274">
        <v>2.85</v>
      </c>
    </row>
    <row r="2383" spans="1:6">
      <c r="A2383" s="273" t="s">
        <v>25039</v>
      </c>
      <c r="B2383" s="273">
        <v>3527</v>
      </c>
      <c r="C2383" s="266" t="s">
        <v>27236</v>
      </c>
      <c r="D2383" s="273" t="s">
        <v>14</v>
      </c>
      <c r="E2383" s="273" t="s">
        <v>25041</v>
      </c>
      <c r="F2383" s="274">
        <v>14.98</v>
      </c>
    </row>
    <row r="2384" spans="1:6">
      <c r="A2384" s="273" t="s">
        <v>25039</v>
      </c>
      <c r="B2384" s="273">
        <v>3530</v>
      </c>
      <c r="C2384" s="266" t="s">
        <v>27237</v>
      </c>
      <c r="D2384" s="273" t="s">
        <v>14</v>
      </c>
      <c r="E2384" s="273" t="s">
        <v>25041</v>
      </c>
      <c r="F2384" s="274">
        <v>242.52</v>
      </c>
    </row>
    <row r="2385" spans="1:6">
      <c r="A2385" s="273" t="s">
        <v>25039</v>
      </c>
      <c r="B2385" s="273">
        <v>3542</v>
      </c>
      <c r="C2385" s="266" t="s">
        <v>27238</v>
      </c>
      <c r="D2385" s="273" t="s">
        <v>14</v>
      </c>
      <c r="E2385" s="273" t="s">
        <v>25041</v>
      </c>
      <c r="F2385" s="274">
        <v>0.69</v>
      </c>
    </row>
    <row r="2386" spans="1:6">
      <c r="A2386" s="273" t="s">
        <v>25039</v>
      </c>
      <c r="B2386" s="273">
        <v>3529</v>
      </c>
      <c r="C2386" s="266" t="s">
        <v>27239</v>
      </c>
      <c r="D2386" s="273" t="s">
        <v>14</v>
      </c>
      <c r="E2386" s="273" t="s">
        <v>25041</v>
      </c>
      <c r="F2386" s="274">
        <v>0.85</v>
      </c>
    </row>
    <row r="2387" spans="1:6">
      <c r="A2387" s="273" t="s">
        <v>25039</v>
      </c>
      <c r="B2387" s="273">
        <v>3536</v>
      </c>
      <c r="C2387" s="266" t="s">
        <v>27240</v>
      </c>
      <c r="D2387" s="273" t="s">
        <v>14</v>
      </c>
      <c r="E2387" s="273" t="s">
        <v>25041</v>
      </c>
      <c r="F2387" s="274">
        <v>2.84</v>
      </c>
    </row>
    <row r="2388" spans="1:6">
      <c r="A2388" s="273" t="s">
        <v>25039</v>
      </c>
      <c r="B2388" s="273">
        <v>3535</v>
      </c>
      <c r="C2388" s="266" t="s">
        <v>27241</v>
      </c>
      <c r="D2388" s="273" t="s">
        <v>14</v>
      </c>
      <c r="E2388" s="273" t="s">
        <v>25041</v>
      </c>
      <c r="F2388" s="274">
        <v>6.92</v>
      </c>
    </row>
    <row r="2389" spans="1:6">
      <c r="A2389" s="273" t="s">
        <v>25039</v>
      </c>
      <c r="B2389" s="273">
        <v>3540</v>
      </c>
      <c r="C2389" s="266" t="s">
        <v>27242</v>
      </c>
      <c r="D2389" s="273" t="s">
        <v>14</v>
      </c>
      <c r="E2389" s="273" t="s">
        <v>25041</v>
      </c>
      <c r="F2389" s="274">
        <v>5.86</v>
      </c>
    </row>
    <row r="2390" spans="1:6">
      <c r="A2390" s="273" t="s">
        <v>25039</v>
      </c>
      <c r="B2390" s="273">
        <v>3539</v>
      </c>
      <c r="C2390" s="266" t="s">
        <v>27243</v>
      </c>
      <c r="D2390" s="273" t="s">
        <v>14</v>
      </c>
      <c r="E2390" s="273" t="s">
        <v>25041</v>
      </c>
      <c r="F2390" s="274">
        <v>33.94</v>
      </c>
    </row>
    <row r="2391" spans="1:6">
      <c r="A2391" s="273" t="s">
        <v>25039</v>
      </c>
      <c r="B2391" s="273">
        <v>3513</v>
      </c>
      <c r="C2391" s="266" t="s">
        <v>27244</v>
      </c>
      <c r="D2391" s="273" t="s">
        <v>14</v>
      </c>
      <c r="E2391" s="273" t="s">
        <v>25041</v>
      </c>
      <c r="F2391" s="274">
        <v>119.69</v>
      </c>
    </row>
    <row r="2392" spans="1:6">
      <c r="A2392" s="273" t="s">
        <v>25039</v>
      </c>
      <c r="B2392" s="273">
        <v>3516</v>
      </c>
      <c r="C2392" s="266" t="s">
        <v>27245</v>
      </c>
      <c r="D2392" s="273" t="s">
        <v>14</v>
      </c>
      <c r="E2392" s="273" t="s">
        <v>25041</v>
      </c>
      <c r="F2392" s="274">
        <v>2.81</v>
      </c>
    </row>
    <row r="2393" spans="1:6">
      <c r="A2393" s="273" t="s">
        <v>25039</v>
      </c>
      <c r="B2393" s="273">
        <v>3517</v>
      </c>
      <c r="C2393" s="266" t="s">
        <v>27246</v>
      </c>
      <c r="D2393" s="273" t="s">
        <v>14</v>
      </c>
      <c r="E2393" s="273" t="s">
        <v>25041</v>
      </c>
      <c r="F2393" s="274">
        <v>2.54</v>
      </c>
    </row>
    <row r="2394" spans="1:6">
      <c r="A2394" s="273" t="s">
        <v>25039</v>
      </c>
      <c r="B2394" s="273">
        <v>3515</v>
      </c>
      <c r="C2394" s="266" t="s">
        <v>27247</v>
      </c>
      <c r="D2394" s="273" t="s">
        <v>14</v>
      </c>
      <c r="E2394" s="273" t="s">
        <v>25041</v>
      </c>
      <c r="F2394" s="274">
        <v>7.64</v>
      </c>
    </row>
    <row r="2395" spans="1:6">
      <c r="A2395" s="273" t="s">
        <v>25039</v>
      </c>
      <c r="B2395" s="273">
        <v>20147</v>
      </c>
      <c r="C2395" s="266" t="s">
        <v>27248</v>
      </c>
      <c r="D2395" s="273" t="s">
        <v>14</v>
      </c>
      <c r="E2395" s="273" t="s">
        <v>25041</v>
      </c>
      <c r="F2395" s="274">
        <v>6.28</v>
      </c>
    </row>
    <row r="2396" spans="1:6">
      <c r="A2396" s="273" t="s">
        <v>25039</v>
      </c>
      <c r="B2396" s="273">
        <v>3524</v>
      </c>
      <c r="C2396" s="266" t="s">
        <v>27249</v>
      </c>
      <c r="D2396" s="273" t="s">
        <v>14</v>
      </c>
      <c r="E2396" s="273" t="s">
        <v>25041</v>
      </c>
      <c r="F2396" s="274">
        <v>9.4499999999999993</v>
      </c>
    </row>
    <row r="2397" spans="1:6">
      <c r="A2397" s="273" t="s">
        <v>25039</v>
      </c>
      <c r="B2397" s="273">
        <v>3532</v>
      </c>
      <c r="C2397" s="266" t="s">
        <v>27250</v>
      </c>
      <c r="D2397" s="273" t="s">
        <v>14</v>
      </c>
      <c r="E2397" s="273" t="s">
        <v>25041</v>
      </c>
      <c r="F2397" s="274">
        <v>21.84</v>
      </c>
    </row>
    <row r="2398" spans="1:6">
      <c r="A2398" s="273" t="s">
        <v>25039</v>
      </c>
      <c r="B2398" s="273">
        <v>3528</v>
      </c>
      <c r="C2398" s="266" t="s">
        <v>27251</v>
      </c>
      <c r="D2398" s="273" t="s">
        <v>14</v>
      </c>
      <c r="E2398" s="273" t="s">
        <v>25041</v>
      </c>
      <c r="F2398" s="274">
        <v>10.99</v>
      </c>
    </row>
    <row r="2399" spans="1:6">
      <c r="A2399" s="273" t="s">
        <v>25039</v>
      </c>
      <c r="B2399" s="273">
        <v>37952</v>
      </c>
      <c r="C2399" s="266" t="s">
        <v>27252</v>
      </c>
      <c r="D2399" s="273" t="s">
        <v>14</v>
      </c>
      <c r="E2399" s="273" t="s">
        <v>25041</v>
      </c>
      <c r="F2399" s="274">
        <v>78.78</v>
      </c>
    </row>
    <row r="2400" spans="1:6">
      <c r="A2400" s="273" t="s">
        <v>25039</v>
      </c>
      <c r="B2400" s="273">
        <v>37951</v>
      </c>
      <c r="C2400" s="266" t="s">
        <v>27253</v>
      </c>
      <c r="D2400" s="273" t="s">
        <v>14</v>
      </c>
      <c r="E2400" s="273" t="s">
        <v>25041</v>
      </c>
      <c r="F2400" s="274">
        <v>2.96</v>
      </c>
    </row>
    <row r="2401" spans="1:6">
      <c r="A2401" s="273" t="s">
        <v>25039</v>
      </c>
      <c r="B2401" s="273">
        <v>3518</v>
      </c>
      <c r="C2401" s="266" t="s">
        <v>27254</v>
      </c>
      <c r="D2401" s="273" t="s">
        <v>14</v>
      </c>
      <c r="E2401" s="273" t="s">
        <v>25041</v>
      </c>
      <c r="F2401" s="274">
        <v>4.5599999999999996</v>
      </c>
    </row>
    <row r="2402" spans="1:6">
      <c r="A2402" s="273" t="s">
        <v>25039</v>
      </c>
      <c r="B2402" s="273">
        <v>3519</v>
      </c>
      <c r="C2402" s="266" t="s">
        <v>27255</v>
      </c>
      <c r="D2402" s="273" t="s">
        <v>14</v>
      </c>
      <c r="E2402" s="273" t="s">
        <v>25041</v>
      </c>
      <c r="F2402" s="274">
        <v>9.5299999999999994</v>
      </c>
    </row>
    <row r="2403" spans="1:6">
      <c r="A2403" s="273" t="s">
        <v>25039</v>
      </c>
      <c r="B2403" s="273">
        <v>3520</v>
      </c>
      <c r="C2403" s="266" t="s">
        <v>27256</v>
      </c>
      <c r="D2403" s="273" t="s">
        <v>14</v>
      </c>
      <c r="E2403" s="273" t="s">
        <v>25041</v>
      </c>
      <c r="F2403" s="274">
        <v>9.99</v>
      </c>
    </row>
    <row r="2404" spans="1:6">
      <c r="A2404" s="273" t="s">
        <v>25039</v>
      </c>
      <c r="B2404" s="273">
        <v>37950</v>
      </c>
      <c r="C2404" s="266" t="s">
        <v>27257</v>
      </c>
      <c r="D2404" s="273" t="s">
        <v>14</v>
      </c>
      <c r="E2404" s="273" t="s">
        <v>25041</v>
      </c>
      <c r="F2404" s="274">
        <v>72.52</v>
      </c>
    </row>
    <row r="2405" spans="1:6">
      <c r="A2405" s="273" t="s">
        <v>25039</v>
      </c>
      <c r="B2405" s="273">
        <v>37949</v>
      </c>
      <c r="C2405" s="266" t="s">
        <v>27258</v>
      </c>
      <c r="D2405" s="273" t="s">
        <v>14</v>
      </c>
      <c r="E2405" s="273" t="s">
        <v>25041</v>
      </c>
      <c r="F2405" s="274">
        <v>2.67</v>
      </c>
    </row>
    <row r="2406" spans="1:6">
      <c r="A2406" s="273" t="s">
        <v>25039</v>
      </c>
      <c r="B2406" s="273">
        <v>3526</v>
      </c>
      <c r="C2406" s="266" t="s">
        <v>27259</v>
      </c>
      <c r="D2406" s="273" t="s">
        <v>14</v>
      </c>
      <c r="E2406" s="273" t="s">
        <v>25041</v>
      </c>
      <c r="F2406" s="274">
        <v>3.68</v>
      </c>
    </row>
    <row r="2407" spans="1:6">
      <c r="A2407" s="273" t="s">
        <v>25039</v>
      </c>
      <c r="B2407" s="273">
        <v>3509</v>
      </c>
      <c r="C2407" s="266" t="s">
        <v>27260</v>
      </c>
      <c r="D2407" s="273" t="s">
        <v>14</v>
      </c>
      <c r="E2407" s="273" t="s">
        <v>25041</v>
      </c>
      <c r="F2407" s="274">
        <v>8.36</v>
      </c>
    </row>
    <row r="2408" spans="1:6">
      <c r="A2408" s="273" t="s">
        <v>25039</v>
      </c>
      <c r="B2408" s="273">
        <v>20151</v>
      </c>
      <c r="C2408" s="266" t="s">
        <v>27261</v>
      </c>
      <c r="D2408" s="273" t="s">
        <v>14</v>
      </c>
      <c r="E2408" s="273" t="s">
        <v>25041</v>
      </c>
      <c r="F2408" s="274">
        <v>24.57</v>
      </c>
    </row>
    <row r="2409" spans="1:6">
      <c r="A2409" s="273" t="s">
        <v>25039</v>
      </c>
      <c r="B2409" s="273">
        <v>20152</v>
      </c>
      <c r="C2409" s="266" t="s">
        <v>27262</v>
      </c>
      <c r="D2409" s="273" t="s">
        <v>14</v>
      </c>
      <c r="E2409" s="273" t="s">
        <v>25041</v>
      </c>
      <c r="F2409" s="274">
        <v>88.9</v>
      </c>
    </row>
    <row r="2410" spans="1:6">
      <c r="A2410" s="273" t="s">
        <v>25039</v>
      </c>
      <c r="B2410" s="273">
        <v>20148</v>
      </c>
      <c r="C2410" s="266" t="s">
        <v>27263</v>
      </c>
      <c r="D2410" s="273" t="s">
        <v>14</v>
      </c>
      <c r="E2410" s="273" t="s">
        <v>25041</v>
      </c>
      <c r="F2410" s="274">
        <v>4.83</v>
      </c>
    </row>
    <row r="2411" spans="1:6">
      <c r="A2411" s="273" t="s">
        <v>25039</v>
      </c>
      <c r="B2411" s="273">
        <v>20149</v>
      </c>
      <c r="C2411" s="266" t="s">
        <v>27264</v>
      </c>
      <c r="D2411" s="273" t="s">
        <v>14</v>
      </c>
      <c r="E2411" s="273" t="s">
        <v>25041</v>
      </c>
      <c r="F2411" s="274">
        <v>8.07</v>
      </c>
    </row>
    <row r="2412" spans="1:6">
      <c r="A2412" s="273" t="s">
        <v>25039</v>
      </c>
      <c r="B2412" s="273">
        <v>20150</v>
      </c>
      <c r="C2412" s="266" t="s">
        <v>27265</v>
      </c>
      <c r="D2412" s="273" t="s">
        <v>14</v>
      </c>
      <c r="E2412" s="273" t="s">
        <v>25041</v>
      </c>
      <c r="F2412" s="274">
        <v>20.79</v>
      </c>
    </row>
    <row r="2413" spans="1:6">
      <c r="A2413" s="273" t="s">
        <v>25039</v>
      </c>
      <c r="B2413" s="273">
        <v>20157</v>
      </c>
      <c r="C2413" s="266" t="s">
        <v>27266</v>
      </c>
      <c r="D2413" s="273" t="s">
        <v>14</v>
      </c>
      <c r="E2413" s="273" t="s">
        <v>25041</v>
      </c>
      <c r="F2413" s="274">
        <v>23.34</v>
      </c>
    </row>
    <row r="2414" spans="1:6">
      <c r="A2414" s="273" t="s">
        <v>25039</v>
      </c>
      <c r="B2414" s="273">
        <v>20158</v>
      </c>
      <c r="C2414" s="266" t="s">
        <v>27267</v>
      </c>
      <c r="D2414" s="273" t="s">
        <v>14</v>
      </c>
      <c r="E2414" s="273" t="s">
        <v>25041</v>
      </c>
      <c r="F2414" s="274">
        <v>92.67</v>
      </c>
    </row>
    <row r="2415" spans="1:6">
      <c r="A2415" s="273" t="s">
        <v>25039</v>
      </c>
      <c r="B2415" s="273">
        <v>20154</v>
      </c>
      <c r="C2415" s="266" t="s">
        <v>27268</v>
      </c>
      <c r="D2415" s="273" t="s">
        <v>14</v>
      </c>
      <c r="E2415" s="273" t="s">
        <v>25041</v>
      </c>
      <c r="F2415" s="274">
        <v>4.7300000000000004</v>
      </c>
    </row>
    <row r="2416" spans="1:6">
      <c r="A2416" s="273" t="s">
        <v>25039</v>
      </c>
      <c r="B2416" s="273">
        <v>20155</v>
      </c>
      <c r="C2416" s="266" t="s">
        <v>27269</v>
      </c>
      <c r="D2416" s="273" t="s">
        <v>14</v>
      </c>
      <c r="E2416" s="273" t="s">
        <v>25041</v>
      </c>
      <c r="F2416" s="274">
        <v>7.2</v>
      </c>
    </row>
    <row r="2417" spans="1:6">
      <c r="A2417" s="273" t="s">
        <v>25039</v>
      </c>
      <c r="B2417" s="273">
        <v>20156</v>
      </c>
      <c r="C2417" s="266" t="s">
        <v>27270</v>
      </c>
      <c r="D2417" s="273" t="s">
        <v>14</v>
      </c>
      <c r="E2417" s="273" t="s">
        <v>25041</v>
      </c>
      <c r="F2417" s="274">
        <v>20.239999999999998</v>
      </c>
    </row>
    <row r="2418" spans="1:6">
      <c r="A2418" s="273" t="s">
        <v>25039</v>
      </c>
      <c r="B2418" s="273">
        <v>3499</v>
      </c>
      <c r="C2418" s="266" t="s">
        <v>27271</v>
      </c>
      <c r="D2418" s="273" t="s">
        <v>14</v>
      </c>
      <c r="E2418" s="273" t="s">
        <v>25041</v>
      </c>
      <c r="F2418" s="274">
        <v>1.33</v>
      </c>
    </row>
    <row r="2419" spans="1:6">
      <c r="A2419" s="273" t="s">
        <v>25039</v>
      </c>
      <c r="B2419" s="273">
        <v>3500</v>
      </c>
      <c r="C2419" s="266" t="s">
        <v>27272</v>
      </c>
      <c r="D2419" s="273" t="s">
        <v>14</v>
      </c>
      <c r="E2419" s="273" t="s">
        <v>25041</v>
      </c>
      <c r="F2419" s="274">
        <v>1.76</v>
      </c>
    </row>
    <row r="2420" spans="1:6">
      <c r="A2420" s="273" t="s">
        <v>25039</v>
      </c>
      <c r="B2420" s="273">
        <v>3501</v>
      </c>
      <c r="C2420" s="266" t="s">
        <v>27273</v>
      </c>
      <c r="D2420" s="273" t="s">
        <v>14</v>
      </c>
      <c r="E2420" s="273" t="s">
        <v>25041</v>
      </c>
      <c r="F2420" s="274">
        <v>4.8600000000000003</v>
      </c>
    </row>
    <row r="2421" spans="1:6">
      <c r="A2421" s="273" t="s">
        <v>25039</v>
      </c>
      <c r="B2421" s="273">
        <v>3502</v>
      </c>
      <c r="C2421" s="266" t="s">
        <v>27274</v>
      </c>
      <c r="D2421" s="273" t="s">
        <v>14</v>
      </c>
      <c r="E2421" s="273" t="s">
        <v>25041</v>
      </c>
      <c r="F2421" s="274">
        <v>6.99</v>
      </c>
    </row>
    <row r="2422" spans="1:6">
      <c r="A2422" s="273" t="s">
        <v>25039</v>
      </c>
      <c r="B2422" s="273">
        <v>3503</v>
      </c>
      <c r="C2422" s="266" t="s">
        <v>27275</v>
      </c>
      <c r="D2422" s="273" t="s">
        <v>14</v>
      </c>
      <c r="E2422" s="273" t="s">
        <v>25041</v>
      </c>
      <c r="F2422" s="274">
        <v>8.7799999999999994</v>
      </c>
    </row>
    <row r="2423" spans="1:6">
      <c r="A2423" s="273" t="s">
        <v>25039</v>
      </c>
      <c r="B2423" s="273">
        <v>3477</v>
      </c>
      <c r="C2423" s="266" t="s">
        <v>27276</v>
      </c>
      <c r="D2423" s="273" t="s">
        <v>14</v>
      </c>
      <c r="E2423" s="273" t="s">
        <v>25041</v>
      </c>
      <c r="F2423" s="274">
        <v>31.9</v>
      </c>
    </row>
    <row r="2424" spans="1:6">
      <c r="A2424" s="273" t="s">
        <v>25039</v>
      </c>
      <c r="B2424" s="273">
        <v>3478</v>
      </c>
      <c r="C2424" s="266" t="s">
        <v>27277</v>
      </c>
      <c r="D2424" s="273" t="s">
        <v>14</v>
      </c>
      <c r="E2424" s="273" t="s">
        <v>25041</v>
      </c>
      <c r="F2424" s="274">
        <v>76.47</v>
      </c>
    </row>
    <row r="2425" spans="1:6">
      <c r="A2425" s="273" t="s">
        <v>25039</v>
      </c>
      <c r="B2425" s="273">
        <v>3525</v>
      </c>
      <c r="C2425" s="266" t="s">
        <v>27278</v>
      </c>
      <c r="D2425" s="273" t="s">
        <v>14</v>
      </c>
      <c r="E2425" s="273" t="s">
        <v>25041</v>
      </c>
      <c r="F2425" s="274">
        <v>94.38</v>
      </c>
    </row>
    <row r="2426" spans="1:6">
      <c r="A2426" s="273" t="s">
        <v>25039</v>
      </c>
      <c r="B2426" s="273">
        <v>3511</v>
      </c>
      <c r="C2426" s="266" t="s">
        <v>27279</v>
      </c>
      <c r="D2426" s="273" t="s">
        <v>14</v>
      </c>
      <c r="E2426" s="273" t="s">
        <v>25041</v>
      </c>
      <c r="F2426" s="274">
        <v>100.11</v>
      </c>
    </row>
    <row r="2427" spans="1:6">
      <c r="A2427" s="273" t="s">
        <v>25039</v>
      </c>
      <c r="B2427" s="273">
        <v>38913</v>
      </c>
      <c r="C2427" s="266" t="s">
        <v>27280</v>
      </c>
      <c r="D2427" s="273" t="s">
        <v>14</v>
      </c>
      <c r="E2427" s="273" t="s">
        <v>25041</v>
      </c>
      <c r="F2427" s="274">
        <v>11.01</v>
      </c>
    </row>
    <row r="2428" spans="1:6">
      <c r="A2428" s="273" t="s">
        <v>25039</v>
      </c>
      <c r="B2428" s="273">
        <v>38914</v>
      </c>
      <c r="C2428" s="266" t="s">
        <v>27281</v>
      </c>
      <c r="D2428" s="273" t="s">
        <v>14</v>
      </c>
      <c r="E2428" s="273" t="s">
        <v>25041</v>
      </c>
      <c r="F2428" s="274">
        <v>13.52</v>
      </c>
    </row>
    <row r="2429" spans="1:6">
      <c r="A2429" s="273" t="s">
        <v>25039</v>
      </c>
      <c r="B2429" s="273">
        <v>38915</v>
      </c>
      <c r="C2429" s="266" t="s">
        <v>27282</v>
      </c>
      <c r="D2429" s="273" t="s">
        <v>14</v>
      </c>
      <c r="E2429" s="273" t="s">
        <v>25041</v>
      </c>
      <c r="F2429" s="274">
        <v>26.06</v>
      </c>
    </row>
    <row r="2430" spans="1:6">
      <c r="A2430" s="273" t="s">
        <v>25039</v>
      </c>
      <c r="B2430" s="273">
        <v>38916</v>
      </c>
      <c r="C2430" s="266" t="s">
        <v>27283</v>
      </c>
      <c r="D2430" s="273" t="s">
        <v>14</v>
      </c>
      <c r="E2430" s="273" t="s">
        <v>25041</v>
      </c>
      <c r="F2430" s="274">
        <v>36.06</v>
      </c>
    </row>
    <row r="2431" spans="1:6">
      <c r="A2431" s="273" t="s">
        <v>25039</v>
      </c>
      <c r="B2431" s="273">
        <v>39300</v>
      </c>
      <c r="C2431" s="266" t="s">
        <v>27284</v>
      </c>
      <c r="D2431" s="273" t="s">
        <v>14</v>
      </c>
      <c r="E2431" s="273" t="s">
        <v>25041</v>
      </c>
      <c r="F2431" s="274">
        <v>9.83</v>
      </c>
    </row>
    <row r="2432" spans="1:6">
      <c r="A2432" s="273" t="s">
        <v>25039</v>
      </c>
      <c r="B2432" s="273">
        <v>39301</v>
      </c>
      <c r="C2432" s="266" t="s">
        <v>27285</v>
      </c>
      <c r="D2432" s="273" t="s">
        <v>14</v>
      </c>
      <c r="E2432" s="273" t="s">
        <v>25041</v>
      </c>
      <c r="F2432" s="274">
        <v>13.16</v>
      </c>
    </row>
    <row r="2433" spans="1:6">
      <c r="A2433" s="273" t="s">
        <v>25039</v>
      </c>
      <c r="B2433" s="273">
        <v>39302</v>
      </c>
      <c r="C2433" s="266" t="s">
        <v>27286</v>
      </c>
      <c r="D2433" s="273" t="s">
        <v>14</v>
      </c>
      <c r="E2433" s="273" t="s">
        <v>25041</v>
      </c>
      <c r="F2433" s="274">
        <v>23.93</v>
      </c>
    </row>
    <row r="2434" spans="1:6">
      <c r="A2434" s="273" t="s">
        <v>25039</v>
      </c>
      <c r="B2434" s="273">
        <v>38941</v>
      </c>
      <c r="C2434" s="266" t="s">
        <v>27287</v>
      </c>
      <c r="D2434" s="273" t="s">
        <v>14</v>
      </c>
      <c r="E2434" s="273" t="s">
        <v>25041</v>
      </c>
      <c r="F2434" s="274">
        <v>17.77</v>
      </c>
    </row>
    <row r="2435" spans="1:6">
      <c r="A2435" s="273" t="s">
        <v>25039</v>
      </c>
      <c r="B2435" s="273">
        <v>38923</v>
      </c>
      <c r="C2435" s="266" t="s">
        <v>27288</v>
      </c>
      <c r="D2435" s="273" t="s">
        <v>14</v>
      </c>
      <c r="E2435" s="273" t="s">
        <v>25041</v>
      </c>
      <c r="F2435" s="274">
        <v>11.78</v>
      </c>
    </row>
    <row r="2436" spans="1:6">
      <c r="A2436" s="273" t="s">
        <v>25039</v>
      </c>
      <c r="B2436" s="273">
        <v>38925</v>
      </c>
      <c r="C2436" s="266" t="s">
        <v>27289</v>
      </c>
      <c r="D2436" s="273" t="s">
        <v>14</v>
      </c>
      <c r="E2436" s="273" t="s">
        <v>25041</v>
      </c>
      <c r="F2436" s="274">
        <v>13.67</v>
      </c>
    </row>
    <row r="2437" spans="1:6">
      <c r="A2437" s="273" t="s">
        <v>25039</v>
      </c>
      <c r="B2437" s="273">
        <v>38926</v>
      </c>
      <c r="C2437" s="266" t="s">
        <v>27290</v>
      </c>
      <c r="D2437" s="273" t="s">
        <v>14</v>
      </c>
      <c r="E2437" s="273" t="s">
        <v>25041</v>
      </c>
      <c r="F2437" s="274">
        <v>16.22</v>
      </c>
    </row>
    <row r="2438" spans="1:6">
      <c r="A2438" s="273" t="s">
        <v>25039</v>
      </c>
      <c r="B2438" s="273">
        <v>38927</v>
      </c>
      <c r="C2438" s="266" t="s">
        <v>27291</v>
      </c>
      <c r="D2438" s="273" t="s">
        <v>14</v>
      </c>
      <c r="E2438" s="273" t="s">
        <v>25041</v>
      </c>
      <c r="F2438" s="274">
        <v>20.48</v>
      </c>
    </row>
    <row r="2439" spans="1:6">
      <c r="A2439" s="273" t="s">
        <v>25039</v>
      </c>
      <c r="B2439" s="273">
        <v>39304</v>
      </c>
      <c r="C2439" s="266" t="s">
        <v>27292</v>
      </c>
      <c r="D2439" s="273" t="s">
        <v>14</v>
      </c>
      <c r="E2439" s="273" t="s">
        <v>25041</v>
      </c>
      <c r="F2439" s="274">
        <v>11.63</v>
      </c>
    </row>
    <row r="2440" spans="1:6">
      <c r="A2440" s="273" t="s">
        <v>25039</v>
      </c>
      <c r="B2440" s="273">
        <v>39305</v>
      </c>
      <c r="C2440" s="266" t="s">
        <v>27293</v>
      </c>
      <c r="D2440" s="273" t="s">
        <v>14</v>
      </c>
      <c r="E2440" s="273" t="s">
        <v>25041</v>
      </c>
      <c r="F2440" s="274">
        <v>12.76</v>
      </c>
    </row>
    <row r="2441" spans="1:6">
      <c r="A2441" s="273" t="s">
        <v>25039</v>
      </c>
      <c r="B2441" s="273">
        <v>39306</v>
      </c>
      <c r="C2441" s="266" t="s">
        <v>27294</v>
      </c>
      <c r="D2441" s="273" t="s">
        <v>14</v>
      </c>
      <c r="E2441" s="273" t="s">
        <v>25041</v>
      </c>
      <c r="F2441" s="274">
        <v>17.149999999999999</v>
      </c>
    </row>
    <row r="2442" spans="1:6">
      <c r="A2442" s="273" t="s">
        <v>25039</v>
      </c>
      <c r="B2442" s="273">
        <v>38928</v>
      </c>
      <c r="C2442" s="266" t="s">
        <v>27295</v>
      </c>
      <c r="D2442" s="273" t="s">
        <v>14</v>
      </c>
      <c r="E2442" s="273" t="s">
        <v>25041</v>
      </c>
      <c r="F2442" s="274">
        <v>22.67</v>
      </c>
    </row>
    <row r="2443" spans="1:6">
      <c r="A2443" s="273" t="s">
        <v>25039</v>
      </c>
      <c r="B2443" s="273">
        <v>38917</v>
      </c>
      <c r="C2443" s="266" t="s">
        <v>27296</v>
      </c>
      <c r="D2443" s="273" t="s">
        <v>14</v>
      </c>
      <c r="E2443" s="273" t="s">
        <v>25041</v>
      </c>
      <c r="F2443" s="274">
        <v>12.67</v>
      </c>
    </row>
    <row r="2444" spans="1:6">
      <c r="A2444" s="273" t="s">
        <v>25039</v>
      </c>
      <c r="B2444" s="273">
        <v>38919</v>
      </c>
      <c r="C2444" s="266" t="s">
        <v>27297</v>
      </c>
      <c r="D2444" s="273" t="s">
        <v>14</v>
      </c>
      <c r="E2444" s="273" t="s">
        <v>25041</v>
      </c>
      <c r="F2444" s="274">
        <v>14.87</v>
      </c>
    </row>
    <row r="2445" spans="1:6">
      <c r="A2445" s="273" t="s">
        <v>25039</v>
      </c>
      <c r="B2445" s="273">
        <v>38922</v>
      </c>
      <c r="C2445" s="266" t="s">
        <v>27298</v>
      </c>
      <c r="D2445" s="273" t="s">
        <v>14</v>
      </c>
      <c r="E2445" s="273" t="s">
        <v>25041</v>
      </c>
      <c r="F2445" s="274">
        <v>19.95</v>
      </c>
    </row>
    <row r="2446" spans="1:6">
      <c r="A2446" s="273" t="s">
        <v>25039</v>
      </c>
      <c r="B2446" s="273">
        <v>45198</v>
      </c>
      <c r="C2446" s="266" t="s">
        <v>32363</v>
      </c>
      <c r="D2446" s="273" t="s">
        <v>14</v>
      </c>
      <c r="E2446" s="273" t="s">
        <v>25041</v>
      </c>
      <c r="F2446" s="274">
        <v>55.73</v>
      </c>
    </row>
    <row r="2447" spans="1:6">
      <c r="A2447" s="273" t="s">
        <v>25039</v>
      </c>
      <c r="B2447" s="273">
        <v>45196</v>
      </c>
      <c r="C2447" s="266" t="s">
        <v>32364</v>
      </c>
      <c r="D2447" s="273" t="s">
        <v>14</v>
      </c>
      <c r="E2447" s="273" t="s">
        <v>25041</v>
      </c>
      <c r="F2447" s="274">
        <v>114.9</v>
      </c>
    </row>
    <row r="2448" spans="1:6">
      <c r="A2448" s="273" t="s">
        <v>25039</v>
      </c>
      <c r="B2448" s="273">
        <v>12032</v>
      </c>
      <c r="C2448" s="266" t="s">
        <v>27299</v>
      </c>
      <c r="D2448" s="273" t="s">
        <v>8168</v>
      </c>
      <c r="E2448" s="273" t="s">
        <v>25041</v>
      </c>
      <c r="F2448" s="274">
        <v>54.61</v>
      </c>
    </row>
    <row r="2449" spans="1:6">
      <c r="A2449" s="273" t="s">
        <v>25039</v>
      </c>
      <c r="B2449" s="273">
        <v>12030</v>
      </c>
      <c r="C2449" s="266" t="s">
        <v>27300</v>
      </c>
      <c r="D2449" s="273" t="s">
        <v>8168</v>
      </c>
      <c r="E2449" s="273" t="s">
        <v>25041</v>
      </c>
      <c r="F2449" s="274">
        <v>51.31</v>
      </c>
    </row>
    <row r="2450" spans="1:6">
      <c r="A2450" s="273" t="s">
        <v>25039</v>
      </c>
      <c r="B2450" s="273">
        <v>45207</v>
      </c>
      <c r="C2450" s="266" t="s">
        <v>32365</v>
      </c>
      <c r="D2450" s="273" t="s">
        <v>14</v>
      </c>
      <c r="E2450" s="273" t="s">
        <v>25041</v>
      </c>
      <c r="F2450" s="274">
        <v>367.03</v>
      </c>
    </row>
    <row r="2451" spans="1:6">
      <c r="A2451" s="273" t="s">
        <v>25039</v>
      </c>
      <c r="B2451" s="273">
        <v>14157</v>
      </c>
      <c r="C2451" s="266" t="s">
        <v>27301</v>
      </c>
      <c r="D2451" s="273" t="s">
        <v>14</v>
      </c>
      <c r="E2451" s="273" t="s">
        <v>25041</v>
      </c>
      <c r="F2451" s="274">
        <v>1.32</v>
      </c>
    </row>
    <row r="2452" spans="1:6">
      <c r="A2452" s="273" t="s">
        <v>25039</v>
      </c>
      <c r="B2452" s="273">
        <v>10908</v>
      </c>
      <c r="C2452" s="266" t="s">
        <v>27302</v>
      </c>
      <c r="D2452" s="273" t="s">
        <v>14</v>
      </c>
      <c r="E2452" s="273" t="s">
        <v>25041</v>
      </c>
      <c r="F2452" s="274">
        <v>22.94</v>
      </c>
    </row>
    <row r="2453" spans="1:6">
      <c r="A2453" s="273" t="s">
        <v>25039</v>
      </c>
      <c r="B2453" s="273">
        <v>10909</v>
      </c>
      <c r="C2453" s="266" t="s">
        <v>27303</v>
      </c>
      <c r="D2453" s="273" t="s">
        <v>14</v>
      </c>
      <c r="E2453" s="273" t="s">
        <v>25041</v>
      </c>
      <c r="F2453" s="274">
        <v>26.68</v>
      </c>
    </row>
    <row r="2454" spans="1:6">
      <c r="A2454" s="273" t="s">
        <v>25039</v>
      </c>
      <c r="B2454" s="273">
        <v>3669</v>
      </c>
      <c r="C2454" s="266" t="s">
        <v>27304</v>
      </c>
      <c r="D2454" s="273" t="s">
        <v>14</v>
      </c>
      <c r="E2454" s="273" t="s">
        <v>25041</v>
      </c>
      <c r="F2454" s="274">
        <v>16.39</v>
      </c>
    </row>
    <row r="2455" spans="1:6">
      <c r="A2455" s="273" t="s">
        <v>25039</v>
      </c>
      <c r="B2455" s="273">
        <v>20139</v>
      </c>
      <c r="C2455" s="266" t="s">
        <v>27305</v>
      </c>
      <c r="D2455" s="273" t="s">
        <v>14</v>
      </c>
      <c r="E2455" s="273" t="s">
        <v>25041</v>
      </c>
      <c r="F2455" s="274">
        <v>140.97999999999999</v>
      </c>
    </row>
    <row r="2456" spans="1:6">
      <c r="A2456" s="273" t="s">
        <v>25039</v>
      </c>
      <c r="B2456" s="273">
        <v>3668</v>
      </c>
      <c r="C2456" s="266" t="s">
        <v>27306</v>
      </c>
      <c r="D2456" s="273" t="s">
        <v>14</v>
      </c>
      <c r="E2456" s="273" t="s">
        <v>25041</v>
      </c>
      <c r="F2456" s="274">
        <v>50.36</v>
      </c>
    </row>
    <row r="2457" spans="1:6">
      <c r="A2457" s="273" t="s">
        <v>25039</v>
      </c>
      <c r="B2457" s="273">
        <v>10911</v>
      </c>
      <c r="C2457" s="266" t="s">
        <v>27307</v>
      </c>
      <c r="D2457" s="273" t="s">
        <v>14</v>
      </c>
      <c r="E2457" s="273" t="s">
        <v>25041</v>
      </c>
      <c r="F2457" s="274">
        <v>22.08</v>
      </c>
    </row>
    <row r="2458" spans="1:6">
      <c r="A2458" s="273" t="s">
        <v>25039</v>
      </c>
      <c r="B2458" s="273">
        <v>3659</v>
      </c>
      <c r="C2458" s="266" t="s">
        <v>27308</v>
      </c>
      <c r="D2458" s="273" t="s">
        <v>14</v>
      </c>
      <c r="E2458" s="273" t="s">
        <v>25041</v>
      </c>
      <c r="F2458" s="274">
        <v>22.5</v>
      </c>
    </row>
    <row r="2459" spans="1:6">
      <c r="A2459" s="273" t="s">
        <v>25039</v>
      </c>
      <c r="B2459" s="273">
        <v>3660</v>
      </c>
      <c r="C2459" s="266" t="s">
        <v>27309</v>
      </c>
      <c r="D2459" s="273" t="s">
        <v>14</v>
      </c>
      <c r="E2459" s="273" t="s">
        <v>25041</v>
      </c>
      <c r="F2459" s="274">
        <v>29.09</v>
      </c>
    </row>
    <row r="2460" spans="1:6">
      <c r="A2460" s="273" t="s">
        <v>25039</v>
      </c>
      <c r="B2460" s="273">
        <v>20144</v>
      </c>
      <c r="C2460" s="266" t="s">
        <v>27310</v>
      </c>
      <c r="D2460" s="273" t="s">
        <v>14</v>
      </c>
      <c r="E2460" s="273" t="s">
        <v>25041</v>
      </c>
      <c r="F2460" s="274">
        <v>65.14</v>
      </c>
    </row>
    <row r="2461" spans="1:6">
      <c r="A2461" s="273" t="s">
        <v>25039</v>
      </c>
      <c r="B2461" s="273">
        <v>20143</v>
      </c>
      <c r="C2461" s="266" t="s">
        <v>27311</v>
      </c>
      <c r="D2461" s="273" t="s">
        <v>14</v>
      </c>
      <c r="E2461" s="273" t="s">
        <v>25041</v>
      </c>
      <c r="F2461" s="274">
        <v>83.34</v>
      </c>
    </row>
    <row r="2462" spans="1:6">
      <c r="A2462" s="273" t="s">
        <v>25039</v>
      </c>
      <c r="B2462" s="273">
        <v>20145</v>
      </c>
      <c r="C2462" s="266" t="s">
        <v>27312</v>
      </c>
      <c r="D2462" s="273" t="s">
        <v>14</v>
      </c>
      <c r="E2462" s="273" t="s">
        <v>25041</v>
      </c>
      <c r="F2462" s="274">
        <v>160.76</v>
      </c>
    </row>
    <row r="2463" spans="1:6">
      <c r="A2463" s="273" t="s">
        <v>25039</v>
      </c>
      <c r="B2463" s="273">
        <v>20146</v>
      </c>
      <c r="C2463" s="266" t="s">
        <v>27313</v>
      </c>
      <c r="D2463" s="273" t="s">
        <v>14</v>
      </c>
      <c r="E2463" s="273" t="s">
        <v>25041</v>
      </c>
      <c r="F2463" s="274">
        <v>219.76</v>
      </c>
    </row>
    <row r="2464" spans="1:6">
      <c r="A2464" s="273" t="s">
        <v>25039</v>
      </c>
      <c r="B2464" s="273">
        <v>20140</v>
      </c>
      <c r="C2464" s="266" t="s">
        <v>27314</v>
      </c>
      <c r="D2464" s="273" t="s">
        <v>14</v>
      </c>
      <c r="E2464" s="273" t="s">
        <v>25041</v>
      </c>
      <c r="F2464" s="274">
        <v>10.31</v>
      </c>
    </row>
    <row r="2465" spans="1:6">
      <c r="A2465" s="273" t="s">
        <v>25039</v>
      </c>
      <c r="B2465" s="273">
        <v>20141</v>
      </c>
      <c r="C2465" s="266" t="s">
        <v>27315</v>
      </c>
      <c r="D2465" s="273" t="s">
        <v>14</v>
      </c>
      <c r="E2465" s="273" t="s">
        <v>25041</v>
      </c>
      <c r="F2465" s="274">
        <v>25.25</v>
      </c>
    </row>
    <row r="2466" spans="1:6">
      <c r="A2466" s="273" t="s">
        <v>25039</v>
      </c>
      <c r="B2466" s="273">
        <v>20142</v>
      </c>
      <c r="C2466" s="266" t="s">
        <v>27316</v>
      </c>
      <c r="D2466" s="273" t="s">
        <v>14</v>
      </c>
      <c r="E2466" s="273" t="s">
        <v>25041</v>
      </c>
      <c r="F2466" s="274">
        <v>44.42</v>
      </c>
    </row>
    <row r="2467" spans="1:6">
      <c r="A2467" s="273" t="s">
        <v>25039</v>
      </c>
      <c r="B2467" s="273">
        <v>3670</v>
      </c>
      <c r="C2467" s="266" t="s">
        <v>27317</v>
      </c>
      <c r="D2467" s="273" t="s">
        <v>14</v>
      </c>
      <c r="E2467" s="273" t="s">
        <v>25041</v>
      </c>
      <c r="F2467" s="274">
        <v>28.88</v>
      </c>
    </row>
    <row r="2468" spans="1:6">
      <c r="A2468" s="273" t="s">
        <v>25039</v>
      </c>
      <c r="B2468" s="273">
        <v>3666</v>
      </c>
      <c r="C2468" s="266" t="s">
        <v>27318</v>
      </c>
      <c r="D2468" s="273" t="s">
        <v>14</v>
      </c>
      <c r="E2468" s="273" t="s">
        <v>25041</v>
      </c>
      <c r="F2468" s="274">
        <v>4.54</v>
      </c>
    </row>
    <row r="2469" spans="1:6">
      <c r="A2469" s="273" t="s">
        <v>25039</v>
      </c>
      <c r="B2469" s="273">
        <v>3662</v>
      </c>
      <c r="C2469" s="266" t="s">
        <v>27319</v>
      </c>
      <c r="D2469" s="273" t="s">
        <v>14</v>
      </c>
      <c r="E2469" s="273" t="s">
        <v>25041</v>
      </c>
      <c r="F2469" s="274">
        <v>11.85</v>
      </c>
    </row>
    <row r="2470" spans="1:6">
      <c r="A2470" s="273" t="s">
        <v>25039</v>
      </c>
      <c r="B2470" s="273">
        <v>3658</v>
      </c>
      <c r="C2470" s="266" t="s">
        <v>27320</v>
      </c>
      <c r="D2470" s="273" t="s">
        <v>14</v>
      </c>
      <c r="E2470" s="273" t="s">
        <v>25041</v>
      </c>
      <c r="F2470" s="274">
        <v>22.45</v>
      </c>
    </row>
    <row r="2471" spans="1:6">
      <c r="A2471" s="273" t="s">
        <v>25039</v>
      </c>
      <c r="B2471" s="273">
        <v>42696</v>
      </c>
      <c r="C2471" s="266" t="s">
        <v>27321</v>
      </c>
      <c r="D2471" s="273" t="s">
        <v>14</v>
      </c>
      <c r="E2471" s="273" t="s">
        <v>25041</v>
      </c>
      <c r="F2471" s="274">
        <v>178.08</v>
      </c>
    </row>
    <row r="2472" spans="1:6">
      <c r="A2472" s="273" t="s">
        <v>25039</v>
      </c>
      <c r="B2472" s="273">
        <v>39875</v>
      </c>
      <c r="C2472" s="266" t="s">
        <v>27322</v>
      </c>
      <c r="D2472" s="273" t="s">
        <v>14</v>
      </c>
      <c r="E2472" s="273" t="s">
        <v>25041</v>
      </c>
      <c r="F2472" s="274">
        <v>689.33</v>
      </c>
    </row>
    <row r="2473" spans="1:6">
      <c r="A2473" s="273" t="s">
        <v>25039</v>
      </c>
      <c r="B2473" s="273">
        <v>39876</v>
      </c>
      <c r="C2473" s="266" t="s">
        <v>27323</v>
      </c>
      <c r="D2473" s="273" t="s">
        <v>14</v>
      </c>
      <c r="E2473" s="273" t="s">
        <v>25041</v>
      </c>
      <c r="F2473" s="274">
        <v>863.04</v>
      </c>
    </row>
    <row r="2474" spans="1:6">
      <c r="A2474" s="273" t="s">
        <v>25039</v>
      </c>
      <c r="B2474" s="273">
        <v>39877</v>
      </c>
      <c r="C2474" s="266" t="s">
        <v>27324</v>
      </c>
      <c r="D2474" s="273" t="s">
        <v>14</v>
      </c>
      <c r="E2474" s="273" t="s">
        <v>25041</v>
      </c>
      <c r="F2474" s="274">
        <v>1197</v>
      </c>
    </row>
    <row r="2475" spans="1:6">
      <c r="A2475" s="273" t="s">
        <v>25039</v>
      </c>
      <c r="B2475" s="273">
        <v>39878</v>
      </c>
      <c r="C2475" s="266" t="s">
        <v>27325</v>
      </c>
      <c r="D2475" s="273" t="s">
        <v>14</v>
      </c>
      <c r="E2475" s="273" t="s">
        <v>25041</v>
      </c>
      <c r="F2475" s="274">
        <v>1581.04</v>
      </c>
    </row>
    <row r="2476" spans="1:6">
      <c r="A2476" s="273" t="s">
        <v>25039</v>
      </c>
      <c r="B2476" s="273">
        <v>39872</v>
      </c>
      <c r="C2476" s="266" t="s">
        <v>27326</v>
      </c>
      <c r="D2476" s="273" t="s">
        <v>14</v>
      </c>
      <c r="E2476" s="273" t="s">
        <v>25041</v>
      </c>
      <c r="F2476" s="274">
        <v>472.72</v>
      </c>
    </row>
    <row r="2477" spans="1:6">
      <c r="A2477" s="273" t="s">
        <v>25039</v>
      </c>
      <c r="B2477" s="273">
        <v>39873</v>
      </c>
      <c r="C2477" s="266" t="s">
        <v>27327</v>
      </c>
      <c r="D2477" s="273" t="s">
        <v>14</v>
      </c>
      <c r="E2477" s="273" t="s">
        <v>25041</v>
      </c>
      <c r="F2477" s="274">
        <v>548.33000000000004</v>
      </c>
    </row>
    <row r="2478" spans="1:6">
      <c r="A2478" s="273" t="s">
        <v>25039</v>
      </c>
      <c r="B2478" s="273">
        <v>39874</v>
      </c>
      <c r="C2478" s="266" t="s">
        <v>27328</v>
      </c>
      <c r="D2478" s="273" t="s">
        <v>14</v>
      </c>
      <c r="E2478" s="273" t="s">
        <v>25041</v>
      </c>
      <c r="F2478" s="274">
        <v>602.27</v>
      </c>
    </row>
    <row r="2479" spans="1:6">
      <c r="A2479" s="273" t="s">
        <v>25039</v>
      </c>
      <c r="B2479" s="273">
        <v>3674</v>
      </c>
      <c r="C2479" s="266" t="s">
        <v>27329</v>
      </c>
      <c r="D2479" s="273" t="s">
        <v>13</v>
      </c>
      <c r="E2479" s="273" t="s">
        <v>25041</v>
      </c>
      <c r="F2479" s="274">
        <v>93.27</v>
      </c>
    </row>
    <row r="2480" spans="1:6">
      <c r="A2480" s="273" t="s">
        <v>25039</v>
      </c>
      <c r="B2480" s="273">
        <v>3681</v>
      </c>
      <c r="C2480" s="266" t="s">
        <v>27330</v>
      </c>
      <c r="D2480" s="273" t="s">
        <v>13</v>
      </c>
      <c r="E2480" s="273" t="s">
        <v>25041</v>
      </c>
      <c r="F2480" s="274">
        <v>138.77000000000001</v>
      </c>
    </row>
    <row r="2481" spans="1:6">
      <c r="A2481" s="273" t="s">
        <v>25039</v>
      </c>
      <c r="B2481" s="273">
        <v>3676</v>
      </c>
      <c r="C2481" s="266" t="s">
        <v>27331</v>
      </c>
      <c r="D2481" s="273" t="s">
        <v>13</v>
      </c>
      <c r="E2481" s="273" t="s">
        <v>25041</v>
      </c>
      <c r="F2481" s="274">
        <v>522.24</v>
      </c>
    </row>
    <row r="2482" spans="1:6">
      <c r="A2482" s="273" t="s">
        <v>25039</v>
      </c>
      <c r="B2482" s="273">
        <v>3679</v>
      </c>
      <c r="C2482" s="266" t="s">
        <v>27332</v>
      </c>
      <c r="D2482" s="273" t="s">
        <v>13</v>
      </c>
      <c r="E2482" s="273" t="s">
        <v>25041</v>
      </c>
      <c r="F2482" s="274">
        <v>432.06</v>
      </c>
    </row>
    <row r="2483" spans="1:6">
      <c r="A2483" s="273" t="s">
        <v>25039</v>
      </c>
      <c r="B2483" s="273">
        <v>3672</v>
      </c>
      <c r="C2483" s="266" t="s">
        <v>27333</v>
      </c>
      <c r="D2483" s="273" t="s">
        <v>13</v>
      </c>
      <c r="E2483" s="273" t="s">
        <v>25041</v>
      </c>
      <c r="F2483" s="274">
        <v>1.47</v>
      </c>
    </row>
    <row r="2484" spans="1:6">
      <c r="A2484" s="273" t="s">
        <v>25039</v>
      </c>
      <c r="B2484" s="273">
        <v>3671</v>
      </c>
      <c r="C2484" s="266" t="s">
        <v>27334</v>
      </c>
      <c r="D2484" s="273" t="s">
        <v>13</v>
      </c>
      <c r="E2484" s="273" t="s">
        <v>25046</v>
      </c>
      <c r="F2484" s="274">
        <v>1.39</v>
      </c>
    </row>
    <row r="2485" spans="1:6">
      <c r="A2485" s="273" t="s">
        <v>25039</v>
      </c>
      <c r="B2485" s="273">
        <v>3673</v>
      </c>
      <c r="C2485" s="266" t="s">
        <v>27335</v>
      </c>
      <c r="D2485" s="273" t="s">
        <v>13</v>
      </c>
      <c r="E2485" s="273" t="s">
        <v>25041</v>
      </c>
      <c r="F2485" s="274">
        <v>2.1800000000000002</v>
      </c>
    </row>
    <row r="2486" spans="1:6">
      <c r="A2486" s="273" t="s">
        <v>25039</v>
      </c>
      <c r="B2486" s="273">
        <v>38394</v>
      </c>
      <c r="C2486" s="266" t="s">
        <v>27336</v>
      </c>
      <c r="D2486" s="273" t="s">
        <v>14</v>
      </c>
      <c r="E2486" s="273" t="s">
        <v>25041</v>
      </c>
      <c r="F2486" s="274">
        <v>215.98</v>
      </c>
    </row>
    <row r="2487" spans="1:6">
      <c r="A2487" s="273" t="s">
        <v>25039</v>
      </c>
      <c r="B2487" s="273">
        <v>3729</v>
      </c>
      <c r="C2487" s="266" t="s">
        <v>27337</v>
      </c>
      <c r="D2487" s="273" t="s">
        <v>14</v>
      </c>
      <c r="E2487" s="273" t="s">
        <v>25041</v>
      </c>
      <c r="F2487" s="274">
        <v>162.62</v>
      </c>
    </row>
    <row r="2488" spans="1:6">
      <c r="A2488" s="273" t="s">
        <v>25039</v>
      </c>
      <c r="B2488" s="273">
        <v>39357</v>
      </c>
      <c r="C2488" s="266" t="s">
        <v>27338</v>
      </c>
      <c r="D2488" s="273" t="s">
        <v>14</v>
      </c>
      <c r="E2488" s="273" t="s">
        <v>25041</v>
      </c>
      <c r="F2488" s="274">
        <v>61.02</v>
      </c>
    </row>
    <row r="2489" spans="1:6">
      <c r="A2489" s="273" t="s">
        <v>25039</v>
      </c>
      <c r="B2489" s="273">
        <v>39358</v>
      </c>
      <c r="C2489" s="266" t="s">
        <v>27339</v>
      </c>
      <c r="D2489" s="273" t="s">
        <v>14</v>
      </c>
      <c r="E2489" s="273" t="s">
        <v>25041</v>
      </c>
      <c r="F2489" s="274">
        <v>61.02</v>
      </c>
    </row>
    <row r="2490" spans="1:6">
      <c r="A2490" s="273" t="s">
        <v>25039</v>
      </c>
      <c r="B2490" s="273">
        <v>39355</v>
      </c>
      <c r="C2490" s="266" t="s">
        <v>27340</v>
      </c>
      <c r="D2490" s="273" t="s">
        <v>14</v>
      </c>
      <c r="E2490" s="273" t="s">
        <v>25041</v>
      </c>
      <c r="F2490" s="274">
        <v>88.91</v>
      </c>
    </row>
    <row r="2491" spans="1:6">
      <c r="A2491" s="273" t="s">
        <v>25039</v>
      </c>
      <c r="B2491" s="273">
        <v>39356</v>
      </c>
      <c r="C2491" s="266" t="s">
        <v>27341</v>
      </c>
      <c r="D2491" s="273" t="s">
        <v>14</v>
      </c>
      <c r="E2491" s="273" t="s">
        <v>25041</v>
      </c>
      <c r="F2491" s="274">
        <v>84.86</v>
      </c>
    </row>
    <row r="2492" spans="1:6">
      <c r="A2492" s="273" t="s">
        <v>25039</v>
      </c>
      <c r="B2492" s="273">
        <v>39353</v>
      </c>
      <c r="C2492" s="266" t="s">
        <v>32366</v>
      </c>
      <c r="D2492" s="273" t="s">
        <v>14</v>
      </c>
      <c r="E2492" s="273" t="s">
        <v>25041</v>
      </c>
      <c r="F2492" s="274">
        <v>194.8</v>
      </c>
    </row>
    <row r="2493" spans="1:6">
      <c r="A2493" s="273" t="s">
        <v>25039</v>
      </c>
      <c r="B2493" s="273">
        <v>39354</v>
      </c>
      <c r="C2493" s="266" t="s">
        <v>32367</v>
      </c>
      <c r="D2493" s="273" t="s">
        <v>14</v>
      </c>
      <c r="E2493" s="273" t="s">
        <v>25041</v>
      </c>
      <c r="F2493" s="274">
        <v>410.99</v>
      </c>
    </row>
    <row r="2494" spans="1:6">
      <c r="A2494" s="273" t="s">
        <v>25039</v>
      </c>
      <c r="B2494" s="273">
        <v>39398</v>
      </c>
      <c r="C2494" s="266" t="s">
        <v>27342</v>
      </c>
      <c r="D2494" s="273" t="s">
        <v>14</v>
      </c>
      <c r="E2494" s="273" t="s">
        <v>25041</v>
      </c>
      <c r="F2494" s="274">
        <v>121.27</v>
      </c>
    </row>
    <row r="2495" spans="1:6">
      <c r="A2495" s="273" t="s">
        <v>25039</v>
      </c>
      <c r="B2495" s="273">
        <v>13343</v>
      </c>
      <c r="C2495" s="266" t="s">
        <v>27343</v>
      </c>
      <c r="D2495" s="273" t="s">
        <v>14</v>
      </c>
      <c r="E2495" s="273" t="s">
        <v>25041</v>
      </c>
      <c r="F2495" s="274">
        <v>41.21</v>
      </c>
    </row>
    <row r="2496" spans="1:6">
      <c r="A2496" s="273" t="s">
        <v>25039</v>
      </c>
      <c r="B2496" s="273">
        <v>12118</v>
      </c>
      <c r="C2496" s="266" t="s">
        <v>27344</v>
      </c>
      <c r="D2496" s="273" t="s">
        <v>14</v>
      </c>
      <c r="E2496" s="273" t="s">
        <v>25041</v>
      </c>
      <c r="F2496" s="274">
        <v>25.23</v>
      </c>
    </row>
    <row r="2497" spans="1:6">
      <c r="A2497" s="273" t="s">
        <v>25039</v>
      </c>
      <c r="B2497" s="273">
        <v>39482</v>
      </c>
      <c r="C2497" s="266" t="s">
        <v>27345</v>
      </c>
      <c r="D2497" s="273" t="s">
        <v>14</v>
      </c>
      <c r="E2497" s="273" t="s">
        <v>25041</v>
      </c>
      <c r="F2497" s="274">
        <v>689.6</v>
      </c>
    </row>
    <row r="2498" spans="1:6">
      <c r="A2498" s="273" t="s">
        <v>25039</v>
      </c>
      <c r="B2498" s="273">
        <v>39486</v>
      </c>
      <c r="C2498" s="266" t="s">
        <v>27346</v>
      </c>
      <c r="D2498" s="273" t="s">
        <v>14</v>
      </c>
      <c r="E2498" s="273" t="s">
        <v>25041</v>
      </c>
      <c r="F2498" s="274">
        <v>562.80999999999995</v>
      </c>
    </row>
    <row r="2499" spans="1:6">
      <c r="A2499" s="273" t="s">
        <v>25039</v>
      </c>
      <c r="B2499" s="273">
        <v>39484</v>
      </c>
      <c r="C2499" s="266" t="s">
        <v>27347</v>
      </c>
      <c r="D2499" s="273" t="s">
        <v>14</v>
      </c>
      <c r="E2499" s="273" t="s">
        <v>25041</v>
      </c>
      <c r="F2499" s="274">
        <v>689.6</v>
      </c>
    </row>
    <row r="2500" spans="1:6">
      <c r="A2500" s="273" t="s">
        <v>25039</v>
      </c>
      <c r="B2500" s="273">
        <v>39488</v>
      </c>
      <c r="C2500" s="266" t="s">
        <v>27348</v>
      </c>
      <c r="D2500" s="273" t="s">
        <v>14</v>
      </c>
      <c r="E2500" s="273" t="s">
        <v>25041</v>
      </c>
      <c r="F2500" s="274">
        <v>572.02</v>
      </c>
    </row>
    <row r="2501" spans="1:6">
      <c r="A2501" s="273" t="s">
        <v>25039</v>
      </c>
      <c r="B2501" s="273">
        <v>39485</v>
      </c>
      <c r="C2501" s="266" t="s">
        <v>27349</v>
      </c>
      <c r="D2501" s="273" t="s">
        <v>14</v>
      </c>
      <c r="E2501" s="273" t="s">
        <v>25041</v>
      </c>
      <c r="F2501" s="274">
        <v>689.6</v>
      </c>
    </row>
    <row r="2502" spans="1:6">
      <c r="A2502" s="273" t="s">
        <v>25039</v>
      </c>
      <c r="B2502" s="273">
        <v>39489</v>
      </c>
      <c r="C2502" s="266" t="s">
        <v>27350</v>
      </c>
      <c r="D2502" s="273" t="s">
        <v>14</v>
      </c>
      <c r="E2502" s="273" t="s">
        <v>25041</v>
      </c>
      <c r="F2502" s="274">
        <v>581.72</v>
      </c>
    </row>
    <row r="2503" spans="1:6">
      <c r="A2503" s="273" t="s">
        <v>25039</v>
      </c>
      <c r="B2503" s="273">
        <v>39490</v>
      </c>
      <c r="C2503" s="266" t="s">
        <v>27351</v>
      </c>
      <c r="D2503" s="273" t="s">
        <v>14</v>
      </c>
      <c r="E2503" s="273" t="s">
        <v>25041</v>
      </c>
      <c r="F2503" s="274">
        <v>866.84</v>
      </c>
    </row>
    <row r="2504" spans="1:6">
      <c r="A2504" s="273" t="s">
        <v>25039</v>
      </c>
      <c r="B2504" s="273">
        <v>39494</v>
      </c>
      <c r="C2504" s="266" t="s">
        <v>27352</v>
      </c>
      <c r="D2504" s="273" t="s">
        <v>14</v>
      </c>
      <c r="E2504" s="273" t="s">
        <v>25041</v>
      </c>
      <c r="F2504" s="274">
        <v>622.46</v>
      </c>
    </row>
    <row r="2505" spans="1:6">
      <c r="A2505" s="273" t="s">
        <v>25039</v>
      </c>
      <c r="B2505" s="273">
        <v>39495</v>
      </c>
      <c r="C2505" s="266" t="s">
        <v>27353</v>
      </c>
      <c r="D2505" s="273" t="s">
        <v>14</v>
      </c>
      <c r="E2505" s="273" t="s">
        <v>25041</v>
      </c>
      <c r="F2505" s="274">
        <v>701.43</v>
      </c>
    </row>
    <row r="2506" spans="1:6">
      <c r="A2506" s="273" t="s">
        <v>25039</v>
      </c>
      <c r="B2506" s="273">
        <v>39496</v>
      </c>
      <c r="C2506" s="266" t="s">
        <v>27354</v>
      </c>
      <c r="D2506" s="273" t="s">
        <v>14</v>
      </c>
      <c r="E2506" s="273" t="s">
        <v>25041</v>
      </c>
      <c r="F2506" s="274">
        <v>771.57</v>
      </c>
    </row>
    <row r="2507" spans="1:6">
      <c r="A2507" s="273" t="s">
        <v>25039</v>
      </c>
      <c r="B2507" s="273">
        <v>39492</v>
      </c>
      <c r="C2507" s="266" t="s">
        <v>27355</v>
      </c>
      <c r="D2507" s="273" t="s">
        <v>14</v>
      </c>
      <c r="E2507" s="273" t="s">
        <v>25041</v>
      </c>
      <c r="F2507" s="274">
        <v>893.27</v>
      </c>
    </row>
    <row r="2508" spans="1:6">
      <c r="A2508" s="273" t="s">
        <v>25039</v>
      </c>
      <c r="B2508" s="273">
        <v>39497</v>
      </c>
      <c r="C2508" s="266" t="s">
        <v>27356</v>
      </c>
      <c r="D2508" s="273" t="s">
        <v>14</v>
      </c>
      <c r="E2508" s="273" t="s">
        <v>25041</v>
      </c>
      <c r="F2508" s="274">
        <v>806.86</v>
      </c>
    </row>
    <row r="2509" spans="1:6">
      <c r="A2509" s="273" t="s">
        <v>25039</v>
      </c>
      <c r="B2509" s="273">
        <v>39493</v>
      </c>
      <c r="C2509" s="266" t="s">
        <v>27357</v>
      </c>
      <c r="D2509" s="273" t="s">
        <v>14</v>
      </c>
      <c r="E2509" s="273" t="s">
        <v>25041</v>
      </c>
      <c r="F2509" s="274">
        <v>958.12</v>
      </c>
    </row>
    <row r="2510" spans="1:6">
      <c r="A2510" s="273" t="s">
        <v>25039</v>
      </c>
      <c r="B2510" s="273">
        <v>43628</v>
      </c>
      <c r="C2510" s="266" t="s">
        <v>27358</v>
      </c>
      <c r="D2510" s="273" t="s">
        <v>14</v>
      </c>
      <c r="E2510" s="273" t="s">
        <v>25041</v>
      </c>
      <c r="F2510" s="274">
        <v>1016.25</v>
      </c>
    </row>
    <row r="2511" spans="1:6">
      <c r="A2511" s="273" t="s">
        <v>25039</v>
      </c>
      <c r="B2511" s="273">
        <v>39500</v>
      </c>
      <c r="C2511" s="266" t="s">
        <v>27359</v>
      </c>
      <c r="D2511" s="273" t="s">
        <v>14</v>
      </c>
      <c r="E2511" s="273" t="s">
        <v>25041</v>
      </c>
      <c r="F2511" s="274">
        <v>1045.3900000000001</v>
      </c>
    </row>
    <row r="2512" spans="1:6">
      <c r="A2512" s="273" t="s">
        <v>25039</v>
      </c>
      <c r="B2512" s="273">
        <v>39498</v>
      </c>
      <c r="C2512" s="266" t="s">
        <v>27360</v>
      </c>
      <c r="D2512" s="273" t="s">
        <v>14</v>
      </c>
      <c r="E2512" s="273" t="s">
        <v>25041</v>
      </c>
      <c r="F2512" s="274">
        <v>1289.31</v>
      </c>
    </row>
    <row r="2513" spans="1:6">
      <c r="A2513" s="273" t="s">
        <v>25039</v>
      </c>
      <c r="B2513" s="273">
        <v>43621</v>
      </c>
      <c r="C2513" s="266" t="s">
        <v>27361</v>
      </c>
      <c r="D2513" s="273" t="s">
        <v>14</v>
      </c>
      <c r="E2513" s="273" t="s">
        <v>25041</v>
      </c>
      <c r="F2513" s="274">
        <v>1079.77</v>
      </c>
    </row>
    <row r="2514" spans="1:6">
      <c r="A2514" s="273" t="s">
        <v>25039</v>
      </c>
      <c r="B2514" s="273">
        <v>39501</v>
      </c>
      <c r="C2514" s="266" t="s">
        <v>27362</v>
      </c>
      <c r="D2514" s="273" t="s">
        <v>14</v>
      </c>
      <c r="E2514" s="273" t="s">
        <v>25041</v>
      </c>
      <c r="F2514" s="274">
        <v>1073.7</v>
      </c>
    </row>
    <row r="2515" spans="1:6">
      <c r="A2515" s="273" t="s">
        <v>25039</v>
      </c>
      <c r="B2515" s="273">
        <v>39499</v>
      </c>
      <c r="C2515" s="266" t="s">
        <v>27363</v>
      </c>
      <c r="D2515" s="273" t="s">
        <v>14</v>
      </c>
      <c r="E2515" s="273" t="s">
        <v>25041</v>
      </c>
      <c r="F2515" s="274">
        <v>1307.6199999999999</v>
      </c>
    </row>
    <row r="2516" spans="1:6">
      <c r="A2516" s="273" t="s">
        <v>25039</v>
      </c>
      <c r="B2516" s="273">
        <v>3733</v>
      </c>
      <c r="C2516" s="266" t="s">
        <v>27364</v>
      </c>
      <c r="D2516" s="273" t="s">
        <v>16</v>
      </c>
      <c r="E2516" s="273" t="s">
        <v>25041</v>
      </c>
      <c r="F2516" s="274">
        <v>113.12</v>
      </c>
    </row>
    <row r="2517" spans="1:6">
      <c r="A2517" s="273" t="s">
        <v>25039</v>
      </c>
      <c r="B2517" s="273">
        <v>3731</v>
      </c>
      <c r="C2517" s="266" t="s">
        <v>27365</v>
      </c>
      <c r="D2517" s="273" t="s">
        <v>16</v>
      </c>
      <c r="E2517" s="273" t="s">
        <v>25041</v>
      </c>
      <c r="F2517" s="274">
        <v>101.21</v>
      </c>
    </row>
    <row r="2518" spans="1:6">
      <c r="A2518" s="273" t="s">
        <v>25039</v>
      </c>
      <c r="B2518" s="273">
        <v>38137</v>
      </c>
      <c r="C2518" s="266" t="s">
        <v>27366</v>
      </c>
      <c r="D2518" s="273" t="s">
        <v>16</v>
      </c>
      <c r="E2518" s="273" t="s">
        <v>25041</v>
      </c>
      <c r="F2518" s="274">
        <v>121.06</v>
      </c>
    </row>
    <row r="2519" spans="1:6">
      <c r="A2519" s="273" t="s">
        <v>25039</v>
      </c>
      <c r="B2519" s="273">
        <v>38138</v>
      </c>
      <c r="C2519" s="266" t="s">
        <v>27367</v>
      </c>
      <c r="D2519" s="273" t="s">
        <v>16</v>
      </c>
      <c r="E2519" s="273" t="s">
        <v>25041</v>
      </c>
      <c r="F2519" s="274">
        <v>125.69</v>
      </c>
    </row>
    <row r="2520" spans="1:6">
      <c r="A2520" s="273" t="s">
        <v>25039</v>
      </c>
      <c r="B2520" s="273">
        <v>45318</v>
      </c>
      <c r="C2520" s="266" t="s">
        <v>40321</v>
      </c>
      <c r="D2520" s="273" t="s">
        <v>16</v>
      </c>
      <c r="E2520" s="273" t="s">
        <v>25041</v>
      </c>
      <c r="F2520" s="274">
        <v>140.78</v>
      </c>
    </row>
    <row r="2521" spans="1:6">
      <c r="A2521" s="273" t="s">
        <v>25039</v>
      </c>
      <c r="B2521" s="273">
        <v>45319</v>
      </c>
      <c r="C2521" s="266" t="s">
        <v>40322</v>
      </c>
      <c r="D2521" s="273" t="s">
        <v>16</v>
      </c>
      <c r="E2521" s="273" t="s">
        <v>25041</v>
      </c>
      <c r="F2521" s="274">
        <v>158.38</v>
      </c>
    </row>
    <row r="2522" spans="1:6">
      <c r="A2522" s="273" t="s">
        <v>25039</v>
      </c>
      <c r="B2522" s="273">
        <v>45320</v>
      </c>
      <c r="C2522" s="266" t="s">
        <v>40323</v>
      </c>
      <c r="D2522" s="273" t="s">
        <v>16</v>
      </c>
      <c r="E2522" s="273" t="s">
        <v>25041</v>
      </c>
      <c r="F2522" s="274">
        <v>205.2</v>
      </c>
    </row>
    <row r="2523" spans="1:6">
      <c r="A2523" s="273" t="s">
        <v>25039</v>
      </c>
      <c r="B2523" s="273">
        <v>45315</v>
      </c>
      <c r="C2523" s="266" t="s">
        <v>40324</v>
      </c>
      <c r="D2523" s="273" t="s">
        <v>16</v>
      </c>
      <c r="E2523" s="273" t="s">
        <v>25041</v>
      </c>
      <c r="F2523" s="274">
        <v>92.65</v>
      </c>
    </row>
    <row r="2524" spans="1:6">
      <c r="A2524" s="273" t="s">
        <v>25039</v>
      </c>
      <c r="B2524" s="273">
        <v>45316</v>
      </c>
      <c r="C2524" s="266" t="s">
        <v>40325</v>
      </c>
      <c r="D2524" s="273" t="s">
        <v>16</v>
      </c>
      <c r="E2524" s="273" t="s">
        <v>25041</v>
      </c>
      <c r="F2524" s="274">
        <v>106.28</v>
      </c>
    </row>
    <row r="2525" spans="1:6">
      <c r="A2525" s="273" t="s">
        <v>25039</v>
      </c>
      <c r="B2525" s="273">
        <v>45317</v>
      </c>
      <c r="C2525" s="266" t="s">
        <v>40326</v>
      </c>
      <c r="D2525" s="273" t="s">
        <v>16</v>
      </c>
      <c r="E2525" s="273" t="s">
        <v>25041</v>
      </c>
      <c r="F2525" s="274">
        <v>126.12</v>
      </c>
    </row>
    <row r="2526" spans="1:6">
      <c r="A2526" s="273" t="s">
        <v>25039</v>
      </c>
      <c r="B2526" s="273">
        <v>45313</v>
      </c>
      <c r="C2526" s="266" t="s">
        <v>40327</v>
      </c>
      <c r="D2526" s="273" t="s">
        <v>16</v>
      </c>
      <c r="E2526" s="273" t="s">
        <v>25041</v>
      </c>
      <c r="F2526" s="274">
        <v>121.54</v>
      </c>
    </row>
    <row r="2527" spans="1:6">
      <c r="A2527" s="273" t="s">
        <v>25039</v>
      </c>
      <c r="B2527" s="273">
        <v>45314</v>
      </c>
      <c r="C2527" s="266" t="s">
        <v>40328</v>
      </c>
      <c r="D2527" s="273" t="s">
        <v>16</v>
      </c>
      <c r="E2527" s="273" t="s">
        <v>25041</v>
      </c>
      <c r="F2527" s="274">
        <v>170.81</v>
      </c>
    </row>
    <row r="2528" spans="1:6">
      <c r="A2528" s="273" t="s">
        <v>25039</v>
      </c>
      <c r="B2528" s="273">
        <v>45309</v>
      </c>
      <c r="C2528" s="266" t="s">
        <v>40329</v>
      </c>
      <c r="D2528" s="273" t="s">
        <v>16</v>
      </c>
      <c r="E2528" s="273" t="s">
        <v>25041</v>
      </c>
      <c r="F2528" s="274">
        <v>85.57</v>
      </c>
    </row>
    <row r="2529" spans="1:6">
      <c r="A2529" s="273" t="s">
        <v>25039</v>
      </c>
      <c r="B2529" s="273">
        <v>45310</v>
      </c>
      <c r="C2529" s="266" t="s">
        <v>40330</v>
      </c>
      <c r="D2529" s="273" t="s">
        <v>16</v>
      </c>
      <c r="E2529" s="273" t="s">
        <v>25041</v>
      </c>
      <c r="F2529" s="274">
        <v>99.6</v>
      </c>
    </row>
    <row r="2530" spans="1:6">
      <c r="A2530" s="273" t="s">
        <v>25039</v>
      </c>
      <c r="B2530" s="273">
        <v>45311</v>
      </c>
      <c r="C2530" s="266" t="s">
        <v>40331</v>
      </c>
      <c r="D2530" s="273" t="s">
        <v>16</v>
      </c>
      <c r="E2530" s="273" t="s">
        <v>25041</v>
      </c>
      <c r="F2530" s="274">
        <v>108.46</v>
      </c>
    </row>
    <row r="2531" spans="1:6">
      <c r="A2531" s="273" t="s">
        <v>25039</v>
      </c>
      <c r="B2531" s="273">
        <v>45312</v>
      </c>
      <c r="C2531" s="266" t="s">
        <v>40332</v>
      </c>
      <c r="D2531" s="273" t="s">
        <v>16</v>
      </c>
      <c r="E2531" s="273" t="s">
        <v>25041</v>
      </c>
      <c r="F2531" s="274">
        <v>131.26</v>
      </c>
    </row>
    <row r="2532" spans="1:6">
      <c r="A2532" s="273" t="s">
        <v>25039</v>
      </c>
      <c r="B2532" s="273">
        <v>43342</v>
      </c>
      <c r="C2532" s="266" t="s">
        <v>40333</v>
      </c>
      <c r="D2532" s="273" t="s">
        <v>16</v>
      </c>
      <c r="E2532" s="273" t="s">
        <v>25041</v>
      </c>
      <c r="F2532" s="274">
        <v>92.65</v>
      </c>
    </row>
    <row r="2533" spans="1:6">
      <c r="A2533" s="273" t="s">
        <v>25039</v>
      </c>
      <c r="B2533" s="273">
        <v>43343</v>
      </c>
      <c r="C2533" s="266" t="s">
        <v>40334</v>
      </c>
      <c r="D2533" s="273" t="s">
        <v>16</v>
      </c>
      <c r="E2533" s="273" t="s">
        <v>25041</v>
      </c>
      <c r="F2533" s="274">
        <v>97.01</v>
      </c>
    </row>
    <row r="2534" spans="1:6">
      <c r="A2534" s="273" t="s">
        <v>25039</v>
      </c>
      <c r="B2534" s="273">
        <v>43344</v>
      </c>
      <c r="C2534" s="266" t="s">
        <v>40335</v>
      </c>
      <c r="D2534" s="273" t="s">
        <v>16</v>
      </c>
      <c r="E2534" s="273" t="s">
        <v>25041</v>
      </c>
      <c r="F2534" s="274">
        <v>116.91</v>
      </c>
    </row>
    <row r="2535" spans="1:6">
      <c r="A2535" s="273" t="s">
        <v>25039</v>
      </c>
      <c r="B2535" s="273">
        <v>45307</v>
      </c>
      <c r="C2535" s="266" t="s">
        <v>40336</v>
      </c>
      <c r="D2535" s="273" t="s">
        <v>16</v>
      </c>
      <c r="E2535" s="273" t="s">
        <v>25041</v>
      </c>
      <c r="F2535" s="274">
        <v>125.35</v>
      </c>
    </row>
    <row r="2536" spans="1:6">
      <c r="A2536" s="273" t="s">
        <v>25039</v>
      </c>
      <c r="B2536" s="273">
        <v>43345</v>
      </c>
      <c r="C2536" s="266" t="s">
        <v>40337</v>
      </c>
      <c r="D2536" s="273" t="s">
        <v>16</v>
      </c>
      <c r="E2536" s="273" t="s">
        <v>25041</v>
      </c>
      <c r="F2536" s="274">
        <v>88.15</v>
      </c>
    </row>
    <row r="2537" spans="1:6">
      <c r="A2537" s="273" t="s">
        <v>25039</v>
      </c>
      <c r="B2537" s="273">
        <v>43346</v>
      </c>
      <c r="C2537" s="266" t="s">
        <v>40338</v>
      </c>
      <c r="D2537" s="273" t="s">
        <v>16</v>
      </c>
      <c r="E2537" s="273" t="s">
        <v>25041</v>
      </c>
      <c r="F2537" s="274">
        <v>89.93</v>
      </c>
    </row>
    <row r="2538" spans="1:6">
      <c r="A2538" s="273" t="s">
        <v>25039</v>
      </c>
      <c r="B2538" s="273">
        <v>43347</v>
      </c>
      <c r="C2538" s="266" t="s">
        <v>40339</v>
      </c>
      <c r="D2538" s="273" t="s">
        <v>16</v>
      </c>
      <c r="E2538" s="273" t="s">
        <v>25041</v>
      </c>
      <c r="F2538" s="274">
        <v>101.37</v>
      </c>
    </row>
    <row r="2539" spans="1:6">
      <c r="A2539" s="273" t="s">
        <v>25039</v>
      </c>
      <c r="B2539" s="273">
        <v>43348</v>
      </c>
      <c r="C2539" s="266" t="s">
        <v>40340</v>
      </c>
      <c r="D2539" s="273" t="s">
        <v>16</v>
      </c>
      <c r="E2539" s="273" t="s">
        <v>25041</v>
      </c>
      <c r="F2539" s="274">
        <v>112.58</v>
      </c>
    </row>
    <row r="2540" spans="1:6">
      <c r="A2540" s="273" t="s">
        <v>25039</v>
      </c>
      <c r="B2540" s="273">
        <v>45308</v>
      </c>
      <c r="C2540" s="266" t="s">
        <v>40341</v>
      </c>
      <c r="D2540" s="273" t="s">
        <v>16</v>
      </c>
      <c r="E2540" s="273" t="s">
        <v>25041</v>
      </c>
      <c r="F2540" s="274">
        <v>125.35</v>
      </c>
    </row>
    <row r="2541" spans="1:6">
      <c r="A2541" s="273" t="s">
        <v>25039</v>
      </c>
      <c r="B2541" s="273">
        <v>43349</v>
      </c>
      <c r="C2541" s="266" t="s">
        <v>40342</v>
      </c>
      <c r="D2541" s="273" t="s">
        <v>16</v>
      </c>
      <c r="E2541" s="273" t="s">
        <v>25041</v>
      </c>
      <c r="F2541" s="274">
        <v>77.42</v>
      </c>
    </row>
    <row r="2542" spans="1:6">
      <c r="A2542" s="273" t="s">
        <v>25039</v>
      </c>
      <c r="B2542" s="273">
        <v>3736</v>
      </c>
      <c r="C2542" s="266" t="s">
        <v>32368</v>
      </c>
      <c r="D2542" s="273" t="s">
        <v>16</v>
      </c>
      <c r="E2542" s="273" t="s">
        <v>25041</v>
      </c>
      <c r="F2542" s="274">
        <v>40.33</v>
      </c>
    </row>
    <row r="2543" spans="1:6">
      <c r="A2543" s="273" t="s">
        <v>25039</v>
      </c>
      <c r="B2543" s="273">
        <v>3741</v>
      </c>
      <c r="C2543" s="266" t="s">
        <v>32369</v>
      </c>
      <c r="D2543" s="273" t="s">
        <v>16</v>
      </c>
      <c r="E2543" s="273" t="s">
        <v>25041</v>
      </c>
      <c r="F2543" s="274">
        <v>43.6</v>
      </c>
    </row>
    <row r="2544" spans="1:6">
      <c r="A2544" s="273" t="s">
        <v>25039</v>
      </c>
      <c r="B2544" s="273">
        <v>3737</v>
      </c>
      <c r="C2544" s="266" t="s">
        <v>32370</v>
      </c>
      <c r="D2544" s="273" t="s">
        <v>16</v>
      </c>
      <c r="E2544" s="273" t="s">
        <v>25041</v>
      </c>
      <c r="F2544" s="274">
        <v>59.4</v>
      </c>
    </row>
    <row r="2545" spans="1:6">
      <c r="A2545" s="273" t="s">
        <v>25039</v>
      </c>
      <c r="B2545" s="273">
        <v>43353</v>
      </c>
      <c r="C2545" s="266" t="s">
        <v>40343</v>
      </c>
      <c r="D2545" s="273" t="s">
        <v>16</v>
      </c>
      <c r="E2545" s="273" t="s">
        <v>25041</v>
      </c>
      <c r="F2545" s="274">
        <v>65.400000000000006</v>
      </c>
    </row>
    <row r="2546" spans="1:6">
      <c r="A2546" s="273" t="s">
        <v>25039</v>
      </c>
      <c r="B2546" s="273">
        <v>43350</v>
      </c>
      <c r="C2546" s="266" t="s">
        <v>40344</v>
      </c>
      <c r="D2546" s="273" t="s">
        <v>16</v>
      </c>
      <c r="E2546" s="273" t="s">
        <v>25041</v>
      </c>
      <c r="F2546" s="274">
        <v>81.75</v>
      </c>
    </row>
    <row r="2547" spans="1:6">
      <c r="A2547" s="273" t="s">
        <v>25039</v>
      </c>
      <c r="B2547" s="273">
        <v>43351</v>
      </c>
      <c r="C2547" s="266" t="s">
        <v>40345</v>
      </c>
      <c r="D2547" s="273" t="s">
        <v>16</v>
      </c>
      <c r="E2547" s="273" t="s">
        <v>25041</v>
      </c>
      <c r="F2547" s="274">
        <v>90.25</v>
      </c>
    </row>
    <row r="2548" spans="1:6">
      <c r="A2548" s="273" t="s">
        <v>25039</v>
      </c>
      <c r="B2548" s="273">
        <v>43352</v>
      </c>
      <c r="C2548" s="266" t="s">
        <v>40346</v>
      </c>
      <c r="D2548" s="273" t="s">
        <v>16</v>
      </c>
      <c r="E2548" s="273" t="s">
        <v>25041</v>
      </c>
      <c r="F2548" s="274">
        <v>110.09</v>
      </c>
    </row>
    <row r="2549" spans="1:6">
      <c r="A2549" s="273" t="s">
        <v>25039</v>
      </c>
      <c r="B2549" s="273">
        <v>45306</v>
      </c>
      <c r="C2549" s="266" t="s">
        <v>40347</v>
      </c>
      <c r="D2549" s="273" t="s">
        <v>16</v>
      </c>
      <c r="E2549" s="273" t="s">
        <v>25041</v>
      </c>
      <c r="F2549" s="274">
        <v>142.80000000000001</v>
      </c>
    </row>
    <row r="2550" spans="1:6">
      <c r="A2550" s="273" t="s">
        <v>25039</v>
      </c>
      <c r="B2550" s="273">
        <v>44379</v>
      </c>
      <c r="C2550" s="266" t="s">
        <v>40348</v>
      </c>
      <c r="D2550" s="273" t="s">
        <v>16</v>
      </c>
      <c r="E2550" s="273" t="s">
        <v>25041</v>
      </c>
      <c r="F2550" s="274">
        <v>92.65</v>
      </c>
    </row>
    <row r="2551" spans="1:6">
      <c r="A2551" s="273" t="s">
        <v>25039</v>
      </c>
      <c r="B2551" s="273">
        <v>43355</v>
      </c>
      <c r="C2551" s="266" t="s">
        <v>40349</v>
      </c>
      <c r="D2551" s="273" t="s">
        <v>16</v>
      </c>
      <c r="E2551" s="273" t="s">
        <v>25041</v>
      </c>
      <c r="F2551" s="274">
        <v>107.61</v>
      </c>
    </row>
    <row r="2552" spans="1:6">
      <c r="A2552" s="273" t="s">
        <v>25039</v>
      </c>
      <c r="B2552" s="273">
        <v>43356</v>
      </c>
      <c r="C2552" s="266" t="s">
        <v>40350</v>
      </c>
      <c r="D2552" s="273" t="s">
        <v>16</v>
      </c>
      <c r="E2552" s="273" t="s">
        <v>25041</v>
      </c>
      <c r="F2552" s="274">
        <v>126.61</v>
      </c>
    </row>
    <row r="2553" spans="1:6">
      <c r="A2553" s="273" t="s">
        <v>25039</v>
      </c>
      <c r="B2553" s="273">
        <v>45305</v>
      </c>
      <c r="C2553" s="266" t="s">
        <v>40351</v>
      </c>
      <c r="D2553" s="273" t="s">
        <v>16</v>
      </c>
      <c r="E2553" s="273" t="s">
        <v>25041</v>
      </c>
      <c r="F2553" s="274">
        <v>154.4</v>
      </c>
    </row>
    <row r="2554" spans="1:6">
      <c r="A2554" s="273" t="s">
        <v>25039</v>
      </c>
      <c r="B2554" s="273">
        <v>3742</v>
      </c>
      <c r="C2554" s="266" t="s">
        <v>27368</v>
      </c>
      <c r="D2554" s="273" t="s">
        <v>16</v>
      </c>
      <c r="E2554" s="273" t="s">
        <v>25041</v>
      </c>
      <c r="F2554" s="274">
        <v>58.07</v>
      </c>
    </row>
    <row r="2555" spans="1:6">
      <c r="A2555" s="273" t="s">
        <v>25039</v>
      </c>
      <c r="B2555" s="273">
        <v>43357</v>
      </c>
      <c r="C2555" s="266" t="s">
        <v>40352</v>
      </c>
      <c r="D2555" s="273" t="s">
        <v>16</v>
      </c>
      <c r="E2555" s="273" t="s">
        <v>25046</v>
      </c>
      <c r="F2555" s="274">
        <v>71.400000000000006</v>
      </c>
    </row>
    <row r="2556" spans="1:6">
      <c r="A2556" s="273" t="s">
        <v>25039</v>
      </c>
      <c r="B2556" s="273">
        <v>38194</v>
      </c>
      <c r="C2556" s="266" t="s">
        <v>27369</v>
      </c>
      <c r="D2556" s="273" t="s">
        <v>14</v>
      </c>
      <c r="E2556" s="273" t="s">
        <v>25046</v>
      </c>
      <c r="F2556" s="274">
        <v>4.28</v>
      </c>
    </row>
    <row r="2557" spans="1:6">
      <c r="A2557" s="273" t="s">
        <v>25039</v>
      </c>
      <c r="B2557" s="273">
        <v>38193</v>
      </c>
      <c r="C2557" s="266" t="s">
        <v>27370</v>
      </c>
      <c r="D2557" s="273" t="s">
        <v>14</v>
      </c>
      <c r="E2557" s="273" t="s">
        <v>25041</v>
      </c>
      <c r="F2557" s="274">
        <v>3.72</v>
      </c>
    </row>
    <row r="2558" spans="1:6">
      <c r="A2558" s="273" t="s">
        <v>25039</v>
      </c>
      <c r="B2558" s="273">
        <v>39388</v>
      </c>
      <c r="C2558" s="266" t="s">
        <v>27371</v>
      </c>
      <c r="D2558" s="273" t="s">
        <v>14</v>
      </c>
      <c r="E2558" s="273" t="s">
        <v>25041</v>
      </c>
      <c r="F2558" s="274">
        <v>5.26</v>
      </c>
    </row>
    <row r="2559" spans="1:6">
      <c r="A2559" s="273" t="s">
        <v>25039</v>
      </c>
      <c r="B2559" s="273">
        <v>39387</v>
      </c>
      <c r="C2559" s="266" t="s">
        <v>27372</v>
      </c>
      <c r="D2559" s="273" t="s">
        <v>14</v>
      </c>
      <c r="E2559" s="273" t="s">
        <v>25041</v>
      </c>
      <c r="F2559" s="274">
        <v>8.1999999999999993</v>
      </c>
    </row>
    <row r="2560" spans="1:6">
      <c r="A2560" s="273" t="s">
        <v>25039</v>
      </c>
      <c r="B2560" s="273">
        <v>39386</v>
      </c>
      <c r="C2560" s="266" t="s">
        <v>27373</v>
      </c>
      <c r="D2560" s="273" t="s">
        <v>14</v>
      </c>
      <c r="E2560" s="273" t="s">
        <v>25041</v>
      </c>
      <c r="F2560" s="274">
        <v>5.72</v>
      </c>
    </row>
    <row r="2561" spans="1:6">
      <c r="A2561" s="273" t="s">
        <v>25039</v>
      </c>
      <c r="B2561" s="273">
        <v>45229</v>
      </c>
      <c r="C2561" s="266" t="s">
        <v>32371</v>
      </c>
      <c r="D2561" s="273" t="s">
        <v>14</v>
      </c>
      <c r="E2561" s="273" t="s">
        <v>25041</v>
      </c>
      <c r="F2561" s="274">
        <v>2.67</v>
      </c>
    </row>
    <row r="2562" spans="1:6">
      <c r="A2562" s="273" t="s">
        <v>25212</v>
      </c>
      <c r="B2562" s="273">
        <v>746</v>
      </c>
      <c r="C2562" s="266" t="s">
        <v>27374</v>
      </c>
      <c r="D2562" s="273" t="s">
        <v>14</v>
      </c>
      <c r="E2562" s="273" t="s">
        <v>25046</v>
      </c>
      <c r="F2562" s="274">
        <v>2287</v>
      </c>
    </row>
    <row r="2563" spans="1:6">
      <c r="A2563" s="273" t="s">
        <v>25039</v>
      </c>
      <c r="B2563" s="273">
        <v>20269</v>
      </c>
      <c r="C2563" s="266" t="s">
        <v>27375</v>
      </c>
      <c r="D2563" s="273" t="s">
        <v>14</v>
      </c>
      <c r="E2563" s="273" t="s">
        <v>25041</v>
      </c>
      <c r="F2563" s="274">
        <v>106.28</v>
      </c>
    </row>
    <row r="2564" spans="1:6">
      <c r="A2564" s="273" t="s">
        <v>25039</v>
      </c>
      <c r="B2564" s="273">
        <v>20270</v>
      </c>
      <c r="C2564" s="266" t="s">
        <v>27376</v>
      </c>
      <c r="D2564" s="273" t="s">
        <v>14</v>
      </c>
      <c r="E2564" s="273" t="s">
        <v>25041</v>
      </c>
      <c r="F2564" s="274">
        <v>117.44</v>
      </c>
    </row>
    <row r="2565" spans="1:6">
      <c r="A2565" s="273" t="s">
        <v>25039</v>
      </c>
      <c r="B2565" s="273">
        <v>11696</v>
      </c>
      <c r="C2565" s="266" t="s">
        <v>27377</v>
      </c>
      <c r="D2565" s="273" t="s">
        <v>14</v>
      </c>
      <c r="E2565" s="273" t="s">
        <v>25041</v>
      </c>
      <c r="F2565" s="274">
        <v>187.99</v>
      </c>
    </row>
    <row r="2566" spans="1:6">
      <c r="A2566" s="273" t="s">
        <v>25039</v>
      </c>
      <c r="B2566" s="273">
        <v>10427</v>
      </c>
      <c r="C2566" s="266" t="s">
        <v>27378</v>
      </c>
      <c r="D2566" s="273" t="s">
        <v>14</v>
      </c>
      <c r="E2566" s="273" t="s">
        <v>25041</v>
      </c>
      <c r="F2566" s="274">
        <v>526.07000000000005</v>
      </c>
    </row>
    <row r="2567" spans="1:6">
      <c r="A2567" s="273" t="s">
        <v>25039</v>
      </c>
      <c r="B2567" s="273">
        <v>10428</v>
      </c>
      <c r="C2567" s="266" t="s">
        <v>27379</v>
      </c>
      <c r="D2567" s="273" t="s">
        <v>14</v>
      </c>
      <c r="E2567" s="273" t="s">
        <v>25041</v>
      </c>
      <c r="F2567" s="274">
        <v>542.02</v>
      </c>
    </row>
    <row r="2568" spans="1:6">
      <c r="A2568" s="273" t="s">
        <v>25039</v>
      </c>
      <c r="B2568" s="273">
        <v>36521</v>
      </c>
      <c r="C2568" s="266" t="s">
        <v>27380</v>
      </c>
      <c r="D2568" s="273" t="s">
        <v>14</v>
      </c>
      <c r="E2568" s="273" t="s">
        <v>25041</v>
      </c>
      <c r="F2568" s="274">
        <v>169.12</v>
      </c>
    </row>
    <row r="2569" spans="1:6">
      <c r="A2569" s="273" t="s">
        <v>25039</v>
      </c>
      <c r="B2569" s="273">
        <v>36794</v>
      </c>
      <c r="C2569" s="266" t="s">
        <v>27381</v>
      </c>
      <c r="D2569" s="273" t="s">
        <v>14</v>
      </c>
      <c r="E2569" s="273" t="s">
        <v>25041</v>
      </c>
      <c r="F2569" s="274">
        <v>180.04</v>
      </c>
    </row>
    <row r="2570" spans="1:6">
      <c r="A2570" s="273" t="s">
        <v>25039</v>
      </c>
      <c r="B2570" s="273">
        <v>10426</v>
      </c>
      <c r="C2570" s="266" t="s">
        <v>27382</v>
      </c>
      <c r="D2570" s="273" t="s">
        <v>14</v>
      </c>
      <c r="E2570" s="273" t="s">
        <v>25041</v>
      </c>
      <c r="F2570" s="274">
        <v>201.61</v>
      </c>
    </row>
    <row r="2571" spans="1:6">
      <c r="A2571" s="273" t="s">
        <v>25039</v>
      </c>
      <c r="B2571" s="273">
        <v>10425</v>
      </c>
      <c r="C2571" s="266" t="s">
        <v>27383</v>
      </c>
      <c r="D2571" s="273" t="s">
        <v>14</v>
      </c>
      <c r="E2571" s="273" t="s">
        <v>25041</v>
      </c>
      <c r="F2571" s="274">
        <v>102.28</v>
      </c>
    </row>
    <row r="2572" spans="1:6">
      <c r="A2572" s="273" t="s">
        <v>25039</v>
      </c>
      <c r="B2572" s="273">
        <v>10431</v>
      </c>
      <c r="C2572" s="266" t="s">
        <v>27384</v>
      </c>
      <c r="D2572" s="273" t="s">
        <v>14</v>
      </c>
      <c r="E2572" s="273" t="s">
        <v>25041</v>
      </c>
      <c r="F2572" s="274">
        <v>350.16</v>
      </c>
    </row>
    <row r="2573" spans="1:6">
      <c r="A2573" s="273" t="s">
        <v>25039</v>
      </c>
      <c r="B2573" s="273">
        <v>10429</v>
      </c>
      <c r="C2573" s="266" t="s">
        <v>27385</v>
      </c>
      <c r="D2573" s="273" t="s">
        <v>14</v>
      </c>
      <c r="E2573" s="273" t="s">
        <v>25041</v>
      </c>
      <c r="F2573" s="274">
        <v>172.74</v>
      </c>
    </row>
    <row r="2574" spans="1:6">
      <c r="A2574" s="273" t="s">
        <v>25039</v>
      </c>
      <c r="B2574" s="273">
        <v>10853</v>
      </c>
      <c r="C2574" s="266" t="s">
        <v>27386</v>
      </c>
      <c r="D2574" s="273" t="s">
        <v>14</v>
      </c>
      <c r="E2574" s="273" t="s">
        <v>25041</v>
      </c>
      <c r="F2574" s="274">
        <v>99.18</v>
      </c>
    </row>
    <row r="2575" spans="1:6">
      <c r="A2575" s="273" t="s">
        <v>25039</v>
      </c>
      <c r="B2575" s="273">
        <v>5093</v>
      </c>
      <c r="C2575" s="266" t="s">
        <v>27387</v>
      </c>
      <c r="D2575" s="273" t="s">
        <v>4106</v>
      </c>
      <c r="E2575" s="273" t="s">
        <v>25041</v>
      </c>
      <c r="F2575" s="274">
        <v>17.36</v>
      </c>
    </row>
    <row r="2576" spans="1:6">
      <c r="A2576" s="273" t="s">
        <v>25039</v>
      </c>
      <c r="B2576" s="273">
        <v>45254</v>
      </c>
      <c r="C2576" s="266" t="s">
        <v>32372</v>
      </c>
      <c r="D2576" s="273" t="s">
        <v>14</v>
      </c>
      <c r="E2576" s="273" t="s">
        <v>25041</v>
      </c>
      <c r="F2576" s="274">
        <v>34.6</v>
      </c>
    </row>
    <row r="2577" spans="1:6">
      <c r="A2577" s="273" t="s">
        <v>25039</v>
      </c>
      <c r="B2577" s="273">
        <v>45253</v>
      </c>
      <c r="C2577" s="266" t="s">
        <v>32373</v>
      </c>
      <c r="D2577" s="273" t="s">
        <v>14</v>
      </c>
      <c r="E2577" s="273" t="s">
        <v>25041</v>
      </c>
      <c r="F2577" s="274">
        <v>44.84</v>
      </c>
    </row>
    <row r="2578" spans="1:6">
      <c r="A2578" s="273" t="s">
        <v>25039</v>
      </c>
      <c r="B2578" s="273">
        <v>44331</v>
      </c>
      <c r="C2578" s="266" t="s">
        <v>27388</v>
      </c>
      <c r="D2578" s="273" t="s">
        <v>11</v>
      </c>
      <c r="E2578" s="273" t="s">
        <v>25041</v>
      </c>
      <c r="F2578" s="274">
        <v>63.85</v>
      </c>
    </row>
    <row r="2579" spans="1:6">
      <c r="A2579" s="273" t="s">
        <v>25212</v>
      </c>
      <c r="B2579" s="273">
        <v>37768</v>
      </c>
      <c r="C2579" s="266" t="s">
        <v>27389</v>
      </c>
      <c r="D2579" s="273" t="s">
        <v>14</v>
      </c>
      <c r="E2579" s="273" t="s">
        <v>25046</v>
      </c>
      <c r="F2579" s="274">
        <v>315650</v>
      </c>
    </row>
    <row r="2580" spans="1:6">
      <c r="A2580" s="273" t="s">
        <v>25039</v>
      </c>
      <c r="B2580" s="273">
        <v>38382</v>
      </c>
      <c r="C2580" s="266" t="s">
        <v>27390</v>
      </c>
      <c r="D2580" s="273" t="s">
        <v>14</v>
      </c>
      <c r="E2580" s="273" t="s">
        <v>25041</v>
      </c>
      <c r="F2580" s="274">
        <v>15.33</v>
      </c>
    </row>
    <row r="2581" spans="1:6">
      <c r="A2581" s="273" t="s">
        <v>25039</v>
      </c>
      <c r="B2581" s="273">
        <v>38383</v>
      </c>
      <c r="C2581" s="266" t="s">
        <v>27391</v>
      </c>
      <c r="D2581" s="273" t="s">
        <v>14</v>
      </c>
      <c r="E2581" s="273" t="s">
        <v>25041</v>
      </c>
      <c r="F2581" s="274">
        <v>2.44</v>
      </c>
    </row>
    <row r="2582" spans="1:6">
      <c r="A2582" s="273" t="s">
        <v>25039</v>
      </c>
      <c r="B2582" s="273">
        <v>3768</v>
      </c>
      <c r="C2582" s="266" t="s">
        <v>27392</v>
      </c>
      <c r="D2582" s="273" t="s">
        <v>14</v>
      </c>
      <c r="E2582" s="273" t="s">
        <v>25041</v>
      </c>
      <c r="F2582" s="274">
        <v>3.91</v>
      </c>
    </row>
    <row r="2583" spans="1:6">
      <c r="A2583" s="273" t="s">
        <v>25039</v>
      </c>
      <c r="B2583" s="273">
        <v>3767</v>
      </c>
      <c r="C2583" s="266" t="s">
        <v>27393</v>
      </c>
      <c r="D2583" s="273" t="s">
        <v>14</v>
      </c>
      <c r="E2583" s="273" t="s">
        <v>25041</v>
      </c>
      <c r="F2583" s="274">
        <v>1.31</v>
      </c>
    </row>
    <row r="2584" spans="1:6">
      <c r="A2584" s="273" t="s">
        <v>25039</v>
      </c>
      <c r="B2584" s="273">
        <v>42440</v>
      </c>
      <c r="C2584" s="266" t="s">
        <v>27394</v>
      </c>
      <c r="D2584" s="273" t="s">
        <v>14</v>
      </c>
      <c r="E2584" s="273" t="s">
        <v>25041</v>
      </c>
      <c r="F2584" s="274">
        <v>1235.9100000000001</v>
      </c>
    </row>
    <row r="2585" spans="1:6">
      <c r="A2585" s="273" t="s">
        <v>27395</v>
      </c>
      <c r="B2585" s="273">
        <v>20193</v>
      </c>
      <c r="C2585" s="266" t="s">
        <v>27396</v>
      </c>
      <c r="D2585" s="273" t="s">
        <v>21408</v>
      </c>
      <c r="E2585" s="273" t="s">
        <v>25041</v>
      </c>
      <c r="F2585" s="274">
        <v>22.5</v>
      </c>
    </row>
    <row r="2586" spans="1:6">
      <c r="A2586" s="273" t="s">
        <v>27395</v>
      </c>
      <c r="B2586" s="273">
        <v>10527</v>
      </c>
      <c r="C2586" s="266" t="s">
        <v>27397</v>
      </c>
      <c r="D2586" s="273" t="s">
        <v>879</v>
      </c>
      <c r="E2586" s="273" t="s">
        <v>25046</v>
      </c>
      <c r="F2586" s="274">
        <v>30</v>
      </c>
    </row>
    <row r="2587" spans="1:6">
      <c r="A2587" s="273" t="s">
        <v>27395</v>
      </c>
      <c r="B2587" s="273">
        <v>41805</v>
      </c>
      <c r="C2587" s="266" t="s">
        <v>27398</v>
      </c>
      <c r="D2587" s="273" t="s">
        <v>11802</v>
      </c>
      <c r="E2587" s="273" t="s">
        <v>25041</v>
      </c>
      <c r="F2587" s="274">
        <v>862.5</v>
      </c>
    </row>
    <row r="2588" spans="1:6">
      <c r="A2588" s="273" t="s">
        <v>27395</v>
      </c>
      <c r="B2588" s="273">
        <v>40271</v>
      </c>
      <c r="C2588" s="266" t="s">
        <v>27399</v>
      </c>
      <c r="D2588" s="273" t="s">
        <v>21409</v>
      </c>
      <c r="E2588" s="273" t="s">
        <v>25041</v>
      </c>
      <c r="F2588" s="274">
        <v>22.96</v>
      </c>
    </row>
    <row r="2589" spans="1:6">
      <c r="A2589" s="273" t="s">
        <v>27395</v>
      </c>
      <c r="B2589" s="273">
        <v>40287</v>
      </c>
      <c r="C2589" s="266" t="s">
        <v>27400</v>
      </c>
      <c r="D2589" s="273" t="s">
        <v>11802</v>
      </c>
      <c r="E2589" s="273" t="s">
        <v>25041</v>
      </c>
      <c r="F2589" s="274">
        <v>8.84</v>
      </c>
    </row>
    <row r="2590" spans="1:6">
      <c r="A2590" s="273" t="s">
        <v>27395</v>
      </c>
      <c r="B2590" s="273">
        <v>10779</v>
      </c>
      <c r="C2590" s="266" t="s">
        <v>27401</v>
      </c>
      <c r="D2590" s="273" t="s">
        <v>11802</v>
      </c>
      <c r="E2590" s="273" t="s">
        <v>25041</v>
      </c>
      <c r="F2590" s="274">
        <v>1160.93</v>
      </c>
    </row>
    <row r="2591" spans="1:6">
      <c r="A2591" s="273" t="s">
        <v>27395</v>
      </c>
      <c r="B2591" s="273">
        <v>10777</v>
      </c>
      <c r="C2591" s="266" t="s">
        <v>27402</v>
      </c>
      <c r="D2591" s="273" t="s">
        <v>11802</v>
      </c>
      <c r="E2591" s="273" t="s">
        <v>25041</v>
      </c>
      <c r="F2591" s="274">
        <v>1054.51</v>
      </c>
    </row>
    <row r="2592" spans="1:6">
      <c r="A2592" s="273" t="s">
        <v>27395</v>
      </c>
      <c r="B2592" s="273">
        <v>10775</v>
      </c>
      <c r="C2592" s="266" t="s">
        <v>27403</v>
      </c>
      <c r="D2592" s="273" t="s">
        <v>11802</v>
      </c>
      <c r="E2592" s="273" t="s">
        <v>25046</v>
      </c>
      <c r="F2592" s="274">
        <v>928.75</v>
      </c>
    </row>
    <row r="2593" spans="1:6">
      <c r="A2593" s="273" t="s">
        <v>27395</v>
      </c>
      <c r="B2593" s="273">
        <v>10776</v>
      </c>
      <c r="C2593" s="266" t="s">
        <v>27404</v>
      </c>
      <c r="D2593" s="273" t="s">
        <v>11802</v>
      </c>
      <c r="E2593" s="273" t="s">
        <v>25041</v>
      </c>
      <c r="F2593" s="274">
        <v>725.58</v>
      </c>
    </row>
    <row r="2594" spans="1:6">
      <c r="A2594" s="273" t="s">
        <v>27395</v>
      </c>
      <c r="B2594" s="273">
        <v>10778</v>
      </c>
      <c r="C2594" s="266" t="s">
        <v>27405</v>
      </c>
      <c r="D2594" s="273" t="s">
        <v>11802</v>
      </c>
      <c r="E2594" s="273" t="s">
        <v>25041</v>
      </c>
      <c r="F2594" s="274">
        <v>1160.93</v>
      </c>
    </row>
    <row r="2595" spans="1:6">
      <c r="A2595" s="273" t="s">
        <v>27395</v>
      </c>
      <c r="B2595" s="273">
        <v>40339</v>
      </c>
      <c r="C2595" s="266" t="s">
        <v>27406</v>
      </c>
      <c r="D2595" s="273" t="s">
        <v>21409</v>
      </c>
      <c r="E2595" s="273" t="s">
        <v>25041</v>
      </c>
      <c r="F2595" s="274">
        <v>8.0500000000000007</v>
      </c>
    </row>
    <row r="2596" spans="1:6">
      <c r="A2596" s="273" t="s">
        <v>27395</v>
      </c>
      <c r="B2596" s="273">
        <v>10749</v>
      </c>
      <c r="C2596" s="266" t="s">
        <v>27407</v>
      </c>
      <c r="D2596" s="273" t="s">
        <v>21409</v>
      </c>
      <c r="E2596" s="273" t="s">
        <v>25041</v>
      </c>
      <c r="F2596" s="274">
        <v>26.62</v>
      </c>
    </row>
    <row r="2597" spans="1:6">
      <c r="A2597" s="273" t="s">
        <v>27395</v>
      </c>
      <c r="B2597" s="273">
        <v>40290</v>
      </c>
      <c r="C2597" s="266" t="s">
        <v>27408</v>
      </c>
      <c r="D2597" s="273" t="s">
        <v>21409</v>
      </c>
      <c r="E2597" s="273" t="s">
        <v>25041</v>
      </c>
      <c r="F2597" s="274">
        <v>14.4</v>
      </c>
    </row>
    <row r="2598" spans="1:6">
      <c r="A2598" s="273" t="s">
        <v>27395</v>
      </c>
      <c r="B2598" s="273">
        <v>3346</v>
      </c>
      <c r="C2598" s="266" t="s">
        <v>27409</v>
      </c>
      <c r="D2598" s="273" t="s">
        <v>17</v>
      </c>
      <c r="E2598" s="273" t="s">
        <v>25046</v>
      </c>
      <c r="F2598" s="274">
        <v>27</v>
      </c>
    </row>
    <row r="2599" spans="1:6">
      <c r="A2599" s="273" t="s">
        <v>27395</v>
      </c>
      <c r="B2599" s="273">
        <v>3348</v>
      </c>
      <c r="C2599" s="266" t="s">
        <v>27410</v>
      </c>
      <c r="D2599" s="273" t="s">
        <v>17</v>
      </c>
      <c r="E2599" s="273" t="s">
        <v>25041</v>
      </c>
      <c r="F2599" s="274">
        <v>32.299999999999997</v>
      </c>
    </row>
    <row r="2600" spans="1:6">
      <c r="A2600" s="273" t="s">
        <v>27395</v>
      </c>
      <c r="B2600" s="273">
        <v>39833</v>
      </c>
      <c r="C2600" s="266" t="s">
        <v>27411</v>
      </c>
      <c r="D2600" s="273" t="s">
        <v>17</v>
      </c>
      <c r="E2600" s="273" t="s">
        <v>25041</v>
      </c>
      <c r="F2600" s="274">
        <v>44.24</v>
      </c>
    </row>
    <row r="2601" spans="1:6">
      <c r="A2601" s="273" t="s">
        <v>27395</v>
      </c>
      <c r="B2601" s="273">
        <v>7252</v>
      </c>
      <c r="C2601" s="266" t="s">
        <v>27412</v>
      </c>
      <c r="D2601" s="273" t="s">
        <v>17</v>
      </c>
      <c r="E2601" s="273" t="s">
        <v>25041</v>
      </c>
      <c r="F2601" s="274">
        <v>2.48</v>
      </c>
    </row>
    <row r="2602" spans="1:6">
      <c r="A2602" s="273" t="s">
        <v>27395</v>
      </c>
      <c r="B2602" s="273">
        <v>7247</v>
      </c>
      <c r="C2602" s="266" t="s">
        <v>27413</v>
      </c>
      <c r="D2602" s="273" t="s">
        <v>17</v>
      </c>
      <c r="E2602" s="273" t="s">
        <v>25046</v>
      </c>
      <c r="F2602" s="274">
        <v>2.48</v>
      </c>
    </row>
    <row r="2603" spans="1:6">
      <c r="A2603" s="273" t="s">
        <v>27395</v>
      </c>
      <c r="B2603" s="273">
        <v>40291</v>
      </c>
      <c r="C2603" s="266" t="s">
        <v>27414</v>
      </c>
      <c r="D2603" s="273" t="s">
        <v>21409</v>
      </c>
      <c r="E2603" s="273" t="s">
        <v>25041</v>
      </c>
      <c r="F2603" s="274">
        <v>750</v>
      </c>
    </row>
    <row r="2604" spans="1:6">
      <c r="A2604" s="273" t="s">
        <v>27395</v>
      </c>
      <c r="B2604" s="273">
        <v>40275</v>
      </c>
      <c r="C2604" s="266" t="s">
        <v>27415</v>
      </c>
      <c r="D2604" s="273" t="s">
        <v>21409</v>
      </c>
      <c r="E2604" s="273" t="s">
        <v>25041</v>
      </c>
      <c r="F2604" s="274">
        <v>24</v>
      </c>
    </row>
    <row r="2605" spans="1:6">
      <c r="A2605" s="273" t="s">
        <v>25039</v>
      </c>
      <c r="B2605" s="273">
        <v>42408</v>
      </c>
      <c r="C2605" s="266" t="s">
        <v>27416</v>
      </c>
      <c r="D2605" s="273" t="s">
        <v>16</v>
      </c>
      <c r="E2605" s="273" t="s">
        <v>25041</v>
      </c>
      <c r="F2605" s="274">
        <v>2.33</v>
      </c>
    </row>
    <row r="2606" spans="1:6">
      <c r="A2606" s="273" t="s">
        <v>25039</v>
      </c>
      <c r="B2606" s="273">
        <v>3777</v>
      </c>
      <c r="C2606" s="266" t="s">
        <v>27417</v>
      </c>
      <c r="D2606" s="273" t="s">
        <v>16</v>
      </c>
      <c r="E2606" s="273" t="s">
        <v>25041</v>
      </c>
      <c r="F2606" s="274">
        <v>2.0499999999999998</v>
      </c>
    </row>
    <row r="2607" spans="1:6">
      <c r="A2607" s="273" t="s">
        <v>25039</v>
      </c>
      <c r="B2607" s="273">
        <v>44699</v>
      </c>
      <c r="C2607" s="266" t="s">
        <v>27418</v>
      </c>
      <c r="D2607" s="273" t="s">
        <v>15</v>
      </c>
      <c r="E2607" s="273" t="s">
        <v>25041</v>
      </c>
      <c r="F2607" s="274">
        <v>57.97</v>
      </c>
    </row>
    <row r="2608" spans="1:6">
      <c r="A2608" s="273" t="s">
        <v>25039</v>
      </c>
      <c r="B2608" s="273">
        <v>3798</v>
      </c>
      <c r="C2608" s="266" t="s">
        <v>27419</v>
      </c>
      <c r="D2608" s="273" t="s">
        <v>14</v>
      </c>
      <c r="E2608" s="273" t="s">
        <v>25041</v>
      </c>
      <c r="F2608" s="274">
        <v>64.17</v>
      </c>
    </row>
    <row r="2609" spans="1:6">
      <c r="A2609" s="273" t="s">
        <v>25039</v>
      </c>
      <c r="B2609" s="273">
        <v>38769</v>
      </c>
      <c r="C2609" s="266" t="s">
        <v>27420</v>
      </c>
      <c r="D2609" s="273" t="s">
        <v>14</v>
      </c>
      <c r="E2609" s="273" t="s">
        <v>25041</v>
      </c>
      <c r="F2609" s="274">
        <v>50.11</v>
      </c>
    </row>
    <row r="2610" spans="1:6">
      <c r="A2610" s="273" t="s">
        <v>25039</v>
      </c>
      <c r="B2610" s="273">
        <v>38774</v>
      </c>
      <c r="C2610" s="266" t="s">
        <v>27421</v>
      </c>
      <c r="D2610" s="273" t="s">
        <v>14</v>
      </c>
      <c r="E2610" s="273" t="s">
        <v>25041</v>
      </c>
      <c r="F2610" s="274">
        <v>10.75</v>
      </c>
    </row>
    <row r="2611" spans="1:6">
      <c r="A2611" s="273" t="s">
        <v>25039</v>
      </c>
      <c r="B2611" s="273">
        <v>42247</v>
      </c>
      <c r="C2611" s="266" t="s">
        <v>27422</v>
      </c>
      <c r="D2611" s="273" t="s">
        <v>14</v>
      </c>
      <c r="E2611" s="273" t="s">
        <v>25041</v>
      </c>
      <c r="F2611" s="274">
        <v>367</v>
      </c>
    </row>
    <row r="2612" spans="1:6">
      <c r="A2612" s="273" t="s">
        <v>25039</v>
      </c>
      <c r="B2612" s="273">
        <v>42248</v>
      </c>
      <c r="C2612" s="266" t="s">
        <v>27423</v>
      </c>
      <c r="D2612" s="273" t="s">
        <v>14</v>
      </c>
      <c r="E2612" s="273" t="s">
        <v>25041</v>
      </c>
      <c r="F2612" s="274">
        <v>426.3</v>
      </c>
    </row>
    <row r="2613" spans="1:6">
      <c r="A2613" s="273" t="s">
        <v>25039</v>
      </c>
      <c r="B2613" s="273">
        <v>42249</v>
      </c>
      <c r="C2613" s="266" t="s">
        <v>27424</v>
      </c>
      <c r="D2613" s="273" t="s">
        <v>14</v>
      </c>
      <c r="E2613" s="273" t="s">
        <v>25041</v>
      </c>
      <c r="F2613" s="274">
        <v>706.23</v>
      </c>
    </row>
    <row r="2614" spans="1:6">
      <c r="A2614" s="273" t="s">
        <v>25039</v>
      </c>
      <c r="B2614" s="273">
        <v>42244</v>
      </c>
      <c r="C2614" s="266" t="s">
        <v>27425</v>
      </c>
      <c r="D2614" s="273" t="s">
        <v>14</v>
      </c>
      <c r="E2614" s="273" t="s">
        <v>25041</v>
      </c>
      <c r="F2614" s="274">
        <v>110.29</v>
      </c>
    </row>
    <row r="2615" spans="1:6">
      <c r="A2615" s="273" t="s">
        <v>25039</v>
      </c>
      <c r="B2615" s="273">
        <v>42245</v>
      </c>
      <c r="C2615" s="266" t="s">
        <v>27426</v>
      </c>
      <c r="D2615" s="273" t="s">
        <v>14</v>
      </c>
      <c r="E2615" s="273" t="s">
        <v>25041</v>
      </c>
      <c r="F2615" s="274">
        <v>203.52</v>
      </c>
    </row>
    <row r="2616" spans="1:6">
      <c r="A2616" s="273" t="s">
        <v>25039</v>
      </c>
      <c r="B2616" s="273">
        <v>42246</v>
      </c>
      <c r="C2616" s="266" t="s">
        <v>27427</v>
      </c>
      <c r="D2616" s="273" t="s">
        <v>14</v>
      </c>
      <c r="E2616" s="273" t="s">
        <v>25041</v>
      </c>
      <c r="F2616" s="274">
        <v>225.29</v>
      </c>
    </row>
    <row r="2617" spans="1:6">
      <c r="A2617" s="273" t="s">
        <v>25039</v>
      </c>
      <c r="B2617" s="273">
        <v>42243</v>
      </c>
      <c r="C2617" s="266" t="s">
        <v>27428</v>
      </c>
      <c r="D2617" s="273" t="s">
        <v>14</v>
      </c>
      <c r="E2617" s="273" t="s">
        <v>25041</v>
      </c>
      <c r="F2617" s="274">
        <v>271.66000000000003</v>
      </c>
    </row>
    <row r="2618" spans="1:6">
      <c r="A2618" s="273" t="s">
        <v>25039</v>
      </c>
      <c r="B2618" s="273">
        <v>38889</v>
      </c>
      <c r="C2618" s="266" t="s">
        <v>27429</v>
      </c>
      <c r="D2618" s="273" t="s">
        <v>14</v>
      </c>
      <c r="E2618" s="273" t="s">
        <v>25041</v>
      </c>
      <c r="F2618" s="274">
        <v>38.409999999999997</v>
      </c>
    </row>
    <row r="2619" spans="1:6">
      <c r="A2619" s="273" t="s">
        <v>25039</v>
      </c>
      <c r="B2619" s="273">
        <v>38784</v>
      </c>
      <c r="C2619" s="266" t="s">
        <v>27430</v>
      </c>
      <c r="D2619" s="273" t="s">
        <v>14</v>
      </c>
      <c r="E2619" s="273" t="s">
        <v>25041</v>
      </c>
      <c r="F2619" s="274">
        <v>51.38</v>
      </c>
    </row>
    <row r="2620" spans="1:6">
      <c r="A2620" s="273" t="s">
        <v>25039</v>
      </c>
      <c r="B2620" s="273">
        <v>3780</v>
      </c>
      <c r="C2620" s="266" t="s">
        <v>27431</v>
      </c>
      <c r="D2620" s="273" t="s">
        <v>14</v>
      </c>
      <c r="E2620" s="273" t="s">
        <v>25046</v>
      </c>
      <c r="F2620" s="274">
        <v>79.010000000000005</v>
      </c>
    </row>
    <row r="2621" spans="1:6">
      <c r="A2621" s="273" t="s">
        <v>25039</v>
      </c>
      <c r="B2621" s="273">
        <v>38773</v>
      </c>
      <c r="C2621" s="266" t="s">
        <v>27432</v>
      </c>
      <c r="D2621" s="273" t="s">
        <v>14</v>
      </c>
      <c r="E2621" s="273" t="s">
        <v>25041</v>
      </c>
      <c r="F2621" s="274">
        <v>5.04</v>
      </c>
    </row>
    <row r="2622" spans="1:6">
      <c r="A2622" s="273" t="s">
        <v>25039</v>
      </c>
      <c r="B2622" s="273">
        <v>12271</v>
      </c>
      <c r="C2622" s="266" t="s">
        <v>27433</v>
      </c>
      <c r="D2622" s="273" t="s">
        <v>14</v>
      </c>
      <c r="E2622" s="273" t="s">
        <v>25041</v>
      </c>
      <c r="F2622" s="274">
        <v>281.02</v>
      </c>
    </row>
    <row r="2623" spans="1:6">
      <c r="A2623" s="273" t="s">
        <v>25039</v>
      </c>
      <c r="B2623" s="273">
        <v>39385</v>
      </c>
      <c r="C2623" s="266" t="s">
        <v>27434</v>
      </c>
      <c r="D2623" s="273" t="s">
        <v>14</v>
      </c>
      <c r="E2623" s="273" t="s">
        <v>25041</v>
      </c>
      <c r="F2623" s="274">
        <v>9.83</v>
      </c>
    </row>
    <row r="2624" spans="1:6">
      <c r="A2624" s="273" t="s">
        <v>25039</v>
      </c>
      <c r="B2624" s="273">
        <v>39389</v>
      </c>
      <c r="C2624" s="266" t="s">
        <v>27435</v>
      </c>
      <c r="D2624" s="273" t="s">
        <v>14</v>
      </c>
      <c r="E2624" s="273" t="s">
        <v>25041</v>
      </c>
      <c r="F2624" s="274">
        <v>10.67</v>
      </c>
    </row>
    <row r="2625" spans="1:6">
      <c r="A2625" s="273" t="s">
        <v>25039</v>
      </c>
      <c r="B2625" s="273">
        <v>39390</v>
      </c>
      <c r="C2625" s="266" t="s">
        <v>27436</v>
      </c>
      <c r="D2625" s="273" t="s">
        <v>14</v>
      </c>
      <c r="E2625" s="273" t="s">
        <v>25041</v>
      </c>
      <c r="F2625" s="274">
        <v>22.36</v>
      </c>
    </row>
    <row r="2626" spans="1:6">
      <c r="A2626" s="273" t="s">
        <v>25039</v>
      </c>
      <c r="B2626" s="273">
        <v>39391</v>
      </c>
      <c r="C2626" s="266" t="s">
        <v>27437</v>
      </c>
      <c r="D2626" s="273" t="s">
        <v>14</v>
      </c>
      <c r="E2626" s="273" t="s">
        <v>25041</v>
      </c>
      <c r="F2626" s="274">
        <v>25.11</v>
      </c>
    </row>
    <row r="2627" spans="1:6">
      <c r="A2627" s="273" t="s">
        <v>25039</v>
      </c>
      <c r="B2627" s="273">
        <v>3803</v>
      </c>
      <c r="C2627" s="266" t="s">
        <v>27438</v>
      </c>
      <c r="D2627" s="273" t="s">
        <v>14</v>
      </c>
      <c r="E2627" s="273" t="s">
        <v>25041</v>
      </c>
      <c r="F2627" s="274">
        <v>47.52</v>
      </c>
    </row>
    <row r="2628" spans="1:6">
      <c r="A2628" s="273" t="s">
        <v>25039</v>
      </c>
      <c r="B2628" s="273">
        <v>38770</v>
      </c>
      <c r="C2628" s="266" t="s">
        <v>27439</v>
      </c>
      <c r="D2628" s="273" t="s">
        <v>14</v>
      </c>
      <c r="E2628" s="273" t="s">
        <v>25041</v>
      </c>
      <c r="F2628" s="274">
        <v>55.02</v>
      </c>
    </row>
    <row r="2629" spans="1:6">
      <c r="A2629" s="273" t="s">
        <v>25039</v>
      </c>
      <c r="B2629" s="273">
        <v>12267</v>
      </c>
      <c r="C2629" s="266" t="s">
        <v>27440</v>
      </c>
      <c r="D2629" s="273" t="s">
        <v>14</v>
      </c>
      <c r="E2629" s="273" t="s">
        <v>25041</v>
      </c>
      <c r="F2629" s="274">
        <v>161.24</v>
      </c>
    </row>
    <row r="2630" spans="1:6">
      <c r="A2630" s="273" t="s">
        <v>25039</v>
      </c>
      <c r="B2630" s="273">
        <v>43265</v>
      </c>
      <c r="C2630" s="266" t="s">
        <v>27441</v>
      </c>
      <c r="D2630" s="273" t="s">
        <v>14</v>
      </c>
      <c r="E2630" s="273" t="s">
        <v>25041</v>
      </c>
      <c r="F2630" s="274">
        <v>30.75</v>
      </c>
    </row>
    <row r="2631" spans="1:6">
      <c r="A2631" s="273" t="s">
        <v>25039</v>
      </c>
      <c r="B2631" s="273">
        <v>12266</v>
      </c>
      <c r="C2631" s="266" t="s">
        <v>27442</v>
      </c>
      <c r="D2631" s="273" t="s">
        <v>14</v>
      </c>
      <c r="E2631" s="273" t="s">
        <v>25041</v>
      </c>
      <c r="F2631" s="274">
        <v>82.53</v>
      </c>
    </row>
    <row r="2632" spans="1:6">
      <c r="A2632" s="273" t="s">
        <v>25039</v>
      </c>
      <c r="B2632" s="273">
        <v>39378</v>
      </c>
      <c r="C2632" s="266" t="s">
        <v>27443</v>
      </c>
      <c r="D2632" s="273" t="s">
        <v>14</v>
      </c>
      <c r="E2632" s="273" t="s">
        <v>25041</v>
      </c>
      <c r="F2632" s="274">
        <v>58.51</v>
      </c>
    </row>
    <row r="2633" spans="1:6">
      <c r="A2633" s="273" t="s">
        <v>25039</v>
      </c>
      <c r="B2633" s="273">
        <v>43543</v>
      </c>
      <c r="C2633" s="266" t="s">
        <v>27444</v>
      </c>
      <c r="D2633" s="273" t="s">
        <v>14</v>
      </c>
      <c r="E2633" s="273" t="s">
        <v>25041</v>
      </c>
      <c r="F2633" s="274">
        <v>121.9</v>
      </c>
    </row>
    <row r="2634" spans="1:6">
      <c r="A2634" s="273" t="s">
        <v>25039</v>
      </c>
      <c r="B2634" s="273">
        <v>38775</v>
      </c>
      <c r="C2634" s="266" t="s">
        <v>27445</v>
      </c>
      <c r="D2634" s="273" t="s">
        <v>14</v>
      </c>
      <c r="E2634" s="273" t="s">
        <v>25041</v>
      </c>
      <c r="F2634" s="274">
        <v>62.03</v>
      </c>
    </row>
    <row r="2635" spans="1:6">
      <c r="A2635" s="273" t="s">
        <v>25039</v>
      </c>
      <c r="B2635" s="273">
        <v>44252</v>
      </c>
      <c r="C2635" s="266" t="s">
        <v>27446</v>
      </c>
      <c r="D2635" s="273" t="s">
        <v>14</v>
      </c>
      <c r="E2635" s="273" t="s">
        <v>25041</v>
      </c>
      <c r="F2635" s="274">
        <v>193.43</v>
      </c>
    </row>
    <row r="2636" spans="1:6">
      <c r="A2636" s="273" t="s">
        <v>25039</v>
      </c>
      <c r="B2636" s="273">
        <v>21119</v>
      </c>
      <c r="C2636" s="266" t="s">
        <v>27447</v>
      </c>
      <c r="D2636" s="273" t="s">
        <v>14</v>
      </c>
      <c r="E2636" s="273" t="s">
        <v>25041</v>
      </c>
      <c r="F2636" s="274">
        <v>1.94</v>
      </c>
    </row>
    <row r="2637" spans="1:6">
      <c r="A2637" s="273" t="s">
        <v>25039</v>
      </c>
      <c r="B2637" s="273">
        <v>37974</v>
      </c>
      <c r="C2637" s="266" t="s">
        <v>27448</v>
      </c>
      <c r="D2637" s="273" t="s">
        <v>14</v>
      </c>
      <c r="E2637" s="273" t="s">
        <v>25041</v>
      </c>
      <c r="F2637" s="274">
        <v>2.5099999999999998</v>
      </c>
    </row>
    <row r="2638" spans="1:6">
      <c r="A2638" s="273" t="s">
        <v>25039</v>
      </c>
      <c r="B2638" s="273">
        <v>37975</v>
      </c>
      <c r="C2638" s="266" t="s">
        <v>27449</v>
      </c>
      <c r="D2638" s="273" t="s">
        <v>14</v>
      </c>
      <c r="E2638" s="273" t="s">
        <v>25041</v>
      </c>
      <c r="F2638" s="274">
        <v>5.58</v>
      </c>
    </row>
    <row r="2639" spans="1:6">
      <c r="A2639" s="273" t="s">
        <v>25039</v>
      </c>
      <c r="B2639" s="273">
        <v>37976</v>
      </c>
      <c r="C2639" s="266" t="s">
        <v>27450</v>
      </c>
      <c r="D2639" s="273" t="s">
        <v>14</v>
      </c>
      <c r="E2639" s="273" t="s">
        <v>25041</v>
      </c>
      <c r="F2639" s="274">
        <v>12.44</v>
      </c>
    </row>
    <row r="2640" spans="1:6">
      <c r="A2640" s="273" t="s">
        <v>25039</v>
      </c>
      <c r="B2640" s="273">
        <v>37977</v>
      </c>
      <c r="C2640" s="266" t="s">
        <v>27451</v>
      </c>
      <c r="D2640" s="273" t="s">
        <v>14</v>
      </c>
      <c r="E2640" s="273" t="s">
        <v>25041</v>
      </c>
      <c r="F2640" s="274">
        <v>17.21</v>
      </c>
    </row>
    <row r="2641" spans="1:6">
      <c r="A2641" s="273" t="s">
        <v>25039</v>
      </c>
      <c r="B2641" s="273">
        <v>37978</v>
      </c>
      <c r="C2641" s="266" t="s">
        <v>27452</v>
      </c>
      <c r="D2641" s="273" t="s">
        <v>14</v>
      </c>
      <c r="E2641" s="273" t="s">
        <v>25041</v>
      </c>
      <c r="F2641" s="274">
        <v>34.119999999999997</v>
      </c>
    </row>
    <row r="2642" spans="1:6">
      <c r="A2642" s="273" t="s">
        <v>25039</v>
      </c>
      <c r="B2642" s="273">
        <v>37979</v>
      </c>
      <c r="C2642" s="266" t="s">
        <v>27453</v>
      </c>
      <c r="D2642" s="273" t="s">
        <v>14</v>
      </c>
      <c r="E2642" s="273" t="s">
        <v>25041</v>
      </c>
      <c r="F2642" s="274">
        <v>144.81</v>
      </c>
    </row>
    <row r="2643" spans="1:6">
      <c r="A2643" s="273" t="s">
        <v>25039</v>
      </c>
      <c r="B2643" s="273">
        <v>37980</v>
      </c>
      <c r="C2643" s="266" t="s">
        <v>27454</v>
      </c>
      <c r="D2643" s="273" t="s">
        <v>14</v>
      </c>
      <c r="E2643" s="273" t="s">
        <v>25041</v>
      </c>
      <c r="F2643" s="274">
        <v>166.34</v>
      </c>
    </row>
    <row r="2644" spans="1:6">
      <c r="A2644" s="273" t="s">
        <v>25039</v>
      </c>
      <c r="B2644" s="273">
        <v>36147</v>
      </c>
      <c r="C2644" s="266" t="s">
        <v>27455</v>
      </c>
      <c r="D2644" s="273" t="s">
        <v>4106</v>
      </c>
      <c r="E2644" s="273" t="s">
        <v>25041</v>
      </c>
      <c r="F2644" s="274">
        <v>285.86</v>
      </c>
    </row>
    <row r="2645" spans="1:6">
      <c r="A2645" s="273" t="s">
        <v>25039</v>
      </c>
      <c r="B2645" s="273">
        <v>12731</v>
      </c>
      <c r="C2645" s="266" t="s">
        <v>27456</v>
      </c>
      <c r="D2645" s="273" t="s">
        <v>14</v>
      </c>
      <c r="E2645" s="273" t="s">
        <v>25041</v>
      </c>
      <c r="F2645" s="274">
        <v>393.4</v>
      </c>
    </row>
    <row r="2646" spans="1:6">
      <c r="A2646" s="273" t="s">
        <v>25039</v>
      </c>
      <c r="B2646" s="273">
        <v>12723</v>
      </c>
      <c r="C2646" s="266" t="s">
        <v>27457</v>
      </c>
      <c r="D2646" s="273" t="s">
        <v>14</v>
      </c>
      <c r="E2646" s="273" t="s">
        <v>25041</v>
      </c>
      <c r="F2646" s="274">
        <v>3.05</v>
      </c>
    </row>
    <row r="2647" spans="1:6">
      <c r="A2647" s="273" t="s">
        <v>25039</v>
      </c>
      <c r="B2647" s="273">
        <v>12724</v>
      </c>
      <c r="C2647" s="266" t="s">
        <v>27458</v>
      </c>
      <c r="D2647" s="273" t="s">
        <v>14</v>
      </c>
      <c r="E2647" s="273" t="s">
        <v>25041</v>
      </c>
      <c r="F2647" s="274">
        <v>5.86</v>
      </c>
    </row>
    <row r="2648" spans="1:6">
      <c r="A2648" s="273" t="s">
        <v>25039</v>
      </c>
      <c r="B2648" s="273">
        <v>12725</v>
      </c>
      <c r="C2648" s="266" t="s">
        <v>27459</v>
      </c>
      <c r="D2648" s="273" t="s">
        <v>14</v>
      </c>
      <c r="E2648" s="273" t="s">
        <v>25041</v>
      </c>
      <c r="F2648" s="274">
        <v>11.76</v>
      </c>
    </row>
    <row r="2649" spans="1:6">
      <c r="A2649" s="273" t="s">
        <v>25039</v>
      </c>
      <c r="B2649" s="273">
        <v>12726</v>
      </c>
      <c r="C2649" s="266" t="s">
        <v>27460</v>
      </c>
      <c r="D2649" s="273" t="s">
        <v>14</v>
      </c>
      <c r="E2649" s="273" t="s">
        <v>25041</v>
      </c>
      <c r="F2649" s="274">
        <v>25.95</v>
      </c>
    </row>
    <row r="2650" spans="1:6">
      <c r="A2650" s="273" t="s">
        <v>25039</v>
      </c>
      <c r="B2650" s="273">
        <v>12727</v>
      </c>
      <c r="C2650" s="266" t="s">
        <v>27461</v>
      </c>
      <c r="D2650" s="273" t="s">
        <v>14</v>
      </c>
      <c r="E2650" s="273" t="s">
        <v>25041</v>
      </c>
      <c r="F2650" s="274">
        <v>32.909999999999997</v>
      </c>
    </row>
    <row r="2651" spans="1:6">
      <c r="A2651" s="273" t="s">
        <v>25039</v>
      </c>
      <c r="B2651" s="273">
        <v>12728</v>
      </c>
      <c r="C2651" s="266" t="s">
        <v>27462</v>
      </c>
      <c r="D2651" s="273" t="s">
        <v>14</v>
      </c>
      <c r="E2651" s="273" t="s">
        <v>25041</v>
      </c>
      <c r="F2651" s="274">
        <v>53.76</v>
      </c>
    </row>
    <row r="2652" spans="1:6">
      <c r="A2652" s="273" t="s">
        <v>25039</v>
      </c>
      <c r="B2652" s="273">
        <v>12729</v>
      </c>
      <c r="C2652" s="266" t="s">
        <v>27463</v>
      </c>
      <c r="D2652" s="273" t="s">
        <v>14</v>
      </c>
      <c r="E2652" s="273" t="s">
        <v>25041</v>
      </c>
      <c r="F2652" s="274">
        <v>176.21</v>
      </c>
    </row>
    <row r="2653" spans="1:6">
      <c r="A2653" s="273" t="s">
        <v>25039</v>
      </c>
      <c r="B2653" s="273">
        <v>12730</v>
      </c>
      <c r="C2653" s="266" t="s">
        <v>27464</v>
      </c>
      <c r="D2653" s="273" t="s">
        <v>14</v>
      </c>
      <c r="E2653" s="273" t="s">
        <v>25041</v>
      </c>
      <c r="F2653" s="274">
        <v>269.77999999999997</v>
      </c>
    </row>
    <row r="2654" spans="1:6">
      <c r="A2654" s="273" t="s">
        <v>25039</v>
      </c>
      <c r="B2654" s="273">
        <v>3840</v>
      </c>
      <c r="C2654" s="266" t="s">
        <v>27465</v>
      </c>
      <c r="D2654" s="273" t="s">
        <v>14</v>
      </c>
      <c r="E2654" s="273" t="s">
        <v>25041</v>
      </c>
      <c r="F2654" s="274">
        <v>64.650000000000006</v>
      </c>
    </row>
    <row r="2655" spans="1:6">
      <c r="A2655" s="273" t="s">
        <v>25039</v>
      </c>
      <c r="B2655" s="273">
        <v>3838</v>
      </c>
      <c r="C2655" s="266" t="s">
        <v>27466</v>
      </c>
      <c r="D2655" s="273" t="s">
        <v>14</v>
      </c>
      <c r="E2655" s="273" t="s">
        <v>25041</v>
      </c>
      <c r="F2655" s="274">
        <v>142.68</v>
      </c>
    </row>
    <row r="2656" spans="1:6">
      <c r="A2656" s="273" t="s">
        <v>25039</v>
      </c>
      <c r="B2656" s="273">
        <v>3844</v>
      </c>
      <c r="C2656" s="266" t="s">
        <v>27467</v>
      </c>
      <c r="D2656" s="273" t="s">
        <v>14</v>
      </c>
      <c r="E2656" s="273" t="s">
        <v>25041</v>
      </c>
      <c r="F2656" s="274">
        <v>254.51</v>
      </c>
    </row>
    <row r="2657" spans="1:6">
      <c r="A2657" s="273" t="s">
        <v>25039</v>
      </c>
      <c r="B2657" s="273">
        <v>3839</v>
      </c>
      <c r="C2657" s="266" t="s">
        <v>27468</v>
      </c>
      <c r="D2657" s="273" t="s">
        <v>14</v>
      </c>
      <c r="E2657" s="273" t="s">
        <v>25041</v>
      </c>
      <c r="F2657" s="274">
        <v>463.57</v>
      </c>
    </row>
    <row r="2658" spans="1:6">
      <c r="A2658" s="273" t="s">
        <v>25039</v>
      </c>
      <c r="B2658" s="273">
        <v>3843</v>
      </c>
      <c r="C2658" s="266" t="s">
        <v>27469</v>
      </c>
      <c r="D2658" s="273" t="s">
        <v>14</v>
      </c>
      <c r="E2658" s="273" t="s">
        <v>25041</v>
      </c>
      <c r="F2658" s="274">
        <v>636.26</v>
      </c>
    </row>
    <row r="2659" spans="1:6">
      <c r="A2659" s="273" t="s">
        <v>25039</v>
      </c>
      <c r="B2659" s="273">
        <v>3900</v>
      </c>
      <c r="C2659" s="266" t="s">
        <v>27470</v>
      </c>
      <c r="D2659" s="273" t="s">
        <v>14</v>
      </c>
      <c r="E2659" s="273" t="s">
        <v>25041</v>
      </c>
      <c r="F2659" s="274">
        <v>54.68</v>
      </c>
    </row>
    <row r="2660" spans="1:6">
      <c r="A2660" s="273" t="s">
        <v>25039</v>
      </c>
      <c r="B2660" s="273">
        <v>3846</v>
      </c>
      <c r="C2660" s="266" t="s">
        <v>27471</v>
      </c>
      <c r="D2660" s="273" t="s">
        <v>14</v>
      </c>
      <c r="E2660" s="273" t="s">
        <v>25041</v>
      </c>
      <c r="F2660" s="274">
        <v>16.43</v>
      </c>
    </row>
    <row r="2661" spans="1:6">
      <c r="A2661" s="273" t="s">
        <v>25039</v>
      </c>
      <c r="B2661" s="273">
        <v>3886</v>
      </c>
      <c r="C2661" s="266" t="s">
        <v>27472</v>
      </c>
      <c r="D2661" s="273" t="s">
        <v>14</v>
      </c>
      <c r="E2661" s="273" t="s">
        <v>25041</v>
      </c>
      <c r="F2661" s="274">
        <v>21.81</v>
      </c>
    </row>
    <row r="2662" spans="1:6">
      <c r="A2662" s="273" t="s">
        <v>25039</v>
      </c>
      <c r="B2662" s="273">
        <v>3854</v>
      </c>
      <c r="C2662" s="266" t="s">
        <v>27473</v>
      </c>
      <c r="D2662" s="273" t="s">
        <v>14</v>
      </c>
      <c r="E2662" s="273" t="s">
        <v>25041</v>
      </c>
      <c r="F2662" s="274">
        <v>12.43</v>
      </c>
    </row>
    <row r="2663" spans="1:6">
      <c r="A2663" s="273" t="s">
        <v>25039</v>
      </c>
      <c r="B2663" s="273">
        <v>3873</v>
      </c>
      <c r="C2663" s="266" t="s">
        <v>27474</v>
      </c>
      <c r="D2663" s="273" t="s">
        <v>14</v>
      </c>
      <c r="E2663" s="273" t="s">
        <v>25041</v>
      </c>
      <c r="F2663" s="274">
        <v>14.47</v>
      </c>
    </row>
    <row r="2664" spans="1:6">
      <c r="A2664" s="273" t="s">
        <v>25039</v>
      </c>
      <c r="B2664" s="273">
        <v>38021</v>
      </c>
      <c r="C2664" s="266" t="s">
        <v>27475</v>
      </c>
      <c r="D2664" s="273" t="s">
        <v>14</v>
      </c>
      <c r="E2664" s="273" t="s">
        <v>25041</v>
      </c>
      <c r="F2664" s="274">
        <v>25.69</v>
      </c>
    </row>
    <row r="2665" spans="1:6">
      <c r="A2665" s="273" t="s">
        <v>25039</v>
      </c>
      <c r="B2665" s="273">
        <v>43838</v>
      </c>
      <c r="C2665" s="266" t="s">
        <v>27476</v>
      </c>
      <c r="D2665" s="273" t="s">
        <v>14</v>
      </c>
      <c r="E2665" s="273" t="s">
        <v>25041</v>
      </c>
      <c r="F2665" s="274">
        <v>33.21</v>
      </c>
    </row>
    <row r="2666" spans="1:6">
      <c r="A2666" s="273" t="s">
        <v>25039</v>
      </c>
      <c r="B2666" s="273">
        <v>3847</v>
      </c>
      <c r="C2666" s="266" t="s">
        <v>27477</v>
      </c>
      <c r="D2666" s="273" t="s">
        <v>14</v>
      </c>
      <c r="E2666" s="273" t="s">
        <v>25041</v>
      </c>
      <c r="F2666" s="274">
        <v>33.49</v>
      </c>
    </row>
    <row r="2667" spans="1:6">
      <c r="A2667" s="273" t="s">
        <v>25039</v>
      </c>
      <c r="B2667" s="273">
        <v>38022</v>
      </c>
      <c r="C2667" s="266" t="s">
        <v>27478</v>
      </c>
      <c r="D2667" s="273" t="s">
        <v>14</v>
      </c>
      <c r="E2667" s="273" t="s">
        <v>25041</v>
      </c>
      <c r="F2667" s="274">
        <v>46.03</v>
      </c>
    </row>
    <row r="2668" spans="1:6">
      <c r="A2668" s="273" t="s">
        <v>25039</v>
      </c>
      <c r="B2668" s="273">
        <v>3826</v>
      </c>
      <c r="C2668" s="266" t="s">
        <v>27479</v>
      </c>
      <c r="D2668" s="273" t="s">
        <v>14</v>
      </c>
      <c r="E2668" s="273" t="s">
        <v>25041</v>
      </c>
      <c r="F2668" s="274">
        <v>64.150000000000006</v>
      </c>
    </row>
    <row r="2669" spans="1:6">
      <c r="A2669" s="273" t="s">
        <v>25039</v>
      </c>
      <c r="B2669" s="273">
        <v>3825</v>
      </c>
      <c r="C2669" s="266" t="s">
        <v>27480</v>
      </c>
      <c r="D2669" s="273" t="s">
        <v>14</v>
      </c>
      <c r="E2669" s="273" t="s">
        <v>25041</v>
      </c>
      <c r="F2669" s="274">
        <v>18.45</v>
      </c>
    </row>
    <row r="2670" spans="1:6">
      <c r="A2670" s="273" t="s">
        <v>25039</v>
      </c>
      <c r="B2670" s="273">
        <v>3827</v>
      </c>
      <c r="C2670" s="266" t="s">
        <v>27481</v>
      </c>
      <c r="D2670" s="273" t="s">
        <v>14</v>
      </c>
      <c r="E2670" s="273" t="s">
        <v>25041</v>
      </c>
      <c r="F2670" s="274">
        <v>40.31</v>
      </c>
    </row>
    <row r="2671" spans="1:6">
      <c r="A2671" s="273" t="s">
        <v>25039</v>
      </c>
      <c r="B2671" s="273">
        <v>3830</v>
      </c>
      <c r="C2671" s="266" t="s">
        <v>27482</v>
      </c>
      <c r="D2671" s="273" t="s">
        <v>14</v>
      </c>
      <c r="E2671" s="273" t="s">
        <v>25041</v>
      </c>
      <c r="F2671" s="274">
        <v>237.68</v>
      </c>
    </row>
    <row r="2672" spans="1:6">
      <c r="A2672" s="273" t="s">
        <v>25039</v>
      </c>
      <c r="B2672" s="273">
        <v>37981</v>
      </c>
      <c r="C2672" s="266" t="s">
        <v>27483</v>
      </c>
      <c r="D2672" s="273" t="s">
        <v>14</v>
      </c>
      <c r="E2672" s="273" t="s">
        <v>25041</v>
      </c>
      <c r="F2672" s="274">
        <v>7.24</v>
      </c>
    </row>
    <row r="2673" spans="1:6">
      <c r="A2673" s="273" t="s">
        <v>25039</v>
      </c>
      <c r="B2673" s="273">
        <v>37982</v>
      </c>
      <c r="C2673" s="266" t="s">
        <v>27484</v>
      </c>
      <c r="D2673" s="273" t="s">
        <v>14</v>
      </c>
      <c r="E2673" s="273" t="s">
        <v>25041</v>
      </c>
      <c r="F2673" s="274">
        <v>10.51</v>
      </c>
    </row>
    <row r="2674" spans="1:6">
      <c r="A2674" s="273" t="s">
        <v>25039</v>
      </c>
      <c r="B2674" s="273">
        <v>37983</v>
      </c>
      <c r="C2674" s="266" t="s">
        <v>27485</v>
      </c>
      <c r="D2674" s="273" t="s">
        <v>14</v>
      </c>
      <c r="E2674" s="273" t="s">
        <v>25041</v>
      </c>
      <c r="F2674" s="274">
        <v>15.54</v>
      </c>
    </row>
    <row r="2675" spans="1:6">
      <c r="A2675" s="273" t="s">
        <v>25039</v>
      </c>
      <c r="B2675" s="273">
        <v>37984</v>
      </c>
      <c r="C2675" s="266" t="s">
        <v>27486</v>
      </c>
      <c r="D2675" s="273" t="s">
        <v>14</v>
      </c>
      <c r="E2675" s="273" t="s">
        <v>25041</v>
      </c>
      <c r="F2675" s="274">
        <v>21.83</v>
      </c>
    </row>
    <row r="2676" spans="1:6">
      <c r="A2676" s="273" t="s">
        <v>25039</v>
      </c>
      <c r="B2676" s="273">
        <v>37985</v>
      </c>
      <c r="C2676" s="266" t="s">
        <v>27487</v>
      </c>
      <c r="D2676" s="273" t="s">
        <v>14</v>
      </c>
      <c r="E2676" s="273" t="s">
        <v>25041</v>
      </c>
      <c r="F2676" s="274">
        <v>31.02</v>
      </c>
    </row>
    <row r="2677" spans="1:6">
      <c r="A2677" s="273" t="s">
        <v>25039</v>
      </c>
      <c r="B2677" s="273">
        <v>20165</v>
      </c>
      <c r="C2677" s="266" t="s">
        <v>27488</v>
      </c>
      <c r="D2677" s="273" t="s">
        <v>14</v>
      </c>
      <c r="E2677" s="273" t="s">
        <v>25041</v>
      </c>
      <c r="F2677" s="274">
        <v>29.46</v>
      </c>
    </row>
    <row r="2678" spans="1:6">
      <c r="A2678" s="273" t="s">
        <v>25039</v>
      </c>
      <c r="B2678" s="273">
        <v>20166</v>
      </c>
      <c r="C2678" s="266" t="s">
        <v>27489</v>
      </c>
      <c r="D2678" s="273" t="s">
        <v>14</v>
      </c>
      <c r="E2678" s="273" t="s">
        <v>25041</v>
      </c>
      <c r="F2678" s="274">
        <v>89.99</v>
      </c>
    </row>
    <row r="2679" spans="1:6">
      <c r="A2679" s="273" t="s">
        <v>25039</v>
      </c>
      <c r="B2679" s="273">
        <v>20164</v>
      </c>
      <c r="C2679" s="266" t="s">
        <v>27490</v>
      </c>
      <c r="D2679" s="273" t="s">
        <v>14</v>
      </c>
      <c r="E2679" s="273" t="s">
        <v>25041</v>
      </c>
      <c r="F2679" s="274">
        <v>14.15</v>
      </c>
    </row>
    <row r="2680" spans="1:6">
      <c r="A2680" s="273" t="s">
        <v>25039</v>
      </c>
      <c r="B2680" s="273">
        <v>3893</v>
      </c>
      <c r="C2680" s="266" t="s">
        <v>27491</v>
      </c>
      <c r="D2680" s="273" t="s">
        <v>14</v>
      </c>
      <c r="E2680" s="273" t="s">
        <v>25041</v>
      </c>
      <c r="F2680" s="274">
        <v>22.19</v>
      </c>
    </row>
    <row r="2681" spans="1:6">
      <c r="A2681" s="273" t="s">
        <v>25039</v>
      </c>
      <c r="B2681" s="273">
        <v>3848</v>
      </c>
      <c r="C2681" s="266" t="s">
        <v>27492</v>
      </c>
      <c r="D2681" s="273" t="s">
        <v>14</v>
      </c>
      <c r="E2681" s="273" t="s">
        <v>25041</v>
      </c>
      <c r="F2681" s="274">
        <v>13.53</v>
      </c>
    </row>
    <row r="2682" spans="1:6">
      <c r="A2682" s="273" t="s">
        <v>25039</v>
      </c>
      <c r="B2682" s="273">
        <v>3895</v>
      </c>
      <c r="C2682" s="266" t="s">
        <v>27493</v>
      </c>
      <c r="D2682" s="273" t="s">
        <v>14</v>
      </c>
      <c r="E2682" s="273" t="s">
        <v>25041</v>
      </c>
      <c r="F2682" s="274">
        <v>15.02</v>
      </c>
    </row>
    <row r="2683" spans="1:6">
      <c r="A2683" s="273" t="s">
        <v>25039</v>
      </c>
      <c r="B2683" s="273">
        <v>12404</v>
      </c>
      <c r="C2683" s="266" t="s">
        <v>27494</v>
      </c>
      <c r="D2683" s="273" t="s">
        <v>14</v>
      </c>
      <c r="E2683" s="273" t="s">
        <v>25041</v>
      </c>
      <c r="F2683" s="274">
        <v>11.6</v>
      </c>
    </row>
    <row r="2684" spans="1:6">
      <c r="A2684" s="273" t="s">
        <v>25039</v>
      </c>
      <c r="B2684" s="273">
        <v>3939</v>
      </c>
      <c r="C2684" s="266" t="s">
        <v>27495</v>
      </c>
      <c r="D2684" s="273" t="s">
        <v>14</v>
      </c>
      <c r="E2684" s="273" t="s">
        <v>25041</v>
      </c>
      <c r="F2684" s="274">
        <v>23.91</v>
      </c>
    </row>
    <row r="2685" spans="1:6">
      <c r="A2685" s="273" t="s">
        <v>25039</v>
      </c>
      <c r="B2685" s="273">
        <v>3911</v>
      </c>
      <c r="C2685" s="266" t="s">
        <v>27496</v>
      </c>
      <c r="D2685" s="273" t="s">
        <v>14</v>
      </c>
      <c r="E2685" s="273" t="s">
        <v>25041</v>
      </c>
      <c r="F2685" s="274">
        <v>19.53</v>
      </c>
    </row>
    <row r="2686" spans="1:6">
      <c r="A2686" s="273" t="s">
        <v>25039</v>
      </c>
      <c r="B2686" s="273">
        <v>3910</v>
      </c>
      <c r="C2686" s="266" t="s">
        <v>27497</v>
      </c>
      <c r="D2686" s="273" t="s">
        <v>14</v>
      </c>
      <c r="E2686" s="273" t="s">
        <v>25041</v>
      </c>
      <c r="F2686" s="274">
        <v>13.97</v>
      </c>
    </row>
    <row r="2687" spans="1:6">
      <c r="A2687" s="273" t="s">
        <v>25039</v>
      </c>
      <c r="B2687" s="273">
        <v>3908</v>
      </c>
      <c r="C2687" s="266" t="s">
        <v>27498</v>
      </c>
      <c r="D2687" s="273" t="s">
        <v>14</v>
      </c>
      <c r="E2687" s="273" t="s">
        <v>25041</v>
      </c>
      <c r="F2687" s="274">
        <v>6.31</v>
      </c>
    </row>
    <row r="2688" spans="1:6">
      <c r="A2688" s="273" t="s">
        <v>25039</v>
      </c>
      <c r="B2688" s="273">
        <v>3913</v>
      </c>
      <c r="C2688" s="266" t="s">
        <v>27499</v>
      </c>
      <c r="D2688" s="273" t="s">
        <v>14</v>
      </c>
      <c r="E2688" s="273" t="s">
        <v>25041</v>
      </c>
      <c r="F2688" s="274">
        <v>66.790000000000006</v>
      </c>
    </row>
    <row r="2689" spans="1:6">
      <c r="A2689" s="273" t="s">
        <v>25039</v>
      </c>
      <c r="B2689" s="273">
        <v>3912</v>
      </c>
      <c r="C2689" s="266" t="s">
        <v>27500</v>
      </c>
      <c r="D2689" s="273" t="s">
        <v>14</v>
      </c>
      <c r="E2689" s="273" t="s">
        <v>25041</v>
      </c>
      <c r="F2689" s="274">
        <v>36.61</v>
      </c>
    </row>
    <row r="2690" spans="1:6">
      <c r="A2690" s="273" t="s">
        <v>25039</v>
      </c>
      <c r="B2690" s="273">
        <v>3914</v>
      </c>
      <c r="C2690" s="266" t="s">
        <v>27501</v>
      </c>
      <c r="D2690" s="273" t="s">
        <v>14</v>
      </c>
      <c r="E2690" s="273" t="s">
        <v>25041</v>
      </c>
      <c r="F2690" s="274">
        <v>100.76</v>
      </c>
    </row>
    <row r="2691" spans="1:6">
      <c r="A2691" s="273" t="s">
        <v>25039</v>
      </c>
      <c r="B2691" s="273">
        <v>3909</v>
      </c>
      <c r="C2691" s="266" t="s">
        <v>27502</v>
      </c>
      <c r="D2691" s="273" t="s">
        <v>14</v>
      </c>
      <c r="E2691" s="273" t="s">
        <v>25041</v>
      </c>
      <c r="F2691" s="274">
        <v>8.59</v>
      </c>
    </row>
    <row r="2692" spans="1:6">
      <c r="A2692" s="273" t="s">
        <v>25039</v>
      </c>
      <c r="B2692" s="273">
        <v>3915</v>
      </c>
      <c r="C2692" s="266" t="s">
        <v>27503</v>
      </c>
      <c r="D2692" s="273" t="s">
        <v>14</v>
      </c>
      <c r="E2692" s="273" t="s">
        <v>25041</v>
      </c>
      <c r="F2692" s="274">
        <v>158.9</v>
      </c>
    </row>
    <row r="2693" spans="1:6">
      <c r="A2693" s="273" t="s">
        <v>25039</v>
      </c>
      <c r="B2693" s="273">
        <v>3916</v>
      </c>
      <c r="C2693" s="266" t="s">
        <v>27504</v>
      </c>
      <c r="D2693" s="273" t="s">
        <v>14</v>
      </c>
      <c r="E2693" s="273" t="s">
        <v>25041</v>
      </c>
      <c r="F2693" s="274">
        <v>289.48</v>
      </c>
    </row>
    <row r="2694" spans="1:6">
      <c r="A2694" s="273" t="s">
        <v>25039</v>
      </c>
      <c r="B2694" s="273">
        <v>3917</v>
      </c>
      <c r="C2694" s="266" t="s">
        <v>27505</v>
      </c>
      <c r="D2694" s="273" t="s">
        <v>14</v>
      </c>
      <c r="E2694" s="273" t="s">
        <v>25041</v>
      </c>
      <c r="F2694" s="274">
        <v>477.46</v>
      </c>
    </row>
    <row r="2695" spans="1:6">
      <c r="A2695" s="273" t="s">
        <v>25039</v>
      </c>
      <c r="B2695" s="273">
        <v>45266</v>
      </c>
      <c r="C2695" s="266" t="s">
        <v>32374</v>
      </c>
      <c r="D2695" s="273" t="s">
        <v>4106</v>
      </c>
      <c r="E2695" s="273" t="s">
        <v>25041</v>
      </c>
      <c r="F2695" s="274">
        <v>3.2</v>
      </c>
    </row>
    <row r="2696" spans="1:6">
      <c r="A2696" s="273" t="s">
        <v>25039</v>
      </c>
      <c r="B2696" s="273">
        <v>1904</v>
      </c>
      <c r="C2696" s="266" t="s">
        <v>27506</v>
      </c>
      <c r="D2696" s="273" t="s">
        <v>14</v>
      </c>
      <c r="E2696" s="273" t="s">
        <v>25041</v>
      </c>
      <c r="F2696" s="274">
        <v>0.8</v>
      </c>
    </row>
    <row r="2697" spans="1:6">
      <c r="A2697" s="273" t="s">
        <v>25039</v>
      </c>
      <c r="B2697" s="273">
        <v>1899</v>
      </c>
      <c r="C2697" s="266" t="s">
        <v>27507</v>
      </c>
      <c r="D2697" s="273" t="s">
        <v>14</v>
      </c>
      <c r="E2697" s="273" t="s">
        <v>25041</v>
      </c>
      <c r="F2697" s="274">
        <v>0.91</v>
      </c>
    </row>
    <row r="2698" spans="1:6">
      <c r="A2698" s="273" t="s">
        <v>25039</v>
      </c>
      <c r="B2698" s="273">
        <v>1900</v>
      </c>
      <c r="C2698" s="266" t="s">
        <v>27508</v>
      </c>
      <c r="D2698" s="273" t="s">
        <v>14</v>
      </c>
      <c r="E2698" s="273" t="s">
        <v>25041</v>
      </c>
      <c r="F2698" s="274">
        <v>1.47</v>
      </c>
    </row>
    <row r="2699" spans="1:6">
      <c r="A2699" s="273" t="s">
        <v>25039</v>
      </c>
      <c r="B2699" s="273">
        <v>12407</v>
      </c>
      <c r="C2699" s="266" t="s">
        <v>27509</v>
      </c>
      <c r="D2699" s="273" t="s">
        <v>14</v>
      </c>
      <c r="E2699" s="273" t="s">
        <v>25041</v>
      </c>
      <c r="F2699" s="274">
        <v>36.15</v>
      </c>
    </row>
    <row r="2700" spans="1:6">
      <c r="A2700" s="273" t="s">
        <v>25039</v>
      </c>
      <c r="B2700" s="273">
        <v>12408</v>
      </c>
      <c r="C2700" s="266" t="s">
        <v>27510</v>
      </c>
      <c r="D2700" s="273" t="s">
        <v>14</v>
      </c>
      <c r="E2700" s="273" t="s">
        <v>25041</v>
      </c>
      <c r="F2700" s="274">
        <v>20.399999999999999</v>
      </c>
    </row>
    <row r="2701" spans="1:6">
      <c r="A2701" s="273" t="s">
        <v>25039</v>
      </c>
      <c r="B2701" s="273">
        <v>12409</v>
      </c>
      <c r="C2701" s="266" t="s">
        <v>27511</v>
      </c>
      <c r="D2701" s="273" t="s">
        <v>14</v>
      </c>
      <c r="E2701" s="273" t="s">
        <v>25041</v>
      </c>
      <c r="F2701" s="274">
        <v>20.399999999999999</v>
      </c>
    </row>
    <row r="2702" spans="1:6">
      <c r="A2702" s="273" t="s">
        <v>25039</v>
      </c>
      <c r="B2702" s="273">
        <v>12410</v>
      </c>
      <c r="C2702" s="266" t="s">
        <v>27512</v>
      </c>
      <c r="D2702" s="273" t="s">
        <v>14</v>
      </c>
      <c r="E2702" s="273" t="s">
        <v>25041</v>
      </c>
      <c r="F2702" s="274">
        <v>14.05</v>
      </c>
    </row>
    <row r="2703" spans="1:6">
      <c r="A2703" s="273" t="s">
        <v>25039</v>
      </c>
      <c r="B2703" s="273">
        <v>3936</v>
      </c>
      <c r="C2703" s="266" t="s">
        <v>27513</v>
      </c>
      <c r="D2703" s="273" t="s">
        <v>14</v>
      </c>
      <c r="E2703" s="273" t="s">
        <v>25041</v>
      </c>
      <c r="F2703" s="274">
        <v>25.39</v>
      </c>
    </row>
    <row r="2704" spans="1:6">
      <c r="A2704" s="273" t="s">
        <v>25039</v>
      </c>
      <c r="B2704" s="273">
        <v>3924</v>
      </c>
      <c r="C2704" s="266" t="s">
        <v>27514</v>
      </c>
      <c r="D2704" s="273" t="s">
        <v>14</v>
      </c>
      <c r="E2704" s="273" t="s">
        <v>25041</v>
      </c>
      <c r="F2704" s="274">
        <v>25.39</v>
      </c>
    </row>
    <row r="2705" spans="1:6">
      <c r="A2705" s="273" t="s">
        <v>25039</v>
      </c>
      <c r="B2705" s="273">
        <v>3922</v>
      </c>
      <c r="C2705" s="266" t="s">
        <v>27515</v>
      </c>
      <c r="D2705" s="273" t="s">
        <v>14</v>
      </c>
      <c r="E2705" s="273" t="s">
        <v>25041</v>
      </c>
      <c r="F2705" s="274">
        <v>23.36</v>
      </c>
    </row>
    <row r="2706" spans="1:6">
      <c r="A2706" s="273" t="s">
        <v>25039</v>
      </c>
      <c r="B2706" s="273">
        <v>3923</v>
      </c>
      <c r="C2706" s="266" t="s">
        <v>27516</v>
      </c>
      <c r="D2706" s="273" t="s">
        <v>14</v>
      </c>
      <c r="E2706" s="273" t="s">
        <v>25041</v>
      </c>
      <c r="F2706" s="274">
        <v>25.39</v>
      </c>
    </row>
    <row r="2707" spans="1:6">
      <c r="A2707" s="273" t="s">
        <v>25039</v>
      </c>
      <c r="B2707" s="273">
        <v>3921</v>
      </c>
      <c r="C2707" s="266" t="s">
        <v>27517</v>
      </c>
      <c r="D2707" s="273" t="s">
        <v>14</v>
      </c>
      <c r="E2707" s="273" t="s">
        <v>25041</v>
      </c>
      <c r="F2707" s="274">
        <v>20.96</v>
      </c>
    </row>
    <row r="2708" spans="1:6">
      <c r="A2708" s="273" t="s">
        <v>25039</v>
      </c>
      <c r="B2708" s="273">
        <v>3937</v>
      </c>
      <c r="C2708" s="266" t="s">
        <v>27518</v>
      </c>
      <c r="D2708" s="273" t="s">
        <v>14</v>
      </c>
      <c r="E2708" s="273" t="s">
        <v>25041</v>
      </c>
      <c r="F2708" s="274">
        <v>20.95</v>
      </c>
    </row>
    <row r="2709" spans="1:6">
      <c r="A2709" s="273" t="s">
        <v>25039</v>
      </c>
      <c r="B2709" s="273">
        <v>3920</v>
      </c>
      <c r="C2709" s="266" t="s">
        <v>27519</v>
      </c>
      <c r="D2709" s="273" t="s">
        <v>14</v>
      </c>
      <c r="E2709" s="273" t="s">
        <v>25041</v>
      </c>
      <c r="F2709" s="274">
        <v>20.95</v>
      </c>
    </row>
    <row r="2710" spans="1:6">
      <c r="A2710" s="273" t="s">
        <v>25039</v>
      </c>
      <c r="B2710" s="273">
        <v>3938</v>
      </c>
      <c r="C2710" s="266" t="s">
        <v>27520</v>
      </c>
      <c r="D2710" s="273" t="s">
        <v>14</v>
      </c>
      <c r="E2710" s="273" t="s">
        <v>25041</v>
      </c>
      <c r="F2710" s="274">
        <v>13.81</v>
      </c>
    </row>
    <row r="2711" spans="1:6">
      <c r="A2711" s="273" t="s">
        <v>25039</v>
      </c>
      <c r="B2711" s="273">
        <v>3919</v>
      </c>
      <c r="C2711" s="266" t="s">
        <v>27521</v>
      </c>
      <c r="D2711" s="273" t="s">
        <v>14</v>
      </c>
      <c r="E2711" s="273" t="s">
        <v>25041</v>
      </c>
      <c r="F2711" s="274">
        <v>14.08</v>
      </c>
    </row>
    <row r="2712" spans="1:6">
      <c r="A2712" s="273" t="s">
        <v>25039</v>
      </c>
      <c r="B2712" s="273">
        <v>3927</v>
      </c>
      <c r="C2712" s="266" t="s">
        <v>27522</v>
      </c>
      <c r="D2712" s="273" t="s">
        <v>14</v>
      </c>
      <c r="E2712" s="273" t="s">
        <v>25041</v>
      </c>
      <c r="F2712" s="274">
        <v>71.319999999999993</v>
      </c>
    </row>
    <row r="2713" spans="1:6">
      <c r="A2713" s="273" t="s">
        <v>25039</v>
      </c>
      <c r="B2713" s="273">
        <v>3928</v>
      </c>
      <c r="C2713" s="266" t="s">
        <v>27523</v>
      </c>
      <c r="D2713" s="273" t="s">
        <v>14</v>
      </c>
      <c r="E2713" s="273" t="s">
        <v>25041</v>
      </c>
      <c r="F2713" s="274">
        <v>71.319999999999993</v>
      </c>
    </row>
    <row r="2714" spans="1:6">
      <c r="A2714" s="273" t="s">
        <v>25039</v>
      </c>
      <c r="B2714" s="273">
        <v>3926</v>
      </c>
      <c r="C2714" s="266" t="s">
        <v>27524</v>
      </c>
      <c r="D2714" s="273" t="s">
        <v>14</v>
      </c>
      <c r="E2714" s="273" t="s">
        <v>25041</v>
      </c>
      <c r="F2714" s="274">
        <v>40.659999999999997</v>
      </c>
    </row>
    <row r="2715" spans="1:6">
      <c r="A2715" s="273" t="s">
        <v>25039</v>
      </c>
      <c r="B2715" s="273">
        <v>3935</v>
      </c>
      <c r="C2715" s="266" t="s">
        <v>27525</v>
      </c>
      <c r="D2715" s="273" t="s">
        <v>14</v>
      </c>
      <c r="E2715" s="273" t="s">
        <v>25041</v>
      </c>
      <c r="F2715" s="274">
        <v>40.659999999999997</v>
      </c>
    </row>
    <row r="2716" spans="1:6">
      <c r="A2716" s="273" t="s">
        <v>25039</v>
      </c>
      <c r="B2716" s="273">
        <v>3925</v>
      </c>
      <c r="C2716" s="266" t="s">
        <v>27526</v>
      </c>
      <c r="D2716" s="273" t="s">
        <v>14</v>
      </c>
      <c r="E2716" s="273" t="s">
        <v>25041</v>
      </c>
      <c r="F2716" s="274">
        <v>40.659999999999997</v>
      </c>
    </row>
    <row r="2717" spans="1:6">
      <c r="A2717" s="273" t="s">
        <v>25039</v>
      </c>
      <c r="B2717" s="273">
        <v>3929</v>
      </c>
      <c r="C2717" s="266" t="s">
        <v>27527</v>
      </c>
      <c r="D2717" s="273" t="s">
        <v>14</v>
      </c>
      <c r="E2717" s="273" t="s">
        <v>25041</v>
      </c>
      <c r="F2717" s="274">
        <v>108.66</v>
      </c>
    </row>
    <row r="2718" spans="1:6">
      <c r="A2718" s="273" t="s">
        <v>25039</v>
      </c>
      <c r="B2718" s="273">
        <v>3931</v>
      </c>
      <c r="C2718" s="266" t="s">
        <v>27528</v>
      </c>
      <c r="D2718" s="273" t="s">
        <v>14</v>
      </c>
      <c r="E2718" s="273" t="s">
        <v>25041</v>
      </c>
      <c r="F2718" s="274">
        <v>108.66</v>
      </c>
    </row>
    <row r="2719" spans="1:6">
      <c r="A2719" s="273" t="s">
        <v>25039</v>
      </c>
      <c r="B2719" s="273">
        <v>3930</v>
      </c>
      <c r="C2719" s="266" t="s">
        <v>27529</v>
      </c>
      <c r="D2719" s="273" t="s">
        <v>14</v>
      </c>
      <c r="E2719" s="273" t="s">
        <v>25041</v>
      </c>
      <c r="F2719" s="274">
        <v>108.66</v>
      </c>
    </row>
    <row r="2720" spans="1:6">
      <c r="A2720" s="273" t="s">
        <v>25039</v>
      </c>
      <c r="B2720" s="273">
        <v>12406</v>
      </c>
      <c r="C2720" s="266" t="s">
        <v>27530</v>
      </c>
      <c r="D2720" s="273" t="s">
        <v>14</v>
      </c>
      <c r="E2720" s="273" t="s">
        <v>25041</v>
      </c>
      <c r="F2720" s="274">
        <v>9.98</v>
      </c>
    </row>
    <row r="2721" spans="1:6">
      <c r="A2721" s="273" t="s">
        <v>25039</v>
      </c>
      <c r="B2721" s="273">
        <v>3932</v>
      </c>
      <c r="C2721" s="266" t="s">
        <v>27531</v>
      </c>
      <c r="D2721" s="273" t="s">
        <v>14</v>
      </c>
      <c r="E2721" s="273" t="s">
        <v>25041</v>
      </c>
      <c r="F2721" s="274">
        <v>187.63</v>
      </c>
    </row>
    <row r="2722" spans="1:6">
      <c r="A2722" s="273" t="s">
        <v>25039</v>
      </c>
      <c r="B2722" s="273">
        <v>3933</v>
      </c>
      <c r="C2722" s="266" t="s">
        <v>27532</v>
      </c>
      <c r="D2722" s="273" t="s">
        <v>14</v>
      </c>
      <c r="E2722" s="273" t="s">
        <v>25041</v>
      </c>
      <c r="F2722" s="274">
        <v>187.63</v>
      </c>
    </row>
    <row r="2723" spans="1:6">
      <c r="A2723" s="273" t="s">
        <v>25039</v>
      </c>
      <c r="B2723" s="273">
        <v>3934</v>
      </c>
      <c r="C2723" s="266" t="s">
        <v>27533</v>
      </c>
      <c r="D2723" s="273" t="s">
        <v>14</v>
      </c>
      <c r="E2723" s="273" t="s">
        <v>25041</v>
      </c>
      <c r="F2723" s="274">
        <v>187.63</v>
      </c>
    </row>
    <row r="2724" spans="1:6">
      <c r="A2724" s="273" t="s">
        <v>25039</v>
      </c>
      <c r="B2724" s="273">
        <v>40355</v>
      </c>
      <c r="C2724" s="266" t="s">
        <v>27534</v>
      </c>
      <c r="D2724" s="273" t="s">
        <v>14</v>
      </c>
      <c r="E2724" s="273" t="s">
        <v>25041</v>
      </c>
      <c r="F2724" s="274">
        <v>12.38</v>
      </c>
    </row>
    <row r="2725" spans="1:6">
      <c r="A2725" s="273" t="s">
        <v>25039</v>
      </c>
      <c r="B2725" s="273">
        <v>40364</v>
      </c>
      <c r="C2725" s="266" t="s">
        <v>27535</v>
      </c>
      <c r="D2725" s="273" t="s">
        <v>14</v>
      </c>
      <c r="E2725" s="273" t="s">
        <v>25041</v>
      </c>
      <c r="F2725" s="274">
        <v>57.98</v>
      </c>
    </row>
    <row r="2726" spans="1:6">
      <c r="A2726" s="273" t="s">
        <v>25039</v>
      </c>
      <c r="B2726" s="273">
        <v>40361</v>
      </c>
      <c r="C2726" s="266" t="s">
        <v>27536</v>
      </c>
      <c r="D2726" s="273" t="s">
        <v>14</v>
      </c>
      <c r="E2726" s="273" t="s">
        <v>25041</v>
      </c>
      <c r="F2726" s="274">
        <v>45.33</v>
      </c>
    </row>
    <row r="2727" spans="1:6">
      <c r="A2727" s="273" t="s">
        <v>25039</v>
      </c>
      <c r="B2727" s="273">
        <v>40358</v>
      </c>
      <c r="C2727" s="266" t="s">
        <v>27537</v>
      </c>
      <c r="D2727" s="273" t="s">
        <v>14</v>
      </c>
      <c r="E2727" s="273" t="s">
        <v>25041</v>
      </c>
      <c r="F2727" s="274">
        <v>17.28</v>
      </c>
    </row>
    <row r="2728" spans="1:6">
      <c r="A2728" s="273" t="s">
        <v>25039</v>
      </c>
      <c r="B2728" s="273">
        <v>40370</v>
      </c>
      <c r="C2728" s="266" t="s">
        <v>27538</v>
      </c>
      <c r="D2728" s="273" t="s">
        <v>14</v>
      </c>
      <c r="E2728" s="273" t="s">
        <v>25041</v>
      </c>
      <c r="F2728" s="274">
        <v>183.97</v>
      </c>
    </row>
    <row r="2729" spans="1:6">
      <c r="A2729" s="273" t="s">
        <v>25039</v>
      </c>
      <c r="B2729" s="273">
        <v>40367</v>
      </c>
      <c r="C2729" s="266" t="s">
        <v>27539</v>
      </c>
      <c r="D2729" s="273" t="s">
        <v>14</v>
      </c>
      <c r="E2729" s="273" t="s">
        <v>25041</v>
      </c>
      <c r="F2729" s="274">
        <v>91.44</v>
      </c>
    </row>
    <row r="2730" spans="1:6">
      <c r="A2730" s="273" t="s">
        <v>25039</v>
      </c>
      <c r="B2730" s="273">
        <v>40373</v>
      </c>
      <c r="C2730" s="266" t="s">
        <v>27540</v>
      </c>
      <c r="D2730" s="273" t="s">
        <v>14</v>
      </c>
      <c r="E2730" s="273" t="s">
        <v>25041</v>
      </c>
      <c r="F2730" s="274">
        <v>248.77</v>
      </c>
    </row>
    <row r="2731" spans="1:6">
      <c r="A2731" s="273" t="s">
        <v>25039</v>
      </c>
      <c r="B2731" s="273">
        <v>3907</v>
      </c>
      <c r="C2731" s="266" t="s">
        <v>27541</v>
      </c>
      <c r="D2731" s="273" t="s">
        <v>14</v>
      </c>
      <c r="E2731" s="273" t="s">
        <v>25041</v>
      </c>
      <c r="F2731" s="274">
        <v>6.3</v>
      </c>
    </row>
    <row r="2732" spans="1:6">
      <c r="A2732" s="273" t="s">
        <v>25039</v>
      </c>
      <c r="B2732" s="273">
        <v>3889</v>
      </c>
      <c r="C2732" s="266" t="s">
        <v>27542</v>
      </c>
      <c r="D2732" s="273" t="s">
        <v>14</v>
      </c>
      <c r="E2732" s="273" t="s">
        <v>25041</v>
      </c>
      <c r="F2732" s="274">
        <v>4.4800000000000004</v>
      </c>
    </row>
    <row r="2733" spans="1:6">
      <c r="A2733" s="273" t="s">
        <v>25039</v>
      </c>
      <c r="B2733" s="273">
        <v>3868</v>
      </c>
      <c r="C2733" s="266" t="s">
        <v>27543</v>
      </c>
      <c r="D2733" s="273" t="s">
        <v>14</v>
      </c>
      <c r="E2733" s="273" t="s">
        <v>25041</v>
      </c>
      <c r="F2733" s="274">
        <v>1.64</v>
      </c>
    </row>
    <row r="2734" spans="1:6">
      <c r="A2734" s="273" t="s">
        <v>25039</v>
      </c>
      <c r="B2734" s="273">
        <v>3869</v>
      </c>
      <c r="C2734" s="266" t="s">
        <v>27544</v>
      </c>
      <c r="D2734" s="273" t="s">
        <v>14</v>
      </c>
      <c r="E2734" s="273" t="s">
        <v>25041</v>
      </c>
      <c r="F2734" s="274">
        <v>3.64</v>
      </c>
    </row>
    <row r="2735" spans="1:6">
      <c r="A2735" s="273" t="s">
        <v>25039</v>
      </c>
      <c r="B2735" s="273">
        <v>3872</v>
      </c>
      <c r="C2735" s="266" t="s">
        <v>27545</v>
      </c>
      <c r="D2735" s="273" t="s">
        <v>14</v>
      </c>
      <c r="E2735" s="273" t="s">
        <v>25041</v>
      </c>
      <c r="F2735" s="274">
        <v>6.21</v>
      </c>
    </row>
    <row r="2736" spans="1:6">
      <c r="A2736" s="273" t="s">
        <v>25039</v>
      </c>
      <c r="B2736" s="273">
        <v>3850</v>
      </c>
      <c r="C2736" s="266" t="s">
        <v>27546</v>
      </c>
      <c r="D2736" s="273" t="s">
        <v>14</v>
      </c>
      <c r="E2736" s="273" t="s">
        <v>25041</v>
      </c>
      <c r="F2736" s="274">
        <v>14.34</v>
      </c>
    </row>
    <row r="2737" spans="1:6">
      <c r="A2737" s="273" t="s">
        <v>25039</v>
      </c>
      <c r="B2737" s="273">
        <v>38023</v>
      </c>
      <c r="C2737" s="266" t="s">
        <v>27547</v>
      </c>
      <c r="D2737" s="273" t="s">
        <v>14</v>
      </c>
      <c r="E2737" s="273" t="s">
        <v>25041</v>
      </c>
      <c r="F2737" s="274">
        <v>7.3</v>
      </c>
    </row>
    <row r="2738" spans="1:6">
      <c r="A2738" s="273" t="s">
        <v>25039</v>
      </c>
      <c r="B2738" s="273">
        <v>37986</v>
      </c>
      <c r="C2738" s="266" t="s">
        <v>27548</v>
      </c>
      <c r="D2738" s="273" t="s">
        <v>14</v>
      </c>
      <c r="E2738" s="273" t="s">
        <v>25041</v>
      </c>
      <c r="F2738" s="274">
        <v>2.4700000000000002</v>
      </c>
    </row>
    <row r="2739" spans="1:6">
      <c r="A2739" s="273" t="s">
        <v>25039</v>
      </c>
      <c r="B2739" s="273">
        <v>21120</v>
      </c>
      <c r="C2739" s="266" t="s">
        <v>27549</v>
      </c>
      <c r="D2739" s="273" t="s">
        <v>14</v>
      </c>
      <c r="E2739" s="273" t="s">
        <v>25041</v>
      </c>
      <c r="F2739" s="274">
        <v>12.62</v>
      </c>
    </row>
    <row r="2740" spans="1:6">
      <c r="A2740" s="273" t="s">
        <v>25039</v>
      </c>
      <c r="B2740" s="273">
        <v>39318</v>
      </c>
      <c r="C2740" s="266" t="s">
        <v>27550</v>
      </c>
      <c r="D2740" s="273" t="s">
        <v>14</v>
      </c>
      <c r="E2740" s="273" t="s">
        <v>25041</v>
      </c>
      <c r="F2740" s="274">
        <v>11.73</v>
      </c>
    </row>
    <row r="2741" spans="1:6">
      <c r="A2741" s="273" t="s">
        <v>25039</v>
      </c>
      <c r="B2741" s="273">
        <v>37987</v>
      </c>
      <c r="C2741" s="266" t="s">
        <v>27551</v>
      </c>
      <c r="D2741" s="273" t="s">
        <v>14</v>
      </c>
      <c r="E2741" s="273" t="s">
        <v>25041</v>
      </c>
      <c r="F2741" s="274">
        <v>123.4</v>
      </c>
    </row>
    <row r="2742" spans="1:6">
      <c r="A2742" s="273" t="s">
        <v>25039</v>
      </c>
      <c r="B2742" s="273">
        <v>37988</v>
      </c>
      <c r="C2742" s="266" t="s">
        <v>27552</v>
      </c>
      <c r="D2742" s="273" t="s">
        <v>14</v>
      </c>
      <c r="E2742" s="273" t="s">
        <v>25041</v>
      </c>
      <c r="F2742" s="274">
        <v>196.08</v>
      </c>
    </row>
    <row r="2743" spans="1:6">
      <c r="A2743" s="273" t="s">
        <v>25039</v>
      </c>
      <c r="B2743" s="273">
        <v>40366</v>
      </c>
      <c r="C2743" s="266" t="s">
        <v>27553</v>
      </c>
      <c r="D2743" s="273" t="s">
        <v>14</v>
      </c>
      <c r="E2743" s="273" t="s">
        <v>25041</v>
      </c>
      <c r="F2743" s="274">
        <v>45.23</v>
      </c>
    </row>
    <row r="2744" spans="1:6">
      <c r="A2744" s="273" t="s">
        <v>25039</v>
      </c>
      <c r="B2744" s="273">
        <v>40363</v>
      </c>
      <c r="C2744" s="266" t="s">
        <v>27554</v>
      </c>
      <c r="D2744" s="273" t="s">
        <v>14</v>
      </c>
      <c r="E2744" s="273" t="s">
        <v>25041</v>
      </c>
      <c r="F2744" s="274">
        <v>35.369999999999997</v>
      </c>
    </row>
    <row r="2745" spans="1:6">
      <c r="A2745" s="273" t="s">
        <v>25039</v>
      </c>
      <c r="B2745" s="273">
        <v>40360</v>
      </c>
      <c r="C2745" s="266" t="s">
        <v>27555</v>
      </c>
      <c r="D2745" s="273" t="s">
        <v>14</v>
      </c>
      <c r="E2745" s="273" t="s">
        <v>25041</v>
      </c>
      <c r="F2745" s="274">
        <v>23.19</v>
      </c>
    </row>
    <row r="2746" spans="1:6">
      <c r="A2746" s="273" t="s">
        <v>25039</v>
      </c>
      <c r="B2746" s="273">
        <v>40354</v>
      </c>
      <c r="C2746" s="266" t="s">
        <v>27556</v>
      </c>
      <c r="D2746" s="273" t="s">
        <v>14</v>
      </c>
      <c r="E2746" s="273" t="s">
        <v>25046</v>
      </c>
      <c r="F2746" s="274">
        <v>15.4</v>
      </c>
    </row>
    <row r="2747" spans="1:6">
      <c r="A2747" s="273" t="s">
        <v>25039</v>
      </c>
      <c r="B2747" s="273">
        <v>40372</v>
      </c>
      <c r="C2747" s="266" t="s">
        <v>27557</v>
      </c>
      <c r="D2747" s="273" t="s">
        <v>14</v>
      </c>
      <c r="E2747" s="273" t="s">
        <v>25041</v>
      </c>
      <c r="F2747" s="274">
        <v>143.21</v>
      </c>
    </row>
    <row r="2748" spans="1:6">
      <c r="A2748" s="273" t="s">
        <v>25039</v>
      </c>
      <c r="B2748" s="273">
        <v>40369</v>
      </c>
      <c r="C2748" s="266" t="s">
        <v>27558</v>
      </c>
      <c r="D2748" s="273" t="s">
        <v>14</v>
      </c>
      <c r="E2748" s="273" t="s">
        <v>25041</v>
      </c>
      <c r="F2748" s="274">
        <v>71.27</v>
      </c>
    </row>
    <row r="2749" spans="1:6">
      <c r="A2749" s="273" t="s">
        <v>25039</v>
      </c>
      <c r="B2749" s="273">
        <v>40375</v>
      </c>
      <c r="C2749" s="266" t="s">
        <v>27559</v>
      </c>
      <c r="D2749" s="273" t="s">
        <v>14</v>
      </c>
      <c r="E2749" s="273" t="s">
        <v>25041</v>
      </c>
      <c r="F2749" s="274">
        <v>193.86</v>
      </c>
    </row>
    <row r="2750" spans="1:6">
      <c r="A2750" s="273" t="s">
        <v>25039</v>
      </c>
      <c r="B2750" s="273">
        <v>40357</v>
      </c>
      <c r="C2750" s="266" t="s">
        <v>27560</v>
      </c>
      <c r="D2750" s="273" t="s">
        <v>14</v>
      </c>
      <c r="E2750" s="273" t="s">
        <v>25041</v>
      </c>
      <c r="F2750" s="274">
        <v>17.28</v>
      </c>
    </row>
    <row r="2751" spans="1:6">
      <c r="A2751" s="273" t="s">
        <v>25039</v>
      </c>
      <c r="B2751" s="273">
        <v>1893</v>
      </c>
      <c r="C2751" s="266" t="s">
        <v>27561</v>
      </c>
      <c r="D2751" s="273" t="s">
        <v>14</v>
      </c>
      <c r="E2751" s="273" t="s">
        <v>25041</v>
      </c>
      <c r="F2751" s="274">
        <v>3.02</v>
      </c>
    </row>
    <row r="2752" spans="1:6">
      <c r="A2752" s="273" t="s">
        <v>25039</v>
      </c>
      <c r="B2752" s="273">
        <v>1902</v>
      </c>
      <c r="C2752" s="266" t="s">
        <v>27562</v>
      </c>
      <c r="D2752" s="273" t="s">
        <v>14</v>
      </c>
      <c r="E2752" s="273" t="s">
        <v>25041</v>
      </c>
      <c r="F2752" s="274">
        <v>2.2000000000000002</v>
      </c>
    </row>
    <row r="2753" spans="1:6">
      <c r="A2753" s="273" t="s">
        <v>25039</v>
      </c>
      <c r="B2753" s="273">
        <v>1892</v>
      </c>
      <c r="C2753" s="266" t="s">
        <v>27563</v>
      </c>
      <c r="D2753" s="273" t="s">
        <v>14</v>
      </c>
      <c r="E2753" s="273" t="s">
        <v>25041</v>
      </c>
      <c r="F2753" s="274">
        <v>1.41</v>
      </c>
    </row>
    <row r="2754" spans="1:6">
      <c r="A2754" s="273" t="s">
        <v>25039</v>
      </c>
      <c r="B2754" s="273">
        <v>1901</v>
      </c>
      <c r="C2754" s="266" t="s">
        <v>27564</v>
      </c>
      <c r="D2754" s="273" t="s">
        <v>14</v>
      </c>
      <c r="E2754" s="273" t="s">
        <v>25041</v>
      </c>
      <c r="F2754" s="274">
        <v>0.68</v>
      </c>
    </row>
    <row r="2755" spans="1:6">
      <c r="A2755" s="273" t="s">
        <v>25039</v>
      </c>
      <c r="B2755" s="273">
        <v>1907</v>
      </c>
      <c r="C2755" s="266" t="s">
        <v>27565</v>
      </c>
      <c r="D2755" s="273" t="s">
        <v>14</v>
      </c>
      <c r="E2755" s="273" t="s">
        <v>25041</v>
      </c>
      <c r="F2755" s="274">
        <v>9.73</v>
      </c>
    </row>
    <row r="2756" spans="1:6">
      <c r="A2756" s="273" t="s">
        <v>25039</v>
      </c>
      <c r="B2756" s="273">
        <v>1894</v>
      </c>
      <c r="C2756" s="266" t="s">
        <v>27566</v>
      </c>
      <c r="D2756" s="273" t="s">
        <v>14</v>
      </c>
      <c r="E2756" s="273" t="s">
        <v>25041</v>
      </c>
      <c r="F2756" s="274">
        <v>4.37</v>
      </c>
    </row>
    <row r="2757" spans="1:6">
      <c r="A2757" s="273" t="s">
        <v>25039</v>
      </c>
      <c r="B2757" s="273">
        <v>1896</v>
      </c>
      <c r="C2757" s="266" t="s">
        <v>27567</v>
      </c>
      <c r="D2757" s="273" t="s">
        <v>14</v>
      </c>
      <c r="E2757" s="273" t="s">
        <v>25041</v>
      </c>
      <c r="F2757" s="274">
        <v>13.06</v>
      </c>
    </row>
    <row r="2758" spans="1:6">
      <c r="A2758" s="273" t="s">
        <v>25039</v>
      </c>
      <c r="B2758" s="273">
        <v>1891</v>
      </c>
      <c r="C2758" s="266" t="s">
        <v>27568</v>
      </c>
      <c r="D2758" s="273" t="s">
        <v>14</v>
      </c>
      <c r="E2758" s="273" t="s">
        <v>25041</v>
      </c>
      <c r="F2758" s="274">
        <v>1.01</v>
      </c>
    </row>
    <row r="2759" spans="1:6">
      <c r="A2759" s="273" t="s">
        <v>25039</v>
      </c>
      <c r="B2759" s="273">
        <v>1895</v>
      </c>
      <c r="C2759" s="266" t="s">
        <v>27569</v>
      </c>
      <c r="D2759" s="273" t="s">
        <v>14</v>
      </c>
      <c r="E2759" s="273" t="s">
        <v>25041</v>
      </c>
      <c r="F2759" s="274">
        <v>22.96</v>
      </c>
    </row>
    <row r="2760" spans="1:6">
      <c r="A2760" s="273" t="s">
        <v>25039</v>
      </c>
      <c r="B2760" s="273">
        <v>2641</v>
      </c>
      <c r="C2760" s="266" t="s">
        <v>27570</v>
      </c>
      <c r="D2760" s="273" t="s">
        <v>14</v>
      </c>
      <c r="E2760" s="273" t="s">
        <v>25041</v>
      </c>
      <c r="F2760" s="274">
        <v>25.58</v>
      </c>
    </row>
    <row r="2761" spans="1:6">
      <c r="A2761" s="273" t="s">
        <v>25039</v>
      </c>
      <c r="B2761" s="273">
        <v>2636</v>
      </c>
      <c r="C2761" s="266" t="s">
        <v>27571</v>
      </c>
      <c r="D2761" s="273" t="s">
        <v>14</v>
      </c>
      <c r="E2761" s="273" t="s">
        <v>25041</v>
      </c>
      <c r="F2761" s="274">
        <v>1.65</v>
      </c>
    </row>
    <row r="2762" spans="1:6">
      <c r="A2762" s="273" t="s">
        <v>25039</v>
      </c>
      <c r="B2762" s="273">
        <v>2637</v>
      </c>
      <c r="C2762" s="266" t="s">
        <v>27572</v>
      </c>
      <c r="D2762" s="273" t="s">
        <v>14</v>
      </c>
      <c r="E2762" s="273" t="s">
        <v>25041</v>
      </c>
      <c r="F2762" s="274">
        <v>1.75</v>
      </c>
    </row>
    <row r="2763" spans="1:6">
      <c r="A2763" s="273" t="s">
        <v>25039</v>
      </c>
      <c r="B2763" s="273">
        <v>2638</v>
      </c>
      <c r="C2763" s="266" t="s">
        <v>27573</v>
      </c>
      <c r="D2763" s="273" t="s">
        <v>14</v>
      </c>
      <c r="E2763" s="273" t="s">
        <v>25041</v>
      </c>
      <c r="F2763" s="274">
        <v>2.04</v>
      </c>
    </row>
    <row r="2764" spans="1:6">
      <c r="A2764" s="273" t="s">
        <v>25039</v>
      </c>
      <c r="B2764" s="273">
        <v>2639</v>
      </c>
      <c r="C2764" s="266" t="s">
        <v>27574</v>
      </c>
      <c r="D2764" s="273" t="s">
        <v>14</v>
      </c>
      <c r="E2764" s="273" t="s">
        <v>25041</v>
      </c>
      <c r="F2764" s="274">
        <v>3.61</v>
      </c>
    </row>
    <row r="2765" spans="1:6">
      <c r="A2765" s="273" t="s">
        <v>25039</v>
      </c>
      <c r="B2765" s="273">
        <v>2644</v>
      </c>
      <c r="C2765" s="266" t="s">
        <v>27575</v>
      </c>
      <c r="D2765" s="273" t="s">
        <v>14</v>
      </c>
      <c r="E2765" s="273" t="s">
        <v>25041</v>
      </c>
      <c r="F2765" s="274">
        <v>5.23</v>
      </c>
    </row>
    <row r="2766" spans="1:6">
      <c r="A2766" s="273" t="s">
        <v>25039</v>
      </c>
      <c r="B2766" s="273">
        <v>2640</v>
      </c>
      <c r="C2766" s="266" t="s">
        <v>27576</v>
      </c>
      <c r="D2766" s="273" t="s">
        <v>14</v>
      </c>
      <c r="E2766" s="273" t="s">
        <v>25041</v>
      </c>
      <c r="F2766" s="274">
        <v>10.65</v>
      </c>
    </row>
    <row r="2767" spans="1:6">
      <c r="A2767" s="273" t="s">
        <v>25039</v>
      </c>
      <c r="B2767" s="273">
        <v>2642</v>
      </c>
      <c r="C2767" s="266" t="s">
        <v>27577</v>
      </c>
      <c r="D2767" s="273" t="s">
        <v>14</v>
      </c>
      <c r="E2767" s="273" t="s">
        <v>25041</v>
      </c>
      <c r="F2767" s="274">
        <v>16.21</v>
      </c>
    </row>
    <row r="2768" spans="1:6">
      <c r="A2768" s="273" t="s">
        <v>25039</v>
      </c>
      <c r="B2768" s="273">
        <v>2643</v>
      </c>
      <c r="C2768" s="266" t="s">
        <v>27578</v>
      </c>
      <c r="D2768" s="273" t="s">
        <v>14</v>
      </c>
      <c r="E2768" s="273" t="s">
        <v>25041</v>
      </c>
      <c r="F2768" s="274">
        <v>7.29</v>
      </c>
    </row>
    <row r="2769" spans="1:6">
      <c r="A2769" s="273" t="s">
        <v>25212</v>
      </c>
      <c r="B2769" s="273">
        <v>44281</v>
      </c>
      <c r="C2769" s="266" t="s">
        <v>27579</v>
      </c>
      <c r="D2769" s="273" t="s">
        <v>14</v>
      </c>
      <c r="E2769" s="273" t="s">
        <v>25041</v>
      </c>
      <c r="F2769" s="274">
        <v>272.33999999999997</v>
      </c>
    </row>
    <row r="2770" spans="1:6">
      <c r="A2770" s="273" t="s">
        <v>25039</v>
      </c>
      <c r="B2770" s="273">
        <v>39855</v>
      </c>
      <c r="C2770" s="266" t="s">
        <v>27580</v>
      </c>
      <c r="D2770" s="273" t="s">
        <v>14</v>
      </c>
      <c r="E2770" s="273" t="s">
        <v>25041</v>
      </c>
      <c r="F2770" s="274">
        <v>3.08</v>
      </c>
    </row>
    <row r="2771" spans="1:6">
      <c r="A2771" s="273" t="s">
        <v>25039</v>
      </c>
      <c r="B2771" s="273">
        <v>39856</v>
      </c>
      <c r="C2771" s="266" t="s">
        <v>27581</v>
      </c>
      <c r="D2771" s="273" t="s">
        <v>14</v>
      </c>
      <c r="E2771" s="273" t="s">
        <v>25041</v>
      </c>
      <c r="F2771" s="274">
        <v>7.26</v>
      </c>
    </row>
    <row r="2772" spans="1:6">
      <c r="A2772" s="273" t="s">
        <v>25039</v>
      </c>
      <c r="B2772" s="273">
        <v>39857</v>
      </c>
      <c r="C2772" s="266" t="s">
        <v>27582</v>
      </c>
      <c r="D2772" s="273" t="s">
        <v>14</v>
      </c>
      <c r="E2772" s="273" t="s">
        <v>25041</v>
      </c>
      <c r="F2772" s="274">
        <v>11.76</v>
      </c>
    </row>
    <row r="2773" spans="1:6">
      <c r="A2773" s="273" t="s">
        <v>25039</v>
      </c>
      <c r="B2773" s="273">
        <v>39858</v>
      </c>
      <c r="C2773" s="266" t="s">
        <v>27583</v>
      </c>
      <c r="D2773" s="273" t="s">
        <v>14</v>
      </c>
      <c r="E2773" s="273" t="s">
        <v>25041</v>
      </c>
      <c r="F2773" s="274">
        <v>26.09</v>
      </c>
    </row>
    <row r="2774" spans="1:6">
      <c r="A2774" s="273" t="s">
        <v>25039</v>
      </c>
      <c r="B2774" s="273">
        <v>39859</v>
      </c>
      <c r="C2774" s="266" t="s">
        <v>27584</v>
      </c>
      <c r="D2774" s="273" t="s">
        <v>14</v>
      </c>
      <c r="E2774" s="273" t="s">
        <v>25041</v>
      </c>
      <c r="F2774" s="274">
        <v>40.22</v>
      </c>
    </row>
    <row r="2775" spans="1:6">
      <c r="A2775" s="273" t="s">
        <v>25039</v>
      </c>
      <c r="B2775" s="273">
        <v>39860</v>
      </c>
      <c r="C2775" s="266" t="s">
        <v>27585</v>
      </c>
      <c r="D2775" s="273" t="s">
        <v>14</v>
      </c>
      <c r="E2775" s="273" t="s">
        <v>25041</v>
      </c>
      <c r="F2775" s="274">
        <v>61.72</v>
      </c>
    </row>
    <row r="2776" spans="1:6">
      <c r="A2776" s="273" t="s">
        <v>25039</v>
      </c>
      <c r="B2776" s="273">
        <v>39861</v>
      </c>
      <c r="C2776" s="266" t="s">
        <v>27586</v>
      </c>
      <c r="D2776" s="273" t="s">
        <v>14</v>
      </c>
      <c r="E2776" s="273" t="s">
        <v>25041</v>
      </c>
      <c r="F2776" s="274">
        <v>176.21</v>
      </c>
    </row>
    <row r="2777" spans="1:6">
      <c r="A2777" s="273" t="s">
        <v>25039</v>
      </c>
      <c r="B2777" s="273">
        <v>3867</v>
      </c>
      <c r="C2777" s="266" t="s">
        <v>27587</v>
      </c>
      <c r="D2777" s="273" t="s">
        <v>14</v>
      </c>
      <c r="E2777" s="273" t="s">
        <v>25041</v>
      </c>
      <c r="F2777" s="274">
        <v>87.32</v>
      </c>
    </row>
    <row r="2778" spans="1:6">
      <c r="A2778" s="273" t="s">
        <v>25039</v>
      </c>
      <c r="B2778" s="273">
        <v>3861</v>
      </c>
      <c r="C2778" s="266" t="s">
        <v>27588</v>
      </c>
      <c r="D2778" s="273" t="s">
        <v>14</v>
      </c>
      <c r="E2778" s="273" t="s">
        <v>25041</v>
      </c>
      <c r="F2778" s="274">
        <v>0.9</v>
      </c>
    </row>
    <row r="2779" spans="1:6">
      <c r="A2779" s="273" t="s">
        <v>25039</v>
      </c>
      <c r="B2779" s="273">
        <v>3904</v>
      </c>
      <c r="C2779" s="266" t="s">
        <v>27589</v>
      </c>
      <c r="D2779" s="273" t="s">
        <v>14</v>
      </c>
      <c r="E2779" s="273" t="s">
        <v>25041</v>
      </c>
      <c r="F2779" s="274">
        <v>0.96</v>
      </c>
    </row>
    <row r="2780" spans="1:6">
      <c r="A2780" s="273" t="s">
        <v>25039</v>
      </c>
      <c r="B2780" s="273">
        <v>3903</v>
      </c>
      <c r="C2780" s="266" t="s">
        <v>27590</v>
      </c>
      <c r="D2780" s="273" t="s">
        <v>14</v>
      </c>
      <c r="E2780" s="273" t="s">
        <v>25041</v>
      </c>
      <c r="F2780" s="274">
        <v>2.34</v>
      </c>
    </row>
    <row r="2781" spans="1:6">
      <c r="A2781" s="273" t="s">
        <v>25039</v>
      </c>
      <c r="B2781" s="273">
        <v>3862</v>
      </c>
      <c r="C2781" s="266" t="s">
        <v>27591</v>
      </c>
      <c r="D2781" s="273" t="s">
        <v>14</v>
      </c>
      <c r="E2781" s="273" t="s">
        <v>25041</v>
      </c>
      <c r="F2781" s="274">
        <v>4.99</v>
      </c>
    </row>
    <row r="2782" spans="1:6">
      <c r="A2782" s="273" t="s">
        <v>25039</v>
      </c>
      <c r="B2782" s="273">
        <v>3863</v>
      </c>
      <c r="C2782" s="266" t="s">
        <v>27592</v>
      </c>
      <c r="D2782" s="273" t="s">
        <v>14</v>
      </c>
      <c r="E2782" s="273" t="s">
        <v>25041</v>
      </c>
      <c r="F2782" s="274">
        <v>5.1100000000000003</v>
      </c>
    </row>
    <row r="2783" spans="1:6">
      <c r="A2783" s="273" t="s">
        <v>25039</v>
      </c>
      <c r="B2783" s="273">
        <v>3864</v>
      </c>
      <c r="C2783" s="266" t="s">
        <v>27593</v>
      </c>
      <c r="D2783" s="273" t="s">
        <v>14</v>
      </c>
      <c r="E2783" s="273" t="s">
        <v>25041</v>
      </c>
      <c r="F2783" s="274">
        <v>15.66</v>
      </c>
    </row>
    <row r="2784" spans="1:6">
      <c r="A2784" s="273" t="s">
        <v>25039</v>
      </c>
      <c r="B2784" s="273">
        <v>3865</v>
      </c>
      <c r="C2784" s="266" t="s">
        <v>27594</v>
      </c>
      <c r="D2784" s="273" t="s">
        <v>14</v>
      </c>
      <c r="E2784" s="273" t="s">
        <v>25041</v>
      </c>
      <c r="F2784" s="274">
        <v>22.9</v>
      </c>
    </row>
    <row r="2785" spans="1:6">
      <c r="A2785" s="273" t="s">
        <v>25039</v>
      </c>
      <c r="B2785" s="273">
        <v>3866</v>
      </c>
      <c r="C2785" s="266" t="s">
        <v>27595</v>
      </c>
      <c r="D2785" s="273" t="s">
        <v>14</v>
      </c>
      <c r="E2785" s="273" t="s">
        <v>25041</v>
      </c>
      <c r="F2785" s="274">
        <v>51.43</v>
      </c>
    </row>
    <row r="2786" spans="1:6">
      <c r="A2786" s="273" t="s">
        <v>25039</v>
      </c>
      <c r="B2786" s="273">
        <v>3878</v>
      </c>
      <c r="C2786" s="266" t="s">
        <v>27596</v>
      </c>
      <c r="D2786" s="273" t="s">
        <v>14</v>
      </c>
      <c r="E2786" s="273" t="s">
        <v>25041</v>
      </c>
      <c r="F2786" s="274">
        <v>14.02</v>
      </c>
    </row>
    <row r="2787" spans="1:6">
      <c r="A2787" s="273" t="s">
        <v>25039</v>
      </c>
      <c r="B2787" s="273">
        <v>3876</v>
      </c>
      <c r="C2787" s="266" t="s">
        <v>27597</v>
      </c>
      <c r="D2787" s="273" t="s">
        <v>14</v>
      </c>
      <c r="E2787" s="273" t="s">
        <v>25041</v>
      </c>
      <c r="F2787" s="274">
        <v>5.58</v>
      </c>
    </row>
    <row r="2788" spans="1:6">
      <c r="A2788" s="273" t="s">
        <v>25039</v>
      </c>
      <c r="B2788" s="273">
        <v>3883</v>
      </c>
      <c r="C2788" s="266" t="s">
        <v>27598</v>
      </c>
      <c r="D2788" s="273" t="s">
        <v>14</v>
      </c>
      <c r="E2788" s="273" t="s">
        <v>25041</v>
      </c>
      <c r="F2788" s="274">
        <v>1.79</v>
      </c>
    </row>
    <row r="2789" spans="1:6">
      <c r="A2789" s="273" t="s">
        <v>25039</v>
      </c>
      <c r="B2789" s="273">
        <v>3884</v>
      </c>
      <c r="C2789" s="266" t="s">
        <v>27599</v>
      </c>
      <c r="D2789" s="273" t="s">
        <v>14</v>
      </c>
      <c r="E2789" s="273" t="s">
        <v>25041</v>
      </c>
      <c r="F2789" s="274">
        <v>2.84</v>
      </c>
    </row>
    <row r="2790" spans="1:6">
      <c r="A2790" s="273" t="s">
        <v>25039</v>
      </c>
      <c r="B2790" s="273">
        <v>12892</v>
      </c>
      <c r="C2790" s="266" t="s">
        <v>27600</v>
      </c>
      <c r="D2790" s="273" t="s">
        <v>4106</v>
      </c>
      <c r="E2790" s="273" t="s">
        <v>25041</v>
      </c>
      <c r="F2790" s="274">
        <v>12.08</v>
      </c>
    </row>
    <row r="2791" spans="1:6">
      <c r="A2791" s="273" t="s">
        <v>25039</v>
      </c>
      <c r="B2791" s="273">
        <v>38447</v>
      </c>
      <c r="C2791" s="266" t="s">
        <v>27601</v>
      </c>
      <c r="D2791" s="273" t="s">
        <v>14</v>
      </c>
      <c r="E2791" s="273" t="s">
        <v>25041</v>
      </c>
      <c r="F2791" s="274">
        <v>99.55</v>
      </c>
    </row>
    <row r="2792" spans="1:6">
      <c r="A2792" s="273" t="s">
        <v>25039</v>
      </c>
      <c r="B2792" s="273">
        <v>36320</v>
      </c>
      <c r="C2792" s="266" t="s">
        <v>27602</v>
      </c>
      <c r="D2792" s="273" t="s">
        <v>14</v>
      </c>
      <c r="E2792" s="273" t="s">
        <v>25041</v>
      </c>
      <c r="F2792" s="274">
        <v>2.67</v>
      </c>
    </row>
    <row r="2793" spans="1:6">
      <c r="A2793" s="273" t="s">
        <v>25039</v>
      </c>
      <c r="B2793" s="273">
        <v>36324</v>
      </c>
      <c r="C2793" s="266" t="s">
        <v>27603</v>
      </c>
      <c r="D2793" s="273" t="s">
        <v>14</v>
      </c>
      <c r="E2793" s="273" t="s">
        <v>25041</v>
      </c>
      <c r="F2793" s="274">
        <v>2.44</v>
      </c>
    </row>
    <row r="2794" spans="1:6">
      <c r="A2794" s="273" t="s">
        <v>25039</v>
      </c>
      <c r="B2794" s="273">
        <v>38441</v>
      </c>
      <c r="C2794" s="266" t="s">
        <v>27604</v>
      </c>
      <c r="D2794" s="273" t="s">
        <v>14</v>
      </c>
      <c r="E2794" s="273" t="s">
        <v>25041</v>
      </c>
      <c r="F2794" s="274">
        <v>4.37</v>
      </c>
    </row>
    <row r="2795" spans="1:6">
      <c r="A2795" s="273" t="s">
        <v>25039</v>
      </c>
      <c r="B2795" s="273">
        <v>38442</v>
      </c>
      <c r="C2795" s="266" t="s">
        <v>27605</v>
      </c>
      <c r="D2795" s="273" t="s">
        <v>14</v>
      </c>
      <c r="E2795" s="273" t="s">
        <v>25041</v>
      </c>
      <c r="F2795" s="274">
        <v>12.44</v>
      </c>
    </row>
    <row r="2796" spans="1:6">
      <c r="A2796" s="273" t="s">
        <v>25039</v>
      </c>
      <c r="B2796" s="273">
        <v>38443</v>
      </c>
      <c r="C2796" s="266" t="s">
        <v>27606</v>
      </c>
      <c r="D2796" s="273" t="s">
        <v>14</v>
      </c>
      <c r="E2796" s="273" t="s">
        <v>25041</v>
      </c>
      <c r="F2796" s="274">
        <v>15.09</v>
      </c>
    </row>
    <row r="2797" spans="1:6">
      <c r="A2797" s="273" t="s">
        <v>25039</v>
      </c>
      <c r="B2797" s="273">
        <v>38444</v>
      </c>
      <c r="C2797" s="266" t="s">
        <v>27607</v>
      </c>
      <c r="D2797" s="273" t="s">
        <v>14</v>
      </c>
      <c r="E2797" s="273" t="s">
        <v>25041</v>
      </c>
      <c r="F2797" s="274">
        <v>25.34</v>
      </c>
    </row>
    <row r="2798" spans="1:6">
      <c r="A2798" s="273" t="s">
        <v>25039</v>
      </c>
      <c r="B2798" s="273">
        <v>38445</v>
      </c>
      <c r="C2798" s="266" t="s">
        <v>27608</v>
      </c>
      <c r="D2798" s="273" t="s">
        <v>14</v>
      </c>
      <c r="E2798" s="273" t="s">
        <v>25041</v>
      </c>
      <c r="F2798" s="274">
        <v>47</v>
      </c>
    </row>
    <row r="2799" spans="1:6">
      <c r="A2799" s="273" t="s">
        <v>25039</v>
      </c>
      <c r="B2799" s="273">
        <v>38446</v>
      </c>
      <c r="C2799" s="266" t="s">
        <v>27609</v>
      </c>
      <c r="D2799" s="273" t="s">
        <v>14</v>
      </c>
      <c r="E2799" s="273" t="s">
        <v>25041</v>
      </c>
      <c r="F2799" s="274">
        <v>76.91</v>
      </c>
    </row>
    <row r="2800" spans="1:6">
      <c r="A2800" s="273" t="s">
        <v>25039</v>
      </c>
      <c r="B2800" s="273">
        <v>3837</v>
      </c>
      <c r="C2800" s="266" t="s">
        <v>27610</v>
      </c>
      <c r="D2800" s="273" t="s">
        <v>14</v>
      </c>
      <c r="E2800" s="273" t="s">
        <v>25041</v>
      </c>
      <c r="F2800" s="274">
        <v>55.69</v>
      </c>
    </row>
    <row r="2801" spans="1:6">
      <c r="A2801" s="273" t="s">
        <v>25039</v>
      </c>
      <c r="B2801" s="273">
        <v>3845</v>
      </c>
      <c r="C2801" s="266" t="s">
        <v>27611</v>
      </c>
      <c r="D2801" s="273" t="s">
        <v>14</v>
      </c>
      <c r="E2801" s="273" t="s">
        <v>25041</v>
      </c>
      <c r="F2801" s="274">
        <v>20.34</v>
      </c>
    </row>
    <row r="2802" spans="1:6">
      <c r="A2802" s="273" t="s">
        <v>25039</v>
      </c>
      <c r="B2802" s="273">
        <v>11045</v>
      </c>
      <c r="C2802" s="266" t="s">
        <v>27612</v>
      </c>
      <c r="D2802" s="273" t="s">
        <v>14</v>
      </c>
      <c r="E2802" s="273" t="s">
        <v>25041</v>
      </c>
      <c r="F2802" s="274">
        <v>39.24</v>
      </c>
    </row>
    <row r="2803" spans="1:6">
      <c r="A2803" s="273" t="s">
        <v>25039</v>
      </c>
      <c r="B2803" s="273">
        <v>20170</v>
      </c>
      <c r="C2803" s="266" t="s">
        <v>27613</v>
      </c>
      <c r="D2803" s="273" t="s">
        <v>14</v>
      </c>
      <c r="E2803" s="273" t="s">
        <v>25041</v>
      </c>
      <c r="F2803" s="274">
        <v>16.32</v>
      </c>
    </row>
    <row r="2804" spans="1:6">
      <c r="A2804" s="273" t="s">
        <v>25039</v>
      </c>
      <c r="B2804" s="273">
        <v>20171</v>
      </c>
      <c r="C2804" s="266" t="s">
        <v>27614</v>
      </c>
      <c r="D2804" s="273" t="s">
        <v>14</v>
      </c>
      <c r="E2804" s="273" t="s">
        <v>25041</v>
      </c>
      <c r="F2804" s="274">
        <v>47.06</v>
      </c>
    </row>
    <row r="2805" spans="1:6">
      <c r="A2805" s="273" t="s">
        <v>25039</v>
      </c>
      <c r="B2805" s="273">
        <v>20167</v>
      </c>
      <c r="C2805" s="266" t="s">
        <v>27615</v>
      </c>
      <c r="D2805" s="273" t="s">
        <v>14</v>
      </c>
      <c r="E2805" s="273" t="s">
        <v>25041</v>
      </c>
      <c r="F2805" s="274">
        <v>5.92</v>
      </c>
    </row>
    <row r="2806" spans="1:6">
      <c r="A2806" s="273" t="s">
        <v>25039</v>
      </c>
      <c r="B2806" s="273">
        <v>20168</v>
      </c>
      <c r="C2806" s="266" t="s">
        <v>27616</v>
      </c>
      <c r="D2806" s="273" t="s">
        <v>14</v>
      </c>
      <c r="E2806" s="273" t="s">
        <v>25041</v>
      </c>
      <c r="F2806" s="274">
        <v>12.18</v>
      </c>
    </row>
    <row r="2807" spans="1:6">
      <c r="A2807" s="273" t="s">
        <v>25039</v>
      </c>
      <c r="B2807" s="273">
        <v>20169</v>
      </c>
      <c r="C2807" s="266" t="s">
        <v>27617</v>
      </c>
      <c r="D2807" s="273" t="s">
        <v>14</v>
      </c>
      <c r="E2807" s="273" t="s">
        <v>25041</v>
      </c>
      <c r="F2807" s="274">
        <v>14.21</v>
      </c>
    </row>
    <row r="2808" spans="1:6">
      <c r="A2808" s="273" t="s">
        <v>25039</v>
      </c>
      <c r="B2808" s="273">
        <v>3899</v>
      </c>
      <c r="C2808" s="266" t="s">
        <v>27618</v>
      </c>
      <c r="D2808" s="273" t="s">
        <v>14</v>
      </c>
      <c r="E2808" s="273" t="s">
        <v>25041</v>
      </c>
      <c r="F2808" s="274">
        <v>7.88</v>
      </c>
    </row>
    <row r="2809" spans="1:6">
      <c r="A2809" s="273" t="s">
        <v>25039</v>
      </c>
      <c r="B2809" s="273">
        <v>38676</v>
      </c>
      <c r="C2809" s="266" t="s">
        <v>27619</v>
      </c>
      <c r="D2809" s="273" t="s">
        <v>14</v>
      </c>
      <c r="E2809" s="273" t="s">
        <v>25041</v>
      </c>
      <c r="F2809" s="274">
        <v>39.44</v>
      </c>
    </row>
    <row r="2810" spans="1:6">
      <c r="A2810" s="273" t="s">
        <v>25039</v>
      </c>
      <c r="B2810" s="273">
        <v>3897</v>
      </c>
      <c r="C2810" s="266" t="s">
        <v>27620</v>
      </c>
      <c r="D2810" s="273" t="s">
        <v>14</v>
      </c>
      <c r="E2810" s="273" t="s">
        <v>25041</v>
      </c>
      <c r="F2810" s="274">
        <v>1.92</v>
      </c>
    </row>
    <row r="2811" spans="1:6">
      <c r="A2811" s="273" t="s">
        <v>25039</v>
      </c>
      <c r="B2811" s="273">
        <v>3875</v>
      </c>
      <c r="C2811" s="266" t="s">
        <v>27621</v>
      </c>
      <c r="D2811" s="273" t="s">
        <v>14</v>
      </c>
      <c r="E2811" s="273" t="s">
        <v>25041</v>
      </c>
      <c r="F2811" s="274">
        <v>3.97</v>
      </c>
    </row>
    <row r="2812" spans="1:6">
      <c r="A2812" s="273" t="s">
        <v>25039</v>
      </c>
      <c r="B2812" s="273">
        <v>3898</v>
      </c>
      <c r="C2812" s="266" t="s">
        <v>27622</v>
      </c>
      <c r="D2812" s="273" t="s">
        <v>14</v>
      </c>
      <c r="E2812" s="273" t="s">
        <v>25041</v>
      </c>
      <c r="F2812" s="274">
        <v>8.07</v>
      </c>
    </row>
    <row r="2813" spans="1:6">
      <c r="A2813" s="273" t="s">
        <v>25039</v>
      </c>
      <c r="B2813" s="273">
        <v>3855</v>
      </c>
      <c r="C2813" s="266" t="s">
        <v>27623</v>
      </c>
      <c r="D2813" s="273" t="s">
        <v>14</v>
      </c>
      <c r="E2813" s="273" t="s">
        <v>25041</v>
      </c>
      <c r="F2813" s="274">
        <v>6.06</v>
      </c>
    </row>
    <row r="2814" spans="1:6">
      <c r="A2814" s="273" t="s">
        <v>25039</v>
      </c>
      <c r="B2814" s="273">
        <v>3874</v>
      </c>
      <c r="C2814" s="266" t="s">
        <v>27624</v>
      </c>
      <c r="D2814" s="273" t="s">
        <v>14</v>
      </c>
      <c r="E2814" s="273" t="s">
        <v>25041</v>
      </c>
      <c r="F2814" s="274">
        <v>7.02</v>
      </c>
    </row>
    <row r="2815" spans="1:6">
      <c r="A2815" s="273" t="s">
        <v>25039</v>
      </c>
      <c r="B2815" s="273">
        <v>3870</v>
      </c>
      <c r="C2815" s="266" t="s">
        <v>27625</v>
      </c>
      <c r="D2815" s="273" t="s">
        <v>14</v>
      </c>
      <c r="E2815" s="273" t="s">
        <v>25041</v>
      </c>
      <c r="F2815" s="274">
        <v>7.7</v>
      </c>
    </row>
    <row r="2816" spans="1:6">
      <c r="A2816" s="273" t="s">
        <v>25039</v>
      </c>
      <c r="B2816" s="273">
        <v>38678</v>
      </c>
      <c r="C2816" s="266" t="s">
        <v>27626</v>
      </c>
      <c r="D2816" s="273" t="s">
        <v>14</v>
      </c>
      <c r="E2816" s="273" t="s">
        <v>25041</v>
      </c>
      <c r="F2816" s="274">
        <v>20.37</v>
      </c>
    </row>
    <row r="2817" spans="1:6">
      <c r="A2817" s="273" t="s">
        <v>25039</v>
      </c>
      <c r="B2817" s="273">
        <v>3859</v>
      </c>
      <c r="C2817" s="266" t="s">
        <v>27627</v>
      </c>
      <c r="D2817" s="273" t="s">
        <v>14</v>
      </c>
      <c r="E2817" s="273" t="s">
        <v>25041</v>
      </c>
      <c r="F2817" s="274">
        <v>1.55</v>
      </c>
    </row>
    <row r="2818" spans="1:6">
      <c r="A2818" s="273" t="s">
        <v>25039</v>
      </c>
      <c r="B2818" s="273">
        <v>3856</v>
      </c>
      <c r="C2818" s="266" t="s">
        <v>27628</v>
      </c>
      <c r="D2818" s="273" t="s">
        <v>14</v>
      </c>
      <c r="E2818" s="273" t="s">
        <v>25041</v>
      </c>
      <c r="F2818" s="274">
        <v>2.15</v>
      </c>
    </row>
    <row r="2819" spans="1:6">
      <c r="A2819" s="273" t="s">
        <v>25039</v>
      </c>
      <c r="B2819" s="273">
        <v>3906</v>
      </c>
      <c r="C2819" s="266" t="s">
        <v>27629</v>
      </c>
      <c r="D2819" s="273" t="s">
        <v>14</v>
      </c>
      <c r="E2819" s="273" t="s">
        <v>25041</v>
      </c>
      <c r="F2819" s="274">
        <v>1.78</v>
      </c>
    </row>
    <row r="2820" spans="1:6">
      <c r="A2820" s="273" t="s">
        <v>25039</v>
      </c>
      <c r="B2820" s="273">
        <v>3860</v>
      </c>
      <c r="C2820" s="266" t="s">
        <v>27630</v>
      </c>
      <c r="D2820" s="273" t="s">
        <v>14</v>
      </c>
      <c r="E2820" s="273" t="s">
        <v>25041</v>
      </c>
      <c r="F2820" s="274">
        <v>5.28</v>
      </c>
    </row>
    <row r="2821" spans="1:6">
      <c r="A2821" s="273" t="s">
        <v>25039</v>
      </c>
      <c r="B2821" s="273">
        <v>3905</v>
      </c>
      <c r="C2821" s="266" t="s">
        <v>27631</v>
      </c>
      <c r="D2821" s="273" t="s">
        <v>14</v>
      </c>
      <c r="E2821" s="273" t="s">
        <v>25041</v>
      </c>
      <c r="F2821" s="274">
        <v>12.11</v>
      </c>
    </row>
    <row r="2822" spans="1:6">
      <c r="A2822" s="273" t="s">
        <v>25039</v>
      </c>
      <c r="B2822" s="273">
        <v>3871</v>
      </c>
      <c r="C2822" s="266" t="s">
        <v>27632</v>
      </c>
      <c r="D2822" s="273" t="s">
        <v>14</v>
      </c>
      <c r="E2822" s="273" t="s">
        <v>25041</v>
      </c>
      <c r="F2822" s="274">
        <v>21.42</v>
      </c>
    </row>
    <row r="2823" spans="1:6">
      <c r="A2823" s="273" t="s">
        <v>25039</v>
      </c>
      <c r="B2823" s="273">
        <v>37427</v>
      </c>
      <c r="C2823" s="266" t="s">
        <v>27633</v>
      </c>
      <c r="D2823" s="273" t="s">
        <v>14</v>
      </c>
      <c r="E2823" s="273" t="s">
        <v>25041</v>
      </c>
      <c r="F2823" s="274">
        <v>65.760000000000005</v>
      </c>
    </row>
    <row r="2824" spans="1:6">
      <c r="A2824" s="273" t="s">
        <v>25039</v>
      </c>
      <c r="B2824" s="273">
        <v>37424</v>
      </c>
      <c r="C2824" s="266" t="s">
        <v>27634</v>
      </c>
      <c r="D2824" s="273" t="s">
        <v>14</v>
      </c>
      <c r="E2824" s="273" t="s">
        <v>25041</v>
      </c>
      <c r="F2824" s="274">
        <v>12.67</v>
      </c>
    </row>
    <row r="2825" spans="1:6">
      <c r="A2825" s="273" t="s">
        <v>25039</v>
      </c>
      <c r="B2825" s="273">
        <v>37428</v>
      </c>
      <c r="C2825" s="266" t="s">
        <v>27635</v>
      </c>
      <c r="D2825" s="273" t="s">
        <v>14</v>
      </c>
      <c r="E2825" s="273" t="s">
        <v>25041</v>
      </c>
      <c r="F2825" s="274">
        <v>226.63</v>
      </c>
    </row>
    <row r="2826" spans="1:6">
      <c r="A2826" s="273" t="s">
        <v>25039</v>
      </c>
      <c r="B2826" s="273">
        <v>37425</v>
      </c>
      <c r="C2826" s="266" t="s">
        <v>27636</v>
      </c>
      <c r="D2826" s="273" t="s">
        <v>14</v>
      </c>
      <c r="E2826" s="273" t="s">
        <v>25041</v>
      </c>
      <c r="F2826" s="274">
        <v>13.65</v>
      </c>
    </row>
    <row r="2827" spans="1:6">
      <c r="A2827" s="273" t="s">
        <v>25039</v>
      </c>
      <c r="B2827" s="273">
        <v>37429</v>
      </c>
      <c r="C2827" s="266" t="s">
        <v>27637</v>
      </c>
      <c r="D2827" s="273" t="s">
        <v>14</v>
      </c>
      <c r="E2827" s="273" t="s">
        <v>25041</v>
      </c>
      <c r="F2827" s="274">
        <v>2865.91</v>
      </c>
    </row>
    <row r="2828" spans="1:6">
      <c r="A2828" s="273" t="s">
        <v>25039</v>
      </c>
      <c r="B2828" s="273">
        <v>37426</v>
      </c>
      <c r="C2828" s="266" t="s">
        <v>27638</v>
      </c>
      <c r="D2828" s="273" t="s">
        <v>14</v>
      </c>
      <c r="E2828" s="273" t="s">
        <v>25041</v>
      </c>
      <c r="F2828" s="274">
        <v>27.57</v>
      </c>
    </row>
    <row r="2829" spans="1:6">
      <c r="A2829" s="273" t="s">
        <v>25039</v>
      </c>
      <c r="B2829" s="273">
        <v>39292</v>
      </c>
      <c r="C2829" s="266" t="s">
        <v>27639</v>
      </c>
      <c r="D2829" s="273" t="s">
        <v>14</v>
      </c>
      <c r="E2829" s="273" t="s">
        <v>25041</v>
      </c>
      <c r="F2829" s="274">
        <v>8.86</v>
      </c>
    </row>
    <row r="2830" spans="1:6">
      <c r="A2830" s="273" t="s">
        <v>25039</v>
      </c>
      <c r="B2830" s="273">
        <v>39293</v>
      </c>
      <c r="C2830" s="266" t="s">
        <v>27640</v>
      </c>
      <c r="D2830" s="273" t="s">
        <v>14</v>
      </c>
      <c r="E2830" s="273" t="s">
        <v>25041</v>
      </c>
      <c r="F2830" s="274">
        <v>13.77</v>
      </c>
    </row>
    <row r="2831" spans="1:6">
      <c r="A2831" s="273" t="s">
        <v>25039</v>
      </c>
      <c r="B2831" s="273">
        <v>39294</v>
      </c>
      <c r="C2831" s="266" t="s">
        <v>27641</v>
      </c>
      <c r="D2831" s="273" t="s">
        <v>14</v>
      </c>
      <c r="E2831" s="273" t="s">
        <v>25041</v>
      </c>
      <c r="F2831" s="274">
        <v>14.72</v>
      </c>
    </row>
    <row r="2832" spans="1:6">
      <c r="A2832" s="273" t="s">
        <v>25039</v>
      </c>
      <c r="B2832" s="273">
        <v>39295</v>
      </c>
      <c r="C2832" s="266" t="s">
        <v>27642</v>
      </c>
      <c r="D2832" s="273" t="s">
        <v>14</v>
      </c>
      <c r="E2832" s="273" t="s">
        <v>25041</v>
      </c>
      <c r="F2832" s="274">
        <v>20.239999999999998</v>
      </c>
    </row>
    <row r="2833" spans="1:6">
      <c r="A2833" s="273" t="s">
        <v>25039</v>
      </c>
      <c r="B2833" s="273">
        <v>39312</v>
      </c>
      <c r="C2833" s="266" t="s">
        <v>27643</v>
      </c>
      <c r="D2833" s="273" t="s">
        <v>14</v>
      </c>
      <c r="E2833" s="273" t="s">
        <v>25041</v>
      </c>
      <c r="F2833" s="274">
        <v>13.59</v>
      </c>
    </row>
    <row r="2834" spans="1:6">
      <c r="A2834" s="273" t="s">
        <v>25039</v>
      </c>
      <c r="B2834" s="273">
        <v>39313</v>
      </c>
      <c r="C2834" s="266" t="s">
        <v>27644</v>
      </c>
      <c r="D2834" s="273" t="s">
        <v>14</v>
      </c>
      <c r="E2834" s="273" t="s">
        <v>25041</v>
      </c>
      <c r="F2834" s="274">
        <v>18.25</v>
      </c>
    </row>
    <row r="2835" spans="1:6">
      <c r="A2835" s="273" t="s">
        <v>25039</v>
      </c>
      <c r="B2835" s="273">
        <v>39314</v>
      </c>
      <c r="C2835" s="266" t="s">
        <v>27645</v>
      </c>
      <c r="D2835" s="273" t="s">
        <v>14</v>
      </c>
      <c r="E2835" s="273" t="s">
        <v>25041</v>
      </c>
      <c r="F2835" s="274">
        <v>26.85</v>
      </c>
    </row>
    <row r="2836" spans="1:6">
      <c r="A2836" s="273" t="s">
        <v>25039</v>
      </c>
      <c r="B2836" s="273">
        <v>39296</v>
      </c>
      <c r="C2836" s="266" t="s">
        <v>27646</v>
      </c>
      <c r="D2836" s="273" t="s">
        <v>14</v>
      </c>
      <c r="E2836" s="273" t="s">
        <v>25041</v>
      </c>
      <c r="F2836" s="274">
        <v>8.08</v>
      </c>
    </row>
    <row r="2837" spans="1:6">
      <c r="A2837" s="273" t="s">
        <v>25039</v>
      </c>
      <c r="B2837" s="273">
        <v>39297</v>
      </c>
      <c r="C2837" s="266" t="s">
        <v>27647</v>
      </c>
      <c r="D2837" s="273" t="s">
        <v>14</v>
      </c>
      <c r="E2837" s="273" t="s">
        <v>25041</v>
      </c>
      <c r="F2837" s="274">
        <v>10.95</v>
      </c>
    </row>
    <row r="2838" spans="1:6">
      <c r="A2838" s="273" t="s">
        <v>25039</v>
      </c>
      <c r="B2838" s="273">
        <v>39298</v>
      </c>
      <c r="C2838" s="266" t="s">
        <v>27648</v>
      </c>
      <c r="D2838" s="273" t="s">
        <v>14</v>
      </c>
      <c r="E2838" s="273" t="s">
        <v>25041</v>
      </c>
      <c r="F2838" s="274">
        <v>21.03</v>
      </c>
    </row>
    <row r="2839" spans="1:6">
      <c r="A2839" s="273" t="s">
        <v>25039</v>
      </c>
      <c r="B2839" s="273">
        <v>39299</v>
      </c>
      <c r="C2839" s="266" t="s">
        <v>27649</v>
      </c>
      <c r="D2839" s="273" t="s">
        <v>14</v>
      </c>
      <c r="E2839" s="273" t="s">
        <v>25041</v>
      </c>
      <c r="F2839" s="274">
        <v>24.92</v>
      </c>
    </row>
    <row r="2840" spans="1:6">
      <c r="A2840" s="273" t="s">
        <v>25039</v>
      </c>
      <c r="B2840" s="273">
        <v>39308</v>
      </c>
      <c r="C2840" s="266" t="s">
        <v>27650</v>
      </c>
      <c r="D2840" s="273" t="s">
        <v>14</v>
      </c>
      <c r="E2840" s="273" t="s">
        <v>25041</v>
      </c>
      <c r="F2840" s="274">
        <v>6.74</v>
      </c>
    </row>
    <row r="2841" spans="1:6">
      <c r="A2841" s="273" t="s">
        <v>25039</v>
      </c>
      <c r="B2841" s="273">
        <v>39309</v>
      </c>
      <c r="C2841" s="266" t="s">
        <v>27651</v>
      </c>
      <c r="D2841" s="273" t="s">
        <v>14</v>
      </c>
      <c r="E2841" s="273" t="s">
        <v>25041</v>
      </c>
      <c r="F2841" s="274">
        <v>7.68</v>
      </c>
    </row>
    <row r="2842" spans="1:6">
      <c r="A2842" s="273" t="s">
        <v>25039</v>
      </c>
      <c r="B2842" s="273">
        <v>39310</v>
      </c>
      <c r="C2842" s="266" t="s">
        <v>27652</v>
      </c>
      <c r="D2842" s="273" t="s">
        <v>14</v>
      </c>
      <c r="E2842" s="273" t="s">
        <v>25041</v>
      </c>
      <c r="F2842" s="274">
        <v>14.34</v>
      </c>
    </row>
    <row r="2843" spans="1:6">
      <c r="A2843" s="273" t="s">
        <v>25039</v>
      </c>
      <c r="B2843" s="273">
        <v>39311</v>
      </c>
      <c r="C2843" s="266" t="s">
        <v>27653</v>
      </c>
      <c r="D2843" s="273" t="s">
        <v>14</v>
      </c>
      <c r="E2843" s="273" t="s">
        <v>25041</v>
      </c>
      <c r="F2843" s="274">
        <v>20.309999999999999</v>
      </c>
    </row>
    <row r="2844" spans="1:6">
      <c r="A2844" s="273" t="s">
        <v>25039</v>
      </c>
      <c r="B2844" s="273">
        <v>45261</v>
      </c>
      <c r="C2844" s="266" t="s">
        <v>32375</v>
      </c>
      <c r="D2844" s="273" t="s">
        <v>4106</v>
      </c>
      <c r="E2844" s="273" t="s">
        <v>25041</v>
      </c>
      <c r="F2844" s="274">
        <v>21.09</v>
      </c>
    </row>
    <row r="2845" spans="1:6">
      <c r="A2845" s="273" t="s">
        <v>25039</v>
      </c>
      <c r="B2845" s="273">
        <v>11519</v>
      </c>
      <c r="C2845" s="266" t="s">
        <v>27654</v>
      </c>
      <c r="D2845" s="273" t="s">
        <v>4106</v>
      </c>
      <c r="E2845" s="273" t="s">
        <v>25041</v>
      </c>
      <c r="F2845" s="274">
        <v>60.25</v>
      </c>
    </row>
    <row r="2846" spans="1:6">
      <c r="A2846" s="273" t="s">
        <v>25039</v>
      </c>
      <c r="B2846" s="273">
        <v>11520</v>
      </c>
      <c r="C2846" s="266" t="s">
        <v>27655</v>
      </c>
      <c r="D2846" s="273" t="s">
        <v>4106</v>
      </c>
      <c r="E2846" s="273" t="s">
        <v>25041</v>
      </c>
      <c r="F2846" s="274">
        <v>27.85</v>
      </c>
    </row>
    <row r="2847" spans="1:6">
      <c r="A2847" s="273" t="s">
        <v>25039</v>
      </c>
      <c r="B2847" s="273">
        <v>11518</v>
      </c>
      <c r="C2847" s="266" t="s">
        <v>27656</v>
      </c>
      <c r="D2847" s="273" t="s">
        <v>4106</v>
      </c>
      <c r="E2847" s="273" t="s">
        <v>25041</v>
      </c>
      <c r="F2847" s="274">
        <v>101.27</v>
      </c>
    </row>
    <row r="2848" spans="1:6">
      <c r="A2848" s="273" t="s">
        <v>25039</v>
      </c>
      <c r="B2848" s="273">
        <v>38473</v>
      </c>
      <c r="C2848" s="266" t="s">
        <v>27657</v>
      </c>
      <c r="D2848" s="273" t="s">
        <v>14</v>
      </c>
      <c r="E2848" s="273" t="s">
        <v>25041</v>
      </c>
      <c r="F2848" s="274">
        <v>273.91000000000003</v>
      </c>
    </row>
    <row r="2849" spans="1:6">
      <c r="A2849" s="273" t="s">
        <v>25183</v>
      </c>
      <c r="B2849" s="273">
        <v>4244</v>
      </c>
      <c r="C2849" s="266" t="s">
        <v>27658</v>
      </c>
      <c r="D2849" s="273" t="s">
        <v>17</v>
      </c>
      <c r="E2849" s="273" t="s">
        <v>25041</v>
      </c>
      <c r="F2849" s="274">
        <v>29.72</v>
      </c>
    </row>
    <row r="2850" spans="1:6">
      <c r="A2850" s="273" t="s">
        <v>25183</v>
      </c>
      <c r="B2850" s="273">
        <v>40977</v>
      </c>
      <c r="C2850" s="266" t="s">
        <v>27659</v>
      </c>
      <c r="D2850" s="273" t="s">
        <v>11802</v>
      </c>
      <c r="E2850" s="273" t="s">
        <v>25041</v>
      </c>
      <c r="F2850" s="274">
        <v>5208.05</v>
      </c>
    </row>
    <row r="2851" spans="1:6">
      <c r="A2851" s="273" t="s">
        <v>25039</v>
      </c>
      <c r="B2851" s="273">
        <v>4115</v>
      </c>
      <c r="C2851" s="266" t="s">
        <v>27660</v>
      </c>
      <c r="D2851" s="273" t="s">
        <v>13</v>
      </c>
      <c r="E2851" s="273" t="s">
        <v>25041</v>
      </c>
      <c r="F2851" s="274">
        <v>31.95</v>
      </c>
    </row>
    <row r="2852" spans="1:6">
      <c r="A2852" s="273" t="s">
        <v>25039</v>
      </c>
      <c r="B2852" s="273">
        <v>4119</v>
      </c>
      <c r="C2852" s="266" t="s">
        <v>27661</v>
      </c>
      <c r="D2852" s="273" t="s">
        <v>13</v>
      </c>
      <c r="E2852" s="273" t="s">
        <v>25041</v>
      </c>
      <c r="F2852" s="274">
        <v>64.53</v>
      </c>
    </row>
    <row r="2853" spans="1:6">
      <c r="A2853" s="273" t="s">
        <v>25039</v>
      </c>
      <c r="B2853" s="273">
        <v>2794</v>
      </c>
      <c r="C2853" s="266" t="s">
        <v>27662</v>
      </c>
      <c r="D2853" s="273" t="s">
        <v>13</v>
      </c>
      <c r="E2853" s="273" t="s">
        <v>25041</v>
      </c>
      <c r="F2853" s="274">
        <v>171.19</v>
      </c>
    </row>
    <row r="2854" spans="1:6">
      <c r="A2854" s="273" t="s">
        <v>25039</v>
      </c>
      <c r="B2854" s="273">
        <v>2788</v>
      </c>
      <c r="C2854" s="266" t="s">
        <v>27663</v>
      </c>
      <c r="D2854" s="273" t="s">
        <v>13</v>
      </c>
      <c r="E2854" s="273" t="s">
        <v>25041</v>
      </c>
      <c r="F2854" s="274">
        <v>249.39</v>
      </c>
    </row>
    <row r="2855" spans="1:6">
      <c r="A2855" s="273" t="s">
        <v>25039</v>
      </c>
      <c r="B2855" s="273">
        <v>4006</v>
      </c>
      <c r="C2855" s="266" t="s">
        <v>27664</v>
      </c>
      <c r="D2855" s="273" t="s">
        <v>18</v>
      </c>
      <c r="E2855" s="273" t="s">
        <v>25041</v>
      </c>
      <c r="F2855" s="274">
        <v>1858.3</v>
      </c>
    </row>
    <row r="2856" spans="1:6">
      <c r="A2856" s="273" t="s">
        <v>25039</v>
      </c>
      <c r="B2856" s="273">
        <v>45395</v>
      </c>
      <c r="C2856" s="266" t="s">
        <v>27665</v>
      </c>
      <c r="D2856" s="273" t="s">
        <v>4106</v>
      </c>
      <c r="E2856" s="273" t="s">
        <v>25041</v>
      </c>
      <c r="F2856" s="274">
        <v>32</v>
      </c>
    </row>
    <row r="2857" spans="1:6">
      <c r="A2857" s="273" t="s">
        <v>25039</v>
      </c>
      <c r="B2857" s="273">
        <v>37461</v>
      </c>
      <c r="C2857" s="266" t="s">
        <v>27666</v>
      </c>
      <c r="D2857" s="273" t="s">
        <v>13</v>
      </c>
      <c r="E2857" s="273" t="s">
        <v>25041</v>
      </c>
      <c r="F2857" s="274">
        <v>13.17</v>
      </c>
    </row>
    <row r="2858" spans="1:6">
      <c r="A2858" s="273" t="s">
        <v>25039</v>
      </c>
      <c r="B2858" s="273">
        <v>37460</v>
      </c>
      <c r="C2858" s="266" t="s">
        <v>27667</v>
      </c>
      <c r="D2858" s="273" t="s">
        <v>13</v>
      </c>
      <c r="E2858" s="273" t="s">
        <v>25041</v>
      </c>
      <c r="F2858" s="274">
        <v>23.11</v>
      </c>
    </row>
    <row r="2859" spans="1:6">
      <c r="A2859" s="273" t="s">
        <v>25039</v>
      </c>
      <c r="B2859" s="273">
        <v>37458</v>
      </c>
      <c r="C2859" s="266" t="s">
        <v>27668</v>
      </c>
      <c r="D2859" s="273" t="s">
        <v>13</v>
      </c>
      <c r="E2859" s="273" t="s">
        <v>25046</v>
      </c>
      <c r="F2859" s="274">
        <v>5.36</v>
      </c>
    </row>
    <row r="2860" spans="1:6">
      <c r="A2860" s="273" t="s">
        <v>25039</v>
      </c>
      <c r="B2860" s="273">
        <v>37454</v>
      </c>
      <c r="C2860" s="266" t="s">
        <v>27669</v>
      </c>
      <c r="D2860" s="273" t="s">
        <v>13</v>
      </c>
      <c r="E2860" s="273" t="s">
        <v>25041</v>
      </c>
      <c r="F2860" s="274">
        <v>1.67</v>
      </c>
    </row>
    <row r="2861" spans="1:6">
      <c r="A2861" s="273" t="s">
        <v>25039</v>
      </c>
      <c r="B2861" s="273">
        <v>37455</v>
      </c>
      <c r="C2861" s="266" t="s">
        <v>27670</v>
      </c>
      <c r="D2861" s="273" t="s">
        <v>13</v>
      </c>
      <c r="E2861" s="273" t="s">
        <v>25041</v>
      </c>
      <c r="F2861" s="274">
        <v>2.79</v>
      </c>
    </row>
    <row r="2862" spans="1:6">
      <c r="A2862" s="273" t="s">
        <v>25039</v>
      </c>
      <c r="B2862" s="273">
        <v>37459</v>
      </c>
      <c r="C2862" s="266" t="s">
        <v>27671</v>
      </c>
      <c r="D2862" s="273" t="s">
        <v>13</v>
      </c>
      <c r="E2862" s="273" t="s">
        <v>25041</v>
      </c>
      <c r="F2862" s="274">
        <v>8.93</v>
      </c>
    </row>
    <row r="2863" spans="1:6">
      <c r="A2863" s="273" t="s">
        <v>25039</v>
      </c>
      <c r="B2863" s="273">
        <v>37457</v>
      </c>
      <c r="C2863" s="266" t="s">
        <v>27672</v>
      </c>
      <c r="D2863" s="273" t="s">
        <v>13</v>
      </c>
      <c r="E2863" s="273" t="s">
        <v>25041</v>
      </c>
      <c r="F2863" s="274">
        <v>3.08</v>
      </c>
    </row>
    <row r="2864" spans="1:6">
      <c r="A2864" s="273" t="s">
        <v>25039</v>
      </c>
      <c r="B2864" s="273">
        <v>37456</v>
      </c>
      <c r="C2864" s="266" t="s">
        <v>27673</v>
      </c>
      <c r="D2864" s="273" t="s">
        <v>13</v>
      </c>
      <c r="E2864" s="273" t="s">
        <v>25041</v>
      </c>
      <c r="F2864" s="274">
        <v>2.11</v>
      </c>
    </row>
    <row r="2865" spans="1:6">
      <c r="A2865" s="273" t="s">
        <v>25039</v>
      </c>
      <c r="B2865" s="273">
        <v>21029</v>
      </c>
      <c r="C2865" s="266" t="s">
        <v>27674</v>
      </c>
      <c r="D2865" s="273" t="s">
        <v>14</v>
      </c>
      <c r="E2865" s="273" t="s">
        <v>25046</v>
      </c>
      <c r="F2865" s="274">
        <v>388.5</v>
      </c>
    </row>
    <row r="2866" spans="1:6">
      <c r="A2866" s="273" t="s">
        <v>25039</v>
      </c>
      <c r="B2866" s="273">
        <v>21030</v>
      </c>
      <c r="C2866" s="266" t="s">
        <v>27675</v>
      </c>
      <c r="D2866" s="273" t="s">
        <v>14</v>
      </c>
      <c r="E2866" s="273" t="s">
        <v>25041</v>
      </c>
      <c r="F2866" s="274">
        <v>478.89</v>
      </c>
    </row>
    <row r="2867" spans="1:6">
      <c r="A2867" s="273" t="s">
        <v>25039</v>
      </c>
      <c r="B2867" s="273">
        <v>21031</v>
      </c>
      <c r="C2867" s="266" t="s">
        <v>27676</v>
      </c>
      <c r="D2867" s="273" t="s">
        <v>14</v>
      </c>
      <c r="E2867" s="273" t="s">
        <v>25041</v>
      </c>
      <c r="F2867" s="274">
        <v>596.21</v>
      </c>
    </row>
    <row r="2868" spans="1:6">
      <c r="A2868" s="273" t="s">
        <v>25039</v>
      </c>
      <c r="B2868" s="273">
        <v>21032</v>
      </c>
      <c r="C2868" s="266" t="s">
        <v>27677</v>
      </c>
      <c r="D2868" s="273" t="s">
        <v>14</v>
      </c>
      <c r="E2868" s="273" t="s">
        <v>25041</v>
      </c>
      <c r="F2868" s="274">
        <v>636.6</v>
      </c>
    </row>
    <row r="2869" spans="1:6">
      <c r="A2869" s="273" t="s">
        <v>25039</v>
      </c>
      <c r="B2869" s="273">
        <v>37527</v>
      </c>
      <c r="C2869" s="266" t="s">
        <v>27678</v>
      </c>
      <c r="D2869" s="273" t="s">
        <v>14</v>
      </c>
      <c r="E2869" s="273" t="s">
        <v>25041</v>
      </c>
      <c r="F2869" s="274">
        <v>575.04999999999995</v>
      </c>
    </row>
    <row r="2870" spans="1:6">
      <c r="A2870" s="273" t="s">
        <v>25039</v>
      </c>
      <c r="B2870" s="273">
        <v>37528</v>
      </c>
      <c r="C2870" s="266" t="s">
        <v>27679</v>
      </c>
      <c r="D2870" s="273" t="s">
        <v>14</v>
      </c>
      <c r="E2870" s="273" t="s">
        <v>25041</v>
      </c>
      <c r="F2870" s="274">
        <v>685.64</v>
      </c>
    </row>
    <row r="2871" spans="1:6">
      <c r="A2871" s="273" t="s">
        <v>25039</v>
      </c>
      <c r="B2871" s="273">
        <v>37529</v>
      </c>
      <c r="C2871" s="266" t="s">
        <v>27680</v>
      </c>
      <c r="D2871" s="273" t="s">
        <v>14</v>
      </c>
      <c r="E2871" s="273" t="s">
        <v>25041</v>
      </c>
      <c r="F2871" s="274">
        <v>692.37</v>
      </c>
    </row>
    <row r="2872" spans="1:6">
      <c r="A2872" s="273" t="s">
        <v>25039</v>
      </c>
      <c r="B2872" s="273">
        <v>37530</v>
      </c>
      <c r="C2872" s="266" t="s">
        <v>27681</v>
      </c>
      <c r="D2872" s="273" t="s">
        <v>14</v>
      </c>
      <c r="E2872" s="273" t="s">
        <v>25041</v>
      </c>
      <c r="F2872" s="274">
        <v>903.93</v>
      </c>
    </row>
    <row r="2873" spans="1:6">
      <c r="A2873" s="273" t="s">
        <v>25039</v>
      </c>
      <c r="B2873" s="273">
        <v>21034</v>
      </c>
      <c r="C2873" s="266" t="s">
        <v>27682</v>
      </c>
      <c r="D2873" s="273" t="s">
        <v>14</v>
      </c>
      <c r="E2873" s="273" t="s">
        <v>25041</v>
      </c>
      <c r="F2873" s="274">
        <v>771.23</v>
      </c>
    </row>
    <row r="2874" spans="1:6">
      <c r="A2874" s="273" t="s">
        <v>25039</v>
      </c>
      <c r="B2874" s="273">
        <v>37531</v>
      </c>
      <c r="C2874" s="266" t="s">
        <v>27683</v>
      </c>
      <c r="D2874" s="273" t="s">
        <v>14</v>
      </c>
      <c r="E2874" s="273" t="s">
        <v>25041</v>
      </c>
      <c r="F2874" s="274">
        <v>971.25</v>
      </c>
    </row>
    <row r="2875" spans="1:6">
      <c r="A2875" s="273" t="s">
        <v>25039</v>
      </c>
      <c r="B2875" s="273">
        <v>21036</v>
      </c>
      <c r="C2875" s="266" t="s">
        <v>27684</v>
      </c>
      <c r="D2875" s="273" t="s">
        <v>14</v>
      </c>
      <c r="E2875" s="273" t="s">
        <v>25041</v>
      </c>
      <c r="F2875" s="274">
        <v>1180.8800000000001</v>
      </c>
    </row>
    <row r="2876" spans="1:6">
      <c r="A2876" s="273" t="s">
        <v>25039</v>
      </c>
      <c r="B2876" s="273">
        <v>21037</v>
      </c>
      <c r="C2876" s="266" t="s">
        <v>27685</v>
      </c>
      <c r="D2876" s="273" t="s">
        <v>14</v>
      </c>
      <c r="E2876" s="273" t="s">
        <v>25041</v>
      </c>
      <c r="F2876" s="274">
        <v>1346.28</v>
      </c>
    </row>
    <row r="2877" spans="1:6">
      <c r="A2877" s="273" t="s">
        <v>25039</v>
      </c>
      <c r="B2877" s="273">
        <v>20185</v>
      </c>
      <c r="C2877" s="266" t="s">
        <v>27686</v>
      </c>
      <c r="D2877" s="273" t="s">
        <v>13</v>
      </c>
      <c r="E2877" s="273" t="s">
        <v>25041</v>
      </c>
      <c r="F2877" s="274">
        <v>14.2</v>
      </c>
    </row>
    <row r="2878" spans="1:6">
      <c r="A2878" s="273" t="s">
        <v>25039</v>
      </c>
      <c r="B2878" s="273">
        <v>44909</v>
      </c>
      <c r="C2878" s="266" t="s">
        <v>32376</v>
      </c>
      <c r="D2878" s="273" t="s">
        <v>13</v>
      </c>
      <c r="E2878" s="273" t="s">
        <v>25041</v>
      </c>
      <c r="F2878" s="274">
        <v>16.010000000000002</v>
      </c>
    </row>
    <row r="2879" spans="1:6">
      <c r="A2879" s="273" t="s">
        <v>25039</v>
      </c>
      <c r="B2879" s="273">
        <v>44115</v>
      </c>
      <c r="C2879" s="266" t="s">
        <v>32377</v>
      </c>
      <c r="D2879" s="273" t="s">
        <v>13</v>
      </c>
      <c r="E2879" s="273" t="s">
        <v>25041</v>
      </c>
      <c r="F2879" s="274">
        <v>29.46</v>
      </c>
    </row>
    <row r="2880" spans="1:6">
      <c r="A2880" s="273" t="s">
        <v>25039</v>
      </c>
      <c r="B2880" s="273">
        <v>44333</v>
      </c>
      <c r="C2880" s="266" t="s">
        <v>32378</v>
      </c>
      <c r="D2880" s="273" t="s">
        <v>13</v>
      </c>
      <c r="E2880" s="273" t="s">
        <v>25041</v>
      </c>
      <c r="F2880" s="274">
        <v>96.75</v>
      </c>
    </row>
    <row r="2881" spans="1:6">
      <c r="A2881" s="273" t="s">
        <v>25039</v>
      </c>
      <c r="B2881" s="273">
        <v>44907</v>
      </c>
      <c r="C2881" s="266" t="s">
        <v>32379</v>
      </c>
      <c r="D2881" s="273" t="s">
        <v>13</v>
      </c>
      <c r="E2881" s="273" t="s">
        <v>25041</v>
      </c>
      <c r="F2881" s="274">
        <v>16.97</v>
      </c>
    </row>
    <row r="2882" spans="1:6">
      <c r="A2882" s="273" t="s">
        <v>25039</v>
      </c>
      <c r="B2882" s="273">
        <v>20260</v>
      </c>
      <c r="C2882" s="266" t="s">
        <v>27687</v>
      </c>
      <c r="D2882" s="273" t="s">
        <v>14</v>
      </c>
      <c r="E2882" s="273" t="s">
        <v>25041</v>
      </c>
      <c r="F2882" s="274">
        <v>15.56</v>
      </c>
    </row>
    <row r="2883" spans="1:6">
      <c r="A2883" s="273" t="s">
        <v>25212</v>
      </c>
      <c r="B2883" s="273">
        <v>37515</v>
      </c>
      <c r="C2883" s="266" t="s">
        <v>27688</v>
      </c>
      <c r="D2883" s="273" t="s">
        <v>14</v>
      </c>
      <c r="E2883" s="273" t="s">
        <v>25046</v>
      </c>
      <c r="F2883" s="274">
        <v>586676.06999999995</v>
      </c>
    </row>
    <row r="2884" spans="1:6">
      <c r="A2884" s="273" t="s">
        <v>25039</v>
      </c>
      <c r="B2884" s="273">
        <v>12899</v>
      </c>
      <c r="C2884" s="266" t="s">
        <v>27689</v>
      </c>
      <c r="D2884" s="273" t="s">
        <v>14</v>
      </c>
      <c r="E2884" s="273" t="s">
        <v>25041</v>
      </c>
      <c r="F2884" s="274">
        <v>141.91999999999999</v>
      </c>
    </row>
    <row r="2885" spans="1:6">
      <c r="A2885" s="273" t="s">
        <v>25039</v>
      </c>
      <c r="B2885" s="273">
        <v>12898</v>
      </c>
      <c r="C2885" s="266" t="s">
        <v>27690</v>
      </c>
      <c r="D2885" s="273" t="s">
        <v>14</v>
      </c>
      <c r="E2885" s="273" t="s">
        <v>25046</v>
      </c>
      <c r="F2885" s="274">
        <v>225.13</v>
      </c>
    </row>
    <row r="2886" spans="1:6">
      <c r="A2886" s="273" t="s">
        <v>25039</v>
      </c>
      <c r="B2886" s="273">
        <v>39699</v>
      </c>
      <c r="C2886" s="266" t="s">
        <v>27691</v>
      </c>
      <c r="D2886" s="273" t="s">
        <v>16</v>
      </c>
      <c r="E2886" s="273" t="s">
        <v>25041</v>
      </c>
      <c r="F2886" s="274">
        <v>17.64</v>
      </c>
    </row>
    <row r="2887" spans="1:6">
      <c r="A2887" s="273" t="s">
        <v>25039</v>
      </c>
      <c r="B2887" s="273">
        <v>39696</v>
      </c>
      <c r="C2887" s="266" t="s">
        <v>27692</v>
      </c>
      <c r="D2887" s="273" t="s">
        <v>16</v>
      </c>
      <c r="E2887" s="273" t="s">
        <v>25046</v>
      </c>
      <c r="F2887" s="274">
        <v>6.45</v>
      </c>
    </row>
    <row r="2888" spans="1:6">
      <c r="A2888" s="273" t="s">
        <v>25039</v>
      </c>
      <c r="B2888" s="273">
        <v>42528</v>
      </c>
      <c r="C2888" s="266" t="s">
        <v>32380</v>
      </c>
      <c r="D2888" s="273" t="s">
        <v>16</v>
      </c>
      <c r="E2888" s="273" t="s">
        <v>25041</v>
      </c>
      <c r="F2888" s="274">
        <v>9.17</v>
      </c>
    </row>
    <row r="2889" spans="1:6">
      <c r="A2889" s="273" t="s">
        <v>25039</v>
      </c>
      <c r="B2889" s="273">
        <v>39700</v>
      </c>
      <c r="C2889" s="266" t="s">
        <v>27693</v>
      </c>
      <c r="D2889" s="273" t="s">
        <v>16</v>
      </c>
      <c r="E2889" s="273" t="s">
        <v>25041</v>
      </c>
      <c r="F2889" s="274">
        <v>28.94</v>
      </c>
    </row>
    <row r="2890" spans="1:6">
      <c r="A2890" s="273" t="s">
        <v>25039</v>
      </c>
      <c r="B2890" s="273">
        <v>4014</v>
      </c>
      <c r="C2890" s="266" t="s">
        <v>27694</v>
      </c>
      <c r="D2890" s="273" t="s">
        <v>16</v>
      </c>
      <c r="E2890" s="273" t="s">
        <v>25041</v>
      </c>
      <c r="F2890" s="274">
        <v>59.58</v>
      </c>
    </row>
    <row r="2891" spans="1:6">
      <c r="A2891" s="273" t="s">
        <v>25039</v>
      </c>
      <c r="B2891" s="273">
        <v>4015</v>
      </c>
      <c r="C2891" s="266" t="s">
        <v>27695</v>
      </c>
      <c r="D2891" s="273" t="s">
        <v>16</v>
      </c>
      <c r="E2891" s="273" t="s">
        <v>25041</v>
      </c>
      <c r="F2891" s="274">
        <v>73.17</v>
      </c>
    </row>
    <row r="2892" spans="1:6">
      <c r="A2892" s="273" t="s">
        <v>25039</v>
      </c>
      <c r="B2892" s="273">
        <v>4017</v>
      </c>
      <c r="C2892" s="266" t="s">
        <v>27696</v>
      </c>
      <c r="D2892" s="273" t="s">
        <v>16</v>
      </c>
      <c r="E2892" s="273" t="s">
        <v>25041</v>
      </c>
      <c r="F2892" s="274">
        <v>106.46</v>
      </c>
    </row>
    <row r="2893" spans="1:6">
      <c r="A2893" s="273" t="s">
        <v>25039</v>
      </c>
      <c r="B2893" s="273">
        <v>11621</v>
      </c>
      <c r="C2893" s="266" t="s">
        <v>27697</v>
      </c>
      <c r="D2893" s="273" t="s">
        <v>16</v>
      </c>
      <c r="E2893" s="273" t="s">
        <v>25041</v>
      </c>
      <c r="F2893" s="274">
        <v>57.59</v>
      </c>
    </row>
    <row r="2894" spans="1:6">
      <c r="A2894" s="273" t="s">
        <v>25039</v>
      </c>
      <c r="B2894" s="273">
        <v>4016</v>
      </c>
      <c r="C2894" s="266" t="s">
        <v>27698</v>
      </c>
      <c r="D2894" s="273" t="s">
        <v>16</v>
      </c>
      <c r="E2894" s="273" t="s">
        <v>25046</v>
      </c>
      <c r="F2894" s="274">
        <v>42.05</v>
      </c>
    </row>
    <row r="2895" spans="1:6">
      <c r="A2895" s="273" t="s">
        <v>25039</v>
      </c>
      <c r="B2895" s="273">
        <v>38544</v>
      </c>
      <c r="C2895" s="266" t="s">
        <v>27699</v>
      </c>
      <c r="D2895" s="273" t="s">
        <v>16</v>
      </c>
      <c r="E2895" s="273" t="s">
        <v>25041</v>
      </c>
      <c r="F2895" s="274">
        <v>10.79</v>
      </c>
    </row>
    <row r="2896" spans="1:6">
      <c r="A2896" s="273" t="s">
        <v>25039</v>
      </c>
      <c r="B2896" s="273">
        <v>38545</v>
      </c>
      <c r="C2896" s="266" t="s">
        <v>27700</v>
      </c>
      <c r="D2896" s="273" t="s">
        <v>16</v>
      </c>
      <c r="E2896" s="273" t="s">
        <v>25041</v>
      </c>
      <c r="F2896" s="274">
        <v>6.93</v>
      </c>
    </row>
    <row r="2897" spans="1:6">
      <c r="A2897" s="273" t="s">
        <v>25039</v>
      </c>
      <c r="B2897" s="273">
        <v>42527</v>
      </c>
      <c r="C2897" s="266" t="s">
        <v>27701</v>
      </c>
      <c r="D2897" s="273" t="s">
        <v>16</v>
      </c>
      <c r="E2897" s="273" t="s">
        <v>25041</v>
      </c>
      <c r="F2897" s="274">
        <v>24.23</v>
      </c>
    </row>
    <row r="2898" spans="1:6">
      <c r="A2898" s="273" t="s">
        <v>25039</v>
      </c>
      <c r="B2898" s="273">
        <v>39323</v>
      </c>
      <c r="C2898" s="266" t="s">
        <v>27702</v>
      </c>
      <c r="D2898" s="273" t="s">
        <v>16</v>
      </c>
      <c r="E2898" s="273" t="s">
        <v>25041</v>
      </c>
      <c r="F2898" s="274">
        <v>26.45</v>
      </c>
    </row>
    <row r="2899" spans="1:6">
      <c r="A2899" s="273" t="s">
        <v>25039</v>
      </c>
      <c r="B2899" s="273">
        <v>626</v>
      </c>
      <c r="C2899" s="266" t="s">
        <v>27703</v>
      </c>
      <c r="D2899" s="273" t="s">
        <v>15</v>
      </c>
      <c r="E2899" s="273" t="s">
        <v>25046</v>
      </c>
      <c r="F2899" s="274">
        <v>17.77</v>
      </c>
    </row>
    <row r="2900" spans="1:6">
      <c r="A2900" s="273" t="s">
        <v>25039</v>
      </c>
      <c r="B2900" s="273">
        <v>44504</v>
      </c>
      <c r="C2900" s="266" t="s">
        <v>27704</v>
      </c>
      <c r="D2900" s="273" t="s">
        <v>16</v>
      </c>
      <c r="E2900" s="273" t="s">
        <v>25041</v>
      </c>
      <c r="F2900" s="274">
        <v>14.46</v>
      </c>
    </row>
    <row r="2901" spans="1:6">
      <c r="A2901" s="273" t="s">
        <v>25039</v>
      </c>
      <c r="B2901" s="273">
        <v>44505</v>
      </c>
      <c r="C2901" s="266" t="s">
        <v>27705</v>
      </c>
      <c r="D2901" s="273" t="s">
        <v>16</v>
      </c>
      <c r="E2901" s="273" t="s">
        <v>25041</v>
      </c>
      <c r="F2901" s="274">
        <v>21.82</v>
      </c>
    </row>
    <row r="2902" spans="1:6">
      <c r="A2902" s="273" t="s">
        <v>25039</v>
      </c>
      <c r="B2902" s="273">
        <v>44506</v>
      </c>
      <c r="C2902" s="266" t="s">
        <v>27706</v>
      </c>
      <c r="D2902" s="273" t="s">
        <v>16</v>
      </c>
      <c r="E2902" s="273" t="s">
        <v>25041</v>
      </c>
      <c r="F2902" s="274">
        <v>23.16</v>
      </c>
    </row>
    <row r="2903" spans="1:6">
      <c r="A2903" s="273" t="s">
        <v>25039</v>
      </c>
      <c r="B2903" s="273">
        <v>44507</v>
      </c>
      <c r="C2903" s="266" t="s">
        <v>27707</v>
      </c>
      <c r="D2903" s="273" t="s">
        <v>16</v>
      </c>
      <c r="E2903" s="273" t="s">
        <v>25041</v>
      </c>
      <c r="F2903" s="274">
        <v>28.96</v>
      </c>
    </row>
    <row r="2904" spans="1:6">
      <c r="A2904" s="273" t="s">
        <v>25039</v>
      </c>
      <c r="B2904" s="273">
        <v>44508</v>
      </c>
      <c r="C2904" s="266" t="s">
        <v>27708</v>
      </c>
      <c r="D2904" s="273" t="s">
        <v>16</v>
      </c>
      <c r="E2904" s="273" t="s">
        <v>25041</v>
      </c>
      <c r="F2904" s="274">
        <v>43.42</v>
      </c>
    </row>
    <row r="2905" spans="1:6">
      <c r="A2905" s="273" t="s">
        <v>25039</v>
      </c>
      <c r="B2905" s="273">
        <v>44509</v>
      </c>
      <c r="C2905" s="266" t="s">
        <v>27709</v>
      </c>
      <c r="D2905" s="273" t="s">
        <v>16</v>
      </c>
      <c r="E2905" s="273" t="s">
        <v>25041</v>
      </c>
      <c r="F2905" s="274">
        <v>58.17</v>
      </c>
    </row>
    <row r="2906" spans="1:6">
      <c r="A2906" s="273" t="s">
        <v>25039</v>
      </c>
      <c r="B2906" s="273">
        <v>44510</v>
      </c>
      <c r="C2906" s="266" t="s">
        <v>27710</v>
      </c>
      <c r="D2906" s="273" t="s">
        <v>16</v>
      </c>
      <c r="E2906" s="273" t="s">
        <v>25041</v>
      </c>
      <c r="F2906" s="274">
        <v>72.23</v>
      </c>
    </row>
    <row r="2907" spans="1:6">
      <c r="A2907" s="273" t="s">
        <v>25039</v>
      </c>
      <c r="B2907" s="273">
        <v>44512</v>
      </c>
      <c r="C2907" s="266" t="s">
        <v>32381</v>
      </c>
      <c r="D2907" s="273" t="s">
        <v>16</v>
      </c>
      <c r="E2907" s="273" t="s">
        <v>25041</v>
      </c>
      <c r="F2907" s="274">
        <v>16.12</v>
      </c>
    </row>
    <row r="2908" spans="1:6">
      <c r="A2908" s="273" t="s">
        <v>25039</v>
      </c>
      <c r="B2908" s="273">
        <v>44513</v>
      </c>
      <c r="C2908" s="266" t="s">
        <v>32382</v>
      </c>
      <c r="D2908" s="273" t="s">
        <v>16</v>
      </c>
      <c r="E2908" s="273" t="s">
        <v>25041</v>
      </c>
      <c r="F2908" s="274">
        <v>22.76</v>
      </c>
    </row>
    <row r="2909" spans="1:6">
      <c r="A2909" s="273" t="s">
        <v>25039</v>
      </c>
      <c r="B2909" s="273">
        <v>44514</v>
      </c>
      <c r="C2909" s="266" t="s">
        <v>32383</v>
      </c>
      <c r="D2909" s="273" t="s">
        <v>16</v>
      </c>
      <c r="E2909" s="273" t="s">
        <v>25041</v>
      </c>
      <c r="F2909" s="274">
        <v>25.79</v>
      </c>
    </row>
    <row r="2910" spans="1:6">
      <c r="A2910" s="273" t="s">
        <v>25039</v>
      </c>
      <c r="B2910" s="273">
        <v>44515</v>
      </c>
      <c r="C2910" s="266" t="s">
        <v>32384</v>
      </c>
      <c r="D2910" s="273" t="s">
        <v>16</v>
      </c>
      <c r="E2910" s="273" t="s">
        <v>25041</v>
      </c>
      <c r="F2910" s="274">
        <v>31.68</v>
      </c>
    </row>
    <row r="2911" spans="1:6">
      <c r="A2911" s="273" t="s">
        <v>25039</v>
      </c>
      <c r="B2911" s="273">
        <v>44511</v>
      </c>
      <c r="C2911" s="266" t="s">
        <v>32385</v>
      </c>
      <c r="D2911" s="273" t="s">
        <v>16</v>
      </c>
      <c r="E2911" s="273" t="s">
        <v>25041</v>
      </c>
      <c r="F2911" s="274">
        <v>46.89</v>
      </c>
    </row>
    <row r="2912" spans="1:6">
      <c r="A2912" s="273" t="s">
        <v>25039</v>
      </c>
      <c r="B2912" s="273">
        <v>44516</v>
      </c>
      <c r="C2912" s="266" t="s">
        <v>32386</v>
      </c>
      <c r="D2912" s="273" t="s">
        <v>16</v>
      </c>
      <c r="E2912" s="273" t="s">
        <v>25041</v>
      </c>
      <c r="F2912" s="274">
        <v>63.37</v>
      </c>
    </row>
    <row r="2913" spans="1:6">
      <c r="A2913" s="273" t="s">
        <v>25039</v>
      </c>
      <c r="B2913" s="273">
        <v>44517</v>
      </c>
      <c r="C2913" s="266" t="s">
        <v>32387</v>
      </c>
      <c r="D2913" s="273" t="s">
        <v>16</v>
      </c>
      <c r="E2913" s="273" t="s">
        <v>25041</v>
      </c>
      <c r="F2913" s="274">
        <v>79.040000000000006</v>
      </c>
    </row>
    <row r="2914" spans="1:6">
      <c r="A2914" s="273" t="s">
        <v>25039</v>
      </c>
      <c r="B2914" s="273">
        <v>11479</v>
      </c>
      <c r="C2914" s="266" t="s">
        <v>27711</v>
      </c>
      <c r="D2914" s="273" t="s">
        <v>14</v>
      </c>
      <c r="E2914" s="273" t="s">
        <v>25041</v>
      </c>
      <c r="F2914" s="274">
        <v>42.3</v>
      </c>
    </row>
    <row r="2915" spans="1:6">
      <c r="A2915" s="273" t="s">
        <v>25039</v>
      </c>
      <c r="B2915" s="273">
        <v>11481</v>
      </c>
      <c r="C2915" s="266" t="s">
        <v>27712</v>
      </c>
      <c r="D2915" s="273" t="s">
        <v>14</v>
      </c>
      <c r="E2915" s="273" t="s">
        <v>25041</v>
      </c>
      <c r="F2915" s="274">
        <v>38.270000000000003</v>
      </c>
    </row>
    <row r="2916" spans="1:6">
      <c r="A2916" s="273" t="s">
        <v>25039</v>
      </c>
      <c r="B2916" s="273">
        <v>43609</v>
      </c>
      <c r="C2916" s="266" t="s">
        <v>27713</v>
      </c>
      <c r="D2916" s="273" t="s">
        <v>14</v>
      </c>
      <c r="E2916" s="273" t="s">
        <v>25041</v>
      </c>
      <c r="F2916" s="274">
        <v>38.270000000000003</v>
      </c>
    </row>
    <row r="2917" spans="1:6">
      <c r="A2917" s="273" t="s">
        <v>25039</v>
      </c>
      <c r="B2917" s="273">
        <v>11478</v>
      </c>
      <c r="C2917" s="266" t="s">
        <v>27714</v>
      </c>
      <c r="D2917" s="273" t="s">
        <v>14</v>
      </c>
      <c r="E2917" s="273" t="s">
        <v>25041</v>
      </c>
      <c r="F2917" s="274">
        <v>72.58</v>
      </c>
    </row>
    <row r="2918" spans="1:6">
      <c r="A2918" s="273" t="s">
        <v>25039</v>
      </c>
      <c r="B2918" s="273">
        <v>43608</v>
      </c>
      <c r="C2918" s="266" t="s">
        <v>27715</v>
      </c>
      <c r="D2918" s="273" t="s">
        <v>14</v>
      </c>
      <c r="E2918" s="273" t="s">
        <v>25041</v>
      </c>
      <c r="F2918" s="274">
        <v>55.38</v>
      </c>
    </row>
    <row r="2919" spans="1:6">
      <c r="A2919" s="273" t="s">
        <v>25039</v>
      </c>
      <c r="B2919" s="273">
        <v>11476</v>
      </c>
      <c r="C2919" s="266" t="s">
        <v>27716</v>
      </c>
      <c r="D2919" s="273" t="s">
        <v>14</v>
      </c>
      <c r="E2919" s="273" t="s">
        <v>25041</v>
      </c>
      <c r="F2919" s="274">
        <v>55.38</v>
      </c>
    </row>
    <row r="2920" spans="1:6">
      <c r="A2920" s="273" t="s">
        <v>25212</v>
      </c>
      <c r="B2920" s="273">
        <v>40637</v>
      </c>
      <c r="C2920" s="266" t="s">
        <v>27717</v>
      </c>
      <c r="D2920" s="273" t="s">
        <v>14</v>
      </c>
      <c r="E2920" s="273" t="s">
        <v>25041</v>
      </c>
      <c r="F2920" s="274">
        <v>900957.15</v>
      </c>
    </row>
    <row r="2921" spans="1:6">
      <c r="A2921" s="273" t="s">
        <v>25212</v>
      </c>
      <c r="B2921" s="273">
        <v>13836</v>
      </c>
      <c r="C2921" s="266" t="s">
        <v>27718</v>
      </c>
      <c r="D2921" s="273" t="s">
        <v>14</v>
      </c>
      <c r="E2921" s="273" t="s">
        <v>25041</v>
      </c>
      <c r="F2921" s="274">
        <v>71301.62</v>
      </c>
    </row>
    <row r="2922" spans="1:6">
      <c r="A2922" s="273" t="s">
        <v>25212</v>
      </c>
      <c r="B2922" s="273">
        <v>39813</v>
      </c>
      <c r="C2922" s="266" t="s">
        <v>27719</v>
      </c>
      <c r="D2922" s="273" t="s">
        <v>14</v>
      </c>
      <c r="E2922" s="273" t="s">
        <v>25041</v>
      </c>
      <c r="F2922" s="274">
        <v>38997.879999999997</v>
      </c>
    </row>
    <row r="2923" spans="1:6">
      <c r="A2923" s="273" t="s">
        <v>25183</v>
      </c>
      <c r="B2923" s="273">
        <v>12868</v>
      </c>
      <c r="C2923" s="266" t="s">
        <v>27720</v>
      </c>
      <c r="D2923" s="273" t="s">
        <v>17</v>
      </c>
      <c r="E2923" s="273" t="s">
        <v>25041</v>
      </c>
      <c r="F2923" s="274">
        <v>24.1</v>
      </c>
    </row>
    <row r="2924" spans="1:6">
      <c r="A2924" s="273" t="s">
        <v>25183</v>
      </c>
      <c r="B2924" s="273">
        <v>40916</v>
      </c>
      <c r="C2924" s="266" t="s">
        <v>27721</v>
      </c>
      <c r="D2924" s="273" t="s">
        <v>11802</v>
      </c>
      <c r="E2924" s="273" t="s">
        <v>25041</v>
      </c>
      <c r="F2924" s="274">
        <v>4223.0200000000004</v>
      </c>
    </row>
    <row r="2925" spans="1:6">
      <c r="A2925" s="273" t="s">
        <v>25183</v>
      </c>
      <c r="B2925" s="273">
        <v>4755</v>
      </c>
      <c r="C2925" s="266" t="s">
        <v>27722</v>
      </c>
      <c r="D2925" s="273" t="s">
        <v>17</v>
      </c>
      <c r="E2925" s="273" t="s">
        <v>25041</v>
      </c>
      <c r="F2925" s="274">
        <v>24.96</v>
      </c>
    </row>
    <row r="2926" spans="1:6">
      <c r="A2926" s="273" t="s">
        <v>25183</v>
      </c>
      <c r="B2926" s="273">
        <v>41067</v>
      </c>
      <c r="C2926" s="266" t="s">
        <v>27723</v>
      </c>
      <c r="D2926" s="273" t="s">
        <v>11802</v>
      </c>
      <c r="E2926" s="273" t="s">
        <v>25041</v>
      </c>
      <c r="F2926" s="274">
        <v>4376.09</v>
      </c>
    </row>
    <row r="2927" spans="1:6">
      <c r="A2927" s="273" t="s">
        <v>25039</v>
      </c>
      <c r="B2927" s="273">
        <v>45240</v>
      </c>
      <c r="C2927" s="266" t="s">
        <v>32388</v>
      </c>
      <c r="D2927" s="273" t="s">
        <v>14</v>
      </c>
      <c r="E2927" s="273" t="s">
        <v>25041</v>
      </c>
      <c r="F2927" s="274">
        <v>34.5</v>
      </c>
    </row>
    <row r="2928" spans="1:6">
      <c r="A2928" s="273" t="s">
        <v>25039</v>
      </c>
      <c r="B2928" s="273">
        <v>45228</v>
      </c>
      <c r="C2928" s="266" t="s">
        <v>32389</v>
      </c>
      <c r="D2928" s="273" t="s">
        <v>14</v>
      </c>
      <c r="E2928" s="273" t="s">
        <v>25041</v>
      </c>
      <c r="F2928" s="274">
        <v>29.48</v>
      </c>
    </row>
    <row r="2929" spans="1:6">
      <c r="A2929" s="273" t="s">
        <v>25039</v>
      </c>
      <c r="B2929" s="273">
        <v>45241</v>
      </c>
      <c r="C2929" s="266" t="s">
        <v>32390</v>
      </c>
      <c r="D2929" s="273" t="s">
        <v>14</v>
      </c>
      <c r="E2929" s="273" t="s">
        <v>25041</v>
      </c>
      <c r="F2929" s="274">
        <v>42.42</v>
      </c>
    </row>
    <row r="2930" spans="1:6">
      <c r="A2930" s="273" t="s">
        <v>25039</v>
      </c>
      <c r="B2930" s="273">
        <v>38463</v>
      </c>
      <c r="C2930" s="266" t="s">
        <v>27724</v>
      </c>
      <c r="D2930" s="273" t="s">
        <v>14</v>
      </c>
      <c r="E2930" s="273" t="s">
        <v>25041</v>
      </c>
      <c r="F2930" s="274">
        <v>44.97</v>
      </c>
    </row>
    <row r="2931" spans="1:6">
      <c r="A2931" s="273" t="s">
        <v>25212</v>
      </c>
      <c r="B2931" s="273">
        <v>40703</v>
      </c>
      <c r="C2931" s="266" t="s">
        <v>27725</v>
      </c>
      <c r="D2931" s="273" t="s">
        <v>14</v>
      </c>
      <c r="E2931" s="273" t="s">
        <v>25046</v>
      </c>
      <c r="F2931" s="274">
        <v>10449</v>
      </c>
    </row>
    <row r="2932" spans="1:6">
      <c r="A2932" s="273" t="s">
        <v>25212</v>
      </c>
      <c r="B2932" s="273">
        <v>11616</v>
      </c>
      <c r="C2932" s="266" t="s">
        <v>27726</v>
      </c>
      <c r="D2932" s="273" t="s">
        <v>14</v>
      </c>
      <c r="E2932" s="273" t="s">
        <v>25041</v>
      </c>
      <c r="F2932" s="274">
        <v>12480.84</v>
      </c>
    </row>
    <row r="2933" spans="1:6">
      <c r="A2933" s="273" t="s">
        <v>25212</v>
      </c>
      <c r="B2933" s="273">
        <v>41898</v>
      </c>
      <c r="C2933" s="266" t="s">
        <v>27727</v>
      </c>
      <c r="D2933" s="273" t="s">
        <v>14</v>
      </c>
      <c r="E2933" s="273" t="s">
        <v>25041</v>
      </c>
      <c r="F2933" s="274">
        <v>6164.14</v>
      </c>
    </row>
    <row r="2934" spans="1:6">
      <c r="A2934" s="273" t="s">
        <v>25212</v>
      </c>
      <c r="B2934" s="273">
        <v>45304</v>
      </c>
      <c r="C2934" s="266" t="s">
        <v>32391</v>
      </c>
      <c r="D2934" s="273" t="s">
        <v>14</v>
      </c>
      <c r="E2934" s="273" t="s">
        <v>25041</v>
      </c>
      <c r="F2934" s="274">
        <v>10604.16</v>
      </c>
    </row>
    <row r="2935" spans="1:6">
      <c r="A2935" s="273" t="s">
        <v>25039</v>
      </c>
      <c r="B2935" s="273">
        <v>36141</v>
      </c>
      <c r="C2935" s="266" t="s">
        <v>27728</v>
      </c>
      <c r="D2935" s="273" t="s">
        <v>14</v>
      </c>
      <c r="E2935" s="273" t="s">
        <v>25041</v>
      </c>
      <c r="F2935" s="274">
        <v>100.54</v>
      </c>
    </row>
    <row r="2936" spans="1:6">
      <c r="A2936" s="273" t="s">
        <v>25039</v>
      </c>
      <c r="B2936" s="273">
        <v>45211</v>
      </c>
      <c r="C2936" s="266" t="s">
        <v>32392</v>
      </c>
      <c r="D2936" s="273" t="s">
        <v>14</v>
      </c>
      <c r="E2936" s="273" t="s">
        <v>25041</v>
      </c>
      <c r="F2936" s="274">
        <v>91.37</v>
      </c>
    </row>
    <row r="2937" spans="1:6">
      <c r="A2937" s="273" t="s">
        <v>25039</v>
      </c>
      <c r="B2937" s="273">
        <v>43651</v>
      </c>
      <c r="C2937" s="266" t="s">
        <v>27729</v>
      </c>
      <c r="D2937" s="273" t="s">
        <v>15</v>
      </c>
      <c r="E2937" s="273" t="s">
        <v>25041</v>
      </c>
      <c r="F2937" s="274">
        <v>6.96</v>
      </c>
    </row>
    <row r="2938" spans="1:6">
      <c r="A2938" s="273" t="s">
        <v>25039</v>
      </c>
      <c r="B2938" s="273">
        <v>43626</v>
      </c>
      <c r="C2938" s="266" t="s">
        <v>27730</v>
      </c>
      <c r="D2938" s="273" t="s">
        <v>15</v>
      </c>
      <c r="E2938" s="273" t="s">
        <v>25046</v>
      </c>
      <c r="F2938" s="274">
        <v>3.87</v>
      </c>
    </row>
    <row r="2939" spans="1:6">
      <c r="A2939" s="273" t="s">
        <v>25039</v>
      </c>
      <c r="B2939" s="273">
        <v>39434</v>
      </c>
      <c r="C2939" s="266" t="s">
        <v>27731</v>
      </c>
      <c r="D2939" s="273" t="s">
        <v>15</v>
      </c>
      <c r="E2939" s="273" t="s">
        <v>25041</v>
      </c>
      <c r="F2939" s="274">
        <v>3.38</v>
      </c>
    </row>
    <row r="2940" spans="1:6">
      <c r="A2940" s="273" t="s">
        <v>25039</v>
      </c>
      <c r="B2940" s="273">
        <v>39433</v>
      </c>
      <c r="C2940" s="266" t="s">
        <v>27732</v>
      </c>
      <c r="D2940" s="273" t="s">
        <v>15</v>
      </c>
      <c r="E2940" s="273" t="s">
        <v>25041</v>
      </c>
      <c r="F2940" s="274">
        <v>2.69</v>
      </c>
    </row>
    <row r="2941" spans="1:6">
      <c r="A2941" s="273" t="s">
        <v>25039</v>
      </c>
      <c r="B2941" s="273">
        <v>4049</v>
      </c>
      <c r="C2941" s="266" t="s">
        <v>27733</v>
      </c>
      <c r="D2941" s="273" t="s">
        <v>11</v>
      </c>
      <c r="E2941" s="273" t="s">
        <v>25041</v>
      </c>
      <c r="F2941" s="274">
        <v>77.67</v>
      </c>
    </row>
    <row r="2942" spans="1:6">
      <c r="A2942" s="273" t="s">
        <v>25039</v>
      </c>
      <c r="B2942" s="273">
        <v>38120</v>
      </c>
      <c r="C2942" s="266" t="s">
        <v>27734</v>
      </c>
      <c r="D2942" s="273" t="s">
        <v>15</v>
      </c>
      <c r="E2942" s="273" t="s">
        <v>25041</v>
      </c>
      <c r="F2942" s="274">
        <v>126.46</v>
      </c>
    </row>
    <row r="2943" spans="1:6">
      <c r="A2943" s="273" t="s">
        <v>25039</v>
      </c>
      <c r="B2943" s="273">
        <v>43652</v>
      </c>
      <c r="C2943" s="266" t="s">
        <v>27735</v>
      </c>
      <c r="D2943" s="273" t="s">
        <v>15</v>
      </c>
      <c r="E2943" s="273" t="s">
        <v>25041</v>
      </c>
      <c r="F2943" s="274">
        <v>15.59</v>
      </c>
    </row>
    <row r="2944" spans="1:6">
      <c r="A2944" s="273" t="s">
        <v>25039</v>
      </c>
      <c r="B2944" s="273">
        <v>10498</v>
      </c>
      <c r="C2944" s="266" t="s">
        <v>27736</v>
      </c>
      <c r="D2944" s="273" t="s">
        <v>15</v>
      </c>
      <c r="E2944" s="273" t="s">
        <v>25041</v>
      </c>
      <c r="F2944" s="274">
        <v>11.46</v>
      </c>
    </row>
    <row r="2945" spans="1:6">
      <c r="A2945" s="273" t="s">
        <v>25039</v>
      </c>
      <c r="B2945" s="273">
        <v>4823</v>
      </c>
      <c r="C2945" s="266" t="s">
        <v>27737</v>
      </c>
      <c r="D2945" s="273" t="s">
        <v>15</v>
      </c>
      <c r="E2945" s="273" t="s">
        <v>25041</v>
      </c>
      <c r="F2945" s="274">
        <v>34.479999999999997</v>
      </c>
    </row>
    <row r="2946" spans="1:6">
      <c r="A2946" s="273" t="s">
        <v>25039</v>
      </c>
      <c r="B2946" s="273">
        <v>38877</v>
      </c>
      <c r="C2946" s="266" t="s">
        <v>27738</v>
      </c>
      <c r="D2946" s="273" t="s">
        <v>15</v>
      </c>
      <c r="E2946" s="273" t="s">
        <v>25041</v>
      </c>
      <c r="F2946" s="274">
        <v>7.67</v>
      </c>
    </row>
    <row r="2947" spans="1:6">
      <c r="A2947" s="273" t="s">
        <v>25039</v>
      </c>
      <c r="B2947" s="273">
        <v>34546</v>
      </c>
      <c r="C2947" s="266" t="s">
        <v>27739</v>
      </c>
      <c r="D2947" s="273" t="s">
        <v>15</v>
      </c>
      <c r="E2947" s="273" t="s">
        <v>25041</v>
      </c>
      <c r="F2947" s="274">
        <v>7.89</v>
      </c>
    </row>
    <row r="2948" spans="1:6">
      <c r="A2948" s="273" t="s">
        <v>25039</v>
      </c>
      <c r="B2948" s="273">
        <v>41387</v>
      </c>
      <c r="C2948" s="266" t="s">
        <v>27740</v>
      </c>
      <c r="D2948" s="273" t="s">
        <v>13</v>
      </c>
      <c r="E2948" s="273" t="s">
        <v>25041</v>
      </c>
      <c r="F2948" s="274">
        <v>51.47</v>
      </c>
    </row>
    <row r="2949" spans="1:6">
      <c r="A2949" s="273" t="s">
        <v>25039</v>
      </c>
      <c r="B2949" s="273">
        <v>41388</v>
      </c>
      <c r="C2949" s="266" t="s">
        <v>27741</v>
      </c>
      <c r="D2949" s="273" t="s">
        <v>13</v>
      </c>
      <c r="E2949" s="273" t="s">
        <v>25041</v>
      </c>
      <c r="F2949" s="274">
        <v>61.75</v>
      </c>
    </row>
    <row r="2950" spans="1:6">
      <c r="A2950" s="273" t="s">
        <v>25039</v>
      </c>
      <c r="B2950" s="273">
        <v>41380</v>
      </c>
      <c r="C2950" s="266" t="s">
        <v>27742</v>
      </c>
      <c r="D2950" s="273" t="s">
        <v>14</v>
      </c>
      <c r="E2950" s="273" t="s">
        <v>25041</v>
      </c>
      <c r="F2950" s="274">
        <v>410.85</v>
      </c>
    </row>
    <row r="2951" spans="1:6">
      <c r="A2951" s="273" t="s">
        <v>25039</v>
      </c>
      <c r="B2951" s="273">
        <v>41381</v>
      </c>
      <c r="C2951" s="266" t="s">
        <v>27743</v>
      </c>
      <c r="D2951" s="273" t="s">
        <v>14</v>
      </c>
      <c r="E2951" s="273" t="s">
        <v>25041</v>
      </c>
      <c r="F2951" s="274">
        <v>430.42</v>
      </c>
    </row>
    <row r="2952" spans="1:6">
      <c r="A2952" s="273" t="s">
        <v>25039</v>
      </c>
      <c r="B2952" s="273">
        <v>41382</v>
      </c>
      <c r="C2952" s="266" t="s">
        <v>27744</v>
      </c>
      <c r="D2952" s="273" t="s">
        <v>14</v>
      </c>
      <c r="E2952" s="273" t="s">
        <v>25041</v>
      </c>
      <c r="F2952" s="274">
        <v>416.62</v>
      </c>
    </row>
    <row r="2953" spans="1:6">
      <c r="A2953" s="273" t="s">
        <v>25039</v>
      </c>
      <c r="B2953" s="273">
        <v>41383</v>
      </c>
      <c r="C2953" s="266" t="s">
        <v>27745</v>
      </c>
      <c r="D2953" s="273" t="s">
        <v>14</v>
      </c>
      <c r="E2953" s="273" t="s">
        <v>25041</v>
      </c>
      <c r="F2953" s="274">
        <v>565.47</v>
      </c>
    </row>
    <row r="2954" spans="1:6">
      <c r="A2954" s="273" t="s">
        <v>25039</v>
      </c>
      <c r="B2954" s="273">
        <v>41385</v>
      </c>
      <c r="C2954" s="266" t="s">
        <v>27746</v>
      </c>
      <c r="D2954" s="273" t="s">
        <v>14</v>
      </c>
      <c r="E2954" s="273" t="s">
        <v>25041</v>
      </c>
      <c r="F2954" s="274">
        <v>703.66</v>
      </c>
    </row>
    <row r="2955" spans="1:6">
      <c r="A2955" s="273" t="s">
        <v>25183</v>
      </c>
      <c r="B2955" s="273">
        <v>4058</v>
      </c>
      <c r="C2955" s="266" t="s">
        <v>27747</v>
      </c>
      <c r="D2955" s="273" t="s">
        <v>17</v>
      </c>
      <c r="E2955" s="273" t="s">
        <v>25041</v>
      </c>
      <c r="F2955" s="274">
        <v>38.6</v>
      </c>
    </row>
    <row r="2956" spans="1:6">
      <c r="A2956" s="273" t="s">
        <v>25183</v>
      </c>
      <c r="B2956" s="273">
        <v>40974</v>
      </c>
      <c r="C2956" s="266" t="s">
        <v>27748</v>
      </c>
      <c r="D2956" s="273" t="s">
        <v>11802</v>
      </c>
      <c r="E2956" s="273" t="s">
        <v>25041</v>
      </c>
      <c r="F2956" s="274">
        <v>6763.49</v>
      </c>
    </row>
    <row r="2957" spans="1:6">
      <c r="A2957" s="273" t="s">
        <v>25183</v>
      </c>
      <c r="B2957" s="273">
        <v>34794</v>
      </c>
      <c r="C2957" s="266" t="s">
        <v>27749</v>
      </c>
      <c r="D2957" s="273" t="s">
        <v>17</v>
      </c>
      <c r="E2957" s="273" t="s">
        <v>25041</v>
      </c>
      <c r="F2957" s="274">
        <v>32.369999999999997</v>
      </c>
    </row>
    <row r="2958" spans="1:6">
      <c r="A2958" s="273" t="s">
        <v>25183</v>
      </c>
      <c r="B2958" s="273">
        <v>40925</v>
      </c>
      <c r="C2958" s="266" t="s">
        <v>27750</v>
      </c>
      <c r="D2958" s="273" t="s">
        <v>11802</v>
      </c>
      <c r="E2958" s="273" t="s">
        <v>25041</v>
      </c>
      <c r="F2958" s="274">
        <v>5673.53</v>
      </c>
    </row>
    <row r="2959" spans="1:6">
      <c r="A2959" s="273" t="s">
        <v>25039</v>
      </c>
      <c r="B2959" s="273">
        <v>13741</v>
      </c>
      <c r="C2959" s="266" t="s">
        <v>27751</v>
      </c>
      <c r="D2959" s="273" t="s">
        <v>14</v>
      </c>
      <c r="E2959" s="273" t="s">
        <v>25041</v>
      </c>
      <c r="F2959" s="274">
        <v>2360.44</v>
      </c>
    </row>
    <row r="2960" spans="1:6">
      <c r="A2960" s="273" t="s">
        <v>25039</v>
      </c>
      <c r="B2960" s="273">
        <v>3288</v>
      </c>
      <c r="C2960" s="266" t="s">
        <v>27752</v>
      </c>
      <c r="D2960" s="273" t="s">
        <v>13</v>
      </c>
      <c r="E2960" s="273" t="s">
        <v>25046</v>
      </c>
      <c r="F2960" s="274">
        <v>7.5</v>
      </c>
    </row>
    <row r="2961" spans="1:6">
      <c r="A2961" s="273" t="s">
        <v>25039</v>
      </c>
      <c r="B2961" s="273">
        <v>13587</v>
      </c>
      <c r="C2961" s="266" t="s">
        <v>27753</v>
      </c>
      <c r="D2961" s="273" t="s">
        <v>13</v>
      </c>
      <c r="E2961" s="273" t="s">
        <v>25041</v>
      </c>
      <c r="F2961" s="274">
        <v>4.53</v>
      </c>
    </row>
    <row r="2962" spans="1:6">
      <c r="A2962" s="273" t="s">
        <v>25039</v>
      </c>
      <c r="B2962" s="273">
        <v>38598</v>
      </c>
      <c r="C2962" s="266" t="s">
        <v>27754</v>
      </c>
      <c r="D2962" s="273" t="s">
        <v>14</v>
      </c>
      <c r="E2962" s="273" t="s">
        <v>25041</v>
      </c>
      <c r="F2962" s="274">
        <v>3.58</v>
      </c>
    </row>
    <row r="2963" spans="1:6">
      <c r="A2963" s="273" t="s">
        <v>25039</v>
      </c>
      <c r="B2963" s="273">
        <v>38595</v>
      </c>
      <c r="C2963" s="266" t="s">
        <v>27755</v>
      </c>
      <c r="D2963" s="273" t="s">
        <v>14</v>
      </c>
      <c r="E2963" s="273" t="s">
        <v>25041</v>
      </c>
      <c r="F2963" s="274">
        <v>3.04</v>
      </c>
    </row>
    <row r="2964" spans="1:6">
      <c r="A2964" s="273" t="s">
        <v>25039</v>
      </c>
      <c r="B2964" s="273">
        <v>38592</v>
      </c>
      <c r="C2964" s="266" t="s">
        <v>27756</v>
      </c>
      <c r="D2964" s="273" t="s">
        <v>14</v>
      </c>
      <c r="E2964" s="273" t="s">
        <v>25041</v>
      </c>
      <c r="F2964" s="274">
        <v>3.07</v>
      </c>
    </row>
    <row r="2965" spans="1:6">
      <c r="A2965" s="273" t="s">
        <v>25039</v>
      </c>
      <c r="B2965" s="273">
        <v>38588</v>
      </c>
      <c r="C2965" s="266" t="s">
        <v>27757</v>
      </c>
      <c r="D2965" s="273" t="s">
        <v>14</v>
      </c>
      <c r="E2965" s="273" t="s">
        <v>25041</v>
      </c>
      <c r="F2965" s="274">
        <v>2.46</v>
      </c>
    </row>
    <row r="2966" spans="1:6">
      <c r="A2966" s="273" t="s">
        <v>25039</v>
      </c>
      <c r="B2966" s="273">
        <v>38593</v>
      </c>
      <c r="C2966" s="266" t="s">
        <v>27758</v>
      </c>
      <c r="D2966" s="273" t="s">
        <v>14</v>
      </c>
      <c r="E2966" s="273" t="s">
        <v>25041</v>
      </c>
      <c r="F2966" s="274">
        <v>3.39</v>
      </c>
    </row>
    <row r="2967" spans="1:6">
      <c r="A2967" s="273" t="s">
        <v>25039</v>
      </c>
      <c r="B2967" s="273">
        <v>38589</v>
      </c>
      <c r="C2967" s="266" t="s">
        <v>27759</v>
      </c>
      <c r="D2967" s="273" t="s">
        <v>14</v>
      </c>
      <c r="E2967" s="273" t="s">
        <v>25041</v>
      </c>
      <c r="F2967" s="274">
        <v>2.57</v>
      </c>
    </row>
    <row r="2968" spans="1:6">
      <c r="A2968" s="273" t="s">
        <v>25039</v>
      </c>
      <c r="B2968" s="273">
        <v>38594</v>
      </c>
      <c r="C2968" s="266" t="s">
        <v>27760</v>
      </c>
      <c r="D2968" s="273" t="s">
        <v>14</v>
      </c>
      <c r="E2968" s="273" t="s">
        <v>25041</v>
      </c>
      <c r="F2968" s="274">
        <v>5.35</v>
      </c>
    </row>
    <row r="2969" spans="1:6">
      <c r="A2969" s="273" t="s">
        <v>25039</v>
      </c>
      <c r="B2969" s="273">
        <v>34774</v>
      </c>
      <c r="C2969" s="266" t="s">
        <v>27761</v>
      </c>
      <c r="D2969" s="273" t="s">
        <v>14</v>
      </c>
      <c r="E2969" s="273" t="s">
        <v>25041</v>
      </c>
      <c r="F2969" s="274">
        <v>2.4</v>
      </c>
    </row>
    <row r="2970" spans="1:6">
      <c r="A2970" s="273" t="s">
        <v>25039</v>
      </c>
      <c r="B2970" s="273">
        <v>34771</v>
      </c>
      <c r="C2970" s="266" t="s">
        <v>27762</v>
      </c>
      <c r="D2970" s="273" t="s">
        <v>14</v>
      </c>
      <c r="E2970" s="273" t="s">
        <v>25041</v>
      </c>
      <c r="F2970" s="274">
        <v>2.9</v>
      </c>
    </row>
    <row r="2971" spans="1:6">
      <c r="A2971" s="273" t="s">
        <v>25039</v>
      </c>
      <c r="B2971" s="273">
        <v>34764</v>
      </c>
      <c r="C2971" s="266" t="s">
        <v>27763</v>
      </c>
      <c r="D2971" s="273" t="s">
        <v>14</v>
      </c>
      <c r="E2971" s="273" t="s">
        <v>25041</v>
      </c>
      <c r="F2971" s="274">
        <v>1.9</v>
      </c>
    </row>
    <row r="2972" spans="1:6">
      <c r="A2972" s="273" t="s">
        <v>25039</v>
      </c>
      <c r="B2972" s="273">
        <v>34773</v>
      </c>
      <c r="C2972" s="266" t="s">
        <v>27764</v>
      </c>
      <c r="D2972" s="273" t="s">
        <v>14</v>
      </c>
      <c r="E2972" s="273" t="s">
        <v>25041</v>
      </c>
      <c r="F2972" s="274">
        <v>2.5299999999999998</v>
      </c>
    </row>
    <row r="2973" spans="1:6">
      <c r="A2973" s="273" t="s">
        <v>25039</v>
      </c>
      <c r="B2973" s="273">
        <v>34769</v>
      </c>
      <c r="C2973" s="266" t="s">
        <v>27765</v>
      </c>
      <c r="D2973" s="273" t="s">
        <v>14</v>
      </c>
      <c r="E2973" s="273" t="s">
        <v>25041</v>
      </c>
      <c r="F2973" s="274">
        <v>3.13</v>
      </c>
    </row>
    <row r="2974" spans="1:6">
      <c r="A2974" s="273" t="s">
        <v>25039</v>
      </c>
      <c r="B2974" s="273">
        <v>34763</v>
      </c>
      <c r="C2974" s="266" t="s">
        <v>27766</v>
      </c>
      <c r="D2974" s="273" t="s">
        <v>14</v>
      </c>
      <c r="E2974" s="273" t="s">
        <v>25041</v>
      </c>
      <c r="F2974" s="274">
        <v>1.93</v>
      </c>
    </row>
    <row r="2975" spans="1:6">
      <c r="A2975" s="273" t="s">
        <v>25039</v>
      </c>
      <c r="B2975" s="273">
        <v>34788</v>
      </c>
      <c r="C2975" s="266" t="s">
        <v>27767</v>
      </c>
      <c r="D2975" s="273" t="s">
        <v>14</v>
      </c>
      <c r="E2975" s="273" t="s">
        <v>25041</v>
      </c>
      <c r="F2975" s="274">
        <v>1.24</v>
      </c>
    </row>
    <row r="2976" spans="1:6">
      <c r="A2976" s="273" t="s">
        <v>25039</v>
      </c>
      <c r="B2976" s="273">
        <v>34781</v>
      </c>
      <c r="C2976" s="266" t="s">
        <v>27768</v>
      </c>
      <c r="D2976" s="273" t="s">
        <v>14</v>
      </c>
      <c r="E2976" s="273" t="s">
        <v>25041</v>
      </c>
      <c r="F2976" s="274">
        <v>1.71</v>
      </c>
    </row>
    <row r="2977" spans="1:6">
      <c r="A2977" s="273" t="s">
        <v>25039</v>
      </c>
      <c r="B2977" s="273">
        <v>41682</v>
      </c>
      <c r="C2977" s="266" t="s">
        <v>27769</v>
      </c>
      <c r="D2977" s="273" t="s">
        <v>14</v>
      </c>
      <c r="E2977" s="273" t="s">
        <v>25041</v>
      </c>
      <c r="F2977" s="274">
        <v>29.47</v>
      </c>
    </row>
    <row r="2978" spans="1:6">
      <c r="A2978" s="273" t="s">
        <v>25039</v>
      </c>
      <c r="B2978" s="273">
        <v>41683</v>
      </c>
      <c r="C2978" s="266" t="s">
        <v>27770</v>
      </c>
      <c r="D2978" s="273" t="s">
        <v>14</v>
      </c>
      <c r="E2978" s="273" t="s">
        <v>25041</v>
      </c>
      <c r="F2978" s="274">
        <v>21.68</v>
      </c>
    </row>
    <row r="2979" spans="1:6">
      <c r="A2979" s="273" t="s">
        <v>25039</v>
      </c>
      <c r="B2979" s="273">
        <v>41680</v>
      </c>
      <c r="C2979" s="266" t="s">
        <v>27771</v>
      </c>
      <c r="D2979" s="273" t="s">
        <v>14</v>
      </c>
      <c r="E2979" s="273" t="s">
        <v>25041</v>
      </c>
      <c r="F2979" s="274">
        <v>11.67</v>
      </c>
    </row>
    <row r="2980" spans="1:6">
      <c r="A2980" s="273" t="s">
        <v>25039</v>
      </c>
      <c r="B2980" s="273">
        <v>41679</v>
      </c>
      <c r="C2980" s="266" t="s">
        <v>27772</v>
      </c>
      <c r="D2980" s="273" t="s">
        <v>14</v>
      </c>
      <c r="E2980" s="273" t="s">
        <v>25041</v>
      </c>
      <c r="F2980" s="274">
        <v>26.69</v>
      </c>
    </row>
    <row r="2981" spans="1:6">
      <c r="A2981" s="273" t="s">
        <v>25039</v>
      </c>
      <c r="B2981" s="273">
        <v>41681</v>
      </c>
      <c r="C2981" s="266" t="s">
        <v>27773</v>
      </c>
      <c r="D2981" s="273" t="s">
        <v>14</v>
      </c>
      <c r="E2981" s="273" t="s">
        <v>25041</v>
      </c>
      <c r="F2981" s="274">
        <v>18.260000000000002</v>
      </c>
    </row>
    <row r="2982" spans="1:6">
      <c r="A2982" s="273" t="s">
        <v>25039</v>
      </c>
      <c r="B2982" s="273">
        <v>43386</v>
      </c>
      <c r="C2982" s="266" t="s">
        <v>32393</v>
      </c>
      <c r="D2982" s="273" t="s">
        <v>14</v>
      </c>
      <c r="E2982" s="273" t="s">
        <v>25041</v>
      </c>
      <c r="F2982" s="274">
        <v>41.7</v>
      </c>
    </row>
    <row r="2983" spans="1:6">
      <c r="A2983" s="273" t="s">
        <v>25039</v>
      </c>
      <c r="B2983" s="273">
        <v>4059</v>
      </c>
      <c r="C2983" s="266" t="s">
        <v>27774</v>
      </c>
      <c r="D2983" s="273" t="s">
        <v>13</v>
      </c>
      <c r="E2983" s="273" t="s">
        <v>25041</v>
      </c>
      <c r="F2983" s="274">
        <v>29.47</v>
      </c>
    </row>
    <row r="2984" spans="1:6">
      <c r="A2984" s="273" t="s">
        <v>25039</v>
      </c>
      <c r="B2984" s="273">
        <v>4062</v>
      </c>
      <c r="C2984" s="266" t="s">
        <v>27775</v>
      </c>
      <c r="D2984" s="273" t="s">
        <v>14</v>
      </c>
      <c r="E2984" s="273" t="s">
        <v>25041</v>
      </c>
      <c r="F2984" s="274">
        <v>29.47</v>
      </c>
    </row>
    <row r="2985" spans="1:6">
      <c r="A2985" s="273" t="s">
        <v>25039</v>
      </c>
      <c r="B2985" s="273">
        <v>4061</v>
      </c>
      <c r="C2985" s="266" t="s">
        <v>27776</v>
      </c>
      <c r="D2985" s="273" t="s">
        <v>14</v>
      </c>
      <c r="E2985" s="273" t="s">
        <v>25041</v>
      </c>
      <c r="F2985" s="274">
        <v>36.700000000000003</v>
      </c>
    </row>
    <row r="2986" spans="1:6">
      <c r="A2986" s="273" t="s">
        <v>25039</v>
      </c>
      <c r="B2986" s="273">
        <v>41315</v>
      </c>
      <c r="C2986" s="266" t="s">
        <v>27777</v>
      </c>
      <c r="D2986" s="273" t="s">
        <v>15</v>
      </c>
      <c r="E2986" s="273" t="s">
        <v>25041</v>
      </c>
      <c r="F2986" s="274">
        <v>87.13</v>
      </c>
    </row>
    <row r="2987" spans="1:6">
      <c r="A2987" s="273" t="s">
        <v>25039</v>
      </c>
      <c r="B2987" s="273">
        <v>43148</v>
      </c>
      <c r="C2987" s="266" t="s">
        <v>27778</v>
      </c>
      <c r="D2987" s="273" t="s">
        <v>15</v>
      </c>
      <c r="E2987" s="273" t="s">
        <v>25041</v>
      </c>
      <c r="F2987" s="274">
        <v>59.14</v>
      </c>
    </row>
    <row r="2988" spans="1:6">
      <c r="A2988" s="273" t="s">
        <v>25039</v>
      </c>
      <c r="B2988" s="273">
        <v>43147</v>
      </c>
      <c r="C2988" s="266" t="s">
        <v>27779</v>
      </c>
      <c r="D2988" s="273" t="s">
        <v>15</v>
      </c>
      <c r="E2988" s="273" t="s">
        <v>25041</v>
      </c>
      <c r="F2988" s="274">
        <v>22.9</v>
      </c>
    </row>
    <row r="2989" spans="1:6">
      <c r="A2989" s="273" t="s">
        <v>25212</v>
      </c>
      <c r="B2989" s="273">
        <v>10608</v>
      </c>
      <c r="C2989" s="266" t="s">
        <v>27780</v>
      </c>
      <c r="D2989" s="273" t="s">
        <v>14</v>
      </c>
      <c r="E2989" s="273" t="s">
        <v>25046</v>
      </c>
      <c r="F2989" s="274">
        <v>10200</v>
      </c>
    </row>
    <row r="2990" spans="1:6">
      <c r="A2990" s="273" t="s">
        <v>25183</v>
      </c>
      <c r="B2990" s="273">
        <v>4069</v>
      </c>
      <c r="C2990" s="266" t="s">
        <v>27781</v>
      </c>
      <c r="D2990" s="273" t="s">
        <v>17</v>
      </c>
      <c r="E2990" s="273" t="s">
        <v>25041</v>
      </c>
      <c r="F2990" s="274">
        <v>69.48</v>
      </c>
    </row>
    <row r="2991" spans="1:6">
      <c r="A2991" s="273" t="s">
        <v>25183</v>
      </c>
      <c r="B2991" s="273">
        <v>40819</v>
      </c>
      <c r="C2991" s="266" t="s">
        <v>27782</v>
      </c>
      <c r="D2991" s="273" t="s">
        <v>11802</v>
      </c>
      <c r="E2991" s="273" t="s">
        <v>25041</v>
      </c>
      <c r="F2991" s="274">
        <v>12173.39</v>
      </c>
    </row>
    <row r="2992" spans="1:6">
      <c r="A2992" s="273" t="s">
        <v>25039</v>
      </c>
      <c r="B2992" s="273">
        <v>34361</v>
      </c>
      <c r="C2992" s="266" t="s">
        <v>27783</v>
      </c>
      <c r="D2992" s="273" t="s">
        <v>15</v>
      </c>
      <c r="E2992" s="273" t="s">
        <v>25041</v>
      </c>
      <c r="F2992" s="274">
        <v>16.670000000000002</v>
      </c>
    </row>
    <row r="2993" spans="1:6">
      <c r="A2993" s="273" t="s">
        <v>25039</v>
      </c>
      <c r="B2993" s="273">
        <v>44478</v>
      </c>
      <c r="C2993" s="266" t="s">
        <v>32394</v>
      </c>
      <c r="D2993" s="273" t="s">
        <v>15</v>
      </c>
      <c r="E2993" s="273" t="s">
        <v>25041</v>
      </c>
      <c r="F2993" s="274">
        <v>14.99</v>
      </c>
    </row>
    <row r="2994" spans="1:6">
      <c r="A2994" s="273" t="s">
        <v>25039</v>
      </c>
      <c r="B2994" s="273">
        <v>44477</v>
      </c>
      <c r="C2994" s="266" t="s">
        <v>32395</v>
      </c>
      <c r="D2994" s="273" t="s">
        <v>15</v>
      </c>
      <c r="E2994" s="273" t="s">
        <v>25041</v>
      </c>
      <c r="F2994" s="274">
        <v>14.99</v>
      </c>
    </row>
    <row r="2995" spans="1:6">
      <c r="A2995" s="273" t="s">
        <v>25039</v>
      </c>
      <c r="B2995" s="273">
        <v>11697</v>
      </c>
      <c r="C2995" s="266" t="s">
        <v>27784</v>
      </c>
      <c r="D2995" s="273" t="s">
        <v>14</v>
      </c>
      <c r="E2995" s="273" t="s">
        <v>25041</v>
      </c>
      <c r="F2995" s="274">
        <v>678.58</v>
      </c>
    </row>
    <row r="2996" spans="1:6">
      <c r="A2996" s="273" t="s">
        <v>25039</v>
      </c>
      <c r="B2996" s="273">
        <v>11698</v>
      </c>
      <c r="C2996" s="266" t="s">
        <v>27785</v>
      </c>
      <c r="D2996" s="273" t="s">
        <v>14</v>
      </c>
      <c r="E2996" s="273" t="s">
        <v>25041</v>
      </c>
      <c r="F2996" s="274">
        <v>809.51</v>
      </c>
    </row>
    <row r="2997" spans="1:6">
      <c r="A2997" s="273" t="s">
        <v>25039</v>
      </c>
      <c r="B2997" s="273">
        <v>11699</v>
      </c>
      <c r="C2997" s="266" t="s">
        <v>27786</v>
      </c>
      <c r="D2997" s="273" t="s">
        <v>14</v>
      </c>
      <c r="E2997" s="273" t="s">
        <v>25041</v>
      </c>
      <c r="F2997" s="274">
        <v>894.69</v>
      </c>
    </row>
    <row r="2998" spans="1:6">
      <c r="A2998" s="273" t="s">
        <v>25039</v>
      </c>
      <c r="B2998" s="273">
        <v>10432</v>
      </c>
      <c r="C2998" s="266" t="s">
        <v>27787</v>
      </c>
      <c r="D2998" s="273" t="s">
        <v>14</v>
      </c>
      <c r="E2998" s="273" t="s">
        <v>25041</v>
      </c>
      <c r="F2998" s="274">
        <v>393.32</v>
      </c>
    </row>
    <row r="2999" spans="1:6">
      <c r="A2999" s="273" t="s">
        <v>25039</v>
      </c>
      <c r="B2999" s="273">
        <v>44020</v>
      </c>
      <c r="C2999" s="266" t="s">
        <v>27788</v>
      </c>
      <c r="D2999" s="273" t="s">
        <v>14</v>
      </c>
      <c r="E2999" s="273" t="s">
        <v>25041</v>
      </c>
      <c r="F2999" s="274">
        <v>970.38</v>
      </c>
    </row>
    <row r="3000" spans="1:6">
      <c r="A3000" s="273" t="s">
        <v>25039</v>
      </c>
      <c r="B3000" s="273">
        <v>41419</v>
      </c>
      <c r="C3000" s="266" t="s">
        <v>27789</v>
      </c>
      <c r="D3000" s="273" t="s">
        <v>14</v>
      </c>
      <c r="E3000" s="273" t="s">
        <v>25041</v>
      </c>
      <c r="F3000" s="274">
        <v>7.7</v>
      </c>
    </row>
    <row r="3001" spans="1:6">
      <c r="A3001" s="273" t="s">
        <v>25039</v>
      </c>
      <c r="B3001" s="273">
        <v>41420</v>
      </c>
      <c r="C3001" s="266" t="s">
        <v>27790</v>
      </c>
      <c r="D3001" s="273" t="s">
        <v>14</v>
      </c>
      <c r="E3001" s="273" t="s">
        <v>25041</v>
      </c>
      <c r="F3001" s="274">
        <v>10.47</v>
      </c>
    </row>
    <row r="3002" spans="1:6">
      <c r="A3002" s="273" t="s">
        <v>25039</v>
      </c>
      <c r="B3002" s="273">
        <v>41421</v>
      </c>
      <c r="C3002" s="266" t="s">
        <v>27791</v>
      </c>
      <c r="D3002" s="273" t="s">
        <v>14</v>
      </c>
      <c r="E3002" s="273" t="s">
        <v>25041</v>
      </c>
      <c r="F3002" s="274">
        <v>10.45</v>
      </c>
    </row>
    <row r="3003" spans="1:6">
      <c r="A3003" s="273" t="s">
        <v>25039</v>
      </c>
      <c r="B3003" s="273">
        <v>41422</v>
      </c>
      <c r="C3003" s="266" t="s">
        <v>27792</v>
      </c>
      <c r="D3003" s="273" t="s">
        <v>14</v>
      </c>
      <c r="E3003" s="273" t="s">
        <v>25041</v>
      </c>
      <c r="F3003" s="274">
        <v>14.3</v>
      </c>
    </row>
    <row r="3004" spans="1:6">
      <c r="A3004" s="273" t="s">
        <v>25039</v>
      </c>
      <c r="B3004" s="273">
        <v>41425</v>
      </c>
      <c r="C3004" s="266" t="s">
        <v>27793</v>
      </c>
      <c r="D3004" s="273" t="s">
        <v>14</v>
      </c>
      <c r="E3004" s="273" t="s">
        <v>25041</v>
      </c>
      <c r="F3004" s="274">
        <v>7.32</v>
      </c>
    </row>
    <row r="3005" spans="1:6">
      <c r="A3005" s="273" t="s">
        <v>25039</v>
      </c>
      <c r="B3005" s="273">
        <v>41426</v>
      </c>
      <c r="C3005" s="266" t="s">
        <v>27794</v>
      </c>
      <c r="D3005" s="273" t="s">
        <v>14</v>
      </c>
      <c r="E3005" s="273" t="s">
        <v>25041</v>
      </c>
      <c r="F3005" s="274">
        <v>13.2</v>
      </c>
    </row>
    <row r="3006" spans="1:6">
      <c r="A3006" s="273" t="s">
        <v>25039</v>
      </c>
      <c r="B3006" s="273">
        <v>41414</v>
      </c>
      <c r="C3006" s="266" t="s">
        <v>27795</v>
      </c>
      <c r="D3006" s="273" t="s">
        <v>14</v>
      </c>
      <c r="E3006" s="273" t="s">
        <v>25041</v>
      </c>
      <c r="F3006" s="274">
        <v>24.22</v>
      </c>
    </row>
    <row r="3007" spans="1:6">
      <c r="A3007" s="273" t="s">
        <v>25039</v>
      </c>
      <c r="B3007" s="273">
        <v>41415</v>
      </c>
      <c r="C3007" s="266" t="s">
        <v>27796</v>
      </c>
      <c r="D3007" s="273" t="s">
        <v>14</v>
      </c>
      <c r="E3007" s="273" t="s">
        <v>25041</v>
      </c>
      <c r="F3007" s="274">
        <v>28.21</v>
      </c>
    </row>
    <row r="3008" spans="1:6">
      <c r="A3008" s="273" t="s">
        <v>25212</v>
      </c>
      <c r="B3008" s="273">
        <v>37514</v>
      </c>
      <c r="C3008" s="266" t="s">
        <v>27797</v>
      </c>
      <c r="D3008" s="273" t="s">
        <v>14</v>
      </c>
      <c r="E3008" s="273" t="s">
        <v>25046</v>
      </c>
      <c r="F3008" s="274">
        <v>360000</v>
      </c>
    </row>
    <row r="3009" spans="1:6">
      <c r="A3009" s="273" t="s">
        <v>25212</v>
      </c>
      <c r="B3009" s="273">
        <v>37520</v>
      </c>
      <c r="C3009" s="266" t="s">
        <v>27798</v>
      </c>
      <c r="D3009" s="273" t="s">
        <v>14</v>
      </c>
      <c r="E3009" s="273" t="s">
        <v>25041</v>
      </c>
      <c r="F3009" s="274">
        <v>546477.66</v>
      </c>
    </row>
    <row r="3010" spans="1:6">
      <c r="A3010" s="273" t="s">
        <v>25212</v>
      </c>
      <c r="B3010" s="273">
        <v>37546</v>
      </c>
      <c r="C3010" s="266" t="s">
        <v>27799</v>
      </c>
      <c r="D3010" s="273" t="s">
        <v>14</v>
      </c>
      <c r="E3010" s="273" t="s">
        <v>25041</v>
      </c>
      <c r="F3010" s="274">
        <v>13067.76</v>
      </c>
    </row>
    <row r="3011" spans="1:6">
      <c r="A3011" s="273" t="s">
        <v>25212</v>
      </c>
      <c r="B3011" s="273">
        <v>37544</v>
      </c>
      <c r="C3011" s="266" t="s">
        <v>27800</v>
      </c>
      <c r="D3011" s="273" t="s">
        <v>14</v>
      </c>
      <c r="E3011" s="273" t="s">
        <v>25041</v>
      </c>
      <c r="F3011" s="274">
        <v>13821.35</v>
      </c>
    </row>
    <row r="3012" spans="1:6">
      <c r="A3012" s="273" t="s">
        <v>25212</v>
      </c>
      <c r="B3012" s="273">
        <v>37545</v>
      </c>
      <c r="C3012" s="266" t="s">
        <v>27801</v>
      </c>
      <c r="D3012" s="273" t="s">
        <v>14</v>
      </c>
      <c r="E3012" s="273" t="s">
        <v>25041</v>
      </c>
      <c r="F3012" s="274">
        <v>16445.55</v>
      </c>
    </row>
    <row r="3013" spans="1:6">
      <c r="A3013" s="273" t="s">
        <v>25039</v>
      </c>
      <c r="B3013" s="273">
        <v>36793</v>
      </c>
      <c r="C3013" s="266" t="s">
        <v>27802</v>
      </c>
      <c r="D3013" s="273" t="s">
        <v>14</v>
      </c>
      <c r="E3013" s="273" t="s">
        <v>25041</v>
      </c>
      <c r="F3013" s="274">
        <v>780.77</v>
      </c>
    </row>
    <row r="3014" spans="1:6">
      <c r="A3014" s="273" t="s">
        <v>25039</v>
      </c>
      <c r="B3014" s="273">
        <v>11769</v>
      </c>
      <c r="C3014" s="266" t="s">
        <v>27803</v>
      </c>
      <c r="D3014" s="273" t="s">
        <v>14</v>
      </c>
      <c r="E3014" s="273" t="s">
        <v>25041</v>
      </c>
      <c r="F3014" s="274">
        <v>345.04</v>
      </c>
    </row>
    <row r="3015" spans="1:6">
      <c r="A3015" s="273" t="s">
        <v>25039</v>
      </c>
      <c r="B3015" s="273">
        <v>11771</v>
      </c>
      <c r="C3015" s="266" t="s">
        <v>27804</v>
      </c>
      <c r="D3015" s="273" t="s">
        <v>14</v>
      </c>
      <c r="E3015" s="273" t="s">
        <v>25041</v>
      </c>
      <c r="F3015" s="274">
        <v>422.63</v>
      </c>
    </row>
    <row r="3016" spans="1:6">
      <c r="A3016" s="273" t="s">
        <v>25212</v>
      </c>
      <c r="B3016" s="273">
        <v>39919</v>
      </c>
      <c r="C3016" s="266" t="s">
        <v>27805</v>
      </c>
      <c r="D3016" s="273" t="s">
        <v>14</v>
      </c>
      <c r="E3016" s="273" t="s">
        <v>25041</v>
      </c>
      <c r="F3016" s="274">
        <v>65411.35</v>
      </c>
    </row>
    <row r="3017" spans="1:6">
      <c r="A3017" s="273" t="s">
        <v>25039</v>
      </c>
      <c r="B3017" s="273">
        <v>38385</v>
      </c>
      <c r="C3017" s="266" t="s">
        <v>27806</v>
      </c>
      <c r="D3017" s="273" t="s">
        <v>14</v>
      </c>
      <c r="E3017" s="273" t="s">
        <v>25041</v>
      </c>
      <c r="F3017" s="274">
        <v>40.200000000000003</v>
      </c>
    </row>
    <row r="3018" spans="1:6">
      <c r="A3018" s="273" t="s">
        <v>25039</v>
      </c>
      <c r="B3018" s="273">
        <v>36800</v>
      </c>
      <c r="C3018" s="266" t="s">
        <v>32396</v>
      </c>
      <c r="D3018" s="273" t="s">
        <v>14</v>
      </c>
      <c r="E3018" s="273" t="s">
        <v>25041</v>
      </c>
      <c r="F3018" s="274">
        <v>207.33</v>
      </c>
    </row>
    <row r="3019" spans="1:6">
      <c r="A3019" s="273" t="s">
        <v>25039</v>
      </c>
      <c r="B3019" s="273">
        <v>37587</v>
      </c>
      <c r="C3019" s="266" t="s">
        <v>27807</v>
      </c>
      <c r="D3019" s="273" t="s">
        <v>14</v>
      </c>
      <c r="E3019" s="273" t="s">
        <v>25041</v>
      </c>
      <c r="F3019" s="274">
        <v>455.5</v>
      </c>
    </row>
    <row r="3020" spans="1:6">
      <c r="A3020" s="273" t="s">
        <v>25039</v>
      </c>
      <c r="B3020" s="273">
        <v>11561</v>
      </c>
      <c r="C3020" s="266" t="s">
        <v>27808</v>
      </c>
      <c r="D3020" s="273" t="s">
        <v>14</v>
      </c>
      <c r="E3020" s="273" t="s">
        <v>25041</v>
      </c>
      <c r="F3020" s="274">
        <v>231.59</v>
      </c>
    </row>
    <row r="3021" spans="1:6">
      <c r="A3021" s="273" t="s">
        <v>25039</v>
      </c>
      <c r="B3021" s="273">
        <v>43604</v>
      </c>
      <c r="C3021" s="266" t="s">
        <v>27809</v>
      </c>
      <c r="D3021" s="273" t="s">
        <v>14</v>
      </c>
      <c r="E3021" s="273" t="s">
        <v>25041</v>
      </c>
      <c r="F3021" s="274">
        <v>123.46</v>
      </c>
    </row>
    <row r="3022" spans="1:6">
      <c r="A3022" s="273" t="s">
        <v>25039</v>
      </c>
      <c r="B3022" s="273">
        <v>11560</v>
      </c>
      <c r="C3022" s="266" t="s">
        <v>27810</v>
      </c>
      <c r="D3022" s="273" t="s">
        <v>14</v>
      </c>
      <c r="E3022" s="273" t="s">
        <v>25041</v>
      </c>
      <c r="F3022" s="274">
        <v>178.75</v>
      </c>
    </row>
    <row r="3023" spans="1:6">
      <c r="A3023" s="273" t="s">
        <v>25039</v>
      </c>
      <c r="B3023" s="273">
        <v>11499</v>
      </c>
      <c r="C3023" s="266" t="s">
        <v>27811</v>
      </c>
      <c r="D3023" s="273" t="s">
        <v>14</v>
      </c>
      <c r="E3023" s="273" t="s">
        <v>25041</v>
      </c>
      <c r="F3023" s="274">
        <v>999.9</v>
      </c>
    </row>
    <row r="3024" spans="1:6">
      <c r="A3024" s="273" t="s">
        <v>25183</v>
      </c>
      <c r="B3024" s="273">
        <v>34761</v>
      </c>
      <c r="C3024" s="266" t="s">
        <v>27812</v>
      </c>
      <c r="D3024" s="273" t="s">
        <v>17</v>
      </c>
      <c r="E3024" s="273" t="s">
        <v>25041</v>
      </c>
      <c r="F3024" s="274">
        <v>31.95</v>
      </c>
    </row>
    <row r="3025" spans="1:6">
      <c r="A3025" s="273" t="s">
        <v>25183</v>
      </c>
      <c r="B3025" s="273">
        <v>40924</v>
      </c>
      <c r="C3025" s="266" t="s">
        <v>27813</v>
      </c>
      <c r="D3025" s="273" t="s">
        <v>11802</v>
      </c>
      <c r="E3025" s="273" t="s">
        <v>25041</v>
      </c>
      <c r="F3025" s="274">
        <v>5598.44</v>
      </c>
    </row>
    <row r="3026" spans="1:6">
      <c r="A3026" s="273" t="s">
        <v>25183</v>
      </c>
      <c r="B3026" s="273">
        <v>40983</v>
      </c>
      <c r="C3026" s="266" t="s">
        <v>27814</v>
      </c>
      <c r="D3026" s="273" t="s">
        <v>11802</v>
      </c>
      <c r="E3026" s="273" t="s">
        <v>25041</v>
      </c>
      <c r="F3026" s="274">
        <v>4297.6899999999996</v>
      </c>
    </row>
    <row r="3027" spans="1:6">
      <c r="A3027" s="273" t="s">
        <v>25183</v>
      </c>
      <c r="B3027" s="273">
        <v>44497</v>
      </c>
      <c r="C3027" s="266" t="s">
        <v>27815</v>
      </c>
      <c r="D3027" s="273" t="s">
        <v>17</v>
      </c>
      <c r="E3027" s="273" t="s">
        <v>25041</v>
      </c>
      <c r="F3027" s="274">
        <v>24.52</v>
      </c>
    </row>
    <row r="3028" spans="1:6">
      <c r="A3028" s="273" t="s">
        <v>25183</v>
      </c>
      <c r="B3028" s="273">
        <v>2437</v>
      </c>
      <c r="C3028" s="266" t="s">
        <v>27816</v>
      </c>
      <c r="D3028" s="273" t="s">
        <v>17</v>
      </c>
      <c r="E3028" s="273" t="s">
        <v>25041</v>
      </c>
      <c r="F3028" s="274">
        <v>29.38</v>
      </c>
    </row>
    <row r="3029" spans="1:6">
      <c r="A3029" s="273" t="s">
        <v>25183</v>
      </c>
      <c r="B3029" s="273">
        <v>40921</v>
      </c>
      <c r="C3029" s="266" t="s">
        <v>27817</v>
      </c>
      <c r="D3029" s="273" t="s">
        <v>11802</v>
      </c>
      <c r="E3029" s="273" t="s">
        <v>25041</v>
      </c>
      <c r="F3029" s="274">
        <v>5149.95</v>
      </c>
    </row>
    <row r="3030" spans="1:6">
      <c r="A3030" s="273" t="s">
        <v>25212</v>
      </c>
      <c r="B3030" s="273">
        <v>36502</v>
      </c>
      <c r="C3030" s="266" t="s">
        <v>27818</v>
      </c>
      <c r="D3030" s="273" t="s">
        <v>14</v>
      </c>
      <c r="E3030" s="273" t="s">
        <v>25041</v>
      </c>
      <c r="F3030" s="274">
        <v>3009.7</v>
      </c>
    </row>
    <row r="3031" spans="1:6">
      <c r="A3031" s="273" t="s">
        <v>25212</v>
      </c>
      <c r="B3031" s="273">
        <v>36503</v>
      </c>
      <c r="C3031" s="266" t="s">
        <v>27819</v>
      </c>
      <c r="D3031" s="273" t="s">
        <v>14</v>
      </c>
      <c r="E3031" s="273" t="s">
        <v>25041</v>
      </c>
      <c r="F3031" s="274">
        <v>3711.32</v>
      </c>
    </row>
    <row r="3032" spans="1:6">
      <c r="A3032" s="273" t="s">
        <v>25212</v>
      </c>
      <c r="B3032" s="273">
        <v>4090</v>
      </c>
      <c r="C3032" s="266" t="s">
        <v>27820</v>
      </c>
      <c r="D3032" s="273" t="s">
        <v>14</v>
      </c>
      <c r="E3032" s="273" t="s">
        <v>25046</v>
      </c>
      <c r="F3032" s="274">
        <v>1200000</v>
      </c>
    </row>
    <row r="3033" spans="1:6">
      <c r="A3033" s="273" t="s">
        <v>25183</v>
      </c>
      <c r="B3033" s="273">
        <v>4093</v>
      </c>
      <c r="C3033" s="266" t="s">
        <v>27821</v>
      </c>
      <c r="D3033" s="273" t="s">
        <v>17</v>
      </c>
      <c r="E3033" s="273" t="s">
        <v>25046</v>
      </c>
      <c r="F3033" s="274">
        <v>27.73</v>
      </c>
    </row>
    <row r="3034" spans="1:6">
      <c r="A3034" s="273" t="s">
        <v>25183</v>
      </c>
      <c r="B3034" s="273">
        <v>10512</v>
      </c>
      <c r="C3034" s="266" t="s">
        <v>27822</v>
      </c>
      <c r="D3034" s="273" t="s">
        <v>11802</v>
      </c>
      <c r="E3034" s="273" t="s">
        <v>25041</v>
      </c>
      <c r="F3034" s="274">
        <v>4857.6899999999996</v>
      </c>
    </row>
    <row r="3035" spans="1:6">
      <c r="A3035" s="273" t="s">
        <v>25183</v>
      </c>
      <c r="B3035" s="273">
        <v>4243</v>
      </c>
      <c r="C3035" s="266" t="s">
        <v>27823</v>
      </c>
      <c r="D3035" s="273" t="s">
        <v>17</v>
      </c>
      <c r="E3035" s="273" t="s">
        <v>25041</v>
      </c>
      <c r="F3035" s="274">
        <v>26.47</v>
      </c>
    </row>
    <row r="3036" spans="1:6">
      <c r="A3036" s="273" t="s">
        <v>25183</v>
      </c>
      <c r="B3036" s="273">
        <v>20020</v>
      </c>
      <c r="C3036" s="266" t="s">
        <v>27824</v>
      </c>
      <c r="D3036" s="273" t="s">
        <v>17</v>
      </c>
      <c r="E3036" s="273" t="s">
        <v>25041</v>
      </c>
      <c r="F3036" s="274">
        <v>28.8</v>
      </c>
    </row>
    <row r="3037" spans="1:6">
      <c r="A3037" s="273" t="s">
        <v>25183</v>
      </c>
      <c r="B3037" s="273">
        <v>41038</v>
      </c>
      <c r="C3037" s="266" t="s">
        <v>27825</v>
      </c>
      <c r="D3037" s="273" t="s">
        <v>11802</v>
      </c>
      <c r="E3037" s="273" t="s">
        <v>25041</v>
      </c>
      <c r="F3037" s="274">
        <v>5048.13</v>
      </c>
    </row>
    <row r="3038" spans="1:6">
      <c r="A3038" s="273" t="s">
        <v>25183</v>
      </c>
      <c r="B3038" s="273">
        <v>4094</v>
      </c>
      <c r="C3038" s="266" t="s">
        <v>27826</v>
      </c>
      <c r="D3038" s="273" t="s">
        <v>17</v>
      </c>
      <c r="E3038" s="273" t="s">
        <v>25041</v>
      </c>
      <c r="F3038" s="274">
        <v>34.479999999999997</v>
      </c>
    </row>
    <row r="3039" spans="1:6">
      <c r="A3039" s="273" t="s">
        <v>25183</v>
      </c>
      <c r="B3039" s="273">
        <v>40988</v>
      </c>
      <c r="C3039" s="266" t="s">
        <v>27827</v>
      </c>
      <c r="D3039" s="273" t="s">
        <v>11802</v>
      </c>
      <c r="E3039" s="273" t="s">
        <v>25041</v>
      </c>
      <c r="F3039" s="274">
        <v>6042.11</v>
      </c>
    </row>
    <row r="3040" spans="1:6">
      <c r="A3040" s="273" t="s">
        <v>25183</v>
      </c>
      <c r="B3040" s="273">
        <v>4095</v>
      </c>
      <c r="C3040" s="266" t="s">
        <v>27828</v>
      </c>
      <c r="D3040" s="273" t="s">
        <v>17</v>
      </c>
      <c r="E3040" s="273" t="s">
        <v>25041</v>
      </c>
      <c r="F3040" s="274">
        <v>23.09</v>
      </c>
    </row>
    <row r="3041" spans="1:6">
      <c r="A3041" s="273" t="s">
        <v>25183</v>
      </c>
      <c r="B3041" s="273">
        <v>40990</v>
      </c>
      <c r="C3041" s="266" t="s">
        <v>27829</v>
      </c>
      <c r="D3041" s="273" t="s">
        <v>11802</v>
      </c>
      <c r="E3041" s="273" t="s">
        <v>25041</v>
      </c>
      <c r="F3041" s="274">
        <v>4046.33</v>
      </c>
    </row>
    <row r="3042" spans="1:6">
      <c r="A3042" s="273" t="s">
        <v>25183</v>
      </c>
      <c r="B3042" s="273">
        <v>4096</v>
      </c>
      <c r="C3042" s="266" t="s">
        <v>27830</v>
      </c>
      <c r="D3042" s="273" t="s">
        <v>17</v>
      </c>
      <c r="E3042" s="273" t="s">
        <v>25041</v>
      </c>
      <c r="F3042" s="274">
        <v>31.09</v>
      </c>
    </row>
    <row r="3043" spans="1:6">
      <c r="A3043" s="273" t="s">
        <v>25183</v>
      </c>
      <c r="B3043" s="273">
        <v>40992</v>
      </c>
      <c r="C3043" s="266" t="s">
        <v>27831</v>
      </c>
      <c r="D3043" s="273" t="s">
        <v>11802</v>
      </c>
      <c r="E3043" s="273" t="s">
        <v>25041</v>
      </c>
      <c r="F3043" s="274">
        <v>5447.29</v>
      </c>
    </row>
    <row r="3044" spans="1:6">
      <c r="A3044" s="273" t="s">
        <v>25039</v>
      </c>
      <c r="B3044" s="273">
        <v>4114</v>
      </c>
      <c r="C3044" s="266" t="s">
        <v>27832</v>
      </c>
      <c r="D3044" s="273" t="s">
        <v>14</v>
      </c>
      <c r="E3044" s="273" t="s">
        <v>25041</v>
      </c>
      <c r="F3044" s="274">
        <v>67.56</v>
      </c>
    </row>
    <row r="3045" spans="1:6">
      <c r="A3045" s="273" t="s">
        <v>25039</v>
      </c>
      <c r="B3045" s="273">
        <v>36797</v>
      </c>
      <c r="C3045" s="266" t="s">
        <v>27833</v>
      </c>
      <c r="D3045" s="273" t="s">
        <v>14</v>
      </c>
      <c r="E3045" s="273" t="s">
        <v>25041</v>
      </c>
      <c r="F3045" s="274">
        <v>60.15</v>
      </c>
    </row>
    <row r="3046" spans="1:6">
      <c r="A3046" s="273" t="s">
        <v>25039</v>
      </c>
      <c r="B3046" s="273">
        <v>4107</v>
      </c>
      <c r="C3046" s="266" t="s">
        <v>27834</v>
      </c>
      <c r="D3046" s="273" t="s">
        <v>14</v>
      </c>
      <c r="E3046" s="273" t="s">
        <v>25041</v>
      </c>
      <c r="F3046" s="274">
        <v>56.71</v>
      </c>
    </row>
    <row r="3047" spans="1:6">
      <c r="A3047" s="273" t="s">
        <v>25039</v>
      </c>
      <c r="B3047" s="273">
        <v>4102</v>
      </c>
      <c r="C3047" s="266" t="s">
        <v>27835</v>
      </c>
      <c r="D3047" s="273" t="s">
        <v>14</v>
      </c>
      <c r="E3047" s="273" t="s">
        <v>25046</v>
      </c>
      <c r="F3047" s="274">
        <v>69.23</v>
      </c>
    </row>
    <row r="3048" spans="1:6">
      <c r="A3048" s="273" t="s">
        <v>25039</v>
      </c>
      <c r="B3048" s="273">
        <v>36799</v>
      </c>
      <c r="C3048" s="266" t="s">
        <v>27836</v>
      </c>
      <c r="D3048" s="273" t="s">
        <v>14</v>
      </c>
      <c r="E3048" s="273" t="s">
        <v>25041</v>
      </c>
      <c r="F3048" s="274">
        <v>58.38</v>
      </c>
    </row>
    <row r="3049" spans="1:6">
      <c r="A3049" s="273" t="s">
        <v>25039</v>
      </c>
      <c r="B3049" s="273">
        <v>2747</v>
      </c>
      <c r="C3049" s="266" t="s">
        <v>27837</v>
      </c>
      <c r="D3049" s="273" t="s">
        <v>13</v>
      </c>
      <c r="E3049" s="273" t="s">
        <v>25041</v>
      </c>
      <c r="F3049" s="274">
        <v>36.21</v>
      </c>
    </row>
    <row r="3050" spans="1:6">
      <c r="A3050" s="273" t="s">
        <v>25039</v>
      </c>
      <c r="B3050" s="273">
        <v>21138</v>
      </c>
      <c r="C3050" s="266" t="s">
        <v>27838</v>
      </c>
      <c r="D3050" s="273" t="s">
        <v>13</v>
      </c>
      <c r="E3050" s="273" t="s">
        <v>25046</v>
      </c>
      <c r="F3050" s="274">
        <v>11.48</v>
      </c>
    </row>
    <row r="3051" spans="1:6">
      <c r="A3051" s="273" t="s">
        <v>25039</v>
      </c>
      <c r="B3051" s="273">
        <v>10826</v>
      </c>
      <c r="C3051" s="266" t="s">
        <v>27839</v>
      </c>
      <c r="D3051" s="273" t="s">
        <v>14</v>
      </c>
      <c r="E3051" s="273" t="s">
        <v>25041</v>
      </c>
      <c r="F3051" s="274">
        <v>75.86</v>
      </c>
    </row>
    <row r="3052" spans="1:6">
      <c r="A3052" s="273" t="s">
        <v>25039</v>
      </c>
      <c r="B3052" s="273">
        <v>365</v>
      </c>
      <c r="C3052" s="266" t="s">
        <v>27840</v>
      </c>
      <c r="D3052" s="273" t="s">
        <v>14</v>
      </c>
      <c r="E3052" s="273" t="s">
        <v>25041</v>
      </c>
      <c r="F3052" s="274">
        <v>47.03</v>
      </c>
    </row>
    <row r="3053" spans="1:6">
      <c r="A3053" s="273" t="s">
        <v>25039</v>
      </c>
      <c r="B3053" s="273">
        <v>38639</v>
      </c>
      <c r="C3053" s="266" t="s">
        <v>27841</v>
      </c>
      <c r="D3053" s="273" t="s">
        <v>14</v>
      </c>
      <c r="E3053" s="273" t="s">
        <v>25041</v>
      </c>
      <c r="F3053" s="274">
        <v>182.06</v>
      </c>
    </row>
    <row r="3054" spans="1:6">
      <c r="A3054" s="273" t="s">
        <v>25039</v>
      </c>
      <c r="B3054" s="273">
        <v>38640</v>
      </c>
      <c r="C3054" s="266" t="s">
        <v>27842</v>
      </c>
      <c r="D3054" s="273" t="s">
        <v>14</v>
      </c>
      <c r="E3054" s="273" t="s">
        <v>25041</v>
      </c>
      <c r="F3054" s="274">
        <v>2.73</v>
      </c>
    </row>
    <row r="3055" spans="1:6">
      <c r="A3055" s="273" t="s">
        <v>25039</v>
      </c>
      <c r="B3055" s="273">
        <v>358</v>
      </c>
      <c r="C3055" s="266" t="s">
        <v>27843</v>
      </c>
      <c r="D3055" s="273" t="s">
        <v>14</v>
      </c>
      <c r="E3055" s="273" t="s">
        <v>25041</v>
      </c>
      <c r="F3055" s="274">
        <v>56.13</v>
      </c>
    </row>
    <row r="3056" spans="1:6">
      <c r="A3056" s="273" t="s">
        <v>25039</v>
      </c>
      <c r="B3056" s="273">
        <v>359</v>
      </c>
      <c r="C3056" s="266" t="s">
        <v>27844</v>
      </c>
      <c r="D3056" s="273" t="s">
        <v>14</v>
      </c>
      <c r="E3056" s="273" t="s">
        <v>25041</v>
      </c>
      <c r="F3056" s="274">
        <v>115.31</v>
      </c>
    </row>
    <row r="3057" spans="1:6">
      <c r="A3057" s="273" t="s">
        <v>25039</v>
      </c>
      <c r="B3057" s="273">
        <v>38641</v>
      </c>
      <c r="C3057" s="266" t="s">
        <v>27845</v>
      </c>
      <c r="D3057" s="273" t="s">
        <v>14</v>
      </c>
      <c r="E3057" s="273" t="s">
        <v>25041</v>
      </c>
      <c r="F3057" s="274">
        <v>113.79</v>
      </c>
    </row>
    <row r="3058" spans="1:6">
      <c r="A3058" s="273" t="s">
        <v>25039</v>
      </c>
      <c r="B3058" s="273">
        <v>360</v>
      </c>
      <c r="C3058" s="266" t="s">
        <v>27846</v>
      </c>
      <c r="D3058" s="273" t="s">
        <v>14</v>
      </c>
      <c r="E3058" s="273" t="s">
        <v>25046</v>
      </c>
      <c r="F3058" s="274">
        <v>2.64</v>
      </c>
    </row>
    <row r="3059" spans="1:6">
      <c r="A3059" s="273" t="s">
        <v>25039</v>
      </c>
      <c r="B3059" s="273">
        <v>42430</v>
      </c>
      <c r="C3059" s="266" t="s">
        <v>27847</v>
      </c>
      <c r="D3059" s="273" t="s">
        <v>14</v>
      </c>
      <c r="E3059" s="273" t="s">
        <v>25041</v>
      </c>
      <c r="F3059" s="274">
        <v>6434.22</v>
      </c>
    </row>
    <row r="3060" spans="1:6">
      <c r="A3060" s="273" t="s">
        <v>25039</v>
      </c>
      <c r="B3060" s="273">
        <v>4209</v>
      </c>
      <c r="C3060" s="266" t="s">
        <v>27848</v>
      </c>
      <c r="D3060" s="273" t="s">
        <v>14</v>
      </c>
      <c r="E3060" s="273" t="s">
        <v>25041</v>
      </c>
      <c r="F3060" s="274">
        <v>23.56</v>
      </c>
    </row>
    <row r="3061" spans="1:6">
      <c r="A3061" s="273" t="s">
        <v>25039</v>
      </c>
      <c r="B3061" s="273">
        <v>4180</v>
      </c>
      <c r="C3061" s="266" t="s">
        <v>27849</v>
      </c>
      <c r="D3061" s="273" t="s">
        <v>14</v>
      </c>
      <c r="E3061" s="273" t="s">
        <v>25041</v>
      </c>
      <c r="F3061" s="274">
        <v>17.739999999999998</v>
      </c>
    </row>
    <row r="3062" spans="1:6">
      <c r="A3062" s="273" t="s">
        <v>25039</v>
      </c>
      <c r="B3062" s="273">
        <v>4179</v>
      </c>
      <c r="C3062" s="266" t="s">
        <v>27850</v>
      </c>
      <c r="D3062" s="273" t="s">
        <v>14</v>
      </c>
      <c r="E3062" s="273" t="s">
        <v>25041</v>
      </c>
      <c r="F3062" s="274">
        <v>12.05</v>
      </c>
    </row>
    <row r="3063" spans="1:6">
      <c r="A3063" s="273" t="s">
        <v>25039</v>
      </c>
      <c r="B3063" s="273">
        <v>4177</v>
      </c>
      <c r="C3063" s="266" t="s">
        <v>27851</v>
      </c>
      <c r="D3063" s="273" t="s">
        <v>14</v>
      </c>
      <c r="E3063" s="273" t="s">
        <v>25041</v>
      </c>
      <c r="F3063" s="274">
        <v>5.89</v>
      </c>
    </row>
    <row r="3064" spans="1:6">
      <c r="A3064" s="273" t="s">
        <v>25039</v>
      </c>
      <c r="B3064" s="273">
        <v>4208</v>
      </c>
      <c r="C3064" s="266" t="s">
        <v>27852</v>
      </c>
      <c r="D3064" s="273" t="s">
        <v>14</v>
      </c>
      <c r="E3064" s="273" t="s">
        <v>25041</v>
      </c>
      <c r="F3064" s="274">
        <v>56.08</v>
      </c>
    </row>
    <row r="3065" spans="1:6">
      <c r="A3065" s="273" t="s">
        <v>25039</v>
      </c>
      <c r="B3065" s="273">
        <v>4181</v>
      </c>
      <c r="C3065" s="266" t="s">
        <v>27853</v>
      </c>
      <c r="D3065" s="273" t="s">
        <v>14</v>
      </c>
      <c r="E3065" s="273" t="s">
        <v>25041</v>
      </c>
      <c r="F3065" s="274">
        <v>36.64</v>
      </c>
    </row>
    <row r="3066" spans="1:6">
      <c r="A3066" s="273" t="s">
        <v>25039</v>
      </c>
      <c r="B3066" s="273">
        <v>4182</v>
      </c>
      <c r="C3066" s="266" t="s">
        <v>27854</v>
      </c>
      <c r="D3066" s="273" t="s">
        <v>14</v>
      </c>
      <c r="E3066" s="273" t="s">
        <v>25041</v>
      </c>
      <c r="F3066" s="274">
        <v>91.23</v>
      </c>
    </row>
    <row r="3067" spans="1:6">
      <c r="A3067" s="273" t="s">
        <v>25039</v>
      </c>
      <c r="B3067" s="273">
        <v>4178</v>
      </c>
      <c r="C3067" s="266" t="s">
        <v>27855</v>
      </c>
      <c r="D3067" s="273" t="s">
        <v>14</v>
      </c>
      <c r="E3067" s="273" t="s">
        <v>25041</v>
      </c>
      <c r="F3067" s="274">
        <v>8.16</v>
      </c>
    </row>
    <row r="3068" spans="1:6">
      <c r="A3068" s="273" t="s">
        <v>25039</v>
      </c>
      <c r="B3068" s="273">
        <v>4183</v>
      </c>
      <c r="C3068" s="266" t="s">
        <v>27856</v>
      </c>
      <c r="D3068" s="273" t="s">
        <v>14</v>
      </c>
      <c r="E3068" s="273" t="s">
        <v>25041</v>
      </c>
      <c r="F3068" s="274">
        <v>146.87</v>
      </c>
    </row>
    <row r="3069" spans="1:6">
      <c r="A3069" s="273" t="s">
        <v>25039</v>
      </c>
      <c r="B3069" s="273">
        <v>4184</v>
      </c>
      <c r="C3069" s="266" t="s">
        <v>27857</v>
      </c>
      <c r="D3069" s="273" t="s">
        <v>14</v>
      </c>
      <c r="E3069" s="273" t="s">
        <v>25041</v>
      </c>
      <c r="F3069" s="274">
        <v>324.20999999999998</v>
      </c>
    </row>
    <row r="3070" spans="1:6">
      <c r="A3070" s="273" t="s">
        <v>25039</v>
      </c>
      <c r="B3070" s="273">
        <v>4185</v>
      </c>
      <c r="C3070" s="266" t="s">
        <v>27858</v>
      </c>
      <c r="D3070" s="273" t="s">
        <v>14</v>
      </c>
      <c r="E3070" s="273" t="s">
        <v>25041</v>
      </c>
      <c r="F3070" s="274">
        <v>538.69000000000005</v>
      </c>
    </row>
    <row r="3071" spans="1:6">
      <c r="A3071" s="273" t="s">
        <v>25039</v>
      </c>
      <c r="B3071" s="273">
        <v>4205</v>
      </c>
      <c r="C3071" s="266" t="s">
        <v>27859</v>
      </c>
      <c r="D3071" s="273" t="s">
        <v>14</v>
      </c>
      <c r="E3071" s="273" t="s">
        <v>25041</v>
      </c>
      <c r="F3071" s="274">
        <v>31.11</v>
      </c>
    </row>
    <row r="3072" spans="1:6">
      <c r="A3072" s="273" t="s">
        <v>25039</v>
      </c>
      <c r="B3072" s="273">
        <v>4192</v>
      </c>
      <c r="C3072" s="266" t="s">
        <v>27860</v>
      </c>
      <c r="D3072" s="273" t="s">
        <v>14</v>
      </c>
      <c r="E3072" s="273" t="s">
        <v>25041</v>
      </c>
      <c r="F3072" s="274">
        <v>31.11</v>
      </c>
    </row>
    <row r="3073" spans="1:6">
      <c r="A3073" s="273" t="s">
        <v>25039</v>
      </c>
      <c r="B3073" s="273">
        <v>4191</v>
      </c>
      <c r="C3073" s="266" t="s">
        <v>27861</v>
      </c>
      <c r="D3073" s="273" t="s">
        <v>14</v>
      </c>
      <c r="E3073" s="273" t="s">
        <v>25041</v>
      </c>
      <c r="F3073" s="274">
        <v>31.11</v>
      </c>
    </row>
    <row r="3074" spans="1:6">
      <c r="A3074" s="273" t="s">
        <v>25039</v>
      </c>
      <c r="B3074" s="273">
        <v>4206</v>
      </c>
      <c r="C3074" s="266" t="s">
        <v>27862</v>
      </c>
      <c r="D3074" s="273" t="s">
        <v>14</v>
      </c>
      <c r="E3074" s="273" t="s">
        <v>25041</v>
      </c>
      <c r="F3074" s="274">
        <v>24.31</v>
      </c>
    </row>
    <row r="3075" spans="1:6">
      <c r="A3075" s="273" t="s">
        <v>25039</v>
      </c>
      <c r="B3075" s="273">
        <v>4207</v>
      </c>
      <c r="C3075" s="266" t="s">
        <v>27863</v>
      </c>
      <c r="D3075" s="273" t="s">
        <v>14</v>
      </c>
      <c r="E3075" s="273" t="s">
        <v>25041</v>
      </c>
      <c r="F3075" s="274">
        <v>25.03</v>
      </c>
    </row>
    <row r="3076" spans="1:6">
      <c r="A3076" s="273" t="s">
        <v>25039</v>
      </c>
      <c r="B3076" s="273">
        <v>4190</v>
      </c>
      <c r="C3076" s="266" t="s">
        <v>27864</v>
      </c>
      <c r="D3076" s="273" t="s">
        <v>14</v>
      </c>
      <c r="E3076" s="273" t="s">
        <v>25041</v>
      </c>
      <c r="F3076" s="274">
        <v>24.31</v>
      </c>
    </row>
    <row r="3077" spans="1:6">
      <c r="A3077" s="273" t="s">
        <v>25039</v>
      </c>
      <c r="B3077" s="273">
        <v>4188</v>
      </c>
      <c r="C3077" s="266" t="s">
        <v>27865</v>
      </c>
      <c r="D3077" s="273" t="s">
        <v>14</v>
      </c>
      <c r="E3077" s="273" t="s">
        <v>25041</v>
      </c>
      <c r="F3077" s="274">
        <v>14.67</v>
      </c>
    </row>
    <row r="3078" spans="1:6">
      <c r="A3078" s="273" t="s">
        <v>25039</v>
      </c>
      <c r="B3078" s="273">
        <v>4189</v>
      </c>
      <c r="C3078" s="266" t="s">
        <v>27866</v>
      </c>
      <c r="D3078" s="273" t="s">
        <v>14</v>
      </c>
      <c r="E3078" s="273" t="s">
        <v>25041</v>
      </c>
      <c r="F3078" s="274">
        <v>14.67</v>
      </c>
    </row>
    <row r="3079" spans="1:6">
      <c r="A3079" s="273" t="s">
        <v>25039</v>
      </c>
      <c r="B3079" s="273">
        <v>4186</v>
      </c>
      <c r="C3079" s="266" t="s">
        <v>27867</v>
      </c>
      <c r="D3079" s="273" t="s">
        <v>14</v>
      </c>
      <c r="E3079" s="273" t="s">
        <v>25041</v>
      </c>
      <c r="F3079" s="274">
        <v>7.18</v>
      </c>
    </row>
    <row r="3080" spans="1:6">
      <c r="A3080" s="273" t="s">
        <v>25039</v>
      </c>
      <c r="B3080" s="273">
        <v>4197</v>
      </c>
      <c r="C3080" s="266" t="s">
        <v>27868</v>
      </c>
      <c r="D3080" s="273" t="s">
        <v>14</v>
      </c>
      <c r="E3080" s="273" t="s">
        <v>25041</v>
      </c>
      <c r="F3080" s="274">
        <v>77.680000000000007</v>
      </c>
    </row>
    <row r="3081" spans="1:6">
      <c r="A3081" s="273" t="s">
        <v>25039</v>
      </c>
      <c r="B3081" s="273">
        <v>4194</v>
      </c>
      <c r="C3081" s="266" t="s">
        <v>27869</v>
      </c>
      <c r="D3081" s="273" t="s">
        <v>14</v>
      </c>
      <c r="E3081" s="273" t="s">
        <v>25041</v>
      </c>
      <c r="F3081" s="274">
        <v>46.94</v>
      </c>
    </row>
    <row r="3082" spans="1:6">
      <c r="A3082" s="273" t="s">
        <v>25039</v>
      </c>
      <c r="B3082" s="273">
        <v>4193</v>
      </c>
      <c r="C3082" s="266" t="s">
        <v>27870</v>
      </c>
      <c r="D3082" s="273" t="s">
        <v>14</v>
      </c>
      <c r="E3082" s="273" t="s">
        <v>25041</v>
      </c>
      <c r="F3082" s="274">
        <v>46.94</v>
      </c>
    </row>
    <row r="3083" spans="1:6">
      <c r="A3083" s="273" t="s">
        <v>25039</v>
      </c>
      <c r="B3083" s="273">
        <v>4204</v>
      </c>
      <c r="C3083" s="266" t="s">
        <v>27871</v>
      </c>
      <c r="D3083" s="273" t="s">
        <v>14</v>
      </c>
      <c r="E3083" s="273" t="s">
        <v>25041</v>
      </c>
      <c r="F3083" s="274">
        <v>46.94</v>
      </c>
    </row>
    <row r="3084" spans="1:6">
      <c r="A3084" s="273" t="s">
        <v>25039</v>
      </c>
      <c r="B3084" s="273">
        <v>4202</v>
      </c>
      <c r="C3084" s="266" t="s">
        <v>27872</v>
      </c>
      <c r="D3084" s="273" t="s">
        <v>14</v>
      </c>
      <c r="E3084" s="273" t="s">
        <v>25041</v>
      </c>
      <c r="F3084" s="274">
        <v>141.86000000000001</v>
      </c>
    </row>
    <row r="3085" spans="1:6">
      <c r="A3085" s="273" t="s">
        <v>25039</v>
      </c>
      <c r="B3085" s="273">
        <v>4203</v>
      </c>
      <c r="C3085" s="266" t="s">
        <v>27873</v>
      </c>
      <c r="D3085" s="273" t="s">
        <v>14</v>
      </c>
      <c r="E3085" s="273" t="s">
        <v>25041</v>
      </c>
      <c r="F3085" s="274">
        <v>125.29</v>
      </c>
    </row>
    <row r="3086" spans="1:6">
      <c r="A3086" s="273" t="s">
        <v>25039</v>
      </c>
      <c r="B3086" s="273">
        <v>4187</v>
      </c>
      <c r="C3086" s="266" t="s">
        <v>27874</v>
      </c>
      <c r="D3086" s="273" t="s">
        <v>14</v>
      </c>
      <c r="E3086" s="273" t="s">
        <v>25041</v>
      </c>
      <c r="F3086" s="274">
        <v>9.35</v>
      </c>
    </row>
    <row r="3087" spans="1:6">
      <c r="A3087" s="273" t="s">
        <v>25039</v>
      </c>
      <c r="B3087" s="273">
        <v>40368</v>
      </c>
      <c r="C3087" s="266" t="s">
        <v>27875</v>
      </c>
      <c r="D3087" s="273" t="s">
        <v>14</v>
      </c>
      <c r="E3087" s="273" t="s">
        <v>25041</v>
      </c>
      <c r="F3087" s="274">
        <v>55.4</v>
      </c>
    </row>
    <row r="3088" spans="1:6">
      <c r="A3088" s="273" t="s">
        <v>25039</v>
      </c>
      <c r="B3088" s="273">
        <v>40365</v>
      </c>
      <c r="C3088" s="266" t="s">
        <v>27876</v>
      </c>
      <c r="D3088" s="273" t="s">
        <v>14</v>
      </c>
      <c r="E3088" s="273" t="s">
        <v>25041</v>
      </c>
      <c r="F3088" s="274">
        <v>37.380000000000003</v>
      </c>
    </row>
    <row r="3089" spans="1:6">
      <c r="A3089" s="273" t="s">
        <v>25039</v>
      </c>
      <c r="B3089" s="273">
        <v>40362</v>
      </c>
      <c r="C3089" s="266" t="s">
        <v>27877</v>
      </c>
      <c r="D3089" s="273" t="s">
        <v>14</v>
      </c>
      <c r="E3089" s="273" t="s">
        <v>25041</v>
      </c>
      <c r="F3089" s="274">
        <v>24.76</v>
      </c>
    </row>
    <row r="3090" spans="1:6">
      <c r="A3090" s="273" t="s">
        <v>25039</v>
      </c>
      <c r="B3090" s="273">
        <v>40356</v>
      </c>
      <c r="C3090" s="266" t="s">
        <v>27878</v>
      </c>
      <c r="D3090" s="273" t="s">
        <v>14</v>
      </c>
      <c r="E3090" s="273" t="s">
        <v>25041</v>
      </c>
      <c r="F3090" s="274">
        <v>12.77</v>
      </c>
    </row>
    <row r="3091" spans="1:6">
      <c r="A3091" s="273" t="s">
        <v>25039</v>
      </c>
      <c r="B3091" s="273">
        <v>40374</v>
      </c>
      <c r="C3091" s="266" t="s">
        <v>27879</v>
      </c>
      <c r="D3091" s="273" t="s">
        <v>14</v>
      </c>
      <c r="E3091" s="273" t="s">
        <v>25041</v>
      </c>
      <c r="F3091" s="274">
        <v>144.81</v>
      </c>
    </row>
    <row r="3092" spans="1:6">
      <c r="A3092" s="273" t="s">
        <v>25039</v>
      </c>
      <c r="B3092" s="273">
        <v>40371</v>
      </c>
      <c r="C3092" s="266" t="s">
        <v>27880</v>
      </c>
      <c r="D3092" s="273" t="s">
        <v>14</v>
      </c>
      <c r="E3092" s="273" t="s">
        <v>25041</v>
      </c>
      <c r="F3092" s="274">
        <v>91.15</v>
      </c>
    </row>
    <row r="3093" spans="1:6">
      <c r="A3093" s="273" t="s">
        <v>25039</v>
      </c>
      <c r="B3093" s="273">
        <v>40359</v>
      </c>
      <c r="C3093" s="266" t="s">
        <v>27881</v>
      </c>
      <c r="D3093" s="273" t="s">
        <v>14</v>
      </c>
      <c r="E3093" s="273" t="s">
        <v>25041</v>
      </c>
      <c r="F3093" s="274">
        <v>16.5</v>
      </c>
    </row>
    <row r="3094" spans="1:6">
      <c r="A3094" s="273" t="s">
        <v>25039</v>
      </c>
      <c r="B3094" s="273">
        <v>45201</v>
      </c>
      <c r="C3094" s="266" t="s">
        <v>32397</v>
      </c>
      <c r="D3094" s="273" t="s">
        <v>14</v>
      </c>
      <c r="E3094" s="273" t="s">
        <v>25041</v>
      </c>
      <c r="F3094" s="274">
        <v>65.25</v>
      </c>
    </row>
    <row r="3095" spans="1:6">
      <c r="A3095" s="273" t="s">
        <v>25183</v>
      </c>
      <c r="B3095" s="273">
        <v>7595</v>
      </c>
      <c r="C3095" s="266" t="s">
        <v>27882</v>
      </c>
      <c r="D3095" s="273" t="s">
        <v>17</v>
      </c>
      <c r="E3095" s="273" t="s">
        <v>25041</v>
      </c>
      <c r="F3095" s="274">
        <v>22.05</v>
      </c>
    </row>
    <row r="3096" spans="1:6">
      <c r="A3096" s="273" t="s">
        <v>25183</v>
      </c>
      <c r="B3096" s="273">
        <v>41094</v>
      </c>
      <c r="C3096" s="266" t="s">
        <v>27883</v>
      </c>
      <c r="D3096" s="273" t="s">
        <v>11802</v>
      </c>
      <c r="E3096" s="273" t="s">
        <v>25041</v>
      </c>
      <c r="F3096" s="274">
        <v>3864.63</v>
      </c>
    </row>
    <row r="3097" spans="1:6">
      <c r="A3097" s="273" t="s">
        <v>25039</v>
      </c>
      <c r="B3097" s="273">
        <v>38175</v>
      </c>
      <c r="C3097" s="266" t="s">
        <v>27884</v>
      </c>
      <c r="D3097" s="273" t="s">
        <v>14</v>
      </c>
      <c r="E3097" s="273" t="s">
        <v>25041</v>
      </c>
      <c r="F3097" s="274">
        <v>4.6399999999999997</v>
      </c>
    </row>
    <row r="3098" spans="1:6">
      <c r="A3098" s="273" t="s">
        <v>25039</v>
      </c>
      <c r="B3098" s="273">
        <v>38176</v>
      </c>
      <c r="C3098" s="266" t="s">
        <v>27885</v>
      </c>
      <c r="D3098" s="273" t="s">
        <v>14</v>
      </c>
      <c r="E3098" s="273" t="s">
        <v>25041</v>
      </c>
      <c r="F3098" s="274">
        <v>13.66</v>
      </c>
    </row>
    <row r="3099" spans="1:6">
      <c r="A3099" s="273" t="s">
        <v>25039</v>
      </c>
      <c r="B3099" s="273">
        <v>36152</v>
      </c>
      <c r="C3099" s="266" t="s">
        <v>27886</v>
      </c>
      <c r="D3099" s="273" t="s">
        <v>14</v>
      </c>
      <c r="E3099" s="273" t="s">
        <v>25041</v>
      </c>
      <c r="F3099" s="274">
        <v>5.76</v>
      </c>
    </row>
    <row r="3100" spans="1:6">
      <c r="A3100" s="273" t="s">
        <v>25039</v>
      </c>
      <c r="B3100" s="273">
        <v>45212</v>
      </c>
      <c r="C3100" s="266" t="s">
        <v>32398</v>
      </c>
      <c r="D3100" s="273" t="s">
        <v>14</v>
      </c>
      <c r="E3100" s="273" t="s">
        <v>25041</v>
      </c>
      <c r="F3100" s="274">
        <v>57.64</v>
      </c>
    </row>
    <row r="3101" spans="1:6">
      <c r="A3101" s="273" t="s">
        <v>25039</v>
      </c>
      <c r="B3101" s="273">
        <v>4221</v>
      </c>
      <c r="C3101" s="266" t="s">
        <v>27887</v>
      </c>
      <c r="D3101" s="273" t="s">
        <v>11</v>
      </c>
      <c r="E3101" s="273" t="s">
        <v>25046</v>
      </c>
      <c r="F3101" s="274">
        <v>7.26</v>
      </c>
    </row>
    <row r="3102" spans="1:6">
      <c r="A3102" s="273" t="s">
        <v>25039</v>
      </c>
      <c r="B3102" s="273">
        <v>4227</v>
      </c>
      <c r="C3102" s="266" t="s">
        <v>27888</v>
      </c>
      <c r="D3102" s="273" t="s">
        <v>11</v>
      </c>
      <c r="E3102" s="273" t="s">
        <v>25041</v>
      </c>
      <c r="F3102" s="274">
        <v>33.85</v>
      </c>
    </row>
    <row r="3103" spans="1:6">
      <c r="A3103" s="273" t="s">
        <v>25039</v>
      </c>
      <c r="B3103" s="273">
        <v>38170</v>
      </c>
      <c r="C3103" s="266" t="s">
        <v>27889</v>
      </c>
      <c r="D3103" s="273" t="s">
        <v>14</v>
      </c>
      <c r="E3103" s="273" t="s">
        <v>25041</v>
      </c>
      <c r="F3103" s="274">
        <v>20.3</v>
      </c>
    </row>
    <row r="3104" spans="1:6">
      <c r="A3104" s="273" t="s">
        <v>25183</v>
      </c>
      <c r="B3104" s="273">
        <v>4252</v>
      </c>
      <c r="C3104" s="266" t="s">
        <v>27890</v>
      </c>
      <c r="D3104" s="273" t="s">
        <v>17</v>
      </c>
      <c r="E3104" s="273" t="s">
        <v>25041</v>
      </c>
      <c r="F3104" s="274">
        <v>28.76</v>
      </c>
    </row>
    <row r="3105" spans="1:6">
      <c r="A3105" s="273" t="s">
        <v>25183</v>
      </c>
      <c r="B3105" s="273">
        <v>40980</v>
      </c>
      <c r="C3105" s="266" t="s">
        <v>27891</v>
      </c>
      <c r="D3105" s="273" t="s">
        <v>11802</v>
      </c>
      <c r="E3105" s="273" t="s">
        <v>25041</v>
      </c>
      <c r="F3105" s="274">
        <v>5039.96</v>
      </c>
    </row>
    <row r="3106" spans="1:6">
      <c r="A3106" s="273" t="s">
        <v>25183</v>
      </c>
      <c r="B3106" s="273">
        <v>41031</v>
      </c>
      <c r="C3106" s="266" t="s">
        <v>27892</v>
      </c>
      <c r="D3106" s="273" t="s">
        <v>11802</v>
      </c>
      <c r="E3106" s="273" t="s">
        <v>25041</v>
      </c>
      <c r="F3106" s="274">
        <v>4639.96</v>
      </c>
    </row>
    <row r="3107" spans="1:6">
      <c r="A3107" s="273" t="s">
        <v>25183</v>
      </c>
      <c r="B3107" s="273">
        <v>37666</v>
      </c>
      <c r="C3107" s="266" t="s">
        <v>27893</v>
      </c>
      <c r="D3107" s="273" t="s">
        <v>17</v>
      </c>
      <c r="E3107" s="273" t="s">
        <v>25041</v>
      </c>
      <c r="F3107" s="274">
        <v>24.01</v>
      </c>
    </row>
    <row r="3108" spans="1:6">
      <c r="A3108" s="273" t="s">
        <v>25183</v>
      </c>
      <c r="B3108" s="273">
        <v>40986</v>
      </c>
      <c r="C3108" s="266" t="s">
        <v>27894</v>
      </c>
      <c r="D3108" s="273" t="s">
        <v>11802</v>
      </c>
      <c r="E3108" s="273" t="s">
        <v>25041</v>
      </c>
      <c r="F3108" s="274">
        <v>4207.34</v>
      </c>
    </row>
    <row r="3109" spans="1:6">
      <c r="A3109" s="273" t="s">
        <v>25183</v>
      </c>
      <c r="B3109" s="273">
        <v>4250</v>
      </c>
      <c r="C3109" s="266" t="s">
        <v>27895</v>
      </c>
      <c r="D3109" s="273" t="s">
        <v>17</v>
      </c>
      <c r="E3109" s="273" t="s">
        <v>25041</v>
      </c>
      <c r="F3109" s="274">
        <v>22.47</v>
      </c>
    </row>
    <row r="3110" spans="1:6">
      <c r="A3110" s="273" t="s">
        <v>25183</v>
      </c>
      <c r="B3110" s="273">
        <v>40978</v>
      </c>
      <c r="C3110" s="266" t="s">
        <v>27896</v>
      </c>
      <c r="D3110" s="273" t="s">
        <v>11802</v>
      </c>
      <c r="E3110" s="273" t="s">
        <v>25041</v>
      </c>
      <c r="F3110" s="274">
        <v>3939.63</v>
      </c>
    </row>
    <row r="3111" spans="1:6">
      <c r="A3111" s="273" t="s">
        <v>25183</v>
      </c>
      <c r="B3111" s="273">
        <v>44501</v>
      </c>
      <c r="C3111" s="266" t="s">
        <v>27897</v>
      </c>
      <c r="D3111" s="273" t="s">
        <v>17</v>
      </c>
      <c r="E3111" s="273" t="s">
        <v>25041</v>
      </c>
      <c r="F3111" s="274">
        <v>26.47</v>
      </c>
    </row>
    <row r="3112" spans="1:6">
      <c r="A3112" s="273" t="s">
        <v>25183</v>
      </c>
      <c r="B3112" s="273">
        <v>41043</v>
      </c>
      <c r="C3112" s="266" t="s">
        <v>27898</v>
      </c>
      <c r="D3112" s="273" t="s">
        <v>11802</v>
      </c>
      <c r="E3112" s="273" t="s">
        <v>25041</v>
      </c>
      <c r="F3112" s="274">
        <v>4639.96</v>
      </c>
    </row>
    <row r="3113" spans="1:6">
      <c r="A3113" s="273" t="s">
        <v>25183</v>
      </c>
      <c r="B3113" s="273">
        <v>4234</v>
      </c>
      <c r="C3113" s="266" t="s">
        <v>27899</v>
      </c>
      <c r="D3113" s="273" t="s">
        <v>17</v>
      </c>
      <c r="E3113" s="273" t="s">
        <v>25046</v>
      </c>
      <c r="F3113" s="274">
        <v>35.33</v>
      </c>
    </row>
    <row r="3114" spans="1:6">
      <c r="A3114" s="273" t="s">
        <v>25183</v>
      </c>
      <c r="B3114" s="273">
        <v>40987</v>
      </c>
      <c r="C3114" s="266" t="s">
        <v>27900</v>
      </c>
      <c r="D3114" s="273" t="s">
        <v>11802</v>
      </c>
      <c r="E3114" s="273" t="s">
        <v>25041</v>
      </c>
      <c r="F3114" s="274">
        <v>6189.81</v>
      </c>
    </row>
    <row r="3115" spans="1:6">
      <c r="A3115" s="273" t="s">
        <v>25183</v>
      </c>
      <c r="B3115" s="273">
        <v>4253</v>
      </c>
      <c r="C3115" s="266" t="s">
        <v>27901</v>
      </c>
      <c r="D3115" s="273" t="s">
        <v>17</v>
      </c>
      <c r="E3115" s="273" t="s">
        <v>25041</v>
      </c>
      <c r="F3115" s="274">
        <v>24.52</v>
      </c>
    </row>
    <row r="3116" spans="1:6">
      <c r="A3116" s="273" t="s">
        <v>25183</v>
      </c>
      <c r="B3116" s="273">
        <v>40981</v>
      </c>
      <c r="C3116" s="266" t="s">
        <v>27902</v>
      </c>
      <c r="D3116" s="273" t="s">
        <v>11802</v>
      </c>
      <c r="E3116" s="273" t="s">
        <v>25041</v>
      </c>
      <c r="F3116" s="274">
        <v>4297.6899999999996</v>
      </c>
    </row>
    <row r="3117" spans="1:6">
      <c r="A3117" s="273" t="s">
        <v>25183</v>
      </c>
      <c r="B3117" s="273">
        <v>4254</v>
      </c>
      <c r="C3117" s="266" t="s">
        <v>27903</v>
      </c>
      <c r="D3117" s="273" t="s">
        <v>17</v>
      </c>
      <c r="E3117" s="273" t="s">
        <v>25041</v>
      </c>
      <c r="F3117" s="274">
        <v>25.36</v>
      </c>
    </row>
    <row r="3118" spans="1:6">
      <c r="A3118" s="273" t="s">
        <v>25183</v>
      </c>
      <c r="B3118" s="273">
        <v>41036</v>
      </c>
      <c r="C3118" s="266" t="s">
        <v>27904</v>
      </c>
      <c r="D3118" s="273" t="s">
        <v>11802</v>
      </c>
      <c r="E3118" s="273" t="s">
        <v>25041</v>
      </c>
      <c r="F3118" s="274">
        <v>4445.47</v>
      </c>
    </row>
    <row r="3119" spans="1:6">
      <c r="A3119" s="273" t="s">
        <v>25183</v>
      </c>
      <c r="B3119" s="273">
        <v>4251</v>
      </c>
      <c r="C3119" s="266" t="s">
        <v>27905</v>
      </c>
      <c r="D3119" s="273" t="s">
        <v>17</v>
      </c>
      <c r="E3119" s="273" t="s">
        <v>25041</v>
      </c>
      <c r="F3119" s="274">
        <v>19.649999999999999</v>
      </c>
    </row>
    <row r="3120" spans="1:6">
      <c r="A3120" s="273" t="s">
        <v>25183</v>
      </c>
      <c r="B3120" s="273">
        <v>40979</v>
      </c>
      <c r="C3120" s="266" t="s">
        <v>27906</v>
      </c>
      <c r="D3120" s="273" t="s">
        <v>11802</v>
      </c>
      <c r="E3120" s="273" t="s">
        <v>25041</v>
      </c>
      <c r="F3120" s="274">
        <v>3444.18</v>
      </c>
    </row>
    <row r="3121" spans="1:6">
      <c r="A3121" s="273" t="s">
        <v>25183</v>
      </c>
      <c r="B3121" s="273">
        <v>4230</v>
      </c>
      <c r="C3121" s="266" t="s">
        <v>27907</v>
      </c>
      <c r="D3121" s="273" t="s">
        <v>17</v>
      </c>
      <c r="E3121" s="273" t="s">
        <v>25041</v>
      </c>
      <c r="F3121" s="274">
        <v>28.41</v>
      </c>
    </row>
    <row r="3122" spans="1:6">
      <c r="A3122" s="273" t="s">
        <v>25183</v>
      </c>
      <c r="B3122" s="273">
        <v>40998</v>
      </c>
      <c r="C3122" s="266" t="s">
        <v>27908</v>
      </c>
      <c r="D3122" s="273" t="s">
        <v>11802</v>
      </c>
      <c r="E3122" s="273" t="s">
        <v>25041</v>
      </c>
      <c r="F3122" s="274">
        <v>4978.51</v>
      </c>
    </row>
    <row r="3123" spans="1:6">
      <c r="A3123" s="273" t="s">
        <v>25183</v>
      </c>
      <c r="B3123" s="273">
        <v>4257</v>
      </c>
      <c r="C3123" s="266" t="s">
        <v>27909</v>
      </c>
      <c r="D3123" s="273" t="s">
        <v>17</v>
      </c>
      <c r="E3123" s="273" t="s">
        <v>25041</v>
      </c>
      <c r="F3123" s="274">
        <v>24.52</v>
      </c>
    </row>
    <row r="3124" spans="1:6">
      <c r="A3124" s="273" t="s">
        <v>25183</v>
      </c>
      <c r="B3124" s="273">
        <v>40982</v>
      </c>
      <c r="C3124" s="266" t="s">
        <v>27910</v>
      </c>
      <c r="D3124" s="273" t="s">
        <v>11802</v>
      </c>
      <c r="E3124" s="273" t="s">
        <v>25041</v>
      </c>
      <c r="F3124" s="274">
        <v>4297.6899999999996</v>
      </c>
    </row>
    <row r="3125" spans="1:6">
      <c r="A3125" s="273" t="s">
        <v>25183</v>
      </c>
      <c r="B3125" s="273">
        <v>4240</v>
      </c>
      <c r="C3125" s="266" t="s">
        <v>27911</v>
      </c>
      <c r="D3125" s="273" t="s">
        <v>17</v>
      </c>
      <c r="E3125" s="273" t="s">
        <v>25041</v>
      </c>
      <c r="F3125" s="274">
        <v>36.590000000000003</v>
      </c>
    </row>
    <row r="3126" spans="1:6">
      <c r="A3126" s="273" t="s">
        <v>25183</v>
      </c>
      <c r="B3126" s="273">
        <v>41026</v>
      </c>
      <c r="C3126" s="266" t="s">
        <v>27912</v>
      </c>
      <c r="D3126" s="273" t="s">
        <v>11802</v>
      </c>
      <c r="E3126" s="273" t="s">
        <v>25041</v>
      </c>
      <c r="F3126" s="274">
        <v>6412.93</v>
      </c>
    </row>
    <row r="3127" spans="1:6">
      <c r="A3127" s="273" t="s">
        <v>25183</v>
      </c>
      <c r="B3127" s="273">
        <v>4239</v>
      </c>
      <c r="C3127" s="266" t="s">
        <v>27913</v>
      </c>
      <c r="D3127" s="273" t="s">
        <v>17</v>
      </c>
      <c r="E3127" s="273" t="s">
        <v>25041</v>
      </c>
      <c r="F3127" s="274">
        <v>36.590000000000003</v>
      </c>
    </row>
    <row r="3128" spans="1:6">
      <c r="A3128" s="273" t="s">
        <v>25183</v>
      </c>
      <c r="B3128" s="273">
        <v>41024</v>
      </c>
      <c r="C3128" s="266" t="s">
        <v>27914</v>
      </c>
      <c r="D3128" s="273" t="s">
        <v>11802</v>
      </c>
      <c r="E3128" s="273" t="s">
        <v>25041</v>
      </c>
      <c r="F3128" s="274">
        <v>6412.93</v>
      </c>
    </row>
    <row r="3129" spans="1:6">
      <c r="A3129" s="273" t="s">
        <v>25183</v>
      </c>
      <c r="B3129" s="273">
        <v>4248</v>
      </c>
      <c r="C3129" s="266" t="s">
        <v>27915</v>
      </c>
      <c r="D3129" s="273" t="s">
        <v>17</v>
      </c>
      <c r="E3129" s="273" t="s">
        <v>25041</v>
      </c>
      <c r="F3129" s="274">
        <v>26.47</v>
      </c>
    </row>
    <row r="3130" spans="1:6">
      <c r="A3130" s="273" t="s">
        <v>25183</v>
      </c>
      <c r="B3130" s="273">
        <v>41033</v>
      </c>
      <c r="C3130" s="266" t="s">
        <v>27916</v>
      </c>
      <c r="D3130" s="273" t="s">
        <v>11802</v>
      </c>
      <c r="E3130" s="273" t="s">
        <v>25041</v>
      </c>
      <c r="F3130" s="274">
        <v>4639.96</v>
      </c>
    </row>
    <row r="3131" spans="1:6">
      <c r="A3131" s="273" t="s">
        <v>25183</v>
      </c>
      <c r="B3131" s="273">
        <v>44500</v>
      </c>
      <c r="C3131" s="266" t="s">
        <v>27917</v>
      </c>
      <c r="D3131" s="273" t="s">
        <v>17</v>
      </c>
      <c r="E3131" s="273" t="s">
        <v>25041</v>
      </c>
      <c r="F3131" s="274">
        <v>26.47</v>
      </c>
    </row>
    <row r="3132" spans="1:6">
      <c r="A3132" s="273" t="s">
        <v>25183</v>
      </c>
      <c r="B3132" s="273">
        <v>41040</v>
      </c>
      <c r="C3132" s="266" t="s">
        <v>27918</v>
      </c>
      <c r="D3132" s="273" t="s">
        <v>11802</v>
      </c>
      <c r="E3132" s="273" t="s">
        <v>25041</v>
      </c>
      <c r="F3132" s="274">
        <v>4639.96</v>
      </c>
    </row>
    <row r="3133" spans="1:6">
      <c r="A3133" s="273" t="s">
        <v>25183</v>
      </c>
      <c r="B3133" s="273">
        <v>4238</v>
      </c>
      <c r="C3133" s="266" t="s">
        <v>27919</v>
      </c>
      <c r="D3133" s="273" t="s">
        <v>17</v>
      </c>
      <c r="E3133" s="273" t="s">
        <v>25041</v>
      </c>
      <c r="F3133" s="274">
        <v>26.95</v>
      </c>
    </row>
    <row r="3134" spans="1:6">
      <c r="A3134" s="273" t="s">
        <v>25183</v>
      </c>
      <c r="B3134" s="273">
        <v>41012</v>
      </c>
      <c r="C3134" s="266" t="s">
        <v>27920</v>
      </c>
      <c r="D3134" s="273" t="s">
        <v>11802</v>
      </c>
      <c r="E3134" s="273" t="s">
        <v>25041</v>
      </c>
      <c r="F3134" s="274">
        <v>4722.37</v>
      </c>
    </row>
    <row r="3135" spans="1:6">
      <c r="A3135" s="273" t="s">
        <v>25183</v>
      </c>
      <c r="B3135" s="273">
        <v>4233</v>
      </c>
      <c r="C3135" s="266" t="s">
        <v>27921</v>
      </c>
      <c r="D3135" s="273" t="s">
        <v>17</v>
      </c>
      <c r="E3135" s="273" t="s">
        <v>25041</v>
      </c>
      <c r="F3135" s="274">
        <v>36.590000000000003</v>
      </c>
    </row>
    <row r="3136" spans="1:6">
      <c r="A3136" s="273" t="s">
        <v>25183</v>
      </c>
      <c r="B3136" s="273">
        <v>41001</v>
      </c>
      <c r="C3136" s="266" t="s">
        <v>27922</v>
      </c>
      <c r="D3136" s="273" t="s">
        <v>11802</v>
      </c>
      <c r="E3136" s="273" t="s">
        <v>25041</v>
      </c>
      <c r="F3136" s="274">
        <v>6412.93</v>
      </c>
    </row>
    <row r="3137" spans="1:6">
      <c r="A3137" s="273" t="s">
        <v>25039</v>
      </c>
      <c r="B3137" s="273">
        <v>2</v>
      </c>
      <c r="C3137" s="266" t="s">
        <v>32399</v>
      </c>
      <c r="D3137" s="273" t="s">
        <v>18</v>
      </c>
      <c r="E3137" s="273" t="s">
        <v>25041</v>
      </c>
      <c r="F3137" s="274">
        <v>24.1</v>
      </c>
    </row>
    <row r="3138" spans="1:6">
      <c r="A3138" s="273" t="s">
        <v>25212</v>
      </c>
      <c r="B3138" s="273">
        <v>4262</v>
      </c>
      <c r="C3138" s="266" t="s">
        <v>27923</v>
      </c>
      <c r="D3138" s="273" t="s">
        <v>14</v>
      </c>
      <c r="E3138" s="273" t="s">
        <v>25046</v>
      </c>
      <c r="F3138" s="274">
        <v>680000</v>
      </c>
    </row>
    <row r="3139" spans="1:6">
      <c r="A3139" s="273" t="s">
        <v>25212</v>
      </c>
      <c r="B3139" s="273">
        <v>4263</v>
      </c>
      <c r="C3139" s="266" t="s">
        <v>27924</v>
      </c>
      <c r="D3139" s="273" t="s">
        <v>14</v>
      </c>
      <c r="E3139" s="273" t="s">
        <v>25041</v>
      </c>
      <c r="F3139" s="274">
        <v>942933.28</v>
      </c>
    </row>
    <row r="3140" spans="1:6">
      <c r="A3140" s="273" t="s">
        <v>25039</v>
      </c>
      <c r="B3140" s="273">
        <v>38402</v>
      </c>
      <c r="C3140" s="266" t="s">
        <v>27925</v>
      </c>
      <c r="D3140" s="273" t="s">
        <v>14</v>
      </c>
      <c r="E3140" s="273" t="s">
        <v>25041</v>
      </c>
      <c r="F3140" s="274">
        <v>40.28</v>
      </c>
    </row>
    <row r="3141" spans="1:6">
      <c r="A3141" s="273" t="s">
        <v>25039</v>
      </c>
      <c r="B3141" s="273">
        <v>45234</v>
      </c>
      <c r="C3141" s="266" t="s">
        <v>32400</v>
      </c>
      <c r="D3141" s="273" t="s">
        <v>14</v>
      </c>
      <c r="E3141" s="273" t="s">
        <v>25041</v>
      </c>
      <c r="F3141" s="274">
        <v>44.38</v>
      </c>
    </row>
    <row r="3142" spans="1:6">
      <c r="A3142" s="273" t="s">
        <v>25039</v>
      </c>
      <c r="B3142" s="273">
        <v>3412</v>
      </c>
      <c r="C3142" s="266" t="s">
        <v>27926</v>
      </c>
      <c r="D3142" s="273" t="s">
        <v>16</v>
      </c>
      <c r="E3142" s="273" t="s">
        <v>25041</v>
      </c>
      <c r="F3142" s="274">
        <v>20.37</v>
      </c>
    </row>
    <row r="3143" spans="1:6">
      <c r="A3143" s="273" t="s">
        <v>25039</v>
      </c>
      <c r="B3143" s="273">
        <v>3413</v>
      </c>
      <c r="C3143" s="266" t="s">
        <v>27927</v>
      </c>
      <c r="D3143" s="273" t="s">
        <v>16</v>
      </c>
      <c r="E3143" s="273" t="s">
        <v>25041</v>
      </c>
      <c r="F3143" s="274">
        <v>45.86</v>
      </c>
    </row>
    <row r="3144" spans="1:6">
      <c r="A3144" s="273" t="s">
        <v>25039</v>
      </c>
      <c r="B3144" s="273">
        <v>39744</v>
      </c>
      <c r="C3144" s="266" t="s">
        <v>27928</v>
      </c>
      <c r="D3144" s="273" t="s">
        <v>16</v>
      </c>
      <c r="E3144" s="273" t="s">
        <v>25041</v>
      </c>
      <c r="F3144" s="274">
        <v>35.61</v>
      </c>
    </row>
    <row r="3145" spans="1:6">
      <c r="A3145" s="273" t="s">
        <v>25039</v>
      </c>
      <c r="B3145" s="273">
        <v>39745</v>
      </c>
      <c r="C3145" s="266" t="s">
        <v>27929</v>
      </c>
      <c r="D3145" s="273" t="s">
        <v>16</v>
      </c>
      <c r="E3145" s="273" t="s">
        <v>25041</v>
      </c>
      <c r="F3145" s="274">
        <v>75.150000000000006</v>
      </c>
    </row>
    <row r="3146" spans="1:6">
      <c r="A3146" s="273" t="s">
        <v>25039</v>
      </c>
      <c r="B3146" s="273">
        <v>39639</v>
      </c>
      <c r="C3146" s="266" t="s">
        <v>32401</v>
      </c>
      <c r="D3146" s="273" t="s">
        <v>16</v>
      </c>
      <c r="E3146" s="273" t="s">
        <v>25041</v>
      </c>
      <c r="F3146" s="274">
        <v>192.24</v>
      </c>
    </row>
    <row r="3147" spans="1:6">
      <c r="A3147" s="273" t="s">
        <v>25039</v>
      </c>
      <c r="B3147" s="273">
        <v>39637</v>
      </c>
      <c r="C3147" s="266" t="s">
        <v>27930</v>
      </c>
      <c r="D3147" s="273" t="s">
        <v>16</v>
      </c>
      <c r="E3147" s="273" t="s">
        <v>25041</v>
      </c>
      <c r="F3147" s="274">
        <v>123.23</v>
      </c>
    </row>
    <row r="3148" spans="1:6">
      <c r="A3148" s="273" t="s">
        <v>25039</v>
      </c>
      <c r="B3148" s="273">
        <v>39638</v>
      </c>
      <c r="C3148" s="266" t="s">
        <v>27931</v>
      </c>
      <c r="D3148" s="273" t="s">
        <v>16</v>
      </c>
      <c r="E3148" s="273" t="s">
        <v>25041</v>
      </c>
      <c r="F3148" s="274">
        <v>148.43</v>
      </c>
    </row>
    <row r="3149" spans="1:6">
      <c r="A3149" s="273" t="s">
        <v>25039</v>
      </c>
      <c r="B3149" s="273">
        <v>39517</v>
      </c>
      <c r="C3149" s="266" t="s">
        <v>27932</v>
      </c>
      <c r="D3149" s="273" t="s">
        <v>16</v>
      </c>
      <c r="E3149" s="273" t="s">
        <v>25041</v>
      </c>
      <c r="F3149" s="274">
        <v>235.29</v>
      </c>
    </row>
    <row r="3150" spans="1:6">
      <c r="A3150" s="273" t="s">
        <v>25039</v>
      </c>
      <c r="B3150" s="273">
        <v>39518</v>
      </c>
      <c r="C3150" s="266" t="s">
        <v>27933</v>
      </c>
      <c r="D3150" s="273" t="s">
        <v>16</v>
      </c>
      <c r="E3150" s="273" t="s">
        <v>25041</v>
      </c>
      <c r="F3150" s="274">
        <v>278.94</v>
      </c>
    </row>
    <row r="3151" spans="1:6">
      <c r="A3151" s="273" t="s">
        <v>25039</v>
      </c>
      <c r="B3151" s="273">
        <v>38366</v>
      </c>
      <c r="C3151" s="266" t="s">
        <v>27934</v>
      </c>
      <c r="D3151" s="273" t="s">
        <v>16</v>
      </c>
      <c r="E3151" s="273" t="s">
        <v>25041</v>
      </c>
      <c r="F3151" s="274">
        <v>6.11</v>
      </c>
    </row>
    <row r="3152" spans="1:6">
      <c r="A3152" s="273" t="s">
        <v>25039</v>
      </c>
      <c r="B3152" s="273">
        <v>11703</v>
      </c>
      <c r="C3152" s="266" t="s">
        <v>27935</v>
      </c>
      <c r="D3152" s="273" t="s">
        <v>14</v>
      </c>
      <c r="E3152" s="273" t="s">
        <v>25041</v>
      </c>
      <c r="F3152" s="274">
        <v>47.19</v>
      </c>
    </row>
    <row r="3153" spans="1:6">
      <c r="A3153" s="273" t="s">
        <v>25039</v>
      </c>
      <c r="B3153" s="273">
        <v>37400</v>
      </c>
      <c r="C3153" s="266" t="s">
        <v>27936</v>
      </c>
      <c r="D3153" s="273" t="s">
        <v>14</v>
      </c>
      <c r="E3153" s="273" t="s">
        <v>25041</v>
      </c>
      <c r="F3153" s="274">
        <v>60.13</v>
      </c>
    </row>
    <row r="3154" spans="1:6">
      <c r="A3154" s="273" t="s">
        <v>25039</v>
      </c>
      <c r="B3154" s="273">
        <v>25400</v>
      </c>
      <c r="C3154" s="266" t="s">
        <v>27937</v>
      </c>
      <c r="D3154" s="273" t="s">
        <v>14</v>
      </c>
      <c r="E3154" s="273" t="s">
        <v>25041</v>
      </c>
      <c r="F3154" s="274">
        <v>2618.91</v>
      </c>
    </row>
    <row r="3155" spans="1:6">
      <c r="A3155" s="273" t="s">
        <v>25039</v>
      </c>
      <c r="B3155" s="273">
        <v>4276</v>
      </c>
      <c r="C3155" s="266" t="s">
        <v>27938</v>
      </c>
      <c r="D3155" s="273" t="s">
        <v>14</v>
      </c>
      <c r="E3155" s="273" t="s">
        <v>25041</v>
      </c>
      <c r="F3155" s="274">
        <v>194.96</v>
      </c>
    </row>
    <row r="3156" spans="1:6">
      <c r="A3156" s="273" t="s">
        <v>25039</v>
      </c>
      <c r="B3156" s="273">
        <v>4273</v>
      </c>
      <c r="C3156" s="266" t="s">
        <v>27939</v>
      </c>
      <c r="D3156" s="273" t="s">
        <v>14</v>
      </c>
      <c r="E3156" s="273" t="s">
        <v>25041</v>
      </c>
      <c r="F3156" s="274">
        <v>353.98</v>
      </c>
    </row>
    <row r="3157" spans="1:6">
      <c r="A3157" s="273" t="s">
        <v>25039</v>
      </c>
      <c r="B3157" s="273">
        <v>4274</v>
      </c>
      <c r="C3157" s="266" t="s">
        <v>27940</v>
      </c>
      <c r="D3157" s="273" t="s">
        <v>14</v>
      </c>
      <c r="E3157" s="273" t="s">
        <v>25046</v>
      </c>
      <c r="F3157" s="274">
        <v>129.5</v>
      </c>
    </row>
    <row r="3158" spans="1:6">
      <c r="A3158" s="273" t="s">
        <v>25039</v>
      </c>
      <c r="B3158" s="273">
        <v>39438</v>
      </c>
      <c r="C3158" s="266" t="s">
        <v>27941</v>
      </c>
      <c r="D3158" s="273" t="s">
        <v>14</v>
      </c>
      <c r="E3158" s="273" t="s">
        <v>25041</v>
      </c>
      <c r="F3158" s="274">
        <v>0.24</v>
      </c>
    </row>
    <row r="3159" spans="1:6">
      <c r="A3159" s="273" t="s">
        <v>25039</v>
      </c>
      <c r="B3159" s="273">
        <v>4379</v>
      </c>
      <c r="C3159" s="266" t="s">
        <v>27942</v>
      </c>
      <c r="D3159" s="273" t="s">
        <v>14</v>
      </c>
      <c r="E3159" s="273" t="s">
        <v>25041</v>
      </c>
      <c r="F3159" s="274">
        <v>0.04</v>
      </c>
    </row>
    <row r="3160" spans="1:6">
      <c r="A3160" s="273" t="s">
        <v>25039</v>
      </c>
      <c r="B3160" s="273">
        <v>4377</v>
      </c>
      <c r="C3160" s="266" t="s">
        <v>27943</v>
      </c>
      <c r="D3160" s="273" t="s">
        <v>14</v>
      </c>
      <c r="E3160" s="273" t="s">
        <v>25041</v>
      </c>
      <c r="F3160" s="274">
        <v>0.17</v>
      </c>
    </row>
    <row r="3161" spans="1:6">
      <c r="A3161" s="273" t="s">
        <v>25039</v>
      </c>
      <c r="B3161" s="273">
        <v>4356</v>
      </c>
      <c r="C3161" s="266" t="s">
        <v>27944</v>
      </c>
      <c r="D3161" s="273" t="s">
        <v>14</v>
      </c>
      <c r="E3161" s="273" t="s">
        <v>25041</v>
      </c>
      <c r="F3161" s="274">
        <v>0.24</v>
      </c>
    </row>
    <row r="3162" spans="1:6">
      <c r="A3162" s="273" t="s">
        <v>25039</v>
      </c>
      <c r="B3162" s="273">
        <v>13246</v>
      </c>
      <c r="C3162" s="266" t="s">
        <v>27945</v>
      </c>
      <c r="D3162" s="273" t="s">
        <v>14</v>
      </c>
      <c r="E3162" s="273" t="s">
        <v>25041</v>
      </c>
      <c r="F3162" s="274">
        <v>0.41</v>
      </c>
    </row>
    <row r="3163" spans="1:6">
      <c r="A3163" s="273" t="s">
        <v>25039</v>
      </c>
      <c r="B3163" s="273">
        <v>13294</v>
      </c>
      <c r="C3163" s="266" t="s">
        <v>27946</v>
      </c>
      <c r="D3163" s="273" t="s">
        <v>14</v>
      </c>
      <c r="E3163" s="273" t="s">
        <v>25041</v>
      </c>
      <c r="F3163" s="274">
        <v>1.39</v>
      </c>
    </row>
    <row r="3164" spans="1:6">
      <c r="A3164" s="273" t="s">
        <v>25039</v>
      </c>
      <c r="B3164" s="273">
        <v>11963</v>
      </c>
      <c r="C3164" s="266" t="s">
        <v>27947</v>
      </c>
      <c r="D3164" s="273" t="s">
        <v>14</v>
      </c>
      <c r="E3164" s="273" t="s">
        <v>25041</v>
      </c>
      <c r="F3164" s="274">
        <v>8.74</v>
      </c>
    </row>
    <row r="3165" spans="1:6">
      <c r="A3165" s="273" t="s">
        <v>25039</v>
      </c>
      <c r="B3165" s="273">
        <v>11964</v>
      </c>
      <c r="C3165" s="266" t="s">
        <v>27948</v>
      </c>
      <c r="D3165" s="273" t="s">
        <v>14</v>
      </c>
      <c r="E3165" s="273" t="s">
        <v>25041</v>
      </c>
      <c r="F3165" s="274">
        <v>2.2000000000000002</v>
      </c>
    </row>
    <row r="3166" spans="1:6">
      <c r="A3166" s="273" t="s">
        <v>25039</v>
      </c>
      <c r="B3166" s="273">
        <v>4346</v>
      </c>
      <c r="C3166" s="266" t="s">
        <v>27949</v>
      </c>
      <c r="D3166" s="273" t="s">
        <v>14</v>
      </c>
      <c r="E3166" s="273" t="s">
        <v>25041</v>
      </c>
      <c r="F3166" s="274">
        <v>9.3699999999999992</v>
      </c>
    </row>
    <row r="3167" spans="1:6">
      <c r="A3167" s="273" t="s">
        <v>25039</v>
      </c>
      <c r="B3167" s="273">
        <v>11955</v>
      </c>
      <c r="C3167" s="266" t="s">
        <v>27950</v>
      </c>
      <c r="D3167" s="273" t="s">
        <v>14</v>
      </c>
      <c r="E3167" s="273" t="s">
        <v>25041</v>
      </c>
      <c r="F3167" s="274">
        <v>4.0999999999999996</v>
      </c>
    </row>
    <row r="3168" spans="1:6">
      <c r="A3168" s="273" t="s">
        <v>25039</v>
      </c>
      <c r="B3168" s="273">
        <v>11960</v>
      </c>
      <c r="C3168" s="266" t="s">
        <v>27951</v>
      </c>
      <c r="D3168" s="273" t="s">
        <v>14</v>
      </c>
      <c r="E3168" s="273" t="s">
        <v>25041</v>
      </c>
      <c r="F3168" s="274">
        <v>0.13</v>
      </c>
    </row>
    <row r="3169" spans="1:6">
      <c r="A3169" s="273" t="s">
        <v>25039</v>
      </c>
      <c r="B3169" s="273">
        <v>4333</v>
      </c>
      <c r="C3169" s="266" t="s">
        <v>27952</v>
      </c>
      <c r="D3169" s="273" t="s">
        <v>14</v>
      </c>
      <c r="E3169" s="273" t="s">
        <v>25041</v>
      </c>
      <c r="F3169" s="274">
        <v>0.24</v>
      </c>
    </row>
    <row r="3170" spans="1:6">
      <c r="A3170" s="273" t="s">
        <v>25039</v>
      </c>
      <c r="B3170" s="273">
        <v>4358</v>
      </c>
      <c r="C3170" s="266" t="s">
        <v>27953</v>
      </c>
      <c r="D3170" s="273" t="s">
        <v>14</v>
      </c>
      <c r="E3170" s="273" t="s">
        <v>25041</v>
      </c>
      <c r="F3170" s="274">
        <v>1.87</v>
      </c>
    </row>
    <row r="3171" spans="1:6">
      <c r="A3171" s="273" t="s">
        <v>25039</v>
      </c>
      <c r="B3171" s="273">
        <v>39435</v>
      </c>
      <c r="C3171" s="266" t="s">
        <v>27954</v>
      </c>
      <c r="D3171" s="273" t="s">
        <v>14</v>
      </c>
      <c r="E3171" s="273" t="s">
        <v>25041</v>
      </c>
      <c r="F3171" s="274">
        <v>0.09</v>
      </c>
    </row>
    <row r="3172" spans="1:6">
      <c r="A3172" s="273" t="s">
        <v>25039</v>
      </c>
      <c r="B3172" s="273">
        <v>39436</v>
      </c>
      <c r="C3172" s="266" t="s">
        <v>27955</v>
      </c>
      <c r="D3172" s="273" t="s">
        <v>14</v>
      </c>
      <c r="E3172" s="273" t="s">
        <v>25041</v>
      </c>
      <c r="F3172" s="274">
        <v>0.16</v>
      </c>
    </row>
    <row r="3173" spans="1:6">
      <c r="A3173" s="273" t="s">
        <v>25039</v>
      </c>
      <c r="B3173" s="273">
        <v>39437</v>
      </c>
      <c r="C3173" s="266" t="s">
        <v>27956</v>
      </c>
      <c r="D3173" s="273" t="s">
        <v>14</v>
      </c>
      <c r="E3173" s="273" t="s">
        <v>25041</v>
      </c>
      <c r="F3173" s="274">
        <v>0.21</v>
      </c>
    </row>
    <row r="3174" spans="1:6">
      <c r="A3174" s="273" t="s">
        <v>25039</v>
      </c>
      <c r="B3174" s="273">
        <v>39439</v>
      </c>
      <c r="C3174" s="266" t="s">
        <v>27957</v>
      </c>
      <c r="D3174" s="273" t="s">
        <v>14</v>
      </c>
      <c r="E3174" s="273" t="s">
        <v>25041</v>
      </c>
      <c r="F3174" s="274">
        <v>0.14000000000000001</v>
      </c>
    </row>
    <row r="3175" spans="1:6">
      <c r="A3175" s="273" t="s">
        <v>25039</v>
      </c>
      <c r="B3175" s="273">
        <v>39440</v>
      </c>
      <c r="C3175" s="266" t="s">
        <v>27958</v>
      </c>
      <c r="D3175" s="273" t="s">
        <v>14</v>
      </c>
      <c r="E3175" s="273" t="s">
        <v>25041</v>
      </c>
      <c r="F3175" s="274">
        <v>0.18</v>
      </c>
    </row>
    <row r="3176" spans="1:6">
      <c r="A3176" s="273" t="s">
        <v>25039</v>
      </c>
      <c r="B3176" s="273">
        <v>39441</v>
      </c>
      <c r="C3176" s="266" t="s">
        <v>27959</v>
      </c>
      <c r="D3176" s="273" t="s">
        <v>14</v>
      </c>
      <c r="E3176" s="273" t="s">
        <v>25041</v>
      </c>
      <c r="F3176" s="274">
        <v>0.23</v>
      </c>
    </row>
    <row r="3177" spans="1:6">
      <c r="A3177" s="273" t="s">
        <v>25039</v>
      </c>
      <c r="B3177" s="273">
        <v>39442</v>
      </c>
      <c r="C3177" s="266" t="s">
        <v>27960</v>
      </c>
      <c r="D3177" s="273" t="s">
        <v>14</v>
      </c>
      <c r="E3177" s="273" t="s">
        <v>25041</v>
      </c>
      <c r="F3177" s="274">
        <v>0.17</v>
      </c>
    </row>
    <row r="3178" spans="1:6">
      <c r="A3178" s="273" t="s">
        <v>25039</v>
      </c>
      <c r="B3178" s="273">
        <v>39443</v>
      </c>
      <c r="C3178" s="266" t="s">
        <v>27961</v>
      </c>
      <c r="D3178" s="273" t="s">
        <v>14</v>
      </c>
      <c r="E3178" s="273" t="s">
        <v>25041</v>
      </c>
      <c r="F3178" s="274">
        <v>0.22</v>
      </c>
    </row>
    <row r="3179" spans="1:6">
      <c r="A3179" s="273" t="s">
        <v>25039</v>
      </c>
      <c r="B3179" s="273">
        <v>4329</v>
      </c>
      <c r="C3179" s="266" t="s">
        <v>27962</v>
      </c>
      <c r="D3179" s="273" t="s">
        <v>14</v>
      </c>
      <c r="E3179" s="273" t="s">
        <v>25046</v>
      </c>
      <c r="F3179" s="274">
        <v>2</v>
      </c>
    </row>
    <row r="3180" spans="1:6">
      <c r="A3180" s="273" t="s">
        <v>25039</v>
      </c>
      <c r="B3180" s="273">
        <v>436</v>
      </c>
      <c r="C3180" s="266" t="s">
        <v>27963</v>
      </c>
      <c r="D3180" s="273" t="s">
        <v>14</v>
      </c>
      <c r="E3180" s="273" t="s">
        <v>25041</v>
      </c>
      <c r="F3180" s="274">
        <v>10.94</v>
      </c>
    </row>
    <row r="3181" spans="1:6">
      <c r="A3181" s="273" t="s">
        <v>25039</v>
      </c>
      <c r="B3181" s="273">
        <v>442</v>
      </c>
      <c r="C3181" s="266" t="s">
        <v>27964</v>
      </c>
      <c r="D3181" s="273" t="s">
        <v>14</v>
      </c>
      <c r="E3181" s="273" t="s">
        <v>25041</v>
      </c>
      <c r="F3181" s="274">
        <v>6.47</v>
      </c>
    </row>
    <row r="3182" spans="1:6">
      <c r="A3182" s="273" t="s">
        <v>25039</v>
      </c>
      <c r="B3182" s="273">
        <v>4383</v>
      </c>
      <c r="C3182" s="266" t="s">
        <v>27965</v>
      </c>
      <c r="D3182" s="273" t="s">
        <v>14</v>
      </c>
      <c r="E3182" s="273" t="s">
        <v>25041</v>
      </c>
      <c r="F3182" s="274">
        <v>18.079999999999998</v>
      </c>
    </row>
    <row r="3183" spans="1:6">
      <c r="A3183" s="273" t="s">
        <v>25039</v>
      </c>
      <c r="B3183" s="273">
        <v>4344</v>
      </c>
      <c r="C3183" s="266" t="s">
        <v>27966</v>
      </c>
      <c r="D3183" s="273" t="s">
        <v>14</v>
      </c>
      <c r="E3183" s="273" t="s">
        <v>25041</v>
      </c>
      <c r="F3183" s="274">
        <v>18.95</v>
      </c>
    </row>
    <row r="3184" spans="1:6">
      <c r="A3184" s="273" t="s">
        <v>25039</v>
      </c>
      <c r="B3184" s="273">
        <v>4335</v>
      </c>
      <c r="C3184" s="266" t="s">
        <v>27967</v>
      </c>
      <c r="D3184" s="273" t="s">
        <v>14</v>
      </c>
      <c r="E3184" s="273" t="s">
        <v>25041</v>
      </c>
      <c r="F3184" s="274">
        <v>12.73</v>
      </c>
    </row>
    <row r="3185" spans="1:6">
      <c r="A3185" s="273" t="s">
        <v>25039</v>
      </c>
      <c r="B3185" s="273">
        <v>4334</v>
      </c>
      <c r="C3185" s="266" t="s">
        <v>27968</v>
      </c>
      <c r="D3185" s="273" t="s">
        <v>14</v>
      </c>
      <c r="E3185" s="273" t="s">
        <v>25041</v>
      </c>
      <c r="F3185" s="274">
        <v>17.46</v>
      </c>
    </row>
    <row r="3186" spans="1:6">
      <c r="A3186" s="273" t="s">
        <v>25039</v>
      </c>
      <c r="B3186" s="273">
        <v>11953</v>
      </c>
      <c r="C3186" s="266" t="s">
        <v>27969</v>
      </c>
      <c r="D3186" s="273" t="s">
        <v>14</v>
      </c>
      <c r="E3186" s="273" t="s">
        <v>25041</v>
      </c>
      <c r="F3186" s="274">
        <v>3</v>
      </c>
    </row>
    <row r="3187" spans="1:6">
      <c r="A3187" s="273" t="s">
        <v>25039</v>
      </c>
      <c r="B3187" s="273">
        <v>4343</v>
      </c>
      <c r="C3187" s="266" t="s">
        <v>27970</v>
      </c>
      <c r="D3187" s="273" t="s">
        <v>14</v>
      </c>
      <c r="E3187" s="273" t="s">
        <v>25041</v>
      </c>
      <c r="F3187" s="274">
        <v>4.29</v>
      </c>
    </row>
    <row r="3188" spans="1:6">
      <c r="A3188" s="273" t="s">
        <v>25039</v>
      </c>
      <c r="B3188" s="273">
        <v>430</v>
      </c>
      <c r="C3188" s="266" t="s">
        <v>27971</v>
      </c>
      <c r="D3188" s="273" t="s">
        <v>14</v>
      </c>
      <c r="E3188" s="273" t="s">
        <v>25041</v>
      </c>
      <c r="F3188" s="274">
        <v>9.7899999999999991</v>
      </c>
    </row>
    <row r="3189" spans="1:6">
      <c r="A3189" s="273" t="s">
        <v>25039</v>
      </c>
      <c r="B3189" s="273">
        <v>441</v>
      </c>
      <c r="C3189" s="266" t="s">
        <v>27972</v>
      </c>
      <c r="D3189" s="273" t="s">
        <v>14</v>
      </c>
      <c r="E3189" s="273" t="s">
        <v>25041</v>
      </c>
      <c r="F3189" s="274">
        <v>10.77</v>
      </c>
    </row>
    <row r="3190" spans="1:6">
      <c r="A3190" s="273" t="s">
        <v>25039</v>
      </c>
      <c r="B3190" s="273">
        <v>431</v>
      </c>
      <c r="C3190" s="266" t="s">
        <v>27973</v>
      </c>
      <c r="D3190" s="273" t="s">
        <v>14</v>
      </c>
      <c r="E3190" s="273" t="s">
        <v>25041</v>
      </c>
      <c r="F3190" s="274">
        <v>13.01</v>
      </c>
    </row>
    <row r="3191" spans="1:6">
      <c r="A3191" s="273" t="s">
        <v>25039</v>
      </c>
      <c r="B3191" s="273">
        <v>432</v>
      </c>
      <c r="C3191" s="266" t="s">
        <v>27974</v>
      </c>
      <c r="D3191" s="273" t="s">
        <v>14</v>
      </c>
      <c r="E3191" s="273" t="s">
        <v>25041</v>
      </c>
      <c r="F3191" s="274">
        <v>14.35</v>
      </c>
    </row>
    <row r="3192" spans="1:6">
      <c r="A3192" s="273" t="s">
        <v>25039</v>
      </c>
      <c r="B3192" s="273">
        <v>429</v>
      </c>
      <c r="C3192" s="266" t="s">
        <v>27975</v>
      </c>
      <c r="D3192" s="273" t="s">
        <v>14</v>
      </c>
      <c r="E3192" s="273" t="s">
        <v>25041</v>
      </c>
      <c r="F3192" s="274">
        <v>19.350000000000001</v>
      </c>
    </row>
    <row r="3193" spans="1:6">
      <c r="A3193" s="273" t="s">
        <v>25039</v>
      </c>
      <c r="B3193" s="273">
        <v>439</v>
      </c>
      <c r="C3193" s="266" t="s">
        <v>27976</v>
      </c>
      <c r="D3193" s="273" t="s">
        <v>14</v>
      </c>
      <c r="E3193" s="273" t="s">
        <v>25041</v>
      </c>
      <c r="F3193" s="274">
        <v>16.489999999999998</v>
      </c>
    </row>
    <row r="3194" spans="1:6">
      <c r="A3194" s="273" t="s">
        <v>25039</v>
      </c>
      <c r="B3194" s="273">
        <v>433</v>
      </c>
      <c r="C3194" s="266" t="s">
        <v>27977</v>
      </c>
      <c r="D3194" s="273" t="s">
        <v>14</v>
      </c>
      <c r="E3194" s="273" t="s">
        <v>25041</v>
      </c>
      <c r="F3194" s="274">
        <v>19.25</v>
      </c>
    </row>
    <row r="3195" spans="1:6">
      <c r="A3195" s="273" t="s">
        <v>25039</v>
      </c>
      <c r="B3195" s="273">
        <v>437</v>
      </c>
      <c r="C3195" s="266" t="s">
        <v>27978</v>
      </c>
      <c r="D3195" s="273" t="s">
        <v>14</v>
      </c>
      <c r="E3195" s="273" t="s">
        <v>25041</v>
      </c>
      <c r="F3195" s="274">
        <v>25.57</v>
      </c>
    </row>
    <row r="3196" spans="1:6">
      <c r="A3196" s="273" t="s">
        <v>25039</v>
      </c>
      <c r="B3196" s="273">
        <v>11790</v>
      </c>
      <c r="C3196" s="266" t="s">
        <v>27979</v>
      </c>
      <c r="D3196" s="273" t="s">
        <v>14</v>
      </c>
      <c r="E3196" s="273" t="s">
        <v>25041</v>
      </c>
      <c r="F3196" s="274">
        <v>29.01</v>
      </c>
    </row>
    <row r="3197" spans="1:6">
      <c r="A3197" s="273" t="s">
        <v>25039</v>
      </c>
      <c r="B3197" s="273">
        <v>428</v>
      </c>
      <c r="C3197" s="266" t="s">
        <v>27980</v>
      </c>
      <c r="D3197" s="273" t="s">
        <v>14</v>
      </c>
      <c r="E3197" s="273" t="s">
        <v>25046</v>
      </c>
      <c r="F3197" s="274">
        <v>31.54</v>
      </c>
    </row>
    <row r="3198" spans="1:6">
      <c r="A3198" s="273" t="s">
        <v>25039</v>
      </c>
      <c r="B3198" s="273">
        <v>4351</v>
      </c>
      <c r="C3198" s="266" t="s">
        <v>27981</v>
      </c>
      <c r="D3198" s="273" t="s">
        <v>14</v>
      </c>
      <c r="E3198" s="273" t="s">
        <v>25041</v>
      </c>
      <c r="F3198" s="274">
        <v>15.4</v>
      </c>
    </row>
    <row r="3199" spans="1:6">
      <c r="A3199" s="273" t="s">
        <v>25039</v>
      </c>
      <c r="B3199" s="273">
        <v>4384</v>
      </c>
      <c r="C3199" s="266" t="s">
        <v>27982</v>
      </c>
      <c r="D3199" s="273" t="s">
        <v>14</v>
      </c>
      <c r="E3199" s="273" t="s">
        <v>25041</v>
      </c>
      <c r="F3199" s="274">
        <v>20.78</v>
      </c>
    </row>
    <row r="3200" spans="1:6">
      <c r="A3200" s="273" t="s">
        <v>25039</v>
      </c>
      <c r="B3200" s="273">
        <v>11054</v>
      </c>
      <c r="C3200" s="266" t="s">
        <v>32402</v>
      </c>
      <c r="D3200" s="273" t="s">
        <v>14</v>
      </c>
      <c r="E3200" s="273" t="s">
        <v>25041</v>
      </c>
      <c r="F3200" s="274">
        <v>0.04</v>
      </c>
    </row>
    <row r="3201" spans="1:6">
      <c r="A3201" s="273" t="s">
        <v>25039</v>
      </c>
      <c r="B3201" s="273">
        <v>11055</v>
      </c>
      <c r="C3201" s="266" t="s">
        <v>32403</v>
      </c>
      <c r="D3201" s="273" t="s">
        <v>14</v>
      </c>
      <c r="E3201" s="273" t="s">
        <v>25041</v>
      </c>
      <c r="F3201" s="274">
        <v>7.0000000000000007E-2</v>
      </c>
    </row>
    <row r="3202" spans="1:6">
      <c r="A3202" s="273" t="s">
        <v>25039</v>
      </c>
      <c r="B3202" s="273">
        <v>11056</v>
      </c>
      <c r="C3202" s="266" t="s">
        <v>32404</v>
      </c>
      <c r="D3202" s="273" t="s">
        <v>14</v>
      </c>
      <c r="E3202" s="273" t="s">
        <v>25041</v>
      </c>
      <c r="F3202" s="274">
        <v>0.08</v>
      </c>
    </row>
    <row r="3203" spans="1:6">
      <c r="A3203" s="273" t="s">
        <v>25039</v>
      </c>
      <c r="B3203" s="273">
        <v>11057</v>
      </c>
      <c r="C3203" s="266" t="s">
        <v>32405</v>
      </c>
      <c r="D3203" s="273" t="s">
        <v>14</v>
      </c>
      <c r="E3203" s="273" t="s">
        <v>25041</v>
      </c>
      <c r="F3203" s="274">
        <v>0.16</v>
      </c>
    </row>
    <row r="3204" spans="1:6">
      <c r="A3204" s="273" t="s">
        <v>25039</v>
      </c>
      <c r="B3204" s="273">
        <v>11059</v>
      </c>
      <c r="C3204" s="266" t="s">
        <v>32406</v>
      </c>
      <c r="D3204" s="273" t="s">
        <v>14</v>
      </c>
      <c r="E3204" s="273" t="s">
        <v>25041</v>
      </c>
      <c r="F3204" s="274">
        <v>0.31</v>
      </c>
    </row>
    <row r="3205" spans="1:6">
      <c r="A3205" s="273" t="s">
        <v>25039</v>
      </c>
      <c r="B3205" s="273">
        <v>11058</v>
      </c>
      <c r="C3205" s="266" t="s">
        <v>32407</v>
      </c>
      <c r="D3205" s="273" t="s">
        <v>14</v>
      </c>
      <c r="E3205" s="273" t="s">
        <v>25041</v>
      </c>
      <c r="F3205" s="274">
        <v>0.41</v>
      </c>
    </row>
    <row r="3206" spans="1:6">
      <c r="A3206" s="273" t="s">
        <v>25039</v>
      </c>
      <c r="B3206" s="273">
        <v>4320</v>
      </c>
      <c r="C3206" s="266" t="s">
        <v>27983</v>
      </c>
      <c r="D3206" s="273" t="s">
        <v>14</v>
      </c>
      <c r="E3206" s="273" t="s">
        <v>25041</v>
      </c>
      <c r="F3206" s="274">
        <v>3.28</v>
      </c>
    </row>
    <row r="3207" spans="1:6">
      <c r="A3207" s="273" t="s">
        <v>25039</v>
      </c>
      <c r="B3207" s="273">
        <v>4318</v>
      </c>
      <c r="C3207" s="266" t="s">
        <v>27984</v>
      </c>
      <c r="D3207" s="273" t="s">
        <v>14</v>
      </c>
      <c r="E3207" s="273" t="s">
        <v>25041</v>
      </c>
      <c r="F3207" s="274">
        <v>1.59</v>
      </c>
    </row>
    <row r="3208" spans="1:6">
      <c r="A3208" s="273" t="s">
        <v>25039</v>
      </c>
      <c r="B3208" s="273">
        <v>4380</v>
      </c>
      <c r="C3208" s="266" t="s">
        <v>27985</v>
      </c>
      <c r="D3208" s="273" t="s">
        <v>14</v>
      </c>
      <c r="E3208" s="273" t="s">
        <v>25041</v>
      </c>
      <c r="F3208" s="274">
        <v>1.38</v>
      </c>
    </row>
    <row r="3209" spans="1:6">
      <c r="A3209" s="273" t="s">
        <v>25039</v>
      </c>
      <c r="B3209" s="273">
        <v>4299</v>
      </c>
      <c r="C3209" s="266" t="s">
        <v>27986</v>
      </c>
      <c r="D3209" s="273" t="s">
        <v>14</v>
      </c>
      <c r="E3209" s="273" t="s">
        <v>25046</v>
      </c>
      <c r="F3209" s="274">
        <v>1.3</v>
      </c>
    </row>
    <row r="3210" spans="1:6">
      <c r="A3210" s="273" t="s">
        <v>25039</v>
      </c>
      <c r="B3210" s="273">
        <v>4304</v>
      </c>
      <c r="C3210" s="266" t="s">
        <v>27987</v>
      </c>
      <c r="D3210" s="273" t="s">
        <v>14</v>
      </c>
      <c r="E3210" s="273" t="s">
        <v>25041</v>
      </c>
      <c r="F3210" s="274">
        <v>1.77</v>
      </c>
    </row>
    <row r="3211" spans="1:6">
      <c r="A3211" s="273" t="s">
        <v>25039</v>
      </c>
      <c r="B3211" s="273">
        <v>4305</v>
      </c>
      <c r="C3211" s="266" t="s">
        <v>27988</v>
      </c>
      <c r="D3211" s="273" t="s">
        <v>14</v>
      </c>
      <c r="E3211" s="273" t="s">
        <v>25041</v>
      </c>
      <c r="F3211" s="274">
        <v>2.06</v>
      </c>
    </row>
    <row r="3212" spans="1:6">
      <c r="A3212" s="273" t="s">
        <v>25039</v>
      </c>
      <c r="B3212" s="273">
        <v>4306</v>
      </c>
      <c r="C3212" s="266" t="s">
        <v>27989</v>
      </c>
      <c r="D3212" s="273" t="s">
        <v>14</v>
      </c>
      <c r="E3212" s="273" t="s">
        <v>25041</v>
      </c>
      <c r="F3212" s="274">
        <v>2.39</v>
      </c>
    </row>
    <row r="3213" spans="1:6">
      <c r="A3213" s="273" t="s">
        <v>25039</v>
      </c>
      <c r="B3213" s="273">
        <v>4308</v>
      </c>
      <c r="C3213" s="266" t="s">
        <v>27990</v>
      </c>
      <c r="D3213" s="273" t="s">
        <v>14</v>
      </c>
      <c r="E3213" s="273" t="s">
        <v>25041</v>
      </c>
      <c r="F3213" s="274">
        <v>4.95</v>
      </c>
    </row>
    <row r="3214" spans="1:6">
      <c r="A3214" s="273" t="s">
        <v>25039</v>
      </c>
      <c r="B3214" s="273">
        <v>4302</v>
      </c>
      <c r="C3214" s="266" t="s">
        <v>27991</v>
      </c>
      <c r="D3214" s="273" t="s">
        <v>14</v>
      </c>
      <c r="E3214" s="273" t="s">
        <v>25041</v>
      </c>
      <c r="F3214" s="274">
        <v>3.71</v>
      </c>
    </row>
    <row r="3215" spans="1:6">
      <c r="A3215" s="273" t="s">
        <v>25039</v>
      </c>
      <c r="B3215" s="273">
        <v>4300</v>
      </c>
      <c r="C3215" s="266" t="s">
        <v>27992</v>
      </c>
      <c r="D3215" s="273" t="s">
        <v>14</v>
      </c>
      <c r="E3215" s="273" t="s">
        <v>25041</v>
      </c>
      <c r="F3215" s="274">
        <v>0.88</v>
      </c>
    </row>
    <row r="3216" spans="1:6">
      <c r="A3216" s="273" t="s">
        <v>25039</v>
      </c>
      <c r="B3216" s="273">
        <v>4301</v>
      </c>
      <c r="C3216" s="266" t="s">
        <v>27993</v>
      </c>
      <c r="D3216" s="273" t="s">
        <v>14</v>
      </c>
      <c r="E3216" s="273" t="s">
        <v>25041</v>
      </c>
      <c r="F3216" s="274">
        <v>1.08</v>
      </c>
    </row>
    <row r="3217" spans="1:6">
      <c r="A3217" s="273" t="s">
        <v>25039</v>
      </c>
      <c r="B3217" s="273">
        <v>40547</v>
      </c>
      <c r="C3217" s="266" t="s">
        <v>27994</v>
      </c>
      <c r="D3217" s="273" t="s">
        <v>26949</v>
      </c>
      <c r="E3217" s="273" t="s">
        <v>25041</v>
      </c>
      <c r="F3217" s="274">
        <v>25.25</v>
      </c>
    </row>
    <row r="3218" spans="1:6">
      <c r="A3218" s="273" t="s">
        <v>25039</v>
      </c>
      <c r="B3218" s="273">
        <v>11962</v>
      </c>
      <c r="C3218" s="266" t="s">
        <v>27995</v>
      </c>
      <c r="D3218" s="273" t="s">
        <v>14</v>
      </c>
      <c r="E3218" s="273" t="s">
        <v>25041</v>
      </c>
      <c r="F3218" s="274">
        <v>0.2</v>
      </c>
    </row>
    <row r="3219" spans="1:6">
      <c r="A3219" s="273" t="s">
        <v>25039</v>
      </c>
      <c r="B3219" s="273">
        <v>4332</v>
      </c>
      <c r="C3219" s="266" t="s">
        <v>27996</v>
      </c>
      <c r="D3219" s="273" t="s">
        <v>14</v>
      </c>
      <c r="E3219" s="273" t="s">
        <v>25041</v>
      </c>
      <c r="F3219" s="274">
        <v>1</v>
      </c>
    </row>
    <row r="3220" spans="1:6">
      <c r="A3220" s="273" t="s">
        <v>25039</v>
      </c>
      <c r="B3220" s="273">
        <v>4331</v>
      </c>
      <c r="C3220" s="266" t="s">
        <v>27997</v>
      </c>
      <c r="D3220" s="273" t="s">
        <v>14</v>
      </c>
      <c r="E3220" s="273" t="s">
        <v>25041</v>
      </c>
      <c r="F3220" s="274">
        <v>3.79</v>
      </c>
    </row>
    <row r="3221" spans="1:6">
      <c r="A3221" s="273" t="s">
        <v>25039</v>
      </c>
      <c r="B3221" s="273">
        <v>4336</v>
      </c>
      <c r="C3221" s="266" t="s">
        <v>27998</v>
      </c>
      <c r="D3221" s="273" t="s">
        <v>14</v>
      </c>
      <c r="E3221" s="273" t="s">
        <v>25041</v>
      </c>
      <c r="F3221" s="274">
        <v>4.8499999999999996</v>
      </c>
    </row>
    <row r="3222" spans="1:6">
      <c r="A3222" s="273" t="s">
        <v>25039</v>
      </c>
      <c r="B3222" s="273">
        <v>11948</v>
      </c>
      <c r="C3222" s="266" t="s">
        <v>27999</v>
      </c>
      <c r="D3222" s="273" t="s">
        <v>14</v>
      </c>
      <c r="E3222" s="273" t="s">
        <v>25041</v>
      </c>
      <c r="F3222" s="274">
        <v>0.62</v>
      </c>
    </row>
    <row r="3223" spans="1:6">
      <c r="A3223" s="273" t="s">
        <v>25039</v>
      </c>
      <c r="B3223" s="273">
        <v>4382</v>
      </c>
      <c r="C3223" s="266" t="s">
        <v>28000</v>
      </c>
      <c r="D3223" s="273" t="s">
        <v>14</v>
      </c>
      <c r="E3223" s="273" t="s">
        <v>25041</v>
      </c>
      <c r="F3223" s="274">
        <v>1.04</v>
      </c>
    </row>
    <row r="3224" spans="1:6">
      <c r="A3224" s="273" t="s">
        <v>25039</v>
      </c>
      <c r="B3224" s="273">
        <v>4354</v>
      </c>
      <c r="C3224" s="266" t="s">
        <v>28001</v>
      </c>
      <c r="D3224" s="273" t="s">
        <v>14</v>
      </c>
      <c r="E3224" s="273" t="s">
        <v>25041</v>
      </c>
      <c r="F3224" s="274">
        <v>43.47</v>
      </c>
    </row>
    <row r="3225" spans="1:6">
      <c r="A3225" s="273" t="s">
        <v>25039</v>
      </c>
      <c r="B3225" s="273">
        <v>40839</v>
      </c>
      <c r="C3225" s="266" t="s">
        <v>28002</v>
      </c>
      <c r="D3225" s="273" t="s">
        <v>26949</v>
      </c>
      <c r="E3225" s="273" t="s">
        <v>25041</v>
      </c>
      <c r="F3225" s="274">
        <v>104.61</v>
      </c>
    </row>
    <row r="3226" spans="1:6">
      <c r="A3226" s="273" t="s">
        <v>25039</v>
      </c>
      <c r="B3226" s="273">
        <v>40552</v>
      </c>
      <c r="C3226" s="266" t="s">
        <v>28003</v>
      </c>
      <c r="D3226" s="273" t="s">
        <v>26949</v>
      </c>
      <c r="E3226" s="273" t="s">
        <v>25041</v>
      </c>
      <c r="F3226" s="274">
        <v>43.29</v>
      </c>
    </row>
    <row r="3227" spans="1:6">
      <c r="A3227" s="273" t="s">
        <v>25039</v>
      </c>
      <c r="B3227" s="273">
        <v>40549</v>
      </c>
      <c r="C3227" s="266" t="s">
        <v>28004</v>
      </c>
      <c r="D3227" s="273" t="s">
        <v>26949</v>
      </c>
      <c r="E3227" s="273" t="s">
        <v>25041</v>
      </c>
      <c r="F3227" s="274">
        <v>171.35</v>
      </c>
    </row>
    <row r="3228" spans="1:6">
      <c r="A3228" s="273" t="s">
        <v>25039</v>
      </c>
      <c r="B3228" s="273">
        <v>43965</v>
      </c>
      <c r="C3228" s="266" t="s">
        <v>40353</v>
      </c>
      <c r="D3228" s="273" t="s">
        <v>14</v>
      </c>
      <c r="E3228" s="273" t="s">
        <v>25041</v>
      </c>
      <c r="F3228" s="274">
        <v>0.43</v>
      </c>
    </row>
    <row r="3229" spans="1:6">
      <c r="A3229" s="273" t="s">
        <v>25039</v>
      </c>
      <c r="B3229" s="273">
        <v>4385</v>
      </c>
      <c r="C3229" s="266" t="s">
        <v>28005</v>
      </c>
      <c r="D3229" s="273" t="s">
        <v>28006</v>
      </c>
      <c r="E3229" s="273" t="s">
        <v>25041</v>
      </c>
      <c r="F3229" s="274">
        <v>3250.48</v>
      </c>
    </row>
    <row r="3230" spans="1:6">
      <c r="A3230" s="273" t="s">
        <v>25039</v>
      </c>
      <c r="B3230" s="273">
        <v>45236</v>
      </c>
      <c r="C3230" s="266" t="s">
        <v>32408</v>
      </c>
      <c r="D3230" s="273" t="s">
        <v>15</v>
      </c>
      <c r="E3230" s="273" t="s">
        <v>25041</v>
      </c>
      <c r="F3230" s="274">
        <v>21.85</v>
      </c>
    </row>
    <row r="3231" spans="1:6">
      <c r="A3231" s="273" t="s">
        <v>25039</v>
      </c>
      <c r="B3231" s="273">
        <v>20078</v>
      </c>
      <c r="C3231" s="266" t="s">
        <v>28007</v>
      </c>
      <c r="D3231" s="273" t="s">
        <v>14</v>
      </c>
      <c r="E3231" s="273" t="s">
        <v>25041</v>
      </c>
      <c r="F3231" s="274">
        <v>23.81</v>
      </c>
    </row>
    <row r="3232" spans="1:6">
      <c r="A3232" s="273" t="s">
        <v>25039</v>
      </c>
      <c r="B3232" s="273">
        <v>39897</v>
      </c>
      <c r="C3232" s="266" t="s">
        <v>28008</v>
      </c>
      <c r="D3232" s="273" t="s">
        <v>14</v>
      </c>
      <c r="E3232" s="273" t="s">
        <v>25041</v>
      </c>
      <c r="F3232" s="274">
        <v>56.57</v>
      </c>
    </row>
    <row r="3233" spans="1:6">
      <c r="A3233" s="273" t="s">
        <v>25039</v>
      </c>
      <c r="B3233" s="273">
        <v>118</v>
      </c>
      <c r="C3233" s="266" t="s">
        <v>28009</v>
      </c>
      <c r="D3233" s="273" t="s">
        <v>14</v>
      </c>
      <c r="E3233" s="273" t="s">
        <v>25041</v>
      </c>
      <c r="F3233" s="274">
        <v>50.35</v>
      </c>
    </row>
    <row r="3234" spans="1:6">
      <c r="A3234" s="273" t="s">
        <v>25039</v>
      </c>
      <c r="B3234" s="273">
        <v>4396</v>
      </c>
      <c r="C3234" s="266" t="s">
        <v>28010</v>
      </c>
      <c r="D3234" s="273" t="s">
        <v>16</v>
      </c>
      <c r="E3234" s="273" t="s">
        <v>25041</v>
      </c>
      <c r="F3234" s="274">
        <v>266.36</v>
      </c>
    </row>
    <row r="3235" spans="1:6">
      <c r="A3235" s="273" t="s">
        <v>25039</v>
      </c>
      <c r="B3235" s="273">
        <v>36881</v>
      </c>
      <c r="C3235" s="266" t="s">
        <v>28011</v>
      </c>
      <c r="D3235" s="273" t="s">
        <v>16</v>
      </c>
      <c r="E3235" s="273" t="s">
        <v>25041</v>
      </c>
      <c r="F3235" s="274">
        <v>194.46</v>
      </c>
    </row>
    <row r="3236" spans="1:6">
      <c r="A3236" s="273" t="s">
        <v>25039</v>
      </c>
      <c r="B3236" s="273">
        <v>4397</v>
      </c>
      <c r="C3236" s="266" t="s">
        <v>28012</v>
      </c>
      <c r="D3236" s="273" t="s">
        <v>16</v>
      </c>
      <c r="E3236" s="273" t="s">
        <v>25041</v>
      </c>
      <c r="F3236" s="274">
        <v>270.8</v>
      </c>
    </row>
    <row r="3237" spans="1:6">
      <c r="A3237" s="273" t="s">
        <v>25039</v>
      </c>
      <c r="B3237" s="273">
        <v>36882</v>
      </c>
      <c r="C3237" s="266" t="s">
        <v>28013</v>
      </c>
      <c r="D3237" s="273" t="s">
        <v>16</v>
      </c>
      <c r="E3237" s="273" t="s">
        <v>25041</v>
      </c>
      <c r="F3237" s="274">
        <v>198.28</v>
      </c>
    </row>
    <row r="3238" spans="1:6">
      <c r="A3238" s="273" t="s">
        <v>25183</v>
      </c>
      <c r="B3238" s="273">
        <v>4751</v>
      </c>
      <c r="C3238" s="266" t="s">
        <v>28014</v>
      </c>
      <c r="D3238" s="273" t="s">
        <v>17</v>
      </c>
      <c r="E3238" s="273" t="s">
        <v>25041</v>
      </c>
      <c r="F3238" s="274">
        <v>24.1</v>
      </c>
    </row>
    <row r="3239" spans="1:6">
      <c r="A3239" s="273" t="s">
        <v>25183</v>
      </c>
      <c r="B3239" s="273">
        <v>41066</v>
      </c>
      <c r="C3239" s="266" t="s">
        <v>28015</v>
      </c>
      <c r="D3239" s="273" t="s">
        <v>11802</v>
      </c>
      <c r="E3239" s="273" t="s">
        <v>25041</v>
      </c>
      <c r="F3239" s="274">
        <v>4223.0200000000004</v>
      </c>
    </row>
    <row r="3240" spans="1:6">
      <c r="A3240" s="273" t="s">
        <v>25039</v>
      </c>
      <c r="B3240" s="273">
        <v>39604</v>
      </c>
      <c r="C3240" s="266" t="s">
        <v>28016</v>
      </c>
      <c r="D3240" s="273" t="s">
        <v>14</v>
      </c>
      <c r="E3240" s="273" t="s">
        <v>25041</v>
      </c>
      <c r="F3240" s="274">
        <v>14.8</v>
      </c>
    </row>
    <row r="3241" spans="1:6">
      <c r="A3241" s="273" t="s">
        <v>25039</v>
      </c>
      <c r="B3241" s="273">
        <v>39605</v>
      </c>
      <c r="C3241" s="266" t="s">
        <v>28017</v>
      </c>
      <c r="D3241" s="273" t="s">
        <v>14</v>
      </c>
      <c r="E3241" s="273" t="s">
        <v>25041</v>
      </c>
      <c r="F3241" s="274">
        <v>16.079999999999998</v>
      </c>
    </row>
    <row r="3242" spans="1:6">
      <c r="A3242" s="273" t="s">
        <v>25039</v>
      </c>
      <c r="B3242" s="273">
        <v>39606</v>
      </c>
      <c r="C3242" s="266" t="s">
        <v>28018</v>
      </c>
      <c r="D3242" s="273" t="s">
        <v>14</v>
      </c>
      <c r="E3242" s="273" t="s">
        <v>25041</v>
      </c>
      <c r="F3242" s="274">
        <v>28.15</v>
      </c>
    </row>
    <row r="3243" spans="1:6">
      <c r="A3243" s="273" t="s">
        <v>25039</v>
      </c>
      <c r="B3243" s="273">
        <v>39607</v>
      </c>
      <c r="C3243" s="266" t="s">
        <v>28019</v>
      </c>
      <c r="D3243" s="273" t="s">
        <v>14</v>
      </c>
      <c r="E3243" s="273" t="s">
        <v>25041</v>
      </c>
      <c r="F3243" s="274">
        <v>38.090000000000003</v>
      </c>
    </row>
    <row r="3244" spans="1:6">
      <c r="A3244" s="273" t="s">
        <v>25039</v>
      </c>
      <c r="B3244" s="273">
        <v>39594</v>
      </c>
      <c r="C3244" s="266" t="s">
        <v>28020</v>
      </c>
      <c r="D3244" s="273" t="s">
        <v>14</v>
      </c>
      <c r="E3244" s="273" t="s">
        <v>25046</v>
      </c>
      <c r="F3244" s="274">
        <v>285</v>
      </c>
    </row>
    <row r="3245" spans="1:6">
      <c r="A3245" s="273" t="s">
        <v>25039</v>
      </c>
      <c r="B3245" s="273">
        <v>39596</v>
      </c>
      <c r="C3245" s="266" t="s">
        <v>28021</v>
      </c>
      <c r="D3245" s="273" t="s">
        <v>14</v>
      </c>
      <c r="E3245" s="273" t="s">
        <v>25041</v>
      </c>
      <c r="F3245" s="274">
        <v>763.25</v>
      </c>
    </row>
    <row r="3246" spans="1:6">
      <c r="A3246" s="273" t="s">
        <v>25039</v>
      </c>
      <c r="B3246" s="273">
        <v>39595</v>
      </c>
      <c r="C3246" s="266" t="s">
        <v>28022</v>
      </c>
      <c r="D3246" s="273" t="s">
        <v>14</v>
      </c>
      <c r="E3246" s="273" t="s">
        <v>25041</v>
      </c>
      <c r="F3246" s="274">
        <v>1714.92</v>
      </c>
    </row>
    <row r="3247" spans="1:6">
      <c r="A3247" s="273" t="s">
        <v>25039</v>
      </c>
      <c r="B3247" s="273">
        <v>39597</v>
      </c>
      <c r="C3247" s="266" t="s">
        <v>28023</v>
      </c>
      <c r="D3247" s="273" t="s">
        <v>14</v>
      </c>
      <c r="E3247" s="273" t="s">
        <v>25041</v>
      </c>
      <c r="F3247" s="274">
        <v>2690.09</v>
      </c>
    </row>
    <row r="3248" spans="1:6">
      <c r="A3248" s="273" t="s">
        <v>25039</v>
      </c>
      <c r="B3248" s="273">
        <v>10731</v>
      </c>
      <c r="C3248" s="266" t="s">
        <v>28024</v>
      </c>
      <c r="D3248" s="273" t="s">
        <v>16</v>
      </c>
      <c r="E3248" s="273" t="s">
        <v>25046</v>
      </c>
      <c r="F3248" s="274">
        <v>45</v>
      </c>
    </row>
    <row r="3249" spans="1:6">
      <c r="A3249" s="273" t="s">
        <v>25039</v>
      </c>
      <c r="B3249" s="273">
        <v>4704</v>
      </c>
      <c r="C3249" s="266" t="s">
        <v>28025</v>
      </c>
      <c r="D3249" s="273" t="s">
        <v>16</v>
      </c>
      <c r="E3249" s="273" t="s">
        <v>25041</v>
      </c>
      <c r="F3249" s="274">
        <v>40.61</v>
      </c>
    </row>
    <row r="3250" spans="1:6">
      <c r="A3250" s="273" t="s">
        <v>25039</v>
      </c>
      <c r="B3250" s="273">
        <v>10730</v>
      </c>
      <c r="C3250" s="266" t="s">
        <v>28026</v>
      </c>
      <c r="D3250" s="273" t="s">
        <v>16</v>
      </c>
      <c r="E3250" s="273" t="s">
        <v>25041</v>
      </c>
      <c r="F3250" s="274">
        <v>43.51</v>
      </c>
    </row>
    <row r="3251" spans="1:6">
      <c r="A3251" s="273" t="s">
        <v>25039</v>
      </c>
      <c r="B3251" s="273">
        <v>4720</v>
      </c>
      <c r="C3251" s="266" t="s">
        <v>28027</v>
      </c>
      <c r="D3251" s="273" t="s">
        <v>18</v>
      </c>
      <c r="E3251" s="273" t="s">
        <v>25041</v>
      </c>
      <c r="F3251" s="274">
        <v>100.56</v>
      </c>
    </row>
    <row r="3252" spans="1:6">
      <c r="A3252" s="273" t="s">
        <v>25039</v>
      </c>
      <c r="B3252" s="273">
        <v>4721</v>
      </c>
      <c r="C3252" s="266" t="s">
        <v>28028</v>
      </c>
      <c r="D3252" s="273" t="s">
        <v>18</v>
      </c>
      <c r="E3252" s="273" t="s">
        <v>25041</v>
      </c>
      <c r="F3252" s="274">
        <v>87.1</v>
      </c>
    </row>
    <row r="3253" spans="1:6">
      <c r="A3253" s="273" t="s">
        <v>25039</v>
      </c>
      <c r="B3253" s="273">
        <v>4718</v>
      </c>
      <c r="C3253" s="266" t="s">
        <v>28029</v>
      </c>
      <c r="D3253" s="273" t="s">
        <v>18</v>
      </c>
      <c r="E3253" s="273" t="s">
        <v>25046</v>
      </c>
      <c r="F3253" s="274">
        <v>87.56</v>
      </c>
    </row>
    <row r="3254" spans="1:6">
      <c r="A3254" s="273" t="s">
        <v>25039</v>
      </c>
      <c r="B3254" s="273">
        <v>4722</v>
      </c>
      <c r="C3254" s="266" t="s">
        <v>28030</v>
      </c>
      <c r="D3254" s="273" t="s">
        <v>18</v>
      </c>
      <c r="E3254" s="273" t="s">
        <v>25041</v>
      </c>
      <c r="F3254" s="274">
        <v>82.27</v>
      </c>
    </row>
    <row r="3255" spans="1:6">
      <c r="A3255" s="273" t="s">
        <v>25039</v>
      </c>
      <c r="B3255" s="273">
        <v>4730</v>
      </c>
      <c r="C3255" s="266" t="s">
        <v>28031</v>
      </c>
      <c r="D3255" s="273" t="s">
        <v>18</v>
      </c>
      <c r="E3255" s="273" t="s">
        <v>25041</v>
      </c>
      <c r="F3255" s="274">
        <v>81.87</v>
      </c>
    </row>
    <row r="3256" spans="1:6">
      <c r="A3256" s="273" t="s">
        <v>25039</v>
      </c>
      <c r="B3256" s="273">
        <v>13186</v>
      </c>
      <c r="C3256" s="266" t="s">
        <v>28032</v>
      </c>
      <c r="D3256" s="273" t="s">
        <v>18</v>
      </c>
      <c r="E3256" s="273" t="s">
        <v>25041</v>
      </c>
      <c r="F3256" s="274">
        <v>94.46</v>
      </c>
    </row>
    <row r="3257" spans="1:6">
      <c r="A3257" s="273" t="s">
        <v>25039</v>
      </c>
      <c r="B3257" s="273">
        <v>10737</v>
      </c>
      <c r="C3257" s="266" t="s">
        <v>28033</v>
      </c>
      <c r="D3257" s="273" t="s">
        <v>16</v>
      </c>
      <c r="E3257" s="273" t="s">
        <v>25041</v>
      </c>
      <c r="F3257" s="274">
        <v>141.41</v>
      </c>
    </row>
    <row r="3258" spans="1:6">
      <c r="A3258" s="273" t="s">
        <v>25039</v>
      </c>
      <c r="B3258" s="273">
        <v>10734</v>
      </c>
      <c r="C3258" s="266" t="s">
        <v>28034</v>
      </c>
      <c r="D3258" s="273" t="s">
        <v>16</v>
      </c>
      <c r="E3258" s="273" t="s">
        <v>25041</v>
      </c>
      <c r="F3258" s="274">
        <v>84.12</v>
      </c>
    </row>
    <row r="3259" spans="1:6">
      <c r="A3259" s="273" t="s">
        <v>25039</v>
      </c>
      <c r="B3259" s="273">
        <v>4708</v>
      </c>
      <c r="C3259" s="266" t="s">
        <v>28035</v>
      </c>
      <c r="D3259" s="273" t="s">
        <v>16</v>
      </c>
      <c r="E3259" s="273" t="s">
        <v>25041</v>
      </c>
      <c r="F3259" s="274">
        <v>163.16999999999999</v>
      </c>
    </row>
    <row r="3260" spans="1:6">
      <c r="A3260" s="273" t="s">
        <v>25039</v>
      </c>
      <c r="B3260" s="273">
        <v>4712</v>
      </c>
      <c r="C3260" s="266" t="s">
        <v>28036</v>
      </c>
      <c r="D3260" s="273" t="s">
        <v>16</v>
      </c>
      <c r="E3260" s="273" t="s">
        <v>25041</v>
      </c>
      <c r="F3260" s="274">
        <v>79.77</v>
      </c>
    </row>
    <row r="3261" spans="1:6">
      <c r="A3261" s="273" t="s">
        <v>25039</v>
      </c>
      <c r="B3261" s="273">
        <v>4710</v>
      </c>
      <c r="C3261" s="266" t="s">
        <v>28037</v>
      </c>
      <c r="D3261" s="273" t="s">
        <v>16</v>
      </c>
      <c r="E3261" s="273" t="s">
        <v>25041</v>
      </c>
      <c r="F3261" s="274">
        <v>255.82</v>
      </c>
    </row>
    <row r="3262" spans="1:6">
      <c r="A3262" s="273" t="s">
        <v>25183</v>
      </c>
      <c r="B3262" s="273">
        <v>4750</v>
      </c>
      <c r="C3262" s="266" t="s">
        <v>28038</v>
      </c>
      <c r="D3262" s="273" t="s">
        <v>17</v>
      </c>
      <c r="E3262" s="273" t="s">
        <v>25046</v>
      </c>
      <c r="F3262" s="274">
        <v>24.1</v>
      </c>
    </row>
    <row r="3263" spans="1:6">
      <c r="A3263" s="273" t="s">
        <v>25183</v>
      </c>
      <c r="B3263" s="273">
        <v>41065</v>
      </c>
      <c r="C3263" s="266" t="s">
        <v>28039</v>
      </c>
      <c r="D3263" s="273" t="s">
        <v>11802</v>
      </c>
      <c r="E3263" s="273" t="s">
        <v>25041</v>
      </c>
      <c r="F3263" s="274">
        <v>4223.0200000000004</v>
      </c>
    </row>
    <row r="3264" spans="1:6">
      <c r="A3264" s="273" t="s">
        <v>25039</v>
      </c>
      <c r="B3264" s="273">
        <v>34747</v>
      </c>
      <c r="C3264" s="266" t="s">
        <v>28040</v>
      </c>
      <c r="D3264" s="273" t="s">
        <v>13</v>
      </c>
      <c r="E3264" s="273" t="s">
        <v>25041</v>
      </c>
      <c r="F3264" s="274">
        <v>133.94</v>
      </c>
    </row>
    <row r="3265" spans="1:6">
      <c r="A3265" s="273" t="s">
        <v>25039</v>
      </c>
      <c r="B3265" s="273">
        <v>4826</v>
      </c>
      <c r="C3265" s="266" t="s">
        <v>28041</v>
      </c>
      <c r="D3265" s="273" t="s">
        <v>13</v>
      </c>
      <c r="E3265" s="273" t="s">
        <v>25041</v>
      </c>
      <c r="F3265" s="274">
        <v>144.02000000000001</v>
      </c>
    </row>
    <row r="3266" spans="1:6">
      <c r="A3266" s="273" t="s">
        <v>25039</v>
      </c>
      <c r="B3266" s="273">
        <v>41975</v>
      </c>
      <c r="C3266" s="266" t="s">
        <v>28042</v>
      </c>
      <c r="D3266" s="273" t="s">
        <v>16</v>
      </c>
      <c r="E3266" s="273" t="s">
        <v>25041</v>
      </c>
      <c r="F3266" s="274">
        <v>103.04</v>
      </c>
    </row>
    <row r="3267" spans="1:6">
      <c r="A3267" s="273" t="s">
        <v>25039</v>
      </c>
      <c r="B3267" s="273">
        <v>4825</v>
      </c>
      <c r="C3267" s="266" t="s">
        <v>28043</v>
      </c>
      <c r="D3267" s="273" t="s">
        <v>13</v>
      </c>
      <c r="E3267" s="273" t="s">
        <v>25041</v>
      </c>
      <c r="F3267" s="274">
        <v>199.35</v>
      </c>
    </row>
    <row r="3268" spans="1:6">
      <c r="A3268" s="273" t="s">
        <v>25039</v>
      </c>
      <c r="B3268" s="273">
        <v>34744</v>
      </c>
      <c r="C3268" s="266" t="s">
        <v>28044</v>
      </c>
      <c r="D3268" s="273" t="s">
        <v>16</v>
      </c>
      <c r="E3268" s="273" t="s">
        <v>25041</v>
      </c>
      <c r="F3268" s="274">
        <v>40.17</v>
      </c>
    </row>
    <row r="3269" spans="1:6">
      <c r="A3269" s="273" t="s">
        <v>25039</v>
      </c>
      <c r="B3269" s="273">
        <v>39430</v>
      </c>
      <c r="C3269" s="266" t="s">
        <v>28045</v>
      </c>
      <c r="D3269" s="273" t="s">
        <v>14</v>
      </c>
      <c r="E3269" s="273" t="s">
        <v>25041</v>
      </c>
      <c r="F3269" s="274">
        <v>1.6</v>
      </c>
    </row>
    <row r="3270" spans="1:6">
      <c r="A3270" s="273" t="s">
        <v>25039</v>
      </c>
      <c r="B3270" s="273">
        <v>39573</v>
      </c>
      <c r="C3270" s="266" t="s">
        <v>28046</v>
      </c>
      <c r="D3270" s="273" t="s">
        <v>14</v>
      </c>
      <c r="E3270" s="273" t="s">
        <v>25041</v>
      </c>
      <c r="F3270" s="274">
        <v>1.57</v>
      </c>
    </row>
    <row r="3271" spans="1:6">
      <c r="A3271" s="273" t="s">
        <v>25212</v>
      </c>
      <c r="B3271" s="273">
        <v>38410</v>
      </c>
      <c r="C3271" s="266" t="s">
        <v>28047</v>
      </c>
      <c r="D3271" s="273" t="s">
        <v>14</v>
      </c>
      <c r="E3271" s="273" t="s">
        <v>25041</v>
      </c>
      <c r="F3271" s="274">
        <v>15302.16</v>
      </c>
    </row>
    <row r="3272" spans="1:6">
      <c r="A3272" s="273" t="s">
        <v>25039</v>
      </c>
      <c r="B3272" s="273">
        <v>43082</v>
      </c>
      <c r="C3272" s="266" t="s">
        <v>28048</v>
      </c>
      <c r="D3272" s="273" t="s">
        <v>15</v>
      </c>
      <c r="E3272" s="273" t="s">
        <v>25046</v>
      </c>
      <c r="F3272" s="274">
        <v>10</v>
      </c>
    </row>
    <row r="3273" spans="1:6">
      <c r="A3273" s="273" t="s">
        <v>25039</v>
      </c>
      <c r="B3273" s="273">
        <v>43083</v>
      </c>
      <c r="C3273" s="266" t="s">
        <v>28049</v>
      </c>
      <c r="D3273" s="273" t="s">
        <v>15</v>
      </c>
      <c r="E3273" s="273" t="s">
        <v>25041</v>
      </c>
      <c r="F3273" s="274">
        <v>8.66</v>
      </c>
    </row>
    <row r="3274" spans="1:6">
      <c r="A3274" s="273" t="s">
        <v>25039</v>
      </c>
      <c r="B3274" s="273">
        <v>40535</v>
      </c>
      <c r="C3274" s="266" t="s">
        <v>28050</v>
      </c>
      <c r="D3274" s="273" t="s">
        <v>15</v>
      </c>
      <c r="E3274" s="273" t="s">
        <v>25041</v>
      </c>
      <c r="F3274" s="274">
        <v>8.66</v>
      </c>
    </row>
    <row r="3275" spans="1:6">
      <c r="A3275" s="273" t="s">
        <v>25039</v>
      </c>
      <c r="B3275" s="273">
        <v>40598</v>
      </c>
      <c r="C3275" s="266" t="s">
        <v>28051</v>
      </c>
      <c r="D3275" s="273" t="s">
        <v>15</v>
      </c>
      <c r="E3275" s="273" t="s">
        <v>25041</v>
      </c>
      <c r="F3275" s="274">
        <v>8.4499999999999993</v>
      </c>
    </row>
    <row r="3276" spans="1:6">
      <c r="A3276" s="273" t="s">
        <v>25039</v>
      </c>
      <c r="B3276" s="273">
        <v>43692</v>
      </c>
      <c r="C3276" s="266" t="s">
        <v>28052</v>
      </c>
      <c r="D3276" s="273" t="s">
        <v>15</v>
      </c>
      <c r="E3276" s="273" t="s">
        <v>25041</v>
      </c>
      <c r="F3276" s="274">
        <v>9.1199999999999992</v>
      </c>
    </row>
    <row r="3277" spans="1:6">
      <c r="A3277" s="273" t="s">
        <v>25039</v>
      </c>
      <c r="B3277" s="273">
        <v>43665</v>
      </c>
      <c r="C3277" s="266" t="s">
        <v>28053</v>
      </c>
      <c r="D3277" s="273" t="s">
        <v>15</v>
      </c>
      <c r="E3277" s="273" t="s">
        <v>25041</v>
      </c>
      <c r="F3277" s="274">
        <v>8.59</v>
      </c>
    </row>
    <row r="3278" spans="1:6">
      <c r="A3278" s="273" t="s">
        <v>25039</v>
      </c>
      <c r="B3278" s="273">
        <v>10966</v>
      </c>
      <c r="C3278" s="266" t="s">
        <v>28054</v>
      </c>
      <c r="D3278" s="273" t="s">
        <v>15</v>
      </c>
      <c r="E3278" s="273" t="s">
        <v>25041</v>
      </c>
      <c r="F3278" s="274">
        <v>9.1199999999999992</v>
      </c>
    </row>
    <row r="3279" spans="1:6">
      <c r="A3279" s="273" t="s">
        <v>25039</v>
      </c>
      <c r="B3279" s="273">
        <v>39427</v>
      </c>
      <c r="C3279" s="266" t="s">
        <v>28055</v>
      </c>
      <c r="D3279" s="273" t="s">
        <v>13</v>
      </c>
      <c r="E3279" s="273" t="s">
        <v>25041</v>
      </c>
      <c r="F3279" s="274">
        <v>4.25</v>
      </c>
    </row>
    <row r="3280" spans="1:6">
      <c r="A3280" s="273" t="s">
        <v>25039</v>
      </c>
      <c r="B3280" s="273">
        <v>39424</v>
      </c>
      <c r="C3280" s="266" t="s">
        <v>28056</v>
      </c>
      <c r="D3280" s="273" t="s">
        <v>13</v>
      </c>
      <c r="E3280" s="273" t="s">
        <v>25041</v>
      </c>
      <c r="F3280" s="274">
        <v>2.52</v>
      </c>
    </row>
    <row r="3281" spans="1:6">
      <c r="A3281" s="273" t="s">
        <v>25039</v>
      </c>
      <c r="B3281" s="273">
        <v>39425</v>
      </c>
      <c r="C3281" s="266" t="s">
        <v>28057</v>
      </c>
      <c r="D3281" s="273" t="s">
        <v>13</v>
      </c>
      <c r="E3281" s="273" t="s">
        <v>25041</v>
      </c>
      <c r="F3281" s="274">
        <v>2.4900000000000002</v>
      </c>
    </row>
    <row r="3282" spans="1:6">
      <c r="A3282" s="273" t="s">
        <v>25039</v>
      </c>
      <c r="B3282" s="273">
        <v>40664</v>
      </c>
      <c r="C3282" s="266" t="s">
        <v>28058</v>
      </c>
      <c r="D3282" s="273" t="s">
        <v>15</v>
      </c>
      <c r="E3282" s="273" t="s">
        <v>25041</v>
      </c>
      <c r="F3282" s="274">
        <v>17.77</v>
      </c>
    </row>
    <row r="3283" spans="1:6">
      <c r="A3283" s="273" t="s">
        <v>25039</v>
      </c>
      <c r="B3283" s="273">
        <v>34360</v>
      </c>
      <c r="C3283" s="266" t="s">
        <v>28059</v>
      </c>
      <c r="D3283" s="273" t="s">
        <v>15</v>
      </c>
      <c r="E3283" s="273" t="s">
        <v>25041</v>
      </c>
      <c r="F3283" s="274">
        <v>46.43</v>
      </c>
    </row>
    <row r="3284" spans="1:6">
      <c r="A3284" s="273" t="s">
        <v>25039</v>
      </c>
      <c r="B3284" s="273">
        <v>20259</v>
      </c>
      <c r="C3284" s="266" t="s">
        <v>28060</v>
      </c>
      <c r="D3284" s="273" t="s">
        <v>13</v>
      </c>
      <c r="E3284" s="273" t="s">
        <v>25041</v>
      </c>
      <c r="F3284" s="274">
        <v>13.9</v>
      </c>
    </row>
    <row r="3285" spans="1:6">
      <c r="A3285" s="273" t="s">
        <v>25039</v>
      </c>
      <c r="B3285" s="273">
        <v>14077</v>
      </c>
      <c r="C3285" s="266" t="s">
        <v>28061</v>
      </c>
      <c r="D3285" s="273" t="s">
        <v>13</v>
      </c>
      <c r="E3285" s="273" t="s">
        <v>25041</v>
      </c>
      <c r="F3285" s="274">
        <v>212.75</v>
      </c>
    </row>
    <row r="3286" spans="1:6">
      <c r="A3286" s="273" t="s">
        <v>25039</v>
      </c>
      <c r="B3286" s="273">
        <v>3678</v>
      </c>
      <c r="C3286" s="266" t="s">
        <v>28062</v>
      </c>
      <c r="D3286" s="273" t="s">
        <v>13</v>
      </c>
      <c r="E3286" s="273" t="s">
        <v>25041</v>
      </c>
      <c r="F3286" s="274">
        <v>96.16</v>
      </c>
    </row>
    <row r="3287" spans="1:6">
      <c r="A3287" s="273" t="s">
        <v>25039</v>
      </c>
      <c r="B3287" s="273">
        <v>11552</v>
      </c>
      <c r="C3287" s="266" t="s">
        <v>28063</v>
      </c>
      <c r="D3287" s="273" t="s">
        <v>13</v>
      </c>
      <c r="E3287" s="273" t="s">
        <v>25041</v>
      </c>
      <c r="F3287" s="274">
        <v>7.16</v>
      </c>
    </row>
    <row r="3288" spans="1:6">
      <c r="A3288" s="273" t="s">
        <v>25039</v>
      </c>
      <c r="B3288" s="273">
        <v>585</v>
      </c>
      <c r="C3288" s="266" t="s">
        <v>28064</v>
      </c>
      <c r="D3288" s="273" t="s">
        <v>15</v>
      </c>
      <c r="E3288" s="273" t="s">
        <v>25041</v>
      </c>
      <c r="F3288" s="274">
        <v>37.14</v>
      </c>
    </row>
    <row r="3289" spans="1:6">
      <c r="A3289" s="273" t="s">
        <v>25039</v>
      </c>
      <c r="B3289" s="273">
        <v>39418</v>
      </c>
      <c r="C3289" s="266" t="s">
        <v>28065</v>
      </c>
      <c r="D3289" s="273" t="s">
        <v>13</v>
      </c>
      <c r="E3289" s="273" t="s">
        <v>25041</v>
      </c>
      <c r="F3289" s="274">
        <v>4.74</v>
      </c>
    </row>
    <row r="3290" spans="1:6">
      <c r="A3290" s="273" t="s">
        <v>25039</v>
      </c>
      <c r="B3290" s="273">
        <v>39419</v>
      </c>
      <c r="C3290" s="266" t="s">
        <v>28066</v>
      </c>
      <c r="D3290" s="273" t="s">
        <v>13</v>
      </c>
      <c r="E3290" s="273" t="s">
        <v>25041</v>
      </c>
      <c r="F3290" s="274">
        <v>5.77</v>
      </c>
    </row>
    <row r="3291" spans="1:6">
      <c r="A3291" s="273" t="s">
        <v>25039</v>
      </c>
      <c r="B3291" s="273">
        <v>39420</v>
      </c>
      <c r="C3291" s="266" t="s">
        <v>28067</v>
      </c>
      <c r="D3291" s="273" t="s">
        <v>13</v>
      </c>
      <c r="E3291" s="273" t="s">
        <v>25041</v>
      </c>
      <c r="F3291" s="274">
        <v>6.37</v>
      </c>
    </row>
    <row r="3292" spans="1:6">
      <c r="A3292" s="273" t="s">
        <v>25039</v>
      </c>
      <c r="B3292" s="273">
        <v>39571</v>
      </c>
      <c r="C3292" s="266" t="s">
        <v>28068</v>
      </c>
      <c r="D3292" s="273" t="s">
        <v>13</v>
      </c>
      <c r="E3292" s="273" t="s">
        <v>25041</v>
      </c>
      <c r="F3292" s="274">
        <v>3.85</v>
      </c>
    </row>
    <row r="3293" spans="1:6">
      <c r="A3293" s="273" t="s">
        <v>25039</v>
      </c>
      <c r="B3293" s="273">
        <v>39421</v>
      </c>
      <c r="C3293" s="266" t="s">
        <v>28069</v>
      </c>
      <c r="D3293" s="273" t="s">
        <v>13</v>
      </c>
      <c r="E3293" s="273" t="s">
        <v>25041</v>
      </c>
      <c r="F3293" s="274">
        <v>5.61</v>
      </c>
    </row>
    <row r="3294" spans="1:6">
      <c r="A3294" s="273" t="s">
        <v>25039</v>
      </c>
      <c r="B3294" s="273">
        <v>39422</v>
      </c>
      <c r="C3294" s="266" t="s">
        <v>28070</v>
      </c>
      <c r="D3294" s="273" t="s">
        <v>13</v>
      </c>
      <c r="E3294" s="273" t="s">
        <v>25046</v>
      </c>
      <c r="F3294" s="274">
        <v>6.55</v>
      </c>
    </row>
    <row r="3295" spans="1:6">
      <c r="A3295" s="273" t="s">
        <v>25039</v>
      </c>
      <c r="B3295" s="273">
        <v>39423</v>
      </c>
      <c r="C3295" s="266" t="s">
        <v>28071</v>
      </c>
      <c r="D3295" s="273" t="s">
        <v>13</v>
      </c>
      <c r="E3295" s="273" t="s">
        <v>25041</v>
      </c>
      <c r="F3295" s="274">
        <v>7.6</v>
      </c>
    </row>
    <row r="3296" spans="1:6">
      <c r="A3296" s="273" t="s">
        <v>25039</v>
      </c>
      <c r="B3296" s="273">
        <v>39426</v>
      </c>
      <c r="C3296" s="266" t="s">
        <v>28072</v>
      </c>
      <c r="D3296" s="273" t="s">
        <v>13</v>
      </c>
      <c r="E3296" s="273" t="s">
        <v>25041</v>
      </c>
      <c r="F3296" s="274">
        <v>17.09</v>
      </c>
    </row>
    <row r="3297" spans="1:6">
      <c r="A3297" s="273" t="s">
        <v>25039</v>
      </c>
      <c r="B3297" s="273">
        <v>39429</v>
      </c>
      <c r="C3297" s="266" t="s">
        <v>28073</v>
      </c>
      <c r="D3297" s="273" t="s">
        <v>13</v>
      </c>
      <c r="E3297" s="273" t="s">
        <v>25041</v>
      </c>
      <c r="F3297" s="274">
        <v>5.39</v>
      </c>
    </row>
    <row r="3298" spans="1:6">
      <c r="A3298" s="273" t="s">
        <v>25039</v>
      </c>
      <c r="B3298" s="273">
        <v>39428</v>
      </c>
      <c r="C3298" s="266" t="s">
        <v>28074</v>
      </c>
      <c r="D3298" s="273" t="s">
        <v>13</v>
      </c>
      <c r="E3298" s="273" t="s">
        <v>25041</v>
      </c>
      <c r="F3298" s="274">
        <v>4.12</v>
      </c>
    </row>
    <row r="3299" spans="1:6">
      <c r="A3299" s="273" t="s">
        <v>25039</v>
      </c>
      <c r="B3299" s="273">
        <v>39572</v>
      </c>
      <c r="C3299" s="266" t="s">
        <v>28075</v>
      </c>
      <c r="D3299" s="273" t="s">
        <v>13</v>
      </c>
      <c r="E3299" s="273" t="s">
        <v>25041</v>
      </c>
      <c r="F3299" s="274">
        <v>3.56</v>
      </c>
    </row>
    <row r="3300" spans="1:6">
      <c r="A3300" s="273" t="s">
        <v>25039</v>
      </c>
      <c r="B3300" s="273">
        <v>39570</v>
      </c>
      <c r="C3300" s="266" t="s">
        <v>28076</v>
      </c>
      <c r="D3300" s="273" t="s">
        <v>13</v>
      </c>
      <c r="E3300" s="273" t="s">
        <v>25041</v>
      </c>
      <c r="F3300" s="274">
        <v>3.78</v>
      </c>
    </row>
    <row r="3301" spans="1:6">
      <c r="A3301" s="273" t="s">
        <v>25039</v>
      </c>
      <c r="B3301" s="273">
        <v>39569</v>
      </c>
      <c r="C3301" s="266" t="s">
        <v>28077</v>
      </c>
      <c r="D3301" s="273" t="s">
        <v>13</v>
      </c>
      <c r="E3301" s="273" t="s">
        <v>25041</v>
      </c>
      <c r="F3301" s="274">
        <v>3.74</v>
      </c>
    </row>
    <row r="3302" spans="1:6">
      <c r="A3302" s="273" t="s">
        <v>25039</v>
      </c>
      <c r="B3302" s="273">
        <v>39328</v>
      </c>
      <c r="C3302" s="266" t="s">
        <v>28078</v>
      </c>
      <c r="D3302" s="273" t="s">
        <v>13</v>
      </c>
      <c r="E3302" s="273" t="s">
        <v>25041</v>
      </c>
      <c r="F3302" s="274">
        <v>3.86</v>
      </c>
    </row>
    <row r="3303" spans="1:6">
      <c r="A3303" s="273" t="s">
        <v>25039</v>
      </c>
      <c r="B3303" s="273">
        <v>39029</v>
      </c>
      <c r="C3303" s="266" t="s">
        <v>28079</v>
      </c>
      <c r="D3303" s="273" t="s">
        <v>13</v>
      </c>
      <c r="E3303" s="273" t="s">
        <v>25041</v>
      </c>
      <c r="F3303" s="274">
        <v>12.07</v>
      </c>
    </row>
    <row r="3304" spans="1:6">
      <c r="A3304" s="273" t="s">
        <v>25039</v>
      </c>
      <c r="B3304" s="273">
        <v>39028</v>
      </c>
      <c r="C3304" s="266" t="s">
        <v>28080</v>
      </c>
      <c r="D3304" s="273" t="s">
        <v>13</v>
      </c>
      <c r="E3304" s="273" t="s">
        <v>25041</v>
      </c>
      <c r="F3304" s="274">
        <v>7.02</v>
      </c>
    </row>
    <row r="3305" spans="1:6">
      <c r="A3305" s="273" t="s">
        <v>25212</v>
      </c>
      <c r="B3305" s="273">
        <v>38541</v>
      </c>
      <c r="C3305" s="266" t="s">
        <v>28081</v>
      </c>
      <c r="D3305" s="273" t="s">
        <v>14</v>
      </c>
      <c r="E3305" s="273" t="s">
        <v>25041</v>
      </c>
      <c r="F3305" s="274">
        <v>4594594.59</v>
      </c>
    </row>
    <row r="3306" spans="1:6">
      <c r="A3306" s="273" t="s">
        <v>25212</v>
      </c>
      <c r="B3306" s="273">
        <v>38542</v>
      </c>
      <c r="C3306" s="266" t="s">
        <v>28082</v>
      </c>
      <c r="D3306" s="273" t="s">
        <v>14</v>
      </c>
      <c r="E3306" s="273" t="s">
        <v>25041</v>
      </c>
      <c r="F3306" s="274">
        <v>7045045.0499999998</v>
      </c>
    </row>
    <row r="3307" spans="1:6">
      <c r="A3307" s="273" t="s">
        <v>25212</v>
      </c>
      <c r="B3307" s="273">
        <v>45080</v>
      </c>
      <c r="C3307" s="266" t="s">
        <v>28083</v>
      </c>
      <c r="D3307" s="273" t="s">
        <v>14</v>
      </c>
      <c r="E3307" s="273" t="s">
        <v>25041</v>
      </c>
      <c r="F3307" s="274">
        <v>15257.33</v>
      </c>
    </row>
    <row r="3308" spans="1:6">
      <c r="A3308" s="273" t="s">
        <v>25212</v>
      </c>
      <c r="B3308" s="273">
        <v>38543</v>
      </c>
      <c r="C3308" s="266" t="s">
        <v>28084</v>
      </c>
      <c r="D3308" s="273" t="s">
        <v>14</v>
      </c>
      <c r="E3308" s="273" t="s">
        <v>25041</v>
      </c>
      <c r="F3308" s="274">
        <v>1434540.41</v>
      </c>
    </row>
    <row r="3309" spans="1:6">
      <c r="A3309" s="273" t="s">
        <v>25212</v>
      </c>
      <c r="B3309" s="273">
        <v>44002</v>
      </c>
      <c r="C3309" s="266" t="s">
        <v>28085</v>
      </c>
      <c r="D3309" s="273" t="s">
        <v>14</v>
      </c>
      <c r="E3309" s="273" t="s">
        <v>25041</v>
      </c>
      <c r="F3309" s="274">
        <v>6700654.6299999999</v>
      </c>
    </row>
    <row r="3310" spans="1:6">
      <c r="A3310" s="273" t="s">
        <v>25212</v>
      </c>
      <c r="B3310" s="273">
        <v>43886</v>
      </c>
      <c r="C3310" s="266" t="s">
        <v>28086</v>
      </c>
      <c r="D3310" s="273" t="s">
        <v>14</v>
      </c>
      <c r="E3310" s="273" t="s">
        <v>25041</v>
      </c>
      <c r="F3310" s="274">
        <v>3251954.99</v>
      </c>
    </row>
    <row r="3311" spans="1:6">
      <c r="A3311" s="273" t="s">
        <v>25212</v>
      </c>
      <c r="B3311" s="273">
        <v>40791</v>
      </c>
      <c r="C3311" s="266" t="s">
        <v>28087</v>
      </c>
      <c r="D3311" s="273" t="s">
        <v>14</v>
      </c>
      <c r="E3311" s="273" t="s">
        <v>25041</v>
      </c>
      <c r="F3311" s="274">
        <v>38893.800000000003</v>
      </c>
    </row>
    <row r="3312" spans="1:6">
      <c r="A3312" s="273" t="s">
        <v>25212</v>
      </c>
      <c r="B3312" s="273">
        <v>44003</v>
      </c>
      <c r="C3312" s="266" t="s">
        <v>28088</v>
      </c>
      <c r="D3312" s="273" t="s">
        <v>14</v>
      </c>
      <c r="E3312" s="273" t="s">
        <v>25041</v>
      </c>
      <c r="F3312" s="274">
        <v>9311711.75</v>
      </c>
    </row>
    <row r="3313" spans="1:6">
      <c r="A3313" s="273" t="s">
        <v>25212</v>
      </c>
      <c r="B3313" s="273">
        <v>44548</v>
      </c>
      <c r="C3313" s="266" t="s">
        <v>28089</v>
      </c>
      <c r="D3313" s="273" t="s">
        <v>14</v>
      </c>
      <c r="E3313" s="273" t="s">
        <v>25041</v>
      </c>
      <c r="F3313" s="274">
        <v>2847739.95</v>
      </c>
    </row>
    <row r="3314" spans="1:6">
      <c r="A3314" s="273" t="s">
        <v>25212</v>
      </c>
      <c r="B3314" s="273">
        <v>44550</v>
      </c>
      <c r="C3314" s="266" t="s">
        <v>28090</v>
      </c>
      <c r="D3314" s="273" t="s">
        <v>14</v>
      </c>
      <c r="E3314" s="273" t="s">
        <v>25041</v>
      </c>
      <c r="F3314" s="274">
        <v>8934342.3499999996</v>
      </c>
    </row>
    <row r="3315" spans="1:6">
      <c r="A3315" s="273" t="s">
        <v>25212</v>
      </c>
      <c r="B3315" s="273">
        <v>44549</v>
      </c>
      <c r="C3315" s="266" t="s">
        <v>28091</v>
      </c>
      <c r="D3315" s="273" t="s">
        <v>14</v>
      </c>
      <c r="E3315" s="273" t="s">
        <v>25041</v>
      </c>
      <c r="F3315" s="274">
        <v>6533237.8700000001</v>
      </c>
    </row>
    <row r="3316" spans="1:6">
      <c r="A3316" s="273" t="s">
        <v>25212</v>
      </c>
      <c r="B3316" s="273">
        <v>41982</v>
      </c>
      <c r="C3316" s="266" t="s">
        <v>28092</v>
      </c>
      <c r="D3316" s="273" t="s">
        <v>14</v>
      </c>
      <c r="E3316" s="273" t="s">
        <v>25041</v>
      </c>
      <c r="F3316" s="274">
        <v>1735735.7</v>
      </c>
    </row>
    <row r="3317" spans="1:6">
      <c r="A3317" s="273" t="s">
        <v>25212</v>
      </c>
      <c r="B3317" s="273">
        <v>39012</v>
      </c>
      <c r="C3317" s="266" t="s">
        <v>28093</v>
      </c>
      <c r="D3317" s="273" t="s">
        <v>14</v>
      </c>
      <c r="E3317" s="273" t="s">
        <v>25041</v>
      </c>
      <c r="F3317" s="274">
        <v>1018468.47</v>
      </c>
    </row>
    <row r="3318" spans="1:6">
      <c r="A3318" s="273" t="s">
        <v>25212</v>
      </c>
      <c r="B3318" s="273">
        <v>40435</v>
      </c>
      <c r="C3318" s="266" t="s">
        <v>28094</v>
      </c>
      <c r="D3318" s="273" t="s">
        <v>14</v>
      </c>
      <c r="E3318" s="273" t="s">
        <v>25041</v>
      </c>
      <c r="F3318" s="274">
        <v>1028429.53</v>
      </c>
    </row>
    <row r="3319" spans="1:6">
      <c r="A3319" s="273" t="s">
        <v>25039</v>
      </c>
      <c r="B3319" s="273">
        <v>45265</v>
      </c>
      <c r="C3319" s="266" t="s">
        <v>32409</v>
      </c>
      <c r="D3319" s="273" t="s">
        <v>4106</v>
      </c>
      <c r="E3319" s="273" t="s">
        <v>25041</v>
      </c>
      <c r="F3319" s="274">
        <v>35.15</v>
      </c>
    </row>
    <row r="3320" spans="1:6">
      <c r="A3320" s="273" t="s">
        <v>25212</v>
      </c>
      <c r="B3320" s="273">
        <v>13617</v>
      </c>
      <c r="C3320" s="266" t="s">
        <v>28095</v>
      </c>
      <c r="D3320" s="273" t="s">
        <v>14</v>
      </c>
      <c r="E3320" s="273" t="s">
        <v>25041</v>
      </c>
      <c r="F3320" s="274">
        <v>100976.03</v>
      </c>
    </row>
    <row r="3321" spans="1:6">
      <c r="A3321" s="273" t="s">
        <v>25039</v>
      </c>
      <c r="B3321" s="273">
        <v>35274</v>
      </c>
      <c r="C3321" s="266" t="s">
        <v>28096</v>
      </c>
      <c r="D3321" s="273" t="s">
        <v>13</v>
      </c>
      <c r="E3321" s="273" t="s">
        <v>25041</v>
      </c>
      <c r="F3321" s="274">
        <v>63.56</v>
      </c>
    </row>
    <row r="3322" spans="1:6">
      <c r="A3322" s="273" t="s">
        <v>25039</v>
      </c>
      <c r="B3322" s="273">
        <v>35275</v>
      </c>
      <c r="C3322" s="266" t="s">
        <v>28097</v>
      </c>
      <c r="D3322" s="273" t="s">
        <v>13</v>
      </c>
      <c r="E3322" s="273" t="s">
        <v>25041</v>
      </c>
      <c r="F3322" s="274">
        <v>134.91</v>
      </c>
    </row>
    <row r="3323" spans="1:6">
      <c r="A3323" s="273" t="s">
        <v>25039</v>
      </c>
      <c r="B3323" s="273">
        <v>35276</v>
      </c>
      <c r="C3323" s="266" t="s">
        <v>28098</v>
      </c>
      <c r="D3323" s="273" t="s">
        <v>13</v>
      </c>
      <c r="E3323" s="273" t="s">
        <v>25041</v>
      </c>
      <c r="F3323" s="274">
        <v>234.74</v>
      </c>
    </row>
    <row r="3324" spans="1:6">
      <c r="A3324" s="273" t="s">
        <v>25039</v>
      </c>
      <c r="B3324" s="273">
        <v>11091</v>
      </c>
      <c r="C3324" s="266" t="s">
        <v>28099</v>
      </c>
      <c r="D3324" s="273" t="s">
        <v>14</v>
      </c>
      <c r="E3324" s="273" t="s">
        <v>25041</v>
      </c>
      <c r="F3324" s="274">
        <v>1.58</v>
      </c>
    </row>
    <row r="3325" spans="1:6">
      <c r="A3325" s="273" t="s">
        <v>25039</v>
      </c>
      <c r="B3325" s="273">
        <v>37586</v>
      </c>
      <c r="C3325" s="266" t="s">
        <v>28100</v>
      </c>
      <c r="D3325" s="273" t="s">
        <v>26949</v>
      </c>
      <c r="E3325" s="273" t="s">
        <v>25041</v>
      </c>
      <c r="F3325" s="274">
        <v>48.76</v>
      </c>
    </row>
    <row r="3326" spans="1:6">
      <c r="A3326" s="273" t="s">
        <v>25039</v>
      </c>
      <c r="B3326" s="273">
        <v>37395</v>
      </c>
      <c r="C3326" s="266" t="s">
        <v>28101</v>
      </c>
      <c r="D3326" s="273" t="s">
        <v>26949</v>
      </c>
      <c r="E3326" s="273" t="s">
        <v>25041</v>
      </c>
      <c r="F3326" s="274">
        <v>41.93</v>
      </c>
    </row>
    <row r="3327" spans="1:6">
      <c r="A3327" s="273" t="s">
        <v>25039</v>
      </c>
      <c r="B3327" s="273">
        <v>14147</v>
      </c>
      <c r="C3327" s="266" t="s">
        <v>32410</v>
      </c>
      <c r="D3327" s="273" t="s">
        <v>26949</v>
      </c>
      <c r="E3327" s="273" t="s">
        <v>25041</v>
      </c>
      <c r="F3327" s="274">
        <v>55.62</v>
      </c>
    </row>
    <row r="3328" spans="1:6">
      <c r="A3328" s="273" t="s">
        <v>25039</v>
      </c>
      <c r="B3328" s="273">
        <v>37396</v>
      </c>
      <c r="C3328" s="266" t="s">
        <v>32411</v>
      </c>
      <c r="D3328" s="273" t="s">
        <v>26949</v>
      </c>
      <c r="E3328" s="273" t="s">
        <v>25041</v>
      </c>
      <c r="F3328" s="274">
        <v>34.31</v>
      </c>
    </row>
    <row r="3329" spans="1:6">
      <c r="A3329" s="273" t="s">
        <v>25039</v>
      </c>
      <c r="B3329" s="273">
        <v>37397</v>
      </c>
      <c r="C3329" s="266" t="s">
        <v>32412</v>
      </c>
      <c r="D3329" s="273" t="s">
        <v>26949</v>
      </c>
      <c r="E3329" s="273" t="s">
        <v>25041</v>
      </c>
      <c r="F3329" s="274">
        <v>35.94</v>
      </c>
    </row>
    <row r="3330" spans="1:6">
      <c r="A3330" s="273" t="s">
        <v>25039</v>
      </c>
      <c r="B3330" s="273">
        <v>43606</v>
      </c>
      <c r="C3330" s="266" t="s">
        <v>28102</v>
      </c>
      <c r="D3330" s="273" t="s">
        <v>14</v>
      </c>
      <c r="E3330" s="273" t="s">
        <v>25041</v>
      </c>
      <c r="F3330" s="274">
        <v>8.58</v>
      </c>
    </row>
    <row r="3331" spans="1:6">
      <c r="A3331" s="273" t="s">
        <v>25039</v>
      </c>
      <c r="B3331" s="273">
        <v>444</v>
      </c>
      <c r="C3331" s="266" t="s">
        <v>28103</v>
      </c>
      <c r="D3331" s="273" t="s">
        <v>14</v>
      </c>
      <c r="E3331" s="273" t="s">
        <v>25041</v>
      </c>
      <c r="F3331" s="274">
        <v>24</v>
      </c>
    </row>
    <row r="3332" spans="1:6">
      <c r="A3332" s="273" t="s">
        <v>25039</v>
      </c>
      <c r="B3332" s="273">
        <v>445</v>
      </c>
      <c r="C3332" s="266" t="s">
        <v>28104</v>
      </c>
      <c r="D3332" s="273" t="s">
        <v>14</v>
      </c>
      <c r="E3332" s="273" t="s">
        <v>25041</v>
      </c>
      <c r="F3332" s="274">
        <v>32.85</v>
      </c>
    </row>
    <row r="3333" spans="1:6">
      <c r="A3333" s="273" t="s">
        <v>25183</v>
      </c>
      <c r="B3333" s="273">
        <v>4783</v>
      </c>
      <c r="C3333" s="266" t="s">
        <v>28105</v>
      </c>
      <c r="D3333" s="273" t="s">
        <v>17</v>
      </c>
      <c r="E3333" s="273" t="s">
        <v>25046</v>
      </c>
      <c r="F3333" s="274">
        <v>24.1</v>
      </c>
    </row>
    <row r="3334" spans="1:6">
      <c r="A3334" s="273" t="s">
        <v>25183</v>
      </c>
      <c r="B3334" s="273">
        <v>41079</v>
      </c>
      <c r="C3334" s="266" t="s">
        <v>28106</v>
      </c>
      <c r="D3334" s="273" t="s">
        <v>11802</v>
      </c>
      <c r="E3334" s="273" t="s">
        <v>25041</v>
      </c>
      <c r="F3334" s="274">
        <v>4223.0200000000004</v>
      </c>
    </row>
    <row r="3335" spans="1:6">
      <c r="A3335" s="273" t="s">
        <v>25183</v>
      </c>
      <c r="B3335" s="273">
        <v>12874</v>
      </c>
      <c r="C3335" s="266" t="s">
        <v>28107</v>
      </c>
      <c r="D3335" s="273" t="s">
        <v>17</v>
      </c>
      <c r="E3335" s="273" t="s">
        <v>25041</v>
      </c>
      <c r="F3335" s="274">
        <v>22.21</v>
      </c>
    </row>
    <row r="3336" spans="1:6">
      <c r="A3336" s="273" t="s">
        <v>25183</v>
      </c>
      <c r="B3336" s="273">
        <v>41082</v>
      </c>
      <c r="C3336" s="266" t="s">
        <v>28108</v>
      </c>
      <c r="D3336" s="273" t="s">
        <v>11802</v>
      </c>
      <c r="E3336" s="273" t="s">
        <v>25041</v>
      </c>
      <c r="F3336" s="274">
        <v>3894.49</v>
      </c>
    </row>
    <row r="3337" spans="1:6">
      <c r="A3337" s="273" t="s">
        <v>25183</v>
      </c>
      <c r="B3337" s="273">
        <v>4785</v>
      </c>
      <c r="C3337" s="266" t="s">
        <v>28109</v>
      </c>
      <c r="D3337" s="273" t="s">
        <v>17</v>
      </c>
      <c r="E3337" s="273" t="s">
        <v>25041</v>
      </c>
      <c r="F3337" s="274">
        <v>24.1</v>
      </c>
    </row>
    <row r="3338" spans="1:6">
      <c r="A3338" s="273" t="s">
        <v>25183</v>
      </c>
      <c r="B3338" s="273">
        <v>41081</v>
      </c>
      <c r="C3338" s="266" t="s">
        <v>28110</v>
      </c>
      <c r="D3338" s="273" t="s">
        <v>11802</v>
      </c>
      <c r="E3338" s="273" t="s">
        <v>25041</v>
      </c>
      <c r="F3338" s="274">
        <v>4223.0200000000004</v>
      </c>
    </row>
    <row r="3339" spans="1:6">
      <c r="A3339" s="273" t="s">
        <v>25039</v>
      </c>
      <c r="B3339" s="273">
        <v>4801</v>
      </c>
      <c r="C3339" s="266" t="s">
        <v>28111</v>
      </c>
      <c r="D3339" s="273" t="s">
        <v>16</v>
      </c>
      <c r="E3339" s="273" t="s">
        <v>25041</v>
      </c>
      <c r="F3339" s="274">
        <v>84.05</v>
      </c>
    </row>
    <row r="3340" spans="1:6">
      <c r="A3340" s="273" t="s">
        <v>25039</v>
      </c>
      <c r="B3340" s="273">
        <v>4794</v>
      </c>
      <c r="C3340" s="266" t="s">
        <v>28112</v>
      </c>
      <c r="D3340" s="273" t="s">
        <v>16</v>
      </c>
      <c r="E3340" s="273" t="s">
        <v>25041</v>
      </c>
      <c r="F3340" s="274">
        <v>382.82</v>
      </c>
    </row>
    <row r="3341" spans="1:6">
      <c r="A3341" s="273" t="s">
        <v>25039</v>
      </c>
      <c r="B3341" s="273">
        <v>4796</v>
      </c>
      <c r="C3341" s="266" t="s">
        <v>28113</v>
      </c>
      <c r="D3341" s="273" t="s">
        <v>16</v>
      </c>
      <c r="E3341" s="273" t="s">
        <v>25041</v>
      </c>
      <c r="F3341" s="274">
        <v>232.52</v>
      </c>
    </row>
    <row r="3342" spans="1:6">
      <c r="A3342" s="273" t="s">
        <v>25039</v>
      </c>
      <c r="B3342" s="273">
        <v>4800</v>
      </c>
      <c r="C3342" s="266" t="s">
        <v>28114</v>
      </c>
      <c r="D3342" s="273" t="s">
        <v>16</v>
      </c>
      <c r="E3342" s="273" t="s">
        <v>25041</v>
      </c>
      <c r="F3342" s="274">
        <v>63.94</v>
      </c>
    </row>
    <row r="3343" spans="1:6">
      <c r="A3343" s="273" t="s">
        <v>25039</v>
      </c>
      <c r="B3343" s="273">
        <v>4795</v>
      </c>
      <c r="C3343" s="266" t="s">
        <v>28115</v>
      </c>
      <c r="D3343" s="273" t="s">
        <v>16</v>
      </c>
      <c r="E3343" s="273" t="s">
        <v>25041</v>
      </c>
      <c r="F3343" s="274">
        <v>372.66</v>
      </c>
    </row>
    <row r="3344" spans="1:6">
      <c r="A3344" s="273" t="s">
        <v>25039</v>
      </c>
      <c r="B3344" s="273">
        <v>1292</v>
      </c>
      <c r="C3344" s="266" t="s">
        <v>28116</v>
      </c>
      <c r="D3344" s="273" t="s">
        <v>16</v>
      </c>
      <c r="E3344" s="273" t="s">
        <v>25041</v>
      </c>
      <c r="F3344" s="274">
        <v>39.299999999999997</v>
      </c>
    </row>
    <row r="3345" spans="1:6">
      <c r="A3345" s="273" t="s">
        <v>25039</v>
      </c>
      <c r="B3345" s="273">
        <v>1287</v>
      </c>
      <c r="C3345" s="266" t="s">
        <v>28117</v>
      </c>
      <c r="D3345" s="273" t="s">
        <v>16</v>
      </c>
      <c r="E3345" s="273" t="s">
        <v>25041</v>
      </c>
      <c r="F3345" s="274">
        <v>31.47</v>
      </c>
    </row>
    <row r="3346" spans="1:6">
      <c r="A3346" s="273" t="s">
        <v>25039</v>
      </c>
      <c r="B3346" s="273">
        <v>4786</v>
      </c>
      <c r="C3346" s="266" t="s">
        <v>28118</v>
      </c>
      <c r="D3346" s="273" t="s">
        <v>16</v>
      </c>
      <c r="E3346" s="273" t="s">
        <v>25046</v>
      </c>
      <c r="F3346" s="274">
        <v>118.5</v>
      </c>
    </row>
    <row r="3347" spans="1:6">
      <c r="A3347" s="273" t="s">
        <v>25039</v>
      </c>
      <c r="B3347" s="273">
        <v>10840</v>
      </c>
      <c r="C3347" s="266" t="s">
        <v>28119</v>
      </c>
      <c r="D3347" s="273" t="s">
        <v>16</v>
      </c>
      <c r="E3347" s="273" t="s">
        <v>25046</v>
      </c>
      <c r="F3347" s="274">
        <v>445</v>
      </c>
    </row>
    <row r="3348" spans="1:6">
      <c r="A3348" s="273" t="s">
        <v>25039</v>
      </c>
      <c r="B3348" s="273">
        <v>10841</v>
      </c>
      <c r="C3348" s="266" t="s">
        <v>28120</v>
      </c>
      <c r="D3348" s="273" t="s">
        <v>16</v>
      </c>
      <c r="E3348" s="273" t="s">
        <v>25041</v>
      </c>
      <c r="F3348" s="274">
        <v>335.84</v>
      </c>
    </row>
    <row r="3349" spans="1:6">
      <c r="A3349" s="273" t="s">
        <v>25039</v>
      </c>
      <c r="B3349" s="273">
        <v>44540</v>
      </c>
      <c r="C3349" s="266" t="s">
        <v>28121</v>
      </c>
      <c r="D3349" s="273" t="s">
        <v>16</v>
      </c>
      <c r="E3349" s="273" t="s">
        <v>25041</v>
      </c>
      <c r="F3349" s="274">
        <v>429.14</v>
      </c>
    </row>
    <row r="3350" spans="1:6">
      <c r="A3350" s="273" t="s">
        <v>25039</v>
      </c>
      <c r="B3350" s="273">
        <v>10842</v>
      </c>
      <c r="C3350" s="266" t="s">
        <v>28122</v>
      </c>
      <c r="D3350" s="273" t="s">
        <v>16</v>
      </c>
      <c r="E3350" s="273" t="s">
        <v>25041</v>
      </c>
      <c r="F3350" s="274">
        <v>485.11</v>
      </c>
    </row>
    <row r="3351" spans="1:6">
      <c r="A3351" s="273" t="s">
        <v>25039</v>
      </c>
      <c r="B3351" s="273">
        <v>45190</v>
      </c>
      <c r="C3351" s="266" t="s">
        <v>28123</v>
      </c>
      <c r="D3351" s="273" t="s">
        <v>16</v>
      </c>
      <c r="E3351" s="273" t="s">
        <v>25046</v>
      </c>
      <c r="F3351" s="274">
        <v>64.900000000000006</v>
      </c>
    </row>
    <row r="3352" spans="1:6">
      <c r="A3352" s="273" t="s">
        <v>25039</v>
      </c>
      <c r="B3352" s="273">
        <v>45191</v>
      </c>
      <c r="C3352" s="266" t="s">
        <v>28124</v>
      </c>
      <c r="D3352" s="273" t="s">
        <v>16</v>
      </c>
      <c r="E3352" s="273" t="s">
        <v>25041</v>
      </c>
      <c r="F3352" s="274">
        <v>110.1</v>
      </c>
    </row>
    <row r="3353" spans="1:6">
      <c r="A3353" s="273" t="s">
        <v>25039</v>
      </c>
      <c r="B3353" s="273">
        <v>38180</v>
      </c>
      <c r="C3353" s="266" t="s">
        <v>28125</v>
      </c>
      <c r="D3353" s="273" t="s">
        <v>16</v>
      </c>
      <c r="E3353" s="273" t="s">
        <v>25041</v>
      </c>
      <c r="F3353" s="274">
        <v>187.21</v>
      </c>
    </row>
    <row r="3354" spans="1:6">
      <c r="A3354" s="273" t="s">
        <v>25987</v>
      </c>
      <c r="B3354" s="273">
        <v>40648</v>
      </c>
      <c r="C3354" s="266" t="s">
        <v>28126</v>
      </c>
      <c r="D3354" s="273" t="s">
        <v>16</v>
      </c>
      <c r="E3354" s="273" t="s">
        <v>25041</v>
      </c>
      <c r="F3354" s="274">
        <v>227.52</v>
      </c>
    </row>
    <row r="3355" spans="1:6">
      <c r="A3355" s="273" t="s">
        <v>25987</v>
      </c>
      <c r="B3355" s="273">
        <v>40649</v>
      </c>
      <c r="C3355" s="266" t="s">
        <v>28127</v>
      </c>
      <c r="D3355" s="273" t="s">
        <v>16</v>
      </c>
      <c r="E3355" s="273" t="s">
        <v>25041</v>
      </c>
      <c r="F3355" s="274">
        <v>132.53</v>
      </c>
    </row>
    <row r="3356" spans="1:6">
      <c r="A3356" s="273" t="s">
        <v>25039</v>
      </c>
      <c r="B3356" s="273">
        <v>40650</v>
      </c>
      <c r="C3356" s="266" t="s">
        <v>28128</v>
      </c>
      <c r="D3356" s="273" t="s">
        <v>16</v>
      </c>
      <c r="E3356" s="273" t="s">
        <v>25041</v>
      </c>
      <c r="F3356" s="274">
        <v>170.64</v>
      </c>
    </row>
    <row r="3357" spans="1:6">
      <c r="A3357" s="273" t="s">
        <v>25039</v>
      </c>
      <c r="B3357" s="273">
        <v>40651</v>
      </c>
      <c r="C3357" s="266" t="s">
        <v>28129</v>
      </c>
      <c r="D3357" s="273" t="s">
        <v>16</v>
      </c>
      <c r="E3357" s="273" t="s">
        <v>25041</v>
      </c>
      <c r="F3357" s="274">
        <v>314.73</v>
      </c>
    </row>
    <row r="3358" spans="1:6">
      <c r="A3358" s="273" t="s">
        <v>25987</v>
      </c>
      <c r="B3358" s="273">
        <v>40652</v>
      </c>
      <c r="C3358" s="266" t="s">
        <v>28130</v>
      </c>
      <c r="D3358" s="273" t="s">
        <v>16</v>
      </c>
      <c r="E3358" s="273" t="s">
        <v>25041</v>
      </c>
      <c r="F3358" s="274">
        <v>168.74</v>
      </c>
    </row>
    <row r="3359" spans="1:6">
      <c r="A3359" s="273" t="s">
        <v>25987</v>
      </c>
      <c r="B3359" s="273">
        <v>40647</v>
      </c>
      <c r="C3359" s="266" t="s">
        <v>28131</v>
      </c>
      <c r="D3359" s="273" t="s">
        <v>16</v>
      </c>
      <c r="E3359" s="273" t="s">
        <v>25041</v>
      </c>
      <c r="F3359" s="274">
        <v>185.8</v>
      </c>
    </row>
    <row r="3360" spans="1:6">
      <c r="A3360" s="273" t="s">
        <v>25987</v>
      </c>
      <c r="B3360" s="273">
        <v>40653</v>
      </c>
      <c r="C3360" s="266" t="s">
        <v>28132</v>
      </c>
      <c r="D3360" s="273" t="s">
        <v>16</v>
      </c>
      <c r="E3360" s="273" t="s">
        <v>25041</v>
      </c>
      <c r="F3360" s="274">
        <v>142.19999999999999</v>
      </c>
    </row>
    <row r="3361" spans="1:6">
      <c r="A3361" s="273" t="s">
        <v>25039</v>
      </c>
      <c r="B3361" s="273">
        <v>38135</v>
      </c>
      <c r="C3361" s="266" t="s">
        <v>28133</v>
      </c>
      <c r="D3361" s="273" t="s">
        <v>16</v>
      </c>
      <c r="E3361" s="273" t="s">
        <v>25041</v>
      </c>
      <c r="F3361" s="274">
        <v>113.46</v>
      </c>
    </row>
    <row r="3362" spans="1:6">
      <c r="A3362" s="273" t="s">
        <v>25039</v>
      </c>
      <c r="B3362" s="273">
        <v>36178</v>
      </c>
      <c r="C3362" s="266" t="s">
        <v>28134</v>
      </c>
      <c r="D3362" s="273" t="s">
        <v>14</v>
      </c>
      <c r="E3362" s="273" t="s">
        <v>25041</v>
      </c>
      <c r="F3362" s="274">
        <v>18.97</v>
      </c>
    </row>
    <row r="3363" spans="1:6">
      <c r="A3363" s="273" t="s">
        <v>25039</v>
      </c>
      <c r="B3363" s="273">
        <v>38181</v>
      </c>
      <c r="C3363" s="266" t="s">
        <v>28135</v>
      </c>
      <c r="D3363" s="273" t="s">
        <v>16</v>
      </c>
      <c r="E3363" s="273" t="s">
        <v>25041</v>
      </c>
      <c r="F3363" s="274">
        <v>255.57</v>
      </c>
    </row>
    <row r="3364" spans="1:6">
      <c r="A3364" s="273" t="s">
        <v>25039</v>
      </c>
      <c r="B3364" s="273">
        <v>38182</v>
      </c>
      <c r="C3364" s="266" t="s">
        <v>28136</v>
      </c>
      <c r="D3364" s="273" t="s">
        <v>16</v>
      </c>
      <c r="E3364" s="273" t="s">
        <v>25041</v>
      </c>
      <c r="F3364" s="274">
        <v>243.44</v>
      </c>
    </row>
    <row r="3365" spans="1:6">
      <c r="A3365" s="273" t="s">
        <v>25039</v>
      </c>
      <c r="B3365" s="273">
        <v>38186</v>
      </c>
      <c r="C3365" s="266" t="s">
        <v>28137</v>
      </c>
      <c r="D3365" s="273" t="s">
        <v>16</v>
      </c>
      <c r="E3365" s="273" t="s">
        <v>25041</v>
      </c>
      <c r="F3365" s="274">
        <v>632.78</v>
      </c>
    </row>
    <row r="3366" spans="1:6">
      <c r="A3366" s="273" t="s">
        <v>25039</v>
      </c>
      <c r="B3366" s="273">
        <v>38185</v>
      </c>
      <c r="C3366" s="266" t="s">
        <v>28138</v>
      </c>
      <c r="D3366" s="273" t="s">
        <v>16</v>
      </c>
      <c r="E3366" s="273" t="s">
        <v>25041</v>
      </c>
      <c r="F3366" s="274">
        <v>563.4</v>
      </c>
    </row>
    <row r="3367" spans="1:6">
      <c r="A3367" s="273" t="s">
        <v>25987</v>
      </c>
      <c r="B3367" s="273">
        <v>40654</v>
      </c>
      <c r="C3367" s="266" t="s">
        <v>28139</v>
      </c>
      <c r="D3367" s="273" t="s">
        <v>16</v>
      </c>
      <c r="E3367" s="273" t="s">
        <v>25041</v>
      </c>
      <c r="F3367" s="274">
        <v>220.88</v>
      </c>
    </row>
    <row r="3368" spans="1:6">
      <c r="A3368" s="273" t="s">
        <v>25039</v>
      </c>
      <c r="B3368" s="273">
        <v>44541</v>
      </c>
      <c r="C3368" s="266" t="s">
        <v>28140</v>
      </c>
      <c r="D3368" s="273" t="s">
        <v>16</v>
      </c>
      <c r="E3368" s="273" t="s">
        <v>25041</v>
      </c>
      <c r="F3368" s="274">
        <v>354.5</v>
      </c>
    </row>
    <row r="3369" spans="1:6">
      <c r="A3369" s="273" t="s">
        <v>25039</v>
      </c>
      <c r="B3369" s="273">
        <v>4822</v>
      </c>
      <c r="C3369" s="266" t="s">
        <v>28141</v>
      </c>
      <c r="D3369" s="273" t="s">
        <v>16</v>
      </c>
      <c r="E3369" s="273" t="s">
        <v>25041</v>
      </c>
      <c r="F3369" s="274">
        <v>551.79999999999995</v>
      </c>
    </row>
    <row r="3370" spans="1:6">
      <c r="A3370" s="273" t="s">
        <v>25039</v>
      </c>
      <c r="B3370" s="273">
        <v>4818</v>
      </c>
      <c r="C3370" s="266" t="s">
        <v>28142</v>
      </c>
      <c r="D3370" s="273" t="s">
        <v>16</v>
      </c>
      <c r="E3370" s="273" t="s">
        <v>25046</v>
      </c>
      <c r="F3370" s="274">
        <v>567.16999999999996</v>
      </c>
    </row>
    <row r="3371" spans="1:6">
      <c r="A3371" s="273" t="s">
        <v>25039</v>
      </c>
      <c r="B3371" s="273">
        <v>39567</v>
      </c>
      <c r="C3371" s="266" t="s">
        <v>28143</v>
      </c>
      <c r="D3371" s="273" t="s">
        <v>16</v>
      </c>
      <c r="E3371" s="273" t="s">
        <v>25041</v>
      </c>
      <c r="F3371" s="274">
        <v>40.950000000000003</v>
      </c>
    </row>
    <row r="3372" spans="1:6">
      <c r="A3372" s="273" t="s">
        <v>25039</v>
      </c>
      <c r="B3372" s="273">
        <v>39566</v>
      </c>
      <c r="C3372" s="266" t="s">
        <v>28144</v>
      </c>
      <c r="D3372" s="273" t="s">
        <v>16</v>
      </c>
      <c r="E3372" s="273" t="s">
        <v>25041</v>
      </c>
      <c r="F3372" s="274">
        <v>43.34</v>
      </c>
    </row>
    <row r="3373" spans="1:6">
      <c r="A3373" s="273" t="s">
        <v>25039</v>
      </c>
      <c r="B3373" s="273">
        <v>39416</v>
      </c>
      <c r="C3373" s="266" t="s">
        <v>28145</v>
      </c>
      <c r="D3373" s="273" t="s">
        <v>16</v>
      </c>
      <c r="E3373" s="273" t="s">
        <v>25041</v>
      </c>
      <c r="F3373" s="274">
        <v>26.41</v>
      </c>
    </row>
    <row r="3374" spans="1:6">
      <c r="A3374" s="273" t="s">
        <v>25039</v>
      </c>
      <c r="B3374" s="273">
        <v>39417</v>
      </c>
      <c r="C3374" s="266" t="s">
        <v>28146</v>
      </c>
      <c r="D3374" s="273" t="s">
        <v>16</v>
      </c>
      <c r="E3374" s="273" t="s">
        <v>25041</v>
      </c>
      <c r="F3374" s="274">
        <v>25.76</v>
      </c>
    </row>
    <row r="3375" spans="1:6">
      <c r="A3375" s="273" t="s">
        <v>25039</v>
      </c>
      <c r="B3375" s="273">
        <v>43742</v>
      </c>
      <c r="C3375" s="266" t="s">
        <v>28147</v>
      </c>
      <c r="D3375" s="273" t="s">
        <v>16</v>
      </c>
      <c r="E3375" s="273" t="s">
        <v>25041</v>
      </c>
      <c r="F3375" s="274">
        <v>27.79</v>
      </c>
    </row>
    <row r="3376" spans="1:6">
      <c r="A3376" s="273" t="s">
        <v>25039</v>
      </c>
      <c r="B3376" s="273">
        <v>39414</v>
      </c>
      <c r="C3376" s="266" t="s">
        <v>28148</v>
      </c>
      <c r="D3376" s="273" t="s">
        <v>16</v>
      </c>
      <c r="E3376" s="273" t="s">
        <v>25041</v>
      </c>
      <c r="F3376" s="274">
        <v>25.02</v>
      </c>
    </row>
    <row r="3377" spans="1:6">
      <c r="A3377" s="273" t="s">
        <v>25039</v>
      </c>
      <c r="B3377" s="273">
        <v>39415</v>
      </c>
      <c r="C3377" s="266" t="s">
        <v>28149</v>
      </c>
      <c r="D3377" s="273" t="s">
        <v>16</v>
      </c>
      <c r="E3377" s="273" t="s">
        <v>25041</v>
      </c>
      <c r="F3377" s="274">
        <v>21.56</v>
      </c>
    </row>
    <row r="3378" spans="1:6">
      <c r="A3378" s="273" t="s">
        <v>25039</v>
      </c>
      <c r="B3378" s="273">
        <v>43740</v>
      </c>
      <c r="C3378" s="266" t="s">
        <v>28150</v>
      </c>
      <c r="D3378" s="273" t="s">
        <v>16</v>
      </c>
      <c r="E3378" s="273" t="s">
        <v>25041</v>
      </c>
      <c r="F3378" s="274">
        <v>26.33</v>
      </c>
    </row>
    <row r="3379" spans="1:6">
      <c r="A3379" s="273" t="s">
        <v>25039</v>
      </c>
      <c r="B3379" s="273">
        <v>39412</v>
      </c>
      <c r="C3379" s="266" t="s">
        <v>28151</v>
      </c>
      <c r="D3379" s="273" t="s">
        <v>16</v>
      </c>
      <c r="E3379" s="273" t="s">
        <v>25046</v>
      </c>
      <c r="F3379" s="274">
        <v>18.059999999999999</v>
      </c>
    </row>
    <row r="3380" spans="1:6">
      <c r="A3380" s="273" t="s">
        <v>25039</v>
      </c>
      <c r="B3380" s="273">
        <v>39413</v>
      </c>
      <c r="C3380" s="266" t="s">
        <v>28152</v>
      </c>
      <c r="D3380" s="273" t="s">
        <v>16</v>
      </c>
      <c r="E3380" s="273" t="s">
        <v>25041</v>
      </c>
      <c r="F3380" s="274">
        <v>19.53</v>
      </c>
    </row>
    <row r="3381" spans="1:6">
      <c r="A3381" s="273" t="s">
        <v>25039</v>
      </c>
      <c r="B3381" s="273">
        <v>43741</v>
      </c>
      <c r="C3381" s="266" t="s">
        <v>28153</v>
      </c>
      <c r="D3381" s="273" t="s">
        <v>16</v>
      </c>
      <c r="E3381" s="273" t="s">
        <v>25041</v>
      </c>
      <c r="F3381" s="274">
        <v>20.82</v>
      </c>
    </row>
    <row r="3382" spans="1:6">
      <c r="A3382" s="273" t="s">
        <v>25039</v>
      </c>
      <c r="B3382" s="273">
        <v>11062</v>
      </c>
      <c r="C3382" s="266" t="s">
        <v>28154</v>
      </c>
      <c r="D3382" s="273" t="s">
        <v>16</v>
      </c>
      <c r="E3382" s="273" t="s">
        <v>25041</v>
      </c>
      <c r="F3382" s="274">
        <v>45.93</v>
      </c>
    </row>
    <row r="3383" spans="1:6">
      <c r="A3383" s="273" t="s">
        <v>25039</v>
      </c>
      <c r="B3383" s="273">
        <v>11063</v>
      </c>
      <c r="C3383" s="266" t="s">
        <v>28155</v>
      </c>
      <c r="D3383" s="273" t="s">
        <v>16</v>
      </c>
      <c r="E3383" s="273" t="s">
        <v>25041</v>
      </c>
      <c r="F3383" s="274">
        <v>28.11</v>
      </c>
    </row>
    <row r="3384" spans="1:6">
      <c r="A3384" s="273" t="s">
        <v>25039</v>
      </c>
      <c r="B3384" s="273">
        <v>13521</v>
      </c>
      <c r="C3384" s="266" t="s">
        <v>28156</v>
      </c>
      <c r="D3384" s="273" t="s">
        <v>14</v>
      </c>
      <c r="E3384" s="273" t="s">
        <v>25041</v>
      </c>
      <c r="F3384" s="274">
        <v>142.56</v>
      </c>
    </row>
    <row r="3385" spans="1:6">
      <c r="A3385" s="273" t="s">
        <v>25039</v>
      </c>
      <c r="B3385" s="273">
        <v>10851</v>
      </c>
      <c r="C3385" s="266" t="s">
        <v>28157</v>
      </c>
      <c r="D3385" s="273" t="s">
        <v>14</v>
      </c>
      <c r="E3385" s="273" t="s">
        <v>25041</v>
      </c>
      <c r="F3385" s="274">
        <v>64.39</v>
      </c>
    </row>
    <row r="3386" spans="1:6">
      <c r="A3386" s="273" t="s">
        <v>25039</v>
      </c>
      <c r="B3386" s="273">
        <v>39515</v>
      </c>
      <c r="C3386" s="266" t="s">
        <v>28158</v>
      </c>
      <c r="D3386" s="273" t="s">
        <v>14</v>
      </c>
      <c r="E3386" s="273" t="s">
        <v>25041</v>
      </c>
      <c r="F3386" s="274">
        <v>58.51</v>
      </c>
    </row>
    <row r="3387" spans="1:6">
      <c r="A3387" s="273" t="s">
        <v>25039</v>
      </c>
      <c r="B3387" s="273">
        <v>39516</v>
      </c>
      <c r="C3387" s="266" t="s">
        <v>28159</v>
      </c>
      <c r="D3387" s="273" t="s">
        <v>14</v>
      </c>
      <c r="E3387" s="273" t="s">
        <v>25041</v>
      </c>
      <c r="F3387" s="274">
        <v>49.33</v>
      </c>
    </row>
    <row r="3388" spans="1:6">
      <c r="A3388" s="273" t="s">
        <v>25039</v>
      </c>
      <c r="B3388" s="273">
        <v>39514</v>
      </c>
      <c r="C3388" s="266" t="s">
        <v>28160</v>
      </c>
      <c r="D3388" s="273" t="s">
        <v>14</v>
      </c>
      <c r="E3388" s="273" t="s">
        <v>25046</v>
      </c>
      <c r="F3388" s="274">
        <v>30.69</v>
      </c>
    </row>
    <row r="3389" spans="1:6">
      <c r="A3389" s="273" t="s">
        <v>25039</v>
      </c>
      <c r="B3389" s="273">
        <v>4812</v>
      </c>
      <c r="C3389" s="266" t="s">
        <v>28161</v>
      </c>
      <c r="D3389" s="273" t="s">
        <v>16</v>
      </c>
      <c r="E3389" s="273" t="s">
        <v>25041</v>
      </c>
      <c r="F3389" s="274">
        <v>10.83</v>
      </c>
    </row>
    <row r="3390" spans="1:6">
      <c r="A3390" s="273" t="s">
        <v>25039</v>
      </c>
      <c r="B3390" s="273">
        <v>10849</v>
      </c>
      <c r="C3390" s="266" t="s">
        <v>28162</v>
      </c>
      <c r="D3390" s="273" t="s">
        <v>14</v>
      </c>
      <c r="E3390" s="273" t="s">
        <v>25041</v>
      </c>
      <c r="F3390" s="274">
        <v>2073.62</v>
      </c>
    </row>
    <row r="3391" spans="1:6">
      <c r="A3391" s="273" t="s">
        <v>25039</v>
      </c>
      <c r="B3391" s="273">
        <v>10848</v>
      </c>
      <c r="C3391" s="266" t="s">
        <v>28163</v>
      </c>
      <c r="D3391" s="273" t="s">
        <v>14</v>
      </c>
      <c r="E3391" s="273" t="s">
        <v>25041</v>
      </c>
      <c r="F3391" s="274">
        <v>1302.49</v>
      </c>
    </row>
    <row r="3392" spans="1:6">
      <c r="A3392" s="273" t="s">
        <v>25039</v>
      </c>
      <c r="B3392" s="273">
        <v>4813</v>
      </c>
      <c r="C3392" s="266" t="s">
        <v>28164</v>
      </c>
      <c r="D3392" s="273" t="s">
        <v>16</v>
      </c>
      <c r="E3392" s="273" t="s">
        <v>25046</v>
      </c>
      <c r="F3392" s="274">
        <v>432</v>
      </c>
    </row>
    <row r="3393" spans="1:6">
      <c r="A3393" s="273" t="s">
        <v>25039</v>
      </c>
      <c r="B3393" s="273">
        <v>37560</v>
      </c>
      <c r="C3393" s="266" t="s">
        <v>28165</v>
      </c>
      <c r="D3393" s="273" t="s">
        <v>14</v>
      </c>
      <c r="E3393" s="273" t="s">
        <v>25041</v>
      </c>
      <c r="F3393" s="274">
        <v>54.71</v>
      </c>
    </row>
    <row r="3394" spans="1:6">
      <c r="A3394" s="273" t="s">
        <v>25039</v>
      </c>
      <c r="B3394" s="273">
        <v>37557</v>
      </c>
      <c r="C3394" s="266" t="s">
        <v>28166</v>
      </c>
      <c r="D3394" s="273" t="s">
        <v>14</v>
      </c>
      <c r="E3394" s="273" t="s">
        <v>25041</v>
      </c>
      <c r="F3394" s="274">
        <v>16.61</v>
      </c>
    </row>
    <row r="3395" spans="1:6">
      <c r="A3395" s="273" t="s">
        <v>25039</v>
      </c>
      <c r="B3395" s="273">
        <v>37556</v>
      </c>
      <c r="C3395" s="266" t="s">
        <v>28167</v>
      </c>
      <c r="D3395" s="273" t="s">
        <v>14</v>
      </c>
      <c r="E3395" s="273" t="s">
        <v>25041</v>
      </c>
      <c r="F3395" s="274">
        <v>32.14</v>
      </c>
    </row>
    <row r="3396" spans="1:6">
      <c r="A3396" s="273" t="s">
        <v>25039</v>
      </c>
      <c r="B3396" s="273">
        <v>37559</v>
      </c>
      <c r="C3396" s="266" t="s">
        <v>28168</v>
      </c>
      <c r="D3396" s="273" t="s">
        <v>14</v>
      </c>
      <c r="E3396" s="273" t="s">
        <v>25041</v>
      </c>
      <c r="F3396" s="274">
        <v>39.43</v>
      </c>
    </row>
    <row r="3397" spans="1:6">
      <c r="A3397" s="273" t="s">
        <v>25039</v>
      </c>
      <c r="B3397" s="273">
        <v>37539</v>
      </c>
      <c r="C3397" s="266" t="s">
        <v>28169</v>
      </c>
      <c r="D3397" s="273" t="s">
        <v>14</v>
      </c>
      <c r="E3397" s="273" t="s">
        <v>25046</v>
      </c>
      <c r="F3397" s="274">
        <v>27.79</v>
      </c>
    </row>
    <row r="3398" spans="1:6">
      <c r="A3398" s="273" t="s">
        <v>25039</v>
      </c>
      <c r="B3398" s="273">
        <v>37558</v>
      </c>
      <c r="C3398" s="266" t="s">
        <v>28170</v>
      </c>
      <c r="D3398" s="273" t="s">
        <v>14</v>
      </c>
      <c r="E3398" s="273" t="s">
        <v>25041</v>
      </c>
      <c r="F3398" s="274">
        <v>51.81</v>
      </c>
    </row>
    <row r="3399" spans="1:6">
      <c r="A3399" s="273" t="s">
        <v>25039</v>
      </c>
      <c r="B3399" s="273">
        <v>34723</v>
      </c>
      <c r="C3399" s="266" t="s">
        <v>28171</v>
      </c>
      <c r="D3399" s="273" t="s">
        <v>16</v>
      </c>
      <c r="E3399" s="273" t="s">
        <v>25041</v>
      </c>
      <c r="F3399" s="274">
        <v>997.92</v>
      </c>
    </row>
    <row r="3400" spans="1:6">
      <c r="A3400" s="273" t="s">
        <v>25039</v>
      </c>
      <c r="B3400" s="273">
        <v>34721</v>
      </c>
      <c r="C3400" s="266" t="s">
        <v>28172</v>
      </c>
      <c r="D3400" s="273" t="s">
        <v>16</v>
      </c>
      <c r="E3400" s="273" t="s">
        <v>25041</v>
      </c>
      <c r="F3400" s="274">
        <v>1244.17</v>
      </c>
    </row>
    <row r="3401" spans="1:6">
      <c r="A3401" s="273" t="s">
        <v>25039</v>
      </c>
      <c r="B3401" s="273">
        <v>4309</v>
      </c>
      <c r="C3401" s="266" t="s">
        <v>28173</v>
      </c>
      <c r="D3401" s="273" t="s">
        <v>14</v>
      </c>
      <c r="E3401" s="273" t="s">
        <v>25041</v>
      </c>
      <c r="F3401" s="274">
        <v>7.11</v>
      </c>
    </row>
    <row r="3402" spans="1:6">
      <c r="A3402" s="273" t="s">
        <v>25039</v>
      </c>
      <c r="B3402" s="273">
        <v>4307</v>
      </c>
      <c r="C3402" s="266" t="s">
        <v>28174</v>
      </c>
      <c r="D3402" s="273" t="s">
        <v>14</v>
      </c>
      <c r="E3402" s="273" t="s">
        <v>25041</v>
      </c>
      <c r="F3402" s="274">
        <v>12.17</v>
      </c>
    </row>
    <row r="3403" spans="1:6">
      <c r="A3403" s="273" t="s">
        <v>25039</v>
      </c>
      <c r="B3403" s="273">
        <v>10850</v>
      </c>
      <c r="C3403" s="266" t="s">
        <v>28175</v>
      </c>
      <c r="D3403" s="273" t="s">
        <v>14</v>
      </c>
      <c r="E3403" s="273" t="s">
        <v>25041</v>
      </c>
      <c r="F3403" s="274">
        <v>64.8</v>
      </c>
    </row>
    <row r="3404" spans="1:6">
      <c r="A3404" s="273" t="s">
        <v>25039</v>
      </c>
      <c r="B3404" s="273">
        <v>42438</v>
      </c>
      <c r="C3404" s="266" t="s">
        <v>28176</v>
      </c>
      <c r="D3404" s="273" t="s">
        <v>14</v>
      </c>
      <c r="E3404" s="273" t="s">
        <v>25041</v>
      </c>
      <c r="F3404" s="274">
        <v>2090.75</v>
      </c>
    </row>
    <row r="3405" spans="1:6">
      <c r="A3405" s="273" t="s">
        <v>25039</v>
      </c>
      <c r="B3405" s="273">
        <v>4792</v>
      </c>
      <c r="C3405" s="266" t="s">
        <v>28177</v>
      </c>
      <c r="D3405" s="273" t="s">
        <v>16</v>
      </c>
      <c r="E3405" s="273" t="s">
        <v>25041</v>
      </c>
      <c r="F3405" s="274">
        <v>179.71</v>
      </c>
    </row>
    <row r="3406" spans="1:6">
      <c r="A3406" s="273" t="s">
        <v>25039</v>
      </c>
      <c r="B3406" s="273">
        <v>4790</v>
      </c>
      <c r="C3406" s="266" t="s">
        <v>28178</v>
      </c>
      <c r="D3406" s="273" t="s">
        <v>16</v>
      </c>
      <c r="E3406" s="273" t="s">
        <v>25046</v>
      </c>
      <c r="F3406" s="274">
        <v>108.05</v>
      </c>
    </row>
    <row r="3407" spans="1:6">
      <c r="A3407" s="273" t="s">
        <v>25039</v>
      </c>
      <c r="B3407" s="273">
        <v>40671</v>
      </c>
      <c r="C3407" s="266" t="s">
        <v>28179</v>
      </c>
      <c r="D3407" s="273" t="s">
        <v>16</v>
      </c>
      <c r="E3407" s="273" t="s">
        <v>25041</v>
      </c>
      <c r="F3407" s="274">
        <v>118.28</v>
      </c>
    </row>
    <row r="3408" spans="1:6">
      <c r="A3408" s="273" t="s">
        <v>25039</v>
      </c>
      <c r="B3408" s="273">
        <v>7552</v>
      </c>
      <c r="C3408" s="266" t="s">
        <v>28180</v>
      </c>
      <c r="D3408" s="273" t="s">
        <v>14</v>
      </c>
      <c r="E3408" s="273" t="s">
        <v>25041</v>
      </c>
      <c r="F3408" s="274">
        <v>23.8</v>
      </c>
    </row>
    <row r="3409" spans="1:6">
      <c r="A3409" s="273" t="s">
        <v>25039</v>
      </c>
      <c r="B3409" s="273">
        <v>4893</v>
      </c>
      <c r="C3409" s="266" t="s">
        <v>28181</v>
      </c>
      <c r="D3409" s="273" t="s">
        <v>14</v>
      </c>
      <c r="E3409" s="273" t="s">
        <v>25041</v>
      </c>
      <c r="F3409" s="274">
        <v>14.7</v>
      </c>
    </row>
    <row r="3410" spans="1:6">
      <c r="A3410" s="273" t="s">
        <v>25039</v>
      </c>
      <c r="B3410" s="273">
        <v>4894</v>
      </c>
      <c r="C3410" s="266" t="s">
        <v>28182</v>
      </c>
      <c r="D3410" s="273" t="s">
        <v>14</v>
      </c>
      <c r="E3410" s="273" t="s">
        <v>25041</v>
      </c>
      <c r="F3410" s="274">
        <v>12.61</v>
      </c>
    </row>
    <row r="3411" spans="1:6">
      <c r="A3411" s="273" t="s">
        <v>25039</v>
      </c>
      <c r="B3411" s="273">
        <v>4890</v>
      </c>
      <c r="C3411" s="266" t="s">
        <v>28183</v>
      </c>
      <c r="D3411" s="273" t="s">
        <v>14</v>
      </c>
      <c r="E3411" s="273" t="s">
        <v>25041</v>
      </c>
      <c r="F3411" s="274">
        <v>8.07</v>
      </c>
    </row>
    <row r="3412" spans="1:6">
      <c r="A3412" s="273" t="s">
        <v>25039</v>
      </c>
      <c r="B3412" s="273">
        <v>4888</v>
      </c>
      <c r="C3412" s="266" t="s">
        <v>28184</v>
      </c>
      <c r="D3412" s="273" t="s">
        <v>14</v>
      </c>
      <c r="E3412" s="273" t="s">
        <v>25041</v>
      </c>
      <c r="F3412" s="274">
        <v>4.29</v>
      </c>
    </row>
    <row r="3413" spans="1:6">
      <c r="A3413" s="273" t="s">
        <v>25039</v>
      </c>
      <c r="B3413" s="273">
        <v>12411</v>
      </c>
      <c r="C3413" s="266" t="s">
        <v>28185</v>
      </c>
      <c r="D3413" s="273" t="s">
        <v>14</v>
      </c>
      <c r="E3413" s="273" t="s">
        <v>25041</v>
      </c>
      <c r="F3413" s="274">
        <v>43.46</v>
      </c>
    </row>
    <row r="3414" spans="1:6">
      <c r="A3414" s="273" t="s">
        <v>25039</v>
      </c>
      <c r="B3414" s="273">
        <v>4891</v>
      </c>
      <c r="C3414" s="266" t="s">
        <v>28186</v>
      </c>
      <c r="D3414" s="273" t="s">
        <v>14</v>
      </c>
      <c r="E3414" s="273" t="s">
        <v>25041</v>
      </c>
      <c r="F3414" s="274">
        <v>21.73</v>
      </c>
    </row>
    <row r="3415" spans="1:6">
      <c r="A3415" s="273" t="s">
        <v>25039</v>
      </c>
      <c r="B3415" s="273">
        <v>4892</v>
      </c>
      <c r="C3415" s="266" t="s">
        <v>28187</v>
      </c>
      <c r="D3415" s="273" t="s">
        <v>14</v>
      </c>
      <c r="E3415" s="273" t="s">
        <v>25041</v>
      </c>
      <c r="F3415" s="274">
        <v>60.85</v>
      </c>
    </row>
    <row r="3416" spans="1:6">
      <c r="A3416" s="273" t="s">
        <v>25039</v>
      </c>
      <c r="B3416" s="273">
        <v>4889</v>
      </c>
      <c r="C3416" s="266" t="s">
        <v>28188</v>
      </c>
      <c r="D3416" s="273" t="s">
        <v>14</v>
      </c>
      <c r="E3416" s="273" t="s">
        <v>25041</v>
      </c>
      <c r="F3416" s="274">
        <v>5.81</v>
      </c>
    </row>
    <row r="3417" spans="1:6">
      <c r="A3417" s="273" t="s">
        <v>25039</v>
      </c>
      <c r="B3417" s="273">
        <v>12412</v>
      </c>
      <c r="C3417" s="266" t="s">
        <v>28189</v>
      </c>
      <c r="D3417" s="273" t="s">
        <v>14</v>
      </c>
      <c r="E3417" s="273" t="s">
        <v>25041</v>
      </c>
      <c r="F3417" s="274">
        <v>113.09</v>
      </c>
    </row>
    <row r="3418" spans="1:6">
      <c r="A3418" s="273" t="s">
        <v>25039</v>
      </c>
      <c r="B3418" s="273">
        <v>4907</v>
      </c>
      <c r="C3418" s="266" t="s">
        <v>28190</v>
      </c>
      <c r="D3418" s="273" t="s">
        <v>14</v>
      </c>
      <c r="E3418" s="273" t="s">
        <v>25041</v>
      </c>
      <c r="F3418" s="274">
        <v>25.62</v>
      </c>
    </row>
    <row r="3419" spans="1:6">
      <c r="A3419" s="273" t="s">
        <v>25039</v>
      </c>
      <c r="B3419" s="273">
        <v>4902</v>
      </c>
      <c r="C3419" s="266" t="s">
        <v>28191</v>
      </c>
      <c r="D3419" s="273" t="s">
        <v>14</v>
      </c>
      <c r="E3419" s="273" t="s">
        <v>25041</v>
      </c>
      <c r="F3419" s="274">
        <v>66.45</v>
      </c>
    </row>
    <row r="3420" spans="1:6">
      <c r="A3420" s="273" t="s">
        <v>25039</v>
      </c>
      <c r="B3420" s="273">
        <v>4741</v>
      </c>
      <c r="C3420" s="266" t="s">
        <v>28192</v>
      </c>
      <c r="D3420" s="273" t="s">
        <v>18</v>
      </c>
      <c r="E3420" s="273" t="s">
        <v>25041</v>
      </c>
      <c r="F3420" s="274">
        <v>82.27</v>
      </c>
    </row>
    <row r="3421" spans="1:6">
      <c r="A3421" s="273" t="s">
        <v>25183</v>
      </c>
      <c r="B3421" s="273">
        <v>4752</v>
      </c>
      <c r="C3421" s="266" t="s">
        <v>28193</v>
      </c>
      <c r="D3421" s="273" t="s">
        <v>17</v>
      </c>
      <c r="E3421" s="273" t="s">
        <v>25041</v>
      </c>
      <c r="F3421" s="274">
        <v>24.52</v>
      </c>
    </row>
    <row r="3422" spans="1:6">
      <c r="A3422" s="273" t="s">
        <v>25183</v>
      </c>
      <c r="B3422" s="273">
        <v>41091</v>
      </c>
      <c r="C3422" s="266" t="s">
        <v>28194</v>
      </c>
      <c r="D3422" s="273" t="s">
        <v>11802</v>
      </c>
      <c r="E3422" s="273" t="s">
        <v>25041</v>
      </c>
      <c r="F3422" s="274">
        <v>4297.6899999999996</v>
      </c>
    </row>
    <row r="3423" spans="1:6">
      <c r="A3423" s="273" t="s">
        <v>25212</v>
      </c>
      <c r="B3423" s="273">
        <v>13954</v>
      </c>
      <c r="C3423" s="266" t="s">
        <v>28195</v>
      </c>
      <c r="D3423" s="273" t="s">
        <v>14</v>
      </c>
      <c r="E3423" s="273" t="s">
        <v>25041</v>
      </c>
      <c r="F3423" s="274">
        <v>9029.3799999999992</v>
      </c>
    </row>
    <row r="3424" spans="1:6">
      <c r="A3424" s="273" t="s">
        <v>25039</v>
      </c>
      <c r="B3424" s="273">
        <v>3411</v>
      </c>
      <c r="C3424" s="266" t="s">
        <v>28196</v>
      </c>
      <c r="D3424" s="273" t="s">
        <v>15</v>
      </c>
      <c r="E3424" s="273" t="s">
        <v>25041</v>
      </c>
      <c r="F3424" s="274">
        <v>57.18</v>
      </c>
    </row>
    <row r="3425" spans="1:6">
      <c r="A3425" s="273" t="s">
        <v>25039</v>
      </c>
      <c r="B3425" s="273">
        <v>39995</v>
      </c>
      <c r="C3425" s="266" t="s">
        <v>28197</v>
      </c>
      <c r="D3425" s="273" t="s">
        <v>18</v>
      </c>
      <c r="E3425" s="273" t="s">
        <v>25041</v>
      </c>
      <c r="F3425" s="274">
        <v>439.92</v>
      </c>
    </row>
    <row r="3426" spans="1:6">
      <c r="A3426" s="273" t="s">
        <v>25039</v>
      </c>
      <c r="B3426" s="273">
        <v>11615</v>
      </c>
      <c r="C3426" s="266" t="s">
        <v>28198</v>
      </c>
      <c r="D3426" s="273" t="s">
        <v>16</v>
      </c>
      <c r="E3426" s="273" t="s">
        <v>25041</v>
      </c>
      <c r="F3426" s="274">
        <v>3.73</v>
      </c>
    </row>
    <row r="3427" spans="1:6">
      <c r="A3427" s="273" t="s">
        <v>25039</v>
      </c>
      <c r="B3427" s="273">
        <v>3408</v>
      </c>
      <c r="C3427" s="266" t="s">
        <v>28199</v>
      </c>
      <c r="D3427" s="273" t="s">
        <v>16</v>
      </c>
      <c r="E3427" s="273" t="s">
        <v>25046</v>
      </c>
      <c r="F3427" s="274">
        <v>9.91</v>
      </c>
    </row>
    <row r="3428" spans="1:6">
      <c r="A3428" s="273" t="s">
        <v>25039</v>
      </c>
      <c r="B3428" s="273">
        <v>3409</v>
      </c>
      <c r="C3428" s="266" t="s">
        <v>28200</v>
      </c>
      <c r="D3428" s="273" t="s">
        <v>16</v>
      </c>
      <c r="E3428" s="273" t="s">
        <v>25041</v>
      </c>
      <c r="F3428" s="274">
        <v>24.77</v>
      </c>
    </row>
    <row r="3429" spans="1:6">
      <c r="A3429" s="273" t="s">
        <v>25039</v>
      </c>
      <c r="B3429" s="273">
        <v>11427</v>
      </c>
      <c r="C3429" s="266" t="s">
        <v>28201</v>
      </c>
      <c r="D3429" s="273" t="s">
        <v>15</v>
      </c>
      <c r="E3429" s="273" t="s">
        <v>25041</v>
      </c>
      <c r="F3429" s="274">
        <v>109.19</v>
      </c>
    </row>
    <row r="3430" spans="1:6">
      <c r="A3430" s="273" t="s">
        <v>25039</v>
      </c>
      <c r="B3430" s="273">
        <v>4491</v>
      </c>
      <c r="C3430" s="266" t="s">
        <v>28202</v>
      </c>
      <c r="D3430" s="273" t="s">
        <v>13</v>
      </c>
      <c r="E3430" s="273" t="s">
        <v>25041</v>
      </c>
      <c r="F3430" s="274">
        <v>8.25</v>
      </c>
    </row>
    <row r="3431" spans="1:6">
      <c r="A3431" s="273" t="s">
        <v>25039</v>
      </c>
      <c r="B3431" s="273">
        <v>2745</v>
      </c>
      <c r="C3431" s="266" t="s">
        <v>28203</v>
      </c>
      <c r="D3431" s="273" t="s">
        <v>13</v>
      </c>
      <c r="E3431" s="273" t="s">
        <v>25041</v>
      </c>
      <c r="F3431" s="274">
        <v>4.22</v>
      </c>
    </row>
    <row r="3432" spans="1:6">
      <c r="A3432" s="273" t="s">
        <v>25039</v>
      </c>
      <c r="B3432" s="273">
        <v>14439</v>
      </c>
      <c r="C3432" s="266" t="s">
        <v>28204</v>
      </c>
      <c r="D3432" s="273" t="s">
        <v>13</v>
      </c>
      <c r="E3432" s="273" t="s">
        <v>25041</v>
      </c>
      <c r="F3432" s="274">
        <v>5.24</v>
      </c>
    </row>
    <row r="3433" spans="1:6">
      <c r="A3433" s="273" t="s">
        <v>25039</v>
      </c>
      <c r="B3433" s="273">
        <v>45238</v>
      </c>
      <c r="C3433" s="266" t="s">
        <v>32413</v>
      </c>
      <c r="D3433" s="273" t="s">
        <v>14</v>
      </c>
      <c r="E3433" s="273" t="s">
        <v>25041</v>
      </c>
      <c r="F3433" s="274">
        <v>26.35</v>
      </c>
    </row>
    <row r="3434" spans="1:6">
      <c r="A3434" s="273" t="s">
        <v>25039</v>
      </c>
      <c r="B3434" s="273">
        <v>44496</v>
      </c>
      <c r="C3434" s="266" t="s">
        <v>32414</v>
      </c>
      <c r="D3434" s="273" t="s">
        <v>14</v>
      </c>
      <c r="E3434" s="273" t="s">
        <v>25041</v>
      </c>
      <c r="F3434" s="274">
        <v>180.17</v>
      </c>
    </row>
    <row r="3435" spans="1:6">
      <c r="A3435" s="273" t="s">
        <v>25039</v>
      </c>
      <c r="B3435" s="273">
        <v>12362</v>
      </c>
      <c r="C3435" s="266" t="s">
        <v>28205</v>
      </c>
      <c r="D3435" s="273" t="s">
        <v>14</v>
      </c>
      <c r="E3435" s="273" t="s">
        <v>25041</v>
      </c>
      <c r="F3435" s="274">
        <v>13.04</v>
      </c>
    </row>
    <row r="3436" spans="1:6">
      <c r="A3436" s="273" t="s">
        <v>25039</v>
      </c>
      <c r="B3436" s="273">
        <v>421</v>
      </c>
      <c r="C3436" s="266" t="s">
        <v>28206</v>
      </c>
      <c r="D3436" s="273" t="s">
        <v>14</v>
      </c>
      <c r="E3436" s="273" t="s">
        <v>25041</v>
      </c>
      <c r="F3436" s="274">
        <v>19.05</v>
      </c>
    </row>
    <row r="3437" spans="1:6">
      <c r="A3437" s="273" t="s">
        <v>25039</v>
      </c>
      <c r="B3437" s="273">
        <v>14148</v>
      </c>
      <c r="C3437" s="266" t="s">
        <v>32415</v>
      </c>
      <c r="D3437" s="273" t="s">
        <v>14</v>
      </c>
      <c r="E3437" s="273" t="s">
        <v>25041</v>
      </c>
      <c r="F3437" s="274">
        <v>0.94</v>
      </c>
    </row>
    <row r="3438" spans="1:6">
      <c r="A3438" s="273" t="s">
        <v>25039</v>
      </c>
      <c r="B3438" s="273">
        <v>4341</v>
      </c>
      <c r="C3438" s="266" t="s">
        <v>28207</v>
      </c>
      <c r="D3438" s="273" t="s">
        <v>14</v>
      </c>
      <c r="E3438" s="273" t="s">
        <v>25041</v>
      </c>
      <c r="F3438" s="274">
        <v>0.93</v>
      </c>
    </row>
    <row r="3439" spans="1:6">
      <c r="A3439" s="273" t="s">
        <v>25039</v>
      </c>
      <c r="B3439" s="273">
        <v>4337</v>
      </c>
      <c r="C3439" s="266" t="s">
        <v>28208</v>
      </c>
      <c r="D3439" s="273" t="s">
        <v>14</v>
      </c>
      <c r="E3439" s="273" t="s">
        <v>25041</v>
      </c>
      <c r="F3439" s="274">
        <v>2.36</v>
      </c>
    </row>
    <row r="3440" spans="1:6">
      <c r="A3440" s="273" t="s">
        <v>25039</v>
      </c>
      <c r="B3440" s="273">
        <v>11971</v>
      </c>
      <c r="C3440" s="266" t="s">
        <v>28209</v>
      </c>
      <c r="D3440" s="273" t="s">
        <v>14</v>
      </c>
      <c r="E3440" s="273" t="s">
        <v>25041</v>
      </c>
      <c r="F3440" s="274">
        <v>3.91</v>
      </c>
    </row>
    <row r="3441" spans="1:6">
      <c r="A3441" s="273" t="s">
        <v>25039</v>
      </c>
      <c r="B3441" s="273">
        <v>4339</v>
      </c>
      <c r="C3441" s="266" t="s">
        <v>28210</v>
      </c>
      <c r="D3441" s="273" t="s">
        <v>14</v>
      </c>
      <c r="E3441" s="273" t="s">
        <v>25041</v>
      </c>
      <c r="F3441" s="274">
        <v>0.5</v>
      </c>
    </row>
    <row r="3442" spans="1:6">
      <c r="A3442" s="273" t="s">
        <v>25039</v>
      </c>
      <c r="B3442" s="273">
        <v>39997</v>
      </c>
      <c r="C3442" s="266" t="s">
        <v>28211</v>
      </c>
      <c r="D3442" s="273" t="s">
        <v>14</v>
      </c>
      <c r="E3442" s="273" t="s">
        <v>25041</v>
      </c>
      <c r="F3442" s="274">
        <v>0.28000000000000003</v>
      </c>
    </row>
    <row r="3443" spans="1:6">
      <c r="A3443" s="273" t="s">
        <v>25039</v>
      </c>
      <c r="B3443" s="273">
        <v>4342</v>
      </c>
      <c r="C3443" s="266" t="s">
        <v>28212</v>
      </c>
      <c r="D3443" s="273" t="s">
        <v>14</v>
      </c>
      <c r="E3443" s="273" t="s">
        <v>25041</v>
      </c>
      <c r="F3443" s="274">
        <v>0.2</v>
      </c>
    </row>
    <row r="3444" spans="1:6">
      <c r="A3444" s="273" t="s">
        <v>25039</v>
      </c>
      <c r="B3444" s="273">
        <v>4330</v>
      </c>
      <c r="C3444" s="266" t="s">
        <v>28213</v>
      </c>
      <c r="D3444" s="273" t="s">
        <v>14</v>
      </c>
      <c r="E3444" s="273" t="s">
        <v>25041</v>
      </c>
      <c r="F3444" s="274">
        <v>0.13</v>
      </c>
    </row>
    <row r="3445" spans="1:6">
      <c r="A3445" s="273" t="s">
        <v>25039</v>
      </c>
      <c r="B3445" s="273">
        <v>4340</v>
      </c>
      <c r="C3445" s="266" t="s">
        <v>28214</v>
      </c>
      <c r="D3445" s="273" t="s">
        <v>14</v>
      </c>
      <c r="E3445" s="273" t="s">
        <v>25041</v>
      </c>
      <c r="F3445" s="274">
        <v>1.0900000000000001</v>
      </c>
    </row>
    <row r="3446" spans="1:6">
      <c r="A3446" s="273" t="s">
        <v>25039</v>
      </c>
      <c r="B3446" s="273">
        <v>5088</v>
      </c>
      <c r="C3446" s="266" t="s">
        <v>28215</v>
      </c>
      <c r="D3446" s="273" t="s">
        <v>14</v>
      </c>
      <c r="E3446" s="273" t="s">
        <v>25041</v>
      </c>
      <c r="F3446" s="274">
        <v>6.7</v>
      </c>
    </row>
    <row r="3447" spans="1:6">
      <c r="A3447" s="273" t="s">
        <v>25039</v>
      </c>
      <c r="B3447" s="273">
        <v>11154</v>
      </c>
      <c r="C3447" s="266" t="s">
        <v>28216</v>
      </c>
      <c r="D3447" s="273" t="s">
        <v>14</v>
      </c>
      <c r="E3447" s="273" t="s">
        <v>25041</v>
      </c>
      <c r="F3447" s="274">
        <v>1491.86</v>
      </c>
    </row>
    <row r="3448" spans="1:6">
      <c r="A3448" s="273" t="s">
        <v>25039</v>
      </c>
      <c r="B3448" s="273">
        <v>4989</v>
      </c>
      <c r="C3448" s="266" t="s">
        <v>28217</v>
      </c>
      <c r="D3448" s="273" t="s">
        <v>14</v>
      </c>
      <c r="E3448" s="273" t="s">
        <v>25041</v>
      </c>
      <c r="F3448" s="274">
        <v>364.46</v>
      </c>
    </row>
    <row r="3449" spans="1:6">
      <c r="A3449" s="273" t="s">
        <v>25039</v>
      </c>
      <c r="B3449" s="273">
        <v>4982</v>
      </c>
      <c r="C3449" s="266" t="s">
        <v>28218</v>
      </c>
      <c r="D3449" s="273" t="s">
        <v>14</v>
      </c>
      <c r="E3449" s="273" t="s">
        <v>25041</v>
      </c>
      <c r="F3449" s="274">
        <v>341.84</v>
      </c>
    </row>
    <row r="3450" spans="1:6">
      <c r="A3450" s="273" t="s">
        <v>25039</v>
      </c>
      <c r="B3450" s="273">
        <v>4962</v>
      </c>
      <c r="C3450" s="266" t="s">
        <v>28219</v>
      </c>
      <c r="D3450" s="273" t="s">
        <v>14</v>
      </c>
      <c r="E3450" s="273" t="s">
        <v>25041</v>
      </c>
      <c r="F3450" s="274">
        <v>269.58999999999997</v>
      </c>
    </row>
    <row r="3451" spans="1:6">
      <c r="A3451" s="273" t="s">
        <v>25039</v>
      </c>
      <c r="B3451" s="273">
        <v>4981</v>
      </c>
      <c r="C3451" s="266" t="s">
        <v>28220</v>
      </c>
      <c r="D3451" s="273" t="s">
        <v>14</v>
      </c>
      <c r="E3451" s="273" t="s">
        <v>25046</v>
      </c>
      <c r="F3451" s="274">
        <v>240</v>
      </c>
    </row>
    <row r="3452" spans="1:6">
      <c r="A3452" s="273" t="s">
        <v>25039</v>
      </c>
      <c r="B3452" s="273">
        <v>4964</v>
      </c>
      <c r="C3452" s="266" t="s">
        <v>28221</v>
      </c>
      <c r="D3452" s="273" t="s">
        <v>14</v>
      </c>
      <c r="E3452" s="273" t="s">
        <v>25041</v>
      </c>
      <c r="F3452" s="274">
        <v>304.47000000000003</v>
      </c>
    </row>
    <row r="3453" spans="1:6">
      <c r="A3453" s="273" t="s">
        <v>25039</v>
      </c>
      <c r="B3453" s="273">
        <v>4992</v>
      </c>
      <c r="C3453" s="266" t="s">
        <v>28222</v>
      </c>
      <c r="D3453" s="273" t="s">
        <v>14</v>
      </c>
      <c r="E3453" s="273" t="s">
        <v>25041</v>
      </c>
      <c r="F3453" s="274">
        <v>297.41000000000003</v>
      </c>
    </row>
    <row r="3454" spans="1:6">
      <c r="A3454" s="273" t="s">
        <v>25039</v>
      </c>
      <c r="B3454" s="273">
        <v>4987</v>
      </c>
      <c r="C3454" s="266" t="s">
        <v>28223</v>
      </c>
      <c r="D3454" s="273" t="s">
        <v>14</v>
      </c>
      <c r="E3454" s="273" t="s">
        <v>25041</v>
      </c>
      <c r="F3454" s="274">
        <v>340.26</v>
      </c>
    </row>
    <row r="3455" spans="1:6">
      <c r="A3455" s="273" t="s">
        <v>25039</v>
      </c>
      <c r="B3455" s="273">
        <v>4930</v>
      </c>
      <c r="C3455" s="266" t="s">
        <v>28224</v>
      </c>
      <c r="D3455" s="273" t="s">
        <v>16</v>
      </c>
      <c r="E3455" s="273" t="s">
        <v>25041</v>
      </c>
      <c r="F3455" s="274">
        <v>631.9</v>
      </c>
    </row>
    <row r="3456" spans="1:6">
      <c r="A3456" s="273" t="s">
        <v>25039</v>
      </c>
      <c r="B3456" s="273">
        <v>4998</v>
      </c>
      <c r="C3456" s="266" t="s">
        <v>28225</v>
      </c>
      <c r="D3456" s="273" t="s">
        <v>16</v>
      </c>
      <c r="E3456" s="273" t="s">
        <v>25041</v>
      </c>
      <c r="F3456" s="274">
        <v>654.91999999999996</v>
      </c>
    </row>
    <row r="3457" spans="1:6">
      <c r="A3457" s="273" t="s">
        <v>25039</v>
      </c>
      <c r="B3457" s="273">
        <v>39021</v>
      </c>
      <c r="C3457" s="266" t="s">
        <v>28226</v>
      </c>
      <c r="D3457" s="273" t="s">
        <v>14</v>
      </c>
      <c r="E3457" s="273" t="s">
        <v>25041</v>
      </c>
      <c r="F3457" s="274">
        <v>671.87</v>
      </c>
    </row>
    <row r="3458" spans="1:6">
      <c r="A3458" s="273" t="s">
        <v>25039</v>
      </c>
      <c r="B3458" s="273">
        <v>39022</v>
      </c>
      <c r="C3458" s="266" t="s">
        <v>28227</v>
      </c>
      <c r="D3458" s="273" t="s">
        <v>14</v>
      </c>
      <c r="E3458" s="273" t="s">
        <v>25046</v>
      </c>
      <c r="F3458" s="274">
        <v>601.80999999999995</v>
      </c>
    </row>
    <row r="3459" spans="1:6">
      <c r="A3459" s="273" t="s">
        <v>25039</v>
      </c>
      <c r="B3459" s="273">
        <v>39024</v>
      </c>
      <c r="C3459" s="266" t="s">
        <v>28228</v>
      </c>
      <c r="D3459" s="273" t="s">
        <v>14</v>
      </c>
      <c r="E3459" s="273" t="s">
        <v>25041</v>
      </c>
      <c r="F3459" s="274">
        <v>791.68</v>
      </c>
    </row>
    <row r="3460" spans="1:6">
      <c r="A3460" s="273" t="s">
        <v>25039</v>
      </c>
      <c r="B3460" s="273">
        <v>4914</v>
      </c>
      <c r="C3460" s="266" t="s">
        <v>28229</v>
      </c>
      <c r="D3460" s="273" t="s">
        <v>16</v>
      </c>
      <c r="E3460" s="273" t="s">
        <v>25041</v>
      </c>
      <c r="F3460" s="274">
        <v>641.91</v>
      </c>
    </row>
    <row r="3461" spans="1:6">
      <c r="A3461" s="273" t="s">
        <v>25039</v>
      </c>
      <c r="B3461" s="273">
        <v>4917</v>
      </c>
      <c r="C3461" s="266" t="s">
        <v>28230</v>
      </c>
      <c r="D3461" s="273" t="s">
        <v>16</v>
      </c>
      <c r="E3461" s="273" t="s">
        <v>25046</v>
      </c>
      <c r="F3461" s="274">
        <v>443.31</v>
      </c>
    </row>
    <row r="3462" spans="1:6">
      <c r="A3462" s="273" t="s">
        <v>25039</v>
      </c>
      <c r="B3462" s="273">
        <v>39025</v>
      </c>
      <c r="C3462" s="266" t="s">
        <v>28231</v>
      </c>
      <c r="D3462" s="273" t="s">
        <v>14</v>
      </c>
      <c r="E3462" s="273" t="s">
        <v>25041</v>
      </c>
      <c r="F3462" s="274">
        <v>811.78</v>
      </c>
    </row>
    <row r="3463" spans="1:6">
      <c r="A3463" s="273" t="s">
        <v>25039</v>
      </c>
      <c r="B3463" s="273">
        <v>4922</v>
      </c>
      <c r="C3463" s="266" t="s">
        <v>28232</v>
      </c>
      <c r="D3463" s="273" t="s">
        <v>16</v>
      </c>
      <c r="E3463" s="273" t="s">
        <v>25041</v>
      </c>
      <c r="F3463" s="274">
        <v>411.21</v>
      </c>
    </row>
    <row r="3464" spans="1:6">
      <c r="A3464" s="273" t="s">
        <v>25039</v>
      </c>
      <c r="B3464" s="273">
        <v>4911</v>
      </c>
      <c r="C3464" s="266" t="s">
        <v>28233</v>
      </c>
      <c r="D3464" s="273" t="s">
        <v>16</v>
      </c>
      <c r="E3464" s="273" t="s">
        <v>25041</v>
      </c>
      <c r="F3464" s="274">
        <v>306.60000000000002</v>
      </c>
    </row>
    <row r="3465" spans="1:6">
      <c r="A3465" s="273" t="s">
        <v>25039</v>
      </c>
      <c r="B3465" s="273">
        <v>37518</v>
      </c>
      <c r="C3465" s="266" t="s">
        <v>28234</v>
      </c>
      <c r="D3465" s="273" t="s">
        <v>16</v>
      </c>
      <c r="E3465" s="273" t="s">
        <v>25041</v>
      </c>
      <c r="F3465" s="274">
        <v>498.22</v>
      </c>
    </row>
    <row r="3466" spans="1:6">
      <c r="A3466" s="273" t="s">
        <v>25039</v>
      </c>
      <c r="B3466" s="273">
        <v>4910</v>
      </c>
      <c r="C3466" s="266" t="s">
        <v>28235</v>
      </c>
      <c r="D3466" s="273" t="s">
        <v>16</v>
      </c>
      <c r="E3466" s="273" t="s">
        <v>25041</v>
      </c>
      <c r="F3466" s="274">
        <v>420.01</v>
      </c>
    </row>
    <row r="3467" spans="1:6">
      <c r="A3467" s="273" t="s">
        <v>25039</v>
      </c>
      <c r="B3467" s="273">
        <v>4943</v>
      </c>
      <c r="C3467" s="266" t="s">
        <v>28236</v>
      </c>
      <c r="D3467" s="273" t="s">
        <v>16</v>
      </c>
      <c r="E3467" s="273" t="s">
        <v>25041</v>
      </c>
      <c r="F3467" s="274">
        <v>625.71</v>
      </c>
    </row>
    <row r="3468" spans="1:6">
      <c r="A3468" s="273" t="s">
        <v>25039</v>
      </c>
      <c r="B3468" s="273">
        <v>5002</v>
      </c>
      <c r="C3468" s="266" t="s">
        <v>28237</v>
      </c>
      <c r="D3468" s="273" t="s">
        <v>16</v>
      </c>
      <c r="E3468" s="273" t="s">
        <v>25041</v>
      </c>
      <c r="F3468" s="274">
        <v>477.42</v>
      </c>
    </row>
    <row r="3469" spans="1:6">
      <c r="A3469" s="273" t="s">
        <v>25039</v>
      </c>
      <c r="B3469" s="273">
        <v>4977</v>
      </c>
      <c r="C3469" s="266" t="s">
        <v>28238</v>
      </c>
      <c r="D3469" s="273" t="s">
        <v>16</v>
      </c>
      <c r="E3469" s="273" t="s">
        <v>25041</v>
      </c>
      <c r="F3469" s="274">
        <v>322.27999999999997</v>
      </c>
    </row>
    <row r="3470" spans="1:6">
      <c r="A3470" s="273" t="s">
        <v>25039</v>
      </c>
      <c r="B3470" s="273">
        <v>11364</v>
      </c>
      <c r="C3470" s="266" t="s">
        <v>28239</v>
      </c>
      <c r="D3470" s="273" t="s">
        <v>14</v>
      </c>
      <c r="E3470" s="273" t="s">
        <v>25041</v>
      </c>
      <c r="F3470" s="274">
        <v>206.18</v>
      </c>
    </row>
    <row r="3471" spans="1:6">
      <c r="A3471" s="273" t="s">
        <v>25039</v>
      </c>
      <c r="B3471" s="273">
        <v>11365</v>
      </c>
      <c r="C3471" s="266" t="s">
        <v>28240</v>
      </c>
      <c r="D3471" s="273" t="s">
        <v>14</v>
      </c>
      <c r="E3471" s="273" t="s">
        <v>25041</v>
      </c>
      <c r="F3471" s="274">
        <v>213.96</v>
      </c>
    </row>
    <row r="3472" spans="1:6">
      <c r="A3472" s="273" t="s">
        <v>25039</v>
      </c>
      <c r="B3472" s="273">
        <v>11366</v>
      </c>
      <c r="C3472" s="266" t="s">
        <v>28241</v>
      </c>
      <c r="D3472" s="273" t="s">
        <v>14</v>
      </c>
      <c r="E3472" s="273" t="s">
        <v>25041</v>
      </c>
      <c r="F3472" s="274">
        <v>227.44</v>
      </c>
    </row>
    <row r="3473" spans="1:6">
      <c r="A3473" s="273" t="s">
        <v>25039</v>
      </c>
      <c r="B3473" s="273">
        <v>43777</v>
      </c>
      <c r="C3473" s="266" t="s">
        <v>28242</v>
      </c>
      <c r="D3473" s="273" t="s">
        <v>14</v>
      </c>
      <c r="E3473" s="273" t="s">
        <v>25041</v>
      </c>
      <c r="F3473" s="274">
        <v>267.17</v>
      </c>
    </row>
    <row r="3474" spans="1:6">
      <c r="A3474" s="273" t="s">
        <v>25039</v>
      </c>
      <c r="B3474" s="273">
        <v>20322</v>
      </c>
      <c r="C3474" s="266" t="s">
        <v>28243</v>
      </c>
      <c r="D3474" s="273" t="s">
        <v>14</v>
      </c>
      <c r="E3474" s="273" t="s">
        <v>25041</v>
      </c>
      <c r="F3474" s="274">
        <v>248.01</v>
      </c>
    </row>
    <row r="3475" spans="1:6">
      <c r="A3475" s="273" t="s">
        <v>25039</v>
      </c>
      <c r="B3475" s="273">
        <v>10553</v>
      </c>
      <c r="C3475" s="266" t="s">
        <v>28244</v>
      </c>
      <c r="D3475" s="273" t="s">
        <v>14</v>
      </c>
      <c r="E3475" s="273" t="s">
        <v>25041</v>
      </c>
      <c r="F3475" s="274">
        <v>225.19</v>
      </c>
    </row>
    <row r="3476" spans="1:6">
      <c r="A3476" s="273" t="s">
        <v>25039</v>
      </c>
      <c r="B3476" s="273">
        <v>5020</v>
      </c>
      <c r="C3476" s="266" t="s">
        <v>28245</v>
      </c>
      <c r="D3476" s="273" t="s">
        <v>14</v>
      </c>
      <c r="E3476" s="273" t="s">
        <v>25041</v>
      </c>
      <c r="F3476" s="274">
        <v>237.42</v>
      </c>
    </row>
    <row r="3477" spans="1:6">
      <c r="A3477" s="273" t="s">
        <v>25039</v>
      </c>
      <c r="B3477" s="273">
        <v>10554</v>
      </c>
      <c r="C3477" s="266" t="s">
        <v>28246</v>
      </c>
      <c r="D3477" s="273" t="s">
        <v>14</v>
      </c>
      <c r="E3477" s="273" t="s">
        <v>25041</v>
      </c>
      <c r="F3477" s="274">
        <v>227.19</v>
      </c>
    </row>
    <row r="3478" spans="1:6">
      <c r="A3478" s="273" t="s">
        <v>25039</v>
      </c>
      <c r="B3478" s="273">
        <v>10555</v>
      </c>
      <c r="C3478" s="266" t="s">
        <v>28247</v>
      </c>
      <c r="D3478" s="273" t="s">
        <v>14</v>
      </c>
      <c r="E3478" s="273" t="s">
        <v>25041</v>
      </c>
      <c r="F3478" s="274">
        <v>247.76</v>
      </c>
    </row>
    <row r="3479" spans="1:6">
      <c r="A3479" s="273" t="s">
        <v>25039</v>
      </c>
      <c r="B3479" s="273">
        <v>10556</v>
      </c>
      <c r="C3479" s="266" t="s">
        <v>28248</v>
      </c>
      <c r="D3479" s="273" t="s">
        <v>14</v>
      </c>
      <c r="E3479" s="273" t="s">
        <v>25041</v>
      </c>
      <c r="F3479" s="274">
        <v>329.42</v>
      </c>
    </row>
    <row r="3480" spans="1:6">
      <c r="A3480" s="273" t="s">
        <v>25039</v>
      </c>
      <c r="B3480" s="273">
        <v>39502</v>
      </c>
      <c r="C3480" s="266" t="s">
        <v>28249</v>
      </c>
      <c r="D3480" s="273" t="s">
        <v>14</v>
      </c>
      <c r="E3480" s="273" t="s">
        <v>25041</v>
      </c>
      <c r="F3480" s="274">
        <v>462.58</v>
      </c>
    </row>
    <row r="3481" spans="1:6">
      <c r="A3481" s="273" t="s">
        <v>25039</v>
      </c>
      <c r="B3481" s="273">
        <v>39504</v>
      </c>
      <c r="C3481" s="266" t="s">
        <v>28250</v>
      </c>
      <c r="D3481" s="273" t="s">
        <v>14</v>
      </c>
      <c r="E3481" s="273" t="s">
        <v>25041</v>
      </c>
      <c r="F3481" s="274">
        <v>511.53</v>
      </c>
    </row>
    <row r="3482" spans="1:6">
      <c r="A3482" s="273" t="s">
        <v>25039</v>
      </c>
      <c r="B3482" s="273">
        <v>39503</v>
      </c>
      <c r="C3482" s="266" t="s">
        <v>28251</v>
      </c>
      <c r="D3482" s="273" t="s">
        <v>14</v>
      </c>
      <c r="E3482" s="273" t="s">
        <v>25041</v>
      </c>
      <c r="F3482" s="274">
        <v>538.37</v>
      </c>
    </row>
    <row r="3483" spans="1:6">
      <c r="A3483" s="273" t="s">
        <v>25039</v>
      </c>
      <c r="B3483" s="273">
        <v>39505</v>
      </c>
      <c r="C3483" s="266" t="s">
        <v>28252</v>
      </c>
      <c r="D3483" s="273" t="s">
        <v>14</v>
      </c>
      <c r="E3483" s="273" t="s">
        <v>25041</v>
      </c>
      <c r="F3483" s="274">
        <v>580.16999999999996</v>
      </c>
    </row>
    <row r="3484" spans="1:6">
      <c r="A3484" s="273" t="s">
        <v>25039</v>
      </c>
      <c r="B3484" s="273">
        <v>5028</v>
      </c>
      <c r="C3484" s="266" t="s">
        <v>28253</v>
      </c>
      <c r="D3484" s="273" t="s">
        <v>16</v>
      </c>
      <c r="E3484" s="273" t="s">
        <v>25041</v>
      </c>
      <c r="F3484" s="274">
        <v>788.56</v>
      </c>
    </row>
    <row r="3485" spans="1:6">
      <c r="A3485" s="273" t="s">
        <v>25039</v>
      </c>
      <c r="B3485" s="273">
        <v>4969</v>
      </c>
      <c r="C3485" s="266" t="s">
        <v>28254</v>
      </c>
      <c r="D3485" s="273" t="s">
        <v>16</v>
      </c>
      <c r="E3485" s="273" t="s">
        <v>25046</v>
      </c>
      <c r="F3485" s="274">
        <v>455.8</v>
      </c>
    </row>
    <row r="3486" spans="1:6">
      <c r="A3486" s="273" t="s">
        <v>25212</v>
      </c>
      <c r="B3486" s="273">
        <v>44471</v>
      </c>
      <c r="C3486" s="266" t="s">
        <v>32416</v>
      </c>
      <c r="D3486" s="273" t="s">
        <v>14</v>
      </c>
      <c r="E3486" s="273" t="s">
        <v>25041</v>
      </c>
      <c r="F3486" s="274">
        <v>526.02</v>
      </c>
    </row>
    <row r="3487" spans="1:6">
      <c r="A3487" s="273" t="s">
        <v>25039</v>
      </c>
      <c r="B3487" s="273">
        <v>4944</v>
      </c>
      <c r="C3487" s="266" t="s">
        <v>32417</v>
      </c>
      <c r="D3487" s="273" t="s">
        <v>16</v>
      </c>
      <c r="E3487" s="273" t="s">
        <v>25041</v>
      </c>
      <c r="F3487" s="274">
        <v>935.44</v>
      </c>
    </row>
    <row r="3488" spans="1:6">
      <c r="A3488" s="273" t="s">
        <v>25039</v>
      </c>
      <c r="B3488" s="273">
        <v>21102</v>
      </c>
      <c r="C3488" s="266" t="s">
        <v>28255</v>
      </c>
      <c r="D3488" s="273" t="s">
        <v>14</v>
      </c>
      <c r="E3488" s="273" t="s">
        <v>25041</v>
      </c>
      <c r="F3488" s="274">
        <v>56.13</v>
      </c>
    </row>
    <row r="3489" spans="1:6">
      <c r="A3489" s="273" t="s">
        <v>25039</v>
      </c>
      <c r="B3489" s="273">
        <v>21101</v>
      </c>
      <c r="C3489" s="266" t="s">
        <v>28256</v>
      </c>
      <c r="D3489" s="273" t="s">
        <v>14</v>
      </c>
      <c r="E3489" s="273" t="s">
        <v>25041</v>
      </c>
      <c r="F3489" s="274">
        <v>36.049999999999997</v>
      </c>
    </row>
    <row r="3490" spans="1:6">
      <c r="A3490" s="273" t="s">
        <v>25039</v>
      </c>
      <c r="B3490" s="273">
        <v>34713</v>
      </c>
      <c r="C3490" s="266" t="s">
        <v>28257</v>
      </c>
      <c r="D3490" s="273" t="s">
        <v>16</v>
      </c>
      <c r="E3490" s="273" t="s">
        <v>25041</v>
      </c>
      <c r="F3490" s="274">
        <v>469.25</v>
      </c>
    </row>
    <row r="3491" spans="1:6">
      <c r="A3491" s="273" t="s">
        <v>25039</v>
      </c>
      <c r="B3491" s="273">
        <v>37563</v>
      </c>
      <c r="C3491" s="266" t="s">
        <v>28258</v>
      </c>
      <c r="D3491" s="273" t="s">
        <v>16</v>
      </c>
      <c r="E3491" s="273" t="s">
        <v>25041</v>
      </c>
      <c r="F3491" s="274">
        <v>695.32</v>
      </c>
    </row>
    <row r="3492" spans="1:6">
      <c r="A3492" s="273" t="s">
        <v>25039</v>
      </c>
      <c r="B3492" s="273">
        <v>4948</v>
      </c>
      <c r="C3492" s="266" t="s">
        <v>28259</v>
      </c>
      <c r="D3492" s="273" t="s">
        <v>16</v>
      </c>
      <c r="E3492" s="273" t="s">
        <v>25041</v>
      </c>
      <c r="F3492" s="274">
        <v>604.94000000000005</v>
      </c>
    </row>
    <row r="3493" spans="1:6">
      <c r="A3493" s="273" t="s">
        <v>25039</v>
      </c>
      <c r="B3493" s="273">
        <v>37561</v>
      </c>
      <c r="C3493" s="266" t="s">
        <v>28260</v>
      </c>
      <c r="D3493" s="273" t="s">
        <v>16</v>
      </c>
      <c r="E3493" s="273" t="s">
        <v>25041</v>
      </c>
      <c r="F3493" s="274">
        <v>564.19000000000005</v>
      </c>
    </row>
    <row r="3494" spans="1:6">
      <c r="A3494" s="273" t="s">
        <v>25039</v>
      </c>
      <c r="B3494" s="273">
        <v>37562</v>
      </c>
      <c r="C3494" s="266" t="s">
        <v>28261</v>
      </c>
      <c r="D3494" s="273" t="s">
        <v>16</v>
      </c>
      <c r="E3494" s="273" t="s">
        <v>25041</v>
      </c>
      <c r="F3494" s="274">
        <v>739.72</v>
      </c>
    </row>
    <row r="3495" spans="1:6">
      <c r="A3495" s="273" t="s">
        <v>25039</v>
      </c>
      <c r="B3495" s="273">
        <v>14164</v>
      </c>
      <c r="C3495" s="266" t="s">
        <v>28262</v>
      </c>
      <c r="D3495" s="273" t="s">
        <v>14</v>
      </c>
      <c r="E3495" s="273" t="s">
        <v>25041</v>
      </c>
      <c r="F3495" s="274">
        <v>1926.55</v>
      </c>
    </row>
    <row r="3496" spans="1:6">
      <c r="A3496" s="273" t="s">
        <v>25039</v>
      </c>
      <c r="B3496" s="273">
        <v>14163</v>
      </c>
      <c r="C3496" s="266" t="s">
        <v>28263</v>
      </c>
      <c r="D3496" s="273" t="s">
        <v>14</v>
      </c>
      <c r="E3496" s="273" t="s">
        <v>25041</v>
      </c>
      <c r="F3496" s="274">
        <v>2189.65</v>
      </c>
    </row>
    <row r="3497" spans="1:6">
      <c r="A3497" s="273" t="s">
        <v>25039</v>
      </c>
      <c r="B3497" s="273">
        <v>5051</v>
      </c>
      <c r="C3497" s="266" t="s">
        <v>28264</v>
      </c>
      <c r="D3497" s="273" t="s">
        <v>14</v>
      </c>
      <c r="E3497" s="273" t="s">
        <v>25041</v>
      </c>
      <c r="F3497" s="274">
        <v>1862.27</v>
      </c>
    </row>
    <row r="3498" spans="1:6">
      <c r="A3498" s="273" t="s">
        <v>25039</v>
      </c>
      <c r="B3498" s="273">
        <v>5052</v>
      </c>
      <c r="C3498" s="266" t="s">
        <v>28265</v>
      </c>
      <c r="D3498" s="273" t="s">
        <v>14</v>
      </c>
      <c r="E3498" s="273" t="s">
        <v>25046</v>
      </c>
      <c r="F3498" s="274">
        <v>1387.5</v>
      </c>
    </row>
    <row r="3499" spans="1:6">
      <c r="A3499" s="273" t="s">
        <v>25039</v>
      </c>
      <c r="B3499" s="273">
        <v>14162</v>
      </c>
      <c r="C3499" s="266" t="s">
        <v>28266</v>
      </c>
      <c r="D3499" s="273" t="s">
        <v>14</v>
      </c>
      <c r="E3499" s="273" t="s">
        <v>25041</v>
      </c>
      <c r="F3499" s="274">
        <v>1859.57</v>
      </c>
    </row>
    <row r="3500" spans="1:6">
      <c r="A3500" s="273" t="s">
        <v>25039</v>
      </c>
      <c r="B3500" s="273">
        <v>14166</v>
      </c>
      <c r="C3500" s="266" t="s">
        <v>28267</v>
      </c>
      <c r="D3500" s="273" t="s">
        <v>14</v>
      </c>
      <c r="E3500" s="273" t="s">
        <v>25041</v>
      </c>
      <c r="F3500" s="274">
        <v>1405.12</v>
      </c>
    </row>
    <row r="3501" spans="1:6">
      <c r="A3501" s="273" t="s">
        <v>25039</v>
      </c>
      <c r="B3501" s="273">
        <v>14165</v>
      </c>
      <c r="C3501" s="266" t="s">
        <v>28268</v>
      </c>
      <c r="D3501" s="273" t="s">
        <v>14</v>
      </c>
      <c r="E3501" s="273" t="s">
        <v>25041</v>
      </c>
      <c r="F3501" s="274">
        <v>1946.59</v>
      </c>
    </row>
    <row r="3502" spans="1:6">
      <c r="A3502" s="273" t="s">
        <v>25039</v>
      </c>
      <c r="B3502" s="273">
        <v>5050</v>
      </c>
      <c r="C3502" s="266" t="s">
        <v>28269</v>
      </c>
      <c r="D3502" s="273" t="s">
        <v>14</v>
      </c>
      <c r="E3502" s="273" t="s">
        <v>25041</v>
      </c>
      <c r="F3502" s="274">
        <v>479.1</v>
      </c>
    </row>
    <row r="3503" spans="1:6">
      <c r="A3503" s="273" t="s">
        <v>25039</v>
      </c>
      <c r="B3503" s="273">
        <v>12366</v>
      </c>
      <c r="C3503" s="266" t="s">
        <v>28270</v>
      </c>
      <c r="D3503" s="273" t="s">
        <v>14</v>
      </c>
      <c r="E3503" s="273" t="s">
        <v>25041</v>
      </c>
      <c r="F3503" s="274">
        <v>1104.97</v>
      </c>
    </row>
    <row r="3504" spans="1:6">
      <c r="A3504" s="273" t="s">
        <v>25039</v>
      </c>
      <c r="B3504" s="273">
        <v>5045</v>
      </c>
      <c r="C3504" s="266" t="s">
        <v>28271</v>
      </c>
      <c r="D3504" s="273" t="s">
        <v>14</v>
      </c>
      <c r="E3504" s="273" t="s">
        <v>25041</v>
      </c>
      <c r="F3504" s="274">
        <v>1526.46</v>
      </c>
    </row>
    <row r="3505" spans="1:6">
      <c r="A3505" s="273" t="s">
        <v>25039</v>
      </c>
      <c r="B3505" s="273">
        <v>5035</v>
      </c>
      <c r="C3505" s="266" t="s">
        <v>28272</v>
      </c>
      <c r="D3505" s="273" t="s">
        <v>14</v>
      </c>
      <c r="E3505" s="273" t="s">
        <v>25041</v>
      </c>
      <c r="F3505" s="274">
        <v>1755.06</v>
      </c>
    </row>
    <row r="3506" spans="1:6">
      <c r="A3506" s="273" t="s">
        <v>25039</v>
      </c>
      <c r="B3506" s="273">
        <v>41180</v>
      </c>
      <c r="C3506" s="266" t="s">
        <v>28273</v>
      </c>
      <c r="D3506" s="273" t="s">
        <v>14</v>
      </c>
      <c r="E3506" s="273" t="s">
        <v>25041</v>
      </c>
      <c r="F3506" s="274">
        <v>3945.35</v>
      </c>
    </row>
    <row r="3507" spans="1:6">
      <c r="A3507" s="273" t="s">
        <v>25039</v>
      </c>
      <c r="B3507" s="273">
        <v>41181</v>
      </c>
      <c r="C3507" s="266" t="s">
        <v>28274</v>
      </c>
      <c r="D3507" s="273" t="s">
        <v>14</v>
      </c>
      <c r="E3507" s="273" t="s">
        <v>25041</v>
      </c>
      <c r="F3507" s="274">
        <v>5223.5200000000004</v>
      </c>
    </row>
    <row r="3508" spans="1:6">
      <c r="A3508" s="273" t="s">
        <v>25039</v>
      </c>
      <c r="B3508" s="273">
        <v>41182</v>
      </c>
      <c r="C3508" s="266" t="s">
        <v>28275</v>
      </c>
      <c r="D3508" s="273" t="s">
        <v>14</v>
      </c>
      <c r="E3508" s="273" t="s">
        <v>25041</v>
      </c>
      <c r="F3508" s="274">
        <v>7493.57</v>
      </c>
    </row>
    <row r="3509" spans="1:6">
      <c r="A3509" s="273" t="s">
        <v>25039</v>
      </c>
      <c r="B3509" s="273">
        <v>41183</v>
      </c>
      <c r="C3509" s="266" t="s">
        <v>28276</v>
      </c>
      <c r="D3509" s="273" t="s">
        <v>14</v>
      </c>
      <c r="E3509" s="273" t="s">
        <v>25041</v>
      </c>
      <c r="F3509" s="274">
        <v>9355.8799999999992</v>
      </c>
    </row>
    <row r="3510" spans="1:6">
      <c r="A3510" s="273" t="s">
        <v>25039</v>
      </c>
      <c r="B3510" s="273">
        <v>41184</v>
      </c>
      <c r="C3510" s="266" t="s">
        <v>28277</v>
      </c>
      <c r="D3510" s="273" t="s">
        <v>14</v>
      </c>
      <c r="E3510" s="273" t="s">
        <v>25041</v>
      </c>
      <c r="F3510" s="274">
        <v>14244.9</v>
      </c>
    </row>
    <row r="3511" spans="1:6">
      <c r="A3511" s="273" t="s">
        <v>25039</v>
      </c>
      <c r="B3511" s="273">
        <v>41185</v>
      </c>
      <c r="C3511" s="266" t="s">
        <v>28278</v>
      </c>
      <c r="D3511" s="273" t="s">
        <v>14</v>
      </c>
      <c r="E3511" s="273" t="s">
        <v>25041</v>
      </c>
      <c r="F3511" s="274">
        <v>5282.65</v>
      </c>
    </row>
    <row r="3512" spans="1:6">
      <c r="A3512" s="273" t="s">
        <v>25039</v>
      </c>
      <c r="B3512" s="273">
        <v>41186</v>
      </c>
      <c r="C3512" s="266" t="s">
        <v>28279</v>
      </c>
      <c r="D3512" s="273" t="s">
        <v>14</v>
      </c>
      <c r="E3512" s="273" t="s">
        <v>25041</v>
      </c>
      <c r="F3512" s="274">
        <v>7403.02</v>
      </c>
    </row>
    <row r="3513" spans="1:6">
      <c r="A3513" s="273" t="s">
        <v>25039</v>
      </c>
      <c r="B3513" s="273">
        <v>41187</v>
      </c>
      <c r="C3513" s="266" t="s">
        <v>28280</v>
      </c>
      <c r="D3513" s="273" t="s">
        <v>14</v>
      </c>
      <c r="E3513" s="273" t="s">
        <v>25041</v>
      </c>
      <c r="F3513" s="274">
        <v>9928.06</v>
      </c>
    </row>
    <row r="3514" spans="1:6">
      <c r="A3514" s="273" t="s">
        <v>25039</v>
      </c>
      <c r="B3514" s="273">
        <v>41188</v>
      </c>
      <c r="C3514" s="266" t="s">
        <v>28281</v>
      </c>
      <c r="D3514" s="273" t="s">
        <v>14</v>
      </c>
      <c r="E3514" s="273" t="s">
        <v>25041</v>
      </c>
      <c r="F3514" s="274">
        <v>12695.78</v>
      </c>
    </row>
    <row r="3515" spans="1:6">
      <c r="A3515" s="273" t="s">
        <v>25039</v>
      </c>
      <c r="B3515" s="273">
        <v>5036</v>
      </c>
      <c r="C3515" s="266" t="s">
        <v>28282</v>
      </c>
      <c r="D3515" s="273" t="s">
        <v>14</v>
      </c>
      <c r="E3515" s="273" t="s">
        <v>25041</v>
      </c>
      <c r="F3515" s="274">
        <v>2692.58</v>
      </c>
    </row>
    <row r="3516" spans="1:6">
      <c r="A3516" s="273" t="s">
        <v>25039</v>
      </c>
      <c r="B3516" s="273">
        <v>41189</v>
      </c>
      <c r="C3516" s="266" t="s">
        <v>28283</v>
      </c>
      <c r="D3516" s="273" t="s">
        <v>14</v>
      </c>
      <c r="E3516" s="273" t="s">
        <v>25041</v>
      </c>
      <c r="F3516" s="274">
        <v>16321.75</v>
      </c>
    </row>
    <row r="3517" spans="1:6">
      <c r="A3517" s="273" t="s">
        <v>25039</v>
      </c>
      <c r="B3517" s="273">
        <v>41190</v>
      </c>
      <c r="C3517" s="266" t="s">
        <v>28284</v>
      </c>
      <c r="D3517" s="273" t="s">
        <v>14</v>
      </c>
      <c r="E3517" s="273" t="s">
        <v>25041</v>
      </c>
      <c r="F3517" s="274">
        <v>5676.13</v>
      </c>
    </row>
    <row r="3518" spans="1:6">
      <c r="A3518" s="273" t="s">
        <v>25039</v>
      </c>
      <c r="B3518" s="273">
        <v>41191</v>
      </c>
      <c r="C3518" s="266" t="s">
        <v>28285</v>
      </c>
      <c r="D3518" s="273" t="s">
        <v>14</v>
      </c>
      <c r="E3518" s="273" t="s">
        <v>25041</v>
      </c>
      <c r="F3518" s="274">
        <v>8704.14</v>
      </c>
    </row>
    <row r="3519" spans="1:6">
      <c r="A3519" s="273" t="s">
        <v>25039</v>
      </c>
      <c r="B3519" s="273">
        <v>41192</v>
      </c>
      <c r="C3519" s="266" t="s">
        <v>28286</v>
      </c>
      <c r="D3519" s="273" t="s">
        <v>14</v>
      </c>
      <c r="E3519" s="273" t="s">
        <v>25041</v>
      </c>
      <c r="F3519" s="274">
        <v>9074</v>
      </c>
    </row>
    <row r="3520" spans="1:6">
      <c r="A3520" s="273" t="s">
        <v>25039</v>
      </c>
      <c r="B3520" s="273">
        <v>41193</v>
      </c>
      <c r="C3520" s="266" t="s">
        <v>28287</v>
      </c>
      <c r="D3520" s="273" t="s">
        <v>14</v>
      </c>
      <c r="E3520" s="273" t="s">
        <v>25041</v>
      </c>
      <c r="F3520" s="274">
        <v>14826.61</v>
      </c>
    </row>
    <row r="3521" spans="1:6">
      <c r="A3521" s="273" t="s">
        <v>25039</v>
      </c>
      <c r="B3521" s="273">
        <v>41194</v>
      </c>
      <c r="C3521" s="266" t="s">
        <v>28288</v>
      </c>
      <c r="D3521" s="273" t="s">
        <v>14</v>
      </c>
      <c r="E3521" s="273" t="s">
        <v>25041</v>
      </c>
      <c r="F3521" s="274">
        <v>17691.509999999998</v>
      </c>
    </row>
    <row r="3522" spans="1:6">
      <c r="A3522" s="273" t="s">
        <v>25039</v>
      </c>
      <c r="B3522" s="273">
        <v>5044</v>
      </c>
      <c r="C3522" s="266" t="s">
        <v>28289</v>
      </c>
      <c r="D3522" s="273" t="s">
        <v>14</v>
      </c>
      <c r="E3522" s="273" t="s">
        <v>25041</v>
      </c>
      <c r="F3522" s="274">
        <v>951.98</v>
      </c>
    </row>
    <row r="3523" spans="1:6">
      <c r="A3523" s="273" t="s">
        <v>25039</v>
      </c>
      <c r="B3523" s="273">
        <v>5059</v>
      </c>
      <c r="C3523" s="266" t="s">
        <v>28290</v>
      </c>
      <c r="D3523" s="273" t="s">
        <v>14</v>
      </c>
      <c r="E3523" s="273" t="s">
        <v>25041</v>
      </c>
      <c r="F3523" s="274">
        <v>1138.46</v>
      </c>
    </row>
    <row r="3524" spans="1:6">
      <c r="A3524" s="273" t="s">
        <v>25039</v>
      </c>
      <c r="B3524" s="273">
        <v>41201</v>
      </c>
      <c r="C3524" s="266" t="s">
        <v>28291</v>
      </c>
      <c r="D3524" s="273" t="s">
        <v>14</v>
      </c>
      <c r="E3524" s="273" t="s">
        <v>25041</v>
      </c>
      <c r="F3524" s="274">
        <v>2310.4</v>
      </c>
    </row>
    <row r="3525" spans="1:6">
      <c r="A3525" s="273" t="s">
        <v>25039</v>
      </c>
      <c r="B3525" s="273">
        <v>41199</v>
      </c>
      <c r="C3525" s="266" t="s">
        <v>28292</v>
      </c>
      <c r="D3525" s="273" t="s">
        <v>14</v>
      </c>
      <c r="E3525" s="273" t="s">
        <v>25041</v>
      </c>
      <c r="F3525" s="274">
        <v>742.42</v>
      </c>
    </row>
    <row r="3526" spans="1:6">
      <c r="A3526" s="273" t="s">
        <v>25039</v>
      </c>
      <c r="B3526" s="273">
        <v>5057</v>
      </c>
      <c r="C3526" s="266" t="s">
        <v>28293</v>
      </c>
      <c r="D3526" s="273" t="s">
        <v>14</v>
      </c>
      <c r="E3526" s="273" t="s">
        <v>25041</v>
      </c>
      <c r="F3526" s="274">
        <v>1005.1</v>
      </c>
    </row>
    <row r="3527" spans="1:6">
      <c r="A3527" s="273" t="s">
        <v>25039</v>
      </c>
      <c r="B3527" s="273">
        <v>41200</v>
      </c>
      <c r="C3527" s="266" t="s">
        <v>28294</v>
      </c>
      <c r="D3527" s="273" t="s">
        <v>14</v>
      </c>
      <c r="E3527" s="273" t="s">
        <v>25041</v>
      </c>
      <c r="F3527" s="274">
        <v>1445.01</v>
      </c>
    </row>
    <row r="3528" spans="1:6">
      <c r="A3528" s="273" t="s">
        <v>25039</v>
      </c>
      <c r="B3528" s="273">
        <v>41205</v>
      </c>
      <c r="C3528" s="266" t="s">
        <v>28295</v>
      </c>
      <c r="D3528" s="273" t="s">
        <v>14</v>
      </c>
      <c r="E3528" s="273" t="s">
        <v>25041</v>
      </c>
      <c r="F3528" s="274">
        <v>2677.57</v>
      </c>
    </row>
    <row r="3529" spans="1:6">
      <c r="A3529" s="273" t="s">
        <v>25039</v>
      </c>
      <c r="B3529" s="273">
        <v>41202</v>
      </c>
      <c r="C3529" s="266" t="s">
        <v>28296</v>
      </c>
      <c r="D3529" s="273" t="s">
        <v>14</v>
      </c>
      <c r="E3529" s="273" t="s">
        <v>25041</v>
      </c>
      <c r="F3529" s="274">
        <v>781.33</v>
      </c>
    </row>
    <row r="3530" spans="1:6">
      <c r="A3530" s="273" t="s">
        <v>25039</v>
      </c>
      <c r="B3530" s="273">
        <v>41206</v>
      </c>
      <c r="C3530" s="266" t="s">
        <v>28297</v>
      </c>
      <c r="D3530" s="273" t="s">
        <v>14</v>
      </c>
      <c r="E3530" s="273" t="s">
        <v>25041</v>
      </c>
      <c r="F3530" s="274">
        <v>3530.26</v>
      </c>
    </row>
    <row r="3531" spans="1:6">
      <c r="A3531" s="273" t="s">
        <v>25039</v>
      </c>
      <c r="B3531" s="273">
        <v>12372</v>
      </c>
      <c r="C3531" s="266" t="s">
        <v>28298</v>
      </c>
      <c r="D3531" s="273" t="s">
        <v>14</v>
      </c>
      <c r="E3531" s="273" t="s">
        <v>25041</v>
      </c>
      <c r="F3531" s="274">
        <v>820.4</v>
      </c>
    </row>
    <row r="3532" spans="1:6">
      <c r="A3532" s="273" t="s">
        <v>25039</v>
      </c>
      <c r="B3532" s="273">
        <v>41207</v>
      </c>
      <c r="C3532" s="266" t="s">
        <v>28299</v>
      </c>
      <c r="D3532" s="273" t="s">
        <v>14</v>
      </c>
      <c r="E3532" s="273" t="s">
        <v>25041</v>
      </c>
      <c r="F3532" s="274">
        <v>4752.43</v>
      </c>
    </row>
    <row r="3533" spans="1:6">
      <c r="A3533" s="273" t="s">
        <v>25039</v>
      </c>
      <c r="B3533" s="273">
        <v>41203</v>
      </c>
      <c r="C3533" s="266" t="s">
        <v>28300</v>
      </c>
      <c r="D3533" s="273" t="s">
        <v>14</v>
      </c>
      <c r="E3533" s="273" t="s">
        <v>25041</v>
      </c>
      <c r="F3533" s="274">
        <v>1251.6099999999999</v>
      </c>
    </row>
    <row r="3534" spans="1:6">
      <c r="A3534" s="273" t="s">
        <v>25039</v>
      </c>
      <c r="B3534" s="273">
        <v>41204</v>
      </c>
      <c r="C3534" s="266" t="s">
        <v>28301</v>
      </c>
      <c r="D3534" s="273" t="s">
        <v>14</v>
      </c>
      <c r="E3534" s="273" t="s">
        <v>25041</v>
      </c>
      <c r="F3534" s="274">
        <v>1769.46</v>
      </c>
    </row>
    <row r="3535" spans="1:6">
      <c r="A3535" s="273" t="s">
        <v>25039</v>
      </c>
      <c r="B3535" s="273">
        <v>41210</v>
      </c>
      <c r="C3535" s="266" t="s">
        <v>28302</v>
      </c>
      <c r="D3535" s="273" t="s">
        <v>14</v>
      </c>
      <c r="E3535" s="273" t="s">
        <v>25041</v>
      </c>
      <c r="F3535" s="274">
        <v>2955.84</v>
      </c>
    </row>
    <row r="3536" spans="1:6">
      <c r="A3536" s="273" t="s">
        <v>25039</v>
      </c>
      <c r="B3536" s="273">
        <v>41208</v>
      </c>
      <c r="C3536" s="266" t="s">
        <v>28303</v>
      </c>
      <c r="D3536" s="273" t="s">
        <v>14</v>
      </c>
      <c r="E3536" s="273" t="s">
        <v>25041</v>
      </c>
      <c r="F3536" s="274">
        <v>1034.71</v>
      </c>
    </row>
    <row r="3537" spans="1:6">
      <c r="A3537" s="273" t="s">
        <v>25039</v>
      </c>
      <c r="B3537" s="273">
        <v>41211</v>
      </c>
      <c r="C3537" s="266" t="s">
        <v>28304</v>
      </c>
      <c r="D3537" s="273" t="s">
        <v>14</v>
      </c>
      <c r="E3537" s="273" t="s">
        <v>25041</v>
      </c>
      <c r="F3537" s="274">
        <v>4164.7299999999996</v>
      </c>
    </row>
    <row r="3538" spans="1:6">
      <c r="A3538" s="273" t="s">
        <v>25039</v>
      </c>
      <c r="B3538" s="273">
        <v>13339</v>
      </c>
      <c r="C3538" s="266" t="s">
        <v>28305</v>
      </c>
      <c r="D3538" s="273" t="s">
        <v>14</v>
      </c>
      <c r="E3538" s="273" t="s">
        <v>25041</v>
      </c>
      <c r="F3538" s="274">
        <v>1402.29</v>
      </c>
    </row>
    <row r="3539" spans="1:6">
      <c r="A3539" s="273" t="s">
        <v>25039</v>
      </c>
      <c r="B3539" s="273">
        <v>41213</v>
      </c>
      <c r="C3539" s="266" t="s">
        <v>28306</v>
      </c>
      <c r="D3539" s="273" t="s">
        <v>14</v>
      </c>
      <c r="E3539" s="273" t="s">
        <v>25041</v>
      </c>
      <c r="F3539" s="274">
        <v>8632.4599999999991</v>
      </c>
    </row>
    <row r="3540" spans="1:6">
      <c r="A3540" s="273" t="s">
        <v>25039</v>
      </c>
      <c r="B3540" s="273">
        <v>41209</v>
      </c>
      <c r="C3540" s="266" t="s">
        <v>28307</v>
      </c>
      <c r="D3540" s="273" t="s">
        <v>14</v>
      </c>
      <c r="E3540" s="273" t="s">
        <v>25041</v>
      </c>
      <c r="F3540" s="274">
        <v>1929.37</v>
      </c>
    </row>
    <row r="3541" spans="1:6">
      <c r="A3541" s="273" t="s">
        <v>25039</v>
      </c>
      <c r="B3541" s="273">
        <v>41216</v>
      </c>
      <c r="C3541" s="266" t="s">
        <v>28308</v>
      </c>
      <c r="D3541" s="273" t="s">
        <v>14</v>
      </c>
      <c r="E3541" s="273" t="s">
        <v>25041</v>
      </c>
      <c r="F3541" s="274">
        <v>3613.97</v>
      </c>
    </row>
    <row r="3542" spans="1:6">
      <c r="A3542" s="273" t="s">
        <v>25039</v>
      </c>
      <c r="B3542" s="273">
        <v>41217</v>
      </c>
      <c r="C3542" s="266" t="s">
        <v>28309</v>
      </c>
      <c r="D3542" s="273" t="s">
        <v>14</v>
      </c>
      <c r="E3542" s="273" t="s">
        <v>25041</v>
      </c>
      <c r="F3542" s="274">
        <v>5794.48</v>
      </c>
    </row>
    <row r="3543" spans="1:6">
      <c r="A3543" s="273" t="s">
        <v>25039</v>
      </c>
      <c r="B3543" s="273">
        <v>41218</v>
      </c>
      <c r="C3543" s="266" t="s">
        <v>28310</v>
      </c>
      <c r="D3543" s="273" t="s">
        <v>14</v>
      </c>
      <c r="E3543" s="273" t="s">
        <v>25041</v>
      </c>
      <c r="F3543" s="274">
        <v>7770.58</v>
      </c>
    </row>
    <row r="3544" spans="1:6">
      <c r="A3544" s="273" t="s">
        <v>25039</v>
      </c>
      <c r="B3544" s="273">
        <v>41214</v>
      </c>
      <c r="C3544" s="266" t="s">
        <v>28311</v>
      </c>
      <c r="D3544" s="273" t="s">
        <v>14</v>
      </c>
      <c r="E3544" s="273" t="s">
        <v>25041</v>
      </c>
      <c r="F3544" s="274">
        <v>1638.41</v>
      </c>
    </row>
    <row r="3545" spans="1:6">
      <c r="A3545" s="273" t="s">
        <v>25039</v>
      </c>
      <c r="B3545" s="273">
        <v>41215</v>
      </c>
      <c r="C3545" s="266" t="s">
        <v>28312</v>
      </c>
      <c r="D3545" s="273" t="s">
        <v>14</v>
      </c>
      <c r="E3545" s="273" t="s">
        <v>25041</v>
      </c>
      <c r="F3545" s="274">
        <v>2466.85</v>
      </c>
    </row>
    <row r="3546" spans="1:6">
      <c r="A3546" s="273" t="s">
        <v>25039</v>
      </c>
      <c r="B3546" s="273">
        <v>41221</v>
      </c>
      <c r="C3546" s="266" t="s">
        <v>28313</v>
      </c>
      <c r="D3546" s="273" t="s">
        <v>14</v>
      </c>
      <c r="E3546" s="273" t="s">
        <v>25041</v>
      </c>
      <c r="F3546" s="274">
        <v>7142.81</v>
      </c>
    </row>
    <row r="3547" spans="1:6">
      <c r="A3547" s="273" t="s">
        <v>25039</v>
      </c>
      <c r="B3547" s="273">
        <v>41222</v>
      </c>
      <c r="C3547" s="266" t="s">
        <v>28314</v>
      </c>
      <c r="D3547" s="273" t="s">
        <v>14</v>
      </c>
      <c r="E3547" s="273" t="s">
        <v>25041</v>
      </c>
      <c r="F3547" s="274">
        <v>10221.44</v>
      </c>
    </row>
    <row r="3548" spans="1:6">
      <c r="A3548" s="273" t="s">
        <v>25039</v>
      </c>
      <c r="B3548" s="273">
        <v>41195</v>
      </c>
      <c r="C3548" s="266" t="s">
        <v>28315</v>
      </c>
      <c r="D3548" s="273" t="s">
        <v>14</v>
      </c>
      <c r="E3548" s="273" t="s">
        <v>25041</v>
      </c>
      <c r="F3548" s="274">
        <v>525.35</v>
      </c>
    </row>
    <row r="3549" spans="1:6">
      <c r="A3549" s="273" t="s">
        <v>25039</v>
      </c>
      <c r="B3549" s="273">
        <v>41198</v>
      </c>
      <c r="C3549" s="266" t="s">
        <v>28316</v>
      </c>
      <c r="D3549" s="273" t="s">
        <v>14</v>
      </c>
      <c r="E3549" s="273" t="s">
        <v>25041</v>
      </c>
      <c r="F3549" s="274">
        <v>2052.9499999999998</v>
      </c>
    </row>
    <row r="3550" spans="1:6">
      <c r="A3550" s="273" t="s">
        <v>25039</v>
      </c>
      <c r="B3550" s="273">
        <v>41196</v>
      </c>
      <c r="C3550" s="266" t="s">
        <v>28317</v>
      </c>
      <c r="D3550" s="273" t="s">
        <v>14</v>
      </c>
      <c r="E3550" s="273" t="s">
        <v>25041</v>
      </c>
      <c r="F3550" s="274">
        <v>651.20000000000005</v>
      </c>
    </row>
    <row r="3551" spans="1:6">
      <c r="A3551" s="273" t="s">
        <v>25039</v>
      </c>
      <c r="B3551" s="273">
        <v>5033</v>
      </c>
      <c r="C3551" s="266" t="s">
        <v>28318</v>
      </c>
      <c r="D3551" s="273" t="s">
        <v>14</v>
      </c>
      <c r="E3551" s="273" t="s">
        <v>25046</v>
      </c>
      <c r="F3551" s="274">
        <v>855</v>
      </c>
    </row>
    <row r="3552" spans="1:6">
      <c r="A3552" s="273" t="s">
        <v>25039</v>
      </c>
      <c r="B3552" s="273">
        <v>41197</v>
      </c>
      <c r="C3552" s="266" t="s">
        <v>28319</v>
      </c>
      <c r="D3552" s="273" t="s">
        <v>14</v>
      </c>
      <c r="E3552" s="273" t="s">
        <v>25041</v>
      </c>
      <c r="F3552" s="274">
        <v>1269.99</v>
      </c>
    </row>
    <row r="3553" spans="1:6">
      <c r="A3553" s="273" t="s">
        <v>25039</v>
      </c>
      <c r="B3553" s="273">
        <v>12388</v>
      </c>
      <c r="C3553" s="266" t="s">
        <v>28320</v>
      </c>
      <c r="D3553" s="273" t="s">
        <v>14</v>
      </c>
      <c r="E3553" s="273" t="s">
        <v>25041</v>
      </c>
      <c r="F3553" s="274">
        <v>283.58999999999997</v>
      </c>
    </row>
    <row r="3554" spans="1:6">
      <c r="A3554" s="273" t="s">
        <v>25039</v>
      </c>
      <c r="B3554" s="273">
        <v>2731</v>
      </c>
      <c r="C3554" s="266" t="s">
        <v>28321</v>
      </c>
      <c r="D3554" s="273" t="s">
        <v>13</v>
      </c>
      <c r="E3554" s="273" t="s">
        <v>25041</v>
      </c>
      <c r="F3554" s="274">
        <v>120.63</v>
      </c>
    </row>
    <row r="3555" spans="1:6">
      <c r="A3555" s="273" t="s">
        <v>25039</v>
      </c>
      <c r="B3555" s="273">
        <v>41457</v>
      </c>
      <c r="C3555" s="266" t="s">
        <v>28322</v>
      </c>
      <c r="D3555" s="273" t="s">
        <v>14</v>
      </c>
      <c r="E3555" s="273" t="s">
        <v>25041</v>
      </c>
      <c r="F3555" s="274">
        <v>1526.95</v>
      </c>
    </row>
    <row r="3556" spans="1:6">
      <c r="A3556" s="273" t="s">
        <v>25039</v>
      </c>
      <c r="B3556" s="273">
        <v>41458</v>
      </c>
      <c r="C3556" s="266" t="s">
        <v>28323</v>
      </c>
      <c r="D3556" s="273" t="s">
        <v>14</v>
      </c>
      <c r="E3556" s="273" t="s">
        <v>25041</v>
      </c>
      <c r="F3556" s="274">
        <v>2131.6999999999998</v>
      </c>
    </row>
    <row r="3557" spans="1:6">
      <c r="A3557" s="273" t="s">
        <v>25039</v>
      </c>
      <c r="B3557" s="273">
        <v>41459</v>
      </c>
      <c r="C3557" s="266" t="s">
        <v>28324</v>
      </c>
      <c r="D3557" s="273" t="s">
        <v>14</v>
      </c>
      <c r="E3557" s="273" t="s">
        <v>25041</v>
      </c>
      <c r="F3557" s="274">
        <v>2973.55</v>
      </c>
    </row>
    <row r="3558" spans="1:6">
      <c r="A3558" s="273" t="s">
        <v>25039</v>
      </c>
      <c r="B3558" s="273">
        <v>41461</v>
      </c>
      <c r="C3558" s="266" t="s">
        <v>28325</v>
      </c>
      <c r="D3558" s="273" t="s">
        <v>14</v>
      </c>
      <c r="E3558" s="273" t="s">
        <v>25041</v>
      </c>
      <c r="F3558" s="274">
        <v>4054.29</v>
      </c>
    </row>
    <row r="3559" spans="1:6">
      <c r="A3559" s="273" t="s">
        <v>25039</v>
      </c>
      <c r="B3559" s="273">
        <v>44537</v>
      </c>
      <c r="C3559" s="266" t="s">
        <v>32418</v>
      </c>
      <c r="D3559" s="273" t="s">
        <v>1411</v>
      </c>
      <c r="E3559" s="273" t="s">
        <v>25041</v>
      </c>
      <c r="F3559" s="274">
        <v>346.27</v>
      </c>
    </row>
    <row r="3560" spans="1:6">
      <c r="A3560" s="273" t="s">
        <v>25039</v>
      </c>
      <c r="B3560" s="273">
        <v>11844</v>
      </c>
      <c r="C3560" s="266" t="s">
        <v>28326</v>
      </c>
      <c r="D3560" s="273" t="s">
        <v>13</v>
      </c>
      <c r="E3560" s="273" t="s">
        <v>25041</v>
      </c>
      <c r="F3560" s="274">
        <v>66.56</v>
      </c>
    </row>
    <row r="3561" spans="1:6">
      <c r="A3561" s="273" t="s">
        <v>25039</v>
      </c>
      <c r="B3561" s="273">
        <v>4465</v>
      </c>
      <c r="C3561" s="266" t="s">
        <v>28327</v>
      </c>
      <c r="D3561" s="273" t="s">
        <v>13</v>
      </c>
      <c r="E3561" s="273" t="s">
        <v>25041</v>
      </c>
      <c r="F3561" s="274">
        <v>55.31</v>
      </c>
    </row>
    <row r="3562" spans="1:6">
      <c r="A3562" s="273" t="s">
        <v>25039</v>
      </c>
      <c r="B3562" s="273">
        <v>35273</v>
      </c>
      <c r="C3562" s="266" t="s">
        <v>28328</v>
      </c>
      <c r="D3562" s="273" t="s">
        <v>13</v>
      </c>
      <c r="E3562" s="273" t="s">
        <v>25041</v>
      </c>
      <c r="F3562" s="274">
        <v>66.34</v>
      </c>
    </row>
    <row r="3563" spans="1:6">
      <c r="A3563" s="273" t="s">
        <v>25039</v>
      </c>
      <c r="B3563" s="273">
        <v>4470</v>
      </c>
      <c r="C3563" s="266" t="s">
        <v>28329</v>
      </c>
      <c r="D3563" s="273" t="s">
        <v>13</v>
      </c>
      <c r="E3563" s="273" t="s">
        <v>25041</v>
      </c>
      <c r="F3563" s="274">
        <v>153.09</v>
      </c>
    </row>
    <row r="3564" spans="1:6">
      <c r="A3564" s="273" t="s">
        <v>25039</v>
      </c>
      <c r="B3564" s="273">
        <v>20204</v>
      </c>
      <c r="C3564" s="266" t="s">
        <v>28330</v>
      </c>
      <c r="D3564" s="273" t="s">
        <v>13</v>
      </c>
      <c r="E3564" s="273" t="s">
        <v>25041</v>
      </c>
      <c r="F3564" s="274">
        <v>102.06</v>
      </c>
    </row>
    <row r="3565" spans="1:6">
      <c r="A3565" s="273" t="s">
        <v>25039</v>
      </c>
      <c r="B3565" s="273">
        <v>20208</v>
      </c>
      <c r="C3565" s="266" t="s">
        <v>28331</v>
      </c>
      <c r="D3565" s="273" t="s">
        <v>13</v>
      </c>
      <c r="E3565" s="273" t="s">
        <v>25041</v>
      </c>
      <c r="F3565" s="274">
        <v>137.78</v>
      </c>
    </row>
    <row r="3566" spans="1:6">
      <c r="A3566" s="273" t="s">
        <v>25039</v>
      </c>
      <c r="B3566" s="273">
        <v>4437</v>
      </c>
      <c r="C3566" s="266" t="s">
        <v>28332</v>
      </c>
      <c r="D3566" s="273" t="s">
        <v>13</v>
      </c>
      <c r="E3566" s="273" t="s">
        <v>25041</v>
      </c>
      <c r="F3566" s="274">
        <v>114.82</v>
      </c>
    </row>
    <row r="3567" spans="1:6">
      <c r="A3567" s="273" t="s">
        <v>25039</v>
      </c>
      <c r="B3567" s="273">
        <v>14580</v>
      </c>
      <c r="C3567" s="266" t="s">
        <v>28333</v>
      </c>
      <c r="D3567" s="273" t="s">
        <v>13</v>
      </c>
      <c r="E3567" s="273" t="s">
        <v>25041</v>
      </c>
      <c r="F3567" s="274">
        <v>114.82</v>
      </c>
    </row>
    <row r="3568" spans="1:6">
      <c r="A3568" s="273" t="s">
        <v>25039</v>
      </c>
      <c r="B3568" s="273">
        <v>5065</v>
      </c>
      <c r="C3568" s="266" t="s">
        <v>28334</v>
      </c>
      <c r="D3568" s="273" t="s">
        <v>15</v>
      </c>
      <c r="E3568" s="273" t="s">
        <v>25041</v>
      </c>
      <c r="F3568" s="274">
        <v>21.73</v>
      </c>
    </row>
    <row r="3569" spans="1:6">
      <c r="A3569" s="273" t="s">
        <v>25039</v>
      </c>
      <c r="B3569" s="273">
        <v>5072</v>
      </c>
      <c r="C3569" s="266" t="s">
        <v>28335</v>
      </c>
      <c r="D3569" s="273" t="s">
        <v>15</v>
      </c>
      <c r="E3569" s="273" t="s">
        <v>25041</v>
      </c>
      <c r="F3569" s="274">
        <v>20.100000000000001</v>
      </c>
    </row>
    <row r="3570" spans="1:6">
      <c r="A3570" s="273" t="s">
        <v>25039</v>
      </c>
      <c r="B3570" s="273">
        <v>5066</v>
      </c>
      <c r="C3570" s="266" t="s">
        <v>28336</v>
      </c>
      <c r="D3570" s="273" t="s">
        <v>15</v>
      </c>
      <c r="E3570" s="273" t="s">
        <v>25041</v>
      </c>
      <c r="F3570" s="274">
        <v>15.05</v>
      </c>
    </row>
    <row r="3571" spans="1:6">
      <c r="A3571" s="273" t="s">
        <v>25039</v>
      </c>
      <c r="B3571" s="273">
        <v>5063</v>
      </c>
      <c r="C3571" s="266" t="s">
        <v>28337</v>
      </c>
      <c r="D3571" s="273" t="s">
        <v>15</v>
      </c>
      <c r="E3571" s="273" t="s">
        <v>25041</v>
      </c>
      <c r="F3571" s="274">
        <v>13.63</v>
      </c>
    </row>
    <row r="3572" spans="1:6">
      <c r="A3572" s="273" t="s">
        <v>25039</v>
      </c>
      <c r="B3572" s="273">
        <v>20247</v>
      </c>
      <c r="C3572" s="266" t="s">
        <v>28338</v>
      </c>
      <c r="D3572" s="273" t="s">
        <v>15</v>
      </c>
      <c r="E3572" s="273" t="s">
        <v>25041</v>
      </c>
      <c r="F3572" s="274">
        <v>12.65</v>
      </c>
    </row>
    <row r="3573" spans="1:6">
      <c r="A3573" s="273" t="s">
        <v>25039</v>
      </c>
      <c r="B3573" s="273">
        <v>5074</v>
      </c>
      <c r="C3573" s="266" t="s">
        <v>28339</v>
      </c>
      <c r="D3573" s="273" t="s">
        <v>15</v>
      </c>
      <c r="E3573" s="273" t="s">
        <v>25041</v>
      </c>
      <c r="F3573" s="274">
        <v>12.8</v>
      </c>
    </row>
    <row r="3574" spans="1:6">
      <c r="A3574" s="273" t="s">
        <v>25039</v>
      </c>
      <c r="B3574" s="273">
        <v>5067</v>
      </c>
      <c r="C3574" s="266" t="s">
        <v>28340</v>
      </c>
      <c r="D3574" s="273" t="s">
        <v>15</v>
      </c>
      <c r="E3574" s="273" t="s">
        <v>25041</v>
      </c>
      <c r="F3574" s="274">
        <v>12.17</v>
      </c>
    </row>
    <row r="3575" spans="1:6">
      <c r="A3575" s="273" t="s">
        <v>25039</v>
      </c>
      <c r="B3575" s="273">
        <v>5078</v>
      </c>
      <c r="C3575" s="266" t="s">
        <v>28341</v>
      </c>
      <c r="D3575" s="273" t="s">
        <v>15</v>
      </c>
      <c r="E3575" s="273" t="s">
        <v>25041</v>
      </c>
      <c r="F3575" s="274">
        <v>12.03</v>
      </c>
    </row>
    <row r="3576" spans="1:6">
      <c r="A3576" s="273" t="s">
        <v>25039</v>
      </c>
      <c r="B3576" s="273">
        <v>5068</v>
      </c>
      <c r="C3576" s="266" t="s">
        <v>28342</v>
      </c>
      <c r="D3576" s="273" t="s">
        <v>15</v>
      </c>
      <c r="E3576" s="273" t="s">
        <v>25041</v>
      </c>
      <c r="F3576" s="274">
        <v>11.42</v>
      </c>
    </row>
    <row r="3577" spans="1:6">
      <c r="A3577" s="273" t="s">
        <v>25039</v>
      </c>
      <c r="B3577" s="273">
        <v>5073</v>
      </c>
      <c r="C3577" s="266" t="s">
        <v>28343</v>
      </c>
      <c r="D3577" s="273" t="s">
        <v>15</v>
      </c>
      <c r="E3577" s="273" t="s">
        <v>25041</v>
      </c>
      <c r="F3577" s="274">
        <v>11.64</v>
      </c>
    </row>
    <row r="3578" spans="1:6">
      <c r="A3578" s="273" t="s">
        <v>25039</v>
      </c>
      <c r="B3578" s="273">
        <v>5069</v>
      </c>
      <c r="C3578" s="266" t="s">
        <v>28344</v>
      </c>
      <c r="D3578" s="273" t="s">
        <v>15</v>
      </c>
      <c r="E3578" s="273" t="s">
        <v>25041</v>
      </c>
      <c r="F3578" s="274">
        <v>11.64</v>
      </c>
    </row>
    <row r="3579" spans="1:6">
      <c r="A3579" s="273" t="s">
        <v>25039</v>
      </c>
      <c r="B3579" s="273">
        <v>5070</v>
      </c>
      <c r="C3579" s="266" t="s">
        <v>28345</v>
      </c>
      <c r="D3579" s="273" t="s">
        <v>15</v>
      </c>
      <c r="E3579" s="273" t="s">
        <v>25041</v>
      </c>
      <c r="F3579" s="274">
        <v>11.77</v>
      </c>
    </row>
    <row r="3580" spans="1:6">
      <c r="A3580" s="273" t="s">
        <v>25039</v>
      </c>
      <c r="B3580" s="273">
        <v>5071</v>
      </c>
      <c r="C3580" s="266" t="s">
        <v>28346</v>
      </c>
      <c r="D3580" s="273" t="s">
        <v>15</v>
      </c>
      <c r="E3580" s="273" t="s">
        <v>25041</v>
      </c>
      <c r="F3580" s="274">
        <v>11.42</v>
      </c>
    </row>
    <row r="3581" spans="1:6">
      <c r="A3581" s="273" t="s">
        <v>25039</v>
      </c>
      <c r="B3581" s="273">
        <v>5061</v>
      </c>
      <c r="C3581" s="266" t="s">
        <v>28347</v>
      </c>
      <c r="D3581" s="273" t="s">
        <v>15</v>
      </c>
      <c r="E3581" s="273" t="s">
        <v>25046</v>
      </c>
      <c r="F3581" s="274">
        <v>11.23</v>
      </c>
    </row>
    <row r="3582" spans="1:6">
      <c r="A3582" s="273" t="s">
        <v>25039</v>
      </c>
      <c r="B3582" s="273">
        <v>5075</v>
      </c>
      <c r="C3582" s="266" t="s">
        <v>28348</v>
      </c>
      <c r="D3582" s="273" t="s">
        <v>15</v>
      </c>
      <c r="E3582" s="273" t="s">
        <v>25041</v>
      </c>
      <c r="F3582" s="274">
        <v>11.42</v>
      </c>
    </row>
    <row r="3583" spans="1:6">
      <c r="A3583" s="273" t="s">
        <v>25039</v>
      </c>
      <c r="B3583" s="273">
        <v>5062</v>
      </c>
      <c r="C3583" s="266" t="s">
        <v>28349</v>
      </c>
      <c r="D3583" s="273" t="s">
        <v>15</v>
      </c>
      <c r="E3583" s="273" t="s">
        <v>25041</v>
      </c>
      <c r="F3583" s="274">
        <v>11.57</v>
      </c>
    </row>
    <row r="3584" spans="1:6">
      <c r="A3584" s="273" t="s">
        <v>25039</v>
      </c>
      <c r="B3584" s="273">
        <v>39027</v>
      </c>
      <c r="C3584" s="266" t="s">
        <v>32419</v>
      </c>
      <c r="D3584" s="273" t="s">
        <v>15</v>
      </c>
      <c r="E3584" s="273" t="s">
        <v>25041</v>
      </c>
      <c r="F3584" s="274">
        <v>11.41</v>
      </c>
    </row>
    <row r="3585" spans="1:6">
      <c r="A3585" s="273" t="s">
        <v>25039</v>
      </c>
      <c r="B3585" s="273">
        <v>40568</v>
      </c>
      <c r="C3585" s="266" t="s">
        <v>28350</v>
      </c>
      <c r="D3585" s="273" t="s">
        <v>15</v>
      </c>
      <c r="E3585" s="273" t="s">
        <v>25041</v>
      </c>
      <c r="F3585" s="274">
        <v>11.51</v>
      </c>
    </row>
    <row r="3586" spans="1:6">
      <c r="A3586" s="273" t="s">
        <v>25039</v>
      </c>
      <c r="B3586" s="273">
        <v>40304</v>
      </c>
      <c r="C3586" s="266" t="s">
        <v>28351</v>
      </c>
      <c r="D3586" s="273" t="s">
        <v>15</v>
      </c>
      <c r="E3586" s="273" t="s">
        <v>25041</v>
      </c>
      <c r="F3586" s="274">
        <v>14.1</v>
      </c>
    </row>
    <row r="3587" spans="1:6">
      <c r="A3587" s="273" t="s">
        <v>25039</v>
      </c>
      <c r="B3587" s="273">
        <v>39026</v>
      </c>
      <c r="C3587" s="266" t="s">
        <v>28352</v>
      </c>
      <c r="D3587" s="273" t="s">
        <v>15</v>
      </c>
      <c r="E3587" s="273" t="s">
        <v>25041</v>
      </c>
      <c r="F3587" s="274">
        <v>12.84</v>
      </c>
    </row>
    <row r="3588" spans="1:6">
      <c r="A3588" s="273" t="s">
        <v>25039</v>
      </c>
      <c r="B3588" s="273">
        <v>42431</v>
      </c>
      <c r="C3588" s="266" t="s">
        <v>28353</v>
      </c>
      <c r="D3588" s="273" t="s">
        <v>14</v>
      </c>
      <c r="E3588" s="273" t="s">
        <v>25041</v>
      </c>
      <c r="F3588" s="274">
        <v>3957.85</v>
      </c>
    </row>
    <row r="3589" spans="1:6">
      <c r="A3589" s="273" t="s">
        <v>25039</v>
      </c>
      <c r="B3589" s="273">
        <v>44074</v>
      </c>
      <c r="C3589" s="266" t="s">
        <v>28354</v>
      </c>
      <c r="D3589" s="273" t="s">
        <v>11</v>
      </c>
      <c r="E3589" s="273" t="s">
        <v>25041</v>
      </c>
      <c r="F3589" s="274">
        <v>553.09</v>
      </c>
    </row>
    <row r="3590" spans="1:6">
      <c r="A3590" s="273" t="s">
        <v>25039</v>
      </c>
      <c r="B3590" s="273">
        <v>44072</v>
      </c>
      <c r="C3590" s="266" t="s">
        <v>28355</v>
      </c>
      <c r="D3590" s="273" t="s">
        <v>11</v>
      </c>
      <c r="E3590" s="273" t="s">
        <v>25041</v>
      </c>
      <c r="F3590" s="274">
        <v>142.24</v>
      </c>
    </row>
    <row r="3591" spans="1:6">
      <c r="A3591" s="273" t="s">
        <v>25039</v>
      </c>
      <c r="B3591" s="273">
        <v>511</v>
      </c>
      <c r="C3591" s="266" t="s">
        <v>28356</v>
      </c>
      <c r="D3591" s="273" t="s">
        <v>11</v>
      </c>
      <c r="E3591" s="273" t="s">
        <v>25046</v>
      </c>
      <c r="F3591" s="274">
        <v>18.5</v>
      </c>
    </row>
    <row r="3592" spans="1:6">
      <c r="A3592" s="273" t="s">
        <v>25212</v>
      </c>
      <c r="B3592" s="273">
        <v>37540</v>
      </c>
      <c r="C3592" s="266" t="s">
        <v>28357</v>
      </c>
      <c r="D3592" s="273" t="s">
        <v>14</v>
      </c>
      <c r="E3592" s="273" t="s">
        <v>25041</v>
      </c>
      <c r="F3592" s="274">
        <v>85026.64</v>
      </c>
    </row>
    <row r="3593" spans="1:6">
      <c r="A3593" s="273" t="s">
        <v>25212</v>
      </c>
      <c r="B3593" s="273">
        <v>37548</v>
      </c>
      <c r="C3593" s="266" t="s">
        <v>28358</v>
      </c>
      <c r="D3593" s="273" t="s">
        <v>14</v>
      </c>
      <c r="E3593" s="273" t="s">
        <v>25041</v>
      </c>
      <c r="F3593" s="274">
        <v>112702.38</v>
      </c>
    </row>
    <row r="3594" spans="1:6">
      <c r="A3594" s="273" t="s">
        <v>25212</v>
      </c>
      <c r="B3594" s="273">
        <v>39828</v>
      </c>
      <c r="C3594" s="266" t="s">
        <v>28359</v>
      </c>
      <c r="D3594" s="273" t="s">
        <v>14</v>
      </c>
      <c r="E3594" s="273" t="s">
        <v>25041</v>
      </c>
      <c r="F3594" s="274">
        <v>676.1</v>
      </c>
    </row>
    <row r="3595" spans="1:6">
      <c r="A3595" s="273" t="s">
        <v>25039</v>
      </c>
      <c r="B3595" s="273">
        <v>38392</v>
      </c>
      <c r="C3595" s="266" t="s">
        <v>28360</v>
      </c>
      <c r="D3595" s="273" t="s">
        <v>14</v>
      </c>
      <c r="E3595" s="273" t="s">
        <v>25041</v>
      </c>
      <c r="F3595" s="274">
        <v>65.58</v>
      </c>
    </row>
    <row r="3596" spans="1:6">
      <c r="A3596" s="273" t="s">
        <v>25039</v>
      </c>
      <c r="B3596" s="273">
        <v>11735</v>
      </c>
      <c r="C3596" s="266" t="s">
        <v>28361</v>
      </c>
      <c r="D3596" s="273" t="s">
        <v>14</v>
      </c>
      <c r="E3596" s="273" t="s">
        <v>25041</v>
      </c>
      <c r="F3596" s="274">
        <v>9.9700000000000006</v>
      </c>
    </row>
    <row r="3597" spans="1:6">
      <c r="A3597" s="273" t="s">
        <v>25039</v>
      </c>
      <c r="B3597" s="273">
        <v>11737</v>
      </c>
      <c r="C3597" s="266" t="s">
        <v>28362</v>
      </c>
      <c r="D3597" s="273" t="s">
        <v>14</v>
      </c>
      <c r="E3597" s="273" t="s">
        <v>25041</v>
      </c>
      <c r="F3597" s="274">
        <v>14.14</v>
      </c>
    </row>
    <row r="3598" spans="1:6">
      <c r="A3598" s="273" t="s">
        <v>25039</v>
      </c>
      <c r="B3598" s="273">
        <v>11738</v>
      </c>
      <c r="C3598" s="266" t="s">
        <v>28363</v>
      </c>
      <c r="D3598" s="273" t="s">
        <v>14</v>
      </c>
      <c r="E3598" s="273" t="s">
        <v>25041</v>
      </c>
      <c r="F3598" s="274">
        <v>17.82</v>
      </c>
    </row>
    <row r="3599" spans="1:6">
      <c r="A3599" s="273" t="s">
        <v>25039</v>
      </c>
      <c r="B3599" s="273">
        <v>36143</v>
      </c>
      <c r="C3599" s="266" t="s">
        <v>28364</v>
      </c>
      <c r="D3599" s="273" t="s">
        <v>14</v>
      </c>
      <c r="E3599" s="273" t="s">
        <v>25041</v>
      </c>
      <c r="F3599" s="274">
        <v>90.6</v>
      </c>
    </row>
    <row r="3600" spans="1:6">
      <c r="A3600" s="273" t="s">
        <v>25039</v>
      </c>
      <c r="B3600" s="273">
        <v>36142</v>
      </c>
      <c r="C3600" s="266" t="s">
        <v>28365</v>
      </c>
      <c r="D3600" s="273" t="s">
        <v>14</v>
      </c>
      <c r="E3600" s="273" t="s">
        <v>25041</v>
      </c>
      <c r="F3600" s="274">
        <v>2.2400000000000002</v>
      </c>
    </row>
    <row r="3601" spans="1:6">
      <c r="A3601" s="273" t="s">
        <v>25039</v>
      </c>
      <c r="B3601" s="273">
        <v>45227</v>
      </c>
      <c r="C3601" s="266" t="s">
        <v>32420</v>
      </c>
      <c r="D3601" s="273" t="s">
        <v>14</v>
      </c>
      <c r="E3601" s="273" t="s">
        <v>25041</v>
      </c>
      <c r="F3601" s="274">
        <v>863.35</v>
      </c>
    </row>
    <row r="3602" spans="1:6">
      <c r="A3602" s="273" t="s">
        <v>25039</v>
      </c>
      <c r="B3602" s="273">
        <v>45209</v>
      </c>
      <c r="C3602" s="266" t="s">
        <v>32421</v>
      </c>
      <c r="D3602" s="273" t="s">
        <v>14</v>
      </c>
      <c r="E3602" s="273" t="s">
        <v>25041</v>
      </c>
      <c r="F3602" s="274">
        <v>37.82</v>
      </c>
    </row>
    <row r="3603" spans="1:6">
      <c r="A3603" s="273" t="s">
        <v>25039</v>
      </c>
      <c r="B3603" s="273">
        <v>36146</v>
      </c>
      <c r="C3603" s="266" t="s">
        <v>28366</v>
      </c>
      <c r="D3603" s="273" t="s">
        <v>14</v>
      </c>
      <c r="E3603" s="273" t="s">
        <v>25041</v>
      </c>
      <c r="F3603" s="274">
        <v>239.75</v>
      </c>
    </row>
    <row r="3604" spans="1:6">
      <c r="A3604" s="273" t="s">
        <v>25039</v>
      </c>
      <c r="B3604" s="273">
        <v>39015</v>
      </c>
      <c r="C3604" s="266" t="s">
        <v>28367</v>
      </c>
      <c r="D3604" s="273" t="s">
        <v>14</v>
      </c>
      <c r="E3604" s="273" t="s">
        <v>25046</v>
      </c>
      <c r="F3604" s="274">
        <v>0.98</v>
      </c>
    </row>
    <row r="3605" spans="1:6">
      <c r="A3605" s="273" t="s">
        <v>25039</v>
      </c>
      <c r="B3605" s="273">
        <v>38377</v>
      </c>
      <c r="C3605" s="266" t="s">
        <v>28368</v>
      </c>
      <c r="D3605" s="273" t="s">
        <v>14</v>
      </c>
      <c r="E3605" s="273" t="s">
        <v>25041</v>
      </c>
      <c r="F3605" s="274">
        <v>32.1</v>
      </c>
    </row>
    <row r="3606" spans="1:6">
      <c r="A3606" s="273" t="s">
        <v>25039</v>
      </c>
      <c r="B3606" s="273">
        <v>38376</v>
      </c>
      <c r="C3606" s="266" t="s">
        <v>28369</v>
      </c>
      <c r="D3606" s="273" t="s">
        <v>14</v>
      </c>
      <c r="E3606" s="273" t="s">
        <v>25041</v>
      </c>
      <c r="F3606" s="274">
        <v>37.119999999999997</v>
      </c>
    </row>
    <row r="3607" spans="1:6">
      <c r="A3607" s="273" t="s">
        <v>25039</v>
      </c>
      <c r="B3607" s="273">
        <v>38116</v>
      </c>
      <c r="C3607" s="266" t="s">
        <v>28370</v>
      </c>
      <c r="D3607" s="273" t="s">
        <v>14</v>
      </c>
      <c r="E3607" s="273" t="s">
        <v>25041</v>
      </c>
      <c r="F3607" s="274">
        <v>6.42</v>
      </c>
    </row>
    <row r="3608" spans="1:6">
      <c r="A3608" s="273" t="s">
        <v>25039</v>
      </c>
      <c r="B3608" s="273">
        <v>38066</v>
      </c>
      <c r="C3608" s="266" t="s">
        <v>28371</v>
      </c>
      <c r="D3608" s="273" t="s">
        <v>14</v>
      </c>
      <c r="E3608" s="273" t="s">
        <v>25041</v>
      </c>
      <c r="F3608" s="274">
        <v>10.6</v>
      </c>
    </row>
    <row r="3609" spans="1:6">
      <c r="A3609" s="273" t="s">
        <v>25039</v>
      </c>
      <c r="B3609" s="273">
        <v>38117</v>
      </c>
      <c r="C3609" s="266" t="s">
        <v>28372</v>
      </c>
      <c r="D3609" s="273" t="s">
        <v>14</v>
      </c>
      <c r="E3609" s="273" t="s">
        <v>25041</v>
      </c>
      <c r="F3609" s="274">
        <v>10.93</v>
      </c>
    </row>
    <row r="3610" spans="1:6">
      <c r="A3610" s="273" t="s">
        <v>25039</v>
      </c>
      <c r="B3610" s="273">
        <v>38067</v>
      </c>
      <c r="C3610" s="266" t="s">
        <v>28373</v>
      </c>
      <c r="D3610" s="273" t="s">
        <v>14</v>
      </c>
      <c r="E3610" s="273" t="s">
        <v>25041</v>
      </c>
      <c r="F3610" s="274">
        <v>14.92</v>
      </c>
    </row>
    <row r="3611" spans="1:6">
      <c r="A3611" s="273" t="s">
        <v>25212</v>
      </c>
      <c r="B3611" s="273">
        <v>44313</v>
      </c>
      <c r="C3611" s="266" t="s">
        <v>28374</v>
      </c>
      <c r="D3611" s="273" t="s">
        <v>14</v>
      </c>
      <c r="E3611" s="273" t="s">
        <v>25041</v>
      </c>
      <c r="F3611" s="274">
        <v>976.39</v>
      </c>
    </row>
    <row r="3612" spans="1:6">
      <c r="A3612" s="273" t="s">
        <v>25039</v>
      </c>
      <c r="B3612" s="273">
        <v>11522</v>
      </c>
      <c r="C3612" s="266" t="s">
        <v>28375</v>
      </c>
      <c r="D3612" s="273" t="s">
        <v>14</v>
      </c>
      <c r="E3612" s="273" t="s">
        <v>25041</v>
      </c>
      <c r="F3612" s="274">
        <v>12.98</v>
      </c>
    </row>
    <row r="3613" spans="1:6">
      <c r="A3613" s="273" t="s">
        <v>25039</v>
      </c>
      <c r="B3613" s="273">
        <v>43600</v>
      </c>
      <c r="C3613" s="266" t="s">
        <v>28376</v>
      </c>
      <c r="D3613" s="273" t="s">
        <v>14</v>
      </c>
      <c r="E3613" s="273" t="s">
        <v>25041</v>
      </c>
      <c r="F3613" s="274">
        <v>52.02</v>
      </c>
    </row>
    <row r="3614" spans="1:6">
      <c r="A3614" s="273" t="s">
        <v>25039</v>
      </c>
      <c r="B3614" s="273">
        <v>5080</v>
      </c>
      <c r="C3614" s="266" t="s">
        <v>28377</v>
      </c>
      <c r="D3614" s="273" t="s">
        <v>14</v>
      </c>
      <c r="E3614" s="273" t="s">
        <v>25041</v>
      </c>
      <c r="F3614" s="274">
        <v>20.28</v>
      </c>
    </row>
    <row r="3615" spans="1:6">
      <c r="A3615" s="273" t="s">
        <v>25039</v>
      </c>
      <c r="B3615" s="273">
        <v>38168</v>
      </c>
      <c r="C3615" s="266" t="s">
        <v>28378</v>
      </c>
      <c r="D3615" s="273" t="s">
        <v>14</v>
      </c>
      <c r="E3615" s="273" t="s">
        <v>25041</v>
      </c>
      <c r="F3615" s="274">
        <v>141.62</v>
      </c>
    </row>
    <row r="3616" spans="1:6">
      <c r="A3616" s="273" t="s">
        <v>25039</v>
      </c>
      <c r="B3616" s="273">
        <v>43601</v>
      </c>
      <c r="C3616" s="266" t="s">
        <v>28379</v>
      </c>
      <c r="D3616" s="273" t="s">
        <v>14</v>
      </c>
      <c r="E3616" s="273" t="s">
        <v>25041</v>
      </c>
      <c r="F3616" s="274">
        <v>70.81</v>
      </c>
    </row>
    <row r="3617" spans="1:6">
      <c r="A3617" s="273" t="s">
        <v>25039</v>
      </c>
      <c r="B3617" s="273">
        <v>13393</v>
      </c>
      <c r="C3617" s="266" t="s">
        <v>28380</v>
      </c>
      <c r="D3617" s="273" t="s">
        <v>14</v>
      </c>
      <c r="E3617" s="273" t="s">
        <v>25041</v>
      </c>
      <c r="F3617" s="274">
        <v>318.12</v>
      </c>
    </row>
    <row r="3618" spans="1:6">
      <c r="A3618" s="273" t="s">
        <v>25039</v>
      </c>
      <c r="B3618" s="273">
        <v>13395</v>
      </c>
      <c r="C3618" s="266" t="s">
        <v>28381</v>
      </c>
      <c r="D3618" s="273" t="s">
        <v>14</v>
      </c>
      <c r="E3618" s="273" t="s">
        <v>25041</v>
      </c>
      <c r="F3618" s="274">
        <v>445.82</v>
      </c>
    </row>
    <row r="3619" spans="1:6">
      <c r="A3619" s="273" t="s">
        <v>25039</v>
      </c>
      <c r="B3619" s="273">
        <v>12039</v>
      </c>
      <c r="C3619" s="266" t="s">
        <v>28382</v>
      </c>
      <c r="D3619" s="273" t="s">
        <v>14</v>
      </c>
      <c r="E3619" s="273" t="s">
        <v>25041</v>
      </c>
      <c r="F3619" s="274">
        <v>468.51</v>
      </c>
    </row>
    <row r="3620" spans="1:6">
      <c r="A3620" s="273" t="s">
        <v>25039</v>
      </c>
      <c r="B3620" s="273">
        <v>13396</v>
      </c>
      <c r="C3620" s="266" t="s">
        <v>28383</v>
      </c>
      <c r="D3620" s="273" t="s">
        <v>14</v>
      </c>
      <c r="E3620" s="273" t="s">
        <v>25041</v>
      </c>
      <c r="F3620" s="274">
        <v>657.99</v>
      </c>
    </row>
    <row r="3621" spans="1:6">
      <c r="A3621" s="273" t="s">
        <v>25039</v>
      </c>
      <c r="B3621" s="273">
        <v>12041</v>
      </c>
      <c r="C3621" s="266" t="s">
        <v>28384</v>
      </c>
      <c r="D3621" s="273" t="s">
        <v>14</v>
      </c>
      <c r="E3621" s="273" t="s">
        <v>25041</v>
      </c>
      <c r="F3621" s="274">
        <v>537.29</v>
      </c>
    </row>
    <row r="3622" spans="1:6">
      <c r="A3622" s="273" t="s">
        <v>25039</v>
      </c>
      <c r="B3622" s="273">
        <v>12043</v>
      </c>
      <c r="C3622" s="266" t="s">
        <v>28385</v>
      </c>
      <c r="D3622" s="273" t="s">
        <v>14</v>
      </c>
      <c r="E3622" s="273" t="s">
        <v>25041</v>
      </c>
      <c r="F3622" s="274">
        <v>1134.4000000000001</v>
      </c>
    </row>
    <row r="3623" spans="1:6">
      <c r="A3623" s="273" t="s">
        <v>25039</v>
      </c>
      <c r="B3623" s="273">
        <v>39762</v>
      </c>
      <c r="C3623" s="266" t="s">
        <v>28386</v>
      </c>
      <c r="D3623" s="273" t="s">
        <v>14</v>
      </c>
      <c r="E3623" s="273" t="s">
        <v>25041</v>
      </c>
      <c r="F3623" s="274">
        <v>540</v>
      </c>
    </row>
    <row r="3624" spans="1:6">
      <c r="A3624" s="273" t="s">
        <v>25039</v>
      </c>
      <c r="B3624" s="273">
        <v>12042</v>
      </c>
      <c r="C3624" s="266" t="s">
        <v>28387</v>
      </c>
      <c r="D3624" s="273" t="s">
        <v>14</v>
      </c>
      <c r="E3624" s="273" t="s">
        <v>25041</v>
      </c>
      <c r="F3624" s="274">
        <v>788.39</v>
      </c>
    </row>
    <row r="3625" spans="1:6">
      <c r="A3625" s="273" t="s">
        <v>25039</v>
      </c>
      <c r="B3625" s="273">
        <v>39763</v>
      </c>
      <c r="C3625" s="266" t="s">
        <v>28388</v>
      </c>
      <c r="D3625" s="273" t="s">
        <v>14</v>
      </c>
      <c r="E3625" s="273" t="s">
        <v>25041</v>
      </c>
      <c r="F3625" s="274">
        <v>922.7</v>
      </c>
    </row>
    <row r="3626" spans="1:6">
      <c r="A3626" s="273" t="s">
        <v>25039</v>
      </c>
      <c r="B3626" s="273">
        <v>39760</v>
      </c>
      <c r="C3626" s="266" t="s">
        <v>28389</v>
      </c>
      <c r="D3626" s="273" t="s">
        <v>14</v>
      </c>
      <c r="E3626" s="273" t="s">
        <v>25041</v>
      </c>
      <c r="F3626" s="274">
        <v>919.67</v>
      </c>
    </row>
    <row r="3627" spans="1:6">
      <c r="A3627" s="273" t="s">
        <v>25039</v>
      </c>
      <c r="B3627" s="273">
        <v>39756</v>
      </c>
      <c r="C3627" s="266" t="s">
        <v>28390</v>
      </c>
      <c r="D3627" s="273" t="s">
        <v>14</v>
      </c>
      <c r="E3627" s="273" t="s">
        <v>25041</v>
      </c>
      <c r="F3627" s="274">
        <v>330.22</v>
      </c>
    </row>
    <row r="3628" spans="1:6">
      <c r="A3628" s="273" t="s">
        <v>25039</v>
      </c>
      <c r="B3628" s="273">
        <v>12038</v>
      </c>
      <c r="C3628" s="266" t="s">
        <v>28391</v>
      </c>
      <c r="D3628" s="273" t="s">
        <v>14</v>
      </c>
      <c r="E3628" s="273" t="s">
        <v>25041</v>
      </c>
      <c r="F3628" s="274">
        <v>412.61</v>
      </c>
    </row>
    <row r="3629" spans="1:6">
      <c r="A3629" s="273" t="s">
        <v>25039</v>
      </c>
      <c r="B3629" s="273">
        <v>39757</v>
      </c>
      <c r="C3629" s="266" t="s">
        <v>28392</v>
      </c>
      <c r="D3629" s="273" t="s">
        <v>14</v>
      </c>
      <c r="E3629" s="273" t="s">
        <v>25041</v>
      </c>
      <c r="F3629" s="274">
        <v>381.54</v>
      </c>
    </row>
    <row r="3630" spans="1:6">
      <c r="A3630" s="273" t="s">
        <v>25039</v>
      </c>
      <c r="B3630" s="273">
        <v>39758</v>
      </c>
      <c r="C3630" s="266" t="s">
        <v>28393</v>
      </c>
      <c r="D3630" s="273" t="s">
        <v>14</v>
      </c>
      <c r="E3630" s="273" t="s">
        <v>25041</v>
      </c>
      <c r="F3630" s="274">
        <v>556.04</v>
      </c>
    </row>
    <row r="3631" spans="1:6">
      <c r="A3631" s="273" t="s">
        <v>25039</v>
      </c>
      <c r="B3631" s="273">
        <v>39759</v>
      </c>
      <c r="C3631" s="266" t="s">
        <v>28394</v>
      </c>
      <c r="D3631" s="273" t="s">
        <v>14</v>
      </c>
      <c r="E3631" s="273" t="s">
        <v>25041</v>
      </c>
      <c r="F3631" s="274">
        <v>686.72</v>
      </c>
    </row>
    <row r="3632" spans="1:6">
      <c r="A3632" s="273" t="s">
        <v>25039</v>
      </c>
      <c r="B3632" s="273">
        <v>39761</v>
      </c>
      <c r="C3632" s="266" t="s">
        <v>28395</v>
      </c>
      <c r="D3632" s="273" t="s">
        <v>14</v>
      </c>
      <c r="E3632" s="273" t="s">
        <v>25041</v>
      </c>
      <c r="F3632" s="274">
        <v>825.45</v>
      </c>
    </row>
    <row r="3633" spans="1:6">
      <c r="A3633" s="273" t="s">
        <v>25039</v>
      </c>
      <c r="B3633" s="273">
        <v>39805</v>
      </c>
      <c r="C3633" s="266" t="s">
        <v>28396</v>
      </c>
      <c r="D3633" s="273" t="s">
        <v>14</v>
      </c>
      <c r="E3633" s="273" t="s">
        <v>25041</v>
      </c>
      <c r="F3633" s="274">
        <v>136.58000000000001</v>
      </c>
    </row>
    <row r="3634" spans="1:6">
      <c r="A3634" s="273" t="s">
        <v>25039</v>
      </c>
      <c r="B3634" s="273">
        <v>39806</v>
      </c>
      <c r="C3634" s="266" t="s">
        <v>28397</v>
      </c>
      <c r="D3634" s="273" t="s">
        <v>14</v>
      </c>
      <c r="E3634" s="273" t="s">
        <v>25041</v>
      </c>
      <c r="F3634" s="274">
        <v>253.05</v>
      </c>
    </row>
    <row r="3635" spans="1:6">
      <c r="A3635" s="273" t="s">
        <v>25039</v>
      </c>
      <c r="B3635" s="273">
        <v>39807</v>
      </c>
      <c r="C3635" s="266" t="s">
        <v>28398</v>
      </c>
      <c r="D3635" s="273" t="s">
        <v>14</v>
      </c>
      <c r="E3635" s="273" t="s">
        <v>25041</v>
      </c>
      <c r="F3635" s="274">
        <v>548.41999999999996</v>
      </c>
    </row>
    <row r="3636" spans="1:6">
      <c r="A3636" s="273" t="s">
        <v>25039</v>
      </c>
      <c r="B3636" s="273">
        <v>43100</v>
      </c>
      <c r="C3636" s="266" t="s">
        <v>28399</v>
      </c>
      <c r="D3636" s="273" t="s">
        <v>14</v>
      </c>
      <c r="E3636" s="273" t="s">
        <v>25041</v>
      </c>
      <c r="F3636" s="274">
        <v>428.75</v>
      </c>
    </row>
    <row r="3637" spans="1:6">
      <c r="A3637" s="273" t="s">
        <v>25039</v>
      </c>
      <c r="B3637" s="273">
        <v>39804</v>
      </c>
      <c r="C3637" s="266" t="s">
        <v>28400</v>
      </c>
      <c r="D3637" s="273" t="s">
        <v>14</v>
      </c>
      <c r="E3637" s="273" t="s">
        <v>25041</v>
      </c>
      <c r="F3637" s="274">
        <v>80.2</v>
      </c>
    </row>
    <row r="3638" spans="1:6">
      <c r="A3638" s="273" t="s">
        <v>25039</v>
      </c>
      <c r="B3638" s="273">
        <v>39796</v>
      </c>
      <c r="C3638" s="266" t="s">
        <v>28401</v>
      </c>
      <c r="D3638" s="273" t="s">
        <v>14</v>
      </c>
      <c r="E3638" s="273" t="s">
        <v>25041</v>
      </c>
      <c r="F3638" s="274">
        <v>83.07</v>
      </c>
    </row>
    <row r="3639" spans="1:6">
      <c r="A3639" s="273" t="s">
        <v>25039</v>
      </c>
      <c r="B3639" s="273">
        <v>39797</v>
      </c>
      <c r="C3639" s="266" t="s">
        <v>28402</v>
      </c>
      <c r="D3639" s="273" t="s">
        <v>14</v>
      </c>
      <c r="E3639" s="273" t="s">
        <v>25046</v>
      </c>
      <c r="F3639" s="274">
        <v>130.4</v>
      </c>
    </row>
    <row r="3640" spans="1:6">
      <c r="A3640" s="273" t="s">
        <v>25039</v>
      </c>
      <c r="B3640" s="273">
        <v>39798</v>
      </c>
      <c r="C3640" s="266" t="s">
        <v>28403</v>
      </c>
      <c r="D3640" s="273" t="s">
        <v>14</v>
      </c>
      <c r="E3640" s="273" t="s">
        <v>25041</v>
      </c>
      <c r="F3640" s="274">
        <v>223.68</v>
      </c>
    </row>
    <row r="3641" spans="1:6">
      <c r="A3641" s="273" t="s">
        <v>25039</v>
      </c>
      <c r="B3641" s="273">
        <v>39794</v>
      </c>
      <c r="C3641" s="266" t="s">
        <v>28404</v>
      </c>
      <c r="D3641" s="273" t="s">
        <v>14</v>
      </c>
      <c r="E3641" s="273" t="s">
        <v>25041</v>
      </c>
      <c r="F3641" s="274">
        <v>35.26</v>
      </c>
    </row>
    <row r="3642" spans="1:6">
      <c r="A3642" s="273" t="s">
        <v>25039</v>
      </c>
      <c r="B3642" s="273">
        <v>39795</v>
      </c>
      <c r="C3642" s="266" t="s">
        <v>28405</v>
      </c>
      <c r="D3642" s="273" t="s">
        <v>14</v>
      </c>
      <c r="E3642" s="273" t="s">
        <v>25041</v>
      </c>
      <c r="F3642" s="274">
        <v>55.7</v>
      </c>
    </row>
    <row r="3643" spans="1:6">
      <c r="A3643" s="273" t="s">
        <v>25039</v>
      </c>
      <c r="B3643" s="273">
        <v>39801</v>
      </c>
      <c r="C3643" s="266" t="s">
        <v>28406</v>
      </c>
      <c r="D3643" s="273" t="s">
        <v>14</v>
      </c>
      <c r="E3643" s="273" t="s">
        <v>25041</v>
      </c>
      <c r="F3643" s="274">
        <v>117.63</v>
      </c>
    </row>
    <row r="3644" spans="1:6">
      <c r="A3644" s="273" t="s">
        <v>25039</v>
      </c>
      <c r="B3644" s="273">
        <v>39802</v>
      </c>
      <c r="C3644" s="266" t="s">
        <v>28407</v>
      </c>
      <c r="D3644" s="273" t="s">
        <v>14</v>
      </c>
      <c r="E3644" s="273" t="s">
        <v>25041</v>
      </c>
      <c r="F3644" s="274">
        <v>172.42</v>
      </c>
    </row>
    <row r="3645" spans="1:6">
      <c r="A3645" s="273" t="s">
        <v>25039</v>
      </c>
      <c r="B3645" s="273">
        <v>39803</v>
      </c>
      <c r="C3645" s="266" t="s">
        <v>28408</v>
      </c>
      <c r="D3645" s="273" t="s">
        <v>14</v>
      </c>
      <c r="E3645" s="273" t="s">
        <v>25041</v>
      </c>
      <c r="F3645" s="274">
        <v>240.53</v>
      </c>
    </row>
    <row r="3646" spans="1:6">
      <c r="A3646" s="273" t="s">
        <v>25039</v>
      </c>
      <c r="B3646" s="273">
        <v>39799</v>
      </c>
      <c r="C3646" s="266" t="s">
        <v>28409</v>
      </c>
      <c r="D3646" s="273" t="s">
        <v>14</v>
      </c>
      <c r="E3646" s="273" t="s">
        <v>25041</v>
      </c>
      <c r="F3646" s="274">
        <v>41.1</v>
      </c>
    </row>
    <row r="3647" spans="1:6">
      <c r="A3647" s="273" t="s">
        <v>25039</v>
      </c>
      <c r="B3647" s="273">
        <v>39800</v>
      </c>
      <c r="C3647" s="266" t="s">
        <v>28410</v>
      </c>
      <c r="D3647" s="273" t="s">
        <v>14</v>
      </c>
      <c r="E3647" s="273" t="s">
        <v>25041</v>
      </c>
      <c r="F3647" s="274">
        <v>70.010000000000005</v>
      </c>
    </row>
    <row r="3648" spans="1:6">
      <c r="A3648" s="273" t="s">
        <v>25039</v>
      </c>
      <c r="B3648" s="273">
        <v>43837</v>
      </c>
      <c r="C3648" s="266" t="s">
        <v>28411</v>
      </c>
      <c r="D3648" s="273" t="s">
        <v>14</v>
      </c>
      <c r="E3648" s="273" t="s">
        <v>25041</v>
      </c>
      <c r="F3648" s="274">
        <v>1139.79</v>
      </c>
    </row>
    <row r="3649" spans="1:6">
      <c r="A3649" s="273" t="s">
        <v>25039</v>
      </c>
      <c r="B3649" s="273">
        <v>43836</v>
      </c>
      <c r="C3649" s="266" t="s">
        <v>28412</v>
      </c>
      <c r="D3649" s="273" t="s">
        <v>14</v>
      </c>
      <c r="E3649" s="273" t="s">
        <v>25041</v>
      </c>
      <c r="F3649" s="274">
        <v>2319.2800000000002</v>
      </c>
    </row>
    <row r="3650" spans="1:6">
      <c r="A3650" s="273" t="s">
        <v>25039</v>
      </c>
      <c r="B3650" s="273">
        <v>21059</v>
      </c>
      <c r="C3650" s="266" t="s">
        <v>28413</v>
      </c>
      <c r="D3650" s="273" t="s">
        <v>14</v>
      </c>
      <c r="E3650" s="273" t="s">
        <v>25041</v>
      </c>
      <c r="F3650" s="274">
        <v>52.15</v>
      </c>
    </row>
    <row r="3651" spans="1:6">
      <c r="A3651" s="273" t="s">
        <v>25039</v>
      </c>
      <c r="B3651" s="273">
        <v>11234</v>
      </c>
      <c r="C3651" s="266" t="s">
        <v>28414</v>
      </c>
      <c r="D3651" s="273" t="s">
        <v>14</v>
      </c>
      <c r="E3651" s="273" t="s">
        <v>25041</v>
      </c>
      <c r="F3651" s="274">
        <v>78.599999999999994</v>
      </c>
    </row>
    <row r="3652" spans="1:6">
      <c r="A3652" s="273" t="s">
        <v>25039</v>
      </c>
      <c r="B3652" s="273">
        <v>21060</v>
      </c>
      <c r="C3652" s="266" t="s">
        <v>28415</v>
      </c>
      <c r="D3652" s="273" t="s">
        <v>14</v>
      </c>
      <c r="E3652" s="273" t="s">
        <v>25041</v>
      </c>
      <c r="F3652" s="274">
        <v>96.74</v>
      </c>
    </row>
    <row r="3653" spans="1:6">
      <c r="A3653" s="273" t="s">
        <v>25039</v>
      </c>
      <c r="B3653" s="273">
        <v>21061</v>
      </c>
      <c r="C3653" s="266" t="s">
        <v>28416</v>
      </c>
      <c r="D3653" s="273" t="s">
        <v>14</v>
      </c>
      <c r="E3653" s="273" t="s">
        <v>25041</v>
      </c>
      <c r="F3653" s="274">
        <v>120.93</v>
      </c>
    </row>
    <row r="3654" spans="1:6">
      <c r="A3654" s="273" t="s">
        <v>25039</v>
      </c>
      <c r="B3654" s="273">
        <v>21062</v>
      </c>
      <c r="C3654" s="266" t="s">
        <v>28417</v>
      </c>
      <c r="D3654" s="273" t="s">
        <v>14</v>
      </c>
      <c r="E3654" s="273" t="s">
        <v>25041</v>
      </c>
      <c r="F3654" s="274">
        <v>190.46</v>
      </c>
    </row>
    <row r="3655" spans="1:6">
      <c r="A3655" s="273" t="s">
        <v>25039</v>
      </c>
      <c r="B3655" s="273">
        <v>11708</v>
      </c>
      <c r="C3655" s="266" t="s">
        <v>28418</v>
      </c>
      <c r="D3655" s="273" t="s">
        <v>14</v>
      </c>
      <c r="E3655" s="273" t="s">
        <v>25041</v>
      </c>
      <c r="F3655" s="274">
        <v>20.78</v>
      </c>
    </row>
    <row r="3656" spans="1:6">
      <c r="A3656" s="273" t="s">
        <v>25039</v>
      </c>
      <c r="B3656" s="273">
        <v>11709</v>
      </c>
      <c r="C3656" s="266" t="s">
        <v>28419</v>
      </c>
      <c r="D3656" s="273" t="s">
        <v>14</v>
      </c>
      <c r="E3656" s="273" t="s">
        <v>25041</v>
      </c>
      <c r="F3656" s="274">
        <v>48.82</v>
      </c>
    </row>
    <row r="3657" spans="1:6">
      <c r="A3657" s="273" t="s">
        <v>25039</v>
      </c>
      <c r="B3657" s="273">
        <v>11710</v>
      </c>
      <c r="C3657" s="266" t="s">
        <v>28420</v>
      </c>
      <c r="D3657" s="273" t="s">
        <v>14</v>
      </c>
      <c r="E3657" s="273" t="s">
        <v>25041</v>
      </c>
      <c r="F3657" s="274">
        <v>112.23</v>
      </c>
    </row>
    <row r="3658" spans="1:6">
      <c r="A3658" s="273" t="s">
        <v>25039</v>
      </c>
      <c r="B3658" s="273">
        <v>11707</v>
      </c>
      <c r="C3658" s="266" t="s">
        <v>28421</v>
      </c>
      <c r="D3658" s="273" t="s">
        <v>14</v>
      </c>
      <c r="E3658" s="273" t="s">
        <v>25041</v>
      </c>
      <c r="F3658" s="274">
        <v>15.56</v>
      </c>
    </row>
    <row r="3659" spans="1:6">
      <c r="A3659" s="273" t="s">
        <v>25039</v>
      </c>
      <c r="B3659" s="273">
        <v>5102</v>
      </c>
      <c r="C3659" s="266" t="s">
        <v>28422</v>
      </c>
      <c r="D3659" s="273" t="s">
        <v>14</v>
      </c>
      <c r="E3659" s="273" t="s">
        <v>25041</v>
      </c>
      <c r="F3659" s="274">
        <v>14.01</v>
      </c>
    </row>
    <row r="3660" spans="1:6">
      <c r="A3660" s="273" t="s">
        <v>25039</v>
      </c>
      <c r="B3660" s="273">
        <v>11711</v>
      </c>
      <c r="C3660" s="266" t="s">
        <v>28423</v>
      </c>
      <c r="D3660" s="273" t="s">
        <v>14</v>
      </c>
      <c r="E3660" s="273" t="s">
        <v>25041</v>
      </c>
      <c r="F3660" s="274">
        <v>11.67</v>
      </c>
    </row>
    <row r="3661" spans="1:6">
      <c r="A3661" s="273" t="s">
        <v>25039</v>
      </c>
      <c r="B3661" s="273">
        <v>11739</v>
      </c>
      <c r="C3661" s="266" t="s">
        <v>28424</v>
      </c>
      <c r="D3661" s="273" t="s">
        <v>14</v>
      </c>
      <c r="E3661" s="273" t="s">
        <v>25041</v>
      </c>
      <c r="F3661" s="274">
        <v>9.98</v>
      </c>
    </row>
    <row r="3662" spans="1:6">
      <c r="A3662" s="273" t="s">
        <v>25039</v>
      </c>
      <c r="B3662" s="273">
        <v>11741</v>
      </c>
      <c r="C3662" s="266" t="s">
        <v>28425</v>
      </c>
      <c r="D3662" s="273" t="s">
        <v>14</v>
      </c>
      <c r="E3662" s="273" t="s">
        <v>25041</v>
      </c>
      <c r="F3662" s="274">
        <v>12.71</v>
      </c>
    </row>
    <row r="3663" spans="1:6">
      <c r="A3663" s="273" t="s">
        <v>25039</v>
      </c>
      <c r="B3663" s="273">
        <v>11745</v>
      </c>
      <c r="C3663" s="266" t="s">
        <v>28426</v>
      </c>
      <c r="D3663" s="273" t="s">
        <v>14</v>
      </c>
      <c r="E3663" s="273" t="s">
        <v>25041</v>
      </c>
      <c r="F3663" s="274">
        <v>16.75</v>
      </c>
    </row>
    <row r="3664" spans="1:6">
      <c r="A3664" s="273" t="s">
        <v>25039</v>
      </c>
      <c r="B3664" s="273">
        <v>11743</v>
      </c>
      <c r="C3664" s="266" t="s">
        <v>28427</v>
      </c>
      <c r="D3664" s="273" t="s">
        <v>14</v>
      </c>
      <c r="E3664" s="273" t="s">
        <v>25041</v>
      </c>
      <c r="F3664" s="274">
        <v>10.67</v>
      </c>
    </row>
    <row r="3665" spans="1:6">
      <c r="A3665" s="273" t="s">
        <v>25039</v>
      </c>
      <c r="B3665" s="273">
        <v>5104</v>
      </c>
      <c r="C3665" s="266" t="s">
        <v>28428</v>
      </c>
      <c r="D3665" s="273" t="s">
        <v>15</v>
      </c>
      <c r="E3665" s="273" t="s">
        <v>25041</v>
      </c>
      <c r="F3665" s="274">
        <v>75.69</v>
      </c>
    </row>
    <row r="3666" spans="1:6">
      <c r="A3666" s="273" t="s">
        <v>25039</v>
      </c>
      <c r="B3666" s="273">
        <v>44530</v>
      </c>
      <c r="C3666" s="266" t="s">
        <v>28429</v>
      </c>
      <c r="D3666" s="273" t="s">
        <v>14</v>
      </c>
      <c r="E3666" s="273" t="s">
        <v>25041</v>
      </c>
      <c r="F3666" s="274">
        <v>69.64</v>
      </c>
    </row>
    <row r="3667" spans="1:6">
      <c r="A3667" s="273" t="s">
        <v>25039</v>
      </c>
      <c r="B3667" s="273">
        <v>2710</v>
      </c>
      <c r="C3667" s="266" t="s">
        <v>28430</v>
      </c>
      <c r="D3667" s="273" t="s">
        <v>14</v>
      </c>
      <c r="E3667" s="273" t="s">
        <v>25041</v>
      </c>
      <c r="F3667" s="274">
        <v>60.1</v>
      </c>
    </row>
    <row r="3668" spans="1:6">
      <c r="A3668" s="273" t="s">
        <v>25212</v>
      </c>
      <c r="B3668" s="273">
        <v>14575</v>
      </c>
      <c r="C3668" s="266" t="s">
        <v>28431</v>
      </c>
      <c r="D3668" s="273" t="s">
        <v>14</v>
      </c>
      <c r="E3668" s="273" t="s">
        <v>25041</v>
      </c>
      <c r="F3668" s="274">
        <v>5313209.97</v>
      </c>
    </row>
    <row r="3669" spans="1:6">
      <c r="A3669" s="273" t="s">
        <v>25039</v>
      </c>
      <c r="B3669" s="273">
        <v>44048</v>
      </c>
      <c r="C3669" s="266" t="s">
        <v>32422</v>
      </c>
      <c r="D3669" s="273" t="s">
        <v>14</v>
      </c>
      <c r="E3669" s="273" t="s">
        <v>25041</v>
      </c>
      <c r="F3669" s="274">
        <v>80.22</v>
      </c>
    </row>
    <row r="3670" spans="1:6">
      <c r="A3670" s="273" t="s">
        <v>25039</v>
      </c>
      <c r="B3670" s="273">
        <v>44026</v>
      </c>
      <c r="C3670" s="266" t="s">
        <v>32423</v>
      </c>
      <c r="D3670" s="273" t="s">
        <v>14</v>
      </c>
      <c r="E3670" s="273" t="s">
        <v>25041</v>
      </c>
      <c r="F3670" s="274">
        <v>99.62</v>
      </c>
    </row>
    <row r="3671" spans="1:6">
      <c r="A3671" s="273" t="s">
        <v>25039</v>
      </c>
      <c r="B3671" s="273">
        <v>44024</v>
      </c>
      <c r="C3671" s="266" t="s">
        <v>32424</v>
      </c>
      <c r="D3671" s="273" t="s">
        <v>14</v>
      </c>
      <c r="E3671" s="273" t="s">
        <v>25041</v>
      </c>
      <c r="F3671" s="274">
        <v>47.95</v>
      </c>
    </row>
    <row r="3672" spans="1:6">
      <c r="A3672" s="273" t="s">
        <v>25039</v>
      </c>
      <c r="B3672" s="273">
        <v>44025</v>
      </c>
      <c r="C3672" s="266" t="s">
        <v>32425</v>
      </c>
      <c r="D3672" s="273" t="s">
        <v>14</v>
      </c>
      <c r="E3672" s="273" t="s">
        <v>25041</v>
      </c>
      <c r="F3672" s="274">
        <v>55.9</v>
      </c>
    </row>
    <row r="3673" spans="1:6">
      <c r="A3673" s="273" t="s">
        <v>25039</v>
      </c>
      <c r="B3673" s="273">
        <v>44022</v>
      </c>
      <c r="C3673" s="266" t="s">
        <v>32426</v>
      </c>
      <c r="D3673" s="273" t="s">
        <v>14</v>
      </c>
      <c r="E3673" s="273" t="s">
        <v>25041</v>
      </c>
      <c r="F3673" s="274">
        <v>28.55</v>
      </c>
    </row>
    <row r="3674" spans="1:6">
      <c r="A3674" s="273" t="s">
        <v>25039</v>
      </c>
      <c r="B3674" s="273">
        <v>44023</v>
      </c>
      <c r="C3674" s="266" t="s">
        <v>32427</v>
      </c>
      <c r="D3674" s="273" t="s">
        <v>14</v>
      </c>
      <c r="E3674" s="273" t="s">
        <v>25041</v>
      </c>
      <c r="F3674" s="274">
        <v>38.65</v>
      </c>
    </row>
    <row r="3675" spans="1:6">
      <c r="A3675" s="273" t="s">
        <v>25039</v>
      </c>
      <c r="B3675" s="273">
        <v>43966</v>
      </c>
      <c r="C3675" s="266" t="s">
        <v>32428</v>
      </c>
      <c r="D3675" s="273" t="s">
        <v>14</v>
      </c>
      <c r="E3675" s="273" t="s">
        <v>25041</v>
      </c>
      <c r="F3675" s="274">
        <v>9.65</v>
      </c>
    </row>
    <row r="3676" spans="1:6">
      <c r="A3676" s="273" t="s">
        <v>25039</v>
      </c>
      <c r="B3676" s="273">
        <v>43967</v>
      </c>
      <c r="C3676" s="266" t="s">
        <v>32429</v>
      </c>
      <c r="D3676" s="273" t="s">
        <v>14</v>
      </c>
      <c r="E3676" s="273" t="s">
        <v>25041</v>
      </c>
      <c r="F3676" s="274">
        <v>11.22</v>
      </c>
    </row>
    <row r="3677" spans="1:6">
      <c r="A3677" s="273" t="s">
        <v>25039</v>
      </c>
      <c r="B3677" s="273">
        <v>43968</v>
      </c>
      <c r="C3677" s="266" t="s">
        <v>32430</v>
      </c>
      <c r="D3677" s="273" t="s">
        <v>14</v>
      </c>
      <c r="E3677" s="273" t="s">
        <v>25041</v>
      </c>
      <c r="F3677" s="274">
        <v>12.51</v>
      </c>
    </row>
    <row r="3678" spans="1:6">
      <c r="A3678" s="273" t="s">
        <v>25039</v>
      </c>
      <c r="B3678" s="273">
        <v>43969</v>
      </c>
      <c r="C3678" s="266" t="s">
        <v>32431</v>
      </c>
      <c r="D3678" s="273" t="s">
        <v>14</v>
      </c>
      <c r="E3678" s="273" t="s">
        <v>25041</v>
      </c>
      <c r="F3678" s="274">
        <v>14.71</v>
      </c>
    </row>
    <row r="3679" spans="1:6">
      <c r="A3679" s="273" t="s">
        <v>25039</v>
      </c>
      <c r="B3679" s="273">
        <v>44021</v>
      </c>
      <c r="C3679" s="266" t="s">
        <v>32432</v>
      </c>
      <c r="D3679" s="273" t="s">
        <v>14</v>
      </c>
      <c r="E3679" s="273" t="s">
        <v>25041</v>
      </c>
      <c r="F3679" s="274">
        <v>16.87</v>
      </c>
    </row>
    <row r="3680" spans="1:6">
      <c r="A3680" s="273" t="s">
        <v>25039</v>
      </c>
      <c r="B3680" s="273">
        <v>43970</v>
      </c>
      <c r="C3680" s="266" t="s">
        <v>32433</v>
      </c>
      <c r="D3680" s="273" t="s">
        <v>14</v>
      </c>
      <c r="E3680" s="273" t="s">
        <v>25041</v>
      </c>
      <c r="F3680" s="274">
        <v>8.56</v>
      </c>
    </row>
    <row r="3681" spans="1:6">
      <c r="A3681" s="273" t="s">
        <v>25039</v>
      </c>
      <c r="B3681" s="273">
        <v>20043</v>
      </c>
      <c r="C3681" s="266" t="s">
        <v>28432</v>
      </c>
      <c r="D3681" s="273" t="s">
        <v>14</v>
      </c>
      <c r="E3681" s="273" t="s">
        <v>25041</v>
      </c>
      <c r="F3681" s="274">
        <v>10.79</v>
      </c>
    </row>
    <row r="3682" spans="1:6">
      <c r="A3682" s="273" t="s">
        <v>25039</v>
      </c>
      <c r="B3682" s="273">
        <v>20044</v>
      </c>
      <c r="C3682" s="266" t="s">
        <v>28433</v>
      </c>
      <c r="D3682" s="273" t="s">
        <v>14</v>
      </c>
      <c r="E3682" s="273" t="s">
        <v>25041</v>
      </c>
      <c r="F3682" s="274">
        <v>12.51</v>
      </c>
    </row>
    <row r="3683" spans="1:6">
      <c r="A3683" s="273" t="s">
        <v>25039</v>
      </c>
      <c r="B3683" s="273">
        <v>20042</v>
      </c>
      <c r="C3683" s="266" t="s">
        <v>28434</v>
      </c>
      <c r="D3683" s="273" t="s">
        <v>14</v>
      </c>
      <c r="E3683" s="273" t="s">
        <v>25041</v>
      </c>
      <c r="F3683" s="274">
        <v>9.36</v>
      </c>
    </row>
    <row r="3684" spans="1:6">
      <c r="A3684" s="273" t="s">
        <v>25039</v>
      </c>
      <c r="B3684" s="273">
        <v>20046</v>
      </c>
      <c r="C3684" s="266" t="s">
        <v>28435</v>
      </c>
      <c r="D3684" s="273" t="s">
        <v>14</v>
      </c>
      <c r="E3684" s="273" t="s">
        <v>25041</v>
      </c>
      <c r="F3684" s="274">
        <v>22.15</v>
      </c>
    </row>
    <row r="3685" spans="1:6">
      <c r="A3685" s="273" t="s">
        <v>25039</v>
      </c>
      <c r="B3685" s="273">
        <v>20047</v>
      </c>
      <c r="C3685" s="266" t="s">
        <v>28436</v>
      </c>
      <c r="D3685" s="273" t="s">
        <v>14</v>
      </c>
      <c r="E3685" s="273" t="s">
        <v>25041</v>
      </c>
      <c r="F3685" s="274">
        <v>66.430000000000007</v>
      </c>
    </row>
    <row r="3686" spans="1:6">
      <c r="A3686" s="273" t="s">
        <v>25039</v>
      </c>
      <c r="B3686" s="273">
        <v>20045</v>
      </c>
      <c r="C3686" s="266" t="s">
        <v>28437</v>
      </c>
      <c r="D3686" s="273" t="s">
        <v>14</v>
      </c>
      <c r="E3686" s="273" t="s">
        <v>25041</v>
      </c>
      <c r="F3686" s="274">
        <v>11.21</v>
      </c>
    </row>
    <row r="3687" spans="1:6">
      <c r="A3687" s="273" t="s">
        <v>25039</v>
      </c>
      <c r="B3687" s="273">
        <v>20972</v>
      </c>
      <c r="C3687" s="266" t="s">
        <v>28438</v>
      </c>
      <c r="D3687" s="273" t="s">
        <v>14</v>
      </c>
      <c r="E3687" s="273" t="s">
        <v>25041</v>
      </c>
      <c r="F3687" s="274">
        <v>247.85</v>
      </c>
    </row>
    <row r="3688" spans="1:6">
      <c r="A3688" s="273" t="s">
        <v>25039</v>
      </c>
      <c r="B3688" s="273">
        <v>11321</v>
      </c>
      <c r="C3688" s="266" t="s">
        <v>28439</v>
      </c>
      <c r="D3688" s="273" t="s">
        <v>14</v>
      </c>
      <c r="E3688" s="273" t="s">
        <v>25041</v>
      </c>
      <c r="F3688" s="274">
        <v>36.19</v>
      </c>
    </row>
    <row r="3689" spans="1:6">
      <c r="A3689" s="273" t="s">
        <v>25039</v>
      </c>
      <c r="B3689" s="273">
        <v>11323</v>
      </c>
      <c r="C3689" s="266" t="s">
        <v>28440</v>
      </c>
      <c r="D3689" s="273" t="s">
        <v>14</v>
      </c>
      <c r="E3689" s="273" t="s">
        <v>25041</v>
      </c>
      <c r="F3689" s="274">
        <v>41.63</v>
      </c>
    </row>
    <row r="3690" spans="1:6">
      <c r="A3690" s="273" t="s">
        <v>25039</v>
      </c>
      <c r="B3690" s="273">
        <v>20327</v>
      </c>
      <c r="C3690" s="266" t="s">
        <v>28441</v>
      </c>
      <c r="D3690" s="273" t="s">
        <v>14</v>
      </c>
      <c r="E3690" s="273" t="s">
        <v>25041</v>
      </c>
      <c r="F3690" s="274">
        <v>23.62</v>
      </c>
    </row>
    <row r="3691" spans="1:6">
      <c r="A3691" s="273" t="s">
        <v>25039</v>
      </c>
      <c r="B3691" s="273">
        <v>6034</v>
      </c>
      <c r="C3691" s="266" t="s">
        <v>28442</v>
      </c>
      <c r="D3691" s="273" t="s">
        <v>14</v>
      </c>
      <c r="E3691" s="273" t="s">
        <v>25041</v>
      </c>
      <c r="F3691" s="274">
        <v>12.43</v>
      </c>
    </row>
    <row r="3692" spans="1:6">
      <c r="A3692" s="273" t="s">
        <v>25039</v>
      </c>
      <c r="B3692" s="273">
        <v>6036</v>
      </c>
      <c r="C3692" s="266" t="s">
        <v>28443</v>
      </c>
      <c r="D3692" s="273" t="s">
        <v>14</v>
      </c>
      <c r="E3692" s="273" t="s">
        <v>25041</v>
      </c>
      <c r="F3692" s="274">
        <v>16.93</v>
      </c>
    </row>
    <row r="3693" spans="1:6">
      <c r="A3693" s="273" t="s">
        <v>25039</v>
      </c>
      <c r="B3693" s="273">
        <v>6031</v>
      </c>
      <c r="C3693" s="266" t="s">
        <v>28444</v>
      </c>
      <c r="D3693" s="273" t="s">
        <v>14</v>
      </c>
      <c r="E3693" s="273" t="s">
        <v>25046</v>
      </c>
      <c r="F3693" s="274">
        <v>19.899999999999999</v>
      </c>
    </row>
    <row r="3694" spans="1:6">
      <c r="A3694" s="273" t="s">
        <v>25039</v>
      </c>
      <c r="B3694" s="273">
        <v>6029</v>
      </c>
      <c r="C3694" s="266" t="s">
        <v>28445</v>
      </c>
      <c r="D3694" s="273" t="s">
        <v>14</v>
      </c>
      <c r="E3694" s="273" t="s">
        <v>25041</v>
      </c>
      <c r="F3694" s="274">
        <v>20.11</v>
      </c>
    </row>
    <row r="3695" spans="1:6">
      <c r="A3695" s="273" t="s">
        <v>25039</v>
      </c>
      <c r="B3695" s="273">
        <v>6033</v>
      </c>
      <c r="C3695" s="266" t="s">
        <v>28446</v>
      </c>
      <c r="D3695" s="273" t="s">
        <v>14</v>
      </c>
      <c r="E3695" s="273" t="s">
        <v>25041</v>
      </c>
      <c r="F3695" s="274">
        <v>26.5</v>
      </c>
    </row>
    <row r="3696" spans="1:6">
      <c r="A3696" s="273" t="s">
        <v>25039</v>
      </c>
      <c r="B3696" s="273">
        <v>11672</v>
      </c>
      <c r="C3696" s="266" t="s">
        <v>28447</v>
      </c>
      <c r="D3696" s="273" t="s">
        <v>14</v>
      </c>
      <c r="E3696" s="273" t="s">
        <v>25041</v>
      </c>
      <c r="F3696" s="274">
        <v>57.66</v>
      </c>
    </row>
    <row r="3697" spans="1:6">
      <c r="A3697" s="273" t="s">
        <v>25039</v>
      </c>
      <c r="B3697" s="273">
        <v>11669</v>
      </c>
      <c r="C3697" s="266" t="s">
        <v>28448</v>
      </c>
      <c r="D3697" s="273" t="s">
        <v>14</v>
      </c>
      <c r="E3697" s="273" t="s">
        <v>25041</v>
      </c>
      <c r="F3697" s="274">
        <v>54.91</v>
      </c>
    </row>
    <row r="3698" spans="1:6">
      <c r="A3698" s="273" t="s">
        <v>25039</v>
      </c>
      <c r="B3698" s="273">
        <v>20055</v>
      </c>
      <c r="C3698" s="266" t="s">
        <v>28449</v>
      </c>
      <c r="D3698" s="273" t="s">
        <v>14</v>
      </c>
      <c r="E3698" s="273" t="s">
        <v>25041</v>
      </c>
      <c r="F3698" s="274">
        <v>41.12</v>
      </c>
    </row>
    <row r="3699" spans="1:6">
      <c r="A3699" s="273" t="s">
        <v>25039</v>
      </c>
      <c r="B3699" s="273">
        <v>11670</v>
      </c>
      <c r="C3699" s="266" t="s">
        <v>28450</v>
      </c>
      <c r="D3699" s="273" t="s">
        <v>14</v>
      </c>
      <c r="E3699" s="273" t="s">
        <v>25041</v>
      </c>
      <c r="F3699" s="274">
        <v>21.03</v>
      </c>
    </row>
    <row r="3700" spans="1:6">
      <c r="A3700" s="273" t="s">
        <v>25039</v>
      </c>
      <c r="B3700" s="273">
        <v>11671</v>
      </c>
      <c r="C3700" s="266" t="s">
        <v>28451</v>
      </c>
      <c r="D3700" s="273" t="s">
        <v>14</v>
      </c>
      <c r="E3700" s="273" t="s">
        <v>25041</v>
      </c>
      <c r="F3700" s="274">
        <v>88.24</v>
      </c>
    </row>
    <row r="3701" spans="1:6">
      <c r="A3701" s="273" t="s">
        <v>25039</v>
      </c>
      <c r="B3701" s="273">
        <v>6032</v>
      </c>
      <c r="C3701" s="266" t="s">
        <v>28452</v>
      </c>
      <c r="D3701" s="273" t="s">
        <v>14</v>
      </c>
      <c r="E3701" s="273" t="s">
        <v>25041</v>
      </c>
      <c r="F3701" s="274">
        <v>25.2</v>
      </c>
    </row>
    <row r="3702" spans="1:6">
      <c r="A3702" s="273" t="s">
        <v>25039</v>
      </c>
      <c r="B3702" s="273">
        <v>11673</v>
      </c>
      <c r="C3702" s="266" t="s">
        <v>28453</v>
      </c>
      <c r="D3702" s="273" t="s">
        <v>14</v>
      </c>
      <c r="E3702" s="273" t="s">
        <v>25041</v>
      </c>
      <c r="F3702" s="274">
        <v>19.850000000000001</v>
      </c>
    </row>
    <row r="3703" spans="1:6">
      <c r="A3703" s="273" t="s">
        <v>25039</v>
      </c>
      <c r="B3703" s="273">
        <v>11674</v>
      </c>
      <c r="C3703" s="266" t="s">
        <v>28454</v>
      </c>
      <c r="D3703" s="273" t="s">
        <v>14</v>
      </c>
      <c r="E3703" s="273" t="s">
        <v>25041</v>
      </c>
      <c r="F3703" s="274">
        <v>25.56</v>
      </c>
    </row>
    <row r="3704" spans="1:6">
      <c r="A3704" s="273" t="s">
        <v>25039</v>
      </c>
      <c r="B3704" s="273">
        <v>11675</v>
      </c>
      <c r="C3704" s="266" t="s">
        <v>28455</v>
      </c>
      <c r="D3704" s="273" t="s">
        <v>14</v>
      </c>
      <c r="E3704" s="273" t="s">
        <v>25041</v>
      </c>
      <c r="F3704" s="274">
        <v>40.58</v>
      </c>
    </row>
    <row r="3705" spans="1:6">
      <c r="A3705" s="273" t="s">
        <v>25039</v>
      </c>
      <c r="B3705" s="273">
        <v>11676</v>
      </c>
      <c r="C3705" s="266" t="s">
        <v>28456</v>
      </c>
      <c r="D3705" s="273" t="s">
        <v>14</v>
      </c>
      <c r="E3705" s="273" t="s">
        <v>25041</v>
      </c>
      <c r="F3705" s="274">
        <v>54.27</v>
      </c>
    </row>
    <row r="3706" spans="1:6">
      <c r="A3706" s="273" t="s">
        <v>25039</v>
      </c>
      <c r="B3706" s="273">
        <v>11677</v>
      </c>
      <c r="C3706" s="266" t="s">
        <v>28457</v>
      </c>
      <c r="D3706" s="273" t="s">
        <v>14</v>
      </c>
      <c r="E3706" s="273" t="s">
        <v>25041</v>
      </c>
      <c r="F3706" s="274">
        <v>56.05</v>
      </c>
    </row>
    <row r="3707" spans="1:6">
      <c r="A3707" s="273" t="s">
        <v>25039</v>
      </c>
      <c r="B3707" s="273">
        <v>11678</v>
      </c>
      <c r="C3707" s="266" t="s">
        <v>28458</v>
      </c>
      <c r="D3707" s="273" t="s">
        <v>14</v>
      </c>
      <c r="E3707" s="273" t="s">
        <v>25041</v>
      </c>
      <c r="F3707" s="274">
        <v>102.65</v>
      </c>
    </row>
    <row r="3708" spans="1:6">
      <c r="A3708" s="273" t="s">
        <v>25039</v>
      </c>
      <c r="B3708" s="273">
        <v>6038</v>
      </c>
      <c r="C3708" s="266" t="s">
        <v>28459</v>
      </c>
      <c r="D3708" s="273" t="s">
        <v>14</v>
      </c>
      <c r="E3708" s="273" t="s">
        <v>25041</v>
      </c>
      <c r="F3708" s="274">
        <v>6.51</v>
      </c>
    </row>
    <row r="3709" spans="1:6">
      <c r="A3709" s="273" t="s">
        <v>25039</v>
      </c>
      <c r="B3709" s="273">
        <v>11718</v>
      </c>
      <c r="C3709" s="266" t="s">
        <v>28460</v>
      </c>
      <c r="D3709" s="273" t="s">
        <v>14</v>
      </c>
      <c r="E3709" s="273" t="s">
        <v>25041</v>
      </c>
      <c r="F3709" s="274">
        <v>18.57</v>
      </c>
    </row>
    <row r="3710" spans="1:6">
      <c r="A3710" s="273" t="s">
        <v>25039</v>
      </c>
      <c r="B3710" s="273">
        <v>6037</v>
      </c>
      <c r="C3710" s="266" t="s">
        <v>28461</v>
      </c>
      <c r="D3710" s="273" t="s">
        <v>14</v>
      </c>
      <c r="E3710" s="273" t="s">
        <v>25041</v>
      </c>
      <c r="F3710" s="274">
        <v>13.55</v>
      </c>
    </row>
    <row r="3711" spans="1:6">
      <c r="A3711" s="273" t="s">
        <v>25039</v>
      </c>
      <c r="B3711" s="273">
        <v>11719</v>
      </c>
      <c r="C3711" s="266" t="s">
        <v>28462</v>
      </c>
      <c r="D3711" s="273" t="s">
        <v>14</v>
      </c>
      <c r="E3711" s="273" t="s">
        <v>25041</v>
      </c>
      <c r="F3711" s="274">
        <v>15.06</v>
      </c>
    </row>
    <row r="3712" spans="1:6">
      <c r="A3712" s="273" t="s">
        <v>25039</v>
      </c>
      <c r="B3712" s="273">
        <v>6010</v>
      </c>
      <c r="C3712" s="266" t="s">
        <v>28463</v>
      </c>
      <c r="D3712" s="273" t="s">
        <v>14</v>
      </c>
      <c r="E3712" s="273" t="s">
        <v>25041</v>
      </c>
      <c r="F3712" s="274">
        <v>82.27</v>
      </c>
    </row>
    <row r="3713" spans="1:6">
      <c r="A3713" s="273" t="s">
        <v>25039</v>
      </c>
      <c r="B3713" s="273">
        <v>6017</v>
      </c>
      <c r="C3713" s="266" t="s">
        <v>28464</v>
      </c>
      <c r="D3713" s="273" t="s">
        <v>14</v>
      </c>
      <c r="E3713" s="273" t="s">
        <v>25041</v>
      </c>
      <c r="F3713" s="274">
        <v>65.16</v>
      </c>
    </row>
    <row r="3714" spans="1:6">
      <c r="A3714" s="273" t="s">
        <v>25039</v>
      </c>
      <c r="B3714" s="273">
        <v>6019</v>
      </c>
      <c r="C3714" s="266" t="s">
        <v>28465</v>
      </c>
      <c r="D3714" s="273" t="s">
        <v>14</v>
      </c>
      <c r="E3714" s="273" t="s">
        <v>25041</v>
      </c>
      <c r="F3714" s="274">
        <v>47.81</v>
      </c>
    </row>
    <row r="3715" spans="1:6">
      <c r="A3715" s="273" t="s">
        <v>25039</v>
      </c>
      <c r="B3715" s="273">
        <v>6020</v>
      </c>
      <c r="C3715" s="266" t="s">
        <v>28466</v>
      </c>
      <c r="D3715" s="273" t="s">
        <v>14</v>
      </c>
      <c r="E3715" s="273" t="s">
        <v>25041</v>
      </c>
      <c r="F3715" s="274">
        <v>28.72</v>
      </c>
    </row>
    <row r="3716" spans="1:6">
      <c r="A3716" s="273" t="s">
        <v>25039</v>
      </c>
      <c r="B3716" s="273">
        <v>6011</v>
      </c>
      <c r="C3716" s="266" t="s">
        <v>28467</v>
      </c>
      <c r="D3716" s="273" t="s">
        <v>14</v>
      </c>
      <c r="E3716" s="273" t="s">
        <v>25041</v>
      </c>
      <c r="F3716" s="274">
        <v>237.65</v>
      </c>
    </row>
    <row r="3717" spans="1:6">
      <c r="A3717" s="273" t="s">
        <v>25039</v>
      </c>
      <c r="B3717" s="273">
        <v>6028</v>
      </c>
      <c r="C3717" s="266" t="s">
        <v>28468</v>
      </c>
      <c r="D3717" s="273" t="s">
        <v>14</v>
      </c>
      <c r="E3717" s="273" t="s">
        <v>25041</v>
      </c>
      <c r="F3717" s="274">
        <v>114.59</v>
      </c>
    </row>
    <row r="3718" spans="1:6">
      <c r="A3718" s="273" t="s">
        <v>25039</v>
      </c>
      <c r="B3718" s="273">
        <v>6012</v>
      </c>
      <c r="C3718" s="266" t="s">
        <v>28469</v>
      </c>
      <c r="D3718" s="273" t="s">
        <v>14</v>
      </c>
      <c r="E3718" s="273" t="s">
        <v>25041</v>
      </c>
      <c r="F3718" s="274">
        <v>287.72000000000003</v>
      </c>
    </row>
    <row r="3719" spans="1:6">
      <c r="A3719" s="273" t="s">
        <v>25039</v>
      </c>
      <c r="B3719" s="273">
        <v>6016</v>
      </c>
      <c r="C3719" s="266" t="s">
        <v>28470</v>
      </c>
      <c r="D3719" s="273" t="s">
        <v>14</v>
      </c>
      <c r="E3719" s="273" t="s">
        <v>25041</v>
      </c>
      <c r="F3719" s="274">
        <v>30.29</v>
      </c>
    </row>
    <row r="3720" spans="1:6">
      <c r="A3720" s="273" t="s">
        <v>25039</v>
      </c>
      <c r="B3720" s="273">
        <v>6027</v>
      </c>
      <c r="C3720" s="266" t="s">
        <v>28471</v>
      </c>
      <c r="D3720" s="273" t="s">
        <v>14</v>
      </c>
      <c r="E3720" s="273" t="s">
        <v>25041</v>
      </c>
      <c r="F3720" s="274">
        <v>599.5</v>
      </c>
    </row>
    <row r="3721" spans="1:6">
      <c r="A3721" s="273" t="s">
        <v>25039</v>
      </c>
      <c r="B3721" s="273">
        <v>6015</v>
      </c>
      <c r="C3721" s="266" t="s">
        <v>28472</v>
      </c>
      <c r="D3721" s="273" t="s">
        <v>14</v>
      </c>
      <c r="E3721" s="273" t="s">
        <v>25041</v>
      </c>
      <c r="F3721" s="274">
        <v>131.55000000000001</v>
      </c>
    </row>
    <row r="3722" spans="1:6">
      <c r="A3722" s="273" t="s">
        <v>25039</v>
      </c>
      <c r="B3722" s="273">
        <v>6014</v>
      </c>
      <c r="C3722" s="266" t="s">
        <v>28473</v>
      </c>
      <c r="D3722" s="273" t="s">
        <v>14</v>
      </c>
      <c r="E3722" s="273" t="s">
        <v>25041</v>
      </c>
      <c r="F3722" s="274">
        <v>125.77</v>
      </c>
    </row>
    <row r="3723" spans="1:6">
      <c r="A3723" s="273" t="s">
        <v>25039</v>
      </c>
      <c r="B3723" s="273">
        <v>6013</v>
      </c>
      <c r="C3723" s="266" t="s">
        <v>28474</v>
      </c>
      <c r="D3723" s="273" t="s">
        <v>14</v>
      </c>
      <c r="E3723" s="273" t="s">
        <v>25041</v>
      </c>
      <c r="F3723" s="274">
        <v>90.46</v>
      </c>
    </row>
    <row r="3724" spans="1:6">
      <c r="A3724" s="273" t="s">
        <v>25039</v>
      </c>
      <c r="B3724" s="273">
        <v>6006</v>
      </c>
      <c r="C3724" s="266" t="s">
        <v>28475</v>
      </c>
      <c r="D3724" s="273" t="s">
        <v>14</v>
      </c>
      <c r="E3724" s="273" t="s">
        <v>25041</v>
      </c>
      <c r="F3724" s="274">
        <v>65.510000000000005</v>
      </c>
    </row>
    <row r="3725" spans="1:6">
      <c r="A3725" s="273" t="s">
        <v>25039</v>
      </c>
      <c r="B3725" s="273">
        <v>6005</v>
      </c>
      <c r="C3725" s="266" t="s">
        <v>28476</v>
      </c>
      <c r="D3725" s="273" t="s">
        <v>14</v>
      </c>
      <c r="E3725" s="273" t="s">
        <v>25046</v>
      </c>
      <c r="F3725" s="274">
        <v>73.900000000000006</v>
      </c>
    </row>
    <row r="3726" spans="1:6">
      <c r="A3726" s="273" t="s">
        <v>25039</v>
      </c>
      <c r="B3726" s="273">
        <v>11756</v>
      </c>
      <c r="C3726" s="266" t="s">
        <v>28477</v>
      </c>
      <c r="D3726" s="273" t="s">
        <v>14</v>
      </c>
      <c r="E3726" s="273" t="s">
        <v>25041</v>
      </c>
      <c r="F3726" s="274">
        <v>35.29</v>
      </c>
    </row>
    <row r="3727" spans="1:6">
      <c r="A3727" s="273" t="s">
        <v>25039</v>
      </c>
      <c r="B3727" s="273">
        <v>10904</v>
      </c>
      <c r="C3727" s="266" t="s">
        <v>28478</v>
      </c>
      <c r="D3727" s="273" t="s">
        <v>14</v>
      </c>
      <c r="E3727" s="273" t="s">
        <v>25046</v>
      </c>
      <c r="F3727" s="274">
        <v>347</v>
      </c>
    </row>
    <row r="3728" spans="1:6">
      <c r="A3728" s="273" t="s">
        <v>25039</v>
      </c>
      <c r="B3728" s="273">
        <v>11752</v>
      </c>
      <c r="C3728" s="266" t="s">
        <v>28479</v>
      </c>
      <c r="D3728" s="273" t="s">
        <v>14</v>
      </c>
      <c r="E3728" s="273" t="s">
        <v>25041</v>
      </c>
      <c r="F3728" s="274">
        <v>20.350000000000001</v>
      </c>
    </row>
    <row r="3729" spans="1:6">
      <c r="A3729" s="273" t="s">
        <v>25039</v>
      </c>
      <c r="B3729" s="273">
        <v>11753</v>
      </c>
      <c r="C3729" s="266" t="s">
        <v>28480</v>
      </c>
      <c r="D3729" s="273" t="s">
        <v>14</v>
      </c>
      <c r="E3729" s="273" t="s">
        <v>25041</v>
      </c>
      <c r="F3729" s="274">
        <v>24.3</v>
      </c>
    </row>
    <row r="3730" spans="1:6">
      <c r="A3730" s="273" t="s">
        <v>25039</v>
      </c>
      <c r="B3730" s="273">
        <v>6021</v>
      </c>
      <c r="C3730" s="266" t="s">
        <v>28481</v>
      </c>
      <c r="D3730" s="273" t="s">
        <v>14</v>
      </c>
      <c r="E3730" s="273" t="s">
        <v>25041</v>
      </c>
      <c r="F3730" s="274">
        <v>67.430000000000007</v>
      </c>
    </row>
    <row r="3731" spans="1:6">
      <c r="A3731" s="273" t="s">
        <v>25039</v>
      </c>
      <c r="B3731" s="273">
        <v>6024</v>
      </c>
      <c r="C3731" s="266" t="s">
        <v>28482</v>
      </c>
      <c r="D3731" s="273" t="s">
        <v>14</v>
      </c>
      <c r="E3731" s="273" t="s">
        <v>25041</v>
      </c>
      <c r="F3731" s="274">
        <v>69.7</v>
      </c>
    </row>
    <row r="3732" spans="1:6">
      <c r="A3732" s="273" t="s">
        <v>25039</v>
      </c>
      <c r="B3732" s="273">
        <v>45394</v>
      </c>
      <c r="C3732" s="266" t="s">
        <v>28483</v>
      </c>
      <c r="D3732" s="273" t="s">
        <v>14</v>
      </c>
      <c r="E3732" s="273" t="s">
        <v>25041</v>
      </c>
      <c r="F3732" s="274">
        <v>40.86</v>
      </c>
    </row>
    <row r="3733" spans="1:6">
      <c r="A3733" s="273" t="s">
        <v>25212</v>
      </c>
      <c r="B3733" s="273">
        <v>13897</v>
      </c>
      <c r="C3733" s="266" t="s">
        <v>28484</v>
      </c>
      <c r="D3733" s="273" t="s">
        <v>14</v>
      </c>
      <c r="E3733" s="273" t="s">
        <v>25041</v>
      </c>
      <c r="F3733" s="274">
        <v>8234.7999999999993</v>
      </c>
    </row>
    <row r="3734" spans="1:6">
      <c r="A3734" s="273" t="s">
        <v>25039</v>
      </c>
      <c r="B3734" s="273">
        <v>34357</v>
      </c>
      <c r="C3734" s="266" t="s">
        <v>28485</v>
      </c>
      <c r="D3734" s="273" t="s">
        <v>15</v>
      </c>
      <c r="E3734" s="273" t="s">
        <v>25041</v>
      </c>
      <c r="F3734" s="274">
        <v>4.6900000000000004</v>
      </c>
    </row>
    <row r="3735" spans="1:6">
      <c r="A3735" s="273" t="s">
        <v>25039</v>
      </c>
      <c r="B3735" s="273">
        <v>37329</v>
      </c>
      <c r="C3735" s="266" t="s">
        <v>28486</v>
      </c>
      <c r="D3735" s="273" t="s">
        <v>15</v>
      </c>
      <c r="E3735" s="273" t="s">
        <v>25041</v>
      </c>
      <c r="F3735" s="274">
        <v>98.93</v>
      </c>
    </row>
    <row r="3736" spans="1:6">
      <c r="A3736" s="273" t="s">
        <v>25039</v>
      </c>
      <c r="B3736" s="273">
        <v>2510</v>
      </c>
      <c r="C3736" s="266" t="s">
        <v>28487</v>
      </c>
      <c r="D3736" s="273" t="s">
        <v>14</v>
      </c>
      <c r="E3736" s="273" t="s">
        <v>25041</v>
      </c>
      <c r="F3736" s="274">
        <v>27.23</v>
      </c>
    </row>
    <row r="3737" spans="1:6">
      <c r="A3737" s="273" t="s">
        <v>25039</v>
      </c>
      <c r="B3737" s="273">
        <v>12359</v>
      </c>
      <c r="C3737" s="266" t="s">
        <v>28488</v>
      </c>
      <c r="D3737" s="273" t="s">
        <v>14</v>
      </c>
      <c r="E3737" s="273" t="s">
        <v>25041</v>
      </c>
      <c r="F3737" s="274">
        <v>130.80000000000001</v>
      </c>
    </row>
    <row r="3738" spans="1:6">
      <c r="A3738" s="273" t="s">
        <v>25039</v>
      </c>
      <c r="B3738" s="273">
        <v>7353</v>
      </c>
      <c r="C3738" s="266" t="s">
        <v>28489</v>
      </c>
      <c r="D3738" s="273" t="s">
        <v>11</v>
      </c>
      <c r="E3738" s="273" t="s">
        <v>25041</v>
      </c>
      <c r="F3738" s="274">
        <v>35.61</v>
      </c>
    </row>
    <row r="3739" spans="1:6">
      <c r="A3739" s="273" t="s">
        <v>25039</v>
      </c>
      <c r="B3739" s="273">
        <v>45264</v>
      </c>
      <c r="C3739" s="266" t="s">
        <v>32434</v>
      </c>
      <c r="D3739" s="273" t="s">
        <v>14</v>
      </c>
      <c r="E3739" s="273" t="s">
        <v>25041</v>
      </c>
      <c r="F3739" s="274">
        <v>28.21</v>
      </c>
    </row>
    <row r="3740" spans="1:6">
      <c r="A3740" s="273" t="s">
        <v>25039</v>
      </c>
      <c r="B3740" s="273">
        <v>36144</v>
      </c>
      <c r="C3740" s="266" t="s">
        <v>28490</v>
      </c>
      <c r="D3740" s="273" t="s">
        <v>14</v>
      </c>
      <c r="E3740" s="273" t="s">
        <v>25041</v>
      </c>
      <c r="F3740" s="274">
        <v>1.76</v>
      </c>
    </row>
    <row r="3741" spans="1:6">
      <c r="A3741" s="273" t="s">
        <v>25039</v>
      </c>
      <c r="B3741" s="273">
        <v>10518</v>
      </c>
      <c r="C3741" s="266" t="s">
        <v>28491</v>
      </c>
      <c r="D3741" s="273" t="s">
        <v>14</v>
      </c>
      <c r="E3741" s="273" t="s">
        <v>25041</v>
      </c>
      <c r="F3741" s="274">
        <v>137.38</v>
      </c>
    </row>
    <row r="3742" spans="1:6">
      <c r="A3742" s="273" t="s">
        <v>25212</v>
      </c>
      <c r="B3742" s="273">
        <v>36530</v>
      </c>
      <c r="C3742" s="266" t="s">
        <v>28492</v>
      </c>
      <c r="D3742" s="273" t="s">
        <v>14</v>
      </c>
      <c r="E3742" s="273" t="s">
        <v>25041</v>
      </c>
      <c r="F3742" s="274">
        <v>414878.04</v>
      </c>
    </row>
    <row r="3743" spans="1:6">
      <c r="A3743" s="273" t="s">
        <v>25212</v>
      </c>
      <c r="B3743" s="273">
        <v>6046</v>
      </c>
      <c r="C3743" s="266" t="s">
        <v>28493</v>
      </c>
      <c r="D3743" s="273" t="s">
        <v>14</v>
      </c>
      <c r="E3743" s="273" t="s">
        <v>25046</v>
      </c>
      <c r="F3743" s="274">
        <v>450000</v>
      </c>
    </row>
    <row r="3744" spans="1:6">
      <c r="A3744" s="273" t="s">
        <v>25212</v>
      </c>
      <c r="B3744" s="273">
        <v>36531</v>
      </c>
      <c r="C3744" s="266" t="s">
        <v>28494</v>
      </c>
      <c r="D3744" s="273" t="s">
        <v>14</v>
      </c>
      <c r="E3744" s="273" t="s">
        <v>25041</v>
      </c>
      <c r="F3744" s="274">
        <v>466463.38</v>
      </c>
    </row>
    <row r="3745" spans="1:6">
      <c r="A3745" s="273" t="s">
        <v>25987</v>
      </c>
      <c r="B3745" s="273">
        <v>34684</v>
      </c>
      <c r="C3745" s="266" t="s">
        <v>28495</v>
      </c>
      <c r="D3745" s="273" t="s">
        <v>16</v>
      </c>
      <c r="E3745" s="273" t="s">
        <v>25041</v>
      </c>
      <c r="F3745" s="274">
        <v>280.27</v>
      </c>
    </row>
    <row r="3746" spans="1:6">
      <c r="A3746" s="273" t="s">
        <v>25987</v>
      </c>
      <c r="B3746" s="273">
        <v>34683</v>
      </c>
      <c r="C3746" s="266" t="s">
        <v>28496</v>
      </c>
      <c r="D3746" s="273" t="s">
        <v>16</v>
      </c>
      <c r="E3746" s="273" t="s">
        <v>25041</v>
      </c>
      <c r="F3746" s="274">
        <v>175.17</v>
      </c>
    </row>
    <row r="3747" spans="1:6">
      <c r="A3747" s="273" t="s">
        <v>25039</v>
      </c>
      <c r="B3747" s="273">
        <v>44954</v>
      </c>
      <c r="C3747" s="266" t="s">
        <v>28497</v>
      </c>
      <c r="D3747" s="273" t="s">
        <v>16</v>
      </c>
      <c r="E3747" s="273" t="s">
        <v>25041</v>
      </c>
      <c r="F3747" s="274">
        <v>104.68</v>
      </c>
    </row>
    <row r="3748" spans="1:6">
      <c r="A3748" s="273" t="s">
        <v>25039</v>
      </c>
      <c r="B3748" s="273">
        <v>44955</v>
      </c>
      <c r="C3748" s="266" t="s">
        <v>28498</v>
      </c>
      <c r="D3748" s="273" t="s">
        <v>16</v>
      </c>
      <c r="E3748" s="273" t="s">
        <v>25041</v>
      </c>
      <c r="F3748" s="274">
        <v>152.97</v>
      </c>
    </row>
    <row r="3749" spans="1:6">
      <c r="A3749" s="273" t="s">
        <v>25039</v>
      </c>
      <c r="B3749" s="273">
        <v>10515</v>
      </c>
      <c r="C3749" s="266" t="s">
        <v>28499</v>
      </c>
      <c r="D3749" s="273" t="s">
        <v>16</v>
      </c>
      <c r="E3749" s="273" t="s">
        <v>25041</v>
      </c>
      <c r="F3749" s="274">
        <v>51.96</v>
      </c>
    </row>
    <row r="3750" spans="1:6">
      <c r="A3750" s="273" t="s">
        <v>25039</v>
      </c>
      <c r="B3750" s="273">
        <v>153</v>
      </c>
      <c r="C3750" s="266" t="s">
        <v>28500</v>
      </c>
      <c r="D3750" s="273" t="s">
        <v>11</v>
      </c>
      <c r="E3750" s="273" t="s">
        <v>25041</v>
      </c>
      <c r="F3750" s="274">
        <v>95.9</v>
      </c>
    </row>
    <row r="3751" spans="1:6">
      <c r="A3751" s="273" t="s">
        <v>25987</v>
      </c>
      <c r="B3751" s="273">
        <v>34682</v>
      </c>
      <c r="C3751" s="266" t="s">
        <v>28501</v>
      </c>
      <c r="D3751" s="273" t="s">
        <v>16</v>
      </c>
      <c r="E3751" s="273" t="s">
        <v>25041</v>
      </c>
      <c r="F3751" s="274">
        <v>133.94999999999999</v>
      </c>
    </row>
    <row r="3752" spans="1:6">
      <c r="A3752" s="273" t="s">
        <v>25039</v>
      </c>
      <c r="B3752" s="273">
        <v>536</v>
      </c>
      <c r="C3752" s="266" t="s">
        <v>28502</v>
      </c>
      <c r="D3752" s="273" t="s">
        <v>16</v>
      </c>
      <c r="E3752" s="273" t="s">
        <v>25041</v>
      </c>
      <c r="F3752" s="274">
        <v>29.27</v>
      </c>
    </row>
    <row r="3753" spans="1:6">
      <c r="A3753" s="273" t="s">
        <v>25039</v>
      </c>
      <c r="B3753" s="273">
        <v>20205</v>
      </c>
      <c r="C3753" s="266" t="s">
        <v>28503</v>
      </c>
      <c r="D3753" s="273" t="s">
        <v>13</v>
      </c>
      <c r="E3753" s="273" t="s">
        <v>25041</v>
      </c>
      <c r="F3753" s="274">
        <v>4.25</v>
      </c>
    </row>
    <row r="3754" spans="1:6">
      <c r="A3754" s="273" t="s">
        <v>25039</v>
      </c>
      <c r="B3754" s="273">
        <v>4412</v>
      </c>
      <c r="C3754" s="266" t="s">
        <v>28504</v>
      </c>
      <c r="D3754" s="273" t="s">
        <v>13</v>
      </c>
      <c r="E3754" s="273" t="s">
        <v>25041</v>
      </c>
      <c r="F3754" s="274">
        <v>2.5499999999999998</v>
      </c>
    </row>
    <row r="3755" spans="1:6">
      <c r="A3755" s="273" t="s">
        <v>25039</v>
      </c>
      <c r="B3755" s="273">
        <v>4408</v>
      </c>
      <c r="C3755" s="266" t="s">
        <v>28505</v>
      </c>
      <c r="D3755" s="273" t="s">
        <v>13</v>
      </c>
      <c r="E3755" s="273" t="s">
        <v>25041</v>
      </c>
      <c r="F3755" s="274">
        <v>3.18</v>
      </c>
    </row>
    <row r="3756" spans="1:6">
      <c r="A3756" s="273" t="s">
        <v>25039</v>
      </c>
      <c r="B3756" s="273">
        <v>45213</v>
      </c>
      <c r="C3756" s="266" t="s">
        <v>32435</v>
      </c>
      <c r="D3756" s="273" t="s">
        <v>14</v>
      </c>
      <c r="E3756" s="273" t="s">
        <v>25041</v>
      </c>
      <c r="F3756" s="274">
        <v>37.61</v>
      </c>
    </row>
    <row r="3757" spans="1:6">
      <c r="A3757" s="273" t="s">
        <v>25039</v>
      </c>
      <c r="B3757" s="273">
        <v>36250</v>
      </c>
      <c r="C3757" s="266" t="s">
        <v>28506</v>
      </c>
      <c r="D3757" s="273" t="s">
        <v>13</v>
      </c>
      <c r="E3757" s="273" t="s">
        <v>25041</v>
      </c>
      <c r="F3757" s="274">
        <v>5.19</v>
      </c>
    </row>
    <row r="3758" spans="1:6">
      <c r="A3758" s="273" t="s">
        <v>25039</v>
      </c>
      <c r="B3758" s="273">
        <v>10857</v>
      </c>
      <c r="C3758" s="266" t="s">
        <v>28507</v>
      </c>
      <c r="D3758" s="273" t="s">
        <v>13</v>
      </c>
      <c r="E3758" s="273" t="s">
        <v>25041</v>
      </c>
      <c r="F3758" s="274">
        <v>17.53</v>
      </c>
    </row>
    <row r="3759" spans="1:6">
      <c r="A3759" s="273" t="s">
        <v>25039</v>
      </c>
      <c r="B3759" s="273">
        <v>4803</v>
      </c>
      <c r="C3759" s="266" t="s">
        <v>32436</v>
      </c>
      <c r="D3759" s="273" t="s">
        <v>13</v>
      </c>
      <c r="E3759" s="273" t="s">
        <v>25041</v>
      </c>
      <c r="F3759" s="274">
        <v>34.17</v>
      </c>
    </row>
    <row r="3760" spans="1:6">
      <c r="A3760" s="273" t="s">
        <v>25039</v>
      </c>
      <c r="B3760" s="273">
        <v>6186</v>
      </c>
      <c r="C3760" s="266" t="s">
        <v>28508</v>
      </c>
      <c r="D3760" s="273" t="s">
        <v>13</v>
      </c>
      <c r="E3760" s="273" t="s">
        <v>25041</v>
      </c>
      <c r="F3760" s="274">
        <v>27.77</v>
      </c>
    </row>
    <row r="3761" spans="1:6">
      <c r="A3761" s="273" t="s">
        <v>25039</v>
      </c>
      <c r="B3761" s="273">
        <v>4829</v>
      </c>
      <c r="C3761" s="266" t="s">
        <v>28509</v>
      </c>
      <c r="D3761" s="273" t="s">
        <v>13</v>
      </c>
      <c r="E3761" s="273" t="s">
        <v>25041</v>
      </c>
      <c r="F3761" s="274">
        <v>67.52</v>
      </c>
    </row>
    <row r="3762" spans="1:6">
      <c r="A3762" s="273" t="s">
        <v>25039</v>
      </c>
      <c r="B3762" s="273">
        <v>39829</v>
      </c>
      <c r="C3762" s="266" t="s">
        <v>28510</v>
      </c>
      <c r="D3762" s="273" t="s">
        <v>13</v>
      </c>
      <c r="E3762" s="273" t="s">
        <v>25046</v>
      </c>
      <c r="F3762" s="274">
        <v>41</v>
      </c>
    </row>
    <row r="3763" spans="1:6">
      <c r="A3763" s="273" t="s">
        <v>25039</v>
      </c>
      <c r="B3763" s="273">
        <v>20231</v>
      </c>
      <c r="C3763" s="266" t="s">
        <v>28511</v>
      </c>
      <c r="D3763" s="273" t="s">
        <v>13</v>
      </c>
      <c r="E3763" s="273" t="s">
        <v>25041</v>
      </c>
      <c r="F3763" s="274">
        <v>66.23</v>
      </c>
    </row>
    <row r="3764" spans="1:6">
      <c r="A3764" s="273" t="s">
        <v>25039</v>
      </c>
      <c r="B3764" s="273">
        <v>4804</v>
      </c>
      <c r="C3764" s="266" t="s">
        <v>28512</v>
      </c>
      <c r="D3764" s="273" t="s">
        <v>13</v>
      </c>
      <c r="E3764" s="273" t="s">
        <v>25041</v>
      </c>
      <c r="F3764" s="274">
        <v>26.24</v>
      </c>
    </row>
    <row r="3765" spans="1:6">
      <c r="A3765" s="273" t="s">
        <v>25039</v>
      </c>
      <c r="B3765" s="273">
        <v>34680</v>
      </c>
      <c r="C3765" s="266" t="s">
        <v>28513</v>
      </c>
      <c r="D3765" s="273" t="s">
        <v>13</v>
      </c>
      <c r="E3765" s="273" t="s">
        <v>25041</v>
      </c>
      <c r="F3765" s="274">
        <v>41.21</v>
      </c>
    </row>
    <row r="3766" spans="1:6">
      <c r="A3766" s="273" t="s">
        <v>25039</v>
      </c>
      <c r="B3766" s="273">
        <v>11573</v>
      </c>
      <c r="C3766" s="266" t="s">
        <v>28514</v>
      </c>
      <c r="D3766" s="273" t="s">
        <v>14</v>
      </c>
      <c r="E3766" s="273" t="s">
        <v>25041</v>
      </c>
      <c r="F3766" s="274">
        <v>5.81</v>
      </c>
    </row>
    <row r="3767" spans="1:6">
      <c r="A3767" s="273" t="s">
        <v>25039</v>
      </c>
      <c r="B3767" s="273">
        <v>38401</v>
      </c>
      <c r="C3767" s="266" t="s">
        <v>28515</v>
      </c>
      <c r="D3767" s="273" t="s">
        <v>14</v>
      </c>
      <c r="E3767" s="273" t="s">
        <v>25041</v>
      </c>
      <c r="F3767" s="274">
        <v>59.75</v>
      </c>
    </row>
    <row r="3768" spans="1:6">
      <c r="A3768" s="273" t="s">
        <v>25039</v>
      </c>
      <c r="B3768" s="273">
        <v>11575</v>
      </c>
      <c r="C3768" s="266" t="s">
        <v>28516</v>
      </c>
      <c r="D3768" s="273" t="s">
        <v>14</v>
      </c>
      <c r="E3768" s="273" t="s">
        <v>25041</v>
      </c>
      <c r="F3768" s="274">
        <v>56.02</v>
      </c>
    </row>
    <row r="3769" spans="1:6">
      <c r="A3769" s="273" t="s">
        <v>25039</v>
      </c>
      <c r="B3769" s="273">
        <v>38179</v>
      </c>
      <c r="C3769" s="266" t="s">
        <v>28517</v>
      </c>
      <c r="D3769" s="273" t="s">
        <v>14</v>
      </c>
      <c r="E3769" s="273" t="s">
        <v>25041</v>
      </c>
      <c r="F3769" s="274">
        <v>46.32</v>
      </c>
    </row>
    <row r="3770" spans="1:6">
      <c r="A3770" s="273" t="s">
        <v>25039</v>
      </c>
      <c r="B3770" s="273">
        <v>20256</v>
      </c>
      <c r="C3770" s="266" t="s">
        <v>28518</v>
      </c>
      <c r="D3770" s="273" t="s">
        <v>14</v>
      </c>
      <c r="E3770" s="273" t="s">
        <v>25041</v>
      </c>
      <c r="F3770" s="274">
        <v>0.37</v>
      </c>
    </row>
    <row r="3771" spans="1:6">
      <c r="A3771" s="273" t="s">
        <v>25212</v>
      </c>
      <c r="B3771" s="273">
        <v>14511</v>
      </c>
      <c r="C3771" s="266" t="s">
        <v>28519</v>
      </c>
      <c r="D3771" s="273" t="s">
        <v>14</v>
      </c>
      <c r="E3771" s="273" t="s">
        <v>25041</v>
      </c>
      <c r="F3771" s="274">
        <v>943688.07</v>
      </c>
    </row>
    <row r="3772" spans="1:6">
      <c r="A3772" s="273" t="s">
        <v>25212</v>
      </c>
      <c r="B3772" s="273">
        <v>10642</v>
      </c>
      <c r="C3772" s="266" t="s">
        <v>28520</v>
      </c>
      <c r="D3772" s="273" t="s">
        <v>14</v>
      </c>
      <c r="E3772" s="273" t="s">
        <v>25046</v>
      </c>
      <c r="F3772" s="274">
        <v>889000</v>
      </c>
    </row>
    <row r="3773" spans="1:6">
      <c r="A3773" s="273" t="s">
        <v>25212</v>
      </c>
      <c r="B3773" s="273">
        <v>14489</v>
      </c>
      <c r="C3773" s="266" t="s">
        <v>28521</v>
      </c>
      <c r="D3773" s="273" t="s">
        <v>14</v>
      </c>
      <c r="E3773" s="273" t="s">
        <v>25041</v>
      </c>
      <c r="F3773" s="274">
        <v>788526.46</v>
      </c>
    </row>
    <row r="3774" spans="1:6">
      <c r="A3774" s="273" t="s">
        <v>25212</v>
      </c>
      <c r="B3774" s="273">
        <v>14513</v>
      </c>
      <c r="C3774" s="266" t="s">
        <v>28522</v>
      </c>
      <c r="D3774" s="273" t="s">
        <v>14</v>
      </c>
      <c r="E3774" s="273" t="s">
        <v>25041</v>
      </c>
      <c r="F3774" s="274">
        <v>591413.56000000006</v>
      </c>
    </row>
    <row r="3775" spans="1:6">
      <c r="A3775" s="273" t="s">
        <v>25212</v>
      </c>
      <c r="B3775" s="273">
        <v>10646</v>
      </c>
      <c r="C3775" s="266" t="s">
        <v>28523</v>
      </c>
      <c r="D3775" s="273" t="s">
        <v>14</v>
      </c>
      <c r="E3775" s="273" t="s">
        <v>25041</v>
      </c>
      <c r="F3775" s="274">
        <v>568832.78</v>
      </c>
    </row>
    <row r="3776" spans="1:6">
      <c r="A3776" s="273" t="s">
        <v>25212</v>
      </c>
      <c r="B3776" s="273">
        <v>6070</v>
      </c>
      <c r="C3776" s="266" t="s">
        <v>28524</v>
      </c>
      <c r="D3776" s="273" t="s">
        <v>14</v>
      </c>
      <c r="E3776" s="273" t="s">
        <v>25041</v>
      </c>
      <c r="F3776" s="274">
        <v>777239.98</v>
      </c>
    </row>
    <row r="3777" spans="1:6">
      <c r="A3777" s="273" t="s">
        <v>25212</v>
      </c>
      <c r="B3777" s="273">
        <v>6069</v>
      </c>
      <c r="C3777" s="266" t="s">
        <v>28525</v>
      </c>
      <c r="D3777" s="273" t="s">
        <v>14</v>
      </c>
      <c r="E3777" s="273" t="s">
        <v>25041</v>
      </c>
      <c r="F3777" s="274">
        <v>171704.03</v>
      </c>
    </row>
    <row r="3778" spans="1:6">
      <c r="A3778" s="273" t="s">
        <v>25212</v>
      </c>
      <c r="B3778" s="273">
        <v>14626</v>
      </c>
      <c r="C3778" s="266" t="s">
        <v>28526</v>
      </c>
      <c r="D3778" s="273" t="s">
        <v>14</v>
      </c>
      <c r="E3778" s="273" t="s">
        <v>25041</v>
      </c>
      <c r="F3778" s="274">
        <v>850900.03</v>
      </c>
    </row>
    <row r="3779" spans="1:6">
      <c r="A3779" s="273" t="s">
        <v>25212</v>
      </c>
      <c r="B3779" s="273">
        <v>6067</v>
      </c>
      <c r="C3779" s="266" t="s">
        <v>28527</v>
      </c>
      <c r="D3779" s="273" t="s">
        <v>14</v>
      </c>
      <c r="E3779" s="273" t="s">
        <v>25041</v>
      </c>
      <c r="F3779" s="274">
        <v>698500.01</v>
      </c>
    </row>
    <row r="3780" spans="1:6">
      <c r="A3780" s="273" t="s">
        <v>25039</v>
      </c>
      <c r="B3780" s="273">
        <v>38393</v>
      </c>
      <c r="C3780" s="266" t="s">
        <v>28528</v>
      </c>
      <c r="D3780" s="273" t="s">
        <v>14</v>
      </c>
      <c r="E3780" s="273" t="s">
        <v>25046</v>
      </c>
      <c r="F3780" s="274">
        <v>20.99</v>
      </c>
    </row>
    <row r="3781" spans="1:6">
      <c r="A3781" s="273" t="s">
        <v>25039</v>
      </c>
      <c r="B3781" s="273">
        <v>45233</v>
      </c>
      <c r="C3781" s="266" t="s">
        <v>32437</v>
      </c>
      <c r="D3781" s="273" t="s">
        <v>14</v>
      </c>
      <c r="E3781" s="273" t="s">
        <v>25041</v>
      </c>
      <c r="F3781" s="274">
        <v>9</v>
      </c>
    </row>
    <row r="3782" spans="1:6">
      <c r="A3782" s="273" t="s">
        <v>25039</v>
      </c>
      <c r="B3782" s="273">
        <v>38390</v>
      </c>
      <c r="C3782" s="266" t="s">
        <v>28529</v>
      </c>
      <c r="D3782" s="273" t="s">
        <v>14</v>
      </c>
      <c r="E3782" s="273" t="s">
        <v>25041</v>
      </c>
      <c r="F3782" s="274">
        <v>51.57</v>
      </c>
    </row>
    <row r="3783" spans="1:6">
      <c r="A3783" s="273" t="s">
        <v>25039</v>
      </c>
      <c r="B3783" s="273">
        <v>11578</v>
      </c>
      <c r="C3783" s="266" t="s">
        <v>28530</v>
      </c>
      <c r="D3783" s="273" t="s">
        <v>14</v>
      </c>
      <c r="E3783" s="273" t="s">
        <v>25041</v>
      </c>
      <c r="F3783" s="274">
        <v>12.09</v>
      </c>
    </row>
    <row r="3784" spans="1:6">
      <c r="A3784" s="273" t="s">
        <v>25039</v>
      </c>
      <c r="B3784" s="273">
        <v>11577</v>
      </c>
      <c r="C3784" s="266" t="s">
        <v>28531</v>
      </c>
      <c r="D3784" s="273" t="s">
        <v>14</v>
      </c>
      <c r="E3784" s="273" t="s">
        <v>25041</v>
      </c>
      <c r="F3784" s="274">
        <v>11.54</v>
      </c>
    </row>
    <row r="3785" spans="1:6">
      <c r="A3785" s="273" t="s">
        <v>25039</v>
      </c>
      <c r="B3785" s="273">
        <v>42432</v>
      </c>
      <c r="C3785" s="266" t="s">
        <v>28532</v>
      </c>
      <c r="D3785" s="273" t="s">
        <v>14</v>
      </c>
      <c r="E3785" s="273" t="s">
        <v>25041</v>
      </c>
      <c r="F3785" s="274">
        <v>2424.64</v>
      </c>
    </row>
    <row r="3786" spans="1:6">
      <c r="A3786" s="273" t="s">
        <v>25039</v>
      </c>
      <c r="B3786" s="273">
        <v>42437</v>
      </c>
      <c r="C3786" s="266" t="s">
        <v>28533</v>
      </c>
      <c r="D3786" s="273" t="s">
        <v>14</v>
      </c>
      <c r="E3786" s="273" t="s">
        <v>25041</v>
      </c>
      <c r="F3786" s="274">
        <v>1843.37</v>
      </c>
    </row>
    <row r="3787" spans="1:6">
      <c r="A3787" s="273" t="s">
        <v>25039</v>
      </c>
      <c r="B3787" s="273">
        <v>1116</v>
      </c>
      <c r="C3787" s="266" t="s">
        <v>28534</v>
      </c>
      <c r="D3787" s="273" t="s">
        <v>13</v>
      </c>
      <c r="E3787" s="273" t="s">
        <v>25041</v>
      </c>
      <c r="F3787" s="274">
        <v>18.28</v>
      </c>
    </row>
    <row r="3788" spans="1:6">
      <c r="A3788" s="273" t="s">
        <v>25039</v>
      </c>
      <c r="B3788" s="273">
        <v>1115</v>
      </c>
      <c r="C3788" s="266" t="s">
        <v>28535</v>
      </c>
      <c r="D3788" s="273" t="s">
        <v>13</v>
      </c>
      <c r="E3788" s="273" t="s">
        <v>25041</v>
      </c>
      <c r="F3788" s="274">
        <v>21.9</v>
      </c>
    </row>
    <row r="3789" spans="1:6">
      <c r="A3789" s="273" t="s">
        <v>25039</v>
      </c>
      <c r="B3789" s="273">
        <v>1113</v>
      </c>
      <c r="C3789" s="266" t="s">
        <v>28536</v>
      </c>
      <c r="D3789" s="273" t="s">
        <v>13</v>
      </c>
      <c r="E3789" s="273" t="s">
        <v>25041</v>
      </c>
      <c r="F3789" s="274">
        <v>25.6</v>
      </c>
    </row>
    <row r="3790" spans="1:6">
      <c r="A3790" s="273" t="s">
        <v>25039</v>
      </c>
      <c r="B3790" s="273">
        <v>1114</v>
      </c>
      <c r="C3790" s="266" t="s">
        <v>28537</v>
      </c>
      <c r="D3790" s="273" t="s">
        <v>13</v>
      </c>
      <c r="E3790" s="273" t="s">
        <v>25041</v>
      </c>
      <c r="F3790" s="274">
        <v>30.5</v>
      </c>
    </row>
    <row r="3791" spans="1:6">
      <c r="A3791" s="273" t="s">
        <v>25039</v>
      </c>
      <c r="B3791" s="273">
        <v>40873</v>
      </c>
      <c r="C3791" s="266" t="s">
        <v>28538</v>
      </c>
      <c r="D3791" s="273" t="s">
        <v>13</v>
      </c>
      <c r="E3791" s="273" t="s">
        <v>25041</v>
      </c>
      <c r="F3791" s="274">
        <v>23.87</v>
      </c>
    </row>
    <row r="3792" spans="1:6">
      <c r="A3792" s="273" t="s">
        <v>25039</v>
      </c>
      <c r="B3792" s="273">
        <v>20214</v>
      </c>
      <c r="C3792" s="266" t="s">
        <v>28539</v>
      </c>
      <c r="D3792" s="273" t="s">
        <v>14</v>
      </c>
      <c r="E3792" s="273" t="s">
        <v>25041</v>
      </c>
      <c r="F3792" s="274">
        <v>51.52</v>
      </c>
    </row>
    <row r="3793" spans="1:6">
      <c r="A3793" s="273" t="s">
        <v>25039</v>
      </c>
      <c r="B3793" s="273">
        <v>7237</v>
      </c>
      <c r="C3793" s="266" t="s">
        <v>28540</v>
      </c>
      <c r="D3793" s="273" t="s">
        <v>14</v>
      </c>
      <c r="E3793" s="273" t="s">
        <v>25041</v>
      </c>
      <c r="F3793" s="274">
        <v>50.44</v>
      </c>
    </row>
    <row r="3794" spans="1:6">
      <c r="A3794" s="273" t="s">
        <v>25039</v>
      </c>
      <c r="B3794" s="273">
        <v>11757</v>
      </c>
      <c r="C3794" s="266" t="s">
        <v>28541</v>
      </c>
      <c r="D3794" s="273" t="s">
        <v>14</v>
      </c>
      <c r="E3794" s="273" t="s">
        <v>25046</v>
      </c>
      <c r="F3794" s="274">
        <v>46</v>
      </c>
    </row>
    <row r="3795" spans="1:6">
      <c r="A3795" s="273" t="s">
        <v>25039</v>
      </c>
      <c r="B3795" s="273">
        <v>11758</v>
      </c>
      <c r="C3795" s="266" t="s">
        <v>28542</v>
      </c>
      <c r="D3795" s="273" t="s">
        <v>14</v>
      </c>
      <c r="E3795" s="273" t="s">
        <v>25046</v>
      </c>
      <c r="F3795" s="274">
        <v>57.76</v>
      </c>
    </row>
    <row r="3796" spans="1:6">
      <c r="A3796" s="273" t="s">
        <v>25039</v>
      </c>
      <c r="B3796" s="273">
        <v>37526</v>
      </c>
      <c r="C3796" s="266" t="s">
        <v>28543</v>
      </c>
      <c r="D3796" s="273" t="s">
        <v>14</v>
      </c>
      <c r="E3796" s="273" t="s">
        <v>25041</v>
      </c>
      <c r="F3796" s="274">
        <v>5.05</v>
      </c>
    </row>
    <row r="3797" spans="1:6">
      <c r="A3797" s="273" t="s">
        <v>25039</v>
      </c>
      <c r="B3797" s="273">
        <v>6076</v>
      </c>
      <c r="C3797" s="266" t="s">
        <v>28544</v>
      </c>
      <c r="D3797" s="273" t="s">
        <v>18</v>
      </c>
      <c r="E3797" s="273" t="s">
        <v>25046</v>
      </c>
      <c r="F3797" s="274">
        <v>73</v>
      </c>
    </row>
    <row r="3798" spans="1:6">
      <c r="A3798" s="273" t="s">
        <v>25039</v>
      </c>
      <c r="B3798" s="273">
        <v>13109</v>
      </c>
      <c r="C3798" s="266" t="s">
        <v>28545</v>
      </c>
      <c r="D3798" s="273" t="s">
        <v>14</v>
      </c>
      <c r="E3798" s="273" t="s">
        <v>25041</v>
      </c>
      <c r="F3798" s="274">
        <v>270.93</v>
      </c>
    </row>
    <row r="3799" spans="1:6">
      <c r="A3799" s="273" t="s">
        <v>25039</v>
      </c>
      <c r="B3799" s="273">
        <v>13110</v>
      </c>
      <c r="C3799" s="266" t="s">
        <v>28546</v>
      </c>
      <c r="D3799" s="273" t="s">
        <v>14</v>
      </c>
      <c r="E3799" s="273" t="s">
        <v>25041</v>
      </c>
      <c r="F3799" s="274">
        <v>356.56</v>
      </c>
    </row>
    <row r="3800" spans="1:6">
      <c r="A3800" s="273" t="s">
        <v>25039</v>
      </c>
      <c r="B3800" s="273">
        <v>7581</v>
      </c>
      <c r="C3800" s="266" t="s">
        <v>28547</v>
      </c>
      <c r="D3800" s="273" t="s">
        <v>14</v>
      </c>
      <c r="E3800" s="273" t="s">
        <v>25041</v>
      </c>
      <c r="F3800" s="274">
        <v>3.44</v>
      </c>
    </row>
    <row r="3801" spans="1:6">
      <c r="A3801" s="273" t="s">
        <v>25039</v>
      </c>
      <c r="B3801" s="273">
        <v>4509</v>
      </c>
      <c r="C3801" s="266" t="s">
        <v>28548</v>
      </c>
      <c r="D3801" s="273" t="s">
        <v>13</v>
      </c>
      <c r="E3801" s="273" t="s">
        <v>25041</v>
      </c>
      <c r="F3801" s="274">
        <v>4.1900000000000004</v>
      </c>
    </row>
    <row r="3802" spans="1:6">
      <c r="A3802" s="273" t="s">
        <v>25039</v>
      </c>
      <c r="B3802" s="273">
        <v>4512</v>
      </c>
      <c r="C3802" s="266" t="s">
        <v>28549</v>
      </c>
      <c r="D3802" s="273" t="s">
        <v>13</v>
      </c>
      <c r="E3802" s="273" t="s">
        <v>25041</v>
      </c>
      <c r="F3802" s="274">
        <v>2</v>
      </c>
    </row>
    <row r="3803" spans="1:6">
      <c r="A3803" s="273" t="s">
        <v>25039</v>
      </c>
      <c r="B3803" s="273">
        <v>4517</v>
      </c>
      <c r="C3803" s="266" t="s">
        <v>28550</v>
      </c>
      <c r="D3803" s="273" t="s">
        <v>13</v>
      </c>
      <c r="E3803" s="273" t="s">
        <v>25041</v>
      </c>
      <c r="F3803" s="274">
        <v>2.89</v>
      </c>
    </row>
    <row r="3804" spans="1:6">
      <c r="A3804" s="273" t="s">
        <v>25039</v>
      </c>
      <c r="B3804" s="273">
        <v>20206</v>
      </c>
      <c r="C3804" s="266" t="s">
        <v>28551</v>
      </c>
      <c r="D3804" s="273" t="s">
        <v>13</v>
      </c>
      <c r="E3804" s="273" t="s">
        <v>25041</v>
      </c>
      <c r="F3804" s="274">
        <v>11.48</v>
      </c>
    </row>
    <row r="3805" spans="1:6">
      <c r="A3805" s="273" t="s">
        <v>25039</v>
      </c>
      <c r="B3805" s="273">
        <v>4460</v>
      </c>
      <c r="C3805" s="266" t="s">
        <v>28552</v>
      </c>
      <c r="D3805" s="273" t="s">
        <v>13</v>
      </c>
      <c r="E3805" s="273" t="s">
        <v>25041</v>
      </c>
      <c r="F3805" s="274">
        <v>11.78</v>
      </c>
    </row>
    <row r="3806" spans="1:6">
      <c r="A3806" s="273" t="s">
        <v>25039</v>
      </c>
      <c r="B3806" s="273">
        <v>4415</v>
      </c>
      <c r="C3806" s="266" t="s">
        <v>28553</v>
      </c>
      <c r="D3806" s="273" t="s">
        <v>13</v>
      </c>
      <c r="E3806" s="273" t="s">
        <v>25041</v>
      </c>
      <c r="F3806" s="274">
        <v>6.31</v>
      </c>
    </row>
    <row r="3807" spans="1:6">
      <c r="A3807" s="273" t="s">
        <v>25039</v>
      </c>
      <c r="B3807" s="273">
        <v>4417</v>
      </c>
      <c r="C3807" s="266" t="s">
        <v>28554</v>
      </c>
      <c r="D3807" s="273" t="s">
        <v>13</v>
      </c>
      <c r="E3807" s="273" t="s">
        <v>25041</v>
      </c>
      <c r="F3807" s="274">
        <v>9.08</v>
      </c>
    </row>
    <row r="3808" spans="1:6">
      <c r="A3808" s="273" t="s">
        <v>32229</v>
      </c>
      <c r="B3808" s="273">
        <v>37373</v>
      </c>
      <c r="C3808" s="266" t="s">
        <v>28555</v>
      </c>
      <c r="D3808" s="273" t="s">
        <v>17</v>
      </c>
      <c r="E3808" s="273" t="s">
        <v>25046</v>
      </c>
      <c r="F3808" s="274">
        <v>0.11</v>
      </c>
    </row>
    <row r="3809" spans="1:6">
      <c r="A3809" s="273" t="s">
        <v>32229</v>
      </c>
      <c r="B3809" s="273">
        <v>40864</v>
      </c>
      <c r="C3809" s="266" t="s">
        <v>28556</v>
      </c>
      <c r="D3809" s="273" t="s">
        <v>11802</v>
      </c>
      <c r="E3809" s="273" t="s">
        <v>25046</v>
      </c>
      <c r="F3809" s="274">
        <v>18.28</v>
      </c>
    </row>
    <row r="3810" spans="1:6">
      <c r="A3810" s="273" t="s">
        <v>25039</v>
      </c>
      <c r="B3810" s="273">
        <v>4734</v>
      </c>
      <c r="C3810" s="266" t="s">
        <v>28557</v>
      </c>
      <c r="D3810" s="273" t="s">
        <v>18</v>
      </c>
      <c r="E3810" s="273" t="s">
        <v>25041</v>
      </c>
      <c r="F3810" s="274">
        <v>286.32</v>
      </c>
    </row>
    <row r="3811" spans="1:6">
      <c r="A3811" s="273" t="s">
        <v>25039</v>
      </c>
      <c r="B3811" s="273">
        <v>6085</v>
      </c>
      <c r="C3811" s="266" t="s">
        <v>28558</v>
      </c>
      <c r="D3811" s="273" t="s">
        <v>11</v>
      </c>
      <c r="E3811" s="273" t="s">
        <v>25046</v>
      </c>
      <c r="F3811" s="274">
        <v>11.71</v>
      </c>
    </row>
    <row r="3812" spans="1:6">
      <c r="A3812" s="273" t="s">
        <v>25039</v>
      </c>
      <c r="B3812" s="273">
        <v>38396</v>
      </c>
      <c r="C3812" s="266" t="s">
        <v>28559</v>
      </c>
      <c r="D3812" s="273" t="s">
        <v>14</v>
      </c>
      <c r="E3812" s="273" t="s">
        <v>25041</v>
      </c>
      <c r="F3812" s="274">
        <v>922.01</v>
      </c>
    </row>
    <row r="3813" spans="1:6">
      <c r="A3813" s="273" t="s">
        <v>25039</v>
      </c>
      <c r="B3813" s="273">
        <v>11622</v>
      </c>
      <c r="C3813" s="266" t="s">
        <v>28560</v>
      </c>
      <c r="D3813" s="273" t="s">
        <v>15</v>
      </c>
      <c r="E3813" s="273" t="s">
        <v>25041</v>
      </c>
      <c r="F3813" s="274">
        <v>72.260000000000005</v>
      </c>
    </row>
    <row r="3814" spans="1:6">
      <c r="A3814" s="273" t="s">
        <v>25039</v>
      </c>
      <c r="B3814" s="273">
        <v>43143</v>
      </c>
      <c r="C3814" s="266" t="s">
        <v>28561</v>
      </c>
      <c r="D3814" s="273" t="s">
        <v>11</v>
      </c>
      <c r="E3814" s="273" t="s">
        <v>25041</v>
      </c>
      <c r="F3814" s="274">
        <v>27.29</v>
      </c>
    </row>
    <row r="3815" spans="1:6">
      <c r="A3815" s="273" t="s">
        <v>25039</v>
      </c>
      <c r="B3815" s="273">
        <v>7317</v>
      </c>
      <c r="C3815" s="266" t="s">
        <v>28562</v>
      </c>
      <c r="D3815" s="273" t="s">
        <v>15</v>
      </c>
      <c r="E3815" s="273" t="s">
        <v>25041</v>
      </c>
      <c r="F3815" s="274">
        <v>37.450000000000003</v>
      </c>
    </row>
    <row r="3816" spans="1:6">
      <c r="A3816" s="273" t="s">
        <v>25039</v>
      </c>
      <c r="B3816" s="273">
        <v>142</v>
      </c>
      <c r="C3816" s="266" t="s">
        <v>28563</v>
      </c>
      <c r="D3816" s="273" t="s">
        <v>28564</v>
      </c>
      <c r="E3816" s="273" t="s">
        <v>25041</v>
      </c>
      <c r="F3816" s="274">
        <v>34.1</v>
      </c>
    </row>
    <row r="3817" spans="1:6">
      <c r="A3817" s="273" t="s">
        <v>25039</v>
      </c>
      <c r="B3817" s="273">
        <v>43142</v>
      </c>
      <c r="C3817" s="266" t="s">
        <v>28565</v>
      </c>
      <c r="D3817" s="273" t="s">
        <v>11</v>
      </c>
      <c r="E3817" s="273" t="s">
        <v>25041</v>
      </c>
      <c r="F3817" s="274">
        <v>154.88999999999999</v>
      </c>
    </row>
    <row r="3818" spans="1:6">
      <c r="A3818" s="273" t="s">
        <v>25039</v>
      </c>
      <c r="B3818" s="273">
        <v>38123</v>
      </c>
      <c r="C3818" s="266" t="s">
        <v>28566</v>
      </c>
      <c r="D3818" s="273" t="s">
        <v>15</v>
      </c>
      <c r="E3818" s="273" t="s">
        <v>25041</v>
      </c>
      <c r="F3818" s="274">
        <v>74.03</v>
      </c>
    </row>
    <row r="3819" spans="1:6">
      <c r="A3819" s="273" t="s">
        <v>25039</v>
      </c>
      <c r="B3819" s="273">
        <v>42699</v>
      </c>
      <c r="C3819" s="266" t="s">
        <v>28567</v>
      </c>
      <c r="D3819" s="273" t="s">
        <v>14</v>
      </c>
      <c r="E3819" s="273" t="s">
        <v>25041</v>
      </c>
      <c r="F3819" s="274">
        <v>38.82</v>
      </c>
    </row>
    <row r="3820" spans="1:6">
      <c r="A3820" s="273" t="s">
        <v>25212</v>
      </c>
      <c r="B3820" s="273">
        <v>37743</v>
      </c>
      <c r="C3820" s="266" t="s">
        <v>28568</v>
      </c>
      <c r="D3820" s="273" t="s">
        <v>14</v>
      </c>
      <c r="E3820" s="273" t="s">
        <v>25041</v>
      </c>
      <c r="F3820" s="274">
        <v>237841.37</v>
      </c>
    </row>
    <row r="3821" spans="1:6">
      <c r="A3821" s="273" t="s">
        <v>25212</v>
      </c>
      <c r="B3821" s="273">
        <v>37744</v>
      </c>
      <c r="C3821" s="266" t="s">
        <v>28569</v>
      </c>
      <c r="D3821" s="273" t="s">
        <v>14</v>
      </c>
      <c r="E3821" s="273" t="s">
        <v>25041</v>
      </c>
      <c r="F3821" s="274">
        <v>279656.7</v>
      </c>
    </row>
    <row r="3822" spans="1:6">
      <c r="A3822" s="273" t="s">
        <v>25212</v>
      </c>
      <c r="B3822" s="273">
        <v>37741</v>
      </c>
      <c r="C3822" s="266" t="s">
        <v>28570</v>
      </c>
      <c r="D3822" s="273" t="s">
        <v>14</v>
      </c>
      <c r="E3822" s="273" t="s">
        <v>25041</v>
      </c>
      <c r="F3822" s="274">
        <v>216267.85</v>
      </c>
    </row>
    <row r="3823" spans="1:6">
      <c r="A3823" s="273" t="s">
        <v>25039</v>
      </c>
      <c r="B3823" s="273">
        <v>39396</v>
      </c>
      <c r="C3823" s="266" t="s">
        <v>28571</v>
      </c>
      <c r="D3823" s="273" t="s">
        <v>14</v>
      </c>
      <c r="E3823" s="273" t="s">
        <v>25041</v>
      </c>
      <c r="F3823" s="274">
        <v>53.32</v>
      </c>
    </row>
    <row r="3824" spans="1:6">
      <c r="A3824" s="273" t="s">
        <v>25039</v>
      </c>
      <c r="B3824" s="273">
        <v>39392</v>
      </c>
      <c r="C3824" s="266" t="s">
        <v>28572</v>
      </c>
      <c r="D3824" s="273" t="s">
        <v>14</v>
      </c>
      <c r="E3824" s="273" t="s">
        <v>25041</v>
      </c>
      <c r="F3824" s="274">
        <v>60.15</v>
      </c>
    </row>
    <row r="3825" spans="1:6">
      <c r="A3825" s="273" t="s">
        <v>25039</v>
      </c>
      <c r="B3825" s="273">
        <v>39393</v>
      </c>
      <c r="C3825" s="266" t="s">
        <v>28573</v>
      </c>
      <c r="D3825" s="273" t="s">
        <v>14</v>
      </c>
      <c r="E3825" s="273" t="s">
        <v>25041</v>
      </c>
      <c r="F3825" s="274">
        <v>37.19</v>
      </c>
    </row>
    <row r="3826" spans="1:6">
      <c r="A3826" s="273" t="s">
        <v>25039</v>
      </c>
      <c r="B3826" s="273">
        <v>39394</v>
      </c>
      <c r="C3826" s="266" t="s">
        <v>28574</v>
      </c>
      <c r="D3826" s="273" t="s">
        <v>14</v>
      </c>
      <c r="E3826" s="273" t="s">
        <v>25041</v>
      </c>
      <c r="F3826" s="274">
        <v>41.86</v>
      </c>
    </row>
    <row r="3827" spans="1:6">
      <c r="A3827" s="273" t="s">
        <v>25039</v>
      </c>
      <c r="B3827" s="273">
        <v>39395</v>
      </c>
      <c r="C3827" s="266" t="s">
        <v>28575</v>
      </c>
      <c r="D3827" s="273" t="s">
        <v>14</v>
      </c>
      <c r="E3827" s="273" t="s">
        <v>25041</v>
      </c>
      <c r="F3827" s="274">
        <v>38.93</v>
      </c>
    </row>
    <row r="3828" spans="1:6">
      <c r="A3828" s="273" t="s">
        <v>25212</v>
      </c>
      <c r="B3828" s="273">
        <v>14618</v>
      </c>
      <c r="C3828" s="266" t="s">
        <v>28576</v>
      </c>
      <c r="D3828" s="273" t="s">
        <v>14</v>
      </c>
      <c r="E3828" s="273" t="s">
        <v>25041</v>
      </c>
      <c r="F3828" s="274">
        <v>1252.51</v>
      </c>
    </row>
    <row r="3829" spans="1:6">
      <c r="A3829" s="273" t="s">
        <v>25183</v>
      </c>
      <c r="B3829" s="273">
        <v>6110</v>
      </c>
      <c r="C3829" s="266" t="s">
        <v>28577</v>
      </c>
      <c r="D3829" s="273" t="s">
        <v>17</v>
      </c>
      <c r="E3829" s="273" t="s">
        <v>25041</v>
      </c>
      <c r="F3829" s="274">
        <v>24.74</v>
      </c>
    </row>
    <row r="3830" spans="1:6">
      <c r="A3830" s="273" t="s">
        <v>25183</v>
      </c>
      <c r="B3830" s="273">
        <v>40910</v>
      </c>
      <c r="C3830" s="266" t="s">
        <v>28578</v>
      </c>
      <c r="D3830" s="273" t="s">
        <v>11802</v>
      </c>
      <c r="E3830" s="273" t="s">
        <v>25041</v>
      </c>
      <c r="F3830" s="274">
        <v>4336.72</v>
      </c>
    </row>
    <row r="3831" spans="1:6">
      <c r="A3831" s="273" t="s">
        <v>25039</v>
      </c>
      <c r="B3831" s="273">
        <v>45255</v>
      </c>
      <c r="C3831" s="266" t="s">
        <v>32438</v>
      </c>
      <c r="D3831" s="273" t="s">
        <v>14</v>
      </c>
      <c r="E3831" s="273" t="s">
        <v>25041</v>
      </c>
      <c r="F3831" s="274">
        <v>42.84</v>
      </c>
    </row>
    <row r="3832" spans="1:6">
      <c r="A3832" s="273" t="s">
        <v>25183</v>
      </c>
      <c r="B3832" s="273">
        <v>6111</v>
      </c>
      <c r="C3832" s="266" t="s">
        <v>28579</v>
      </c>
      <c r="D3832" s="273" t="s">
        <v>17</v>
      </c>
      <c r="E3832" s="273" t="s">
        <v>25046</v>
      </c>
      <c r="F3832" s="274">
        <v>19.8</v>
      </c>
    </row>
    <row r="3833" spans="1:6">
      <c r="A3833" s="273" t="s">
        <v>25183</v>
      </c>
      <c r="B3833" s="273">
        <v>41084</v>
      </c>
      <c r="C3833" s="266" t="s">
        <v>28580</v>
      </c>
      <c r="D3833" s="273" t="s">
        <v>11802</v>
      </c>
      <c r="E3833" s="273" t="s">
        <v>25041</v>
      </c>
      <c r="F3833" s="274">
        <v>3469.78</v>
      </c>
    </row>
    <row r="3834" spans="1:6">
      <c r="A3834" s="273" t="s">
        <v>25987</v>
      </c>
      <c r="B3834" s="273">
        <v>44535</v>
      </c>
      <c r="C3834" s="266" t="s">
        <v>28581</v>
      </c>
      <c r="D3834" s="273" t="s">
        <v>18</v>
      </c>
      <c r="E3834" s="273" t="s">
        <v>25041</v>
      </c>
      <c r="F3834" s="274">
        <v>48.58</v>
      </c>
    </row>
    <row r="3835" spans="1:6">
      <c r="A3835" s="273" t="s">
        <v>25039</v>
      </c>
      <c r="B3835" s="273">
        <v>44945</v>
      </c>
      <c r="C3835" s="266" t="s">
        <v>28582</v>
      </c>
      <c r="D3835" s="273" t="s">
        <v>14</v>
      </c>
      <c r="E3835" s="273" t="s">
        <v>25046</v>
      </c>
      <c r="F3835" s="274">
        <v>10</v>
      </c>
    </row>
    <row r="3836" spans="1:6">
      <c r="A3836" s="273" t="s">
        <v>25039</v>
      </c>
      <c r="B3836" s="273">
        <v>38637</v>
      </c>
      <c r="C3836" s="266" t="s">
        <v>28583</v>
      </c>
      <c r="D3836" s="273" t="s">
        <v>14</v>
      </c>
      <c r="E3836" s="273" t="s">
        <v>25041</v>
      </c>
      <c r="F3836" s="274">
        <v>230.06</v>
      </c>
    </row>
    <row r="3837" spans="1:6">
      <c r="A3837" s="273" t="s">
        <v>25039</v>
      </c>
      <c r="B3837" s="273">
        <v>6150</v>
      </c>
      <c r="C3837" s="266" t="s">
        <v>28584</v>
      </c>
      <c r="D3837" s="273" t="s">
        <v>14</v>
      </c>
      <c r="E3837" s="273" t="s">
        <v>25041</v>
      </c>
      <c r="F3837" s="274">
        <v>232.87</v>
      </c>
    </row>
    <row r="3838" spans="1:6">
      <c r="A3838" s="273" t="s">
        <v>25039</v>
      </c>
      <c r="B3838" s="273">
        <v>6136</v>
      </c>
      <c r="C3838" s="266" t="s">
        <v>28585</v>
      </c>
      <c r="D3838" s="273" t="s">
        <v>14</v>
      </c>
      <c r="E3838" s="273" t="s">
        <v>25046</v>
      </c>
      <c r="F3838" s="274">
        <v>183.05</v>
      </c>
    </row>
    <row r="3839" spans="1:6">
      <c r="A3839" s="273" t="s">
        <v>25039</v>
      </c>
      <c r="B3839" s="273">
        <v>38638</v>
      </c>
      <c r="C3839" s="266" t="s">
        <v>28586</v>
      </c>
      <c r="D3839" s="273" t="s">
        <v>14</v>
      </c>
      <c r="E3839" s="273" t="s">
        <v>25041</v>
      </c>
      <c r="F3839" s="274">
        <v>193.86</v>
      </c>
    </row>
    <row r="3840" spans="1:6">
      <c r="A3840" s="273" t="s">
        <v>25039</v>
      </c>
      <c r="B3840" s="273">
        <v>20262</v>
      </c>
      <c r="C3840" s="266" t="s">
        <v>28587</v>
      </c>
      <c r="D3840" s="273" t="s">
        <v>14</v>
      </c>
      <c r="E3840" s="273" t="s">
        <v>25041</v>
      </c>
      <c r="F3840" s="274">
        <v>18.309999999999999</v>
      </c>
    </row>
    <row r="3841" spans="1:6">
      <c r="A3841" s="273" t="s">
        <v>25039</v>
      </c>
      <c r="B3841" s="273">
        <v>6145</v>
      </c>
      <c r="C3841" s="266" t="s">
        <v>28588</v>
      </c>
      <c r="D3841" s="273" t="s">
        <v>14</v>
      </c>
      <c r="E3841" s="273" t="s">
        <v>25041</v>
      </c>
      <c r="F3841" s="274">
        <v>20.23</v>
      </c>
    </row>
    <row r="3842" spans="1:6">
      <c r="A3842" s="273" t="s">
        <v>25039</v>
      </c>
      <c r="B3842" s="273">
        <v>6149</v>
      </c>
      <c r="C3842" s="266" t="s">
        <v>28589</v>
      </c>
      <c r="D3842" s="273" t="s">
        <v>14</v>
      </c>
      <c r="E3842" s="273" t="s">
        <v>25041</v>
      </c>
      <c r="F3842" s="274">
        <v>13.37</v>
      </c>
    </row>
    <row r="3843" spans="1:6">
      <c r="A3843" s="273" t="s">
        <v>25039</v>
      </c>
      <c r="B3843" s="273">
        <v>6146</v>
      </c>
      <c r="C3843" s="266" t="s">
        <v>28590</v>
      </c>
      <c r="D3843" s="273" t="s">
        <v>14</v>
      </c>
      <c r="E3843" s="273" t="s">
        <v>25041</v>
      </c>
      <c r="F3843" s="274">
        <v>19.22</v>
      </c>
    </row>
    <row r="3844" spans="1:6">
      <c r="A3844" s="273" t="s">
        <v>25039</v>
      </c>
      <c r="B3844" s="273">
        <v>44536</v>
      </c>
      <c r="C3844" s="266" t="s">
        <v>32439</v>
      </c>
      <c r="D3844" s="273" t="s">
        <v>15</v>
      </c>
      <c r="E3844" s="273" t="s">
        <v>25041</v>
      </c>
      <c r="F3844" s="274">
        <v>2.86</v>
      </c>
    </row>
    <row r="3845" spans="1:6">
      <c r="A3845" s="273" t="s">
        <v>25039</v>
      </c>
      <c r="B3845" s="273">
        <v>39961</v>
      </c>
      <c r="C3845" s="266" t="s">
        <v>28591</v>
      </c>
      <c r="D3845" s="273" t="s">
        <v>14</v>
      </c>
      <c r="E3845" s="273" t="s">
        <v>25041</v>
      </c>
      <c r="F3845" s="274">
        <v>22.53</v>
      </c>
    </row>
    <row r="3846" spans="1:6">
      <c r="A3846" s="273" t="s">
        <v>25039</v>
      </c>
      <c r="B3846" s="273">
        <v>42433</v>
      </c>
      <c r="C3846" s="266" t="s">
        <v>28592</v>
      </c>
      <c r="D3846" s="273" t="s">
        <v>14</v>
      </c>
      <c r="E3846" s="273" t="s">
        <v>25041</v>
      </c>
      <c r="F3846" s="274">
        <v>4789.18</v>
      </c>
    </row>
    <row r="3847" spans="1:6">
      <c r="A3847" s="273" t="s">
        <v>25039</v>
      </c>
      <c r="B3847" s="273">
        <v>42434</v>
      </c>
      <c r="C3847" s="266" t="s">
        <v>28593</v>
      </c>
      <c r="D3847" s="273" t="s">
        <v>14</v>
      </c>
      <c r="E3847" s="273" t="s">
        <v>25041</v>
      </c>
      <c r="F3847" s="274">
        <v>5175.3999999999996</v>
      </c>
    </row>
    <row r="3848" spans="1:6">
      <c r="A3848" s="273" t="s">
        <v>25039</v>
      </c>
      <c r="B3848" s="273">
        <v>42435</v>
      </c>
      <c r="C3848" s="266" t="s">
        <v>28594</v>
      </c>
      <c r="D3848" s="273" t="s">
        <v>14</v>
      </c>
      <c r="E3848" s="273" t="s">
        <v>25041</v>
      </c>
      <c r="F3848" s="274">
        <v>2580.7800000000002</v>
      </c>
    </row>
    <row r="3849" spans="1:6">
      <c r="A3849" s="273" t="s">
        <v>25039</v>
      </c>
      <c r="B3849" s="273">
        <v>38061</v>
      </c>
      <c r="C3849" s="266" t="s">
        <v>28595</v>
      </c>
      <c r="D3849" s="273" t="s">
        <v>14</v>
      </c>
      <c r="E3849" s="273" t="s">
        <v>25041</v>
      </c>
      <c r="F3849" s="274">
        <v>46.17</v>
      </c>
    </row>
    <row r="3850" spans="1:6">
      <c r="A3850" s="273" t="s">
        <v>25039</v>
      </c>
      <c r="B3850" s="273">
        <v>20250</v>
      </c>
      <c r="C3850" s="266" t="s">
        <v>28596</v>
      </c>
      <c r="D3850" s="273" t="s">
        <v>15</v>
      </c>
      <c r="E3850" s="273" t="s">
        <v>25046</v>
      </c>
      <c r="F3850" s="274">
        <v>22.75</v>
      </c>
    </row>
    <row r="3851" spans="1:6">
      <c r="A3851" s="273" t="s">
        <v>25039</v>
      </c>
      <c r="B3851" s="273">
        <v>13388</v>
      </c>
      <c r="C3851" s="266" t="s">
        <v>28597</v>
      </c>
      <c r="D3851" s="273" t="s">
        <v>15</v>
      </c>
      <c r="E3851" s="273" t="s">
        <v>25041</v>
      </c>
      <c r="F3851" s="274">
        <v>227.94</v>
      </c>
    </row>
    <row r="3852" spans="1:6">
      <c r="A3852" s="273" t="s">
        <v>25039</v>
      </c>
      <c r="B3852" s="273">
        <v>39914</v>
      </c>
      <c r="C3852" s="266" t="s">
        <v>28598</v>
      </c>
      <c r="D3852" s="273" t="s">
        <v>15</v>
      </c>
      <c r="E3852" s="273" t="s">
        <v>25041</v>
      </c>
      <c r="F3852" s="274">
        <v>267.45</v>
      </c>
    </row>
    <row r="3853" spans="1:6">
      <c r="A3853" s="273" t="s">
        <v>25039</v>
      </c>
      <c r="B3853" s="273">
        <v>12732</v>
      </c>
      <c r="C3853" s="266" t="s">
        <v>28599</v>
      </c>
      <c r="D3853" s="273" t="s">
        <v>14</v>
      </c>
      <c r="E3853" s="273" t="s">
        <v>25041</v>
      </c>
      <c r="F3853" s="274">
        <v>308.60000000000002</v>
      </c>
    </row>
    <row r="3854" spans="1:6">
      <c r="A3854" s="273" t="s">
        <v>25183</v>
      </c>
      <c r="B3854" s="273">
        <v>6160</v>
      </c>
      <c r="C3854" s="266" t="s">
        <v>28600</v>
      </c>
      <c r="D3854" s="273" t="s">
        <v>17</v>
      </c>
      <c r="E3854" s="273" t="s">
        <v>25046</v>
      </c>
      <c r="F3854" s="274">
        <v>30.2</v>
      </c>
    </row>
    <row r="3855" spans="1:6">
      <c r="A3855" s="273" t="s">
        <v>25183</v>
      </c>
      <c r="B3855" s="273">
        <v>41087</v>
      </c>
      <c r="C3855" s="266" t="s">
        <v>28601</v>
      </c>
      <c r="D3855" s="273" t="s">
        <v>11802</v>
      </c>
      <c r="E3855" s="273" t="s">
        <v>25041</v>
      </c>
      <c r="F3855" s="274">
        <v>5290.11</v>
      </c>
    </row>
    <row r="3856" spans="1:6">
      <c r="A3856" s="273" t="s">
        <v>25183</v>
      </c>
      <c r="B3856" s="273">
        <v>6166</v>
      </c>
      <c r="C3856" s="266" t="s">
        <v>28602</v>
      </c>
      <c r="D3856" s="273" t="s">
        <v>17</v>
      </c>
      <c r="E3856" s="273" t="s">
        <v>25041</v>
      </c>
      <c r="F3856" s="274">
        <v>32.53</v>
      </c>
    </row>
    <row r="3857" spans="1:6">
      <c r="A3857" s="273" t="s">
        <v>25183</v>
      </c>
      <c r="B3857" s="273">
        <v>41088</v>
      </c>
      <c r="C3857" s="266" t="s">
        <v>28603</v>
      </c>
      <c r="D3857" s="273" t="s">
        <v>11802</v>
      </c>
      <c r="E3857" s="273" t="s">
        <v>25041</v>
      </c>
      <c r="F3857" s="274">
        <v>5701</v>
      </c>
    </row>
    <row r="3858" spans="1:6">
      <c r="A3858" s="273" t="s">
        <v>25039</v>
      </c>
      <c r="B3858" s="273">
        <v>20232</v>
      </c>
      <c r="C3858" s="266" t="s">
        <v>28604</v>
      </c>
      <c r="D3858" s="273" t="s">
        <v>13</v>
      </c>
      <c r="E3858" s="273" t="s">
        <v>25041</v>
      </c>
      <c r="F3858" s="274">
        <v>93.75</v>
      </c>
    </row>
    <row r="3859" spans="1:6">
      <c r="A3859" s="273" t="s">
        <v>25039</v>
      </c>
      <c r="B3859" s="273">
        <v>10856</v>
      </c>
      <c r="C3859" s="266" t="s">
        <v>28605</v>
      </c>
      <c r="D3859" s="273" t="s">
        <v>13</v>
      </c>
      <c r="E3859" s="273" t="s">
        <v>25041</v>
      </c>
      <c r="F3859" s="274">
        <v>113.34</v>
      </c>
    </row>
    <row r="3860" spans="1:6">
      <c r="A3860" s="273" t="s">
        <v>25039</v>
      </c>
      <c r="B3860" s="273">
        <v>4828</v>
      </c>
      <c r="C3860" s="266" t="s">
        <v>28606</v>
      </c>
      <c r="D3860" s="273" t="s">
        <v>13</v>
      </c>
      <c r="E3860" s="273" t="s">
        <v>25041</v>
      </c>
      <c r="F3860" s="274">
        <v>100.78</v>
      </c>
    </row>
    <row r="3861" spans="1:6">
      <c r="A3861" s="273" t="s">
        <v>25039</v>
      </c>
      <c r="B3861" s="273">
        <v>20249</v>
      </c>
      <c r="C3861" s="266" t="s">
        <v>28607</v>
      </c>
      <c r="D3861" s="273" t="s">
        <v>13</v>
      </c>
      <c r="E3861" s="273" t="s">
        <v>25041</v>
      </c>
      <c r="F3861" s="274">
        <v>55.19</v>
      </c>
    </row>
    <row r="3862" spans="1:6">
      <c r="A3862" s="273" t="s">
        <v>25039</v>
      </c>
      <c r="B3862" s="273">
        <v>11609</v>
      </c>
      <c r="C3862" s="266" t="s">
        <v>28608</v>
      </c>
      <c r="D3862" s="273" t="s">
        <v>11</v>
      </c>
      <c r="E3862" s="273" t="s">
        <v>25041</v>
      </c>
      <c r="F3862" s="274">
        <v>12.01</v>
      </c>
    </row>
    <row r="3863" spans="1:6">
      <c r="A3863" s="273" t="s">
        <v>25039</v>
      </c>
      <c r="B3863" s="273">
        <v>20083</v>
      </c>
      <c r="C3863" s="266" t="s">
        <v>28609</v>
      </c>
      <c r="D3863" s="273" t="s">
        <v>14</v>
      </c>
      <c r="E3863" s="273" t="s">
        <v>25041</v>
      </c>
      <c r="F3863" s="274">
        <v>65.38</v>
      </c>
    </row>
    <row r="3864" spans="1:6">
      <c r="A3864" s="273" t="s">
        <v>25039</v>
      </c>
      <c r="B3864" s="273">
        <v>12295</v>
      </c>
      <c r="C3864" s="266" t="s">
        <v>28610</v>
      </c>
      <c r="D3864" s="273" t="s">
        <v>14</v>
      </c>
      <c r="E3864" s="273" t="s">
        <v>25041</v>
      </c>
      <c r="F3864" s="274">
        <v>3.19</v>
      </c>
    </row>
    <row r="3865" spans="1:6">
      <c r="A3865" s="273" t="s">
        <v>25039</v>
      </c>
      <c r="B3865" s="273">
        <v>12296</v>
      </c>
      <c r="C3865" s="266" t="s">
        <v>28611</v>
      </c>
      <c r="D3865" s="273" t="s">
        <v>14</v>
      </c>
      <c r="E3865" s="273" t="s">
        <v>25041</v>
      </c>
      <c r="F3865" s="274">
        <v>4.12</v>
      </c>
    </row>
    <row r="3866" spans="1:6">
      <c r="A3866" s="273" t="s">
        <v>25039</v>
      </c>
      <c r="B3866" s="273">
        <v>12294</v>
      </c>
      <c r="C3866" s="266" t="s">
        <v>28612</v>
      </c>
      <c r="D3866" s="273" t="s">
        <v>14</v>
      </c>
      <c r="E3866" s="273" t="s">
        <v>25041</v>
      </c>
      <c r="F3866" s="274">
        <v>9.9</v>
      </c>
    </row>
    <row r="3867" spans="1:6">
      <c r="A3867" s="273" t="s">
        <v>25039</v>
      </c>
      <c r="B3867" s="273">
        <v>14543</v>
      </c>
      <c r="C3867" s="266" t="s">
        <v>28613</v>
      </c>
      <c r="D3867" s="273" t="s">
        <v>14</v>
      </c>
      <c r="E3867" s="273" t="s">
        <v>25041</v>
      </c>
      <c r="F3867" s="274">
        <v>7.07</v>
      </c>
    </row>
    <row r="3868" spans="1:6">
      <c r="A3868" s="273" t="s">
        <v>25039</v>
      </c>
      <c r="B3868" s="273">
        <v>13329</v>
      </c>
      <c r="C3868" s="266" t="s">
        <v>28614</v>
      </c>
      <c r="D3868" s="273" t="s">
        <v>14</v>
      </c>
      <c r="E3868" s="273" t="s">
        <v>25046</v>
      </c>
      <c r="F3868" s="274">
        <v>4.1500000000000004</v>
      </c>
    </row>
    <row r="3869" spans="1:6">
      <c r="A3869" s="273" t="s">
        <v>25039</v>
      </c>
      <c r="B3869" s="273">
        <v>21047</v>
      </c>
      <c r="C3869" s="266" t="s">
        <v>28615</v>
      </c>
      <c r="D3869" s="273" t="s">
        <v>14</v>
      </c>
      <c r="E3869" s="273" t="s">
        <v>25041</v>
      </c>
      <c r="F3869" s="274">
        <v>57.78</v>
      </c>
    </row>
    <row r="3870" spans="1:6">
      <c r="A3870" s="273" t="s">
        <v>25039</v>
      </c>
      <c r="B3870" s="273">
        <v>21042</v>
      </c>
      <c r="C3870" s="266" t="s">
        <v>28616</v>
      </c>
      <c r="D3870" s="273" t="s">
        <v>14</v>
      </c>
      <c r="E3870" s="273" t="s">
        <v>25041</v>
      </c>
      <c r="F3870" s="274">
        <v>44.53</v>
      </c>
    </row>
    <row r="3871" spans="1:6">
      <c r="A3871" s="273" t="s">
        <v>25039</v>
      </c>
      <c r="B3871" s="273">
        <v>21043</v>
      </c>
      <c r="C3871" s="266" t="s">
        <v>28617</v>
      </c>
      <c r="D3871" s="273" t="s">
        <v>14</v>
      </c>
      <c r="E3871" s="273" t="s">
        <v>25041</v>
      </c>
      <c r="F3871" s="274">
        <v>56.25</v>
      </c>
    </row>
    <row r="3872" spans="1:6">
      <c r="A3872" s="273" t="s">
        <v>25039</v>
      </c>
      <c r="B3872" s="273">
        <v>21044</v>
      </c>
      <c r="C3872" s="266" t="s">
        <v>28618</v>
      </c>
      <c r="D3872" s="273" t="s">
        <v>14</v>
      </c>
      <c r="E3872" s="273" t="s">
        <v>25041</v>
      </c>
      <c r="F3872" s="274">
        <v>39.19</v>
      </c>
    </row>
    <row r="3873" spans="1:6">
      <c r="A3873" s="273" t="s">
        <v>25039</v>
      </c>
      <c r="B3873" s="273">
        <v>21045</v>
      </c>
      <c r="C3873" s="266" t="s">
        <v>28619</v>
      </c>
      <c r="D3873" s="273" t="s">
        <v>14</v>
      </c>
      <c r="E3873" s="273" t="s">
        <v>25041</v>
      </c>
      <c r="F3873" s="274">
        <v>53.68</v>
      </c>
    </row>
    <row r="3874" spans="1:6">
      <c r="A3874" s="273" t="s">
        <v>25039</v>
      </c>
      <c r="B3874" s="273">
        <v>21041</v>
      </c>
      <c r="C3874" s="266" t="s">
        <v>28620</v>
      </c>
      <c r="D3874" s="273" t="s">
        <v>14</v>
      </c>
      <c r="E3874" s="273" t="s">
        <v>25041</v>
      </c>
      <c r="F3874" s="274">
        <v>46.29</v>
      </c>
    </row>
    <row r="3875" spans="1:6">
      <c r="A3875" s="273" t="s">
        <v>25039</v>
      </c>
      <c r="B3875" s="273">
        <v>21040</v>
      </c>
      <c r="C3875" s="266" t="s">
        <v>28621</v>
      </c>
      <c r="D3875" s="273" t="s">
        <v>14</v>
      </c>
      <c r="E3875" s="273" t="s">
        <v>25046</v>
      </c>
      <c r="F3875" s="274">
        <v>38.35</v>
      </c>
    </row>
    <row r="3876" spans="1:6">
      <c r="A3876" s="273" t="s">
        <v>25039</v>
      </c>
      <c r="B3876" s="273">
        <v>14149</v>
      </c>
      <c r="C3876" s="266" t="s">
        <v>28622</v>
      </c>
      <c r="D3876" s="273" t="s">
        <v>26949</v>
      </c>
      <c r="E3876" s="273" t="s">
        <v>25041</v>
      </c>
      <c r="F3876" s="274">
        <v>197.93</v>
      </c>
    </row>
    <row r="3877" spans="1:6">
      <c r="A3877" s="273" t="s">
        <v>25039</v>
      </c>
      <c r="B3877" s="273">
        <v>38099</v>
      </c>
      <c r="C3877" s="266" t="s">
        <v>28623</v>
      </c>
      <c r="D3877" s="273" t="s">
        <v>14</v>
      </c>
      <c r="E3877" s="273" t="s">
        <v>25041</v>
      </c>
      <c r="F3877" s="274">
        <v>1.68</v>
      </c>
    </row>
    <row r="3878" spans="1:6">
      <c r="A3878" s="273" t="s">
        <v>25039</v>
      </c>
      <c r="B3878" s="273">
        <v>38100</v>
      </c>
      <c r="C3878" s="266" t="s">
        <v>28624</v>
      </c>
      <c r="D3878" s="273" t="s">
        <v>14</v>
      </c>
      <c r="E3878" s="273" t="s">
        <v>25041</v>
      </c>
      <c r="F3878" s="274">
        <v>2.76</v>
      </c>
    </row>
    <row r="3879" spans="1:6">
      <c r="A3879" s="273" t="s">
        <v>25039</v>
      </c>
      <c r="B3879" s="273">
        <v>7576</v>
      </c>
      <c r="C3879" s="266" t="s">
        <v>28625</v>
      </c>
      <c r="D3879" s="273" t="s">
        <v>14</v>
      </c>
      <c r="E3879" s="273" t="s">
        <v>25041</v>
      </c>
      <c r="F3879" s="274">
        <v>141.30000000000001</v>
      </c>
    </row>
    <row r="3880" spans="1:6">
      <c r="A3880" s="273" t="s">
        <v>25039</v>
      </c>
      <c r="B3880" s="273">
        <v>3384</v>
      </c>
      <c r="C3880" s="266" t="s">
        <v>28626</v>
      </c>
      <c r="D3880" s="273" t="s">
        <v>14</v>
      </c>
      <c r="E3880" s="273" t="s">
        <v>25041</v>
      </c>
      <c r="F3880" s="274">
        <v>8.01</v>
      </c>
    </row>
    <row r="3881" spans="1:6">
      <c r="A3881" s="273" t="s">
        <v>25039</v>
      </c>
      <c r="B3881" s="273">
        <v>7572</v>
      </c>
      <c r="C3881" s="266" t="s">
        <v>28627</v>
      </c>
      <c r="D3881" s="273" t="s">
        <v>14</v>
      </c>
      <c r="E3881" s="273" t="s">
        <v>25041</v>
      </c>
      <c r="F3881" s="274">
        <v>7.55</v>
      </c>
    </row>
    <row r="3882" spans="1:6">
      <c r="A3882" s="273" t="s">
        <v>25039</v>
      </c>
      <c r="B3882" s="273">
        <v>3396</v>
      </c>
      <c r="C3882" s="266" t="s">
        <v>28628</v>
      </c>
      <c r="D3882" s="273" t="s">
        <v>14</v>
      </c>
      <c r="E3882" s="273" t="s">
        <v>25041</v>
      </c>
      <c r="F3882" s="274">
        <v>5.0999999999999996</v>
      </c>
    </row>
    <row r="3883" spans="1:6">
      <c r="A3883" s="273" t="s">
        <v>25039</v>
      </c>
      <c r="B3883" s="273">
        <v>45230</v>
      </c>
      <c r="C3883" s="266" t="s">
        <v>32440</v>
      </c>
      <c r="D3883" s="273" t="s">
        <v>14</v>
      </c>
      <c r="E3883" s="273" t="s">
        <v>25041</v>
      </c>
      <c r="F3883" s="274">
        <v>42.54</v>
      </c>
    </row>
    <row r="3884" spans="1:6">
      <c r="A3884" s="273" t="s">
        <v>25039</v>
      </c>
      <c r="B3884" s="273">
        <v>37590</v>
      </c>
      <c r="C3884" s="266" t="s">
        <v>28629</v>
      </c>
      <c r="D3884" s="273" t="s">
        <v>14</v>
      </c>
      <c r="E3884" s="273" t="s">
        <v>25041</v>
      </c>
      <c r="F3884" s="274">
        <v>16.86</v>
      </c>
    </row>
    <row r="3885" spans="1:6">
      <c r="A3885" s="273" t="s">
        <v>25039</v>
      </c>
      <c r="B3885" s="273">
        <v>37591</v>
      </c>
      <c r="C3885" s="266" t="s">
        <v>28630</v>
      </c>
      <c r="D3885" s="273" t="s">
        <v>14</v>
      </c>
      <c r="E3885" s="273" t="s">
        <v>25041</v>
      </c>
      <c r="F3885" s="274">
        <v>20.27</v>
      </c>
    </row>
    <row r="3886" spans="1:6">
      <c r="A3886" s="273" t="s">
        <v>25039</v>
      </c>
      <c r="B3886" s="273">
        <v>12626</v>
      </c>
      <c r="C3886" s="266" t="s">
        <v>28631</v>
      </c>
      <c r="D3886" s="273" t="s">
        <v>14</v>
      </c>
      <c r="E3886" s="273" t="s">
        <v>25041</v>
      </c>
      <c r="F3886" s="274">
        <v>49.1</v>
      </c>
    </row>
    <row r="3887" spans="1:6">
      <c r="A3887" s="273" t="s">
        <v>25039</v>
      </c>
      <c r="B3887" s="273">
        <v>11033</v>
      </c>
      <c r="C3887" s="266" t="s">
        <v>28632</v>
      </c>
      <c r="D3887" s="273" t="s">
        <v>14</v>
      </c>
      <c r="E3887" s="273" t="s">
        <v>25041</v>
      </c>
      <c r="F3887" s="274">
        <v>6.8</v>
      </c>
    </row>
    <row r="3888" spans="1:6">
      <c r="A3888" s="273" t="s">
        <v>25039</v>
      </c>
      <c r="B3888" s="273">
        <v>390</v>
      </c>
      <c r="C3888" s="266" t="s">
        <v>28633</v>
      </c>
      <c r="D3888" s="273" t="s">
        <v>14</v>
      </c>
      <c r="E3888" s="273" t="s">
        <v>25041</v>
      </c>
      <c r="F3888" s="274">
        <v>9.23</v>
      </c>
    </row>
    <row r="3889" spans="1:6">
      <c r="A3889" s="273" t="s">
        <v>25039</v>
      </c>
      <c r="B3889" s="273">
        <v>42436</v>
      </c>
      <c r="C3889" s="266" t="s">
        <v>28634</v>
      </c>
      <c r="D3889" s="273" t="s">
        <v>14</v>
      </c>
      <c r="E3889" s="273" t="s">
        <v>25041</v>
      </c>
      <c r="F3889" s="274">
        <v>2701.34</v>
      </c>
    </row>
    <row r="3890" spans="1:6">
      <c r="A3890" s="273" t="s">
        <v>25039</v>
      </c>
      <c r="B3890" s="273">
        <v>6194</v>
      </c>
      <c r="C3890" s="266" t="s">
        <v>28635</v>
      </c>
      <c r="D3890" s="273" t="s">
        <v>13</v>
      </c>
      <c r="E3890" s="273" t="s">
        <v>25041</v>
      </c>
      <c r="F3890" s="274">
        <v>5.89</v>
      </c>
    </row>
    <row r="3891" spans="1:6">
      <c r="A3891" s="273" t="s">
        <v>25039</v>
      </c>
      <c r="B3891" s="273">
        <v>10567</v>
      </c>
      <c r="C3891" s="266" t="s">
        <v>28636</v>
      </c>
      <c r="D3891" s="273" t="s">
        <v>13</v>
      </c>
      <c r="E3891" s="273" t="s">
        <v>25041</v>
      </c>
      <c r="F3891" s="274">
        <v>9.33</v>
      </c>
    </row>
    <row r="3892" spans="1:6">
      <c r="A3892" s="273" t="s">
        <v>25039</v>
      </c>
      <c r="B3892" s="273">
        <v>6212</v>
      </c>
      <c r="C3892" s="266" t="s">
        <v>28637</v>
      </c>
      <c r="D3892" s="273" t="s">
        <v>13</v>
      </c>
      <c r="E3892" s="273" t="s">
        <v>25046</v>
      </c>
      <c r="F3892" s="274">
        <v>13.69</v>
      </c>
    </row>
    <row r="3893" spans="1:6">
      <c r="A3893" s="273" t="s">
        <v>25039</v>
      </c>
      <c r="B3893" s="273">
        <v>3993</v>
      </c>
      <c r="C3893" s="266" t="s">
        <v>28638</v>
      </c>
      <c r="D3893" s="273" t="s">
        <v>16</v>
      </c>
      <c r="E3893" s="273" t="s">
        <v>25041</v>
      </c>
      <c r="F3893" s="274">
        <v>152.54</v>
      </c>
    </row>
    <row r="3894" spans="1:6">
      <c r="A3894" s="273" t="s">
        <v>25039</v>
      </c>
      <c r="B3894" s="273">
        <v>3990</v>
      </c>
      <c r="C3894" s="266" t="s">
        <v>28639</v>
      </c>
      <c r="D3894" s="273" t="s">
        <v>13</v>
      </c>
      <c r="E3894" s="273" t="s">
        <v>25041</v>
      </c>
      <c r="F3894" s="274">
        <v>28.7</v>
      </c>
    </row>
    <row r="3895" spans="1:6">
      <c r="A3895" s="273" t="s">
        <v>25039</v>
      </c>
      <c r="B3895" s="273">
        <v>3992</v>
      </c>
      <c r="C3895" s="266" t="s">
        <v>28640</v>
      </c>
      <c r="D3895" s="273" t="s">
        <v>13</v>
      </c>
      <c r="E3895" s="273" t="s">
        <v>25041</v>
      </c>
      <c r="F3895" s="274">
        <v>38.75</v>
      </c>
    </row>
    <row r="3896" spans="1:6">
      <c r="A3896" s="273" t="s">
        <v>25039</v>
      </c>
      <c r="B3896" s="273">
        <v>6178</v>
      </c>
      <c r="C3896" s="266" t="s">
        <v>28641</v>
      </c>
      <c r="D3896" s="273" t="s">
        <v>16</v>
      </c>
      <c r="E3896" s="273" t="s">
        <v>25041</v>
      </c>
      <c r="F3896" s="274">
        <v>463.28</v>
      </c>
    </row>
    <row r="3897" spans="1:6">
      <c r="A3897" s="273" t="s">
        <v>25039</v>
      </c>
      <c r="B3897" s="273">
        <v>6180</v>
      </c>
      <c r="C3897" s="266" t="s">
        <v>28642</v>
      </c>
      <c r="D3897" s="273" t="s">
        <v>16</v>
      </c>
      <c r="E3897" s="273" t="s">
        <v>25046</v>
      </c>
      <c r="F3897" s="274">
        <v>500</v>
      </c>
    </row>
    <row r="3898" spans="1:6">
      <c r="A3898" s="273" t="s">
        <v>25039</v>
      </c>
      <c r="B3898" s="273">
        <v>6182</v>
      </c>
      <c r="C3898" s="266" t="s">
        <v>28643</v>
      </c>
      <c r="D3898" s="273" t="s">
        <v>16</v>
      </c>
      <c r="E3898" s="273" t="s">
        <v>25041</v>
      </c>
      <c r="F3898" s="274">
        <v>620.62</v>
      </c>
    </row>
    <row r="3899" spans="1:6">
      <c r="A3899" s="273" t="s">
        <v>25039</v>
      </c>
      <c r="B3899" s="273">
        <v>43614</v>
      </c>
      <c r="C3899" s="266" t="s">
        <v>28644</v>
      </c>
      <c r="D3899" s="273" t="s">
        <v>13</v>
      </c>
      <c r="E3899" s="273" t="s">
        <v>25041</v>
      </c>
      <c r="F3899" s="274">
        <v>19.39</v>
      </c>
    </row>
    <row r="3900" spans="1:6">
      <c r="A3900" s="273" t="s">
        <v>25039</v>
      </c>
      <c r="B3900" s="273">
        <v>6193</v>
      </c>
      <c r="C3900" s="266" t="s">
        <v>28645</v>
      </c>
      <c r="D3900" s="273" t="s">
        <v>13</v>
      </c>
      <c r="E3900" s="273" t="s">
        <v>25041</v>
      </c>
      <c r="F3900" s="274">
        <v>23.6</v>
      </c>
    </row>
    <row r="3901" spans="1:6">
      <c r="A3901" s="273" t="s">
        <v>25039</v>
      </c>
      <c r="B3901" s="273">
        <v>6189</v>
      </c>
      <c r="C3901" s="266" t="s">
        <v>28646</v>
      </c>
      <c r="D3901" s="273" t="s">
        <v>13</v>
      </c>
      <c r="E3901" s="273" t="s">
        <v>25041</v>
      </c>
      <c r="F3901" s="274">
        <v>34.44</v>
      </c>
    </row>
    <row r="3902" spans="1:6">
      <c r="A3902" s="273" t="s">
        <v>25039</v>
      </c>
      <c r="B3902" s="273">
        <v>6214</v>
      </c>
      <c r="C3902" s="266" t="s">
        <v>28647</v>
      </c>
      <c r="D3902" s="273" t="s">
        <v>16</v>
      </c>
      <c r="E3902" s="273" t="s">
        <v>25041</v>
      </c>
      <c r="F3902" s="274">
        <v>290.2</v>
      </c>
    </row>
    <row r="3903" spans="1:6">
      <c r="A3903" s="273" t="s">
        <v>25039</v>
      </c>
      <c r="B3903" s="273">
        <v>44027</v>
      </c>
      <c r="C3903" s="266" t="s">
        <v>32441</v>
      </c>
      <c r="D3903" s="273" t="s">
        <v>14</v>
      </c>
      <c r="E3903" s="273" t="s">
        <v>25041</v>
      </c>
      <c r="F3903" s="274">
        <v>1.1599999999999999</v>
      </c>
    </row>
    <row r="3904" spans="1:6">
      <c r="A3904" s="273" t="s">
        <v>25039</v>
      </c>
      <c r="B3904" s="273">
        <v>36153</v>
      </c>
      <c r="C3904" s="266" t="s">
        <v>28648</v>
      </c>
      <c r="D3904" s="273" t="s">
        <v>14</v>
      </c>
      <c r="E3904" s="273" t="s">
        <v>25041</v>
      </c>
      <c r="F3904" s="274">
        <v>212.08</v>
      </c>
    </row>
    <row r="3905" spans="1:6">
      <c r="A3905" s="273" t="s">
        <v>25212</v>
      </c>
      <c r="B3905" s="273">
        <v>10742</v>
      </c>
      <c r="C3905" s="266" t="s">
        <v>28649</v>
      </c>
      <c r="D3905" s="273" t="s">
        <v>14</v>
      </c>
      <c r="E3905" s="273" t="s">
        <v>25046</v>
      </c>
      <c r="F3905" s="274">
        <v>889.9</v>
      </c>
    </row>
    <row r="3906" spans="1:6">
      <c r="A3906" s="273" t="s">
        <v>25039</v>
      </c>
      <c r="B3906" s="273">
        <v>45239</v>
      </c>
      <c r="C3906" s="266" t="s">
        <v>32442</v>
      </c>
      <c r="D3906" s="273" t="s">
        <v>14</v>
      </c>
      <c r="E3906" s="273" t="s">
        <v>25041</v>
      </c>
      <c r="F3906" s="274">
        <v>28.01</v>
      </c>
    </row>
    <row r="3907" spans="1:6">
      <c r="A3907" s="273" t="s">
        <v>25039</v>
      </c>
      <c r="B3907" s="273">
        <v>38465</v>
      </c>
      <c r="C3907" s="266" t="s">
        <v>28650</v>
      </c>
      <c r="D3907" s="273" t="s">
        <v>14</v>
      </c>
      <c r="E3907" s="273" t="s">
        <v>25041</v>
      </c>
      <c r="F3907" s="274">
        <v>77.39</v>
      </c>
    </row>
    <row r="3908" spans="1:6">
      <c r="A3908" s="273" t="s">
        <v>25039</v>
      </c>
      <c r="B3908" s="273">
        <v>7543</v>
      </c>
      <c r="C3908" s="266" t="s">
        <v>28651</v>
      </c>
      <c r="D3908" s="273" t="s">
        <v>14</v>
      </c>
      <c r="E3908" s="273" t="s">
        <v>25041</v>
      </c>
      <c r="F3908" s="274">
        <v>4.55</v>
      </c>
    </row>
    <row r="3909" spans="1:6">
      <c r="A3909" s="273" t="s">
        <v>25039</v>
      </c>
      <c r="B3909" s="273">
        <v>43427</v>
      </c>
      <c r="C3909" s="266" t="s">
        <v>28652</v>
      </c>
      <c r="D3909" s="273" t="s">
        <v>14</v>
      </c>
      <c r="E3909" s="273" t="s">
        <v>25041</v>
      </c>
      <c r="F3909" s="274">
        <v>2180.25</v>
      </c>
    </row>
    <row r="3910" spans="1:6">
      <c r="A3910" s="273" t="s">
        <v>25039</v>
      </c>
      <c r="B3910" s="273">
        <v>41613</v>
      </c>
      <c r="C3910" s="266" t="s">
        <v>28653</v>
      </c>
      <c r="D3910" s="273" t="s">
        <v>14</v>
      </c>
      <c r="E3910" s="273" t="s">
        <v>25041</v>
      </c>
      <c r="F3910" s="274">
        <v>140.15</v>
      </c>
    </row>
    <row r="3911" spans="1:6">
      <c r="A3911" s="273" t="s">
        <v>25039</v>
      </c>
      <c r="B3911" s="273">
        <v>41614</v>
      </c>
      <c r="C3911" s="266" t="s">
        <v>28654</v>
      </c>
      <c r="D3911" s="273" t="s">
        <v>14</v>
      </c>
      <c r="E3911" s="273" t="s">
        <v>25041</v>
      </c>
      <c r="F3911" s="274">
        <v>178.57</v>
      </c>
    </row>
    <row r="3912" spans="1:6">
      <c r="A3912" s="273" t="s">
        <v>25039</v>
      </c>
      <c r="B3912" s="273">
        <v>41615</v>
      </c>
      <c r="C3912" s="266" t="s">
        <v>28655</v>
      </c>
      <c r="D3912" s="273" t="s">
        <v>14</v>
      </c>
      <c r="E3912" s="273" t="s">
        <v>25041</v>
      </c>
      <c r="F3912" s="274">
        <v>276</v>
      </c>
    </row>
    <row r="3913" spans="1:6">
      <c r="A3913" s="273" t="s">
        <v>25039</v>
      </c>
      <c r="B3913" s="273">
        <v>41616</v>
      </c>
      <c r="C3913" s="266" t="s">
        <v>28656</v>
      </c>
      <c r="D3913" s="273" t="s">
        <v>14</v>
      </c>
      <c r="E3913" s="273" t="s">
        <v>25041</v>
      </c>
      <c r="F3913" s="274">
        <v>412.39</v>
      </c>
    </row>
    <row r="3914" spans="1:6">
      <c r="A3914" s="273" t="s">
        <v>25039</v>
      </c>
      <c r="B3914" s="273">
        <v>41617</v>
      </c>
      <c r="C3914" s="266" t="s">
        <v>28657</v>
      </c>
      <c r="D3914" s="273" t="s">
        <v>14</v>
      </c>
      <c r="E3914" s="273" t="s">
        <v>25041</v>
      </c>
      <c r="F3914" s="274">
        <v>819.99</v>
      </c>
    </row>
    <row r="3915" spans="1:6">
      <c r="A3915" s="273" t="s">
        <v>25039</v>
      </c>
      <c r="B3915" s="273">
        <v>41618</v>
      </c>
      <c r="C3915" s="266" t="s">
        <v>28658</v>
      </c>
      <c r="D3915" s="273" t="s">
        <v>14</v>
      </c>
      <c r="E3915" s="273" t="s">
        <v>25041</v>
      </c>
      <c r="F3915" s="274">
        <v>1509.56</v>
      </c>
    </row>
    <row r="3916" spans="1:6">
      <c r="A3916" s="273" t="s">
        <v>25039</v>
      </c>
      <c r="B3916" s="273">
        <v>43428</v>
      </c>
      <c r="C3916" s="266" t="s">
        <v>28659</v>
      </c>
      <c r="D3916" s="273" t="s">
        <v>14</v>
      </c>
      <c r="E3916" s="273" t="s">
        <v>25041</v>
      </c>
      <c r="F3916" s="274">
        <v>2651.57</v>
      </c>
    </row>
    <row r="3917" spans="1:6">
      <c r="A3917" s="273" t="s">
        <v>25039</v>
      </c>
      <c r="B3917" s="273">
        <v>41619</v>
      </c>
      <c r="C3917" s="266" t="s">
        <v>28660</v>
      </c>
      <c r="D3917" s="273" t="s">
        <v>14</v>
      </c>
      <c r="E3917" s="273" t="s">
        <v>25041</v>
      </c>
      <c r="F3917" s="274">
        <v>171.79</v>
      </c>
    </row>
    <row r="3918" spans="1:6">
      <c r="A3918" s="273" t="s">
        <v>25039</v>
      </c>
      <c r="B3918" s="273">
        <v>41620</v>
      </c>
      <c r="C3918" s="266" t="s">
        <v>28661</v>
      </c>
      <c r="D3918" s="273" t="s">
        <v>14</v>
      </c>
      <c r="E3918" s="273" t="s">
        <v>25041</v>
      </c>
      <c r="F3918" s="274">
        <v>217</v>
      </c>
    </row>
    <row r="3919" spans="1:6">
      <c r="A3919" s="273" t="s">
        <v>25039</v>
      </c>
      <c r="B3919" s="273">
        <v>41622</v>
      </c>
      <c r="C3919" s="266" t="s">
        <v>28662</v>
      </c>
      <c r="D3919" s="273" t="s">
        <v>14</v>
      </c>
      <c r="E3919" s="273" t="s">
        <v>25041</v>
      </c>
      <c r="F3919" s="274">
        <v>376.37</v>
      </c>
    </row>
    <row r="3920" spans="1:6">
      <c r="A3920" s="273" t="s">
        <v>25039</v>
      </c>
      <c r="B3920" s="273">
        <v>41623</v>
      </c>
      <c r="C3920" s="266" t="s">
        <v>28663</v>
      </c>
      <c r="D3920" s="273" t="s">
        <v>14</v>
      </c>
      <c r="E3920" s="273" t="s">
        <v>25041</v>
      </c>
      <c r="F3920" s="274">
        <v>578.67999999999995</v>
      </c>
    </row>
    <row r="3921" spans="1:6">
      <c r="A3921" s="273" t="s">
        <v>25039</v>
      </c>
      <c r="B3921" s="273">
        <v>41624</v>
      </c>
      <c r="C3921" s="266" t="s">
        <v>28664</v>
      </c>
      <c r="D3921" s="273" t="s">
        <v>14</v>
      </c>
      <c r="E3921" s="273" t="s">
        <v>25041</v>
      </c>
      <c r="F3921" s="274">
        <v>1085.04</v>
      </c>
    </row>
    <row r="3922" spans="1:6">
      <c r="A3922" s="273" t="s">
        <v>25039</v>
      </c>
      <c r="B3922" s="273">
        <v>41625</v>
      </c>
      <c r="C3922" s="266" t="s">
        <v>28665</v>
      </c>
      <c r="D3922" s="273" t="s">
        <v>14</v>
      </c>
      <c r="E3922" s="273" t="s">
        <v>25041</v>
      </c>
      <c r="F3922" s="274">
        <v>1669.38</v>
      </c>
    </row>
    <row r="3923" spans="1:6">
      <c r="A3923" s="273" t="s">
        <v>25039</v>
      </c>
      <c r="B3923" s="273">
        <v>39346</v>
      </c>
      <c r="C3923" s="266" t="s">
        <v>28666</v>
      </c>
      <c r="D3923" s="273" t="s">
        <v>14</v>
      </c>
      <c r="E3923" s="273" t="s">
        <v>25041</v>
      </c>
      <c r="F3923" s="274">
        <v>2.81</v>
      </c>
    </row>
    <row r="3924" spans="1:6">
      <c r="A3924" s="273" t="s">
        <v>25039</v>
      </c>
      <c r="B3924" s="273">
        <v>39350</v>
      </c>
      <c r="C3924" s="266" t="s">
        <v>28667</v>
      </c>
      <c r="D3924" s="273" t="s">
        <v>14</v>
      </c>
      <c r="E3924" s="273" t="s">
        <v>25041</v>
      </c>
      <c r="F3924" s="274">
        <v>3.02</v>
      </c>
    </row>
    <row r="3925" spans="1:6">
      <c r="A3925" s="273" t="s">
        <v>25039</v>
      </c>
      <c r="B3925" s="273">
        <v>39351</v>
      </c>
      <c r="C3925" s="266" t="s">
        <v>28668</v>
      </c>
      <c r="D3925" s="273" t="s">
        <v>14</v>
      </c>
      <c r="E3925" s="273" t="s">
        <v>25041</v>
      </c>
      <c r="F3925" s="274">
        <v>3.5</v>
      </c>
    </row>
    <row r="3926" spans="1:6">
      <c r="A3926" s="273" t="s">
        <v>25039</v>
      </c>
      <c r="B3926" s="273">
        <v>39352</v>
      </c>
      <c r="C3926" s="266" t="s">
        <v>28669</v>
      </c>
      <c r="D3926" s="273" t="s">
        <v>14</v>
      </c>
      <c r="E3926" s="273" t="s">
        <v>25041</v>
      </c>
      <c r="F3926" s="274">
        <v>2.81</v>
      </c>
    </row>
    <row r="3927" spans="1:6">
      <c r="A3927" s="273" t="s">
        <v>25039</v>
      </c>
      <c r="B3927" s="273">
        <v>38837</v>
      </c>
      <c r="C3927" s="266" t="s">
        <v>28670</v>
      </c>
      <c r="D3927" s="273" t="s">
        <v>14</v>
      </c>
      <c r="E3927" s="273" t="s">
        <v>25041</v>
      </c>
      <c r="F3927" s="274">
        <v>8.81</v>
      </c>
    </row>
    <row r="3928" spans="1:6">
      <c r="A3928" s="273" t="s">
        <v>25039</v>
      </c>
      <c r="B3928" s="273">
        <v>38836</v>
      </c>
      <c r="C3928" s="266" t="s">
        <v>28671</v>
      </c>
      <c r="D3928" s="273" t="s">
        <v>14</v>
      </c>
      <c r="E3928" s="273" t="s">
        <v>25041</v>
      </c>
      <c r="F3928" s="274">
        <v>6.15</v>
      </c>
    </row>
    <row r="3929" spans="1:6">
      <c r="A3929" s="273" t="s">
        <v>25039</v>
      </c>
      <c r="B3929" s="273">
        <v>2666</v>
      </c>
      <c r="C3929" s="266" t="s">
        <v>28672</v>
      </c>
      <c r="D3929" s="273" t="s">
        <v>14</v>
      </c>
      <c r="E3929" s="273" t="s">
        <v>25041</v>
      </c>
      <c r="F3929" s="274">
        <v>7.05</v>
      </c>
    </row>
    <row r="3930" spans="1:6">
      <c r="A3930" s="273" t="s">
        <v>25039</v>
      </c>
      <c r="B3930" s="273">
        <v>2668</v>
      </c>
      <c r="C3930" s="266" t="s">
        <v>28673</v>
      </c>
      <c r="D3930" s="273" t="s">
        <v>14</v>
      </c>
      <c r="E3930" s="273" t="s">
        <v>25041</v>
      </c>
      <c r="F3930" s="274">
        <v>8.0500000000000007</v>
      </c>
    </row>
    <row r="3931" spans="1:6">
      <c r="A3931" s="273" t="s">
        <v>25039</v>
      </c>
      <c r="B3931" s="273">
        <v>2664</v>
      </c>
      <c r="C3931" s="266" t="s">
        <v>28674</v>
      </c>
      <c r="D3931" s="273" t="s">
        <v>14</v>
      </c>
      <c r="E3931" s="273" t="s">
        <v>25041</v>
      </c>
      <c r="F3931" s="274">
        <v>11.88</v>
      </c>
    </row>
    <row r="3932" spans="1:6">
      <c r="A3932" s="273" t="s">
        <v>25039</v>
      </c>
      <c r="B3932" s="273">
        <v>2662</v>
      </c>
      <c r="C3932" s="266" t="s">
        <v>28675</v>
      </c>
      <c r="D3932" s="273" t="s">
        <v>14</v>
      </c>
      <c r="E3932" s="273" t="s">
        <v>25041</v>
      </c>
      <c r="F3932" s="274">
        <v>14.57</v>
      </c>
    </row>
    <row r="3933" spans="1:6">
      <c r="A3933" s="273" t="s">
        <v>25039</v>
      </c>
      <c r="B3933" s="273">
        <v>20964</v>
      </c>
      <c r="C3933" s="266" t="s">
        <v>28676</v>
      </c>
      <c r="D3933" s="273" t="s">
        <v>14</v>
      </c>
      <c r="E3933" s="273" t="s">
        <v>25041</v>
      </c>
      <c r="F3933" s="274">
        <v>135.49</v>
      </c>
    </row>
    <row r="3934" spans="1:6">
      <c r="A3934" s="273" t="s">
        <v>25039</v>
      </c>
      <c r="B3934" s="273">
        <v>10905</v>
      </c>
      <c r="C3934" s="266" t="s">
        <v>28677</v>
      </c>
      <c r="D3934" s="273" t="s">
        <v>14</v>
      </c>
      <c r="E3934" s="273" t="s">
        <v>25041</v>
      </c>
      <c r="F3934" s="274">
        <v>181.76</v>
      </c>
    </row>
    <row r="3935" spans="1:6">
      <c r="A3935" s="273" t="s">
        <v>25039</v>
      </c>
      <c r="B3935" s="273">
        <v>11289</v>
      </c>
      <c r="C3935" s="266" t="s">
        <v>28678</v>
      </c>
      <c r="D3935" s="273" t="s">
        <v>14</v>
      </c>
      <c r="E3935" s="273" t="s">
        <v>25041</v>
      </c>
      <c r="F3935" s="274">
        <v>84.65</v>
      </c>
    </row>
    <row r="3936" spans="1:6">
      <c r="A3936" s="273" t="s">
        <v>25039</v>
      </c>
      <c r="B3936" s="273">
        <v>11241</v>
      </c>
      <c r="C3936" s="266" t="s">
        <v>28679</v>
      </c>
      <c r="D3936" s="273" t="s">
        <v>14</v>
      </c>
      <c r="E3936" s="273" t="s">
        <v>25041</v>
      </c>
      <c r="F3936" s="274">
        <v>211.62</v>
      </c>
    </row>
    <row r="3937" spans="1:6">
      <c r="A3937" s="273" t="s">
        <v>25039</v>
      </c>
      <c r="B3937" s="273">
        <v>11301</v>
      </c>
      <c r="C3937" s="266" t="s">
        <v>28680</v>
      </c>
      <c r="D3937" s="273" t="s">
        <v>14</v>
      </c>
      <c r="E3937" s="273" t="s">
        <v>25041</v>
      </c>
      <c r="F3937" s="274">
        <v>536.62</v>
      </c>
    </row>
    <row r="3938" spans="1:6">
      <c r="A3938" s="273" t="s">
        <v>25039</v>
      </c>
      <c r="B3938" s="273">
        <v>21090</v>
      </c>
      <c r="C3938" s="266" t="s">
        <v>28681</v>
      </c>
      <c r="D3938" s="273" t="s">
        <v>14</v>
      </c>
      <c r="E3938" s="273" t="s">
        <v>25041</v>
      </c>
      <c r="F3938" s="274">
        <v>657.55</v>
      </c>
    </row>
    <row r="3939" spans="1:6">
      <c r="A3939" s="273" t="s">
        <v>25039</v>
      </c>
      <c r="B3939" s="273">
        <v>11315</v>
      </c>
      <c r="C3939" s="266" t="s">
        <v>28682</v>
      </c>
      <c r="D3939" s="273" t="s">
        <v>14</v>
      </c>
      <c r="E3939" s="273" t="s">
        <v>25041</v>
      </c>
      <c r="F3939" s="274">
        <v>128.47999999999999</v>
      </c>
    </row>
    <row r="3940" spans="1:6">
      <c r="A3940" s="273" t="s">
        <v>25039</v>
      </c>
      <c r="B3940" s="273">
        <v>21071</v>
      </c>
      <c r="C3940" s="266" t="s">
        <v>28683</v>
      </c>
      <c r="D3940" s="273" t="s">
        <v>14</v>
      </c>
      <c r="E3940" s="273" t="s">
        <v>25041</v>
      </c>
      <c r="F3940" s="274">
        <v>196.51</v>
      </c>
    </row>
    <row r="3941" spans="1:6">
      <c r="A3941" s="273" t="s">
        <v>25039</v>
      </c>
      <c r="B3941" s="273">
        <v>14112</v>
      </c>
      <c r="C3941" s="266" t="s">
        <v>28684</v>
      </c>
      <c r="D3941" s="273" t="s">
        <v>14</v>
      </c>
      <c r="E3941" s="273" t="s">
        <v>25041</v>
      </c>
      <c r="F3941" s="274">
        <v>274.36</v>
      </c>
    </row>
    <row r="3942" spans="1:6">
      <c r="A3942" s="273" t="s">
        <v>25039</v>
      </c>
      <c r="B3942" s="273">
        <v>11316</v>
      </c>
      <c r="C3942" s="266" t="s">
        <v>28685</v>
      </c>
      <c r="D3942" s="273" t="s">
        <v>14</v>
      </c>
      <c r="E3942" s="273" t="s">
        <v>25041</v>
      </c>
      <c r="F3942" s="274">
        <v>423.25</v>
      </c>
    </row>
    <row r="3943" spans="1:6">
      <c r="A3943" s="273" t="s">
        <v>25039</v>
      </c>
      <c r="B3943" s="273">
        <v>6243</v>
      </c>
      <c r="C3943" s="266" t="s">
        <v>28686</v>
      </c>
      <c r="D3943" s="273" t="s">
        <v>14</v>
      </c>
      <c r="E3943" s="273" t="s">
        <v>25046</v>
      </c>
      <c r="F3943" s="274">
        <v>487.5</v>
      </c>
    </row>
    <row r="3944" spans="1:6">
      <c r="A3944" s="273" t="s">
        <v>25039</v>
      </c>
      <c r="B3944" s="273">
        <v>6240</v>
      </c>
      <c r="C3944" s="266" t="s">
        <v>28687</v>
      </c>
      <c r="D3944" s="273" t="s">
        <v>14</v>
      </c>
      <c r="E3944" s="273" t="s">
        <v>25041</v>
      </c>
      <c r="F3944" s="274">
        <v>645.46</v>
      </c>
    </row>
    <row r="3945" spans="1:6">
      <c r="A3945" s="273" t="s">
        <v>25039</v>
      </c>
      <c r="B3945" s="273">
        <v>11296</v>
      </c>
      <c r="C3945" s="266" t="s">
        <v>28688</v>
      </c>
      <c r="D3945" s="273" t="s">
        <v>14</v>
      </c>
      <c r="E3945" s="273" t="s">
        <v>25041</v>
      </c>
      <c r="F3945" s="274">
        <v>2056.56</v>
      </c>
    </row>
    <row r="3946" spans="1:6">
      <c r="A3946" s="273" t="s">
        <v>25039</v>
      </c>
      <c r="B3946" s="273">
        <v>11299</v>
      </c>
      <c r="C3946" s="266" t="s">
        <v>28689</v>
      </c>
      <c r="D3946" s="273" t="s">
        <v>14</v>
      </c>
      <c r="E3946" s="273" t="s">
        <v>25041</v>
      </c>
      <c r="F3946" s="274">
        <v>696.1</v>
      </c>
    </row>
    <row r="3947" spans="1:6">
      <c r="A3947" s="273" t="s">
        <v>25039</v>
      </c>
      <c r="B3947" s="273">
        <v>11688</v>
      </c>
      <c r="C3947" s="266" t="s">
        <v>28690</v>
      </c>
      <c r="D3947" s="273" t="s">
        <v>14</v>
      </c>
      <c r="E3947" s="273" t="s">
        <v>25041</v>
      </c>
      <c r="F3947" s="274">
        <v>485.86</v>
      </c>
    </row>
    <row r="3948" spans="1:6">
      <c r="A3948" s="273" t="s">
        <v>25212</v>
      </c>
      <c r="B3948" s="273">
        <v>37736</v>
      </c>
      <c r="C3948" s="266" t="s">
        <v>28691</v>
      </c>
      <c r="D3948" s="273" t="s">
        <v>14</v>
      </c>
      <c r="E3948" s="273" t="s">
        <v>25046</v>
      </c>
      <c r="F3948" s="274">
        <v>91750</v>
      </c>
    </row>
    <row r="3949" spans="1:6">
      <c r="A3949" s="273" t="s">
        <v>25212</v>
      </c>
      <c r="B3949" s="273">
        <v>37739</v>
      </c>
      <c r="C3949" s="266" t="s">
        <v>28692</v>
      </c>
      <c r="D3949" s="273" t="s">
        <v>14</v>
      </c>
      <c r="E3949" s="273" t="s">
        <v>25041</v>
      </c>
      <c r="F3949" s="274">
        <v>112923.07</v>
      </c>
    </row>
    <row r="3950" spans="1:6">
      <c r="A3950" s="273" t="s">
        <v>25212</v>
      </c>
      <c r="B3950" s="273">
        <v>37738</v>
      </c>
      <c r="C3950" s="266" t="s">
        <v>28693</v>
      </c>
      <c r="D3950" s="273" t="s">
        <v>14</v>
      </c>
      <c r="E3950" s="273" t="s">
        <v>25041</v>
      </c>
      <c r="F3950" s="274">
        <v>76560.62</v>
      </c>
    </row>
    <row r="3951" spans="1:6">
      <c r="A3951" s="273" t="s">
        <v>25212</v>
      </c>
      <c r="B3951" s="273">
        <v>25014</v>
      </c>
      <c r="C3951" s="266" t="s">
        <v>28694</v>
      </c>
      <c r="D3951" s="273" t="s">
        <v>14</v>
      </c>
      <c r="E3951" s="273" t="s">
        <v>25041</v>
      </c>
      <c r="F3951" s="274">
        <v>127575.45</v>
      </c>
    </row>
    <row r="3952" spans="1:6">
      <c r="A3952" s="273" t="s">
        <v>25212</v>
      </c>
      <c r="B3952" s="273">
        <v>14405</v>
      </c>
      <c r="C3952" s="266" t="s">
        <v>28695</v>
      </c>
      <c r="D3952" s="273" t="s">
        <v>14</v>
      </c>
      <c r="E3952" s="273" t="s">
        <v>25041</v>
      </c>
      <c r="F3952" s="274">
        <v>156956.93</v>
      </c>
    </row>
    <row r="3953" spans="1:6">
      <c r="A3953" s="273" t="s">
        <v>25039</v>
      </c>
      <c r="B3953" s="273">
        <v>20271</v>
      </c>
      <c r="C3953" s="266" t="s">
        <v>28696</v>
      </c>
      <c r="D3953" s="273" t="s">
        <v>14</v>
      </c>
      <c r="E3953" s="273" t="s">
        <v>25041</v>
      </c>
      <c r="F3953" s="274">
        <v>589.30999999999995</v>
      </c>
    </row>
    <row r="3954" spans="1:6">
      <c r="A3954" s="273" t="s">
        <v>25039</v>
      </c>
      <c r="B3954" s="273">
        <v>10423</v>
      </c>
      <c r="C3954" s="266" t="s">
        <v>28697</v>
      </c>
      <c r="D3954" s="273" t="s">
        <v>14</v>
      </c>
      <c r="E3954" s="273" t="s">
        <v>25041</v>
      </c>
      <c r="F3954" s="274">
        <v>432.69</v>
      </c>
    </row>
    <row r="3955" spans="1:6">
      <c r="A3955" s="273" t="s">
        <v>25039</v>
      </c>
      <c r="B3955" s="273">
        <v>36790</v>
      </c>
      <c r="C3955" s="266" t="s">
        <v>28698</v>
      </c>
      <c r="D3955" s="273" t="s">
        <v>14</v>
      </c>
      <c r="E3955" s="273" t="s">
        <v>25041</v>
      </c>
      <c r="F3955" s="274">
        <v>429.45</v>
      </c>
    </row>
    <row r="3956" spans="1:6">
      <c r="A3956" s="273" t="s">
        <v>25039</v>
      </c>
      <c r="B3956" s="273">
        <v>37589</v>
      </c>
      <c r="C3956" s="266" t="s">
        <v>28699</v>
      </c>
      <c r="D3956" s="273" t="s">
        <v>14</v>
      </c>
      <c r="E3956" s="273" t="s">
        <v>25041</v>
      </c>
      <c r="F3956" s="274">
        <v>526.17999999999995</v>
      </c>
    </row>
    <row r="3957" spans="1:6">
      <c r="A3957" s="273" t="s">
        <v>25039</v>
      </c>
      <c r="B3957" s="273">
        <v>11690</v>
      </c>
      <c r="C3957" s="266" t="s">
        <v>28700</v>
      </c>
      <c r="D3957" s="273" t="s">
        <v>14</v>
      </c>
      <c r="E3957" s="273" t="s">
        <v>25041</v>
      </c>
      <c r="F3957" s="274">
        <v>279.52</v>
      </c>
    </row>
    <row r="3958" spans="1:6">
      <c r="A3958" s="273" t="s">
        <v>25039</v>
      </c>
      <c r="B3958" s="273">
        <v>20234</v>
      </c>
      <c r="C3958" s="266" t="s">
        <v>28701</v>
      </c>
      <c r="D3958" s="273" t="s">
        <v>14</v>
      </c>
      <c r="E3958" s="273" t="s">
        <v>25041</v>
      </c>
      <c r="F3958" s="274">
        <v>353.74</v>
      </c>
    </row>
    <row r="3959" spans="1:6">
      <c r="A3959" s="273" t="s">
        <v>26775</v>
      </c>
      <c r="B3959" s="273">
        <v>44480</v>
      </c>
      <c r="C3959" s="266" t="s">
        <v>28702</v>
      </c>
      <c r="D3959" s="273" t="s">
        <v>18</v>
      </c>
      <c r="E3959" s="273" t="s">
        <v>25041</v>
      </c>
      <c r="F3959" s="274">
        <v>16.649999999999999</v>
      </c>
    </row>
    <row r="3960" spans="1:6">
      <c r="A3960" s="273" t="s">
        <v>25039</v>
      </c>
      <c r="B3960" s="273">
        <v>11457</v>
      </c>
      <c r="C3960" s="266" t="s">
        <v>28703</v>
      </c>
      <c r="D3960" s="273" t="s">
        <v>14</v>
      </c>
      <c r="E3960" s="273" t="s">
        <v>25041</v>
      </c>
      <c r="F3960" s="274">
        <v>45.79</v>
      </c>
    </row>
    <row r="3961" spans="1:6">
      <c r="A3961" s="273" t="s">
        <v>25039</v>
      </c>
      <c r="B3961" s="273">
        <v>44073</v>
      </c>
      <c r="C3961" s="266" t="s">
        <v>28704</v>
      </c>
      <c r="D3961" s="273" t="s">
        <v>13</v>
      </c>
      <c r="E3961" s="273" t="s">
        <v>25041</v>
      </c>
      <c r="F3961" s="274">
        <v>0.91</v>
      </c>
    </row>
    <row r="3962" spans="1:6">
      <c r="A3962" s="273" t="s">
        <v>25039</v>
      </c>
      <c r="B3962" s="273">
        <v>3593</v>
      </c>
      <c r="C3962" s="266" t="s">
        <v>28705</v>
      </c>
      <c r="D3962" s="273" t="s">
        <v>14</v>
      </c>
      <c r="E3962" s="273" t="s">
        <v>25041</v>
      </c>
      <c r="F3962" s="274">
        <v>94.75</v>
      </c>
    </row>
    <row r="3963" spans="1:6">
      <c r="A3963" s="273" t="s">
        <v>25039</v>
      </c>
      <c r="B3963" s="273">
        <v>3588</v>
      </c>
      <c r="C3963" s="266" t="s">
        <v>28706</v>
      </c>
      <c r="D3963" s="273" t="s">
        <v>14</v>
      </c>
      <c r="E3963" s="273" t="s">
        <v>25041</v>
      </c>
      <c r="F3963" s="274">
        <v>73.03</v>
      </c>
    </row>
    <row r="3964" spans="1:6">
      <c r="A3964" s="273" t="s">
        <v>25039</v>
      </c>
      <c r="B3964" s="273">
        <v>3587</v>
      </c>
      <c r="C3964" s="266" t="s">
        <v>28707</v>
      </c>
      <c r="D3964" s="273" t="s">
        <v>14</v>
      </c>
      <c r="E3964" s="273" t="s">
        <v>25041</v>
      </c>
      <c r="F3964" s="274">
        <v>45.32</v>
      </c>
    </row>
    <row r="3965" spans="1:6">
      <c r="A3965" s="273" t="s">
        <v>25039</v>
      </c>
      <c r="B3965" s="273">
        <v>3585</v>
      </c>
      <c r="C3965" s="266" t="s">
        <v>28708</v>
      </c>
      <c r="D3965" s="273" t="s">
        <v>14</v>
      </c>
      <c r="E3965" s="273" t="s">
        <v>25041</v>
      </c>
      <c r="F3965" s="274">
        <v>22.56</v>
      </c>
    </row>
    <row r="3966" spans="1:6">
      <c r="A3966" s="273" t="s">
        <v>25039</v>
      </c>
      <c r="B3966" s="273">
        <v>3590</v>
      </c>
      <c r="C3966" s="266" t="s">
        <v>28709</v>
      </c>
      <c r="D3966" s="273" t="s">
        <v>14</v>
      </c>
      <c r="E3966" s="273" t="s">
        <v>25041</v>
      </c>
      <c r="F3966" s="274">
        <v>269.02</v>
      </c>
    </row>
    <row r="3967" spans="1:6">
      <c r="A3967" s="273" t="s">
        <v>25039</v>
      </c>
      <c r="B3967" s="273">
        <v>3589</v>
      </c>
      <c r="C3967" s="266" t="s">
        <v>28710</v>
      </c>
      <c r="D3967" s="273" t="s">
        <v>14</v>
      </c>
      <c r="E3967" s="273" t="s">
        <v>25041</v>
      </c>
      <c r="F3967" s="274">
        <v>144.38999999999999</v>
      </c>
    </row>
    <row r="3968" spans="1:6">
      <c r="A3968" s="273" t="s">
        <v>25039</v>
      </c>
      <c r="B3968" s="273">
        <v>3592</v>
      </c>
      <c r="C3968" s="266" t="s">
        <v>28711</v>
      </c>
      <c r="D3968" s="273" t="s">
        <v>14</v>
      </c>
      <c r="E3968" s="273" t="s">
        <v>25041</v>
      </c>
      <c r="F3968" s="274">
        <v>425.24</v>
      </c>
    </row>
    <row r="3969" spans="1:6">
      <c r="A3969" s="273" t="s">
        <v>25039</v>
      </c>
      <c r="B3969" s="273">
        <v>3586</v>
      </c>
      <c r="C3969" s="266" t="s">
        <v>28712</v>
      </c>
      <c r="D3969" s="273" t="s">
        <v>14</v>
      </c>
      <c r="E3969" s="273" t="s">
        <v>25041</v>
      </c>
      <c r="F3969" s="274">
        <v>29.54</v>
      </c>
    </row>
    <row r="3970" spans="1:6">
      <c r="A3970" s="273" t="s">
        <v>25039</v>
      </c>
      <c r="B3970" s="273">
        <v>3591</v>
      </c>
      <c r="C3970" s="266" t="s">
        <v>28713</v>
      </c>
      <c r="D3970" s="273" t="s">
        <v>14</v>
      </c>
      <c r="E3970" s="273" t="s">
        <v>25041</v>
      </c>
      <c r="F3970" s="274">
        <v>681.68</v>
      </c>
    </row>
    <row r="3971" spans="1:6">
      <c r="A3971" s="273" t="s">
        <v>25039</v>
      </c>
      <c r="B3971" s="273">
        <v>40396</v>
      </c>
      <c r="C3971" s="266" t="s">
        <v>28714</v>
      </c>
      <c r="D3971" s="273" t="s">
        <v>14</v>
      </c>
      <c r="E3971" s="273" t="s">
        <v>25041</v>
      </c>
      <c r="F3971" s="274">
        <v>128.69</v>
      </c>
    </row>
    <row r="3972" spans="1:6">
      <c r="A3972" s="273" t="s">
        <v>25039</v>
      </c>
      <c r="B3972" s="273">
        <v>40395</v>
      </c>
      <c r="C3972" s="266" t="s">
        <v>28715</v>
      </c>
      <c r="D3972" s="273" t="s">
        <v>14</v>
      </c>
      <c r="E3972" s="273" t="s">
        <v>25041</v>
      </c>
      <c r="F3972" s="274">
        <v>98.76</v>
      </c>
    </row>
    <row r="3973" spans="1:6">
      <c r="A3973" s="273" t="s">
        <v>25039</v>
      </c>
      <c r="B3973" s="273">
        <v>40394</v>
      </c>
      <c r="C3973" s="266" t="s">
        <v>28716</v>
      </c>
      <c r="D3973" s="273" t="s">
        <v>14</v>
      </c>
      <c r="E3973" s="273" t="s">
        <v>25041</v>
      </c>
      <c r="F3973" s="274">
        <v>64.3</v>
      </c>
    </row>
    <row r="3974" spans="1:6">
      <c r="A3974" s="273" t="s">
        <v>25039</v>
      </c>
      <c r="B3974" s="273">
        <v>40392</v>
      </c>
      <c r="C3974" s="266" t="s">
        <v>28717</v>
      </c>
      <c r="D3974" s="273" t="s">
        <v>14</v>
      </c>
      <c r="E3974" s="273" t="s">
        <v>25041</v>
      </c>
      <c r="F3974" s="274">
        <v>31.78</v>
      </c>
    </row>
    <row r="3975" spans="1:6">
      <c r="A3975" s="273" t="s">
        <v>25039</v>
      </c>
      <c r="B3975" s="273">
        <v>40398</v>
      </c>
      <c r="C3975" s="266" t="s">
        <v>28718</v>
      </c>
      <c r="D3975" s="273" t="s">
        <v>14</v>
      </c>
      <c r="E3975" s="273" t="s">
        <v>25041</v>
      </c>
      <c r="F3975" s="274">
        <v>412.86</v>
      </c>
    </row>
    <row r="3976" spans="1:6">
      <c r="A3976" s="273" t="s">
        <v>25039</v>
      </c>
      <c r="B3976" s="273">
        <v>40397</v>
      </c>
      <c r="C3976" s="266" t="s">
        <v>28719</v>
      </c>
      <c r="D3976" s="273" t="s">
        <v>14</v>
      </c>
      <c r="E3976" s="273" t="s">
        <v>25041</v>
      </c>
      <c r="F3976" s="274">
        <v>211.43</v>
      </c>
    </row>
    <row r="3977" spans="1:6">
      <c r="A3977" s="273" t="s">
        <v>25039</v>
      </c>
      <c r="B3977" s="273">
        <v>40399</v>
      </c>
      <c r="C3977" s="266" t="s">
        <v>28720</v>
      </c>
      <c r="D3977" s="273" t="s">
        <v>14</v>
      </c>
      <c r="E3977" s="273" t="s">
        <v>25041</v>
      </c>
      <c r="F3977" s="274">
        <v>675.44</v>
      </c>
    </row>
    <row r="3978" spans="1:6">
      <c r="A3978" s="273" t="s">
        <v>25039</v>
      </c>
      <c r="B3978" s="273">
        <v>40393</v>
      </c>
      <c r="C3978" s="266" t="s">
        <v>28721</v>
      </c>
      <c r="D3978" s="273" t="s">
        <v>14</v>
      </c>
      <c r="E3978" s="273" t="s">
        <v>25041</v>
      </c>
      <c r="F3978" s="274">
        <v>40.93</v>
      </c>
    </row>
    <row r="3979" spans="1:6">
      <c r="A3979" s="273" t="s">
        <v>25039</v>
      </c>
      <c r="B3979" s="273">
        <v>44253</v>
      </c>
      <c r="C3979" s="266" t="s">
        <v>28722</v>
      </c>
      <c r="D3979" s="273" t="s">
        <v>14</v>
      </c>
      <c r="E3979" s="273" t="s">
        <v>25041</v>
      </c>
      <c r="F3979" s="274">
        <v>285.74</v>
      </c>
    </row>
    <row r="3980" spans="1:6">
      <c r="A3980" s="273" t="s">
        <v>25039</v>
      </c>
      <c r="B3980" s="273">
        <v>21121</v>
      </c>
      <c r="C3980" s="266" t="s">
        <v>28723</v>
      </c>
      <c r="D3980" s="273" t="s">
        <v>14</v>
      </c>
      <c r="E3980" s="273" t="s">
        <v>25041</v>
      </c>
      <c r="F3980" s="274">
        <v>4.0999999999999996</v>
      </c>
    </row>
    <row r="3981" spans="1:6">
      <c r="A3981" s="273" t="s">
        <v>25039</v>
      </c>
      <c r="B3981" s="273">
        <v>38010</v>
      </c>
      <c r="C3981" s="266" t="s">
        <v>28724</v>
      </c>
      <c r="D3981" s="273" t="s">
        <v>14</v>
      </c>
      <c r="E3981" s="273" t="s">
        <v>25041</v>
      </c>
      <c r="F3981" s="274">
        <v>5.0999999999999996</v>
      </c>
    </row>
    <row r="3982" spans="1:6">
      <c r="A3982" s="273" t="s">
        <v>25039</v>
      </c>
      <c r="B3982" s="273">
        <v>38011</v>
      </c>
      <c r="C3982" s="266" t="s">
        <v>28725</v>
      </c>
      <c r="D3982" s="273" t="s">
        <v>14</v>
      </c>
      <c r="E3982" s="273" t="s">
        <v>25041</v>
      </c>
      <c r="F3982" s="274">
        <v>10.23</v>
      </c>
    </row>
    <row r="3983" spans="1:6">
      <c r="A3983" s="273" t="s">
        <v>25039</v>
      </c>
      <c r="B3983" s="273">
        <v>38012</v>
      </c>
      <c r="C3983" s="266" t="s">
        <v>28726</v>
      </c>
      <c r="D3983" s="273" t="s">
        <v>14</v>
      </c>
      <c r="E3983" s="273" t="s">
        <v>25041</v>
      </c>
      <c r="F3983" s="274">
        <v>39</v>
      </c>
    </row>
    <row r="3984" spans="1:6">
      <c r="A3984" s="273" t="s">
        <v>25039</v>
      </c>
      <c r="B3984" s="273">
        <v>38013</v>
      </c>
      <c r="C3984" s="266" t="s">
        <v>28727</v>
      </c>
      <c r="D3984" s="273" t="s">
        <v>14</v>
      </c>
      <c r="E3984" s="273" t="s">
        <v>25041</v>
      </c>
      <c r="F3984" s="274">
        <v>50.11</v>
      </c>
    </row>
    <row r="3985" spans="1:6">
      <c r="A3985" s="273" t="s">
        <v>25039</v>
      </c>
      <c r="B3985" s="273">
        <v>38014</v>
      </c>
      <c r="C3985" s="266" t="s">
        <v>28728</v>
      </c>
      <c r="D3985" s="273" t="s">
        <v>14</v>
      </c>
      <c r="E3985" s="273" t="s">
        <v>25041</v>
      </c>
      <c r="F3985" s="274">
        <v>83.68</v>
      </c>
    </row>
    <row r="3986" spans="1:6">
      <c r="A3986" s="273" t="s">
        <v>25039</v>
      </c>
      <c r="B3986" s="273">
        <v>38015</v>
      </c>
      <c r="C3986" s="266" t="s">
        <v>28729</v>
      </c>
      <c r="D3986" s="273" t="s">
        <v>14</v>
      </c>
      <c r="E3986" s="273" t="s">
        <v>25041</v>
      </c>
      <c r="F3986" s="274">
        <v>196.73</v>
      </c>
    </row>
    <row r="3987" spans="1:6">
      <c r="A3987" s="273" t="s">
        <v>25039</v>
      </c>
      <c r="B3987" s="273">
        <v>38016</v>
      </c>
      <c r="C3987" s="266" t="s">
        <v>28730</v>
      </c>
      <c r="D3987" s="273" t="s">
        <v>14</v>
      </c>
      <c r="E3987" s="273" t="s">
        <v>25041</v>
      </c>
      <c r="F3987" s="274">
        <v>228.77</v>
      </c>
    </row>
    <row r="3988" spans="1:6">
      <c r="A3988" s="273" t="s">
        <v>25039</v>
      </c>
      <c r="B3988" s="273">
        <v>12741</v>
      </c>
      <c r="C3988" s="266" t="s">
        <v>28731</v>
      </c>
      <c r="D3988" s="273" t="s">
        <v>14</v>
      </c>
      <c r="E3988" s="273" t="s">
        <v>25041</v>
      </c>
      <c r="F3988" s="274">
        <v>1481.81</v>
      </c>
    </row>
    <row r="3989" spans="1:6">
      <c r="A3989" s="273" t="s">
        <v>25039</v>
      </c>
      <c r="B3989" s="273">
        <v>12733</v>
      </c>
      <c r="C3989" s="266" t="s">
        <v>28732</v>
      </c>
      <c r="D3989" s="273" t="s">
        <v>14</v>
      </c>
      <c r="E3989" s="273" t="s">
        <v>25041</v>
      </c>
      <c r="F3989" s="274">
        <v>7.45</v>
      </c>
    </row>
    <row r="3990" spans="1:6">
      <c r="A3990" s="273" t="s">
        <v>25039</v>
      </c>
      <c r="B3990" s="273">
        <v>12734</v>
      </c>
      <c r="C3990" s="266" t="s">
        <v>28733</v>
      </c>
      <c r="D3990" s="273" t="s">
        <v>14</v>
      </c>
      <c r="E3990" s="273" t="s">
        <v>25041</v>
      </c>
      <c r="F3990" s="274">
        <v>15.89</v>
      </c>
    </row>
    <row r="3991" spans="1:6">
      <c r="A3991" s="273" t="s">
        <v>25039</v>
      </c>
      <c r="B3991" s="273">
        <v>12735</v>
      </c>
      <c r="C3991" s="266" t="s">
        <v>28734</v>
      </c>
      <c r="D3991" s="273" t="s">
        <v>14</v>
      </c>
      <c r="E3991" s="273" t="s">
        <v>25041</v>
      </c>
      <c r="F3991" s="274">
        <v>26.14</v>
      </c>
    </row>
    <row r="3992" spans="1:6">
      <c r="A3992" s="273" t="s">
        <v>25039</v>
      </c>
      <c r="B3992" s="273">
        <v>12736</v>
      </c>
      <c r="C3992" s="266" t="s">
        <v>28735</v>
      </c>
      <c r="D3992" s="273" t="s">
        <v>14</v>
      </c>
      <c r="E3992" s="273" t="s">
        <v>25041</v>
      </c>
      <c r="F3992" s="274">
        <v>59.76</v>
      </c>
    </row>
    <row r="3993" spans="1:6">
      <c r="A3993" s="273" t="s">
        <v>25039</v>
      </c>
      <c r="B3993" s="273">
        <v>12737</v>
      </c>
      <c r="C3993" s="266" t="s">
        <v>28736</v>
      </c>
      <c r="D3993" s="273" t="s">
        <v>14</v>
      </c>
      <c r="E3993" s="273" t="s">
        <v>25041</v>
      </c>
      <c r="F3993" s="274">
        <v>76.989999999999995</v>
      </c>
    </row>
    <row r="3994" spans="1:6">
      <c r="A3994" s="273" t="s">
        <v>25039</v>
      </c>
      <c r="B3994" s="273">
        <v>12738</v>
      </c>
      <c r="C3994" s="266" t="s">
        <v>28737</v>
      </c>
      <c r="D3994" s="273" t="s">
        <v>14</v>
      </c>
      <c r="E3994" s="273" t="s">
        <v>25041</v>
      </c>
      <c r="F3994" s="274">
        <v>152.16999999999999</v>
      </c>
    </row>
    <row r="3995" spans="1:6">
      <c r="A3995" s="273" t="s">
        <v>25039</v>
      </c>
      <c r="B3995" s="273">
        <v>12739</v>
      </c>
      <c r="C3995" s="266" t="s">
        <v>28738</v>
      </c>
      <c r="D3995" s="273" t="s">
        <v>14</v>
      </c>
      <c r="E3995" s="273" t="s">
        <v>25041</v>
      </c>
      <c r="F3995" s="274">
        <v>433.17</v>
      </c>
    </row>
    <row r="3996" spans="1:6">
      <c r="A3996" s="273" t="s">
        <v>25039</v>
      </c>
      <c r="B3996" s="273">
        <v>12740</v>
      </c>
      <c r="C3996" s="266" t="s">
        <v>28739</v>
      </c>
      <c r="D3996" s="273" t="s">
        <v>14</v>
      </c>
      <c r="E3996" s="273" t="s">
        <v>25041</v>
      </c>
      <c r="F3996" s="274">
        <v>677.72</v>
      </c>
    </row>
    <row r="3997" spans="1:6">
      <c r="A3997" s="273" t="s">
        <v>25039</v>
      </c>
      <c r="B3997" s="273">
        <v>6297</v>
      </c>
      <c r="C3997" s="266" t="s">
        <v>28740</v>
      </c>
      <c r="D3997" s="273" t="s">
        <v>14</v>
      </c>
      <c r="E3997" s="273" t="s">
        <v>25041</v>
      </c>
      <c r="F3997" s="274">
        <v>43.66</v>
      </c>
    </row>
    <row r="3998" spans="1:6">
      <c r="A3998" s="273" t="s">
        <v>25039</v>
      </c>
      <c r="B3998" s="273">
        <v>6296</v>
      </c>
      <c r="C3998" s="266" t="s">
        <v>28741</v>
      </c>
      <c r="D3998" s="273" t="s">
        <v>14</v>
      </c>
      <c r="E3998" s="273" t="s">
        <v>25041</v>
      </c>
      <c r="F3998" s="274">
        <v>34.46</v>
      </c>
    </row>
    <row r="3999" spans="1:6">
      <c r="A3999" s="273" t="s">
        <v>25039</v>
      </c>
      <c r="B3999" s="273">
        <v>6323</v>
      </c>
      <c r="C3999" s="266" t="s">
        <v>28742</v>
      </c>
      <c r="D3999" s="273" t="s">
        <v>14</v>
      </c>
      <c r="E3999" s="273" t="s">
        <v>25041</v>
      </c>
      <c r="F3999" s="274">
        <v>22.52</v>
      </c>
    </row>
    <row r="4000" spans="1:6">
      <c r="A4000" s="273" t="s">
        <v>25039</v>
      </c>
      <c r="B4000" s="273">
        <v>6294</v>
      </c>
      <c r="C4000" s="266" t="s">
        <v>28743</v>
      </c>
      <c r="D4000" s="273" t="s">
        <v>14</v>
      </c>
      <c r="E4000" s="273" t="s">
        <v>25041</v>
      </c>
      <c r="F4000" s="274">
        <v>9.82</v>
      </c>
    </row>
    <row r="4001" spans="1:6">
      <c r="A4001" s="273" t="s">
        <v>25039</v>
      </c>
      <c r="B4001" s="273">
        <v>6299</v>
      </c>
      <c r="C4001" s="266" t="s">
        <v>28744</v>
      </c>
      <c r="D4001" s="273" t="s">
        <v>14</v>
      </c>
      <c r="E4001" s="273" t="s">
        <v>25041</v>
      </c>
      <c r="F4001" s="274">
        <v>131.30000000000001</v>
      </c>
    </row>
    <row r="4002" spans="1:6">
      <c r="A4002" s="273" t="s">
        <v>25039</v>
      </c>
      <c r="B4002" s="273">
        <v>6298</v>
      </c>
      <c r="C4002" s="266" t="s">
        <v>28745</v>
      </c>
      <c r="D4002" s="273" t="s">
        <v>14</v>
      </c>
      <c r="E4002" s="273" t="s">
        <v>25041</v>
      </c>
      <c r="F4002" s="274">
        <v>69.150000000000006</v>
      </c>
    </row>
    <row r="4003" spans="1:6">
      <c r="A4003" s="273" t="s">
        <v>25039</v>
      </c>
      <c r="B4003" s="273">
        <v>6322</v>
      </c>
      <c r="C4003" s="266" t="s">
        <v>28746</v>
      </c>
      <c r="D4003" s="273" t="s">
        <v>14</v>
      </c>
      <c r="E4003" s="273" t="s">
        <v>25041</v>
      </c>
      <c r="F4003" s="274">
        <v>175.86</v>
      </c>
    </row>
    <row r="4004" spans="1:6">
      <c r="A4004" s="273" t="s">
        <v>25039</v>
      </c>
      <c r="B4004" s="273">
        <v>6295</v>
      </c>
      <c r="C4004" s="266" t="s">
        <v>28747</v>
      </c>
      <c r="D4004" s="273" t="s">
        <v>14</v>
      </c>
      <c r="E4004" s="273" t="s">
        <v>25041</v>
      </c>
      <c r="F4004" s="274">
        <v>13.99</v>
      </c>
    </row>
    <row r="4005" spans="1:6">
      <c r="A4005" s="273" t="s">
        <v>25039</v>
      </c>
      <c r="B4005" s="273">
        <v>6300</v>
      </c>
      <c r="C4005" s="266" t="s">
        <v>28748</v>
      </c>
      <c r="D4005" s="273" t="s">
        <v>14</v>
      </c>
      <c r="E4005" s="273" t="s">
        <v>25041</v>
      </c>
      <c r="F4005" s="274">
        <v>324.22000000000003</v>
      </c>
    </row>
    <row r="4006" spans="1:6">
      <c r="A4006" s="273" t="s">
        <v>25039</v>
      </c>
      <c r="B4006" s="273">
        <v>6321</v>
      </c>
      <c r="C4006" s="266" t="s">
        <v>28749</v>
      </c>
      <c r="D4006" s="273" t="s">
        <v>14</v>
      </c>
      <c r="E4006" s="273" t="s">
        <v>25041</v>
      </c>
      <c r="F4006" s="274">
        <v>463.13</v>
      </c>
    </row>
    <row r="4007" spans="1:6">
      <c r="A4007" s="273" t="s">
        <v>25039</v>
      </c>
      <c r="B4007" s="273">
        <v>6301</v>
      </c>
      <c r="C4007" s="266" t="s">
        <v>28750</v>
      </c>
      <c r="D4007" s="273" t="s">
        <v>14</v>
      </c>
      <c r="E4007" s="273" t="s">
        <v>25041</v>
      </c>
      <c r="F4007" s="274">
        <v>1085.53</v>
      </c>
    </row>
    <row r="4008" spans="1:6">
      <c r="A4008" s="273" t="s">
        <v>25039</v>
      </c>
      <c r="B4008" s="273">
        <v>7105</v>
      </c>
      <c r="C4008" s="266" t="s">
        <v>28751</v>
      </c>
      <c r="D4008" s="273" t="s">
        <v>14</v>
      </c>
      <c r="E4008" s="273" t="s">
        <v>25041</v>
      </c>
      <c r="F4008" s="274">
        <v>49.34</v>
      </c>
    </row>
    <row r="4009" spans="1:6">
      <c r="A4009" s="273" t="s">
        <v>25039</v>
      </c>
      <c r="B4009" s="273">
        <v>20183</v>
      </c>
      <c r="C4009" s="266" t="s">
        <v>28752</v>
      </c>
      <c r="D4009" s="273" t="s">
        <v>14</v>
      </c>
      <c r="E4009" s="273" t="s">
        <v>25041</v>
      </c>
      <c r="F4009" s="274">
        <v>60.79</v>
      </c>
    </row>
    <row r="4010" spans="1:6">
      <c r="A4010" s="273" t="s">
        <v>25039</v>
      </c>
      <c r="B4010" s="273">
        <v>38448</v>
      </c>
      <c r="C4010" s="266" t="s">
        <v>28753</v>
      </c>
      <c r="D4010" s="273" t="s">
        <v>14</v>
      </c>
      <c r="E4010" s="273" t="s">
        <v>25041</v>
      </c>
      <c r="F4010" s="274">
        <v>275.87</v>
      </c>
    </row>
    <row r="4011" spans="1:6">
      <c r="A4011" s="273" t="s">
        <v>25039</v>
      </c>
      <c r="B4011" s="273">
        <v>20182</v>
      </c>
      <c r="C4011" s="266" t="s">
        <v>28754</v>
      </c>
      <c r="D4011" s="273" t="s">
        <v>14</v>
      </c>
      <c r="E4011" s="273" t="s">
        <v>25041</v>
      </c>
      <c r="F4011" s="274">
        <v>35.35</v>
      </c>
    </row>
    <row r="4012" spans="1:6">
      <c r="A4012" s="273" t="s">
        <v>25039</v>
      </c>
      <c r="B4012" s="273">
        <v>7119</v>
      </c>
      <c r="C4012" s="266" t="s">
        <v>28755</v>
      </c>
      <c r="D4012" s="273" t="s">
        <v>14</v>
      </c>
      <c r="E4012" s="273" t="s">
        <v>25041</v>
      </c>
      <c r="F4012" s="274">
        <v>13.22</v>
      </c>
    </row>
    <row r="4013" spans="1:6">
      <c r="A4013" s="273" t="s">
        <v>25039</v>
      </c>
      <c r="B4013" s="273">
        <v>7126</v>
      </c>
      <c r="C4013" s="266" t="s">
        <v>28756</v>
      </c>
      <c r="D4013" s="273" t="s">
        <v>14</v>
      </c>
      <c r="E4013" s="273" t="s">
        <v>25041</v>
      </c>
      <c r="F4013" s="274">
        <v>26.98</v>
      </c>
    </row>
    <row r="4014" spans="1:6">
      <c r="A4014" s="273" t="s">
        <v>25039</v>
      </c>
      <c r="B4014" s="273">
        <v>7120</v>
      </c>
      <c r="C4014" s="266" t="s">
        <v>28757</v>
      </c>
      <c r="D4014" s="273" t="s">
        <v>14</v>
      </c>
      <c r="E4014" s="273" t="s">
        <v>25041</v>
      </c>
      <c r="F4014" s="274">
        <v>10.14</v>
      </c>
    </row>
    <row r="4015" spans="1:6">
      <c r="A4015" s="273" t="s">
        <v>25039</v>
      </c>
      <c r="B4015" s="273">
        <v>6319</v>
      </c>
      <c r="C4015" s="266" t="s">
        <v>28758</v>
      </c>
      <c r="D4015" s="273" t="s">
        <v>14</v>
      </c>
      <c r="E4015" s="273" t="s">
        <v>25041</v>
      </c>
      <c r="F4015" s="274">
        <v>51.29</v>
      </c>
    </row>
    <row r="4016" spans="1:6">
      <c r="A4016" s="273" t="s">
        <v>25039</v>
      </c>
      <c r="B4016" s="273">
        <v>6304</v>
      </c>
      <c r="C4016" s="266" t="s">
        <v>28759</v>
      </c>
      <c r="D4016" s="273" t="s">
        <v>14</v>
      </c>
      <c r="E4016" s="273" t="s">
        <v>25041</v>
      </c>
      <c r="F4016" s="274">
        <v>51.29</v>
      </c>
    </row>
    <row r="4017" spans="1:6">
      <c r="A4017" s="273" t="s">
        <v>25039</v>
      </c>
      <c r="B4017" s="273">
        <v>21116</v>
      </c>
      <c r="C4017" s="266" t="s">
        <v>28760</v>
      </c>
      <c r="D4017" s="273" t="s">
        <v>14</v>
      </c>
      <c r="E4017" s="273" t="s">
        <v>25041</v>
      </c>
      <c r="F4017" s="274">
        <v>38.840000000000003</v>
      </c>
    </row>
    <row r="4018" spans="1:6">
      <c r="A4018" s="273" t="s">
        <v>25039</v>
      </c>
      <c r="B4018" s="273">
        <v>6320</v>
      </c>
      <c r="C4018" s="266" t="s">
        <v>28761</v>
      </c>
      <c r="D4018" s="273" t="s">
        <v>14</v>
      </c>
      <c r="E4018" s="273" t="s">
        <v>25041</v>
      </c>
      <c r="F4018" s="274">
        <v>26.41</v>
      </c>
    </row>
    <row r="4019" spans="1:6">
      <c r="A4019" s="273" t="s">
        <v>25039</v>
      </c>
      <c r="B4019" s="273">
        <v>6303</v>
      </c>
      <c r="C4019" s="266" t="s">
        <v>28762</v>
      </c>
      <c r="D4019" s="273" t="s">
        <v>14</v>
      </c>
      <c r="E4019" s="273" t="s">
        <v>25041</v>
      </c>
      <c r="F4019" s="274">
        <v>26.41</v>
      </c>
    </row>
    <row r="4020" spans="1:6">
      <c r="A4020" s="273" t="s">
        <v>25039</v>
      </c>
      <c r="B4020" s="273">
        <v>6308</v>
      </c>
      <c r="C4020" s="266" t="s">
        <v>28763</v>
      </c>
      <c r="D4020" s="273" t="s">
        <v>14</v>
      </c>
      <c r="E4020" s="273" t="s">
        <v>25041</v>
      </c>
      <c r="F4020" s="274">
        <v>141.91999999999999</v>
      </c>
    </row>
    <row r="4021" spans="1:6">
      <c r="A4021" s="273" t="s">
        <v>25039</v>
      </c>
      <c r="B4021" s="273">
        <v>6317</v>
      </c>
      <c r="C4021" s="266" t="s">
        <v>28764</v>
      </c>
      <c r="D4021" s="273" t="s">
        <v>14</v>
      </c>
      <c r="E4021" s="273" t="s">
        <v>25041</v>
      </c>
      <c r="F4021" s="274">
        <v>141.91999999999999</v>
      </c>
    </row>
    <row r="4022" spans="1:6">
      <c r="A4022" s="273" t="s">
        <v>25039</v>
      </c>
      <c r="B4022" s="273">
        <v>6307</v>
      </c>
      <c r="C4022" s="266" t="s">
        <v>28765</v>
      </c>
      <c r="D4022" s="273" t="s">
        <v>14</v>
      </c>
      <c r="E4022" s="273" t="s">
        <v>25041</v>
      </c>
      <c r="F4022" s="274">
        <v>141.91999999999999</v>
      </c>
    </row>
    <row r="4023" spans="1:6">
      <c r="A4023" s="273" t="s">
        <v>25039</v>
      </c>
      <c r="B4023" s="273">
        <v>6309</v>
      </c>
      <c r="C4023" s="266" t="s">
        <v>28766</v>
      </c>
      <c r="D4023" s="273" t="s">
        <v>14</v>
      </c>
      <c r="E4023" s="273" t="s">
        <v>25041</v>
      </c>
      <c r="F4023" s="274">
        <v>146.04</v>
      </c>
    </row>
    <row r="4024" spans="1:6">
      <c r="A4024" s="273" t="s">
        <v>25039</v>
      </c>
      <c r="B4024" s="273">
        <v>6318</v>
      </c>
      <c r="C4024" s="266" t="s">
        <v>28767</v>
      </c>
      <c r="D4024" s="273" t="s">
        <v>14</v>
      </c>
      <c r="E4024" s="273" t="s">
        <v>25041</v>
      </c>
      <c r="F4024" s="274">
        <v>76.55</v>
      </c>
    </row>
    <row r="4025" spans="1:6">
      <c r="A4025" s="273" t="s">
        <v>25039</v>
      </c>
      <c r="B4025" s="273">
        <v>6306</v>
      </c>
      <c r="C4025" s="266" t="s">
        <v>28768</v>
      </c>
      <c r="D4025" s="273" t="s">
        <v>14</v>
      </c>
      <c r="E4025" s="273" t="s">
        <v>25041</v>
      </c>
      <c r="F4025" s="274">
        <v>76.55</v>
      </c>
    </row>
    <row r="4026" spans="1:6">
      <c r="A4026" s="273" t="s">
        <v>25039</v>
      </c>
      <c r="B4026" s="273">
        <v>6305</v>
      </c>
      <c r="C4026" s="266" t="s">
        <v>28769</v>
      </c>
      <c r="D4026" s="273" t="s">
        <v>14</v>
      </c>
      <c r="E4026" s="273" t="s">
        <v>25041</v>
      </c>
      <c r="F4026" s="274">
        <v>76.55</v>
      </c>
    </row>
    <row r="4027" spans="1:6">
      <c r="A4027" s="273" t="s">
        <v>25039</v>
      </c>
      <c r="B4027" s="273">
        <v>6312</v>
      </c>
      <c r="C4027" s="266" t="s">
        <v>28770</v>
      </c>
      <c r="D4027" s="273" t="s">
        <v>14</v>
      </c>
      <c r="E4027" s="273" t="s">
        <v>25041</v>
      </c>
      <c r="F4027" s="274">
        <v>204.14</v>
      </c>
    </row>
    <row r="4028" spans="1:6">
      <c r="A4028" s="273" t="s">
        <v>25039</v>
      </c>
      <c r="B4028" s="273">
        <v>6311</v>
      </c>
      <c r="C4028" s="266" t="s">
        <v>28771</v>
      </c>
      <c r="D4028" s="273" t="s">
        <v>14</v>
      </c>
      <c r="E4028" s="273" t="s">
        <v>25041</v>
      </c>
      <c r="F4028" s="274">
        <v>204.14</v>
      </c>
    </row>
    <row r="4029" spans="1:6">
      <c r="A4029" s="273" t="s">
        <v>25039</v>
      </c>
      <c r="B4029" s="273">
        <v>6310</v>
      </c>
      <c r="C4029" s="266" t="s">
        <v>28772</v>
      </c>
      <c r="D4029" s="273" t="s">
        <v>14</v>
      </c>
      <c r="E4029" s="273" t="s">
        <v>25041</v>
      </c>
      <c r="F4029" s="274">
        <v>204.14</v>
      </c>
    </row>
    <row r="4030" spans="1:6">
      <c r="A4030" s="273" t="s">
        <v>25039</v>
      </c>
      <c r="B4030" s="273">
        <v>6314</v>
      </c>
      <c r="C4030" s="266" t="s">
        <v>28773</v>
      </c>
      <c r="D4030" s="273" t="s">
        <v>14</v>
      </c>
      <c r="E4030" s="273" t="s">
        <v>25041</v>
      </c>
      <c r="F4030" s="274">
        <v>204.14</v>
      </c>
    </row>
    <row r="4031" spans="1:6">
      <c r="A4031" s="273" t="s">
        <v>25039</v>
      </c>
      <c r="B4031" s="273">
        <v>6313</v>
      </c>
      <c r="C4031" s="266" t="s">
        <v>28774</v>
      </c>
      <c r="D4031" s="273" t="s">
        <v>14</v>
      </c>
      <c r="E4031" s="273" t="s">
        <v>25041</v>
      </c>
      <c r="F4031" s="274">
        <v>204.14</v>
      </c>
    </row>
    <row r="4032" spans="1:6">
      <c r="A4032" s="273" t="s">
        <v>25039</v>
      </c>
      <c r="B4032" s="273">
        <v>6302</v>
      </c>
      <c r="C4032" s="266" t="s">
        <v>28775</v>
      </c>
      <c r="D4032" s="273" t="s">
        <v>14</v>
      </c>
      <c r="E4032" s="273" t="s">
        <v>25041</v>
      </c>
      <c r="F4032" s="274">
        <v>16.239999999999998</v>
      </c>
    </row>
    <row r="4033" spans="1:6">
      <c r="A4033" s="273" t="s">
        <v>25039</v>
      </c>
      <c r="B4033" s="273">
        <v>6315</v>
      </c>
      <c r="C4033" s="266" t="s">
        <v>28776</v>
      </c>
      <c r="D4033" s="273" t="s">
        <v>14</v>
      </c>
      <c r="E4033" s="273" t="s">
        <v>25041</v>
      </c>
      <c r="F4033" s="274">
        <v>386.52</v>
      </c>
    </row>
    <row r="4034" spans="1:6">
      <c r="A4034" s="273" t="s">
        <v>25039</v>
      </c>
      <c r="B4034" s="273">
        <v>6316</v>
      </c>
      <c r="C4034" s="266" t="s">
        <v>28777</v>
      </c>
      <c r="D4034" s="273" t="s">
        <v>14</v>
      </c>
      <c r="E4034" s="273" t="s">
        <v>25041</v>
      </c>
      <c r="F4034" s="274">
        <v>386.52</v>
      </c>
    </row>
    <row r="4035" spans="1:6">
      <c r="A4035" s="273" t="s">
        <v>25039</v>
      </c>
      <c r="B4035" s="273">
        <v>39324</v>
      </c>
      <c r="C4035" s="266" t="s">
        <v>28778</v>
      </c>
      <c r="D4035" s="273" t="s">
        <v>14</v>
      </c>
      <c r="E4035" s="273" t="s">
        <v>25041</v>
      </c>
      <c r="F4035" s="274">
        <v>5.33</v>
      </c>
    </row>
    <row r="4036" spans="1:6">
      <c r="A4036" s="273" t="s">
        <v>25039</v>
      </c>
      <c r="B4036" s="273">
        <v>39325</v>
      </c>
      <c r="C4036" s="266" t="s">
        <v>28779</v>
      </c>
      <c r="D4036" s="273" t="s">
        <v>14</v>
      </c>
      <c r="E4036" s="273" t="s">
        <v>25041</v>
      </c>
      <c r="F4036" s="274">
        <v>8.0399999999999991</v>
      </c>
    </row>
    <row r="4037" spans="1:6">
      <c r="A4037" s="273" t="s">
        <v>25039</v>
      </c>
      <c r="B4037" s="273">
        <v>39326</v>
      </c>
      <c r="C4037" s="266" t="s">
        <v>28780</v>
      </c>
      <c r="D4037" s="273" t="s">
        <v>14</v>
      </c>
      <c r="E4037" s="273" t="s">
        <v>25041</v>
      </c>
      <c r="F4037" s="274">
        <v>28.84</v>
      </c>
    </row>
    <row r="4038" spans="1:6">
      <c r="A4038" s="273" t="s">
        <v>25039</v>
      </c>
      <c r="B4038" s="273">
        <v>39327</v>
      </c>
      <c r="C4038" s="266" t="s">
        <v>28781</v>
      </c>
      <c r="D4038" s="273" t="s">
        <v>14</v>
      </c>
      <c r="E4038" s="273" t="s">
        <v>25041</v>
      </c>
      <c r="F4038" s="274">
        <v>43.52</v>
      </c>
    </row>
    <row r="4039" spans="1:6">
      <c r="A4039" s="273" t="s">
        <v>25039</v>
      </c>
      <c r="B4039" s="273">
        <v>11378</v>
      </c>
      <c r="C4039" s="266" t="s">
        <v>28782</v>
      </c>
      <c r="D4039" s="273" t="s">
        <v>14</v>
      </c>
      <c r="E4039" s="273" t="s">
        <v>25041</v>
      </c>
      <c r="F4039" s="274">
        <v>113.21</v>
      </c>
    </row>
    <row r="4040" spans="1:6">
      <c r="A4040" s="273" t="s">
        <v>25039</v>
      </c>
      <c r="B4040" s="273">
        <v>11379</v>
      </c>
      <c r="C4040" s="266" t="s">
        <v>28783</v>
      </c>
      <c r="D4040" s="273" t="s">
        <v>14</v>
      </c>
      <c r="E4040" s="273" t="s">
        <v>25041</v>
      </c>
      <c r="F4040" s="274">
        <v>95.67</v>
      </c>
    </row>
    <row r="4041" spans="1:6">
      <c r="A4041" s="273" t="s">
        <v>25039</v>
      </c>
      <c r="B4041" s="273">
        <v>11493</v>
      </c>
      <c r="C4041" s="266" t="s">
        <v>28784</v>
      </c>
      <c r="D4041" s="273" t="s">
        <v>14</v>
      </c>
      <c r="E4041" s="273" t="s">
        <v>25041</v>
      </c>
      <c r="F4041" s="274">
        <v>55.18</v>
      </c>
    </row>
    <row r="4042" spans="1:6">
      <c r="A4042" s="273" t="s">
        <v>25039</v>
      </c>
      <c r="B4042" s="273">
        <v>7106</v>
      </c>
      <c r="C4042" s="266" t="s">
        <v>28785</v>
      </c>
      <c r="D4042" s="273" t="s">
        <v>14</v>
      </c>
      <c r="E4042" s="273" t="s">
        <v>25041</v>
      </c>
      <c r="F4042" s="274">
        <v>166.97</v>
      </c>
    </row>
    <row r="4043" spans="1:6">
      <c r="A4043" s="273" t="s">
        <v>25039</v>
      </c>
      <c r="B4043" s="273">
        <v>7104</v>
      </c>
      <c r="C4043" s="266" t="s">
        <v>28786</v>
      </c>
      <c r="D4043" s="273" t="s">
        <v>14</v>
      </c>
      <c r="E4043" s="273" t="s">
        <v>25041</v>
      </c>
      <c r="F4043" s="274">
        <v>4.5</v>
      </c>
    </row>
    <row r="4044" spans="1:6">
      <c r="A4044" s="273" t="s">
        <v>25039</v>
      </c>
      <c r="B4044" s="273">
        <v>7136</v>
      </c>
      <c r="C4044" s="266" t="s">
        <v>28787</v>
      </c>
      <c r="D4044" s="273" t="s">
        <v>14</v>
      </c>
      <c r="E4044" s="273" t="s">
        <v>25041</v>
      </c>
      <c r="F4044" s="274">
        <v>7.84</v>
      </c>
    </row>
    <row r="4045" spans="1:6">
      <c r="A4045" s="273" t="s">
        <v>25039</v>
      </c>
      <c r="B4045" s="273">
        <v>7128</v>
      </c>
      <c r="C4045" s="266" t="s">
        <v>28788</v>
      </c>
      <c r="D4045" s="273" t="s">
        <v>14</v>
      </c>
      <c r="E4045" s="273" t="s">
        <v>25041</v>
      </c>
      <c r="F4045" s="274">
        <v>10.17</v>
      </c>
    </row>
    <row r="4046" spans="1:6">
      <c r="A4046" s="273" t="s">
        <v>25039</v>
      </c>
      <c r="B4046" s="273">
        <v>7108</v>
      </c>
      <c r="C4046" s="266" t="s">
        <v>28789</v>
      </c>
      <c r="D4046" s="273" t="s">
        <v>14</v>
      </c>
      <c r="E4046" s="273" t="s">
        <v>25041</v>
      </c>
      <c r="F4046" s="274">
        <v>10.14</v>
      </c>
    </row>
    <row r="4047" spans="1:6">
      <c r="A4047" s="273" t="s">
        <v>25039</v>
      </c>
      <c r="B4047" s="273">
        <v>7129</v>
      </c>
      <c r="C4047" s="266" t="s">
        <v>28790</v>
      </c>
      <c r="D4047" s="273" t="s">
        <v>14</v>
      </c>
      <c r="E4047" s="273" t="s">
        <v>25041</v>
      </c>
      <c r="F4047" s="274">
        <v>11.94</v>
      </c>
    </row>
    <row r="4048" spans="1:6">
      <c r="A4048" s="273" t="s">
        <v>25039</v>
      </c>
      <c r="B4048" s="273">
        <v>7130</v>
      </c>
      <c r="C4048" s="266" t="s">
        <v>28791</v>
      </c>
      <c r="D4048" s="273" t="s">
        <v>14</v>
      </c>
      <c r="E4048" s="273" t="s">
        <v>25041</v>
      </c>
      <c r="F4048" s="274">
        <v>17.34</v>
      </c>
    </row>
    <row r="4049" spans="1:6">
      <c r="A4049" s="273" t="s">
        <v>25039</v>
      </c>
      <c r="B4049" s="273">
        <v>7131</v>
      </c>
      <c r="C4049" s="266" t="s">
        <v>28792</v>
      </c>
      <c r="D4049" s="273" t="s">
        <v>14</v>
      </c>
      <c r="E4049" s="273" t="s">
        <v>25041</v>
      </c>
      <c r="F4049" s="274">
        <v>21.21</v>
      </c>
    </row>
    <row r="4050" spans="1:6">
      <c r="A4050" s="273" t="s">
        <v>25039</v>
      </c>
      <c r="B4050" s="273">
        <v>7132</v>
      </c>
      <c r="C4050" s="266" t="s">
        <v>28793</v>
      </c>
      <c r="D4050" s="273" t="s">
        <v>14</v>
      </c>
      <c r="E4050" s="273" t="s">
        <v>25041</v>
      </c>
      <c r="F4050" s="274">
        <v>49.94</v>
      </c>
    </row>
    <row r="4051" spans="1:6">
      <c r="A4051" s="273" t="s">
        <v>25039</v>
      </c>
      <c r="B4051" s="273">
        <v>7133</v>
      </c>
      <c r="C4051" s="266" t="s">
        <v>28794</v>
      </c>
      <c r="D4051" s="273" t="s">
        <v>14</v>
      </c>
      <c r="E4051" s="273" t="s">
        <v>25041</v>
      </c>
      <c r="F4051" s="274">
        <v>115.41</v>
      </c>
    </row>
    <row r="4052" spans="1:6">
      <c r="A4052" s="273" t="s">
        <v>25039</v>
      </c>
      <c r="B4052" s="273">
        <v>37422</v>
      </c>
      <c r="C4052" s="266" t="s">
        <v>28795</v>
      </c>
      <c r="D4052" s="273" t="s">
        <v>14</v>
      </c>
      <c r="E4052" s="273" t="s">
        <v>25041</v>
      </c>
      <c r="F4052" s="274">
        <v>59.7</v>
      </c>
    </row>
    <row r="4053" spans="1:6">
      <c r="A4053" s="273" t="s">
        <v>25039</v>
      </c>
      <c r="B4053" s="273">
        <v>37420</v>
      </c>
      <c r="C4053" s="266" t="s">
        <v>28796</v>
      </c>
      <c r="D4053" s="273" t="s">
        <v>14</v>
      </c>
      <c r="E4053" s="273" t="s">
        <v>25041</v>
      </c>
      <c r="F4053" s="274">
        <v>46.67</v>
      </c>
    </row>
    <row r="4054" spans="1:6">
      <c r="A4054" s="273" t="s">
        <v>25039</v>
      </c>
      <c r="B4054" s="273">
        <v>37421</v>
      </c>
      <c r="C4054" s="266" t="s">
        <v>28797</v>
      </c>
      <c r="D4054" s="273" t="s">
        <v>14</v>
      </c>
      <c r="E4054" s="273" t="s">
        <v>25041</v>
      </c>
      <c r="F4054" s="274">
        <v>63.78</v>
      </c>
    </row>
    <row r="4055" spans="1:6">
      <c r="A4055" s="273" t="s">
        <v>25039</v>
      </c>
      <c r="B4055" s="273">
        <v>37443</v>
      </c>
      <c r="C4055" s="266" t="s">
        <v>28798</v>
      </c>
      <c r="D4055" s="273" t="s">
        <v>14</v>
      </c>
      <c r="E4055" s="273" t="s">
        <v>25041</v>
      </c>
      <c r="F4055" s="274">
        <v>205.76</v>
      </c>
    </row>
    <row r="4056" spans="1:6">
      <c r="A4056" s="273" t="s">
        <v>25039</v>
      </c>
      <c r="B4056" s="273">
        <v>37444</v>
      </c>
      <c r="C4056" s="266" t="s">
        <v>28799</v>
      </c>
      <c r="D4056" s="273" t="s">
        <v>14</v>
      </c>
      <c r="E4056" s="273" t="s">
        <v>25041</v>
      </c>
      <c r="F4056" s="274">
        <v>209.25</v>
      </c>
    </row>
    <row r="4057" spans="1:6">
      <c r="A4057" s="273" t="s">
        <v>25039</v>
      </c>
      <c r="B4057" s="273">
        <v>37445</v>
      </c>
      <c r="C4057" s="266" t="s">
        <v>28800</v>
      </c>
      <c r="D4057" s="273" t="s">
        <v>14</v>
      </c>
      <c r="E4057" s="273" t="s">
        <v>25041</v>
      </c>
      <c r="F4057" s="274">
        <v>317.17</v>
      </c>
    </row>
    <row r="4058" spans="1:6">
      <c r="A4058" s="273" t="s">
        <v>25039</v>
      </c>
      <c r="B4058" s="273">
        <v>37446</v>
      </c>
      <c r="C4058" s="266" t="s">
        <v>28801</v>
      </c>
      <c r="D4058" s="273" t="s">
        <v>14</v>
      </c>
      <c r="E4058" s="273" t="s">
        <v>25041</v>
      </c>
      <c r="F4058" s="274">
        <v>345.77</v>
      </c>
    </row>
    <row r="4059" spans="1:6">
      <c r="A4059" s="273" t="s">
        <v>25039</v>
      </c>
      <c r="B4059" s="273">
        <v>37447</v>
      </c>
      <c r="C4059" s="266" t="s">
        <v>28802</v>
      </c>
      <c r="D4059" s="273" t="s">
        <v>14</v>
      </c>
      <c r="E4059" s="273" t="s">
        <v>25041</v>
      </c>
      <c r="F4059" s="274">
        <v>351.18</v>
      </c>
    </row>
    <row r="4060" spans="1:6">
      <c r="A4060" s="273" t="s">
        <v>25039</v>
      </c>
      <c r="B4060" s="273">
        <v>37448</v>
      </c>
      <c r="C4060" s="266" t="s">
        <v>28803</v>
      </c>
      <c r="D4060" s="273" t="s">
        <v>14</v>
      </c>
      <c r="E4060" s="273" t="s">
        <v>25041</v>
      </c>
      <c r="F4060" s="274">
        <v>481.7</v>
      </c>
    </row>
    <row r="4061" spans="1:6">
      <c r="A4061" s="273" t="s">
        <v>25039</v>
      </c>
      <c r="B4061" s="273">
        <v>37440</v>
      </c>
      <c r="C4061" s="266" t="s">
        <v>28804</v>
      </c>
      <c r="D4061" s="273" t="s">
        <v>14</v>
      </c>
      <c r="E4061" s="273" t="s">
        <v>25041</v>
      </c>
      <c r="F4061" s="274">
        <v>163.32</v>
      </c>
    </row>
    <row r="4062" spans="1:6">
      <c r="A4062" s="273" t="s">
        <v>25039</v>
      </c>
      <c r="B4062" s="273">
        <v>37441</v>
      </c>
      <c r="C4062" s="266" t="s">
        <v>28805</v>
      </c>
      <c r="D4062" s="273" t="s">
        <v>14</v>
      </c>
      <c r="E4062" s="273" t="s">
        <v>25041</v>
      </c>
      <c r="F4062" s="274">
        <v>163.32</v>
      </c>
    </row>
    <row r="4063" spans="1:6">
      <c r="A4063" s="273" t="s">
        <v>25039</v>
      </c>
      <c r="B4063" s="273">
        <v>37442</v>
      </c>
      <c r="C4063" s="266" t="s">
        <v>28806</v>
      </c>
      <c r="D4063" s="273" t="s">
        <v>14</v>
      </c>
      <c r="E4063" s="273" t="s">
        <v>25041</v>
      </c>
      <c r="F4063" s="274">
        <v>196.71</v>
      </c>
    </row>
    <row r="4064" spans="1:6">
      <c r="A4064" s="273" t="s">
        <v>25039</v>
      </c>
      <c r="B4064" s="273">
        <v>38017</v>
      </c>
      <c r="C4064" s="266" t="s">
        <v>28807</v>
      </c>
      <c r="D4064" s="273" t="s">
        <v>14</v>
      </c>
      <c r="E4064" s="273" t="s">
        <v>25041</v>
      </c>
      <c r="F4064" s="274">
        <v>10.9</v>
      </c>
    </row>
    <row r="4065" spans="1:6">
      <c r="A4065" s="273" t="s">
        <v>25039</v>
      </c>
      <c r="B4065" s="273">
        <v>38018</v>
      </c>
      <c r="C4065" s="266" t="s">
        <v>28808</v>
      </c>
      <c r="D4065" s="273" t="s">
        <v>14</v>
      </c>
      <c r="E4065" s="273" t="s">
        <v>25041</v>
      </c>
      <c r="F4065" s="274">
        <v>12.26</v>
      </c>
    </row>
    <row r="4066" spans="1:6">
      <c r="A4066" s="273" t="s">
        <v>25039</v>
      </c>
      <c r="B4066" s="273">
        <v>39895</v>
      </c>
      <c r="C4066" s="266" t="s">
        <v>28809</v>
      </c>
      <c r="D4066" s="273" t="s">
        <v>14</v>
      </c>
      <c r="E4066" s="273" t="s">
        <v>25041</v>
      </c>
      <c r="F4066" s="274">
        <v>53.83</v>
      </c>
    </row>
    <row r="4067" spans="1:6">
      <c r="A4067" s="273" t="s">
        <v>25039</v>
      </c>
      <c r="B4067" s="273">
        <v>39896</v>
      </c>
      <c r="C4067" s="266" t="s">
        <v>28810</v>
      </c>
      <c r="D4067" s="273" t="s">
        <v>14</v>
      </c>
      <c r="E4067" s="273" t="s">
        <v>25041</v>
      </c>
      <c r="F4067" s="274">
        <v>78.89</v>
      </c>
    </row>
    <row r="4068" spans="1:6">
      <c r="A4068" s="273" t="s">
        <v>25039</v>
      </c>
      <c r="B4068" s="273">
        <v>44038</v>
      </c>
      <c r="C4068" s="266" t="s">
        <v>32443</v>
      </c>
      <c r="D4068" s="273" t="s">
        <v>14</v>
      </c>
      <c r="E4068" s="273" t="s">
        <v>25041</v>
      </c>
      <c r="F4068" s="274">
        <v>232.97</v>
      </c>
    </row>
    <row r="4069" spans="1:6">
      <c r="A4069" s="273" t="s">
        <v>25039</v>
      </c>
      <c r="B4069" s="273">
        <v>44040</v>
      </c>
      <c r="C4069" s="266" t="s">
        <v>32444</v>
      </c>
      <c r="D4069" s="273" t="s">
        <v>14</v>
      </c>
      <c r="E4069" s="273" t="s">
        <v>25041</v>
      </c>
      <c r="F4069" s="274">
        <v>297.25</v>
      </c>
    </row>
    <row r="4070" spans="1:6">
      <c r="A4070" s="273" t="s">
        <v>25039</v>
      </c>
      <c r="B4070" s="273">
        <v>44035</v>
      </c>
      <c r="C4070" s="266" t="s">
        <v>32445</v>
      </c>
      <c r="D4070" s="273" t="s">
        <v>14</v>
      </c>
      <c r="E4070" s="273" t="s">
        <v>25041</v>
      </c>
      <c r="F4070" s="274">
        <v>138.61000000000001</v>
      </c>
    </row>
    <row r="4071" spans="1:6">
      <c r="A4071" s="273" t="s">
        <v>25039</v>
      </c>
      <c r="B4071" s="273">
        <v>44037</v>
      </c>
      <c r="C4071" s="266" t="s">
        <v>32446</v>
      </c>
      <c r="D4071" s="273" t="s">
        <v>14</v>
      </c>
      <c r="E4071" s="273" t="s">
        <v>25041</v>
      </c>
      <c r="F4071" s="274">
        <v>176.36</v>
      </c>
    </row>
    <row r="4072" spans="1:6">
      <c r="A4072" s="273" t="s">
        <v>25039</v>
      </c>
      <c r="B4072" s="273">
        <v>44033</v>
      </c>
      <c r="C4072" s="266" t="s">
        <v>32447</v>
      </c>
      <c r="D4072" s="273" t="s">
        <v>14</v>
      </c>
      <c r="E4072" s="273" t="s">
        <v>25041</v>
      </c>
      <c r="F4072" s="274">
        <v>54.82</v>
      </c>
    </row>
    <row r="4073" spans="1:6">
      <c r="A4073" s="273" t="s">
        <v>25039</v>
      </c>
      <c r="B4073" s="273">
        <v>44034</v>
      </c>
      <c r="C4073" s="266" t="s">
        <v>32448</v>
      </c>
      <c r="D4073" s="273" t="s">
        <v>14</v>
      </c>
      <c r="E4073" s="273" t="s">
        <v>25041</v>
      </c>
      <c r="F4073" s="274">
        <v>75.349999999999994</v>
      </c>
    </row>
    <row r="4074" spans="1:6">
      <c r="A4074" s="273" t="s">
        <v>25039</v>
      </c>
      <c r="B4074" s="273">
        <v>44028</v>
      </c>
      <c r="C4074" s="266" t="s">
        <v>32449</v>
      </c>
      <c r="D4074" s="273" t="s">
        <v>14</v>
      </c>
      <c r="E4074" s="273" t="s">
        <v>25041</v>
      </c>
      <c r="F4074" s="274">
        <v>22</v>
      </c>
    </row>
    <row r="4075" spans="1:6">
      <c r="A4075" s="273" t="s">
        <v>25039</v>
      </c>
      <c r="B4075" s="273">
        <v>44029</v>
      </c>
      <c r="C4075" s="266" t="s">
        <v>32450</v>
      </c>
      <c r="D4075" s="273" t="s">
        <v>14</v>
      </c>
      <c r="E4075" s="273" t="s">
        <v>25041</v>
      </c>
      <c r="F4075" s="274">
        <v>23.38</v>
      </c>
    </row>
    <row r="4076" spans="1:6">
      <c r="A4076" s="273" t="s">
        <v>25039</v>
      </c>
      <c r="B4076" s="273">
        <v>44030</v>
      </c>
      <c r="C4076" s="266" t="s">
        <v>32451</v>
      </c>
      <c r="D4076" s="273" t="s">
        <v>14</v>
      </c>
      <c r="E4076" s="273" t="s">
        <v>25041</v>
      </c>
      <c r="F4076" s="274">
        <v>28.09</v>
      </c>
    </row>
    <row r="4077" spans="1:6">
      <c r="A4077" s="273" t="s">
        <v>25039</v>
      </c>
      <c r="B4077" s="273">
        <v>44031</v>
      </c>
      <c r="C4077" s="266" t="s">
        <v>32452</v>
      </c>
      <c r="D4077" s="273" t="s">
        <v>14</v>
      </c>
      <c r="E4077" s="273" t="s">
        <v>25041</v>
      </c>
      <c r="F4077" s="274">
        <v>34.49</v>
      </c>
    </row>
    <row r="4078" spans="1:6">
      <c r="A4078" s="273" t="s">
        <v>25039</v>
      </c>
      <c r="B4078" s="273">
        <v>44032</v>
      </c>
      <c r="C4078" s="266" t="s">
        <v>32453</v>
      </c>
      <c r="D4078" s="273" t="s">
        <v>14</v>
      </c>
      <c r="E4078" s="273" t="s">
        <v>25041</v>
      </c>
      <c r="F4078" s="274">
        <v>39.14</v>
      </c>
    </row>
    <row r="4079" spans="1:6">
      <c r="A4079" s="273" t="s">
        <v>25039</v>
      </c>
      <c r="B4079" s="273">
        <v>44036</v>
      </c>
      <c r="C4079" s="266" t="s">
        <v>32454</v>
      </c>
      <c r="D4079" s="273" t="s">
        <v>14</v>
      </c>
      <c r="E4079" s="273" t="s">
        <v>25041</v>
      </c>
      <c r="F4079" s="274">
        <v>16.16</v>
      </c>
    </row>
    <row r="4080" spans="1:6">
      <c r="A4080" s="273" t="s">
        <v>25039</v>
      </c>
      <c r="B4080" s="273">
        <v>44039</v>
      </c>
      <c r="C4080" s="266" t="s">
        <v>32455</v>
      </c>
      <c r="D4080" s="273" t="s">
        <v>14</v>
      </c>
      <c r="E4080" s="273" t="s">
        <v>25041</v>
      </c>
      <c r="F4080" s="274">
        <v>19.66</v>
      </c>
    </row>
    <row r="4081" spans="1:6">
      <c r="A4081" s="273" t="s">
        <v>25039</v>
      </c>
      <c r="B4081" s="273">
        <v>38873</v>
      </c>
      <c r="C4081" s="266" t="s">
        <v>28811</v>
      </c>
      <c r="D4081" s="273" t="s">
        <v>14</v>
      </c>
      <c r="E4081" s="273" t="s">
        <v>25041</v>
      </c>
      <c r="F4081" s="274">
        <v>16.77</v>
      </c>
    </row>
    <row r="4082" spans="1:6">
      <c r="A4082" s="273" t="s">
        <v>25039</v>
      </c>
      <c r="B4082" s="273">
        <v>38874</v>
      </c>
      <c r="C4082" s="266" t="s">
        <v>28812</v>
      </c>
      <c r="D4082" s="273" t="s">
        <v>14</v>
      </c>
      <c r="E4082" s="273" t="s">
        <v>25041</v>
      </c>
      <c r="F4082" s="274">
        <v>21.24</v>
      </c>
    </row>
    <row r="4083" spans="1:6">
      <c r="A4083" s="273" t="s">
        <v>25039</v>
      </c>
      <c r="B4083" s="273">
        <v>38875</v>
      </c>
      <c r="C4083" s="266" t="s">
        <v>28813</v>
      </c>
      <c r="D4083" s="273" t="s">
        <v>14</v>
      </c>
      <c r="E4083" s="273" t="s">
        <v>25041</v>
      </c>
      <c r="F4083" s="274">
        <v>33.659999999999997</v>
      </c>
    </row>
    <row r="4084" spans="1:6">
      <c r="A4084" s="273" t="s">
        <v>25039</v>
      </c>
      <c r="B4084" s="273">
        <v>38876</v>
      </c>
      <c r="C4084" s="266" t="s">
        <v>28814</v>
      </c>
      <c r="D4084" s="273" t="s">
        <v>14</v>
      </c>
      <c r="E4084" s="273" t="s">
        <v>25041</v>
      </c>
      <c r="F4084" s="274">
        <v>45.23</v>
      </c>
    </row>
    <row r="4085" spans="1:6">
      <c r="A4085" s="273" t="s">
        <v>25039</v>
      </c>
      <c r="B4085" s="273">
        <v>39000</v>
      </c>
      <c r="C4085" s="266" t="s">
        <v>28815</v>
      </c>
      <c r="D4085" s="273" t="s">
        <v>14</v>
      </c>
      <c r="E4085" s="273" t="s">
        <v>25041</v>
      </c>
      <c r="F4085" s="274">
        <v>36.32</v>
      </c>
    </row>
    <row r="4086" spans="1:6">
      <c r="A4086" s="273" t="s">
        <v>25039</v>
      </c>
      <c r="B4086" s="273">
        <v>38674</v>
      </c>
      <c r="C4086" s="266" t="s">
        <v>28816</v>
      </c>
      <c r="D4086" s="273" t="s">
        <v>14</v>
      </c>
      <c r="E4086" s="273" t="s">
        <v>25041</v>
      </c>
      <c r="F4086" s="274">
        <v>36.700000000000003</v>
      </c>
    </row>
    <row r="4087" spans="1:6">
      <c r="A4087" s="273" t="s">
        <v>25039</v>
      </c>
      <c r="B4087" s="273">
        <v>38019</v>
      </c>
      <c r="C4087" s="266" t="s">
        <v>28817</v>
      </c>
      <c r="D4087" s="273" t="s">
        <v>14</v>
      </c>
      <c r="E4087" s="273" t="s">
        <v>25041</v>
      </c>
      <c r="F4087" s="274">
        <v>7.76</v>
      </c>
    </row>
    <row r="4088" spans="1:6">
      <c r="A4088" s="273" t="s">
        <v>25039</v>
      </c>
      <c r="B4088" s="273">
        <v>38020</v>
      </c>
      <c r="C4088" s="266" t="s">
        <v>28818</v>
      </c>
      <c r="D4088" s="273" t="s">
        <v>14</v>
      </c>
      <c r="E4088" s="273" t="s">
        <v>25041</v>
      </c>
      <c r="F4088" s="274">
        <v>9.56</v>
      </c>
    </row>
    <row r="4089" spans="1:6">
      <c r="A4089" s="273" t="s">
        <v>25039</v>
      </c>
      <c r="B4089" s="273">
        <v>38454</v>
      </c>
      <c r="C4089" s="266" t="s">
        <v>28819</v>
      </c>
      <c r="D4089" s="273" t="s">
        <v>14</v>
      </c>
      <c r="E4089" s="273" t="s">
        <v>25041</v>
      </c>
      <c r="F4089" s="274">
        <v>13.62</v>
      </c>
    </row>
    <row r="4090" spans="1:6">
      <c r="A4090" s="273" t="s">
        <v>25039</v>
      </c>
      <c r="B4090" s="273">
        <v>38455</v>
      </c>
      <c r="C4090" s="266" t="s">
        <v>28820</v>
      </c>
      <c r="D4090" s="273" t="s">
        <v>14</v>
      </c>
      <c r="E4090" s="273" t="s">
        <v>25041</v>
      </c>
      <c r="F4090" s="274">
        <v>18.23</v>
      </c>
    </row>
    <row r="4091" spans="1:6">
      <c r="A4091" s="273" t="s">
        <v>25039</v>
      </c>
      <c r="B4091" s="273">
        <v>38462</v>
      </c>
      <c r="C4091" s="266" t="s">
        <v>28821</v>
      </c>
      <c r="D4091" s="273" t="s">
        <v>14</v>
      </c>
      <c r="E4091" s="273" t="s">
        <v>25041</v>
      </c>
      <c r="F4091" s="274">
        <v>293.94</v>
      </c>
    </row>
    <row r="4092" spans="1:6">
      <c r="A4092" s="273" t="s">
        <v>25039</v>
      </c>
      <c r="B4092" s="273">
        <v>36362</v>
      </c>
      <c r="C4092" s="266" t="s">
        <v>28822</v>
      </c>
      <c r="D4092" s="273" t="s">
        <v>14</v>
      </c>
      <c r="E4092" s="273" t="s">
        <v>25041</v>
      </c>
      <c r="F4092" s="274">
        <v>4.0599999999999996</v>
      </c>
    </row>
    <row r="4093" spans="1:6">
      <c r="A4093" s="273" t="s">
        <v>25039</v>
      </c>
      <c r="B4093" s="273">
        <v>36298</v>
      </c>
      <c r="C4093" s="266" t="s">
        <v>28823</v>
      </c>
      <c r="D4093" s="273" t="s">
        <v>14</v>
      </c>
      <c r="E4093" s="273" t="s">
        <v>25041</v>
      </c>
      <c r="F4093" s="274">
        <v>3.49</v>
      </c>
    </row>
    <row r="4094" spans="1:6">
      <c r="A4094" s="273" t="s">
        <v>25039</v>
      </c>
      <c r="B4094" s="273">
        <v>38456</v>
      </c>
      <c r="C4094" s="266" t="s">
        <v>28824</v>
      </c>
      <c r="D4094" s="273" t="s">
        <v>14</v>
      </c>
      <c r="E4094" s="273" t="s">
        <v>25041</v>
      </c>
      <c r="F4094" s="274">
        <v>8.69</v>
      </c>
    </row>
    <row r="4095" spans="1:6">
      <c r="A4095" s="273" t="s">
        <v>25039</v>
      </c>
      <c r="B4095" s="273">
        <v>38457</v>
      </c>
      <c r="C4095" s="266" t="s">
        <v>28825</v>
      </c>
      <c r="D4095" s="273" t="s">
        <v>14</v>
      </c>
      <c r="E4095" s="273" t="s">
        <v>25041</v>
      </c>
      <c r="F4095" s="274">
        <v>15.84</v>
      </c>
    </row>
    <row r="4096" spans="1:6">
      <c r="A4096" s="273" t="s">
        <v>25039</v>
      </c>
      <c r="B4096" s="273">
        <v>38458</v>
      </c>
      <c r="C4096" s="266" t="s">
        <v>28826</v>
      </c>
      <c r="D4096" s="273" t="s">
        <v>14</v>
      </c>
      <c r="E4096" s="273" t="s">
        <v>25041</v>
      </c>
      <c r="F4096" s="274">
        <v>30.51</v>
      </c>
    </row>
    <row r="4097" spans="1:6">
      <c r="A4097" s="273" t="s">
        <v>25039</v>
      </c>
      <c r="B4097" s="273">
        <v>38459</v>
      </c>
      <c r="C4097" s="266" t="s">
        <v>28827</v>
      </c>
      <c r="D4097" s="273" t="s">
        <v>14</v>
      </c>
      <c r="E4097" s="273" t="s">
        <v>25041</v>
      </c>
      <c r="F4097" s="274">
        <v>47.96</v>
      </c>
    </row>
    <row r="4098" spans="1:6">
      <c r="A4098" s="273" t="s">
        <v>25039</v>
      </c>
      <c r="B4098" s="273">
        <v>38460</v>
      </c>
      <c r="C4098" s="266" t="s">
        <v>28828</v>
      </c>
      <c r="D4098" s="273" t="s">
        <v>14</v>
      </c>
      <c r="E4098" s="273" t="s">
        <v>25041</v>
      </c>
      <c r="F4098" s="274">
        <v>102.89</v>
      </c>
    </row>
    <row r="4099" spans="1:6">
      <c r="A4099" s="273" t="s">
        <v>25039</v>
      </c>
      <c r="B4099" s="273">
        <v>38461</v>
      </c>
      <c r="C4099" s="266" t="s">
        <v>28829</v>
      </c>
      <c r="D4099" s="273" t="s">
        <v>14</v>
      </c>
      <c r="E4099" s="273" t="s">
        <v>25041</v>
      </c>
      <c r="F4099" s="274">
        <v>138.08000000000001</v>
      </c>
    </row>
    <row r="4100" spans="1:6">
      <c r="A4100" s="273" t="s">
        <v>25039</v>
      </c>
      <c r="B4100" s="273">
        <v>7094</v>
      </c>
      <c r="C4100" s="266" t="s">
        <v>28830</v>
      </c>
      <c r="D4100" s="273" t="s">
        <v>14</v>
      </c>
      <c r="E4100" s="273" t="s">
        <v>25041</v>
      </c>
      <c r="F4100" s="274">
        <v>14.69</v>
      </c>
    </row>
    <row r="4101" spans="1:6">
      <c r="A4101" s="273" t="s">
        <v>25039</v>
      </c>
      <c r="B4101" s="273">
        <v>7116</v>
      </c>
      <c r="C4101" s="266" t="s">
        <v>28831</v>
      </c>
      <c r="D4101" s="273" t="s">
        <v>14</v>
      </c>
      <c r="E4101" s="273" t="s">
        <v>25041</v>
      </c>
      <c r="F4101" s="274">
        <v>4.42</v>
      </c>
    </row>
    <row r="4102" spans="1:6">
      <c r="A4102" s="273" t="s">
        <v>25039</v>
      </c>
      <c r="B4102" s="273">
        <v>7118</v>
      </c>
      <c r="C4102" s="266" t="s">
        <v>28832</v>
      </c>
      <c r="D4102" s="273" t="s">
        <v>14</v>
      </c>
      <c r="E4102" s="273" t="s">
        <v>25041</v>
      </c>
      <c r="F4102" s="274">
        <v>30.21</v>
      </c>
    </row>
    <row r="4103" spans="1:6">
      <c r="A4103" s="273" t="s">
        <v>25039</v>
      </c>
      <c r="B4103" s="273">
        <v>7098</v>
      </c>
      <c r="C4103" s="266" t="s">
        <v>28833</v>
      </c>
      <c r="D4103" s="273" t="s">
        <v>14</v>
      </c>
      <c r="E4103" s="273" t="s">
        <v>25041</v>
      </c>
      <c r="F4103" s="274">
        <v>4.49</v>
      </c>
    </row>
    <row r="4104" spans="1:6">
      <c r="A4104" s="273" t="s">
        <v>25039</v>
      </c>
      <c r="B4104" s="273">
        <v>7110</v>
      </c>
      <c r="C4104" s="266" t="s">
        <v>28834</v>
      </c>
      <c r="D4104" s="273" t="s">
        <v>14</v>
      </c>
      <c r="E4104" s="273" t="s">
        <v>25041</v>
      </c>
      <c r="F4104" s="274">
        <v>57.44</v>
      </c>
    </row>
    <row r="4105" spans="1:6">
      <c r="A4105" s="273" t="s">
        <v>25039</v>
      </c>
      <c r="B4105" s="273">
        <v>7123</v>
      </c>
      <c r="C4105" s="266" t="s">
        <v>28835</v>
      </c>
      <c r="D4105" s="273" t="s">
        <v>14</v>
      </c>
      <c r="E4105" s="273" t="s">
        <v>25041</v>
      </c>
      <c r="F4105" s="274">
        <v>5.43</v>
      </c>
    </row>
    <row r="4106" spans="1:6">
      <c r="A4106" s="273" t="s">
        <v>25039</v>
      </c>
      <c r="B4106" s="273">
        <v>7121</v>
      </c>
      <c r="C4106" s="266" t="s">
        <v>28836</v>
      </c>
      <c r="D4106" s="273" t="s">
        <v>14</v>
      </c>
      <c r="E4106" s="273" t="s">
        <v>25041</v>
      </c>
      <c r="F4106" s="274">
        <v>10.74</v>
      </c>
    </row>
    <row r="4107" spans="1:6">
      <c r="A4107" s="273" t="s">
        <v>25039</v>
      </c>
      <c r="B4107" s="273">
        <v>7137</v>
      </c>
      <c r="C4107" s="266" t="s">
        <v>28837</v>
      </c>
      <c r="D4107" s="273" t="s">
        <v>14</v>
      </c>
      <c r="E4107" s="273" t="s">
        <v>25041</v>
      </c>
      <c r="F4107" s="274">
        <v>11.73</v>
      </c>
    </row>
    <row r="4108" spans="1:6">
      <c r="A4108" s="273" t="s">
        <v>25039</v>
      </c>
      <c r="B4108" s="273">
        <v>7122</v>
      </c>
      <c r="C4108" s="266" t="s">
        <v>28838</v>
      </c>
      <c r="D4108" s="273" t="s">
        <v>14</v>
      </c>
      <c r="E4108" s="273" t="s">
        <v>25041</v>
      </c>
      <c r="F4108" s="274">
        <v>12.92</v>
      </c>
    </row>
    <row r="4109" spans="1:6">
      <c r="A4109" s="273" t="s">
        <v>25039</v>
      </c>
      <c r="B4109" s="273">
        <v>7114</v>
      </c>
      <c r="C4109" s="266" t="s">
        <v>28839</v>
      </c>
      <c r="D4109" s="273" t="s">
        <v>14</v>
      </c>
      <c r="E4109" s="273" t="s">
        <v>25041</v>
      </c>
      <c r="F4109" s="274">
        <v>15.02</v>
      </c>
    </row>
    <row r="4110" spans="1:6">
      <c r="A4110" s="273" t="s">
        <v>25039</v>
      </c>
      <c r="B4110" s="273">
        <v>7109</v>
      </c>
      <c r="C4110" s="266" t="s">
        <v>28840</v>
      </c>
      <c r="D4110" s="273" t="s">
        <v>14</v>
      </c>
      <c r="E4110" s="273" t="s">
        <v>25041</v>
      </c>
      <c r="F4110" s="274">
        <v>2.98</v>
      </c>
    </row>
    <row r="4111" spans="1:6">
      <c r="A4111" s="273" t="s">
        <v>25039</v>
      </c>
      <c r="B4111" s="273">
        <v>7135</v>
      </c>
      <c r="C4111" s="266" t="s">
        <v>28841</v>
      </c>
      <c r="D4111" s="273" t="s">
        <v>14</v>
      </c>
      <c r="E4111" s="273" t="s">
        <v>25041</v>
      </c>
      <c r="F4111" s="274">
        <v>6.1</v>
      </c>
    </row>
    <row r="4112" spans="1:6">
      <c r="A4112" s="273" t="s">
        <v>25039</v>
      </c>
      <c r="B4112" s="273">
        <v>37947</v>
      </c>
      <c r="C4112" s="266" t="s">
        <v>28842</v>
      </c>
      <c r="D4112" s="273" t="s">
        <v>14</v>
      </c>
      <c r="E4112" s="273" t="s">
        <v>25041</v>
      </c>
      <c r="F4112" s="274">
        <v>4.96</v>
      </c>
    </row>
    <row r="4113" spans="1:6">
      <c r="A4113" s="273" t="s">
        <v>25039</v>
      </c>
      <c r="B4113" s="273">
        <v>7103</v>
      </c>
      <c r="C4113" s="266" t="s">
        <v>28843</v>
      </c>
      <c r="D4113" s="273" t="s">
        <v>14</v>
      </c>
      <c r="E4113" s="273" t="s">
        <v>25041</v>
      </c>
      <c r="F4113" s="274">
        <v>16.149999999999999</v>
      </c>
    </row>
    <row r="4114" spans="1:6">
      <c r="A4114" s="273" t="s">
        <v>25039</v>
      </c>
      <c r="B4114" s="273">
        <v>40419</v>
      </c>
      <c r="C4114" s="266" t="s">
        <v>28844</v>
      </c>
      <c r="D4114" s="273" t="s">
        <v>14</v>
      </c>
      <c r="E4114" s="273" t="s">
        <v>25041</v>
      </c>
      <c r="F4114" s="274">
        <v>32.24</v>
      </c>
    </row>
    <row r="4115" spans="1:6">
      <c r="A4115" s="273" t="s">
        <v>25039</v>
      </c>
      <c r="B4115" s="273">
        <v>40420</v>
      </c>
      <c r="C4115" s="266" t="s">
        <v>28845</v>
      </c>
      <c r="D4115" s="273" t="s">
        <v>14</v>
      </c>
      <c r="E4115" s="273" t="s">
        <v>25041</v>
      </c>
      <c r="F4115" s="274">
        <v>47.04</v>
      </c>
    </row>
    <row r="4116" spans="1:6">
      <c r="A4116" s="273" t="s">
        <v>25039</v>
      </c>
      <c r="B4116" s="273">
        <v>40421</v>
      </c>
      <c r="C4116" s="266" t="s">
        <v>28846</v>
      </c>
      <c r="D4116" s="273" t="s">
        <v>14</v>
      </c>
      <c r="E4116" s="273" t="s">
        <v>25041</v>
      </c>
      <c r="F4116" s="274">
        <v>50.08</v>
      </c>
    </row>
    <row r="4117" spans="1:6">
      <c r="A4117" s="273" t="s">
        <v>25039</v>
      </c>
      <c r="B4117" s="273">
        <v>38905</v>
      </c>
      <c r="C4117" s="266" t="s">
        <v>28847</v>
      </c>
      <c r="D4117" s="273" t="s">
        <v>14</v>
      </c>
      <c r="E4117" s="273" t="s">
        <v>25041</v>
      </c>
      <c r="F4117" s="274">
        <v>21.7</v>
      </c>
    </row>
    <row r="4118" spans="1:6">
      <c r="A4118" s="273" t="s">
        <v>25039</v>
      </c>
      <c r="B4118" s="273">
        <v>38907</v>
      </c>
      <c r="C4118" s="266" t="s">
        <v>28848</v>
      </c>
      <c r="D4118" s="273" t="s">
        <v>14</v>
      </c>
      <c r="E4118" s="273" t="s">
        <v>25041</v>
      </c>
      <c r="F4118" s="274">
        <v>20.92</v>
      </c>
    </row>
    <row r="4119" spans="1:6">
      <c r="A4119" s="273" t="s">
        <v>25039</v>
      </c>
      <c r="B4119" s="273">
        <v>38910</v>
      </c>
      <c r="C4119" s="266" t="s">
        <v>28849</v>
      </c>
      <c r="D4119" s="273" t="s">
        <v>14</v>
      </c>
      <c r="E4119" s="273" t="s">
        <v>25041</v>
      </c>
      <c r="F4119" s="274">
        <v>24.47</v>
      </c>
    </row>
    <row r="4120" spans="1:6">
      <c r="A4120" s="273" t="s">
        <v>25039</v>
      </c>
      <c r="B4120" s="273">
        <v>11655</v>
      </c>
      <c r="C4120" s="266" t="s">
        <v>28850</v>
      </c>
      <c r="D4120" s="273" t="s">
        <v>14</v>
      </c>
      <c r="E4120" s="273" t="s">
        <v>25041</v>
      </c>
      <c r="F4120" s="274">
        <v>20.45</v>
      </c>
    </row>
    <row r="4121" spans="1:6">
      <c r="A4121" s="273" t="s">
        <v>25039</v>
      </c>
      <c r="B4121" s="273">
        <v>11656</v>
      </c>
      <c r="C4121" s="266" t="s">
        <v>28851</v>
      </c>
      <c r="D4121" s="273" t="s">
        <v>14</v>
      </c>
      <c r="E4121" s="273" t="s">
        <v>25041</v>
      </c>
      <c r="F4121" s="274">
        <v>23.48</v>
      </c>
    </row>
    <row r="4122" spans="1:6">
      <c r="A4122" s="273" t="s">
        <v>25039</v>
      </c>
      <c r="B4122" s="273">
        <v>7091</v>
      </c>
      <c r="C4122" s="266" t="s">
        <v>28852</v>
      </c>
      <c r="D4122" s="273" t="s">
        <v>14</v>
      </c>
      <c r="E4122" s="273" t="s">
        <v>25041</v>
      </c>
      <c r="F4122" s="274">
        <v>19.23</v>
      </c>
    </row>
    <row r="4123" spans="1:6">
      <c r="A4123" s="273" t="s">
        <v>25039</v>
      </c>
      <c r="B4123" s="273">
        <v>37948</v>
      </c>
      <c r="C4123" s="266" t="s">
        <v>28853</v>
      </c>
      <c r="D4123" s="273" t="s">
        <v>14</v>
      </c>
      <c r="E4123" s="273" t="s">
        <v>25041</v>
      </c>
      <c r="F4123" s="274">
        <v>4.45</v>
      </c>
    </row>
    <row r="4124" spans="1:6">
      <c r="A4124" s="273" t="s">
        <v>25039</v>
      </c>
      <c r="B4124" s="273">
        <v>7097</v>
      </c>
      <c r="C4124" s="266" t="s">
        <v>28854</v>
      </c>
      <c r="D4124" s="273" t="s">
        <v>14</v>
      </c>
      <c r="E4124" s="273" t="s">
        <v>25041</v>
      </c>
      <c r="F4124" s="274">
        <v>9.0299999999999994</v>
      </c>
    </row>
    <row r="4125" spans="1:6">
      <c r="A4125" s="273" t="s">
        <v>25039</v>
      </c>
      <c r="B4125" s="273">
        <v>11658</v>
      </c>
      <c r="C4125" s="266" t="s">
        <v>28855</v>
      </c>
      <c r="D4125" s="273" t="s">
        <v>14</v>
      </c>
      <c r="E4125" s="273" t="s">
        <v>25041</v>
      </c>
      <c r="F4125" s="274">
        <v>19.97</v>
      </c>
    </row>
    <row r="4126" spans="1:6">
      <c r="A4126" s="273" t="s">
        <v>25039</v>
      </c>
      <c r="B4126" s="273">
        <v>7146</v>
      </c>
      <c r="C4126" s="266" t="s">
        <v>28856</v>
      </c>
      <c r="D4126" s="273" t="s">
        <v>14</v>
      </c>
      <c r="E4126" s="273" t="s">
        <v>25041</v>
      </c>
      <c r="F4126" s="274">
        <v>196.62</v>
      </c>
    </row>
    <row r="4127" spans="1:6">
      <c r="A4127" s="273" t="s">
        <v>25039</v>
      </c>
      <c r="B4127" s="273">
        <v>7138</v>
      </c>
      <c r="C4127" s="266" t="s">
        <v>28857</v>
      </c>
      <c r="D4127" s="273" t="s">
        <v>14</v>
      </c>
      <c r="E4127" s="273" t="s">
        <v>25041</v>
      </c>
      <c r="F4127" s="274">
        <v>1.24</v>
      </c>
    </row>
    <row r="4128" spans="1:6">
      <c r="A4128" s="273" t="s">
        <v>25039</v>
      </c>
      <c r="B4128" s="273">
        <v>7139</v>
      </c>
      <c r="C4128" s="266" t="s">
        <v>28858</v>
      </c>
      <c r="D4128" s="273" t="s">
        <v>14</v>
      </c>
      <c r="E4128" s="273" t="s">
        <v>25041</v>
      </c>
      <c r="F4128" s="274">
        <v>1.41</v>
      </c>
    </row>
    <row r="4129" spans="1:6">
      <c r="A4129" s="273" t="s">
        <v>25039</v>
      </c>
      <c r="B4129" s="273">
        <v>7140</v>
      </c>
      <c r="C4129" s="266" t="s">
        <v>28859</v>
      </c>
      <c r="D4129" s="273" t="s">
        <v>14</v>
      </c>
      <c r="E4129" s="273" t="s">
        <v>25041</v>
      </c>
      <c r="F4129" s="274">
        <v>4.42</v>
      </c>
    </row>
    <row r="4130" spans="1:6">
      <c r="A4130" s="273" t="s">
        <v>25039</v>
      </c>
      <c r="B4130" s="273">
        <v>7141</v>
      </c>
      <c r="C4130" s="266" t="s">
        <v>28860</v>
      </c>
      <c r="D4130" s="273" t="s">
        <v>14</v>
      </c>
      <c r="E4130" s="273" t="s">
        <v>25041</v>
      </c>
      <c r="F4130" s="274">
        <v>10.82</v>
      </c>
    </row>
    <row r="4131" spans="1:6">
      <c r="A4131" s="273" t="s">
        <v>25039</v>
      </c>
      <c r="B4131" s="273">
        <v>7143</v>
      </c>
      <c r="C4131" s="266" t="s">
        <v>28861</v>
      </c>
      <c r="D4131" s="273" t="s">
        <v>14</v>
      </c>
      <c r="E4131" s="273" t="s">
        <v>25041</v>
      </c>
      <c r="F4131" s="274">
        <v>36.299999999999997</v>
      </c>
    </row>
    <row r="4132" spans="1:6">
      <c r="A4132" s="273" t="s">
        <v>25039</v>
      </c>
      <c r="B4132" s="273">
        <v>7144</v>
      </c>
      <c r="C4132" s="266" t="s">
        <v>28862</v>
      </c>
      <c r="D4132" s="273" t="s">
        <v>14</v>
      </c>
      <c r="E4132" s="273" t="s">
        <v>25041</v>
      </c>
      <c r="F4132" s="274">
        <v>67.34</v>
      </c>
    </row>
    <row r="4133" spans="1:6">
      <c r="A4133" s="273" t="s">
        <v>25039</v>
      </c>
      <c r="B4133" s="273">
        <v>7145</v>
      </c>
      <c r="C4133" s="266" t="s">
        <v>28863</v>
      </c>
      <c r="D4133" s="273" t="s">
        <v>14</v>
      </c>
      <c r="E4133" s="273" t="s">
        <v>25041</v>
      </c>
      <c r="F4133" s="274">
        <v>91.57</v>
      </c>
    </row>
    <row r="4134" spans="1:6">
      <c r="A4134" s="273" t="s">
        <v>25039</v>
      </c>
      <c r="B4134" s="273">
        <v>7142</v>
      </c>
      <c r="C4134" s="266" t="s">
        <v>28864</v>
      </c>
      <c r="D4134" s="273" t="s">
        <v>14</v>
      </c>
      <c r="E4134" s="273" t="s">
        <v>25041</v>
      </c>
      <c r="F4134" s="274">
        <v>11.31</v>
      </c>
    </row>
    <row r="4135" spans="1:6">
      <c r="A4135" s="273" t="s">
        <v>25039</v>
      </c>
      <c r="B4135" s="273">
        <v>39322</v>
      </c>
      <c r="C4135" s="266" t="s">
        <v>28865</v>
      </c>
      <c r="D4135" s="273" t="s">
        <v>14</v>
      </c>
      <c r="E4135" s="273" t="s">
        <v>25041</v>
      </c>
      <c r="F4135" s="274">
        <v>10.32</v>
      </c>
    </row>
    <row r="4136" spans="1:6">
      <c r="A4136" s="273" t="s">
        <v>25039</v>
      </c>
      <c r="B4136" s="273">
        <v>39289</v>
      </c>
      <c r="C4136" s="266" t="s">
        <v>28866</v>
      </c>
      <c r="D4136" s="273" t="s">
        <v>14</v>
      </c>
      <c r="E4136" s="273" t="s">
        <v>25041</v>
      </c>
      <c r="F4136" s="274">
        <v>19.239999999999998</v>
      </c>
    </row>
    <row r="4137" spans="1:6">
      <c r="A4137" s="273" t="s">
        <v>25039</v>
      </c>
      <c r="B4137" s="273">
        <v>39290</v>
      </c>
      <c r="C4137" s="266" t="s">
        <v>28867</v>
      </c>
      <c r="D4137" s="273" t="s">
        <v>14</v>
      </c>
      <c r="E4137" s="273" t="s">
        <v>25041</v>
      </c>
      <c r="F4137" s="274">
        <v>32.49</v>
      </c>
    </row>
    <row r="4138" spans="1:6">
      <c r="A4138" s="273" t="s">
        <v>25039</v>
      </c>
      <c r="B4138" s="273">
        <v>39291</v>
      </c>
      <c r="C4138" s="266" t="s">
        <v>28868</v>
      </c>
      <c r="D4138" s="273" t="s">
        <v>14</v>
      </c>
      <c r="E4138" s="273" t="s">
        <v>25041</v>
      </c>
      <c r="F4138" s="274">
        <v>35.93</v>
      </c>
    </row>
    <row r="4139" spans="1:6">
      <c r="A4139" s="273" t="s">
        <v>25039</v>
      </c>
      <c r="B4139" s="273">
        <v>41892</v>
      </c>
      <c r="C4139" s="266" t="s">
        <v>28869</v>
      </c>
      <c r="D4139" s="273" t="s">
        <v>14</v>
      </c>
      <c r="E4139" s="273" t="s">
        <v>25041</v>
      </c>
      <c r="F4139" s="274">
        <v>142.47</v>
      </c>
    </row>
    <row r="4140" spans="1:6">
      <c r="A4140" s="273" t="s">
        <v>25039</v>
      </c>
      <c r="B4140" s="273">
        <v>7048</v>
      </c>
      <c r="C4140" s="266" t="s">
        <v>28870</v>
      </c>
      <c r="D4140" s="273" t="s">
        <v>14</v>
      </c>
      <c r="E4140" s="273" t="s">
        <v>25041</v>
      </c>
      <c r="F4140" s="274">
        <v>30.75</v>
      </c>
    </row>
    <row r="4141" spans="1:6">
      <c r="A4141" s="273" t="s">
        <v>25039</v>
      </c>
      <c r="B4141" s="273">
        <v>7088</v>
      </c>
      <c r="C4141" s="266" t="s">
        <v>28871</v>
      </c>
      <c r="D4141" s="273" t="s">
        <v>14</v>
      </c>
      <c r="E4141" s="273" t="s">
        <v>25041</v>
      </c>
      <c r="F4141" s="274">
        <v>67.239999999999995</v>
      </c>
    </row>
    <row r="4142" spans="1:6">
      <c r="A4142" s="273" t="s">
        <v>25039</v>
      </c>
      <c r="B4142" s="273">
        <v>7070</v>
      </c>
      <c r="C4142" s="266" t="s">
        <v>28872</v>
      </c>
      <c r="D4142" s="273" t="s">
        <v>14</v>
      </c>
      <c r="E4142" s="273" t="s">
        <v>25041</v>
      </c>
      <c r="F4142" s="274">
        <v>247.44</v>
      </c>
    </row>
    <row r="4143" spans="1:6">
      <c r="A4143" s="273" t="s">
        <v>25039</v>
      </c>
      <c r="B4143" s="273">
        <v>20179</v>
      </c>
      <c r="C4143" s="266" t="s">
        <v>28873</v>
      </c>
      <c r="D4143" s="273" t="s">
        <v>14</v>
      </c>
      <c r="E4143" s="273" t="s">
        <v>25041</v>
      </c>
      <c r="F4143" s="274">
        <v>52.63</v>
      </c>
    </row>
    <row r="4144" spans="1:6">
      <c r="A4144" s="273" t="s">
        <v>25039</v>
      </c>
      <c r="B4144" s="273">
        <v>20178</v>
      </c>
      <c r="C4144" s="266" t="s">
        <v>28874</v>
      </c>
      <c r="D4144" s="273" t="s">
        <v>14</v>
      </c>
      <c r="E4144" s="273" t="s">
        <v>25041</v>
      </c>
      <c r="F4144" s="274">
        <v>63.08</v>
      </c>
    </row>
    <row r="4145" spans="1:6">
      <c r="A4145" s="273" t="s">
        <v>25039</v>
      </c>
      <c r="B4145" s="273">
        <v>20180</v>
      </c>
      <c r="C4145" s="266" t="s">
        <v>28875</v>
      </c>
      <c r="D4145" s="273" t="s">
        <v>14</v>
      </c>
      <c r="E4145" s="273" t="s">
        <v>25041</v>
      </c>
      <c r="F4145" s="274">
        <v>104.12</v>
      </c>
    </row>
    <row r="4146" spans="1:6">
      <c r="A4146" s="273" t="s">
        <v>25039</v>
      </c>
      <c r="B4146" s="273">
        <v>20181</v>
      </c>
      <c r="C4146" s="266" t="s">
        <v>28876</v>
      </c>
      <c r="D4146" s="273" t="s">
        <v>14</v>
      </c>
      <c r="E4146" s="273" t="s">
        <v>25041</v>
      </c>
      <c r="F4146" s="274">
        <v>139.41</v>
      </c>
    </row>
    <row r="4147" spans="1:6">
      <c r="A4147" s="273" t="s">
        <v>25039</v>
      </c>
      <c r="B4147" s="273">
        <v>20177</v>
      </c>
      <c r="C4147" s="266" t="s">
        <v>28877</v>
      </c>
      <c r="D4147" s="273" t="s">
        <v>14</v>
      </c>
      <c r="E4147" s="273" t="s">
        <v>25041</v>
      </c>
      <c r="F4147" s="274">
        <v>34.479999999999997</v>
      </c>
    </row>
    <row r="4148" spans="1:6">
      <c r="A4148" s="273" t="s">
        <v>25183</v>
      </c>
      <c r="B4148" s="273">
        <v>40945</v>
      </c>
      <c r="C4148" s="266" t="s">
        <v>28878</v>
      </c>
      <c r="D4148" s="273" t="s">
        <v>17</v>
      </c>
      <c r="E4148" s="273" t="s">
        <v>25041</v>
      </c>
      <c r="F4148" s="274">
        <v>58.79</v>
      </c>
    </row>
    <row r="4149" spans="1:6">
      <c r="A4149" s="273" t="s">
        <v>25183</v>
      </c>
      <c r="B4149" s="273">
        <v>40946</v>
      </c>
      <c r="C4149" s="266" t="s">
        <v>28879</v>
      </c>
      <c r="D4149" s="273" t="s">
        <v>11802</v>
      </c>
      <c r="E4149" s="273" t="s">
        <v>25041</v>
      </c>
      <c r="F4149" s="274">
        <v>10299.48</v>
      </c>
    </row>
    <row r="4150" spans="1:6">
      <c r="A4150" s="273" t="s">
        <v>25183</v>
      </c>
      <c r="B4150" s="273">
        <v>7153</v>
      </c>
      <c r="C4150" s="266" t="s">
        <v>28880</v>
      </c>
      <c r="D4150" s="273" t="s">
        <v>17</v>
      </c>
      <c r="E4150" s="273" t="s">
        <v>25041</v>
      </c>
      <c r="F4150" s="274">
        <v>54.92</v>
      </c>
    </row>
    <row r="4151" spans="1:6">
      <c r="A4151" s="273" t="s">
        <v>25183</v>
      </c>
      <c r="B4151" s="273">
        <v>41089</v>
      </c>
      <c r="C4151" s="266" t="s">
        <v>28881</v>
      </c>
      <c r="D4151" s="273" t="s">
        <v>11802</v>
      </c>
      <c r="E4151" s="273" t="s">
        <v>25041</v>
      </c>
      <c r="F4151" s="274">
        <v>9624.2800000000007</v>
      </c>
    </row>
    <row r="4152" spans="1:6">
      <c r="A4152" s="273" t="s">
        <v>25183</v>
      </c>
      <c r="B4152" s="273">
        <v>40943</v>
      </c>
      <c r="C4152" s="266" t="s">
        <v>28882</v>
      </c>
      <c r="D4152" s="273" t="s">
        <v>17</v>
      </c>
      <c r="E4152" s="273" t="s">
        <v>25041</v>
      </c>
      <c r="F4152" s="274">
        <v>67.03</v>
      </c>
    </row>
    <row r="4153" spans="1:6">
      <c r="A4153" s="273" t="s">
        <v>25183</v>
      </c>
      <c r="B4153" s="273">
        <v>40944</v>
      </c>
      <c r="C4153" s="266" t="s">
        <v>28883</v>
      </c>
      <c r="D4153" s="273" t="s">
        <v>11802</v>
      </c>
      <c r="E4153" s="273" t="s">
        <v>25041</v>
      </c>
      <c r="F4153" s="274">
        <v>11743.37</v>
      </c>
    </row>
    <row r="4154" spans="1:6">
      <c r="A4154" s="273" t="s">
        <v>25183</v>
      </c>
      <c r="B4154" s="273">
        <v>6175</v>
      </c>
      <c r="C4154" s="266" t="s">
        <v>28884</v>
      </c>
      <c r="D4154" s="273" t="s">
        <v>17</v>
      </c>
      <c r="E4154" s="273" t="s">
        <v>25041</v>
      </c>
      <c r="F4154" s="274">
        <v>31.05</v>
      </c>
    </row>
    <row r="4155" spans="1:6">
      <c r="A4155" s="273" t="s">
        <v>25183</v>
      </c>
      <c r="B4155" s="273">
        <v>41092</v>
      </c>
      <c r="C4155" s="266" t="s">
        <v>28885</v>
      </c>
      <c r="D4155" s="273" t="s">
        <v>11802</v>
      </c>
      <c r="E4155" s="273" t="s">
        <v>25041</v>
      </c>
      <c r="F4155" s="274">
        <v>5440.19</v>
      </c>
    </row>
    <row r="4156" spans="1:6">
      <c r="A4156" s="273" t="s">
        <v>25039</v>
      </c>
      <c r="B4156" s="273">
        <v>37712</v>
      </c>
      <c r="C4156" s="266" t="s">
        <v>28886</v>
      </c>
      <c r="D4156" s="273" t="s">
        <v>16</v>
      </c>
      <c r="E4156" s="273" t="s">
        <v>25041</v>
      </c>
      <c r="F4156" s="274">
        <v>66.17</v>
      </c>
    </row>
    <row r="4157" spans="1:6">
      <c r="A4157" s="273" t="s">
        <v>25039</v>
      </c>
      <c r="B4157" s="273">
        <v>34558</v>
      </c>
      <c r="C4157" s="266" t="s">
        <v>28887</v>
      </c>
      <c r="D4157" s="273" t="s">
        <v>13</v>
      </c>
      <c r="E4157" s="273" t="s">
        <v>25041</v>
      </c>
      <c r="F4157" s="274">
        <v>2.63</v>
      </c>
    </row>
    <row r="4158" spans="1:6">
      <c r="A4158" s="273" t="s">
        <v>25039</v>
      </c>
      <c r="B4158" s="273">
        <v>34547</v>
      </c>
      <c r="C4158" s="266" t="s">
        <v>28888</v>
      </c>
      <c r="D4158" s="273" t="s">
        <v>13</v>
      </c>
      <c r="E4158" s="273" t="s">
        <v>25041</v>
      </c>
      <c r="F4158" s="274">
        <v>3.24</v>
      </c>
    </row>
    <row r="4159" spans="1:6">
      <c r="A4159" s="273" t="s">
        <v>25039</v>
      </c>
      <c r="B4159" s="273">
        <v>34548</v>
      </c>
      <c r="C4159" s="266" t="s">
        <v>28889</v>
      </c>
      <c r="D4159" s="273" t="s">
        <v>13</v>
      </c>
      <c r="E4159" s="273" t="s">
        <v>25041</v>
      </c>
      <c r="F4159" s="274">
        <v>5.31</v>
      </c>
    </row>
    <row r="4160" spans="1:6">
      <c r="A4160" s="273" t="s">
        <v>25039</v>
      </c>
      <c r="B4160" s="273">
        <v>34550</v>
      </c>
      <c r="C4160" s="266" t="s">
        <v>28890</v>
      </c>
      <c r="D4160" s="273" t="s">
        <v>13</v>
      </c>
      <c r="E4160" s="273" t="s">
        <v>25041</v>
      </c>
      <c r="F4160" s="274">
        <v>1.4</v>
      </c>
    </row>
    <row r="4161" spans="1:6">
      <c r="A4161" s="273" t="s">
        <v>25039</v>
      </c>
      <c r="B4161" s="273">
        <v>34557</v>
      </c>
      <c r="C4161" s="266" t="s">
        <v>28891</v>
      </c>
      <c r="D4161" s="273" t="s">
        <v>13</v>
      </c>
      <c r="E4161" s="273" t="s">
        <v>25041</v>
      </c>
      <c r="F4161" s="274">
        <v>2.0499999999999998</v>
      </c>
    </row>
    <row r="4162" spans="1:6">
      <c r="A4162" s="273" t="s">
        <v>25039</v>
      </c>
      <c r="B4162" s="273">
        <v>37411</v>
      </c>
      <c r="C4162" s="266" t="s">
        <v>28892</v>
      </c>
      <c r="D4162" s="273" t="s">
        <v>16</v>
      </c>
      <c r="E4162" s="273" t="s">
        <v>25041</v>
      </c>
      <c r="F4162" s="274">
        <v>14.99</v>
      </c>
    </row>
    <row r="4163" spans="1:6">
      <c r="A4163" s="273" t="s">
        <v>25039</v>
      </c>
      <c r="B4163" s="273">
        <v>39508</v>
      </c>
      <c r="C4163" s="266" t="s">
        <v>28893</v>
      </c>
      <c r="D4163" s="273" t="s">
        <v>16</v>
      </c>
      <c r="E4163" s="273" t="s">
        <v>25041</v>
      </c>
      <c r="F4163" s="274">
        <v>8.42</v>
      </c>
    </row>
    <row r="4164" spans="1:6">
      <c r="A4164" s="273" t="s">
        <v>25039</v>
      </c>
      <c r="B4164" s="273">
        <v>39507</v>
      </c>
      <c r="C4164" s="266" t="s">
        <v>28894</v>
      </c>
      <c r="D4164" s="273" t="s">
        <v>16</v>
      </c>
      <c r="E4164" s="273" t="s">
        <v>25041</v>
      </c>
      <c r="F4164" s="274">
        <v>12.56</v>
      </c>
    </row>
    <row r="4165" spans="1:6">
      <c r="A4165" s="273" t="s">
        <v>25039</v>
      </c>
      <c r="B4165" s="273">
        <v>7155</v>
      </c>
      <c r="C4165" s="266" t="s">
        <v>28895</v>
      </c>
      <c r="D4165" s="273" t="s">
        <v>16</v>
      </c>
      <c r="E4165" s="273" t="s">
        <v>25041</v>
      </c>
      <c r="F4165" s="274">
        <v>16.13</v>
      </c>
    </row>
    <row r="4166" spans="1:6">
      <c r="A4166" s="273" t="s">
        <v>25039</v>
      </c>
      <c r="B4166" s="273">
        <v>42406</v>
      </c>
      <c r="C4166" s="266" t="s">
        <v>28896</v>
      </c>
      <c r="D4166" s="273" t="s">
        <v>16</v>
      </c>
      <c r="E4166" s="273" t="s">
        <v>25041</v>
      </c>
      <c r="F4166" s="274">
        <v>18.489999999999998</v>
      </c>
    </row>
    <row r="4167" spans="1:6">
      <c r="A4167" s="273" t="s">
        <v>25039</v>
      </c>
      <c r="B4167" s="273">
        <v>7156</v>
      </c>
      <c r="C4167" s="266" t="s">
        <v>28897</v>
      </c>
      <c r="D4167" s="273" t="s">
        <v>16</v>
      </c>
      <c r="E4167" s="273" t="s">
        <v>25046</v>
      </c>
      <c r="F4167" s="274">
        <v>23.14</v>
      </c>
    </row>
    <row r="4168" spans="1:6">
      <c r="A4168" s="273" t="s">
        <v>25039</v>
      </c>
      <c r="B4168" s="273">
        <v>43127</v>
      </c>
      <c r="C4168" s="266" t="s">
        <v>28898</v>
      </c>
      <c r="D4168" s="273" t="s">
        <v>16</v>
      </c>
      <c r="E4168" s="273" t="s">
        <v>25041</v>
      </c>
      <c r="F4168" s="274">
        <v>33.11</v>
      </c>
    </row>
    <row r="4169" spans="1:6">
      <c r="A4169" s="273" t="s">
        <v>25039</v>
      </c>
      <c r="B4169" s="273">
        <v>10917</v>
      </c>
      <c r="C4169" s="266" t="s">
        <v>28899</v>
      </c>
      <c r="D4169" s="273" t="s">
        <v>16</v>
      </c>
      <c r="E4169" s="273" t="s">
        <v>25041</v>
      </c>
      <c r="F4169" s="274">
        <v>6.99</v>
      </c>
    </row>
    <row r="4170" spans="1:6">
      <c r="A4170" s="273" t="s">
        <v>25039</v>
      </c>
      <c r="B4170" s="273">
        <v>21141</v>
      </c>
      <c r="C4170" s="266" t="s">
        <v>28900</v>
      </c>
      <c r="D4170" s="273" t="s">
        <v>16</v>
      </c>
      <c r="E4170" s="273" t="s">
        <v>25041</v>
      </c>
      <c r="F4170" s="274">
        <v>10.82</v>
      </c>
    </row>
    <row r="4171" spans="1:6">
      <c r="A4171" s="273" t="s">
        <v>25039</v>
      </c>
      <c r="B4171" s="273">
        <v>39509</v>
      </c>
      <c r="C4171" s="266" t="s">
        <v>28901</v>
      </c>
      <c r="D4171" s="273" t="s">
        <v>16</v>
      </c>
      <c r="E4171" s="273" t="s">
        <v>25041</v>
      </c>
      <c r="F4171" s="274">
        <v>10.41</v>
      </c>
    </row>
    <row r="4172" spans="1:6">
      <c r="A4172" s="273" t="s">
        <v>25039</v>
      </c>
      <c r="B4172" s="273">
        <v>44529</v>
      </c>
      <c r="C4172" s="266" t="s">
        <v>32456</v>
      </c>
      <c r="D4172" s="273" t="s">
        <v>16</v>
      </c>
      <c r="E4172" s="273" t="s">
        <v>25041</v>
      </c>
      <c r="F4172" s="274">
        <v>20.43</v>
      </c>
    </row>
    <row r="4173" spans="1:6">
      <c r="A4173" s="273" t="s">
        <v>25039</v>
      </c>
      <c r="B4173" s="273">
        <v>7167</v>
      </c>
      <c r="C4173" s="266" t="s">
        <v>28902</v>
      </c>
      <c r="D4173" s="273" t="s">
        <v>16</v>
      </c>
      <c r="E4173" s="273" t="s">
        <v>25041</v>
      </c>
      <c r="F4173" s="274">
        <v>26.55</v>
      </c>
    </row>
    <row r="4174" spans="1:6">
      <c r="A4174" s="273" t="s">
        <v>25039</v>
      </c>
      <c r="B4174" s="273">
        <v>10928</v>
      </c>
      <c r="C4174" s="266" t="s">
        <v>28903</v>
      </c>
      <c r="D4174" s="273" t="s">
        <v>16</v>
      </c>
      <c r="E4174" s="273" t="s">
        <v>25041</v>
      </c>
      <c r="F4174" s="274">
        <v>15.26</v>
      </c>
    </row>
    <row r="4175" spans="1:6">
      <c r="A4175" s="273" t="s">
        <v>25039</v>
      </c>
      <c r="B4175" s="273">
        <v>10933</v>
      </c>
      <c r="C4175" s="266" t="s">
        <v>28904</v>
      </c>
      <c r="D4175" s="273" t="s">
        <v>16</v>
      </c>
      <c r="E4175" s="273" t="s">
        <v>25041</v>
      </c>
      <c r="F4175" s="274">
        <v>23.01</v>
      </c>
    </row>
    <row r="4176" spans="1:6">
      <c r="A4176" s="273" t="s">
        <v>25039</v>
      </c>
      <c r="B4176" s="273">
        <v>7158</v>
      </c>
      <c r="C4176" s="266" t="s">
        <v>28905</v>
      </c>
      <c r="D4176" s="273" t="s">
        <v>16</v>
      </c>
      <c r="E4176" s="273" t="s">
        <v>25046</v>
      </c>
      <c r="F4176" s="274">
        <v>39.03</v>
      </c>
    </row>
    <row r="4177" spans="1:6">
      <c r="A4177" s="273" t="s">
        <v>25039</v>
      </c>
      <c r="B4177" s="273">
        <v>10927</v>
      </c>
      <c r="C4177" s="266" t="s">
        <v>28906</v>
      </c>
      <c r="D4177" s="273" t="s">
        <v>16</v>
      </c>
      <c r="E4177" s="273" t="s">
        <v>25041</v>
      </c>
      <c r="F4177" s="274">
        <v>24.96</v>
      </c>
    </row>
    <row r="4178" spans="1:6">
      <c r="A4178" s="273" t="s">
        <v>25039</v>
      </c>
      <c r="B4178" s="273">
        <v>7162</v>
      </c>
      <c r="C4178" s="266" t="s">
        <v>28907</v>
      </c>
      <c r="D4178" s="273" t="s">
        <v>16</v>
      </c>
      <c r="E4178" s="273" t="s">
        <v>25041</v>
      </c>
      <c r="F4178" s="274">
        <v>61.08</v>
      </c>
    </row>
    <row r="4179" spans="1:6">
      <c r="A4179" s="273" t="s">
        <v>25039</v>
      </c>
      <c r="B4179" s="273">
        <v>10932</v>
      </c>
      <c r="C4179" s="266" t="s">
        <v>28908</v>
      </c>
      <c r="D4179" s="273" t="s">
        <v>16</v>
      </c>
      <c r="E4179" s="273" t="s">
        <v>25041</v>
      </c>
      <c r="F4179" s="274">
        <v>106.23</v>
      </c>
    </row>
    <row r="4180" spans="1:6">
      <c r="A4180" s="273" t="s">
        <v>25039</v>
      </c>
      <c r="B4180" s="273">
        <v>10937</v>
      </c>
      <c r="C4180" s="266" t="s">
        <v>28909</v>
      </c>
      <c r="D4180" s="273" t="s">
        <v>16</v>
      </c>
      <c r="E4180" s="273" t="s">
        <v>25041</v>
      </c>
      <c r="F4180" s="274">
        <v>27.3</v>
      </c>
    </row>
    <row r="4181" spans="1:6">
      <c r="A4181" s="273" t="s">
        <v>25039</v>
      </c>
      <c r="B4181" s="273">
        <v>10935</v>
      </c>
      <c r="C4181" s="266" t="s">
        <v>28910</v>
      </c>
      <c r="D4181" s="273" t="s">
        <v>16</v>
      </c>
      <c r="E4181" s="273" t="s">
        <v>25041</v>
      </c>
      <c r="F4181" s="274">
        <v>47.36</v>
      </c>
    </row>
    <row r="4182" spans="1:6">
      <c r="A4182" s="273" t="s">
        <v>25039</v>
      </c>
      <c r="B4182" s="273">
        <v>10931</v>
      </c>
      <c r="C4182" s="266" t="s">
        <v>28911</v>
      </c>
      <c r="D4182" s="273" t="s">
        <v>16</v>
      </c>
      <c r="E4182" s="273" t="s">
        <v>25041</v>
      </c>
      <c r="F4182" s="274">
        <v>13.32</v>
      </c>
    </row>
    <row r="4183" spans="1:6">
      <c r="A4183" s="273" t="s">
        <v>25039</v>
      </c>
      <c r="B4183" s="273">
        <v>7164</v>
      </c>
      <c r="C4183" s="266" t="s">
        <v>28912</v>
      </c>
      <c r="D4183" s="273" t="s">
        <v>16</v>
      </c>
      <c r="E4183" s="273" t="s">
        <v>25041</v>
      </c>
      <c r="F4183" s="274">
        <v>44.08</v>
      </c>
    </row>
    <row r="4184" spans="1:6">
      <c r="A4184" s="273" t="s">
        <v>25039</v>
      </c>
      <c r="B4184" s="273">
        <v>36887</v>
      </c>
      <c r="C4184" s="266" t="s">
        <v>28913</v>
      </c>
      <c r="D4184" s="273" t="s">
        <v>16</v>
      </c>
      <c r="E4184" s="273" t="s">
        <v>25041</v>
      </c>
      <c r="F4184" s="274">
        <v>8.6</v>
      </c>
    </row>
    <row r="4185" spans="1:6">
      <c r="A4185" s="273" t="s">
        <v>25039</v>
      </c>
      <c r="B4185" s="273">
        <v>34630</v>
      </c>
      <c r="C4185" s="266" t="s">
        <v>28914</v>
      </c>
      <c r="D4185" s="273" t="s">
        <v>14</v>
      </c>
      <c r="E4185" s="273" t="s">
        <v>25041</v>
      </c>
      <c r="F4185" s="274">
        <v>1075.3800000000001</v>
      </c>
    </row>
    <row r="4186" spans="1:6">
      <c r="A4186" s="273" t="s">
        <v>25039</v>
      </c>
      <c r="B4186" s="273">
        <v>7161</v>
      </c>
      <c r="C4186" s="266" t="s">
        <v>28915</v>
      </c>
      <c r="D4186" s="273" t="s">
        <v>16</v>
      </c>
      <c r="E4186" s="273" t="s">
        <v>25041</v>
      </c>
      <c r="F4186" s="274">
        <v>5.48</v>
      </c>
    </row>
    <row r="4187" spans="1:6">
      <c r="A4187" s="273" t="s">
        <v>25039</v>
      </c>
      <c r="B4187" s="273">
        <v>7170</v>
      </c>
      <c r="C4187" s="266" t="s">
        <v>28916</v>
      </c>
      <c r="D4187" s="273" t="s">
        <v>16</v>
      </c>
      <c r="E4187" s="273" t="s">
        <v>25041</v>
      </c>
      <c r="F4187" s="274">
        <v>2.08</v>
      </c>
    </row>
    <row r="4188" spans="1:6">
      <c r="A4188" s="273" t="s">
        <v>25039</v>
      </c>
      <c r="B4188" s="273">
        <v>37524</v>
      </c>
      <c r="C4188" s="266" t="s">
        <v>28917</v>
      </c>
      <c r="D4188" s="273" t="s">
        <v>13</v>
      </c>
      <c r="E4188" s="273" t="s">
        <v>25046</v>
      </c>
      <c r="F4188" s="274">
        <v>1.9</v>
      </c>
    </row>
    <row r="4189" spans="1:6">
      <c r="A4189" s="273" t="s">
        <v>25039</v>
      </c>
      <c r="B4189" s="273">
        <v>37525</v>
      </c>
      <c r="C4189" s="266" t="s">
        <v>28918</v>
      </c>
      <c r="D4189" s="273" t="s">
        <v>13</v>
      </c>
      <c r="E4189" s="273" t="s">
        <v>25041</v>
      </c>
      <c r="F4189" s="274">
        <v>2.6</v>
      </c>
    </row>
    <row r="4190" spans="1:6">
      <c r="A4190" s="273" t="s">
        <v>25039</v>
      </c>
      <c r="B4190" s="273">
        <v>36789</v>
      </c>
      <c r="C4190" s="266" t="s">
        <v>28919</v>
      </c>
      <c r="D4190" s="273" t="s">
        <v>14</v>
      </c>
      <c r="E4190" s="273" t="s">
        <v>25041</v>
      </c>
      <c r="F4190" s="274">
        <v>5.24</v>
      </c>
    </row>
    <row r="4191" spans="1:6">
      <c r="A4191" s="273" t="s">
        <v>25039</v>
      </c>
      <c r="B4191" s="273">
        <v>7173</v>
      </c>
      <c r="C4191" s="266" t="s">
        <v>28920</v>
      </c>
      <c r="D4191" s="273" t="s">
        <v>28006</v>
      </c>
      <c r="E4191" s="273" t="s">
        <v>25046</v>
      </c>
      <c r="F4191" s="274">
        <v>3390</v>
      </c>
    </row>
    <row r="4192" spans="1:6">
      <c r="A4192" s="273" t="s">
        <v>25039</v>
      </c>
      <c r="B4192" s="273">
        <v>7175</v>
      </c>
      <c r="C4192" s="266" t="s">
        <v>28921</v>
      </c>
      <c r="D4192" s="273" t="s">
        <v>14</v>
      </c>
      <c r="E4192" s="273" t="s">
        <v>25041</v>
      </c>
      <c r="F4192" s="274">
        <v>3.83</v>
      </c>
    </row>
    <row r="4193" spans="1:6">
      <c r="A4193" s="273" t="s">
        <v>25039</v>
      </c>
      <c r="B4193" s="273">
        <v>40741</v>
      </c>
      <c r="C4193" s="266" t="s">
        <v>28922</v>
      </c>
      <c r="D4193" s="273" t="s">
        <v>14</v>
      </c>
      <c r="E4193" s="273" t="s">
        <v>25041</v>
      </c>
      <c r="F4193" s="274">
        <v>3.27</v>
      </c>
    </row>
    <row r="4194" spans="1:6">
      <c r="A4194" s="273" t="s">
        <v>25039</v>
      </c>
      <c r="B4194" s="273">
        <v>7184</v>
      </c>
      <c r="C4194" s="266" t="s">
        <v>28923</v>
      </c>
      <c r="D4194" s="273" t="s">
        <v>16</v>
      </c>
      <c r="E4194" s="273" t="s">
        <v>25046</v>
      </c>
      <c r="F4194" s="274">
        <v>40.98</v>
      </c>
    </row>
    <row r="4195" spans="1:6">
      <c r="A4195" s="273" t="s">
        <v>25039</v>
      </c>
      <c r="B4195" s="273">
        <v>34458</v>
      </c>
      <c r="C4195" s="266" t="s">
        <v>28924</v>
      </c>
      <c r="D4195" s="273" t="s">
        <v>14</v>
      </c>
      <c r="E4195" s="273" t="s">
        <v>25041</v>
      </c>
      <c r="F4195" s="274">
        <v>140.72</v>
      </c>
    </row>
    <row r="4196" spans="1:6">
      <c r="A4196" s="273" t="s">
        <v>25039</v>
      </c>
      <c r="B4196" s="273">
        <v>34464</v>
      </c>
      <c r="C4196" s="266" t="s">
        <v>28925</v>
      </c>
      <c r="D4196" s="273" t="s">
        <v>14</v>
      </c>
      <c r="E4196" s="273" t="s">
        <v>25041</v>
      </c>
      <c r="F4196" s="274">
        <v>209.47</v>
      </c>
    </row>
    <row r="4197" spans="1:6">
      <c r="A4197" s="273" t="s">
        <v>25039</v>
      </c>
      <c r="B4197" s="273">
        <v>34468</v>
      </c>
      <c r="C4197" s="266" t="s">
        <v>28926</v>
      </c>
      <c r="D4197" s="273" t="s">
        <v>14</v>
      </c>
      <c r="E4197" s="273" t="s">
        <v>25041</v>
      </c>
      <c r="F4197" s="274">
        <v>264.08</v>
      </c>
    </row>
    <row r="4198" spans="1:6">
      <c r="A4198" s="273" t="s">
        <v>25039</v>
      </c>
      <c r="B4198" s="273">
        <v>34473</v>
      </c>
      <c r="C4198" s="266" t="s">
        <v>28927</v>
      </c>
      <c r="D4198" s="273" t="s">
        <v>14</v>
      </c>
      <c r="E4198" s="273" t="s">
        <v>25041</v>
      </c>
      <c r="F4198" s="274">
        <v>160.19999999999999</v>
      </c>
    </row>
    <row r="4199" spans="1:6">
      <c r="A4199" s="273" t="s">
        <v>25039</v>
      </c>
      <c r="B4199" s="273">
        <v>34480</v>
      </c>
      <c r="C4199" s="266" t="s">
        <v>28928</v>
      </c>
      <c r="D4199" s="273" t="s">
        <v>14</v>
      </c>
      <c r="E4199" s="273" t="s">
        <v>25041</v>
      </c>
      <c r="F4199" s="274">
        <v>296.05</v>
      </c>
    </row>
    <row r="4200" spans="1:6">
      <c r="A4200" s="273" t="s">
        <v>25039</v>
      </c>
      <c r="B4200" s="273">
        <v>34486</v>
      </c>
      <c r="C4200" s="266" t="s">
        <v>28929</v>
      </c>
      <c r="D4200" s="273" t="s">
        <v>14</v>
      </c>
      <c r="E4200" s="273" t="s">
        <v>25041</v>
      </c>
      <c r="F4200" s="274">
        <v>350.52</v>
      </c>
    </row>
    <row r="4201" spans="1:6">
      <c r="A4201" s="273" t="s">
        <v>25039</v>
      </c>
      <c r="B4201" s="273">
        <v>7190</v>
      </c>
      <c r="C4201" s="266" t="s">
        <v>28930</v>
      </c>
      <c r="D4201" s="273" t="s">
        <v>14</v>
      </c>
      <c r="E4201" s="273" t="s">
        <v>25041</v>
      </c>
      <c r="F4201" s="274">
        <v>11.7</v>
      </c>
    </row>
    <row r="4202" spans="1:6">
      <c r="A4202" s="273" t="s">
        <v>25039</v>
      </c>
      <c r="B4202" s="273">
        <v>34417</v>
      </c>
      <c r="C4202" s="266" t="s">
        <v>28931</v>
      </c>
      <c r="D4202" s="273" t="s">
        <v>14</v>
      </c>
      <c r="E4202" s="273" t="s">
        <v>25041</v>
      </c>
      <c r="F4202" s="274">
        <v>18.73</v>
      </c>
    </row>
    <row r="4203" spans="1:6">
      <c r="A4203" s="273" t="s">
        <v>25039</v>
      </c>
      <c r="B4203" s="273">
        <v>7213</v>
      </c>
      <c r="C4203" s="266" t="s">
        <v>28932</v>
      </c>
      <c r="D4203" s="273" t="s">
        <v>16</v>
      </c>
      <c r="E4203" s="273" t="s">
        <v>25041</v>
      </c>
      <c r="F4203" s="274">
        <v>17.170000000000002</v>
      </c>
    </row>
    <row r="4204" spans="1:6">
      <c r="A4204" s="273" t="s">
        <v>25039</v>
      </c>
      <c r="B4204" s="273">
        <v>7195</v>
      </c>
      <c r="C4204" s="266" t="s">
        <v>28933</v>
      </c>
      <c r="D4204" s="273" t="s">
        <v>14</v>
      </c>
      <c r="E4204" s="273" t="s">
        <v>25041</v>
      </c>
      <c r="F4204" s="274">
        <v>50.42</v>
      </c>
    </row>
    <row r="4205" spans="1:6">
      <c r="A4205" s="273" t="s">
        <v>25039</v>
      </c>
      <c r="B4205" s="273">
        <v>7186</v>
      </c>
      <c r="C4205" s="266" t="s">
        <v>28934</v>
      </c>
      <c r="D4205" s="273" t="s">
        <v>14</v>
      </c>
      <c r="E4205" s="273" t="s">
        <v>25046</v>
      </c>
      <c r="F4205" s="274">
        <v>54.93</v>
      </c>
    </row>
    <row r="4206" spans="1:6">
      <c r="A4206" s="273" t="s">
        <v>25039</v>
      </c>
      <c r="B4206" s="273">
        <v>7194</v>
      </c>
      <c r="C4206" s="266" t="s">
        <v>28935</v>
      </c>
      <c r="D4206" s="273" t="s">
        <v>16</v>
      </c>
      <c r="E4206" s="273" t="s">
        <v>25041</v>
      </c>
      <c r="F4206" s="274">
        <v>25.32</v>
      </c>
    </row>
    <row r="4207" spans="1:6">
      <c r="A4207" s="273" t="s">
        <v>25039</v>
      </c>
      <c r="B4207" s="273">
        <v>7197</v>
      </c>
      <c r="C4207" s="266" t="s">
        <v>28936</v>
      </c>
      <c r="D4207" s="273" t="s">
        <v>14</v>
      </c>
      <c r="E4207" s="273" t="s">
        <v>25041</v>
      </c>
      <c r="F4207" s="274">
        <v>106.89</v>
      </c>
    </row>
    <row r="4208" spans="1:6">
      <c r="A4208" s="273" t="s">
        <v>25039</v>
      </c>
      <c r="B4208" s="273">
        <v>7192</v>
      </c>
      <c r="C4208" s="266" t="s">
        <v>28937</v>
      </c>
      <c r="D4208" s="273" t="s">
        <v>14</v>
      </c>
      <c r="E4208" s="273" t="s">
        <v>25041</v>
      </c>
      <c r="F4208" s="274">
        <v>95.77</v>
      </c>
    </row>
    <row r="4209" spans="1:6">
      <c r="A4209" s="273" t="s">
        <v>25039</v>
      </c>
      <c r="B4209" s="273">
        <v>7193</v>
      </c>
      <c r="C4209" s="266" t="s">
        <v>28938</v>
      </c>
      <c r="D4209" s="273" t="s">
        <v>14</v>
      </c>
      <c r="E4209" s="273" t="s">
        <v>25041</v>
      </c>
      <c r="F4209" s="274">
        <v>107.82</v>
      </c>
    </row>
    <row r="4210" spans="1:6">
      <c r="A4210" s="273" t="s">
        <v>25039</v>
      </c>
      <c r="B4210" s="273">
        <v>7189</v>
      </c>
      <c r="C4210" s="266" t="s">
        <v>28939</v>
      </c>
      <c r="D4210" s="273" t="s">
        <v>14</v>
      </c>
      <c r="E4210" s="273" t="s">
        <v>25041</v>
      </c>
      <c r="F4210" s="274">
        <v>125.3</v>
      </c>
    </row>
    <row r="4211" spans="1:6">
      <c r="A4211" s="273" t="s">
        <v>25039</v>
      </c>
      <c r="B4211" s="273">
        <v>34402</v>
      </c>
      <c r="C4211" s="266" t="s">
        <v>28940</v>
      </c>
      <c r="D4211" s="273" t="s">
        <v>14</v>
      </c>
      <c r="E4211" s="273" t="s">
        <v>25041</v>
      </c>
      <c r="F4211" s="274">
        <v>176.9</v>
      </c>
    </row>
    <row r="4212" spans="1:6">
      <c r="A4212" s="273" t="s">
        <v>25039</v>
      </c>
      <c r="B4212" s="273">
        <v>7245</v>
      </c>
      <c r="C4212" s="266" t="s">
        <v>28941</v>
      </c>
      <c r="D4212" s="273" t="s">
        <v>14</v>
      </c>
      <c r="E4212" s="273" t="s">
        <v>25041</v>
      </c>
      <c r="F4212" s="274">
        <v>36.56</v>
      </c>
    </row>
    <row r="4213" spans="1:6">
      <c r="A4213" s="273" t="s">
        <v>25039</v>
      </c>
      <c r="B4213" s="273">
        <v>34425</v>
      </c>
      <c r="C4213" s="266" t="s">
        <v>28942</v>
      </c>
      <c r="D4213" s="273" t="s">
        <v>14</v>
      </c>
      <c r="E4213" s="273" t="s">
        <v>25041</v>
      </c>
      <c r="F4213" s="274">
        <v>113.64</v>
      </c>
    </row>
    <row r="4214" spans="1:6">
      <c r="A4214" s="273" t="s">
        <v>25039</v>
      </c>
      <c r="B4214" s="273">
        <v>7223</v>
      </c>
      <c r="C4214" s="266" t="s">
        <v>28943</v>
      </c>
      <c r="D4214" s="273" t="s">
        <v>14</v>
      </c>
      <c r="E4214" s="273" t="s">
        <v>25041</v>
      </c>
      <c r="F4214" s="274">
        <v>126.64</v>
      </c>
    </row>
    <row r="4215" spans="1:6">
      <c r="A4215" s="273" t="s">
        <v>25039</v>
      </c>
      <c r="B4215" s="273">
        <v>7234</v>
      </c>
      <c r="C4215" s="266" t="s">
        <v>28944</v>
      </c>
      <c r="D4215" s="273" t="s">
        <v>14</v>
      </c>
      <c r="E4215" s="273" t="s">
        <v>25041</v>
      </c>
      <c r="F4215" s="274">
        <v>191.09</v>
      </c>
    </row>
    <row r="4216" spans="1:6">
      <c r="A4216" s="273" t="s">
        <v>25039</v>
      </c>
      <c r="B4216" s="273">
        <v>7224</v>
      </c>
      <c r="C4216" s="266" t="s">
        <v>28945</v>
      </c>
      <c r="D4216" s="273" t="s">
        <v>14</v>
      </c>
      <c r="E4216" s="273" t="s">
        <v>25041</v>
      </c>
      <c r="F4216" s="274">
        <v>232.8</v>
      </c>
    </row>
    <row r="4217" spans="1:6">
      <c r="A4217" s="273" t="s">
        <v>25039</v>
      </c>
      <c r="B4217" s="273">
        <v>7225</v>
      </c>
      <c r="C4217" s="266" t="s">
        <v>28946</v>
      </c>
      <c r="D4217" s="273" t="s">
        <v>14</v>
      </c>
      <c r="E4217" s="273" t="s">
        <v>25041</v>
      </c>
      <c r="F4217" s="274">
        <v>249.63</v>
      </c>
    </row>
    <row r="4218" spans="1:6">
      <c r="A4218" s="273" t="s">
        <v>25039</v>
      </c>
      <c r="B4218" s="273">
        <v>7226</v>
      </c>
      <c r="C4218" s="266" t="s">
        <v>28947</v>
      </c>
      <c r="D4218" s="273" t="s">
        <v>14</v>
      </c>
      <c r="E4218" s="273" t="s">
        <v>25041</v>
      </c>
      <c r="F4218" s="274">
        <v>266.38</v>
      </c>
    </row>
    <row r="4219" spans="1:6">
      <c r="A4219" s="273" t="s">
        <v>25039</v>
      </c>
      <c r="B4219" s="273">
        <v>7227</v>
      </c>
      <c r="C4219" s="266" t="s">
        <v>28948</v>
      </c>
      <c r="D4219" s="273" t="s">
        <v>14</v>
      </c>
      <c r="E4219" s="273" t="s">
        <v>25041</v>
      </c>
      <c r="F4219" s="274">
        <v>303.22000000000003</v>
      </c>
    </row>
    <row r="4220" spans="1:6">
      <c r="A4220" s="273" t="s">
        <v>25039</v>
      </c>
      <c r="B4220" s="273">
        <v>7212</v>
      </c>
      <c r="C4220" s="266" t="s">
        <v>28949</v>
      </c>
      <c r="D4220" s="273" t="s">
        <v>14</v>
      </c>
      <c r="E4220" s="273" t="s">
        <v>25041</v>
      </c>
      <c r="F4220" s="274">
        <v>333.16</v>
      </c>
    </row>
    <row r="4221" spans="1:6">
      <c r="A4221" s="273" t="s">
        <v>25039</v>
      </c>
      <c r="B4221" s="273">
        <v>7229</v>
      </c>
      <c r="C4221" s="266" t="s">
        <v>28950</v>
      </c>
      <c r="D4221" s="273" t="s">
        <v>14</v>
      </c>
      <c r="E4221" s="273" t="s">
        <v>25041</v>
      </c>
      <c r="F4221" s="274">
        <v>211.18</v>
      </c>
    </row>
    <row r="4222" spans="1:6">
      <c r="A4222" s="273" t="s">
        <v>25039</v>
      </c>
      <c r="B4222" s="273">
        <v>7230</v>
      </c>
      <c r="C4222" s="266" t="s">
        <v>28951</v>
      </c>
      <c r="D4222" s="273" t="s">
        <v>14</v>
      </c>
      <c r="E4222" s="273" t="s">
        <v>25041</v>
      </c>
      <c r="F4222" s="274">
        <v>351.57</v>
      </c>
    </row>
    <row r="4223" spans="1:6">
      <c r="A4223" s="273" t="s">
        <v>25039</v>
      </c>
      <c r="B4223" s="273">
        <v>7231</v>
      </c>
      <c r="C4223" s="266" t="s">
        <v>28952</v>
      </c>
      <c r="D4223" s="273" t="s">
        <v>14</v>
      </c>
      <c r="E4223" s="273" t="s">
        <v>25041</v>
      </c>
      <c r="F4223" s="274">
        <v>498.74</v>
      </c>
    </row>
    <row r="4224" spans="1:6">
      <c r="A4224" s="273" t="s">
        <v>25039</v>
      </c>
      <c r="B4224" s="273">
        <v>7220</v>
      </c>
      <c r="C4224" s="266" t="s">
        <v>28953</v>
      </c>
      <c r="D4224" s="273" t="s">
        <v>14</v>
      </c>
      <c r="E4224" s="273" t="s">
        <v>25041</v>
      </c>
      <c r="F4224" s="274">
        <v>615.64</v>
      </c>
    </row>
    <row r="4225" spans="1:6">
      <c r="A4225" s="273" t="s">
        <v>25039</v>
      </c>
      <c r="B4225" s="273">
        <v>34447</v>
      </c>
      <c r="C4225" s="266" t="s">
        <v>28954</v>
      </c>
      <c r="D4225" s="273" t="s">
        <v>14</v>
      </c>
      <c r="E4225" s="273" t="s">
        <v>25041</v>
      </c>
      <c r="F4225" s="274">
        <v>688.37</v>
      </c>
    </row>
    <row r="4226" spans="1:6">
      <c r="A4226" s="273" t="s">
        <v>25039</v>
      </c>
      <c r="B4226" s="273">
        <v>7233</v>
      </c>
      <c r="C4226" s="266" t="s">
        <v>28955</v>
      </c>
      <c r="D4226" s="273" t="s">
        <v>14</v>
      </c>
      <c r="E4226" s="273" t="s">
        <v>25041</v>
      </c>
      <c r="F4226" s="274">
        <v>789.67</v>
      </c>
    </row>
    <row r="4227" spans="1:6">
      <c r="A4227" s="273" t="s">
        <v>25039</v>
      </c>
      <c r="B4227" s="273">
        <v>40740</v>
      </c>
      <c r="C4227" s="266" t="s">
        <v>28956</v>
      </c>
      <c r="D4227" s="273" t="s">
        <v>16</v>
      </c>
      <c r="E4227" s="273" t="s">
        <v>25041</v>
      </c>
      <c r="F4227" s="274">
        <v>169.07</v>
      </c>
    </row>
    <row r="4228" spans="1:6">
      <c r="A4228" s="273" t="s">
        <v>25039</v>
      </c>
      <c r="B4228" s="273">
        <v>25007</v>
      </c>
      <c r="C4228" s="266" t="s">
        <v>28957</v>
      </c>
      <c r="D4228" s="273" t="s">
        <v>16</v>
      </c>
      <c r="E4228" s="273" t="s">
        <v>25046</v>
      </c>
      <c r="F4228" s="274">
        <v>48.38</v>
      </c>
    </row>
    <row r="4229" spans="1:6">
      <c r="A4229" s="273" t="s">
        <v>25039</v>
      </c>
      <c r="B4229" s="273">
        <v>43071</v>
      </c>
      <c r="C4229" s="266" t="s">
        <v>28958</v>
      </c>
      <c r="D4229" s="273" t="s">
        <v>16</v>
      </c>
      <c r="E4229" s="273" t="s">
        <v>25041</v>
      </c>
      <c r="F4229" s="274">
        <v>190.38</v>
      </c>
    </row>
    <row r="4230" spans="1:6">
      <c r="A4230" s="273" t="s">
        <v>25039</v>
      </c>
      <c r="B4230" s="273">
        <v>39520</v>
      </c>
      <c r="C4230" s="266" t="s">
        <v>28959</v>
      </c>
      <c r="D4230" s="273" t="s">
        <v>16</v>
      </c>
      <c r="E4230" s="273" t="s">
        <v>25041</v>
      </c>
      <c r="F4230" s="274">
        <v>155.32</v>
      </c>
    </row>
    <row r="4231" spans="1:6">
      <c r="A4231" s="273" t="s">
        <v>25039</v>
      </c>
      <c r="B4231" s="273">
        <v>39521</v>
      </c>
      <c r="C4231" s="266" t="s">
        <v>28960</v>
      </c>
      <c r="D4231" s="273" t="s">
        <v>16</v>
      </c>
      <c r="E4231" s="273" t="s">
        <v>25041</v>
      </c>
      <c r="F4231" s="274">
        <v>160.38999999999999</v>
      </c>
    </row>
    <row r="4232" spans="1:6">
      <c r="A4232" s="273" t="s">
        <v>25039</v>
      </c>
      <c r="B4232" s="273">
        <v>39522</v>
      </c>
      <c r="C4232" s="266" t="s">
        <v>28961</v>
      </c>
      <c r="D4232" s="273" t="s">
        <v>16</v>
      </c>
      <c r="E4232" s="273" t="s">
        <v>25041</v>
      </c>
      <c r="F4232" s="274">
        <v>165.62</v>
      </c>
    </row>
    <row r="4233" spans="1:6">
      <c r="A4233" s="273" t="s">
        <v>25039</v>
      </c>
      <c r="B4233" s="273">
        <v>7243</v>
      </c>
      <c r="C4233" s="266" t="s">
        <v>28962</v>
      </c>
      <c r="D4233" s="273" t="s">
        <v>16</v>
      </c>
      <c r="E4233" s="273" t="s">
        <v>25041</v>
      </c>
      <c r="F4233" s="274">
        <v>50.55</v>
      </c>
    </row>
    <row r="4234" spans="1:6">
      <c r="A4234" s="273" t="s">
        <v>25039</v>
      </c>
      <c r="B4234" s="273">
        <v>7246</v>
      </c>
      <c r="C4234" s="266" t="s">
        <v>28963</v>
      </c>
      <c r="D4234" s="273" t="s">
        <v>14</v>
      </c>
      <c r="E4234" s="273" t="s">
        <v>25041</v>
      </c>
      <c r="F4234" s="274">
        <v>40.369999999999997</v>
      </c>
    </row>
    <row r="4235" spans="1:6">
      <c r="A4235" s="273" t="s">
        <v>25183</v>
      </c>
      <c r="B4235" s="273">
        <v>12869</v>
      </c>
      <c r="C4235" s="266" t="s">
        <v>28964</v>
      </c>
      <c r="D4235" s="273" t="s">
        <v>17</v>
      </c>
      <c r="E4235" s="273" t="s">
        <v>25041</v>
      </c>
      <c r="F4235" s="274">
        <v>24.1</v>
      </c>
    </row>
    <row r="4236" spans="1:6">
      <c r="A4236" s="273" t="s">
        <v>25183</v>
      </c>
      <c r="B4236" s="273">
        <v>41097</v>
      </c>
      <c r="C4236" s="266" t="s">
        <v>28965</v>
      </c>
      <c r="D4236" s="273" t="s">
        <v>11802</v>
      </c>
      <c r="E4236" s="273" t="s">
        <v>25041</v>
      </c>
      <c r="F4236" s="274">
        <v>4223.0200000000004</v>
      </c>
    </row>
    <row r="4237" spans="1:6">
      <c r="A4237" s="273" t="s">
        <v>25039</v>
      </c>
      <c r="B4237" s="273">
        <v>1574</v>
      </c>
      <c r="C4237" s="266" t="s">
        <v>28966</v>
      </c>
      <c r="D4237" s="273" t="s">
        <v>14</v>
      </c>
      <c r="E4237" s="273" t="s">
        <v>25041</v>
      </c>
      <c r="F4237" s="274">
        <v>1.76</v>
      </c>
    </row>
    <row r="4238" spans="1:6">
      <c r="A4238" s="273" t="s">
        <v>25039</v>
      </c>
      <c r="B4238" s="273">
        <v>1581</v>
      </c>
      <c r="C4238" s="266" t="s">
        <v>28967</v>
      </c>
      <c r="D4238" s="273" t="s">
        <v>14</v>
      </c>
      <c r="E4238" s="273" t="s">
        <v>25041</v>
      </c>
      <c r="F4238" s="274">
        <v>12.2</v>
      </c>
    </row>
    <row r="4239" spans="1:6">
      <c r="A4239" s="273" t="s">
        <v>25039</v>
      </c>
      <c r="B4239" s="273">
        <v>1575</v>
      </c>
      <c r="C4239" s="266" t="s">
        <v>28968</v>
      </c>
      <c r="D4239" s="273" t="s">
        <v>14</v>
      </c>
      <c r="E4239" s="273" t="s">
        <v>25041</v>
      </c>
      <c r="F4239" s="274">
        <v>2.09</v>
      </c>
    </row>
    <row r="4240" spans="1:6">
      <c r="A4240" s="273" t="s">
        <v>25039</v>
      </c>
      <c r="B4240" s="273">
        <v>1570</v>
      </c>
      <c r="C4240" s="266" t="s">
        <v>28969</v>
      </c>
      <c r="D4240" s="273" t="s">
        <v>14</v>
      </c>
      <c r="E4240" s="273" t="s">
        <v>25041</v>
      </c>
      <c r="F4240" s="274">
        <v>1.05</v>
      </c>
    </row>
    <row r="4241" spans="1:6">
      <c r="A4241" s="273" t="s">
        <v>25039</v>
      </c>
      <c r="B4241" s="273">
        <v>1576</v>
      </c>
      <c r="C4241" s="266" t="s">
        <v>28970</v>
      </c>
      <c r="D4241" s="273" t="s">
        <v>14</v>
      </c>
      <c r="E4241" s="273" t="s">
        <v>25041</v>
      </c>
      <c r="F4241" s="274">
        <v>2.89</v>
      </c>
    </row>
    <row r="4242" spans="1:6">
      <c r="A4242" s="273" t="s">
        <v>25039</v>
      </c>
      <c r="B4242" s="273">
        <v>1577</v>
      </c>
      <c r="C4242" s="266" t="s">
        <v>28971</v>
      </c>
      <c r="D4242" s="273" t="s">
        <v>14</v>
      </c>
      <c r="E4242" s="273" t="s">
        <v>25041</v>
      </c>
      <c r="F4242" s="274">
        <v>3.26</v>
      </c>
    </row>
    <row r="4243" spans="1:6">
      <c r="A4243" s="273" t="s">
        <v>25039</v>
      </c>
      <c r="B4243" s="273">
        <v>1571</v>
      </c>
      <c r="C4243" s="266" t="s">
        <v>28972</v>
      </c>
      <c r="D4243" s="273" t="s">
        <v>14</v>
      </c>
      <c r="E4243" s="273" t="s">
        <v>25041</v>
      </c>
      <c r="F4243" s="274">
        <v>1.36</v>
      </c>
    </row>
    <row r="4244" spans="1:6">
      <c r="A4244" s="273" t="s">
        <v>25039</v>
      </c>
      <c r="B4244" s="273">
        <v>1578</v>
      </c>
      <c r="C4244" s="266" t="s">
        <v>28973</v>
      </c>
      <c r="D4244" s="273" t="s">
        <v>14</v>
      </c>
      <c r="E4244" s="273" t="s">
        <v>25041</v>
      </c>
      <c r="F4244" s="274">
        <v>5.65</v>
      </c>
    </row>
    <row r="4245" spans="1:6">
      <c r="A4245" s="273" t="s">
        <v>25039</v>
      </c>
      <c r="B4245" s="273">
        <v>1573</v>
      </c>
      <c r="C4245" s="266" t="s">
        <v>28974</v>
      </c>
      <c r="D4245" s="273" t="s">
        <v>14</v>
      </c>
      <c r="E4245" s="273" t="s">
        <v>25041</v>
      </c>
      <c r="F4245" s="274">
        <v>1.63</v>
      </c>
    </row>
    <row r="4246" spans="1:6">
      <c r="A4246" s="273" t="s">
        <v>25039</v>
      </c>
      <c r="B4246" s="273">
        <v>1579</v>
      </c>
      <c r="C4246" s="266" t="s">
        <v>28975</v>
      </c>
      <c r="D4246" s="273" t="s">
        <v>14</v>
      </c>
      <c r="E4246" s="273" t="s">
        <v>25041</v>
      </c>
      <c r="F4246" s="274">
        <v>7.04</v>
      </c>
    </row>
    <row r="4247" spans="1:6">
      <c r="A4247" s="273" t="s">
        <v>25039</v>
      </c>
      <c r="B4247" s="273">
        <v>1580</v>
      </c>
      <c r="C4247" s="266" t="s">
        <v>28976</v>
      </c>
      <c r="D4247" s="273" t="s">
        <v>14</v>
      </c>
      <c r="E4247" s="273" t="s">
        <v>25041</v>
      </c>
      <c r="F4247" s="274">
        <v>8.67</v>
      </c>
    </row>
    <row r="4248" spans="1:6">
      <c r="A4248" s="273" t="s">
        <v>25039</v>
      </c>
      <c r="B4248" s="273">
        <v>39321</v>
      </c>
      <c r="C4248" s="266" t="s">
        <v>28977</v>
      </c>
      <c r="D4248" s="273" t="s">
        <v>14</v>
      </c>
      <c r="E4248" s="273" t="s">
        <v>25041</v>
      </c>
      <c r="F4248" s="274">
        <v>26.37</v>
      </c>
    </row>
    <row r="4249" spans="1:6">
      <c r="A4249" s="273" t="s">
        <v>25039</v>
      </c>
      <c r="B4249" s="273">
        <v>39319</v>
      </c>
      <c r="C4249" s="266" t="s">
        <v>28978</v>
      </c>
      <c r="D4249" s="273" t="s">
        <v>14</v>
      </c>
      <c r="E4249" s="273" t="s">
        <v>25041</v>
      </c>
      <c r="F4249" s="274">
        <v>10.97</v>
      </c>
    </row>
    <row r="4250" spans="1:6">
      <c r="A4250" s="273" t="s">
        <v>25039</v>
      </c>
      <c r="B4250" s="273">
        <v>39320</v>
      </c>
      <c r="C4250" s="266" t="s">
        <v>28979</v>
      </c>
      <c r="D4250" s="273" t="s">
        <v>14</v>
      </c>
      <c r="E4250" s="273" t="s">
        <v>25041</v>
      </c>
      <c r="F4250" s="274">
        <v>21.1</v>
      </c>
    </row>
    <row r="4251" spans="1:6">
      <c r="A4251" s="273" t="s">
        <v>25039</v>
      </c>
      <c r="B4251" s="273">
        <v>1542</v>
      </c>
      <c r="C4251" s="266" t="s">
        <v>28980</v>
      </c>
      <c r="D4251" s="273" t="s">
        <v>14</v>
      </c>
      <c r="E4251" s="273" t="s">
        <v>25041</v>
      </c>
      <c r="F4251" s="274">
        <v>24.03</v>
      </c>
    </row>
    <row r="4252" spans="1:6">
      <c r="A4252" s="273" t="s">
        <v>25039</v>
      </c>
      <c r="B4252" s="273">
        <v>1591</v>
      </c>
      <c r="C4252" s="266" t="s">
        <v>28981</v>
      </c>
      <c r="D4252" s="273" t="s">
        <v>14</v>
      </c>
      <c r="E4252" s="273" t="s">
        <v>25041</v>
      </c>
      <c r="F4252" s="274">
        <v>26.9</v>
      </c>
    </row>
    <row r="4253" spans="1:6">
      <c r="A4253" s="273" t="s">
        <v>25039</v>
      </c>
      <c r="B4253" s="273">
        <v>1547</v>
      </c>
      <c r="C4253" s="266" t="s">
        <v>28982</v>
      </c>
      <c r="D4253" s="273" t="s">
        <v>14</v>
      </c>
      <c r="E4253" s="273" t="s">
        <v>25041</v>
      </c>
      <c r="F4253" s="274">
        <v>140.94999999999999</v>
      </c>
    </row>
    <row r="4254" spans="1:6">
      <c r="A4254" s="273" t="s">
        <v>25039</v>
      </c>
      <c r="B4254" s="273">
        <v>38196</v>
      </c>
      <c r="C4254" s="266" t="s">
        <v>28983</v>
      </c>
      <c r="D4254" s="273" t="s">
        <v>14</v>
      </c>
      <c r="E4254" s="273" t="s">
        <v>25041</v>
      </c>
      <c r="F4254" s="274">
        <v>27.45</v>
      </c>
    </row>
    <row r="4255" spans="1:6">
      <c r="A4255" s="273" t="s">
        <v>25039</v>
      </c>
      <c r="B4255" s="273">
        <v>1543</v>
      </c>
      <c r="C4255" s="266" t="s">
        <v>28984</v>
      </c>
      <c r="D4255" s="273" t="s">
        <v>14</v>
      </c>
      <c r="E4255" s="273" t="s">
        <v>25041</v>
      </c>
      <c r="F4255" s="274">
        <v>29.17</v>
      </c>
    </row>
    <row r="4256" spans="1:6">
      <c r="A4256" s="273" t="s">
        <v>25039</v>
      </c>
      <c r="B4256" s="273">
        <v>1585</v>
      </c>
      <c r="C4256" s="266" t="s">
        <v>28985</v>
      </c>
      <c r="D4256" s="273" t="s">
        <v>14</v>
      </c>
      <c r="E4256" s="273" t="s">
        <v>25041</v>
      </c>
      <c r="F4256" s="274">
        <v>5.65</v>
      </c>
    </row>
    <row r="4257" spans="1:6">
      <c r="A4257" s="273" t="s">
        <v>25039</v>
      </c>
      <c r="B4257" s="273">
        <v>1593</v>
      </c>
      <c r="C4257" s="266" t="s">
        <v>28986</v>
      </c>
      <c r="D4257" s="273" t="s">
        <v>14</v>
      </c>
      <c r="E4257" s="273" t="s">
        <v>25041</v>
      </c>
      <c r="F4257" s="274">
        <v>30</v>
      </c>
    </row>
    <row r="4258" spans="1:6">
      <c r="A4258" s="273" t="s">
        <v>25039</v>
      </c>
      <c r="B4258" s="273">
        <v>11838</v>
      </c>
      <c r="C4258" s="266" t="s">
        <v>28987</v>
      </c>
      <c r="D4258" s="273" t="s">
        <v>14</v>
      </c>
      <c r="E4258" s="273" t="s">
        <v>25041</v>
      </c>
      <c r="F4258" s="274">
        <v>39.590000000000003</v>
      </c>
    </row>
    <row r="4259" spans="1:6">
      <c r="A4259" s="273" t="s">
        <v>25039</v>
      </c>
      <c r="B4259" s="273">
        <v>1594</v>
      </c>
      <c r="C4259" s="266" t="s">
        <v>28988</v>
      </c>
      <c r="D4259" s="273" t="s">
        <v>14</v>
      </c>
      <c r="E4259" s="273" t="s">
        <v>25041</v>
      </c>
      <c r="F4259" s="274">
        <v>40.020000000000003</v>
      </c>
    </row>
    <row r="4260" spans="1:6">
      <c r="A4260" s="273" t="s">
        <v>25039</v>
      </c>
      <c r="B4260" s="273">
        <v>1586</v>
      </c>
      <c r="C4260" s="266" t="s">
        <v>28989</v>
      </c>
      <c r="D4260" s="273" t="s">
        <v>14</v>
      </c>
      <c r="E4260" s="273" t="s">
        <v>25041</v>
      </c>
      <c r="F4260" s="274">
        <v>7.15</v>
      </c>
    </row>
    <row r="4261" spans="1:6">
      <c r="A4261" s="273" t="s">
        <v>25039</v>
      </c>
      <c r="B4261" s="273">
        <v>11839</v>
      </c>
      <c r="C4261" s="266" t="s">
        <v>28990</v>
      </c>
      <c r="D4261" s="273" t="s">
        <v>14</v>
      </c>
      <c r="E4261" s="273" t="s">
        <v>25041</v>
      </c>
      <c r="F4261" s="274">
        <v>57.6</v>
      </c>
    </row>
    <row r="4262" spans="1:6">
      <c r="A4262" s="273" t="s">
        <v>25039</v>
      </c>
      <c r="B4262" s="273">
        <v>1587</v>
      </c>
      <c r="C4262" s="266" t="s">
        <v>28991</v>
      </c>
      <c r="D4262" s="273" t="s">
        <v>14</v>
      </c>
      <c r="E4262" s="273" t="s">
        <v>25041</v>
      </c>
      <c r="F4262" s="274">
        <v>7.28</v>
      </c>
    </row>
    <row r="4263" spans="1:6">
      <c r="A4263" s="273" t="s">
        <v>25039</v>
      </c>
      <c r="B4263" s="273">
        <v>1545</v>
      </c>
      <c r="C4263" s="266" t="s">
        <v>28992</v>
      </c>
      <c r="D4263" s="273" t="s">
        <v>14</v>
      </c>
      <c r="E4263" s="273" t="s">
        <v>25041</v>
      </c>
      <c r="F4263" s="274">
        <v>69.12</v>
      </c>
    </row>
    <row r="4264" spans="1:6">
      <c r="A4264" s="273" t="s">
        <v>25039</v>
      </c>
      <c r="B4264" s="273">
        <v>1588</v>
      </c>
      <c r="C4264" s="266" t="s">
        <v>28993</v>
      </c>
      <c r="D4264" s="273" t="s">
        <v>14</v>
      </c>
      <c r="E4264" s="273" t="s">
        <v>25041</v>
      </c>
      <c r="F4264" s="274">
        <v>9.99</v>
      </c>
    </row>
    <row r="4265" spans="1:6">
      <c r="A4265" s="273" t="s">
        <v>25039</v>
      </c>
      <c r="B4265" s="273">
        <v>1535</v>
      </c>
      <c r="C4265" s="266" t="s">
        <v>28994</v>
      </c>
      <c r="D4265" s="273" t="s">
        <v>14</v>
      </c>
      <c r="E4265" s="273" t="s">
        <v>25041</v>
      </c>
      <c r="F4265" s="274">
        <v>5.75</v>
      </c>
    </row>
    <row r="4266" spans="1:6">
      <c r="A4266" s="273" t="s">
        <v>25039</v>
      </c>
      <c r="B4266" s="273">
        <v>1589</v>
      </c>
      <c r="C4266" s="266" t="s">
        <v>28995</v>
      </c>
      <c r="D4266" s="273" t="s">
        <v>14</v>
      </c>
      <c r="E4266" s="273" t="s">
        <v>25041</v>
      </c>
      <c r="F4266" s="274">
        <v>10.3</v>
      </c>
    </row>
    <row r="4267" spans="1:6">
      <c r="A4267" s="273" t="s">
        <v>25039</v>
      </c>
      <c r="B4267" s="273">
        <v>1546</v>
      </c>
      <c r="C4267" s="266" t="s">
        <v>28996</v>
      </c>
      <c r="D4267" s="273" t="s">
        <v>14</v>
      </c>
      <c r="E4267" s="273" t="s">
        <v>25041</v>
      </c>
      <c r="F4267" s="274">
        <v>116.64</v>
      </c>
    </row>
    <row r="4268" spans="1:6">
      <c r="A4268" s="273" t="s">
        <v>25039</v>
      </c>
      <c r="B4268" s="273">
        <v>1590</v>
      </c>
      <c r="C4268" s="266" t="s">
        <v>28997</v>
      </c>
      <c r="D4268" s="273" t="s">
        <v>14</v>
      </c>
      <c r="E4268" s="273" t="s">
        <v>25041</v>
      </c>
      <c r="F4268" s="274">
        <v>18.14</v>
      </c>
    </row>
    <row r="4269" spans="1:6">
      <c r="A4269" s="273" t="s">
        <v>25212</v>
      </c>
      <c r="B4269" s="273">
        <v>38415</v>
      </c>
      <c r="C4269" s="266" t="s">
        <v>28998</v>
      </c>
      <c r="D4269" s="273" t="s">
        <v>14</v>
      </c>
      <c r="E4269" s="273" t="s">
        <v>25041</v>
      </c>
      <c r="F4269" s="274">
        <v>543.1</v>
      </c>
    </row>
    <row r="4270" spans="1:6">
      <c r="A4270" s="273" t="s">
        <v>25212</v>
      </c>
      <c r="B4270" s="273">
        <v>38414</v>
      </c>
      <c r="C4270" s="266" t="s">
        <v>28999</v>
      </c>
      <c r="D4270" s="273" t="s">
        <v>14</v>
      </c>
      <c r="E4270" s="273" t="s">
        <v>25041</v>
      </c>
      <c r="F4270" s="274">
        <v>692.76</v>
      </c>
    </row>
    <row r="4271" spans="1:6">
      <c r="A4271" s="273" t="s">
        <v>25039</v>
      </c>
      <c r="B4271" s="273">
        <v>38128</v>
      </c>
      <c r="C4271" s="266" t="s">
        <v>29000</v>
      </c>
      <c r="D4271" s="273" t="s">
        <v>15</v>
      </c>
      <c r="E4271" s="273" t="s">
        <v>25046</v>
      </c>
      <c r="F4271" s="274">
        <v>1</v>
      </c>
    </row>
    <row r="4272" spans="1:6">
      <c r="A4272" s="273" t="s">
        <v>25039</v>
      </c>
      <c r="B4272" s="273">
        <v>7253</v>
      </c>
      <c r="C4272" s="266" t="s">
        <v>29001</v>
      </c>
      <c r="D4272" s="273" t="s">
        <v>18</v>
      </c>
      <c r="E4272" s="273" t="s">
        <v>25041</v>
      </c>
      <c r="F4272" s="274">
        <v>214.28</v>
      </c>
    </row>
    <row r="4273" spans="1:6">
      <c r="A4273" s="273" t="s">
        <v>25039</v>
      </c>
      <c r="B4273" s="273">
        <v>4806</v>
      </c>
      <c r="C4273" s="266" t="s">
        <v>29002</v>
      </c>
      <c r="D4273" s="273" t="s">
        <v>13</v>
      </c>
      <c r="E4273" s="273" t="s">
        <v>25041</v>
      </c>
      <c r="F4273" s="274">
        <v>19.84</v>
      </c>
    </row>
    <row r="4274" spans="1:6">
      <c r="A4274" s="273" t="s">
        <v>25039</v>
      </c>
      <c r="B4274" s="273">
        <v>34401</v>
      </c>
      <c r="C4274" s="266" t="s">
        <v>29003</v>
      </c>
      <c r="D4274" s="273" t="s">
        <v>14</v>
      </c>
      <c r="E4274" s="273" t="s">
        <v>25041</v>
      </c>
      <c r="F4274" s="274">
        <v>1.6</v>
      </c>
    </row>
    <row r="4275" spans="1:6">
      <c r="A4275" s="273" t="s">
        <v>25039</v>
      </c>
      <c r="B4275" s="273">
        <v>7256</v>
      </c>
      <c r="C4275" s="266" t="s">
        <v>29004</v>
      </c>
      <c r="D4275" s="273" t="s">
        <v>14</v>
      </c>
      <c r="E4275" s="273" t="s">
        <v>25041</v>
      </c>
      <c r="F4275" s="274">
        <v>1.1399999999999999</v>
      </c>
    </row>
    <row r="4276" spans="1:6">
      <c r="A4276" s="273" t="s">
        <v>25039</v>
      </c>
      <c r="B4276" s="273">
        <v>7260</v>
      </c>
      <c r="C4276" s="266" t="s">
        <v>29005</v>
      </c>
      <c r="D4276" s="273" t="s">
        <v>14</v>
      </c>
      <c r="E4276" s="273" t="s">
        <v>25041</v>
      </c>
      <c r="F4276" s="274">
        <v>2.16</v>
      </c>
    </row>
    <row r="4277" spans="1:6">
      <c r="A4277" s="273" t="s">
        <v>25039</v>
      </c>
      <c r="B4277" s="273">
        <v>7258</v>
      </c>
      <c r="C4277" s="266" t="s">
        <v>29006</v>
      </c>
      <c r="D4277" s="273" t="s">
        <v>14</v>
      </c>
      <c r="E4277" s="273" t="s">
        <v>25041</v>
      </c>
      <c r="F4277" s="274">
        <v>0.56000000000000005</v>
      </c>
    </row>
    <row r="4278" spans="1:6">
      <c r="A4278" s="273" t="s">
        <v>25039</v>
      </c>
      <c r="B4278" s="273">
        <v>34400</v>
      </c>
      <c r="C4278" s="266" t="s">
        <v>29007</v>
      </c>
      <c r="D4278" s="273" t="s">
        <v>14</v>
      </c>
      <c r="E4278" s="273" t="s">
        <v>25041</v>
      </c>
      <c r="F4278" s="274">
        <v>4.45</v>
      </c>
    </row>
    <row r="4279" spans="1:6">
      <c r="A4279" s="273" t="s">
        <v>25039</v>
      </c>
      <c r="B4279" s="273">
        <v>10617</v>
      </c>
      <c r="C4279" s="266" t="s">
        <v>29008</v>
      </c>
      <c r="D4279" s="273" t="s">
        <v>14</v>
      </c>
      <c r="E4279" s="273" t="s">
        <v>25041</v>
      </c>
      <c r="F4279" s="274">
        <v>5.74</v>
      </c>
    </row>
    <row r="4280" spans="1:6">
      <c r="A4280" s="273" t="s">
        <v>25039</v>
      </c>
      <c r="B4280" s="273">
        <v>44261</v>
      </c>
      <c r="C4280" s="266" t="s">
        <v>29009</v>
      </c>
      <c r="D4280" s="273" t="s">
        <v>14</v>
      </c>
      <c r="E4280" s="273" t="s">
        <v>25041</v>
      </c>
      <c r="F4280" s="274">
        <v>175.19</v>
      </c>
    </row>
    <row r="4281" spans="1:6">
      <c r="A4281" s="273" t="s">
        <v>25039</v>
      </c>
      <c r="B4281" s="273">
        <v>7274</v>
      </c>
      <c r="C4281" s="266" t="s">
        <v>29010</v>
      </c>
      <c r="D4281" s="273" t="s">
        <v>14</v>
      </c>
      <c r="E4281" s="273" t="s">
        <v>25041</v>
      </c>
      <c r="F4281" s="274">
        <v>84.82</v>
      </c>
    </row>
    <row r="4282" spans="1:6">
      <c r="A4282" s="273" t="s">
        <v>25039</v>
      </c>
      <c r="B4282" s="273">
        <v>44326</v>
      </c>
      <c r="C4282" s="266" t="s">
        <v>29011</v>
      </c>
      <c r="D4282" s="273" t="s">
        <v>14</v>
      </c>
      <c r="E4282" s="273" t="s">
        <v>25041</v>
      </c>
      <c r="F4282" s="274">
        <v>1831.85</v>
      </c>
    </row>
    <row r="4283" spans="1:6">
      <c r="A4283" s="273" t="s">
        <v>25039</v>
      </c>
      <c r="B4283" s="273">
        <v>154</v>
      </c>
      <c r="C4283" s="266" t="s">
        <v>29012</v>
      </c>
      <c r="D4283" s="273" t="s">
        <v>11</v>
      </c>
      <c r="E4283" s="273" t="s">
        <v>25041</v>
      </c>
      <c r="F4283" s="274">
        <v>72.09</v>
      </c>
    </row>
    <row r="4284" spans="1:6">
      <c r="A4284" s="273" t="s">
        <v>25039</v>
      </c>
      <c r="B4284" s="273">
        <v>38121</v>
      </c>
      <c r="C4284" s="266" t="s">
        <v>29013</v>
      </c>
      <c r="D4284" s="273" t="s">
        <v>11</v>
      </c>
      <c r="E4284" s="273" t="s">
        <v>25041</v>
      </c>
      <c r="F4284" s="274">
        <v>24.49</v>
      </c>
    </row>
    <row r="4285" spans="1:6">
      <c r="A4285" s="273" t="s">
        <v>25039</v>
      </c>
      <c r="B4285" s="273">
        <v>43776</v>
      </c>
      <c r="C4285" s="266" t="s">
        <v>29014</v>
      </c>
      <c r="D4285" s="273" t="s">
        <v>11</v>
      </c>
      <c r="E4285" s="273" t="s">
        <v>25041</v>
      </c>
      <c r="F4285" s="274">
        <v>31.88</v>
      </c>
    </row>
    <row r="4286" spans="1:6">
      <c r="A4286" s="273" t="s">
        <v>25039</v>
      </c>
      <c r="B4286" s="273">
        <v>7343</v>
      </c>
      <c r="C4286" s="266" t="s">
        <v>29015</v>
      </c>
      <c r="D4286" s="273" t="s">
        <v>11</v>
      </c>
      <c r="E4286" s="273" t="s">
        <v>25041</v>
      </c>
      <c r="F4286" s="274">
        <v>36.03</v>
      </c>
    </row>
    <row r="4287" spans="1:6">
      <c r="A4287" s="273" t="s">
        <v>25039</v>
      </c>
      <c r="B4287" s="273">
        <v>7348</v>
      </c>
      <c r="C4287" s="266" t="s">
        <v>29016</v>
      </c>
      <c r="D4287" s="273" t="s">
        <v>11</v>
      </c>
      <c r="E4287" s="273" t="s">
        <v>25041</v>
      </c>
      <c r="F4287" s="274">
        <v>21.56</v>
      </c>
    </row>
    <row r="4288" spans="1:6">
      <c r="A4288" s="273" t="s">
        <v>25039</v>
      </c>
      <c r="B4288" s="273">
        <v>7313</v>
      </c>
      <c r="C4288" s="266" t="s">
        <v>29017</v>
      </c>
      <c r="D4288" s="273" t="s">
        <v>11</v>
      </c>
      <c r="E4288" s="273" t="s">
        <v>25041</v>
      </c>
      <c r="F4288" s="274">
        <v>19.78</v>
      </c>
    </row>
    <row r="4289" spans="1:6">
      <c r="A4289" s="273" t="s">
        <v>25039</v>
      </c>
      <c r="B4289" s="273">
        <v>7319</v>
      </c>
      <c r="C4289" s="266" t="s">
        <v>29018</v>
      </c>
      <c r="D4289" s="273" t="s">
        <v>11</v>
      </c>
      <c r="E4289" s="273" t="s">
        <v>25041</v>
      </c>
      <c r="F4289" s="274">
        <v>11.32</v>
      </c>
    </row>
    <row r="4290" spans="1:6">
      <c r="A4290" s="273" t="s">
        <v>25039</v>
      </c>
      <c r="B4290" s="273">
        <v>7314</v>
      </c>
      <c r="C4290" s="266" t="s">
        <v>29019</v>
      </c>
      <c r="D4290" s="273" t="s">
        <v>11</v>
      </c>
      <c r="E4290" s="273" t="s">
        <v>25041</v>
      </c>
      <c r="F4290" s="274">
        <v>85.62</v>
      </c>
    </row>
    <row r="4291" spans="1:6">
      <c r="A4291" s="273" t="s">
        <v>25039</v>
      </c>
      <c r="B4291" s="273">
        <v>7304</v>
      </c>
      <c r="C4291" s="266" t="s">
        <v>29020</v>
      </c>
      <c r="D4291" s="273" t="s">
        <v>11</v>
      </c>
      <c r="E4291" s="273" t="s">
        <v>25041</v>
      </c>
      <c r="F4291" s="274">
        <v>94.47</v>
      </c>
    </row>
    <row r="4292" spans="1:6">
      <c r="A4292" s="273" t="s">
        <v>25039</v>
      </c>
      <c r="B4292" s="273">
        <v>43649</v>
      </c>
      <c r="C4292" s="266" t="s">
        <v>29021</v>
      </c>
      <c r="D4292" s="273" t="s">
        <v>11</v>
      </c>
      <c r="E4292" s="273" t="s">
        <v>25041</v>
      </c>
      <c r="F4292" s="274">
        <v>48.86</v>
      </c>
    </row>
    <row r="4293" spans="1:6">
      <c r="A4293" s="273" t="s">
        <v>25039</v>
      </c>
      <c r="B4293" s="273">
        <v>43650</v>
      </c>
      <c r="C4293" s="266" t="s">
        <v>29022</v>
      </c>
      <c r="D4293" s="273" t="s">
        <v>11</v>
      </c>
      <c r="E4293" s="273" t="s">
        <v>25041</v>
      </c>
      <c r="F4293" s="274">
        <v>46.17</v>
      </c>
    </row>
    <row r="4294" spans="1:6">
      <c r="A4294" s="273" t="s">
        <v>25039</v>
      </c>
      <c r="B4294" s="273">
        <v>7311</v>
      </c>
      <c r="C4294" s="266" t="s">
        <v>29023</v>
      </c>
      <c r="D4294" s="273" t="s">
        <v>11</v>
      </c>
      <c r="E4294" s="273" t="s">
        <v>25041</v>
      </c>
      <c r="F4294" s="274">
        <v>47.3</v>
      </c>
    </row>
    <row r="4295" spans="1:6">
      <c r="A4295" s="273" t="s">
        <v>25039</v>
      </c>
      <c r="B4295" s="273">
        <v>7292</v>
      </c>
      <c r="C4295" s="266" t="s">
        <v>29024</v>
      </c>
      <c r="D4295" s="273" t="s">
        <v>11</v>
      </c>
      <c r="E4295" s="273" t="s">
        <v>25046</v>
      </c>
      <c r="F4295" s="274">
        <v>45.79</v>
      </c>
    </row>
    <row r="4296" spans="1:6">
      <c r="A4296" s="273" t="s">
        <v>25039</v>
      </c>
      <c r="B4296" s="273">
        <v>7293</v>
      </c>
      <c r="C4296" s="266" t="s">
        <v>29025</v>
      </c>
      <c r="D4296" s="273" t="s">
        <v>11</v>
      </c>
      <c r="E4296" s="273" t="s">
        <v>25041</v>
      </c>
      <c r="F4296" s="274">
        <v>50.66</v>
      </c>
    </row>
    <row r="4297" spans="1:6">
      <c r="A4297" s="273" t="s">
        <v>25039</v>
      </c>
      <c r="B4297" s="273">
        <v>7306</v>
      </c>
      <c r="C4297" s="266" t="s">
        <v>29026</v>
      </c>
      <c r="D4297" s="273" t="s">
        <v>11</v>
      </c>
      <c r="E4297" s="273" t="s">
        <v>25041</v>
      </c>
      <c r="F4297" s="274">
        <v>55.91</v>
      </c>
    </row>
    <row r="4298" spans="1:6">
      <c r="A4298" s="273" t="s">
        <v>25039</v>
      </c>
      <c r="B4298" s="273">
        <v>7288</v>
      </c>
      <c r="C4298" s="266" t="s">
        <v>29027</v>
      </c>
      <c r="D4298" s="273" t="s">
        <v>11</v>
      </c>
      <c r="E4298" s="273" t="s">
        <v>25041</v>
      </c>
      <c r="F4298" s="274">
        <v>46.42</v>
      </c>
    </row>
    <row r="4299" spans="1:6">
      <c r="A4299" s="273" t="s">
        <v>25039</v>
      </c>
      <c r="B4299" s="273">
        <v>43625</v>
      </c>
      <c r="C4299" s="266" t="s">
        <v>29028</v>
      </c>
      <c r="D4299" s="273" t="s">
        <v>11</v>
      </c>
      <c r="E4299" s="273" t="s">
        <v>25041</v>
      </c>
      <c r="F4299" s="274">
        <v>37.479999999999997</v>
      </c>
    </row>
    <row r="4300" spans="1:6">
      <c r="A4300" s="273" t="s">
        <v>25039</v>
      </c>
      <c r="B4300" s="273">
        <v>43647</v>
      </c>
      <c r="C4300" s="266" t="s">
        <v>29029</v>
      </c>
      <c r="D4300" s="273" t="s">
        <v>11</v>
      </c>
      <c r="E4300" s="273" t="s">
        <v>25041</v>
      </c>
      <c r="F4300" s="274">
        <v>34.049999999999997</v>
      </c>
    </row>
    <row r="4301" spans="1:6">
      <c r="A4301" s="273" t="s">
        <v>25039</v>
      </c>
      <c r="B4301" s="273">
        <v>43648</v>
      </c>
      <c r="C4301" s="266" t="s">
        <v>29030</v>
      </c>
      <c r="D4301" s="273" t="s">
        <v>11</v>
      </c>
      <c r="E4301" s="273" t="s">
        <v>25041</v>
      </c>
      <c r="F4301" s="274">
        <v>32.85</v>
      </c>
    </row>
    <row r="4302" spans="1:6">
      <c r="A4302" s="273" t="s">
        <v>25039</v>
      </c>
      <c r="B4302" s="273">
        <v>35693</v>
      </c>
      <c r="C4302" s="266" t="s">
        <v>29031</v>
      </c>
      <c r="D4302" s="273" t="s">
        <v>11</v>
      </c>
      <c r="E4302" s="273" t="s">
        <v>25041</v>
      </c>
      <c r="F4302" s="274">
        <v>13.41</v>
      </c>
    </row>
    <row r="4303" spans="1:6">
      <c r="A4303" s="273" t="s">
        <v>25039</v>
      </c>
      <c r="B4303" s="273">
        <v>7356</v>
      </c>
      <c r="C4303" s="266" t="s">
        <v>29032</v>
      </c>
      <c r="D4303" s="273" t="s">
        <v>11</v>
      </c>
      <c r="E4303" s="273" t="s">
        <v>25046</v>
      </c>
      <c r="F4303" s="274">
        <v>32.14</v>
      </c>
    </row>
    <row r="4304" spans="1:6">
      <c r="A4304" s="273" t="s">
        <v>25039</v>
      </c>
      <c r="B4304" s="273">
        <v>35692</v>
      </c>
      <c r="C4304" s="266" t="s">
        <v>29033</v>
      </c>
      <c r="D4304" s="273" t="s">
        <v>11</v>
      </c>
      <c r="E4304" s="273" t="s">
        <v>25041</v>
      </c>
      <c r="F4304" s="274">
        <v>21.04</v>
      </c>
    </row>
    <row r="4305" spans="1:6">
      <c r="A4305" s="273" t="s">
        <v>25039</v>
      </c>
      <c r="B4305" s="273">
        <v>43624</v>
      </c>
      <c r="C4305" s="266" t="s">
        <v>29034</v>
      </c>
      <c r="D4305" s="273" t="s">
        <v>11</v>
      </c>
      <c r="E4305" s="273" t="s">
        <v>25041</v>
      </c>
      <c r="F4305" s="274">
        <v>39.17</v>
      </c>
    </row>
    <row r="4306" spans="1:6">
      <c r="A4306" s="273" t="s">
        <v>25039</v>
      </c>
      <c r="B4306" s="273">
        <v>7342</v>
      </c>
      <c r="C4306" s="266" t="s">
        <v>29035</v>
      </c>
      <c r="D4306" s="273" t="s">
        <v>15</v>
      </c>
      <c r="E4306" s="273" t="s">
        <v>25041</v>
      </c>
      <c r="F4306" s="274">
        <v>2.17</v>
      </c>
    </row>
    <row r="4307" spans="1:6">
      <c r="A4307" s="273" t="s">
        <v>25039</v>
      </c>
      <c r="B4307" s="273">
        <v>7350</v>
      </c>
      <c r="C4307" s="266" t="s">
        <v>29036</v>
      </c>
      <c r="D4307" s="273" t="s">
        <v>11</v>
      </c>
      <c r="E4307" s="273" t="s">
        <v>25041</v>
      </c>
      <c r="F4307" s="274">
        <v>46.39</v>
      </c>
    </row>
    <row r="4308" spans="1:6">
      <c r="A4308" s="273" t="s">
        <v>25039</v>
      </c>
      <c r="B4308" s="273">
        <v>39574</v>
      </c>
      <c r="C4308" s="266" t="s">
        <v>29037</v>
      </c>
      <c r="D4308" s="273" t="s">
        <v>14</v>
      </c>
      <c r="E4308" s="273" t="s">
        <v>25041</v>
      </c>
      <c r="F4308" s="274">
        <v>3.59</v>
      </c>
    </row>
    <row r="4309" spans="1:6">
      <c r="A4309" s="273" t="s">
        <v>25039</v>
      </c>
      <c r="B4309" s="273">
        <v>11060</v>
      </c>
      <c r="C4309" s="266" t="s">
        <v>29038</v>
      </c>
      <c r="D4309" s="273" t="s">
        <v>14</v>
      </c>
      <c r="E4309" s="273" t="s">
        <v>25041</v>
      </c>
      <c r="F4309" s="274">
        <v>40.340000000000003</v>
      </c>
    </row>
    <row r="4310" spans="1:6">
      <c r="A4310" s="273" t="s">
        <v>25039</v>
      </c>
      <c r="B4310" s="273">
        <v>37401</v>
      </c>
      <c r="C4310" s="266" t="s">
        <v>29039</v>
      </c>
      <c r="D4310" s="273" t="s">
        <v>14</v>
      </c>
      <c r="E4310" s="273" t="s">
        <v>25041</v>
      </c>
      <c r="F4310" s="274">
        <v>60.13</v>
      </c>
    </row>
    <row r="4311" spans="1:6">
      <c r="A4311" s="273" t="s">
        <v>25039</v>
      </c>
      <c r="B4311" s="273">
        <v>38101</v>
      </c>
      <c r="C4311" s="266" t="s">
        <v>29040</v>
      </c>
      <c r="D4311" s="273" t="s">
        <v>14</v>
      </c>
      <c r="E4311" s="273" t="s">
        <v>25041</v>
      </c>
      <c r="F4311" s="274">
        <v>8.7200000000000006</v>
      </c>
    </row>
    <row r="4312" spans="1:6">
      <c r="A4312" s="273" t="s">
        <v>25039</v>
      </c>
      <c r="B4312" s="273">
        <v>7528</v>
      </c>
      <c r="C4312" s="266" t="s">
        <v>29041</v>
      </c>
      <c r="D4312" s="273" t="s">
        <v>14</v>
      </c>
      <c r="E4312" s="273" t="s">
        <v>25046</v>
      </c>
      <c r="F4312" s="274">
        <v>10.25</v>
      </c>
    </row>
    <row r="4313" spans="1:6">
      <c r="A4313" s="273" t="s">
        <v>25039</v>
      </c>
      <c r="B4313" s="273">
        <v>12147</v>
      </c>
      <c r="C4313" s="266" t="s">
        <v>29042</v>
      </c>
      <c r="D4313" s="273" t="s">
        <v>14</v>
      </c>
      <c r="E4313" s="273" t="s">
        <v>25041</v>
      </c>
      <c r="F4313" s="274">
        <v>15.63</v>
      </c>
    </row>
    <row r="4314" spans="1:6">
      <c r="A4314" s="273" t="s">
        <v>25039</v>
      </c>
      <c r="B4314" s="273">
        <v>38075</v>
      </c>
      <c r="C4314" s="266" t="s">
        <v>29043</v>
      </c>
      <c r="D4314" s="273" t="s">
        <v>14</v>
      </c>
      <c r="E4314" s="273" t="s">
        <v>25041</v>
      </c>
      <c r="F4314" s="274">
        <v>17.75</v>
      </c>
    </row>
    <row r="4315" spans="1:6">
      <c r="A4315" s="273" t="s">
        <v>25039</v>
      </c>
      <c r="B4315" s="273">
        <v>38102</v>
      </c>
      <c r="C4315" s="266" t="s">
        <v>29044</v>
      </c>
      <c r="D4315" s="273" t="s">
        <v>14</v>
      </c>
      <c r="E4315" s="273" t="s">
        <v>25041</v>
      </c>
      <c r="F4315" s="274">
        <v>11.16</v>
      </c>
    </row>
    <row r="4316" spans="1:6">
      <c r="A4316" s="273" t="s">
        <v>25039</v>
      </c>
      <c r="B4316" s="273">
        <v>7525</v>
      </c>
      <c r="C4316" s="266" t="s">
        <v>29045</v>
      </c>
      <c r="D4316" s="273" t="s">
        <v>14</v>
      </c>
      <c r="E4316" s="273" t="s">
        <v>25041</v>
      </c>
      <c r="F4316" s="274">
        <v>50.47</v>
      </c>
    </row>
    <row r="4317" spans="1:6">
      <c r="A4317" s="273" t="s">
        <v>25039</v>
      </c>
      <c r="B4317" s="273">
        <v>7524</v>
      </c>
      <c r="C4317" s="266" t="s">
        <v>29046</v>
      </c>
      <c r="D4317" s="273" t="s">
        <v>14</v>
      </c>
      <c r="E4317" s="273" t="s">
        <v>25041</v>
      </c>
      <c r="F4317" s="274">
        <v>47.56</v>
      </c>
    </row>
    <row r="4318" spans="1:6">
      <c r="A4318" s="273" t="s">
        <v>25039</v>
      </c>
      <c r="B4318" s="273">
        <v>38105</v>
      </c>
      <c r="C4318" s="266" t="s">
        <v>29047</v>
      </c>
      <c r="D4318" s="273" t="s">
        <v>14</v>
      </c>
      <c r="E4318" s="273" t="s">
        <v>25041</v>
      </c>
      <c r="F4318" s="274">
        <v>12.22</v>
      </c>
    </row>
    <row r="4319" spans="1:6">
      <c r="A4319" s="273" t="s">
        <v>25039</v>
      </c>
      <c r="B4319" s="273">
        <v>38084</v>
      </c>
      <c r="C4319" s="266" t="s">
        <v>29048</v>
      </c>
      <c r="D4319" s="273" t="s">
        <v>14</v>
      </c>
      <c r="E4319" s="273" t="s">
        <v>25041</v>
      </c>
      <c r="F4319" s="274">
        <v>17.350000000000001</v>
      </c>
    </row>
    <row r="4320" spans="1:6">
      <c r="A4320" s="273" t="s">
        <v>25039</v>
      </c>
      <c r="B4320" s="273">
        <v>38103</v>
      </c>
      <c r="C4320" s="266" t="s">
        <v>29049</v>
      </c>
      <c r="D4320" s="273" t="s">
        <v>14</v>
      </c>
      <c r="E4320" s="273" t="s">
        <v>25041</v>
      </c>
      <c r="F4320" s="274">
        <v>18.34</v>
      </c>
    </row>
    <row r="4321" spans="1:6">
      <c r="A4321" s="273" t="s">
        <v>25039</v>
      </c>
      <c r="B4321" s="273">
        <v>38082</v>
      </c>
      <c r="C4321" s="266" t="s">
        <v>29050</v>
      </c>
      <c r="D4321" s="273" t="s">
        <v>14</v>
      </c>
      <c r="E4321" s="273" t="s">
        <v>25041</v>
      </c>
      <c r="F4321" s="274">
        <v>22.59</v>
      </c>
    </row>
    <row r="4322" spans="1:6">
      <c r="A4322" s="273" t="s">
        <v>25039</v>
      </c>
      <c r="B4322" s="273">
        <v>38104</v>
      </c>
      <c r="C4322" s="266" t="s">
        <v>29051</v>
      </c>
      <c r="D4322" s="273" t="s">
        <v>14</v>
      </c>
      <c r="E4322" s="273" t="s">
        <v>25041</v>
      </c>
      <c r="F4322" s="274">
        <v>35.909999999999997</v>
      </c>
    </row>
    <row r="4323" spans="1:6">
      <c r="A4323" s="273" t="s">
        <v>25039</v>
      </c>
      <c r="B4323" s="273">
        <v>38083</v>
      </c>
      <c r="C4323" s="266" t="s">
        <v>29052</v>
      </c>
      <c r="D4323" s="273" t="s">
        <v>14</v>
      </c>
      <c r="E4323" s="273" t="s">
        <v>25041</v>
      </c>
      <c r="F4323" s="274">
        <v>39.869999999999997</v>
      </c>
    </row>
    <row r="4324" spans="1:6">
      <c r="A4324" s="273" t="s">
        <v>25039</v>
      </c>
      <c r="B4324" s="273">
        <v>38076</v>
      </c>
      <c r="C4324" s="266" t="s">
        <v>29053</v>
      </c>
      <c r="D4324" s="273" t="s">
        <v>14</v>
      </c>
      <c r="E4324" s="273" t="s">
        <v>25041</v>
      </c>
      <c r="F4324" s="274">
        <v>19.899999999999999</v>
      </c>
    </row>
    <row r="4325" spans="1:6">
      <c r="A4325" s="273" t="s">
        <v>25183</v>
      </c>
      <c r="B4325" s="273">
        <v>7592</v>
      </c>
      <c r="C4325" s="266" t="s">
        <v>29054</v>
      </c>
      <c r="D4325" s="273" t="s">
        <v>17</v>
      </c>
      <c r="E4325" s="273" t="s">
        <v>25046</v>
      </c>
      <c r="F4325" s="274">
        <v>74.41</v>
      </c>
    </row>
    <row r="4326" spans="1:6">
      <c r="A4326" s="273" t="s">
        <v>25183</v>
      </c>
      <c r="B4326" s="273">
        <v>40820</v>
      </c>
      <c r="C4326" s="266" t="s">
        <v>29055</v>
      </c>
      <c r="D4326" s="273" t="s">
        <v>11802</v>
      </c>
      <c r="E4326" s="273" t="s">
        <v>25041</v>
      </c>
      <c r="F4326" s="274">
        <v>13035.22</v>
      </c>
    </row>
    <row r="4327" spans="1:6">
      <c r="A4327" s="273" t="s">
        <v>25039</v>
      </c>
      <c r="B4327" s="273">
        <v>11826</v>
      </c>
      <c r="C4327" s="266" t="s">
        <v>32457</v>
      </c>
      <c r="D4327" s="273" t="s">
        <v>14</v>
      </c>
      <c r="E4327" s="273" t="s">
        <v>25041</v>
      </c>
      <c r="F4327" s="274">
        <v>87.92</v>
      </c>
    </row>
    <row r="4328" spans="1:6">
      <c r="A4328" s="273" t="s">
        <v>25039</v>
      </c>
      <c r="B4328" s="273">
        <v>7606</v>
      </c>
      <c r="C4328" s="266" t="s">
        <v>32458</v>
      </c>
      <c r="D4328" s="273" t="s">
        <v>14</v>
      </c>
      <c r="E4328" s="273" t="s">
        <v>25041</v>
      </c>
      <c r="F4328" s="274">
        <v>105.73</v>
      </c>
    </row>
    <row r="4329" spans="1:6">
      <c r="A4329" s="273" t="s">
        <v>25039</v>
      </c>
      <c r="B4329" s="273">
        <v>11825</v>
      </c>
      <c r="C4329" s="266" t="s">
        <v>29056</v>
      </c>
      <c r="D4329" s="273" t="s">
        <v>14</v>
      </c>
      <c r="E4329" s="273" t="s">
        <v>25041</v>
      </c>
      <c r="F4329" s="274">
        <v>111.22</v>
      </c>
    </row>
    <row r="4330" spans="1:6">
      <c r="A4330" s="273" t="s">
        <v>25039</v>
      </c>
      <c r="B4330" s="273">
        <v>11767</v>
      </c>
      <c r="C4330" s="266" t="s">
        <v>29057</v>
      </c>
      <c r="D4330" s="273" t="s">
        <v>14</v>
      </c>
      <c r="E4330" s="273" t="s">
        <v>25041</v>
      </c>
      <c r="F4330" s="274">
        <v>296.24</v>
      </c>
    </row>
    <row r="4331" spans="1:6">
      <c r="A4331" s="273" t="s">
        <v>25039</v>
      </c>
      <c r="B4331" s="273">
        <v>11763</v>
      </c>
      <c r="C4331" s="266" t="s">
        <v>29058</v>
      </c>
      <c r="D4331" s="273" t="s">
        <v>14</v>
      </c>
      <c r="E4331" s="273" t="s">
        <v>25041</v>
      </c>
      <c r="F4331" s="274">
        <v>230.88</v>
      </c>
    </row>
    <row r="4332" spans="1:6">
      <c r="A4332" s="273" t="s">
        <v>25039</v>
      </c>
      <c r="B4332" s="273">
        <v>11764</v>
      </c>
      <c r="C4332" s="266" t="s">
        <v>29059</v>
      </c>
      <c r="D4332" s="273" t="s">
        <v>14</v>
      </c>
      <c r="E4332" s="273" t="s">
        <v>25041</v>
      </c>
      <c r="F4332" s="274">
        <v>189.43</v>
      </c>
    </row>
    <row r="4333" spans="1:6">
      <c r="A4333" s="273" t="s">
        <v>25039</v>
      </c>
      <c r="B4333" s="273">
        <v>11829</v>
      </c>
      <c r="C4333" s="266" t="s">
        <v>29060</v>
      </c>
      <c r="D4333" s="273" t="s">
        <v>14</v>
      </c>
      <c r="E4333" s="273" t="s">
        <v>25041</v>
      </c>
      <c r="F4333" s="274">
        <v>45.78</v>
      </c>
    </row>
    <row r="4334" spans="1:6">
      <c r="A4334" s="273" t="s">
        <v>25039</v>
      </c>
      <c r="B4334" s="273">
        <v>11830</v>
      </c>
      <c r="C4334" s="266" t="s">
        <v>29061</v>
      </c>
      <c r="D4334" s="273" t="s">
        <v>14</v>
      </c>
      <c r="E4334" s="273" t="s">
        <v>25041</v>
      </c>
      <c r="F4334" s="274">
        <v>49.44</v>
      </c>
    </row>
    <row r="4335" spans="1:6">
      <c r="A4335" s="273" t="s">
        <v>25039</v>
      </c>
      <c r="B4335" s="273">
        <v>11765</v>
      </c>
      <c r="C4335" s="266" t="s">
        <v>29062</v>
      </c>
      <c r="D4335" s="273" t="s">
        <v>14</v>
      </c>
      <c r="E4335" s="273" t="s">
        <v>25041</v>
      </c>
      <c r="F4335" s="274">
        <v>126.25</v>
      </c>
    </row>
    <row r="4336" spans="1:6">
      <c r="A4336" s="273" t="s">
        <v>25039</v>
      </c>
      <c r="B4336" s="273">
        <v>11766</v>
      </c>
      <c r="C4336" s="266" t="s">
        <v>29063</v>
      </c>
      <c r="D4336" s="273" t="s">
        <v>14</v>
      </c>
      <c r="E4336" s="273" t="s">
        <v>25041</v>
      </c>
      <c r="F4336" s="274">
        <v>69.05</v>
      </c>
    </row>
    <row r="4337" spans="1:6">
      <c r="A4337" s="273" t="s">
        <v>25039</v>
      </c>
      <c r="B4337" s="273">
        <v>11824</v>
      </c>
      <c r="C4337" s="266" t="s">
        <v>29064</v>
      </c>
      <c r="D4337" s="273" t="s">
        <v>14</v>
      </c>
      <c r="E4337" s="273" t="s">
        <v>25041</v>
      </c>
      <c r="F4337" s="274">
        <v>81.22</v>
      </c>
    </row>
    <row r="4338" spans="1:6">
      <c r="A4338" s="273" t="s">
        <v>25039</v>
      </c>
      <c r="B4338" s="273">
        <v>44045</v>
      </c>
      <c r="C4338" s="266" t="s">
        <v>29065</v>
      </c>
      <c r="D4338" s="273" t="s">
        <v>14</v>
      </c>
      <c r="E4338" s="273" t="s">
        <v>25041</v>
      </c>
      <c r="F4338" s="274">
        <v>291.23</v>
      </c>
    </row>
    <row r="4339" spans="1:6">
      <c r="A4339" s="273" t="s">
        <v>25039</v>
      </c>
      <c r="B4339" s="273">
        <v>39702</v>
      </c>
      <c r="C4339" s="266" t="s">
        <v>29066</v>
      </c>
      <c r="D4339" s="273" t="s">
        <v>14</v>
      </c>
      <c r="E4339" s="273" t="s">
        <v>25041</v>
      </c>
      <c r="F4339" s="274">
        <v>1934.16</v>
      </c>
    </row>
    <row r="4340" spans="1:6">
      <c r="A4340" s="273" t="s">
        <v>25039</v>
      </c>
      <c r="B4340" s="273">
        <v>13415</v>
      </c>
      <c r="C4340" s="266" t="s">
        <v>29067</v>
      </c>
      <c r="D4340" s="273" t="s">
        <v>14</v>
      </c>
      <c r="E4340" s="273" t="s">
        <v>25046</v>
      </c>
      <c r="F4340" s="274">
        <v>63.5</v>
      </c>
    </row>
    <row r="4341" spans="1:6">
      <c r="A4341" s="273" t="s">
        <v>25039</v>
      </c>
      <c r="B4341" s="273">
        <v>7602</v>
      </c>
      <c r="C4341" s="266" t="s">
        <v>29068</v>
      </c>
      <c r="D4341" s="273" t="s">
        <v>14</v>
      </c>
      <c r="E4341" s="273" t="s">
        <v>25041</v>
      </c>
      <c r="F4341" s="274">
        <v>40.520000000000003</v>
      </c>
    </row>
    <row r="4342" spans="1:6">
      <c r="A4342" s="273" t="s">
        <v>25039</v>
      </c>
      <c r="B4342" s="273">
        <v>7603</v>
      </c>
      <c r="C4342" s="266" t="s">
        <v>29069</v>
      </c>
      <c r="D4342" s="273" t="s">
        <v>14</v>
      </c>
      <c r="E4342" s="273" t="s">
        <v>25041</v>
      </c>
      <c r="F4342" s="274">
        <v>34.380000000000003</v>
      </c>
    </row>
    <row r="4343" spans="1:6">
      <c r="A4343" s="273" t="s">
        <v>25039</v>
      </c>
      <c r="B4343" s="273">
        <v>11777</v>
      </c>
      <c r="C4343" s="266" t="s">
        <v>29070</v>
      </c>
      <c r="D4343" s="273" t="s">
        <v>14</v>
      </c>
      <c r="E4343" s="273" t="s">
        <v>25041</v>
      </c>
      <c r="F4343" s="274">
        <v>255.87</v>
      </c>
    </row>
    <row r="4344" spans="1:6">
      <c r="A4344" s="273" t="s">
        <v>25039</v>
      </c>
      <c r="B4344" s="273">
        <v>13417</v>
      </c>
      <c r="C4344" s="266" t="s">
        <v>29071</v>
      </c>
      <c r="D4344" s="273" t="s">
        <v>14</v>
      </c>
      <c r="E4344" s="273" t="s">
        <v>25041</v>
      </c>
      <c r="F4344" s="274">
        <v>82.7</v>
      </c>
    </row>
    <row r="4345" spans="1:6">
      <c r="A4345" s="273" t="s">
        <v>25039</v>
      </c>
      <c r="B4345" s="273">
        <v>36791</v>
      </c>
      <c r="C4345" s="266" t="s">
        <v>29072</v>
      </c>
      <c r="D4345" s="273" t="s">
        <v>14</v>
      </c>
      <c r="E4345" s="273" t="s">
        <v>25041</v>
      </c>
      <c r="F4345" s="274">
        <v>124.12</v>
      </c>
    </row>
    <row r="4346" spans="1:6">
      <c r="A4346" s="273" t="s">
        <v>25039</v>
      </c>
      <c r="B4346" s="273">
        <v>36795</v>
      </c>
      <c r="C4346" s="266" t="s">
        <v>29073</v>
      </c>
      <c r="D4346" s="273" t="s">
        <v>14</v>
      </c>
      <c r="E4346" s="273" t="s">
        <v>25041</v>
      </c>
      <c r="F4346" s="274">
        <v>1569.39</v>
      </c>
    </row>
    <row r="4347" spans="1:6">
      <c r="A4347" s="273" t="s">
        <v>25039</v>
      </c>
      <c r="B4347" s="273">
        <v>36796</v>
      </c>
      <c r="C4347" s="266" t="s">
        <v>29074</v>
      </c>
      <c r="D4347" s="273" t="s">
        <v>14</v>
      </c>
      <c r="E4347" s="273" t="s">
        <v>25041</v>
      </c>
      <c r="F4347" s="274">
        <v>130.41</v>
      </c>
    </row>
    <row r="4348" spans="1:6">
      <c r="A4348" s="273" t="s">
        <v>25039</v>
      </c>
      <c r="B4348" s="273">
        <v>36792</v>
      </c>
      <c r="C4348" s="266" t="s">
        <v>29075</v>
      </c>
      <c r="D4348" s="273" t="s">
        <v>14</v>
      </c>
      <c r="E4348" s="273" t="s">
        <v>25041</v>
      </c>
      <c r="F4348" s="274">
        <v>165.2</v>
      </c>
    </row>
    <row r="4349" spans="1:6">
      <c r="A4349" s="273" t="s">
        <v>25039</v>
      </c>
      <c r="B4349" s="273">
        <v>11773</v>
      </c>
      <c r="C4349" s="266" t="s">
        <v>29076</v>
      </c>
      <c r="D4349" s="273" t="s">
        <v>14</v>
      </c>
      <c r="E4349" s="273" t="s">
        <v>25041</v>
      </c>
      <c r="F4349" s="274">
        <v>109.97</v>
      </c>
    </row>
    <row r="4350" spans="1:6">
      <c r="A4350" s="273" t="s">
        <v>25039</v>
      </c>
      <c r="B4350" s="273">
        <v>11762</v>
      </c>
      <c r="C4350" s="266" t="s">
        <v>29077</v>
      </c>
      <c r="D4350" s="273" t="s">
        <v>14</v>
      </c>
      <c r="E4350" s="273" t="s">
        <v>25041</v>
      </c>
      <c r="F4350" s="274">
        <v>52.16</v>
      </c>
    </row>
    <row r="4351" spans="1:6">
      <c r="A4351" s="273" t="s">
        <v>25039</v>
      </c>
      <c r="B4351" s="273">
        <v>7604</v>
      </c>
      <c r="C4351" s="266" t="s">
        <v>29078</v>
      </c>
      <c r="D4351" s="273" t="s">
        <v>14</v>
      </c>
      <c r="E4351" s="273" t="s">
        <v>25041</v>
      </c>
      <c r="F4351" s="274">
        <v>44.16</v>
      </c>
    </row>
    <row r="4352" spans="1:6">
      <c r="A4352" s="273" t="s">
        <v>25039</v>
      </c>
      <c r="B4352" s="273">
        <v>13984</v>
      </c>
      <c r="C4352" s="266" t="s">
        <v>29079</v>
      </c>
      <c r="D4352" s="273" t="s">
        <v>14</v>
      </c>
      <c r="E4352" s="273" t="s">
        <v>25041</v>
      </c>
      <c r="F4352" s="274">
        <v>64.19</v>
      </c>
    </row>
    <row r="4353" spans="1:6">
      <c r="A4353" s="273" t="s">
        <v>25039</v>
      </c>
      <c r="B4353" s="273">
        <v>11772</v>
      </c>
      <c r="C4353" s="266" t="s">
        <v>29080</v>
      </c>
      <c r="D4353" s="273" t="s">
        <v>14</v>
      </c>
      <c r="E4353" s="273" t="s">
        <v>25041</v>
      </c>
      <c r="F4353" s="274">
        <v>110.32</v>
      </c>
    </row>
    <row r="4354" spans="1:6">
      <c r="A4354" s="273" t="s">
        <v>25039</v>
      </c>
      <c r="B4354" s="273">
        <v>13983</v>
      </c>
      <c r="C4354" s="266" t="s">
        <v>29081</v>
      </c>
      <c r="D4354" s="273" t="s">
        <v>14</v>
      </c>
      <c r="E4354" s="273" t="s">
        <v>25041</v>
      </c>
      <c r="F4354" s="274">
        <v>83.54</v>
      </c>
    </row>
    <row r="4355" spans="1:6">
      <c r="A4355" s="273" t="s">
        <v>25039</v>
      </c>
      <c r="B4355" s="273">
        <v>13416</v>
      </c>
      <c r="C4355" s="266" t="s">
        <v>29082</v>
      </c>
      <c r="D4355" s="273" t="s">
        <v>14</v>
      </c>
      <c r="E4355" s="273" t="s">
        <v>25041</v>
      </c>
      <c r="F4355" s="274">
        <v>74.2</v>
      </c>
    </row>
    <row r="4356" spans="1:6">
      <c r="A4356" s="273" t="s">
        <v>25039</v>
      </c>
      <c r="B4356" s="273">
        <v>40329</v>
      </c>
      <c r="C4356" s="266" t="s">
        <v>32459</v>
      </c>
      <c r="D4356" s="273" t="s">
        <v>14</v>
      </c>
      <c r="E4356" s="273" t="s">
        <v>25046</v>
      </c>
      <c r="F4356" s="274">
        <v>28.69</v>
      </c>
    </row>
    <row r="4357" spans="1:6">
      <c r="A4357" s="273" t="s">
        <v>25039</v>
      </c>
      <c r="B4357" s="273">
        <v>11823</v>
      </c>
      <c r="C4357" s="266" t="s">
        <v>29083</v>
      </c>
      <c r="D4357" s="273" t="s">
        <v>14</v>
      </c>
      <c r="E4357" s="273" t="s">
        <v>25041</v>
      </c>
      <c r="F4357" s="274">
        <v>12.08</v>
      </c>
    </row>
    <row r="4358" spans="1:6">
      <c r="A4358" s="273" t="s">
        <v>25039</v>
      </c>
      <c r="B4358" s="273">
        <v>11822</v>
      </c>
      <c r="C4358" s="266" t="s">
        <v>29084</v>
      </c>
      <c r="D4358" s="273" t="s">
        <v>14</v>
      </c>
      <c r="E4358" s="273" t="s">
        <v>25041</v>
      </c>
      <c r="F4358" s="274">
        <v>31.79</v>
      </c>
    </row>
    <row r="4359" spans="1:6">
      <c r="A4359" s="273" t="s">
        <v>25039</v>
      </c>
      <c r="B4359" s="273">
        <v>11831</v>
      </c>
      <c r="C4359" s="266" t="s">
        <v>29085</v>
      </c>
      <c r="D4359" s="273" t="s">
        <v>14</v>
      </c>
      <c r="E4359" s="273" t="s">
        <v>25041</v>
      </c>
      <c r="F4359" s="274">
        <v>19.13</v>
      </c>
    </row>
    <row r="4360" spans="1:6">
      <c r="A4360" s="273" t="s">
        <v>25039</v>
      </c>
      <c r="B4360" s="273">
        <v>45249</v>
      </c>
      <c r="C4360" s="266" t="s">
        <v>32460</v>
      </c>
      <c r="D4360" s="273" t="s">
        <v>14</v>
      </c>
      <c r="E4360" s="273" t="s">
        <v>25041</v>
      </c>
      <c r="F4360" s="274">
        <v>183.63</v>
      </c>
    </row>
    <row r="4361" spans="1:6">
      <c r="A4361" s="273" t="s">
        <v>25039</v>
      </c>
      <c r="B4361" s="273">
        <v>7613</v>
      </c>
      <c r="C4361" s="266" t="s">
        <v>29086</v>
      </c>
      <c r="D4361" s="273" t="s">
        <v>14</v>
      </c>
      <c r="E4361" s="273" t="s">
        <v>25041</v>
      </c>
      <c r="F4361" s="274">
        <v>123100.24</v>
      </c>
    </row>
    <row r="4362" spans="1:6">
      <c r="A4362" s="273" t="s">
        <v>25039</v>
      </c>
      <c r="B4362" s="273">
        <v>7619</v>
      </c>
      <c r="C4362" s="266" t="s">
        <v>29087</v>
      </c>
      <c r="D4362" s="273" t="s">
        <v>14</v>
      </c>
      <c r="E4362" s="273" t="s">
        <v>25041</v>
      </c>
      <c r="F4362" s="274">
        <v>19028.66</v>
      </c>
    </row>
    <row r="4363" spans="1:6">
      <c r="A4363" s="273" t="s">
        <v>25039</v>
      </c>
      <c r="B4363" s="273">
        <v>12076</v>
      </c>
      <c r="C4363" s="266" t="s">
        <v>29088</v>
      </c>
      <c r="D4363" s="273" t="s">
        <v>14</v>
      </c>
      <c r="E4363" s="273" t="s">
        <v>25041</v>
      </c>
      <c r="F4363" s="274">
        <v>8728.74</v>
      </c>
    </row>
    <row r="4364" spans="1:6">
      <c r="A4364" s="273" t="s">
        <v>25039</v>
      </c>
      <c r="B4364" s="273">
        <v>7614</v>
      </c>
      <c r="C4364" s="266" t="s">
        <v>29089</v>
      </c>
      <c r="D4364" s="273" t="s">
        <v>14</v>
      </c>
      <c r="E4364" s="273" t="s">
        <v>25041</v>
      </c>
      <c r="F4364" s="274">
        <v>23999.68</v>
      </c>
    </row>
    <row r="4365" spans="1:6">
      <c r="A4365" s="273" t="s">
        <v>25039</v>
      </c>
      <c r="B4365" s="273">
        <v>7618</v>
      </c>
      <c r="C4365" s="266" t="s">
        <v>29090</v>
      </c>
      <c r="D4365" s="273" t="s">
        <v>14</v>
      </c>
      <c r="E4365" s="273" t="s">
        <v>25041</v>
      </c>
      <c r="F4365" s="274">
        <v>155655.96</v>
      </c>
    </row>
    <row r="4366" spans="1:6">
      <c r="A4366" s="273" t="s">
        <v>25039</v>
      </c>
      <c r="B4366" s="273">
        <v>7620</v>
      </c>
      <c r="C4366" s="266" t="s">
        <v>29091</v>
      </c>
      <c r="D4366" s="273" t="s">
        <v>14</v>
      </c>
      <c r="E4366" s="273" t="s">
        <v>25041</v>
      </c>
      <c r="F4366" s="274">
        <v>33668.01</v>
      </c>
    </row>
    <row r="4367" spans="1:6">
      <c r="A4367" s="273" t="s">
        <v>25039</v>
      </c>
      <c r="B4367" s="273">
        <v>7610</v>
      </c>
      <c r="C4367" s="266" t="s">
        <v>29092</v>
      </c>
      <c r="D4367" s="273" t="s">
        <v>14</v>
      </c>
      <c r="E4367" s="273" t="s">
        <v>25041</v>
      </c>
      <c r="F4367" s="274">
        <v>10661.53</v>
      </c>
    </row>
    <row r="4368" spans="1:6">
      <c r="A4368" s="273" t="s">
        <v>25039</v>
      </c>
      <c r="B4368" s="273">
        <v>7615</v>
      </c>
      <c r="C4368" s="266" t="s">
        <v>29093</v>
      </c>
      <c r="D4368" s="273" t="s">
        <v>14</v>
      </c>
      <c r="E4368" s="273" t="s">
        <v>25041</v>
      </c>
      <c r="F4368" s="274">
        <v>39279.35</v>
      </c>
    </row>
    <row r="4369" spans="1:6">
      <c r="A4369" s="273" t="s">
        <v>25039</v>
      </c>
      <c r="B4369" s="273">
        <v>7617</v>
      </c>
      <c r="C4369" s="266" t="s">
        <v>29094</v>
      </c>
      <c r="D4369" s="273" t="s">
        <v>14</v>
      </c>
      <c r="E4369" s="273" t="s">
        <v>25041</v>
      </c>
      <c r="F4369" s="274">
        <v>11908.5</v>
      </c>
    </row>
    <row r="4370" spans="1:6">
      <c r="A4370" s="273" t="s">
        <v>25039</v>
      </c>
      <c r="B4370" s="273">
        <v>7616</v>
      </c>
      <c r="C4370" s="266" t="s">
        <v>29095</v>
      </c>
      <c r="D4370" s="273" t="s">
        <v>14</v>
      </c>
      <c r="E4370" s="273" t="s">
        <v>25041</v>
      </c>
      <c r="F4370" s="274">
        <v>64097.66</v>
      </c>
    </row>
    <row r="4371" spans="1:6">
      <c r="A4371" s="273" t="s">
        <v>25039</v>
      </c>
      <c r="B4371" s="273">
        <v>7611</v>
      </c>
      <c r="C4371" s="266" t="s">
        <v>29096</v>
      </c>
      <c r="D4371" s="273" t="s">
        <v>14</v>
      </c>
      <c r="E4371" s="273" t="s">
        <v>25046</v>
      </c>
      <c r="F4371" s="274">
        <v>15400</v>
      </c>
    </row>
    <row r="4372" spans="1:6">
      <c r="A4372" s="273" t="s">
        <v>25039</v>
      </c>
      <c r="B4372" s="273">
        <v>7612</v>
      </c>
      <c r="C4372" s="266" t="s">
        <v>29097</v>
      </c>
      <c r="D4372" s="273" t="s">
        <v>14</v>
      </c>
      <c r="E4372" s="273" t="s">
        <v>25041</v>
      </c>
      <c r="F4372" s="274">
        <v>87920.9</v>
      </c>
    </row>
    <row r="4373" spans="1:6">
      <c r="A4373" s="273" t="s">
        <v>32229</v>
      </c>
      <c r="B4373" s="273">
        <v>37371</v>
      </c>
      <c r="C4373" s="266" t="s">
        <v>29098</v>
      </c>
      <c r="D4373" s="273" t="s">
        <v>17</v>
      </c>
      <c r="E4373" s="273" t="s">
        <v>25046</v>
      </c>
      <c r="F4373" s="274">
        <v>1.07</v>
      </c>
    </row>
    <row r="4374" spans="1:6">
      <c r="A4374" s="273" t="s">
        <v>32229</v>
      </c>
      <c r="B4374" s="273">
        <v>40861</v>
      </c>
      <c r="C4374" s="266" t="s">
        <v>29099</v>
      </c>
      <c r="D4374" s="273" t="s">
        <v>11802</v>
      </c>
      <c r="E4374" s="273" t="s">
        <v>25046</v>
      </c>
      <c r="F4374" s="274">
        <v>176.94</v>
      </c>
    </row>
    <row r="4375" spans="1:6">
      <c r="A4375" s="273" t="s">
        <v>25212</v>
      </c>
      <c r="B4375" s="273">
        <v>36509</v>
      </c>
      <c r="C4375" s="266" t="s">
        <v>29100</v>
      </c>
      <c r="D4375" s="273" t="s">
        <v>14</v>
      </c>
      <c r="E4375" s="273" t="s">
        <v>25041</v>
      </c>
      <c r="F4375" s="274">
        <v>1170642.1299999999</v>
      </c>
    </row>
    <row r="4376" spans="1:6">
      <c r="A4376" s="273" t="s">
        <v>25212</v>
      </c>
      <c r="B4376" s="273">
        <v>7622</v>
      </c>
      <c r="C4376" s="266" t="s">
        <v>29101</v>
      </c>
      <c r="D4376" s="273" t="s">
        <v>14</v>
      </c>
      <c r="E4376" s="273" t="s">
        <v>25041</v>
      </c>
      <c r="F4376" s="274">
        <v>1118486.5</v>
      </c>
    </row>
    <row r="4377" spans="1:6">
      <c r="A4377" s="273" t="s">
        <v>25212</v>
      </c>
      <c r="B4377" s="273">
        <v>7624</v>
      </c>
      <c r="C4377" s="266" t="s">
        <v>29102</v>
      </c>
      <c r="D4377" s="273" t="s">
        <v>14</v>
      </c>
      <c r="E4377" s="273" t="s">
        <v>25046</v>
      </c>
      <c r="F4377" s="274">
        <v>1450000</v>
      </c>
    </row>
    <row r="4378" spans="1:6">
      <c r="A4378" s="273" t="s">
        <v>25212</v>
      </c>
      <c r="B4378" s="273">
        <v>7625</v>
      </c>
      <c r="C4378" s="266" t="s">
        <v>29103</v>
      </c>
      <c r="D4378" s="273" t="s">
        <v>14</v>
      </c>
      <c r="E4378" s="273" t="s">
        <v>25041</v>
      </c>
      <c r="F4378" s="274">
        <v>1441131.36</v>
      </c>
    </row>
    <row r="4379" spans="1:6">
      <c r="A4379" s="273" t="s">
        <v>25212</v>
      </c>
      <c r="B4379" s="273">
        <v>7623</v>
      </c>
      <c r="C4379" s="266" t="s">
        <v>29104</v>
      </c>
      <c r="D4379" s="273" t="s">
        <v>14</v>
      </c>
      <c r="E4379" s="273" t="s">
        <v>25041</v>
      </c>
      <c r="F4379" s="274">
        <v>4749563.59</v>
      </c>
    </row>
    <row r="4380" spans="1:6">
      <c r="A4380" s="273" t="s">
        <v>25212</v>
      </c>
      <c r="B4380" s="273">
        <v>36511</v>
      </c>
      <c r="C4380" s="266" t="s">
        <v>29105</v>
      </c>
      <c r="D4380" s="273" t="s">
        <v>14</v>
      </c>
      <c r="E4380" s="273" t="s">
        <v>25041</v>
      </c>
      <c r="F4380" s="274">
        <v>354766.33</v>
      </c>
    </row>
    <row r="4381" spans="1:6">
      <c r="A4381" s="273" t="s">
        <v>25212</v>
      </c>
      <c r="B4381" s="273">
        <v>7640</v>
      </c>
      <c r="C4381" s="266" t="s">
        <v>29106</v>
      </c>
      <c r="D4381" s="273" t="s">
        <v>14</v>
      </c>
      <c r="E4381" s="273" t="s">
        <v>25046</v>
      </c>
      <c r="F4381" s="274">
        <v>260000</v>
      </c>
    </row>
    <row r="4382" spans="1:6">
      <c r="A4382" s="273" t="s">
        <v>25039</v>
      </c>
      <c r="B4382" s="273">
        <v>11572</v>
      </c>
      <c r="C4382" s="266" t="s">
        <v>29107</v>
      </c>
      <c r="D4382" s="273" t="s">
        <v>14</v>
      </c>
      <c r="E4382" s="273" t="s">
        <v>25041</v>
      </c>
      <c r="F4382" s="274">
        <v>31.13</v>
      </c>
    </row>
    <row r="4383" spans="1:6">
      <c r="A4383" s="273" t="s">
        <v>25039</v>
      </c>
      <c r="B4383" s="273">
        <v>36149</v>
      </c>
      <c r="C4383" s="266" t="s">
        <v>29108</v>
      </c>
      <c r="D4383" s="273" t="s">
        <v>14</v>
      </c>
      <c r="E4383" s="273" t="s">
        <v>25041</v>
      </c>
      <c r="F4383" s="274">
        <v>185.98</v>
      </c>
    </row>
    <row r="4384" spans="1:6">
      <c r="A4384" s="273" t="s">
        <v>25039</v>
      </c>
      <c r="B4384" s="273">
        <v>42407</v>
      </c>
      <c r="C4384" s="266" t="s">
        <v>29109</v>
      </c>
      <c r="D4384" s="273" t="s">
        <v>13</v>
      </c>
      <c r="E4384" s="273" t="s">
        <v>25041</v>
      </c>
      <c r="F4384" s="274">
        <v>5.28</v>
      </c>
    </row>
    <row r="4385" spans="1:6">
      <c r="A4385" s="273" t="s">
        <v>25039</v>
      </c>
      <c r="B4385" s="273">
        <v>45200</v>
      </c>
      <c r="C4385" s="266" t="s">
        <v>32461</v>
      </c>
      <c r="D4385" s="273" t="s">
        <v>14</v>
      </c>
      <c r="E4385" s="273" t="s">
        <v>25041</v>
      </c>
      <c r="F4385" s="274">
        <v>29.41</v>
      </c>
    </row>
    <row r="4386" spans="1:6">
      <c r="A4386" s="273" t="s">
        <v>25039</v>
      </c>
      <c r="B4386" s="273">
        <v>11581</v>
      </c>
      <c r="C4386" s="266" t="s">
        <v>29110</v>
      </c>
      <c r="D4386" s="273" t="s">
        <v>13</v>
      </c>
      <c r="E4386" s="273" t="s">
        <v>25041</v>
      </c>
      <c r="F4386" s="274">
        <v>20.54</v>
      </c>
    </row>
    <row r="4387" spans="1:6">
      <c r="A4387" s="273" t="s">
        <v>25039</v>
      </c>
      <c r="B4387" s="273">
        <v>43605</v>
      </c>
      <c r="C4387" s="266" t="s">
        <v>29111</v>
      </c>
      <c r="D4387" s="273" t="s">
        <v>13</v>
      </c>
      <c r="E4387" s="273" t="s">
        <v>25041</v>
      </c>
      <c r="F4387" s="274">
        <v>42.04</v>
      </c>
    </row>
    <row r="4388" spans="1:6">
      <c r="A4388" s="273" t="s">
        <v>25039</v>
      </c>
      <c r="B4388" s="273">
        <v>11580</v>
      </c>
      <c r="C4388" s="266" t="s">
        <v>29112</v>
      </c>
      <c r="D4388" s="273" t="s">
        <v>13</v>
      </c>
      <c r="E4388" s="273" t="s">
        <v>25041</v>
      </c>
      <c r="F4388" s="274">
        <v>8.24</v>
      </c>
    </row>
    <row r="4389" spans="1:6">
      <c r="A4389" s="273" t="s">
        <v>25039</v>
      </c>
      <c r="B4389" s="273">
        <v>38386</v>
      </c>
      <c r="C4389" s="266" t="s">
        <v>29113</v>
      </c>
      <c r="D4389" s="273" t="s">
        <v>14</v>
      </c>
      <c r="E4389" s="273" t="s">
        <v>25041</v>
      </c>
      <c r="F4389" s="274">
        <v>6.39</v>
      </c>
    </row>
    <row r="4390" spans="1:6">
      <c r="A4390" s="273" t="s">
        <v>25039</v>
      </c>
      <c r="B4390" s="273">
        <v>45231</v>
      </c>
      <c r="C4390" s="266" t="s">
        <v>32462</v>
      </c>
      <c r="D4390" s="273" t="s">
        <v>14</v>
      </c>
      <c r="E4390" s="273" t="s">
        <v>25041</v>
      </c>
      <c r="F4390" s="274">
        <v>5.84</v>
      </c>
    </row>
    <row r="4391" spans="1:6">
      <c r="A4391" s="273" t="s">
        <v>25039</v>
      </c>
      <c r="B4391" s="273">
        <v>45232</v>
      </c>
      <c r="C4391" s="266" t="s">
        <v>32463</v>
      </c>
      <c r="D4391" s="273" t="s">
        <v>14</v>
      </c>
      <c r="E4391" s="273" t="s">
        <v>25041</v>
      </c>
      <c r="F4391" s="274">
        <v>10.28</v>
      </c>
    </row>
    <row r="4392" spans="1:6">
      <c r="A4392" s="273" t="s">
        <v>25039</v>
      </c>
      <c r="B4392" s="273">
        <v>39848</v>
      </c>
      <c r="C4392" s="266" t="s">
        <v>29114</v>
      </c>
      <c r="D4392" s="273" t="s">
        <v>13</v>
      </c>
      <c r="E4392" s="273" t="s">
        <v>25041</v>
      </c>
      <c r="F4392" s="274">
        <v>1.95</v>
      </c>
    </row>
    <row r="4393" spans="1:6">
      <c r="A4393" s="273" t="s">
        <v>25039</v>
      </c>
      <c r="B4393" s="273">
        <v>7667</v>
      </c>
      <c r="C4393" s="266" t="s">
        <v>29115</v>
      </c>
      <c r="D4393" s="273" t="s">
        <v>13</v>
      </c>
      <c r="E4393" s="273" t="s">
        <v>25041</v>
      </c>
      <c r="F4393" s="274">
        <v>3309.78</v>
      </c>
    </row>
    <row r="4394" spans="1:6">
      <c r="A4394" s="273" t="s">
        <v>25039</v>
      </c>
      <c r="B4394" s="273">
        <v>7660</v>
      </c>
      <c r="C4394" s="266" t="s">
        <v>29116</v>
      </c>
      <c r="D4394" s="273" t="s">
        <v>13</v>
      </c>
      <c r="E4394" s="273" t="s">
        <v>25041</v>
      </c>
      <c r="F4394" s="274">
        <v>4219.1899999999996</v>
      </c>
    </row>
    <row r="4395" spans="1:6">
      <c r="A4395" s="273" t="s">
        <v>25039</v>
      </c>
      <c r="B4395" s="273">
        <v>7676</v>
      </c>
      <c r="C4395" s="266" t="s">
        <v>29117</v>
      </c>
      <c r="D4395" s="273" t="s">
        <v>13</v>
      </c>
      <c r="E4395" s="273" t="s">
        <v>25041</v>
      </c>
      <c r="F4395" s="274">
        <v>4267.3999999999996</v>
      </c>
    </row>
    <row r="4396" spans="1:6">
      <c r="A4396" s="273" t="s">
        <v>25039</v>
      </c>
      <c r="B4396" s="273">
        <v>20999</v>
      </c>
      <c r="C4396" s="266" t="s">
        <v>29118</v>
      </c>
      <c r="D4396" s="273" t="s">
        <v>13</v>
      </c>
      <c r="E4396" s="273" t="s">
        <v>25041</v>
      </c>
      <c r="F4396" s="274">
        <v>11.03</v>
      </c>
    </row>
    <row r="4397" spans="1:6">
      <c r="A4397" s="273" t="s">
        <v>25039</v>
      </c>
      <c r="B4397" s="273">
        <v>21001</v>
      </c>
      <c r="C4397" s="266" t="s">
        <v>29119</v>
      </c>
      <c r="D4397" s="273" t="s">
        <v>13</v>
      </c>
      <c r="E4397" s="273" t="s">
        <v>25046</v>
      </c>
      <c r="F4397" s="274">
        <v>20.59</v>
      </c>
    </row>
    <row r="4398" spans="1:6">
      <c r="A4398" s="273" t="s">
        <v>25039</v>
      </c>
      <c r="B4398" s="273">
        <v>21003</v>
      </c>
      <c r="C4398" s="266" t="s">
        <v>29120</v>
      </c>
      <c r="D4398" s="273" t="s">
        <v>13</v>
      </c>
      <c r="E4398" s="273" t="s">
        <v>25041</v>
      </c>
      <c r="F4398" s="274">
        <v>33.83</v>
      </c>
    </row>
    <row r="4399" spans="1:6">
      <c r="A4399" s="273" t="s">
        <v>25039</v>
      </c>
      <c r="B4399" s="273">
        <v>21006</v>
      </c>
      <c r="C4399" s="266" t="s">
        <v>29121</v>
      </c>
      <c r="D4399" s="273" t="s">
        <v>13</v>
      </c>
      <c r="E4399" s="273" t="s">
        <v>25041</v>
      </c>
      <c r="F4399" s="274">
        <v>71.8</v>
      </c>
    </row>
    <row r="4400" spans="1:6">
      <c r="A4400" s="273" t="s">
        <v>25039</v>
      </c>
      <c r="B4400" s="273">
        <v>21019</v>
      </c>
      <c r="C4400" s="266" t="s">
        <v>29122</v>
      </c>
      <c r="D4400" s="273" t="s">
        <v>13</v>
      </c>
      <c r="E4400" s="273" t="s">
        <v>25041</v>
      </c>
      <c r="F4400" s="274">
        <v>24.96</v>
      </c>
    </row>
    <row r="4401" spans="1:6">
      <c r="A4401" s="273" t="s">
        <v>25039</v>
      </c>
      <c r="B4401" s="273">
        <v>21021</v>
      </c>
      <c r="C4401" s="266" t="s">
        <v>29123</v>
      </c>
      <c r="D4401" s="273" t="s">
        <v>13</v>
      </c>
      <c r="E4401" s="273" t="s">
        <v>25041</v>
      </c>
      <c r="F4401" s="274">
        <v>39.46</v>
      </c>
    </row>
    <row r="4402" spans="1:6">
      <c r="A4402" s="273" t="s">
        <v>25039</v>
      </c>
      <c r="B4402" s="273">
        <v>21024</v>
      </c>
      <c r="C4402" s="266" t="s">
        <v>29124</v>
      </c>
      <c r="D4402" s="273" t="s">
        <v>13</v>
      </c>
      <c r="E4402" s="273" t="s">
        <v>25041</v>
      </c>
      <c r="F4402" s="274">
        <v>84.54</v>
      </c>
    </row>
    <row r="4403" spans="1:6">
      <c r="A4403" s="273" t="s">
        <v>25039</v>
      </c>
      <c r="B4403" s="273">
        <v>40624</v>
      </c>
      <c r="C4403" s="266" t="s">
        <v>29125</v>
      </c>
      <c r="D4403" s="273" t="s">
        <v>13</v>
      </c>
      <c r="E4403" s="273" t="s">
        <v>25041</v>
      </c>
      <c r="F4403" s="274">
        <v>91.38</v>
      </c>
    </row>
    <row r="4404" spans="1:6">
      <c r="A4404" s="273" t="s">
        <v>25039</v>
      </c>
      <c r="B4404" s="273">
        <v>42575</v>
      </c>
      <c r="C4404" s="266" t="s">
        <v>29126</v>
      </c>
      <c r="D4404" s="273" t="s">
        <v>13</v>
      </c>
      <c r="E4404" s="273" t="s">
        <v>25041</v>
      </c>
      <c r="F4404" s="274">
        <v>83.85</v>
      </c>
    </row>
    <row r="4405" spans="1:6">
      <c r="A4405" s="273" t="s">
        <v>25039</v>
      </c>
      <c r="B4405" s="273">
        <v>42574</v>
      </c>
      <c r="C4405" s="266" t="s">
        <v>29127</v>
      </c>
      <c r="D4405" s="273" t="s">
        <v>13</v>
      </c>
      <c r="E4405" s="273" t="s">
        <v>25041</v>
      </c>
      <c r="F4405" s="274">
        <v>62.57</v>
      </c>
    </row>
    <row r="4406" spans="1:6">
      <c r="A4406" s="273" t="s">
        <v>25039</v>
      </c>
      <c r="B4406" s="273">
        <v>13127</v>
      </c>
      <c r="C4406" s="266" t="s">
        <v>29128</v>
      </c>
      <c r="D4406" s="273" t="s">
        <v>13</v>
      </c>
      <c r="E4406" s="273" t="s">
        <v>25041</v>
      </c>
      <c r="F4406" s="274">
        <v>40.76</v>
      </c>
    </row>
    <row r="4407" spans="1:6">
      <c r="A4407" s="273" t="s">
        <v>25039</v>
      </c>
      <c r="B4407" s="273">
        <v>13137</v>
      </c>
      <c r="C4407" s="266" t="s">
        <v>29129</v>
      </c>
      <c r="D4407" s="273" t="s">
        <v>13</v>
      </c>
      <c r="E4407" s="273" t="s">
        <v>25041</v>
      </c>
      <c r="F4407" s="274">
        <v>54.08</v>
      </c>
    </row>
    <row r="4408" spans="1:6">
      <c r="A4408" s="273" t="s">
        <v>25039</v>
      </c>
      <c r="B4408" s="273">
        <v>20989</v>
      </c>
      <c r="C4408" s="266" t="s">
        <v>29130</v>
      </c>
      <c r="D4408" s="273" t="s">
        <v>13</v>
      </c>
      <c r="E4408" s="273" t="s">
        <v>25041</v>
      </c>
      <c r="F4408" s="274">
        <v>1937.63</v>
      </c>
    </row>
    <row r="4409" spans="1:6">
      <c r="A4409" s="273" t="s">
        <v>25039</v>
      </c>
      <c r="B4409" s="273">
        <v>21147</v>
      </c>
      <c r="C4409" s="266" t="s">
        <v>29131</v>
      </c>
      <c r="D4409" s="273" t="s">
        <v>13</v>
      </c>
      <c r="E4409" s="273" t="s">
        <v>25041</v>
      </c>
      <c r="F4409" s="274">
        <v>181.67</v>
      </c>
    </row>
    <row r="4410" spans="1:6">
      <c r="A4410" s="273" t="s">
        <v>25039</v>
      </c>
      <c r="B4410" s="273">
        <v>21148</v>
      </c>
      <c r="C4410" s="266" t="s">
        <v>29132</v>
      </c>
      <c r="D4410" s="273" t="s">
        <v>13</v>
      </c>
      <c r="E4410" s="273" t="s">
        <v>25046</v>
      </c>
      <c r="F4410" s="274">
        <v>112.13</v>
      </c>
    </row>
    <row r="4411" spans="1:6">
      <c r="A4411" s="273" t="s">
        <v>25039</v>
      </c>
      <c r="B4411" s="273">
        <v>20984</v>
      </c>
      <c r="C4411" s="266" t="s">
        <v>29133</v>
      </c>
      <c r="D4411" s="273" t="s">
        <v>13</v>
      </c>
      <c r="E4411" s="273" t="s">
        <v>25041</v>
      </c>
      <c r="F4411" s="274">
        <v>3717.94</v>
      </c>
    </row>
    <row r="4412" spans="1:6">
      <c r="A4412" s="273" t="s">
        <v>25039</v>
      </c>
      <c r="B4412" s="273">
        <v>13042</v>
      </c>
      <c r="C4412" s="266" t="s">
        <v>29134</v>
      </c>
      <c r="D4412" s="273" t="s">
        <v>13</v>
      </c>
      <c r="E4412" s="273" t="s">
        <v>25041</v>
      </c>
      <c r="F4412" s="274">
        <v>2060.29</v>
      </c>
    </row>
    <row r="4413" spans="1:6">
      <c r="A4413" s="273" t="s">
        <v>25039</v>
      </c>
      <c r="B4413" s="273">
        <v>42576</v>
      </c>
      <c r="C4413" s="266" t="s">
        <v>29135</v>
      </c>
      <c r="D4413" s="273" t="s">
        <v>13</v>
      </c>
      <c r="E4413" s="273" t="s">
        <v>25041</v>
      </c>
      <c r="F4413" s="274">
        <v>228.73</v>
      </c>
    </row>
    <row r="4414" spans="1:6">
      <c r="A4414" s="273" t="s">
        <v>25039</v>
      </c>
      <c r="B4414" s="273">
        <v>21150</v>
      </c>
      <c r="C4414" s="266" t="s">
        <v>29136</v>
      </c>
      <c r="D4414" s="273" t="s">
        <v>13</v>
      </c>
      <c r="E4414" s="273" t="s">
        <v>25041</v>
      </c>
      <c r="F4414" s="274">
        <v>55.6</v>
      </c>
    </row>
    <row r="4415" spans="1:6">
      <c r="A4415" s="273" t="s">
        <v>25039</v>
      </c>
      <c r="B4415" s="273">
        <v>13141</v>
      </c>
      <c r="C4415" s="266" t="s">
        <v>29137</v>
      </c>
      <c r="D4415" s="273" t="s">
        <v>13</v>
      </c>
      <c r="E4415" s="273" t="s">
        <v>25041</v>
      </c>
      <c r="F4415" s="274">
        <v>70.05</v>
      </c>
    </row>
    <row r="4416" spans="1:6">
      <c r="A4416" s="273" t="s">
        <v>25039</v>
      </c>
      <c r="B4416" s="273">
        <v>21151</v>
      </c>
      <c r="C4416" s="266" t="s">
        <v>29138</v>
      </c>
      <c r="D4416" s="273" t="s">
        <v>13</v>
      </c>
      <c r="E4416" s="273" t="s">
        <v>25041</v>
      </c>
      <c r="F4416" s="274">
        <v>332.8</v>
      </c>
    </row>
    <row r="4417" spans="1:6">
      <c r="A4417" s="273" t="s">
        <v>25039</v>
      </c>
      <c r="B4417" s="273">
        <v>13142</v>
      </c>
      <c r="C4417" s="266" t="s">
        <v>29139</v>
      </c>
      <c r="D4417" s="273" t="s">
        <v>13</v>
      </c>
      <c r="E4417" s="273" t="s">
        <v>25041</v>
      </c>
      <c r="F4417" s="274">
        <v>475.76</v>
      </c>
    </row>
    <row r="4418" spans="1:6">
      <c r="A4418" s="273" t="s">
        <v>25039</v>
      </c>
      <c r="B4418" s="273">
        <v>42577</v>
      </c>
      <c r="C4418" s="266" t="s">
        <v>29140</v>
      </c>
      <c r="D4418" s="273" t="s">
        <v>13</v>
      </c>
      <c r="E4418" s="273" t="s">
        <v>25041</v>
      </c>
      <c r="F4418" s="274">
        <v>522.04</v>
      </c>
    </row>
    <row r="4419" spans="1:6">
      <c r="A4419" s="273" t="s">
        <v>25039</v>
      </c>
      <c r="B4419" s="273">
        <v>20994</v>
      </c>
      <c r="C4419" s="266" t="s">
        <v>29141</v>
      </c>
      <c r="D4419" s="273" t="s">
        <v>13</v>
      </c>
      <c r="E4419" s="273" t="s">
        <v>25041</v>
      </c>
      <c r="F4419" s="274">
        <v>897.02</v>
      </c>
    </row>
    <row r="4420" spans="1:6">
      <c r="A4420" s="273" t="s">
        <v>25039</v>
      </c>
      <c r="B4420" s="273">
        <v>7672</v>
      </c>
      <c r="C4420" s="266" t="s">
        <v>29142</v>
      </c>
      <c r="D4420" s="273" t="s">
        <v>13</v>
      </c>
      <c r="E4420" s="273" t="s">
        <v>25041</v>
      </c>
      <c r="F4420" s="274">
        <v>587.65</v>
      </c>
    </row>
    <row r="4421" spans="1:6">
      <c r="A4421" s="273" t="s">
        <v>25039</v>
      </c>
      <c r="B4421" s="273">
        <v>20995</v>
      </c>
      <c r="C4421" s="266" t="s">
        <v>29143</v>
      </c>
      <c r="D4421" s="273" t="s">
        <v>13</v>
      </c>
      <c r="E4421" s="273" t="s">
        <v>25041</v>
      </c>
      <c r="F4421" s="274">
        <v>1178.8599999999999</v>
      </c>
    </row>
    <row r="4422" spans="1:6">
      <c r="A4422" s="273" t="s">
        <v>25039</v>
      </c>
      <c r="B4422" s="273">
        <v>7690</v>
      </c>
      <c r="C4422" s="266" t="s">
        <v>29144</v>
      </c>
      <c r="D4422" s="273" t="s">
        <v>13</v>
      </c>
      <c r="E4422" s="273" t="s">
        <v>25041</v>
      </c>
      <c r="F4422" s="274">
        <v>681.81</v>
      </c>
    </row>
    <row r="4423" spans="1:6">
      <c r="A4423" s="273" t="s">
        <v>25039</v>
      </c>
      <c r="B4423" s="273">
        <v>20980</v>
      </c>
      <c r="C4423" s="266" t="s">
        <v>29145</v>
      </c>
      <c r="D4423" s="273" t="s">
        <v>13</v>
      </c>
      <c r="E4423" s="273" t="s">
        <v>25041</v>
      </c>
      <c r="F4423" s="274">
        <v>743.79</v>
      </c>
    </row>
    <row r="4424" spans="1:6">
      <c r="A4424" s="273" t="s">
        <v>25039</v>
      </c>
      <c r="B4424" s="273">
        <v>7661</v>
      </c>
      <c r="C4424" s="266" t="s">
        <v>29146</v>
      </c>
      <c r="D4424" s="273" t="s">
        <v>13</v>
      </c>
      <c r="E4424" s="273" t="s">
        <v>25041</v>
      </c>
      <c r="F4424" s="274">
        <v>884.8</v>
      </c>
    </row>
    <row r="4425" spans="1:6">
      <c r="A4425" s="273" t="s">
        <v>25039</v>
      </c>
      <c r="B4425" s="273">
        <v>21016</v>
      </c>
      <c r="C4425" s="266" t="s">
        <v>29147</v>
      </c>
      <c r="D4425" s="273" t="s">
        <v>13</v>
      </c>
      <c r="E4425" s="273" t="s">
        <v>25041</v>
      </c>
      <c r="F4425" s="274">
        <v>155.91</v>
      </c>
    </row>
    <row r="4426" spans="1:6">
      <c r="A4426" s="273" t="s">
        <v>25039</v>
      </c>
      <c r="B4426" s="273">
        <v>21008</v>
      </c>
      <c r="C4426" s="266" t="s">
        <v>29148</v>
      </c>
      <c r="D4426" s="273" t="s">
        <v>13</v>
      </c>
      <c r="E4426" s="273" t="s">
        <v>25041</v>
      </c>
      <c r="F4426" s="274">
        <v>18.21</v>
      </c>
    </row>
    <row r="4427" spans="1:6">
      <c r="A4427" s="273" t="s">
        <v>25039</v>
      </c>
      <c r="B4427" s="273">
        <v>21009</v>
      </c>
      <c r="C4427" s="266" t="s">
        <v>29149</v>
      </c>
      <c r="D4427" s="273" t="s">
        <v>13</v>
      </c>
      <c r="E4427" s="273" t="s">
        <v>25041</v>
      </c>
      <c r="F4427" s="274">
        <v>23.71</v>
      </c>
    </row>
    <row r="4428" spans="1:6">
      <c r="A4428" s="273" t="s">
        <v>25039</v>
      </c>
      <c r="B4428" s="273">
        <v>21010</v>
      </c>
      <c r="C4428" s="266" t="s">
        <v>29150</v>
      </c>
      <c r="D4428" s="273" t="s">
        <v>13</v>
      </c>
      <c r="E4428" s="273" t="s">
        <v>25046</v>
      </c>
      <c r="F4428" s="274">
        <v>31.84</v>
      </c>
    </row>
    <row r="4429" spans="1:6">
      <c r="A4429" s="273" t="s">
        <v>25039</v>
      </c>
      <c r="B4429" s="273">
        <v>21011</v>
      </c>
      <c r="C4429" s="266" t="s">
        <v>29151</v>
      </c>
      <c r="D4429" s="273" t="s">
        <v>13</v>
      </c>
      <c r="E4429" s="273" t="s">
        <v>25041</v>
      </c>
      <c r="F4429" s="274">
        <v>46.41</v>
      </c>
    </row>
    <row r="4430" spans="1:6">
      <c r="A4430" s="273" t="s">
        <v>25039</v>
      </c>
      <c r="B4430" s="273">
        <v>21012</v>
      </c>
      <c r="C4430" s="266" t="s">
        <v>29152</v>
      </c>
      <c r="D4430" s="273" t="s">
        <v>13</v>
      </c>
      <c r="E4430" s="273" t="s">
        <v>25041</v>
      </c>
      <c r="F4430" s="274">
        <v>51.28</v>
      </c>
    </row>
    <row r="4431" spans="1:6">
      <c r="A4431" s="273" t="s">
        <v>25039</v>
      </c>
      <c r="B4431" s="273">
        <v>21013</v>
      </c>
      <c r="C4431" s="266" t="s">
        <v>29153</v>
      </c>
      <c r="D4431" s="273" t="s">
        <v>13</v>
      </c>
      <c r="E4431" s="273" t="s">
        <v>25041</v>
      </c>
      <c r="F4431" s="274">
        <v>66.92</v>
      </c>
    </row>
    <row r="4432" spans="1:6">
      <c r="A4432" s="273" t="s">
        <v>25039</v>
      </c>
      <c r="B4432" s="273">
        <v>21014</v>
      </c>
      <c r="C4432" s="266" t="s">
        <v>29154</v>
      </c>
      <c r="D4432" s="273" t="s">
        <v>13</v>
      </c>
      <c r="E4432" s="273" t="s">
        <v>25041</v>
      </c>
      <c r="F4432" s="274">
        <v>93.64</v>
      </c>
    </row>
    <row r="4433" spans="1:6">
      <c r="A4433" s="273" t="s">
        <v>25039</v>
      </c>
      <c r="B4433" s="273">
        <v>21015</v>
      </c>
      <c r="C4433" s="266" t="s">
        <v>29155</v>
      </c>
      <c r="D4433" s="273" t="s">
        <v>13</v>
      </c>
      <c r="E4433" s="273" t="s">
        <v>25041</v>
      </c>
      <c r="F4433" s="274">
        <v>107.58</v>
      </c>
    </row>
    <row r="4434" spans="1:6">
      <c r="A4434" s="273" t="s">
        <v>25039</v>
      </c>
      <c r="B4434" s="273">
        <v>40626</v>
      </c>
      <c r="C4434" s="266" t="s">
        <v>29156</v>
      </c>
      <c r="D4434" s="273" t="s">
        <v>13</v>
      </c>
      <c r="E4434" s="273" t="s">
        <v>25041</v>
      </c>
      <c r="F4434" s="274">
        <v>35.04</v>
      </c>
    </row>
    <row r="4435" spans="1:6">
      <c r="A4435" s="273" t="s">
        <v>25039</v>
      </c>
      <c r="B4435" s="273">
        <v>7697</v>
      </c>
      <c r="C4435" s="266" t="s">
        <v>29157</v>
      </c>
      <c r="D4435" s="273" t="s">
        <v>13</v>
      </c>
      <c r="E4435" s="273" t="s">
        <v>25041</v>
      </c>
      <c r="F4435" s="274">
        <v>51.33</v>
      </c>
    </row>
    <row r="4436" spans="1:6">
      <c r="A4436" s="273" t="s">
        <v>25039</v>
      </c>
      <c r="B4436" s="273">
        <v>7698</v>
      </c>
      <c r="C4436" s="266" t="s">
        <v>29158</v>
      </c>
      <c r="D4436" s="273" t="s">
        <v>13</v>
      </c>
      <c r="E4436" s="273" t="s">
        <v>25041</v>
      </c>
      <c r="F4436" s="274">
        <v>44.19</v>
      </c>
    </row>
    <row r="4437" spans="1:6">
      <c r="A4437" s="273" t="s">
        <v>25039</v>
      </c>
      <c r="B4437" s="273">
        <v>7691</v>
      </c>
      <c r="C4437" s="266" t="s">
        <v>29159</v>
      </c>
      <c r="D4437" s="273" t="s">
        <v>13</v>
      </c>
      <c r="E4437" s="273" t="s">
        <v>25041</v>
      </c>
      <c r="F4437" s="274">
        <v>18.670000000000002</v>
      </c>
    </row>
    <row r="4438" spans="1:6">
      <c r="A4438" s="273" t="s">
        <v>25039</v>
      </c>
      <c r="B4438" s="273">
        <v>7696</v>
      </c>
      <c r="C4438" s="266" t="s">
        <v>29160</v>
      </c>
      <c r="D4438" s="273" t="s">
        <v>13</v>
      </c>
      <c r="E4438" s="273" t="s">
        <v>25041</v>
      </c>
      <c r="F4438" s="274">
        <v>74.02</v>
      </c>
    </row>
    <row r="4439" spans="1:6">
      <c r="A4439" s="273" t="s">
        <v>25039</v>
      </c>
      <c r="B4439" s="273">
        <v>7701</v>
      </c>
      <c r="C4439" s="266" t="s">
        <v>29161</v>
      </c>
      <c r="D4439" s="273" t="s">
        <v>13</v>
      </c>
      <c r="E4439" s="273" t="s">
        <v>25041</v>
      </c>
      <c r="F4439" s="274">
        <v>91.86</v>
      </c>
    </row>
    <row r="4440" spans="1:6">
      <c r="A4440" s="273" t="s">
        <v>25039</v>
      </c>
      <c r="B4440" s="273">
        <v>7694</v>
      </c>
      <c r="C4440" s="266" t="s">
        <v>29162</v>
      </c>
      <c r="D4440" s="273" t="s">
        <v>13</v>
      </c>
      <c r="E4440" s="273" t="s">
        <v>25041</v>
      </c>
      <c r="F4440" s="274">
        <v>123.62</v>
      </c>
    </row>
    <row r="4441" spans="1:6">
      <c r="A4441" s="273" t="s">
        <v>25039</v>
      </c>
      <c r="B4441" s="273">
        <v>7700</v>
      </c>
      <c r="C4441" s="266" t="s">
        <v>29163</v>
      </c>
      <c r="D4441" s="273" t="s">
        <v>13</v>
      </c>
      <c r="E4441" s="273" t="s">
        <v>25041</v>
      </c>
      <c r="F4441" s="274">
        <v>23.61</v>
      </c>
    </row>
    <row r="4442" spans="1:6">
      <c r="A4442" s="273" t="s">
        <v>25039</v>
      </c>
      <c r="B4442" s="273">
        <v>7693</v>
      </c>
      <c r="C4442" s="266" t="s">
        <v>29164</v>
      </c>
      <c r="D4442" s="273" t="s">
        <v>13</v>
      </c>
      <c r="E4442" s="273" t="s">
        <v>25041</v>
      </c>
      <c r="F4442" s="274">
        <v>170.25</v>
      </c>
    </row>
    <row r="4443" spans="1:6">
      <c r="A4443" s="273" t="s">
        <v>25039</v>
      </c>
      <c r="B4443" s="273">
        <v>7692</v>
      </c>
      <c r="C4443" s="266" t="s">
        <v>29165</v>
      </c>
      <c r="D4443" s="273" t="s">
        <v>13</v>
      </c>
      <c r="E4443" s="273" t="s">
        <v>25041</v>
      </c>
      <c r="F4443" s="274">
        <v>254.89</v>
      </c>
    </row>
    <row r="4444" spans="1:6">
      <c r="A4444" s="273" t="s">
        <v>25039</v>
      </c>
      <c r="B4444" s="273">
        <v>7695</v>
      </c>
      <c r="C4444" s="266" t="s">
        <v>29166</v>
      </c>
      <c r="D4444" s="273" t="s">
        <v>13</v>
      </c>
      <c r="E4444" s="273" t="s">
        <v>25041</v>
      </c>
      <c r="F4444" s="274">
        <v>276.44</v>
      </c>
    </row>
    <row r="4445" spans="1:6">
      <c r="A4445" s="273" t="s">
        <v>25039</v>
      </c>
      <c r="B4445" s="273">
        <v>13356</v>
      </c>
      <c r="C4445" s="266" t="s">
        <v>29167</v>
      </c>
      <c r="D4445" s="273" t="s">
        <v>13</v>
      </c>
      <c r="E4445" s="273" t="s">
        <v>25041</v>
      </c>
      <c r="F4445" s="274">
        <v>20.04</v>
      </c>
    </row>
    <row r="4446" spans="1:6">
      <c r="A4446" s="273" t="s">
        <v>25039</v>
      </c>
      <c r="B4446" s="273">
        <v>36365</v>
      </c>
      <c r="C4446" s="266" t="s">
        <v>32464</v>
      </c>
      <c r="D4446" s="273" t="s">
        <v>13</v>
      </c>
      <c r="E4446" s="273" t="s">
        <v>25041</v>
      </c>
      <c r="F4446" s="274">
        <v>48.26</v>
      </c>
    </row>
    <row r="4447" spans="1:6">
      <c r="A4447" s="273" t="s">
        <v>25039</v>
      </c>
      <c r="B4447" s="273">
        <v>41930</v>
      </c>
      <c r="C4447" s="266" t="s">
        <v>29168</v>
      </c>
      <c r="D4447" s="273" t="s">
        <v>13</v>
      </c>
      <c r="E4447" s="273" t="s">
        <v>25041</v>
      </c>
      <c r="F4447" s="274">
        <v>160.75</v>
      </c>
    </row>
    <row r="4448" spans="1:6">
      <c r="A4448" s="273" t="s">
        <v>25039</v>
      </c>
      <c r="B4448" s="273">
        <v>41931</v>
      </c>
      <c r="C4448" s="266" t="s">
        <v>29169</v>
      </c>
      <c r="D4448" s="273" t="s">
        <v>13</v>
      </c>
      <c r="E4448" s="273" t="s">
        <v>25041</v>
      </c>
      <c r="F4448" s="274">
        <v>251.77</v>
      </c>
    </row>
    <row r="4449" spans="1:6">
      <c r="A4449" s="273" t="s">
        <v>25039</v>
      </c>
      <c r="B4449" s="273">
        <v>41932</v>
      </c>
      <c r="C4449" s="266" t="s">
        <v>29170</v>
      </c>
      <c r="D4449" s="273" t="s">
        <v>13</v>
      </c>
      <c r="E4449" s="273" t="s">
        <v>25041</v>
      </c>
      <c r="F4449" s="274">
        <v>387.51</v>
      </c>
    </row>
    <row r="4450" spans="1:6">
      <c r="A4450" s="273" t="s">
        <v>25039</v>
      </c>
      <c r="B4450" s="273">
        <v>41933</v>
      </c>
      <c r="C4450" s="266" t="s">
        <v>29171</v>
      </c>
      <c r="D4450" s="273" t="s">
        <v>13</v>
      </c>
      <c r="E4450" s="273" t="s">
        <v>25041</v>
      </c>
      <c r="F4450" s="274">
        <v>547.65</v>
      </c>
    </row>
    <row r="4451" spans="1:6">
      <c r="A4451" s="273" t="s">
        <v>25039</v>
      </c>
      <c r="B4451" s="273">
        <v>41934</v>
      </c>
      <c r="C4451" s="266" t="s">
        <v>29172</v>
      </c>
      <c r="D4451" s="273" t="s">
        <v>13</v>
      </c>
      <c r="E4451" s="273" t="s">
        <v>25041</v>
      </c>
      <c r="F4451" s="274">
        <v>637.79999999999995</v>
      </c>
    </row>
    <row r="4452" spans="1:6">
      <c r="A4452" s="273" t="s">
        <v>25039</v>
      </c>
      <c r="B4452" s="273">
        <v>41936</v>
      </c>
      <c r="C4452" s="266" t="s">
        <v>29173</v>
      </c>
      <c r="D4452" s="273" t="s">
        <v>13</v>
      </c>
      <c r="E4452" s="273" t="s">
        <v>25041</v>
      </c>
      <c r="F4452" s="274">
        <v>94.65</v>
      </c>
    </row>
    <row r="4453" spans="1:6">
      <c r="A4453" s="273" t="s">
        <v>25039</v>
      </c>
      <c r="B4453" s="273">
        <v>44812</v>
      </c>
      <c r="C4453" s="266" t="s">
        <v>29174</v>
      </c>
      <c r="D4453" s="273" t="s">
        <v>13</v>
      </c>
      <c r="E4453" s="273" t="s">
        <v>25041</v>
      </c>
      <c r="F4453" s="274">
        <v>487.36</v>
      </c>
    </row>
    <row r="4454" spans="1:6">
      <c r="A4454" s="273" t="s">
        <v>25039</v>
      </c>
      <c r="B4454" s="273">
        <v>41785</v>
      </c>
      <c r="C4454" s="266" t="s">
        <v>29175</v>
      </c>
      <c r="D4454" s="273" t="s">
        <v>13</v>
      </c>
      <c r="E4454" s="273" t="s">
        <v>25041</v>
      </c>
      <c r="F4454" s="274">
        <v>1806.13</v>
      </c>
    </row>
    <row r="4455" spans="1:6">
      <c r="A4455" s="273" t="s">
        <v>25039</v>
      </c>
      <c r="B4455" s="273">
        <v>41781</v>
      </c>
      <c r="C4455" s="266" t="s">
        <v>29176</v>
      </c>
      <c r="D4455" s="273" t="s">
        <v>13</v>
      </c>
      <c r="E4455" s="273" t="s">
        <v>25041</v>
      </c>
      <c r="F4455" s="274">
        <v>326.12</v>
      </c>
    </row>
    <row r="4456" spans="1:6">
      <c r="A4456" s="273" t="s">
        <v>25039</v>
      </c>
      <c r="B4456" s="273">
        <v>41783</v>
      </c>
      <c r="C4456" s="266" t="s">
        <v>29177</v>
      </c>
      <c r="D4456" s="273" t="s">
        <v>13</v>
      </c>
      <c r="E4456" s="273" t="s">
        <v>25041</v>
      </c>
      <c r="F4456" s="274">
        <v>1172.45</v>
      </c>
    </row>
    <row r="4457" spans="1:6">
      <c r="A4457" s="273" t="s">
        <v>25039</v>
      </c>
      <c r="B4457" s="273">
        <v>41786</v>
      </c>
      <c r="C4457" s="266" t="s">
        <v>29178</v>
      </c>
      <c r="D4457" s="273" t="s">
        <v>13</v>
      </c>
      <c r="E4457" s="273" t="s">
        <v>25041</v>
      </c>
      <c r="F4457" s="274">
        <v>2496.19</v>
      </c>
    </row>
    <row r="4458" spans="1:6">
      <c r="A4458" s="273" t="s">
        <v>25039</v>
      </c>
      <c r="B4458" s="273">
        <v>41779</v>
      </c>
      <c r="C4458" s="266" t="s">
        <v>29179</v>
      </c>
      <c r="D4458" s="273" t="s">
        <v>13</v>
      </c>
      <c r="E4458" s="273" t="s">
        <v>25041</v>
      </c>
      <c r="F4458" s="274">
        <v>128.44</v>
      </c>
    </row>
    <row r="4459" spans="1:6">
      <c r="A4459" s="273" t="s">
        <v>25039</v>
      </c>
      <c r="B4459" s="273">
        <v>41780</v>
      </c>
      <c r="C4459" s="266" t="s">
        <v>29180</v>
      </c>
      <c r="D4459" s="273" t="s">
        <v>13</v>
      </c>
      <c r="E4459" s="273" t="s">
        <v>25041</v>
      </c>
      <c r="F4459" s="274">
        <v>201.22</v>
      </c>
    </row>
    <row r="4460" spans="1:6">
      <c r="A4460" s="273" t="s">
        <v>25039</v>
      </c>
      <c r="B4460" s="273">
        <v>41782</v>
      </c>
      <c r="C4460" s="266" t="s">
        <v>29181</v>
      </c>
      <c r="D4460" s="273" t="s">
        <v>13</v>
      </c>
      <c r="E4460" s="273" t="s">
        <v>25041</v>
      </c>
      <c r="F4460" s="274">
        <v>720.83</v>
      </c>
    </row>
    <row r="4461" spans="1:6">
      <c r="A4461" s="273" t="s">
        <v>25039</v>
      </c>
      <c r="B4461" s="273">
        <v>38130</v>
      </c>
      <c r="C4461" s="266" t="s">
        <v>29182</v>
      </c>
      <c r="D4461" s="273" t="s">
        <v>13</v>
      </c>
      <c r="E4461" s="273" t="s">
        <v>25041</v>
      </c>
      <c r="F4461" s="274">
        <v>44.45</v>
      </c>
    </row>
    <row r="4462" spans="1:6">
      <c r="A4462" s="273" t="s">
        <v>25039</v>
      </c>
      <c r="B4462" s="273">
        <v>44260</v>
      </c>
      <c r="C4462" s="266" t="s">
        <v>29183</v>
      </c>
      <c r="D4462" s="273" t="s">
        <v>13</v>
      </c>
      <c r="E4462" s="273" t="s">
        <v>25041</v>
      </c>
      <c r="F4462" s="274">
        <v>420.71</v>
      </c>
    </row>
    <row r="4463" spans="1:6">
      <c r="A4463" s="273" t="s">
        <v>25039</v>
      </c>
      <c r="B4463" s="273">
        <v>21123</v>
      </c>
      <c r="C4463" s="266" t="s">
        <v>29184</v>
      </c>
      <c r="D4463" s="273" t="s">
        <v>13</v>
      </c>
      <c r="E4463" s="273" t="s">
        <v>25046</v>
      </c>
      <c r="F4463" s="274">
        <v>12.37</v>
      </c>
    </row>
    <row r="4464" spans="1:6">
      <c r="A4464" s="273" t="s">
        <v>25039</v>
      </c>
      <c r="B4464" s="273">
        <v>21124</v>
      </c>
      <c r="C4464" s="266" t="s">
        <v>29185</v>
      </c>
      <c r="D4464" s="273" t="s">
        <v>13</v>
      </c>
      <c r="E4464" s="273" t="s">
        <v>25041</v>
      </c>
      <c r="F4464" s="274">
        <v>19.760000000000002</v>
      </c>
    </row>
    <row r="4465" spans="1:6">
      <c r="A4465" s="273" t="s">
        <v>25039</v>
      </c>
      <c r="B4465" s="273">
        <v>21125</v>
      </c>
      <c r="C4465" s="266" t="s">
        <v>29186</v>
      </c>
      <c r="D4465" s="273" t="s">
        <v>13</v>
      </c>
      <c r="E4465" s="273" t="s">
        <v>25041</v>
      </c>
      <c r="F4465" s="274">
        <v>34.03</v>
      </c>
    </row>
    <row r="4466" spans="1:6">
      <c r="A4466" s="273" t="s">
        <v>25039</v>
      </c>
      <c r="B4466" s="273">
        <v>38028</v>
      </c>
      <c r="C4466" s="266" t="s">
        <v>29187</v>
      </c>
      <c r="D4466" s="273" t="s">
        <v>13</v>
      </c>
      <c r="E4466" s="273" t="s">
        <v>25041</v>
      </c>
      <c r="F4466" s="274">
        <v>59.51</v>
      </c>
    </row>
    <row r="4467" spans="1:6">
      <c r="A4467" s="273" t="s">
        <v>25039</v>
      </c>
      <c r="B4467" s="273">
        <v>38029</v>
      </c>
      <c r="C4467" s="266" t="s">
        <v>29188</v>
      </c>
      <c r="D4467" s="273" t="s">
        <v>13</v>
      </c>
      <c r="E4467" s="273" t="s">
        <v>25041</v>
      </c>
      <c r="F4467" s="274">
        <v>87.1</v>
      </c>
    </row>
    <row r="4468" spans="1:6">
      <c r="A4468" s="273" t="s">
        <v>25039</v>
      </c>
      <c r="B4468" s="273">
        <v>38030</v>
      </c>
      <c r="C4468" s="266" t="s">
        <v>29189</v>
      </c>
      <c r="D4468" s="273" t="s">
        <v>13</v>
      </c>
      <c r="E4468" s="273" t="s">
        <v>25041</v>
      </c>
      <c r="F4468" s="274">
        <v>140.84</v>
      </c>
    </row>
    <row r="4469" spans="1:6">
      <c r="A4469" s="273" t="s">
        <v>25039</v>
      </c>
      <c r="B4469" s="273">
        <v>38031</v>
      </c>
      <c r="C4469" s="266" t="s">
        <v>29190</v>
      </c>
      <c r="D4469" s="273" t="s">
        <v>13</v>
      </c>
      <c r="E4469" s="273" t="s">
        <v>25041</v>
      </c>
      <c r="F4469" s="274">
        <v>221.06</v>
      </c>
    </row>
    <row r="4470" spans="1:6">
      <c r="A4470" s="273" t="s">
        <v>25039</v>
      </c>
      <c r="B4470" s="273">
        <v>39735</v>
      </c>
      <c r="C4470" s="266" t="s">
        <v>29191</v>
      </c>
      <c r="D4470" s="273" t="s">
        <v>13</v>
      </c>
      <c r="E4470" s="273" t="s">
        <v>25041</v>
      </c>
      <c r="F4470" s="274">
        <v>55.44</v>
      </c>
    </row>
    <row r="4471" spans="1:6">
      <c r="A4471" s="273" t="s">
        <v>25039</v>
      </c>
      <c r="B4471" s="273">
        <v>39734</v>
      </c>
      <c r="C4471" s="266" t="s">
        <v>29192</v>
      </c>
      <c r="D4471" s="273" t="s">
        <v>13</v>
      </c>
      <c r="E4471" s="273" t="s">
        <v>25041</v>
      </c>
      <c r="F4471" s="274">
        <v>65.760000000000005</v>
      </c>
    </row>
    <row r="4472" spans="1:6">
      <c r="A4472" s="273" t="s">
        <v>25039</v>
      </c>
      <c r="B4472" s="273">
        <v>39736</v>
      </c>
      <c r="C4472" s="266" t="s">
        <v>29193</v>
      </c>
      <c r="D4472" s="273" t="s">
        <v>13</v>
      </c>
      <c r="E4472" s="273" t="s">
        <v>25041</v>
      </c>
      <c r="F4472" s="274">
        <v>75.05</v>
      </c>
    </row>
    <row r="4473" spans="1:6">
      <c r="A4473" s="273" t="s">
        <v>25039</v>
      </c>
      <c r="B4473" s="273">
        <v>39739</v>
      </c>
      <c r="C4473" s="266" t="s">
        <v>29194</v>
      </c>
      <c r="D4473" s="273" t="s">
        <v>13</v>
      </c>
      <c r="E4473" s="273" t="s">
        <v>25041</v>
      </c>
      <c r="F4473" s="274">
        <v>51.9</v>
      </c>
    </row>
    <row r="4474" spans="1:6">
      <c r="A4474" s="273" t="s">
        <v>25039</v>
      </c>
      <c r="B4474" s="273">
        <v>39737</v>
      </c>
      <c r="C4474" s="266" t="s">
        <v>29195</v>
      </c>
      <c r="D4474" s="273" t="s">
        <v>13</v>
      </c>
      <c r="E4474" s="273" t="s">
        <v>25041</v>
      </c>
      <c r="F4474" s="274">
        <v>10.09</v>
      </c>
    </row>
    <row r="4475" spans="1:6">
      <c r="A4475" s="273" t="s">
        <v>25039</v>
      </c>
      <c r="B4475" s="273">
        <v>39738</v>
      </c>
      <c r="C4475" s="266" t="s">
        <v>29196</v>
      </c>
      <c r="D4475" s="273" t="s">
        <v>13</v>
      </c>
      <c r="E4475" s="273" t="s">
        <v>25041</v>
      </c>
      <c r="F4475" s="274">
        <v>3.65</v>
      </c>
    </row>
    <row r="4476" spans="1:6">
      <c r="A4476" s="273" t="s">
        <v>25039</v>
      </c>
      <c r="B4476" s="273">
        <v>39733</v>
      </c>
      <c r="C4476" s="266" t="s">
        <v>29197</v>
      </c>
      <c r="D4476" s="273" t="s">
        <v>13</v>
      </c>
      <c r="E4476" s="273" t="s">
        <v>25041</v>
      </c>
      <c r="F4476" s="274">
        <v>89.82</v>
      </c>
    </row>
    <row r="4477" spans="1:6">
      <c r="A4477" s="273" t="s">
        <v>25039</v>
      </c>
      <c r="B4477" s="273">
        <v>39854</v>
      </c>
      <c r="C4477" s="266" t="s">
        <v>29198</v>
      </c>
      <c r="D4477" s="273" t="s">
        <v>13</v>
      </c>
      <c r="E4477" s="273" t="s">
        <v>25041</v>
      </c>
      <c r="F4477" s="274">
        <v>91.09</v>
      </c>
    </row>
    <row r="4478" spans="1:6">
      <c r="A4478" s="273" t="s">
        <v>25039</v>
      </c>
      <c r="B4478" s="273">
        <v>39740</v>
      </c>
      <c r="C4478" s="266" t="s">
        <v>29199</v>
      </c>
      <c r="D4478" s="273" t="s">
        <v>13</v>
      </c>
      <c r="E4478" s="273" t="s">
        <v>25041</v>
      </c>
      <c r="F4478" s="274">
        <v>49.84</v>
      </c>
    </row>
    <row r="4479" spans="1:6">
      <c r="A4479" s="273" t="s">
        <v>25039</v>
      </c>
      <c r="B4479" s="273">
        <v>39741</v>
      </c>
      <c r="C4479" s="266" t="s">
        <v>29200</v>
      </c>
      <c r="D4479" s="273" t="s">
        <v>13</v>
      </c>
      <c r="E4479" s="273" t="s">
        <v>25041</v>
      </c>
      <c r="F4479" s="274">
        <v>9.18</v>
      </c>
    </row>
    <row r="4480" spans="1:6">
      <c r="A4480" s="273" t="s">
        <v>25039</v>
      </c>
      <c r="B4480" s="273">
        <v>39853</v>
      </c>
      <c r="C4480" s="266" t="s">
        <v>29201</v>
      </c>
      <c r="D4480" s="273" t="s">
        <v>13</v>
      </c>
      <c r="E4480" s="273" t="s">
        <v>25041</v>
      </c>
      <c r="F4480" s="274">
        <v>12.06</v>
      </c>
    </row>
    <row r="4481" spans="1:6">
      <c r="A4481" s="273" t="s">
        <v>25039</v>
      </c>
      <c r="B4481" s="273">
        <v>39742</v>
      </c>
      <c r="C4481" s="266" t="s">
        <v>29202</v>
      </c>
      <c r="D4481" s="273" t="s">
        <v>13</v>
      </c>
      <c r="E4481" s="273" t="s">
        <v>25041</v>
      </c>
      <c r="F4481" s="274">
        <v>40.06</v>
      </c>
    </row>
    <row r="4482" spans="1:6">
      <c r="A4482" s="273" t="s">
        <v>25039</v>
      </c>
      <c r="B4482" s="273">
        <v>39751</v>
      </c>
      <c r="C4482" s="266" t="s">
        <v>29203</v>
      </c>
      <c r="D4482" s="273" t="s">
        <v>13</v>
      </c>
      <c r="E4482" s="273" t="s">
        <v>25041</v>
      </c>
      <c r="F4482" s="274">
        <v>189.02</v>
      </c>
    </row>
    <row r="4483" spans="1:6">
      <c r="A4483" s="273" t="s">
        <v>25039</v>
      </c>
      <c r="B4483" s="273">
        <v>39750</v>
      </c>
      <c r="C4483" s="266" t="s">
        <v>29204</v>
      </c>
      <c r="D4483" s="273" t="s">
        <v>13</v>
      </c>
      <c r="E4483" s="273" t="s">
        <v>25041</v>
      </c>
      <c r="F4483" s="274">
        <v>157.11000000000001</v>
      </c>
    </row>
    <row r="4484" spans="1:6">
      <c r="A4484" s="273" t="s">
        <v>25039</v>
      </c>
      <c r="B4484" s="273">
        <v>39749</v>
      </c>
      <c r="C4484" s="266" t="s">
        <v>29205</v>
      </c>
      <c r="D4484" s="273" t="s">
        <v>13</v>
      </c>
      <c r="E4484" s="273" t="s">
        <v>25041</v>
      </c>
      <c r="F4484" s="274">
        <v>104.02</v>
      </c>
    </row>
    <row r="4485" spans="1:6">
      <c r="A4485" s="273" t="s">
        <v>25039</v>
      </c>
      <c r="B4485" s="273">
        <v>39747</v>
      </c>
      <c r="C4485" s="266" t="s">
        <v>29206</v>
      </c>
      <c r="D4485" s="273" t="s">
        <v>13</v>
      </c>
      <c r="E4485" s="273" t="s">
        <v>25041</v>
      </c>
      <c r="F4485" s="274">
        <v>50.53</v>
      </c>
    </row>
    <row r="4486" spans="1:6">
      <c r="A4486" s="273" t="s">
        <v>25039</v>
      </c>
      <c r="B4486" s="273">
        <v>39753</v>
      </c>
      <c r="C4486" s="266" t="s">
        <v>29207</v>
      </c>
      <c r="D4486" s="273" t="s">
        <v>13</v>
      </c>
      <c r="E4486" s="273" t="s">
        <v>25041</v>
      </c>
      <c r="F4486" s="274">
        <v>347.94</v>
      </c>
    </row>
    <row r="4487" spans="1:6">
      <c r="A4487" s="273" t="s">
        <v>25039</v>
      </c>
      <c r="B4487" s="273">
        <v>39752</v>
      </c>
      <c r="C4487" s="266" t="s">
        <v>29208</v>
      </c>
      <c r="D4487" s="273" t="s">
        <v>13</v>
      </c>
      <c r="E4487" s="273" t="s">
        <v>25041</v>
      </c>
      <c r="F4487" s="274">
        <v>268.95</v>
      </c>
    </row>
    <row r="4488" spans="1:6">
      <c r="A4488" s="273" t="s">
        <v>25039</v>
      </c>
      <c r="B4488" s="273">
        <v>39754</v>
      </c>
      <c r="C4488" s="266" t="s">
        <v>29209</v>
      </c>
      <c r="D4488" s="273" t="s">
        <v>13</v>
      </c>
      <c r="E4488" s="273" t="s">
        <v>25041</v>
      </c>
      <c r="F4488" s="274">
        <v>512.6</v>
      </c>
    </row>
    <row r="4489" spans="1:6">
      <c r="A4489" s="273" t="s">
        <v>25039</v>
      </c>
      <c r="B4489" s="273">
        <v>39748</v>
      </c>
      <c r="C4489" s="266" t="s">
        <v>29210</v>
      </c>
      <c r="D4489" s="273" t="s">
        <v>13</v>
      </c>
      <c r="E4489" s="273" t="s">
        <v>25041</v>
      </c>
      <c r="F4489" s="274">
        <v>81.77</v>
      </c>
    </row>
    <row r="4490" spans="1:6">
      <c r="A4490" s="273" t="s">
        <v>25039</v>
      </c>
      <c r="B4490" s="273">
        <v>39755</v>
      </c>
      <c r="C4490" s="266" t="s">
        <v>29211</v>
      </c>
      <c r="D4490" s="273" t="s">
        <v>13</v>
      </c>
      <c r="E4490" s="273" t="s">
        <v>25041</v>
      </c>
      <c r="F4490" s="274">
        <v>777.22</v>
      </c>
    </row>
    <row r="4491" spans="1:6">
      <c r="A4491" s="273" t="s">
        <v>25039</v>
      </c>
      <c r="B4491" s="273">
        <v>12742</v>
      </c>
      <c r="C4491" s="266" t="s">
        <v>29212</v>
      </c>
      <c r="D4491" s="273" t="s">
        <v>13</v>
      </c>
      <c r="E4491" s="273" t="s">
        <v>25041</v>
      </c>
      <c r="F4491" s="274">
        <v>615.42999999999995</v>
      </c>
    </row>
    <row r="4492" spans="1:6">
      <c r="A4492" s="273" t="s">
        <v>25039</v>
      </c>
      <c r="B4492" s="273">
        <v>12713</v>
      </c>
      <c r="C4492" s="266" t="s">
        <v>29213</v>
      </c>
      <c r="D4492" s="273" t="s">
        <v>13</v>
      </c>
      <c r="E4492" s="273" t="s">
        <v>25046</v>
      </c>
      <c r="F4492" s="274">
        <v>32.64</v>
      </c>
    </row>
    <row r="4493" spans="1:6">
      <c r="A4493" s="273" t="s">
        <v>25039</v>
      </c>
      <c r="B4493" s="273">
        <v>12743</v>
      </c>
      <c r="C4493" s="266" t="s">
        <v>29214</v>
      </c>
      <c r="D4493" s="273" t="s">
        <v>13</v>
      </c>
      <c r="E4493" s="273" t="s">
        <v>25041</v>
      </c>
      <c r="F4493" s="274">
        <v>56.15</v>
      </c>
    </row>
    <row r="4494" spans="1:6">
      <c r="A4494" s="273" t="s">
        <v>25039</v>
      </c>
      <c r="B4494" s="273">
        <v>12744</v>
      </c>
      <c r="C4494" s="266" t="s">
        <v>29215</v>
      </c>
      <c r="D4494" s="273" t="s">
        <v>13</v>
      </c>
      <c r="E4494" s="273" t="s">
        <v>25041</v>
      </c>
      <c r="F4494" s="274">
        <v>71.260000000000005</v>
      </c>
    </row>
    <row r="4495" spans="1:6">
      <c r="A4495" s="273" t="s">
        <v>25039</v>
      </c>
      <c r="B4495" s="273">
        <v>12745</v>
      </c>
      <c r="C4495" s="266" t="s">
        <v>29216</v>
      </c>
      <c r="D4495" s="273" t="s">
        <v>13</v>
      </c>
      <c r="E4495" s="273" t="s">
        <v>25041</v>
      </c>
      <c r="F4495" s="274">
        <v>103.48</v>
      </c>
    </row>
    <row r="4496" spans="1:6">
      <c r="A4496" s="273" t="s">
        <v>25039</v>
      </c>
      <c r="B4496" s="273">
        <v>12746</v>
      </c>
      <c r="C4496" s="266" t="s">
        <v>29217</v>
      </c>
      <c r="D4496" s="273" t="s">
        <v>13</v>
      </c>
      <c r="E4496" s="273" t="s">
        <v>25041</v>
      </c>
      <c r="F4496" s="274">
        <v>139.74</v>
      </c>
    </row>
    <row r="4497" spans="1:6">
      <c r="A4497" s="273" t="s">
        <v>25039</v>
      </c>
      <c r="B4497" s="273">
        <v>12747</v>
      </c>
      <c r="C4497" s="266" t="s">
        <v>29218</v>
      </c>
      <c r="D4497" s="273" t="s">
        <v>13</v>
      </c>
      <c r="E4497" s="273" t="s">
        <v>25041</v>
      </c>
      <c r="F4497" s="274">
        <v>202.66</v>
      </c>
    </row>
    <row r="4498" spans="1:6">
      <c r="A4498" s="273" t="s">
        <v>25039</v>
      </c>
      <c r="B4498" s="273">
        <v>12748</v>
      </c>
      <c r="C4498" s="266" t="s">
        <v>29219</v>
      </c>
      <c r="D4498" s="273" t="s">
        <v>13</v>
      </c>
      <c r="E4498" s="273" t="s">
        <v>25041</v>
      </c>
      <c r="F4498" s="274">
        <v>285.5</v>
      </c>
    </row>
    <row r="4499" spans="1:6">
      <c r="A4499" s="273" t="s">
        <v>25039</v>
      </c>
      <c r="B4499" s="273">
        <v>12749</v>
      </c>
      <c r="C4499" s="266" t="s">
        <v>29220</v>
      </c>
      <c r="D4499" s="273" t="s">
        <v>13</v>
      </c>
      <c r="E4499" s="273" t="s">
        <v>25041</v>
      </c>
      <c r="F4499" s="274">
        <v>417.36</v>
      </c>
    </row>
    <row r="4500" spans="1:6">
      <c r="A4500" s="273" t="s">
        <v>25039</v>
      </c>
      <c r="B4500" s="273">
        <v>39660</v>
      </c>
      <c r="C4500" s="266" t="s">
        <v>32465</v>
      </c>
      <c r="D4500" s="273" t="s">
        <v>13</v>
      </c>
      <c r="E4500" s="273" t="s">
        <v>25041</v>
      </c>
      <c r="F4500" s="274">
        <v>43</v>
      </c>
    </row>
    <row r="4501" spans="1:6">
      <c r="A4501" s="273" t="s">
        <v>25039</v>
      </c>
      <c r="B4501" s="273">
        <v>39662</v>
      </c>
      <c r="C4501" s="266" t="s">
        <v>32466</v>
      </c>
      <c r="D4501" s="273" t="s">
        <v>13</v>
      </c>
      <c r="E4501" s="273" t="s">
        <v>25041</v>
      </c>
      <c r="F4501" s="274">
        <v>20.61</v>
      </c>
    </row>
    <row r="4502" spans="1:6">
      <c r="A4502" s="273" t="s">
        <v>25039</v>
      </c>
      <c r="B4502" s="273">
        <v>39661</v>
      </c>
      <c r="C4502" s="266" t="s">
        <v>32467</v>
      </c>
      <c r="D4502" s="273" t="s">
        <v>13</v>
      </c>
      <c r="E4502" s="273" t="s">
        <v>25041</v>
      </c>
      <c r="F4502" s="274">
        <v>14.05</v>
      </c>
    </row>
    <row r="4503" spans="1:6">
      <c r="A4503" s="273" t="s">
        <v>25039</v>
      </c>
      <c r="B4503" s="273">
        <v>39666</v>
      </c>
      <c r="C4503" s="266" t="s">
        <v>32468</v>
      </c>
      <c r="D4503" s="273" t="s">
        <v>13</v>
      </c>
      <c r="E4503" s="273" t="s">
        <v>25041</v>
      </c>
      <c r="F4503" s="274">
        <v>64.69</v>
      </c>
    </row>
    <row r="4504" spans="1:6">
      <c r="A4504" s="273" t="s">
        <v>25039</v>
      </c>
      <c r="B4504" s="273">
        <v>39664</v>
      </c>
      <c r="C4504" s="266" t="s">
        <v>32469</v>
      </c>
      <c r="D4504" s="273" t="s">
        <v>13</v>
      </c>
      <c r="E4504" s="273" t="s">
        <v>25041</v>
      </c>
      <c r="F4504" s="274">
        <v>31.7</v>
      </c>
    </row>
    <row r="4505" spans="1:6">
      <c r="A4505" s="273" t="s">
        <v>25039</v>
      </c>
      <c r="B4505" s="273">
        <v>39663</v>
      </c>
      <c r="C4505" s="266" t="s">
        <v>32470</v>
      </c>
      <c r="D4505" s="273" t="s">
        <v>13</v>
      </c>
      <c r="E4505" s="273" t="s">
        <v>25041</v>
      </c>
      <c r="F4505" s="274">
        <v>25.35</v>
      </c>
    </row>
    <row r="4506" spans="1:6">
      <c r="A4506" s="273" t="s">
        <v>25039</v>
      </c>
      <c r="B4506" s="273">
        <v>39665</v>
      </c>
      <c r="C4506" s="266" t="s">
        <v>32471</v>
      </c>
      <c r="D4506" s="273" t="s">
        <v>13</v>
      </c>
      <c r="E4506" s="273" t="s">
        <v>25041</v>
      </c>
      <c r="F4506" s="274">
        <v>53.49</v>
      </c>
    </row>
    <row r="4507" spans="1:6">
      <c r="A4507" s="273" t="s">
        <v>25039</v>
      </c>
      <c r="B4507" s="273">
        <v>7753</v>
      </c>
      <c r="C4507" s="266" t="s">
        <v>29221</v>
      </c>
      <c r="D4507" s="273" t="s">
        <v>13</v>
      </c>
      <c r="E4507" s="273" t="s">
        <v>25041</v>
      </c>
      <c r="F4507" s="274">
        <v>524.42999999999995</v>
      </c>
    </row>
    <row r="4508" spans="1:6">
      <c r="A4508" s="273" t="s">
        <v>25039</v>
      </c>
      <c r="B4508" s="273">
        <v>13256</v>
      </c>
      <c r="C4508" s="266" t="s">
        <v>29222</v>
      </c>
      <c r="D4508" s="273" t="s">
        <v>13</v>
      </c>
      <c r="E4508" s="273" t="s">
        <v>25041</v>
      </c>
      <c r="F4508" s="274">
        <v>734.66</v>
      </c>
    </row>
    <row r="4509" spans="1:6">
      <c r="A4509" s="273" t="s">
        <v>25039</v>
      </c>
      <c r="B4509" s="273">
        <v>7757</v>
      </c>
      <c r="C4509" s="266" t="s">
        <v>29223</v>
      </c>
      <c r="D4509" s="273" t="s">
        <v>13</v>
      </c>
      <c r="E4509" s="273" t="s">
        <v>25041</v>
      </c>
      <c r="F4509" s="274">
        <v>783.26</v>
      </c>
    </row>
    <row r="4510" spans="1:6">
      <c r="A4510" s="273" t="s">
        <v>25039</v>
      </c>
      <c r="B4510" s="273">
        <v>7758</v>
      </c>
      <c r="C4510" s="266" t="s">
        <v>29224</v>
      </c>
      <c r="D4510" s="273" t="s">
        <v>13</v>
      </c>
      <c r="E4510" s="273" t="s">
        <v>25041</v>
      </c>
      <c r="F4510" s="274">
        <v>1134.77</v>
      </c>
    </row>
    <row r="4511" spans="1:6">
      <c r="A4511" s="273" t="s">
        <v>25039</v>
      </c>
      <c r="B4511" s="273">
        <v>7759</v>
      </c>
      <c r="C4511" s="266" t="s">
        <v>29225</v>
      </c>
      <c r="D4511" s="273" t="s">
        <v>13</v>
      </c>
      <c r="E4511" s="273" t="s">
        <v>25041</v>
      </c>
      <c r="F4511" s="274">
        <v>3144.45</v>
      </c>
    </row>
    <row r="4512" spans="1:6">
      <c r="A4512" s="273" t="s">
        <v>25039</v>
      </c>
      <c r="B4512" s="273">
        <v>40334</v>
      </c>
      <c r="C4512" s="266" t="s">
        <v>29226</v>
      </c>
      <c r="D4512" s="273" t="s">
        <v>13</v>
      </c>
      <c r="E4512" s="273" t="s">
        <v>25041</v>
      </c>
      <c r="F4512" s="274">
        <v>123.19</v>
      </c>
    </row>
    <row r="4513" spans="1:6">
      <c r="A4513" s="273" t="s">
        <v>25039</v>
      </c>
      <c r="B4513" s="273">
        <v>7745</v>
      </c>
      <c r="C4513" s="266" t="s">
        <v>29227</v>
      </c>
      <c r="D4513" s="273" t="s">
        <v>13</v>
      </c>
      <c r="E4513" s="273" t="s">
        <v>25041</v>
      </c>
      <c r="F4513" s="274">
        <v>139.02000000000001</v>
      </c>
    </row>
    <row r="4514" spans="1:6">
      <c r="A4514" s="273" t="s">
        <v>25039</v>
      </c>
      <c r="B4514" s="273">
        <v>7742</v>
      </c>
      <c r="C4514" s="266" t="s">
        <v>29228</v>
      </c>
      <c r="D4514" s="273" t="s">
        <v>13</v>
      </c>
      <c r="E4514" s="273" t="s">
        <v>25041</v>
      </c>
      <c r="F4514" s="274">
        <v>366.65</v>
      </c>
    </row>
    <row r="4515" spans="1:6">
      <c r="A4515" s="273" t="s">
        <v>25039</v>
      </c>
      <c r="B4515" s="273">
        <v>7750</v>
      </c>
      <c r="C4515" s="266" t="s">
        <v>29229</v>
      </c>
      <c r="D4515" s="273" t="s">
        <v>13</v>
      </c>
      <c r="E4515" s="273" t="s">
        <v>25041</v>
      </c>
      <c r="F4515" s="274">
        <v>447.57</v>
      </c>
    </row>
    <row r="4516" spans="1:6">
      <c r="A4516" s="273" t="s">
        <v>25039</v>
      </c>
      <c r="B4516" s="273">
        <v>7756</v>
      </c>
      <c r="C4516" s="266" t="s">
        <v>29230</v>
      </c>
      <c r="D4516" s="273" t="s">
        <v>13</v>
      </c>
      <c r="E4516" s="273" t="s">
        <v>25041</v>
      </c>
      <c r="F4516" s="274">
        <v>514.26</v>
      </c>
    </row>
    <row r="4517" spans="1:6">
      <c r="A4517" s="273" t="s">
        <v>25039</v>
      </c>
      <c r="B4517" s="273">
        <v>7725</v>
      </c>
      <c r="C4517" s="266" t="s">
        <v>29231</v>
      </c>
      <c r="D4517" s="273" t="s">
        <v>13</v>
      </c>
      <c r="E4517" s="273" t="s">
        <v>25046</v>
      </c>
      <c r="F4517" s="274">
        <v>269</v>
      </c>
    </row>
    <row r="4518" spans="1:6">
      <c r="A4518" s="273" t="s">
        <v>25039</v>
      </c>
      <c r="B4518" s="273">
        <v>7765</v>
      </c>
      <c r="C4518" s="266" t="s">
        <v>29232</v>
      </c>
      <c r="D4518" s="273" t="s">
        <v>13</v>
      </c>
      <c r="E4518" s="273" t="s">
        <v>25041</v>
      </c>
      <c r="F4518" s="274">
        <v>576.41999999999996</v>
      </c>
    </row>
    <row r="4519" spans="1:6">
      <c r="A4519" s="273" t="s">
        <v>25039</v>
      </c>
      <c r="B4519" s="273">
        <v>12569</v>
      </c>
      <c r="C4519" s="266" t="s">
        <v>29233</v>
      </c>
      <c r="D4519" s="273" t="s">
        <v>13</v>
      </c>
      <c r="E4519" s="273" t="s">
        <v>25041</v>
      </c>
      <c r="F4519" s="274">
        <v>795.69</v>
      </c>
    </row>
    <row r="4520" spans="1:6">
      <c r="A4520" s="273" t="s">
        <v>25039</v>
      </c>
      <c r="B4520" s="273">
        <v>7766</v>
      </c>
      <c r="C4520" s="266" t="s">
        <v>29234</v>
      </c>
      <c r="D4520" s="273" t="s">
        <v>13</v>
      </c>
      <c r="E4520" s="273" t="s">
        <v>25041</v>
      </c>
      <c r="F4520" s="274">
        <v>845.42</v>
      </c>
    </row>
    <row r="4521" spans="1:6">
      <c r="A4521" s="273" t="s">
        <v>25039</v>
      </c>
      <c r="B4521" s="273">
        <v>7767</v>
      </c>
      <c r="C4521" s="266" t="s">
        <v>29235</v>
      </c>
      <c r="D4521" s="273" t="s">
        <v>13</v>
      </c>
      <c r="E4521" s="273" t="s">
        <v>25041</v>
      </c>
      <c r="F4521" s="274">
        <v>1213.8900000000001</v>
      </c>
    </row>
    <row r="4522" spans="1:6">
      <c r="A4522" s="273" t="s">
        <v>25039</v>
      </c>
      <c r="B4522" s="273">
        <v>7727</v>
      </c>
      <c r="C4522" s="266" t="s">
        <v>29236</v>
      </c>
      <c r="D4522" s="273" t="s">
        <v>13</v>
      </c>
      <c r="E4522" s="273" t="s">
        <v>25041</v>
      </c>
      <c r="F4522" s="274">
        <v>3526.38</v>
      </c>
    </row>
    <row r="4523" spans="1:6">
      <c r="A4523" s="273" t="s">
        <v>25039</v>
      </c>
      <c r="B4523" s="273">
        <v>7760</v>
      </c>
      <c r="C4523" s="266" t="s">
        <v>29237</v>
      </c>
      <c r="D4523" s="273" t="s">
        <v>13</v>
      </c>
      <c r="E4523" s="273" t="s">
        <v>25041</v>
      </c>
      <c r="F4523" s="274">
        <v>140.15</v>
      </c>
    </row>
    <row r="4524" spans="1:6">
      <c r="A4524" s="273" t="s">
        <v>25039</v>
      </c>
      <c r="B4524" s="273">
        <v>7761</v>
      </c>
      <c r="C4524" s="266" t="s">
        <v>29238</v>
      </c>
      <c r="D4524" s="273" t="s">
        <v>13</v>
      </c>
      <c r="E4524" s="273" t="s">
        <v>25041</v>
      </c>
      <c r="F4524" s="274">
        <v>146.93</v>
      </c>
    </row>
    <row r="4525" spans="1:6">
      <c r="A4525" s="273" t="s">
        <v>25039</v>
      </c>
      <c r="B4525" s="273">
        <v>7752</v>
      </c>
      <c r="C4525" s="266" t="s">
        <v>29239</v>
      </c>
      <c r="D4525" s="273" t="s">
        <v>13</v>
      </c>
      <c r="E4525" s="273" t="s">
        <v>25041</v>
      </c>
      <c r="F4525" s="274">
        <v>178.57</v>
      </c>
    </row>
    <row r="4526" spans="1:6">
      <c r="A4526" s="273" t="s">
        <v>25039</v>
      </c>
      <c r="B4526" s="273">
        <v>7762</v>
      </c>
      <c r="C4526" s="266" t="s">
        <v>29240</v>
      </c>
      <c r="D4526" s="273" t="s">
        <v>13</v>
      </c>
      <c r="E4526" s="273" t="s">
        <v>25041</v>
      </c>
      <c r="F4526" s="274">
        <v>233.39</v>
      </c>
    </row>
    <row r="4527" spans="1:6">
      <c r="A4527" s="273" t="s">
        <v>25039</v>
      </c>
      <c r="B4527" s="273">
        <v>7722</v>
      </c>
      <c r="C4527" s="266" t="s">
        <v>29241</v>
      </c>
      <c r="D4527" s="273" t="s">
        <v>13</v>
      </c>
      <c r="E4527" s="273" t="s">
        <v>25041</v>
      </c>
      <c r="F4527" s="274">
        <v>357.15</v>
      </c>
    </row>
    <row r="4528" spans="1:6">
      <c r="A4528" s="273" t="s">
        <v>25039</v>
      </c>
      <c r="B4528" s="273">
        <v>7763</v>
      </c>
      <c r="C4528" s="266" t="s">
        <v>29242</v>
      </c>
      <c r="D4528" s="273" t="s">
        <v>13</v>
      </c>
      <c r="E4528" s="273" t="s">
        <v>25041</v>
      </c>
      <c r="F4528" s="274">
        <v>435.14</v>
      </c>
    </row>
    <row r="4529" spans="1:6">
      <c r="A4529" s="273" t="s">
        <v>25039</v>
      </c>
      <c r="B4529" s="273">
        <v>7764</v>
      </c>
      <c r="C4529" s="266" t="s">
        <v>29243</v>
      </c>
      <c r="D4529" s="273" t="s">
        <v>13</v>
      </c>
      <c r="E4529" s="273" t="s">
        <v>25041</v>
      </c>
      <c r="F4529" s="274">
        <v>519.91</v>
      </c>
    </row>
    <row r="4530" spans="1:6">
      <c r="A4530" s="273" t="s">
        <v>25039</v>
      </c>
      <c r="B4530" s="273">
        <v>12572</v>
      </c>
      <c r="C4530" s="266" t="s">
        <v>29244</v>
      </c>
      <c r="D4530" s="273" t="s">
        <v>13</v>
      </c>
      <c r="E4530" s="273" t="s">
        <v>25041</v>
      </c>
      <c r="F4530" s="274">
        <v>734.66</v>
      </c>
    </row>
    <row r="4531" spans="1:6">
      <c r="A4531" s="273" t="s">
        <v>25039</v>
      </c>
      <c r="B4531" s="273">
        <v>12573</v>
      </c>
      <c r="C4531" s="266" t="s">
        <v>29245</v>
      </c>
      <c r="D4531" s="273" t="s">
        <v>13</v>
      </c>
      <c r="E4531" s="273" t="s">
        <v>25041</v>
      </c>
      <c r="F4531" s="274">
        <v>966.36</v>
      </c>
    </row>
    <row r="4532" spans="1:6">
      <c r="A4532" s="273" t="s">
        <v>25039</v>
      </c>
      <c r="B4532" s="273">
        <v>12574</v>
      </c>
      <c r="C4532" s="266" t="s">
        <v>29246</v>
      </c>
      <c r="D4532" s="273" t="s">
        <v>13</v>
      </c>
      <c r="E4532" s="273" t="s">
        <v>25041</v>
      </c>
      <c r="F4532" s="274">
        <v>1168.45</v>
      </c>
    </row>
    <row r="4533" spans="1:6">
      <c r="A4533" s="273" t="s">
        <v>25039</v>
      </c>
      <c r="B4533" s="273">
        <v>12575</v>
      </c>
      <c r="C4533" s="266" t="s">
        <v>29247</v>
      </c>
      <c r="D4533" s="273" t="s">
        <v>13</v>
      </c>
      <c r="E4533" s="273" t="s">
        <v>25041</v>
      </c>
      <c r="F4533" s="274">
        <v>1774.49</v>
      </c>
    </row>
    <row r="4534" spans="1:6">
      <c r="A4534" s="273" t="s">
        <v>25039</v>
      </c>
      <c r="B4534" s="273">
        <v>12576</v>
      </c>
      <c r="C4534" s="266" t="s">
        <v>29248</v>
      </c>
      <c r="D4534" s="273" t="s">
        <v>13</v>
      </c>
      <c r="E4534" s="273" t="s">
        <v>25041</v>
      </c>
      <c r="F4534" s="274">
        <v>214.74</v>
      </c>
    </row>
    <row r="4535" spans="1:6">
      <c r="A4535" s="273" t="s">
        <v>25039</v>
      </c>
      <c r="B4535" s="273">
        <v>12577</v>
      </c>
      <c r="C4535" s="266" t="s">
        <v>29249</v>
      </c>
      <c r="D4535" s="273" t="s">
        <v>13</v>
      </c>
      <c r="E4535" s="273" t="s">
        <v>25041</v>
      </c>
      <c r="F4535" s="274">
        <v>289.33999999999997</v>
      </c>
    </row>
    <row r="4536" spans="1:6">
      <c r="A4536" s="273" t="s">
        <v>25039</v>
      </c>
      <c r="B4536" s="273">
        <v>12578</v>
      </c>
      <c r="C4536" s="266" t="s">
        <v>29250</v>
      </c>
      <c r="D4536" s="273" t="s">
        <v>13</v>
      </c>
      <c r="E4536" s="273" t="s">
        <v>25041</v>
      </c>
      <c r="F4536" s="274">
        <v>350.37</v>
      </c>
    </row>
    <row r="4537" spans="1:6">
      <c r="A4537" s="273" t="s">
        <v>25039</v>
      </c>
      <c r="B4537" s="273">
        <v>12579</v>
      </c>
      <c r="C4537" s="266" t="s">
        <v>29251</v>
      </c>
      <c r="D4537" s="273" t="s">
        <v>13</v>
      </c>
      <c r="E4537" s="273" t="s">
        <v>25041</v>
      </c>
      <c r="F4537" s="274">
        <v>603.54999999999995</v>
      </c>
    </row>
    <row r="4538" spans="1:6">
      <c r="A4538" s="273" t="s">
        <v>25039</v>
      </c>
      <c r="B4538" s="273">
        <v>12580</v>
      </c>
      <c r="C4538" s="266" t="s">
        <v>29252</v>
      </c>
      <c r="D4538" s="273" t="s">
        <v>13</v>
      </c>
      <c r="E4538" s="273" t="s">
        <v>25041</v>
      </c>
      <c r="F4538" s="274">
        <v>628.87</v>
      </c>
    </row>
    <row r="4539" spans="1:6">
      <c r="A4539" s="273" t="s">
        <v>25039</v>
      </c>
      <c r="B4539" s="273">
        <v>12581</v>
      </c>
      <c r="C4539" s="266" t="s">
        <v>29253</v>
      </c>
      <c r="D4539" s="273" t="s">
        <v>13</v>
      </c>
      <c r="E4539" s="273" t="s">
        <v>25041</v>
      </c>
      <c r="F4539" s="274">
        <v>673.63</v>
      </c>
    </row>
    <row r="4540" spans="1:6">
      <c r="A4540" s="273" t="s">
        <v>25039</v>
      </c>
      <c r="B4540" s="273">
        <v>7720</v>
      </c>
      <c r="C4540" s="266" t="s">
        <v>29254</v>
      </c>
      <c r="D4540" s="273" t="s">
        <v>13</v>
      </c>
      <c r="E4540" s="273" t="s">
        <v>25041</v>
      </c>
      <c r="F4540" s="274">
        <v>1053.3900000000001</v>
      </c>
    </row>
    <row r="4541" spans="1:6">
      <c r="A4541" s="273" t="s">
        <v>25039</v>
      </c>
      <c r="B4541" s="273">
        <v>40335</v>
      </c>
      <c r="C4541" s="266" t="s">
        <v>29255</v>
      </c>
      <c r="D4541" s="273" t="s">
        <v>13</v>
      </c>
      <c r="E4541" s="273" t="s">
        <v>25041</v>
      </c>
      <c r="F4541" s="274">
        <v>220.39</v>
      </c>
    </row>
    <row r="4542" spans="1:6">
      <c r="A4542" s="273" t="s">
        <v>25039</v>
      </c>
      <c r="B4542" s="273">
        <v>7740</v>
      </c>
      <c r="C4542" s="266" t="s">
        <v>29256</v>
      </c>
      <c r="D4542" s="273" t="s">
        <v>13</v>
      </c>
      <c r="E4542" s="273" t="s">
        <v>25041</v>
      </c>
      <c r="F4542" s="274">
        <v>226.05</v>
      </c>
    </row>
    <row r="4543" spans="1:6">
      <c r="A4543" s="273" t="s">
        <v>25039</v>
      </c>
      <c r="B4543" s="273">
        <v>7741</v>
      </c>
      <c r="C4543" s="266" t="s">
        <v>29257</v>
      </c>
      <c r="D4543" s="273" t="s">
        <v>13</v>
      </c>
      <c r="E4543" s="273" t="s">
        <v>25041</v>
      </c>
      <c r="F4543" s="274">
        <v>418.19</v>
      </c>
    </row>
    <row r="4544" spans="1:6">
      <c r="A4544" s="273" t="s">
        <v>25039</v>
      </c>
      <c r="B4544" s="273">
        <v>7774</v>
      </c>
      <c r="C4544" s="266" t="s">
        <v>29258</v>
      </c>
      <c r="D4544" s="273" t="s">
        <v>13</v>
      </c>
      <c r="E4544" s="273" t="s">
        <v>25041</v>
      </c>
      <c r="F4544" s="274">
        <v>513.13</v>
      </c>
    </row>
    <row r="4545" spans="1:6">
      <c r="A4545" s="273" t="s">
        <v>25039</v>
      </c>
      <c r="B4545" s="273">
        <v>7744</v>
      </c>
      <c r="C4545" s="266" t="s">
        <v>29259</v>
      </c>
      <c r="D4545" s="273" t="s">
        <v>13</v>
      </c>
      <c r="E4545" s="273" t="s">
        <v>25041</v>
      </c>
      <c r="F4545" s="274">
        <v>670.23</v>
      </c>
    </row>
    <row r="4546" spans="1:6">
      <c r="A4546" s="273" t="s">
        <v>25039</v>
      </c>
      <c r="B4546" s="273">
        <v>7773</v>
      </c>
      <c r="C4546" s="266" t="s">
        <v>29260</v>
      </c>
      <c r="D4546" s="273" t="s">
        <v>13</v>
      </c>
      <c r="E4546" s="273" t="s">
        <v>25041</v>
      </c>
      <c r="F4546" s="274">
        <v>685.04</v>
      </c>
    </row>
    <row r="4547" spans="1:6">
      <c r="A4547" s="273" t="s">
        <v>25039</v>
      </c>
      <c r="B4547" s="273">
        <v>7754</v>
      </c>
      <c r="C4547" s="266" t="s">
        <v>29261</v>
      </c>
      <c r="D4547" s="273" t="s">
        <v>13</v>
      </c>
      <c r="E4547" s="273" t="s">
        <v>25041</v>
      </c>
      <c r="F4547" s="274">
        <v>1038.7</v>
      </c>
    </row>
    <row r="4548" spans="1:6">
      <c r="A4548" s="273" t="s">
        <v>25039</v>
      </c>
      <c r="B4548" s="273">
        <v>7735</v>
      </c>
      <c r="C4548" s="266" t="s">
        <v>29262</v>
      </c>
      <c r="D4548" s="273" t="s">
        <v>13</v>
      </c>
      <c r="E4548" s="273" t="s">
        <v>25041</v>
      </c>
      <c r="F4548" s="274">
        <v>1345</v>
      </c>
    </row>
    <row r="4549" spans="1:6">
      <c r="A4549" s="273" t="s">
        <v>25039</v>
      </c>
      <c r="B4549" s="273">
        <v>7755</v>
      </c>
      <c r="C4549" s="266" t="s">
        <v>29263</v>
      </c>
      <c r="D4549" s="273" t="s">
        <v>13</v>
      </c>
      <c r="E4549" s="273" t="s">
        <v>25041</v>
      </c>
      <c r="F4549" s="274">
        <v>266.73</v>
      </c>
    </row>
    <row r="4550" spans="1:6">
      <c r="A4550" s="273" t="s">
        <v>25039</v>
      </c>
      <c r="B4550" s="273">
        <v>7776</v>
      </c>
      <c r="C4550" s="266" t="s">
        <v>29264</v>
      </c>
      <c r="D4550" s="273" t="s">
        <v>13</v>
      </c>
      <c r="E4550" s="273" t="s">
        <v>25041</v>
      </c>
      <c r="F4550" s="274">
        <v>556.08000000000004</v>
      </c>
    </row>
    <row r="4551" spans="1:6">
      <c r="A4551" s="273" t="s">
        <v>25039</v>
      </c>
      <c r="B4551" s="273">
        <v>7743</v>
      </c>
      <c r="C4551" s="266" t="s">
        <v>29265</v>
      </c>
      <c r="D4551" s="273" t="s">
        <v>13</v>
      </c>
      <c r="E4551" s="273" t="s">
        <v>25041</v>
      </c>
      <c r="F4551" s="274">
        <v>588.86</v>
      </c>
    </row>
    <row r="4552" spans="1:6">
      <c r="A4552" s="273" t="s">
        <v>25039</v>
      </c>
      <c r="B4552" s="273">
        <v>7733</v>
      </c>
      <c r="C4552" s="266" t="s">
        <v>29266</v>
      </c>
      <c r="D4552" s="273" t="s">
        <v>13</v>
      </c>
      <c r="E4552" s="273" t="s">
        <v>25041</v>
      </c>
      <c r="F4552" s="274">
        <v>768.57</v>
      </c>
    </row>
    <row r="4553" spans="1:6">
      <c r="A4553" s="273" t="s">
        <v>25039</v>
      </c>
      <c r="B4553" s="273">
        <v>7775</v>
      </c>
      <c r="C4553" s="266" t="s">
        <v>29267</v>
      </c>
      <c r="D4553" s="273" t="s">
        <v>13</v>
      </c>
      <c r="E4553" s="273" t="s">
        <v>25041</v>
      </c>
      <c r="F4553" s="274">
        <v>842.03</v>
      </c>
    </row>
    <row r="4554" spans="1:6">
      <c r="A4554" s="273" t="s">
        <v>25039</v>
      </c>
      <c r="B4554" s="273">
        <v>7734</v>
      </c>
      <c r="C4554" s="266" t="s">
        <v>29268</v>
      </c>
      <c r="D4554" s="273" t="s">
        <v>13</v>
      </c>
      <c r="E4554" s="273" t="s">
        <v>25041</v>
      </c>
      <c r="F4554" s="274">
        <v>1192.4100000000001</v>
      </c>
    </row>
    <row r="4555" spans="1:6">
      <c r="A4555" s="273" t="s">
        <v>25039</v>
      </c>
      <c r="B4555" s="273">
        <v>7714</v>
      </c>
      <c r="C4555" s="266" t="s">
        <v>29269</v>
      </c>
      <c r="D4555" s="273" t="s">
        <v>13</v>
      </c>
      <c r="E4555" s="273" t="s">
        <v>25041</v>
      </c>
      <c r="F4555" s="274">
        <v>166.14</v>
      </c>
    </row>
    <row r="4556" spans="1:6">
      <c r="A4556" s="273" t="s">
        <v>25039</v>
      </c>
      <c r="B4556" s="273">
        <v>37449</v>
      </c>
      <c r="C4556" s="266" t="s">
        <v>29270</v>
      </c>
      <c r="D4556" s="273" t="s">
        <v>13</v>
      </c>
      <c r="E4556" s="273" t="s">
        <v>25041</v>
      </c>
      <c r="F4556" s="274">
        <v>42.89</v>
      </c>
    </row>
    <row r="4557" spans="1:6">
      <c r="A4557" s="273" t="s">
        <v>25039</v>
      </c>
      <c r="B4557" s="273">
        <v>37450</v>
      </c>
      <c r="C4557" s="266" t="s">
        <v>29271</v>
      </c>
      <c r="D4557" s="273" t="s">
        <v>13</v>
      </c>
      <c r="E4557" s="273" t="s">
        <v>25041</v>
      </c>
      <c r="F4557" s="274">
        <v>60.05</v>
      </c>
    </row>
    <row r="4558" spans="1:6">
      <c r="A4558" s="273" t="s">
        <v>25039</v>
      </c>
      <c r="B4558" s="273">
        <v>37451</v>
      </c>
      <c r="C4558" s="266" t="s">
        <v>29272</v>
      </c>
      <c r="D4558" s="273" t="s">
        <v>13</v>
      </c>
      <c r="E4558" s="273" t="s">
        <v>25041</v>
      </c>
      <c r="F4558" s="274">
        <v>83.83</v>
      </c>
    </row>
    <row r="4559" spans="1:6">
      <c r="A4559" s="273" t="s">
        <v>25039</v>
      </c>
      <c r="B4559" s="273">
        <v>37452</v>
      </c>
      <c r="C4559" s="266" t="s">
        <v>29273</v>
      </c>
      <c r="D4559" s="273" t="s">
        <v>13</v>
      </c>
      <c r="E4559" s="273" t="s">
        <v>25041</v>
      </c>
      <c r="F4559" s="274">
        <v>121.85</v>
      </c>
    </row>
    <row r="4560" spans="1:6">
      <c r="A4560" s="273" t="s">
        <v>25039</v>
      </c>
      <c r="B4560" s="273">
        <v>37453</v>
      </c>
      <c r="C4560" s="266" t="s">
        <v>29274</v>
      </c>
      <c r="D4560" s="273" t="s">
        <v>13</v>
      </c>
      <c r="E4560" s="273" t="s">
        <v>25041</v>
      </c>
      <c r="F4560" s="274">
        <v>140.33000000000001</v>
      </c>
    </row>
    <row r="4561" spans="1:6">
      <c r="A4561" s="273" t="s">
        <v>25039</v>
      </c>
      <c r="B4561" s="273">
        <v>7778</v>
      </c>
      <c r="C4561" s="266" t="s">
        <v>29275</v>
      </c>
      <c r="D4561" s="273" t="s">
        <v>13</v>
      </c>
      <c r="E4561" s="273" t="s">
        <v>25041</v>
      </c>
      <c r="F4561" s="274">
        <v>52.64</v>
      </c>
    </row>
    <row r="4562" spans="1:6">
      <c r="A4562" s="273" t="s">
        <v>25039</v>
      </c>
      <c r="B4562" s="273">
        <v>7796</v>
      </c>
      <c r="C4562" s="266" t="s">
        <v>29276</v>
      </c>
      <c r="D4562" s="273" t="s">
        <v>13</v>
      </c>
      <c r="E4562" s="273" t="s">
        <v>25046</v>
      </c>
      <c r="F4562" s="274">
        <v>72.14</v>
      </c>
    </row>
    <row r="4563" spans="1:6">
      <c r="A4563" s="273" t="s">
        <v>25039</v>
      </c>
      <c r="B4563" s="273">
        <v>7781</v>
      </c>
      <c r="C4563" s="266" t="s">
        <v>29277</v>
      </c>
      <c r="D4563" s="273" t="s">
        <v>13</v>
      </c>
      <c r="E4563" s="273" t="s">
        <v>25041</v>
      </c>
      <c r="F4563" s="274">
        <v>85.25</v>
      </c>
    </row>
    <row r="4564" spans="1:6">
      <c r="A4564" s="273" t="s">
        <v>25039</v>
      </c>
      <c r="B4564" s="273">
        <v>7795</v>
      </c>
      <c r="C4564" s="266" t="s">
        <v>29278</v>
      </c>
      <c r="D4564" s="273" t="s">
        <v>13</v>
      </c>
      <c r="E4564" s="273" t="s">
        <v>25041</v>
      </c>
      <c r="F4564" s="274">
        <v>126.87</v>
      </c>
    </row>
    <row r="4565" spans="1:6">
      <c r="A4565" s="273" t="s">
        <v>25039</v>
      </c>
      <c r="B4565" s="273">
        <v>7791</v>
      </c>
      <c r="C4565" s="266" t="s">
        <v>29279</v>
      </c>
      <c r="D4565" s="273" t="s">
        <v>13</v>
      </c>
      <c r="E4565" s="273" t="s">
        <v>25041</v>
      </c>
      <c r="F4565" s="274">
        <v>151.88</v>
      </c>
    </row>
    <row r="4566" spans="1:6">
      <c r="A4566" s="273" t="s">
        <v>25039</v>
      </c>
      <c r="B4566" s="273">
        <v>7783</v>
      </c>
      <c r="C4566" s="266" t="s">
        <v>29280</v>
      </c>
      <c r="D4566" s="273" t="s">
        <v>13</v>
      </c>
      <c r="E4566" s="273" t="s">
        <v>25041</v>
      </c>
      <c r="F4566" s="274">
        <v>53.82</v>
      </c>
    </row>
    <row r="4567" spans="1:6">
      <c r="A4567" s="273" t="s">
        <v>25039</v>
      </c>
      <c r="B4567" s="273">
        <v>7790</v>
      </c>
      <c r="C4567" s="266" t="s">
        <v>29281</v>
      </c>
      <c r="D4567" s="273" t="s">
        <v>13</v>
      </c>
      <c r="E4567" s="273" t="s">
        <v>25041</v>
      </c>
      <c r="F4567" s="274">
        <v>84.81</v>
      </c>
    </row>
    <row r="4568" spans="1:6">
      <c r="A4568" s="273" t="s">
        <v>25039</v>
      </c>
      <c r="B4568" s="273">
        <v>7785</v>
      </c>
      <c r="C4568" s="266" t="s">
        <v>29282</v>
      </c>
      <c r="D4568" s="273" t="s">
        <v>13</v>
      </c>
      <c r="E4568" s="273" t="s">
        <v>25041</v>
      </c>
      <c r="F4568" s="274">
        <v>93.58</v>
      </c>
    </row>
    <row r="4569" spans="1:6">
      <c r="A4569" s="273" t="s">
        <v>25039</v>
      </c>
      <c r="B4569" s="273">
        <v>7792</v>
      </c>
      <c r="C4569" s="266" t="s">
        <v>29283</v>
      </c>
      <c r="D4569" s="273" t="s">
        <v>13</v>
      </c>
      <c r="E4569" s="273" t="s">
        <v>25041</v>
      </c>
      <c r="F4569" s="274">
        <v>132.72</v>
      </c>
    </row>
    <row r="4570" spans="1:6">
      <c r="A4570" s="273" t="s">
        <v>25039</v>
      </c>
      <c r="B4570" s="273">
        <v>7793</v>
      </c>
      <c r="C4570" s="266" t="s">
        <v>29284</v>
      </c>
      <c r="D4570" s="273" t="s">
        <v>13</v>
      </c>
      <c r="E4570" s="273" t="s">
        <v>25041</v>
      </c>
      <c r="F4570" s="274">
        <v>156.75</v>
      </c>
    </row>
    <row r="4571" spans="1:6">
      <c r="A4571" s="273" t="s">
        <v>25039</v>
      </c>
      <c r="B4571" s="273">
        <v>13159</v>
      </c>
      <c r="C4571" s="266" t="s">
        <v>29285</v>
      </c>
      <c r="D4571" s="273" t="s">
        <v>13</v>
      </c>
      <c r="E4571" s="273" t="s">
        <v>25041</v>
      </c>
      <c r="F4571" s="274">
        <v>136.47999999999999</v>
      </c>
    </row>
    <row r="4572" spans="1:6">
      <c r="A4572" s="273" t="s">
        <v>25039</v>
      </c>
      <c r="B4572" s="273">
        <v>13168</v>
      </c>
      <c r="C4572" s="266" t="s">
        <v>29286</v>
      </c>
      <c r="D4572" s="273" t="s">
        <v>13</v>
      </c>
      <c r="E4572" s="273" t="s">
        <v>25041</v>
      </c>
      <c r="F4572" s="274">
        <v>165.72</v>
      </c>
    </row>
    <row r="4573" spans="1:6">
      <c r="A4573" s="273" t="s">
        <v>25039</v>
      </c>
      <c r="B4573" s="273">
        <v>13173</v>
      </c>
      <c r="C4573" s="266" t="s">
        <v>29287</v>
      </c>
      <c r="D4573" s="273" t="s">
        <v>13</v>
      </c>
      <c r="E4573" s="273" t="s">
        <v>25041</v>
      </c>
      <c r="F4573" s="274">
        <v>224.21</v>
      </c>
    </row>
    <row r="4574" spans="1:6">
      <c r="A4574" s="273" t="s">
        <v>25039</v>
      </c>
      <c r="B4574" s="273">
        <v>12583</v>
      </c>
      <c r="C4574" s="266" t="s">
        <v>29288</v>
      </c>
      <c r="D4574" s="273" t="s">
        <v>13</v>
      </c>
      <c r="E4574" s="273" t="s">
        <v>25041</v>
      </c>
      <c r="F4574" s="274">
        <v>44.84</v>
      </c>
    </row>
    <row r="4575" spans="1:6">
      <c r="A4575" s="273" t="s">
        <v>25039</v>
      </c>
      <c r="B4575" s="273">
        <v>12584</v>
      </c>
      <c r="C4575" s="266" t="s">
        <v>29289</v>
      </c>
      <c r="D4575" s="273" t="s">
        <v>13</v>
      </c>
      <c r="E4575" s="273" t="s">
        <v>25041</v>
      </c>
      <c r="F4575" s="274">
        <v>58.49</v>
      </c>
    </row>
    <row r="4576" spans="1:6">
      <c r="A4576" s="273" t="s">
        <v>25039</v>
      </c>
      <c r="B4576" s="273">
        <v>12613</v>
      </c>
      <c r="C4576" s="266" t="s">
        <v>29290</v>
      </c>
      <c r="D4576" s="273" t="s">
        <v>14</v>
      </c>
      <c r="E4576" s="273" t="s">
        <v>25041</v>
      </c>
      <c r="F4576" s="274">
        <v>21.3</v>
      </c>
    </row>
    <row r="4577" spans="1:6">
      <c r="A4577" s="273" t="s">
        <v>25039</v>
      </c>
      <c r="B4577" s="273">
        <v>1031</v>
      </c>
      <c r="C4577" s="266" t="s">
        <v>29291</v>
      </c>
      <c r="D4577" s="273" t="s">
        <v>14</v>
      </c>
      <c r="E4577" s="273" t="s">
        <v>25041</v>
      </c>
      <c r="F4577" s="274">
        <v>15.15</v>
      </c>
    </row>
    <row r="4578" spans="1:6">
      <c r="A4578" s="273" t="s">
        <v>25039</v>
      </c>
      <c r="B4578" s="273">
        <v>39707</v>
      </c>
      <c r="C4578" s="266" t="s">
        <v>29292</v>
      </c>
      <c r="D4578" s="273" t="s">
        <v>13</v>
      </c>
      <c r="E4578" s="273" t="s">
        <v>25041</v>
      </c>
      <c r="F4578" s="274">
        <v>4.43</v>
      </c>
    </row>
    <row r="4579" spans="1:6">
      <c r="A4579" s="273" t="s">
        <v>25039</v>
      </c>
      <c r="B4579" s="273">
        <v>39708</v>
      </c>
      <c r="C4579" s="266" t="s">
        <v>29293</v>
      </c>
      <c r="D4579" s="273" t="s">
        <v>13</v>
      </c>
      <c r="E4579" s="273" t="s">
        <v>25041</v>
      </c>
      <c r="F4579" s="274">
        <v>4.29</v>
      </c>
    </row>
    <row r="4580" spans="1:6">
      <c r="A4580" s="273" t="s">
        <v>25039</v>
      </c>
      <c r="B4580" s="273">
        <v>39710</v>
      </c>
      <c r="C4580" s="266" t="s">
        <v>29294</v>
      </c>
      <c r="D4580" s="273" t="s">
        <v>13</v>
      </c>
      <c r="E4580" s="273" t="s">
        <v>25041</v>
      </c>
      <c r="F4580" s="274">
        <v>3.02</v>
      </c>
    </row>
    <row r="4581" spans="1:6">
      <c r="A4581" s="273" t="s">
        <v>25039</v>
      </c>
      <c r="B4581" s="273">
        <v>39709</v>
      </c>
      <c r="C4581" s="266" t="s">
        <v>29295</v>
      </c>
      <c r="D4581" s="273" t="s">
        <v>13</v>
      </c>
      <c r="E4581" s="273" t="s">
        <v>25041</v>
      </c>
      <c r="F4581" s="274">
        <v>4.1900000000000004</v>
      </c>
    </row>
    <row r="4582" spans="1:6">
      <c r="A4582" s="273" t="s">
        <v>25039</v>
      </c>
      <c r="B4582" s="273">
        <v>39711</v>
      </c>
      <c r="C4582" s="266" t="s">
        <v>29296</v>
      </c>
      <c r="D4582" s="273" t="s">
        <v>13</v>
      </c>
      <c r="E4582" s="273" t="s">
        <v>25041</v>
      </c>
      <c r="F4582" s="274">
        <v>4.7</v>
      </c>
    </row>
    <row r="4583" spans="1:6">
      <c r="A4583" s="273" t="s">
        <v>25039</v>
      </c>
      <c r="B4583" s="273">
        <v>39714</v>
      </c>
      <c r="C4583" s="266" t="s">
        <v>29297</v>
      </c>
      <c r="D4583" s="273" t="s">
        <v>13</v>
      </c>
      <c r="E4583" s="273" t="s">
        <v>25041</v>
      </c>
      <c r="F4583" s="274">
        <v>2.99</v>
      </c>
    </row>
    <row r="4584" spans="1:6">
      <c r="A4584" s="273" t="s">
        <v>25039</v>
      </c>
      <c r="B4584" s="273">
        <v>39712</v>
      </c>
      <c r="C4584" s="266" t="s">
        <v>29298</v>
      </c>
      <c r="D4584" s="273" t="s">
        <v>13</v>
      </c>
      <c r="E4584" s="273" t="s">
        <v>25046</v>
      </c>
      <c r="F4584" s="274">
        <v>1.65</v>
      </c>
    </row>
    <row r="4585" spans="1:6">
      <c r="A4585" s="273" t="s">
        <v>25039</v>
      </c>
      <c r="B4585" s="273">
        <v>39713</v>
      </c>
      <c r="C4585" s="266" t="s">
        <v>29299</v>
      </c>
      <c r="D4585" s="273" t="s">
        <v>13</v>
      </c>
      <c r="E4585" s="273" t="s">
        <v>25041</v>
      </c>
      <c r="F4585" s="274">
        <v>1.3</v>
      </c>
    </row>
    <row r="4586" spans="1:6">
      <c r="A4586" s="273" t="s">
        <v>25039</v>
      </c>
      <c r="B4586" s="273">
        <v>39715</v>
      </c>
      <c r="C4586" s="266" t="s">
        <v>29300</v>
      </c>
      <c r="D4586" s="273" t="s">
        <v>13</v>
      </c>
      <c r="E4586" s="273" t="s">
        <v>25041</v>
      </c>
      <c r="F4586" s="274">
        <v>2.13</v>
      </c>
    </row>
    <row r="4587" spans="1:6">
      <c r="A4587" s="273" t="s">
        <v>25039</v>
      </c>
      <c r="B4587" s="273">
        <v>39716</v>
      </c>
      <c r="C4587" s="266" t="s">
        <v>29301</v>
      </c>
      <c r="D4587" s="273" t="s">
        <v>13</v>
      </c>
      <c r="E4587" s="273" t="s">
        <v>25041</v>
      </c>
      <c r="F4587" s="274">
        <v>1.61</v>
      </c>
    </row>
    <row r="4588" spans="1:6">
      <c r="A4588" s="273" t="s">
        <v>25039</v>
      </c>
      <c r="B4588" s="273">
        <v>39718</v>
      </c>
      <c r="C4588" s="266" t="s">
        <v>29302</v>
      </c>
      <c r="D4588" s="273" t="s">
        <v>13</v>
      </c>
      <c r="E4588" s="273" t="s">
        <v>25041</v>
      </c>
      <c r="F4588" s="274">
        <v>2.75</v>
      </c>
    </row>
    <row r="4589" spans="1:6">
      <c r="A4589" s="273" t="s">
        <v>25039</v>
      </c>
      <c r="B4589" s="273">
        <v>9813</v>
      </c>
      <c r="C4589" s="266" t="s">
        <v>29303</v>
      </c>
      <c r="D4589" s="273" t="s">
        <v>13</v>
      </c>
      <c r="E4589" s="273" t="s">
        <v>25046</v>
      </c>
      <c r="F4589" s="274">
        <v>5.59</v>
      </c>
    </row>
    <row r="4590" spans="1:6">
      <c r="A4590" s="273" t="s">
        <v>25039</v>
      </c>
      <c r="B4590" s="273">
        <v>9815</v>
      </c>
      <c r="C4590" s="266" t="s">
        <v>29304</v>
      </c>
      <c r="D4590" s="273" t="s">
        <v>13</v>
      </c>
      <c r="E4590" s="273" t="s">
        <v>25041</v>
      </c>
      <c r="F4590" s="274">
        <v>11.04</v>
      </c>
    </row>
    <row r="4591" spans="1:6">
      <c r="A4591" s="273" t="s">
        <v>25039</v>
      </c>
      <c r="B4591" s="273">
        <v>44543</v>
      </c>
      <c r="C4591" s="266" t="s">
        <v>29305</v>
      </c>
      <c r="D4591" s="273" t="s">
        <v>13</v>
      </c>
      <c r="E4591" s="273" t="s">
        <v>25041</v>
      </c>
      <c r="F4591" s="274">
        <v>5493.1</v>
      </c>
    </row>
    <row r="4592" spans="1:6">
      <c r="A4592" s="273" t="s">
        <v>25039</v>
      </c>
      <c r="B4592" s="273">
        <v>44526</v>
      </c>
      <c r="C4592" s="266" t="s">
        <v>29306</v>
      </c>
      <c r="D4592" s="273" t="s">
        <v>13</v>
      </c>
      <c r="E4592" s="273" t="s">
        <v>25041</v>
      </c>
      <c r="F4592" s="274">
        <v>134.63</v>
      </c>
    </row>
    <row r="4593" spans="1:6">
      <c r="A4593" s="273" t="s">
        <v>25039</v>
      </c>
      <c r="B4593" s="273">
        <v>44545</v>
      </c>
      <c r="C4593" s="266" t="s">
        <v>29307</v>
      </c>
      <c r="D4593" s="273" t="s">
        <v>13</v>
      </c>
      <c r="E4593" s="273" t="s">
        <v>25041</v>
      </c>
      <c r="F4593" s="274">
        <v>288.98</v>
      </c>
    </row>
    <row r="4594" spans="1:6">
      <c r="A4594" s="273" t="s">
        <v>25039</v>
      </c>
      <c r="B4594" s="273">
        <v>44525</v>
      </c>
      <c r="C4594" s="266" t="s">
        <v>29308</v>
      </c>
      <c r="D4594" s="273" t="s">
        <v>13</v>
      </c>
      <c r="E4594" s="273" t="s">
        <v>25041</v>
      </c>
      <c r="F4594" s="274">
        <v>4982.21</v>
      </c>
    </row>
    <row r="4595" spans="1:6">
      <c r="A4595" s="273" t="s">
        <v>25039</v>
      </c>
      <c r="B4595" s="273">
        <v>44547</v>
      </c>
      <c r="C4595" s="266" t="s">
        <v>29309</v>
      </c>
      <c r="D4595" s="273" t="s">
        <v>13</v>
      </c>
      <c r="E4595" s="273" t="s">
        <v>25041</v>
      </c>
      <c r="F4595" s="274">
        <v>450.48</v>
      </c>
    </row>
    <row r="4596" spans="1:6">
      <c r="A4596" s="273" t="s">
        <v>25039</v>
      </c>
      <c r="B4596" s="273">
        <v>44519</v>
      </c>
      <c r="C4596" s="266" t="s">
        <v>29310</v>
      </c>
      <c r="D4596" s="273" t="s">
        <v>13</v>
      </c>
      <c r="E4596" s="273" t="s">
        <v>25041</v>
      </c>
      <c r="F4596" s="274">
        <v>1103.81</v>
      </c>
    </row>
    <row r="4597" spans="1:6">
      <c r="A4597" s="273" t="s">
        <v>25039</v>
      </c>
      <c r="B4597" s="273">
        <v>44520</v>
      </c>
      <c r="C4597" s="266" t="s">
        <v>29311</v>
      </c>
      <c r="D4597" s="273" t="s">
        <v>13</v>
      </c>
      <c r="E4597" s="273" t="s">
        <v>25041</v>
      </c>
      <c r="F4597" s="274">
        <v>1777.83</v>
      </c>
    </row>
    <row r="4598" spans="1:6">
      <c r="A4598" s="273" t="s">
        <v>25039</v>
      </c>
      <c r="B4598" s="273">
        <v>44521</v>
      </c>
      <c r="C4598" s="266" t="s">
        <v>32472</v>
      </c>
      <c r="D4598" s="273" t="s">
        <v>13</v>
      </c>
      <c r="E4598" s="273" t="s">
        <v>25041</v>
      </c>
      <c r="F4598" s="274">
        <v>28.68</v>
      </c>
    </row>
    <row r="4599" spans="1:6">
      <c r="A4599" s="273" t="s">
        <v>25039</v>
      </c>
      <c r="B4599" s="273">
        <v>44522</v>
      </c>
      <c r="C4599" s="266" t="s">
        <v>29312</v>
      </c>
      <c r="D4599" s="273" t="s">
        <v>13</v>
      </c>
      <c r="E4599" s="273" t="s">
        <v>25041</v>
      </c>
      <c r="F4599" s="274">
        <v>3121.22</v>
      </c>
    </row>
    <row r="4600" spans="1:6">
      <c r="A4600" s="273" t="s">
        <v>25039</v>
      </c>
      <c r="B4600" s="273">
        <v>44523</v>
      </c>
      <c r="C4600" s="266" t="s">
        <v>29313</v>
      </c>
      <c r="D4600" s="273" t="s">
        <v>13</v>
      </c>
      <c r="E4600" s="273" t="s">
        <v>25041</v>
      </c>
      <c r="F4600" s="274">
        <v>4642.13</v>
      </c>
    </row>
    <row r="4601" spans="1:6">
      <c r="A4601" s="273" t="s">
        <v>25039</v>
      </c>
      <c r="B4601" s="273">
        <v>44527</v>
      </c>
      <c r="C4601" s="266" t="s">
        <v>29314</v>
      </c>
      <c r="D4601" s="273" t="s">
        <v>13</v>
      </c>
      <c r="E4601" s="273" t="s">
        <v>25041</v>
      </c>
      <c r="F4601" s="274">
        <v>2327.91</v>
      </c>
    </row>
    <row r="4602" spans="1:6">
      <c r="A4602" s="273" t="s">
        <v>25039</v>
      </c>
      <c r="B4602" s="273">
        <v>44524</v>
      </c>
      <c r="C4602" s="266" t="s">
        <v>29315</v>
      </c>
      <c r="D4602" s="273" t="s">
        <v>13</v>
      </c>
      <c r="E4602" s="273" t="s">
        <v>25041</v>
      </c>
      <c r="F4602" s="274">
        <v>64.14</v>
      </c>
    </row>
    <row r="4603" spans="1:6">
      <c r="A4603" s="273" t="s">
        <v>25039</v>
      </c>
      <c r="B4603" s="273">
        <v>44542</v>
      </c>
      <c r="C4603" s="266" t="s">
        <v>29316</v>
      </c>
      <c r="D4603" s="273" t="s">
        <v>13</v>
      </c>
      <c r="E4603" s="273" t="s">
        <v>25041</v>
      </c>
      <c r="F4603" s="274">
        <v>3037.14</v>
      </c>
    </row>
    <row r="4604" spans="1:6">
      <c r="A4604" s="273" t="s">
        <v>25039</v>
      </c>
      <c r="B4604" s="273">
        <v>9877</v>
      </c>
      <c r="C4604" s="266" t="s">
        <v>29317</v>
      </c>
      <c r="D4604" s="273" t="s">
        <v>13</v>
      </c>
      <c r="E4604" s="273" t="s">
        <v>25041</v>
      </c>
      <c r="F4604" s="274">
        <v>148.69</v>
      </c>
    </row>
    <row r="4605" spans="1:6">
      <c r="A4605" s="273" t="s">
        <v>25039</v>
      </c>
      <c r="B4605" s="273">
        <v>9878</v>
      </c>
      <c r="C4605" s="266" t="s">
        <v>29318</v>
      </c>
      <c r="D4605" s="273" t="s">
        <v>13</v>
      </c>
      <c r="E4605" s="273" t="s">
        <v>25041</v>
      </c>
      <c r="F4605" s="274">
        <v>183.05</v>
      </c>
    </row>
    <row r="4606" spans="1:6">
      <c r="A4606" s="273" t="s">
        <v>25039</v>
      </c>
      <c r="B4606" s="273">
        <v>41986</v>
      </c>
      <c r="C4606" s="266" t="s">
        <v>29319</v>
      </c>
      <c r="D4606" s="273" t="s">
        <v>13</v>
      </c>
      <c r="E4606" s="273" t="s">
        <v>25041</v>
      </c>
      <c r="F4606" s="274">
        <v>3506.83</v>
      </c>
    </row>
    <row r="4607" spans="1:6">
      <c r="A4607" s="273" t="s">
        <v>25039</v>
      </c>
      <c r="B4607" s="273">
        <v>43422</v>
      </c>
      <c r="C4607" s="266" t="s">
        <v>29320</v>
      </c>
      <c r="D4607" s="273" t="s">
        <v>13</v>
      </c>
      <c r="E4607" s="273" t="s">
        <v>25041</v>
      </c>
      <c r="F4607" s="274">
        <v>4300.79</v>
      </c>
    </row>
    <row r="4608" spans="1:6">
      <c r="A4608" s="273" t="s">
        <v>25039</v>
      </c>
      <c r="B4608" s="273">
        <v>41987</v>
      </c>
      <c r="C4608" s="266" t="s">
        <v>29321</v>
      </c>
      <c r="D4608" s="273" t="s">
        <v>13</v>
      </c>
      <c r="E4608" s="273" t="s">
        <v>25041</v>
      </c>
      <c r="F4608" s="274">
        <v>4984.97</v>
      </c>
    </row>
    <row r="4609" spans="1:6">
      <c r="A4609" s="273" t="s">
        <v>25039</v>
      </c>
      <c r="B4609" s="273">
        <v>41988</v>
      </c>
      <c r="C4609" s="266" t="s">
        <v>29322</v>
      </c>
      <c r="D4609" s="273" t="s">
        <v>13</v>
      </c>
      <c r="E4609" s="273" t="s">
        <v>25041</v>
      </c>
      <c r="F4609" s="274">
        <v>6584.43</v>
      </c>
    </row>
    <row r="4610" spans="1:6">
      <c r="A4610" s="273" t="s">
        <v>25039</v>
      </c>
      <c r="B4610" s="273">
        <v>41697</v>
      </c>
      <c r="C4610" s="266" t="s">
        <v>29323</v>
      </c>
      <c r="D4610" s="273" t="s">
        <v>13</v>
      </c>
      <c r="E4610" s="273" t="s">
        <v>25041</v>
      </c>
      <c r="F4610" s="274">
        <v>1167.07</v>
      </c>
    </row>
    <row r="4611" spans="1:6">
      <c r="A4611" s="273" t="s">
        <v>25039</v>
      </c>
      <c r="B4611" s="273">
        <v>41985</v>
      </c>
      <c r="C4611" s="266" t="s">
        <v>29324</v>
      </c>
      <c r="D4611" s="273" t="s">
        <v>13</v>
      </c>
      <c r="E4611" s="273" t="s">
        <v>25041</v>
      </c>
      <c r="F4611" s="274">
        <v>1625.42</v>
      </c>
    </row>
    <row r="4612" spans="1:6">
      <c r="A4612" s="273" t="s">
        <v>25039</v>
      </c>
      <c r="B4612" s="273">
        <v>41699</v>
      </c>
      <c r="C4612" s="266" t="s">
        <v>29325</v>
      </c>
      <c r="D4612" s="273" t="s">
        <v>13</v>
      </c>
      <c r="E4612" s="273" t="s">
        <v>25041</v>
      </c>
      <c r="F4612" s="274">
        <v>2314.5100000000002</v>
      </c>
    </row>
    <row r="4613" spans="1:6">
      <c r="A4613" s="273" t="s">
        <v>25039</v>
      </c>
      <c r="B4613" s="273">
        <v>38053</v>
      </c>
      <c r="C4613" s="266" t="s">
        <v>29326</v>
      </c>
      <c r="D4613" s="273" t="s">
        <v>13</v>
      </c>
      <c r="E4613" s="273" t="s">
        <v>25041</v>
      </c>
      <c r="F4613" s="274">
        <v>23.9</v>
      </c>
    </row>
    <row r="4614" spans="1:6">
      <c r="A4614" s="273" t="s">
        <v>25039</v>
      </c>
      <c r="B4614" s="273">
        <v>38054</v>
      </c>
      <c r="C4614" s="266" t="s">
        <v>29327</v>
      </c>
      <c r="D4614" s="273" t="s">
        <v>13</v>
      </c>
      <c r="E4614" s="273" t="s">
        <v>25041</v>
      </c>
      <c r="F4614" s="274">
        <v>41.08</v>
      </c>
    </row>
    <row r="4615" spans="1:6">
      <c r="A4615" s="273" t="s">
        <v>25039</v>
      </c>
      <c r="B4615" s="273">
        <v>38052</v>
      </c>
      <c r="C4615" s="266" t="s">
        <v>29328</v>
      </c>
      <c r="D4615" s="273" t="s">
        <v>13</v>
      </c>
      <c r="E4615" s="273" t="s">
        <v>25046</v>
      </c>
      <c r="F4615" s="274">
        <v>11.57</v>
      </c>
    </row>
    <row r="4616" spans="1:6">
      <c r="A4616" s="273" t="s">
        <v>25039</v>
      </c>
      <c r="B4616" s="273">
        <v>38051</v>
      </c>
      <c r="C4616" s="266" t="s">
        <v>29329</v>
      </c>
      <c r="D4616" s="273" t="s">
        <v>13</v>
      </c>
      <c r="E4616" s="273" t="s">
        <v>25041</v>
      </c>
      <c r="F4616" s="274">
        <v>7.21</v>
      </c>
    </row>
    <row r="4617" spans="1:6">
      <c r="A4617" s="273" t="s">
        <v>25039</v>
      </c>
      <c r="B4617" s="273">
        <v>38787</v>
      </c>
      <c r="C4617" s="266" t="s">
        <v>29330</v>
      </c>
      <c r="D4617" s="273" t="s">
        <v>13</v>
      </c>
      <c r="E4617" s="273" t="s">
        <v>25046</v>
      </c>
      <c r="F4617" s="274">
        <v>5.2</v>
      </c>
    </row>
    <row r="4618" spans="1:6">
      <c r="A4618" s="273" t="s">
        <v>25039</v>
      </c>
      <c r="B4618" s="273">
        <v>38825</v>
      </c>
      <c r="C4618" s="266" t="s">
        <v>29331</v>
      </c>
      <c r="D4618" s="273" t="s">
        <v>13</v>
      </c>
      <c r="E4618" s="273" t="s">
        <v>25041</v>
      </c>
      <c r="F4618" s="274">
        <v>6.72</v>
      </c>
    </row>
    <row r="4619" spans="1:6">
      <c r="A4619" s="273" t="s">
        <v>25039</v>
      </c>
      <c r="B4619" s="273">
        <v>38826</v>
      </c>
      <c r="C4619" s="266" t="s">
        <v>29332</v>
      </c>
      <c r="D4619" s="273" t="s">
        <v>13</v>
      </c>
      <c r="E4619" s="273" t="s">
        <v>25041</v>
      </c>
      <c r="F4619" s="274">
        <v>9.56</v>
      </c>
    </row>
    <row r="4620" spans="1:6">
      <c r="A4620" s="273" t="s">
        <v>25039</v>
      </c>
      <c r="B4620" s="273">
        <v>38827</v>
      </c>
      <c r="C4620" s="266" t="s">
        <v>29333</v>
      </c>
      <c r="D4620" s="273" t="s">
        <v>13</v>
      </c>
      <c r="E4620" s="273" t="s">
        <v>25041</v>
      </c>
      <c r="F4620" s="274">
        <v>15.63</v>
      </c>
    </row>
    <row r="4621" spans="1:6">
      <c r="A4621" s="273" t="s">
        <v>25039</v>
      </c>
      <c r="B4621" s="273">
        <v>38828</v>
      </c>
      <c r="C4621" s="266" t="s">
        <v>29334</v>
      </c>
      <c r="D4621" s="273" t="s">
        <v>13</v>
      </c>
      <c r="E4621" s="273" t="s">
        <v>25041</v>
      </c>
      <c r="F4621" s="274">
        <v>10.01</v>
      </c>
    </row>
    <row r="4622" spans="1:6">
      <c r="A4622" s="273" t="s">
        <v>25039</v>
      </c>
      <c r="B4622" s="273">
        <v>38829</v>
      </c>
      <c r="C4622" s="266" t="s">
        <v>29335</v>
      </c>
      <c r="D4622" s="273" t="s">
        <v>13</v>
      </c>
      <c r="E4622" s="273" t="s">
        <v>25041</v>
      </c>
      <c r="F4622" s="274">
        <v>16.399999999999999</v>
      </c>
    </row>
    <row r="4623" spans="1:6">
      <c r="A4623" s="273" t="s">
        <v>25039</v>
      </c>
      <c r="B4623" s="273">
        <v>38830</v>
      </c>
      <c r="C4623" s="266" t="s">
        <v>29336</v>
      </c>
      <c r="D4623" s="273" t="s">
        <v>13</v>
      </c>
      <c r="E4623" s="273" t="s">
        <v>25041</v>
      </c>
      <c r="F4623" s="274">
        <v>22.71</v>
      </c>
    </row>
    <row r="4624" spans="1:6">
      <c r="A4624" s="273" t="s">
        <v>25039</v>
      </c>
      <c r="B4624" s="273">
        <v>38831</v>
      </c>
      <c r="C4624" s="266" t="s">
        <v>29337</v>
      </c>
      <c r="D4624" s="273" t="s">
        <v>13</v>
      </c>
      <c r="E4624" s="273" t="s">
        <v>25041</v>
      </c>
      <c r="F4624" s="274">
        <v>31.67</v>
      </c>
    </row>
    <row r="4625" spans="1:6">
      <c r="A4625" s="273" t="s">
        <v>25039</v>
      </c>
      <c r="B4625" s="273">
        <v>36274</v>
      </c>
      <c r="C4625" s="266" t="s">
        <v>29338</v>
      </c>
      <c r="D4625" s="273" t="s">
        <v>13</v>
      </c>
      <c r="E4625" s="273" t="s">
        <v>25046</v>
      </c>
      <c r="F4625" s="274">
        <v>10.9</v>
      </c>
    </row>
    <row r="4626" spans="1:6">
      <c r="A4626" s="273" t="s">
        <v>25039</v>
      </c>
      <c r="B4626" s="273">
        <v>36278</v>
      </c>
      <c r="C4626" s="266" t="s">
        <v>29339</v>
      </c>
      <c r="D4626" s="273" t="s">
        <v>13</v>
      </c>
      <c r="E4626" s="273" t="s">
        <v>25041</v>
      </c>
      <c r="F4626" s="274">
        <v>14.78</v>
      </c>
    </row>
    <row r="4627" spans="1:6">
      <c r="A4627" s="273" t="s">
        <v>25039</v>
      </c>
      <c r="B4627" s="273">
        <v>38977</v>
      </c>
      <c r="C4627" s="266" t="s">
        <v>29340</v>
      </c>
      <c r="D4627" s="273" t="s">
        <v>13</v>
      </c>
      <c r="E4627" s="273" t="s">
        <v>25041</v>
      </c>
      <c r="F4627" s="274">
        <v>144.6</v>
      </c>
    </row>
    <row r="4628" spans="1:6">
      <c r="A4628" s="273" t="s">
        <v>25039</v>
      </c>
      <c r="B4628" s="273">
        <v>38971</v>
      </c>
      <c r="C4628" s="266" t="s">
        <v>29341</v>
      </c>
      <c r="D4628" s="273" t="s">
        <v>13</v>
      </c>
      <c r="E4628" s="273" t="s">
        <v>25041</v>
      </c>
      <c r="F4628" s="274">
        <v>12.13</v>
      </c>
    </row>
    <row r="4629" spans="1:6">
      <c r="A4629" s="273" t="s">
        <v>25039</v>
      </c>
      <c r="B4629" s="273">
        <v>38972</v>
      </c>
      <c r="C4629" s="266" t="s">
        <v>29342</v>
      </c>
      <c r="D4629" s="273" t="s">
        <v>13</v>
      </c>
      <c r="E4629" s="273" t="s">
        <v>25041</v>
      </c>
      <c r="F4629" s="274">
        <v>16.36</v>
      </c>
    </row>
    <row r="4630" spans="1:6">
      <c r="A4630" s="273" t="s">
        <v>25039</v>
      </c>
      <c r="B4630" s="273">
        <v>38973</v>
      </c>
      <c r="C4630" s="266" t="s">
        <v>29343</v>
      </c>
      <c r="D4630" s="273" t="s">
        <v>13</v>
      </c>
      <c r="E4630" s="273" t="s">
        <v>25041</v>
      </c>
      <c r="F4630" s="274">
        <v>27.04</v>
      </c>
    </row>
    <row r="4631" spans="1:6">
      <c r="A4631" s="273" t="s">
        <v>25039</v>
      </c>
      <c r="B4631" s="273">
        <v>38974</v>
      </c>
      <c r="C4631" s="266" t="s">
        <v>29344</v>
      </c>
      <c r="D4631" s="273" t="s">
        <v>13</v>
      </c>
      <c r="E4631" s="273" t="s">
        <v>25041</v>
      </c>
      <c r="F4631" s="274">
        <v>43.9</v>
      </c>
    </row>
    <row r="4632" spans="1:6">
      <c r="A4632" s="273" t="s">
        <v>25039</v>
      </c>
      <c r="B4632" s="273">
        <v>38975</v>
      </c>
      <c r="C4632" s="266" t="s">
        <v>29345</v>
      </c>
      <c r="D4632" s="273" t="s">
        <v>13</v>
      </c>
      <c r="E4632" s="273" t="s">
        <v>25041</v>
      </c>
      <c r="F4632" s="274">
        <v>56.3</v>
      </c>
    </row>
    <row r="4633" spans="1:6">
      <c r="A4633" s="273" t="s">
        <v>25039</v>
      </c>
      <c r="B4633" s="273">
        <v>38976</v>
      </c>
      <c r="C4633" s="266" t="s">
        <v>29346</v>
      </c>
      <c r="D4633" s="273" t="s">
        <v>13</v>
      </c>
      <c r="E4633" s="273" t="s">
        <v>25041</v>
      </c>
      <c r="F4633" s="274">
        <v>96.78</v>
      </c>
    </row>
    <row r="4634" spans="1:6">
      <c r="A4634" s="273" t="s">
        <v>25039</v>
      </c>
      <c r="B4634" s="273">
        <v>44176</v>
      </c>
      <c r="C4634" s="266" t="s">
        <v>29347</v>
      </c>
      <c r="D4634" s="273" t="s">
        <v>13</v>
      </c>
      <c r="E4634" s="273" t="s">
        <v>25041</v>
      </c>
      <c r="F4634" s="274">
        <v>22.24</v>
      </c>
    </row>
    <row r="4635" spans="1:6">
      <c r="A4635" s="273" t="s">
        <v>25039</v>
      </c>
      <c r="B4635" s="273">
        <v>38986</v>
      </c>
      <c r="C4635" s="266" t="s">
        <v>29348</v>
      </c>
      <c r="D4635" s="273" t="s">
        <v>13</v>
      </c>
      <c r="E4635" s="273" t="s">
        <v>25041</v>
      </c>
      <c r="F4635" s="274">
        <v>292.14999999999998</v>
      </c>
    </row>
    <row r="4636" spans="1:6">
      <c r="A4636" s="273" t="s">
        <v>25039</v>
      </c>
      <c r="B4636" s="273">
        <v>38978</v>
      </c>
      <c r="C4636" s="266" t="s">
        <v>29349</v>
      </c>
      <c r="D4636" s="273" t="s">
        <v>13</v>
      </c>
      <c r="E4636" s="273" t="s">
        <v>25041</v>
      </c>
      <c r="F4636" s="274">
        <v>11.98</v>
      </c>
    </row>
    <row r="4637" spans="1:6">
      <c r="A4637" s="273" t="s">
        <v>25039</v>
      </c>
      <c r="B4637" s="273">
        <v>38979</v>
      </c>
      <c r="C4637" s="266" t="s">
        <v>29350</v>
      </c>
      <c r="D4637" s="273" t="s">
        <v>13</v>
      </c>
      <c r="E4637" s="273" t="s">
        <v>25041</v>
      </c>
      <c r="F4637" s="274">
        <v>16.57</v>
      </c>
    </row>
    <row r="4638" spans="1:6">
      <c r="A4638" s="273" t="s">
        <v>25039</v>
      </c>
      <c r="B4638" s="273">
        <v>38980</v>
      </c>
      <c r="C4638" s="266" t="s">
        <v>29351</v>
      </c>
      <c r="D4638" s="273" t="s">
        <v>13</v>
      </c>
      <c r="E4638" s="273" t="s">
        <v>25041</v>
      </c>
      <c r="F4638" s="274">
        <v>22.17</v>
      </c>
    </row>
    <row r="4639" spans="1:6">
      <c r="A4639" s="273" t="s">
        <v>25039</v>
      </c>
      <c r="B4639" s="273">
        <v>38981</v>
      </c>
      <c r="C4639" s="266" t="s">
        <v>29352</v>
      </c>
      <c r="D4639" s="273" t="s">
        <v>13</v>
      </c>
      <c r="E4639" s="273" t="s">
        <v>25041</v>
      </c>
      <c r="F4639" s="274">
        <v>32</v>
      </c>
    </row>
    <row r="4640" spans="1:6">
      <c r="A4640" s="273" t="s">
        <v>25039</v>
      </c>
      <c r="B4640" s="273">
        <v>38982</v>
      </c>
      <c r="C4640" s="266" t="s">
        <v>29353</v>
      </c>
      <c r="D4640" s="273" t="s">
        <v>13</v>
      </c>
      <c r="E4640" s="273" t="s">
        <v>25041</v>
      </c>
      <c r="F4640" s="274">
        <v>50.56</v>
      </c>
    </row>
    <row r="4641" spans="1:6">
      <c r="A4641" s="273" t="s">
        <v>25039</v>
      </c>
      <c r="B4641" s="273">
        <v>38983</v>
      </c>
      <c r="C4641" s="266" t="s">
        <v>29354</v>
      </c>
      <c r="D4641" s="273" t="s">
        <v>13</v>
      </c>
      <c r="E4641" s="273" t="s">
        <v>25041</v>
      </c>
      <c r="F4641" s="274">
        <v>88.96</v>
      </c>
    </row>
    <row r="4642" spans="1:6">
      <c r="A4642" s="273" t="s">
        <v>25039</v>
      </c>
      <c r="B4642" s="273">
        <v>38984</v>
      </c>
      <c r="C4642" s="266" t="s">
        <v>29355</v>
      </c>
      <c r="D4642" s="273" t="s">
        <v>13</v>
      </c>
      <c r="E4642" s="273" t="s">
        <v>25041</v>
      </c>
      <c r="F4642" s="274">
        <v>122.29</v>
      </c>
    </row>
    <row r="4643" spans="1:6">
      <c r="A4643" s="273" t="s">
        <v>25039</v>
      </c>
      <c r="B4643" s="273">
        <v>38985</v>
      </c>
      <c r="C4643" s="266" t="s">
        <v>29356</v>
      </c>
      <c r="D4643" s="273" t="s">
        <v>13</v>
      </c>
      <c r="E4643" s="273" t="s">
        <v>25041</v>
      </c>
      <c r="F4643" s="274">
        <v>210.24</v>
      </c>
    </row>
    <row r="4644" spans="1:6">
      <c r="A4644" s="273" t="s">
        <v>25039</v>
      </c>
      <c r="B4644" s="273">
        <v>38032</v>
      </c>
      <c r="C4644" s="266" t="s">
        <v>29357</v>
      </c>
      <c r="D4644" s="273" t="s">
        <v>13</v>
      </c>
      <c r="E4644" s="273" t="s">
        <v>25041</v>
      </c>
      <c r="F4644" s="274">
        <v>70.81</v>
      </c>
    </row>
    <row r="4645" spans="1:6">
      <c r="A4645" s="273" t="s">
        <v>25039</v>
      </c>
      <c r="B4645" s="273">
        <v>38033</v>
      </c>
      <c r="C4645" s="266" t="s">
        <v>29358</v>
      </c>
      <c r="D4645" s="273" t="s">
        <v>13</v>
      </c>
      <c r="E4645" s="273" t="s">
        <v>25041</v>
      </c>
      <c r="F4645" s="274">
        <v>120.37</v>
      </c>
    </row>
    <row r="4646" spans="1:6">
      <c r="A4646" s="273" t="s">
        <v>25039</v>
      </c>
      <c r="B4646" s="273">
        <v>38034</v>
      </c>
      <c r="C4646" s="266" t="s">
        <v>29359</v>
      </c>
      <c r="D4646" s="273" t="s">
        <v>13</v>
      </c>
      <c r="E4646" s="273" t="s">
        <v>25041</v>
      </c>
      <c r="F4646" s="274">
        <v>188.55</v>
      </c>
    </row>
    <row r="4647" spans="1:6">
      <c r="A4647" s="273" t="s">
        <v>25039</v>
      </c>
      <c r="B4647" s="273">
        <v>38035</v>
      </c>
      <c r="C4647" s="266" t="s">
        <v>29360</v>
      </c>
      <c r="D4647" s="273" t="s">
        <v>13</v>
      </c>
      <c r="E4647" s="273" t="s">
        <v>25041</v>
      </c>
      <c r="F4647" s="274">
        <v>277.39</v>
      </c>
    </row>
    <row r="4648" spans="1:6">
      <c r="A4648" s="273" t="s">
        <v>25039</v>
      </c>
      <c r="B4648" s="273">
        <v>38036</v>
      </c>
      <c r="C4648" s="266" t="s">
        <v>29361</v>
      </c>
      <c r="D4648" s="273" t="s">
        <v>13</v>
      </c>
      <c r="E4648" s="273" t="s">
        <v>25041</v>
      </c>
      <c r="F4648" s="274">
        <v>373.68</v>
      </c>
    </row>
    <row r="4649" spans="1:6">
      <c r="A4649" s="273" t="s">
        <v>25039</v>
      </c>
      <c r="B4649" s="273">
        <v>38037</v>
      </c>
      <c r="C4649" s="266" t="s">
        <v>29362</v>
      </c>
      <c r="D4649" s="273" t="s">
        <v>13</v>
      </c>
      <c r="E4649" s="273" t="s">
        <v>25041</v>
      </c>
      <c r="F4649" s="274">
        <v>493.58</v>
      </c>
    </row>
    <row r="4650" spans="1:6">
      <c r="A4650" s="273" t="s">
        <v>25039</v>
      </c>
      <c r="B4650" s="273">
        <v>9850</v>
      </c>
      <c r="C4650" s="266" t="s">
        <v>29363</v>
      </c>
      <c r="D4650" s="273" t="s">
        <v>13</v>
      </c>
      <c r="E4650" s="273" t="s">
        <v>25046</v>
      </c>
      <c r="F4650" s="274">
        <v>147.75</v>
      </c>
    </row>
    <row r="4651" spans="1:6">
      <c r="A4651" s="273" t="s">
        <v>25039</v>
      </c>
      <c r="B4651" s="273">
        <v>9853</v>
      </c>
      <c r="C4651" s="266" t="s">
        <v>29364</v>
      </c>
      <c r="D4651" s="273" t="s">
        <v>13</v>
      </c>
      <c r="E4651" s="273" t="s">
        <v>25041</v>
      </c>
      <c r="F4651" s="274">
        <v>262.74</v>
      </c>
    </row>
    <row r="4652" spans="1:6">
      <c r="A4652" s="273" t="s">
        <v>25039</v>
      </c>
      <c r="B4652" s="273">
        <v>9854</v>
      </c>
      <c r="C4652" s="266" t="s">
        <v>29365</v>
      </c>
      <c r="D4652" s="273" t="s">
        <v>13</v>
      </c>
      <c r="E4652" s="273" t="s">
        <v>25041</v>
      </c>
      <c r="F4652" s="274">
        <v>115.12</v>
      </c>
    </row>
    <row r="4653" spans="1:6">
      <c r="A4653" s="273" t="s">
        <v>25039</v>
      </c>
      <c r="B4653" s="273">
        <v>9851</v>
      </c>
      <c r="C4653" s="266" t="s">
        <v>29366</v>
      </c>
      <c r="D4653" s="273" t="s">
        <v>13</v>
      </c>
      <c r="E4653" s="273" t="s">
        <v>25041</v>
      </c>
      <c r="F4653" s="274">
        <v>199.62</v>
      </c>
    </row>
    <row r="4654" spans="1:6">
      <c r="A4654" s="273" t="s">
        <v>25039</v>
      </c>
      <c r="B4654" s="273">
        <v>9825</v>
      </c>
      <c r="C4654" s="266" t="s">
        <v>29367</v>
      </c>
      <c r="D4654" s="273" t="s">
        <v>13</v>
      </c>
      <c r="E4654" s="273" t="s">
        <v>25041</v>
      </c>
      <c r="F4654" s="274">
        <v>57.74</v>
      </c>
    </row>
    <row r="4655" spans="1:6">
      <c r="A4655" s="273" t="s">
        <v>25039</v>
      </c>
      <c r="B4655" s="273">
        <v>9828</v>
      </c>
      <c r="C4655" s="266" t="s">
        <v>29368</v>
      </c>
      <c r="D4655" s="273" t="s">
        <v>13</v>
      </c>
      <c r="E4655" s="273" t="s">
        <v>25041</v>
      </c>
      <c r="F4655" s="274">
        <v>155.38</v>
      </c>
    </row>
    <row r="4656" spans="1:6">
      <c r="A4656" s="273" t="s">
        <v>25039</v>
      </c>
      <c r="B4656" s="273">
        <v>9829</v>
      </c>
      <c r="C4656" s="266" t="s">
        <v>29369</v>
      </c>
      <c r="D4656" s="273" t="s">
        <v>13</v>
      </c>
      <c r="E4656" s="273" t="s">
        <v>25041</v>
      </c>
      <c r="F4656" s="274">
        <v>263.32</v>
      </c>
    </row>
    <row r="4657" spans="1:6">
      <c r="A4657" s="273" t="s">
        <v>25039</v>
      </c>
      <c r="B4657" s="273">
        <v>9826</v>
      </c>
      <c r="C4657" s="266" t="s">
        <v>29370</v>
      </c>
      <c r="D4657" s="273" t="s">
        <v>13</v>
      </c>
      <c r="E4657" s="273" t="s">
        <v>25041</v>
      </c>
      <c r="F4657" s="274">
        <v>400.87</v>
      </c>
    </row>
    <row r="4658" spans="1:6">
      <c r="A4658" s="273" t="s">
        <v>25039</v>
      </c>
      <c r="B4658" s="273">
        <v>9827</v>
      </c>
      <c r="C4658" s="266" t="s">
        <v>29371</v>
      </c>
      <c r="D4658" s="273" t="s">
        <v>13</v>
      </c>
      <c r="E4658" s="273" t="s">
        <v>25041</v>
      </c>
      <c r="F4658" s="274">
        <v>569.24</v>
      </c>
    </row>
    <row r="4659" spans="1:6">
      <c r="A4659" s="273" t="s">
        <v>25039</v>
      </c>
      <c r="B4659" s="273">
        <v>36374</v>
      </c>
      <c r="C4659" s="266" t="s">
        <v>29372</v>
      </c>
      <c r="D4659" s="273" t="s">
        <v>13</v>
      </c>
      <c r="E4659" s="273" t="s">
        <v>25041</v>
      </c>
      <c r="F4659" s="274">
        <v>69.2</v>
      </c>
    </row>
    <row r="4660" spans="1:6">
      <c r="A4660" s="273" t="s">
        <v>25039</v>
      </c>
      <c r="B4660" s="273">
        <v>36084</v>
      </c>
      <c r="C4660" s="266" t="s">
        <v>29373</v>
      </c>
      <c r="D4660" s="273" t="s">
        <v>13</v>
      </c>
      <c r="E4660" s="273" t="s">
        <v>25046</v>
      </c>
      <c r="F4660" s="274">
        <v>20.5</v>
      </c>
    </row>
    <row r="4661" spans="1:6">
      <c r="A4661" s="273" t="s">
        <v>25039</v>
      </c>
      <c r="B4661" s="273">
        <v>36373</v>
      </c>
      <c r="C4661" s="266" t="s">
        <v>29374</v>
      </c>
      <c r="D4661" s="273" t="s">
        <v>13</v>
      </c>
      <c r="E4661" s="273" t="s">
        <v>25041</v>
      </c>
      <c r="F4661" s="274">
        <v>42.57</v>
      </c>
    </row>
    <row r="4662" spans="1:6">
      <c r="A4662" s="273" t="s">
        <v>25039</v>
      </c>
      <c r="B4662" s="273">
        <v>36377</v>
      </c>
      <c r="C4662" s="266" t="s">
        <v>29375</v>
      </c>
      <c r="D4662" s="273" t="s">
        <v>13</v>
      </c>
      <c r="E4662" s="273" t="s">
        <v>25041</v>
      </c>
      <c r="F4662" s="274">
        <v>83.01</v>
      </c>
    </row>
    <row r="4663" spans="1:6">
      <c r="A4663" s="273" t="s">
        <v>25039</v>
      </c>
      <c r="B4663" s="273">
        <v>36375</v>
      </c>
      <c r="C4663" s="266" t="s">
        <v>29376</v>
      </c>
      <c r="D4663" s="273" t="s">
        <v>13</v>
      </c>
      <c r="E4663" s="273" t="s">
        <v>25041</v>
      </c>
      <c r="F4663" s="274">
        <v>25.3</v>
      </c>
    </row>
    <row r="4664" spans="1:6">
      <c r="A4664" s="273" t="s">
        <v>25039</v>
      </c>
      <c r="B4664" s="273">
        <v>36376</v>
      </c>
      <c r="C4664" s="266" t="s">
        <v>29377</v>
      </c>
      <c r="D4664" s="273" t="s">
        <v>13</v>
      </c>
      <c r="E4664" s="273" t="s">
        <v>25041</v>
      </c>
      <c r="F4664" s="274">
        <v>49.68</v>
      </c>
    </row>
    <row r="4665" spans="1:6">
      <c r="A4665" s="273" t="s">
        <v>25039</v>
      </c>
      <c r="B4665" s="273">
        <v>36380</v>
      </c>
      <c r="C4665" s="266" t="s">
        <v>29378</v>
      </c>
      <c r="D4665" s="273" t="s">
        <v>13</v>
      </c>
      <c r="E4665" s="273" t="s">
        <v>25041</v>
      </c>
      <c r="F4665" s="274">
        <v>103.79</v>
      </c>
    </row>
    <row r="4666" spans="1:6">
      <c r="A4666" s="273" t="s">
        <v>25039</v>
      </c>
      <c r="B4666" s="273">
        <v>36378</v>
      </c>
      <c r="C4666" s="266" t="s">
        <v>29379</v>
      </c>
      <c r="D4666" s="273" t="s">
        <v>13</v>
      </c>
      <c r="E4666" s="273" t="s">
        <v>25041</v>
      </c>
      <c r="F4666" s="274">
        <v>31.1</v>
      </c>
    </row>
    <row r="4667" spans="1:6">
      <c r="A4667" s="273" t="s">
        <v>25039</v>
      </c>
      <c r="B4667" s="273">
        <v>36379</v>
      </c>
      <c r="C4667" s="266" t="s">
        <v>29380</v>
      </c>
      <c r="D4667" s="273" t="s">
        <v>13</v>
      </c>
      <c r="E4667" s="273" t="s">
        <v>25041</v>
      </c>
      <c r="F4667" s="274">
        <v>62.69</v>
      </c>
    </row>
    <row r="4668" spans="1:6">
      <c r="A4668" s="273" t="s">
        <v>25039</v>
      </c>
      <c r="B4668" s="273">
        <v>9859</v>
      </c>
      <c r="C4668" s="266" t="s">
        <v>29381</v>
      </c>
      <c r="D4668" s="273" t="s">
        <v>13</v>
      </c>
      <c r="E4668" s="273" t="s">
        <v>25041</v>
      </c>
      <c r="F4668" s="274">
        <v>11.92</v>
      </c>
    </row>
    <row r="4669" spans="1:6">
      <c r="A4669" s="273" t="s">
        <v>25039</v>
      </c>
      <c r="B4669" s="273">
        <v>9836</v>
      </c>
      <c r="C4669" s="266" t="s">
        <v>29382</v>
      </c>
      <c r="D4669" s="273" t="s">
        <v>13</v>
      </c>
      <c r="E4669" s="273" t="s">
        <v>25046</v>
      </c>
      <c r="F4669" s="274">
        <v>17.920000000000002</v>
      </c>
    </row>
    <row r="4670" spans="1:6">
      <c r="A4670" s="273" t="s">
        <v>25039</v>
      </c>
      <c r="B4670" s="273">
        <v>20065</v>
      </c>
      <c r="C4670" s="266" t="s">
        <v>29383</v>
      </c>
      <c r="D4670" s="273" t="s">
        <v>13</v>
      </c>
      <c r="E4670" s="273" t="s">
        <v>25041</v>
      </c>
      <c r="F4670" s="274">
        <v>46.84</v>
      </c>
    </row>
    <row r="4671" spans="1:6">
      <c r="A4671" s="273" t="s">
        <v>25039</v>
      </c>
      <c r="B4671" s="273">
        <v>9835</v>
      </c>
      <c r="C4671" s="266" t="s">
        <v>29384</v>
      </c>
      <c r="D4671" s="273" t="s">
        <v>13</v>
      </c>
      <c r="E4671" s="273" t="s">
        <v>25041</v>
      </c>
      <c r="F4671" s="274">
        <v>7.83</v>
      </c>
    </row>
    <row r="4672" spans="1:6">
      <c r="A4672" s="273" t="s">
        <v>25039</v>
      </c>
      <c r="B4672" s="273">
        <v>9838</v>
      </c>
      <c r="C4672" s="266" t="s">
        <v>29385</v>
      </c>
      <c r="D4672" s="273" t="s">
        <v>13</v>
      </c>
      <c r="E4672" s="273" t="s">
        <v>25041</v>
      </c>
      <c r="F4672" s="274">
        <v>12.93</v>
      </c>
    </row>
    <row r="4673" spans="1:6">
      <c r="A4673" s="273" t="s">
        <v>25039</v>
      </c>
      <c r="B4673" s="273">
        <v>9837</v>
      </c>
      <c r="C4673" s="266" t="s">
        <v>29386</v>
      </c>
      <c r="D4673" s="273" t="s">
        <v>13</v>
      </c>
      <c r="E4673" s="273" t="s">
        <v>25041</v>
      </c>
      <c r="F4673" s="274">
        <v>16.96</v>
      </c>
    </row>
    <row r="4674" spans="1:6">
      <c r="A4674" s="273" t="s">
        <v>25039</v>
      </c>
      <c r="B4674" s="273">
        <v>44315</v>
      </c>
      <c r="C4674" s="266" t="s">
        <v>29387</v>
      </c>
      <c r="D4674" s="273" t="s">
        <v>13</v>
      </c>
      <c r="E4674" s="273" t="s">
        <v>25041</v>
      </c>
      <c r="F4674" s="274">
        <v>70.16</v>
      </c>
    </row>
    <row r="4675" spans="1:6">
      <c r="A4675" s="273" t="s">
        <v>25039</v>
      </c>
      <c r="B4675" s="273">
        <v>9862</v>
      </c>
      <c r="C4675" s="266" t="s">
        <v>29388</v>
      </c>
      <c r="D4675" s="273" t="s">
        <v>13</v>
      </c>
      <c r="E4675" s="273" t="s">
        <v>25041</v>
      </c>
      <c r="F4675" s="274">
        <v>36.74</v>
      </c>
    </row>
    <row r="4676" spans="1:6">
      <c r="A4676" s="273" t="s">
        <v>25039</v>
      </c>
      <c r="B4676" s="273">
        <v>9861</v>
      </c>
      <c r="C4676" s="266" t="s">
        <v>29389</v>
      </c>
      <c r="D4676" s="273" t="s">
        <v>13</v>
      </c>
      <c r="E4676" s="273" t="s">
        <v>25041</v>
      </c>
      <c r="F4676" s="274">
        <v>28.86</v>
      </c>
    </row>
    <row r="4677" spans="1:6">
      <c r="A4677" s="273" t="s">
        <v>25039</v>
      </c>
      <c r="B4677" s="273">
        <v>9866</v>
      </c>
      <c r="C4677" s="266" t="s">
        <v>29390</v>
      </c>
      <c r="D4677" s="273" t="s">
        <v>13</v>
      </c>
      <c r="E4677" s="273" t="s">
        <v>25041</v>
      </c>
      <c r="F4677" s="274">
        <v>24.9</v>
      </c>
    </row>
    <row r="4678" spans="1:6">
      <c r="A4678" s="273" t="s">
        <v>25039</v>
      </c>
      <c r="B4678" s="273">
        <v>9856</v>
      </c>
      <c r="C4678" s="266" t="s">
        <v>29391</v>
      </c>
      <c r="D4678" s="273" t="s">
        <v>13</v>
      </c>
      <c r="E4678" s="273" t="s">
        <v>25041</v>
      </c>
      <c r="F4678" s="274">
        <v>9.31</v>
      </c>
    </row>
    <row r="4679" spans="1:6">
      <c r="A4679" s="273" t="s">
        <v>25039</v>
      </c>
      <c r="B4679" s="273">
        <v>9863</v>
      </c>
      <c r="C4679" s="266" t="s">
        <v>29392</v>
      </c>
      <c r="D4679" s="273" t="s">
        <v>13</v>
      </c>
      <c r="E4679" s="273" t="s">
        <v>25041</v>
      </c>
      <c r="F4679" s="274">
        <v>72.040000000000006</v>
      </c>
    </row>
    <row r="4680" spans="1:6">
      <c r="A4680" s="273" t="s">
        <v>25039</v>
      </c>
      <c r="B4680" s="273">
        <v>9860</v>
      </c>
      <c r="C4680" s="266" t="s">
        <v>29393</v>
      </c>
      <c r="D4680" s="273" t="s">
        <v>13</v>
      </c>
      <c r="E4680" s="273" t="s">
        <v>25041</v>
      </c>
      <c r="F4680" s="274">
        <v>52.58</v>
      </c>
    </row>
    <row r="4681" spans="1:6">
      <c r="A4681" s="273" t="s">
        <v>25039</v>
      </c>
      <c r="B4681" s="273">
        <v>9841</v>
      </c>
      <c r="C4681" s="266" t="s">
        <v>29394</v>
      </c>
      <c r="D4681" s="273" t="s">
        <v>13</v>
      </c>
      <c r="E4681" s="273" t="s">
        <v>25041</v>
      </c>
      <c r="F4681" s="274">
        <v>33.74</v>
      </c>
    </row>
    <row r="4682" spans="1:6">
      <c r="A4682" s="273" t="s">
        <v>25039</v>
      </c>
      <c r="B4682" s="273">
        <v>9840</v>
      </c>
      <c r="C4682" s="266" t="s">
        <v>29395</v>
      </c>
      <c r="D4682" s="273" t="s">
        <v>13</v>
      </c>
      <c r="E4682" s="273" t="s">
        <v>25041</v>
      </c>
      <c r="F4682" s="274">
        <v>71.28</v>
      </c>
    </row>
    <row r="4683" spans="1:6">
      <c r="A4683" s="273" t="s">
        <v>25039</v>
      </c>
      <c r="B4683" s="273">
        <v>20067</v>
      </c>
      <c r="C4683" s="266" t="s">
        <v>29396</v>
      </c>
      <c r="D4683" s="273" t="s">
        <v>13</v>
      </c>
      <c r="E4683" s="273" t="s">
        <v>25041</v>
      </c>
      <c r="F4683" s="274">
        <v>10.94</v>
      </c>
    </row>
    <row r="4684" spans="1:6">
      <c r="A4684" s="273" t="s">
        <v>25039</v>
      </c>
      <c r="B4684" s="273">
        <v>20068</v>
      </c>
      <c r="C4684" s="266" t="s">
        <v>29397</v>
      </c>
      <c r="D4684" s="273" t="s">
        <v>13</v>
      </c>
      <c r="E4684" s="273" t="s">
        <v>25041</v>
      </c>
      <c r="F4684" s="274">
        <v>15.41</v>
      </c>
    </row>
    <row r="4685" spans="1:6">
      <c r="A4685" s="273" t="s">
        <v>25039</v>
      </c>
      <c r="B4685" s="273">
        <v>9839</v>
      </c>
      <c r="C4685" s="266" t="s">
        <v>29398</v>
      </c>
      <c r="D4685" s="273" t="s">
        <v>13</v>
      </c>
      <c r="E4685" s="273" t="s">
        <v>25041</v>
      </c>
      <c r="F4685" s="274">
        <v>27.95</v>
      </c>
    </row>
    <row r="4686" spans="1:6">
      <c r="A4686" s="273" t="s">
        <v>25039</v>
      </c>
      <c r="B4686" s="273">
        <v>9870</v>
      </c>
      <c r="C4686" s="266" t="s">
        <v>29399</v>
      </c>
      <c r="D4686" s="273" t="s">
        <v>13</v>
      </c>
      <c r="E4686" s="273" t="s">
        <v>25041</v>
      </c>
      <c r="F4686" s="274">
        <v>107.43</v>
      </c>
    </row>
    <row r="4687" spans="1:6">
      <c r="A4687" s="273" t="s">
        <v>25039</v>
      </c>
      <c r="B4687" s="273">
        <v>9867</v>
      </c>
      <c r="C4687" s="266" t="s">
        <v>29400</v>
      </c>
      <c r="D4687" s="273" t="s">
        <v>13</v>
      </c>
      <c r="E4687" s="273" t="s">
        <v>25041</v>
      </c>
      <c r="F4687" s="274">
        <v>4.32</v>
      </c>
    </row>
    <row r="4688" spans="1:6">
      <c r="A4688" s="273" t="s">
        <v>25039</v>
      </c>
      <c r="B4688" s="273">
        <v>9868</v>
      </c>
      <c r="C4688" s="266" t="s">
        <v>29401</v>
      </c>
      <c r="D4688" s="273" t="s">
        <v>13</v>
      </c>
      <c r="E4688" s="273" t="s">
        <v>25046</v>
      </c>
      <c r="F4688" s="274">
        <v>4.87</v>
      </c>
    </row>
    <row r="4689" spans="1:6">
      <c r="A4689" s="273" t="s">
        <v>25039</v>
      </c>
      <c r="B4689" s="273">
        <v>9869</v>
      </c>
      <c r="C4689" s="266" t="s">
        <v>29402</v>
      </c>
      <c r="D4689" s="273" t="s">
        <v>13</v>
      </c>
      <c r="E4689" s="273" t="s">
        <v>25041</v>
      </c>
      <c r="F4689" s="274">
        <v>10.51</v>
      </c>
    </row>
    <row r="4690" spans="1:6">
      <c r="A4690" s="273" t="s">
        <v>25039</v>
      </c>
      <c r="B4690" s="273">
        <v>9874</v>
      </c>
      <c r="C4690" s="266" t="s">
        <v>29403</v>
      </c>
      <c r="D4690" s="273" t="s">
        <v>13</v>
      </c>
      <c r="E4690" s="273" t="s">
        <v>25041</v>
      </c>
      <c r="F4690" s="274">
        <v>16.5</v>
      </c>
    </row>
    <row r="4691" spans="1:6">
      <c r="A4691" s="273" t="s">
        <v>25039</v>
      </c>
      <c r="B4691" s="273">
        <v>9875</v>
      </c>
      <c r="C4691" s="266" t="s">
        <v>29404</v>
      </c>
      <c r="D4691" s="273" t="s">
        <v>13</v>
      </c>
      <c r="E4691" s="273" t="s">
        <v>25041</v>
      </c>
      <c r="F4691" s="274">
        <v>18.100000000000001</v>
      </c>
    </row>
    <row r="4692" spans="1:6">
      <c r="A4692" s="273" t="s">
        <v>25039</v>
      </c>
      <c r="B4692" s="273">
        <v>9873</v>
      </c>
      <c r="C4692" s="266" t="s">
        <v>29405</v>
      </c>
      <c r="D4692" s="273" t="s">
        <v>13</v>
      </c>
      <c r="E4692" s="273" t="s">
        <v>25041</v>
      </c>
      <c r="F4692" s="274">
        <v>29.78</v>
      </c>
    </row>
    <row r="4693" spans="1:6">
      <c r="A4693" s="273" t="s">
        <v>25039</v>
      </c>
      <c r="B4693" s="273">
        <v>9871</v>
      </c>
      <c r="C4693" s="266" t="s">
        <v>29406</v>
      </c>
      <c r="D4693" s="273" t="s">
        <v>13</v>
      </c>
      <c r="E4693" s="273" t="s">
        <v>25041</v>
      </c>
      <c r="F4693" s="274">
        <v>49.35</v>
      </c>
    </row>
    <row r="4694" spans="1:6">
      <c r="A4694" s="273" t="s">
        <v>25039</v>
      </c>
      <c r="B4694" s="273">
        <v>9872</v>
      </c>
      <c r="C4694" s="266" t="s">
        <v>29407</v>
      </c>
      <c r="D4694" s="273" t="s">
        <v>13</v>
      </c>
      <c r="E4694" s="273" t="s">
        <v>25041</v>
      </c>
      <c r="F4694" s="274">
        <v>68.650000000000006</v>
      </c>
    </row>
    <row r="4695" spans="1:6">
      <c r="A4695" s="273" t="s">
        <v>25039</v>
      </c>
      <c r="B4695" s="273">
        <v>12425</v>
      </c>
      <c r="C4695" s="266" t="s">
        <v>29408</v>
      </c>
      <c r="D4695" s="273" t="s">
        <v>14</v>
      </c>
      <c r="E4695" s="273" t="s">
        <v>25041</v>
      </c>
      <c r="F4695" s="274">
        <v>65.040000000000006</v>
      </c>
    </row>
    <row r="4696" spans="1:6">
      <c r="A4696" s="273" t="s">
        <v>25039</v>
      </c>
      <c r="B4696" s="273">
        <v>12426</v>
      </c>
      <c r="C4696" s="266" t="s">
        <v>29409</v>
      </c>
      <c r="D4696" s="273" t="s">
        <v>14</v>
      </c>
      <c r="E4696" s="273" t="s">
        <v>25041</v>
      </c>
      <c r="F4696" s="274">
        <v>47.34</v>
      </c>
    </row>
    <row r="4697" spans="1:6">
      <c r="A4697" s="273" t="s">
        <v>25039</v>
      </c>
      <c r="B4697" s="273">
        <v>12427</v>
      </c>
      <c r="C4697" s="266" t="s">
        <v>29410</v>
      </c>
      <c r="D4697" s="273" t="s">
        <v>14</v>
      </c>
      <c r="E4697" s="273" t="s">
        <v>25041</v>
      </c>
      <c r="F4697" s="274">
        <v>269.95999999999998</v>
      </c>
    </row>
    <row r="4698" spans="1:6">
      <c r="A4698" s="273" t="s">
        <v>25039</v>
      </c>
      <c r="B4698" s="273">
        <v>12428</v>
      </c>
      <c r="C4698" s="266" t="s">
        <v>29411</v>
      </c>
      <c r="D4698" s="273" t="s">
        <v>14</v>
      </c>
      <c r="E4698" s="273" t="s">
        <v>25041</v>
      </c>
      <c r="F4698" s="274">
        <v>173.27</v>
      </c>
    </row>
    <row r="4699" spans="1:6">
      <c r="A4699" s="273" t="s">
        <v>25039</v>
      </c>
      <c r="B4699" s="273">
        <v>12429</v>
      </c>
      <c r="C4699" s="266" t="s">
        <v>29412</v>
      </c>
      <c r="D4699" s="273" t="s">
        <v>14</v>
      </c>
      <c r="E4699" s="273" t="s">
        <v>25041</v>
      </c>
      <c r="F4699" s="274">
        <v>436.53</v>
      </c>
    </row>
    <row r="4700" spans="1:6">
      <c r="A4700" s="273" t="s">
        <v>25039</v>
      </c>
      <c r="B4700" s="273">
        <v>12430</v>
      </c>
      <c r="C4700" s="266" t="s">
        <v>29413</v>
      </c>
      <c r="D4700" s="273" t="s">
        <v>14</v>
      </c>
      <c r="E4700" s="273" t="s">
        <v>25041</v>
      </c>
      <c r="F4700" s="274">
        <v>58.04</v>
      </c>
    </row>
    <row r="4701" spans="1:6">
      <c r="A4701" s="273" t="s">
        <v>25039</v>
      </c>
      <c r="B4701" s="273">
        <v>12431</v>
      </c>
      <c r="C4701" s="266" t="s">
        <v>29414</v>
      </c>
      <c r="D4701" s="273" t="s">
        <v>14</v>
      </c>
      <c r="E4701" s="273" t="s">
        <v>25041</v>
      </c>
      <c r="F4701" s="274">
        <v>742.89</v>
      </c>
    </row>
    <row r="4702" spans="1:6">
      <c r="A4702" s="273" t="s">
        <v>25039</v>
      </c>
      <c r="B4702" s="273">
        <v>12432</v>
      </c>
      <c r="C4702" s="266" t="s">
        <v>29415</v>
      </c>
      <c r="D4702" s="273" t="s">
        <v>14</v>
      </c>
      <c r="E4702" s="273" t="s">
        <v>25041</v>
      </c>
      <c r="F4702" s="274">
        <v>152.79</v>
      </c>
    </row>
    <row r="4703" spans="1:6">
      <c r="A4703" s="273" t="s">
        <v>25039</v>
      </c>
      <c r="B4703" s="273">
        <v>12433</v>
      </c>
      <c r="C4703" s="266" t="s">
        <v>29416</v>
      </c>
      <c r="D4703" s="273" t="s">
        <v>14</v>
      </c>
      <c r="E4703" s="273" t="s">
        <v>25041</v>
      </c>
      <c r="F4703" s="274">
        <v>97.27</v>
      </c>
    </row>
    <row r="4704" spans="1:6">
      <c r="A4704" s="273" t="s">
        <v>25039</v>
      </c>
      <c r="B4704" s="273">
        <v>12434</v>
      </c>
      <c r="C4704" s="266" t="s">
        <v>29417</v>
      </c>
      <c r="D4704" s="273" t="s">
        <v>14</v>
      </c>
      <c r="E4704" s="273" t="s">
        <v>25041</v>
      </c>
      <c r="F4704" s="274">
        <v>49.79</v>
      </c>
    </row>
    <row r="4705" spans="1:6">
      <c r="A4705" s="273" t="s">
        <v>25039</v>
      </c>
      <c r="B4705" s="273">
        <v>12435</v>
      </c>
      <c r="C4705" s="266" t="s">
        <v>29418</v>
      </c>
      <c r="D4705" s="273" t="s">
        <v>14</v>
      </c>
      <c r="E4705" s="273" t="s">
        <v>25041</v>
      </c>
      <c r="F4705" s="274">
        <v>301.02</v>
      </c>
    </row>
    <row r="4706" spans="1:6">
      <c r="A4706" s="273" t="s">
        <v>25039</v>
      </c>
      <c r="B4706" s="273">
        <v>12437</v>
      </c>
      <c r="C4706" s="266" t="s">
        <v>29419</v>
      </c>
      <c r="D4706" s="273" t="s">
        <v>14</v>
      </c>
      <c r="E4706" s="273" t="s">
        <v>25041</v>
      </c>
      <c r="F4706" s="274">
        <v>243.11</v>
      </c>
    </row>
    <row r="4707" spans="1:6">
      <c r="A4707" s="273" t="s">
        <v>25039</v>
      </c>
      <c r="B4707" s="273">
        <v>12438</v>
      </c>
      <c r="C4707" s="266" t="s">
        <v>29420</v>
      </c>
      <c r="D4707" s="273" t="s">
        <v>14</v>
      </c>
      <c r="E4707" s="273" t="s">
        <v>25041</v>
      </c>
      <c r="F4707" s="274">
        <v>439.96</v>
      </c>
    </row>
    <row r="4708" spans="1:6">
      <c r="A4708" s="273" t="s">
        <v>25039</v>
      </c>
      <c r="B4708" s="273">
        <v>12439</v>
      </c>
      <c r="C4708" s="266" t="s">
        <v>29421</v>
      </c>
      <c r="D4708" s="273" t="s">
        <v>14</v>
      </c>
      <c r="E4708" s="273" t="s">
        <v>25041</v>
      </c>
      <c r="F4708" s="274">
        <v>78.03</v>
      </c>
    </row>
    <row r="4709" spans="1:6">
      <c r="A4709" s="273" t="s">
        <v>25039</v>
      </c>
      <c r="B4709" s="273">
        <v>12436</v>
      </c>
      <c r="C4709" s="266" t="s">
        <v>29422</v>
      </c>
      <c r="D4709" s="273" t="s">
        <v>14</v>
      </c>
      <c r="E4709" s="273" t="s">
        <v>25041</v>
      </c>
      <c r="F4709" s="274">
        <v>555.76</v>
      </c>
    </row>
    <row r="4710" spans="1:6">
      <c r="A4710" s="273" t="s">
        <v>25039</v>
      </c>
      <c r="B4710" s="273">
        <v>36357</v>
      </c>
      <c r="C4710" s="266" t="s">
        <v>29423</v>
      </c>
      <c r="D4710" s="273" t="s">
        <v>14</v>
      </c>
      <c r="E4710" s="273" t="s">
        <v>25041</v>
      </c>
      <c r="F4710" s="274">
        <v>161.34</v>
      </c>
    </row>
    <row r="4711" spans="1:6">
      <c r="A4711" s="273" t="s">
        <v>25039</v>
      </c>
      <c r="B4711" s="273">
        <v>12424</v>
      </c>
      <c r="C4711" s="266" t="s">
        <v>29424</v>
      </c>
      <c r="D4711" s="273" t="s">
        <v>14</v>
      </c>
      <c r="E4711" s="273" t="s">
        <v>25041</v>
      </c>
      <c r="F4711" s="274">
        <v>100.14</v>
      </c>
    </row>
    <row r="4712" spans="1:6">
      <c r="A4712" s="273" t="s">
        <v>25039</v>
      </c>
      <c r="B4712" s="273">
        <v>12440</v>
      </c>
      <c r="C4712" s="266" t="s">
        <v>29425</v>
      </c>
      <c r="D4712" s="273" t="s">
        <v>14</v>
      </c>
      <c r="E4712" s="273" t="s">
        <v>25041</v>
      </c>
      <c r="F4712" s="274">
        <v>96.8</v>
      </c>
    </row>
    <row r="4713" spans="1:6">
      <c r="A4713" s="273" t="s">
        <v>25039</v>
      </c>
      <c r="B4713" s="273">
        <v>9884</v>
      </c>
      <c r="C4713" s="266" t="s">
        <v>29426</v>
      </c>
      <c r="D4713" s="273" t="s">
        <v>14</v>
      </c>
      <c r="E4713" s="273" t="s">
        <v>25041</v>
      </c>
      <c r="F4713" s="274">
        <v>72.2</v>
      </c>
    </row>
    <row r="4714" spans="1:6">
      <c r="A4714" s="273" t="s">
        <v>25039</v>
      </c>
      <c r="B4714" s="273">
        <v>9888</v>
      </c>
      <c r="C4714" s="266" t="s">
        <v>29427</v>
      </c>
      <c r="D4714" s="273" t="s">
        <v>14</v>
      </c>
      <c r="E4714" s="273" t="s">
        <v>25041</v>
      </c>
      <c r="F4714" s="274">
        <v>58.01</v>
      </c>
    </row>
    <row r="4715" spans="1:6">
      <c r="A4715" s="273" t="s">
        <v>25039</v>
      </c>
      <c r="B4715" s="273">
        <v>9886</v>
      </c>
      <c r="C4715" s="266" t="s">
        <v>29428</v>
      </c>
      <c r="D4715" s="273" t="s">
        <v>14</v>
      </c>
      <c r="E4715" s="273" t="s">
        <v>25041</v>
      </c>
      <c r="F4715" s="274">
        <v>34.67</v>
      </c>
    </row>
    <row r="4716" spans="1:6">
      <c r="A4716" s="273" t="s">
        <v>25039</v>
      </c>
      <c r="B4716" s="273">
        <v>9883</v>
      </c>
      <c r="C4716" s="266" t="s">
        <v>29429</v>
      </c>
      <c r="D4716" s="273" t="s">
        <v>14</v>
      </c>
      <c r="E4716" s="273" t="s">
        <v>25041</v>
      </c>
      <c r="F4716" s="274">
        <v>25.31</v>
      </c>
    </row>
    <row r="4717" spans="1:6">
      <c r="A4717" s="273" t="s">
        <v>25039</v>
      </c>
      <c r="B4717" s="273">
        <v>9889</v>
      </c>
      <c r="C4717" s="266" t="s">
        <v>29430</v>
      </c>
      <c r="D4717" s="273" t="s">
        <v>14</v>
      </c>
      <c r="E4717" s="273" t="s">
        <v>25041</v>
      </c>
      <c r="F4717" s="274">
        <v>175.66</v>
      </c>
    </row>
    <row r="4718" spans="1:6">
      <c r="A4718" s="273" t="s">
        <v>25039</v>
      </c>
      <c r="B4718" s="273">
        <v>9887</v>
      </c>
      <c r="C4718" s="266" t="s">
        <v>29431</v>
      </c>
      <c r="D4718" s="273" t="s">
        <v>14</v>
      </c>
      <c r="E4718" s="273" t="s">
        <v>25041</v>
      </c>
      <c r="F4718" s="274">
        <v>106.17</v>
      </c>
    </row>
    <row r="4719" spans="1:6">
      <c r="A4719" s="273" t="s">
        <v>25039</v>
      </c>
      <c r="B4719" s="273">
        <v>9890</v>
      </c>
      <c r="C4719" s="266" t="s">
        <v>29432</v>
      </c>
      <c r="D4719" s="273" t="s">
        <v>14</v>
      </c>
      <c r="E4719" s="273" t="s">
        <v>25041</v>
      </c>
      <c r="F4719" s="274">
        <v>272.14</v>
      </c>
    </row>
    <row r="4720" spans="1:6">
      <c r="A4720" s="273" t="s">
        <v>25039</v>
      </c>
      <c r="B4720" s="273">
        <v>9885</v>
      </c>
      <c r="C4720" s="266" t="s">
        <v>29433</v>
      </c>
      <c r="D4720" s="273" t="s">
        <v>14</v>
      </c>
      <c r="E4720" s="273" t="s">
        <v>25041</v>
      </c>
      <c r="F4720" s="274">
        <v>33.520000000000003</v>
      </c>
    </row>
    <row r="4721" spans="1:6">
      <c r="A4721" s="273" t="s">
        <v>25039</v>
      </c>
      <c r="B4721" s="273">
        <v>9891</v>
      </c>
      <c r="C4721" s="266" t="s">
        <v>29434</v>
      </c>
      <c r="D4721" s="273" t="s">
        <v>14</v>
      </c>
      <c r="E4721" s="273" t="s">
        <v>25041</v>
      </c>
      <c r="F4721" s="274">
        <v>382.04</v>
      </c>
    </row>
    <row r="4722" spans="1:6">
      <c r="A4722" s="273" t="s">
        <v>25039</v>
      </c>
      <c r="B4722" s="273">
        <v>36316</v>
      </c>
      <c r="C4722" s="266" t="s">
        <v>29435</v>
      </c>
      <c r="D4722" s="273" t="s">
        <v>14</v>
      </c>
      <c r="E4722" s="273" t="s">
        <v>25041</v>
      </c>
      <c r="F4722" s="274">
        <v>26.29</v>
      </c>
    </row>
    <row r="4723" spans="1:6">
      <c r="A4723" s="273" t="s">
        <v>25039</v>
      </c>
      <c r="B4723" s="273">
        <v>36313</v>
      </c>
      <c r="C4723" s="266" t="s">
        <v>29436</v>
      </c>
      <c r="D4723" s="273" t="s">
        <v>14</v>
      </c>
      <c r="E4723" s="273" t="s">
        <v>25041</v>
      </c>
      <c r="F4723" s="274">
        <v>16.88</v>
      </c>
    </row>
    <row r="4724" spans="1:6">
      <c r="A4724" s="273" t="s">
        <v>25039</v>
      </c>
      <c r="B4724" s="273">
        <v>64</v>
      </c>
      <c r="C4724" s="266" t="s">
        <v>29437</v>
      </c>
      <c r="D4724" s="273" t="s">
        <v>14</v>
      </c>
      <c r="E4724" s="273" t="s">
        <v>25041</v>
      </c>
      <c r="F4724" s="274">
        <v>5.55</v>
      </c>
    </row>
    <row r="4725" spans="1:6">
      <c r="A4725" s="273" t="s">
        <v>25039</v>
      </c>
      <c r="B4725" s="273">
        <v>37423</v>
      </c>
      <c r="C4725" s="266" t="s">
        <v>29438</v>
      </c>
      <c r="D4725" s="273" t="s">
        <v>14</v>
      </c>
      <c r="E4725" s="273" t="s">
        <v>25041</v>
      </c>
      <c r="F4725" s="274">
        <v>13.71</v>
      </c>
    </row>
    <row r="4726" spans="1:6">
      <c r="A4726" s="273" t="s">
        <v>25039</v>
      </c>
      <c r="B4726" s="273">
        <v>9892</v>
      </c>
      <c r="C4726" s="266" t="s">
        <v>29439</v>
      </c>
      <c r="D4726" s="273" t="s">
        <v>14</v>
      </c>
      <c r="E4726" s="273" t="s">
        <v>25041</v>
      </c>
      <c r="F4726" s="274">
        <v>7.9</v>
      </c>
    </row>
    <row r="4727" spans="1:6">
      <c r="A4727" s="273" t="s">
        <v>25039</v>
      </c>
      <c r="B4727" s="273">
        <v>9901</v>
      </c>
      <c r="C4727" s="266" t="s">
        <v>29440</v>
      </c>
      <c r="D4727" s="273" t="s">
        <v>14</v>
      </c>
      <c r="E4727" s="273" t="s">
        <v>25041</v>
      </c>
      <c r="F4727" s="274">
        <v>38.24</v>
      </c>
    </row>
    <row r="4728" spans="1:6">
      <c r="A4728" s="273" t="s">
        <v>25039</v>
      </c>
      <c r="B4728" s="273">
        <v>9900</v>
      </c>
      <c r="C4728" s="266" t="s">
        <v>29441</v>
      </c>
      <c r="D4728" s="273" t="s">
        <v>14</v>
      </c>
      <c r="E4728" s="273" t="s">
        <v>25041</v>
      </c>
      <c r="F4728" s="274">
        <v>22.16</v>
      </c>
    </row>
    <row r="4729" spans="1:6">
      <c r="A4729" s="273" t="s">
        <v>25039</v>
      </c>
      <c r="B4729" s="273">
        <v>9899</v>
      </c>
      <c r="C4729" s="266" t="s">
        <v>29442</v>
      </c>
      <c r="D4729" s="273" t="s">
        <v>14</v>
      </c>
      <c r="E4729" s="273" t="s">
        <v>25041</v>
      </c>
      <c r="F4729" s="274">
        <v>9.93</v>
      </c>
    </row>
    <row r="4730" spans="1:6">
      <c r="A4730" s="273" t="s">
        <v>25039</v>
      </c>
      <c r="B4730" s="273">
        <v>9908</v>
      </c>
      <c r="C4730" s="266" t="s">
        <v>29443</v>
      </c>
      <c r="D4730" s="273" t="s">
        <v>14</v>
      </c>
      <c r="E4730" s="273" t="s">
        <v>25041</v>
      </c>
      <c r="F4730" s="274">
        <v>446.65</v>
      </c>
    </row>
    <row r="4731" spans="1:6">
      <c r="A4731" s="273" t="s">
        <v>25039</v>
      </c>
      <c r="B4731" s="273">
        <v>9905</v>
      </c>
      <c r="C4731" s="266" t="s">
        <v>29444</v>
      </c>
      <c r="D4731" s="273" t="s">
        <v>14</v>
      </c>
      <c r="E4731" s="273" t="s">
        <v>25041</v>
      </c>
      <c r="F4731" s="274">
        <v>7.77</v>
      </c>
    </row>
    <row r="4732" spans="1:6">
      <c r="A4732" s="273" t="s">
        <v>25039</v>
      </c>
      <c r="B4732" s="273">
        <v>9906</v>
      </c>
      <c r="C4732" s="266" t="s">
        <v>29445</v>
      </c>
      <c r="D4732" s="273" t="s">
        <v>14</v>
      </c>
      <c r="E4732" s="273" t="s">
        <v>25041</v>
      </c>
      <c r="F4732" s="274">
        <v>9.3699999999999992</v>
      </c>
    </row>
    <row r="4733" spans="1:6">
      <c r="A4733" s="273" t="s">
        <v>25039</v>
      </c>
      <c r="B4733" s="273">
        <v>9895</v>
      </c>
      <c r="C4733" s="266" t="s">
        <v>29446</v>
      </c>
      <c r="D4733" s="273" t="s">
        <v>14</v>
      </c>
      <c r="E4733" s="273" t="s">
        <v>25041</v>
      </c>
      <c r="F4733" s="274">
        <v>15.78</v>
      </c>
    </row>
    <row r="4734" spans="1:6">
      <c r="A4734" s="273" t="s">
        <v>25039</v>
      </c>
      <c r="B4734" s="273">
        <v>9894</v>
      </c>
      <c r="C4734" s="266" t="s">
        <v>29447</v>
      </c>
      <c r="D4734" s="273" t="s">
        <v>14</v>
      </c>
      <c r="E4734" s="273" t="s">
        <v>25041</v>
      </c>
      <c r="F4734" s="274">
        <v>30.35</v>
      </c>
    </row>
    <row r="4735" spans="1:6">
      <c r="A4735" s="273" t="s">
        <v>25039</v>
      </c>
      <c r="B4735" s="273">
        <v>9897</v>
      </c>
      <c r="C4735" s="266" t="s">
        <v>29448</v>
      </c>
      <c r="D4735" s="273" t="s">
        <v>14</v>
      </c>
      <c r="E4735" s="273" t="s">
        <v>25041</v>
      </c>
      <c r="F4735" s="274">
        <v>32.4</v>
      </c>
    </row>
    <row r="4736" spans="1:6">
      <c r="A4736" s="273" t="s">
        <v>25039</v>
      </c>
      <c r="B4736" s="273">
        <v>9910</v>
      </c>
      <c r="C4736" s="266" t="s">
        <v>29449</v>
      </c>
      <c r="D4736" s="273" t="s">
        <v>14</v>
      </c>
      <c r="E4736" s="273" t="s">
        <v>25041</v>
      </c>
      <c r="F4736" s="274">
        <v>84.31</v>
      </c>
    </row>
    <row r="4737" spans="1:6">
      <c r="A4737" s="273" t="s">
        <v>25039</v>
      </c>
      <c r="B4737" s="273">
        <v>9909</v>
      </c>
      <c r="C4737" s="266" t="s">
        <v>29450</v>
      </c>
      <c r="D4737" s="273" t="s">
        <v>14</v>
      </c>
      <c r="E4737" s="273" t="s">
        <v>25041</v>
      </c>
      <c r="F4737" s="274">
        <v>171.7</v>
      </c>
    </row>
    <row r="4738" spans="1:6">
      <c r="A4738" s="273" t="s">
        <v>25039</v>
      </c>
      <c r="B4738" s="273">
        <v>9907</v>
      </c>
      <c r="C4738" s="266" t="s">
        <v>29451</v>
      </c>
      <c r="D4738" s="273" t="s">
        <v>14</v>
      </c>
      <c r="E4738" s="273" t="s">
        <v>25041</v>
      </c>
      <c r="F4738" s="274">
        <v>202.73</v>
      </c>
    </row>
    <row r="4739" spans="1:6">
      <c r="A4739" s="273" t="s">
        <v>25039</v>
      </c>
      <c r="B4739" s="273">
        <v>20973</v>
      </c>
      <c r="C4739" s="266" t="s">
        <v>29452</v>
      </c>
      <c r="D4739" s="273" t="s">
        <v>14</v>
      </c>
      <c r="E4739" s="273" t="s">
        <v>25041</v>
      </c>
      <c r="F4739" s="274">
        <v>212.51</v>
      </c>
    </row>
    <row r="4740" spans="1:6">
      <c r="A4740" s="273" t="s">
        <v>25039</v>
      </c>
      <c r="B4740" s="273">
        <v>20974</v>
      </c>
      <c r="C4740" s="266" t="s">
        <v>29453</v>
      </c>
      <c r="D4740" s="273" t="s">
        <v>14</v>
      </c>
      <c r="E4740" s="273" t="s">
        <v>25041</v>
      </c>
      <c r="F4740" s="274">
        <v>304.02999999999997</v>
      </c>
    </row>
    <row r="4741" spans="1:6">
      <c r="A4741" s="273" t="s">
        <v>25039</v>
      </c>
      <c r="B4741" s="273">
        <v>37989</v>
      </c>
      <c r="C4741" s="266" t="s">
        <v>29454</v>
      </c>
      <c r="D4741" s="273" t="s">
        <v>14</v>
      </c>
      <c r="E4741" s="273" t="s">
        <v>25041</v>
      </c>
      <c r="F4741" s="274">
        <v>15.49</v>
      </c>
    </row>
    <row r="4742" spans="1:6">
      <c r="A4742" s="273" t="s">
        <v>25039</v>
      </c>
      <c r="B4742" s="273">
        <v>37990</v>
      </c>
      <c r="C4742" s="266" t="s">
        <v>29455</v>
      </c>
      <c r="D4742" s="273" t="s">
        <v>14</v>
      </c>
      <c r="E4742" s="273" t="s">
        <v>25041</v>
      </c>
      <c r="F4742" s="274">
        <v>17.09</v>
      </c>
    </row>
    <row r="4743" spans="1:6">
      <c r="A4743" s="273" t="s">
        <v>25039</v>
      </c>
      <c r="B4743" s="273">
        <v>37991</v>
      </c>
      <c r="C4743" s="266" t="s">
        <v>29456</v>
      </c>
      <c r="D4743" s="273" t="s">
        <v>14</v>
      </c>
      <c r="E4743" s="273" t="s">
        <v>25041</v>
      </c>
      <c r="F4743" s="274">
        <v>22.74</v>
      </c>
    </row>
    <row r="4744" spans="1:6">
      <c r="A4744" s="273" t="s">
        <v>25039</v>
      </c>
      <c r="B4744" s="273">
        <v>37992</v>
      </c>
      <c r="C4744" s="266" t="s">
        <v>29457</v>
      </c>
      <c r="D4744" s="273" t="s">
        <v>14</v>
      </c>
      <c r="E4744" s="273" t="s">
        <v>25041</v>
      </c>
      <c r="F4744" s="274">
        <v>35.29</v>
      </c>
    </row>
    <row r="4745" spans="1:6">
      <c r="A4745" s="273" t="s">
        <v>25039</v>
      </c>
      <c r="B4745" s="273">
        <v>37993</v>
      </c>
      <c r="C4745" s="266" t="s">
        <v>29458</v>
      </c>
      <c r="D4745" s="273" t="s">
        <v>14</v>
      </c>
      <c r="E4745" s="273" t="s">
        <v>25041</v>
      </c>
      <c r="F4745" s="274">
        <v>53.54</v>
      </c>
    </row>
    <row r="4746" spans="1:6">
      <c r="A4746" s="273" t="s">
        <v>25039</v>
      </c>
      <c r="B4746" s="273">
        <v>37994</v>
      </c>
      <c r="C4746" s="266" t="s">
        <v>29459</v>
      </c>
      <c r="D4746" s="273" t="s">
        <v>14</v>
      </c>
      <c r="E4746" s="273" t="s">
        <v>25041</v>
      </c>
      <c r="F4746" s="274">
        <v>127.5</v>
      </c>
    </row>
    <row r="4747" spans="1:6">
      <c r="A4747" s="273" t="s">
        <v>25039</v>
      </c>
      <c r="B4747" s="273">
        <v>37995</v>
      </c>
      <c r="C4747" s="266" t="s">
        <v>29460</v>
      </c>
      <c r="D4747" s="273" t="s">
        <v>14</v>
      </c>
      <c r="E4747" s="273" t="s">
        <v>25041</v>
      </c>
      <c r="F4747" s="274">
        <v>166.19</v>
      </c>
    </row>
    <row r="4748" spans="1:6">
      <c r="A4748" s="273" t="s">
        <v>25039</v>
      </c>
      <c r="B4748" s="273">
        <v>37996</v>
      </c>
      <c r="C4748" s="266" t="s">
        <v>29461</v>
      </c>
      <c r="D4748" s="273" t="s">
        <v>14</v>
      </c>
      <c r="E4748" s="273" t="s">
        <v>25041</v>
      </c>
      <c r="F4748" s="274">
        <v>253.06</v>
      </c>
    </row>
    <row r="4749" spans="1:6">
      <c r="A4749" s="273" t="s">
        <v>25039</v>
      </c>
      <c r="B4749" s="273">
        <v>45267</v>
      </c>
      <c r="C4749" s="266" t="s">
        <v>32473</v>
      </c>
      <c r="D4749" s="273" t="s">
        <v>14</v>
      </c>
      <c r="E4749" s="273" t="s">
        <v>25041</v>
      </c>
      <c r="F4749" s="274">
        <v>192.02</v>
      </c>
    </row>
    <row r="4750" spans="1:6">
      <c r="A4750" s="273" t="s">
        <v>25212</v>
      </c>
      <c r="B4750" s="273">
        <v>38604</v>
      </c>
      <c r="C4750" s="266" t="s">
        <v>29462</v>
      </c>
      <c r="D4750" s="273" t="s">
        <v>14</v>
      </c>
      <c r="E4750" s="273" t="s">
        <v>25041</v>
      </c>
      <c r="F4750" s="274">
        <v>201374.82</v>
      </c>
    </row>
    <row r="4751" spans="1:6">
      <c r="A4751" s="273" t="s">
        <v>25212</v>
      </c>
      <c r="B4751" s="273">
        <v>10601</v>
      </c>
      <c r="C4751" s="266" t="s">
        <v>29463</v>
      </c>
      <c r="D4751" s="273" t="s">
        <v>14</v>
      </c>
      <c r="E4751" s="273" t="s">
        <v>25041</v>
      </c>
      <c r="F4751" s="274">
        <v>3917142.05</v>
      </c>
    </row>
    <row r="4752" spans="1:6">
      <c r="A4752" s="273" t="s">
        <v>25212</v>
      </c>
      <c r="B4752" s="273">
        <v>44469</v>
      </c>
      <c r="C4752" s="266" t="s">
        <v>32474</v>
      </c>
      <c r="D4752" s="273" t="s">
        <v>14</v>
      </c>
      <c r="E4752" s="273" t="s">
        <v>25041</v>
      </c>
      <c r="F4752" s="274">
        <v>10313696.779999999</v>
      </c>
    </row>
    <row r="4753" spans="1:6">
      <c r="A4753" s="273" t="s">
        <v>25212</v>
      </c>
      <c r="B4753" s="273">
        <v>9914</v>
      </c>
      <c r="C4753" s="266" t="s">
        <v>29464</v>
      </c>
      <c r="D4753" s="273" t="s">
        <v>14</v>
      </c>
      <c r="E4753" s="273" t="s">
        <v>25046</v>
      </c>
      <c r="F4753" s="274">
        <v>712400</v>
      </c>
    </row>
    <row r="4754" spans="1:6">
      <c r="A4754" s="273" t="s">
        <v>25212</v>
      </c>
      <c r="B4754" s="273">
        <v>36485</v>
      </c>
      <c r="C4754" s="266" t="s">
        <v>29465</v>
      </c>
      <c r="D4754" s="273" t="s">
        <v>14</v>
      </c>
      <c r="E4754" s="273" t="s">
        <v>25041</v>
      </c>
      <c r="F4754" s="274">
        <v>755845.38</v>
      </c>
    </row>
    <row r="4755" spans="1:6">
      <c r="A4755" s="273" t="s">
        <v>25212</v>
      </c>
      <c r="B4755" s="273">
        <v>9912</v>
      </c>
      <c r="C4755" s="266" t="s">
        <v>29466</v>
      </c>
      <c r="D4755" s="273" t="s">
        <v>14</v>
      </c>
      <c r="E4755" s="273" t="s">
        <v>25046</v>
      </c>
      <c r="F4755" s="274">
        <v>3188995</v>
      </c>
    </row>
    <row r="4756" spans="1:6">
      <c r="A4756" s="273" t="s">
        <v>25212</v>
      </c>
      <c r="B4756" s="273">
        <v>9921</v>
      </c>
      <c r="C4756" s="266" t="s">
        <v>29467</v>
      </c>
      <c r="D4756" s="273" t="s">
        <v>14</v>
      </c>
      <c r="E4756" s="273" t="s">
        <v>25041</v>
      </c>
      <c r="F4756" s="274">
        <v>1645034.46</v>
      </c>
    </row>
    <row r="4757" spans="1:6">
      <c r="A4757" s="273" t="s">
        <v>25039</v>
      </c>
      <c r="B4757" s="273">
        <v>21112</v>
      </c>
      <c r="C4757" s="266" t="s">
        <v>29468</v>
      </c>
      <c r="D4757" s="273" t="s">
        <v>14</v>
      </c>
      <c r="E4757" s="273" t="s">
        <v>25041</v>
      </c>
      <c r="F4757" s="274">
        <v>309.02999999999997</v>
      </c>
    </row>
    <row r="4758" spans="1:6">
      <c r="A4758" s="273" t="s">
        <v>25039</v>
      </c>
      <c r="B4758" s="273">
        <v>10228</v>
      </c>
      <c r="C4758" s="266" t="s">
        <v>29469</v>
      </c>
      <c r="D4758" s="273" t="s">
        <v>14</v>
      </c>
      <c r="E4758" s="273" t="s">
        <v>25046</v>
      </c>
      <c r="F4758" s="274">
        <v>359</v>
      </c>
    </row>
    <row r="4759" spans="1:6">
      <c r="A4759" s="273" t="s">
        <v>25039</v>
      </c>
      <c r="B4759" s="273">
        <v>11781</v>
      </c>
      <c r="C4759" s="266" t="s">
        <v>29470</v>
      </c>
      <c r="D4759" s="273" t="s">
        <v>14</v>
      </c>
      <c r="E4759" s="273" t="s">
        <v>25041</v>
      </c>
      <c r="F4759" s="274">
        <v>290.83</v>
      </c>
    </row>
    <row r="4760" spans="1:6">
      <c r="A4760" s="273" t="s">
        <v>25039</v>
      </c>
      <c r="B4760" s="273">
        <v>37588</v>
      </c>
      <c r="C4760" s="266" t="s">
        <v>32475</v>
      </c>
      <c r="D4760" s="273" t="s">
        <v>14</v>
      </c>
      <c r="E4760" s="273" t="s">
        <v>25041</v>
      </c>
      <c r="F4760" s="274">
        <v>57.58</v>
      </c>
    </row>
    <row r="4761" spans="1:6">
      <c r="A4761" s="273" t="s">
        <v>25039</v>
      </c>
      <c r="B4761" s="273">
        <v>11751</v>
      </c>
      <c r="C4761" s="266" t="s">
        <v>29471</v>
      </c>
      <c r="D4761" s="273" t="s">
        <v>14</v>
      </c>
      <c r="E4761" s="273" t="s">
        <v>25041</v>
      </c>
      <c r="F4761" s="274">
        <v>120.48</v>
      </c>
    </row>
    <row r="4762" spans="1:6">
      <c r="A4762" s="273" t="s">
        <v>25039</v>
      </c>
      <c r="B4762" s="273">
        <v>11750</v>
      </c>
      <c r="C4762" s="266" t="s">
        <v>29472</v>
      </c>
      <c r="D4762" s="273" t="s">
        <v>14</v>
      </c>
      <c r="E4762" s="273" t="s">
        <v>25041</v>
      </c>
      <c r="F4762" s="274">
        <v>99.98</v>
      </c>
    </row>
    <row r="4763" spans="1:6">
      <c r="A4763" s="273" t="s">
        <v>25039</v>
      </c>
      <c r="B4763" s="273">
        <v>11746</v>
      </c>
      <c r="C4763" s="266" t="s">
        <v>29473</v>
      </c>
      <c r="D4763" s="273" t="s">
        <v>14</v>
      </c>
      <c r="E4763" s="273" t="s">
        <v>25041</v>
      </c>
      <c r="F4763" s="274">
        <v>67.08</v>
      </c>
    </row>
    <row r="4764" spans="1:6">
      <c r="A4764" s="273" t="s">
        <v>25039</v>
      </c>
      <c r="B4764" s="273">
        <v>11748</v>
      </c>
      <c r="C4764" s="266" t="s">
        <v>29474</v>
      </c>
      <c r="D4764" s="273" t="s">
        <v>14</v>
      </c>
      <c r="E4764" s="273" t="s">
        <v>25041</v>
      </c>
      <c r="F4764" s="274">
        <v>43.05</v>
      </c>
    </row>
    <row r="4765" spans="1:6">
      <c r="A4765" s="273" t="s">
        <v>25039</v>
      </c>
      <c r="B4765" s="273">
        <v>11747</v>
      </c>
      <c r="C4765" s="266" t="s">
        <v>29475</v>
      </c>
      <c r="D4765" s="273" t="s">
        <v>14</v>
      </c>
      <c r="E4765" s="273" t="s">
        <v>25041</v>
      </c>
      <c r="F4765" s="274">
        <v>185.79</v>
      </c>
    </row>
    <row r="4766" spans="1:6">
      <c r="A4766" s="273" t="s">
        <v>25039</v>
      </c>
      <c r="B4766" s="273">
        <v>11749</v>
      </c>
      <c r="C4766" s="266" t="s">
        <v>29476</v>
      </c>
      <c r="D4766" s="273" t="s">
        <v>14</v>
      </c>
      <c r="E4766" s="273" t="s">
        <v>25041</v>
      </c>
      <c r="F4766" s="274">
        <v>49.69</v>
      </c>
    </row>
    <row r="4767" spans="1:6">
      <c r="A4767" s="273" t="s">
        <v>25039</v>
      </c>
      <c r="B4767" s="273">
        <v>10236</v>
      </c>
      <c r="C4767" s="266" t="s">
        <v>29477</v>
      </c>
      <c r="D4767" s="273" t="s">
        <v>14</v>
      </c>
      <c r="E4767" s="273" t="s">
        <v>25041</v>
      </c>
      <c r="F4767" s="274">
        <v>180.78</v>
      </c>
    </row>
    <row r="4768" spans="1:6">
      <c r="A4768" s="273" t="s">
        <v>25039</v>
      </c>
      <c r="B4768" s="273">
        <v>10233</v>
      </c>
      <c r="C4768" s="266" t="s">
        <v>29478</v>
      </c>
      <c r="D4768" s="273" t="s">
        <v>14</v>
      </c>
      <c r="E4768" s="273" t="s">
        <v>25041</v>
      </c>
      <c r="F4768" s="274">
        <v>169.41</v>
      </c>
    </row>
    <row r="4769" spans="1:6">
      <c r="A4769" s="273" t="s">
        <v>25039</v>
      </c>
      <c r="B4769" s="273">
        <v>10234</v>
      </c>
      <c r="C4769" s="266" t="s">
        <v>29479</v>
      </c>
      <c r="D4769" s="273" t="s">
        <v>14</v>
      </c>
      <c r="E4769" s="273" t="s">
        <v>25041</v>
      </c>
      <c r="F4769" s="274">
        <v>106.72</v>
      </c>
    </row>
    <row r="4770" spans="1:6">
      <c r="A4770" s="273" t="s">
        <v>25039</v>
      </c>
      <c r="B4770" s="273">
        <v>10231</v>
      </c>
      <c r="C4770" s="266" t="s">
        <v>29480</v>
      </c>
      <c r="D4770" s="273" t="s">
        <v>14</v>
      </c>
      <c r="E4770" s="273" t="s">
        <v>25041</v>
      </c>
      <c r="F4770" s="274">
        <v>489.36</v>
      </c>
    </row>
    <row r="4771" spans="1:6">
      <c r="A4771" s="273" t="s">
        <v>25039</v>
      </c>
      <c r="B4771" s="273">
        <v>10232</v>
      </c>
      <c r="C4771" s="266" t="s">
        <v>29481</v>
      </c>
      <c r="D4771" s="273" t="s">
        <v>14</v>
      </c>
      <c r="E4771" s="273" t="s">
        <v>25041</v>
      </c>
      <c r="F4771" s="274">
        <v>273.83999999999997</v>
      </c>
    </row>
    <row r="4772" spans="1:6">
      <c r="A4772" s="273" t="s">
        <v>25039</v>
      </c>
      <c r="B4772" s="273">
        <v>10235</v>
      </c>
      <c r="C4772" s="266" t="s">
        <v>29482</v>
      </c>
      <c r="D4772" s="273" t="s">
        <v>14</v>
      </c>
      <c r="E4772" s="273" t="s">
        <v>25041</v>
      </c>
      <c r="F4772" s="274">
        <v>670.86</v>
      </c>
    </row>
    <row r="4773" spans="1:6">
      <c r="A4773" s="273" t="s">
        <v>25039</v>
      </c>
      <c r="B4773" s="273">
        <v>10229</v>
      </c>
      <c r="C4773" s="266" t="s">
        <v>29483</v>
      </c>
      <c r="D4773" s="273" t="s">
        <v>14</v>
      </c>
      <c r="E4773" s="273" t="s">
        <v>25046</v>
      </c>
      <c r="F4773" s="274">
        <v>96.51</v>
      </c>
    </row>
    <row r="4774" spans="1:6">
      <c r="A4774" s="273" t="s">
        <v>25039</v>
      </c>
      <c r="B4774" s="273">
        <v>10230</v>
      </c>
      <c r="C4774" s="266" t="s">
        <v>29484</v>
      </c>
      <c r="D4774" s="273" t="s">
        <v>14</v>
      </c>
      <c r="E4774" s="273" t="s">
        <v>25041</v>
      </c>
      <c r="F4774" s="274">
        <v>1180.6500000000001</v>
      </c>
    </row>
    <row r="4775" spans="1:6">
      <c r="A4775" s="273" t="s">
        <v>25039</v>
      </c>
      <c r="B4775" s="273">
        <v>10409</v>
      </c>
      <c r="C4775" s="266" t="s">
        <v>29485</v>
      </c>
      <c r="D4775" s="273" t="s">
        <v>14</v>
      </c>
      <c r="E4775" s="273" t="s">
        <v>25041</v>
      </c>
      <c r="F4775" s="274">
        <v>350.76</v>
      </c>
    </row>
    <row r="4776" spans="1:6">
      <c r="A4776" s="273" t="s">
        <v>25039</v>
      </c>
      <c r="B4776" s="273">
        <v>10411</v>
      </c>
      <c r="C4776" s="266" t="s">
        <v>29486</v>
      </c>
      <c r="D4776" s="273" t="s">
        <v>14</v>
      </c>
      <c r="E4776" s="273" t="s">
        <v>25041</v>
      </c>
      <c r="F4776" s="274">
        <v>313.86</v>
      </c>
    </row>
    <row r="4777" spans="1:6">
      <c r="A4777" s="273" t="s">
        <v>25039</v>
      </c>
      <c r="B4777" s="273">
        <v>10410</v>
      </c>
      <c r="C4777" s="266" t="s">
        <v>29487</v>
      </c>
      <c r="D4777" s="273" t="s">
        <v>14</v>
      </c>
      <c r="E4777" s="273" t="s">
        <v>25041</v>
      </c>
      <c r="F4777" s="274">
        <v>209.66</v>
      </c>
    </row>
    <row r="4778" spans="1:6">
      <c r="A4778" s="273" t="s">
        <v>25039</v>
      </c>
      <c r="B4778" s="273">
        <v>10404</v>
      </c>
      <c r="C4778" s="266" t="s">
        <v>29488</v>
      </c>
      <c r="D4778" s="273" t="s">
        <v>14</v>
      </c>
      <c r="E4778" s="273" t="s">
        <v>25041</v>
      </c>
      <c r="F4778" s="274">
        <v>127.29</v>
      </c>
    </row>
    <row r="4779" spans="1:6">
      <c r="A4779" s="273" t="s">
        <v>25039</v>
      </c>
      <c r="B4779" s="273">
        <v>10405</v>
      </c>
      <c r="C4779" s="266" t="s">
        <v>29489</v>
      </c>
      <c r="D4779" s="273" t="s">
        <v>14</v>
      </c>
      <c r="E4779" s="273" t="s">
        <v>25041</v>
      </c>
      <c r="F4779" s="274">
        <v>702.74</v>
      </c>
    </row>
    <row r="4780" spans="1:6">
      <c r="A4780" s="273" t="s">
        <v>25039</v>
      </c>
      <c r="B4780" s="273">
        <v>10408</v>
      </c>
      <c r="C4780" s="266" t="s">
        <v>29490</v>
      </c>
      <c r="D4780" s="273" t="s">
        <v>14</v>
      </c>
      <c r="E4780" s="273" t="s">
        <v>25041</v>
      </c>
      <c r="F4780" s="274">
        <v>491.42</v>
      </c>
    </row>
    <row r="4781" spans="1:6">
      <c r="A4781" s="273" t="s">
        <v>25039</v>
      </c>
      <c r="B4781" s="273">
        <v>10406</v>
      </c>
      <c r="C4781" s="266" t="s">
        <v>29491</v>
      </c>
      <c r="D4781" s="273" t="s">
        <v>14</v>
      </c>
      <c r="E4781" s="273" t="s">
        <v>25041</v>
      </c>
      <c r="F4781" s="274">
        <v>970.63</v>
      </c>
    </row>
    <row r="4782" spans="1:6">
      <c r="A4782" s="273" t="s">
        <v>25039</v>
      </c>
      <c r="B4782" s="273">
        <v>10412</v>
      </c>
      <c r="C4782" s="266" t="s">
        <v>29492</v>
      </c>
      <c r="D4782" s="273" t="s">
        <v>14</v>
      </c>
      <c r="E4782" s="273" t="s">
        <v>25041</v>
      </c>
      <c r="F4782" s="274">
        <v>154.26</v>
      </c>
    </row>
    <row r="4783" spans="1:6">
      <c r="A4783" s="273" t="s">
        <v>25039</v>
      </c>
      <c r="B4783" s="273">
        <v>10407</v>
      </c>
      <c r="C4783" s="266" t="s">
        <v>29493</v>
      </c>
      <c r="D4783" s="273" t="s">
        <v>14</v>
      </c>
      <c r="E4783" s="273" t="s">
        <v>25041</v>
      </c>
      <c r="F4783" s="274">
        <v>1505.46</v>
      </c>
    </row>
    <row r="4784" spans="1:6">
      <c r="A4784" s="273" t="s">
        <v>25039</v>
      </c>
      <c r="B4784" s="273">
        <v>10416</v>
      </c>
      <c r="C4784" s="266" t="s">
        <v>29494</v>
      </c>
      <c r="D4784" s="273" t="s">
        <v>14</v>
      </c>
      <c r="E4784" s="273" t="s">
        <v>25041</v>
      </c>
      <c r="F4784" s="274">
        <v>186.73</v>
      </c>
    </row>
    <row r="4785" spans="1:6">
      <c r="A4785" s="273" t="s">
        <v>25039</v>
      </c>
      <c r="B4785" s="273">
        <v>10419</v>
      </c>
      <c r="C4785" s="266" t="s">
        <v>29495</v>
      </c>
      <c r="D4785" s="273" t="s">
        <v>14</v>
      </c>
      <c r="E4785" s="273" t="s">
        <v>25041</v>
      </c>
      <c r="F4785" s="274">
        <v>162.09</v>
      </c>
    </row>
    <row r="4786" spans="1:6">
      <c r="A4786" s="273" t="s">
        <v>25039</v>
      </c>
      <c r="B4786" s="273">
        <v>10418</v>
      </c>
      <c r="C4786" s="266" t="s">
        <v>29496</v>
      </c>
      <c r="D4786" s="273" t="s">
        <v>14</v>
      </c>
      <c r="E4786" s="273" t="s">
        <v>25041</v>
      </c>
      <c r="F4786" s="274">
        <v>108.04</v>
      </c>
    </row>
    <row r="4787" spans="1:6">
      <c r="A4787" s="273" t="s">
        <v>25039</v>
      </c>
      <c r="B4787" s="273">
        <v>21092</v>
      </c>
      <c r="C4787" s="266" t="s">
        <v>29497</v>
      </c>
      <c r="D4787" s="273" t="s">
        <v>14</v>
      </c>
      <c r="E4787" s="273" t="s">
        <v>25041</v>
      </c>
      <c r="F4787" s="274">
        <v>92.66</v>
      </c>
    </row>
    <row r="4788" spans="1:6">
      <c r="A4788" s="273" t="s">
        <v>25039</v>
      </c>
      <c r="B4788" s="273">
        <v>12657</v>
      </c>
      <c r="C4788" s="266" t="s">
        <v>29498</v>
      </c>
      <c r="D4788" s="273" t="s">
        <v>14</v>
      </c>
      <c r="E4788" s="273" t="s">
        <v>25041</v>
      </c>
      <c r="F4788" s="274">
        <v>435.99</v>
      </c>
    </row>
    <row r="4789" spans="1:6">
      <c r="A4789" s="273" t="s">
        <v>25039</v>
      </c>
      <c r="B4789" s="273">
        <v>10417</v>
      </c>
      <c r="C4789" s="266" t="s">
        <v>29499</v>
      </c>
      <c r="D4789" s="273" t="s">
        <v>14</v>
      </c>
      <c r="E4789" s="273" t="s">
        <v>25041</v>
      </c>
      <c r="F4789" s="274">
        <v>272.08</v>
      </c>
    </row>
    <row r="4790" spans="1:6">
      <c r="A4790" s="273" t="s">
        <v>25039</v>
      </c>
      <c r="B4790" s="273">
        <v>10414</v>
      </c>
      <c r="C4790" s="266" t="s">
        <v>29500</v>
      </c>
      <c r="D4790" s="273" t="s">
        <v>14</v>
      </c>
      <c r="E4790" s="273" t="s">
        <v>25041</v>
      </c>
      <c r="F4790" s="274">
        <v>595.37</v>
      </c>
    </row>
    <row r="4791" spans="1:6">
      <c r="A4791" s="273" t="s">
        <v>25039</v>
      </c>
      <c r="B4791" s="273">
        <v>10413</v>
      </c>
      <c r="C4791" s="266" t="s">
        <v>29501</v>
      </c>
      <c r="D4791" s="273" t="s">
        <v>14</v>
      </c>
      <c r="E4791" s="273" t="s">
        <v>25041</v>
      </c>
      <c r="F4791" s="274">
        <v>98.89</v>
      </c>
    </row>
    <row r="4792" spans="1:6">
      <c r="A4792" s="273" t="s">
        <v>25039</v>
      </c>
      <c r="B4792" s="273">
        <v>10415</v>
      </c>
      <c r="C4792" s="266" t="s">
        <v>29502</v>
      </c>
      <c r="D4792" s="273" t="s">
        <v>14</v>
      </c>
      <c r="E4792" s="273" t="s">
        <v>25041</v>
      </c>
      <c r="F4792" s="274">
        <v>1033.3</v>
      </c>
    </row>
    <row r="4793" spans="1:6">
      <c r="A4793" s="273" t="s">
        <v>25039</v>
      </c>
      <c r="B4793" s="273">
        <v>38643</v>
      </c>
      <c r="C4793" s="266" t="s">
        <v>29503</v>
      </c>
      <c r="D4793" s="273" t="s">
        <v>14</v>
      </c>
      <c r="E4793" s="273" t="s">
        <v>25041</v>
      </c>
      <c r="F4793" s="274">
        <v>45.76</v>
      </c>
    </row>
    <row r="4794" spans="1:6">
      <c r="A4794" s="273" t="s">
        <v>25039</v>
      </c>
      <c r="B4794" s="273">
        <v>6157</v>
      </c>
      <c r="C4794" s="266" t="s">
        <v>29504</v>
      </c>
      <c r="D4794" s="273" t="s">
        <v>14</v>
      </c>
      <c r="E4794" s="273" t="s">
        <v>25041</v>
      </c>
      <c r="F4794" s="274">
        <v>62.51</v>
      </c>
    </row>
    <row r="4795" spans="1:6">
      <c r="A4795" s="273" t="s">
        <v>25039</v>
      </c>
      <c r="B4795" s="273">
        <v>6158</v>
      </c>
      <c r="C4795" s="266" t="s">
        <v>32476</v>
      </c>
      <c r="D4795" s="273" t="s">
        <v>14</v>
      </c>
      <c r="E4795" s="273" t="s">
        <v>25041</v>
      </c>
      <c r="F4795" s="274">
        <v>8.5399999999999991</v>
      </c>
    </row>
    <row r="4796" spans="1:6">
      <c r="A4796" s="273" t="s">
        <v>25039</v>
      </c>
      <c r="B4796" s="273">
        <v>6156</v>
      </c>
      <c r="C4796" s="266" t="s">
        <v>32477</v>
      </c>
      <c r="D4796" s="273" t="s">
        <v>14</v>
      </c>
      <c r="E4796" s="273" t="s">
        <v>25041</v>
      </c>
      <c r="F4796" s="274">
        <v>7.33</v>
      </c>
    </row>
    <row r="4797" spans="1:6">
      <c r="A4797" s="273" t="s">
        <v>25039</v>
      </c>
      <c r="B4797" s="273">
        <v>6153</v>
      </c>
      <c r="C4797" s="266" t="s">
        <v>32478</v>
      </c>
      <c r="D4797" s="273" t="s">
        <v>14</v>
      </c>
      <c r="E4797" s="273" t="s">
        <v>25041</v>
      </c>
      <c r="F4797" s="274">
        <v>5.88</v>
      </c>
    </row>
    <row r="4798" spans="1:6">
      <c r="A4798" s="273" t="s">
        <v>25039</v>
      </c>
      <c r="B4798" s="273">
        <v>6154</v>
      </c>
      <c r="C4798" s="266" t="s">
        <v>32479</v>
      </c>
      <c r="D4798" s="273" t="s">
        <v>14</v>
      </c>
      <c r="E4798" s="273" t="s">
        <v>25041</v>
      </c>
      <c r="F4798" s="274">
        <v>10.45</v>
      </c>
    </row>
    <row r="4799" spans="1:6">
      <c r="A4799" s="273" t="s">
        <v>25039</v>
      </c>
      <c r="B4799" s="273">
        <v>6155</v>
      </c>
      <c r="C4799" s="266" t="s">
        <v>32480</v>
      </c>
      <c r="D4799" s="273" t="s">
        <v>14</v>
      </c>
      <c r="E4799" s="273" t="s">
        <v>25041</v>
      </c>
      <c r="F4799" s="274">
        <v>24.05</v>
      </c>
    </row>
    <row r="4800" spans="1:6">
      <c r="A4800" s="273" t="s">
        <v>25039</v>
      </c>
      <c r="B4800" s="273">
        <v>43595</v>
      </c>
      <c r="C4800" s="266" t="s">
        <v>29505</v>
      </c>
      <c r="D4800" s="273" t="s">
        <v>14</v>
      </c>
      <c r="E4800" s="273" t="s">
        <v>25041</v>
      </c>
      <c r="F4800" s="274">
        <v>18.61</v>
      </c>
    </row>
    <row r="4801" spans="1:6">
      <c r="A4801" s="273" t="s">
        <v>25039</v>
      </c>
      <c r="B4801" s="273">
        <v>43596</v>
      </c>
      <c r="C4801" s="266" t="s">
        <v>29506</v>
      </c>
      <c r="D4801" s="273" t="s">
        <v>14</v>
      </c>
      <c r="E4801" s="273" t="s">
        <v>25041</v>
      </c>
      <c r="F4801" s="274">
        <v>21.51</v>
      </c>
    </row>
    <row r="4802" spans="1:6">
      <c r="A4802" s="273" t="s">
        <v>25039</v>
      </c>
      <c r="B4802" s="273">
        <v>38108</v>
      </c>
      <c r="C4802" s="266" t="s">
        <v>29507</v>
      </c>
      <c r="D4802" s="273" t="s">
        <v>14</v>
      </c>
      <c r="E4802" s="273" t="s">
        <v>25041</v>
      </c>
      <c r="F4802" s="274">
        <v>53.38</v>
      </c>
    </row>
    <row r="4803" spans="1:6">
      <c r="A4803" s="273" t="s">
        <v>25039</v>
      </c>
      <c r="B4803" s="273">
        <v>38087</v>
      </c>
      <c r="C4803" s="266" t="s">
        <v>29508</v>
      </c>
      <c r="D4803" s="273" t="s">
        <v>14</v>
      </c>
      <c r="E4803" s="273" t="s">
        <v>25041</v>
      </c>
      <c r="F4803" s="274">
        <v>68.66</v>
      </c>
    </row>
    <row r="4804" spans="1:6">
      <c r="A4804" s="273" t="s">
        <v>25039</v>
      </c>
      <c r="B4804" s="273">
        <v>38109</v>
      </c>
      <c r="C4804" s="266" t="s">
        <v>29509</v>
      </c>
      <c r="D4804" s="273" t="s">
        <v>14</v>
      </c>
      <c r="E4804" s="273" t="s">
        <v>25041</v>
      </c>
      <c r="F4804" s="274">
        <v>85.31</v>
      </c>
    </row>
    <row r="4805" spans="1:6">
      <c r="A4805" s="273" t="s">
        <v>25039</v>
      </c>
      <c r="B4805" s="273">
        <v>38088</v>
      </c>
      <c r="C4805" s="266" t="s">
        <v>29510</v>
      </c>
      <c r="D4805" s="273" t="s">
        <v>14</v>
      </c>
      <c r="E4805" s="273" t="s">
        <v>25041</v>
      </c>
      <c r="F4805" s="274">
        <v>89.71</v>
      </c>
    </row>
    <row r="4806" spans="1:6">
      <c r="A4806" s="273" t="s">
        <v>25039</v>
      </c>
      <c r="B4806" s="273">
        <v>38110</v>
      </c>
      <c r="C4806" s="266" t="s">
        <v>29511</v>
      </c>
      <c r="D4806" s="273" t="s">
        <v>14</v>
      </c>
      <c r="E4806" s="273" t="s">
        <v>25041</v>
      </c>
      <c r="F4806" s="274">
        <v>32.82</v>
      </c>
    </row>
    <row r="4807" spans="1:6">
      <c r="A4807" s="273" t="s">
        <v>25039</v>
      </c>
      <c r="B4807" s="273">
        <v>38089</v>
      </c>
      <c r="C4807" s="266" t="s">
        <v>29512</v>
      </c>
      <c r="D4807" s="273" t="s">
        <v>14</v>
      </c>
      <c r="E4807" s="273" t="s">
        <v>25041</v>
      </c>
      <c r="F4807" s="274">
        <v>57.19</v>
      </c>
    </row>
    <row r="4808" spans="1:6">
      <c r="A4808" s="273" t="s">
        <v>25039</v>
      </c>
      <c r="B4808" s="273">
        <v>38111</v>
      </c>
      <c r="C4808" s="266" t="s">
        <v>29513</v>
      </c>
      <c r="D4808" s="273" t="s">
        <v>14</v>
      </c>
      <c r="E4808" s="273" t="s">
        <v>25041</v>
      </c>
      <c r="F4808" s="274">
        <v>36.700000000000003</v>
      </c>
    </row>
    <row r="4809" spans="1:6">
      <c r="A4809" s="273" t="s">
        <v>25039</v>
      </c>
      <c r="B4809" s="273">
        <v>38090</v>
      </c>
      <c r="C4809" s="266" t="s">
        <v>29514</v>
      </c>
      <c r="D4809" s="273" t="s">
        <v>14</v>
      </c>
      <c r="E4809" s="273" t="s">
        <v>25041</v>
      </c>
      <c r="F4809" s="274">
        <v>59.11</v>
      </c>
    </row>
    <row r="4810" spans="1:6">
      <c r="A4810" s="273" t="s">
        <v>25039</v>
      </c>
      <c r="B4810" s="273">
        <v>38400</v>
      </c>
      <c r="C4810" s="266" t="s">
        <v>29515</v>
      </c>
      <c r="D4810" s="273" t="s">
        <v>14</v>
      </c>
      <c r="E4810" s="273" t="s">
        <v>25041</v>
      </c>
      <c r="F4810" s="274">
        <v>49.5</v>
      </c>
    </row>
    <row r="4811" spans="1:6">
      <c r="A4811" s="273" t="s">
        <v>25212</v>
      </c>
      <c r="B4811" s="273">
        <v>13726</v>
      </c>
      <c r="C4811" s="266" t="s">
        <v>29516</v>
      </c>
      <c r="D4811" s="273" t="s">
        <v>14</v>
      </c>
      <c r="E4811" s="273" t="s">
        <v>25041</v>
      </c>
      <c r="F4811" s="274">
        <v>70306.12</v>
      </c>
    </row>
    <row r="4812" spans="1:6">
      <c r="A4812" s="273" t="s">
        <v>25039</v>
      </c>
      <c r="B4812" s="273">
        <v>12627</v>
      </c>
      <c r="C4812" s="266" t="s">
        <v>29517</v>
      </c>
      <c r="D4812" s="273" t="s">
        <v>14</v>
      </c>
      <c r="E4812" s="273" t="s">
        <v>25041</v>
      </c>
      <c r="F4812" s="274">
        <v>1.54</v>
      </c>
    </row>
    <row r="4813" spans="1:6">
      <c r="A4813" s="273" t="s">
        <v>25039</v>
      </c>
      <c r="B4813" s="273">
        <v>39996</v>
      </c>
      <c r="C4813" s="266" t="s">
        <v>29518</v>
      </c>
      <c r="D4813" s="273" t="s">
        <v>13</v>
      </c>
      <c r="E4813" s="273" t="s">
        <v>25041</v>
      </c>
      <c r="F4813" s="274">
        <v>3.34</v>
      </c>
    </row>
    <row r="4814" spans="1:6">
      <c r="A4814" s="273" t="s">
        <v>25039</v>
      </c>
      <c r="B4814" s="273">
        <v>10478</v>
      </c>
      <c r="C4814" s="266" t="s">
        <v>29519</v>
      </c>
      <c r="D4814" s="273" t="s">
        <v>11</v>
      </c>
      <c r="E4814" s="273" t="s">
        <v>25046</v>
      </c>
      <c r="F4814" s="274">
        <v>42.87</v>
      </c>
    </row>
    <row r="4815" spans="1:6">
      <c r="A4815" s="273" t="s">
        <v>25039</v>
      </c>
      <c r="B4815" s="273">
        <v>10481</v>
      </c>
      <c r="C4815" s="266" t="s">
        <v>29520</v>
      </c>
      <c r="D4815" s="273" t="s">
        <v>11</v>
      </c>
      <c r="E4815" s="273" t="s">
        <v>25041</v>
      </c>
      <c r="F4815" s="274">
        <v>38.119999999999997</v>
      </c>
    </row>
    <row r="4816" spans="1:6">
      <c r="A4816" s="273" t="s">
        <v>25039</v>
      </c>
      <c r="B4816" s="273">
        <v>10475</v>
      </c>
      <c r="C4816" s="266" t="s">
        <v>29521</v>
      </c>
      <c r="D4816" s="273" t="s">
        <v>11</v>
      </c>
      <c r="E4816" s="273" t="s">
        <v>25041</v>
      </c>
      <c r="F4816" s="274">
        <v>36.89</v>
      </c>
    </row>
    <row r="4817" spans="1:6">
      <c r="A4817" s="273" t="s">
        <v>25039</v>
      </c>
      <c r="B4817" s="273">
        <v>4030</v>
      </c>
      <c r="C4817" s="266" t="s">
        <v>29522</v>
      </c>
      <c r="D4817" s="273" t="s">
        <v>16</v>
      </c>
      <c r="E4817" s="273" t="s">
        <v>25041</v>
      </c>
      <c r="F4817" s="274">
        <v>7.81</v>
      </c>
    </row>
    <row r="4818" spans="1:6">
      <c r="A4818" s="273" t="s">
        <v>25039</v>
      </c>
      <c r="B4818" s="273">
        <v>4031</v>
      </c>
      <c r="C4818" s="266" t="s">
        <v>29523</v>
      </c>
      <c r="D4818" s="273" t="s">
        <v>16</v>
      </c>
      <c r="E4818" s="273" t="s">
        <v>25041</v>
      </c>
      <c r="F4818" s="274">
        <v>36.700000000000003</v>
      </c>
    </row>
    <row r="4819" spans="1:6">
      <c r="A4819" s="273" t="s">
        <v>25212</v>
      </c>
      <c r="B4819" s="273">
        <v>11652</v>
      </c>
      <c r="C4819" s="266" t="s">
        <v>29524</v>
      </c>
      <c r="D4819" s="273" t="s">
        <v>14</v>
      </c>
      <c r="E4819" s="273" t="s">
        <v>25046</v>
      </c>
      <c r="F4819" s="274">
        <v>4235.63</v>
      </c>
    </row>
    <row r="4820" spans="1:6">
      <c r="A4820" s="273" t="s">
        <v>25212</v>
      </c>
      <c r="B4820" s="273">
        <v>13896</v>
      </c>
      <c r="C4820" s="266" t="s">
        <v>29525</v>
      </c>
      <c r="D4820" s="273" t="s">
        <v>14</v>
      </c>
      <c r="E4820" s="273" t="s">
        <v>25041</v>
      </c>
      <c r="F4820" s="274">
        <v>3799.73</v>
      </c>
    </row>
    <row r="4821" spans="1:6">
      <c r="A4821" s="273" t="s">
        <v>25212</v>
      </c>
      <c r="B4821" s="273">
        <v>44470</v>
      </c>
      <c r="C4821" s="266" t="s">
        <v>32481</v>
      </c>
      <c r="D4821" s="273" t="s">
        <v>14</v>
      </c>
      <c r="E4821" s="273" t="s">
        <v>25041</v>
      </c>
      <c r="F4821" s="274">
        <v>1795354.94</v>
      </c>
    </row>
    <row r="4822" spans="1:6">
      <c r="A4822" s="273" t="s">
        <v>25212</v>
      </c>
      <c r="B4822" s="273">
        <v>13476</v>
      </c>
      <c r="C4822" s="266" t="s">
        <v>29526</v>
      </c>
      <c r="D4822" s="273" t="s">
        <v>14</v>
      </c>
      <c r="E4822" s="273" t="s">
        <v>25041</v>
      </c>
      <c r="F4822" s="274">
        <v>1808364.89</v>
      </c>
    </row>
    <row r="4823" spans="1:6">
      <c r="A4823" s="273" t="s">
        <v>25212</v>
      </c>
      <c r="B4823" s="273">
        <v>44491</v>
      </c>
      <c r="C4823" s="266" t="s">
        <v>32482</v>
      </c>
      <c r="D4823" s="273" t="s">
        <v>14</v>
      </c>
      <c r="E4823" s="273" t="s">
        <v>25041</v>
      </c>
      <c r="F4823" s="274">
        <v>4264618.62</v>
      </c>
    </row>
    <row r="4824" spans="1:6">
      <c r="A4824" s="273" t="s">
        <v>25212</v>
      </c>
      <c r="B4824" s="273">
        <v>10488</v>
      </c>
      <c r="C4824" s="266" t="s">
        <v>29527</v>
      </c>
      <c r="D4824" s="273" t="s">
        <v>14</v>
      </c>
      <c r="E4824" s="273" t="s">
        <v>25046</v>
      </c>
      <c r="F4824" s="274">
        <v>2190853.52</v>
      </c>
    </row>
    <row r="4825" spans="1:6">
      <c r="A4825" s="273" t="s">
        <v>25212</v>
      </c>
      <c r="B4825" s="273">
        <v>13606</v>
      </c>
      <c r="C4825" s="266" t="s">
        <v>29528</v>
      </c>
      <c r="D4825" s="273" t="s">
        <v>14</v>
      </c>
      <c r="E4825" s="273" t="s">
        <v>25041</v>
      </c>
      <c r="F4825" s="274">
        <v>1941064.88</v>
      </c>
    </row>
    <row r="4826" spans="1:6">
      <c r="A4826" s="273" t="s">
        <v>25183</v>
      </c>
      <c r="B4826" s="273">
        <v>10489</v>
      </c>
      <c r="C4826" s="266" t="s">
        <v>29529</v>
      </c>
      <c r="D4826" s="273" t="s">
        <v>17</v>
      </c>
      <c r="E4826" s="273" t="s">
        <v>25041</v>
      </c>
      <c r="F4826" s="274">
        <v>19.8</v>
      </c>
    </row>
    <row r="4827" spans="1:6">
      <c r="A4827" s="273" t="s">
        <v>25183</v>
      </c>
      <c r="B4827" s="273">
        <v>41073</v>
      </c>
      <c r="C4827" s="266" t="s">
        <v>29530</v>
      </c>
      <c r="D4827" s="273" t="s">
        <v>11802</v>
      </c>
      <c r="E4827" s="273" t="s">
        <v>25041</v>
      </c>
      <c r="F4827" s="274">
        <v>3471.76</v>
      </c>
    </row>
    <row r="4828" spans="1:6">
      <c r="A4828" s="273" t="s">
        <v>25987</v>
      </c>
      <c r="B4828" s="273">
        <v>34391</v>
      </c>
      <c r="C4828" s="266" t="s">
        <v>29531</v>
      </c>
      <c r="D4828" s="273" t="s">
        <v>16</v>
      </c>
      <c r="E4828" s="273" t="s">
        <v>25041</v>
      </c>
      <c r="F4828" s="274">
        <v>861.75</v>
      </c>
    </row>
    <row r="4829" spans="1:6">
      <c r="A4829" s="273" t="s">
        <v>25987</v>
      </c>
      <c r="B4829" s="273">
        <v>10496</v>
      </c>
      <c r="C4829" s="266" t="s">
        <v>29532</v>
      </c>
      <c r="D4829" s="273" t="s">
        <v>16</v>
      </c>
      <c r="E4829" s="273" t="s">
        <v>25041</v>
      </c>
      <c r="F4829" s="274">
        <v>750</v>
      </c>
    </row>
    <row r="4830" spans="1:6">
      <c r="A4830" s="273" t="s">
        <v>25987</v>
      </c>
      <c r="B4830" s="273">
        <v>10497</v>
      </c>
      <c r="C4830" s="266" t="s">
        <v>29533</v>
      </c>
      <c r="D4830" s="273" t="s">
        <v>16</v>
      </c>
      <c r="E4830" s="273" t="s">
        <v>25041</v>
      </c>
      <c r="F4830" s="274">
        <v>1949.99</v>
      </c>
    </row>
    <row r="4831" spans="1:6">
      <c r="A4831" t="s">
        <v>25987</v>
      </c>
      <c r="B4831">
        <v>10504</v>
      </c>
      <c r="C4831" t="s">
        <v>29534</v>
      </c>
      <c r="D4831" t="s">
        <v>16</v>
      </c>
      <c r="E4831" t="s">
        <v>25041</v>
      </c>
      <c r="F4831">
        <v>2280</v>
      </c>
    </row>
    <row r="4832" spans="1:6">
      <c r="A4832" t="s">
        <v>25039</v>
      </c>
      <c r="B4832">
        <v>34390</v>
      </c>
      <c r="C4832" t="s">
        <v>29535</v>
      </c>
      <c r="D4832" t="s">
        <v>16</v>
      </c>
      <c r="E4832" t="s">
        <v>25041</v>
      </c>
      <c r="F4832">
        <v>671.99</v>
      </c>
    </row>
    <row r="4833" spans="1:6">
      <c r="A4833" t="s">
        <v>25039</v>
      </c>
      <c r="B4833">
        <v>34389</v>
      </c>
      <c r="C4833" t="s">
        <v>29536</v>
      </c>
      <c r="D4833" t="s">
        <v>16</v>
      </c>
      <c r="E4833" t="s">
        <v>25041</v>
      </c>
      <c r="F4833">
        <v>210</v>
      </c>
    </row>
    <row r="4834" spans="1:6">
      <c r="A4834" t="s">
        <v>25039</v>
      </c>
      <c r="B4834">
        <v>34388</v>
      </c>
      <c r="C4834" t="s">
        <v>29537</v>
      </c>
      <c r="D4834" t="s">
        <v>16</v>
      </c>
      <c r="E4834" t="s">
        <v>25041</v>
      </c>
      <c r="F4834">
        <v>298.47000000000003</v>
      </c>
    </row>
    <row r="4835" spans="1:6">
      <c r="A4835" t="s">
        <v>25039</v>
      </c>
      <c r="B4835">
        <v>34387</v>
      </c>
      <c r="C4835" t="s">
        <v>29538</v>
      </c>
      <c r="D4835" t="s">
        <v>16</v>
      </c>
      <c r="E4835" t="s">
        <v>25041</v>
      </c>
      <c r="F4835">
        <v>484.5</v>
      </c>
    </row>
    <row r="4836" spans="1:6">
      <c r="A4836" t="s">
        <v>25039</v>
      </c>
      <c r="B4836">
        <v>11188</v>
      </c>
      <c r="C4836" t="s">
        <v>29539</v>
      </c>
      <c r="D4836" t="s">
        <v>16</v>
      </c>
      <c r="E4836" t="s">
        <v>25041</v>
      </c>
      <c r="F4836">
        <v>239.99</v>
      </c>
    </row>
    <row r="4837" spans="1:6">
      <c r="A4837" t="s">
        <v>25039</v>
      </c>
      <c r="B4837">
        <v>11189</v>
      </c>
      <c r="C4837" t="s">
        <v>29540</v>
      </c>
      <c r="D4837" t="s">
        <v>16</v>
      </c>
      <c r="E4837" t="s">
        <v>25041</v>
      </c>
      <c r="F4837">
        <v>360</v>
      </c>
    </row>
    <row r="4838" spans="1:6">
      <c r="A4838" t="s">
        <v>25039</v>
      </c>
      <c r="B4838">
        <v>21107</v>
      </c>
      <c r="C4838" t="s">
        <v>29541</v>
      </c>
      <c r="D4838" t="s">
        <v>16</v>
      </c>
      <c r="E4838" t="s">
        <v>25041</v>
      </c>
      <c r="F4838">
        <v>259.07</v>
      </c>
    </row>
    <row r="4839" spans="1:6">
      <c r="A4839" t="s">
        <v>25039</v>
      </c>
      <c r="B4839">
        <v>34386</v>
      </c>
      <c r="C4839" t="s">
        <v>29542</v>
      </c>
      <c r="D4839" t="s">
        <v>16</v>
      </c>
      <c r="E4839" t="s">
        <v>25041</v>
      </c>
      <c r="F4839">
        <v>450</v>
      </c>
    </row>
    <row r="4840" spans="1:6">
      <c r="A4840" t="s">
        <v>25039</v>
      </c>
      <c r="B4840">
        <v>10490</v>
      </c>
      <c r="C4840" t="s">
        <v>29543</v>
      </c>
      <c r="D4840" t="s">
        <v>16</v>
      </c>
      <c r="E4840" t="s">
        <v>25041</v>
      </c>
      <c r="F4840">
        <v>157.5</v>
      </c>
    </row>
    <row r="4841" spans="1:6">
      <c r="A4841" t="s">
        <v>25039</v>
      </c>
      <c r="B4841">
        <v>10492</v>
      </c>
      <c r="C4841" t="s">
        <v>29544</v>
      </c>
      <c r="D4841" t="s">
        <v>16</v>
      </c>
      <c r="E4841" t="s">
        <v>25046</v>
      </c>
      <c r="F4841">
        <v>180</v>
      </c>
    </row>
    <row r="4842" spans="1:6">
      <c r="A4842" t="s">
        <v>25039</v>
      </c>
      <c r="B4842">
        <v>10493</v>
      </c>
      <c r="C4842" t="s">
        <v>29545</v>
      </c>
      <c r="D4842" t="s">
        <v>16</v>
      </c>
      <c r="E4842" t="s">
        <v>25041</v>
      </c>
      <c r="F4842">
        <v>210</v>
      </c>
    </row>
    <row r="4843" spans="1:6">
      <c r="A4843" t="s">
        <v>25039</v>
      </c>
      <c r="B4843">
        <v>10491</v>
      </c>
      <c r="C4843" t="s">
        <v>29546</v>
      </c>
      <c r="D4843" t="s">
        <v>16</v>
      </c>
      <c r="E4843" t="s">
        <v>25041</v>
      </c>
      <c r="F4843">
        <v>255</v>
      </c>
    </row>
    <row r="4844" spans="1:6">
      <c r="A4844" t="s">
        <v>25039</v>
      </c>
      <c r="B4844">
        <v>34385</v>
      </c>
      <c r="C4844" t="s">
        <v>32483</v>
      </c>
      <c r="D4844" t="s">
        <v>16</v>
      </c>
      <c r="E4844" t="s">
        <v>25041</v>
      </c>
      <c r="F4844">
        <v>372</v>
      </c>
    </row>
    <row r="4845" spans="1:6">
      <c r="A4845" t="s">
        <v>25039</v>
      </c>
      <c r="B4845">
        <v>10499</v>
      </c>
      <c r="C4845" t="s">
        <v>29547</v>
      </c>
      <c r="D4845" t="s">
        <v>16</v>
      </c>
      <c r="E4845" t="s">
        <v>25041</v>
      </c>
      <c r="F4845">
        <v>149.99</v>
      </c>
    </row>
    <row r="4846" spans="1:6">
      <c r="A4846" t="s">
        <v>25039</v>
      </c>
      <c r="B4846">
        <v>34384</v>
      </c>
      <c r="C4846" t="s">
        <v>29548</v>
      </c>
      <c r="D4846" t="s">
        <v>16</v>
      </c>
      <c r="E4846" t="s">
        <v>25041</v>
      </c>
      <c r="F4846">
        <v>450</v>
      </c>
    </row>
    <row r="4847" spans="1:6">
      <c r="A4847" t="s">
        <v>25039</v>
      </c>
      <c r="B4847">
        <v>11185</v>
      </c>
      <c r="C4847" t="s">
        <v>29549</v>
      </c>
      <c r="D4847" t="s">
        <v>16</v>
      </c>
      <c r="E4847" t="s">
        <v>25041</v>
      </c>
      <c r="F4847">
        <v>464.99</v>
      </c>
    </row>
    <row r="4848" spans="1:6">
      <c r="A4848" t="s">
        <v>25039</v>
      </c>
      <c r="B4848">
        <v>10507</v>
      </c>
      <c r="C4848" t="s">
        <v>29550</v>
      </c>
      <c r="D4848" t="s">
        <v>16</v>
      </c>
      <c r="E4848" t="s">
        <v>25041</v>
      </c>
      <c r="F4848">
        <v>457.65</v>
      </c>
    </row>
    <row r="4849" spans="1:6">
      <c r="A4849" t="s">
        <v>25039</v>
      </c>
      <c r="B4849">
        <v>10505</v>
      </c>
      <c r="C4849" t="s">
        <v>29551</v>
      </c>
      <c r="D4849" t="s">
        <v>16</v>
      </c>
      <c r="E4849" t="s">
        <v>25041</v>
      </c>
      <c r="F4849">
        <v>270.05</v>
      </c>
    </row>
    <row r="4850" spans="1:6">
      <c r="A4850" t="s">
        <v>25039</v>
      </c>
      <c r="B4850">
        <v>10506</v>
      </c>
      <c r="C4850" t="s">
        <v>29552</v>
      </c>
      <c r="D4850" t="s">
        <v>16</v>
      </c>
      <c r="E4850" t="s">
        <v>25041</v>
      </c>
      <c r="F4850">
        <v>352.52</v>
      </c>
    </row>
    <row r="4851" spans="1:6">
      <c r="A4851" t="s">
        <v>25039</v>
      </c>
      <c r="B4851">
        <v>5031</v>
      </c>
      <c r="C4851" t="s">
        <v>29553</v>
      </c>
      <c r="D4851" t="s">
        <v>16</v>
      </c>
      <c r="E4851" t="s">
        <v>25046</v>
      </c>
      <c r="F4851">
        <v>495</v>
      </c>
    </row>
    <row r="4852" spans="1:6">
      <c r="A4852" t="s">
        <v>25039</v>
      </c>
      <c r="B4852">
        <v>10502</v>
      </c>
      <c r="C4852" t="s">
        <v>29554</v>
      </c>
      <c r="D4852" t="s">
        <v>16</v>
      </c>
      <c r="E4852" t="s">
        <v>25041</v>
      </c>
      <c r="F4852">
        <v>576.79</v>
      </c>
    </row>
    <row r="4853" spans="1:6">
      <c r="A4853" t="s">
        <v>25039</v>
      </c>
      <c r="B4853">
        <v>10501</v>
      </c>
      <c r="C4853" t="s">
        <v>29555</v>
      </c>
      <c r="D4853" t="s">
        <v>16</v>
      </c>
      <c r="E4853" t="s">
        <v>25041</v>
      </c>
      <c r="F4853">
        <v>325.87</v>
      </c>
    </row>
    <row r="4854" spans="1:6">
      <c r="A4854" t="s">
        <v>25039</v>
      </c>
      <c r="B4854">
        <v>10503</v>
      </c>
      <c r="C4854" t="s">
        <v>29556</v>
      </c>
      <c r="D4854" t="s">
        <v>16</v>
      </c>
      <c r="E4854" t="s">
        <v>25041</v>
      </c>
      <c r="F4854">
        <v>440.25</v>
      </c>
    </row>
    <row r="4855" spans="1:6">
      <c r="A4855" t="s">
        <v>25039</v>
      </c>
      <c r="B4855">
        <v>4500</v>
      </c>
      <c r="C4855" t="s">
        <v>29557</v>
      </c>
      <c r="D4855" t="s">
        <v>13</v>
      </c>
      <c r="E4855" t="s">
        <v>25041</v>
      </c>
      <c r="F4855">
        <v>15.92</v>
      </c>
    </row>
    <row r="4856" spans="1:6">
      <c r="A4856" t="s">
        <v>25039</v>
      </c>
      <c r="B4856">
        <v>4448</v>
      </c>
      <c r="C4856" t="s">
        <v>29558</v>
      </c>
      <c r="D4856" t="s">
        <v>13</v>
      </c>
      <c r="E4856" t="s">
        <v>25041</v>
      </c>
      <c r="F4856">
        <v>21.86</v>
      </c>
    </row>
    <row r="4857" spans="1:6">
      <c r="A4857" t="s">
        <v>25039</v>
      </c>
      <c r="B4857">
        <v>20213</v>
      </c>
      <c r="C4857" t="s">
        <v>29559</v>
      </c>
      <c r="D4857" t="s">
        <v>13</v>
      </c>
      <c r="E4857" t="s">
        <v>25041</v>
      </c>
      <c r="F4857">
        <v>32.270000000000003</v>
      </c>
    </row>
    <row r="4858" spans="1:6">
      <c r="A4858" t="s">
        <v>25039</v>
      </c>
      <c r="B4858">
        <v>20211</v>
      </c>
      <c r="C4858" t="s">
        <v>29560</v>
      </c>
      <c r="D4858" t="s">
        <v>13</v>
      </c>
      <c r="E4858" t="s">
        <v>25041</v>
      </c>
      <c r="F4858">
        <v>42.73</v>
      </c>
    </row>
    <row r="4859" spans="1:6">
      <c r="A4859" t="s">
        <v>25039</v>
      </c>
      <c r="B4859">
        <v>40270</v>
      </c>
      <c r="C4859" t="s">
        <v>29561</v>
      </c>
      <c r="D4859" t="s">
        <v>13</v>
      </c>
      <c r="E4859" t="s">
        <v>25046</v>
      </c>
      <c r="F4859">
        <v>133.03</v>
      </c>
    </row>
    <row r="4860" spans="1:6">
      <c r="A4860" t="s">
        <v>25039</v>
      </c>
      <c r="B4860">
        <v>4425</v>
      </c>
      <c r="C4860" t="s">
        <v>29562</v>
      </c>
      <c r="D4860" t="s">
        <v>13</v>
      </c>
      <c r="E4860" t="s">
        <v>25041</v>
      </c>
      <c r="F4860">
        <v>35.32</v>
      </c>
    </row>
    <row r="4861" spans="1:6">
      <c r="A4861" t="s">
        <v>25039</v>
      </c>
      <c r="B4861">
        <v>4472</v>
      </c>
      <c r="C4861" t="s">
        <v>29563</v>
      </c>
      <c r="D4861" t="s">
        <v>13</v>
      </c>
      <c r="E4861" t="s">
        <v>25041</v>
      </c>
      <c r="F4861">
        <v>44.12</v>
      </c>
    </row>
    <row r="4862" spans="1:6">
      <c r="A4862" t="s">
        <v>25039</v>
      </c>
      <c r="B4862">
        <v>35272</v>
      </c>
      <c r="C4862" t="s">
        <v>29564</v>
      </c>
      <c r="D4862" t="s">
        <v>13</v>
      </c>
      <c r="E4862" t="s">
        <v>25041</v>
      </c>
      <c r="F4862">
        <v>63.78</v>
      </c>
    </row>
    <row r="4863" spans="1:6">
      <c r="A4863" t="s">
        <v>25039</v>
      </c>
      <c r="B4863">
        <v>4481</v>
      </c>
      <c r="C4863" t="s">
        <v>29565</v>
      </c>
      <c r="D4863" t="s">
        <v>13</v>
      </c>
      <c r="E4863" t="s">
        <v>25041</v>
      </c>
      <c r="F4863">
        <v>68.27</v>
      </c>
    </row>
    <row r="4864" spans="1:6">
      <c r="A4864" t="s">
        <v>25183</v>
      </c>
      <c r="B4864">
        <v>34345</v>
      </c>
      <c r="C4864" t="s">
        <v>29566</v>
      </c>
      <c r="D4864" t="s">
        <v>17</v>
      </c>
      <c r="E4864" t="s">
        <v>25041</v>
      </c>
      <c r="F4864">
        <v>22.15</v>
      </c>
    </row>
    <row r="4865" spans="1:6">
      <c r="A4865" t="s">
        <v>25183</v>
      </c>
      <c r="B4865">
        <v>41096</v>
      </c>
      <c r="C4865" t="s">
        <v>29567</v>
      </c>
      <c r="D4865" t="s">
        <v>11802</v>
      </c>
      <c r="E4865" t="s">
        <v>25041</v>
      </c>
      <c r="F4865">
        <v>3883.87</v>
      </c>
    </row>
  </sheetData>
  <autoFilter ref="A10:F4845"/>
  <conditionalFormatting sqref="A4827:A4828">
    <cfRule type="duplicateValues" dxfId="22" priority="1"/>
  </conditionalFormatting>
  <hyperlinks>
    <hyperlink ref="A9" r:id="rId1"/>
  </hyperlinks>
  <pageMargins left="0.78740157499999996" right="0.78740157499999996" top="0.984251969" bottom="0.984251969" header="0.5" footer="0.5"/>
  <pageSetup orientation="portrait" horizontalDpi="300" verticalDpi="300" r:id="rId2"/>
  <headerFooter alignWithMargins="0"/>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038F26-83F1-4061-B72C-A66E382A44D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14</vt:i4>
      </vt:variant>
    </vt:vector>
  </HeadingPairs>
  <TitlesOfParts>
    <vt:vector size="27" baseType="lpstr">
      <vt:lpstr>CLIENTE-OBJETO</vt:lpstr>
      <vt:lpstr>Plan. Orçamentária</vt:lpstr>
      <vt:lpstr>MEMORIA CALCULO</vt:lpstr>
      <vt:lpstr>CURVA ABC</vt:lpstr>
      <vt:lpstr>ATESTADOS</vt:lpstr>
      <vt:lpstr>CDHU_Desonerado-FEV.2026 (201)</vt:lpstr>
      <vt:lpstr>FDE-01.26</vt:lpstr>
      <vt:lpstr>EDIF COM Des JAN.2026</vt:lpstr>
      <vt:lpstr>COMPOSIÇÃO </vt:lpstr>
      <vt:lpstr>SINAPI_DESONERADO-04.2026</vt:lpstr>
      <vt:lpstr>INFRA COM Des JAN.2026</vt:lpstr>
      <vt:lpstr>SICRO.DNIT DESONERADA 01.26</vt:lpstr>
      <vt:lpstr>INSUMO SINAPI</vt:lpstr>
      <vt:lpstr>ATESTADOS!Area_de_impressao</vt:lpstr>
      <vt:lpstr>'COMPOSIÇÃO '!Area_de_impressao</vt:lpstr>
      <vt:lpstr>'CURVA ABC'!Area_de_impressao</vt:lpstr>
      <vt:lpstr>'MEMORIA CALCULO'!Area_de_impressao</vt:lpstr>
      <vt:lpstr>'Plan. Orçamentária'!Area_de_impressao</vt:lpstr>
      <vt:lpstr>ATESTADOS!Print_Area</vt:lpstr>
      <vt:lpstr>'COMPOSIÇÃO '!Print_Area</vt:lpstr>
      <vt:lpstr>'MEMORIA CALCULO'!Print_Area</vt:lpstr>
      <vt:lpstr>'Plan. Orçamentária'!Print_Area</vt:lpstr>
      <vt:lpstr>ATESTADOS!Print_Titles</vt:lpstr>
      <vt:lpstr>'COMPOSIÇÃO '!Print_Titles</vt:lpstr>
      <vt:lpstr>'Plan. Orçamentária'!Print_Titles</vt:lpstr>
      <vt:lpstr>'COMPOSIÇÃO '!Titulos_de_impressao</vt:lpstr>
      <vt:lpstr>'Plan. Orçamentária'!Titulos_de_impressao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IN-Produção</dc:creator>
  <cp:lastModifiedBy>trequena</cp:lastModifiedBy>
  <cp:lastPrinted>2026-05-26T14:07:48Z</cp:lastPrinted>
  <dcterms:created xsi:type="dcterms:W3CDTF">2015-07-28T14:00:07Z</dcterms:created>
  <dcterms:modified xsi:type="dcterms:W3CDTF">2026-08-13T12:01:48Z</dcterms:modified>
</cp:coreProperties>
</file>